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bednarek\Desktop\"/>
    </mc:Choice>
  </mc:AlternateContent>
  <bookViews>
    <workbookView xWindow="0" yWindow="0" windowWidth="23040" windowHeight="9690" firstSheet="1" activeTab="1"/>
  </bookViews>
  <sheets>
    <sheet name="OCI_Generator" sheetId="2" r:id="rId1"/>
    <sheet name="OCI_Generator_WithChart" sheetId="6" r:id="rId2"/>
    <sheet name="GrantData" sheetId="1" r:id="rId3"/>
    <sheet name="OrgsList" sheetId="3" r:id="rId4"/>
  </sheets>
  <definedNames>
    <definedName name="_xlnm._FilterDatabase" localSheetId="2" hidden="1">GrantData!$C$1:$DO$1</definedName>
    <definedName name="orgsList">OrgsList!$A$1:$A$512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000" i="1" l="1"/>
  <c r="L3000" i="1"/>
  <c r="K3000" i="1"/>
  <c r="J3000" i="1"/>
  <c r="I3000" i="1"/>
  <c r="H3000" i="1"/>
  <c r="G3000" i="1"/>
  <c r="F3000" i="1"/>
  <c r="N3000" i="1" s="1"/>
  <c r="E3000" i="1"/>
  <c r="D3000" i="1"/>
  <c r="C3000" i="1"/>
  <c r="A3000" i="1" s="1"/>
  <c r="B3000" i="1"/>
  <c r="M2999" i="1"/>
  <c r="L2999" i="1"/>
  <c r="K2999" i="1"/>
  <c r="J2999" i="1"/>
  <c r="I2999" i="1"/>
  <c r="H2999" i="1"/>
  <c r="G2999" i="1"/>
  <c r="F2999" i="1"/>
  <c r="N2999" i="1" s="1"/>
  <c r="E2999" i="1"/>
  <c r="D2999" i="1"/>
  <c r="C2999" i="1"/>
  <c r="A2999" i="1" s="1"/>
  <c r="B2999" i="1"/>
  <c r="M2998" i="1"/>
  <c r="L2998" i="1"/>
  <c r="K2998" i="1"/>
  <c r="J2998" i="1"/>
  <c r="I2998" i="1"/>
  <c r="H2998" i="1"/>
  <c r="G2998" i="1"/>
  <c r="F2998" i="1"/>
  <c r="E2998" i="1"/>
  <c r="D2998" i="1"/>
  <c r="C2998" i="1"/>
  <c r="A2998" i="1" s="1"/>
  <c r="B2998" i="1"/>
  <c r="M2997" i="1"/>
  <c r="L2997" i="1"/>
  <c r="K2997" i="1"/>
  <c r="J2997" i="1"/>
  <c r="I2997" i="1"/>
  <c r="H2997" i="1"/>
  <c r="G2997" i="1"/>
  <c r="F2997" i="1"/>
  <c r="E2997" i="1"/>
  <c r="D2997" i="1"/>
  <c r="C2997" i="1"/>
  <c r="A2997" i="1" s="1"/>
  <c r="B2997" i="1"/>
  <c r="M2996" i="1"/>
  <c r="L2996" i="1"/>
  <c r="K2996" i="1"/>
  <c r="J2996" i="1"/>
  <c r="I2996" i="1"/>
  <c r="H2996" i="1"/>
  <c r="G2996" i="1"/>
  <c r="F2996" i="1"/>
  <c r="E2996" i="1"/>
  <c r="D2996" i="1"/>
  <c r="C2996" i="1"/>
  <c r="A2996" i="1" s="1"/>
  <c r="B2996" i="1"/>
  <c r="M2995" i="1"/>
  <c r="L2995" i="1"/>
  <c r="K2995" i="1"/>
  <c r="J2995" i="1"/>
  <c r="I2995" i="1"/>
  <c r="H2995" i="1"/>
  <c r="G2995" i="1"/>
  <c r="F2995" i="1"/>
  <c r="E2995" i="1"/>
  <c r="D2995" i="1"/>
  <c r="C2995" i="1"/>
  <c r="B2995" i="1"/>
  <c r="A2995" i="1"/>
  <c r="M2994" i="1"/>
  <c r="L2994" i="1"/>
  <c r="K2994" i="1"/>
  <c r="J2994" i="1"/>
  <c r="I2994" i="1"/>
  <c r="H2994" i="1"/>
  <c r="G2994" i="1"/>
  <c r="F2994" i="1"/>
  <c r="N2994" i="1" s="1"/>
  <c r="E2994" i="1"/>
  <c r="D2994" i="1"/>
  <c r="C2994" i="1"/>
  <c r="A2994" i="1" s="1"/>
  <c r="B2994" i="1"/>
  <c r="M2993" i="1"/>
  <c r="L2993" i="1"/>
  <c r="K2993" i="1"/>
  <c r="J2993" i="1"/>
  <c r="I2993" i="1"/>
  <c r="H2993" i="1"/>
  <c r="G2993" i="1"/>
  <c r="F2993" i="1"/>
  <c r="N2993" i="1" s="1"/>
  <c r="E2993" i="1"/>
  <c r="D2993" i="1"/>
  <c r="C2993" i="1"/>
  <c r="B2993" i="1"/>
  <c r="A2993" i="1"/>
  <c r="M2992" i="1"/>
  <c r="L2992" i="1"/>
  <c r="K2992" i="1"/>
  <c r="J2992" i="1"/>
  <c r="I2992" i="1"/>
  <c r="H2992" i="1"/>
  <c r="G2992" i="1"/>
  <c r="F2992" i="1"/>
  <c r="E2992" i="1"/>
  <c r="D2992" i="1"/>
  <c r="C2992" i="1"/>
  <c r="A2992" i="1" s="1"/>
  <c r="B2992" i="1"/>
  <c r="M2991" i="1"/>
  <c r="L2991" i="1"/>
  <c r="K2991" i="1"/>
  <c r="J2991" i="1"/>
  <c r="I2991" i="1"/>
  <c r="H2991" i="1"/>
  <c r="G2991" i="1"/>
  <c r="F2991" i="1"/>
  <c r="E2991" i="1"/>
  <c r="D2991" i="1"/>
  <c r="C2991" i="1"/>
  <c r="A2991" i="1" s="1"/>
  <c r="B2991" i="1"/>
  <c r="M2990" i="1"/>
  <c r="L2990" i="1"/>
  <c r="K2990" i="1"/>
  <c r="J2990" i="1"/>
  <c r="I2990" i="1"/>
  <c r="H2990" i="1"/>
  <c r="G2990" i="1"/>
  <c r="F2990" i="1"/>
  <c r="E2990" i="1"/>
  <c r="D2990" i="1"/>
  <c r="C2990" i="1"/>
  <c r="A2990" i="1" s="1"/>
  <c r="B2990" i="1"/>
  <c r="M2989" i="1"/>
  <c r="L2989" i="1"/>
  <c r="K2989" i="1"/>
  <c r="J2989" i="1"/>
  <c r="I2989" i="1"/>
  <c r="H2989" i="1"/>
  <c r="G2989" i="1"/>
  <c r="F2989" i="1"/>
  <c r="E2989" i="1"/>
  <c r="D2989" i="1"/>
  <c r="C2989" i="1"/>
  <c r="A2989" i="1" s="1"/>
  <c r="B2989" i="1"/>
  <c r="M2988" i="1"/>
  <c r="L2988" i="1"/>
  <c r="K2988" i="1"/>
  <c r="J2988" i="1"/>
  <c r="I2988" i="1"/>
  <c r="H2988" i="1"/>
  <c r="G2988" i="1"/>
  <c r="F2988" i="1"/>
  <c r="E2988" i="1"/>
  <c r="D2988" i="1"/>
  <c r="C2988" i="1"/>
  <c r="A2988" i="1" s="1"/>
  <c r="B2988" i="1"/>
  <c r="M2987" i="1"/>
  <c r="L2987" i="1"/>
  <c r="K2987" i="1"/>
  <c r="J2987" i="1"/>
  <c r="I2987" i="1"/>
  <c r="H2987" i="1"/>
  <c r="G2987" i="1"/>
  <c r="F2987" i="1"/>
  <c r="E2987" i="1"/>
  <c r="D2987" i="1"/>
  <c r="C2987" i="1"/>
  <c r="B2987" i="1"/>
  <c r="A2987" i="1"/>
  <c r="M2986" i="1"/>
  <c r="L2986" i="1"/>
  <c r="K2986" i="1"/>
  <c r="J2986" i="1"/>
  <c r="I2986" i="1"/>
  <c r="H2986" i="1"/>
  <c r="G2986" i="1"/>
  <c r="F2986" i="1"/>
  <c r="E2986" i="1"/>
  <c r="D2986" i="1"/>
  <c r="C2986" i="1"/>
  <c r="A2986" i="1" s="1"/>
  <c r="B2986" i="1"/>
  <c r="M2985" i="1"/>
  <c r="L2985" i="1"/>
  <c r="K2985" i="1"/>
  <c r="J2985" i="1"/>
  <c r="I2985" i="1"/>
  <c r="H2985" i="1"/>
  <c r="G2985" i="1"/>
  <c r="F2985" i="1"/>
  <c r="E2985" i="1"/>
  <c r="D2985" i="1"/>
  <c r="C2985" i="1"/>
  <c r="B2985" i="1"/>
  <c r="A2985" i="1"/>
  <c r="M2984" i="1"/>
  <c r="L2984" i="1"/>
  <c r="K2984" i="1"/>
  <c r="J2984" i="1"/>
  <c r="I2984" i="1"/>
  <c r="H2984" i="1"/>
  <c r="G2984" i="1"/>
  <c r="F2984" i="1"/>
  <c r="N2984" i="1" s="1"/>
  <c r="E2984" i="1"/>
  <c r="D2984" i="1"/>
  <c r="C2984" i="1"/>
  <c r="A2984" i="1" s="1"/>
  <c r="B2984" i="1"/>
  <c r="M2983" i="1"/>
  <c r="L2983" i="1"/>
  <c r="K2983" i="1"/>
  <c r="J2983" i="1"/>
  <c r="I2983" i="1"/>
  <c r="H2983" i="1"/>
  <c r="G2983" i="1"/>
  <c r="F2983" i="1"/>
  <c r="N2983" i="1" s="1"/>
  <c r="E2983" i="1"/>
  <c r="D2983" i="1"/>
  <c r="C2983" i="1"/>
  <c r="A2983" i="1" s="1"/>
  <c r="B2983" i="1"/>
  <c r="M2982" i="1"/>
  <c r="L2982" i="1"/>
  <c r="K2982" i="1"/>
  <c r="J2982" i="1"/>
  <c r="I2982" i="1"/>
  <c r="H2982" i="1"/>
  <c r="G2982" i="1"/>
  <c r="F2982" i="1"/>
  <c r="E2982" i="1"/>
  <c r="D2982" i="1"/>
  <c r="C2982" i="1"/>
  <c r="A2982" i="1" s="1"/>
  <c r="B2982" i="1"/>
  <c r="M2981" i="1"/>
  <c r="L2981" i="1"/>
  <c r="K2981" i="1"/>
  <c r="J2981" i="1"/>
  <c r="I2981" i="1"/>
  <c r="H2981" i="1"/>
  <c r="G2981" i="1"/>
  <c r="F2981" i="1"/>
  <c r="E2981" i="1"/>
  <c r="D2981" i="1"/>
  <c r="C2981" i="1"/>
  <c r="B2981" i="1"/>
  <c r="A2981" i="1"/>
  <c r="M2980" i="1"/>
  <c r="L2980" i="1"/>
  <c r="K2980" i="1"/>
  <c r="J2980" i="1"/>
  <c r="I2980" i="1"/>
  <c r="H2980" i="1"/>
  <c r="G2980" i="1"/>
  <c r="F2980" i="1"/>
  <c r="E2980" i="1"/>
  <c r="D2980" i="1"/>
  <c r="C2980" i="1"/>
  <c r="A2980" i="1" s="1"/>
  <c r="B2980" i="1"/>
  <c r="M2979" i="1"/>
  <c r="L2979" i="1"/>
  <c r="K2979" i="1"/>
  <c r="J2979" i="1"/>
  <c r="I2979" i="1"/>
  <c r="H2979" i="1"/>
  <c r="G2979" i="1"/>
  <c r="F2979" i="1"/>
  <c r="E2979" i="1"/>
  <c r="D2979" i="1"/>
  <c r="C2979" i="1"/>
  <c r="B2979" i="1"/>
  <c r="A2979" i="1"/>
  <c r="M2978" i="1"/>
  <c r="L2978" i="1"/>
  <c r="K2978" i="1"/>
  <c r="J2978" i="1"/>
  <c r="I2978" i="1"/>
  <c r="H2978" i="1"/>
  <c r="G2978" i="1"/>
  <c r="F2978" i="1"/>
  <c r="N2978" i="1" s="1"/>
  <c r="E2978" i="1"/>
  <c r="D2978" i="1"/>
  <c r="C2978" i="1"/>
  <c r="A2978" i="1" s="1"/>
  <c r="B2978" i="1"/>
  <c r="M2977" i="1"/>
  <c r="L2977" i="1"/>
  <c r="K2977" i="1"/>
  <c r="J2977" i="1"/>
  <c r="I2977" i="1"/>
  <c r="H2977" i="1"/>
  <c r="G2977" i="1"/>
  <c r="F2977" i="1"/>
  <c r="N2977" i="1" s="1"/>
  <c r="E2977" i="1"/>
  <c r="D2977" i="1"/>
  <c r="C2977" i="1"/>
  <c r="A2977" i="1" s="1"/>
  <c r="B2977" i="1"/>
  <c r="M2976" i="1"/>
  <c r="L2976" i="1"/>
  <c r="K2976" i="1"/>
  <c r="J2976" i="1"/>
  <c r="I2976" i="1"/>
  <c r="H2976" i="1"/>
  <c r="G2976" i="1"/>
  <c r="F2976" i="1"/>
  <c r="E2976" i="1"/>
  <c r="D2976" i="1"/>
  <c r="C2976" i="1"/>
  <c r="A2976" i="1" s="1"/>
  <c r="B2976" i="1"/>
  <c r="M2975" i="1"/>
  <c r="L2975" i="1"/>
  <c r="K2975" i="1"/>
  <c r="J2975" i="1"/>
  <c r="I2975" i="1"/>
  <c r="H2975" i="1"/>
  <c r="G2975" i="1"/>
  <c r="F2975" i="1"/>
  <c r="E2975" i="1"/>
  <c r="D2975" i="1"/>
  <c r="C2975" i="1"/>
  <c r="A2975" i="1" s="1"/>
  <c r="B2975" i="1"/>
  <c r="M2974" i="1"/>
  <c r="L2974" i="1"/>
  <c r="K2974" i="1"/>
  <c r="J2974" i="1"/>
  <c r="I2974" i="1"/>
  <c r="H2974" i="1"/>
  <c r="G2974" i="1"/>
  <c r="F2974" i="1"/>
  <c r="E2974" i="1"/>
  <c r="D2974" i="1"/>
  <c r="C2974" i="1"/>
  <c r="A2974" i="1" s="1"/>
  <c r="B2974" i="1"/>
  <c r="M2973" i="1"/>
  <c r="L2973" i="1"/>
  <c r="K2973" i="1"/>
  <c r="J2973" i="1"/>
  <c r="I2973" i="1"/>
  <c r="H2973" i="1"/>
  <c r="G2973" i="1"/>
  <c r="F2973" i="1"/>
  <c r="E2973" i="1"/>
  <c r="D2973" i="1"/>
  <c r="C2973" i="1"/>
  <c r="A2973" i="1" s="1"/>
  <c r="B2973" i="1"/>
  <c r="M2972" i="1"/>
  <c r="L2972" i="1"/>
  <c r="K2972" i="1"/>
  <c r="J2972" i="1"/>
  <c r="I2972" i="1"/>
  <c r="H2972" i="1"/>
  <c r="G2972" i="1"/>
  <c r="F2972" i="1"/>
  <c r="E2972" i="1"/>
  <c r="D2972" i="1"/>
  <c r="C2972" i="1"/>
  <c r="A2972" i="1" s="1"/>
  <c r="B2972" i="1"/>
  <c r="M2971" i="1"/>
  <c r="L2971" i="1"/>
  <c r="K2971" i="1"/>
  <c r="J2971" i="1"/>
  <c r="I2971" i="1"/>
  <c r="H2971" i="1"/>
  <c r="G2971" i="1"/>
  <c r="F2971" i="1"/>
  <c r="E2971" i="1"/>
  <c r="D2971" i="1"/>
  <c r="C2971" i="1"/>
  <c r="B2971" i="1"/>
  <c r="A2971" i="1"/>
  <c r="M2970" i="1"/>
  <c r="L2970" i="1"/>
  <c r="K2970" i="1"/>
  <c r="J2970" i="1"/>
  <c r="I2970" i="1"/>
  <c r="H2970" i="1"/>
  <c r="G2970" i="1"/>
  <c r="F2970" i="1"/>
  <c r="E2970" i="1"/>
  <c r="D2970" i="1"/>
  <c r="C2970" i="1"/>
  <c r="A2970" i="1" s="1"/>
  <c r="B2970" i="1"/>
  <c r="M2969" i="1"/>
  <c r="L2969" i="1"/>
  <c r="K2969" i="1"/>
  <c r="J2969" i="1"/>
  <c r="I2969" i="1"/>
  <c r="H2969" i="1"/>
  <c r="G2969" i="1"/>
  <c r="F2969" i="1"/>
  <c r="E2969" i="1"/>
  <c r="D2969" i="1"/>
  <c r="C2969" i="1"/>
  <c r="B2969" i="1"/>
  <c r="A2969" i="1"/>
  <c r="M2968" i="1"/>
  <c r="L2968" i="1"/>
  <c r="K2968" i="1"/>
  <c r="J2968" i="1"/>
  <c r="I2968" i="1"/>
  <c r="H2968" i="1"/>
  <c r="G2968" i="1"/>
  <c r="F2968" i="1"/>
  <c r="N2968" i="1" s="1"/>
  <c r="E2968" i="1"/>
  <c r="D2968" i="1"/>
  <c r="C2968" i="1"/>
  <c r="A2968" i="1" s="1"/>
  <c r="B2968" i="1"/>
  <c r="M2967" i="1"/>
  <c r="L2967" i="1"/>
  <c r="K2967" i="1"/>
  <c r="J2967" i="1"/>
  <c r="I2967" i="1"/>
  <c r="H2967" i="1"/>
  <c r="G2967" i="1"/>
  <c r="F2967" i="1"/>
  <c r="N2967" i="1" s="1"/>
  <c r="E2967" i="1"/>
  <c r="D2967" i="1"/>
  <c r="C2967" i="1"/>
  <c r="A2967" i="1" s="1"/>
  <c r="B2967" i="1"/>
  <c r="M2966" i="1"/>
  <c r="L2966" i="1"/>
  <c r="K2966" i="1"/>
  <c r="J2966" i="1"/>
  <c r="I2966" i="1"/>
  <c r="H2966" i="1"/>
  <c r="G2966" i="1"/>
  <c r="F2966" i="1"/>
  <c r="E2966" i="1"/>
  <c r="D2966" i="1"/>
  <c r="C2966" i="1"/>
  <c r="A2966" i="1" s="1"/>
  <c r="B2966" i="1"/>
  <c r="M2965" i="1"/>
  <c r="L2965" i="1"/>
  <c r="K2965" i="1"/>
  <c r="J2965" i="1"/>
  <c r="I2965" i="1"/>
  <c r="H2965" i="1"/>
  <c r="G2965" i="1"/>
  <c r="F2965" i="1"/>
  <c r="E2965" i="1"/>
  <c r="D2965" i="1"/>
  <c r="C2965" i="1"/>
  <c r="A2965" i="1" s="1"/>
  <c r="B2965" i="1"/>
  <c r="M2964" i="1"/>
  <c r="L2964" i="1"/>
  <c r="K2964" i="1"/>
  <c r="J2964" i="1"/>
  <c r="I2964" i="1"/>
  <c r="H2964" i="1"/>
  <c r="G2964" i="1"/>
  <c r="F2964" i="1"/>
  <c r="E2964" i="1"/>
  <c r="D2964" i="1"/>
  <c r="C2964" i="1"/>
  <c r="A2964" i="1" s="1"/>
  <c r="B2964" i="1"/>
  <c r="M2963" i="1"/>
  <c r="L2963" i="1"/>
  <c r="K2963" i="1"/>
  <c r="J2963" i="1"/>
  <c r="I2963" i="1"/>
  <c r="H2963" i="1"/>
  <c r="G2963" i="1"/>
  <c r="F2963" i="1"/>
  <c r="E2963" i="1"/>
  <c r="D2963" i="1"/>
  <c r="C2963" i="1"/>
  <c r="B2963" i="1"/>
  <c r="A2963" i="1"/>
  <c r="M2962" i="1"/>
  <c r="L2962" i="1"/>
  <c r="K2962" i="1"/>
  <c r="J2962" i="1"/>
  <c r="I2962" i="1"/>
  <c r="H2962" i="1"/>
  <c r="G2962" i="1"/>
  <c r="F2962" i="1"/>
  <c r="N2962" i="1" s="1"/>
  <c r="E2962" i="1"/>
  <c r="D2962" i="1"/>
  <c r="C2962" i="1"/>
  <c r="A2962" i="1" s="1"/>
  <c r="B2962" i="1"/>
  <c r="M2961" i="1"/>
  <c r="L2961" i="1"/>
  <c r="K2961" i="1"/>
  <c r="J2961" i="1"/>
  <c r="I2961" i="1"/>
  <c r="H2961" i="1"/>
  <c r="G2961" i="1"/>
  <c r="F2961" i="1"/>
  <c r="N2961" i="1" s="1"/>
  <c r="E2961" i="1"/>
  <c r="D2961" i="1"/>
  <c r="C2961" i="1"/>
  <c r="B2961" i="1"/>
  <c r="A2961" i="1"/>
  <c r="M2960" i="1"/>
  <c r="L2960" i="1"/>
  <c r="K2960" i="1"/>
  <c r="J2960" i="1"/>
  <c r="I2960" i="1"/>
  <c r="H2960" i="1"/>
  <c r="G2960" i="1"/>
  <c r="F2960" i="1"/>
  <c r="E2960" i="1"/>
  <c r="D2960" i="1"/>
  <c r="C2960" i="1"/>
  <c r="A2960" i="1" s="1"/>
  <c r="B2960" i="1"/>
  <c r="M2959" i="1"/>
  <c r="L2959" i="1"/>
  <c r="K2959" i="1"/>
  <c r="J2959" i="1"/>
  <c r="I2959" i="1"/>
  <c r="H2959" i="1"/>
  <c r="G2959" i="1"/>
  <c r="F2959" i="1"/>
  <c r="E2959" i="1"/>
  <c r="D2959" i="1"/>
  <c r="C2959" i="1"/>
  <c r="A2959" i="1" s="1"/>
  <c r="B2959" i="1"/>
  <c r="M2958" i="1"/>
  <c r="L2958" i="1"/>
  <c r="K2958" i="1"/>
  <c r="J2958" i="1"/>
  <c r="I2958" i="1"/>
  <c r="H2958" i="1"/>
  <c r="G2958" i="1"/>
  <c r="F2958" i="1"/>
  <c r="E2958" i="1"/>
  <c r="D2958" i="1"/>
  <c r="C2958" i="1"/>
  <c r="A2958" i="1" s="1"/>
  <c r="B2958" i="1"/>
  <c r="M2957" i="1"/>
  <c r="L2957" i="1"/>
  <c r="K2957" i="1"/>
  <c r="J2957" i="1"/>
  <c r="I2957" i="1"/>
  <c r="H2957" i="1"/>
  <c r="G2957" i="1"/>
  <c r="F2957" i="1"/>
  <c r="E2957" i="1"/>
  <c r="D2957" i="1"/>
  <c r="C2957" i="1"/>
  <c r="B2957" i="1"/>
  <c r="A2957" i="1"/>
  <c r="M2956" i="1"/>
  <c r="L2956" i="1"/>
  <c r="K2956" i="1"/>
  <c r="J2956" i="1"/>
  <c r="I2956" i="1"/>
  <c r="H2956" i="1"/>
  <c r="G2956" i="1"/>
  <c r="F2956" i="1"/>
  <c r="N2956" i="1" s="1"/>
  <c r="E2956" i="1"/>
  <c r="D2956" i="1"/>
  <c r="C2956" i="1"/>
  <c r="A2956" i="1" s="1"/>
  <c r="B2956" i="1"/>
  <c r="M2955" i="1"/>
  <c r="L2955" i="1"/>
  <c r="K2955" i="1"/>
  <c r="J2955" i="1"/>
  <c r="I2955" i="1"/>
  <c r="H2955" i="1"/>
  <c r="G2955" i="1"/>
  <c r="F2955" i="1"/>
  <c r="N2955" i="1" s="1"/>
  <c r="E2955" i="1"/>
  <c r="D2955" i="1"/>
  <c r="C2955" i="1"/>
  <c r="B2955" i="1"/>
  <c r="A2955" i="1"/>
  <c r="M2954" i="1"/>
  <c r="L2954" i="1"/>
  <c r="K2954" i="1"/>
  <c r="J2954" i="1"/>
  <c r="I2954" i="1"/>
  <c r="H2954" i="1"/>
  <c r="G2954" i="1"/>
  <c r="F2954" i="1"/>
  <c r="E2954" i="1"/>
  <c r="D2954" i="1"/>
  <c r="C2954" i="1"/>
  <c r="A2954" i="1" s="1"/>
  <c r="B2954" i="1"/>
  <c r="M2953" i="1"/>
  <c r="L2953" i="1"/>
  <c r="K2953" i="1"/>
  <c r="J2953" i="1"/>
  <c r="I2953" i="1"/>
  <c r="H2953" i="1"/>
  <c r="G2953" i="1"/>
  <c r="F2953" i="1"/>
  <c r="E2953" i="1"/>
  <c r="D2953" i="1"/>
  <c r="C2953" i="1"/>
  <c r="A2953" i="1" s="1"/>
  <c r="B2953" i="1"/>
  <c r="M2952" i="1"/>
  <c r="L2952" i="1"/>
  <c r="K2952" i="1"/>
  <c r="J2952" i="1"/>
  <c r="I2952" i="1"/>
  <c r="H2952" i="1"/>
  <c r="G2952" i="1"/>
  <c r="F2952" i="1"/>
  <c r="E2952" i="1"/>
  <c r="D2952" i="1"/>
  <c r="C2952" i="1"/>
  <c r="A2952" i="1" s="1"/>
  <c r="B2952" i="1"/>
  <c r="M2951" i="1"/>
  <c r="L2951" i="1"/>
  <c r="K2951" i="1"/>
  <c r="J2951" i="1"/>
  <c r="I2951" i="1"/>
  <c r="H2951" i="1"/>
  <c r="G2951" i="1"/>
  <c r="F2951" i="1"/>
  <c r="E2951" i="1"/>
  <c r="D2951" i="1"/>
  <c r="C2951" i="1"/>
  <c r="A2951" i="1" s="1"/>
  <c r="B2951" i="1"/>
  <c r="M2950" i="1"/>
  <c r="L2950" i="1"/>
  <c r="K2950" i="1"/>
  <c r="J2950" i="1"/>
  <c r="I2950" i="1"/>
  <c r="H2950" i="1"/>
  <c r="G2950" i="1"/>
  <c r="F2950" i="1"/>
  <c r="E2950" i="1"/>
  <c r="D2950" i="1"/>
  <c r="C2950" i="1"/>
  <c r="A2950" i="1" s="1"/>
  <c r="B2950" i="1"/>
  <c r="M2949" i="1"/>
  <c r="L2949" i="1"/>
  <c r="K2949" i="1"/>
  <c r="J2949" i="1"/>
  <c r="I2949" i="1"/>
  <c r="H2949" i="1"/>
  <c r="G2949" i="1"/>
  <c r="F2949" i="1"/>
  <c r="E2949" i="1"/>
  <c r="D2949" i="1"/>
  <c r="C2949" i="1"/>
  <c r="B2949" i="1"/>
  <c r="A2949" i="1"/>
  <c r="M2948" i="1"/>
  <c r="L2948" i="1"/>
  <c r="K2948" i="1"/>
  <c r="J2948" i="1"/>
  <c r="I2948" i="1"/>
  <c r="H2948" i="1"/>
  <c r="G2948" i="1"/>
  <c r="F2948" i="1"/>
  <c r="E2948" i="1"/>
  <c r="D2948" i="1"/>
  <c r="C2948" i="1"/>
  <c r="A2948" i="1" s="1"/>
  <c r="B2948" i="1"/>
  <c r="M2947" i="1"/>
  <c r="L2947" i="1"/>
  <c r="K2947" i="1"/>
  <c r="J2947" i="1"/>
  <c r="I2947" i="1"/>
  <c r="H2947" i="1"/>
  <c r="G2947" i="1"/>
  <c r="F2947" i="1"/>
  <c r="E2947" i="1"/>
  <c r="D2947" i="1"/>
  <c r="C2947" i="1"/>
  <c r="B2947" i="1"/>
  <c r="A2947" i="1"/>
  <c r="M2946" i="1"/>
  <c r="L2946" i="1"/>
  <c r="K2946" i="1"/>
  <c r="J2946" i="1"/>
  <c r="I2946" i="1"/>
  <c r="H2946" i="1"/>
  <c r="G2946" i="1"/>
  <c r="F2946" i="1"/>
  <c r="N2946" i="1" s="1"/>
  <c r="E2946" i="1"/>
  <c r="D2946" i="1"/>
  <c r="C2946" i="1"/>
  <c r="A2946" i="1" s="1"/>
  <c r="B2946" i="1"/>
  <c r="M2945" i="1"/>
  <c r="L2945" i="1"/>
  <c r="K2945" i="1"/>
  <c r="J2945" i="1"/>
  <c r="I2945" i="1"/>
  <c r="H2945" i="1"/>
  <c r="G2945" i="1"/>
  <c r="F2945" i="1"/>
  <c r="N2945" i="1" s="1"/>
  <c r="E2945" i="1"/>
  <c r="D2945" i="1"/>
  <c r="C2945" i="1"/>
  <c r="A2945" i="1" s="1"/>
  <c r="B2945" i="1"/>
  <c r="M2944" i="1"/>
  <c r="L2944" i="1"/>
  <c r="K2944" i="1"/>
  <c r="J2944" i="1"/>
  <c r="I2944" i="1"/>
  <c r="H2944" i="1"/>
  <c r="G2944" i="1"/>
  <c r="F2944" i="1"/>
  <c r="E2944" i="1"/>
  <c r="D2944" i="1"/>
  <c r="C2944" i="1"/>
  <c r="A2944" i="1" s="1"/>
  <c r="B2944" i="1"/>
  <c r="M2943" i="1"/>
  <c r="L2943" i="1"/>
  <c r="K2943" i="1"/>
  <c r="J2943" i="1"/>
  <c r="I2943" i="1"/>
  <c r="H2943" i="1"/>
  <c r="G2943" i="1"/>
  <c r="F2943" i="1"/>
  <c r="E2943" i="1"/>
  <c r="D2943" i="1"/>
  <c r="C2943" i="1"/>
  <c r="A2943" i="1" s="1"/>
  <c r="B2943" i="1"/>
  <c r="M2942" i="1"/>
  <c r="L2942" i="1"/>
  <c r="K2942" i="1"/>
  <c r="J2942" i="1"/>
  <c r="I2942" i="1"/>
  <c r="H2942" i="1"/>
  <c r="G2942" i="1"/>
  <c r="F2942" i="1"/>
  <c r="E2942" i="1"/>
  <c r="D2942" i="1"/>
  <c r="C2942" i="1"/>
  <c r="A2942" i="1" s="1"/>
  <c r="B2942" i="1"/>
  <c r="M2941" i="1"/>
  <c r="L2941" i="1"/>
  <c r="K2941" i="1"/>
  <c r="J2941" i="1"/>
  <c r="I2941" i="1"/>
  <c r="H2941" i="1"/>
  <c r="G2941" i="1"/>
  <c r="F2941" i="1"/>
  <c r="E2941" i="1"/>
  <c r="D2941" i="1"/>
  <c r="C2941" i="1"/>
  <c r="A2941" i="1" s="1"/>
  <c r="B2941" i="1"/>
  <c r="M2940" i="1"/>
  <c r="L2940" i="1"/>
  <c r="K2940" i="1"/>
  <c r="J2940" i="1"/>
  <c r="I2940" i="1"/>
  <c r="H2940" i="1"/>
  <c r="G2940" i="1"/>
  <c r="F2940" i="1"/>
  <c r="E2940" i="1"/>
  <c r="D2940" i="1"/>
  <c r="C2940" i="1"/>
  <c r="A2940" i="1" s="1"/>
  <c r="B2940" i="1"/>
  <c r="M2939" i="1"/>
  <c r="L2939" i="1"/>
  <c r="K2939" i="1"/>
  <c r="J2939" i="1"/>
  <c r="I2939" i="1"/>
  <c r="H2939" i="1"/>
  <c r="G2939" i="1"/>
  <c r="F2939" i="1"/>
  <c r="E2939" i="1"/>
  <c r="D2939" i="1"/>
  <c r="C2939" i="1"/>
  <c r="B2939" i="1"/>
  <c r="A2939" i="1"/>
  <c r="M2938" i="1"/>
  <c r="L2938" i="1"/>
  <c r="K2938" i="1"/>
  <c r="J2938" i="1"/>
  <c r="I2938" i="1"/>
  <c r="H2938" i="1"/>
  <c r="G2938" i="1"/>
  <c r="F2938" i="1"/>
  <c r="E2938" i="1"/>
  <c r="D2938" i="1"/>
  <c r="C2938" i="1"/>
  <c r="A2938" i="1" s="1"/>
  <c r="B2938" i="1"/>
  <c r="M2937" i="1"/>
  <c r="L2937" i="1"/>
  <c r="K2937" i="1"/>
  <c r="J2937" i="1"/>
  <c r="I2937" i="1"/>
  <c r="H2937" i="1"/>
  <c r="G2937" i="1"/>
  <c r="F2937" i="1"/>
  <c r="E2937" i="1"/>
  <c r="D2937" i="1"/>
  <c r="C2937" i="1"/>
  <c r="B2937" i="1"/>
  <c r="A2937" i="1"/>
  <c r="M2936" i="1"/>
  <c r="L2936" i="1"/>
  <c r="K2936" i="1"/>
  <c r="J2936" i="1"/>
  <c r="I2936" i="1"/>
  <c r="H2936" i="1"/>
  <c r="G2936" i="1"/>
  <c r="F2936" i="1"/>
  <c r="N2936" i="1" s="1"/>
  <c r="E2936" i="1"/>
  <c r="D2936" i="1"/>
  <c r="C2936" i="1"/>
  <c r="A2936" i="1" s="1"/>
  <c r="B2936" i="1"/>
  <c r="M2935" i="1"/>
  <c r="L2935" i="1"/>
  <c r="K2935" i="1"/>
  <c r="J2935" i="1"/>
  <c r="I2935" i="1"/>
  <c r="H2935" i="1"/>
  <c r="G2935" i="1"/>
  <c r="F2935" i="1"/>
  <c r="E2935" i="1"/>
  <c r="D2935" i="1"/>
  <c r="C2935" i="1"/>
  <c r="A2935" i="1" s="1"/>
  <c r="B2935" i="1"/>
  <c r="M2934" i="1"/>
  <c r="L2934" i="1"/>
  <c r="K2934" i="1"/>
  <c r="J2934" i="1"/>
  <c r="I2934" i="1"/>
  <c r="H2934" i="1"/>
  <c r="G2934" i="1"/>
  <c r="F2934" i="1"/>
  <c r="E2934" i="1"/>
  <c r="D2934" i="1"/>
  <c r="C2934" i="1"/>
  <c r="A2934" i="1" s="1"/>
  <c r="B2934" i="1"/>
  <c r="M2933" i="1"/>
  <c r="L2933" i="1"/>
  <c r="K2933" i="1"/>
  <c r="J2933" i="1"/>
  <c r="I2933" i="1"/>
  <c r="H2933" i="1"/>
  <c r="G2933" i="1"/>
  <c r="F2933" i="1"/>
  <c r="E2933" i="1"/>
  <c r="D2933" i="1"/>
  <c r="C2933" i="1"/>
  <c r="A2933" i="1" s="1"/>
  <c r="B2933" i="1"/>
  <c r="M2932" i="1"/>
  <c r="L2932" i="1"/>
  <c r="K2932" i="1"/>
  <c r="J2932" i="1"/>
  <c r="I2932" i="1"/>
  <c r="H2932" i="1"/>
  <c r="G2932" i="1"/>
  <c r="F2932" i="1"/>
  <c r="E2932" i="1"/>
  <c r="D2932" i="1"/>
  <c r="C2932" i="1"/>
  <c r="A2932" i="1" s="1"/>
  <c r="B2932" i="1"/>
  <c r="M2931" i="1"/>
  <c r="L2931" i="1"/>
  <c r="K2931" i="1"/>
  <c r="J2931" i="1"/>
  <c r="I2931" i="1"/>
  <c r="H2931" i="1"/>
  <c r="G2931" i="1"/>
  <c r="F2931" i="1"/>
  <c r="E2931" i="1"/>
  <c r="D2931" i="1"/>
  <c r="C2931" i="1"/>
  <c r="B2931" i="1"/>
  <c r="A2931" i="1"/>
  <c r="M2930" i="1"/>
  <c r="L2930" i="1"/>
  <c r="K2930" i="1"/>
  <c r="J2930" i="1"/>
  <c r="I2930" i="1"/>
  <c r="H2930" i="1"/>
  <c r="G2930" i="1"/>
  <c r="F2930" i="1"/>
  <c r="N2930" i="1" s="1"/>
  <c r="E2930" i="1"/>
  <c r="D2930" i="1"/>
  <c r="C2930" i="1"/>
  <c r="A2930" i="1" s="1"/>
  <c r="B2930" i="1"/>
  <c r="M2929" i="1"/>
  <c r="L2929" i="1"/>
  <c r="K2929" i="1"/>
  <c r="J2929" i="1"/>
  <c r="I2929" i="1"/>
  <c r="H2929" i="1"/>
  <c r="G2929" i="1"/>
  <c r="F2929" i="1"/>
  <c r="N2929" i="1" s="1"/>
  <c r="E2929" i="1"/>
  <c r="D2929" i="1"/>
  <c r="C2929" i="1"/>
  <c r="B2929" i="1"/>
  <c r="A2929" i="1"/>
  <c r="M2928" i="1"/>
  <c r="L2928" i="1"/>
  <c r="K2928" i="1"/>
  <c r="J2928" i="1"/>
  <c r="I2928" i="1"/>
  <c r="H2928" i="1"/>
  <c r="G2928" i="1"/>
  <c r="F2928" i="1"/>
  <c r="E2928" i="1"/>
  <c r="D2928" i="1"/>
  <c r="C2928" i="1"/>
  <c r="A2928" i="1" s="1"/>
  <c r="B2928" i="1"/>
  <c r="M2927" i="1"/>
  <c r="L2927" i="1"/>
  <c r="K2927" i="1"/>
  <c r="J2927" i="1"/>
  <c r="I2927" i="1"/>
  <c r="H2927" i="1"/>
  <c r="G2927" i="1"/>
  <c r="F2927" i="1"/>
  <c r="E2927" i="1"/>
  <c r="D2927" i="1"/>
  <c r="C2927" i="1"/>
  <c r="A2927" i="1" s="1"/>
  <c r="B2927" i="1"/>
  <c r="M2926" i="1"/>
  <c r="L2926" i="1"/>
  <c r="K2926" i="1"/>
  <c r="J2926" i="1"/>
  <c r="I2926" i="1"/>
  <c r="H2926" i="1"/>
  <c r="G2926" i="1"/>
  <c r="F2926" i="1"/>
  <c r="E2926" i="1"/>
  <c r="D2926" i="1"/>
  <c r="C2926" i="1"/>
  <c r="A2926" i="1" s="1"/>
  <c r="B2926" i="1"/>
  <c r="M2925" i="1"/>
  <c r="L2925" i="1"/>
  <c r="K2925" i="1"/>
  <c r="J2925" i="1"/>
  <c r="I2925" i="1"/>
  <c r="H2925" i="1"/>
  <c r="G2925" i="1"/>
  <c r="F2925" i="1"/>
  <c r="E2925" i="1"/>
  <c r="D2925" i="1"/>
  <c r="C2925" i="1"/>
  <c r="A2925" i="1" s="1"/>
  <c r="B2925" i="1"/>
  <c r="M2924" i="1"/>
  <c r="L2924" i="1"/>
  <c r="K2924" i="1"/>
  <c r="J2924" i="1"/>
  <c r="I2924" i="1"/>
  <c r="H2924" i="1"/>
  <c r="G2924" i="1"/>
  <c r="F2924" i="1"/>
  <c r="E2924" i="1"/>
  <c r="D2924" i="1"/>
  <c r="C2924" i="1"/>
  <c r="A2924" i="1" s="1"/>
  <c r="B2924" i="1"/>
  <c r="M2923" i="1"/>
  <c r="L2923" i="1"/>
  <c r="K2923" i="1"/>
  <c r="J2923" i="1"/>
  <c r="I2923" i="1"/>
  <c r="H2923" i="1"/>
  <c r="G2923" i="1"/>
  <c r="F2923" i="1"/>
  <c r="E2923" i="1"/>
  <c r="D2923" i="1"/>
  <c r="C2923" i="1"/>
  <c r="B2923" i="1"/>
  <c r="A2923" i="1"/>
  <c r="M2922" i="1"/>
  <c r="L2922" i="1"/>
  <c r="K2922" i="1"/>
  <c r="J2922" i="1"/>
  <c r="I2922" i="1"/>
  <c r="H2922" i="1"/>
  <c r="G2922" i="1"/>
  <c r="F2922" i="1"/>
  <c r="E2922" i="1"/>
  <c r="D2922" i="1"/>
  <c r="C2922" i="1"/>
  <c r="A2922" i="1" s="1"/>
  <c r="B2922" i="1"/>
  <c r="M2921" i="1"/>
  <c r="L2921" i="1"/>
  <c r="K2921" i="1"/>
  <c r="J2921" i="1"/>
  <c r="I2921" i="1"/>
  <c r="H2921" i="1"/>
  <c r="G2921" i="1"/>
  <c r="F2921" i="1"/>
  <c r="E2921" i="1"/>
  <c r="D2921" i="1"/>
  <c r="C2921" i="1"/>
  <c r="B2921" i="1"/>
  <c r="A2921" i="1"/>
  <c r="M2920" i="1"/>
  <c r="L2920" i="1"/>
  <c r="K2920" i="1"/>
  <c r="J2920" i="1"/>
  <c r="I2920" i="1"/>
  <c r="H2920" i="1"/>
  <c r="G2920" i="1"/>
  <c r="F2920" i="1"/>
  <c r="N2920" i="1" s="1"/>
  <c r="E2920" i="1"/>
  <c r="D2920" i="1"/>
  <c r="C2920" i="1"/>
  <c r="A2920" i="1" s="1"/>
  <c r="B2920" i="1"/>
  <c r="M2919" i="1"/>
  <c r="L2919" i="1"/>
  <c r="K2919" i="1"/>
  <c r="J2919" i="1"/>
  <c r="I2919" i="1"/>
  <c r="H2919" i="1"/>
  <c r="G2919" i="1"/>
  <c r="F2919" i="1"/>
  <c r="N2919" i="1" s="1"/>
  <c r="E2919" i="1"/>
  <c r="D2919" i="1"/>
  <c r="C2919" i="1"/>
  <c r="A2919" i="1" s="1"/>
  <c r="B2919" i="1"/>
  <c r="M2918" i="1"/>
  <c r="L2918" i="1"/>
  <c r="K2918" i="1"/>
  <c r="J2918" i="1"/>
  <c r="I2918" i="1"/>
  <c r="H2918" i="1"/>
  <c r="G2918" i="1"/>
  <c r="F2918" i="1"/>
  <c r="E2918" i="1"/>
  <c r="D2918" i="1"/>
  <c r="C2918" i="1"/>
  <c r="A2918" i="1" s="1"/>
  <c r="B2918" i="1"/>
  <c r="M2917" i="1"/>
  <c r="L2917" i="1"/>
  <c r="K2917" i="1"/>
  <c r="J2917" i="1"/>
  <c r="I2917" i="1"/>
  <c r="H2917" i="1"/>
  <c r="G2917" i="1"/>
  <c r="F2917" i="1"/>
  <c r="E2917" i="1"/>
  <c r="D2917" i="1"/>
  <c r="C2917" i="1"/>
  <c r="B2917" i="1"/>
  <c r="A2917" i="1"/>
  <c r="M2916" i="1"/>
  <c r="L2916" i="1"/>
  <c r="K2916" i="1"/>
  <c r="J2916" i="1"/>
  <c r="I2916" i="1"/>
  <c r="H2916" i="1"/>
  <c r="G2916" i="1"/>
  <c r="F2916" i="1"/>
  <c r="E2916" i="1"/>
  <c r="D2916" i="1"/>
  <c r="C2916" i="1"/>
  <c r="A2916" i="1" s="1"/>
  <c r="B2916" i="1"/>
  <c r="M2915" i="1"/>
  <c r="L2915" i="1"/>
  <c r="K2915" i="1"/>
  <c r="J2915" i="1"/>
  <c r="I2915" i="1"/>
  <c r="H2915" i="1"/>
  <c r="G2915" i="1"/>
  <c r="F2915" i="1"/>
  <c r="E2915" i="1"/>
  <c r="D2915" i="1"/>
  <c r="C2915" i="1"/>
  <c r="B2915" i="1"/>
  <c r="A2915" i="1"/>
  <c r="M2914" i="1"/>
  <c r="L2914" i="1"/>
  <c r="K2914" i="1"/>
  <c r="J2914" i="1"/>
  <c r="I2914" i="1"/>
  <c r="H2914" i="1"/>
  <c r="G2914" i="1"/>
  <c r="F2914" i="1"/>
  <c r="N2914" i="1" s="1"/>
  <c r="E2914" i="1"/>
  <c r="D2914" i="1"/>
  <c r="C2914" i="1"/>
  <c r="A2914" i="1" s="1"/>
  <c r="B2914" i="1"/>
  <c r="M2913" i="1"/>
  <c r="L2913" i="1"/>
  <c r="K2913" i="1"/>
  <c r="J2913" i="1"/>
  <c r="I2913" i="1"/>
  <c r="H2913" i="1"/>
  <c r="G2913" i="1"/>
  <c r="F2913" i="1"/>
  <c r="N2913" i="1" s="1"/>
  <c r="E2913" i="1"/>
  <c r="D2913" i="1"/>
  <c r="C2913" i="1"/>
  <c r="A2913" i="1" s="1"/>
  <c r="B2913" i="1"/>
  <c r="M2912" i="1"/>
  <c r="L2912" i="1"/>
  <c r="K2912" i="1"/>
  <c r="J2912" i="1"/>
  <c r="I2912" i="1"/>
  <c r="H2912" i="1"/>
  <c r="G2912" i="1"/>
  <c r="F2912" i="1"/>
  <c r="E2912" i="1"/>
  <c r="D2912" i="1"/>
  <c r="C2912" i="1"/>
  <c r="A2912" i="1" s="1"/>
  <c r="B2912" i="1"/>
  <c r="M2911" i="1"/>
  <c r="L2911" i="1"/>
  <c r="K2911" i="1"/>
  <c r="J2911" i="1"/>
  <c r="I2911" i="1"/>
  <c r="H2911" i="1"/>
  <c r="G2911" i="1"/>
  <c r="F2911" i="1"/>
  <c r="E2911" i="1"/>
  <c r="D2911" i="1"/>
  <c r="C2911" i="1"/>
  <c r="A2911" i="1" s="1"/>
  <c r="B2911" i="1"/>
  <c r="M2910" i="1"/>
  <c r="L2910" i="1"/>
  <c r="K2910" i="1"/>
  <c r="J2910" i="1"/>
  <c r="I2910" i="1"/>
  <c r="H2910" i="1"/>
  <c r="G2910" i="1"/>
  <c r="F2910" i="1"/>
  <c r="E2910" i="1"/>
  <c r="D2910" i="1"/>
  <c r="C2910" i="1"/>
  <c r="A2910" i="1" s="1"/>
  <c r="B2910" i="1"/>
  <c r="M2909" i="1"/>
  <c r="L2909" i="1"/>
  <c r="K2909" i="1"/>
  <c r="J2909" i="1"/>
  <c r="I2909" i="1"/>
  <c r="H2909" i="1"/>
  <c r="G2909" i="1"/>
  <c r="F2909" i="1"/>
  <c r="E2909" i="1"/>
  <c r="D2909" i="1"/>
  <c r="C2909" i="1"/>
  <c r="A2909" i="1" s="1"/>
  <c r="B2909" i="1"/>
  <c r="M2908" i="1"/>
  <c r="L2908" i="1"/>
  <c r="K2908" i="1"/>
  <c r="J2908" i="1"/>
  <c r="I2908" i="1"/>
  <c r="H2908" i="1"/>
  <c r="G2908" i="1"/>
  <c r="F2908" i="1"/>
  <c r="E2908" i="1"/>
  <c r="D2908" i="1"/>
  <c r="C2908" i="1"/>
  <c r="A2908" i="1" s="1"/>
  <c r="B2908" i="1"/>
  <c r="M2907" i="1"/>
  <c r="L2907" i="1"/>
  <c r="K2907" i="1"/>
  <c r="J2907" i="1"/>
  <c r="I2907" i="1"/>
  <c r="H2907" i="1"/>
  <c r="G2907" i="1"/>
  <c r="F2907" i="1"/>
  <c r="E2907" i="1"/>
  <c r="D2907" i="1"/>
  <c r="C2907" i="1"/>
  <c r="B2907" i="1"/>
  <c r="A2907" i="1"/>
  <c r="M2906" i="1"/>
  <c r="L2906" i="1"/>
  <c r="K2906" i="1"/>
  <c r="J2906" i="1"/>
  <c r="I2906" i="1"/>
  <c r="H2906" i="1"/>
  <c r="G2906" i="1"/>
  <c r="F2906" i="1"/>
  <c r="E2906" i="1"/>
  <c r="D2906" i="1"/>
  <c r="C2906" i="1"/>
  <c r="A2906" i="1" s="1"/>
  <c r="B2906" i="1"/>
  <c r="M2905" i="1"/>
  <c r="L2905" i="1"/>
  <c r="K2905" i="1"/>
  <c r="J2905" i="1"/>
  <c r="I2905" i="1"/>
  <c r="H2905" i="1"/>
  <c r="G2905" i="1"/>
  <c r="F2905" i="1"/>
  <c r="E2905" i="1"/>
  <c r="D2905" i="1"/>
  <c r="C2905" i="1"/>
  <c r="B2905" i="1"/>
  <c r="A2905" i="1"/>
  <c r="M2904" i="1"/>
  <c r="L2904" i="1"/>
  <c r="K2904" i="1"/>
  <c r="J2904" i="1"/>
  <c r="I2904" i="1"/>
  <c r="H2904" i="1"/>
  <c r="G2904" i="1"/>
  <c r="F2904" i="1"/>
  <c r="N2904" i="1" s="1"/>
  <c r="E2904" i="1"/>
  <c r="D2904" i="1"/>
  <c r="C2904" i="1"/>
  <c r="A2904" i="1" s="1"/>
  <c r="B2904" i="1"/>
  <c r="M2903" i="1"/>
  <c r="L2903" i="1"/>
  <c r="K2903" i="1"/>
  <c r="J2903" i="1"/>
  <c r="I2903" i="1"/>
  <c r="H2903" i="1"/>
  <c r="G2903" i="1"/>
  <c r="F2903" i="1"/>
  <c r="N2903" i="1" s="1"/>
  <c r="E2903" i="1"/>
  <c r="D2903" i="1"/>
  <c r="C2903" i="1"/>
  <c r="A2903" i="1" s="1"/>
  <c r="B2903" i="1"/>
  <c r="M2902" i="1"/>
  <c r="L2902" i="1"/>
  <c r="K2902" i="1"/>
  <c r="J2902" i="1"/>
  <c r="I2902" i="1"/>
  <c r="H2902" i="1"/>
  <c r="G2902" i="1"/>
  <c r="F2902" i="1"/>
  <c r="E2902" i="1"/>
  <c r="D2902" i="1"/>
  <c r="C2902" i="1"/>
  <c r="A2902" i="1" s="1"/>
  <c r="B2902" i="1"/>
  <c r="M2901" i="1"/>
  <c r="L2901" i="1"/>
  <c r="K2901" i="1"/>
  <c r="J2901" i="1"/>
  <c r="I2901" i="1"/>
  <c r="H2901" i="1"/>
  <c r="G2901" i="1"/>
  <c r="F2901" i="1"/>
  <c r="E2901" i="1"/>
  <c r="D2901" i="1"/>
  <c r="C2901" i="1"/>
  <c r="A2901" i="1" s="1"/>
  <c r="B2901" i="1"/>
  <c r="M2900" i="1"/>
  <c r="L2900" i="1"/>
  <c r="K2900" i="1"/>
  <c r="J2900" i="1"/>
  <c r="I2900" i="1"/>
  <c r="H2900" i="1"/>
  <c r="G2900" i="1"/>
  <c r="F2900" i="1"/>
  <c r="E2900" i="1"/>
  <c r="D2900" i="1"/>
  <c r="C2900" i="1"/>
  <c r="A2900" i="1" s="1"/>
  <c r="B2900" i="1"/>
  <c r="M2899" i="1"/>
  <c r="L2899" i="1"/>
  <c r="K2899" i="1"/>
  <c r="J2899" i="1"/>
  <c r="I2899" i="1"/>
  <c r="H2899" i="1"/>
  <c r="G2899" i="1"/>
  <c r="F2899" i="1"/>
  <c r="E2899" i="1"/>
  <c r="D2899" i="1"/>
  <c r="C2899" i="1"/>
  <c r="B2899" i="1"/>
  <c r="A2899" i="1"/>
  <c r="M2898" i="1"/>
  <c r="L2898" i="1"/>
  <c r="K2898" i="1"/>
  <c r="J2898" i="1"/>
  <c r="I2898" i="1"/>
  <c r="H2898" i="1"/>
  <c r="G2898" i="1"/>
  <c r="F2898" i="1"/>
  <c r="N2898" i="1" s="1"/>
  <c r="E2898" i="1"/>
  <c r="D2898" i="1"/>
  <c r="C2898" i="1"/>
  <c r="A2898" i="1" s="1"/>
  <c r="B2898" i="1"/>
  <c r="M2897" i="1"/>
  <c r="L2897" i="1"/>
  <c r="K2897" i="1"/>
  <c r="J2897" i="1"/>
  <c r="I2897" i="1"/>
  <c r="H2897" i="1"/>
  <c r="G2897" i="1"/>
  <c r="F2897" i="1"/>
  <c r="N2897" i="1" s="1"/>
  <c r="E2897" i="1"/>
  <c r="D2897" i="1"/>
  <c r="C2897" i="1"/>
  <c r="B2897" i="1"/>
  <c r="A2897" i="1"/>
  <c r="M2896" i="1"/>
  <c r="L2896" i="1"/>
  <c r="K2896" i="1"/>
  <c r="J2896" i="1"/>
  <c r="I2896" i="1"/>
  <c r="H2896" i="1"/>
  <c r="G2896" i="1"/>
  <c r="F2896" i="1"/>
  <c r="E2896" i="1"/>
  <c r="D2896" i="1"/>
  <c r="C2896" i="1"/>
  <c r="A2896" i="1" s="1"/>
  <c r="B2896" i="1"/>
  <c r="M2895" i="1"/>
  <c r="L2895" i="1"/>
  <c r="K2895" i="1"/>
  <c r="J2895" i="1"/>
  <c r="I2895" i="1"/>
  <c r="H2895" i="1"/>
  <c r="G2895" i="1"/>
  <c r="F2895" i="1"/>
  <c r="E2895" i="1"/>
  <c r="D2895" i="1"/>
  <c r="C2895" i="1"/>
  <c r="A2895" i="1" s="1"/>
  <c r="B2895" i="1"/>
  <c r="M2894" i="1"/>
  <c r="L2894" i="1"/>
  <c r="K2894" i="1"/>
  <c r="J2894" i="1"/>
  <c r="I2894" i="1"/>
  <c r="H2894" i="1"/>
  <c r="G2894" i="1"/>
  <c r="F2894" i="1"/>
  <c r="E2894" i="1"/>
  <c r="D2894" i="1"/>
  <c r="C2894" i="1"/>
  <c r="A2894" i="1" s="1"/>
  <c r="B2894" i="1"/>
  <c r="M2893" i="1"/>
  <c r="L2893" i="1"/>
  <c r="K2893" i="1"/>
  <c r="J2893" i="1"/>
  <c r="I2893" i="1"/>
  <c r="H2893" i="1"/>
  <c r="G2893" i="1"/>
  <c r="F2893" i="1"/>
  <c r="E2893" i="1"/>
  <c r="D2893" i="1"/>
  <c r="C2893" i="1"/>
  <c r="B2893" i="1"/>
  <c r="A2893" i="1"/>
  <c r="M2892" i="1"/>
  <c r="L2892" i="1"/>
  <c r="K2892" i="1"/>
  <c r="J2892" i="1"/>
  <c r="I2892" i="1"/>
  <c r="H2892" i="1"/>
  <c r="G2892" i="1"/>
  <c r="F2892" i="1"/>
  <c r="N2892" i="1" s="1"/>
  <c r="E2892" i="1"/>
  <c r="D2892" i="1"/>
  <c r="C2892" i="1"/>
  <c r="A2892" i="1" s="1"/>
  <c r="B2892" i="1"/>
  <c r="M2891" i="1"/>
  <c r="L2891" i="1"/>
  <c r="K2891" i="1"/>
  <c r="J2891" i="1"/>
  <c r="I2891" i="1"/>
  <c r="H2891" i="1"/>
  <c r="G2891" i="1"/>
  <c r="F2891" i="1"/>
  <c r="N2891" i="1" s="1"/>
  <c r="E2891" i="1"/>
  <c r="D2891" i="1"/>
  <c r="C2891" i="1"/>
  <c r="B2891" i="1"/>
  <c r="A2891" i="1"/>
  <c r="M2890" i="1"/>
  <c r="L2890" i="1"/>
  <c r="K2890" i="1"/>
  <c r="J2890" i="1"/>
  <c r="I2890" i="1"/>
  <c r="H2890" i="1"/>
  <c r="G2890" i="1"/>
  <c r="F2890" i="1"/>
  <c r="E2890" i="1"/>
  <c r="D2890" i="1"/>
  <c r="C2890" i="1"/>
  <c r="A2890" i="1" s="1"/>
  <c r="B2890" i="1"/>
  <c r="M2889" i="1"/>
  <c r="L2889" i="1"/>
  <c r="K2889" i="1"/>
  <c r="J2889" i="1"/>
  <c r="I2889" i="1"/>
  <c r="H2889" i="1"/>
  <c r="G2889" i="1"/>
  <c r="F2889" i="1"/>
  <c r="E2889" i="1"/>
  <c r="D2889" i="1"/>
  <c r="C2889" i="1"/>
  <c r="A2889" i="1" s="1"/>
  <c r="B2889" i="1"/>
  <c r="M2888" i="1"/>
  <c r="L2888" i="1"/>
  <c r="K2888" i="1"/>
  <c r="J2888" i="1"/>
  <c r="I2888" i="1"/>
  <c r="H2888" i="1"/>
  <c r="G2888" i="1"/>
  <c r="F2888" i="1"/>
  <c r="E2888" i="1"/>
  <c r="D2888" i="1"/>
  <c r="C2888" i="1"/>
  <c r="A2888" i="1" s="1"/>
  <c r="B2888" i="1"/>
  <c r="M2887" i="1"/>
  <c r="L2887" i="1"/>
  <c r="K2887" i="1"/>
  <c r="J2887" i="1"/>
  <c r="I2887" i="1"/>
  <c r="H2887" i="1"/>
  <c r="G2887" i="1"/>
  <c r="F2887" i="1"/>
  <c r="E2887" i="1"/>
  <c r="D2887" i="1"/>
  <c r="C2887" i="1"/>
  <c r="A2887" i="1" s="1"/>
  <c r="B2887" i="1"/>
  <c r="M2886" i="1"/>
  <c r="L2886" i="1"/>
  <c r="K2886" i="1"/>
  <c r="J2886" i="1"/>
  <c r="I2886" i="1"/>
  <c r="H2886" i="1"/>
  <c r="G2886" i="1"/>
  <c r="F2886" i="1"/>
  <c r="E2886" i="1"/>
  <c r="D2886" i="1"/>
  <c r="C2886" i="1"/>
  <c r="A2886" i="1" s="1"/>
  <c r="B2886" i="1"/>
  <c r="M2885" i="1"/>
  <c r="L2885" i="1"/>
  <c r="K2885" i="1"/>
  <c r="J2885" i="1"/>
  <c r="I2885" i="1"/>
  <c r="H2885" i="1"/>
  <c r="G2885" i="1"/>
  <c r="F2885" i="1"/>
  <c r="E2885" i="1"/>
  <c r="D2885" i="1"/>
  <c r="C2885" i="1"/>
  <c r="B2885" i="1"/>
  <c r="A2885" i="1"/>
  <c r="M2884" i="1"/>
  <c r="L2884" i="1"/>
  <c r="K2884" i="1"/>
  <c r="J2884" i="1"/>
  <c r="I2884" i="1"/>
  <c r="H2884" i="1"/>
  <c r="G2884" i="1"/>
  <c r="F2884" i="1"/>
  <c r="E2884" i="1"/>
  <c r="D2884" i="1"/>
  <c r="C2884" i="1"/>
  <c r="A2884" i="1" s="1"/>
  <c r="B2884" i="1"/>
  <c r="M2883" i="1"/>
  <c r="L2883" i="1"/>
  <c r="K2883" i="1"/>
  <c r="J2883" i="1"/>
  <c r="I2883" i="1"/>
  <c r="H2883" i="1"/>
  <c r="G2883" i="1"/>
  <c r="F2883" i="1"/>
  <c r="E2883" i="1"/>
  <c r="D2883" i="1"/>
  <c r="C2883" i="1"/>
  <c r="B2883" i="1"/>
  <c r="A2883" i="1"/>
  <c r="M2882" i="1"/>
  <c r="L2882" i="1"/>
  <c r="K2882" i="1"/>
  <c r="J2882" i="1"/>
  <c r="I2882" i="1"/>
  <c r="H2882" i="1"/>
  <c r="G2882" i="1"/>
  <c r="F2882" i="1"/>
  <c r="N2882" i="1" s="1"/>
  <c r="E2882" i="1"/>
  <c r="D2882" i="1"/>
  <c r="C2882" i="1"/>
  <c r="A2882" i="1" s="1"/>
  <c r="B2882" i="1"/>
  <c r="M2881" i="1"/>
  <c r="L2881" i="1"/>
  <c r="K2881" i="1"/>
  <c r="J2881" i="1"/>
  <c r="I2881" i="1"/>
  <c r="H2881" i="1"/>
  <c r="G2881" i="1"/>
  <c r="F2881" i="1"/>
  <c r="N2881" i="1" s="1"/>
  <c r="E2881" i="1"/>
  <c r="D2881" i="1"/>
  <c r="C2881" i="1"/>
  <c r="A2881" i="1" s="1"/>
  <c r="B2881" i="1"/>
  <c r="M2880" i="1"/>
  <c r="L2880" i="1"/>
  <c r="K2880" i="1"/>
  <c r="J2880" i="1"/>
  <c r="I2880" i="1"/>
  <c r="H2880" i="1"/>
  <c r="G2880" i="1"/>
  <c r="F2880" i="1"/>
  <c r="E2880" i="1"/>
  <c r="D2880" i="1"/>
  <c r="C2880" i="1"/>
  <c r="A2880" i="1" s="1"/>
  <c r="B2880" i="1"/>
  <c r="M2879" i="1"/>
  <c r="L2879" i="1"/>
  <c r="K2879" i="1"/>
  <c r="J2879" i="1"/>
  <c r="I2879" i="1"/>
  <c r="H2879" i="1"/>
  <c r="G2879" i="1"/>
  <c r="F2879" i="1"/>
  <c r="E2879" i="1"/>
  <c r="D2879" i="1"/>
  <c r="C2879" i="1"/>
  <c r="A2879" i="1" s="1"/>
  <c r="B2879" i="1"/>
  <c r="M2878" i="1"/>
  <c r="L2878" i="1"/>
  <c r="K2878" i="1"/>
  <c r="J2878" i="1"/>
  <c r="I2878" i="1"/>
  <c r="H2878" i="1"/>
  <c r="G2878" i="1"/>
  <c r="F2878" i="1"/>
  <c r="E2878" i="1"/>
  <c r="D2878" i="1"/>
  <c r="C2878" i="1"/>
  <c r="A2878" i="1" s="1"/>
  <c r="B2878" i="1"/>
  <c r="M2877" i="1"/>
  <c r="L2877" i="1"/>
  <c r="K2877" i="1"/>
  <c r="J2877" i="1"/>
  <c r="I2877" i="1"/>
  <c r="H2877" i="1"/>
  <c r="G2877" i="1"/>
  <c r="F2877" i="1"/>
  <c r="E2877" i="1"/>
  <c r="D2877" i="1"/>
  <c r="C2877" i="1"/>
  <c r="A2877" i="1" s="1"/>
  <c r="B2877" i="1"/>
  <c r="M2876" i="1"/>
  <c r="L2876" i="1"/>
  <c r="K2876" i="1"/>
  <c r="J2876" i="1"/>
  <c r="I2876" i="1"/>
  <c r="H2876" i="1"/>
  <c r="G2876" i="1"/>
  <c r="F2876" i="1"/>
  <c r="E2876" i="1"/>
  <c r="D2876" i="1"/>
  <c r="C2876" i="1"/>
  <c r="A2876" i="1" s="1"/>
  <c r="B2876" i="1"/>
  <c r="M2875" i="1"/>
  <c r="L2875" i="1"/>
  <c r="K2875" i="1"/>
  <c r="J2875" i="1"/>
  <c r="I2875" i="1"/>
  <c r="H2875" i="1"/>
  <c r="G2875" i="1"/>
  <c r="F2875" i="1"/>
  <c r="E2875" i="1"/>
  <c r="D2875" i="1"/>
  <c r="C2875" i="1"/>
  <c r="B2875" i="1"/>
  <c r="A2875" i="1"/>
  <c r="M2874" i="1"/>
  <c r="L2874" i="1"/>
  <c r="K2874" i="1"/>
  <c r="J2874" i="1"/>
  <c r="I2874" i="1"/>
  <c r="H2874" i="1"/>
  <c r="G2874" i="1"/>
  <c r="F2874" i="1"/>
  <c r="E2874" i="1"/>
  <c r="D2874" i="1"/>
  <c r="C2874" i="1"/>
  <c r="A2874" i="1" s="1"/>
  <c r="B2874" i="1"/>
  <c r="M2873" i="1"/>
  <c r="L2873" i="1"/>
  <c r="K2873" i="1"/>
  <c r="J2873" i="1"/>
  <c r="I2873" i="1"/>
  <c r="H2873" i="1"/>
  <c r="G2873" i="1"/>
  <c r="F2873" i="1"/>
  <c r="E2873" i="1"/>
  <c r="D2873" i="1"/>
  <c r="C2873" i="1"/>
  <c r="B2873" i="1"/>
  <c r="A2873" i="1"/>
  <c r="M2872" i="1"/>
  <c r="L2872" i="1"/>
  <c r="K2872" i="1"/>
  <c r="J2872" i="1"/>
  <c r="I2872" i="1"/>
  <c r="H2872" i="1"/>
  <c r="G2872" i="1"/>
  <c r="F2872" i="1"/>
  <c r="N2872" i="1" s="1"/>
  <c r="E2872" i="1"/>
  <c r="D2872" i="1"/>
  <c r="C2872" i="1"/>
  <c r="A2872" i="1" s="1"/>
  <c r="B2872" i="1"/>
  <c r="M2871" i="1"/>
  <c r="L2871" i="1"/>
  <c r="K2871" i="1"/>
  <c r="J2871" i="1"/>
  <c r="I2871" i="1"/>
  <c r="H2871" i="1"/>
  <c r="G2871" i="1"/>
  <c r="F2871" i="1"/>
  <c r="N2871" i="1" s="1"/>
  <c r="E2871" i="1"/>
  <c r="D2871" i="1"/>
  <c r="C2871" i="1"/>
  <c r="A2871" i="1" s="1"/>
  <c r="B2871" i="1"/>
  <c r="M2870" i="1"/>
  <c r="L2870" i="1"/>
  <c r="K2870" i="1"/>
  <c r="J2870" i="1"/>
  <c r="I2870" i="1"/>
  <c r="H2870" i="1"/>
  <c r="G2870" i="1"/>
  <c r="F2870" i="1"/>
  <c r="E2870" i="1"/>
  <c r="D2870" i="1"/>
  <c r="C2870" i="1"/>
  <c r="A2870" i="1" s="1"/>
  <c r="B2870" i="1"/>
  <c r="M2869" i="1"/>
  <c r="L2869" i="1"/>
  <c r="K2869" i="1"/>
  <c r="J2869" i="1"/>
  <c r="I2869" i="1"/>
  <c r="H2869" i="1"/>
  <c r="G2869" i="1"/>
  <c r="F2869" i="1"/>
  <c r="E2869" i="1"/>
  <c r="D2869" i="1"/>
  <c r="C2869" i="1"/>
  <c r="B2869" i="1"/>
  <c r="M2868" i="1"/>
  <c r="L2868" i="1"/>
  <c r="K2868" i="1"/>
  <c r="J2868" i="1"/>
  <c r="I2868" i="1"/>
  <c r="H2868" i="1"/>
  <c r="G2868" i="1"/>
  <c r="F2868" i="1"/>
  <c r="E2868" i="1"/>
  <c r="D2868" i="1"/>
  <c r="C2868" i="1"/>
  <c r="B2868" i="1"/>
  <c r="M2867" i="1"/>
  <c r="L2867" i="1"/>
  <c r="K2867" i="1"/>
  <c r="J2867" i="1"/>
  <c r="I2867" i="1"/>
  <c r="H2867" i="1"/>
  <c r="G2867" i="1"/>
  <c r="F2867" i="1"/>
  <c r="E2867" i="1"/>
  <c r="D2867" i="1"/>
  <c r="C2867" i="1"/>
  <c r="B2867" i="1"/>
  <c r="M2866" i="1"/>
  <c r="L2866" i="1"/>
  <c r="K2866" i="1"/>
  <c r="J2866" i="1"/>
  <c r="I2866" i="1"/>
  <c r="H2866" i="1"/>
  <c r="G2866" i="1"/>
  <c r="F2866" i="1"/>
  <c r="E2866" i="1"/>
  <c r="D2866" i="1"/>
  <c r="C2866" i="1"/>
  <c r="A2866" i="1" s="1"/>
  <c r="B2866" i="1"/>
  <c r="M2865" i="1"/>
  <c r="L2865" i="1"/>
  <c r="K2865" i="1"/>
  <c r="J2865" i="1"/>
  <c r="I2865" i="1"/>
  <c r="H2865" i="1"/>
  <c r="G2865" i="1"/>
  <c r="F2865" i="1"/>
  <c r="E2865" i="1"/>
  <c r="D2865" i="1"/>
  <c r="C2865" i="1"/>
  <c r="A2865" i="1" s="1"/>
  <c r="B2865" i="1"/>
  <c r="M2864" i="1"/>
  <c r="L2864" i="1"/>
  <c r="K2864" i="1"/>
  <c r="J2864" i="1"/>
  <c r="I2864" i="1"/>
  <c r="H2864" i="1"/>
  <c r="G2864" i="1"/>
  <c r="F2864" i="1"/>
  <c r="E2864" i="1"/>
  <c r="D2864" i="1"/>
  <c r="C2864" i="1"/>
  <c r="A2864" i="1" s="1"/>
  <c r="B2864" i="1"/>
  <c r="M2863" i="1"/>
  <c r="L2863" i="1"/>
  <c r="K2863" i="1"/>
  <c r="J2863" i="1"/>
  <c r="I2863" i="1"/>
  <c r="H2863" i="1"/>
  <c r="G2863" i="1"/>
  <c r="F2863" i="1"/>
  <c r="E2863" i="1"/>
  <c r="D2863" i="1"/>
  <c r="C2863" i="1"/>
  <c r="A2863" i="1" s="1"/>
  <c r="B2863" i="1"/>
  <c r="M2862" i="1"/>
  <c r="L2862" i="1"/>
  <c r="K2862" i="1"/>
  <c r="J2862" i="1"/>
  <c r="I2862" i="1"/>
  <c r="H2862" i="1"/>
  <c r="G2862" i="1"/>
  <c r="F2862" i="1"/>
  <c r="E2862" i="1"/>
  <c r="D2862" i="1"/>
  <c r="C2862" i="1"/>
  <c r="A2862" i="1" s="1"/>
  <c r="B2862" i="1"/>
  <c r="M2861" i="1"/>
  <c r="L2861" i="1"/>
  <c r="K2861" i="1"/>
  <c r="J2861" i="1"/>
  <c r="I2861" i="1"/>
  <c r="H2861" i="1"/>
  <c r="G2861" i="1"/>
  <c r="F2861" i="1"/>
  <c r="E2861" i="1"/>
  <c r="D2861" i="1"/>
  <c r="C2861" i="1"/>
  <c r="A2861" i="1" s="1"/>
  <c r="B2861" i="1"/>
  <c r="M2860" i="1"/>
  <c r="L2860" i="1"/>
  <c r="K2860" i="1"/>
  <c r="J2860" i="1"/>
  <c r="I2860" i="1"/>
  <c r="H2860" i="1"/>
  <c r="G2860" i="1"/>
  <c r="F2860" i="1"/>
  <c r="E2860" i="1"/>
  <c r="D2860" i="1"/>
  <c r="C2860" i="1"/>
  <c r="A2860" i="1" s="1"/>
  <c r="B2860" i="1"/>
  <c r="M2859" i="1"/>
  <c r="L2859" i="1"/>
  <c r="K2859" i="1"/>
  <c r="J2859" i="1"/>
  <c r="I2859" i="1"/>
  <c r="H2859" i="1"/>
  <c r="G2859" i="1"/>
  <c r="F2859" i="1"/>
  <c r="E2859" i="1"/>
  <c r="D2859" i="1"/>
  <c r="C2859" i="1"/>
  <c r="A2859" i="1" s="1"/>
  <c r="B2859" i="1"/>
  <c r="M2858" i="1"/>
  <c r="L2858" i="1"/>
  <c r="K2858" i="1"/>
  <c r="J2858" i="1"/>
  <c r="I2858" i="1"/>
  <c r="H2858" i="1"/>
  <c r="G2858" i="1"/>
  <c r="F2858" i="1"/>
  <c r="E2858" i="1"/>
  <c r="D2858" i="1"/>
  <c r="C2858" i="1"/>
  <c r="B2858" i="1"/>
  <c r="M2857" i="1"/>
  <c r="L2857" i="1"/>
  <c r="K2857" i="1"/>
  <c r="J2857" i="1"/>
  <c r="I2857" i="1"/>
  <c r="H2857" i="1"/>
  <c r="G2857" i="1"/>
  <c r="F2857" i="1"/>
  <c r="E2857" i="1"/>
  <c r="D2857" i="1"/>
  <c r="C2857" i="1"/>
  <c r="B2857" i="1"/>
  <c r="A2857" i="1"/>
  <c r="M2856" i="1"/>
  <c r="L2856" i="1"/>
  <c r="K2856" i="1"/>
  <c r="J2856" i="1"/>
  <c r="I2856" i="1"/>
  <c r="H2856" i="1"/>
  <c r="G2856" i="1"/>
  <c r="F2856" i="1"/>
  <c r="E2856" i="1"/>
  <c r="D2856" i="1"/>
  <c r="C2856" i="1"/>
  <c r="A2856" i="1" s="1"/>
  <c r="B2856" i="1"/>
  <c r="M2855" i="1"/>
  <c r="L2855" i="1"/>
  <c r="K2855" i="1"/>
  <c r="J2855" i="1"/>
  <c r="I2855" i="1"/>
  <c r="H2855" i="1"/>
  <c r="G2855" i="1"/>
  <c r="F2855" i="1"/>
  <c r="E2855" i="1"/>
  <c r="D2855" i="1"/>
  <c r="C2855" i="1"/>
  <c r="B2855" i="1"/>
  <c r="M2854" i="1"/>
  <c r="L2854" i="1"/>
  <c r="K2854" i="1"/>
  <c r="J2854" i="1"/>
  <c r="I2854" i="1"/>
  <c r="H2854" i="1"/>
  <c r="G2854" i="1"/>
  <c r="F2854" i="1"/>
  <c r="E2854" i="1"/>
  <c r="D2854" i="1"/>
  <c r="C2854" i="1"/>
  <c r="B2854" i="1"/>
  <c r="M2853" i="1"/>
  <c r="L2853" i="1"/>
  <c r="K2853" i="1"/>
  <c r="J2853" i="1"/>
  <c r="I2853" i="1"/>
  <c r="H2853" i="1"/>
  <c r="G2853" i="1"/>
  <c r="F2853" i="1"/>
  <c r="E2853" i="1"/>
  <c r="D2853" i="1"/>
  <c r="C2853" i="1"/>
  <c r="B2853" i="1"/>
  <c r="A2853" i="1"/>
  <c r="M2852" i="1"/>
  <c r="L2852" i="1"/>
  <c r="K2852" i="1"/>
  <c r="J2852" i="1"/>
  <c r="I2852" i="1"/>
  <c r="H2852" i="1"/>
  <c r="G2852" i="1"/>
  <c r="F2852" i="1"/>
  <c r="E2852" i="1"/>
  <c r="D2852" i="1"/>
  <c r="C2852" i="1"/>
  <c r="B2852" i="1"/>
  <c r="M2851" i="1"/>
  <c r="L2851" i="1"/>
  <c r="K2851" i="1"/>
  <c r="J2851" i="1"/>
  <c r="I2851" i="1"/>
  <c r="H2851" i="1"/>
  <c r="G2851" i="1"/>
  <c r="F2851" i="1"/>
  <c r="E2851" i="1"/>
  <c r="D2851" i="1"/>
  <c r="C2851" i="1"/>
  <c r="B2851" i="1"/>
  <c r="M2850" i="1"/>
  <c r="L2850" i="1"/>
  <c r="K2850" i="1"/>
  <c r="J2850" i="1"/>
  <c r="I2850" i="1"/>
  <c r="H2850" i="1"/>
  <c r="G2850" i="1"/>
  <c r="F2850" i="1"/>
  <c r="E2850" i="1"/>
  <c r="D2850" i="1"/>
  <c r="C2850" i="1"/>
  <c r="A2850" i="1" s="1"/>
  <c r="B2850" i="1"/>
  <c r="M2849" i="1"/>
  <c r="L2849" i="1"/>
  <c r="K2849" i="1"/>
  <c r="J2849" i="1"/>
  <c r="I2849" i="1"/>
  <c r="H2849" i="1"/>
  <c r="G2849" i="1"/>
  <c r="F2849" i="1"/>
  <c r="E2849" i="1"/>
  <c r="D2849" i="1"/>
  <c r="C2849" i="1"/>
  <c r="A2849" i="1" s="1"/>
  <c r="B2849" i="1"/>
  <c r="M2848" i="1"/>
  <c r="L2848" i="1"/>
  <c r="K2848" i="1"/>
  <c r="J2848" i="1"/>
  <c r="I2848" i="1"/>
  <c r="H2848" i="1"/>
  <c r="G2848" i="1"/>
  <c r="F2848" i="1"/>
  <c r="E2848" i="1"/>
  <c r="D2848" i="1"/>
  <c r="C2848" i="1"/>
  <c r="A2848" i="1" s="1"/>
  <c r="B2848" i="1"/>
  <c r="M2847" i="1"/>
  <c r="L2847" i="1"/>
  <c r="K2847" i="1"/>
  <c r="J2847" i="1"/>
  <c r="I2847" i="1"/>
  <c r="H2847" i="1"/>
  <c r="G2847" i="1"/>
  <c r="F2847" i="1"/>
  <c r="E2847" i="1"/>
  <c r="D2847" i="1"/>
  <c r="C2847" i="1"/>
  <c r="A2847" i="1" s="1"/>
  <c r="B2847" i="1"/>
  <c r="M2846" i="1"/>
  <c r="L2846" i="1"/>
  <c r="K2846" i="1"/>
  <c r="J2846" i="1"/>
  <c r="I2846" i="1"/>
  <c r="H2846" i="1"/>
  <c r="G2846" i="1"/>
  <c r="F2846" i="1"/>
  <c r="E2846" i="1"/>
  <c r="D2846" i="1"/>
  <c r="C2846" i="1"/>
  <c r="A2846" i="1" s="1"/>
  <c r="B2846" i="1"/>
  <c r="M2845" i="1"/>
  <c r="L2845" i="1"/>
  <c r="K2845" i="1"/>
  <c r="J2845" i="1"/>
  <c r="I2845" i="1"/>
  <c r="H2845" i="1"/>
  <c r="G2845" i="1"/>
  <c r="F2845" i="1"/>
  <c r="E2845" i="1"/>
  <c r="D2845" i="1"/>
  <c r="C2845" i="1"/>
  <c r="A2845" i="1" s="1"/>
  <c r="B2845" i="1"/>
  <c r="M2844" i="1"/>
  <c r="L2844" i="1"/>
  <c r="K2844" i="1"/>
  <c r="J2844" i="1"/>
  <c r="I2844" i="1"/>
  <c r="H2844" i="1"/>
  <c r="G2844" i="1"/>
  <c r="F2844" i="1"/>
  <c r="E2844" i="1"/>
  <c r="D2844" i="1"/>
  <c r="C2844" i="1"/>
  <c r="A2844" i="1" s="1"/>
  <c r="B2844" i="1"/>
  <c r="M2843" i="1"/>
  <c r="L2843" i="1"/>
  <c r="K2843" i="1"/>
  <c r="J2843" i="1"/>
  <c r="I2843" i="1"/>
  <c r="H2843" i="1"/>
  <c r="G2843" i="1"/>
  <c r="F2843" i="1"/>
  <c r="E2843" i="1"/>
  <c r="D2843" i="1"/>
  <c r="C2843" i="1"/>
  <c r="A2843" i="1" s="1"/>
  <c r="B2843" i="1"/>
  <c r="M2842" i="1"/>
  <c r="L2842" i="1"/>
  <c r="K2842" i="1"/>
  <c r="J2842" i="1"/>
  <c r="I2842" i="1"/>
  <c r="H2842" i="1"/>
  <c r="G2842" i="1"/>
  <c r="F2842" i="1"/>
  <c r="E2842" i="1"/>
  <c r="D2842" i="1"/>
  <c r="C2842" i="1"/>
  <c r="B2842" i="1"/>
  <c r="M2841" i="1"/>
  <c r="L2841" i="1"/>
  <c r="K2841" i="1"/>
  <c r="J2841" i="1"/>
  <c r="I2841" i="1"/>
  <c r="H2841" i="1"/>
  <c r="G2841" i="1"/>
  <c r="F2841" i="1"/>
  <c r="E2841" i="1"/>
  <c r="D2841" i="1"/>
  <c r="C2841" i="1"/>
  <c r="B2841" i="1"/>
  <c r="A2841" i="1" s="1"/>
  <c r="M2840" i="1"/>
  <c r="L2840" i="1"/>
  <c r="K2840" i="1"/>
  <c r="J2840" i="1"/>
  <c r="I2840" i="1"/>
  <c r="H2840" i="1"/>
  <c r="G2840" i="1"/>
  <c r="F2840" i="1"/>
  <c r="E2840" i="1"/>
  <c r="D2840" i="1"/>
  <c r="C2840" i="1"/>
  <c r="A2840" i="1" s="1"/>
  <c r="B2840" i="1"/>
  <c r="M2839" i="1"/>
  <c r="L2839" i="1"/>
  <c r="K2839" i="1"/>
  <c r="J2839" i="1"/>
  <c r="I2839" i="1"/>
  <c r="H2839" i="1"/>
  <c r="G2839" i="1"/>
  <c r="F2839" i="1"/>
  <c r="E2839" i="1"/>
  <c r="D2839" i="1"/>
  <c r="C2839" i="1"/>
  <c r="A2839" i="1" s="1"/>
  <c r="B2839" i="1"/>
  <c r="M2838" i="1"/>
  <c r="L2838" i="1"/>
  <c r="K2838" i="1"/>
  <c r="J2838" i="1"/>
  <c r="I2838" i="1"/>
  <c r="H2838" i="1"/>
  <c r="G2838" i="1"/>
  <c r="F2838" i="1"/>
  <c r="E2838" i="1"/>
  <c r="D2838" i="1"/>
  <c r="C2838" i="1"/>
  <c r="A2838" i="1" s="1"/>
  <c r="B2838" i="1"/>
  <c r="M2837" i="1"/>
  <c r="L2837" i="1"/>
  <c r="K2837" i="1"/>
  <c r="J2837" i="1"/>
  <c r="I2837" i="1"/>
  <c r="H2837" i="1"/>
  <c r="G2837" i="1"/>
  <c r="F2837" i="1"/>
  <c r="E2837" i="1"/>
  <c r="D2837" i="1"/>
  <c r="C2837" i="1"/>
  <c r="A2837" i="1" s="1"/>
  <c r="B2837" i="1"/>
  <c r="M2836" i="1"/>
  <c r="L2836" i="1"/>
  <c r="K2836" i="1"/>
  <c r="J2836" i="1"/>
  <c r="I2836" i="1"/>
  <c r="H2836" i="1"/>
  <c r="G2836" i="1"/>
  <c r="F2836" i="1"/>
  <c r="E2836" i="1"/>
  <c r="D2836" i="1"/>
  <c r="C2836" i="1"/>
  <c r="A2836" i="1" s="1"/>
  <c r="B2836" i="1"/>
  <c r="M2835" i="1"/>
  <c r="L2835" i="1"/>
  <c r="K2835" i="1"/>
  <c r="J2835" i="1"/>
  <c r="I2835" i="1"/>
  <c r="H2835" i="1"/>
  <c r="G2835" i="1"/>
  <c r="F2835" i="1"/>
  <c r="E2835" i="1"/>
  <c r="D2835" i="1"/>
  <c r="C2835" i="1"/>
  <c r="B2835" i="1"/>
  <c r="A2835" i="1"/>
  <c r="M2834" i="1"/>
  <c r="L2834" i="1"/>
  <c r="K2834" i="1"/>
  <c r="J2834" i="1"/>
  <c r="I2834" i="1"/>
  <c r="H2834" i="1"/>
  <c r="G2834" i="1"/>
  <c r="F2834" i="1"/>
  <c r="N2834" i="1" s="1"/>
  <c r="E2834" i="1"/>
  <c r="D2834" i="1"/>
  <c r="C2834" i="1"/>
  <c r="A2834" i="1" s="1"/>
  <c r="B2834" i="1"/>
  <c r="M2833" i="1"/>
  <c r="L2833" i="1"/>
  <c r="K2833" i="1"/>
  <c r="J2833" i="1"/>
  <c r="I2833" i="1"/>
  <c r="H2833" i="1"/>
  <c r="G2833" i="1"/>
  <c r="F2833" i="1"/>
  <c r="N2833" i="1" s="1"/>
  <c r="E2833" i="1"/>
  <c r="D2833" i="1"/>
  <c r="C2833" i="1"/>
  <c r="B2833" i="1"/>
  <c r="M2832" i="1"/>
  <c r="L2832" i="1"/>
  <c r="K2832" i="1"/>
  <c r="J2832" i="1"/>
  <c r="I2832" i="1"/>
  <c r="H2832" i="1"/>
  <c r="G2832" i="1"/>
  <c r="F2832" i="1"/>
  <c r="E2832" i="1"/>
  <c r="D2832" i="1"/>
  <c r="C2832" i="1"/>
  <c r="A2832" i="1" s="1"/>
  <c r="B2832" i="1"/>
  <c r="M2831" i="1"/>
  <c r="L2831" i="1"/>
  <c r="K2831" i="1"/>
  <c r="J2831" i="1"/>
  <c r="I2831" i="1"/>
  <c r="H2831" i="1"/>
  <c r="G2831" i="1"/>
  <c r="F2831" i="1"/>
  <c r="E2831" i="1"/>
  <c r="D2831" i="1"/>
  <c r="C2831" i="1"/>
  <c r="A2831" i="1" s="1"/>
  <c r="B2831" i="1"/>
  <c r="M2830" i="1"/>
  <c r="L2830" i="1"/>
  <c r="K2830" i="1"/>
  <c r="J2830" i="1"/>
  <c r="I2830" i="1"/>
  <c r="H2830" i="1"/>
  <c r="G2830" i="1"/>
  <c r="F2830" i="1"/>
  <c r="E2830" i="1"/>
  <c r="D2830" i="1"/>
  <c r="C2830" i="1"/>
  <c r="A2830" i="1" s="1"/>
  <c r="B2830" i="1"/>
  <c r="M2829" i="1"/>
  <c r="L2829" i="1"/>
  <c r="K2829" i="1"/>
  <c r="J2829" i="1"/>
  <c r="I2829" i="1"/>
  <c r="H2829" i="1"/>
  <c r="G2829" i="1"/>
  <c r="F2829" i="1"/>
  <c r="E2829" i="1"/>
  <c r="D2829" i="1"/>
  <c r="C2829" i="1"/>
  <c r="A2829" i="1" s="1"/>
  <c r="B2829" i="1"/>
  <c r="M2828" i="1"/>
  <c r="L2828" i="1"/>
  <c r="K2828" i="1"/>
  <c r="J2828" i="1"/>
  <c r="I2828" i="1"/>
  <c r="H2828" i="1"/>
  <c r="G2828" i="1"/>
  <c r="F2828" i="1"/>
  <c r="E2828" i="1"/>
  <c r="D2828" i="1"/>
  <c r="C2828" i="1"/>
  <c r="B2828" i="1"/>
  <c r="A2828" i="1"/>
  <c r="M2827" i="1"/>
  <c r="L2827" i="1"/>
  <c r="K2827" i="1"/>
  <c r="J2827" i="1"/>
  <c r="I2827" i="1"/>
  <c r="H2827" i="1"/>
  <c r="G2827" i="1"/>
  <c r="F2827" i="1"/>
  <c r="N2827" i="1" s="1"/>
  <c r="E2827" i="1"/>
  <c r="D2827" i="1"/>
  <c r="C2827" i="1"/>
  <c r="B2827" i="1"/>
  <c r="M2826" i="1"/>
  <c r="L2826" i="1"/>
  <c r="K2826" i="1"/>
  <c r="J2826" i="1"/>
  <c r="I2826" i="1"/>
  <c r="H2826" i="1"/>
  <c r="G2826" i="1"/>
  <c r="F2826" i="1"/>
  <c r="N2826" i="1" s="1"/>
  <c r="E2826" i="1"/>
  <c r="D2826" i="1"/>
  <c r="C2826" i="1"/>
  <c r="B2826" i="1"/>
  <c r="A2826" i="1" s="1"/>
  <c r="M2825" i="1"/>
  <c r="L2825" i="1"/>
  <c r="K2825" i="1"/>
  <c r="J2825" i="1"/>
  <c r="I2825" i="1"/>
  <c r="H2825" i="1"/>
  <c r="G2825" i="1"/>
  <c r="F2825" i="1"/>
  <c r="E2825" i="1"/>
  <c r="D2825" i="1"/>
  <c r="C2825" i="1"/>
  <c r="A2825" i="1" s="1"/>
  <c r="B2825" i="1"/>
  <c r="M2824" i="1"/>
  <c r="L2824" i="1"/>
  <c r="K2824" i="1"/>
  <c r="J2824" i="1"/>
  <c r="I2824" i="1"/>
  <c r="H2824" i="1"/>
  <c r="G2824" i="1"/>
  <c r="F2824" i="1"/>
  <c r="E2824" i="1"/>
  <c r="D2824" i="1"/>
  <c r="C2824" i="1"/>
  <c r="A2824" i="1" s="1"/>
  <c r="B2824" i="1"/>
  <c r="M2823" i="1"/>
  <c r="L2823" i="1"/>
  <c r="K2823" i="1"/>
  <c r="J2823" i="1"/>
  <c r="I2823" i="1"/>
  <c r="H2823" i="1"/>
  <c r="G2823" i="1"/>
  <c r="F2823" i="1"/>
  <c r="E2823" i="1"/>
  <c r="D2823" i="1"/>
  <c r="C2823" i="1"/>
  <c r="A2823" i="1" s="1"/>
  <c r="B2823" i="1"/>
  <c r="M2822" i="1"/>
  <c r="L2822" i="1"/>
  <c r="K2822" i="1"/>
  <c r="J2822" i="1"/>
  <c r="I2822" i="1"/>
  <c r="H2822" i="1"/>
  <c r="G2822" i="1"/>
  <c r="F2822" i="1"/>
  <c r="E2822" i="1"/>
  <c r="D2822" i="1"/>
  <c r="C2822" i="1"/>
  <c r="A2822" i="1" s="1"/>
  <c r="B2822" i="1"/>
  <c r="M2821" i="1"/>
  <c r="L2821" i="1"/>
  <c r="K2821" i="1"/>
  <c r="J2821" i="1"/>
  <c r="I2821" i="1"/>
  <c r="H2821" i="1"/>
  <c r="G2821" i="1"/>
  <c r="F2821" i="1"/>
  <c r="E2821" i="1"/>
  <c r="D2821" i="1"/>
  <c r="C2821" i="1"/>
  <c r="A2821" i="1" s="1"/>
  <c r="B2821" i="1"/>
  <c r="M2820" i="1"/>
  <c r="L2820" i="1"/>
  <c r="K2820" i="1"/>
  <c r="J2820" i="1"/>
  <c r="I2820" i="1"/>
  <c r="H2820" i="1"/>
  <c r="G2820" i="1"/>
  <c r="F2820" i="1"/>
  <c r="E2820" i="1"/>
  <c r="D2820" i="1"/>
  <c r="C2820" i="1"/>
  <c r="A2820" i="1" s="1"/>
  <c r="B2820" i="1"/>
  <c r="M2819" i="1"/>
  <c r="L2819" i="1"/>
  <c r="K2819" i="1"/>
  <c r="J2819" i="1"/>
  <c r="I2819" i="1"/>
  <c r="H2819" i="1"/>
  <c r="G2819" i="1"/>
  <c r="F2819" i="1"/>
  <c r="E2819" i="1"/>
  <c r="D2819" i="1"/>
  <c r="C2819" i="1"/>
  <c r="A2819" i="1" s="1"/>
  <c r="B2819" i="1"/>
  <c r="M2818" i="1"/>
  <c r="L2818" i="1"/>
  <c r="K2818" i="1"/>
  <c r="J2818" i="1"/>
  <c r="I2818" i="1"/>
  <c r="H2818" i="1"/>
  <c r="G2818" i="1"/>
  <c r="F2818" i="1"/>
  <c r="E2818" i="1"/>
  <c r="D2818" i="1"/>
  <c r="C2818" i="1"/>
  <c r="A2818" i="1" s="1"/>
  <c r="B2818" i="1"/>
  <c r="M2817" i="1"/>
  <c r="L2817" i="1"/>
  <c r="K2817" i="1"/>
  <c r="J2817" i="1"/>
  <c r="I2817" i="1"/>
  <c r="H2817" i="1"/>
  <c r="G2817" i="1"/>
  <c r="F2817" i="1"/>
  <c r="E2817" i="1"/>
  <c r="D2817" i="1"/>
  <c r="C2817" i="1"/>
  <c r="A2817" i="1" s="1"/>
  <c r="B2817" i="1"/>
  <c r="M2816" i="1"/>
  <c r="L2816" i="1"/>
  <c r="K2816" i="1"/>
  <c r="J2816" i="1"/>
  <c r="I2816" i="1"/>
  <c r="H2816" i="1"/>
  <c r="G2816" i="1"/>
  <c r="F2816" i="1"/>
  <c r="E2816" i="1"/>
  <c r="D2816" i="1"/>
  <c r="C2816" i="1"/>
  <c r="B2816" i="1"/>
  <c r="A2816" i="1"/>
  <c r="M2815" i="1"/>
  <c r="L2815" i="1"/>
  <c r="K2815" i="1"/>
  <c r="J2815" i="1"/>
  <c r="I2815" i="1"/>
  <c r="H2815" i="1"/>
  <c r="G2815" i="1"/>
  <c r="F2815" i="1"/>
  <c r="N2815" i="1" s="1"/>
  <c r="E2815" i="1"/>
  <c r="D2815" i="1"/>
  <c r="C2815" i="1"/>
  <c r="B2815" i="1"/>
  <c r="M2814" i="1"/>
  <c r="L2814" i="1"/>
  <c r="K2814" i="1"/>
  <c r="J2814" i="1"/>
  <c r="I2814" i="1"/>
  <c r="H2814" i="1"/>
  <c r="G2814" i="1"/>
  <c r="F2814" i="1"/>
  <c r="N2814" i="1" s="1"/>
  <c r="E2814" i="1"/>
  <c r="D2814" i="1"/>
  <c r="C2814" i="1"/>
  <c r="A2814" i="1" s="1"/>
  <c r="B2814" i="1"/>
  <c r="M2813" i="1"/>
  <c r="L2813" i="1"/>
  <c r="K2813" i="1"/>
  <c r="J2813" i="1"/>
  <c r="I2813" i="1"/>
  <c r="H2813" i="1"/>
  <c r="G2813" i="1"/>
  <c r="F2813" i="1"/>
  <c r="E2813" i="1"/>
  <c r="D2813" i="1"/>
  <c r="C2813" i="1"/>
  <c r="B2813" i="1"/>
  <c r="M2812" i="1"/>
  <c r="L2812" i="1"/>
  <c r="K2812" i="1"/>
  <c r="J2812" i="1"/>
  <c r="I2812" i="1"/>
  <c r="H2812" i="1"/>
  <c r="G2812" i="1"/>
  <c r="F2812" i="1"/>
  <c r="E2812" i="1"/>
  <c r="D2812" i="1"/>
  <c r="C2812" i="1"/>
  <c r="B2812" i="1"/>
  <c r="M2811" i="1"/>
  <c r="L2811" i="1"/>
  <c r="K2811" i="1"/>
  <c r="J2811" i="1"/>
  <c r="I2811" i="1"/>
  <c r="H2811" i="1"/>
  <c r="G2811" i="1"/>
  <c r="F2811" i="1"/>
  <c r="E2811" i="1"/>
  <c r="D2811" i="1"/>
  <c r="C2811" i="1"/>
  <c r="B2811" i="1"/>
  <c r="M2810" i="1"/>
  <c r="L2810" i="1"/>
  <c r="K2810" i="1"/>
  <c r="J2810" i="1"/>
  <c r="I2810" i="1"/>
  <c r="H2810" i="1"/>
  <c r="G2810" i="1"/>
  <c r="F2810" i="1"/>
  <c r="E2810" i="1"/>
  <c r="D2810" i="1"/>
  <c r="C2810" i="1"/>
  <c r="B2810" i="1"/>
  <c r="A2810" i="1" s="1"/>
  <c r="M2809" i="1"/>
  <c r="L2809" i="1"/>
  <c r="K2809" i="1"/>
  <c r="J2809" i="1"/>
  <c r="I2809" i="1"/>
  <c r="H2809" i="1"/>
  <c r="G2809" i="1"/>
  <c r="F2809" i="1"/>
  <c r="E2809" i="1"/>
  <c r="D2809" i="1"/>
  <c r="C2809" i="1"/>
  <c r="A2809" i="1" s="1"/>
  <c r="B2809" i="1"/>
  <c r="M2808" i="1"/>
  <c r="L2808" i="1"/>
  <c r="K2808" i="1"/>
  <c r="J2808" i="1"/>
  <c r="I2808" i="1"/>
  <c r="H2808" i="1"/>
  <c r="G2808" i="1"/>
  <c r="F2808" i="1"/>
  <c r="E2808" i="1"/>
  <c r="D2808" i="1"/>
  <c r="C2808" i="1"/>
  <c r="A2808" i="1" s="1"/>
  <c r="B2808" i="1"/>
  <c r="M2807" i="1"/>
  <c r="L2807" i="1"/>
  <c r="K2807" i="1"/>
  <c r="J2807" i="1"/>
  <c r="I2807" i="1"/>
  <c r="H2807" i="1"/>
  <c r="G2807" i="1"/>
  <c r="F2807" i="1"/>
  <c r="E2807" i="1"/>
  <c r="D2807" i="1"/>
  <c r="C2807" i="1"/>
  <c r="A2807" i="1" s="1"/>
  <c r="B2807" i="1"/>
  <c r="M2806" i="1"/>
  <c r="L2806" i="1"/>
  <c r="K2806" i="1"/>
  <c r="J2806" i="1"/>
  <c r="I2806" i="1"/>
  <c r="H2806" i="1"/>
  <c r="G2806" i="1"/>
  <c r="F2806" i="1"/>
  <c r="E2806" i="1"/>
  <c r="D2806" i="1"/>
  <c r="C2806" i="1"/>
  <c r="A2806" i="1" s="1"/>
  <c r="B2806" i="1"/>
  <c r="M2805" i="1"/>
  <c r="L2805" i="1"/>
  <c r="K2805" i="1"/>
  <c r="J2805" i="1"/>
  <c r="I2805" i="1"/>
  <c r="H2805" i="1"/>
  <c r="G2805" i="1"/>
  <c r="F2805" i="1"/>
  <c r="E2805" i="1"/>
  <c r="D2805" i="1"/>
  <c r="C2805" i="1"/>
  <c r="A2805" i="1" s="1"/>
  <c r="B2805" i="1"/>
  <c r="M2804" i="1"/>
  <c r="L2804" i="1"/>
  <c r="K2804" i="1"/>
  <c r="J2804" i="1"/>
  <c r="I2804" i="1"/>
  <c r="H2804" i="1"/>
  <c r="G2804" i="1"/>
  <c r="F2804" i="1"/>
  <c r="E2804" i="1"/>
  <c r="D2804" i="1"/>
  <c r="C2804" i="1"/>
  <c r="A2804" i="1" s="1"/>
  <c r="B2804" i="1"/>
  <c r="M2803" i="1"/>
  <c r="L2803" i="1"/>
  <c r="K2803" i="1"/>
  <c r="J2803" i="1"/>
  <c r="I2803" i="1"/>
  <c r="H2803" i="1"/>
  <c r="G2803" i="1"/>
  <c r="F2803" i="1"/>
  <c r="E2803" i="1"/>
  <c r="D2803" i="1"/>
  <c r="C2803" i="1"/>
  <c r="A2803" i="1" s="1"/>
  <c r="B2803" i="1"/>
  <c r="M2802" i="1"/>
  <c r="L2802" i="1"/>
  <c r="K2802" i="1"/>
  <c r="J2802" i="1"/>
  <c r="I2802" i="1"/>
  <c r="H2802" i="1"/>
  <c r="G2802" i="1"/>
  <c r="F2802" i="1"/>
  <c r="E2802" i="1"/>
  <c r="D2802" i="1"/>
  <c r="C2802" i="1"/>
  <c r="A2802" i="1" s="1"/>
  <c r="B2802" i="1"/>
  <c r="M2801" i="1"/>
  <c r="L2801" i="1"/>
  <c r="K2801" i="1"/>
  <c r="J2801" i="1"/>
  <c r="I2801" i="1"/>
  <c r="H2801" i="1"/>
  <c r="G2801" i="1"/>
  <c r="F2801" i="1"/>
  <c r="E2801" i="1"/>
  <c r="D2801" i="1"/>
  <c r="C2801" i="1"/>
  <c r="A2801" i="1" s="1"/>
  <c r="B2801" i="1"/>
  <c r="M2800" i="1"/>
  <c r="L2800" i="1"/>
  <c r="K2800" i="1"/>
  <c r="J2800" i="1"/>
  <c r="I2800" i="1"/>
  <c r="H2800" i="1"/>
  <c r="G2800" i="1"/>
  <c r="F2800" i="1"/>
  <c r="E2800" i="1"/>
  <c r="D2800" i="1"/>
  <c r="C2800" i="1"/>
  <c r="B2800" i="1"/>
  <c r="M2799" i="1"/>
  <c r="L2799" i="1"/>
  <c r="K2799" i="1"/>
  <c r="J2799" i="1"/>
  <c r="I2799" i="1"/>
  <c r="H2799" i="1"/>
  <c r="G2799" i="1"/>
  <c r="F2799" i="1"/>
  <c r="E2799" i="1"/>
  <c r="D2799" i="1"/>
  <c r="C2799" i="1"/>
  <c r="B2799" i="1"/>
  <c r="M2798" i="1"/>
  <c r="L2798" i="1"/>
  <c r="K2798" i="1"/>
  <c r="J2798" i="1"/>
  <c r="I2798" i="1"/>
  <c r="H2798" i="1"/>
  <c r="G2798" i="1"/>
  <c r="F2798" i="1"/>
  <c r="E2798" i="1"/>
  <c r="D2798" i="1"/>
  <c r="C2798" i="1"/>
  <c r="B2798" i="1"/>
  <c r="M2797" i="1"/>
  <c r="L2797" i="1"/>
  <c r="K2797" i="1"/>
  <c r="J2797" i="1"/>
  <c r="I2797" i="1"/>
  <c r="H2797" i="1"/>
  <c r="G2797" i="1"/>
  <c r="F2797" i="1"/>
  <c r="E2797" i="1"/>
  <c r="D2797" i="1"/>
  <c r="C2797" i="1"/>
  <c r="B2797" i="1"/>
  <c r="M2796" i="1"/>
  <c r="L2796" i="1"/>
  <c r="K2796" i="1"/>
  <c r="J2796" i="1"/>
  <c r="I2796" i="1"/>
  <c r="H2796" i="1"/>
  <c r="G2796" i="1"/>
  <c r="F2796" i="1"/>
  <c r="E2796" i="1"/>
  <c r="D2796" i="1"/>
  <c r="C2796" i="1"/>
  <c r="A2796" i="1" s="1"/>
  <c r="B2796" i="1"/>
  <c r="M2795" i="1"/>
  <c r="L2795" i="1"/>
  <c r="K2795" i="1"/>
  <c r="J2795" i="1"/>
  <c r="I2795" i="1"/>
  <c r="H2795" i="1"/>
  <c r="G2795" i="1"/>
  <c r="F2795" i="1"/>
  <c r="E2795" i="1"/>
  <c r="D2795" i="1"/>
  <c r="C2795" i="1"/>
  <c r="B2795" i="1"/>
  <c r="M2794" i="1"/>
  <c r="L2794" i="1"/>
  <c r="K2794" i="1"/>
  <c r="J2794" i="1"/>
  <c r="I2794" i="1"/>
  <c r="H2794" i="1"/>
  <c r="G2794" i="1"/>
  <c r="F2794" i="1"/>
  <c r="E2794" i="1"/>
  <c r="D2794" i="1"/>
  <c r="C2794" i="1"/>
  <c r="B2794" i="1"/>
  <c r="A2794" i="1"/>
  <c r="M2793" i="1"/>
  <c r="L2793" i="1"/>
  <c r="K2793" i="1"/>
  <c r="J2793" i="1"/>
  <c r="I2793" i="1"/>
  <c r="H2793" i="1"/>
  <c r="G2793" i="1"/>
  <c r="F2793" i="1"/>
  <c r="E2793" i="1"/>
  <c r="D2793" i="1"/>
  <c r="C2793" i="1"/>
  <c r="B2793" i="1"/>
  <c r="M2792" i="1"/>
  <c r="L2792" i="1"/>
  <c r="K2792" i="1"/>
  <c r="J2792" i="1"/>
  <c r="I2792" i="1"/>
  <c r="H2792" i="1"/>
  <c r="G2792" i="1"/>
  <c r="F2792" i="1"/>
  <c r="E2792" i="1"/>
  <c r="D2792" i="1"/>
  <c r="C2792" i="1"/>
  <c r="B2792" i="1"/>
  <c r="A2792" i="1"/>
  <c r="M2791" i="1"/>
  <c r="L2791" i="1"/>
  <c r="K2791" i="1"/>
  <c r="J2791" i="1"/>
  <c r="I2791" i="1"/>
  <c r="H2791" i="1"/>
  <c r="G2791" i="1"/>
  <c r="F2791" i="1"/>
  <c r="N2791" i="1" s="1"/>
  <c r="E2791" i="1"/>
  <c r="D2791" i="1"/>
  <c r="C2791" i="1"/>
  <c r="B2791" i="1"/>
  <c r="M2790" i="1"/>
  <c r="L2790" i="1"/>
  <c r="K2790" i="1"/>
  <c r="J2790" i="1"/>
  <c r="I2790" i="1"/>
  <c r="H2790" i="1"/>
  <c r="G2790" i="1"/>
  <c r="F2790" i="1"/>
  <c r="N2790" i="1" s="1"/>
  <c r="E2790" i="1"/>
  <c r="D2790" i="1"/>
  <c r="C2790" i="1"/>
  <c r="B2790" i="1"/>
  <c r="M2789" i="1"/>
  <c r="L2789" i="1"/>
  <c r="K2789" i="1"/>
  <c r="J2789" i="1"/>
  <c r="I2789" i="1"/>
  <c r="H2789" i="1"/>
  <c r="G2789" i="1"/>
  <c r="F2789" i="1"/>
  <c r="E2789" i="1"/>
  <c r="D2789" i="1"/>
  <c r="C2789" i="1"/>
  <c r="B2789" i="1"/>
  <c r="M2788" i="1"/>
  <c r="L2788" i="1"/>
  <c r="K2788" i="1"/>
  <c r="J2788" i="1"/>
  <c r="I2788" i="1"/>
  <c r="H2788" i="1"/>
  <c r="G2788" i="1"/>
  <c r="F2788" i="1"/>
  <c r="E2788" i="1"/>
  <c r="D2788" i="1"/>
  <c r="C2788" i="1"/>
  <c r="B2788" i="1"/>
  <c r="M2787" i="1"/>
  <c r="L2787" i="1"/>
  <c r="K2787" i="1"/>
  <c r="J2787" i="1"/>
  <c r="I2787" i="1"/>
  <c r="H2787" i="1"/>
  <c r="G2787" i="1"/>
  <c r="F2787" i="1"/>
  <c r="E2787" i="1"/>
  <c r="D2787" i="1"/>
  <c r="C2787" i="1"/>
  <c r="B2787" i="1"/>
  <c r="M2786" i="1"/>
  <c r="L2786" i="1"/>
  <c r="K2786" i="1"/>
  <c r="J2786" i="1"/>
  <c r="I2786" i="1"/>
  <c r="H2786" i="1"/>
  <c r="G2786" i="1"/>
  <c r="F2786" i="1"/>
  <c r="E2786" i="1"/>
  <c r="D2786" i="1"/>
  <c r="C2786" i="1"/>
  <c r="A2786" i="1" s="1"/>
  <c r="B2786" i="1"/>
  <c r="M2785" i="1"/>
  <c r="L2785" i="1"/>
  <c r="K2785" i="1"/>
  <c r="J2785" i="1"/>
  <c r="I2785" i="1"/>
  <c r="H2785" i="1"/>
  <c r="G2785" i="1"/>
  <c r="F2785" i="1"/>
  <c r="E2785" i="1"/>
  <c r="D2785" i="1"/>
  <c r="C2785" i="1"/>
  <c r="A2785" i="1" s="1"/>
  <c r="B2785" i="1"/>
  <c r="M2784" i="1"/>
  <c r="L2784" i="1"/>
  <c r="K2784" i="1"/>
  <c r="J2784" i="1"/>
  <c r="I2784" i="1"/>
  <c r="H2784" i="1"/>
  <c r="G2784" i="1"/>
  <c r="F2784" i="1"/>
  <c r="E2784" i="1"/>
  <c r="D2784" i="1"/>
  <c r="C2784" i="1"/>
  <c r="A2784" i="1" s="1"/>
  <c r="B2784" i="1"/>
  <c r="M2783" i="1"/>
  <c r="L2783" i="1"/>
  <c r="K2783" i="1"/>
  <c r="J2783" i="1"/>
  <c r="I2783" i="1"/>
  <c r="H2783" i="1"/>
  <c r="G2783" i="1"/>
  <c r="F2783" i="1"/>
  <c r="E2783" i="1"/>
  <c r="D2783" i="1"/>
  <c r="C2783" i="1"/>
  <c r="A2783" i="1" s="1"/>
  <c r="B2783" i="1"/>
  <c r="M2782" i="1"/>
  <c r="L2782" i="1"/>
  <c r="K2782" i="1"/>
  <c r="J2782" i="1"/>
  <c r="I2782" i="1"/>
  <c r="H2782" i="1"/>
  <c r="G2782" i="1"/>
  <c r="F2782" i="1"/>
  <c r="E2782" i="1"/>
  <c r="D2782" i="1"/>
  <c r="C2782" i="1"/>
  <c r="B2782" i="1"/>
  <c r="M2781" i="1"/>
  <c r="L2781" i="1"/>
  <c r="K2781" i="1"/>
  <c r="J2781" i="1"/>
  <c r="I2781" i="1"/>
  <c r="H2781" i="1"/>
  <c r="G2781" i="1"/>
  <c r="F2781" i="1"/>
  <c r="E2781" i="1"/>
  <c r="D2781" i="1"/>
  <c r="C2781" i="1"/>
  <c r="A2781" i="1" s="1"/>
  <c r="B2781" i="1"/>
  <c r="M2780" i="1"/>
  <c r="L2780" i="1"/>
  <c r="K2780" i="1"/>
  <c r="J2780" i="1"/>
  <c r="I2780" i="1"/>
  <c r="H2780" i="1"/>
  <c r="G2780" i="1"/>
  <c r="F2780" i="1"/>
  <c r="E2780" i="1"/>
  <c r="D2780" i="1"/>
  <c r="C2780" i="1"/>
  <c r="B2780" i="1"/>
  <c r="A2780" i="1" s="1"/>
  <c r="M2779" i="1"/>
  <c r="L2779" i="1"/>
  <c r="K2779" i="1"/>
  <c r="J2779" i="1"/>
  <c r="I2779" i="1"/>
  <c r="H2779" i="1"/>
  <c r="G2779" i="1"/>
  <c r="F2779" i="1"/>
  <c r="E2779" i="1"/>
  <c r="D2779" i="1"/>
  <c r="C2779" i="1"/>
  <c r="A2779" i="1" s="1"/>
  <c r="B2779" i="1"/>
  <c r="M2778" i="1"/>
  <c r="L2778" i="1"/>
  <c r="K2778" i="1"/>
  <c r="J2778" i="1"/>
  <c r="I2778" i="1"/>
  <c r="H2778" i="1"/>
  <c r="G2778" i="1"/>
  <c r="F2778" i="1"/>
  <c r="E2778" i="1"/>
  <c r="D2778" i="1"/>
  <c r="C2778" i="1"/>
  <c r="B2778" i="1"/>
  <c r="A2778" i="1"/>
  <c r="M2777" i="1"/>
  <c r="L2777" i="1"/>
  <c r="K2777" i="1"/>
  <c r="J2777" i="1"/>
  <c r="I2777" i="1"/>
  <c r="H2777" i="1"/>
  <c r="G2777" i="1"/>
  <c r="F2777" i="1"/>
  <c r="E2777" i="1"/>
  <c r="D2777" i="1"/>
  <c r="C2777" i="1"/>
  <c r="B2777" i="1"/>
  <c r="M2776" i="1"/>
  <c r="L2776" i="1"/>
  <c r="K2776" i="1"/>
  <c r="J2776" i="1"/>
  <c r="I2776" i="1"/>
  <c r="H2776" i="1"/>
  <c r="G2776" i="1"/>
  <c r="F2776" i="1"/>
  <c r="E2776" i="1"/>
  <c r="D2776" i="1"/>
  <c r="C2776" i="1"/>
  <c r="B2776" i="1"/>
  <c r="M2775" i="1"/>
  <c r="L2775" i="1"/>
  <c r="K2775" i="1"/>
  <c r="J2775" i="1"/>
  <c r="I2775" i="1"/>
  <c r="H2775" i="1"/>
  <c r="G2775" i="1"/>
  <c r="F2775" i="1"/>
  <c r="E2775" i="1"/>
  <c r="D2775" i="1"/>
  <c r="C2775" i="1"/>
  <c r="A2775" i="1" s="1"/>
  <c r="B2775" i="1"/>
  <c r="M2774" i="1"/>
  <c r="L2774" i="1"/>
  <c r="K2774" i="1"/>
  <c r="J2774" i="1"/>
  <c r="I2774" i="1"/>
  <c r="H2774" i="1"/>
  <c r="G2774" i="1"/>
  <c r="F2774" i="1"/>
  <c r="E2774" i="1"/>
  <c r="D2774" i="1"/>
  <c r="C2774" i="1"/>
  <c r="B2774" i="1"/>
  <c r="M2773" i="1"/>
  <c r="L2773" i="1"/>
  <c r="K2773" i="1"/>
  <c r="J2773" i="1"/>
  <c r="I2773" i="1"/>
  <c r="H2773" i="1"/>
  <c r="G2773" i="1"/>
  <c r="F2773" i="1"/>
  <c r="E2773" i="1"/>
  <c r="D2773" i="1"/>
  <c r="C2773" i="1"/>
  <c r="B2773" i="1"/>
  <c r="M2772" i="1"/>
  <c r="L2772" i="1"/>
  <c r="K2772" i="1"/>
  <c r="J2772" i="1"/>
  <c r="I2772" i="1"/>
  <c r="H2772" i="1"/>
  <c r="G2772" i="1"/>
  <c r="F2772" i="1"/>
  <c r="E2772" i="1"/>
  <c r="D2772" i="1"/>
  <c r="C2772" i="1"/>
  <c r="A2772" i="1" s="1"/>
  <c r="B2772" i="1"/>
  <c r="M2771" i="1"/>
  <c r="L2771" i="1"/>
  <c r="K2771" i="1"/>
  <c r="J2771" i="1"/>
  <c r="I2771" i="1"/>
  <c r="H2771" i="1"/>
  <c r="G2771" i="1"/>
  <c r="F2771" i="1"/>
  <c r="E2771" i="1"/>
  <c r="D2771" i="1"/>
  <c r="C2771" i="1"/>
  <c r="A2771" i="1" s="1"/>
  <c r="B2771" i="1"/>
  <c r="M2770" i="1"/>
  <c r="L2770" i="1"/>
  <c r="K2770" i="1"/>
  <c r="J2770" i="1"/>
  <c r="I2770" i="1"/>
  <c r="H2770" i="1"/>
  <c r="G2770" i="1"/>
  <c r="F2770" i="1"/>
  <c r="E2770" i="1"/>
  <c r="D2770" i="1"/>
  <c r="C2770" i="1"/>
  <c r="B2770" i="1"/>
  <c r="A2770" i="1"/>
  <c r="M2769" i="1"/>
  <c r="L2769" i="1"/>
  <c r="K2769" i="1"/>
  <c r="J2769" i="1"/>
  <c r="I2769" i="1"/>
  <c r="H2769" i="1"/>
  <c r="G2769" i="1"/>
  <c r="F2769" i="1"/>
  <c r="E2769" i="1"/>
  <c r="D2769" i="1"/>
  <c r="C2769" i="1"/>
  <c r="B2769" i="1"/>
  <c r="M2768" i="1"/>
  <c r="L2768" i="1"/>
  <c r="K2768" i="1"/>
  <c r="J2768" i="1"/>
  <c r="I2768" i="1"/>
  <c r="H2768" i="1"/>
  <c r="G2768" i="1"/>
  <c r="F2768" i="1"/>
  <c r="E2768" i="1"/>
  <c r="D2768" i="1"/>
  <c r="C2768" i="1"/>
  <c r="A2768" i="1" s="1"/>
  <c r="B2768" i="1"/>
  <c r="M2767" i="1"/>
  <c r="L2767" i="1"/>
  <c r="K2767" i="1"/>
  <c r="J2767" i="1"/>
  <c r="I2767" i="1"/>
  <c r="H2767" i="1"/>
  <c r="G2767" i="1"/>
  <c r="F2767" i="1"/>
  <c r="E2767" i="1"/>
  <c r="D2767" i="1"/>
  <c r="C2767" i="1"/>
  <c r="A2767" i="1" s="1"/>
  <c r="B2767" i="1"/>
  <c r="M2766" i="1"/>
  <c r="L2766" i="1"/>
  <c r="K2766" i="1"/>
  <c r="J2766" i="1"/>
  <c r="I2766" i="1"/>
  <c r="H2766" i="1"/>
  <c r="G2766" i="1"/>
  <c r="F2766" i="1"/>
  <c r="E2766" i="1"/>
  <c r="D2766" i="1"/>
  <c r="C2766" i="1"/>
  <c r="A2766" i="1" s="1"/>
  <c r="B2766" i="1"/>
  <c r="M2765" i="1"/>
  <c r="L2765" i="1"/>
  <c r="K2765" i="1"/>
  <c r="J2765" i="1"/>
  <c r="I2765" i="1"/>
  <c r="H2765" i="1"/>
  <c r="G2765" i="1"/>
  <c r="F2765" i="1"/>
  <c r="E2765" i="1"/>
  <c r="D2765" i="1"/>
  <c r="C2765" i="1"/>
  <c r="B2765" i="1"/>
  <c r="M2764" i="1"/>
  <c r="L2764" i="1"/>
  <c r="K2764" i="1"/>
  <c r="J2764" i="1"/>
  <c r="I2764" i="1"/>
  <c r="H2764" i="1"/>
  <c r="G2764" i="1"/>
  <c r="F2764" i="1"/>
  <c r="E2764" i="1"/>
  <c r="D2764" i="1"/>
  <c r="C2764" i="1"/>
  <c r="B2764" i="1"/>
  <c r="A2764" i="1" s="1"/>
  <c r="M2763" i="1"/>
  <c r="L2763" i="1"/>
  <c r="K2763" i="1"/>
  <c r="J2763" i="1"/>
  <c r="I2763" i="1"/>
  <c r="H2763" i="1"/>
  <c r="G2763" i="1"/>
  <c r="F2763" i="1"/>
  <c r="E2763" i="1"/>
  <c r="D2763" i="1"/>
  <c r="C2763" i="1"/>
  <c r="A2763" i="1" s="1"/>
  <c r="B2763" i="1"/>
  <c r="M2762" i="1"/>
  <c r="L2762" i="1"/>
  <c r="K2762" i="1"/>
  <c r="J2762" i="1"/>
  <c r="I2762" i="1"/>
  <c r="H2762" i="1"/>
  <c r="G2762" i="1"/>
  <c r="F2762" i="1"/>
  <c r="E2762" i="1"/>
  <c r="D2762" i="1"/>
  <c r="C2762" i="1"/>
  <c r="A2762" i="1" s="1"/>
  <c r="B2762" i="1"/>
  <c r="M2761" i="1"/>
  <c r="L2761" i="1"/>
  <c r="K2761" i="1"/>
  <c r="J2761" i="1"/>
  <c r="I2761" i="1"/>
  <c r="H2761" i="1"/>
  <c r="G2761" i="1"/>
  <c r="F2761" i="1"/>
  <c r="E2761" i="1"/>
  <c r="D2761" i="1"/>
  <c r="C2761" i="1"/>
  <c r="A2761" i="1" s="1"/>
  <c r="B2761" i="1"/>
  <c r="M2760" i="1"/>
  <c r="L2760" i="1"/>
  <c r="K2760" i="1"/>
  <c r="J2760" i="1"/>
  <c r="I2760" i="1"/>
  <c r="H2760" i="1"/>
  <c r="G2760" i="1"/>
  <c r="F2760" i="1"/>
  <c r="E2760" i="1"/>
  <c r="D2760" i="1"/>
  <c r="C2760" i="1"/>
  <c r="A2760" i="1" s="1"/>
  <c r="B2760" i="1"/>
  <c r="M2759" i="1"/>
  <c r="L2759" i="1"/>
  <c r="K2759" i="1"/>
  <c r="J2759" i="1"/>
  <c r="I2759" i="1"/>
  <c r="H2759" i="1"/>
  <c r="G2759" i="1"/>
  <c r="F2759" i="1"/>
  <c r="E2759" i="1"/>
  <c r="D2759" i="1"/>
  <c r="C2759" i="1"/>
  <c r="A2759" i="1" s="1"/>
  <c r="B2759" i="1"/>
  <c r="M2758" i="1"/>
  <c r="L2758" i="1"/>
  <c r="K2758" i="1"/>
  <c r="J2758" i="1"/>
  <c r="I2758" i="1"/>
  <c r="H2758" i="1"/>
  <c r="G2758" i="1"/>
  <c r="F2758" i="1"/>
  <c r="E2758" i="1"/>
  <c r="D2758" i="1"/>
  <c r="C2758" i="1"/>
  <c r="A2758" i="1" s="1"/>
  <c r="B2758" i="1"/>
  <c r="M2757" i="1"/>
  <c r="L2757" i="1"/>
  <c r="K2757" i="1"/>
  <c r="J2757" i="1"/>
  <c r="I2757" i="1"/>
  <c r="H2757" i="1"/>
  <c r="G2757" i="1"/>
  <c r="F2757" i="1"/>
  <c r="E2757" i="1"/>
  <c r="D2757" i="1"/>
  <c r="C2757" i="1"/>
  <c r="A2757" i="1" s="1"/>
  <c r="B2757" i="1"/>
  <c r="M2756" i="1"/>
  <c r="L2756" i="1"/>
  <c r="K2756" i="1"/>
  <c r="J2756" i="1"/>
  <c r="I2756" i="1"/>
  <c r="H2756" i="1"/>
  <c r="G2756" i="1"/>
  <c r="F2756" i="1"/>
  <c r="E2756" i="1"/>
  <c r="D2756" i="1"/>
  <c r="C2756" i="1"/>
  <c r="B2756" i="1"/>
  <c r="A2756" i="1"/>
  <c r="M2755" i="1"/>
  <c r="L2755" i="1"/>
  <c r="K2755" i="1"/>
  <c r="J2755" i="1"/>
  <c r="I2755" i="1"/>
  <c r="H2755" i="1"/>
  <c r="G2755" i="1"/>
  <c r="F2755" i="1"/>
  <c r="E2755" i="1"/>
  <c r="D2755" i="1"/>
  <c r="C2755" i="1"/>
  <c r="B2755" i="1"/>
  <c r="M2754" i="1"/>
  <c r="L2754" i="1"/>
  <c r="K2754" i="1"/>
  <c r="J2754" i="1"/>
  <c r="I2754" i="1"/>
  <c r="H2754" i="1"/>
  <c r="G2754" i="1"/>
  <c r="F2754" i="1"/>
  <c r="E2754" i="1"/>
  <c r="D2754" i="1"/>
  <c r="C2754" i="1"/>
  <c r="B2754" i="1"/>
  <c r="M2753" i="1"/>
  <c r="L2753" i="1"/>
  <c r="K2753" i="1"/>
  <c r="J2753" i="1"/>
  <c r="I2753" i="1"/>
  <c r="H2753" i="1"/>
  <c r="G2753" i="1"/>
  <c r="F2753" i="1"/>
  <c r="E2753" i="1"/>
  <c r="D2753" i="1"/>
  <c r="C2753" i="1"/>
  <c r="B2753" i="1"/>
  <c r="M2752" i="1"/>
  <c r="L2752" i="1"/>
  <c r="K2752" i="1"/>
  <c r="J2752" i="1"/>
  <c r="I2752" i="1"/>
  <c r="H2752" i="1"/>
  <c r="G2752" i="1"/>
  <c r="F2752" i="1"/>
  <c r="E2752" i="1"/>
  <c r="D2752" i="1"/>
  <c r="C2752" i="1"/>
  <c r="B2752" i="1"/>
  <c r="M2751" i="1"/>
  <c r="L2751" i="1"/>
  <c r="K2751" i="1"/>
  <c r="J2751" i="1"/>
  <c r="I2751" i="1"/>
  <c r="H2751" i="1"/>
  <c r="G2751" i="1"/>
  <c r="F2751" i="1"/>
  <c r="E2751" i="1"/>
  <c r="D2751" i="1"/>
  <c r="C2751" i="1"/>
  <c r="A2751" i="1" s="1"/>
  <c r="B2751" i="1"/>
  <c r="M2750" i="1"/>
  <c r="L2750" i="1"/>
  <c r="K2750" i="1"/>
  <c r="J2750" i="1"/>
  <c r="I2750" i="1"/>
  <c r="H2750" i="1"/>
  <c r="G2750" i="1"/>
  <c r="F2750" i="1"/>
  <c r="E2750" i="1"/>
  <c r="D2750" i="1"/>
  <c r="C2750" i="1"/>
  <c r="B2750" i="1"/>
  <c r="A2750" i="1"/>
  <c r="M2749" i="1"/>
  <c r="L2749" i="1"/>
  <c r="K2749" i="1"/>
  <c r="J2749" i="1"/>
  <c r="I2749" i="1"/>
  <c r="H2749" i="1"/>
  <c r="G2749" i="1"/>
  <c r="F2749" i="1"/>
  <c r="N2749" i="1" s="1"/>
  <c r="E2749" i="1"/>
  <c r="D2749" i="1"/>
  <c r="C2749" i="1"/>
  <c r="B2749" i="1"/>
  <c r="M2748" i="1"/>
  <c r="L2748" i="1"/>
  <c r="K2748" i="1"/>
  <c r="J2748" i="1"/>
  <c r="I2748" i="1"/>
  <c r="H2748" i="1"/>
  <c r="G2748" i="1"/>
  <c r="F2748" i="1"/>
  <c r="N2748" i="1" s="1"/>
  <c r="E2748" i="1"/>
  <c r="D2748" i="1"/>
  <c r="C2748" i="1"/>
  <c r="A2748" i="1" s="1"/>
  <c r="B2748" i="1"/>
  <c r="M2747" i="1"/>
  <c r="L2747" i="1"/>
  <c r="K2747" i="1"/>
  <c r="J2747" i="1"/>
  <c r="I2747" i="1"/>
  <c r="H2747" i="1"/>
  <c r="G2747" i="1"/>
  <c r="F2747" i="1"/>
  <c r="E2747" i="1"/>
  <c r="D2747" i="1"/>
  <c r="C2747" i="1"/>
  <c r="A2747" i="1" s="1"/>
  <c r="B2747" i="1"/>
  <c r="M2746" i="1"/>
  <c r="L2746" i="1"/>
  <c r="K2746" i="1"/>
  <c r="J2746" i="1"/>
  <c r="I2746" i="1"/>
  <c r="H2746" i="1"/>
  <c r="G2746" i="1"/>
  <c r="F2746" i="1"/>
  <c r="E2746" i="1"/>
  <c r="D2746" i="1"/>
  <c r="C2746" i="1"/>
  <c r="A2746" i="1" s="1"/>
  <c r="B2746" i="1"/>
  <c r="M2745" i="1"/>
  <c r="L2745" i="1"/>
  <c r="K2745" i="1"/>
  <c r="J2745" i="1"/>
  <c r="I2745" i="1"/>
  <c r="H2745" i="1"/>
  <c r="G2745" i="1"/>
  <c r="F2745" i="1"/>
  <c r="E2745" i="1"/>
  <c r="D2745" i="1"/>
  <c r="C2745" i="1"/>
  <c r="A2745" i="1" s="1"/>
  <c r="B2745" i="1"/>
  <c r="M2744" i="1"/>
  <c r="L2744" i="1"/>
  <c r="K2744" i="1"/>
  <c r="J2744" i="1"/>
  <c r="I2744" i="1"/>
  <c r="H2744" i="1"/>
  <c r="G2744" i="1"/>
  <c r="F2744" i="1"/>
  <c r="E2744" i="1"/>
  <c r="D2744" i="1"/>
  <c r="C2744" i="1"/>
  <c r="A2744" i="1" s="1"/>
  <c r="B2744" i="1"/>
  <c r="M2743" i="1"/>
  <c r="L2743" i="1"/>
  <c r="K2743" i="1"/>
  <c r="J2743" i="1"/>
  <c r="I2743" i="1"/>
  <c r="H2743" i="1"/>
  <c r="G2743" i="1"/>
  <c r="F2743" i="1"/>
  <c r="E2743" i="1"/>
  <c r="D2743" i="1"/>
  <c r="C2743" i="1"/>
  <c r="A2743" i="1" s="1"/>
  <c r="B2743" i="1"/>
  <c r="M2742" i="1"/>
  <c r="L2742" i="1"/>
  <c r="K2742" i="1"/>
  <c r="J2742" i="1"/>
  <c r="I2742" i="1"/>
  <c r="H2742" i="1"/>
  <c r="G2742" i="1"/>
  <c r="F2742" i="1"/>
  <c r="E2742" i="1"/>
  <c r="D2742" i="1"/>
  <c r="C2742" i="1"/>
  <c r="A2742" i="1" s="1"/>
  <c r="B2742" i="1"/>
  <c r="M2741" i="1"/>
  <c r="L2741" i="1"/>
  <c r="K2741" i="1"/>
  <c r="J2741" i="1"/>
  <c r="I2741" i="1"/>
  <c r="H2741" i="1"/>
  <c r="G2741" i="1"/>
  <c r="F2741" i="1"/>
  <c r="E2741" i="1"/>
  <c r="D2741" i="1"/>
  <c r="C2741" i="1"/>
  <c r="A2741" i="1" s="1"/>
  <c r="B2741" i="1"/>
  <c r="M2740" i="1"/>
  <c r="L2740" i="1"/>
  <c r="K2740" i="1"/>
  <c r="J2740" i="1"/>
  <c r="I2740" i="1"/>
  <c r="H2740" i="1"/>
  <c r="G2740" i="1"/>
  <c r="F2740" i="1"/>
  <c r="E2740" i="1"/>
  <c r="D2740" i="1"/>
  <c r="C2740" i="1"/>
  <c r="A2740" i="1" s="1"/>
  <c r="B2740" i="1"/>
  <c r="M2739" i="1"/>
  <c r="L2739" i="1"/>
  <c r="K2739" i="1"/>
  <c r="J2739" i="1"/>
  <c r="I2739" i="1"/>
  <c r="H2739" i="1"/>
  <c r="G2739" i="1"/>
  <c r="F2739" i="1"/>
  <c r="E2739" i="1"/>
  <c r="D2739" i="1"/>
  <c r="C2739" i="1"/>
  <c r="A2739" i="1" s="1"/>
  <c r="B2739" i="1"/>
  <c r="M2738" i="1"/>
  <c r="L2738" i="1"/>
  <c r="K2738" i="1"/>
  <c r="J2738" i="1"/>
  <c r="I2738" i="1"/>
  <c r="H2738" i="1"/>
  <c r="G2738" i="1"/>
  <c r="F2738" i="1"/>
  <c r="E2738" i="1"/>
  <c r="D2738" i="1"/>
  <c r="C2738" i="1"/>
  <c r="A2738" i="1" s="1"/>
  <c r="B2738" i="1"/>
  <c r="M2737" i="1"/>
  <c r="L2737" i="1"/>
  <c r="K2737" i="1"/>
  <c r="J2737" i="1"/>
  <c r="I2737" i="1"/>
  <c r="H2737" i="1"/>
  <c r="G2737" i="1"/>
  <c r="F2737" i="1"/>
  <c r="E2737" i="1"/>
  <c r="D2737" i="1"/>
  <c r="C2737" i="1"/>
  <c r="A2737" i="1" s="1"/>
  <c r="B2737" i="1"/>
  <c r="M2736" i="1"/>
  <c r="L2736" i="1"/>
  <c r="K2736" i="1"/>
  <c r="J2736" i="1"/>
  <c r="I2736" i="1"/>
  <c r="H2736" i="1"/>
  <c r="G2736" i="1"/>
  <c r="F2736" i="1"/>
  <c r="E2736" i="1"/>
  <c r="D2736" i="1"/>
  <c r="C2736" i="1"/>
  <c r="B2736" i="1"/>
  <c r="M2735" i="1"/>
  <c r="L2735" i="1"/>
  <c r="K2735" i="1"/>
  <c r="J2735" i="1"/>
  <c r="I2735" i="1"/>
  <c r="H2735" i="1"/>
  <c r="G2735" i="1"/>
  <c r="F2735" i="1"/>
  <c r="E2735" i="1"/>
  <c r="D2735" i="1"/>
  <c r="C2735" i="1"/>
  <c r="A2735" i="1" s="1"/>
  <c r="B2735" i="1"/>
  <c r="M2734" i="1"/>
  <c r="L2734" i="1"/>
  <c r="K2734" i="1"/>
  <c r="J2734" i="1"/>
  <c r="I2734" i="1"/>
  <c r="H2734" i="1"/>
  <c r="G2734" i="1"/>
  <c r="F2734" i="1"/>
  <c r="E2734" i="1"/>
  <c r="D2734" i="1"/>
  <c r="C2734" i="1"/>
  <c r="B2734" i="1"/>
  <c r="M2733" i="1"/>
  <c r="L2733" i="1"/>
  <c r="K2733" i="1"/>
  <c r="J2733" i="1"/>
  <c r="I2733" i="1"/>
  <c r="H2733" i="1"/>
  <c r="G2733" i="1"/>
  <c r="F2733" i="1"/>
  <c r="E2733" i="1"/>
  <c r="D2733" i="1"/>
  <c r="C2733" i="1"/>
  <c r="B2733" i="1"/>
  <c r="M2732" i="1"/>
  <c r="L2732" i="1"/>
  <c r="K2732" i="1"/>
  <c r="J2732" i="1"/>
  <c r="I2732" i="1"/>
  <c r="H2732" i="1"/>
  <c r="G2732" i="1"/>
  <c r="F2732" i="1"/>
  <c r="E2732" i="1"/>
  <c r="D2732" i="1"/>
  <c r="C2732" i="1"/>
  <c r="B2732" i="1"/>
  <c r="A2732" i="1"/>
  <c r="M2731" i="1"/>
  <c r="L2731" i="1"/>
  <c r="K2731" i="1"/>
  <c r="J2731" i="1"/>
  <c r="I2731" i="1"/>
  <c r="H2731" i="1"/>
  <c r="G2731" i="1"/>
  <c r="F2731" i="1"/>
  <c r="E2731" i="1"/>
  <c r="D2731" i="1"/>
  <c r="C2731" i="1"/>
  <c r="B2731" i="1"/>
  <c r="M2730" i="1"/>
  <c r="L2730" i="1"/>
  <c r="K2730" i="1"/>
  <c r="J2730" i="1"/>
  <c r="I2730" i="1"/>
  <c r="H2730" i="1"/>
  <c r="G2730" i="1"/>
  <c r="F2730" i="1"/>
  <c r="E2730" i="1"/>
  <c r="D2730" i="1"/>
  <c r="C2730" i="1"/>
  <c r="B2730" i="1"/>
  <c r="A2730" i="1"/>
  <c r="M2729" i="1"/>
  <c r="L2729" i="1"/>
  <c r="K2729" i="1"/>
  <c r="J2729" i="1"/>
  <c r="I2729" i="1"/>
  <c r="H2729" i="1"/>
  <c r="G2729" i="1"/>
  <c r="F2729" i="1"/>
  <c r="N2729" i="1" s="1"/>
  <c r="E2729" i="1"/>
  <c r="D2729" i="1"/>
  <c r="C2729" i="1"/>
  <c r="B2729" i="1"/>
  <c r="M2728" i="1"/>
  <c r="L2728" i="1"/>
  <c r="K2728" i="1"/>
  <c r="J2728" i="1"/>
  <c r="I2728" i="1"/>
  <c r="H2728" i="1"/>
  <c r="G2728" i="1"/>
  <c r="F2728" i="1"/>
  <c r="N2728" i="1" s="1"/>
  <c r="E2728" i="1"/>
  <c r="D2728" i="1"/>
  <c r="C2728" i="1"/>
  <c r="B2728" i="1"/>
  <c r="M2727" i="1"/>
  <c r="L2727" i="1"/>
  <c r="K2727" i="1"/>
  <c r="J2727" i="1"/>
  <c r="I2727" i="1"/>
  <c r="H2727" i="1"/>
  <c r="G2727" i="1"/>
  <c r="F2727" i="1"/>
  <c r="E2727" i="1"/>
  <c r="D2727" i="1"/>
  <c r="C2727" i="1"/>
  <c r="B2727" i="1"/>
  <c r="M2726" i="1"/>
  <c r="L2726" i="1"/>
  <c r="K2726" i="1"/>
  <c r="J2726" i="1"/>
  <c r="I2726" i="1"/>
  <c r="H2726" i="1"/>
  <c r="G2726" i="1"/>
  <c r="F2726" i="1"/>
  <c r="E2726" i="1"/>
  <c r="D2726" i="1"/>
  <c r="C2726" i="1"/>
  <c r="A2726" i="1" s="1"/>
  <c r="B2726" i="1"/>
  <c r="M2725" i="1"/>
  <c r="L2725" i="1"/>
  <c r="K2725" i="1"/>
  <c r="J2725" i="1"/>
  <c r="I2725" i="1"/>
  <c r="H2725" i="1"/>
  <c r="G2725" i="1"/>
  <c r="F2725" i="1"/>
  <c r="E2725" i="1"/>
  <c r="D2725" i="1"/>
  <c r="C2725" i="1"/>
  <c r="A2725" i="1" s="1"/>
  <c r="B2725" i="1"/>
  <c r="M2724" i="1"/>
  <c r="L2724" i="1"/>
  <c r="K2724" i="1"/>
  <c r="J2724" i="1"/>
  <c r="I2724" i="1"/>
  <c r="H2724" i="1"/>
  <c r="G2724" i="1"/>
  <c r="F2724" i="1"/>
  <c r="E2724" i="1"/>
  <c r="D2724" i="1"/>
  <c r="C2724" i="1"/>
  <c r="A2724" i="1" s="1"/>
  <c r="B2724" i="1"/>
  <c r="M2723" i="1"/>
  <c r="L2723" i="1"/>
  <c r="K2723" i="1"/>
  <c r="J2723" i="1"/>
  <c r="I2723" i="1"/>
  <c r="H2723" i="1"/>
  <c r="G2723" i="1"/>
  <c r="F2723" i="1"/>
  <c r="E2723" i="1"/>
  <c r="D2723" i="1"/>
  <c r="C2723" i="1"/>
  <c r="A2723" i="1" s="1"/>
  <c r="B2723" i="1"/>
  <c r="M2722" i="1"/>
  <c r="L2722" i="1"/>
  <c r="K2722" i="1"/>
  <c r="J2722" i="1"/>
  <c r="I2722" i="1"/>
  <c r="H2722" i="1"/>
  <c r="G2722" i="1"/>
  <c r="F2722" i="1"/>
  <c r="E2722" i="1"/>
  <c r="D2722" i="1"/>
  <c r="C2722" i="1"/>
  <c r="B2722" i="1"/>
  <c r="M2721" i="1"/>
  <c r="L2721" i="1"/>
  <c r="K2721" i="1"/>
  <c r="J2721" i="1"/>
  <c r="I2721" i="1"/>
  <c r="H2721" i="1"/>
  <c r="G2721" i="1"/>
  <c r="F2721" i="1"/>
  <c r="E2721" i="1"/>
  <c r="D2721" i="1"/>
  <c r="C2721" i="1"/>
  <c r="B2721" i="1"/>
  <c r="M2720" i="1"/>
  <c r="L2720" i="1"/>
  <c r="K2720" i="1"/>
  <c r="J2720" i="1"/>
  <c r="I2720" i="1"/>
  <c r="H2720" i="1"/>
  <c r="G2720" i="1"/>
  <c r="F2720" i="1"/>
  <c r="E2720" i="1"/>
  <c r="D2720" i="1"/>
  <c r="C2720" i="1"/>
  <c r="B2720" i="1"/>
  <c r="M2719" i="1"/>
  <c r="L2719" i="1"/>
  <c r="K2719" i="1"/>
  <c r="J2719" i="1"/>
  <c r="I2719" i="1"/>
  <c r="H2719" i="1"/>
  <c r="G2719" i="1"/>
  <c r="F2719" i="1"/>
  <c r="E2719" i="1"/>
  <c r="D2719" i="1"/>
  <c r="C2719" i="1"/>
  <c r="B2719" i="1"/>
  <c r="M2718" i="1"/>
  <c r="L2718" i="1"/>
  <c r="K2718" i="1"/>
  <c r="J2718" i="1"/>
  <c r="I2718" i="1"/>
  <c r="H2718" i="1"/>
  <c r="G2718" i="1"/>
  <c r="F2718" i="1"/>
  <c r="E2718" i="1"/>
  <c r="D2718" i="1"/>
  <c r="C2718" i="1"/>
  <c r="A2718" i="1" s="1"/>
  <c r="B2718" i="1"/>
  <c r="M2717" i="1"/>
  <c r="L2717" i="1"/>
  <c r="K2717" i="1"/>
  <c r="J2717" i="1"/>
  <c r="I2717" i="1"/>
  <c r="H2717" i="1"/>
  <c r="G2717" i="1"/>
  <c r="F2717" i="1"/>
  <c r="E2717" i="1"/>
  <c r="D2717" i="1"/>
  <c r="C2717" i="1"/>
  <c r="B2717" i="1"/>
  <c r="M2716" i="1"/>
  <c r="L2716" i="1"/>
  <c r="K2716" i="1"/>
  <c r="J2716" i="1"/>
  <c r="I2716" i="1"/>
  <c r="H2716" i="1"/>
  <c r="G2716" i="1"/>
  <c r="F2716" i="1"/>
  <c r="E2716" i="1"/>
  <c r="D2716" i="1"/>
  <c r="C2716" i="1"/>
  <c r="B2716" i="1"/>
  <c r="A2716" i="1" s="1"/>
  <c r="M2715" i="1"/>
  <c r="L2715" i="1"/>
  <c r="K2715" i="1"/>
  <c r="J2715" i="1"/>
  <c r="I2715" i="1"/>
  <c r="H2715" i="1"/>
  <c r="G2715" i="1"/>
  <c r="F2715" i="1"/>
  <c r="E2715" i="1"/>
  <c r="D2715" i="1"/>
  <c r="C2715" i="1"/>
  <c r="A2715" i="1" s="1"/>
  <c r="B2715" i="1"/>
  <c r="M2714" i="1"/>
  <c r="L2714" i="1"/>
  <c r="K2714" i="1"/>
  <c r="J2714" i="1"/>
  <c r="I2714" i="1"/>
  <c r="H2714" i="1"/>
  <c r="G2714" i="1"/>
  <c r="F2714" i="1"/>
  <c r="E2714" i="1"/>
  <c r="D2714" i="1"/>
  <c r="C2714" i="1"/>
  <c r="B2714" i="1"/>
  <c r="A2714" i="1"/>
  <c r="M2713" i="1"/>
  <c r="L2713" i="1"/>
  <c r="K2713" i="1"/>
  <c r="J2713" i="1"/>
  <c r="I2713" i="1"/>
  <c r="H2713" i="1"/>
  <c r="G2713" i="1"/>
  <c r="F2713" i="1"/>
  <c r="N2713" i="1" s="1"/>
  <c r="E2713" i="1"/>
  <c r="D2713" i="1"/>
  <c r="C2713" i="1"/>
  <c r="B2713" i="1"/>
  <c r="M2712" i="1"/>
  <c r="L2712" i="1"/>
  <c r="K2712" i="1"/>
  <c r="J2712" i="1"/>
  <c r="I2712" i="1"/>
  <c r="H2712" i="1"/>
  <c r="G2712" i="1"/>
  <c r="F2712" i="1"/>
  <c r="N2712" i="1" s="1"/>
  <c r="E2712" i="1"/>
  <c r="D2712" i="1"/>
  <c r="C2712" i="1"/>
  <c r="B2712" i="1"/>
  <c r="M2711" i="1"/>
  <c r="L2711" i="1"/>
  <c r="K2711" i="1"/>
  <c r="J2711" i="1"/>
  <c r="I2711" i="1"/>
  <c r="H2711" i="1"/>
  <c r="G2711" i="1"/>
  <c r="F2711" i="1"/>
  <c r="E2711" i="1"/>
  <c r="D2711" i="1"/>
  <c r="C2711" i="1"/>
  <c r="B2711" i="1"/>
  <c r="M2710" i="1"/>
  <c r="L2710" i="1"/>
  <c r="K2710" i="1"/>
  <c r="J2710" i="1"/>
  <c r="I2710" i="1"/>
  <c r="H2710" i="1"/>
  <c r="G2710" i="1"/>
  <c r="F2710" i="1"/>
  <c r="E2710" i="1"/>
  <c r="D2710" i="1"/>
  <c r="C2710" i="1"/>
  <c r="A2710" i="1" s="1"/>
  <c r="B2710" i="1"/>
  <c r="M2709" i="1"/>
  <c r="L2709" i="1"/>
  <c r="K2709" i="1"/>
  <c r="J2709" i="1"/>
  <c r="I2709" i="1"/>
  <c r="H2709" i="1"/>
  <c r="G2709" i="1"/>
  <c r="F2709" i="1"/>
  <c r="E2709" i="1"/>
  <c r="D2709" i="1"/>
  <c r="C2709" i="1"/>
  <c r="B2709" i="1"/>
  <c r="M2708" i="1"/>
  <c r="L2708" i="1"/>
  <c r="K2708" i="1"/>
  <c r="J2708" i="1"/>
  <c r="I2708" i="1"/>
  <c r="H2708" i="1"/>
  <c r="G2708" i="1"/>
  <c r="F2708" i="1"/>
  <c r="E2708" i="1"/>
  <c r="D2708" i="1"/>
  <c r="C2708" i="1"/>
  <c r="B2708" i="1"/>
  <c r="M2707" i="1"/>
  <c r="L2707" i="1"/>
  <c r="K2707" i="1"/>
  <c r="J2707" i="1"/>
  <c r="I2707" i="1"/>
  <c r="H2707" i="1"/>
  <c r="G2707" i="1"/>
  <c r="F2707" i="1"/>
  <c r="E2707" i="1"/>
  <c r="D2707" i="1"/>
  <c r="C2707" i="1"/>
  <c r="A2707" i="1" s="1"/>
  <c r="B2707" i="1"/>
  <c r="M2706" i="1"/>
  <c r="L2706" i="1"/>
  <c r="K2706" i="1"/>
  <c r="J2706" i="1"/>
  <c r="I2706" i="1"/>
  <c r="H2706" i="1"/>
  <c r="G2706" i="1"/>
  <c r="F2706" i="1"/>
  <c r="E2706" i="1"/>
  <c r="D2706" i="1"/>
  <c r="C2706" i="1"/>
  <c r="B2706" i="1"/>
  <c r="A2706" i="1"/>
  <c r="M2705" i="1"/>
  <c r="L2705" i="1"/>
  <c r="K2705" i="1"/>
  <c r="J2705" i="1"/>
  <c r="I2705" i="1"/>
  <c r="H2705" i="1"/>
  <c r="G2705" i="1"/>
  <c r="F2705" i="1"/>
  <c r="E2705" i="1"/>
  <c r="D2705" i="1"/>
  <c r="C2705" i="1"/>
  <c r="B2705" i="1"/>
  <c r="M2704" i="1"/>
  <c r="L2704" i="1"/>
  <c r="K2704" i="1"/>
  <c r="J2704" i="1"/>
  <c r="I2704" i="1"/>
  <c r="H2704" i="1"/>
  <c r="G2704" i="1"/>
  <c r="F2704" i="1"/>
  <c r="E2704" i="1"/>
  <c r="D2704" i="1"/>
  <c r="C2704" i="1"/>
  <c r="B2704" i="1"/>
  <c r="M2703" i="1"/>
  <c r="L2703" i="1"/>
  <c r="K2703" i="1"/>
  <c r="J2703" i="1"/>
  <c r="I2703" i="1"/>
  <c r="H2703" i="1"/>
  <c r="G2703" i="1"/>
  <c r="F2703" i="1"/>
  <c r="E2703" i="1"/>
  <c r="D2703" i="1"/>
  <c r="C2703" i="1"/>
  <c r="A2703" i="1" s="1"/>
  <c r="B2703" i="1"/>
  <c r="M2702" i="1"/>
  <c r="L2702" i="1"/>
  <c r="K2702" i="1"/>
  <c r="J2702" i="1"/>
  <c r="I2702" i="1"/>
  <c r="H2702" i="1"/>
  <c r="G2702" i="1"/>
  <c r="F2702" i="1"/>
  <c r="E2702" i="1"/>
  <c r="D2702" i="1"/>
  <c r="C2702" i="1"/>
  <c r="B2702" i="1"/>
  <c r="M2701" i="1"/>
  <c r="L2701" i="1"/>
  <c r="K2701" i="1"/>
  <c r="J2701" i="1"/>
  <c r="I2701" i="1"/>
  <c r="H2701" i="1"/>
  <c r="G2701" i="1"/>
  <c r="F2701" i="1"/>
  <c r="E2701" i="1"/>
  <c r="D2701" i="1"/>
  <c r="C2701" i="1"/>
  <c r="A2701" i="1" s="1"/>
  <c r="B2701" i="1"/>
  <c r="M2700" i="1"/>
  <c r="L2700" i="1"/>
  <c r="K2700" i="1"/>
  <c r="J2700" i="1"/>
  <c r="I2700" i="1"/>
  <c r="H2700" i="1"/>
  <c r="G2700" i="1"/>
  <c r="F2700" i="1"/>
  <c r="E2700" i="1"/>
  <c r="D2700" i="1"/>
  <c r="C2700" i="1"/>
  <c r="B2700" i="1"/>
  <c r="A2700" i="1" s="1"/>
  <c r="M2699" i="1"/>
  <c r="L2699" i="1"/>
  <c r="K2699" i="1"/>
  <c r="J2699" i="1"/>
  <c r="I2699" i="1"/>
  <c r="H2699" i="1"/>
  <c r="G2699" i="1"/>
  <c r="F2699" i="1"/>
  <c r="E2699" i="1"/>
  <c r="D2699" i="1"/>
  <c r="C2699" i="1"/>
  <c r="A2699" i="1" s="1"/>
  <c r="B2699" i="1"/>
  <c r="M2698" i="1"/>
  <c r="L2698" i="1"/>
  <c r="K2698" i="1"/>
  <c r="J2698" i="1"/>
  <c r="I2698" i="1"/>
  <c r="H2698" i="1"/>
  <c r="G2698" i="1"/>
  <c r="F2698" i="1"/>
  <c r="E2698" i="1"/>
  <c r="D2698" i="1"/>
  <c r="C2698" i="1"/>
  <c r="A2698" i="1" s="1"/>
  <c r="B2698" i="1"/>
  <c r="M2697" i="1"/>
  <c r="L2697" i="1"/>
  <c r="K2697" i="1"/>
  <c r="J2697" i="1"/>
  <c r="I2697" i="1"/>
  <c r="H2697" i="1"/>
  <c r="G2697" i="1"/>
  <c r="F2697" i="1"/>
  <c r="E2697" i="1"/>
  <c r="D2697" i="1"/>
  <c r="C2697" i="1"/>
  <c r="A2697" i="1" s="1"/>
  <c r="B2697" i="1"/>
  <c r="M2696" i="1"/>
  <c r="L2696" i="1"/>
  <c r="K2696" i="1"/>
  <c r="J2696" i="1"/>
  <c r="I2696" i="1"/>
  <c r="H2696" i="1"/>
  <c r="G2696" i="1"/>
  <c r="F2696" i="1"/>
  <c r="E2696" i="1"/>
  <c r="D2696" i="1"/>
  <c r="C2696" i="1"/>
  <c r="A2696" i="1" s="1"/>
  <c r="B2696" i="1"/>
  <c r="M2695" i="1"/>
  <c r="L2695" i="1"/>
  <c r="K2695" i="1"/>
  <c r="J2695" i="1"/>
  <c r="I2695" i="1"/>
  <c r="H2695" i="1"/>
  <c r="G2695" i="1"/>
  <c r="F2695" i="1"/>
  <c r="E2695" i="1"/>
  <c r="D2695" i="1"/>
  <c r="C2695" i="1"/>
  <c r="A2695" i="1" s="1"/>
  <c r="B2695" i="1"/>
  <c r="M2694" i="1"/>
  <c r="L2694" i="1"/>
  <c r="K2694" i="1"/>
  <c r="J2694" i="1"/>
  <c r="I2694" i="1"/>
  <c r="H2694" i="1"/>
  <c r="G2694" i="1"/>
  <c r="F2694" i="1"/>
  <c r="E2694" i="1"/>
  <c r="D2694" i="1"/>
  <c r="C2694" i="1"/>
  <c r="A2694" i="1" s="1"/>
  <c r="B2694" i="1"/>
  <c r="M2693" i="1"/>
  <c r="L2693" i="1"/>
  <c r="K2693" i="1"/>
  <c r="J2693" i="1"/>
  <c r="I2693" i="1"/>
  <c r="H2693" i="1"/>
  <c r="G2693" i="1"/>
  <c r="F2693" i="1"/>
  <c r="E2693" i="1"/>
  <c r="D2693" i="1"/>
  <c r="C2693" i="1"/>
  <c r="A2693" i="1" s="1"/>
  <c r="B2693" i="1"/>
  <c r="M2692" i="1"/>
  <c r="L2692" i="1"/>
  <c r="K2692" i="1"/>
  <c r="J2692" i="1"/>
  <c r="I2692" i="1"/>
  <c r="H2692" i="1"/>
  <c r="G2692" i="1"/>
  <c r="F2692" i="1"/>
  <c r="E2692" i="1"/>
  <c r="D2692" i="1"/>
  <c r="C2692" i="1"/>
  <c r="B2692" i="1"/>
  <c r="A2692" i="1"/>
  <c r="M2691" i="1"/>
  <c r="L2691" i="1"/>
  <c r="K2691" i="1"/>
  <c r="J2691" i="1"/>
  <c r="I2691" i="1"/>
  <c r="H2691" i="1"/>
  <c r="G2691" i="1"/>
  <c r="F2691" i="1"/>
  <c r="E2691" i="1"/>
  <c r="D2691" i="1"/>
  <c r="C2691" i="1"/>
  <c r="B2691" i="1"/>
  <c r="M2690" i="1"/>
  <c r="L2690" i="1"/>
  <c r="K2690" i="1"/>
  <c r="J2690" i="1"/>
  <c r="I2690" i="1"/>
  <c r="H2690" i="1"/>
  <c r="G2690" i="1"/>
  <c r="F2690" i="1"/>
  <c r="E2690" i="1"/>
  <c r="D2690" i="1"/>
  <c r="C2690" i="1"/>
  <c r="B2690" i="1"/>
  <c r="M2689" i="1"/>
  <c r="L2689" i="1"/>
  <c r="K2689" i="1"/>
  <c r="J2689" i="1"/>
  <c r="I2689" i="1"/>
  <c r="H2689" i="1"/>
  <c r="G2689" i="1"/>
  <c r="F2689" i="1"/>
  <c r="E2689" i="1"/>
  <c r="D2689" i="1"/>
  <c r="C2689" i="1"/>
  <c r="B2689" i="1"/>
  <c r="M2688" i="1"/>
  <c r="L2688" i="1"/>
  <c r="K2688" i="1"/>
  <c r="J2688" i="1"/>
  <c r="I2688" i="1"/>
  <c r="H2688" i="1"/>
  <c r="G2688" i="1"/>
  <c r="F2688" i="1"/>
  <c r="E2688" i="1"/>
  <c r="D2688" i="1"/>
  <c r="C2688" i="1"/>
  <c r="B2688" i="1"/>
  <c r="M2687" i="1"/>
  <c r="L2687" i="1"/>
  <c r="K2687" i="1"/>
  <c r="J2687" i="1"/>
  <c r="I2687" i="1"/>
  <c r="H2687" i="1"/>
  <c r="G2687" i="1"/>
  <c r="F2687" i="1"/>
  <c r="E2687" i="1"/>
  <c r="D2687" i="1"/>
  <c r="C2687" i="1"/>
  <c r="A2687" i="1" s="1"/>
  <c r="B2687" i="1"/>
  <c r="M2686" i="1"/>
  <c r="L2686" i="1"/>
  <c r="K2686" i="1"/>
  <c r="J2686" i="1"/>
  <c r="I2686" i="1"/>
  <c r="H2686" i="1"/>
  <c r="G2686" i="1"/>
  <c r="F2686" i="1"/>
  <c r="E2686" i="1"/>
  <c r="D2686" i="1"/>
  <c r="C2686" i="1"/>
  <c r="B2686" i="1"/>
  <c r="A2686" i="1"/>
  <c r="M2685" i="1"/>
  <c r="L2685" i="1"/>
  <c r="K2685" i="1"/>
  <c r="J2685" i="1"/>
  <c r="I2685" i="1"/>
  <c r="H2685" i="1"/>
  <c r="G2685" i="1"/>
  <c r="F2685" i="1"/>
  <c r="N2685" i="1" s="1"/>
  <c r="E2685" i="1"/>
  <c r="D2685" i="1"/>
  <c r="C2685" i="1"/>
  <c r="A2685" i="1" s="1"/>
  <c r="B2685" i="1"/>
  <c r="M2684" i="1"/>
  <c r="L2684" i="1"/>
  <c r="K2684" i="1"/>
  <c r="J2684" i="1"/>
  <c r="I2684" i="1"/>
  <c r="H2684" i="1"/>
  <c r="G2684" i="1"/>
  <c r="F2684" i="1"/>
  <c r="N2684" i="1" s="1"/>
  <c r="E2684" i="1"/>
  <c r="D2684" i="1"/>
  <c r="C2684" i="1"/>
  <c r="A2684" i="1" s="1"/>
  <c r="B2684" i="1"/>
  <c r="M2683" i="1"/>
  <c r="L2683" i="1"/>
  <c r="K2683" i="1"/>
  <c r="J2683" i="1"/>
  <c r="I2683" i="1"/>
  <c r="H2683" i="1"/>
  <c r="G2683" i="1"/>
  <c r="F2683" i="1"/>
  <c r="E2683" i="1"/>
  <c r="D2683" i="1"/>
  <c r="C2683" i="1"/>
  <c r="A2683" i="1" s="1"/>
  <c r="B2683" i="1"/>
  <c r="M2682" i="1"/>
  <c r="L2682" i="1"/>
  <c r="K2682" i="1"/>
  <c r="J2682" i="1"/>
  <c r="I2682" i="1"/>
  <c r="H2682" i="1"/>
  <c r="G2682" i="1"/>
  <c r="F2682" i="1"/>
  <c r="E2682" i="1"/>
  <c r="D2682" i="1"/>
  <c r="C2682" i="1"/>
  <c r="A2682" i="1" s="1"/>
  <c r="B2682" i="1"/>
  <c r="M2681" i="1"/>
  <c r="L2681" i="1"/>
  <c r="K2681" i="1"/>
  <c r="J2681" i="1"/>
  <c r="I2681" i="1"/>
  <c r="H2681" i="1"/>
  <c r="G2681" i="1"/>
  <c r="F2681" i="1"/>
  <c r="E2681" i="1"/>
  <c r="D2681" i="1"/>
  <c r="C2681" i="1"/>
  <c r="A2681" i="1" s="1"/>
  <c r="B2681" i="1"/>
  <c r="M2680" i="1"/>
  <c r="L2680" i="1"/>
  <c r="K2680" i="1"/>
  <c r="J2680" i="1"/>
  <c r="I2680" i="1"/>
  <c r="H2680" i="1"/>
  <c r="G2680" i="1"/>
  <c r="F2680" i="1"/>
  <c r="E2680" i="1"/>
  <c r="D2680" i="1"/>
  <c r="C2680" i="1"/>
  <c r="A2680" i="1" s="1"/>
  <c r="B2680" i="1"/>
  <c r="M2679" i="1"/>
  <c r="L2679" i="1"/>
  <c r="K2679" i="1"/>
  <c r="J2679" i="1"/>
  <c r="I2679" i="1"/>
  <c r="H2679" i="1"/>
  <c r="G2679" i="1"/>
  <c r="F2679" i="1"/>
  <c r="E2679" i="1"/>
  <c r="D2679" i="1"/>
  <c r="C2679" i="1"/>
  <c r="A2679" i="1" s="1"/>
  <c r="B2679" i="1"/>
  <c r="M2678" i="1"/>
  <c r="L2678" i="1"/>
  <c r="K2678" i="1"/>
  <c r="J2678" i="1"/>
  <c r="I2678" i="1"/>
  <c r="H2678" i="1"/>
  <c r="G2678" i="1"/>
  <c r="F2678" i="1"/>
  <c r="E2678" i="1"/>
  <c r="D2678" i="1"/>
  <c r="C2678" i="1"/>
  <c r="A2678" i="1" s="1"/>
  <c r="B2678" i="1"/>
  <c r="M2677" i="1"/>
  <c r="L2677" i="1"/>
  <c r="K2677" i="1"/>
  <c r="J2677" i="1"/>
  <c r="I2677" i="1"/>
  <c r="H2677" i="1"/>
  <c r="G2677" i="1"/>
  <c r="F2677" i="1"/>
  <c r="E2677" i="1"/>
  <c r="D2677" i="1"/>
  <c r="C2677" i="1"/>
  <c r="A2677" i="1" s="1"/>
  <c r="B2677" i="1"/>
  <c r="M2676" i="1"/>
  <c r="L2676" i="1"/>
  <c r="K2676" i="1"/>
  <c r="J2676" i="1"/>
  <c r="I2676" i="1"/>
  <c r="H2676" i="1"/>
  <c r="G2676" i="1"/>
  <c r="F2676" i="1"/>
  <c r="E2676" i="1"/>
  <c r="D2676" i="1"/>
  <c r="C2676" i="1"/>
  <c r="A2676" i="1" s="1"/>
  <c r="B2676" i="1"/>
  <c r="M2675" i="1"/>
  <c r="L2675" i="1"/>
  <c r="K2675" i="1"/>
  <c r="J2675" i="1"/>
  <c r="I2675" i="1"/>
  <c r="H2675" i="1"/>
  <c r="G2675" i="1"/>
  <c r="F2675" i="1"/>
  <c r="E2675" i="1"/>
  <c r="D2675" i="1"/>
  <c r="C2675" i="1"/>
  <c r="A2675" i="1" s="1"/>
  <c r="B2675" i="1"/>
  <c r="M2674" i="1"/>
  <c r="L2674" i="1"/>
  <c r="K2674" i="1"/>
  <c r="J2674" i="1"/>
  <c r="I2674" i="1"/>
  <c r="H2674" i="1"/>
  <c r="G2674" i="1"/>
  <c r="F2674" i="1"/>
  <c r="E2674" i="1"/>
  <c r="D2674" i="1"/>
  <c r="C2674" i="1"/>
  <c r="A2674" i="1" s="1"/>
  <c r="B2674" i="1"/>
  <c r="M2673" i="1"/>
  <c r="L2673" i="1"/>
  <c r="K2673" i="1"/>
  <c r="J2673" i="1"/>
  <c r="I2673" i="1"/>
  <c r="H2673" i="1"/>
  <c r="G2673" i="1"/>
  <c r="F2673" i="1"/>
  <c r="E2673" i="1"/>
  <c r="D2673" i="1"/>
  <c r="C2673" i="1"/>
  <c r="B2673" i="1"/>
  <c r="M2672" i="1"/>
  <c r="L2672" i="1"/>
  <c r="K2672" i="1"/>
  <c r="J2672" i="1"/>
  <c r="I2672" i="1"/>
  <c r="H2672" i="1"/>
  <c r="G2672" i="1"/>
  <c r="F2672" i="1"/>
  <c r="E2672" i="1"/>
  <c r="D2672" i="1"/>
  <c r="C2672" i="1"/>
  <c r="B2672" i="1"/>
  <c r="M2671" i="1"/>
  <c r="L2671" i="1"/>
  <c r="K2671" i="1"/>
  <c r="J2671" i="1"/>
  <c r="I2671" i="1"/>
  <c r="H2671" i="1"/>
  <c r="G2671" i="1"/>
  <c r="F2671" i="1"/>
  <c r="E2671" i="1"/>
  <c r="D2671" i="1"/>
  <c r="C2671" i="1"/>
  <c r="A2671" i="1" s="1"/>
  <c r="B2671" i="1"/>
  <c r="M2670" i="1"/>
  <c r="L2670" i="1"/>
  <c r="K2670" i="1"/>
  <c r="J2670" i="1"/>
  <c r="I2670" i="1"/>
  <c r="H2670" i="1"/>
  <c r="G2670" i="1"/>
  <c r="F2670" i="1"/>
  <c r="E2670" i="1"/>
  <c r="D2670" i="1"/>
  <c r="C2670" i="1"/>
  <c r="B2670" i="1"/>
  <c r="M2669" i="1"/>
  <c r="L2669" i="1"/>
  <c r="K2669" i="1"/>
  <c r="J2669" i="1"/>
  <c r="I2669" i="1"/>
  <c r="H2669" i="1"/>
  <c r="G2669" i="1"/>
  <c r="F2669" i="1"/>
  <c r="E2669" i="1"/>
  <c r="D2669" i="1"/>
  <c r="C2669" i="1"/>
  <c r="B2669" i="1"/>
  <c r="M2668" i="1"/>
  <c r="L2668" i="1"/>
  <c r="K2668" i="1"/>
  <c r="J2668" i="1"/>
  <c r="I2668" i="1"/>
  <c r="H2668" i="1"/>
  <c r="G2668" i="1"/>
  <c r="F2668" i="1"/>
  <c r="E2668" i="1"/>
  <c r="D2668" i="1"/>
  <c r="C2668" i="1"/>
  <c r="B2668" i="1"/>
  <c r="A2668" i="1"/>
  <c r="M2667" i="1"/>
  <c r="L2667" i="1"/>
  <c r="K2667" i="1"/>
  <c r="J2667" i="1"/>
  <c r="I2667" i="1"/>
  <c r="H2667" i="1"/>
  <c r="G2667" i="1"/>
  <c r="F2667" i="1"/>
  <c r="E2667" i="1"/>
  <c r="D2667" i="1"/>
  <c r="C2667" i="1"/>
  <c r="B2667" i="1"/>
  <c r="M2666" i="1"/>
  <c r="L2666" i="1"/>
  <c r="K2666" i="1"/>
  <c r="J2666" i="1"/>
  <c r="I2666" i="1"/>
  <c r="H2666" i="1"/>
  <c r="G2666" i="1"/>
  <c r="F2666" i="1"/>
  <c r="E2666" i="1"/>
  <c r="D2666" i="1"/>
  <c r="C2666" i="1"/>
  <c r="B2666" i="1"/>
  <c r="A2666" i="1"/>
  <c r="M2665" i="1"/>
  <c r="L2665" i="1"/>
  <c r="K2665" i="1"/>
  <c r="J2665" i="1"/>
  <c r="I2665" i="1"/>
  <c r="H2665" i="1"/>
  <c r="G2665" i="1"/>
  <c r="F2665" i="1"/>
  <c r="N2665" i="1" s="1"/>
  <c r="E2665" i="1"/>
  <c r="D2665" i="1"/>
  <c r="C2665" i="1"/>
  <c r="A2665" i="1" s="1"/>
  <c r="B2665" i="1"/>
  <c r="M2664" i="1"/>
  <c r="L2664" i="1"/>
  <c r="K2664" i="1"/>
  <c r="J2664" i="1"/>
  <c r="I2664" i="1"/>
  <c r="H2664" i="1"/>
  <c r="G2664" i="1"/>
  <c r="F2664" i="1"/>
  <c r="N2664" i="1" s="1"/>
  <c r="E2664" i="1"/>
  <c r="D2664" i="1"/>
  <c r="C2664" i="1"/>
  <c r="B2664" i="1"/>
  <c r="M2663" i="1"/>
  <c r="L2663" i="1"/>
  <c r="K2663" i="1"/>
  <c r="J2663" i="1"/>
  <c r="I2663" i="1"/>
  <c r="H2663" i="1"/>
  <c r="G2663" i="1"/>
  <c r="F2663" i="1"/>
  <c r="N2663" i="1" s="1"/>
  <c r="E2663" i="1"/>
  <c r="D2663" i="1"/>
  <c r="C2663" i="1"/>
  <c r="B2663" i="1"/>
  <c r="M2662" i="1"/>
  <c r="L2662" i="1"/>
  <c r="K2662" i="1"/>
  <c r="J2662" i="1"/>
  <c r="I2662" i="1"/>
  <c r="H2662" i="1"/>
  <c r="G2662" i="1"/>
  <c r="F2662" i="1"/>
  <c r="N2662" i="1" s="1"/>
  <c r="E2662" i="1"/>
  <c r="D2662" i="1"/>
  <c r="C2662" i="1"/>
  <c r="B2662" i="1"/>
  <c r="M2661" i="1"/>
  <c r="L2661" i="1"/>
  <c r="K2661" i="1"/>
  <c r="J2661" i="1"/>
  <c r="I2661" i="1"/>
  <c r="H2661" i="1"/>
  <c r="G2661" i="1"/>
  <c r="F2661" i="1"/>
  <c r="E2661" i="1"/>
  <c r="D2661" i="1"/>
  <c r="C2661" i="1"/>
  <c r="A2661" i="1" s="1"/>
  <c r="B2661" i="1"/>
  <c r="M2660" i="1"/>
  <c r="L2660" i="1"/>
  <c r="K2660" i="1"/>
  <c r="J2660" i="1"/>
  <c r="I2660" i="1"/>
  <c r="H2660" i="1"/>
  <c r="G2660" i="1"/>
  <c r="F2660" i="1"/>
  <c r="E2660" i="1"/>
  <c r="D2660" i="1"/>
  <c r="C2660" i="1"/>
  <c r="A2660" i="1" s="1"/>
  <c r="B2660" i="1"/>
  <c r="M2659" i="1"/>
  <c r="L2659" i="1"/>
  <c r="K2659" i="1"/>
  <c r="J2659" i="1"/>
  <c r="I2659" i="1"/>
  <c r="H2659" i="1"/>
  <c r="G2659" i="1"/>
  <c r="F2659" i="1"/>
  <c r="E2659" i="1"/>
  <c r="D2659" i="1"/>
  <c r="C2659" i="1"/>
  <c r="A2659" i="1" s="1"/>
  <c r="B2659" i="1"/>
  <c r="M2658" i="1"/>
  <c r="L2658" i="1"/>
  <c r="K2658" i="1"/>
  <c r="J2658" i="1"/>
  <c r="I2658" i="1"/>
  <c r="H2658" i="1"/>
  <c r="G2658" i="1"/>
  <c r="F2658" i="1"/>
  <c r="E2658" i="1"/>
  <c r="D2658" i="1"/>
  <c r="C2658" i="1"/>
  <c r="A2658" i="1" s="1"/>
  <c r="B2658" i="1"/>
  <c r="M2657" i="1"/>
  <c r="L2657" i="1"/>
  <c r="K2657" i="1"/>
  <c r="J2657" i="1"/>
  <c r="I2657" i="1"/>
  <c r="H2657" i="1"/>
  <c r="G2657" i="1"/>
  <c r="F2657" i="1"/>
  <c r="E2657" i="1"/>
  <c r="D2657" i="1"/>
  <c r="C2657" i="1"/>
  <c r="A2657" i="1" s="1"/>
  <c r="B2657" i="1"/>
  <c r="M2656" i="1"/>
  <c r="L2656" i="1"/>
  <c r="K2656" i="1"/>
  <c r="J2656" i="1"/>
  <c r="I2656" i="1"/>
  <c r="H2656" i="1"/>
  <c r="G2656" i="1"/>
  <c r="F2656" i="1"/>
  <c r="E2656" i="1"/>
  <c r="D2656" i="1"/>
  <c r="C2656" i="1"/>
  <c r="A2656" i="1" s="1"/>
  <c r="B2656" i="1"/>
  <c r="M2655" i="1"/>
  <c r="L2655" i="1"/>
  <c r="K2655" i="1"/>
  <c r="J2655" i="1"/>
  <c r="I2655" i="1"/>
  <c r="H2655" i="1"/>
  <c r="G2655" i="1"/>
  <c r="F2655" i="1"/>
  <c r="E2655" i="1"/>
  <c r="D2655" i="1"/>
  <c r="C2655" i="1"/>
  <c r="A2655" i="1" s="1"/>
  <c r="B2655" i="1"/>
  <c r="M2654" i="1"/>
  <c r="L2654" i="1"/>
  <c r="K2654" i="1"/>
  <c r="J2654" i="1"/>
  <c r="I2654" i="1"/>
  <c r="H2654" i="1"/>
  <c r="G2654" i="1"/>
  <c r="F2654" i="1"/>
  <c r="E2654" i="1"/>
  <c r="D2654" i="1"/>
  <c r="C2654" i="1"/>
  <c r="A2654" i="1" s="1"/>
  <c r="B2654" i="1"/>
  <c r="M2653" i="1"/>
  <c r="L2653" i="1"/>
  <c r="K2653" i="1"/>
  <c r="J2653" i="1"/>
  <c r="I2653" i="1"/>
  <c r="H2653" i="1"/>
  <c r="G2653" i="1"/>
  <c r="F2653" i="1"/>
  <c r="E2653" i="1"/>
  <c r="D2653" i="1"/>
  <c r="C2653" i="1"/>
  <c r="A2653" i="1" s="1"/>
  <c r="B2653" i="1"/>
  <c r="M2652" i="1"/>
  <c r="L2652" i="1"/>
  <c r="K2652" i="1"/>
  <c r="J2652" i="1"/>
  <c r="I2652" i="1"/>
  <c r="H2652" i="1"/>
  <c r="G2652" i="1"/>
  <c r="F2652" i="1"/>
  <c r="E2652" i="1"/>
  <c r="D2652" i="1"/>
  <c r="C2652" i="1"/>
  <c r="B2652" i="1"/>
  <c r="A2652" i="1"/>
  <c r="M2651" i="1"/>
  <c r="L2651" i="1"/>
  <c r="K2651" i="1"/>
  <c r="J2651" i="1"/>
  <c r="I2651" i="1"/>
  <c r="H2651" i="1"/>
  <c r="G2651" i="1"/>
  <c r="F2651" i="1"/>
  <c r="E2651" i="1"/>
  <c r="D2651" i="1"/>
  <c r="C2651" i="1"/>
  <c r="A2651" i="1" s="1"/>
  <c r="B2651" i="1"/>
  <c r="M2650" i="1"/>
  <c r="L2650" i="1"/>
  <c r="K2650" i="1"/>
  <c r="J2650" i="1"/>
  <c r="I2650" i="1"/>
  <c r="H2650" i="1"/>
  <c r="G2650" i="1"/>
  <c r="F2650" i="1"/>
  <c r="E2650" i="1"/>
  <c r="D2650" i="1"/>
  <c r="C2650" i="1"/>
  <c r="A2650" i="1" s="1"/>
  <c r="B2650" i="1"/>
  <c r="M2649" i="1"/>
  <c r="L2649" i="1"/>
  <c r="K2649" i="1"/>
  <c r="J2649" i="1"/>
  <c r="I2649" i="1"/>
  <c r="H2649" i="1"/>
  <c r="G2649" i="1"/>
  <c r="F2649" i="1"/>
  <c r="E2649" i="1"/>
  <c r="D2649" i="1"/>
  <c r="C2649" i="1"/>
  <c r="A2649" i="1" s="1"/>
  <c r="B2649" i="1"/>
  <c r="M2648" i="1"/>
  <c r="L2648" i="1"/>
  <c r="K2648" i="1"/>
  <c r="J2648" i="1"/>
  <c r="I2648" i="1"/>
  <c r="H2648" i="1"/>
  <c r="G2648" i="1"/>
  <c r="F2648" i="1"/>
  <c r="E2648" i="1"/>
  <c r="D2648" i="1"/>
  <c r="C2648" i="1"/>
  <c r="B2648" i="1"/>
  <c r="A2648" i="1"/>
  <c r="M2647" i="1"/>
  <c r="L2647" i="1"/>
  <c r="K2647" i="1"/>
  <c r="J2647" i="1"/>
  <c r="I2647" i="1"/>
  <c r="H2647" i="1"/>
  <c r="G2647" i="1"/>
  <c r="F2647" i="1"/>
  <c r="N2647" i="1" s="1"/>
  <c r="E2647" i="1"/>
  <c r="D2647" i="1"/>
  <c r="C2647" i="1"/>
  <c r="B2647" i="1"/>
  <c r="M2646" i="1"/>
  <c r="L2646" i="1"/>
  <c r="K2646" i="1"/>
  <c r="J2646" i="1"/>
  <c r="I2646" i="1"/>
  <c r="H2646" i="1"/>
  <c r="G2646" i="1"/>
  <c r="F2646" i="1"/>
  <c r="N2646" i="1" s="1"/>
  <c r="E2646" i="1"/>
  <c r="D2646" i="1"/>
  <c r="C2646" i="1"/>
  <c r="A2646" i="1" s="1"/>
  <c r="B2646" i="1"/>
  <c r="M2645" i="1"/>
  <c r="L2645" i="1"/>
  <c r="K2645" i="1"/>
  <c r="J2645" i="1"/>
  <c r="I2645" i="1"/>
  <c r="H2645" i="1"/>
  <c r="G2645" i="1"/>
  <c r="F2645" i="1"/>
  <c r="E2645" i="1"/>
  <c r="D2645" i="1"/>
  <c r="C2645" i="1"/>
  <c r="A2645" i="1" s="1"/>
  <c r="B2645" i="1"/>
  <c r="M2644" i="1"/>
  <c r="L2644" i="1"/>
  <c r="K2644" i="1"/>
  <c r="J2644" i="1"/>
  <c r="I2644" i="1"/>
  <c r="H2644" i="1"/>
  <c r="G2644" i="1"/>
  <c r="F2644" i="1"/>
  <c r="E2644" i="1"/>
  <c r="D2644" i="1"/>
  <c r="C2644" i="1"/>
  <c r="A2644" i="1" s="1"/>
  <c r="B2644" i="1"/>
  <c r="M2643" i="1"/>
  <c r="L2643" i="1"/>
  <c r="K2643" i="1"/>
  <c r="J2643" i="1"/>
  <c r="I2643" i="1"/>
  <c r="H2643" i="1"/>
  <c r="G2643" i="1"/>
  <c r="F2643" i="1"/>
  <c r="E2643" i="1"/>
  <c r="D2643" i="1"/>
  <c r="C2643" i="1"/>
  <c r="A2643" i="1" s="1"/>
  <c r="B2643" i="1"/>
  <c r="M2642" i="1"/>
  <c r="L2642" i="1"/>
  <c r="K2642" i="1"/>
  <c r="J2642" i="1"/>
  <c r="I2642" i="1"/>
  <c r="H2642" i="1"/>
  <c r="G2642" i="1"/>
  <c r="F2642" i="1"/>
  <c r="E2642" i="1"/>
  <c r="D2642" i="1"/>
  <c r="C2642" i="1"/>
  <c r="A2642" i="1" s="1"/>
  <c r="B2642" i="1"/>
  <c r="M2641" i="1"/>
  <c r="L2641" i="1"/>
  <c r="K2641" i="1"/>
  <c r="J2641" i="1"/>
  <c r="I2641" i="1"/>
  <c r="H2641" i="1"/>
  <c r="G2641" i="1"/>
  <c r="F2641" i="1"/>
  <c r="E2641" i="1"/>
  <c r="D2641" i="1"/>
  <c r="C2641" i="1"/>
  <c r="A2641" i="1" s="1"/>
  <c r="B2641" i="1"/>
  <c r="M2640" i="1"/>
  <c r="L2640" i="1"/>
  <c r="K2640" i="1"/>
  <c r="J2640" i="1"/>
  <c r="I2640" i="1"/>
  <c r="H2640" i="1"/>
  <c r="G2640" i="1"/>
  <c r="F2640" i="1"/>
  <c r="E2640" i="1"/>
  <c r="D2640" i="1"/>
  <c r="C2640" i="1"/>
  <c r="B2640" i="1"/>
  <c r="A2640" i="1"/>
  <c r="M2639" i="1"/>
  <c r="L2639" i="1"/>
  <c r="K2639" i="1"/>
  <c r="J2639" i="1"/>
  <c r="I2639" i="1"/>
  <c r="H2639" i="1"/>
  <c r="G2639" i="1"/>
  <c r="F2639" i="1"/>
  <c r="N2639" i="1" s="1"/>
  <c r="E2639" i="1"/>
  <c r="D2639" i="1"/>
  <c r="C2639" i="1"/>
  <c r="B2639" i="1"/>
  <c r="M2638" i="1"/>
  <c r="L2638" i="1"/>
  <c r="K2638" i="1"/>
  <c r="J2638" i="1"/>
  <c r="I2638" i="1"/>
  <c r="H2638" i="1"/>
  <c r="G2638" i="1"/>
  <c r="F2638" i="1"/>
  <c r="N2638" i="1" s="1"/>
  <c r="E2638" i="1"/>
  <c r="D2638" i="1"/>
  <c r="C2638" i="1"/>
  <c r="B2638" i="1"/>
  <c r="A2638" i="1" s="1"/>
  <c r="M2637" i="1"/>
  <c r="L2637" i="1"/>
  <c r="K2637" i="1"/>
  <c r="J2637" i="1"/>
  <c r="I2637" i="1"/>
  <c r="H2637" i="1"/>
  <c r="G2637" i="1"/>
  <c r="F2637" i="1"/>
  <c r="E2637" i="1"/>
  <c r="D2637" i="1"/>
  <c r="C2637" i="1"/>
  <c r="A2637" i="1" s="1"/>
  <c r="B2637" i="1"/>
  <c r="M2636" i="1"/>
  <c r="L2636" i="1"/>
  <c r="K2636" i="1"/>
  <c r="J2636" i="1"/>
  <c r="I2636" i="1"/>
  <c r="H2636" i="1"/>
  <c r="G2636" i="1"/>
  <c r="F2636" i="1"/>
  <c r="E2636" i="1"/>
  <c r="D2636" i="1"/>
  <c r="C2636" i="1"/>
  <c r="A2636" i="1" s="1"/>
  <c r="B2636" i="1"/>
  <c r="M2635" i="1"/>
  <c r="L2635" i="1"/>
  <c r="K2635" i="1"/>
  <c r="J2635" i="1"/>
  <c r="I2635" i="1"/>
  <c r="H2635" i="1"/>
  <c r="G2635" i="1"/>
  <c r="F2635" i="1"/>
  <c r="E2635" i="1"/>
  <c r="D2635" i="1"/>
  <c r="C2635" i="1"/>
  <c r="A2635" i="1" s="1"/>
  <c r="B2635" i="1"/>
  <c r="M2634" i="1"/>
  <c r="L2634" i="1"/>
  <c r="K2634" i="1"/>
  <c r="J2634" i="1"/>
  <c r="I2634" i="1"/>
  <c r="H2634" i="1"/>
  <c r="G2634" i="1"/>
  <c r="F2634" i="1"/>
  <c r="E2634" i="1"/>
  <c r="D2634" i="1"/>
  <c r="C2634" i="1"/>
  <c r="A2634" i="1" s="1"/>
  <c r="B2634" i="1"/>
  <c r="M2633" i="1"/>
  <c r="L2633" i="1"/>
  <c r="K2633" i="1"/>
  <c r="J2633" i="1"/>
  <c r="I2633" i="1"/>
  <c r="H2633" i="1"/>
  <c r="G2633" i="1"/>
  <c r="F2633" i="1"/>
  <c r="E2633" i="1"/>
  <c r="D2633" i="1"/>
  <c r="C2633" i="1"/>
  <c r="A2633" i="1" s="1"/>
  <c r="B2633" i="1"/>
  <c r="M2632" i="1"/>
  <c r="L2632" i="1"/>
  <c r="K2632" i="1"/>
  <c r="J2632" i="1"/>
  <c r="I2632" i="1"/>
  <c r="H2632" i="1"/>
  <c r="G2632" i="1"/>
  <c r="F2632" i="1"/>
  <c r="E2632" i="1"/>
  <c r="D2632" i="1"/>
  <c r="C2632" i="1"/>
  <c r="A2632" i="1" s="1"/>
  <c r="B2632" i="1"/>
  <c r="M2631" i="1"/>
  <c r="L2631" i="1"/>
  <c r="K2631" i="1"/>
  <c r="J2631" i="1"/>
  <c r="I2631" i="1"/>
  <c r="H2631" i="1"/>
  <c r="G2631" i="1"/>
  <c r="F2631" i="1"/>
  <c r="E2631" i="1"/>
  <c r="D2631" i="1"/>
  <c r="C2631" i="1"/>
  <c r="A2631" i="1" s="1"/>
  <c r="B2631" i="1"/>
  <c r="M2630" i="1"/>
  <c r="L2630" i="1"/>
  <c r="K2630" i="1"/>
  <c r="J2630" i="1"/>
  <c r="I2630" i="1"/>
  <c r="H2630" i="1"/>
  <c r="G2630" i="1"/>
  <c r="F2630" i="1"/>
  <c r="E2630" i="1"/>
  <c r="D2630" i="1"/>
  <c r="C2630" i="1"/>
  <c r="A2630" i="1" s="1"/>
  <c r="B2630" i="1"/>
  <c r="M2629" i="1"/>
  <c r="L2629" i="1"/>
  <c r="K2629" i="1"/>
  <c r="J2629" i="1"/>
  <c r="I2629" i="1"/>
  <c r="H2629" i="1"/>
  <c r="G2629" i="1"/>
  <c r="F2629" i="1"/>
  <c r="E2629" i="1"/>
  <c r="D2629" i="1"/>
  <c r="C2629" i="1"/>
  <c r="A2629" i="1" s="1"/>
  <c r="B2629" i="1"/>
  <c r="M2628" i="1"/>
  <c r="L2628" i="1"/>
  <c r="K2628" i="1"/>
  <c r="J2628" i="1"/>
  <c r="I2628" i="1"/>
  <c r="H2628" i="1"/>
  <c r="G2628" i="1"/>
  <c r="F2628" i="1"/>
  <c r="E2628" i="1"/>
  <c r="D2628" i="1"/>
  <c r="C2628" i="1"/>
  <c r="A2628" i="1" s="1"/>
  <c r="B2628" i="1"/>
  <c r="M2627" i="1"/>
  <c r="L2627" i="1"/>
  <c r="K2627" i="1"/>
  <c r="J2627" i="1"/>
  <c r="I2627" i="1"/>
  <c r="H2627" i="1"/>
  <c r="G2627" i="1"/>
  <c r="F2627" i="1"/>
  <c r="E2627" i="1"/>
  <c r="D2627" i="1"/>
  <c r="C2627" i="1"/>
  <c r="A2627" i="1" s="1"/>
  <c r="B2627" i="1"/>
  <c r="M2626" i="1"/>
  <c r="L2626" i="1"/>
  <c r="K2626" i="1"/>
  <c r="J2626" i="1"/>
  <c r="I2626" i="1"/>
  <c r="H2626" i="1"/>
  <c r="G2626" i="1"/>
  <c r="F2626" i="1"/>
  <c r="E2626" i="1"/>
  <c r="D2626" i="1"/>
  <c r="C2626" i="1"/>
  <c r="A2626" i="1" s="1"/>
  <c r="B2626" i="1"/>
  <c r="M2625" i="1"/>
  <c r="L2625" i="1"/>
  <c r="K2625" i="1"/>
  <c r="J2625" i="1"/>
  <c r="I2625" i="1"/>
  <c r="H2625" i="1"/>
  <c r="G2625" i="1"/>
  <c r="F2625" i="1"/>
  <c r="E2625" i="1"/>
  <c r="D2625" i="1"/>
  <c r="C2625" i="1"/>
  <c r="A2625" i="1" s="1"/>
  <c r="B2625" i="1"/>
  <c r="M2624" i="1"/>
  <c r="L2624" i="1"/>
  <c r="K2624" i="1"/>
  <c r="J2624" i="1"/>
  <c r="I2624" i="1"/>
  <c r="H2624" i="1"/>
  <c r="G2624" i="1"/>
  <c r="F2624" i="1"/>
  <c r="E2624" i="1"/>
  <c r="D2624" i="1"/>
  <c r="C2624" i="1"/>
  <c r="A2624" i="1" s="1"/>
  <c r="B2624" i="1"/>
  <c r="M2623" i="1"/>
  <c r="L2623" i="1"/>
  <c r="K2623" i="1"/>
  <c r="J2623" i="1"/>
  <c r="I2623" i="1"/>
  <c r="H2623" i="1"/>
  <c r="G2623" i="1"/>
  <c r="F2623" i="1"/>
  <c r="E2623" i="1"/>
  <c r="D2623" i="1"/>
  <c r="C2623" i="1"/>
  <c r="A2623" i="1" s="1"/>
  <c r="B2623" i="1"/>
  <c r="M2622" i="1"/>
  <c r="L2622" i="1"/>
  <c r="K2622" i="1"/>
  <c r="J2622" i="1"/>
  <c r="I2622" i="1"/>
  <c r="H2622" i="1"/>
  <c r="G2622" i="1"/>
  <c r="F2622" i="1"/>
  <c r="E2622" i="1"/>
  <c r="D2622" i="1"/>
  <c r="C2622" i="1"/>
  <c r="B2622" i="1"/>
  <c r="A2622" i="1"/>
  <c r="M2621" i="1"/>
  <c r="L2621" i="1"/>
  <c r="K2621" i="1"/>
  <c r="J2621" i="1"/>
  <c r="I2621" i="1"/>
  <c r="H2621" i="1"/>
  <c r="G2621" i="1"/>
  <c r="F2621" i="1"/>
  <c r="E2621" i="1"/>
  <c r="D2621" i="1"/>
  <c r="C2621" i="1"/>
  <c r="B2621" i="1"/>
  <c r="M2620" i="1"/>
  <c r="L2620" i="1"/>
  <c r="K2620" i="1"/>
  <c r="J2620" i="1"/>
  <c r="I2620" i="1"/>
  <c r="H2620" i="1"/>
  <c r="G2620" i="1"/>
  <c r="F2620" i="1"/>
  <c r="E2620" i="1"/>
  <c r="D2620" i="1"/>
  <c r="C2620" i="1"/>
  <c r="B2620" i="1"/>
  <c r="A2620" i="1" s="1"/>
  <c r="M2619" i="1"/>
  <c r="L2619" i="1"/>
  <c r="K2619" i="1"/>
  <c r="J2619" i="1"/>
  <c r="I2619" i="1"/>
  <c r="H2619" i="1"/>
  <c r="G2619" i="1"/>
  <c r="F2619" i="1"/>
  <c r="E2619" i="1"/>
  <c r="D2619" i="1"/>
  <c r="C2619" i="1"/>
  <c r="A2619" i="1" s="1"/>
  <c r="B2619" i="1"/>
  <c r="M2618" i="1"/>
  <c r="L2618" i="1"/>
  <c r="K2618" i="1"/>
  <c r="J2618" i="1"/>
  <c r="I2618" i="1"/>
  <c r="H2618" i="1"/>
  <c r="G2618" i="1"/>
  <c r="F2618" i="1"/>
  <c r="E2618" i="1"/>
  <c r="D2618" i="1"/>
  <c r="C2618" i="1"/>
  <c r="A2618" i="1" s="1"/>
  <c r="B2618" i="1"/>
  <c r="M2617" i="1"/>
  <c r="L2617" i="1"/>
  <c r="K2617" i="1"/>
  <c r="J2617" i="1"/>
  <c r="I2617" i="1"/>
  <c r="H2617" i="1"/>
  <c r="G2617" i="1"/>
  <c r="F2617" i="1"/>
  <c r="E2617" i="1"/>
  <c r="D2617" i="1"/>
  <c r="C2617" i="1"/>
  <c r="A2617" i="1" s="1"/>
  <c r="B2617" i="1"/>
  <c r="M2616" i="1"/>
  <c r="L2616" i="1"/>
  <c r="K2616" i="1"/>
  <c r="J2616" i="1"/>
  <c r="I2616" i="1"/>
  <c r="H2616" i="1"/>
  <c r="G2616" i="1"/>
  <c r="F2616" i="1"/>
  <c r="E2616" i="1"/>
  <c r="D2616" i="1"/>
  <c r="C2616" i="1"/>
  <c r="A2616" i="1" s="1"/>
  <c r="B2616" i="1"/>
  <c r="M2615" i="1"/>
  <c r="L2615" i="1"/>
  <c r="K2615" i="1"/>
  <c r="J2615" i="1"/>
  <c r="I2615" i="1"/>
  <c r="H2615" i="1"/>
  <c r="G2615" i="1"/>
  <c r="F2615" i="1"/>
  <c r="E2615" i="1"/>
  <c r="D2615" i="1"/>
  <c r="C2615" i="1"/>
  <c r="A2615" i="1" s="1"/>
  <c r="B2615" i="1"/>
  <c r="M2614" i="1"/>
  <c r="L2614" i="1"/>
  <c r="K2614" i="1"/>
  <c r="J2614" i="1"/>
  <c r="I2614" i="1"/>
  <c r="H2614" i="1"/>
  <c r="G2614" i="1"/>
  <c r="F2614" i="1"/>
  <c r="E2614" i="1"/>
  <c r="D2614" i="1"/>
  <c r="C2614" i="1"/>
  <c r="A2614" i="1" s="1"/>
  <c r="B2614" i="1"/>
  <c r="M2613" i="1"/>
  <c r="L2613" i="1"/>
  <c r="K2613" i="1"/>
  <c r="J2613" i="1"/>
  <c r="I2613" i="1"/>
  <c r="H2613" i="1"/>
  <c r="G2613" i="1"/>
  <c r="F2613" i="1"/>
  <c r="E2613" i="1"/>
  <c r="D2613" i="1"/>
  <c r="C2613" i="1"/>
  <c r="A2613" i="1" s="1"/>
  <c r="B2613" i="1"/>
  <c r="M2612" i="1"/>
  <c r="L2612" i="1"/>
  <c r="K2612" i="1"/>
  <c r="J2612" i="1"/>
  <c r="I2612" i="1"/>
  <c r="H2612" i="1"/>
  <c r="G2612" i="1"/>
  <c r="F2612" i="1"/>
  <c r="E2612" i="1"/>
  <c r="D2612" i="1"/>
  <c r="C2612" i="1"/>
  <c r="A2612" i="1" s="1"/>
  <c r="B2612" i="1"/>
  <c r="M2611" i="1"/>
  <c r="L2611" i="1"/>
  <c r="K2611" i="1"/>
  <c r="J2611" i="1"/>
  <c r="I2611" i="1"/>
  <c r="H2611" i="1"/>
  <c r="G2611" i="1"/>
  <c r="F2611" i="1"/>
  <c r="E2611" i="1"/>
  <c r="D2611" i="1"/>
  <c r="C2611" i="1"/>
  <c r="A2611" i="1" s="1"/>
  <c r="B2611" i="1"/>
  <c r="M2610" i="1"/>
  <c r="L2610" i="1"/>
  <c r="K2610" i="1"/>
  <c r="J2610" i="1"/>
  <c r="I2610" i="1"/>
  <c r="H2610" i="1"/>
  <c r="G2610" i="1"/>
  <c r="F2610" i="1"/>
  <c r="E2610" i="1"/>
  <c r="D2610" i="1"/>
  <c r="C2610" i="1"/>
  <c r="A2610" i="1" s="1"/>
  <c r="B2610" i="1"/>
  <c r="M2609" i="1"/>
  <c r="L2609" i="1"/>
  <c r="K2609" i="1"/>
  <c r="J2609" i="1"/>
  <c r="I2609" i="1"/>
  <c r="H2609" i="1"/>
  <c r="G2609" i="1"/>
  <c r="F2609" i="1"/>
  <c r="E2609" i="1"/>
  <c r="D2609" i="1"/>
  <c r="C2609" i="1"/>
  <c r="A2609" i="1" s="1"/>
  <c r="B2609" i="1"/>
  <c r="M2608" i="1"/>
  <c r="L2608" i="1"/>
  <c r="K2608" i="1"/>
  <c r="J2608" i="1"/>
  <c r="I2608" i="1"/>
  <c r="H2608" i="1"/>
  <c r="G2608" i="1"/>
  <c r="F2608" i="1"/>
  <c r="E2608" i="1"/>
  <c r="D2608" i="1"/>
  <c r="C2608" i="1"/>
  <c r="A2608" i="1" s="1"/>
  <c r="B2608" i="1"/>
  <c r="M2607" i="1"/>
  <c r="L2607" i="1"/>
  <c r="K2607" i="1"/>
  <c r="J2607" i="1"/>
  <c r="I2607" i="1"/>
  <c r="H2607" i="1"/>
  <c r="G2607" i="1"/>
  <c r="F2607" i="1"/>
  <c r="E2607" i="1"/>
  <c r="D2607" i="1"/>
  <c r="C2607" i="1"/>
  <c r="A2607" i="1" s="1"/>
  <c r="B2607" i="1"/>
  <c r="M2606" i="1"/>
  <c r="L2606" i="1"/>
  <c r="K2606" i="1"/>
  <c r="J2606" i="1"/>
  <c r="I2606" i="1"/>
  <c r="H2606" i="1"/>
  <c r="G2606" i="1"/>
  <c r="F2606" i="1"/>
  <c r="E2606" i="1"/>
  <c r="D2606" i="1"/>
  <c r="C2606" i="1"/>
  <c r="A2606" i="1" s="1"/>
  <c r="B2606" i="1"/>
  <c r="M2605" i="1"/>
  <c r="L2605" i="1"/>
  <c r="K2605" i="1"/>
  <c r="J2605" i="1"/>
  <c r="I2605" i="1"/>
  <c r="H2605" i="1"/>
  <c r="G2605" i="1"/>
  <c r="F2605" i="1"/>
  <c r="E2605" i="1"/>
  <c r="D2605" i="1"/>
  <c r="C2605" i="1"/>
  <c r="A2605" i="1" s="1"/>
  <c r="B2605" i="1"/>
  <c r="M2604" i="1"/>
  <c r="L2604" i="1"/>
  <c r="K2604" i="1"/>
  <c r="J2604" i="1"/>
  <c r="I2604" i="1"/>
  <c r="H2604" i="1"/>
  <c r="G2604" i="1"/>
  <c r="F2604" i="1"/>
  <c r="E2604" i="1"/>
  <c r="D2604" i="1"/>
  <c r="C2604" i="1"/>
  <c r="B2604" i="1"/>
  <c r="M2603" i="1"/>
  <c r="L2603" i="1"/>
  <c r="K2603" i="1"/>
  <c r="J2603" i="1"/>
  <c r="I2603" i="1"/>
  <c r="H2603" i="1"/>
  <c r="G2603" i="1"/>
  <c r="F2603" i="1"/>
  <c r="E2603" i="1"/>
  <c r="D2603" i="1"/>
  <c r="C2603" i="1"/>
  <c r="B2603" i="1"/>
  <c r="M2602" i="1"/>
  <c r="L2602" i="1"/>
  <c r="K2602" i="1"/>
  <c r="J2602" i="1"/>
  <c r="I2602" i="1"/>
  <c r="H2602" i="1"/>
  <c r="G2602" i="1"/>
  <c r="F2602" i="1"/>
  <c r="E2602" i="1"/>
  <c r="D2602" i="1"/>
  <c r="C2602" i="1"/>
  <c r="B2602" i="1"/>
  <c r="M2601" i="1"/>
  <c r="L2601" i="1"/>
  <c r="K2601" i="1"/>
  <c r="J2601" i="1"/>
  <c r="I2601" i="1"/>
  <c r="H2601" i="1"/>
  <c r="G2601" i="1"/>
  <c r="F2601" i="1"/>
  <c r="E2601" i="1"/>
  <c r="D2601" i="1"/>
  <c r="C2601" i="1"/>
  <c r="B2601" i="1"/>
  <c r="M2600" i="1"/>
  <c r="L2600" i="1"/>
  <c r="K2600" i="1"/>
  <c r="J2600" i="1"/>
  <c r="I2600" i="1"/>
  <c r="H2600" i="1"/>
  <c r="G2600" i="1"/>
  <c r="F2600" i="1"/>
  <c r="E2600" i="1"/>
  <c r="D2600" i="1"/>
  <c r="C2600" i="1"/>
  <c r="B2600" i="1"/>
  <c r="A2600" i="1"/>
  <c r="M2599" i="1"/>
  <c r="L2599" i="1"/>
  <c r="K2599" i="1"/>
  <c r="J2599" i="1"/>
  <c r="I2599" i="1"/>
  <c r="H2599" i="1"/>
  <c r="G2599" i="1"/>
  <c r="F2599" i="1"/>
  <c r="E2599" i="1"/>
  <c r="D2599" i="1"/>
  <c r="C2599" i="1"/>
  <c r="A2599" i="1" s="1"/>
  <c r="B2599" i="1"/>
  <c r="M2598" i="1"/>
  <c r="L2598" i="1"/>
  <c r="K2598" i="1"/>
  <c r="J2598" i="1"/>
  <c r="I2598" i="1"/>
  <c r="H2598" i="1"/>
  <c r="G2598" i="1"/>
  <c r="F2598" i="1"/>
  <c r="E2598" i="1"/>
  <c r="D2598" i="1"/>
  <c r="C2598" i="1"/>
  <c r="B2598" i="1"/>
  <c r="A2598" i="1"/>
  <c r="M2597" i="1"/>
  <c r="L2597" i="1"/>
  <c r="K2597" i="1"/>
  <c r="J2597" i="1"/>
  <c r="I2597" i="1"/>
  <c r="H2597" i="1"/>
  <c r="G2597" i="1"/>
  <c r="F2597" i="1"/>
  <c r="E2597" i="1"/>
  <c r="D2597" i="1"/>
  <c r="C2597" i="1"/>
  <c r="A2597" i="1" s="1"/>
  <c r="B2597" i="1"/>
  <c r="M2596" i="1"/>
  <c r="L2596" i="1"/>
  <c r="K2596" i="1"/>
  <c r="J2596" i="1"/>
  <c r="I2596" i="1"/>
  <c r="H2596" i="1"/>
  <c r="G2596" i="1"/>
  <c r="F2596" i="1"/>
  <c r="E2596" i="1"/>
  <c r="D2596" i="1"/>
  <c r="C2596" i="1"/>
  <c r="B2596" i="1"/>
  <c r="M2595" i="1"/>
  <c r="L2595" i="1"/>
  <c r="K2595" i="1"/>
  <c r="J2595" i="1"/>
  <c r="I2595" i="1"/>
  <c r="H2595" i="1"/>
  <c r="G2595" i="1"/>
  <c r="F2595" i="1"/>
  <c r="E2595" i="1"/>
  <c r="D2595" i="1"/>
  <c r="C2595" i="1"/>
  <c r="B2595" i="1"/>
  <c r="M2594" i="1"/>
  <c r="L2594" i="1"/>
  <c r="K2594" i="1"/>
  <c r="J2594" i="1"/>
  <c r="I2594" i="1"/>
  <c r="H2594" i="1"/>
  <c r="G2594" i="1"/>
  <c r="F2594" i="1"/>
  <c r="E2594" i="1"/>
  <c r="D2594" i="1"/>
  <c r="C2594" i="1"/>
  <c r="B2594" i="1"/>
  <c r="M2593" i="1"/>
  <c r="L2593" i="1"/>
  <c r="K2593" i="1"/>
  <c r="J2593" i="1"/>
  <c r="I2593" i="1"/>
  <c r="H2593" i="1"/>
  <c r="G2593" i="1"/>
  <c r="F2593" i="1"/>
  <c r="E2593" i="1"/>
  <c r="D2593" i="1"/>
  <c r="C2593" i="1"/>
  <c r="A2593" i="1" s="1"/>
  <c r="B2593" i="1"/>
  <c r="M2592" i="1"/>
  <c r="L2592" i="1"/>
  <c r="K2592" i="1"/>
  <c r="J2592" i="1"/>
  <c r="I2592" i="1"/>
  <c r="H2592" i="1"/>
  <c r="G2592" i="1"/>
  <c r="F2592" i="1"/>
  <c r="E2592" i="1"/>
  <c r="D2592" i="1"/>
  <c r="C2592" i="1"/>
  <c r="B2592" i="1"/>
  <c r="M2591" i="1"/>
  <c r="L2591" i="1"/>
  <c r="K2591" i="1"/>
  <c r="J2591" i="1"/>
  <c r="I2591" i="1"/>
  <c r="H2591" i="1"/>
  <c r="G2591" i="1"/>
  <c r="F2591" i="1"/>
  <c r="E2591" i="1"/>
  <c r="D2591" i="1"/>
  <c r="C2591" i="1"/>
  <c r="B2591" i="1"/>
  <c r="M2590" i="1"/>
  <c r="L2590" i="1"/>
  <c r="K2590" i="1"/>
  <c r="J2590" i="1"/>
  <c r="I2590" i="1"/>
  <c r="H2590" i="1"/>
  <c r="G2590" i="1"/>
  <c r="F2590" i="1"/>
  <c r="E2590" i="1"/>
  <c r="D2590" i="1"/>
  <c r="C2590" i="1"/>
  <c r="B2590" i="1"/>
  <c r="M2589" i="1"/>
  <c r="L2589" i="1"/>
  <c r="K2589" i="1"/>
  <c r="J2589" i="1"/>
  <c r="I2589" i="1"/>
  <c r="H2589" i="1"/>
  <c r="G2589" i="1"/>
  <c r="F2589" i="1"/>
  <c r="E2589" i="1"/>
  <c r="D2589" i="1"/>
  <c r="C2589" i="1"/>
  <c r="A2589" i="1" s="1"/>
  <c r="B2589" i="1"/>
  <c r="M2588" i="1"/>
  <c r="L2588" i="1"/>
  <c r="K2588" i="1"/>
  <c r="J2588" i="1"/>
  <c r="I2588" i="1"/>
  <c r="H2588" i="1"/>
  <c r="G2588" i="1"/>
  <c r="F2588" i="1"/>
  <c r="E2588" i="1"/>
  <c r="D2588" i="1"/>
  <c r="C2588" i="1"/>
  <c r="A2588" i="1" s="1"/>
  <c r="B2588" i="1"/>
  <c r="M2587" i="1"/>
  <c r="L2587" i="1"/>
  <c r="K2587" i="1"/>
  <c r="J2587" i="1"/>
  <c r="I2587" i="1"/>
  <c r="H2587" i="1"/>
  <c r="G2587" i="1"/>
  <c r="F2587" i="1"/>
  <c r="E2587" i="1"/>
  <c r="D2587" i="1"/>
  <c r="C2587" i="1"/>
  <c r="B2587" i="1"/>
  <c r="M2586" i="1"/>
  <c r="L2586" i="1"/>
  <c r="K2586" i="1"/>
  <c r="J2586" i="1"/>
  <c r="I2586" i="1"/>
  <c r="H2586" i="1"/>
  <c r="G2586" i="1"/>
  <c r="F2586" i="1"/>
  <c r="E2586" i="1"/>
  <c r="D2586" i="1"/>
  <c r="C2586" i="1"/>
  <c r="A2586" i="1" s="1"/>
  <c r="B2586" i="1"/>
  <c r="M2585" i="1"/>
  <c r="L2585" i="1"/>
  <c r="K2585" i="1"/>
  <c r="J2585" i="1"/>
  <c r="I2585" i="1"/>
  <c r="H2585" i="1"/>
  <c r="G2585" i="1"/>
  <c r="F2585" i="1"/>
  <c r="E2585" i="1"/>
  <c r="D2585" i="1"/>
  <c r="C2585" i="1"/>
  <c r="A2585" i="1" s="1"/>
  <c r="B2585" i="1"/>
  <c r="M2584" i="1"/>
  <c r="L2584" i="1"/>
  <c r="K2584" i="1"/>
  <c r="J2584" i="1"/>
  <c r="I2584" i="1"/>
  <c r="H2584" i="1"/>
  <c r="G2584" i="1"/>
  <c r="F2584" i="1"/>
  <c r="E2584" i="1"/>
  <c r="D2584" i="1"/>
  <c r="C2584" i="1"/>
  <c r="B2584" i="1"/>
  <c r="A2584" i="1" s="1"/>
  <c r="M2583" i="1"/>
  <c r="L2583" i="1"/>
  <c r="K2583" i="1"/>
  <c r="J2583" i="1"/>
  <c r="I2583" i="1"/>
  <c r="H2583" i="1"/>
  <c r="G2583" i="1"/>
  <c r="F2583" i="1"/>
  <c r="E2583" i="1"/>
  <c r="D2583" i="1"/>
  <c r="C2583" i="1"/>
  <c r="A2583" i="1" s="1"/>
  <c r="B2583" i="1"/>
  <c r="M2582" i="1"/>
  <c r="L2582" i="1"/>
  <c r="K2582" i="1"/>
  <c r="J2582" i="1"/>
  <c r="I2582" i="1"/>
  <c r="H2582" i="1"/>
  <c r="G2582" i="1"/>
  <c r="F2582" i="1"/>
  <c r="E2582" i="1"/>
  <c r="D2582" i="1"/>
  <c r="C2582" i="1"/>
  <c r="B2582" i="1"/>
  <c r="A2582" i="1"/>
  <c r="M2581" i="1"/>
  <c r="L2581" i="1"/>
  <c r="K2581" i="1"/>
  <c r="J2581" i="1"/>
  <c r="I2581" i="1"/>
  <c r="H2581" i="1"/>
  <c r="G2581" i="1"/>
  <c r="F2581" i="1"/>
  <c r="E2581" i="1"/>
  <c r="D2581" i="1"/>
  <c r="C2581" i="1"/>
  <c r="B2581" i="1"/>
  <c r="M2580" i="1"/>
  <c r="L2580" i="1"/>
  <c r="K2580" i="1"/>
  <c r="J2580" i="1"/>
  <c r="I2580" i="1"/>
  <c r="H2580" i="1"/>
  <c r="G2580" i="1"/>
  <c r="F2580" i="1"/>
  <c r="E2580" i="1"/>
  <c r="D2580" i="1"/>
  <c r="C2580" i="1"/>
  <c r="B2580" i="1"/>
  <c r="M2579" i="1"/>
  <c r="L2579" i="1"/>
  <c r="K2579" i="1"/>
  <c r="J2579" i="1"/>
  <c r="I2579" i="1"/>
  <c r="H2579" i="1"/>
  <c r="G2579" i="1"/>
  <c r="F2579" i="1"/>
  <c r="E2579" i="1"/>
  <c r="D2579" i="1"/>
  <c r="C2579" i="1"/>
  <c r="A2579" i="1" s="1"/>
  <c r="B2579" i="1"/>
  <c r="M2578" i="1"/>
  <c r="L2578" i="1"/>
  <c r="K2578" i="1"/>
  <c r="J2578" i="1"/>
  <c r="I2578" i="1"/>
  <c r="H2578" i="1"/>
  <c r="G2578" i="1"/>
  <c r="F2578" i="1"/>
  <c r="E2578" i="1"/>
  <c r="D2578" i="1"/>
  <c r="C2578" i="1"/>
  <c r="B2578" i="1"/>
  <c r="M2577" i="1"/>
  <c r="L2577" i="1"/>
  <c r="K2577" i="1"/>
  <c r="J2577" i="1"/>
  <c r="I2577" i="1"/>
  <c r="H2577" i="1"/>
  <c r="G2577" i="1"/>
  <c r="F2577" i="1"/>
  <c r="E2577" i="1"/>
  <c r="D2577" i="1"/>
  <c r="C2577" i="1"/>
  <c r="B2577" i="1"/>
  <c r="M2576" i="1"/>
  <c r="L2576" i="1"/>
  <c r="K2576" i="1"/>
  <c r="J2576" i="1"/>
  <c r="I2576" i="1"/>
  <c r="H2576" i="1"/>
  <c r="G2576" i="1"/>
  <c r="F2576" i="1"/>
  <c r="E2576" i="1"/>
  <c r="D2576" i="1"/>
  <c r="C2576" i="1"/>
  <c r="A2576" i="1" s="1"/>
  <c r="B2576" i="1"/>
  <c r="M2575" i="1"/>
  <c r="L2575" i="1"/>
  <c r="K2575" i="1"/>
  <c r="J2575" i="1"/>
  <c r="I2575" i="1"/>
  <c r="H2575" i="1"/>
  <c r="G2575" i="1"/>
  <c r="F2575" i="1"/>
  <c r="E2575" i="1"/>
  <c r="D2575" i="1"/>
  <c r="C2575" i="1"/>
  <c r="A2575" i="1" s="1"/>
  <c r="B2575" i="1"/>
  <c r="M2574" i="1"/>
  <c r="L2574" i="1"/>
  <c r="K2574" i="1"/>
  <c r="J2574" i="1"/>
  <c r="I2574" i="1"/>
  <c r="H2574" i="1"/>
  <c r="G2574" i="1"/>
  <c r="F2574" i="1"/>
  <c r="E2574" i="1"/>
  <c r="D2574" i="1"/>
  <c r="C2574" i="1"/>
  <c r="B2574" i="1"/>
  <c r="A2574" i="1"/>
  <c r="M2573" i="1"/>
  <c r="L2573" i="1"/>
  <c r="K2573" i="1"/>
  <c r="J2573" i="1"/>
  <c r="I2573" i="1"/>
  <c r="H2573" i="1"/>
  <c r="G2573" i="1"/>
  <c r="F2573" i="1"/>
  <c r="E2573" i="1"/>
  <c r="D2573" i="1"/>
  <c r="C2573" i="1"/>
  <c r="B2573" i="1"/>
  <c r="M2572" i="1"/>
  <c r="L2572" i="1"/>
  <c r="K2572" i="1"/>
  <c r="J2572" i="1"/>
  <c r="I2572" i="1"/>
  <c r="H2572" i="1"/>
  <c r="G2572" i="1"/>
  <c r="F2572" i="1"/>
  <c r="E2572" i="1"/>
  <c r="D2572" i="1"/>
  <c r="C2572" i="1"/>
  <c r="B2572" i="1"/>
  <c r="M2571" i="1"/>
  <c r="L2571" i="1"/>
  <c r="K2571" i="1"/>
  <c r="J2571" i="1"/>
  <c r="I2571" i="1"/>
  <c r="H2571" i="1"/>
  <c r="G2571" i="1"/>
  <c r="F2571" i="1"/>
  <c r="E2571" i="1"/>
  <c r="D2571" i="1"/>
  <c r="C2571" i="1"/>
  <c r="B2571" i="1"/>
  <c r="M2570" i="1"/>
  <c r="L2570" i="1"/>
  <c r="K2570" i="1"/>
  <c r="J2570" i="1"/>
  <c r="I2570" i="1"/>
  <c r="H2570" i="1"/>
  <c r="G2570" i="1"/>
  <c r="F2570" i="1"/>
  <c r="E2570" i="1"/>
  <c r="D2570" i="1"/>
  <c r="C2570" i="1"/>
  <c r="A2570" i="1" s="1"/>
  <c r="B2570" i="1"/>
  <c r="M2569" i="1"/>
  <c r="L2569" i="1"/>
  <c r="K2569" i="1"/>
  <c r="J2569" i="1"/>
  <c r="I2569" i="1"/>
  <c r="H2569" i="1"/>
  <c r="G2569" i="1"/>
  <c r="F2569" i="1"/>
  <c r="E2569" i="1"/>
  <c r="D2569" i="1"/>
  <c r="C2569" i="1"/>
  <c r="A2569" i="1" s="1"/>
  <c r="B2569" i="1"/>
  <c r="M2568" i="1"/>
  <c r="L2568" i="1"/>
  <c r="K2568" i="1"/>
  <c r="J2568" i="1"/>
  <c r="I2568" i="1"/>
  <c r="H2568" i="1"/>
  <c r="G2568" i="1"/>
  <c r="F2568" i="1"/>
  <c r="E2568" i="1"/>
  <c r="D2568" i="1"/>
  <c r="C2568" i="1"/>
  <c r="A2568" i="1" s="1"/>
  <c r="B2568" i="1"/>
  <c r="M2567" i="1"/>
  <c r="L2567" i="1"/>
  <c r="K2567" i="1"/>
  <c r="J2567" i="1"/>
  <c r="I2567" i="1"/>
  <c r="H2567" i="1"/>
  <c r="G2567" i="1"/>
  <c r="F2567" i="1"/>
  <c r="E2567" i="1"/>
  <c r="D2567" i="1"/>
  <c r="C2567" i="1"/>
  <c r="A2567" i="1" s="1"/>
  <c r="B2567" i="1"/>
  <c r="M2566" i="1"/>
  <c r="L2566" i="1"/>
  <c r="K2566" i="1"/>
  <c r="J2566" i="1"/>
  <c r="I2566" i="1"/>
  <c r="H2566" i="1"/>
  <c r="G2566" i="1"/>
  <c r="F2566" i="1"/>
  <c r="E2566" i="1"/>
  <c r="D2566" i="1"/>
  <c r="C2566" i="1"/>
  <c r="A2566" i="1" s="1"/>
  <c r="B2566" i="1"/>
  <c r="M2565" i="1"/>
  <c r="L2565" i="1"/>
  <c r="K2565" i="1"/>
  <c r="J2565" i="1"/>
  <c r="I2565" i="1"/>
  <c r="H2565" i="1"/>
  <c r="G2565" i="1"/>
  <c r="F2565" i="1"/>
  <c r="E2565" i="1"/>
  <c r="D2565" i="1"/>
  <c r="C2565" i="1"/>
  <c r="A2565" i="1" s="1"/>
  <c r="B2565" i="1"/>
  <c r="M2564" i="1"/>
  <c r="L2564" i="1"/>
  <c r="K2564" i="1"/>
  <c r="J2564" i="1"/>
  <c r="I2564" i="1"/>
  <c r="H2564" i="1"/>
  <c r="G2564" i="1"/>
  <c r="F2564" i="1"/>
  <c r="E2564" i="1"/>
  <c r="D2564" i="1"/>
  <c r="C2564" i="1"/>
  <c r="A2564" i="1" s="1"/>
  <c r="B2564" i="1"/>
  <c r="M2563" i="1"/>
  <c r="L2563" i="1"/>
  <c r="K2563" i="1"/>
  <c r="J2563" i="1"/>
  <c r="I2563" i="1"/>
  <c r="H2563" i="1"/>
  <c r="G2563" i="1"/>
  <c r="F2563" i="1"/>
  <c r="E2563" i="1"/>
  <c r="D2563" i="1"/>
  <c r="C2563" i="1"/>
  <c r="A2563" i="1" s="1"/>
  <c r="B2563" i="1"/>
  <c r="M2562" i="1"/>
  <c r="L2562" i="1"/>
  <c r="K2562" i="1"/>
  <c r="J2562" i="1"/>
  <c r="I2562" i="1"/>
  <c r="H2562" i="1"/>
  <c r="G2562" i="1"/>
  <c r="F2562" i="1"/>
  <c r="E2562" i="1"/>
  <c r="D2562" i="1"/>
  <c r="C2562" i="1"/>
  <c r="A2562" i="1" s="1"/>
  <c r="B2562" i="1"/>
  <c r="M2561" i="1"/>
  <c r="L2561" i="1"/>
  <c r="K2561" i="1"/>
  <c r="J2561" i="1"/>
  <c r="I2561" i="1"/>
  <c r="H2561" i="1"/>
  <c r="G2561" i="1"/>
  <c r="F2561" i="1"/>
  <c r="E2561" i="1"/>
  <c r="D2561" i="1"/>
  <c r="C2561" i="1"/>
  <c r="A2561" i="1" s="1"/>
  <c r="B2561" i="1"/>
  <c r="M2560" i="1"/>
  <c r="L2560" i="1"/>
  <c r="K2560" i="1"/>
  <c r="J2560" i="1"/>
  <c r="I2560" i="1"/>
  <c r="H2560" i="1"/>
  <c r="G2560" i="1"/>
  <c r="F2560" i="1"/>
  <c r="E2560" i="1"/>
  <c r="D2560" i="1"/>
  <c r="C2560" i="1"/>
  <c r="A2560" i="1" s="1"/>
  <c r="B2560" i="1"/>
  <c r="M2559" i="1"/>
  <c r="L2559" i="1"/>
  <c r="K2559" i="1"/>
  <c r="J2559" i="1"/>
  <c r="I2559" i="1"/>
  <c r="H2559" i="1"/>
  <c r="G2559" i="1"/>
  <c r="F2559" i="1"/>
  <c r="E2559" i="1"/>
  <c r="D2559" i="1"/>
  <c r="C2559" i="1"/>
  <c r="A2559" i="1" s="1"/>
  <c r="B2559" i="1"/>
  <c r="M2558" i="1"/>
  <c r="L2558" i="1"/>
  <c r="K2558" i="1"/>
  <c r="J2558" i="1"/>
  <c r="I2558" i="1"/>
  <c r="H2558" i="1"/>
  <c r="G2558" i="1"/>
  <c r="F2558" i="1"/>
  <c r="E2558" i="1"/>
  <c r="D2558" i="1"/>
  <c r="C2558" i="1"/>
  <c r="B2558" i="1"/>
  <c r="A2558" i="1"/>
  <c r="M2557" i="1"/>
  <c r="L2557" i="1"/>
  <c r="K2557" i="1"/>
  <c r="J2557" i="1"/>
  <c r="I2557" i="1"/>
  <c r="H2557" i="1"/>
  <c r="G2557" i="1"/>
  <c r="F2557" i="1"/>
  <c r="E2557" i="1"/>
  <c r="D2557" i="1"/>
  <c r="C2557" i="1"/>
  <c r="B2557" i="1"/>
  <c r="A2557" i="1"/>
  <c r="M2556" i="1"/>
  <c r="L2556" i="1"/>
  <c r="K2556" i="1"/>
  <c r="J2556" i="1"/>
  <c r="I2556" i="1"/>
  <c r="H2556" i="1"/>
  <c r="G2556" i="1"/>
  <c r="F2556" i="1"/>
  <c r="N2556" i="1" s="1"/>
  <c r="E2556" i="1"/>
  <c r="D2556" i="1"/>
  <c r="C2556" i="1"/>
  <c r="B2556" i="1"/>
  <c r="M2555" i="1"/>
  <c r="L2555" i="1"/>
  <c r="K2555" i="1"/>
  <c r="J2555" i="1"/>
  <c r="I2555" i="1"/>
  <c r="H2555" i="1"/>
  <c r="G2555" i="1"/>
  <c r="F2555" i="1"/>
  <c r="N2555" i="1" s="1"/>
  <c r="E2555" i="1"/>
  <c r="D2555" i="1"/>
  <c r="C2555" i="1"/>
  <c r="B2555" i="1"/>
  <c r="M2554" i="1"/>
  <c r="L2554" i="1"/>
  <c r="K2554" i="1"/>
  <c r="J2554" i="1"/>
  <c r="I2554" i="1"/>
  <c r="H2554" i="1"/>
  <c r="G2554" i="1"/>
  <c r="F2554" i="1"/>
  <c r="E2554" i="1"/>
  <c r="D2554" i="1"/>
  <c r="C2554" i="1"/>
  <c r="B2554" i="1"/>
  <c r="M2553" i="1"/>
  <c r="L2553" i="1"/>
  <c r="K2553" i="1"/>
  <c r="J2553" i="1"/>
  <c r="I2553" i="1"/>
  <c r="H2553" i="1"/>
  <c r="G2553" i="1"/>
  <c r="F2553" i="1"/>
  <c r="E2553" i="1"/>
  <c r="D2553" i="1"/>
  <c r="C2553" i="1"/>
  <c r="A2553" i="1" s="1"/>
  <c r="B2553" i="1"/>
  <c r="M2552" i="1"/>
  <c r="L2552" i="1"/>
  <c r="K2552" i="1"/>
  <c r="J2552" i="1"/>
  <c r="I2552" i="1"/>
  <c r="H2552" i="1"/>
  <c r="G2552" i="1"/>
  <c r="F2552" i="1"/>
  <c r="E2552" i="1"/>
  <c r="D2552" i="1"/>
  <c r="C2552" i="1"/>
  <c r="B2552" i="1"/>
  <c r="M2551" i="1"/>
  <c r="L2551" i="1"/>
  <c r="K2551" i="1"/>
  <c r="J2551" i="1"/>
  <c r="I2551" i="1"/>
  <c r="H2551" i="1"/>
  <c r="G2551" i="1"/>
  <c r="F2551" i="1"/>
  <c r="E2551" i="1"/>
  <c r="D2551" i="1"/>
  <c r="C2551" i="1"/>
  <c r="B2551" i="1"/>
  <c r="M2550" i="1"/>
  <c r="L2550" i="1"/>
  <c r="K2550" i="1"/>
  <c r="J2550" i="1"/>
  <c r="I2550" i="1"/>
  <c r="H2550" i="1"/>
  <c r="G2550" i="1"/>
  <c r="F2550" i="1"/>
  <c r="E2550" i="1"/>
  <c r="D2550" i="1"/>
  <c r="C2550" i="1"/>
  <c r="A2550" i="1" s="1"/>
  <c r="B2550" i="1"/>
  <c r="M2549" i="1"/>
  <c r="L2549" i="1"/>
  <c r="K2549" i="1"/>
  <c r="J2549" i="1"/>
  <c r="I2549" i="1"/>
  <c r="H2549" i="1"/>
  <c r="G2549" i="1"/>
  <c r="F2549" i="1"/>
  <c r="E2549" i="1"/>
  <c r="D2549" i="1"/>
  <c r="C2549" i="1"/>
  <c r="A2549" i="1" s="1"/>
  <c r="B2549" i="1"/>
  <c r="M2548" i="1"/>
  <c r="L2548" i="1"/>
  <c r="K2548" i="1"/>
  <c r="J2548" i="1"/>
  <c r="I2548" i="1"/>
  <c r="H2548" i="1"/>
  <c r="G2548" i="1"/>
  <c r="F2548" i="1"/>
  <c r="E2548" i="1"/>
  <c r="D2548" i="1"/>
  <c r="C2548" i="1"/>
  <c r="A2548" i="1" s="1"/>
  <c r="B2548" i="1"/>
  <c r="M2547" i="1"/>
  <c r="L2547" i="1"/>
  <c r="K2547" i="1"/>
  <c r="J2547" i="1"/>
  <c r="I2547" i="1"/>
  <c r="H2547" i="1"/>
  <c r="G2547" i="1"/>
  <c r="F2547" i="1"/>
  <c r="E2547" i="1"/>
  <c r="D2547" i="1"/>
  <c r="C2547" i="1"/>
  <c r="A2547" i="1" s="1"/>
  <c r="B2547" i="1"/>
  <c r="M2546" i="1"/>
  <c r="L2546" i="1"/>
  <c r="K2546" i="1"/>
  <c r="J2546" i="1"/>
  <c r="I2546" i="1"/>
  <c r="H2546" i="1"/>
  <c r="G2546" i="1"/>
  <c r="F2546" i="1"/>
  <c r="E2546" i="1"/>
  <c r="D2546" i="1"/>
  <c r="C2546" i="1"/>
  <c r="A2546" i="1" s="1"/>
  <c r="B2546" i="1"/>
  <c r="M2545" i="1"/>
  <c r="L2545" i="1"/>
  <c r="K2545" i="1"/>
  <c r="J2545" i="1"/>
  <c r="I2545" i="1"/>
  <c r="H2545" i="1"/>
  <c r="G2545" i="1"/>
  <c r="F2545" i="1"/>
  <c r="E2545" i="1"/>
  <c r="D2545" i="1"/>
  <c r="C2545" i="1"/>
  <c r="A2545" i="1" s="1"/>
  <c r="B2545" i="1"/>
  <c r="M2544" i="1"/>
  <c r="L2544" i="1"/>
  <c r="K2544" i="1"/>
  <c r="J2544" i="1"/>
  <c r="I2544" i="1"/>
  <c r="H2544" i="1"/>
  <c r="G2544" i="1"/>
  <c r="F2544" i="1"/>
  <c r="E2544" i="1"/>
  <c r="D2544" i="1"/>
  <c r="C2544" i="1"/>
  <c r="A2544" i="1" s="1"/>
  <c r="B2544" i="1"/>
  <c r="M2543" i="1"/>
  <c r="L2543" i="1"/>
  <c r="K2543" i="1"/>
  <c r="J2543" i="1"/>
  <c r="I2543" i="1"/>
  <c r="H2543" i="1"/>
  <c r="G2543" i="1"/>
  <c r="F2543" i="1"/>
  <c r="E2543" i="1"/>
  <c r="D2543" i="1"/>
  <c r="C2543" i="1"/>
  <c r="A2543" i="1" s="1"/>
  <c r="B2543" i="1"/>
  <c r="M2542" i="1"/>
  <c r="L2542" i="1"/>
  <c r="K2542" i="1"/>
  <c r="J2542" i="1"/>
  <c r="I2542" i="1"/>
  <c r="H2542" i="1"/>
  <c r="G2542" i="1"/>
  <c r="F2542" i="1"/>
  <c r="E2542" i="1"/>
  <c r="D2542" i="1"/>
  <c r="C2542" i="1"/>
  <c r="B2542" i="1"/>
  <c r="A2542" i="1"/>
  <c r="M2541" i="1"/>
  <c r="L2541" i="1"/>
  <c r="K2541" i="1"/>
  <c r="J2541" i="1"/>
  <c r="I2541" i="1"/>
  <c r="H2541" i="1"/>
  <c r="G2541" i="1"/>
  <c r="F2541" i="1"/>
  <c r="E2541" i="1"/>
  <c r="D2541" i="1"/>
  <c r="C2541" i="1"/>
  <c r="B2541" i="1"/>
  <c r="M2540" i="1"/>
  <c r="L2540" i="1"/>
  <c r="K2540" i="1"/>
  <c r="J2540" i="1"/>
  <c r="I2540" i="1"/>
  <c r="H2540" i="1"/>
  <c r="G2540" i="1"/>
  <c r="F2540" i="1"/>
  <c r="E2540" i="1"/>
  <c r="D2540" i="1"/>
  <c r="C2540" i="1"/>
  <c r="B2540" i="1"/>
  <c r="M2539" i="1"/>
  <c r="L2539" i="1"/>
  <c r="K2539" i="1"/>
  <c r="J2539" i="1"/>
  <c r="I2539" i="1"/>
  <c r="H2539" i="1"/>
  <c r="G2539" i="1"/>
  <c r="F2539" i="1"/>
  <c r="E2539" i="1"/>
  <c r="D2539" i="1"/>
  <c r="C2539" i="1"/>
  <c r="B2539" i="1"/>
  <c r="M2538" i="1"/>
  <c r="L2538" i="1"/>
  <c r="K2538" i="1"/>
  <c r="J2538" i="1"/>
  <c r="I2538" i="1"/>
  <c r="H2538" i="1"/>
  <c r="G2538" i="1"/>
  <c r="F2538" i="1"/>
  <c r="E2538" i="1"/>
  <c r="D2538" i="1"/>
  <c r="C2538" i="1"/>
  <c r="B2538" i="1"/>
  <c r="M2537" i="1"/>
  <c r="L2537" i="1"/>
  <c r="K2537" i="1"/>
  <c r="J2537" i="1"/>
  <c r="I2537" i="1"/>
  <c r="H2537" i="1"/>
  <c r="G2537" i="1"/>
  <c r="F2537" i="1"/>
  <c r="E2537" i="1"/>
  <c r="D2537" i="1"/>
  <c r="C2537" i="1"/>
  <c r="B2537" i="1"/>
  <c r="M2536" i="1"/>
  <c r="L2536" i="1"/>
  <c r="K2536" i="1"/>
  <c r="J2536" i="1"/>
  <c r="I2536" i="1"/>
  <c r="H2536" i="1"/>
  <c r="G2536" i="1"/>
  <c r="F2536" i="1"/>
  <c r="E2536" i="1"/>
  <c r="D2536" i="1"/>
  <c r="C2536" i="1"/>
  <c r="B2536" i="1"/>
  <c r="A2536" i="1" s="1"/>
  <c r="M2535" i="1"/>
  <c r="L2535" i="1"/>
  <c r="K2535" i="1"/>
  <c r="J2535" i="1"/>
  <c r="I2535" i="1"/>
  <c r="H2535" i="1"/>
  <c r="G2535" i="1"/>
  <c r="F2535" i="1"/>
  <c r="E2535" i="1"/>
  <c r="D2535" i="1"/>
  <c r="C2535" i="1"/>
  <c r="A2535" i="1" s="1"/>
  <c r="B2535" i="1"/>
  <c r="M2534" i="1"/>
  <c r="L2534" i="1"/>
  <c r="K2534" i="1"/>
  <c r="J2534" i="1"/>
  <c r="I2534" i="1"/>
  <c r="H2534" i="1"/>
  <c r="G2534" i="1"/>
  <c r="F2534" i="1"/>
  <c r="E2534" i="1"/>
  <c r="D2534" i="1"/>
  <c r="C2534" i="1"/>
  <c r="A2534" i="1" s="1"/>
  <c r="B2534" i="1"/>
  <c r="M2533" i="1"/>
  <c r="L2533" i="1"/>
  <c r="K2533" i="1"/>
  <c r="J2533" i="1"/>
  <c r="I2533" i="1"/>
  <c r="H2533" i="1"/>
  <c r="G2533" i="1"/>
  <c r="F2533" i="1"/>
  <c r="E2533" i="1"/>
  <c r="D2533" i="1"/>
  <c r="C2533" i="1"/>
  <c r="A2533" i="1" s="1"/>
  <c r="B2533" i="1"/>
  <c r="M2532" i="1"/>
  <c r="L2532" i="1"/>
  <c r="K2532" i="1"/>
  <c r="J2532" i="1"/>
  <c r="I2532" i="1"/>
  <c r="H2532" i="1"/>
  <c r="G2532" i="1"/>
  <c r="F2532" i="1"/>
  <c r="E2532" i="1"/>
  <c r="D2532" i="1"/>
  <c r="C2532" i="1"/>
  <c r="A2532" i="1" s="1"/>
  <c r="B2532" i="1"/>
  <c r="M2531" i="1"/>
  <c r="L2531" i="1"/>
  <c r="K2531" i="1"/>
  <c r="J2531" i="1"/>
  <c r="I2531" i="1"/>
  <c r="H2531" i="1"/>
  <c r="G2531" i="1"/>
  <c r="F2531" i="1"/>
  <c r="E2531" i="1"/>
  <c r="D2531" i="1"/>
  <c r="C2531" i="1"/>
  <c r="A2531" i="1" s="1"/>
  <c r="B2531" i="1"/>
  <c r="M2530" i="1"/>
  <c r="L2530" i="1"/>
  <c r="K2530" i="1"/>
  <c r="J2530" i="1"/>
  <c r="I2530" i="1"/>
  <c r="H2530" i="1"/>
  <c r="G2530" i="1"/>
  <c r="F2530" i="1"/>
  <c r="E2530" i="1"/>
  <c r="D2530" i="1"/>
  <c r="C2530" i="1"/>
  <c r="A2530" i="1" s="1"/>
  <c r="B2530" i="1"/>
  <c r="M2529" i="1"/>
  <c r="L2529" i="1"/>
  <c r="K2529" i="1"/>
  <c r="J2529" i="1"/>
  <c r="I2529" i="1"/>
  <c r="H2529" i="1"/>
  <c r="G2529" i="1"/>
  <c r="F2529" i="1"/>
  <c r="E2529" i="1"/>
  <c r="D2529" i="1"/>
  <c r="C2529" i="1"/>
  <c r="A2529" i="1" s="1"/>
  <c r="B2529" i="1"/>
  <c r="M2528" i="1"/>
  <c r="L2528" i="1"/>
  <c r="K2528" i="1"/>
  <c r="J2528" i="1"/>
  <c r="I2528" i="1"/>
  <c r="H2528" i="1"/>
  <c r="G2528" i="1"/>
  <c r="F2528" i="1"/>
  <c r="E2528" i="1"/>
  <c r="D2528" i="1"/>
  <c r="C2528" i="1"/>
  <c r="A2528" i="1" s="1"/>
  <c r="B2528" i="1"/>
  <c r="M2527" i="1"/>
  <c r="L2527" i="1"/>
  <c r="K2527" i="1"/>
  <c r="J2527" i="1"/>
  <c r="I2527" i="1"/>
  <c r="H2527" i="1"/>
  <c r="G2527" i="1"/>
  <c r="F2527" i="1"/>
  <c r="E2527" i="1"/>
  <c r="D2527" i="1"/>
  <c r="C2527" i="1"/>
  <c r="A2527" i="1" s="1"/>
  <c r="B2527" i="1"/>
  <c r="M2526" i="1"/>
  <c r="L2526" i="1"/>
  <c r="K2526" i="1"/>
  <c r="J2526" i="1"/>
  <c r="I2526" i="1"/>
  <c r="H2526" i="1"/>
  <c r="G2526" i="1"/>
  <c r="F2526" i="1"/>
  <c r="E2526" i="1"/>
  <c r="D2526" i="1"/>
  <c r="C2526" i="1"/>
  <c r="A2526" i="1" s="1"/>
  <c r="B2526" i="1"/>
  <c r="M2525" i="1"/>
  <c r="L2525" i="1"/>
  <c r="K2525" i="1"/>
  <c r="J2525" i="1"/>
  <c r="I2525" i="1"/>
  <c r="H2525" i="1"/>
  <c r="G2525" i="1"/>
  <c r="F2525" i="1"/>
  <c r="E2525" i="1"/>
  <c r="D2525" i="1"/>
  <c r="C2525" i="1"/>
  <c r="A2525" i="1" s="1"/>
  <c r="B2525" i="1"/>
  <c r="M2524" i="1"/>
  <c r="L2524" i="1"/>
  <c r="K2524" i="1"/>
  <c r="J2524" i="1"/>
  <c r="I2524" i="1"/>
  <c r="H2524" i="1"/>
  <c r="G2524" i="1"/>
  <c r="F2524" i="1"/>
  <c r="E2524" i="1"/>
  <c r="D2524" i="1"/>
  <c r="C2524" i="1"/>
  <c r="B2524" i="1"/>
  <c r="A2524" i="1"/>
  <c r="M2523" i="1"/>
  <c r="L2523" i="1"/>
  <c r="K2523" i="1"/>
  <c r="J2523" i="1"/>
  <c r="I2523" i="1"/>
  <c r="H2523" i="1"/>
  <c r="G2523" i="1"/>
  <c r="F2523" i="1"/>
  <c r="E2523" i="1"/>
  <c r="D2523" i="1"/>
  <c r="C2523" i="1"/>
  <c r="A2523" i="1" s="1"/>
  <c r="B2523" i="1"/>
  <c r="M2522" i="1"/>
  <c r="L2522" i="1"/>
  <c r="K2522" i="1"/>
  <c r="J2522" i="1"/>
  <c r="I2522" i="1"/>
  <c r="H2522" i="1"/>
  <c r="G2522" i="1"/>
  <c r="F2522" i="1"/>
  <c r="E2522" i="1"/>
  <c r="D2522" i="1"/>
  <c r="C2522" i="1"/>
  <c r="A2522" i="1" s="1"/>
  <c r="B2522" i="1"/>
  <c r="M2521" i="1"/>
  <c r="L2521" i="1"/>
  <c r="K2521" i="1"/>
  <c r="J2521" i="1"/>
  <c r="I2521" i="1"/>
  <c r="H2521" i="1"/>
  <c r="G2521" i="1"/>
  <c r="F2521" i="1"/>
  <c r="E2521" i="1"/>
  <c r="D2521" i="1"/>
  <c r="C2521" i="1"/>
  <c r="B2521" i="1"/>
  <c r="M2520" i="1"/>
  <c r="L2520" i="1"/>
  <c r="K2520" i="1"/>
  <c r="J2520" i="1"/>
  <c r="I2520" i="1"/>
  <c r="H2520" i="1"/>
  <c r="G2520" i="1"/>
  <c r="F2520" i="1"/>
  <c r="E2520" i="1"/>
  <c r="D2520" i="1"/>
  <c r="C2520" i="1"/>
  <c r="B2520" i="1"/>
  <c r="A2520" i="1"/>
  <c r="M2519" i="1"/>
  <c r="L2519" i="1"/>
  <c r="K2519" i="1"/>
  <c r="J2519" i="1"/>
  <c r="I2519" i="1"/>
  <c r="H2519" i="1"/>
  <c r="G2519" i="1"/>
  <c r="F2519" i="1"/>
  <c r="N2519" i="1" s="1"/>
  <c r="E2519" i="1"/>
  <c r="D2519" i="1"/>
  <c r="C2519" i="1"/>
  <c r="A2519" i="1" s="1"/>
  <c r="B2519" i="1"/>
  <c r="M2518" i="1"/>
  <c r="L2518" i="1"/>
  <c r="K2518" i="1"/>
  <c r="J2518" i="1"/>
  <c r="I2518" i="1"/>
  <c r="H2518" i="1"/>
  <c r="G2518" i="1"/>
  <c r="F2518" i="1"/>
  <c r="N2518" i="1" s="1"/>
  <c r="E2518" i="1"/>
  <c r="D2518" i="1"/>
  <c r="C2518" i="1"/>
  <c r="B2518" i="1"/>
  <c r="M2517" i="1"/>
  <c r="L2517" i="1"/>
  <c r="K2517" i="1"/>
  <c r="J2517" i="1"/>
  <c r="I2517" i="1"/>
  <c r="H2517" i="1"/>
  <c r="G2517" i="1"/>
  <c r="F2517" i="1"/>
  <c r="E2517" i="1"/>
  <c r="D2517" i="1"/>
  <c r="C2517" i="1"/>
  <c r="A2517" i="1" s="1"/>
  <c r="B2517" i="1"/>
  <c r="M2516" i="1"/>
  <c r="L2516" i="1"/>
  <c r="K2516" i="1"/>
  <c r="J2516" i="1"/>
  <c r="I2516" i="1"/>
  <c r="H2516" i="1"/>
  <c r="G2516" i="1"/>
  <c r="F2516" i="1"/>
  <c r="E2516" i="1"/>
  <c r="D2516" i="1"/>
  <c r="C2516" i="1"/>
  <c r="A2516" i="1" s="1"/>
  <c r="B2516" i="1"/>
  <c r="M2515" i="1"/>
  <c r="L2515" i="1"/>
  <c r="K2515" i="1"/>
  <c r="J2515" i="1"/>
  <c r="I2515" i="1"/>
  <c r="H2515" i="1"/>
  <c r="G2515" i="1"/>
  <c r="F2515" i="1"/>
  <c r="E2515" i="1"/>
  <c r="D2515" i="1"/>
  <c r="C2515" i="1"/>
  <c r="A2515" i="1" s="1"/>
  <c r="B2515" i="1"/>
  <c r="M2514" i="1"/>
  <c r="L2514" i="1"/>
  <c r="K2514" i="1"/>
  <c r="J2514" i="1"/>
  <c r="I2514" i="1"/>
  <c r="H2514" i="1"/>
  <c r="G2514" i="1"/>
  <c r="F2514" i="1"/>
  <c r="E2514" i="1"/>
  <c r="D2514" i="1"/>
  <c r="C2514" i="1"/>
  <c r="A2514" i="1" s="1"/>
  <c r="B2514" i="1"/>
  <c r="M2513" i="1"/>
  <c r="L2513" i="1"/>
  <c r="K2513" i="1"/>
  <c r="J2513" i="1"/>
  <c r="I2513" i="1"/>
  <c r="H2513" i="1"/>
  <c r="G2513" i="1"/>
  <c r="F2513" i="1"/>
  <c r="E2513" i="1"/>
  <c r="D2513" i="1"/>
  <c r="C2513" i="1"/>
  <c r="A2513" i="1" s="1"/>
  <c r="B2513" i="1"/>
  <c r="M2512" i="1"/>
  <c r="L2512" i="1"/>
  <c r="K2512" i="1"/>
  <c r="J2512" i="1"/>
  <c r="I2512" i="1"/>
  <c r="H2512" i="1"/>
  <c r="G2512" i="1"/>
  <c r="F2512" i="1"/>
  <c r="E2512" i="1"/>
  <c r="D2512" i="1"/>
  <c r="C2512" i="1"/>
  <c r="A2512" i="1" s="1"/>
  <c r="B2512" i="1"/>
  <c r="M2511" i="1"/>
  <c r="L2511" i="1"/>
  <c r="K2511" i="1"/>
  <c r="J2511" i="1"/>
  <c r="I2511" i="1"/>
  <c r="H2511" i="1"/>
  <c r="G2511" i="1"/>
  <c r="F2511" i="1"/>
  <c r="E2511" i="1"/>
  <c r="D2511" i="1"/>
  <c r="C2511" i="1"/>
  <c r="A2511" i="1" s="1"/>
  <c r="B2511" i="1"/>
  <c r="M2510" i="1"/>
  <c r="L2510" i="1"/>
  <c r="K2510" i="1"/>
  <c r="J2510" i="1"/>
  <c r="I2510" i="1"/>
  <c r="H2510" i="1"/>
  <c r="G2510" i="1"/>
  <c r="F2510" i="1"/>
  <c r="E2510" i="1"/>
  <c r="D2510" i="1"/>
  <c r="C2510" i="1"/>
  <c r="B2510" i="1"/>
  <c r="A2510" i="1"/>
  <c r="M2509" i="1"/>
  <c r="L2509" i="1"/>
  <c r="K2509" i="1"/>
  <c r="J2509" i="1"/>
  <c r="I2509" i="1"/>
  <c r="H2509" i="1"/>
  <c r="G2509" i="1"/>
  <c r="F2509" i="1"/>
  <c r="E2509" i="1"/>
  <c r="D2509" i="1"/>
  <c r="C2509" i="1"/>
  <c r="A2509" i="1" s="1"/>
  <c r="B2509" i="1"/>
  <c r="M2508" i="1"/>
  <c r="L2508" i="1"/>
  <c r="K2508" i="1"/>
  <c r="J2508" i="1"/>
  <c r="I2508" i="1"/>
  <c r="H2508" i="1"/>
  <c r="G2508" i="1"/>
  <c r="F2508" i="1"/>
  <c r="N2508" i="1" s="1"/>
  <c r="E2508" i="1"/>
  <c r="D2508" i="1"/>
  <c r="C2508" i="1"/>
  <c r="B2508" i="1"/>
  <c r="M2507" i="1"/>
  <c r="L2507" i="1"/>
  <c r="K2507" i="1"/>
  <c r="J2507" i="1"/>
  <c r="I2507" i="1"/>
  <c r="H2507" i="1"/>
  <c r="G2507" i="1"/>
  <c r="F2507" i="1"/>
  <c r="E2507" i="1"/>
  <c r="D2507" i="1"/>
  <c r="C2507" i="1"/>
  <c r="B2507" i="1"/>
  <c r="M2506" i="1"/>
  <c r="L2506" i="1"/>
  <c r="K2506" i="1"/>
  <c r="J2506" i="1"/>
  <c r="I2506" i="1"/>
  <c r="H2506" i="1"/>
  <c r="G2506" i="1"/>
  <c r="F2506" i="1"/>
  <c r="E2506" i="1"/>
  <c r="D2506" i="1"/>
  <c r="C2506" i="1"/>
  <c r="B2506" i="1"/>
  <c r="M2505" i="1"/>
  <c r="L2505" i="1"/>
  <c r="K2505" i="1"/>
  <c r="J2505" i="1"/>
  <c r="I2505" i="1"/>
  <c r="H2505" i="1"/>
  <c r="G2505" i="1"/>
  <c r="F2505" i="1"/>
  <c r="E2505" i="1"/>
  <c r="D2505" i="1"/>
  <c r="C2505" i="1"/>
  <c r="A2505" i="1" s="1"/>
  <c r="B2505" i="1"/>
  <c r="M2504" i="1"/>
  <c r="L2504" i="1"/>
  <c r="K2504" i="1"/>
  <c r="J2504" i="1"/>
  <c r="I2504" i="1"/>
  <c r="H2504" i="1"/>
  <c r="G2504" i="1"/>
  <c r="F2504" i="1"/>
  <c r="E2504" i="1"/>
  <c r="D2504" i="1"/>
  <c r="C2504" i="1"/>
  <c r="B2504" i="1"/>
  <c r="M2503" i="1"/>
  <c r="L2503" i="1"/>
  <c r="K2503" i="1"/>
  <c r="J2503" i="1"/>
  <c r="I2503" i="1"/>
  <c r="H2503" i="1"/>
  <c r="G2503" i="1"/>
  <c r="F2503" i="1"/>
  <c r="E2503" i="1"/>
  <c r="D2503" i="1"/>
  <c r="C2503" i="1"/>
  <c r="B2503" i="1"/>
  <c r="M2502" i="1"/>
  <c r="L2502" i="1"/>
  <c r="K2502" i="1"/>
  <c r="J2502" i="1"/>
  <c r="I2502" i="1"/>
  <c r="H2502" i="1"/>
  <c r="G2502" i="1"/>
  <c r="F2502" i="1"/>
  <c r="E2502" i="1"/>
  <c r="D2502" i="1"/>
  <c r="C2502" i="1"/>
  <c r="B2502" i="1"/>
  <c r="A2502" i="1"/>
  <c r="M2501" i="1"/>
  <c r="L2501" i="1"/>
  <c r="K2501" i="1"/>
  <c r="J2501" i="1"/>
  <c r="I2501" i="1"/>
  <c r="H2501" i="1"/>
  <c r="G2501" i="1"/>
  <c r="F2501" i="1"/>
  <c r="E2501" i="1"/>
  <c r="D2501" i="1"/>
  <c r="C2501" i="1"/>
  <c r="A2501" i="1" s="1"/>
  <c r="B2501" i="1"/>
  <c r="M2500" i="1"/>
  <c r="L2500" i="1"/>
  <c r="K2500" i="1"/>
  <c r="J2500" i="1"/>
  <c r="I2500" i="1"/>
  <c r="H2500" i="1"/>
  <c r="G2500" i="1"/>
  <c r="F2500" i="1"/>
  <c r="E2500" i="1"/>
  <c r="D2500" i="1"/>
  <c r="C2500" i="1"/>
  <c r="A2500" i="1" s="1"/>
  <c r="B2500" i="1"/>
  <c r="M2499" i="1"/>
  <c r="L2499" i="1"/>
  <c r="K2499" i="1"/>
  <c r="J2499" i="1"/>
  <c r="I2499" i="1"/>
  <c r="H2499" i="1"/>
  <c r="G2499" i="1"/>
  <c r="F2499" i="1"/>
  <c r="E2499" i="1"/>
  <c r="D2499" i="1"/>
  <c r="C2499" i="1"/>
  <c r="A2499" i="1" s="1"/>
  <c r="B2499" i="1"/>
  <c r="M2498" i="1"/>
  <c r="L2498" i="1"/>
  <c r="K2498" i="1"/>
  <c r="J2498" i="1"/>
  <c r="I2498" i="1"/>
  <c r="H2498" i="1"/>
  <c r="G2498" i="1"/>
  <c r="F2498" i="1"/>
  <c r="E2498" i="1"/>
  <c r="D2498" i="1"/>
  <c r="C2498" i="1"/>
  <c r="A2498" i="1" s="1"/>
  <c r="B2498" i="1"/>
  <c r="M2497" i="1"/>
  <c r="L2497" i="1"/>
  <c r="K2497" i="1"/>
  <c r="J2497" i="1"/>
  <c r="I2497" i="1"/>
  <c r="H2497" i="1"/>
  <c r="G2497" i="1"/>
  <c r="F2497" i="1"/>
  <c r="E2497" i="1"/>
  <c r="D2497" i="1"/>
  <c r="C2497" i="1"/>
  <c r="A2497" i="1" s="1"/>
  <c r="B2497" i="1"/>
  <c r="M2496" i="1"/>
  <c r="L2496" i="1"/>
  <c r="K2496" i="1"/>
  <c r="J2496" i="1"/>
  <c r="I2496" i="1"/>
  <c r="H2496" i="1"/>
  <c r="G2496" i="1"/>
  <c r="F2496" i="1"/>
  <c r="E2496" i="1"/>
  <c r="D2496" i="1"/>
  <c r="C2496" i="1"/>
  <c r="A2496" i="1" s="1"/>
  <c r="B2496" i="1"/>
  <c r="M2495" i="1"/>
  <c r="L2495" i="1"/>
  <c r="K2495" i="1"/>
  <c r="J2495" i="1"/>
  <c r="I2495" i="1"/>
  <c r="H2495" i="1"/>
  <c r="G2495" i="1"/>
  <c r="F2495" i="1"/>
  <c r="E2495" i="1"/>
  <c r="D2495" i="1"/>
  <c r="C2495" i="1"/>
  <c r="A2495" i="1" s="1"/>
  <c r="B2495" i="1"/>
  <c r="M2494" i="1"/>
  <c r="L2494" i="1"/>
  <c r="K2494" i="1"/>
  <c r="J2494" i="1"/>
  <c r="I2494" i="1"/>
  <c r="H2494" i="1"/>
  <c r="G2494" i="1"/>
  <c r="F2494" i="1"/>
  <c r="E2494" i="1"/>
  <c r="D2494" i="1"/>
  <c r="C2494" i="1"/>
  <c r="A2494" i="1" s="1"/>
  <c r="B2494" i="1"/>
  <c r="M2493" i="1"/>
  <c r="L2493" i="1"/>
  <c r="K2493" i="1"/>
  <c r="J2493" i="1"/>
  <c r="I2493" i="1"/>
  <c r="H2493" i="1"/>
  <c r="G2493" i="1"/>
  <c r="F2493" i="1"/>
  <c r="E2493" i="1"/>
  <c r="D2493" i="1"/>
  <c r="C2493" i="1"/>
  <c r="A2493" i="1" s="1"/>
  <c r="B2493" i="1"/>
  <c r="M2492" i="1"/>
  <c r="L2492" i="1"/>
  <c r="K2492" i="1"/>
  <c r="J2492" i="1"/>
  <c r="I2492" i="1"/>
  <c r="H2492" i="1"/>
  <c r="G2492" i="1"/>
  <c r="F2492" i="1"/>
  <c r="E2492" i="1"/>
  <c r="D2492" i="1"/>
  <c r="C2492" i="1"/>
  <c r="B2492" i="1"/>
  <c r="A2492" i="1"/>
  <c r="M2491" i="1"/>
  <c r="L2491" i="1"/>
  <c r="K2491" i="1"/>
  <c r="J2491" i="1"/>
  <c r="I2491" i="1"/>
  <c r="H2491" i="1"/>
  <c r="G2491" i="1"/>
  <c r="F2491" i="1"/>
  <c r="E2491" i="1"/>
  <c r="D2491" i="1"/>
  <c r="C2491" i="1"/>
  <c r="B2491" i="1"/>
  <c r="M2490" i="1"/>
  <c r="L2490" i="1"/>
  <c r="K2490" i="1"/>
  <c r="J2490" i="1"/>
  <c r="I2490" i="1"/>
  <c r="H2490" i="1"/>
  <c r="G2490" i="1"/>
  <c r="F2490" i="1"/>
  <c r="E2490" i="1"/>
  <c r="D2490" i="1"/>
  <c r="C2490" i="1"/>
  <c r="B2490" i="1"/>
  <c r="M2489" i="1"/>
  <c r="L2489" i="1"/>
  <c r="K2489" i="1"/>
  <c r="J2489" i="1"/>
  <c r="I2489" i="1"/>
  <c r="H2489" i="1"/>
  <c r="G2489" i="1"/>
  <c r="F2489" i="1"/>
  <c r="E2489" i="1"/>
  <c r="D2489" i="1"/>
  <c r="C2489" i="1"/>
  <c r="A2489" i="1" s="1"/>
  <c r="B2489" i="1"/>
  <c r="M2488" i="1"/>
  <c r="L2488" i="1"/>
  <c r="K2488" i="1"/>
  <c r="J2488" i="1"/>
  <c r="I2488" i="1"/>
  <c r="H2488" i="1"/>
  <c r="G2488" i="1"/>
  <c r="F2488" i="1"/>
  <c r="E2488" i="1"/>
  <c r="D2488" i="1"/>
  <c r="C2488" i="1"/>
  <c r="B2488" i="1"/>
  <c r="M2487" i="1"/>
  <c r="L2487" i="1"/>
  <c r="K2487" i="1"/>
  <c r="J2487" i="1"/>
  <c r="I2487" i="1"/>
  <c r="H2487" i="1"/>
  <c r="G2487" i="1"/>
  <c r="F2487" i="1"/>
  <c r="E2487" i="1"/>
  <c r="D2487" i="1"/>
  <c r="C2487" i="1"/>
  <c r="B2487" i="1"/>
  <c r="M2486" i="1"/>
  <c r="L2486" i="1"/>
  <c r="K2486" i="1"/>
  <c r="J2486" i="1"/>
  <c r="I2486" i="1"/>
  <c r="H2486" i="1"/>
  <c r="G2486" i="1"/>
  <c r="F2486" i="1"/>
  <c r="E2486" i="1"/>
  <c r="D2486" i="1"/>
  <c r="C2486" i="1"/>
  <c r="B2486" i="1"/>
  <c r="A2486" i="1"/>
  <c r="M2485" i="1"/>
  <c r="L2485" i="1"/>
  <c r="K2485" i="1"/>
  <c r="J2485" i="1"/>
  <c r="I2485" i="1"/>
  <c r="H2485" i="1"/>
  <c r="G2485" i="1"/>
  <c r="F2485" i="1"/>
  <c r="E2485" i="1"/>
  <c r="D2485" i="1"/>
  <c r="C2485" i="1"/>
  <c r="A2485" i="1" s="1"/>
  <c r="B2485" i="1"/>
  <c r="M2484" i="1"/>
  <c r="L2484" i="1"/>
  <c r="K2484" i="1"/>
  <c r="J2484" i="1"/>
  <c r="I2484" i="1"/>
  <c r="H2484" i="1"/>
  <c r="G2484" i="1"/>
  <c r="F2484" i="1"/>
  <c r="E2484" i="1"/>
  <c r="D2484" i="1"/>
  <c r="C2484" i="1"/>
  <c r="B2484" i="1"/>
  <c r="M2483" i="1"/>
  <c r="L2483" i="1"/>
  <c r="K2483" i="1"/>
  <c r="J2483" i="1"/>
  <c r="I2483" i="1"/>
  <c r="H2483" i="1"/>
  <c r="G2483" i="1"/>
  <c r="F2483" i="1"/>
  <c r="E2483" i="1"/>
  <c r="D2483" i="1"/>
  <c r="C2483" i="1"/>
  <c r="A2483" i="1" s="1"/>
  <c r="B2483" i="1"/>
  <c r="M2482" i="1"/>
  <c r="L2482" i="1"/>
  <c r="K2482" i="1"/>
  <c r="J2482" i="1"/>
  <c r="I2482" i="1"/>
  <c r="H2482" i="1"/>
  <c r="G2482" i="1"/>
  <c r="F2482" i="1"/>
  <c r="E2482" i="1"/>
  <c r="D2482" i="1"/>
  <c r="C2482" i="1"/>
  <c r="A2482" i="1" s="1"/>
  <c r="B2482" i="1"/>
  <c r="M2481" i="1"/>
  <c r="L2481" i="1"/>
  <c r="K2481" i="1"/>
  <c r="J2481" i="1"/>
  <c r="I2481" i="1"/>
  <c r="H2481" i="1"/>
  <c r="G2481" i="1"/>
  <c r="F2481" i="1"/>
  <c r="E2481" i="1"/>
  <c r="D2481" i="1"/>
  <c r="C2481" i="1"/>
  <c r="A2481" i="1" s="1"/>
  <c r="B2481" i="1"/>
  <c r="M2480" i="1"/>
  <c r="L2480" i="1"/>
  <c r="K2480" i="1"/>
  <c r="J2480" i="1"/>
  <c r="I2480" i="1"/>
  <c r="H2480" i="1"/>
  <c r="G2480" i="1"/>
  <c r="F2480" i="1"/>
  <c r="E2480" i="1"/>
  <c r="D2480" i="1"/>
  <c r="C2480" i="1"/>
  <c r="A2480" i="1" s="1"/>
  <c r="B2480" i="1"/>
  <c r="M2479" i="1"/>
  <c r="L2479" i="1"/>
  <c r="K2479" i="1"/>
  <c r="J2479" i="1"/>
  <c r="I2479" i="1"/>
  <c r="H2479" i="1"/>
  <c r="G2479" i="1"/>
  <c r="F2479" i="1"/>
  <c r="E2479" i="1"/>
  <c r="D2479" i="1"/>
  <c r="C2479" i="1"/>
  <c r="A2479" i="1" s="1"/>
  <c r="B2479" i="1"/>
  <c r="M2478" i="1"/>
  <c r="L2478" i="1"/>
  <c r="K2478" i="1"/>
  <c r="J2478" i="1"/>
  <c r="I2478" i="1"/>
  <c r="H2478" i="1"/>
  <c r="G2478" i="1"/>
  <c r="F2478" i="1"/>
  <c r="E2478" i="1"/>
  <c r="D2478" i="1"/>
  <c r="C2478" i="1"/>
  <c r="B2478" i="1"/>
  <c r="A2478" i="1"/>
  <c r="M2477" i="1"/>
  <c r="L2477" i="1"/>
  <c r="K2477" i="1"/>
  <c r="J2477" i="1"/>
  <c r="I2477" i="1"/>
  <c r="H2477" i="1"/>
  <c r="G2477" i="1"/>
  <c r="F2477" i="1"/>
  <c r="N2477" i="1" s="1"/>
  <c r="E2477" i="1"/>
  <c r="D2477" i="1"/>
  <c r="C2477" i="1"/>
  <c r="B2477" i="1"/>
  <c r="M2476" i="1"/>
  <c r="L2476" i="1"/>
  <c r="K2476" i="1"/>
  <c r="J2476" i="1"/>
  <c r="I2476" i="1"/>
  <c r="H2476" i="1"/>
  <c r="G2476" i="1"/>
  <c r="F2476" i="1"/>
  <c r="N2476" i="1" s="1"/>
  <c r="E2476" i="1"/>
  <c r="D2476" i="1"/>
  <c r="C2476" i="1"/>
  <c r="B2476" i="1"/>
  <c r="M2475" i="1"/>
  <c r="L2475" i="1"/>
  <c r="K2475" i="1"/>
  <c r="J2475" i="1"/>
  <c r="I2475" i="1"/>
  <c r="H2475" i="1"/>
  <c r="G2475" i="1"/>
  <c r="F2475" i="1"/>
  <c r="E2475" i="1"/>
  <c r="D2475" i="1"/>
  <c r="C2475" i="1"/>
  <c r="B2475" i="1"/>
  <c r="M2474" i="1"/>
  <c r="L2474" i="1"/>
  <c r="K2474" i="1"/>
  <c r="J2474" i="1"/>
  <c r="I2474" i="1"/>
  <c r="H2474" i="1"/>
  <c r="G2474" i="1"/>
  <c r="F2474" i="1"/>
  <c r="E2474" i="1"/>
  <c r="D2474" i="1"/>
  <c r="C2474" i="1"/>
  <c r="B2474" i="1"/>
  <c r="M2473" i="1"/>
  <c r="L2473" i="1"/>
  <c r="K2473" i="1"/>
  <c r="J2473" i="1"/>
  <c r="I2473" i="1"/>
  <c r="H2473" i="1"/>
  <c r="G2473" i="1"/>
  <c r="F2473" i="1"/>
  <c r="E2473" i="1"/>
  <c r="D2473" i="1"/>
  <c r="C2473" i="1"/>
  <c r="B2473" i="1"/>
  <c r="M2472" i="1"/>
  <c r="L2472" i="1"/>
  <c r="K2472" i="1"/>
  <c r="J2472" i="1"/>
  <c r="I2472" i="1"/>
  <c r="H2472" i="1"/>
  <c r="G2472" i="1"/>
  <c r="F2472" i="1"/>
  <c r="E2472" i="1"/>
  <c r="D2472" i="1"/>
  <c r="C2472" i="1"/>
  <c r="B2472" i="1"/>
  <c r="A2472" i="1" s="1"/>
  <c r="M2471" i="1"/>
  <c r="L2471" i="1"/>
  <c r="K2471" i="1"/>
  <c r="J2471" i="1"/>
  <c r="I2471" i="1"/>
  <c r="H2471" i="1"/>
  <c r="G2471" i="1"/>
  <c r="F2471" i="1"/>
  <c r="E2471" i="1"/>
  <c r="D2471" i="1"/>
  <c r="C2471" i="1"/>
  <c r="A2471" i="1" s="1"/>
  <c r="B2471" i="1"/>
  <c r="M2470" i="1"/>
  <c r="L2470" i="1"/>
  <c r="K2470" i="1"/>
  <c r="J2470" i="1"/>
  <c r="I2470" i="1"/>
  <c r="H2470" i="1"/>
  <c r="G2470" i="1"/>
  <c r="F2470" i="1"/>
  <c r="E2470" i="1"/>
  <c r="D2470" i="1"/>
  <c r="C2470" i="1"/>
  <c r="A2470" i="1" s="1"/>
  <c r="B2470" i="1"/>
  <c r="M2469" i="1"/>
  <c r="L2469" i="1"/>
  <c r="K2469" i="1"/>
  <c r="J2469" i="1"/>
  <c r="I2469" i="1"/>
  <c r="H2469" i="1"/>
  <c r="G2469" i="1"/>
  <c r="F2469" i="1"/>
  <c r="E2469" i="1"/>
  <c r="D2469" i="1"/>
  <c r="C2469" i="1"/>
  <c r="A2469" i="1" s="1"/>
  <c r="B2469" i="1"/>
  <c r="M2468" i="1"/>
  <c r="L2468" i="1"/>
  <c r="K2468" i="1"/>
  <c r="J2468" i="1"/>
  <c r="I2468" i="1"/>
  <c r="H2468" i="1"/>
  <c r="G2468" i="1"/>
  <c r="F2468" i="1"/>
  <c r="E2468" i="1"/>
  <c r="D2468" i="1"/>
  <c r="C2468" i="1"/>
  <c r="A2468" i="1" s="1"/>
  <c r="B2468" i="1"/>
  <c r="M2467" i="1"/>
  <c r="L2467" i="1"/>
  <c r="K2467" i="1"/>
  <c r="J2467" i="1"/>
  <c r="I2467" i="1"/>
  <c r="H2467" i="1"/>
  <c r="G2467" i="1"/>
  <c r="F2467" i="1"/>
  <c r="E2467" i="1"/>
  <c r="D2467" i="1"/>
  <c r="C2467" i="1"/>
  <c r="A2467" i="1" s="1"/>
  <c r="B2467" i="1"/>
  <c r="M2466" i="1"/>
  <c r="L2466" i="1"/>
  <c r="K2466" i="1"/>
  <c r="J2466" i="1"/>
  <c r="I2466" i="1"/>
  <c r="H2466" i="1"/>
  <c r="G2466" i="1"/>
  <c r="F2466" i="1"/>
  <c r="E2466" i="1"/>
  <c r="D2466" i="1"/>
  <c r="C2466" i="1"/>
  <c r="A2466" i="1" s="1"/>
  <c r="B2466" i="1"/>
  <c r="M2465" i="1"/>
  <c r="L2465" i="1"/>
  <c r="K2465" i="1"/>
  <c r="J2465" i="1"/>
  <c r="I2465" i="1"/>
  <c r="H2465" i="1"/>
  <c r="G2465" i="1"/>
  <c r="F2465" i="1"/>
  <c r="E2465" i="1"/>
  <c r="D2465" i="1"/>
  <c r="C2465" i="1"/>
  <c r="A2465" i="1" s="1"/>
  <c r="B2465" i="1"/>
  <c r="M2464" i="1"/>
  <c r="L2464" i="1"/>
  <c r="K2464" i="1"/>
  <c r="J2464" i="1"/>
  <c r="I2464" i="1"/>
  <c r="H2464" i="1"/>
  <c r="G2464" i="1"/>
  <c r="F2464" i="1"/>
  <c r="E2464" i="1"/>
  <c r="D2464" i="1"/>
  <c r="C2464" i="1"/>
  <c r="A2464" i="1" s="1"/>
  <c r="B2464" i="1"/>
  <c r="M2463" i="1"/>
  <c r="L2463" i="1"/>
  <c r="K2463" i="1"/>
  <c r="J2463" i="1"/>
  <c r="I2463" i="1"/>
  <c r="H2463" i="1"/>
  <c r="G2463" i="1"/>
  <c r="F2463" i="1"/>
  <c r="E2463" i="1"/>
  <c r="D2463" i="1"/>
  <c r="C2463" i="1"/>
  <c r="A2463" i="1" s="1"/>
  <c r="B2463" i="1"/>
  <c r="M2462" i="1"/>
  <c r="L2462" i="1"/>
  <c r="K2462" i="1"/>
  <c r="J2462" i="1"/>
  <c r="I2462" i="1"/>
  <c r="H2462" i="1"/>
  <c r="G2462" i="1"/>
  <c r="F2462" i="1"/>
  <c r="E2462" i="1"/>
  <c r="D2462" i="1"/>
  <c r="C2462" i="1"/>
  <c r="A2462" i="1" s="1"/>
  <c r="B2462" i="1"/>
  <c r="M2461" i="1"/>
  <c r="L2461" i="1"/>
  <c r="K2461" i="1"/>
  <c r="J2461" i="1"/>
  <c r="I2461" i="1"/>
  <c r="H2461" i="1"/>
  <c r="G2461" i="1"/>
  <c r="F2461" i="1"/>
  <c r="E2461" i="1"/>
  <c r="D2461" i="1"/>
  <c r="C2461" i="1"/>
  <c r="A2461" i="1" s="1"/>
  <c r="B2461" i="1"/>
  <c r="M2460" i="1"/>
  <c r="L2460" i="1"/>
  <c r="K2460" i="1"/>
  <c r="J2460" i="1"/>
  <c r="I2460" i="1"/>
  <c r="H2460" i="1"/>
  <c r="G2460" i="1"/>
  <c r="F2460" i="1"/>
  <c r="E2460" i="1"/>
  <c r="D2460" i="1"/>
  <c r="C2460" i="1"/>
  <c r="B2460" i="1"/>
  <c r="A2460" i="1"/>
  <c r="M2459" i="1"/>
  <c r="L2459" i="1"/>
  <c r="K2459" i="1"/>
  <c r="J2459" i="1"/>
  <c r="I2459" i="1"/>
  <c r="H2459" i="1"/>
  <c r="G2459" i="1"/>
  <c r="F2459" i="1"/>
  <c r="E2459" i="1"/>
  <c r="D2459" i="1"/>
  <c r="C2459" i="1"/>
  <c r="A2459" i="1" s="1"/>
  <c r="B2459" i="1"/>
  <c r="M2458" i="1"/>
  <c r="L2458" i="1"/>
  <c r="K2458" i="1"/>
  <c r="J2458" i="1"/>
  <c r="I2458" i="1"/>
  <c r="H2458" i="1"/>
  <c r="G2458" i="1"/>
  <c r="F2458" i="1"/>
  <c r="E2458" i="1"/>
  <c r="D2458" i="1"/>
  <c r="C2458" i="1"/>
  <c r="B2458" i="1"/>
  <c r="M2457" i="1"/>
  <c r="L2457" i="1"/>
  <c r="K2457" i="1"/>
  <c r="J2457" i="1"/>
  <c r="I2457" i="1"/>
  <c r="H2457" i="1"/>
  <c r="G2457" i="1"/>
  <c r="F2457" i="1"/>
  <c r="E2457" i="1"/>
  <c r="D2457" i="1"/>
  <c r="C2457" i="1"/>
  <c r="B2457" i="1"/>
  <c r="M2456" i="1"/>
  <c r="L2456" i="1"/>
  <c r="K2456" i="1"/>
  <c r="J2456" i="1"/>
  <c r="I2456" i="1"/>
  <c r="H2456" i="1"/>
  <c r="G2456" i="1"/>
  <c r="F2456" i="1"/>
  <c r="E2456" i="1"/>
  <c r="D2456" i="1"/>
  <c r="C2456" i="1"/>
  <c r="A2456" i="1" s="1"/>
  <c r="B2456" i="1"/>
  <c r="M2455" i="1"/>
  <c r="L2455" i="1"/>
  <c r="K2455" i="1"/>
  <c r="J2455" i="1"/>
  <c r="I2455" i="1"/>
  <c r="H2455" i="1"/>
  <c r="G2455" i="1"/>
  <c r="F2455" i="1"/>
  <c r="E2455" i="1"/>
  <c r="D2455" i="1"/>
  <c r="C2455" i="1"/>
  <c r="B2455" i="1"/>
  <c r="M2454" i="1"/>
  <c r="L2454" i="1"/>
  <c r="K2454" i="1"/>
  <c r="J2454" i="1"/>
  <c r="I2454" i="1"/>
  <c r="H2454" i="1"/>
  <c r="G2454" i="1"/>
  <c r="F2454" i="1"/>
  <c r="E2454" i="1"/>
  <c r="D2454" i="1"/>
  <c r="C2454" i="1"/>
  <c r="B2454" i="1"/>
  <c r="A2454" i="1"/>
  <c r="M2453" i="1"/>
  <c r="L2453" i="1"/>
  <c r="K2453" i="1"/>
  <c r="J2453" i="1"/>
  <c r="I2453" i="1"/>
  <c r="H2453" i="1"/>
  <c r="G2453" i="1"/>
  <c r="F2453" i="1"/>
  <c r="E2453" i="1"/>
  <c r="D2453" i="1"/>
  <c r="C2453" i="1"/>
  <c r="B2453" i="1"/>
  <c r="M2452" i="1"/>
  <c r="L2452" i="1"/>
  <c r="K2452" i="1"/>
  <c r="J2452" i="1"/>
  <c r="I2452" i="1"/>
  <c r="H2452" i="1"/>
  <c r="G2452" i="1"/>
  <c r="F2452" i="1"/>
  <c r="E2452" i="1"/>
  <c r="D2452" i="1"/>
  <c r="C2452" i="1"/>
  <c r="A2452" i="1" s="1"/>
  <c r="B2452" i="1"/>
  <c r="M2451" i="1"/>
  <c r="L2451" i="1"/>
  <c r="K2451" i="1"/>
  <c r="J2451" i="1"/>
  <c r="I2451" i="1"/>
  <c r="H2451" i="1"/>
  <c r="G2451" i="1"/>
  <c r="F2451" i="1"/>
  <c r="E2451" i="1"/>
  <c r="D2451" i="1"/>
  <c r="C2451" i="1"/>
  <c r="A2451" i="1" s="1"/>
  <c r="B2451" i="1"/>
  <c r="M2450" i="1"/>
  <c r="L2450" i="1"/>
  <c r="K2450" i="1"/>
  <c r="J2450" i="1"/>
  <c r="I2450" i="1"/>
  <c r="H2450" i="1"/>
  <c r="G2450" i="1"/>
  <c r="F2450" i="1"/>
  <c r="E2450" i="1"/>
  <c r="D2450" i="1"/>
  <c r="C2450" i="1"/>
  <c r="A2450" i="1" s="1"/>
  <c r="B2450" i="1"/>
  <c r="M2449" i="1"/>
  <c r="L2449" i="1"/>
  <c r="K2449" i="1"/>
  <c r="J2449" i="1"/>
  <c r="I2449" i="1"/>
  <c r="H2449" i="1"/>
  <c r="G2449" i="1"/>
  <c r="F2449" i="1"/>
  <c r="E2449" i="1"/>
  <c r="D2449" i="1"/>
  <c r="C2449" i="1"/>
  <c r="A2449" i="1" s="1"/>
  <c r="B2449" i="1"/>
  <c r="M2448" i="1"/>
  <c r="L2448" i="1"/>
  <c r="K2448" i="1"/>
  <c r="J2448" i="1"/>
  <c r="I2448" i="1"/>
  <c r="H2448" i="1"/>
  <c r="G2448" i="1"/>
  <c r="F2448" i="1"/>
  <c r="E2448" i="1"/>
  <c r="D2448" i="1"/>
  <c r="C2448" i="1"/>
  <c r="A2448" i="1" s="1"/>
  <c r="B2448" i="1"/>
  <c r="M2447" i="1"/>
  <c r="L2447" i="1"/>
  <c r="K2447" i="1"/>
  <c r="J2447" i="1"/>
  <c r="I2447" i="1"/>
  <c r="H2447" i="1"/>
  <c r="G2447" i="1"/>
  <c r="F2447" i="1"/>
  <c r="E2447" i="1"/>
  <c r="D2447" i="1"/>
  <c r="C2447" i="1"/>
  <c r="A2447" i="1" s="1"/>
  <c r="B2447" i="1"/>
  <c r="M2446" i="1"/>
  <c r="L2446" i="1"/>
  <c r="K2446" i="1"/>
  <c r="J2446" i="1"/>
  <c r="I2446" i="1"/>
  <c r="H2446" i="1"/>
  <c r="G2446" i="1"/>
  <c r="F2446" i="1"/>
  <c r="E2446" i="1"/>
  <c r="D2446" i="1"/>
  <c r="C2446" i="1"/>
  <c r="B2446" i="1"/>
  <c r="A2446" i="1"/>
  <c r="M2445" i="1"/>
  <c r="L2445" i="1"/>
  <c r="K2445" i="1"/>
  <c r="J2445" i="1"/>
  <c r="I2445" i="1"/>
  <c r="H2445" i="1"/>
  <c r="G2445" i="1"/>
  <c r="F2445" i="1"/>
  <c r="N2445" i="1" s="1"/>
  <c r="E2445" i="1"/>
  <c r="D2445" i="1"/>
  <c r="C2445" i="1"/>
  <c r="B2445" i="1"/>
  <c r="M2444" i="1"/>
  <c r="L2444" i="1"/>
  <c r="K2444" i="1"/>
  <c r="J2444" i="1"/>
  <c r="I2444" i="1"/>
  <c r="H2444" i="1"/>
  <c r="G2444" i="1"/>
  <c r="F2444" i="1"/>
  <c r="N2444" i="1" s="1"/>
  <c r="E2444" i="1"/>
  <c r="D2444" i="1"/>
  <c r="C2444" i="1"/>
  <c r="B2444" i="1"/>
  <c r="M2443" i="1"/>
  <c r="L2443" i="1"/>
  <c r="K2443" i="1"/>
  <c r="J2443" i="1"/>
  <c r="I2443" i="1"/>
  <c r="H2443" i="1"/>
  <c r="G2443" i="1"/>
  <c r="F2443" i="1"/>
  <c r="E2443" i="1"/>
  <c r="D2443" i="1"/>
  <c r="C2443" i="1"/>
  <c r="B2443" i="1"/>
  <c r="M2442" i="1"/>
  <c r="L2442" i="1"/>
  <c r="K2442" i="1"/>
  <c r="J2442" i="1"/>
  <c r="I2442" i="1"/>
  <c r="H2442" i="1"/>
  <c r="G2442" i="1"/>
  <c r="F2442" i="1"/>
  <c r="E2442" i="1"/>
  <c r="D2442" i="1"/>
  <c r="C2442" i="1"/>
  <c r="B2442" i="1"/>
  <c r="M2441" i="1"/>
  <c r="L2441" i="1"/>
  <c r="K2441" i="1"/>
  <c r="J2441" i="1"/>
  <c r="I2441" i="1"/>
  <c r="H2441" i="1"/>
  <c r="G2441" i="1"/>
  <c r="F2441" i="1"/>
  <c r="E2441" i="1"/>
  <c r="D2441" i="1"/>
  <c r="C2441" i="1"/>
  <c r="A2441" i="1" s="1"/>
  <c r="B2441" i="1"/>
  <c r="M2440" i="1"/>
  <c r="L2440" i="1"/>
  <c r="K2440" i="1"/>
  <c r="J2440" i="1"/>
  <c r="I2440" i="1"/>
  <c r="H2440" i="1"/>
  <c r="G2440" i="1"/>
  <c r="F2440" i="1"/>
  <c r="E2440" i="1"/>
  <c r="D2440" i="1"/>
  <c r="C2440" i="1"/>
  <c r="B2440" i="1"/>
  <c r="M2439" i="1"/>
  <c r="L2439" i="1"/>
  <c r="K2439" i="1"/>
  <c r="J2439" i="1"/>
  <c r="I2439" i="1"/>
  <c r="H2439" i="1"/>
  <c r="G2439" i="1"/>
  <c r="F2439" i="1"/>
  <c r="E2439" i="1"/>
  <c r="D2439" i="1"/>
  <c r="C2439" i="1"/>
  <c r="B2439" i="1"/>
  <c r="M2438" i="1"/>
  <c r="L2438" i="1"/>
  <c r="K2438" i="1"/>
  <c r="J2438" i="1"/>
  <c r="I2438" i="1"/>
  <c r="H2438" i="1"/>
  <c r="G2438" i="1"/>
  <c r="F2438" i="1"/>
  <c r="E2438" i="1"/>
  <c r="D2438" i="1"/>
  <c r="C2438" i="1"/>
  <c r="B2438" i="1"/>
  <c r="A2438" i="1" s="1"/>
  <c r="M2437" i="1"/>
  <c r="L2437" i="1"/>
  <c r="K2437" i="1"/>
  <c r="J2437" i="1"/>
  <c r="I2437" i="1"/>
  <c r="H2437" i="1"/>
  <c r="G2437" i="1"/>
  <c r="F2437" i="1"/>
  <c r="E2437" i="1"/>
  <c r="D2437" i="1"/>
  <c r="C2437" i="1"/>
  <c r="A2437" i="1" s="1"/>
  <c r="B2437" i="1"/>
  <c r="M2436" i="1"/>
  <c r="L2436" i="1"/>
  <c r="K2436" i="1"/>
  <c r="J2436" i="1"/>
  <c r="I2436" i="1"/>
  <c r="H2436" i="1"/>
  <c r="G2436" i="1"/>
  <c r="F2436" i="1"/>
  <c r="E2436" i="1"/>
  <c r="D2436" i="1"/>
  <c r="C2436" i="1"/>
  <c r="A2436" i="1" s="1"/>
  <c r="B2436" i="1"/>
  <c r="M2435" i="1"/>
  <c r="L2435" i="1"/>
  <c r="K2435" i="1"/>
  <c r="J2435" i="1"/>
  <c r="I2435" i="1"/>
  <c r="H2435" i="1"/>
  <c r="G2435" i="1"/>
  <c r="F2435" i="1"/>
  <c r="E2435" i="1"/>
  <c r="D2435" i="1"/>
  <c r="C2435" i="1"/>
  <c r="A2435" i="1" s="1"/>
  <c r="B2435" i="1"/>
  <c r="M2434" i="1"/>
  <c r="L2434" i="1"/>
  <c r="K2434" i="1"/>
  <c r="J2434" i="1"/>
  <c r="I2434" i="1"/>
  <c r="H2434" i="1"/>
  <c r="G2434" i="1"/>
  <c r="F2434" i="1"/>
  <c r="E2434" i="1"/>
  <c r="D2434" i="1"/>
  <c r="C2434" i="1"/>
  <c r="A2434" i="1" s="1"/>
  <c r="B2434" i="1"/>
  <c r="M2433" i="1"/>
  <c r="L2433" i="1"/>
  <c r="K2433" i="1"/>
  <c r="J2433" i="1"/>
  <c r="I2433" i="1"/>
  <c r="H2433" i="1"/>
  <c r="G2433" i="1"/>
  <c r="F2433" i="1"/>
  <c r="E2433" i="1"/>
  <c r="D2433" i="1"/>
  <c r="C2433" i="1"/>
  <c r="A2433" i="1" s="1"/>
  <c r="B2433" i="1"/>
  <c r="M2432" i="1"/>
  <c r="L2432" i="1"/>
  <c r="K2432" i="1"/>
  <c r="J2432" i="1"/>
  <c r="I2432" i="1"/>
  <c r="H2432" i="1"/>
  <c r="G2432" i="1"/>
  <c r="F2432" i="1"/>
  <c r="E2432" i="1"/>
  <c r="D2432" i="1"/>
  <c r="C2432" i="1"/>
  <c r="A2432" i="1" s="1"/>
  <c r="B2432" i="1"/>
  <c r="M2431" i="1"/>
  <c r="L2431" i="1"/>
  <c r="K2431" i="1"/>
  <c r="J2431" i="1"/>
  <c r="I2431" i="1"/>
  <c r="H2431" i="1"/>
  <c r="G2431" i="1"/>
  <c r="F2431" i="1"/>
  <c r="E2431" i="1"/>
  <c r="D2431" i="1"/>
  <c r="C2431" i="1"/>
  <c r="A2431" i="1" s="1"/>
  <c r="B2431" i="1"/>
  <c r="M2430" i="1"/>
  <c r="L2430" i="1"/>
  <c r="K2430" i="1"/>
  <c r="J2430" i="1"/>
  <c r="I2430" i="1"/>
  <c r="H2430" i="1"/>
  <c r="G2430" i="1"/>
  <c r="F2430" i="1"/>
  <c r="E2430" i="1"/>
  <c r="D2430" i="1"/>
  <c r="C2430" i="1"/>
  <c r="A2430" i="1" s="1"/>
  <c r="B2430" i="1"/>
  <c r="M2429" i="1"/>
  <c r="L2429" i="1"/>
  <c r="K2429" i="1"/>
  <c r="J2429" i="1"/>
  <c r="I2429" i="1"/>
  <c r="H2429" i="1"/>
  <c r="G2429" i="1"/>
  <c r="F2429" i="1"/>
  <c r="E2429" i="1"/>
  <c r="D2429" i="1"/>
  <c r="C2429" i="1"/>
  <c r="A2429" i="1" s="1"/>
  <c r="B2429" i="1"/>
  <c r="M2428" i="1"/>
  <c r="L2428" i="1"/>
  <c r="K2428" i="1"/>
  <c r="J2428" i="1"/>
  <c r="I2428" i="1"/>
  <c r="H2428" i="1"/>
  <c r="G2428" i="1"/>
  <c r="F2428" i="1"/>
  <c r="E2428" i="1"/>
  <c r="D2428" i="1"/>
  <c r="C2428" i="1"/>
  <c r="B2428" i="1"/>
  <c r="A2428" i="1"/>
  <c r="M2427" i="1"/>
  <c r="L2427" i="1"/>
  <c r="K2427" i="1"/>
  <c r="J2427" i="1"/>
  <c r="I2427" i="1"/>
  <c r="H2427" i="1"/>
  <c r="G2427" i="1"/>
  <c r="F2427" i="1"/>
  <c r="E2427" i="1"/>
  <c r="D2427" i="1"/>
  <c r="C2427" i="1"/>
  <c r="A2427" i="1" s="1"/>
  <c r="B2427" i="1"/>
  <c r="M2426" i="1"/>
  <c r="L2426" i="1"/>
  <c r="K2426" i="1"/>
  <c r="J2426" i="1"/>
  <c r="I2426" i="1"/>
  <c r="H2426" i="1"/>
  <c r="G2426" i="1"/>
  <c r="F2426" i="1"/>
  <c r="E2426" i="1"/>
  <c r="D2426" i="1"/>
  <c r="C2426" i="1"/>
  <c r="B2426" i="1"/>
  <c r="M2425" i="1"/>
  <c r="L2425" i="1"/>
  <c r="K2425" i="1"/>
  <c r="J2425" i="1"/>
  <c r="I2425" i="1"/>
  <c r="H2425" i="1"/>
  <c r="G2425" i="1"/>
  <c r="F2425" i="1"/>
  <c r="E2425" i="1"/>
  <c r="D2425" i="1"/>
  <c r="C2425" i="1"/>
  <c r="B2425" i="1"/>
  <c r="M2424" i="1"/>
  <c r="L2424" i="1"/>
  <c r="K2424" i="1"/>
  <c r="J2424" i="1"/>
  <c r="I2424" i="1"/>
  <c r="H2424" i="1"/>
  <c r="G2424" i="1"/>
  <c r="F2424" i="1"/>
  <c r="E2424" i="1"/>
  <c r="D2424" i="1"/>
  <c r="C2424" i="1"/>
  <c r="B2424" i="1"/>
  <c r="M2423" i="1"/>
  <c r="L2423" i="1"/>
  <c r="K2423" i="1"/>
  <c r="J2423" i="1"/>
  <c r="I2423" i="1"/>
  <c r="H2423" i="1"/>
  <c r="G2423" i="1"/>
  <c r="F2423" i="1"/>
  <c r="E2423" i="1"/>
  <c r="D2423" i="1"/>
  <c r="C2423" i="1"/>
  <c r="B2423" i="1"/>
  <c r="M2422" i="1"/>
  <c r="L2422" i="1"/>
  <c r="K2422" i="1"/>
  <c r="J2422" i="1"/>
  <c r="I2422" i="1"/>
  <c r="H2422" i="1"/>
  <c r="G2422" i="1"/>
  <c r="F2422" i="1"/>
  <c r="E2422" i="1"/>
  <c r="D2422" i="1"/>
  <c r="C2422" i="1"/>
  <c r="B2422" i="1"/>
  <c r="A2422" i="1"/>
  <c r="M2421" i="1"/>
  <c r="L2421" i="1"/>
  <c r="K2421" i="1"/>
  <c r="J2421" i="1"/>
  <c r="I2421" i="1"/>
  <c r="H2421" i="1"/>
  <c r="G2421" i="1"/>
  <c r="F2421" i="1"/>
  <c r="E2421" i="1"/>
  <c r="D2421" i="1"/>
  <c r="C2421" i="1"/>
  <c r="B2421" i="1"/>
  <c r="M2420" i="1"/>
  <c r="L2420" i="1"/>
  <c r="K2420" i="1"/>
  <c r="J2420" i="1"/>
  <c r="I2420" i="1"/>
  <c r="H2420" i="1"/>
  <c r="G2420" i="1"/>
  <c r="F2420" i="1"/>
  <c r="E2420" i="1"/>
  <c r="D2420" i="1"/>
  <c r="C2420" i="1"/>
  <c r="B2420" i="1"/>
  <c r="M2419" i="1"/>
  <c r="L2419" i="1"/>
  <c r="K2419" i="1"/>
  <c r="J2419" i="1"/>
  <c r="I2419" i="1"/>
  <c r="H2419" i="1"/>
  <c r="G2419" i="1"/>
  <c r="F2419" i="1"/>
  <c r="E2419" i="1"/>
  <c r="D2419" i="1"/>
  <c r="C2419" i="1"/>
  <c r="A2419" i="1" s="1"/>
  <c r="B2419" i="1"/>
  <c r="M2418" i="1"/>
  <c r="L2418" i="1"/>
  <c r="K2418" i="1"/>
  <c r="J2418" i="1"/>
  <c r="I2418" i="1"/>
  <c r="H2418" i="1"/>
  <c r="G2418" i="1"/>
  <c r="F2418" i="1"/>
  <c r="E2418" i="1"/>
  <c r="D2418" i="1"/>
  <c r="C2418" i="1"/>
  <c r="A2418" i="1" s="1"/>
  <c r="B2418" i="1"/>
  <c r="M2417" i="1"/>
  <c r="L2417" i="1"/>
  <c r="K2417" i="1"/>
  <c r="J2417" i="1"/>
  <c r="I2417" i="1"/>
  <c r="H2417" i="1"/>
  <c r="G2417" i="1"/>
  <c r="F2417" i="1"/>
  <c r="E2417" i="1"/>
  <c r="D2417" i="1"/>
  <c r="C2417" i="1"/>
  <c r="A2417" i="1" s="1"/>
  <c r="B2417" i="1"/>
  <c r="M2416" i="1"/>
  <c r="L2416" i="1"/>
  <c r="K2416" i="1"/>
  <c r="J2416" i="1"/>
  <c r="I2416" i="1"/>
  <c r="H2416" i="1"/>
  <c r="G2416" i="1"/>
  <c r="F2416" i="1"/>
  <c r="E2416" i="1"/>
  <c r="D2416" i="1"/>
  <c r="C2416" i="1"/>
  <c r="A2416" i="1" s="1"/>
  <c r="B2416" i="1"/>
  <c r="M2415" i="1"/>
  <c r="L2415" i="1"/>
  <c r="K2415" i="1"/>
  <c r="J2415" i="1"/>
  <c r="I2415" i="1"/>
  <c r="H2415" i="1"/>
  <c r="G2415" i="1"/>
  <c r="F2415" i="1"/>
  <c r="E2415" i="1"/>
  <c r="D2415" i="1"/>
  <c r="C2415" i="1"/>
  <c r="A2415" i="1" s="1"/>
  <c r="B2415" i="1"/>
  <c r="M2414" i="1"/>
  <c r="L2414" i="1"/>
  <c r="K2414" i="1"/>
  <c r="J2414" i="1"/>
  <c r="I2414" i="1"/>
  <c r="H2414" i="1"/>
  <c r="G2414" i="1"/>
  <c r="F2414" i="1"/>
  <c r="E2414" i="1"/>
  <c r="D2414" i="1"/>
  <c r="C2414" i="1"/>
  <c r="B2414" i="1"/>
  <c r="A2414" i="1"/>
  <c r="M2413" i="1"/>
  <c r="L2413" i="1"/>
  <c r="K2413" i="1"/>
  <c r="J2413" i="1"/>
  <c r="I2413" i="1"/>
  <c r="H2413" i="1"/>
  <c r="G2413" i="1"/>
  <c r="F2413" i="1"/>
  <c r="N2413" i="1" s="1"/>
  <c r="E2413" i="1"/>
  <c r="D2413" i="1"/>
  <c r="C2413" i="1"/>
  <c r="B2413" i="1"/>
  <c r="M2412" i="1"/>
  <c r="L2412" i="1"/>
  <c r="K2412" i="1"/>
  <c r="J2412" i="1"/>
  <c r="I2412" i="1"/>
  <c r="H2412" i="1"/>
  <c r="G2412" i="1"/>
  <c r="F2412" i="1"/>
  <c r="N2412" i="1" s="1"/>
  <c r="E2412" i="1"/>
  <c r="D2412" i="1"/>
  <c r="C2412" i="1"/>
  <c r="A2412" i="1" s="1"/>
  <c r="B2412" i="1"/>
  <c r="M2411" i="1"/>
  <c r="L2411" i="1"/>
  <c r="K2411" i="1"/>
  <c r="J2411" i="1"/>
  <c r="I2411" i="1"/>
  <c r="H2411" i="1"/>
  <c r="G2411" i="1"/>
  <c r="F2411" i="1"/>
  <c r="E2411" i="1"/>
  <c r="D2411" i="1"/>
  <c r="C2411" i="1"/>
  <c r="B2411" i="1"/>
  <c r="M2410" i="1"/>
  <c r="L2410" i="1"/>
  <c r="K2410" i="1"/>
  <c r="J2410" i="1"/>
  <c r="I2410" i="1"/>
  <c r="H2410" i="1"/>
  <c r="G2410" i="1"/>
  <c r="F2410" i="1"/>
  <c r="E2410" i="1"/>
  <c r="D2410" i="1"/>
  <c r="C2410" i="1"/>
  <c r="A2410" i="1" s="1"/>
  <c r="B2410" i="1"/>
  <c r="M2409" i="1"/>
  <c r="L2409" i="1"/>
  <c r="K2409" i="1"/>
  <c r="J2409" i="1"/>
  <c r="I2409" i="1"/>
  <c r="H2409" i="1"/>
  <c r="G2409" i="1"/>
  <c r="F2409" i="1"/>
  <c r="E2409" i="1"/>
  <c r="D2409" i="1"/>
  <c r="C2409" i="1"/>
  <c r="B2409" i="1"/>
  <c r="M2408" i="1"/>
  <c r="L2408" i="1"/>
  <c r="K2408" i="1"/>
  <c r="J2408" i="1"/>
  <c r="I2408" i="1"/>
  <c r="H2408" i="1"/>
  <c r="G2408" i="1"/>
  <c r="F2408" i="1"/>
  <c r="E2408" i="1"/>
  <c r="D2408" i="1"/>
  <c r="C2408" i="1"/>
  <c r="B2408" i="1"/>
  <c r="A2408" i="1"/>
  <c r="M2407" i="1"/>
  <c r="L2407" i="1"/>
  <c r="K2407" i="1"/>
  <c r="J2407" i="1"/>
  <c r="I2407" i="1"/>
  <c r="H2407" i="1"/>
  <c r="G2407" i="1"/>
  <c r="F2407" i="1"/>
  <c r="E2407" i="1"/>
  <c r="D2407" i="1"/>
  <c r="C2407" i="1"/>
  <c r="A2407" i="1" s="1"/>
  <c r="B2407" i="1"/>
  <c r="M2406" i="1"/>
  <c r="L2406" i="1"/>
  <c r="K2406" i="1"/>
  <c r="J2406" i="1"/>
  <c r="I2406" i="1"/>
  <c r="H2406" i="1"/>
  <c r="G2406" i="1"/>
  <c r="F2406" i="1"/>
  <c r="E2406" i="1"/>
  <c r="D2406" i="1"/>
  <c r="C2406" i="1"/>
  <c r="A2406" i="1" s="1"/>
  <c r="B2406" i="1"/>
  <c r="M2405" i="1"/>
  <c r="L2405" i="1"/>
  <c r="K2405" i="1"/>
  <c r="J2405" i="1"/>
  <c r="I2405" i="1"/>
  <c r="H2405" i="1"/>
  <c r="G2405" i="1"/>
  <c r="F2405" i="1"/>
  <c r="E2405" i="1"/>
  <c r="D2405" i="1"/>
  <c r="C2405" i="1"/>
  <c r="A2405" i="1" s="1"/>
  <c r="B2405" i="1"/>
  <c r="M2404" i="1"/>
  <c r="L2404" i="1"/>
  <c r="K2404" i="1"/>
  <c r="J2404" i="1"/>
  <c r="I2404" i="1"/>
  <c r="H2404" i="1"/>
  <c r="G2404" i="1"/>
  <c r="F2404" i="1"/>
  <c r="E2404" i="1"/>
  <c r="D2404" i="1"/>
  <c r="C2404" i="1"/>
  <c r="A2404" i="1" s="1"/>
  <c r="B2404" i="1"/>
  <c r="M2403" i="1"/>
  <c r="L2403" i="1"/>
  <c r="K2403" i="1"/>
  <c r="J2403" i="1"/>
  <c r="I2403" i="1"/>
  <c r="H2403" i="1"/>
  <c r="G2403" i="1"/>
  <c r="F2403" i="1"/>
  <c r="E2403" i="1"/>
  <c r="D2403" i="1"/>
  <c r="C2403" i="1"/>
  <c r="A2403" i="1" s="1"/>
  <c r="B2403" i="1"/>
  <c r="M2402" i="1"/>
  <c r="L2402" i="1"/>
  <c r="K2402" i="1"/>
  <c r="J2402" i="1"/>
  <c r="I2402" i="1"/>
  <c r="H2402" i="1"/>
  <c r="G2402" i="1"/>
  <c r="F2402" i="1"/>
  <c r="E2402" i="1"/>
  <c r="D2402" i="1"/>
  <c r="C2402" i="1"/>
  <c r="A2402" i="1" s="1"/>
  <c r="B2402" i="1"/>
  <c r="M2401" i="1"/>
  <c r="L2401" i="1"/>
  <c r="K2401" i="1"/>
  <c r="J2401" i="1"/>
  <c r="I2401" i="1"/>
  <c r="H2401" i="1"/>
  <c r="G2401" i="1"/>
  <c r="F2401" i="1"/>
  <c r="E2401" i="1"/>
  <c r="D2401" i="1"/>
  <c r="C2401" i="1"/>
  <c r="A2401" i="1" s="1"/>
  <c r="B2401" i="1"/>
  <c r="M2400" i="1"/>
  <c r="L2400" i="1"/>
  <c r="K2400" i="1"/>
  <c r="J2400" i="1"/>
  <c r="I2400" i="1"/>
  <c r="H2400" i="1"/>
  <c r="G2400" i="1"/>
  <c r="F2400" i="1"/>
  <c r="E2400" i="1"/>
  <c r="D2400" i="1"/>
  <c r="C2400" i="1"/>
  <c r="A2400" i="1" s="1"/>
  <c r="B2400" i="1"/>
  <c r="M2399" i="1"/>
  <c r="L2399" i="1"/>
  <c r="K2399" i="1"/>
  <c r="J2399" i="1"/>
  <c r="I2399" i="1"/>
  <c r="H2399" i="1"/>
  <c r="G2399" i="1"/>
  <c r="F2399" i="1"/>
  <c r="E2399" i="1"/>
  <c r="D2399" i="1"/>
  <c r="C2399" i="1"/>
  <c r="A2399" i="1" s="1"/>
  <c r="B2399" i="1"/>
  <c r="M2398" i="1"/>
  <c r="L2398" i="1"/>
  <c r="K2398" i="1"/>
  <c r="J2398" i="1"/>
  <c r="I2398" i="1"/>
  <c r="H2398" i="1"/>
  <c r="G2398" i="1"/>
  <c r="F2398" i="1"/>
  <c r="E2398" i="1"/>
  <c r="D2398" i="1"/>
  <c r="C2398" i="1"/>
  <c r="A2398" i="1" s="1"/>
  <c r="B2398" i="1"/>
  <c r="M2397" i="1"/>
  <c r="L2397" i="1"/>
  <c r="K2397" i="1"/>
  <c r="J2397" i="1"/>
  <c r="I2397" i="1"/>
  <c r="H2397" i="1"/>
  <c r="G2397" i="1"/>
  <c r="F2397" i="1"/>
  <c r="E2397" i="1"/>
  <c r="D2397" i="1"/>
  <c r="C2397" i="1"/>
  <c r="A2397" i="1" s="1"/>
  <c r="B2397" i="1"/>
  <c r="M2396" i="1"/>
  <c r="L2396" i="1"/>
  <c r="K2396" i="1"/>
  <c r="J2396" i="1"/>
  <c r="I2396" i="1"/>
  <c r="H2396" i="1"/>
  <c r="G2396" i="1"/>
  <c r="F2396" i="1"/>
  <c r="E2396" i="1"/>
  <c r="D2396" i="1"/>
  <c r="C2396" i="1"/>
  <c r="B2396" i="1"/>
  <c r="A2396" i="1"/>
  <c r="M2395" i="1"/>
  <c r="L2395" i="1"/>
  <c r="K2395" i="1"/>
  <c r="J2395" i="1"/>
  <c r="I2395" i="1"/>
  <c r="H2395" i="1"/>
  <c r="G2395" i="1"/>
  <c r="F2395" i="1"/>
  <c r="E2395" i="1"/>
  <c r="D2395" i="1"/>
  <c r="C2395" i="1"/>
  <c r="A2395" i="1" s="1"/>
  <c r="B2395" i="1"/>
  <c r="M2394" i="1"/>
  <c r="L2394" i="1"/>
  <c r="K2394" i="1"/>
  <c r="J2394" i="1"/>
  <c r="I2394" i="1"/>
  <c r="H2394" i="1"/>
  <c r="G2394" i="1"/>
  <c r="F2394" i="1"/>
  <c r="E2394" i="1"/>
  <c r="D2394" i="1"/>
  <c r="C2394" i="1"/>
  <c r="A2394" i="1" s="1"/>
  <c r="B2394" i="1"/>
  <c r="M2393" i="1"/>
  <c r="L2393" i="1"/>
  <c r="K2393" i="1"/>
  <c r="J2393" i="1"/>
  <c r="I2393" i="1"/>
  <c r="H2393" i="1"/>
  <c r="G2393" i="1"/>
  <c r="F2393" i="1"/>
  <c r="E2393" i="1"/>
  <c r="D2393" i="1"/>
  <c r="C2393" i="1"/>
  <c r="A2393" i="1" s="1"/>
  <c r="B2393" i="1"/>
  <c r="M2392" i="1"/>
  <c r="L2392" i="1"/>
  <c r="K2392" i="1"/>
  <c r="J2392" i="1"/>
  <c r="I2392" i="1"/>
  <c r="H2392" i="1"/>
  <c r="G2392" i="1"/>
  <c r="F2392" i="1"/>
  <c r="E2392" i="1"/>
  <c r="D2392" i="1"/>
  <c r="C2392" i="1"/>
  <c r="A2392" i="1" s="1"/>
  <c r="B2392" i="1"/>
  <c r="M2391" i="1"/>
  <c r="L2391" i="1"/>
  <c r="K2391" i="1"/>
  <c r="J2391" i="1"/>
  <c r="I2391" i="1"/>
  <c r="H2391" i="1"/>
  <c r="G2391" i="1"/>
  <c r="F2391" i="1"/>
  <c r="E2391" i="1"/>
  <c r="D2391" i="1"/>
  <c r="C2391" i="1"/>
  <c r="B2391" i="1"/>
  <c r="M2390" i="1"/>
  <c r="L2390" i="1"/>
  <c r="K2390" i="1"/>
  <c r="J2390" i="1"/>
  <c r="I2390" i="1"/>
  <c r="H2390" i="1"/>
  <c r="G2390" i="1"/>
  <c r="F2390" i="1"/>
  <c r="E2390" i="1"/>
  <c r="D2390" i="1"/>
  <c r="C2390" i="1"/>
  <c r="B2390" i="1"/>
  <c r="A2390" i="1"/>
  <c r="M2389" i="1"/>
  <c r="L2389" i="1"/>
  <c r="K2389" i="1"/>
  <c r="J2389" i="1"/>
  <c r="I2389" i="1"/>
  <c r="H2389" i="1"/>
  <c r="G2389" i="1"/>
  <c r="F2389" i="1"/>
  <c r="E2389" i="1"/>
  <c r="D2389" i="1"/>
  <c r="C2389" i="1"/>
  <c r="B2389" i="1"/>
  <c r="M2388" i="1"/>
  <c r="L2388" i="1"/>
  <c r="K2388" i="1"/>
  <c r="J2388" i="1"/>
  <c r="I2388" i="1"/>
  <c r="H2388" i="1"/>
  <c r="G2388" i="1"/>
  <c r="F2388" i="1"/>
  <c r="E2388" i="1"/>
  <c r="D2388" i="1"/>
  <c r="C2388" i="1"/>
  <c r="B2388" i="1"/>
  <c r="M2387" i="1"/>
  <c r="L2387" i="1"/>
  <c r="K2387" i="1"/>
  <c r="J2387" i="1"/>
  <c r="I2387" i="1"/>
  <c r="H2387" i="1"/>
  <c r="G2387" i="1"/>
  <c r="F2387" i="1"/>
  <c r="E2387" i="1"/>
  <c r="D2387" i="1"/>
  <c r="C2387" i="1"/>
  <c r="A2387" i="1" s="1"/>
  <c r="B2387" i="1"/>
  <c r="M2386" i="1"/>
  <c r="L2386" i="1"/>
  <c r="K2386" i="1"/>
  <c r="J2386" i="1"/>
  <c r="I2386" i="1"/>
  <c r="H2386" i="1"/>
  <c r="G2386" i="1"/>
  <c r="F2386" i="1"/>
  <c r="E2386" i="1"/>
  <c r="D2386" i="1"/>
  <c r="C2386" i="1"/>
  <c r="A2386" i="1" s="1"/>
  <c r="B2386" i="1"/>
  <c r="M2385" i="1"/>
  <c r="L2385" i="1"/>
  <c r="K2385" i="1"/>
  <c r="J2385" i="1"/>
  <c r="I2385" i="1"/>
  <c r="H2385" i="1"/>
  <c r="G2385" i="1"/>
  <c r="F2385" i="1"/>
  <c r="E2385" i="1"/>
  <c r="D2385" i="1"/>
  <c r="C2385" i="1"/>
  <c r="A2385" i="1" s="1"/>
  <c r="B2385" i="1"/>
  <c r="M2384" i="1"/>
  <c r="L2384" i="1"/>
  <c r="K2384" i="1"/>
  <c r="J2384" i="1"/>
  <c r="I2384" i="1"/>
  <c r="H2384" i="1"/>
  <c r="G2384" i="1"/>
  <c r="F2384" i="1"/>
  <c r="E2384" i="1"/>
  <c r="D2384" i="1"/>
  <c r="C2384" i="1"/>
  <c r="A2384" i="1" s="1"/>
  <c r="B2384" i="1"/>
  <c r="M2383" i="1"/>
  <c r="L2383" i="1"/>
  <c r="K2383" i="1"/>
  <c r="J2383" i="1"/>
  <c r="I2383" i="1"/>
  <c r="H2383" i="1"/>
  <c r="G2383" i="1"/>
  <c r="F2383" i="1"/>
  <c r="E2383" i="1"/>
  <c r="D2383" i="1"/>
  <c r="C2383" i="1"/>
  <c r="A2383" i="1" s="1"/>
  <c r="B2383" i="1"/>
  <c r="M2382" i="1"/>
  <c r="L2382" i="1"/>
  <c r="K2382" i="1"/>
  <c r="J2382" i="1"/>
  <c r="I2382" i="1"/>
  <c r="H2382" i="1"/>
  <c r="G2382" i="1"/>
  <c r="F2382" i="1"/>
  <c r="E2382" i="1"/>
  <c r="D2382" i="1"/>
  <c r="C2382" i="1"/>
  <c r="B2382" i="1"/>
  <c r="A2382" i="1"/>
  <c r="M2381" i="1"/>
  <c r="L2381" i="1"/>
  <c r="K2381" i="1"/>
  <c r="J2381" i="1"/>
  <c r="I2381" i="1"/>
  <c r="H2381" i="1"/>
  <c r="G2381" i="1"/>
  <c r="F2381" i="1"/>
  <c r="N2381" i="1" s="1"/>
  <c r="E2381" i="1"/>
  <c r="D2381" i="1"/>
  <c r="C2381" i="1"/>
  <c r="B2381" i="1"/>
  <c r="M2380" i="1"/>
  <c r="L2380" i="1"/>
  <c r="K2380" i="1"/>
  <c r="J2380" i="1"/>
  <c r="I2380" i="1"/>
  <c r="H2380" i="1"/>
  <c r="G2380" i="1"/>
  <c r="F2380" i="1"/>
  <c r="E2380" i="1"/>
  <c r="D2380" i="1"/>
  <c r="C2380" i="1"/>
  <c r="B2380" i="1"/>
  <c r="M2379" i="1"/>
  <c r="L2379" i="1"/>
  <c r="K2379" i="1"/>
  <c r="J2379" i="1"/>
  <c r="I2379" i="1"/>
  <c r="H2379" i="1"/>
  <c r="G2379" i="1"/>
  <c r="F2379" i="1"/>
  <c r="E2379" i="1"/>
  <c r="D2379" i="1"/>
  <c r="C2379" i="1"/>
  <c r="A2379" i="1" s="1"/>
  <c r="B2379" i="1"/>
  <c r="M2378" i="1"/>
  <c r="L2378" i="1"/>
  <c r="K2378" i="1"/>
  <c r="J2378" i="1"/>
  <c r="I2378" i="1"/>
  <c r="H2378" i="1"/>
  <c r="G2378" i="1"/>
  <c r="F2378" i="1"/>
  <c r="E2378" i="1"/>
  <c r="D2378" i="1"/>
  <c r="C2378" i="1"/>
  <c r="B2378" i="1"/>
  <c r="M2377" i="1"/>
  <c r="L2377" i="1"/>
  <c r="K2377" i="1"/>
  <c r="J2377" i="1"/>
  <c r="I2377" i="1"/>
  <c r="H2377" i="1"/>
  <c r="G2377" i="1"/>
  <c r="F2377" i="1"/>
  <c r="E2377" i="1"/>
  <c r="D2377" i="1"/>
  <c r="C2377" i="1"/>
  <c r="B2377" i="1"/>
  <c r="M2376" i="1"/>
  <c r="L2376" i="1"/>
  <c r="K2376" i="1"/>
  <c r="J2376" i="1"/>
  <c r="I2376" i="1"/>
  <c r="H2376" i="1"/>
  <c r="G2376" i="1"/>
  <c r="F2376" i="1"/>
  <c r="E2376" i="1"/>
  <c r="D2376" i="1"/>
  <c r="C2376" i="1"/>
  <c r="B2376" i="1"/>
  <c r="M2375" i="1"/>
  <c r="L2375" i="1"/>
  <c r="K2375" i="1"/>
  <c r="J2375" i="1"/>
  <c r="I2375" i="1"/>
  <c r="H2375" i="1"/>
  <c r="G2375" i="1"/>
  <c r="F2375" i="1"/>
  <c r="E2375" i="1"/>
  <c r="D2375" i="1"/>
  <c r="C2375" i="1"/>
  <c r="A2375" i="1" s="1"/>
  <c r="B2375" i="1"/>
  <c r="M2374" i="1"/>
  <c r="L2374" i="1"/>
  <c r="K2374" i="1"/>
  <c r="J2374" i="1"/>
  <c r="I2374" i="1"/>
  <c r="H2374" i="1"/>
  <c r="G2374" i="1"/>
  <c r="F2374" i="1"/>
  <c r="E2374" i="1"/>
  <c r="D2374" i="1"/>
  <c r="C2374" i="1"/>
  <c r="B2374" i="1"/>
  <c r="A2374" i="1" s="1"/>
  <c r="M2373" i="1"/>
  <c r="L2373" i="1"/>
  <c r="K2373" i="1"/>
  <c r="J2373" i="1"/>
  <c r="I2373" i="1"/>
  <c r="H2373" i="1"/>
  <c r="G2373" i="1"/>
  <c r="F2373" i="1"/>
  <c r="E2373" i="1"/>
  <c r="D2373" i="1"/>
  <c r="C2373" i="1"/>
  <c r="A2373" i="1" s="1"/>
  <c r="B2373" i="1"/>
  <c r="M2372" i="1"/>
  <c r="L2372" i="1"/>
  <c r="K2372" i="1"/>
  <c r="J2372" i="1"/>
  <c r="I2372" i="1"/>
  <c r="H2372" i="1"/>
  <c r="G2372" i="1"/>
  <c r="F2372" i="1"/>
  <c r="E2372" i="1"/>
  <c r="D2372" i="1"/>
  <c r="C2372" i="1"/>
  <c r="A2372" i="1" s="1"/>
  <c r="B2372" i="1"/>
  <c r="M2371" i="1"/>
  <c r="L2371" i="1"/>
  <c r="K2371" i="1"/>
  <c r="J2371" i="1"/>
  <c r="I2371" i="1"/>
  <c r="H2371" i="1"/>
  <c r="G2371" i="1"/>
  <c r="F2371" i="1"/>
  <c r="E2371" i="1"/>
  <c r="D2371" i="1"/>
  <c r="C2371" i="1"/>
  <c r="A2371" i="1" s="1"/>
  <c r="B2371" i="1"/>
  <c r="M2370" i="1"/>
  <c r="L2370" i="1"/>
  <c r="K2370" i="1"/>
  <c r="J2370" i="1"/>
  <c r="I2370" i="1"/>
  <c r="H2370" i="1"/>
  <c r="G2370" i="1"/>
  <c r="F2370" i="1"/>
  <c r="E2370" i="1"/>
  <c r="D2370" i="1"/>
  <c r="C2370" i="1"/>
  <c r="A2370" i="1" s="1"/>
  <c r="B2370" i="1"/>
  <c r="M2369" i="1"/>
  <c r="L2369" i="1"/>
  <c r="K2369" i="1"/>
  <c r="J2369" i="1"/>
  <c r="I2369" i="1"/>
  <c r="H2369" i="1"/>
  <c r="G2369" i="1"/>
  <c r="F2369" i="1"/>
  <c r="E2369" i="1"/>
  <c r="D2369" i="1"/>
  <c r="C2369" i="1"/>
  <c r="A2369" i="1" s="1"/>
  <c r="B2369" i="1"/>
  <c r="M2368" i="1"/>
  <c r="L2368" i="1"/>
  <c r="K2368" i="1"/>
  <c r="J2368" i="1"/>
  <c r="I2368" i="1"/>
  <c r="H2368" i="1"/>
  <c r="G2368" i="1"/>
  <c r="F2368" i="1"/>
  <c r="E2368" i="1"/>
  <c r="D2368" i="1"/>
  <c r="C2368" i="1"/>
  <c r="A2368" i="1" s="1"/>
  <c r="B2368" i="1"/>
  <c r="M2367" i="1"/>
  <c r="L2367" i="1"/>
  <c r="K2367" i="1"/>
  <c r="J2367" i="1"/>
  <c r="I2367" i="1"/>
  <c r="H2367" i="1"/>
  <c r="G2367" i="1"/>
  <c r="F2367" i="1"/>
  <c r="E2367" i="1"/>
  <c r="D2367" i="1"/>
  <c r="C2367" i="1"/>
  <c r="A2367" i="1" s="1"/>
  <c r="B2367" i="1"/>
  <c r="M2366" i="1"/>
  <c r="L2366" i="1"/>
  <c r="K2366" i="1"/>
  <c r="J2366" i="1"/>
  <c r="I2366" i="1"/>
  <c r="H2366" i="1"/>
  <c r="G2366" i="1"/>
  <c r="F2366" i="1"/>
  <c r="E2366" i="1"/>
  <c r="D2366" i="1"/>
  <c r="C2366" i="1"/>
  <c r="A2366" i="1" s="1"/>
  <c r="B2366" i="1"/>
  <c r="M2365" i="1"/>
  <c r="L2365" i="1"/>
  <c r="K2365" i="1"/>
  <c r="J2365" i="1"/>
  <c r="I2365" i="1"/>
  <c r="H2365" i="1"/>
  <c r="G2365" i="1"/>
  <c r="F2365" i="1"/>
  <c r="E2365" i="1"/>
  <c r="D2365" i="1"/>
  <c r="C2365" i="1"/>
  <c r="A2365" i="1" s="1"/>
  <c r="B2365" i="1"/>
  <c r="M2364" i="1"/>
  <c r="L2364" i="1"/>
  <c r="K2364" i="1"/>
  <c r="J2364" i="1"/>
  <c r="I2364" i="1"/>
  <c r="H2364" i="1"/>
  <c r="G2364" i="1"/>
  <c r="F2364" i="1"/>
  <c r="E2364" i="1"/>
  <c r="D2364" i="1"/>
  <c r="C2364" i="1"/>
  <c r="B2364" i="1"/>
  <c r="A2364" i="1"/>
  <c r="M2363" i="1"/>
  <c r="L2363" i="1"/>
  <c r="K2363" i="1"/>
  <c r="J2363" i="1"/>
  <c r="I2363" i="1"/>
  <c r="H2363" i="1"/>
  <c r="G2363" i="1"/>
  <c r="F2363" i="1"/>
  <c r="E2363" i="1"/>
  <c r="D2363" i="1"/>
  <c r="C2363" i="1"/>
  <c r="B2363" i="1"/>
  <c r="M2362" i="1"/>
  <c r="L2362" i="1"/>
  <c r="K2362" i="1"/>
  <c r="J2362" i="1"/>
  <c r="I2362" i="1"/>
  <c r="H2362" i="1"/>
  <c r="G2362" i="1"/>
  <c r="F2362" i="1"/>
  <c r="E2362" i="1"/>
  <c r="D2362" i="1"/>
  <c r="C2362" i="1"/>
  <c r="B2362" i="1"/>
  <c r="M2361" i="1"/>
  <c r="L2361" i="1"/>
  <c r="K2361" i="1"/>
  <c r="J2361" i="1"/>
  <c r="I2361" i="1"/>
  <c r="H2361" i="1"/>
  <c r="G2361" i="1"/>
  <c r="F2361" i="1"/>
  <c r="E2361" i="1"/>
  <c r="D2361" i="1"/>
  <c r="C2361" i="1"/>
  <c r="B2361" i="1"/>
  <c r="M2360" i="1"/>
  <c r="L2360" i="1"/>
  <c r="K2360" i="1"/>
  <c r="J2360" i="1"/>
  <c r="I2360" i="1"/>
  <c r="H2360" i="1"/>
  <c r="G2360" i="1"/>
  <c r="F2360" i="1"/>
  <c r="E2360" i="1"/>
  <c r="D2360" i="1"/>
  <c r="C2360" i="1"/>
  <c r="B2360" i="1"/>
  <c r="M2359" i="1"/>
  <c r="L2359" i="1"/>
  <c r="K2359" i="1"/>
  <c r="J2359" i="1"/>
  <c r="I2359" i="1"/>
  <c r="H2359" i="1"/>
  <c r="G2359" i="1"/>
  <c r="F2359" i="1"/>
  <c r="E2359" i="1"/>
  <c r="D2359" i="1"/>
  <c r="C2359" i="1"/>
  <c r="B2359" i="1"/>
  <c r="M2358" i="1"/>
  <c r="L2358" i="1"/>
  <c r="K2358" i="1"/>
  <c r="J2358" i="1"/>
  <c r="I2358" i="1"/>
  <c r="H2358" i="1"/>
  <c r="G2358" i="1"/>
  <c r="F2358" i="1"/>
  <c r="E2358" i="1"/>
  <c r="D2358" i="1"/>
  <c r="C2358" i="1"/>
  <c r="B2358" i="1"/>
  <c r="A2358" i="1"/>
  <c r="M2357" i="1"/>
  <c r="L2357" i="1"/>
  <c r="K2357" i="1"/>
  <c r="J2357" i="1"/>
  <c r="I2357" i="1"/>
  <c r="H2357" i="1"/>
  <c r="G2357" i="1"/>
  <c r="F2357" i="1"/>
  <c r="E2357" i="1"/>
  <c r="D2357" i="1"/>
  <c r="C2357" i="1"/>
  <c r="B2357" i="1"/>
  <c r="M2356" i="1"/>
  <c r="L2356" i="1"/>
  <c r="K2356" i="1"/>
  <c r="J2356" i="1"/>
  <c r="I2356" i="1"/>
  <c r="H2356" i="1"/>
  <c r="G2356" i="1"/>
  <c r="F2356" i="1"/>
  <c r="E2356" i="1"/>
  <c r="D2356" i="1"/>
  <c r="C2356" i="1"/>
  <c r="A2356" i="1" s="1"/>
  <c r="B2356" i="1"/>
  <c r="M2355" i="1"/>
  <c r="L2355" i="1"/>
  <c r="K2355" i="1"/>
  <c r="J2355" i="1"/>
  <c r="I2355" i="1"/>
  <c r="H2355" i="1"/>
  <c r="G2355" i="1"/>
  <c r="F2355" i="1"/>
  <c r="E2355" i="1"/>
  <c r="D2355" i="1"/>
  <c r="C2355" i="1"/>
  <c r="A2355" i="1" s="1"/>
  <c r="B2355" i="1"/>
  <c r="M2354" i="1"/>
  <c r="L2354" i="1"/>
  <c r="K2354" i="1"/>
  <c r="J2354" i="1"/>
  <c r="I2354" i="1"/>
  <c r="H2354" i="1"/>
  <c r="G2354" i="1"/>
  <c r="F2354" i="1"/>
  <c r="E2354" i="1"/>
  <c r="D2354" i="1"/>
  <c r="C2354" i="1"/>
  <c r="A2354" i="1" s="1"/>
  <c r="B2354" i="1"/>
  <c r="M2353" i="1"/>
  <c r="L2353" i="1"/>
  <c r="K2353" i="1"/>
  <c r="J2353" i="1"/>
  <c r="I2353" i="1"/>
  <c r="H2353" i="1"/>
  <c r="G2353" i="1"/>
  <c r="F2353" i="1"/>
  <c r="E2353" i="1"/>
  <c r="D2353" i="1"/>
  <c r="C2353" i="1"/>
  <c r="A2353" i="1" s="1"/>
  <c r="B2353" i="1"/>
  <c r="M2352" i="1"/>
  <c r="L2352" i="1"/>
  <c r="K2352" i="1"/>
  <c r="J2352" i="1"/>
  <c r="I2352" i="1"/>
  <c r="H2352" i="1"/>
  <c r="G2352" i="1"/>
  <c r="F2352" i="1"/>
  <c r="E2352" i="1"/>
  <c r="D2352" i="1"/>
  <c r="C2352" i="1"/>
  <c r="A2352" i="1" s="1"/>
  <c r="B2352" i="1"/>
  <c r="M2351" i="1"/>
  <c r="L2351" i="1"/>
  <c r="K2351" i="1"/>
  <c r="J2351" i="1"/>
  <c r="I2351" i="1"/>
  <c r="H2351" i="1"/>
  <c r="G2351" i="1"/>
  <c r="F2351" i="1"/>
  <c r="E2351" i="1"/>
  <c r="D2351" i="1"/>
  <c r="C2351" i="1"/>
  <c r="A2351" i="1" s="1"/>
  <c r="B2351" i="1"/>
  <c r="M2350" i="1"/>
  <c r="L2350" i="1"/>
  <c r="K2350" i="1"/>
  <c r="J2350" i="1"/>
  <c r="I2350" i="1"/>
  <c r="H2350" i="1"/>
  <c r="G2350" i="1"/>
  <c r="F2350" i="1"/>
  <c r="E2350" i="1"/>
  <c r="D2350" i="1"/>
  <c r="C2350" i="1"/>
  <c r="B2350" i="1"/>
  <c r="A2350" i="1"/>
  <c r="M2349" i="1"/>
  <c r="L2349" i="1"/>
  <c r="K2349" i="1"/>
  <c r="J2349" i="1"/>
  <c r="I2349" i="1"/>
  <c r="H2349" i="1"/>
  <c r="G2349" i="1"/>
  <c r="F2349" i="1"/>
  <c r="N2349" i="1" s="1"/>
  <c r="E2349" i="1"/>
  <c r="D2349" i="1"/>
  <c r="C2349" i="1"/>
  <c r="B2349" i="1"/>
  <c r="M2348" i="1"/>
  <c r="L2348" i="1"/>
  <c r="K2348" i="1"/>
  <c r="J2348" i="1"/>
  <c r="I2348" i="1"/>
  <c r="H2348" i="1"/>
  <c r="G2348" i="1"/>
  <c r="F2348" i="1"/>
  <c r="E2348" i="1"/>
  <c r="D2348" i="1"/>
  <c r="C2348" i="1"/>
  <c r="B2348" i="1"/>
  <c r="M2347" i="1"/>
  <c r="L2347" i="1"/>
  <c r="K2347" i="1"/>
  <c r="J2347" i="1"/>
  <c r="I2347" i="1"/>
  <c r="H2347" i="1"/>
  <c r="G2347" i="1"/>
  <c r="F2347" i="1"/>
  <c r="E2347" i="1"/>
  <c r="D2347" i="1"/>
  <c r="C2347" i="1"/>
  <c r="B2347" i="1"/>
  <c r="M2346" i="1"/>
  <c r="L2346" i="1"/>
  <c r="K2346" i="1"/>
  <c r="J2346" i="1"/>
  <c r="I2346" i="1"/>
  <c r="H2346" i="1"/>
  <c r="G2346" i="1"/>
  <c r="F2346" i="1"/>
  <c r="E2346" i="1"/>
  <c r="D2346" i="1"/>
  <c r="C2346" i="1"/>
  <c r="B2346" i="1"/>
  <c r="M2345" i="1"/>
  <c r="L2345" i="1"/>
  <c r="K2345" i="1"/>
  <c r="J2345" i="1"/>
  <c r="I2345" i="1"/>
  <c r="H2345" i="1"/>
  <c r="G2345" i="1"/>
  <c r="F2345" i="1"/>
  <c r="E2345" i="1"/>
  <c r="D2345" i="1"/>
  <c r="C2345" i="1"/>
  <c r="A2345" i="1" s="1"/>
  <c r="B2345" i="1"/>
  <c r="M2344" i="1"/>
  <c r="L2344" i="1"/>
  <c r="K2344" i="1"/>
  <c r="J2344" i="1"/>
  <c r="I2344" i="1"/>
  <c r="H2344" i="1"/>
  <c r="G2344" i="1"/>
  <c r="F2344" i="1"/>
  <c r="E2344" i="1"/>
  <c r="D2344" i="1"/>
  <c r="C2344" i="1"/>
  <c r="B2344" i="1"/>
  <c r="A2344" i="1" s="1"/>
  <c r="M2343" i="1"/>
  <c r="L2343" i="1"/>
  <c r="K2343" i="1"/>
  <c r="J2343" i="1"/>
  <c r="I2343" i="1"/>
  <c r="H2343" i="1"/>
  <c r="G2343" i="1"/>
  <c r="F2343" i="1"/>
  <c r="E2343" i="1"/>
  <c r="D2343" i="1"/>
  <c r="C2343" i="1"/>
  <c r="A2343" i="1" s="1"/>
  <c r="B2343" i="1"/>
  <c r="M2342" i="1"/>
  <c r="L2342" i="1"/>
  <c r="K2342" i="1"/>
  <c r="J2342" i="1"/>
  <c r="I2342" i="1"/>
  <c r="H2342" i="1"/>
  <c r="G2342" i="1"/>
  <c r="F2342" i="1"/>
  <c r="E2342" i="1"/>
  <c r="D2342" i="1"/>
  <c r="C2342" i="1"/>
  <c r="A2342" i="1" s="1"/>
  <c r="B2342" i="1"/>
  <c r="M2341" i="1"/>
  <c r="L2341" i="1"/>
  <c r="K2341" i="1"/>
  <c r="J2341" i="1"/>
  <c r="I2341" i="1"/>
  <c r="H2341" i="1"/>
  <c r="G2341" i="1"/>
  <c r="F2341" i="1"/>
  <c r="E2341" i="1"/>
  <c r="D2341" i="1"/>
  <c r="C2341" i="1"/>
  <c r="A2341" i="1" s="1"/>
  <c r="B2341" i="1"/>
  <c r="M2340" i="1"/>
  <c r="L2340" i="1"/>
  <c r="K2340" i="1"/>
  <c r="J2340" i="1"/>
  <c r="I2340" i="1"/>
  <c r="H2340" i="1"/>
  <c r="G2340" i="1"/>
  <c r="F2340" i="1"/>
  <c r="E2340" i="1"/>
  <c r="D2340" i="1"/>
  <c r="C2340" i="1"/>
  <c r="A2340" i="1" s="1"/>
  <c r="B2340" i="1"/>
  <c r="M2339" i="1"/>
  <c r="L2339" i="1"/>
  <c r="K2339" i="1"/>
  <c r="J2339" i="1"/>
  <c r="I2339" i="1"/>
  <c r="H2339" i="1"/>
  <c r="G2339" i="1"/>
  <c r="F2339" i="1"/>
  <c r="E2339" i="1"/>
  <c r="D2339" i="1"/>
  <c r="C2339" i="1"/>
  <c r="A2339" i="1" s="1"/>
  <c r="B2339" i="1"/>
  <c r="M2338" i="1"/>
  <c r="L2338" i="1"/>
  <c r="K2338" i="1"/>
  <c r="J2338" i="1"/>
  <c r="I2338" i="1"/>
  <c r="H2338" i="1"/>
  <c r="G2338" i="1"/>
  <c r="F2338" i="1"/>
  <c r="E2338" i="1"/>
  <c r="D2338" i="1"/>
  <c r="C2338" i="1"/>
  <c r="A2338" i="1" s="1"/>
  <c r="B2338" i="1"/>
  <c r="M2337" i="1"/>
  <c r="L2337" i="1"/>
  <c r="K2337" i="1"/>
  <c r="J2337" i="1"/>
  <c r="I2337" i="1"/>
  <c r="H2337" i="1"/>
  <c r="G2337" i="1"/>
  <c r="F2337" i="1"/>
  <c r="E2337" i="1"/>
  <c r="D2337" i="1"/>
  <c r="C2337" i="1"/>
  <c r="A2337" i="1" s="1"/>
  <c r="B2337" i="1"/>
  <c r="M2336" i="1"/>
  <c r="L2336" i="1"/>
  <c r="K2336" i="1"/>
  <c r="J2336" i="1"/>
  <c r="I2336" i="1"/>
  <c r="H2336" i="1"/>
  <c r="G2336" i="1"/>
  <c r="F2336" i="1"/>
  <c r="E2336" i="1"/>
  <c r="D2336" i="1"/>
  <c r="C2336" i="1"/>
  <c r="A2336" i="1" s="1"/>
  <c r="B2336" i="1"/>
  <c r="M2335" i="1"/>
  <c r="L2335" i="1"/>
  <c r="K2335" i="1"/>
  <c r="J2335" i="1"/>
  <c r="I2335" i="1"/>
  <c r="H2335" i="1"/>
  <c r="G2335" i="1"/>
  <c r="F2335" i="1"/>
  <c r="E2335" i="1"/>
  <c r="D2335" i="1"/>
  <c r="C2335" i="1"/>
  <c r="A2335" i="1" s="1"/>
  <c r="B2335" i="1"/>
  <c r="M2334" i="1"/>
  <c r="L2334" i="1"/>
  <c r="K2334" i="1"/>
  <c r="J2334" i="1"/>
  <c r="I2334" i="1"/>
  <c r="H2334" i="1"/>
  <c r="G2334" i="1"/>
  <c r="F2334" i="1"/>
  <c r="E2334" i="1"/>
  <c r="D2334" i="1"/>
  <c r="C2334" i="1"/>
  <c r="A2334" i="1" s="1"/>
  <c r="B2334" i="1"/>
  <c r="M2333" i="1"/>
  <c r="L2333" i="1"/>
  <c r="K2333" i="1"/>
  <c r="J2333" i="1"/>
  <c r="I2333" i="1"/>
  <c r="H2333" i="1"/>
  <c r="G2333" i="1"/>
  <c r="F2333" i="1"/>
  <c r="E2333" i="1"/>
  <c r="D2333" i="1"/>
  <c r="C2333" i="1"/>
  <c r="A2333" i="1" s="1"/>
  <c r="B2333" i="1"/>
  <c r="M2332" i="1"/>
  <c r="L2332" i="1"/>
  <c r="K2332" i="1"/>
  <c r="J2332" i="1"/>
  <c r="I2332" i="1"/>
  <c r="H2332" i="1"/>
  <c r="G2332" i="1"/>
  <c r="F2332" i="1"/>
  <c r="E2332" i="1"/>
  <c r="D2332" i="1"/>
  <c r="C2332" i="1"/>
  <c r="B2332" i="1"/>
  <c r="A2332" i="1"/>
  <c r="M2331" i="1"/>
  <c r="L2331" i="1"/>
  <c r="K2331" i="1"/>
  <c r="J2331" i="1"/>
  <c r="I2331" i="1"/>
  <c r="H2331" i="1"/>
  <c r="G2331" i="1"/>
  <c r="F2331" i="1"/>
  <c r="E2331" i="1"/>
  <c r="D2331" i="1"/>
  <c r="C2331" i="1"/>
  <c r="A2331" i="1" s="1"/>
  <c r="B2331" i="1"/>
  <c r="M2330" i="1"/>
  <c r="L2330" i="1"/>
  <c r="K2330" i="1"/>
  <c r="J2330" i="1"/>
  <c r="I2330" i="1"/>
  <c r="H2330" i="1"/>
  <c r="G2330" i="1"/>
  <c r="F2330" i="1"/>
  <c r="E2330" i="1"/>
  <c r="D2330" i="1"/>
  <c r="C2330" i="1"/>
  <c r="B2330" i="1"/>
  <c r="M2329" i="1"/>
  <c r="L2329" i="1"/>
  <c r="K2329" i="1"/>
  <c r="J2329" i="1"/>
  <c r="I2329" i="1"/>
  <c r="H2329" i="1"/>
  <c r="G2329" i="1"/>
  <c r="F2329" i="1"/>
  <c r="E2329" i="1"/>
  <c r="D2329" i="1"/>
  <c r="C2329" i="1"/>
  <c r="A2329" i="1" s="1"/>
  <c r="B2329" i="1"/>
  <c r="M2328" i="1"/>
  <c r="L2328" i="1"/>
  <c r="K2328" i="1"/>
  <c r="J2328" i="1"/>
  <c r="I2328" i="1"/>
  <c r="H2328" i="1"/>
  <c r="G2328" i="1"/>
  <c r="F2328" i="1"/>
  <c r="E2328" i="1"/>
  <c r="D2328" i="1"/>
  <c r="C2328" i="1"/>
  <c r="B2328" i="1"/>
  <c r="M2327" i="1"/>
  <c r="L2327" i="1"/>
  <c r="K2327" i="1"/>
  <c r="J2327" i="1"/>
  <c r="I2327" i="1"/>
  <c r="H2327" i="1"/>
  <c r="G2327" i="1"/>
  <c r="F2327" i="1"/>
  <c r="E2327" i="1"/>
  <c r="D2327" i="1"/>
  <c r="C2327" i="1"/>
  <c r="B2327" i="1"/>
  <c r="M2326" i="1"/>
  <c r="L2326" i="1"/>
  <c r="K2326" i="1"/>
  <c r="J2326" i="1"/>
  <c r="I2326" i="1"/>
  <c r="H2326" i="1"/>
  <c r="G2326" i="1"/>
  <c r="F2326" i="1"/>
  <c r="E2326" i="1"/>
  <c r="D2326" i="1"/>
  <c r="C2326" i="1"/>
  <c r="B2326" i="1"/>
  <c r="A2326" i="1"/>
  <c r="M2325" i="1"/>
  <c r="L2325" i="1"/>
  <c r="K2325" i="1"/>
  <c r="J2325" i="1"/>
  <c r="I2325" i="1"/>
  <c r="H2325" i="1"/>
  <c r="G2325" i="1"/>
  <c r="F2325" i="1"/>
  <c r="E2325" i="1"/>
  <c r="D2325" i="1"/>
  <c r="C2325" i="1"/>
  <c r="B2325" i="1"/>
  <c r="M2324" i="1"/>
  <c r="L2324" i="1"/>
  <c r="K2324" i="1"/>
  <c r="J2324" i="1"/>
  <c r="I2324" i="1"/>
  <c r="H2324" i="1"/>
  <c r="G2324" i="1"/>
  <c r="F2324" i="1"/>
  <c r="E2324" i="1"/>
  <c r="D2324" i="1"/>
  <c r="C2324" i="1"/>
  <c r="B2324" i="1"/>
  <c r="M2323" i="1"/>
  <c r="L2323" i="1"/>
  <c r="K2323" i="1"/>
  <c r="J2323" i="1"/>
  <c r="I2323" i="1"/>
  <c r="H2323" i="1"/>
  <c r="G2323" i="1"/>
  <c r="F2323" i="1"/>
  <c r="E2323" i="1"/>
  <c r="D2323" i="1"/>
  <c r="C2323" i="1"/>
  <c r="A2323" i="1" s="1"/>
  <c r="B2323" i="1"/>
  <c r="M2322" i="1"/>
  <c r="L2322" i="1"/>
  <c r="K2322" i="1"/>
  <c r="J2322" i="1"/>
  <c r="I2322" i="1"/>
  <c r="H2322" i="1"/>
  <c r="G2322" i="1"/>
  <c r="F2322" i="1"/>
  <c r="E2322" i="1"/>
  <c r="D2322" i="1"/>
  <c r="C2322" i="1"/>
  <c r="A2322" i="1" s="1"/>
  <c r="B2322" i="1"/>
  <c r="M2321" i="1"/>
  <c r="L2321" i="1"/>
  <c r="K2321" i="1"/>
  <c r="J2321" i="1"/>
  <c r="I2321" i="1"/>
  <c r="H2321" i="1"/>
  <c r="G2321" i="1"/>
  <c r="F2321" i="1"/>
  <c r="E2321" i="1"/>
  <c r="D2321" i="1"/>
  <c r="C2321" i="1"/>
  <c r="A2321" i="1" s="1"/>
  <c r="B2321" i="1"/>
  <c r="M2320" i="1"/>
  <c r="L2320" i="1"/>
  <c r="K2320" i="1"/>
  <c r="J2320" i="1"/>
  <c r="I2320" i="1"/>
  <c r="H2320" i="1"/>
  <c r="G2320" i="1"/>
  <c r="F2320" i="1"/>
  <c r="E2320" i="1"/>
  <c r="D2320" i="1"/>
  <c r="C2320" i="1"/>
  <c r="A2320" i="1" s="1"/>
  <c r="B2320" i="1"/>
  <c r="M2319" i="1"/>
  <c r="L2319" i="1"/>
  <c r="K2319" i="1"/>
  <c r="J2319" i="1"/>
  <c r="I2319" i="1"/>
  <c r="H2319" i="1"/>
  <c r="G2319" i="1"/>
  <c r="F2319" i="1"/>
  <c r="E2319" i="1"/>
  <c r="D2319" i="1"/>
  <c r="C2319" i="1"/>
  <c r="A2319" i="1" s="1"/>
  <c r="B2319" i="1"/>
  <c r="M2318" i="1"/>
  <c r="L2318" i="1"/>
  <c r="K2318" i="1"/>
  <c r="J2318" i="1"/>
  <c r="I2318" i="1"/>
  <c r="H2318" i="1"/>
  <c r="G2318" i="1"/>
  <c r="F2318" i="1"/>
  <c r="E2318" i="1"/>
  <c r="D2318" i="1"/>
  <c r="C2318" i="1"/>
  <c r="B2318" i="1"/>
  <c r="A2318" i="1"/>
  <c r="M2317" i="1"/>
  <c r="L2317" i="1"/>
  <c r="K2317" i="1"/>
  <c r="J2317" i="1"/>
  <c r="I2317" i="1"/>
  <c r="H2317" i="1"/>
  <c r="G2317" i="1"/>
  <c r="F2317" i="1"/>
  <c r="N2317" i="1" s="1"/>
  <c r="E2317" i="1"/>
  <c r="D2317" i="1"/>
  <c r="C2317" i="1"/>
  <c r="B2317" i="1"/>
  <c r="M2316" i="1"/>
  <c r="L2316" i="1"/>
  <c r="K2316" i="1"/>
  <c r="J2316" i="1"/>
  <c r="I2316" i="1"/>
  <c r="H2316" i="1"/>
  <c r="G2316" i="1"/>
  <c r="F2316" i="1"/>
  <c r="E2316" i="1"/>
  <c r="D2316" i="1"/>
  <c r="C2316" i="1"/>
  <c r="B2316" i="1"/>
  <c r="M2315" i="1"/>
  <c r="L2315" i="1"/>
  <c r="K2315" i="1"/>
  <c r="J2315" i="1"/>
  <c r="I2315" i="1"/>
  <c r="H2315" i="1"/>
  <c r="G2315" i="1"/>
  <c r="F2315" i="1"/>
  <c r="E2315" i="1"/>
  <c r="D2315" i="1"/>
  <c r="C2315" i="1"/>
  <c r="A2315" i="1" s="1"/>
  <c r="B2315" i="1"/>
  <c r="M2314" i="1"/>
  <c r="L2314" i="1"/>
  <c r="K2314" i="1"/>
  <c r="J2314" i="1"/>
  <c r="I2314" i="1"/>
  <c r="H2314" i="1"/>
  <c r="G2314" i="1"/>
  <c r="F2314" i="1"/>
  <c r="E2314" i="1"/>
  <c r="D2314" i="1"/>
  <c r="C2314" i="1"/>
  <c r="A2314" i="1" s="1"/>
  <c r="B2314" i="1"/>
  <c r="M2313" i="1"/>
  <c r="L2313" i="1"/>
  <c r="K2313" i="1"/>
  <c r="J2313" i="1"/>
  <c r="I2313" i="1"/>
  <c r="H2313" i="1"/>
  <c r="G2313" i="1"/>
  <c r="F2313" i="1"/>
  <c r="E2313" i="1"/>
  <c r="D2313" i="1"/>
  <c r="C2313" i="1"/>
  <c r="B2313" i="1"/>
  <c r="M2312" i="1"/>
  <c r="L2312" i="1"/>
  <c r="K2312" i="1"/>
  <c r="J2312" i="1"/>
  <c r="I2312" i="1"/>
  <c r="H2312" i="1"/>
  <c r="G2312" i="1"/>
  <c r="F2312" i="1"/>
  <c r="E2312" i="1"/>
  <c r="D2312" i="1"/>
  <c r="C2312" i="1"/>
  <c r="A2312" i="1" s="1"/>
  <c r="B2312" i="1"/>
  <c r="M2311" i="1"/>
  <c r="L2311" i="1"/>
  <c r="K2311" i="1"/>
  <c r="J2311" i="1"/>
  <c r="I2311" i="1"/>
  <c r="H2311" i="1"/>
  <c r="G2311" i="1"/>
  <c r="F2311" i="1"/>
  <c r="E2311" i="1"/>
  <c r="D2311" i="1"/>
  <c r="C2311" i="1"/>
  <c r="A2311" i="1" s="1"/>
  <c r="B2311" i="1"/>
  <c r="M2310" i="1"/>
  <c r="L2310" i="1"/>
  <c r="K2310" i="1"/>
  <c r="J2310" i="1"/>
  <c r="I2310" i="1"/>
  <c r="H2310" i="1"/>
  <c r="G2310" i="1"/>
  <c r="F2310" i="1"/>
  <c r="E2310" i="1"/>
  <c r="D2310" i="1"/>
  <c r="C2310" i="1"/>
  <c r="B2310" i="1"/>
  <c r="A2310" i="1"/>
  <c r="M2309" i="1"/>
  <c r="L2309" i="1"/>
  <c r="K2309" i="1"/>
  <c r="J2309" i="1"/>
  <c r="I2309" i="1"/>
  <c r="H2309" i="1"/>
  <c r="G2309" i="1"/>
  <c r="F2309" i="1"/>
  <c r="E2309" i="1"/>
  <c r="D2309" i="1"/>
  <c r="C2309" i="1"/>
  <c r="A2309" i="1" s="1"/>
  <c r="B2309" i="1"/>
  <c r="M2308" i="1"/>
  <c r="L2308" i="1"/>
  <c r="K2308" i="1"/>
  <c r="J2308" i="1"/>
  <c r="I2308" i="1"/>
  <c r="H2308" i="1"/>
  <c r="G2308" i="1"/>
  <c r="F2308" i="1"/>
  <c r="E2308" i="1"/>
  <c r="D2308" i="1"/>
  <c r="C2308" i="1"/>
  <c r="A2308" i="1" s="1"/>
  <c r="B2308" i="1"/>
  <c r="M2307" i="1"/>
  <c r="L2307" i="1"/>
  <c r="K2307" i="1"/>
  <c r="J2307" i="1"/>
  <c r="I2307" i="1"/>
  <c r="H2307" i="1"/>
  <c r="G2307" i="1"/>
  <c r="F2307" i="1"/>
  <c r="E2307" i="1"/>
  <c r="D2307" i="1"/>
  <c r="C2307" i="1"/>
  <c r="A2307" i="1" s="1"/>
  <c r="B2307" i="1"/>
  <c r="M2306" i="1"/>
  <c r="L2306" i="1"/>
  <c r="K2306" i="1"/>
  <c r="J2306" i="1"/>
  <c r="I2306" i="1"/>
  <c r="H2306" i="1"/>
  <c r="G2306" i="1"/>
  <c r="F2306" i="1"/>
  <c r="E2306" i="1"/>
  <c r="D2306" i="1"/>
  <c r="C2306" i="1"/>
  <c r="A2306" i="1" s="1"/>
  <c r="B2306" i="1"/>
  <c r="M2305" i="1"/>
  <c r="L2305" i="1"/>
  <c r="K2305" i="1"/>
  <c r="J2305" i="1"/>
  <c r="I2305" i="1"/>
  <c r="H2305" i="1"/>
  <c r="G2305" i="1"/>
  <c r="F2305" i="1"/>
  <c r="E2305" i="1"/>
  <c r="D2305" i="1"/>
  <c r="C2305" i="1"/>
  <c r="A2305" i="1" s="1"/>
  <c r="B2305" i="1"/>
  <c r="M2304" i="1"/>
  <c r="L2304" i="1"/>
  <c r="K2304" i="1"/>
  <c r="J2304" i="1"/>
  <c r="I2304" i="1"/>
  <c r="H2304" i="1"/>
  <c r="G2304" i="1"/>
  <c r="F2304" i="1"/>
  <c r="E2304" i="1"/>
  <c r="D2304" i="1"/>
  <c r="C2304" i="1"/>
  <c r="A2304" i="1" s="1"/>
  <c r="B2304" i="1"/>
  <c r="M2303" i="1"/>
  <c r="L2303" i="1"/>
  <c r="K2303" i="1"/>
  <c r="J2303" i="1"/>
  <c r="I2303" i="1"/>
  <c r="H2303" i="1"/>
  <c r="G2303" i="1"/>
  <c r="F2303" i="1"/>
  <c r="E2303" i="1"/>
  <c r="D2303" i="1"/>
  <c r="C2303" i="1"/>
  <c r="A2303" i="1" s="1"/>
  <c r="B2303" i="1"/>
  <c r="M2302" i="1"/>
  <c r="L2302" i="1"/>
  <c r="K2302" i="1"/>
  <c r="J2302" i="1"/>
  <c r="I2302" i="1"/>
  <c r="H2302" i="1"/>
  <c r="G2302" i="1"/>
  <c r="F2302" i="1"/>
  <c r="E2302" i="1"/>
  <c r="D2302" i="1"/>
  <c r="C2302" i="1"/>
  <c r="A2302" i="1" s="1"/>
  <c r="B2302" i="1"/>
  <c r="M2301" i="1"/>
  <c r="L2301" i="1"/>
  <c r="K2301" i="1"/>
  <c r="J2301" i="1"/>
  <c r="I2301" i="1"/>
  <c r="H2301" i="1"/>
  <c r="G2301" i="1"/>
  <c r="F2301" i="1"/>
  <c r="E2301" i="1"/>
  <c r="D2301" i="1"/>
  <c r="C2301" i="1"/>
  <c r="A2301" i="1" s="1"/>
  <c r="B2301" i="1"/>
  <c r="M2300" i="1"/>
  <c r="L2300" i="1"/>
  <c r="K2300" i="1"/>
  <c r="J2300" i="1"/>
  <c r="I2300" i="1"/>
  <c r="H2300" i="1"/>
  <c r="G2300" i="1"/>
  <c r="F2300" i="1"/>
  <c r="E2300" i="1"/>
  <c r="D2300" i="1"/>
  <c r="C2300" i="1"/>
  <c r="B2300" i="1"/>
  <c r="A2300" i="1"/>
  <c r="M2299" i="1"/>
  <c r="L2299" i="1"/>
  <c r="K2299" i="1"/>
  <c r="J2299" i="1"/>
  <c r="I2299" i="1"/>
  <c r="H2299" i="1"/>
  <c r="G2299" i="1"/>
  <c r="F2299" i="1"/>
  <c r="E2299" i="1"/>
  <c r="D2299" i="1"/>
  <c r="C2299" i="1"/>
  <c r="A2299" i="1" s="1"/>
  <c r="B2299" i="1"/>
  <c r="M2298" i="1"/>
  <c r="L2298" i="1"/>
  <c r="K2298" i="1"/>
  <c r="J2298" i="1"/>
  <c r="I2298" i="1"/>
  <c r="H2298" i="1"/>
  <c r="G2298" i="1"/>
  <c r="F2298" i="1"/>
  <c r="E2298" i="1"/>
  <c r="D2298" i="1"/>
  <c r="C2298" i="1"/>
  <c r="A2298" i="1" s="1"/>
  <c r="B2298" i="1"/>
  <c r="M2297" i="1"/>
  <c r="L2297" i="1"/>
  <c r="K2297" i="1"/>
  <c r="J2297" i="1"/>
  <c r="I2297" i="1"/>
  <c r="H2297" i="1"/>
  <c r="G2297" i="1"/>
  <c r="F2297" i="1"/>
  <c r="E2297" i="1"/>
  <c r="D2297" i="1"/>
  <c r="C2297" i="1"/>
  <c r="A2297" i="1" s="1"/>
  <c r="B2297" i="1"/>
  <c r="M2296" i="1"/>
  <c r="L2296" i="1"/>
  <c r="K2296" i="1"/>
  <c r="J2296" i="1"/>
  <c r="I2296" i="1"/>
  <c r="H2296" i="1"/>
  <c r="G2296" i="1"/>
  <c r="F2296" i="1"/>
  <c r="E2296" i="1"/>
  <c r="D2296" i="1"/>
  <c r="C2296" i="1"/>
  <c r="A2296" i="1" s="1"/>
  <c r="B2296" i="1"/>
  <c r="M2295" i="1"/>
  <c r="L2295" i="1"/>
  <c r="K2295" i="1"/>
  <c r="J2295" i="1"/>
  <c r="I2295" i="1"/>
  <c r="H2295" i="1"/>
  <c r="G2295" i="1"/>
  <c r="F2295" i="1"/>
  <c r="E2295" i="1"/>
  <c r="D2295" i="1"/>
  <c r="C2295" i="1"/>
  <c r="B2295" i="1"/>
  <c r="M2294" i="1"/>
  <c r="L2294" i="1"/>
  <c r="K2294" i="1"/>
  <c r="J2294" i="1"/>
  <c r="I2294" i="1"/>
  <c r="H2294" i="1"/>
  <c r="G2294" i="1"/>
  <c r="F2294" i="1"/>
  <c r="E2294" i="1"/>
  <c r="D2294" i="1"/>
  <c r="C2294" i="1"/>
  <c r="B2294" i="1"/>
  <c r="A2294" i="1"/>
  <c r="M2293" i="1"/>
  <c r="L2293" i="1"/>
  <c r="K2293" i="1"/>
  <c r="J2293" i="1"/>
  <c r="I2293" i="1"/>
  <c r="H2293" i="1"/>
  <c r="G2293" i="1"/>
  <c r="F2293" i="1"/>
  <c r="E2293" i="1"/>
  <c r="D2293" i="1"/>
  <c r="C2293" i="1"/>
  <c r="A2293" i="1" s="1"/>
  <c r="B2293" i="1"/>
  <c r="M2292" i="1"/>
  <c r="L2292" i="1"/>
  <c r="K2292" i="1"/>
  <c r="J2292" i="1"/>
  <c r="I2292" i="1"/>
  <c r="H2292" i="1"/>
  <c r="G2292" i="1"/>
  <c r="F2292" i="1"/>
  <c r="E2292" i="1"/>
  <c r="D2292" i="1"/>
  <c r="C2292" i="1"/>
  <c r="A2292" i="1" s="1"/>
  <c r="B2292" i="1"/>
  <c r="M2291" i="1"/>
  <c r="L2291" i="1"/>
  <c r="K2291" i="1"/>
  <c r="J2291" i="1"/>
  <c r="I2291" i="1"/>
  <c r="H2291" i="1"/>
  <c r="G2291" i="1"/>
  <c r="F2291" i="1"/>
  <c r="E2291" i="1"/>
  <c r="D2291" i="1"/>
  <c r="C2291" i="1"/>
  <c r="A2291" i="1" s="1"/>
  <c r="B2291" i="1"/>
  <c r="M2290" i="1"/>
  <c r="L2290" i="1"/>
  <c r="K2290" i="1"/>
  <c r="J2290" i="1"/>
  <c r="I2290" i="1"/>
  <c r="H2290" i="1"/>
  <c r="G2290" i="1"/>
  <c r="F2290" i="1"/>
  <c r="E2290" i="1"/>
  <c r="D2290" i="1"/>
  <c r="C2290" i="1"/>
  <c r="A2290" i="1" s="1"/>
  <c r="B2290" i="1"/>
  <c r="M2289" i="1"/>
  <c r="L2289" i="1"/>
  <c r="K2289" i="1"/>
  <c r="J2289" i="1"/>
  <c r="I2289" i="1"/>
  <c r="H2289" i="1"/>
  <c r="G2289" i="1"/>
  <c r="F2289" i="1"/>
  <c r="E2289" i="1"/>
  <c r="D2289" i="1"/>
  <c r="C2289" i="1"/>
  <c r="A2289" i="1" s="1"/>
  <c r="B2289" i="1"/>
  <c r="M2288" i="1"/>
  <c r="L2288" i="1"/>
  <c r="K2288" i="1"/>
  <c r="J2288" i="1"/>
  <c r="I2288" i="1"/>
  <c r="H2288" i="1"/>
  <c r="G2288" i="1"/>
  <c r="F2288" i="1"/>
  <c r="E2288" i="1"/>
  <c r="D2288" i="1"/>
  <c r="C2288" i="1"/>
  <c r="A2288" i="1" s="1"/>
  <c r="B2288" i="1"/>
  <c r="M2287" i="1"/>
  <c r="L2287" i="1"/>
  <c r="K2287" i="1"/>
  <c r="J2287" i="1"/>
  <c r="I2287" i="1"/>
  <c r="H2287" i="1"/>
  <c r="G2287" i="1"/>
  <c r="F2287" i="1"/>
  <c r="E2287" i="1"/>
  <c r="D2287" i="1"/>
  <c r="C2287" i="1"/>
  <c r="A2287" i="1" s="1"/>
  <c r="B2287" i="1"/>
  <c r="M2286" i="1"/>
  <c r="L2286" i="1"/>
  <c r="K2286" i="1"/>
  <c r="J2286" i="1"/>
  <c r="I2286" i="1"/>
  <c r="H2286" i="1"/>
  <c r="G2286" i="1"/>
  <c r="F2286" i="1"/>
  <c r="E2286" i="1"/>
  <c r="D2286" i="1"/>
  <c r="C2286" i="1"/>
  <c r="B2286" i="1"/>
  <c r="A2286" i="1"/>
  <c r="M2285" i="1"/>
  <c r="L2285" i="1"/>
  <c r="K2285" i="1"/>
  <c r="J2285" i="1"/>
  <c r="I2285" i="1"/>
  <c r="H2285" i="1"/>
  <c r="G2285" i="1"/>
  <c r="F2285" i="1"/>
  <c r="N2285" i="1" s="1"/>
  <c r="E2285" i="1"/>
  <c r="D2285" i="1"/>
  <c r="C2285" i="1"/>
  <c r="B2285" i="1"/>
  <c r="M2284" i="1"/>
  <c r="L2284" i="1"/>
  <c r="K2284" i="1"/>
  <c r="J2284" i="1"/>
  <c r="I2284" i="1"/>
  <c r="H2284" i="1"/>
  <c r="G2284" i="1"/>
  <c r="F2284" i="1"/>
  <c r="E2284" i="1"/>
  <c r="D2284" i="1"/>
  <c r="C2284" i="1"/>
  <c r="A2284" i="1" s="1"/>
  <c r="B2284" i="1"/>
  <c r="M2283" i="1"/>
  <c r="L2283" i="1"/>
  <c r="K2283" i="1"/>
  <c r="J2283" i="1"/>
  <c r="I2283" i="1"/>
  <c r="H2283" i="1"/>
  <c r="G2283" i="1"/>
  <c r="F2283" i="1"/>
  <c r="E2283" i="1"/>
  <c r="D2283" i="1"/>
  <c r="C2283" i="1"/>
  <c r="B2283" i="1"/>
  <c r="M2282" i="1"/>
  <c r="L2282" i="1"/>
  <c r="K2282" i="1"/>
  <c r="J2282" i="1"/>
  <c r="I2282" i="1"/>
  <c r="H2282" i="1"/>
  <c r="G2282" i="1"/>
  <c r="F2282" i="1"/>
  <c r="E2282" i="1"/>
  <c r="D2282" i="1"/>
  <c r="C2282" i="1"/>
  <c r="B2282" i="1"/>
  <c r="M2281" i="1"/>
  <c r="L2281" i="1"/>
  <c r="K2281" i="1"/>
  <c r="J2281" i="1"/>
  <c r="I2281" i="1"/>
  <c r="H2281" i="1"/>
  <c r="G2281" i="1"/>
  <c r="F2281" i="1"/>
  <c r="E2281" i="1"/>
  <c r="D2281" i="1"/>
  <c r="C2281" i="1"/>
  <c r="A2281" i="1" s="1"/>
  <c r="B2281" i="1"/>
  <c r="M2280" i="1"/>
  <c r="L2280" i="1"/>
  <c r="K2280" i="1"/>
  <c r="J2280" i="1"/>
  <c r="I2280" i="1"/>
  <c r="H2280" i="1"/>
  <c r="G2280" i="1"/>
  <c r="F2280" i="1"/>
  <c r="E2280" i="1"/>
  <c r="D2280" i="1"/>
  <c r="C2280" i="1"/>
  <c r="B2280" i="1"/>
  <c r="A2280" i="1" s="1"/>
  <c r="M2279" i="1"/>
  <c r="L2279" i="1"/>
  <c r="K2279" i="1"/>
  <c r="J2279" i="1"/>
  <c r="I2279" i="1"/>
  <c r="H2279" i="1"/>
  <c r="G2279" i="1"/>
  <c r="F2279" i="1"/>
  <c r="E2279" i="1"/>
  <c r="D2279" i="1"/>
  <c r="C2279" i="1"/>
  <c r="A2279" i="1" s="1"/>
  <c r="B2279" i="1"/>
  <c r="M2278" i="1"/>
  <c r="L2278" i="1"/>
  <c r="K2278" i="1"/>
  <c r="J2278" i="1"/>
  <c r="I2278" i="1"/>
  <c r="H2278" i="1"/>
  <c r="G2278" i="1"/>
  <c r="F2278" i="1"/>
  <c r="E2278" i="1"/>
  <c r="D2278" i="1"/>
  <c r="C2278" i="1"/>
  <c r="A2278" i="1" s="1"/>
  <c r="B2278" i="1"/>
  <c r="M2277" i="1"/>
  <c r="L2277" i="1"/>
  <c r="K2277" i="1"/>
  <c r="J2277" i="1"/>
  <c r="I2277" i="1"/>
  <c r="H2277" i="1"/>
  <c r="G2277" i="1"/>
  <c r="F2277" i="1"/>
  <c r="E2277" i="1"/>
  <c r="D2277" i="1"/>
  <c r="C2277" i="1"/>
  <c r="A2277" i="1" s="1"/>
  <c r="B2277" i="1"/>
  <c r="M2276" i="1"/>
  <c r="L2276" i="1"/>
  <c r="K2276" i="1"/>
  <c r="J2276" i="1"/>
  <c r="I2276" i="1"/>
  <c r="H2276" i="1"/>
  <c r="G2276" i="1"/>
  <c r="F2276" i="1"/>
  <c r="E2276" i="1"/>
  <c r="D2276" i="1"/>
  <c r="C2276" i="1"/>
  <c r="A2276" i="1" s="1"/>
  <c r="B2276" i="1"/>
  <c r="M2275" i="1"/>
  <c r="L2275" i="1"/>
  <c r="K2275" i="1"/>
  <c r="J2275" i="1"/>
  <c r="I2275" i="1"/>
  <c r="H2275" i="1"/>
  <c r="G2275" i="1"/>
  <c r="F2275" i="1"/>
  <c r="E2275" i="1"/>
  <c r="D2275" i="1"/>
  <c r="C2275" i="1"/>
  <c r="A2275" i="1" s="1"/>
  <c r="B2275" i="1"/>
  <c r="M2274" i="1"/>
  <c r="L2274" i="1"/>
  <c r="K2274" i="1"/>
  <c r="J2274" i="1"/>
  <c r="I2274" i="1"/>
  <c r="H2274" i="1"/>
  <c r="G2274" i="1"/>
  <c r="F2274" i="1"/>
  <c r="E2274" i="1"/>
  <c r="D2274" i="1"/>
  <c r="C2274" i="1"/>
  <c r="A2274" i="1" s="1"/>
  <c r="B2274" i="1"/>
  <c r="M2273" i="1"/>
  <c r="L2273" i="1"/>
  <c r="K2273" i="1"/>
  <c r="J2273" i="1"/>
  <c r="I2273" i="1"/>
  <c r="H2273" i="1"/>
  <c r="G2273" i="1"/>
  <c r="F2273" i="1"/>
  <c r="E2273" i="1"/>
  <c r="D2273" i="1"/>
  <c r="C2273" i="1"/>
  <c r="A2273" i="1" s="1"/>
  <c r="B2273" i="1"/>
  <c r="M2272" i="1"/>
  <c r="L2272" i="1"/>
  <c r="K2272" i="1"/>
  <c r="J2272" i="1"/>
  <c r="I2272" i="1"/>
  <c r="H2272" i="1"/>
  <c r="G2272" i="1"/>
  <c r="F2272" i="1"/>
  <c r="E2272" i="1"/>
  <c r="D2272" i="1"/>
  <c r="C2272" i="1"/>
  <c r="A2272" i="1" s="1"/>
  <c r="B2272" i="1"/>
  <c r="M2271" i="1"/>
  <c r="L2271" i="1"/>
  <c r="K2271" i="1"/>
  <c r="J2271" i="1"/>
  <c r="I2271" i="1"/>
  <c r="H2271" i="1"/>
  <c r="G2271" i="1"/>
  <c r="F2271" i="1"/>
  <c r="E2271" i="1"/>
  <c r="D2271" i="1"/>
  <c r="C2271" i="1"/>
  <c r="A2271" i="1" s="1"/>
  <c r="B2271" i="1"/>
  <c r="M2270" i="1"/>
  <c r="L2270" i="1"/>
  <c r="K2270" i="1"/>
  <c r="J2270" i="1"/>
  <c r="I2270" i="1"/>
  <c r="H2270" i="1"/>
  <c r="G2270" i="1"/>
  <c r="F2270" i="1"/>
  <c r="E2270" i="1"/>
  <c r="D2270" i="1"/>
  <c r="C2270" i="1"/>
  <c r="A2270" i="1" s="1"/>
  <c r="B2270" i="1"/>
  <c r="M2269" i="1"/>
  <c r="L2269" i="1"/>
  <c r="K2269" i="1"/>
  <c r="J2269" i="1"/>
  <c r="I2269" i="1"/>
  <c r="H2269" i="1"/>
  <c r="G2269" i="1"/>
  <c r="F2269" i="1"/>
  <c r="E2269" i="1"/>
  <c r="D2269" i="1"/>
  <c r="C2269" i="1"/>
  <c r="A2269" i="1" s="1"/>
  <c r="B2269" i="1"/>
  <c r="M2268" i="1"/>
  <c r="L2268" i="1"/>
  <c r="K2268" i="1"/>
  <c r="J2268" i="1"/>
  <c r="I2268" i="1"/>
  <c r="H2268" i="1"/>
  <c r="G2268" i="1"/>
  <c r="F2268" i="1"/>
  <c r="E2268" i="1"/>
  <c r="D2268" i="1"/>
  <c r="C2268" i="1"/>
  <c r="A2268" i="1" s="1"/>
  <c r="B2268" i="1"/>
  <c r="M2267" i="1"/>
  <c r="L2267" i="1"/>
  <c r="K2267" i="1"/>
  <c r="J2267" i="1"/>
  <c r="I2267" i="1"/>
  <c r="H2267" i="1"/>
  <c r="G2267" i="1"/>
  <c r="F2267" i="1"/>
  <c r="E2267" i="1"/>
  <c r="D2267" i="1"/>
  <c r="C2267" i="1"/>
  <c r="A2267" i="1" s="1"/>
  <c r="B2267" i="1"/>
  <c r="M2266" i="1"/>
  <c r="L2266" i="1"/>
  <c r="K2266" i="1"/>
  <c r="J2266" i="1"/>
  <c r="I2266" i="1"/>
  <c r="H2266" i="1"/>
  <c r="G2266" i="1"/>
  <c r="F2266" i="1"/>
  <c r="E2266" i="1"/>
  <c r="D2266" i="1"/>
  <c r="C2266" i="1"/>
  <c r="B2266" i="1"/>
  <c r="A2266" i="1"/>
  <c r="M2265" i="1"/>
  <c r="L2265" i="1"/>
  <c r="K2265" i="1"/>
  <c r="J2265" i="1"/>
  <c r="I2265" i="1"/>
  <c r="H2265" i="1"/>
  <c r="G2265" i="1"/>
  <c r="F2265" i="1"/>
  <c r="E2265" i="1"/>
  <c r="D2265" i="1"/>
  <c r="C2265" i="1"/>
  <c r="B2265" i="1"/>
  <c r="M2264" i="1"/>
  <c r="L2264" i="1"/>
  <c r="K2264" i="1"/>
  <c r="J2264" i="1"/>
  <c r="I2264" i="1"/>
  <c r="H2264" i="1"/>
  <c r="G2264" i="1"/>
  <c r="F2264" i="1"/>
  <c r="E2264" i="1"/>
  <c r="D2264" i="1"/>
  <c r="C2264" i="1"/>
  <c r="B2264" i="1"/>
  <c r="M2263" i="1"/>
  <c r="L2263" i="1"/>
  <c r="K2263" i="1"/>
  <c r="J2263" i="1"/>
  <c r="I2263" i="1"/>
  <c r="H2263" i="1"/>
  <c r="G2263" i="1"/>
  <c r="F2263" i="1"/>
  <c r="E2263" i="1"/>
  <c r="D2263" i="1"/>
  <c r="C2263" i="1"/>
  <c r="B2263" i="1"/>
  <c r="M2262" i="1"/>
  <c r="L2262" i="1"/>
  <c r="K2262" i="1"/>
  <c r="J2262" i="1"/>
  <c r="I2262" i="1"/>
  <c r="H2262" i="1"/>
  <c r="G2262" i="1"/>
  <c r="F2262" i="1"/>
  <c r="E2262" i="1"/>
  <c r="D2262" i="1"/>
  <c r="C2262" i="1"/>
  <c r="A2262" i="1" s="1"/>
  <c r="B2262" i="1"/>
  <c r="M2261" i="1"/>
  <c r="L2261" i="1"/>
  <c r="K2261" i="1"/>
  <c r="J2261" i="1"/>
  <c r="I2261" i="1"/>
  <c r="H2261" i="1"/>
  <c r="G2261" i="1"/>
  <c r="F2261" i="1"/>
  <c r="E2261" i="1"/>
  <c r="D2261" i="1"/>
  <c r="C2261" i="1"/>
  <c r="B2261" i="1"/>
  <c r="M2260" i="1"/>
  <c r="L2260" i="1"/>
  <c r="K2260" i="1"/>
  <c r="J2260" i="1"/>
  <c r="I2260" i="1"/>
  <c r="H2260" i="1"/>
  <c r="G2260" i="1"/>
  <c r="F2260" i="1"/>
  <c r="E2260" i="1"/>
  <c r="D2260" i="1"/>
  <c r="C2260" i="1"/>
  <c r="B2260" i="1"/>
  <c r="A2260" i="1"/>
  <c r="M2259" i="1"/>
  <c r="L2259" i="1"/>
  <c r="K2259" i="1"/>
  <c r="J2259" i="1"/>
  <c r="I2259" i="1"/>
  <c r="H2259" i="1"/>
  <c r="G2259" i="1"/>
  <c r="F2259" i="1"/>
  <c r="E2259" i="1"/>
  <c r="D2259" i="1"/>
  <c r="C2259" i="1"/>
  <c r="A2259" i="1" s="1"/>
  <c r="B2259" i="1"/>
  <c r="M2258" i="1"/>
  <c r="L2258" i="1"/>
  <c r="K2258" i="1"/>
  <c r="J2258" i="1"/>
  <c r="I2258" i="1"/>
  <c r="H2258" i="1"/>
  <c r="G2258" i="1"/>
  <c r="F2258" i="1"/>
  <c r="E2258" i="1"/>
  <c r="D2258" i="1"/>
  <c r="C2258" i="1"/>
  <c r="B2258" i="1"/>
  <c r="M2257" i="1"/>
  <c r="L2257" i="1"/>
  <c r="K2257" i="1"/>
  <c r="J2257" i="1"/>
  <c r="I2257" i="1"/>
  <c r="H2257" i="1"/>
  <c r="G2257" i="1"/>
  <c r="F2257" i="1"/>
  <c r="E2257" i="1"/>
  <c r="D2257" i="1"/>
  <c r="C2257" i="1"/>
  <c r="A2257" i="1" s="1"/>
  <c r="B2257" i="1"/>
  <c r="M2256" i="1"/>
  <c r="L2256" i="1"/>
  <c r="K2256" i="1"/>
  <c r="J2256" i="1"/>
  <c r="I2256" i="1"/>
  <c r="H2256" i="1"/>
  <c r="G2256" i="1"/>
  <c r="F2256" i="1"/>
  <c r="E2256" i="1"/>
  <c r="D2256" i="1"/>
  <c r="C2256" i="1"/>
  <c r="A2256" i="1" s="1"/>
  <c r="B2256" i="1"/>
  <c r="M2255" i="1"/>
  <c r="L2255" i="1"/>
  <c r="K2255" i="1"/>
  <c r="J2255" i="1"/>
  <c r="I2255" i="1"/>
  <c r="H2255" i="1"/>
  <c r="G2255" i="1"/>
  <c r="F2255" i="1"/>
  <c r="E2255" i="1"/>
  <c r="D2255" i="1"/>
  <c r="C2255" i="1"/>
  <c r="A2255" i="1" s="1"/>
  <c r="B2255" i="1"/>
  <c r="M2254" i="1"/>
  <c r="L2254" i="1"/>
  <c r="K2254" i="1"/>
  <c r="J2254" i="1"/>
  <c r="I2254" i="1"/>
  <c r="H2254" i="1"/>
  <c r="G2254" i="1"/>
  <c r="F2254" i="1"/>
  <c r="E2254" i="1"/>
  <c r="D2254" i="1"/>
  <c r="C2254" i="1"/>
  <c r="A2254" i="1" s="1"/>
  <c r="B2254" i="1"/>
  <c r="M2253" i="1"/>
  <c r="L2253" i="1"/>
  <c r="K2253" i="1"/>
  <c r="J2253" i="1"/>
  <c r="I2253" i="1"/>
  <c r="H2253" i="1"/>
  <c r="G2253" i="1"/>
  <c r="F2253" i="1"/>
  <c r="E2253" i="1"/>
  <c r="D2253" i="1"/>
  <c r="C2253" i="1"/>
  <c r="A2253" i="1" s="1"/>
  <c r="B2253" i="1"/>
  <c r="M2252" i="1"/>
  <c r="L2252" i="1"/>
  <c r="K2252" i="1"/>
  <c r="J2252" i="1"/>
  <c r="I2252" i="1"/>
  <c r="H2252" i="1"/>
  <c r="G2252" i="1"/>
  <c r="F2252" i="1"/>
  <c r="E2252" i="1"/>
  <c r="D2252" i="1"/>
  <c r="C2252" i="1"/>
  <c r="A2252" i="1" s="1"/>
  <c r="B2252" i="1"/>
  <c r="M2251" i="1"/>
  <c r="L2251" i="1"/>
  <c r="K2251" i="1"/>
  <c r="J2251" i="1"/>
  <c r="I2251" i="1"/>
  <c r="H2251" i="1"/>
  <c r="G2251" i="1"/>
  <c r="F2251" i="1"/>
  <c r="E2251" i="1"/>
  <c r="D2251" i="1"/>
  <c r="C2251" i="1"/>
  <c r="A2251" i="1" s="1"/>
  <c r="B2251" i="1"/>
  <c r="M2250" i="1"/>
  <c r="L2250" i="1"/>
  <c r="K2250" i="1"/>
  <c r="J2250" i="1"/>
  <c r="I2250" i="1"/>
  <c r="H2250" i="1"/>
  <c r="G2250" i="1"/>
  <c r="F2250" i="1"/>
  <c r="E2250" i="1"/>
  <c r="D2250" i="1"/>
  <c r="C2250" i="1"/>
  <c r="A2250" i="1" s="1"/>
  <c r="B2250" i="1"/>
  <c r="M2249" i="1"/>
  <c r="L2249" i="1"/>
  <c r="K2249" i="1"/>
  <c r="J2249" i="1"/>
  <c r="I2249" i="1"/>
  <c r="H2249" i="1"/>
  <c r="G2249" i="1"/>
  <c r="F2249" i="1"/>
  <c r="E2249" i="1"/>
  <c r="D2249" i="1"/>
  <c r="C2249" i="1"/>
  <c r="B2249" i="1"/>
  <c r="M2248" i="1"/>
  <c r="L2248" i="1"/>
  <c r="K2248" i="1"/>
  <c r="J2248" i="1"/>
  <c r="I2248" i="1"/>
  <c r="H2248" i="1"/>
  <c r="G2248" i="1"/>
  <c r="F2248" i="1"/>
  <c r="E2248" i="1"/>
  <c r="D2248" i="1"/>
  <c r="C2248" i="1"/>
  <c r="B2248" i="1"/>
  <c r="M2247" i="1"/>
  <c r="L2247" i="1"/>
  <c r="K2247" i="1"/>
  <c r="J2247" i="1"/>
  <c r="I2247" i="1"/>
  <c r="H2247" i="1"/>
  <c r="G2247" i="1"/>
  <c r="F2247" i="1"/>
  <c r="E2247" i="1"/>
  <c r="D2247" i="1"/>
  <c r="C2247" i="1"/>
  <c r="A2247" i="1" s="1"/>
  <c r="B2247" i="1"/>
  <c r="M2246" i="1"/>
  <c r="L2246" i="1"/>
  <c r="K2246" i="1"/>
  <c r="J2246" i="1"/>
  <c r="I2246" i="1"/>
  <c r="H2246" i="1"/>
  <c r="G2246" i="1"/>
  <c r="F2246" i="1"/>
  <c r="E2246" i="1"/>
  <c r="D2246" i="1"/>
  <c r="C2246" i="1"/>
  <c r="B2246" i="1"/>
  <c r="A2246" i="1"/>
  <c r="M2245" i="1"/>
  <c r="L2245" i="1"/>
  <c r="K2245" i="1"/>
  <c r="J2245" i="1"/>
  <c r="I2245" i="1"/>
  <c r="H2245" i="1"/>
  <c r="G2245" i="1"/>
  <c r="F2245" i="1"/>
  <c r="E2245" i="1"/>
  <c r="D2245" i="1"/>
  <c r="C2245" i="1"/>
  <c r="B2245" i="1"/>
  <c r="M2244" i="1"/>
  <c r="L2244" i="1"/>
  <c r="K2244" i="1"/>
  <c r="J2244" i="1"/>
  <c r="I2244" i="1"/>
  <c r="H2244" i="1"/>
  <c r="G2244" i="1"/>
  <c r="F2244" i="1"/>
  <c r="E2244" i="1"/>
  <c r="D2244" i="1"/>
  <c r="C2244" i="1"/>
  <c r="B2244" i="1"/>
  <c r="A2244" i="1" s="1"/>
  <c r="M2243" i="1"/>
  <c r="L2243" i="1"/>
  <c r="K2243" i="1"/>
  <c r="J2243" i="1"/>
  <c r="I2243" i="1"/>
  <c r="H2243" i="1"/>
  <c r="G2243" i="1"/>
  <c r="F2243" i="1"/>
  <c r="E2243" i="1"/>
  <c r="D2243" i="1"/>
  <c r="C2243" i="1"/>
  <c r="A2243" i="1" s="1"/>
  <c r="B2243" i="1"/>
  <c r="M2242" i="1"/>
  <c r="L2242" i="1"/>
  <c r="K2242" i="1"/>
  <c r="J2242" i="1"/>
  <c r="I2242" i="1"/>
  <c r="H2242" i="1"/>
  <c r="G2242" i="1"/>
  <c r="F2242" i="1"/>
  <c r="E2242" i="1"/>
  <c r="D2242" i="1"/>
  <c r="C2242" i="1"/>
  <c r="A2242" i="1" s="1"/>
  <c r="B2242" i="1"/>
  <c r="M2241" i="1"/>
  <c r="L2241" i="1"/>
  <c r="K2241" i="1"/>
  <c r="J2241" i="1"/>
  <c r="I2241" i="1"/>
  <c r="H2241" i="1"/>
  <c r="G2241" i="1"/>
  <c r="F2241" i="1"/>
  <c r="E2241" i="1"/>
  <c r="D2241" i="1"/>
  <c r="C2241" i="1"/>
  <c r="A2241" i="1" s="1"/>
  <c r="B2241" i="1"/>
  <c r="M2240" i="1"/>
  <c r="L2240" i="1"/>
  <c r="K2240" i="1"/>
  <c r="J2240" i="1"/>
  <c r="I2240" i="1"/>
  <c r="H2240" i="1"/>
  <c r="G2240" i="1"/>
  <c r="F2240" i="1"/>
  <c r="E2240" i="1"/>
  <c r="D2240" i="1"/>
  <c r="C2240" i="1"/>
  <c r="A2240" i="1" s="1"/>
  <c r="B2240" i="1"/>
  <c r="M2239" i="1"/>
  <c r="L2239" i="1"/>
  <c r="K2239" i="1"/>
  <c r="J2239" i="1"/>
  <c r="I2239" i="1"/>
  <c r="H2239" i="1"/>
  <c r="G2239" i="1"/>
  <c r="F2239" i="1"/>
  <c r="E2239" i="1"/>
  <c r="D2239" i="1"/>
  <c r="C2239" i="1"/>
  <c r="A2239" i="1" s="1"/>
  <c r="B2239" i="1"/>
  <c r="M2238" i="1"/>
  <c r="L2238" i="1"/>
  <c r="K2238" i="1"/>
  <c r="J2238" i="1"/>
  <c r="I2238" i="1"/>
  <c r="H2238" i="1"/>
  <c r="G2238" i="1"/>
  <c r="F2238" i="1"/>
  <c r="E2238" i="1"/>
  <c r="D2238" i="1"/>
  <c r="C2238" i="1"/>
  <c r="A2238" i="1" s="1"/>
  <c r="B2238" i="1"/>
  <c r="M2237" i="1"/>
  <c r="L2237" i="1"/>
  <c r="K2237" i="1"/>
  <c r="J2237" i="1"/>
  <c r="I2237" i="1"/>
  <c r="H2237" i="1"/>
  <c r="G2237" i="1"/>
  <c r="F2237" i="1"/>
  <c r="E2237" i="1"/>
  <c r="D2237" i="1"/>
  <c r="C2237" i="1"/>
  <c r="A2237" i="1" s="1"/>
  <c r="B2237" i="1"/>
  <c r="M2236" i="1"/>
  <c r="L2236" i="1"/>
  <c r="K2236" i="1"/>
  <c r="J2236" i="1"/>
  <c r="I2236" i="1"/>
  <c r="H2236" i="1"/>
  <c r="G2236" i="1"/>
  <c r="F2236" i="1"/>
  <c r="E2236" i="1"/>
  <c r="D2236" i="1"/>
  <c r="C2236" i="1"/>
  <c r="A2236" i="1" s="1"/>
  <c r="B2236" i="1"/>
  <c r="M2235" i="1"/>
  <c r="L2235" i="1"/>
  <c r="K2235" i="1"/>
  <c r="J2235" i="1"/>
  <c r="I2235" i="1"/>
  <c r="H2235" i="1"/>
  <c r="G2235" i="1"/>
  <c r="F2235" i="1"/>
  <c r="E2235" i="1"/>
  <c r="D2235" i="1"/>
  <c r="C2235" i="1"/>
  <c r="A2235" i="1" s="1"/>
  <c r="B2235" i="1"/>
  <c r="M2234" i="1"/>
  <c r="L2234" i="1"/>
  <c r="K2234" i="1"/>
  <c r="J2234" i="1"/>
  <c r="I2234" i="1"/>
  <c r="H2234" i="1"/>
  <c r="G2234" i="1"/>
  <c r="F2234" i="1"/>
  <c r="E2234" i="1"/>
  <c r="D2234" i="1"/>
  <c r="C2234" i="1"/>
  <c r="A2234" i="1" s="1"/>
  <c r="B2234" i="1"/>
  <c r="M2233" i="1"/>
  <c r="L2233" i="1"/>
  <c r="K2233" i="1"/>
  <c r="J2233" i="1"/>
  <c r="I2233" i="1"/>
  <c r="H2233" i="1"/>
  <c r="G2233" i="1"/>
  <c r="F2233" i="1"/>
  <c r="E2233" i="1"/>
  <c r="D2233" i="1"/>
  <c r="C2233" i="1"/>
  <c r="A2233" i="1" s="1"/>
  <c r="B2233" i="1"/>
  <c r="M2232" i="1"/>
  <c r="L2232" i="1"/>
  <c r="K2232" i="1"/>
  <c r="J2232" i="1"/>
  <c r="I2232" i="1"/>
  <c r="H2232" i="1"/>
  <c r="G2232" i="1"/>
  <c r="F2232" i="1"/>
  <c r="E2232" i="1"/>
  <c r="D2232" i="1"/>
  <c r="C2232" i="1"/>
  <c r="A2232" i="1" s="1"/>
  <c r="B2232" i="1"/>
  <c r="M2231" i="1"/>
  <c r="L2231" i="1"/>
  <c r="K2231" i="1"/>
  <c r="J2231" i="1"/>
  <c r="I2231" i="1"/>
  <c r="H2231" i="1"/>
  <c r="G2231" i="1"/>
  <c r="F2231" i="1"/>
  <c r="E2231" i="1"/>
  <c r="D2231" i="1"/>
  <c r="C2231" i="1"/>
  <c r="A2231" i="1" s="1"/>
  <c r="B2231" i="1"/>
  <c r="M2230" i="1"/>
  <c r="L2230" i="1"/>
  <c r="K2230" i="1"/>
  <c r="J2230" i="1"/>
  <c r="I2230" i="1"/>
  <c r="H2230" i="1"/>
  <c r="G2230" i="1"/>
  <c r="F2230" i="1"/>
  <c r="E2230" i="1"/>
  <c r="D2230" i="1"/>
  <c r="C2230" i="1"/>
  <c r="A2230" i="1" s="1"/>
  <c r="B2230" i="1"/>
  <c r="M2229" i="1"/>
  <c r="L2229" i="1"/>
  <c r="K2229" i="1"/>
  <c r="J2229" i="1"/>
  <c r="I2229" i="1"/>
  <c r="H2229" i="1"/>
  <c r="G2229" i="1"/>
  <c r="F2229" i="1"/>
  <c r="E2229" i="1"/>
  <c r="D2229" i="1"/>
  <c r="C2229" i="1"/>
  <c r="A2229" i="1" s="1"/>
  <c r="B2229" i="1"/>
  <c r="M2228" i="1"/>
  <c r="L2228" i="1"/>
  <c r="K2228" i="1"/>
  <c r="J2228" i="1"/>
  <c r="I2228" i="1"/>
  <c r="H2228" i="1"/>
  <c r="G2228" i="1"/>
  <c r="F2228" i="1"/>
  <c r="E2228" i="1"/>
  <c r="D2228" i="1"/>
  <c r="C2228" i="1"/>
  <c r="A2228" i="1" s="1"/>
  <c r="B2228" i="1"/>
  <c r="M2227" i="1"/>
  <c r="L2227" i="1"/>
  <c r="K2227" i="1"/>
  <c r="J2227" i="1"/>
  <c r="I2227" i="1"/>
  <c r="H2227" i="1"/>
  <c r="G2227" i="1"/>
  <c r="F2227" i="1"/>
  <c r="E2227" i="1"/>
  <c r="D2227" i="1"/>
  <c r="C2227" i="1"/>
  <c r="B2227" i="1"/>
  <c r="M2226" i="1"/>
  <c r="L2226" i="1"/>
  <c r="K2226" i="1"/>
  <c r="J2226" i="1"/>
  <c r="I2226" i="1"/>
  <c r="H2226" i="1"/>
  <c r="G2226" i="1"/>
  <c r="F2226" i="1"/>
  <c r="E2226" i="1"/>
  <c r="D2226" i="1"/>
  <c r="C2226" i="1"/>
  <c r="B2226" i="1"/>
  <c r="A2226" i="1" s="1"/>
  <c r="M2225" i="1"/>
  <c r="L2225" i="1"/>
  <c r="K2225" i="1"/>
  <c r="J2225" i="1"/>
  <c r="I2225" i="1"/>
  <c r="H2225" i="1"/>
  <c r="G2225" i="1"/>
  <c r="F2225" i="1"/>
  <c r="E2225" i="1"/>
  <c r="D2225" i="1"/>
  <c r="C2225" i="1"/>
  <c r="A2225" i="1" s="1"/>
  <c r="B2225" i="1"/>
  <c r="M2224" i="1"/>
  <c r="L2224" i="1"/>
  <c r="K2224" i="1"/>
  <c r="J2224" i="1"/>
  <c r="I2224" i="1"/>
  <c r="H2224" i="1"/>
  <c r="G2224" i="1"/>
  <c r="F2224" i="1"/>
  <c r="E2224" i="1"/>
  <c r="D2224" i="1"/>
  <c r="C2224" i="1"/>
  <c r="A2224" i="1" s="1"/>
  <c r="B2224" i="1"/>
  <c r="M2223" i="1"/>
  <c r="L2223" i="1"/>
  <c r="K2223" i="1"/>
  <c r="J2223" i="1"/>
  <c r="I2223" i="1"/>
  <c r="H2223" i="1"/>
  <c r="G2223" i="1"/>
  <c r="F2223" i="1"/>
  <c r="E2223" i="1"/>
  <c r="D2223" i="1"/>
  <c r="C2223" i="1"/>
  <c r="A2223" i="1" s="1"/>
  <c r="B2223" i="1"/>
  <c r="M2222" i="1"/>
  <c r="L2222" i="1"/>
  <c r="K2222" i="1"/>
  <c r="J2222" i="1"/>
  <c r="I2222" i="1"/>
  <c r="H2222" i="1"/>
  <c r="G2222" i="1"/>
  <c r="F2222" i="1"/>
  <c r="E2222" i="1"/>
  <c r="D2222" i="1"/>
  <c r="C2222" i="1"/>
  <c r="B2222" i="1"/>
  <c r="A2222" i="1"/>
  <c r="M2221" i="1"/>
  <c r="L2221" i="1"/>
  <c r="K2221" i="1"/>
  <c r="J2221" i="1"/>
  <c r="I2221" i="1"/>
  <c r="H2221" i="1"/>
  <c r="G2221" i="1"/>
  <c r="F2221" i="1"/>
  <c r="E2221" i="1"/>
  <c r="D2221" i="1"/>
  <c r="C2221" i="1"/>
  <c r="A2221" i="1" s="1"/>
  <c r="B2221" i="1"/>
  <c r="M2220" i="1"/>
  <c r="L2220" i="1"/>
  <c r="K2220" i="1"/>
  <c r="J2220" i="1"/>
  <c r="I2220" i="1"/>
  <c r="H2220" i="1"/>
  <c r="G2220" i="1"/>
  <c r="F2220" i="1"/>
  <c r="N2220" i="1" s="1"/>
  <c r="E2220" i="1"/>
  <c r="D2220" i="1"/>
  <c r="C2220" i="1"/>
  <c r="A2220" i="1" s="1"/>
  <c r="B2220" i="1"/>
  <c r="M2219" i="1"/>
  <c r="L2219" i="1"/>
  <c r="K2219" i="1"/>
  <c r="J2219" i="1"/>
  <c r="I2219" i="1"/>
  <c r="H2219" i="1"/>
  <c r="G2219" i="1"/>
  <c r="F2219" i="1"/>
  <c r="E2219" i="1"/>
  <c r="D2219" i="1"/>
  <c r="C2219" i="1"/>
  <c r="A2219" i="1" s="1"/>
  <c r="B2219" i="1"/>
  <c r="M2218" i="1"/>
  <c r="L2218" i="1"/>
  <c r="K2218" i="1"/>
  <c r="J2218" i="1"/>
  <c r="I2218" i="1"/>
  <c r="H2218" i="1"/>
  <c r="G2218" i="1"/>
  <c r="F2218" i="1"/>
  <c r="E2218" i="1"/>
  <c r="D2218" i="1"/>
  <c r="C2218" i="1"/>
  <c r="A2218" i="1" s="1"/>
  <c r="B2218" i="1"/>
  <c r="M2217" i="1"/>
  <c r="L2217" i="1"/>
  <c r="K2217" i="1"/>
  <c r="J2217" i="1"/>
  <c r="I2217" i="1"/>
  <c r="H2217" i="1"/>
  <c r="G2217" i="1"/>
  <c r="F2217" i="1"/>
  <c r="E2217" i="1"/>
  <c r="D2217" i="1"/>
  <c r="C2217" i="1"/>
  <c r="A2217" i="1" s="1"/>
  <c r="B2217" i="1"/>
  <c r="M2216" i="1"/>
  <c r="L2216" i="1"/>
  <c r="K2216" i="1"/>
  <c r="J2216" i="1"/>
  <c r="I2216" i="1"/>
  <c r="H2216" i="1"/>
  <c r="G2216" i="1"/>
  <c r="F2216" i="1"/>
  <c r="E2216" i="1"/>
  <c r="D2216" i="1"/>
  <c r="C2216" i="1"/>
  <c r="A2216" i="1" s="1"/>
  <c r="B2216" i="1"/>
  <c r="M2215" i="1"/>
  <c r="L2215" i="1"/>
  <c r="K2215" i="1"/>
  <c r="J2215" i="1"/>
  <c r="I2215" i="1"/>
  <c r="H2215" i="1"/>
  <c r="G2215" i="1"/>
  <c r="F2215" i="1"/>
  <c r="E2215" i="1"/>
  <c r="D2215" i="1"/>
  <c r="C2215" i="1"/>
  <c r="B2215" i="1"/>
  <c r="A2215" i="1"/>
  <c r="M2214" i="1"/>
  <c r="L2214" i="1"/>
  <c r="K2214" i="1"/>
  <c r="J2214" i="1"/>
  <c r="I2214" i="1"/>
  <c r="H2214" i="1"/>
  <c r="G2214" i="1"/>
  <c r="F2214" i="1"/>
  <c r="N2214" i="1" s="1"/>
  <c r="E2214" i="1"/>
  <c r="D2214" i="1"/>
  <c r="C2214" i="1"/>
  <c r="A2214" i="1" s="1"/>
  <c r="B2214" i="1"/>
  <c r="M2213" i="1"/>
  <c r="L2213" i="1"/>
  <c r="K2213" i="1"/>
  <c r="J2213" i="1"/>
  <c r="I2213" i="1"/>
  <c r="H2213" i="1"/>
  <c r="G2213" i="1"/>
  <c r="F2213" i="1"/>
  <c r="N2213" i="1" s="1"/>
  <c r="E2213" i="1"/>
  <c r="D2213" i="1"/>
  <c r="C2213" i="1"/>
  <c r="B2213" i="1"/>
  <c r="A2213" i="1" s="1"/>
  <c r="M2212" i="1"/>
  <c r="L2212" i="1"/>
  <c r="K2212" i="1"/>
  <c r="J2212" i="1"/>
  <c r="I2212" i="1"/>
  <c r="H2212" i="1"/>
  <c r="G2212" i="1"/>
  <c r="F2212" i="1"/>
  <c r="E2212" i="1"/>
  <c r="D2212" i="1"/>
  <c r="C2212" i="1"/>
  <c r="A2212" i="1" s="1"/>
  <c r="B2212" i="1"/>
  <c r="M2211" i="1"/>
  <c r="L2211" i="1"/>
  <c r="K2211" i="1"/>
  <c r="J2211" i="1"/>
  <c r="I2211" i="1"/>
  <c r="H2211" i="1"/>
  <c r="G2211" i="1"/>
  <c r="F2211" i="1"/>
  <c r="E2211" i="1"/>
  <c r="D2211" i="1"/>
  <c r="C2211" i="1"/>
  <c r="A2211" i="1" s="1"/>
  <c r="B2211" i="1"/>
  <c r="M2210" i="1"/>
  <c r="L2210" i="1"/>
  <c r="K2210" i="1"/>
  <c r="J2210" i="1"/>
  <c r="I2210" i="1"/>
  <c r="H2210" i="1"/>
  <c r="G2210" i="1"/>
  <c r="F2210" i="1"/>
  <c r="E2210" i="1"/>
  <c r="D2210" i="1"/>
  <c r="C2210" i="1"/>
  <c r="A2210" i="1" s="1"/>
  <c r="B2210" i="1"/>
  <c r="M2209" i="1"/>
  <c r="L2209" i="1"/>
  <c r="K2209" i="1"/>
  <c r="J2209" i="1"/>
  <c r="I2209" i="1"/>
  <c r="H2209" i="1"/>
  <c r="G2209" i="1"/>
  <c r="F2209" i="1"/>
  <c r="E2209" i="1"/>
  <c r="D2209" i="1"/>
  <c r="C2209" i="1"/>
  <c r="A2209" i="1" s="1"/>
  <c r="B2209" i="1"/>
  <c r="M2208" i="1"/>
  <c r="L2208" i="1"/>
  <c r="K2208" i="1"/>
  <c r="J2208" i="1"/>
  <c r="I2208" i="1"/>
  <c r="H2208" i="1"/>
  <c r="G2208" i="1"/>
  <c r="F2208" i="1"/>
  <c r="E2208" i="1"/>
  <c r="D2208" i="1"/>
  <c r="C2208" i="1"/>
  <c r="A2208" i="1" s="1"/>
  <c r="B2208" i="1"/>
  <c r="M2207" i="1"/>
  <c r="L2207" i="1"/>
  <c r="K2207" i="1"/>
  <c r="J2207" i="1"/>
  <c r="I2207" i="1"/>
  <c r="H2207" i="1"/>
  <c r="G2207" i="1"/>
  <c r="F2207" i="1"/>
  <c r="E2207" i="1"/>
  <c r="D2207" i="1"/>
  <c r="C2207" i="1"/>
  <c r="A2207" i="1" s="1"/>
  <c r="B2207" i="1"/>
  <c r="M2206" i="1"/>
  <c r="L2206" i="1"/>
  <c r="K2206" i="1"/>
  <c r="J2206" i="1"/>
  <c r="I2206" i="1"/>
  <c r="H2206" i="1"/>
  <c r="G2206" i="1"/>
  <c r="F2206" i="1"/>
  <c r="E2206" i="1"/>
  <c r="D2206" i="1"/>
  <c r="C2206" i="1"/>
  <c r="A2206" i="1" s="1"/>
  <c r="B2206" i="1"/>
  <c r="M2205" i="1"/>
  <c r="L2205" i="1"/>
  <c r="K2205" i="1"/>
  <c r="J2205" i="1"/>
  <c r="I2205" i="1"/>
  <c r="H2205" i="1"/>
  <c r="G2205" i="1"/>
  <c r="F2205" i="1"/>
  <c r="E2205" i="1"/>
  <c r="D2205" i="1"/>
  <c r="C2205" i="1"/>
  <c r="A2205" i="1" s="1"/>
  <c r="B2205" i="1"/>
  <c r="M2204" i="1"/>
  <c r="L2204" i="1"/>
  <c r="K2204" i="1"/>
  <c r="J2204" i="1"/>
  <c r="I2204" i="1"/>
  <c r="H2204" i="1"/>
  <c r="G2204" i="1"/>
  <c r="F2204" i="1"/>
  <c r="E2204" i="1"/>
  <c r="D2204" i="1"/>
  <c r="C2204" i="1"/>
  <c r="A2204" i="1" s="1"/>
  <c r="B2204" i="1"/>
  <c r="M2203" i="1"/>
  <c r="L2203" i="1"/>
  <c r="K2203" i="1"/>
  <c r="J2203" i="1"/>
  <c r="I2203" i="1"/>
  <c r="H2203" i="1"/>
  <c r="G2203" i="1"/>
  <c r="F2203" i="1"/>
  <c r="E2203" i="1"/>
  <c r="D2203" i="1"/>
  <c r="C2203" i="1"/>
  <c r="A2203" i="1" s="1"/>
  <c r="B2203" i="1"/>
  <c r="M2202" i="1"/>
  <c r="L2202" i="1"/>
  <c r="K2202" i="1"/>
  <c r="J2202" i="1"/>
  <c r="I2202" i="1"/>
  <c r="H2202" i="1"/>
  <c r="G2202" i="1"/>
  <c r="F2202" i="1"/>
  <c r="E2202" i="1"/>
  <c r="D2202" i="1"/>
  <c r="C2202" i="1"/>
  <c r="A2202" i="1" s="1"/>
  <c r="B2202" i="1"/>
  <c r="M2201" i="1"/>
  <c r="L2201" i="1"/>
  <c r="K2201" i="1"/>
  <c r="J2201" i="1"/>
  <c r="I2201" i="1"/>
  <c r="H2201" i="1"/>
  <c r="G2201" i="1"/>
  <c r="F2201" i="1"/>
  <c r="E2201" i="1"/>
  <c r="D2201" i="1"/>
  <c r="C2201" i="1"/>
  <c r="A2201" i="1" s="1"/>
  <c r="B2201" i="1"/>
  <c r="M2200" i="1"/>
  <c r="L2200" i="1"/>
  <c r="K2200" i="1"/>
  <c r="J2200" i="1"/>
  <c r="I2200" i="1"/>
  <c r="H2200" i="1"/>
  <c r="G2200" i="1"/>
  <c r="F2200" i="1"/>
  <c r="E2200" i="1"/>
  <c r="D2200" i="1"/>
  <c r="C2200" i="1"/>
  <c r="A2200" i="1" s="1"/>
  <c r="B2200" i="1"/>
  <c r="M2199" i="1"/>
  <c r="L2199" i="1"/>
  <c r="K2199" i="1"/>
  <c r="J2199" i="1"/>
  <c r="I2199" i="1"/>
  <c r="H2199" i="1"/>
  <c r="G2199" i="1"/>
  <c r="F2199" i="1"/>
  <c r="E2199" i="1"/>
  <c r="D2199" i="1"/>
  <c r="C2199" i="1"/>
  <c r="A2199" i="1" s="1"/>
  <c r="B2199" i="1"/>
  <c r="M2198" i="1"/>
  <c r="L2198" i="1"/>
  <c r="K2198" i="1"/>
  <c r="J2198" i="1"/>
  <c r="I2198" i="1"/>
  <c r="H2198" i="1"/>
  <c r="G2198" i="1"/>
  <c r="F2198" i="1"/>
  <c r="E2198" i="1"/>
  <c r="D2198" i="1"/>
  <c r="C2198" i="1"/>
  <c r="A2198" i="1" s="1"/>
  <c r="B2198" i="1"/>
  <c r="M2197" i="1"/>
  <c r="L2197" i="1"/>
  <c r="K2197" i="1"/>
  <c r="J2197" i="1"/>
  <c r="I2197" i="1"/>
  <c r="H2197" i="1"/>
  <c r="G2197" i="1"/>
  <c r="F2197" i="1"/>
  <c r="E2197" i="1"/>
  <c r="D2197" i="1"/>
  <c r="C2197" i="1"/>
  <c r="B2197" i="1"/>
  <c r="A2197" i="1"/>
  <c r="M2196" i="1"/>
  <c r="L2196" i="1"/>
  <c r="K2196" i="1"/>
  <c r="J2196" i="1"/>
  <c r="I2196" i="1"/>
  <c r="H2196" i="1"/>
  <c r="G2196" i="1"/>
  <c r="F2196" i="1"/>
  <c r="E2196" i="1"/>
  <c r="D2196" i="1"/>
  <c r="C2196" i="1"/>
  <c r="B2196" i="1"/>
  <c r="M2195" i="1"/>
  <c r="L2195" i="1"/>
  <c r="K2195" i="1"/>
  <c r="J2195" i="1"/>
  <c r="I2195" i="1"/>
  <c r="H2195" i="1"/>
  <c r="G2195" i="1"/>
  <c r="F2195" i="1"/>
  <c r="E2195" i="1"/>
  <c r="D2195" i="1"/>
  <c r="C2195" i="1"/>
  <c r="B2195" i="1"/>
  <c r="A2195" i="1"/>
  <c r="M2194" i="1"/>
  <c r="L2194" i="1"/>
  <c r="K2194" i="1"/>
  <c r="J2194" i="1"/>
  <c r="I2194" i="1"/>
  <c r="H2194" i="1"/>
  <c r="G2194" i="1"/>
  <c r="F2194" i="1"/>
  <c r="E2194" i="1"/>
  <c r="D2194" i="1"/>
  <c r="C2194" i="1"/>
  <c r="A2194" i="1" s="1"/>
  <c r="B2194" i="1"/>
  <c r="M2193" i="1"/>
  <c r="L2193" i="1"/>
  <c r="K2193" i="1"/>
  <c r="J2193" i="1"/>
  <c r="I2193" i="1"/>
  <c r="H2193" i="1"/>
  <c r="G2193" i="1"/>
  <c r="F2193" i="1"/>
  <c r="E2193" i="1"/>
  <c r="D2193" i="1"/>
  <c r="C2193" i="1"/>
  <c r="A2193" i="1" s="1"/>
  <c r="B2193" i="1"/>
  <c r="M2192" i="1"/>
  <c r="L2192" i="1"/>
  <c r="K2192" i="1"/>
  <c r="J2192" i="1"/>
  <c r="I2192" i="1"/>
  <c r="H2192" i="1"/>
  <c r="G2192" i="1"/>
  <c r="F2192" i="1"/>
  <c r="E2192" i="1"/>
  <c r="D2192" i="1"/>
  <c r="C2192" i="1"/>
  <c r="A2192" i="1" s="1"/>
  <c r="B2192" i="1"/>
  <c r="M2191" i="1"/>
  <c r="L2191" i="1"/>
  <c r="K2191" i="1"/>
  <c r="J2191" i="1"/>
  <c r="I2191" i="1"/>
  <c r="H2191" i="1"/>
  <c r="G2191" i="1"/>
  <c r="F2191" i="1"/>
  <c r="E2191" i="1"/>
  <c r="D2191" i="1"/>
  <c r="C2191" i="1"/>
  <c r="A2191" i="1" s="1"/>
  <c r="B2191" i="1"/>
  <c r="M2190" i="1"/>
  <c r="L2190" i="1"/>
  <c r="K2190" i="1"/>
  <c r="J2190" i="1"/>
  <c r="I2190" i="1"/>
  <c r="H2190" i="1"/>
  <c r="G2190" i="1"/>
  <c r="F2190" i="1"/>
  <c r="E2190" i="1"/>
  <c r="D2190" i="1"/>
  <c r="C2190" i="1"/>
  <c r="A2190" i="1" s="1"/>
  <c r="B2190" i="1"/>
  <c r="M2189" i="1"/>
  <c r="L2189" i="1"/>
  <c r="K2189" i="1"/>
  <c r="J2189" i="1"/>
  <c r="I2189" i="1"/>
  <c r="H2189" i="1"/>
  <c r="G2189" i="1"/>
  <c r="F2189" i="1"/>
  <c r="E2189" i="1"/>
  <c r="D2189" i="1"/>
  <c r="C2189" i="1"/>
  <c r="A2189" i="1" s="1"/>
  <c r="B2189" i="1"/>
  <c r="M2188" i="1"/>
  <c r="L2188" i="1"/>
  <c r="K2188" i="1"/>
  <c r="J2188" i="1"/>
  <c r="I2188" i="1"/>
  <c r="H2188" i="1"/>
  <c r="G2188" i="1"/>
  <c r="F2188" i="1"/>
  <c r="E2188" i="1"/>
  <c r="D2188" i="1"/>
  <c r="C2188" i="1"/>
  <c r="A2188" i="1" s="1"/>
  <c r="B2188" i="1"/>
  <c r="M2187" i="1"/>
  <c r="L2187" i="1"/>
  <c r="K2187" i="1"/>
  <c r="J2187" i="1"/>
  <c r="I2187" i="1"/>
  <c r="H2187" i="1"/>
  <c r="G2187" i="1"/>
  <c r="F2187" i="1"/>
  <c r="E2187" i="1"/>
  <c r="D2187" i="1"/>
  <c r="C2187" i="1"/>
  <c r="A2187" i="1" s="1"/>
  <c r="B2187" i="1"/>
  <c r="M2186" i="1"/>
  <c r="L2186" i="1"/>
  <c r="K2186" i="1"/>
  <c r="J2186" i="1"/>
  <c r="I2186" i="1"/>
  <c r="H2186" i="1"/>
  <c r="G2186" i="1"/>
  <c r="F2186" i="1"/>
  <c r="E2186" i="1"/>
  <c r="D2186" i="1"/>
  <c r="C2186" i="1"/>
  <c r="A2186" i="1" s="1"/>
  <c r="B2186" i="1"/>
  <c r="M2185" i="1"/>
  <c r="L2185" i="1"/>
  <c r="K2185" i="1"/>
  <c r="J2185" i="1"/>
  <c r="I2185" i="1"/>
  <c r="H2185" i="1"/>
  <c r="G2185" i="1"/>
  <c r="F2185" i="1"/>
  <c r="E2185" i="1"/>
  <c r="D2185" i="1"/>
  <c r="C2185" i="1"/>
  <c r="A2185" i="1" s="1"/>
  <c r="B2185" i="1"/>
  <c r="M2184" i="1"/>
  <c r="L2184" i="1"/>
  <c r="K2184" i="1"/>
  <c r="J2184" i="1"/>
  <c r="I2184" i="1"/>
  <c r="H2184" i="1"/>
  <c r="G2184" i="1"/>
  <c r="F2184" i="1"/>
  <c r="E2184" i="1"/>
  <c r="D2184" i="1"/>
  <c r="C2184" i="1"/>
  <c r="A2184" i="1" s="1"/>
  <c r="B2184" i="1"/>
  <c r="M2183" i="1"/>
  <c r="L2183" i="1"/>
  <c r="K2183" i="1"/>
  <c r="J2183" i="1"/>
  <c r="I2183" i="1"/>
  <c r="H2183" i="1"/>
  <c r="G2183" i="1"/>
  <c r="F2183" i="1"/>
  <c r="E2183" i="1"/>
  <c r="D2183" i="1"/>
  <c r="C2183" i="1"/>
  <c r="A2183" i="1" s="1"/>
  <c r="B2183" i="1"/>
  <c r="M2182" i="1"/>
  <c r="L2182" i="1"/>
  <c r="K2182" i="1"/>
  <c r="J2182" i="1"/>
  <c r="I2182" i="1"/>
  <c r="H2182" i="1"/>
  <c r="G2182" i="1"/>
  <c r="F2182" i="1"/>
  <c r="E2182" i="1"/>
  <c r="D2182" i="1"/>
  <c r="C2182" i="1"/>
  <c r="B2182" i="1"/>
  <c r="M2181" i="1"/>
  <c r="L2181" i="1"/>
  <c r="K2181" i="1"/>
  <c r="J2181" i="1"/>
  <c r="I2181" i="1"/>
  <c r="H2181" i="1"/>
  <c r="G2181" i="1"/>
  <c r="F2181" i="1"/>
  <c r="E2181" i="1"/>
  <c r="D2181" i="1"/>
  <c r="C2181" i="1"/>
  <c r="B2181" i="1"/>
  <c r="A2181" i="1"/>
  <c r="M2180" i="1"/>
  <c r="L2180" i="1"/>
  <c r="K2180" i="1"/>
  <c r="J2180" i="1"/>
  <c r="I2180" i="1"/>
  <c r="H2180" i="1"/>
  <c r="G2180" i="1"/>
  <c r="F2180" i="1"/>
  <c r="E2180" i="1"/>
  <c r="D2180" i="1"/>
  <c r="C2180" i="1"/>
  <c r="B2180" i="1"/>
  <c r="M2179" i="1"/>
  <c r="L2179" i="1"/>
  <c r="K2179" i="1"/>
  <c r="J2179" i="1"/>
  <c r="I2179" i="1"/>
  <c r="H2179" i="1"/>
  <c r="G2179" i="1"/>
  <c r="F2179" i="1"/>
  <c r="E2179" i="1"/>
  <c r="D2179" i="1"/>
  <c r="C2179" i="1"/>
  <c r="B2179" i="1"/>
  <c r="M2178" i="1"/>
  <c r="L2178" i="1"/>
  <c r="K2178" i="1"/>
  <c r="J2178" i="1"/>
  <c r="I2178" i="1"/>
  <c r="H2178" i="1"/>
  <c r="G2178" i="1"/>
  <c r="F2178" i="1"/>
  <c r="E2178" i="1"/>
  <c r="D2178" i="1"/>
  <c r="C2178" i="1"/>
  <c r="B2178" i="1"/>
  <c r="M2177" i="1"/>
  <c r="L2177" i="1"/>
  <c r="K2177" i="1"/>
  <c r="J2177" i="1"/>
  <c r="I2177" i="1"/>
  <c r="H2177" i="1"/>
  <c r="G2177" i="1"/>
  <c r="F2177" i="1"/>
  <c r="E2177" i="1"/>
  <c r="D2177" i="1"/>
  <c r="C2177" i="1"/>
  <c r="A2177" i="1" s="1"/>
  <c r="B2177" i="1"/>
  <c r="M2176" i="1"/>
  <c r="L2176" i="1"/>
  <c r="K2176" i="1"/>
  <c r="J2176" i="1"/>
  <c r="I2176" i="1"/>
  <c r="H2176" i="1"/>
  <c r="G2176" i="1"/>
  <c r="F2176" i="1"/>
  <c r="E2176" i="1"/>
  <c r="D2176" i="1"/>
  <c r="C2176" i="1"/>
  <c r="A2176" i="1" s="1"/>
  <c r="B2176" i="1"/>
  <c r="M2175" i="1"/>
  <c r="L2175" i="1"/>
  <c r="K2175" i="1"/>
  <c r="J2175" i="1"/>
  <c r="I2175" i="1"/>
  <c r="H2175" i="1"/>
  <c r="G2175" i="1"/>
  <c r="F2175" i="1"/>
  <c r="E2175" i="1"/>
  <c r="D2175" i="1"/>
  <c r="C2175" i="1"/>
  <c r="B2175" i="1"/>
  <c r="M2174" i="1"/>
  <c r="L2174" i="1"/>
  <c r="K2174" i="1"/>
  <c r="J2174" i="1"/>
  <c r="I2174" i="1"/>
  <c r="H2174" i="1"/>
  <c r="G2174" i="1"/>
  <c r="F2174" i="1"/>
  <c r="E2174" i="1"/>
  <c r="D2174" i="1"/>
  <c r="C2174" i="1"/>
  <c r="B2174" i="1"/>
  <c r="M2173" i="1"/>
  <c r="L2173" i="1"/>
  <c r="K2173" i="1"/>
  <c r="J2173" i="1"/>
  <c r="I2173" i="1"/>
  <c r="H2173" i="1"/>
  <c r="G2173" i="1"/>
  <c r="F2173" i="1"/>
  <c r="E2173" i="1"/>
  <c r="D2173" i="1"/>
  <c r="C2173" i="1"/>
  <c r="B2173" i="1"/>
  <c r="A2173" i="1"/>
  <c r="M2172" i="1"/>
  <c r="L2172" i="1"/>
  <c r="K2172" i="1"/>
  <c r="J2172" i="1"/>
  <c r="I2172" i="1"/>
  <c r="H2172" i="1"/>
  <c r="G2172" i="1"/>
  <c r="F2172" i="1"/>
  <c r="E2172" i="1"/>
  <c r="D2172" i="1"/>
  <c r="C2172" i="1"/>
  <c r="A2172" i="1" s="1"/>
  <c r="B2172" i="1"/>
  <c r="M2171" i="1"/>
  <c r="L2171" i="1"/>
  <c r="K2171" i="1"/>
  <c r="J2171" i="1"/>
  <c r="I2171" i="1"/>
  <c r="H2171" i="1"/>
  <c r="G2171" i="1"/>
  <c r="F2171" i="1"/>
  <c r="E2171" i="1"/>
  <c r="D2171" i="1"/>
  <c r="C2171" i="1"/>
  <c r="B2171" i="1"/>
  <c r="M2170" i="1"/>
  <c r="L2170" i="1"/>
  <c r="K2170" i="1"/>
  <c r="J2170" i="1"/>
  <c r="I2170" i="1"/>
  <c r="H2170" i="1"/>
  <c r="G2170" i="1"/>
  <c r="F2170" i="1"/>
  <c r="E2170" i="1"/>
  <c r="D2170" i="1"/>
  <c r="C2170" i="1"/>
  <c r="A2170" i="1" s="1"/>
  <c r="B2170" i="1"/>
  <c r="M2169" i="1"/>
  <c r="L2169" i="1"/>
  <c r="K2169" i="1"/>
  <c r="J2169" i="1"/>
  <c r="I2169" i="1"/>
  <c r="H2169" i="1"/>
  <c r="G2169" i="1"/>
  <c r="F2169" i="1"/>
  <c r="E2169" i="1"/>
  <c r="D2169" i="1"/>
  <c r="C2169" i="1"/>
  <c r="A2169" i="1" s="1"/>
  <c r="B2169" i="1"/>
  <c r="M2168" i="1"/>
  <c r="L2168" i="1"/>
  <c r="K2168" i="1"/>
  <c r="J2168" i="1"/>
  <c r="I2168" i="1"/>
  <c r="H2168" i="1"/>
  <c r="G2168" i="1"/>
  <c r="F2168" i="1"/>
  <c r="E2168" i="1"/>
  <c r="D2168" i="1"/>
  <c r="C2168" i="1"/>
  <c r="A2168" i="1" s="1"/>
  <c r="B2168" i="1"/>
  <c r="M2167" i="1"/>
  <c r="L2167" i="1"/>
  <c r="K2167" i="1"/>
  <c r="J2167" i="1"/>
  <c r="I2167" i="1"/>
  <c r="H2167" i="1"/>
  <c r="G2167" i="1"/>
  <c r="F2167" i="1"/>
  <c r="E2167" i="1"/>
  <c r="D2167" i="1"/>
  <c r="C2167" i="1"/>
  <c r="A2167" i="1" s="1"/>
  <c r="B2167" i="1"/>
  <c r="M2166" i="1"/>
  <c r="L2166" i="1"/>
  <c r="K2166" i="1"/>
  <c r="J2166" i="1"/>
  <c r="I2166" i="1"/>
  <c r="H2166" i="1"/>
  <c r="G2166" i="1"/>
  <c r="F2166" i="1"/>
  <c r="E2166" i="1"/>
  <c r="D2166" i="1"/>
  <c r="C2166" i="1"/>
  <c r="A2166" i="1" s="1"/>
  <c r="B2166" i="1"/>
  <c r="M2165" i="1"/>
  <c r="L2165" i="1"/>
  <c r="K2165" i="1"/>
  <c r="J2165" i="1"/>
  <c r="I2165" i="1"/>
  <c r="H2165" i="1"/>
  <c r="G2165" i="1"/>
  <c r="F2165" i="1"/>
  <c r="E2165" i="1"/>
  <c r="D2165" i="1"/>
  <c r="C2165" i="1"/>
  <c r="A2165" i="1" s="1"/>
  <c r="B2165" i="1"/>
  <c r="M2164" i="1"/>
  <c r="L2164" i="1"/>
  <c r="K2164" i="1"/>
  <c r="J2164" i="1"/>
  <c r="I2164" i="1"/>
  <c r="H2164" i="1"/>
  <c r="G2164" i="1"/>
  <c r="F2164" i="1"/>
  <c r="E2164" i="1"/>
  <c r="D2164" i="1"/>
  <c r="C2164" i="1"/>
  <c r="B2164" i="1"/>
  <c r="M2163" i="1"/>
  <c r="L2163" i="1"/>
  <c r="K2163" i="1"/>
  <c r="J2163" i="1"/>
  <c r="I2163" i="1"/>
  <c r="H2163" i="1"/>
  <c r="G2163" i="1"/>
  <c r="F2163" i="1"/>
  <c r="E2163" i="1"/>
  <c r="D2163" i="1"/>
  <c r="C2163" i="1"/>
  <c r="B2163" i="1"/>
  <c r="A2163" i="1"/>
  <c r="M2162" i="1"/>
  <c r="L2162" i="1"/>
  <c r="K2162" i="1"/>
  <c r="J2162" i="1"/>
  <c r="I2162" i="1"/>
  <c r="H2162" i="1"/>
  <c r="G2162" i="1"/>
  <c r="F2162" i="1"/>
  <c r="E2162" i="1"/>
  <c r="D2162" i="1"/>
  <c r="C2162" i="1"/>
  <c r="A2162" i="1" s="1"/>
  <c r="B2162" i="1"/>
  <c r="M2161" i="1"/>
  <c r="L2161" i="1"/>
  <c r="K2161" i="1"/>
  <c r="J2161" i="1"/>
  <c r="I2161" i="1"/>
  <c r="H2161" i="1"/>
  <c r="G2161" i="1"/>
  <c r="F2161" i="1"/>
  <c r="E2161" i="1"/>
  <c r="D2161" i="1"/>
  <c r="C2161" i="1"/>
  <c r="A2161" i="1" s="1"/>
  <c r="B2161" i="1"/>
  <c r="M2160" i="1"/>
  <c r="L2160" i="1"/>
  <c r="K2160" i="1"/>
  <c r="J2160" i="1"/>
  <c r="I2160" i="1"/>
  <c r="H2160" i="1"/>
  <c r="G2160" i="1"/>
  <c r="F2160" i="1"/>
  <c r="E2160" i="1"/>
  <c r="D2160" i="1"/>
  <c r="C2160" i="1"/>
  <c r="A2160" i="1" s="1"/>
  <c r="B2160" i="1"/>
  <c r="M2159" i="1"/>
  <c r="L2159" i="1"/>
  <c r="K2159" i="1"/>
  <c r="J2159" i="1"/>
  <c r="I2159" i="1"/>
  <c r="H2159" i="1"/>
  <c r="G2159" i="1"/>
  <c r="F2159" i="1"/>
  <c r="E2159" i="1"/>
  <c r="D2159" i="1"/>
  <c r="C2159" i="1"/>
  <c r="A2159" i="1" s="1"/>
  <c r="B2159" i="1"/>
  <c r="M2158" i="1"/>
  <c r="L2158" i="1"/>
  <c r="K2158" i="1"/>
  <c r="J2158" i="1"/>
  <c r="I2158" i="1"/>
  <c r="H2158" i="1"/>
  <c r="G2158" i="1"/>
  <c r="F2158" i="1"/>
  <c r="E2158" i="1"/>
  <c r="D2158" i="1"/>
  <c r="C2158" i="1"/>
  <c r="A2158" i="1" s="1"/>
  <c r="B2158" i="1"/>
  <c r="M2157" i="1"/>
  <c r="L2157" i="1"/>
  <c r="K2157" i="1"/>
  <c r="J2157" i="1"/>
  <c r="I2157" i="1"/>
  <c r="H2157" i="1"/>
  <c r="G2157" i="1"/>
  <c r="F2157" i="1"/>
  <c r="E2157" i="1"/>
  <c r="D2157" i="1"/>
  <c r="C2157" i="1"/>
  <c r="B2157" i="1"/>
  <c r="A2157" i="1"/>
  <c r="M2156" i="1"/>
  <c r="L2156" i="1"/>
  <c r="K2156" i="1"/>
  <c r="J2156" i="1"/>
  <c r="I2156" i="1"/>
  <c r="H2156" i="1"/>
  <c r="G2156" i="1"/>
  <c r="F2156" i="1"/>
  <c r="E2156" i="1"/>
  <c r="D2156" i="1"/>
  <c r="C2156" i="1"/>
  <c r="A2156" i="1" s="1"/>
  <c r="B2156" i="1"/>
  <c r="M2155" i="1"/>
  <c r="L2155" i="1"/>
  <c r="K2155" i="1"/>
  <c r="J2155" i="1"/>
  <c r="I2155" i="1"/>
  <c r="H2155" i="1"/>
  <c r="G2155" i="1"/>
  <c r="F2155" i="1"/>
  <c r="E2155" i="1"/>
  <c r="D2155" i="1"/>
  <c r="C2155" i="1"/>
  <c r="B2155" i="1"/>
  <c r="M2154" i="1"/>
  <c r="L2154" i="1"/>
  <c r="K2154" i="1"/>
  <c r="J2154" i="1"/>
  <c r="I2154" i="1"/>
  <c r="H2154" i="1"/>
  <c r="G2154" i="1"/>
  <c r="F2154" i="1"/>
  <c r="E2154" i="1"/>
  <c r="D2154" i="1"/>
  <c r="C2154" i="1"/>
  <c r="A2154" i="1" s="1"/>
  <c r="B2154" i="1"/>
  <c r="M2153" i="1"/>
  <c r="L2153" i="1"/>
  <c r="K2153" i="1"/>
  <c r="J2153" i="1"/>
  <c r="I2153" i="1"/>
  <c r="H2153" i="1"/>
  <c r="G2153" i="1"/>
  <c r="F2153" i="1"/>
  <c r="E2153" i="1"/>
  <c r="D2153" i="1"/>
  <c r="C2153" i="1"/>
  <c r="A2153" i="1" s="1"/>
  <c r="B2153" i="1"/>
  <c r="M2152" i="1"/>
  <c r="L2152" i="1"/>
  <c r="K2152" i="1"/>
  <c r="J2152" i="1"/>
  <c r="I2152" i="1"/>
  <c r="H2152" i="1"/>
  <c r="G2152" i="1"/>
  <c r="F2152" i="1"/>
  <c r="E2152" i="1"/>
  <c r="D2152" i="1"/>
  <c r="C2152" i="1"/>
  <c r="A2152" i="1" s="1"/>
  <c r="B2152" i="1"/>
  <c r="M2151" i="1"/>
  <c r="L2151" i="1"/>
  <c r="K2151" i="1"/>
  <c r="J2151" i="1"/>
  <c r="I2151" i="1"/>
  <c r="H2151" i="1"/>
  <c r="G2151" i="1"/>
  <c r="F2151" i="1"/>
  <c r="E2151" i="1"/>
  <c r="D2151" i="1"/>
  <c r="C2151" i="1"/>
  <c r="B2151" i="1"/>
  <c r="A2151" i="1"/>
  <c r="M2150" i="1"/>
  <c r="L2150" i="1"/>
  <c r="K2150" i="1"/>
  <c r="J2150" i="1"/>
  <c r="I2150" i="1"/>
  <c r="H2150" i="1"/>
  <c r="G2150" i="1"/>
  <c r="F2150" i="1"/>
  <c r="E2150" i="1"/>
  <c r="D2150" i="1"/>
  <c r="C2150" i="1"/>
  <c r="A2150" i="1" s="1"/>
  <c r="B2150" i="1"/>
  <c r="M2149" i="1"/>
  <c r="L2149" i="1"/>
  <c r="K2149" i="1"/>
  <c r="J2149" i="1"/>
  <c r="I2149" i="1"/>
  <c r="H2149" i="1"/>
  <c r="G2149" i="1"/>
  <c r="F2149" i="1"/>
  <c r="E2149" i="1"/>
  <c r="D2149" i="1"/>
  <c r="C2149" i="1"/>
  <c r="B2149" i="1"/>
  <c r="A2149" i="1" s="1"/>
  <c r="M2148" i="1"/>
  <c r="L2148" i="1"/>
  <c r="K2148" i="1"/>
  <c r="J2148" i="1"/>
  <c r="I2148" i="1"/>
  <c r="H2148" i="1"/>
  <c r="G2148" i="1"/>
  <c r="F2148" i="1"/>
  <c r="E2148" i="1"/>
  <c r="D2148" i="1"/>
  <c r="C2148" i="1"/>
  <c r="A2148" i="1" s="1"/>
  <c r="B2148" i="1"/>
  <c r="M2147" i="1"/>
  <c r="L2147" i="1"/>
  <c r="K2147" i="1"/>
  <c r="J2147" i="1"/>
  <c r="I2147" i="1"/>
  <c r="H2147" i="1"/>
  <c r="G2147" i="1"/>
  <c r="F2147" i="1"/>
  <c r="E2147" i="1"/>
  <c r="D2147" i="1"/>
  <c r="C2147" i="1"/>
  <c r="A2147" i="1" s="1"/>
  <c r="B2147" i="1"/>
  <c r="M2146" i="1"/>
  <c r="L2146" i="1"/>
  <c r="K2146" i="1"/>
  <c r="J2146" i="1"/>
  <c r="I2146" i="1"/>
  <c r="H2146" i="1"/>
  <c r="G2146" i="1"/>
  <c r="F2146" i="1"/>
  <c r="E2146" i="1"/>
  <c r="D2146" i="1"/>
  <c r="C2146" i="1"/>
  <c r="A2146" i="1" s="1"/>
  <c r="B2146" i="1"/>
  <c r="M2145" i="1"/>
  <c r="L2145" i="1"/>
  <c r="K2145" i="1"/>
  <c r="J2145" i="1"/>
  <c r="I2145" i="1"/>
  <c r="H2145" i="1"/>
  <c r="G2145" i="1"/>
  <c r="F2145" i="1"/>
  <c r="E2145" i="1"/>
  <c r="D2145" i="1"/>
  <c r="C2145" i="1"/>
  <c r="A2145" i="1" s="1"/>
  <c r="B2145" i="1"/>
  <c r="M2144" i="1"/>
  <c r="L2144" i="1"/>
  <c r="K2144" i="1"/>
  <c r="J2144" i="1"/>
  <c r="I2144" i="1"/>
  <c r="H2144" i="1"/>
  <c r="G2144" i="1"/>
  <c r="F2144" i="1"/>
  <c r="E2144" i="1"/>
  <c r="D2144" i="1"/>
  <c r="C2144" i="1"/>
  <c r="A2144" i="1" s="1"/>
  <c r="B2144" i="1"/>
  <c r="M2143" i="1"/>
  <c r="L2143" i="1"/>
  <c r="K2143" i="1"/>
  <c r="J2143" i="1"/>
  <c r="I2143" i="1"/>
  <c r="H2143" i="1"/>
  <c r="G2143" i="1"/>
  <c r="F2143" i="1"/>
  <c r="E2143" i="1"/>
  <c r="D2143" i="1"/>
  <c r="C2143" i="1"/>
  <c r="A2143" i="1" s="1"/>
  <c r="B2143" i="1"/>
  <c r="M2142" i="1"/>
  <c r="L2142" i="1"/>
  <c r="K2142" i="1"/>
  <c r="J2142" i="1"/>
  <c r="I2142" i="1"/>
  <c r="H2142" i="1"/>
  <c r="G2142" i="1"/>
  <c r="F2142" i="1"/>
  <c r="E2142" i="1"/>
  <c r="D2142" i="1"/>
  <c r="C2142" i="1"/>
  <c r="A2142" i="1" s="1"/>
  <c r="B2142" i="1"/>
  <c r="B3" i="1"/>
  <c r="C3" i="1"/>
  <c r="A3" i="1" s="1"/>
  <c r="D3" i="1"/>
  <c r="E3" i="1"/>
  <c r="F3" i="1"/>
  <c r="G3" i="1"/>
  <c r="H3" i="1"/>
  <c r="I3" i="1"/>
  <c r="J3" i="1"/>
  <c r="K3" i="1"/>
  <c r="L3" i="1"/>
  <c r="M3" i="1"/>
  <c r="B4" i="1"/>
  <c r="A4" i="1" s="1"/>
  <c r="C4" i="1"/>
  <c r="D4" i="1"/>
  <c r="E4" i="1"/>
  <c r="F4" i="1"/>
  <c r="G4" i="1"/>
  <c r="H4" i="1"/>
  <c r="I4" i="1"/>
  <c r="J4" i="1"/>
  <c r="K4" i="1"/>
  <c r="L4" i="1"/>
  <c r="M4" i="1"/>
  <c r="B5" i="1"/>
  <c r="C5" i="1"/>
  <c r="D5" i="1"/>
  <c r="E5" i="1"/>
  <c r="F5" i="1"/>
  <c r="G5" i="1"/>
  <c r="H5" i="1"/>
  <c r="I5" i="1"/>
  <c r="J5" i="1"/>
  <c r="K5" i="1"/>
  <c r="L5" i="1"/>
  <c r="M5" i="1"/>
  <c r="B6" i="1"/>
  <c r="A6" i="1" s="1"/>
  <c r="C6" i="1"/>
  <c r="D6" i="1"/>
  <c r="E6" i="1"/>
  <c r="F6" i="1"/>
  <c r="G6" i="1"/>
  <c r="H6" i="1"/>
  <c r="I6" i="1"/>
  <c r="J6" i="1"/>
  <c r="K6" i="1"/>
  <c r="L6" i="1"/>
  <c r="M6" i="1"/>
  <c r="B7" i="1"/>
  <c r="C7" i="1"/>
  <c r="A7" i="1" s="1"/>
  <c r="D7" i="1"/>
  <c r="E7" i="1"/>
  <c r="F7" i="1"/>
  <c r="G7" i="1"/>
  <c r="H7" i="1"/>
  <c r="I7" i="1"/>
  <c r="J7" i="1"/>
  <c r="K7" i="1"/>
  <c r="L7" i="1"/>
  <c r="M7" i="1"/>
  <c r="B8" i="1"/>
  <c r="C8" i="1"/>
  <c r="A8" i="1" s="1"/>
  <c r="D8" i="1"/>
  <c r="E8" i="1"/>
  <c r="F8" i="1"/>
  <c r="G8" i="1"/>
  <c r="H8" i="1"/>
  <c r="I8" i="1"/>
  <c r="J8" i="1"/>
  <c r="K8" i="1"/>
  <c r="L8" i="1"/>
  <c r="M8" i="1"/>
  <c r="B9" i="1"/>
  <c r="C9" i="1"/>
  <c r="A9" i="1" s="1"/>
  <c r="D9" i="1"/>
  <c r="E9" i="1"/>
  <c r="F9" i="1"/>
  <c r="G9" i="1"/>
  <c r="H9" i="1"/>
  <c r="I9" i="1"/>
  <c r="J9" i="1"/>
  <c r="K9" i="1"/>
  <c r="L9" i="1"/>
  <c r="M9" i="1"/>
  <c r="B10" i="1"/>
  <c r="C10" i="1"/>
  <c r="A10" i="1" s="1"/>
  <c r="D10" i="1"/>
  <c r="E10" i="1"/>
  <c r="F10" i="1"/>
  <c r="G10" i="1"/>
  <c r="H10" i="1"/>
  <c r="I10" i="1"/>
  <c r="J10" i="1"/>
  <c r="K10" i="1"/>
  <c r="L10" i="1"/>
  <c r="M10" i="1"/>
  <c r="B11" i="1"/>
  <c r="C11" i="1"/>
  <c r="D11" i="1"/>
  <c r="E11" i="1"/>
  <c r="F11" i="1"/>
  <c r="G11" i="1"/>
  <c r="H11" i="1"/>
  <c r="I11" i="1"/>
  <c r="J11" i="1"/>
  <c r="K11" i="1"/>
  <c r="L11" i="1"/>
  <c r="M11" i="1"/>
  <c r="B12" i="1"/>
  <c r="A12" i="1" s="1"/>
  <c r="C12" i="1"/>
  <c r="D12" i="1"/>
  <c r="E12" i="1"/>
  <c r="F12" i="1"/>
  <c r="G12" i="1"/>
  <c r="H12" i="1"/>
  <c r="I12" i="1"/>
  <c r="J12" i="1"/>
  <c r="K12" i="1"/>
  <c r="L12" i="1"/>
  <c r="M12" i="1"/>
  <c r="B13" i="1"/>
  <c r="C13" i="1"/>
  <c r="A13" i="1" s="1"/>
  <c r="D13" i="1"/>
  <c r="E13" i="1"/>
  <c r="F13" i="1"/>
  <c r="G13" i="1"/>
  <c r="H13" i="1"/>
  <c r="I13" i="1"/>
  <c r="J13" i="1"/>
  <c r="K13" i="1"/>
  <c r="L13" i="1"/>
  <c r="M13" i="1"/>
  <c r="B14" i="1"/>
  <c r="C14" i="1"/>
  <c r="D14" i="1"/>
  <c r="E14" i="1"/>
  <c r="F14" i="1"/>
  <c r="G14" i="1"/>
  <c r="H14" i="1"/>
  <c r="I14" i="1"/>
  <c r="J14" i="1"/>
  <c r="K14" i="1"/>
  <c r="L14" i="1"/>
  <c r="M14" i="1"/>
  <c r="B15" i="1"/>
  <c r="C15" i="1"/>
  <c r="D15" i="1"/>
  <c r="E15" i="1"/>
  <c r="F15" i="1"/>
  <c r="G15" i="1"/>
  <c r="H15" i="1"/>
  <c r="I15" i="1"/>
  <c r="J15" i="1"/>
  <c r="K15" i="1"/>
  <c r="L15" i="1"/>
  <c r="M15" i="1"/>
  <c r="B16" i="1"/>
  <c r="C16" i="1"/>
  <c r="D16" i="1"/>
  <c r="E16" i="1"/>
  <c r="F16" i="1"/>
  <c r="G16" i="1"/>
  <c r="H16" i="1"/>
  <c r="I16" i="1"/>
  <c r="J16" i="1"/>
  <c r="K16" i="1"/>
  <c r="L16" i="1"/>
  <c r="M16" i="1"/>
  <c r="B17" i="1"/>
  <c r="C17" i="1"/>
  <c r="D17" i="1"/>
  <c r="E17" i="1"/>
  <c r="F17" i="1"/>
  <c r="G17" i="1"/>
  <c r="H17" i="1"/>
  <c r="I17" i="1"/>
  <c r="J17" i="1"/>
  <c r="K17" i="1"/>
  <c r="L17" i="1"/>
  <c r="M17" i="1"/>
  <c r="B18" i="1"/>
  <c r="C18" i="1"/>
  <c r="D18" i="1"/>
  <c r="E18" i="1"/>
  <c r="F18" i="1"/>
  <c r="G18" i="1"/>
  <c r="H18" i="1"/>
  <c r="I18" i="1"/>
  <c r="J18" i="1"/>
  <c r="K18" i="1"/>
  <c r="L18" i="1"/>
  <c r="M18" i="1"/>
  <c r="B19" i="1"/>
  <c r="C19" i="1"/>
  <c r="D19" i="1"/>
  <c r="E19" i="1"/>
  <c r="F19" i="1"/>
  <c r="G19" i="1"/>
  <c r="H19" i="1"/>
  <c r="I19" i="1"/>
  <c r="J19" i="1"/>
  <c r="K19" i="1"/>
  <c r="L19" i="1"/>
  <c r="M19" i="1"/>
  <c r="A20" i="1"/>
  <c r="B20" i="1"/>
  <c r="C20" i="1"/>
  <c r="D20" i="1"/>
  <c r="E20" i="1"/>
  <c r="F20" i="1"/>
  <c r="G20" i="1"/>
  <c r="H20" i="1"/>
  <c r="I20" i="1"/>
  <c r="J20" i="1"/>
  <c r="K20" i="1"/>
  <c r="L20" i="1"/>
  <c r="M20" i="1"/>
  <c r="B21" i="1"/>
  <c r="C21" i="1"/>
  <c r="D21" i="1"/>
  <c r="E21" i="1"/>
  <c r="F21" i="1"/>
  <c r="G21" i="1"/>
  <c r="H21" i="1"/>
  <c r="I21" i="1"/>
  <c r="J21" i="1"/>
  <c r="K21" i="1"/>
  <c r="L21" i="1"/>
  <c r="M21" i="1"/>
  <c r="B22" i="1"/>
  <c r="C22" i="1"/>
  <c r="D22" i="1"/>
  <c r="E22" i="1"/>
  <c r="F22" i="1"/>
  <c r="G22" i="1"/>
  <c r="H22" i="1"/>
  <c r="I22" i="1"/>
  <c r="J22" i="1"/>
  <c r="K22" i="1"/>
  <c r="L22" i="1"/>
  <c r="M22" i="1"/>
  <c r="B23" i="1"/>
  <c r="C23" i="1"/>
  <c r="D23" i="1"/>
  <c r="E23" i="1"/>
  <c r="F23" i="1"/>
  <c r="G23" i="1"/>
  <c r="H23" i="1"/>
  <c r="I23" i="1"/>
  <c r="J23" i="1"/>
  <c r="K23" i="1"/>
  <c r="L23" i="1"/>
  <c r="M23" i="1"/>
  <c r="B24" i="1"/>
  <c r="A24" i="1" s="1"/>
  <c r="C24" i="1"/>
  <c r="D24" i="1"/>
  <c r="E24" i="1"/>
  <c r="F24" i="1"/>
  <c r="G24" i="1"/>
  <c r="H24" i="1"/>
  <c r="I24" i="1"/>
  <c r="J24" i="1"/>
  <c r="K24" i="1"/>
  <c r="L24" i="1"/>
  <c r="M24" i="1"/>
  <c r="B25" i="1"/>
  <c r="C25" i="1"/>
  <c r="D25" i="1"/>
  <c r="E25" i="1"/>
  <c r="F25" i="1"/>
  <c r="G25" i="1"/>
  <c r="H25" i="1"/>
  <c r="I25" i="1"/>
  <c r="J25" i="1"/>
  <c r="K25" i="1"/>
  <c r="L25" i="1"/>
  <c r="M25" i="1"/>
  <c r="B26" i="1"/>
  <c r="A26" i="1" s="1"/>
  <c r="C26" i="1"/>
  <c r="D26" i="1"/>
  <c r="E26" i="1"/>
  <c r="F26" i="1"/>
  <c r="G26" i="1"/>
  <c r="H26" i="1"/>
  <c r="I26" i="1"/>
  <c r="J26" i="1"/>
  <c r="K26" i="1"/>
  <c r="L26" i="1"/>
  <c r="M26" i="1"/>
  <c r="B27" i="1"/>
  <c r="C27" i="1"/>
  <c r="D27" i="1"/>
  <c r="E27" i="1"/>
  <c r="F27" i="1"/>
  <c r="G27" i="1"/>
  <c r="H27" i="1"/>
  <c r="I27" i="1"/>
  <c r="J27" i="1"/>
  <c r="K27" i="1"/>
  <c r="L27" i="1"/>
  <c r="M27" i="1"/>
  <c r="B28" i="1"/>
  <c r="C28" i="1"/>
  <c r="A28" i="1" s="1"/>
  <c r="D28" i="1"/>
  <c r="E28" i="1"/>
  <c r="F28" i="1"/>
  <c r="G28" i="1"/>
  <c r="H28" i="1"/>
  <c r="I28" i="1"/>
  <c r="J28" i="1"/>
  <c r="K28" i="1"/>
  <c r="L28" i="1"/>
  <c r="M28" i="1"/>
  <c r="B29" i="1"/>
  <c r="C29" i="1"/>
  <c r="A29" i="1" s="1"/>
  <c r="D29" i="1"/>
  <c r="E29" i="1"/>
  <c r="F29" i="1"/>
  <c r="G29" i="1"/>
  <c r="H29" i="1"/>
  <c r="I29" i="1"/>
  <c r="J29" i="1"/>
  <c r="K29" i="1"/>
  <c r="L29" i="1"/>
  <c r="M29" i="1"/>
  <c r="B30" i="1"/>
  <c r="C30" i="1"/>
  <c r="D30" i="1"/>
  <c r="E30" i="1"/>
  <c r="F30" i="1"/>
  <c r="G30" i="1"/>
  <c r="H30" i="1"/>
  <c r="I30" i="1"/>
  <c r="J30" i="1"/>
  <c r="K30" i="1"/>
  <c r="L30" i="1"/>
  <c r="M30" i="1"/>
  <c r="B31" i="1"/>
  <c r="C31" i="1"/>
  <c r="D31" i="1"/>
  <c r="E31" i="1"/>
  <c r="F31" i="1"/>
  <c r="G31" i="1"/>
  <c r="H31" i="1"/>
  <c r="I31" i="1"/>
  <c r="J31" i="1"/>
  <c r="K31" i="1"/>
  <c r="L31" i="1"/>
  <c r="M31" i="1"/>
  <c r="B32" i="1"/>
  <c r="C32" i="1"/>
  <c r="A32" i="1" s="1"/>
  <c r="D32" i="1"/>
  <c r="E32" i="1"/>
  <c r="F32" i="1"/>
  <c r="G32" i="1"/>
  <c r="H32" i="1"/>
  <c r="I32" i="1"/>
  <c r="J32" i="1"/>
  <c r="K32" i="1"/>
  <c r="L32" i="1"/>
  <c r="M32" i="1"/>
  <c r="B33" i="1"/>
  <c r="C33" i="1"/>
  <c r="A33" i="1" s="1"/>
  <c r="D33" i="1"/>
  <c r="E33" i="1"/>
  <c r="F33" i="1"/>
  <c r="G33" i="1"/>
  <c r="H33" i="1"/>
  <c r="I33" i="1"/>
  <c r="J33" i="1"/>
  <c r="K33" i="1"/>
  <c r="L33" i="1"/>
  <c r="M33" i="1"/>
  <c r="B34" i="1"/>
  <c r="C34" i="1"/>
  <c r="D34" i="1"/>
  <c r="E34" i="1"/>
  <c r="F34" i="1"/>
  <c r="G34" i="1"/>
  <c r="H34" i="1"/>
  <c r="I34" i="1"/>
  <c r="J34" i="1"/>
  <c r="K34" i="1"/>
  <c r="L34" i="1"/>
  <c r="M34" i="1"/>
  <c r="B35" i="1"/>
  <c r="C35" i="1"/>
  <c r="D35" i="1"/>
  <c r="E35" i="1"/>
  <c r="F35" i="1"/>
  <c r="G35" i="1"/>
  <c r="H35" i="1"/>
  <c r="I35" i="1"/>
  <c r="J35" i="1"/>
  <c r="K35" i="1"/>
  <c r="L35" i="1"/>
  <c r="M35" i="1"/>
  <c r="B36" i="1"/>
  <c r="C36" i="1"/>
  <c r="A36" i="1" s="1"/>
  <c r="D36" i="1"/>
  <c r="E36" i="1"/>
  <c r="F36" i="1"/>
  <c r="G36" i="1"/>
  <c r="H36" i="1"/>
  <c r="I36" i="1"/>
  <c r="J36" i="1"/>
  <c r="K36" i="1"/>
  <c r="L36" i="1"/>
  <c r="M36" i="1"/>
  <c r="B37" i="1"/>
  <c r="C37" i="1"/>
  <c r="A37" i="1" s="1"/>
  <c r="D37" i="1"/>
  <c r="E37" i="1"/>
  <c r="F37" i="1"/>
  <c r="G37" i="1"/>
  <c r="H37" i="1"/>
  <c r="I37" i="1"/>
  <c r="J37" i="1"/>
  <c r="K37" i="1"/>
  <c r="L37" i="1"/>
  <c r="M37" i="1"/>
  <c r="B38" i="1"/>
  <c r="C38" i="1"/>
  <c r="D38" i="1"/>
  <c r="E38" i="1"/>
  <c r="F38" i="1"/>
  <c r="G38" i="1"/>
  <c r="H38" i="1"/>
  <c r="I38" i="1"/>
  <c r="J38" i="1"/>
  <c r="K38" i="1"/>
  <c r="L38" i="1"/>
  <c r="M38" i="1"/>
  <c r="B39" i="1"/>
  <c r="C39" i="1"/>
  <c r="A39" i="1" s="1"/>
  <c r="D39" i="1"/>
  <c r="E39" i="1"/>
  <c r="F39" i="1"/>
  <c r="G39" i="1"/>
  <c r="H39" i="1"/>
  <c r="I39" i="1"/>
  <c r="J39" i="1"/>
  <c r="K39" i="1"/>
  <c r="L39" i="1"/>
  <c r="M39" i="1"/>
  <c r="B40" i="1"/>
  <c r="C40" i="1"/>
  <c r="A40" i="1" s="1"/>
  <c r="D40" i="1"/>
  <c r="E40" i="1"/>
  <c r="F40" i="1"/>
  <c r="G40" i="1"/>
  <c r="H40" i="1"/>
  <c r="I40" i="1"/>
  <c r="J40" i="1"/>
  <c r="K40" i="1"/>
  <c r="L40" i="1"/>
  <c r="M40" i="1"/>
  <c r="B41" i="1"/>
  <c r="C41" i="1"/>
  <c r="D41" i="1"/>
  <c r="E41" i="1"/>
  <c r="F41" i="1"/>
  <c r="G41" i="1"/>
  <c r="H41" i="1"/>
  <c r="I41" i="1"/>
  <c r="J41" i="1"/>
  <c r="K41" i="1"/>
  <c r="L41" i="1"/>
  <c r="M41" i="1"/>
  <c r="B42" i="1"/>
  <c r="C42" i="1"/>
  <c r="D42" i="1"/>
  <c r="E42" i="1"/>
  <c r="F42" i="1"/>
  <c r="G42" i="1"/>
  <c r="H42" i="1"/>
  <c r="I42" i="1"/>
  <c r="J42" i="1"/>
  <c r="K42" i="1"/>
  <c r="L42" i="1"/>
  <c r="M42" i="1"/>
  <c r="B43" i="1"/>
  <c r="C43" i="1"/>
  <c r="D43" i="1"/>
  <c r="E43" i="1"/>
  <c r="F43" i="1"/>
  <c r="G43" i="1"/>
  <c r="H43" i="1"/>
  <c r="I43" i="1"/>
  <c r="J43" i="1"/>
  <c r="K43" i="1"/>
  <c r="L43" i="1"/>
  <c r="M43" i="1"/>
  <c r="B44" i="1"/>
  <c r="C44" i="1"/>
  <c r="A44" i="1" s="1"/>
  <c r="D44" i="1"/>
  <c r="E44" i="1"/>
  <c r="F44" i="1"/>
  <c r="G44" i="1"/>
  <c r="H44" i="1"/>
  <c r="I44" i="1"/>
  <c r="J44" i="1"/>
  <c r="K44" i="1"/>
  <c r="L44" i="1"/>
  <c r="M44" i="1"/>
  <c r="B45" i="1"/>
  <c r="C45" i="1"/>
  <c r="A45" i="1" s="1"/>
  <c r="D45" i="1"/>
  <c r="E45" i="1"/>
  <c r="F45" i="1"/>
  <c r="G45" i="1"/>
  <c r="H45" i="1"/>
  <c r="I45" i="1"/>
  <c r="J45" i="1"/>
  <c r="K45" i="1"/>
  <c r="L45" i="1"/>
  <c r="M45" i="1"/>
  <c r="B46" i="1"/>
  <c r="C46" i="1"/>
  <c r="D46" i="1"/>
  <c r="E46" i="1"/>
  <c r="F46" i="1"/>
  <c r="G46" i="1"/>
  <c r="H46" i="1"/>
  <c r="I46" i="1"/>
  <c r="J46" i="1"/>
  <c r="K46" i="1"/>
  <c r="L46" i="1"/>
  <c r="M46" i="1"/>
  <c r="B47" i="1"/>
  <c r="C47" i="1"/>
  <c r="D47" i="1"/>
  <c r="E47" i="1"/>
  <c r="F47" i="1"/>
  <c r="G47" i="1"/>
  <c r="H47" i="1"/>
  <c r="I47" i="1"/>
  <c r="J47" i="1"/>
  <c r="K47" i="1"/>
  <c r="L47" i="1"/>
  <c r="M47" i="1"/>
  <c r="B48" i="1"/>
  <c r="C48" i="1"/>
  <c r="A48" i="1" s="1"/>
  <c r="D48" i="1"/>
  <c r="E48" i="1"/>
  <c r="F48" i="1"/>
  <c r="G48" i="1"/>
  <c r="H48" i="1"/>
  <c r="I48" i="1"/>
  <c r="J48" i="1"/>
  <c r="K48" i="1"/>
  <c r="L48" i="1"/>
  <c r="M48" i="1"/>
  <c r="B49" i="1"/>
  <c r="C49" i="1"/>
  <c r="A49" i="1" s="1"/>
  <c r="D49" i="1"/>
  <c r="E49" i="1"/>
  <c r="F49" i="1"/>
  <c r="G49" i="1"/>
  <c r="H49" i="1"/>
  <c r="I49" i="1"/>
  <c r="J49" i="1"/>
  <c r="K49" i="1"/>
  <c r="L49" i="1"/>
  <c r="M49" i="1"/>
  <c r="B50" i="1"/>
  <c r="C50" i="1"/>
  <c r="D50" i="1"/>
  <c r="E50" i="1"/>
  <c r="F50" i="1"/>
  <c r="G50" i="1"/>
  <c r="H50" i="1"/>
  <c r="I50" i="1"/>
  <c r="J50" i="1"/>
  <c r="K50" i="1"/>
  <c r="L50" i="1"/>
  <c r="M50" i="1"/>
  <c r="B51" i="1"/>
  <c r="C51" i="1"/>
  <c r="D51" i="1"/>
  <c r="E51" i="1"/>
  <c r="F51" i="1"/>
  <c r="G51" i="1"/>
  <c r="H51" i="1"/>
  <c r="I51" i="1"/>
  <c r="J51" i="1"/>
  <c r="K51" i="1"/>
  <c r="L51" i="1"/>
  <c r="M51" i="1"/>
  <c r="B52" i="1"/>
  <c r="A52" i="1" s="1"/>
  <c r="C52" i="1"/>
  <c r="D52" i="1"/>
  <c r="E52" i="1"/>
  <c r="F52" i="1"/>
  <c r="G52" i="1"/>
  <c r="H52" i="1"/>
  <c r="I52" i="1"/>
  <c r="J52" i="1"/>
  <c r="K52" i="1"/>
  <c r="L52" i="1"/>
  <c r="M52" i="1"/>
  <c r="B53" i="1"/>
  <c r="C53" i="1"/>
  <c r="A53" i="1" s="1"/>
  <c r="D53" i="1"/>
  <c r="E53" i="1"/>
  <c r="F53" i="1"/>
  <c r="G53" i="1"/>
  <c r="H53" i="1"/>
  <c r="I53" i="1"/>
  <c r="J53" i="1"/>
  <c r="K53" i="1"/>
  <c r="L53" i="1"/>
  <c r="M53" i="1"/>
  <c r="B54" i="1"/>
  <c r="C54" i="1"/>
  <c r="D54" i="1"/>
  <c r="E54" i="1"/>
  <c r="F54" i="1"/>
  <c r="G54" i="1"/>
  <c r="H54" i="1"/>
  <c r="I54" i="1"/>
  <c r="J54" i="1"/>
  <c r="K54" i="1"/>
  <c r="L54" i="1"/>
  <c r="M54" i="1"/>
  <c r="B55" i="1"/>
  <c r="C55" i="1"/>
  <c r="D55" i="1"/>
  <c r="E55" i="1"/>
  <c r="F55" i="1"/>
  <c r="G55" i="1"/>
  <c r="H55" i="1"/>
  <c r="I55" i="1"/>
  <c r="J55" i="1"/>
  <c r="K55" i="1"/>
  <c r="L55" i="1"/>
  <c r="M55" i="1"/>
  <c r="B56" i="1"/>
  <c r="A56" i="1" s="1"/>
  <c r="C56" i="1"/>
  <c r="D56" i="1"/>
  <c r="E56" i="1"/>
  <c r="F56" i="1"/>
  <c r="G56" i="1"/>
  <c r="H56" i="1"/>
  <c r="I56" i="1"/>
  <c r="J56" i="1"/>
  <c r="K56" i="1"/>
  <c r="L56" i="1"/>
  <c r="M56" i="1"/>
  <c r="B57" i="1"/>
  <c r="C57" i="1"/>
  <c r="D57" i="1"/>
  <c r="E57" i="1"/>
  <c r="F57" i="1"/>
  <c r="G57" i="1"/>
  <c r="H57" i="1"/>
  <c r="I57" i="1"/>
  <c r="J57" i="1"/>
  <c r="K57" i="1"/>
  <c r="L57" i="1"/>
  <c r="M57" i="1"/>
  <c r="B58" i="1"/>
  <c r="A58" i="1" s="1"/>
  <c r="C58" i="1"/>
  <c r="D58" i="1"/>
  <c r="E58" i="1"/>
  <c r="F58" i="1"/>
  <c r="G58" i="1"/>
  <c r="H58" i="1"/>
  <c r="I58" i="1"/>
  <c r="J58" i="1"/>
  <c r="K58" i="1"/>
  <c r="L58" i="1"/>
  <c r="M58" i="1"/>
  <c r="N58" i="1"/>
  <c r="B59" i="1"/>
  <c r="C59" i="1"/>
  <c r="D59" i="1"/>
  <c r="E59" i="1"/>
  <c r="F59" i="1"/>
  <c r="G59" i="1"/>
  <c r="H59" i="1"/>
  <c r="I59" i="1"/>
  <c r="J59" i="1"/>
  <c r="K59" i="1"/>
  <c r="L59" i="1"/>
  <c r="M59" i="1"/>
  <c r="B60" i="1"/>
  <c r="C60" i="1"/>
  <c r="A60" i="1" s="1"/>
  <c r="D60" i="1"/>
  <c r="E60" i="1"/>
  <c r="F60" i="1"/>
  <c r="G60" i="1"/>
  <c r="H60" i="1"/>
  <c r="I60" i="1"/>
  <c r="J60" i="1"/>
  <c r="K60" i="1"/>
  <c r="L60" i="1"/>
  <c r="M60" i="1"/>
  <c r="B61" i="1"/>
  <c r="C61" i="1"/>
  <c r="D61" i="1"/>
  <c r="E61" i="1"/>
  <c r="F61" i="1"/>
  <c r="G61" i="1"/>
  <c r="H61" i="1"/>
  <c r="I61" i="1"/>
  <c r="J61" i="1"/>
  <c r="K61" i="1"/>
  <c r="L61" i="1"/>
  <c r="M61" i="1"/>
  <c r="B62" i="1"/>
  <c r="C62" i="1"/>
  <c r="D62" i="1"/>
  <c r="E62" i="1"/>
  <c r="F62" i="1"/>
  <c r="G62" i="1"/>
  <c r="H62" i="1"/>
  <c r="I62" i="1"/>
  <c r="J62" i="1"/>
  <c r="K62" i="1"/>
  <c r="L62" i="1"/>
  <c r="M62" i="1"/>
  <c r="B63" i="1"/>
  <c r="C63" i="1"/>
  <c r="D63" i="1"/>
  <c r="E63" i="1"/>
  <c r="F63" i="1"/>
  <c r="G63" i="1"/>
  <c r="H63" i="1"/>
  <c r="I63" i="1"/>
  <c r="J63" i="1"/>
  <c r="K63" i="1"/>
  <c r="L63" i="1"/>
  <c r="M63" i="1"/>
  <c r="B64" i="1"/>
  <c r="C64" i="1"/>
  <c r="D64" i="1"/>
  <c r="E64" i="1"/>
  <c r="F64" i="1"/>
  <c r="G64" i="1"/>
  <c r="H64" i="1"/>
  <c r="I64" i="1"/>
  <c r="J64" i="1"/>
  <c r="K64" i="1"/>
  <c r="L64" i="1"/>
  <c r="M64" i="1"/>
  <c r="B65" i="1"/>
  <c r="C65" i="1"/>
  <c r="D65" i="1"/>
  <c r="E65" i="1"/>
  <c r="F65" i="1"/>
  <c r="G65" i="1"/>
  <c r="H65" i="1"/>
  <c r="I65" i="1"/>
  <c r="J65" i="1"/>
  <c r="K65" i="1"/>
  <c r="L65" i="1"/>
  <c r="M65" i="1"/>
  <c r="B66" i="1"/>
  <c r="C66" i="1"/>
  <c r="D66" i="1"/>
  <c r="E66" i="1"/>
  <c r="F66" i="1"/>
  <c r="G66" i="1"/>
  <c r="H66" i="1"/>
  <c r="I66" i="1"/>
  <c r="J66" i="1"/>
  <c r="K66" i="1"/>
  <c r="L66" i="1"/>
  <c r="M66" i="1"/>
  <c r="B67" i="1"/>
  <c r="C67" i="1"/>
  <c r="D67" i="1"/>
  <c r="E67" i="1"/>
  <c r="F67" i="1"/>
  <c r="G67" i="1"/>
  <c r="H67" i="1"/>
  <c r="I67" i="1"/>
  <c r="J67" i="1"/>
  <c r="K67" i="1"/>
  <c r="L67" i="1"/>
  <c r="M67" i="1"/>
  <c r="B68" i="1"/>
  <c r="C68" i="1"/>
  <c r="D68" i="1"/>
  <c r="E68" i="1"/>
  <c r="F68" i="1"/>
  <c r="G68" i="1"/>
  <c r="H68" i="1"/>
  <c r="I68" i="1"/>
  <c r="J68" i="1"/>
  <c r="K68" i="1"/>
  <c r="L68" i="1"/>
  <c r="M68" i="1"/>
  <c r="B69" i="1"/>
  <c r="C69" i="1"/>
  <c r="D69" i="1"/>
  <c r="E69" i="1"/>
  <c r="F69" i="1"/>
  <c r="G69" i="1"/>
  <c r="H69" i="1"/>
  <c r="I69" i="1"/>
  <c r="J69" i="1"/>
  <c r="K69" i="1"/>
  <c r="L69" i="1"/>
  <c r="M69" i="1"/>
  <c r="B70" i="1"/>
  <c r="C70" i="1"/>
  <c r="D70" i="1"/>
  <c r="E70" i="1"/>
  <c r="F70" i="1"/>
  <c r="G70" i="1"/>
  <c r="H70" i="1"/>
  <c r="I70" i="1"/>
  <c r="J70" i="1"/>
  <c r="K70" i="1"/>
  <c r="L70" i="1"/>
  <c r="M70" i="1"/>
  <c r="B71" i="1"/>
  <c r="C71" i="1"/>
  <c r="D71" i="1"/>
  <c r="E71" i="1"/>
  <c r="F71" i="1"/>
  <c r="G71" i="1"/>
  <c r="H71" i="1"/>
  <c r="I71" i="1"/>
  <c r="J71" i="1"/>
  <c r="K71" i="1"/>
  <c r="L71" i="1"/>
  <c r="M71" i="1"/>
  <c r="B72" i="1"/>
  <c r="C72" i="1"/>
  <c r="D72" i="1"/>
  <c r="E72" i="1"/>
  <c r="F72" i="1"/>
  <c r="G72" i="1"/>
  <c r="H72" i="1"/>
  <c r="I72" i="1"/>
  <c r="J72" i="1"/>
  <c r="K72" i="1"/>
  <c r="L72" i="1"/>
  <c r="M72" i="1"/>
  <c r="B73" i="1"/>
  <c r="C73" i="1"/>
  <c r="D73" i="1"/>
  <c r="E73" i="1"/>
  <c r="F73" i="1"/>
  <c r="G73" i="1"/>
  <c r="H73" i="1"/>
  <c r="I73" i="1"/>
  <c r="J73" i="1"/>
  <c r="K73" i="1"/>
  <c r="L73" i="1"/>
  <c r="M73" i="1"/>
  <c r="B74" i="1"/>
  <c r="A74" i="1" s="1"/>
  <c r="C74" i="1"/>
  <c r="D74" i="1"/>
  <c r="E74" i="1"/>
  <c r="F74" i="1"/>
  <c r="G74" i="1"/>
  <c r="H74" i="1"/>
  <c r="I74" i="1"/>
  <c r="J74" i="1"/>
  <c r="K74" i="1"/>
  <c r="L74" i="1"/>
  <c r="M74" i="1"/>
  <c r="B75" i="1"/>
  <c r="C75" i="1"/>
  <c r="D75" i="1"/>
  <c r="E75" i="1"/>
  <c r="F75" i="1"/>
  <c r="G75" i="1"/>
  <c r="H75" i="1"/>
  <c r="I75" i="1"/>
  <c r="J75" i="1"/>
  <c r="K75" i="1"/>
  <c r="L75" i="1"/>
  <c r="M75" i="1"/>
  <c r="B76" i="1"/>
  <c r="C76" i="1"/>
  <c r="A76" i="1" s="1"/>
  <c r="D76" i="1"/>
  <c r="E76" i="1"/>
  <c r="F76" i="1"/>
  <c r="G76" i="1"/>
  <c r="H76" i="1"/>
  <c r="I76" i="1"/>
  <c r="J76" i="1"/>
  <c r="K76" i="1"/>
  <c r="L76" i="1"/>
  <c r="M76" i="1"/>
  <c r="B77" i="1"/>
  <c r="C77" i="1"/>
  <c r="A77" i="1" s="1"/>
  <c r="D77" i="1"/>
  <c r="E77" i="1"/>
  <c r="F77" i="1"/>
  <c r="G77" i="1"/>
  <c r="H77" i="1"/>
  <c r="I77" i="1"/>
  <c r="J77" i="1"/>
  <c r="K77" i="1"/>
  <c r="L77" i="1"/>
  <c r="M77" i="1"/>
  <c r="B78" i="1"/>
  <c r="C78" i="1"/>
  <c r="D78" i="1"/>
  <c r="E78" i="1"/>
  <c r="F78" i="1"/>
  <c r="G78" i="1"/>
  <c r="H78" i="1"/>
  <c r="I78" i="1"/>
  <c r="J78" i="1"/>
  <c r="K78" i="1"/>
  <c r="L78" i="1"/>
  <c r="M78" i="1"/>
  <c r="B79" i="1"/>
  <c r="C79" i="1"/>
  <c r="D79" i="1"/>
  <c r="E79" i="1"/>
  <c r="F79" i="1"/>
  <c r="G79" i="1"/>
  <c r="H79" i="1"/>
  <c r="I79" i="1"/>
  <c r="J79" i="1"/>
  <c r="K79" i="1"/>
  <c r="L79" i="1"/>
  <c r="M79" i="1"/>
  <c r="B80" i="1"/>
  <c r="C80" i="1"/>
  <c r="A80" i="1" s="1"/>
  <c r="D80" i="1"/>
  <c r="E80" i="1"/>
  <c r="F80" i="1"/>
  <c r="G80" i="1"/>
  <c r="H80" i="1"/>
  <c r="I80" i="1"/>
  <c r="J80" i="1"/>
  <c r="K80" i="1"/>
  <c r="L80" i="1"/>
  <c r="M80" i="1"/>
  <c r="B81" i="1"/>
  <c r="C81" i="1"/>
  <c r="A81" i="1" s="1"/>
  <c r="D81" i="1"/>
  <c r="E81" i="1"/>
  <c r="F81" i="1"/>
  <c r="G81" i="1"/>
  <c r="H81" i="1"/>
  <c r="I81" i="1"/>
  <c r="J81" i="1"/>
  <c r="K81" i="1"/>
  <c r="L81" i="1"/>
  <c r="M81" i="1"/>
  <c r="B82" i="1"/>
  <c r="C82" i="1"/>
  <c r="D82" i="1"/>
  <c r="E82" i="1"/>
  <c r="F82" i="1"/>
  <c r="G82" i="1"/>
  <c r="H82" i="1"/>
  <c r="I82" i="1"/>
  <c r="J82" i="1"/>
  <c r="K82" i="1"/>
  <c r="L82" i="1"/>
  <c r="M82" i="1"/>
  <c r="B83" i="1"/>
  <c r="C83" i="1"/>
  <c r="D83" i="1"/>
  <c r="E83" i="1"/>
  <c r="F83" i="1"/>
  <c r="G83" i="1"/>
  <c r="H83" i="1"/>
  <c r="I83" i="1"/>
  <c r="J83" i="1"/>
  <c r="K83" i="1"/>
  <c r="L83" i="1"/>
  <c r="M83" i="1"/>
  <c r="B84" i="1"/>
  <c r="C84" i="1"/>
  <c r="A84" i="1" s="1"/>
  <c r="D84" i="1"/>
  <c r="E84" i="1"/>
  <c r="F84" i="1"/>
  <c r="G84" i="1"/>
  <c r="H84" i="1"/>
  <c r="I84" i="1"/>
  <c r="J84" i="1"/>
  <c r="K84" i="1"/>
  <c r="L84" i="1"/>
  <c r="M84" i="1"/>
  <c r="B85" i="1"/>
  <c r="C85" i="1"/>
  <c r="A85" i="1" s="1"/>
  <c r="D85" i="1"/>
  <c r="E85" i="1"/>
  <c r="F85" i="1"/>
  <c r="G85" i="1"/>
  <c r="H85" i="1"/>
  <c r="I85" i="1"/>
  <c r="J85" i="1"/>
  <c r="K85" i="1"/>
  <c r="L85" i="1"/>
  <c r="M85" i="1"/>
  <c r="B86" i="1"/>
  <c r="C86" i="1"/>
  <c r="D86" i="1"/>
  <c r="E86" i="1"/>
  <c r="F86" i="1"/>
  <c r="G86" i="1"/>
  <c r="H86" i="1"/>
  <c r="I86" i="1"/>
  <c r="J86" i="1"/>
  <c r="K86" i="1"/>
  <c r="L86" i="1"/>
  <c r="M86" i="1"/>
  <c r="B87" i="1"/>
  <c r="C87" i="1"/>
  <c r="A87" i="1" s="1"/>
  <c r="D87" i="1"/>
  <c r="E87" i="1"/>
  <c r="F87" i="1"/>
  <c r="G87" i="1"/>
  <c r="H87" i="1"/>
  <c r="I87" i="1"/>
  <c r="J87" i="1"/>
  <c r="K87" i="1"/>
  <c r="L87" i="1"/>
  <c r="M87" i="1"/>
  <c r="B88" i="1"/>
  <c r="C88" i="1"/>
  <c r="D88" i="1"/>
  <c r="E88" i="1"/>
  <c r="F88" i="1"/>
  <c r="G88" i="1"/>
  <c r="H88" i="1"/>
  <c r="I88" i="1"/>
  <c r="J88" i="1"/>
  <c r="K88" i="1"/>
  <c r="L88" i="1"/>
  <c r="M88" i="1"/>
  <c r="B89" i="1"/>
  <c r="C89" i="1"/>
  <c r="D89" i="1"/>
  <c r="E89" i="1"/>
  <c r="F89" i="1"/>
  <c r="G89" i="1"/>
  <c r="H89" i="1"/>
  <c r="I89" i="1"/>
  <c r="J89" i="1"/>
  <c r="K89" i="1"/>
  <c r="L89" i="1"/>
  <c r="M89" i="1"/>
  <c r="B90" i="1"/>
  <c r="C90" i="1"/>
  <c r="D90" i="1"/>
  <c r="E90" i="1"/>
  <c r="F90" i="1"/>
  <c r="G90" i="1"/>
  <c r="N90" i="1" s="1"/>
  <c r="H90" i="1"/>
  <c r="I90" i="1"/>
  <c r="J90" i="1"/>
  <c r="K90" i="1"/>
  <c r="L90" i="1"/>
  <c r="M90" i="1"/>
  <c r="B91" i="1"/>
  <c r="C91" i="1"/>
  <c r="D91" i="1"/>
  <c r="E91" i="1"/>
  <c r="F91" i="1"/>
  <c r="G91" i="1"/>
  <c r="H91" i="1"/>
  <c r="I91" i="1"/>
  <c r="J91" i="1"/>
  <c r="K91" i="1"/>
  <c r="L91" i="1"/>
  <c r="M91" i="1"/>
  <c r="B92" i="1"/>
  <c r="C92" i="1"/>
  <c r="A92" i="1" s="1"/>
  <c r="D92" i="1"/>
  <c r="E92" i="1"/>
  <c r="F92" i="1"/>
  <c r="G92" i="1"/>
  <c r="H92" i="1"/>
  <c r="I92" i="1"/>
  <c r="J92" i="1"/>
  <c r="K92" i="1"/>
  <c r="L92" i="1"/>
  <c r="M92" i="1"/>
  <c r="B93" i="1"/>
  <c r="C93" i="1"/>
  <c r="D93" i="1"/>
  <c r="E93" i="1"/>
  <c r="F93" i="1"/>
  <c r="G93" i="1"/>
  <c r="H93" i="1"/>
  <c r="I93" i="1"/>
  <c r="J93" i="1"/>
  <c r="K93" i="1"/>
  <c r="L93" i="1"/>
  <c r="M93" i="1"/>
  <c r="B94" i="1"/>
  <c r="C94" i="1"/>
  <c r="D94" i="1"/>
  <c r="E94" i="1"/>
  <c r="F94" i="1"/>
  <c r="G94" i="1"/>
  <c r="H94" i="1"/>
  <c r="I94" i="1"/>
  <c r="J94" i="1"/>
  <c r="K94" i="1"/>
  <c r="L94" i="1"/>
  <c r="M94" i="1"/>
  <c r="B95" i="1"/>
  <c r="C95" i="1"/>
  <c r="D95" i="1"/>
  <c r="E95" i="1"/>
  <c r="F95" i="1"/>
  <c r="G95" i="1"/>
  <c r="H95" i="1"/>
  <c r="I95" i="1"/>
  <c r="J95" i="1"/>
  <c r="K95" i="1"/>
  <c r="L95" i="1"/>
  <c r="M95" i="1"/>
  <c r="A96" i="1"/>
  <c r="B96" i="1"/>
  <c r="C96" i="1"/>
  <c r="D96" i="1"/>
  <c r="E96" i="1"/>
  <c r="F96" i="1"/>
  <c r="G96" i="1"/>
  <c r="H96" i="1"/>
  <c r="I96" i="1"/>
  <c r="J96" i="1"/>
  <c r="K96" i="1"/>
  <c r="L96" i="1"/>
  <c r="M96" i="1"/>
  <c r="B97" i="1"/>
  <c r="C97" i="1"/>
  <c r="D97" i="1"/>
  <c r="E97" i="1"/>
  <c r="F97" i="1"/>
  <c r="G97" i="1"/>
  <c r="H97" i="1"/>
  <c r="I97" i="1"/>
  <c r="J97" i="1"/>
  <c r="K97" i="1"/>
  <c r="L97" i="1"/>
  <c r="M97" i="1"/>
  <c r="B98" i="1"/>
  <c r="C98" i="1"/>
  <c r="D98" i="1"/>
  <c r="E98" i="1"/>
  <c r="F98" i="1"/>
  <c r="G98" i="1"/>
  <c r="H98" i="1"/>
  <c r="I98" i="1"/>
  <c r="J98" i="1"/>
  <c r="K98" i="1"/>
  <c r="L98" i="1"/>
  <c r="M98" i="1"/>
  <c r="B99" i="1"/>
  <c r="C99" i="1"/>
  <c r="D99" i="1"/>
  <c r="E99" i="1"/>
  <c r="F99" i="1"/>
  <c r="G99" i="1"/>
  <c r="H99" i="1"/>
  <c r="I99" i="1"/>
  <c r="J99" i="1"/>
  <c r="K99" i="1"/>
  <c r="L99" i="1"/>
  <c r="M99" i="1"/>
  <c r="B100" i="1"/>
  <c r="C100" i="1"/>
  <c r="A100" i="1" s="1"/>
  <c r="D100" i="1"/>
  <c r="E100" i="1"/>
  <c r="F100" i="1"/>
  <c r="G100" i="1"/>
  <c r="H100" i="1"/>
  <c r="I100" i="1"/>
  <c r="J100" i="1"/>
  <c r="K100" i="1"/>
  <c r="L100" i="1"/>
  <c r="M100" i="1"/>
  <c r="B101" i="1"/>
  <c r="C101" i="1"/>
  <c r="A101" i="1" s="1"/>
  <c r="D101" i="1"/>
  <c r="E101" i="1"/>
  <c r="F101" i="1"/>
  <c r="G101" i="1"/>
  <c r="H101" i="1"/>
  <c r="I101" i="1"/>
  <c r="J101" i="1"/>
  <c r="K101" i="1"/>
  <c r="L101" i="1"/>
  <c r="M101" i="1"/>
  <c r="B102" i="1"/>
  <c r="C102" i="1"/>
  <c r="D102" i="1"/>
  <c r="E102" i="1"/>
  <c r="F102" i="1"/>
  <c r="G102" i="1"/>
  <c r="H102" i="1"/>
  <c r="I102" i="1"/>
  <c r="J102" i="1"/>
  <c r="K102" i="1"/>
  <c r="L102" i="1"/>
  <c r="M102" i="1"/>
  <c r="B103" i="1"/>
  <c r="C103" i="1"/>
  <c r="D103" i="1"/>
  <c r="E103" i="1"/>
  <c r="F103" i="1"/>
  <c r="G103" i="1"/>
  <c r="H103" i="1"/>
  <c r="I103" i="1"/>
  <c r="J103" i="1"/>
  <c r="K103" i="1"/>
  <c r="L103" i="1"/>
  <c r="M103" i="1"/>
  <c r="B104" i="1"/>
  <c r="C104" i="1"/>
  <c r="A104" i="1" s="1"/>
  <c r="D104" i="1"/>
  <c r="E104" i="1"/>
  <c r="F104" i="1"/>
  <c r="G104" i="1"/>
  <c r="H104" i="1"/>
  <c r="I104" i="1"/>
  <c r="J104" i="1"/>
  <c r="K104" i="1"/>
  <c r="L104" i="1"/>
  <c r="M104" i="1"/>
  <c r="B105" i="1"/>
  <c r="C105" i="1"/>
  <c r="A105" i="1" s="1"/>
  <c r="D105" i="1"/>
  <c r="E105" i="1"/>
  <c r="F105" i="1"/>
  <c r="G105" i="1"/>
  <c r="H105" i="1"/>
  <c r="I105" i="1"/>
  <c r="J105" i="1"/>
  <c r="K105" i="1"/>
  <c r="L105" i="1"/>
  <c r="M105" i="1"/>
  <c r="B106" i="1"/>
  <c r="C106" i="1"/>
  <c r="A106" i="1" s="1"/>
  <c r="D106" i="1"/>
  <c r="E106" i="1"/>
  <c r="F106" i="1"/>
  <c r="G106" i="1"/>
  <c r="N106" i="1" s="1"/>
  <c r="H106" i="1"/>
  <c r="I106" i="1"/>
  <c r="J106" i="1"/>
  <c r="K106" i="1"/>
  <c r="L106" i="1"/>
  <c r="M106" i="1"/>
  <c r="B107" i="1"/>
  <c r="C107" i="1"/>
  <c r="A107" i="1" s="1"/>
  <c r="D107" i="1"/>
  <c r="E107" i="1"/>
  <c r="F107" i="1"/>
  <c r="G107" i="1"/>
  <c r="H107" i="1"/>
  <c r="I107" i="1"/>
  <c r="J107" i="1"/>
  <c r="K107" i="1"/>
  <c r="L107" i="1"/>
  <c r="M107" i="1"/>
  <c r="B108" i="1"/>
  <c r="C108" i="1"/>
  <c r="D108" i="1"/>
  <c r="E108" i="1"/>
  <c r="F108" i="1"/>
  <c r="G108" i="1"/>
  <c r="H108" i="1"/>
  <c r="I108" i="1"/>
  <c r="J108" i="1"/>
  <c r="K108" i="1"/>
  <c r="L108" i="1"/>
  <c r="M108" i="1"/>
  <c r="B109" i="1"/>
  <c r="C109" i="1"/>
  <c r="D109" i="1"/>
  <c r="E109" i="1"/>
  <c r="F109" i="1"/>
  <c r="G109" i="1"/>
  <c r="H109" i="1"/>
  <c r="I109" i="1"/>
  <c r="J109" i="1"/>
  <c r="K109" i="1"/>
  <c r="L109" i="1"/>
  <c r="M109" i="1"/>
  <c r="A110" i="1"/>
  <c r="B110" i="1"/>
  <c r="C110" i="1"/>
  <c r="D110" i="1"/>
  <c r="E110" i="1"/>
  <c r="F110" i="1"/>
  <c r="G110" i="1"/>
  <c r="H110" i="1"/>
  <c r="I110" i="1"/>
  <c r="J110" i="1"/>
  <c r="K110" i="1"/>
  <c r="L110" i="1"/>
  <c r="M110" i="1"/>
  <c r="B111" i="1"/>
  <c r="C111" i="1"/>
  <c r="A111" i="1" s="1"/>
  <c r="D111" i="1"/>
  <c r="E111" i="1"/>
  <c r="F111" i="1"/>
  <c r="G111" i="1"/>
  <c r="H111" i="1"/>
  <c r="I111" i="1"/>
  <c r="J111" i="1"/>
  <c r="K111" i="1"/>
  <c r="L111" i="1"/>
  <c r="M111" i="1"/>
  <c r="B112" i="1"/>
  <c r="A112" i="1" s="1"/>
  <c r="C112" i="1"/>
  <c r="D112" i="1"/>
  <c r="E112" i="1"/>
  <c r="F112" i="1"/>
  <c r="G112" i="1"/>
  <c r="H112" i="1"/>
  <c r="I112" i="1"/>
  <c r="J112" i="1"/>
  <c r="K112" i="1"/>
  <c r="L112" i="1"/>
  <c r="M112" i="1"/>
  <c r="B113" i="1"/>
  <c r="C113" i="1"/>
  <c r="D113" i="1"/>
  <c r="E113" i="1"/>
  <c r="F113" i="1"/>
  <c r="G113" i="1"/>
  <c r="H113" i="1"/>
  <c r="I113" i="1"/>
  <c r="J113" i="1"/>
  <c r="K113" i="1"/>
  <c r="L113" i="1"/>
  <c r="M113" i="1"/>
  <c r="B114" i="1"/>
  <c r="C114" i="1"/>
  <c r="D114" i="1"/>
  <c r="E114" i="1"/>
  <c r="F114" i="1"/>
  <c r="G114" i="1"/>
  <c r="H114" i="1"/>
  <c r="I114" i="1"/>
  <c r="J114" i="1"/>
  <c r="K114" i="1"/>
  <c r="L114" i="1"/>
  <c r="M114" i="1"/>
  <c r="B115" i="1"/>
  <c r="C115" i="1"/>
  <c r="D115" i="1"/>
  <c r="E115" i="1"/>
  <c r="F115" i="1"/>
  <c r="G115" i="1"/>
  <c r="H115" i="1"/>
  <c r="I115" i="1"/>
  <c r="J115" i="1"/>
  <c r="K115" i="1"/>
  <c r="L115" i="1"/>
  <c r="M115" i="1"/>
  <c r="B116" i="1"/>
  <c r="C116" i="1"/>
  <c r="A116" i="1" s="1"/>
  <c r="D116" i="1"/>
  <c r="E116" i="1"/>
  <c r="F116" i="1"/>
  <c r="G116" i="1"/>
  <c r="H116" i="1"/>
  <c r="I116" i="1"/>
  <c r="J116" i="1"/>
  <c r="K116" i="1"/>
  <c r="L116" i="1"/>
  <c r="M116" i="1"/>
  <c r="B117" i="1"/>
  <c r="C117" i="1"/>
  <c r="A117" i="1" s="1"/>
  <c r="D117" i="1"/>
  <c r="E117" i="1"/>
  <c r="F117" i="1"/>
  <c r="G117" i="1"/>
  <c r="H117" i="1"/>
  <c r="I117" i="1"/>
  <c r="J117" i="1"/>
  <c r="K117" i="1"/>
  <c r="L117" i="1"/>
  <c r="M117" i="1"/>
  <c r="B118" i="1"/>
  <c r="C118" i="1"/>
  <c r="D118" i="1"/>
  <c r="E118" i="1"/>
  <c r="F118" i="1"/>
  <c r="G118" i="1"/>
  <c r="H118" i="1"/>
  <c r="I118" i="1"/>
  <c r="J118" i="1"/>
  <c r="K118" i="1"/>
  <c r="L118" i="1"/>
  <c r="M118" i="1"/>
  <c r="B119" i="1"/>
  <c r="C119" i="1"/>
  <c r="D119" i="1"/>
  <c r="E119" i="1"/>
  <c r="F119" i="1"/>
  <c r="G119" i="1"/>
  <c r="H119" i="1"/>
  <c r="I119" i="1"/>
  <c r="J119" i="1"/>
  <c r="K119" i="1"/>
  <c r="L119" i="1"/>
  <c r="M119" i="1"/>
  <c r="B120" i="1"/>
  <c r="C120" i="1"/>
  <c r="A120" i="1" s="1"/>
  <c r="D120" i="1"/>
  <c r="E120" i="1"/>
  <c r="F120" i="1"/>
  <c r="G120" i="1"/>
  <c r="H120" i="1"/>
  <c r="I120" i="1"/>
  <c r="J120" i="1"/>
  <c r="K120" i="1"/>
  <c r="L120" i="1"/>
  <c r="M120" i="1"/>
  <c r="B121" i="1"/>
  <c r="C121" i="1"/>
  <c r="A121" i="1" s="1"/>
  <c r="D121" i="1"/>
  <c r="E121" i="1"/>
  <c r="F121" i="1"/>
  <c r="G121" i="1"/>
  <c r="H121" i="1"/>
  <c r="I121" i="1"/>
  <c r="J121" i="1"/>
  <c r="K121" i="1"/>
  <c r="L121" i="1"/>
  <c r="M121" i="1"/>
  <c r="B122" i="1"/>
  <c r="C122" i="1"/>
  <c r="A122" i="1" s="1"/>
  <c r="D122" i="1"/>
  <c r="E122" i="1"/>
  <c r="F122" i="1"/>
  <c r="G122" i="1"/>
  <c r="H122" i="1"/>
  <c r="I122" i="1"/>
  <c r="J122" i="1"/>
  <c r="K122" i="1"/>
  <c r="L122" i="1"/>
  <c r="M122" i="1"/>
  <c r="B123" i="1"/>
  <c r="C123" i="1"/>
  <c r="D123" i="1"/>
  <c r="E123" i="1"/>
  <c r="F123" i="1"/>
  <c r="G123" i="1"/>
  <c r="H123" i="1"/>
  <c r="I123" i="1"/>
  <c r="J123" i="1"/>
  <c r="K123" i="1"/>
  <c r="L123" i="1"/>
  <c r="M123" i="1"/>
  <c r="A124" i="1"/>
  <c r="B124" i="1"/>
  <c r="C124" i="1"/>
  <c r="D124" i="1"/>
  <c r="E124" i="1"/>
  <c r="F124" i="1"/>
  <c r="G124" i="1"/>
  <c r="H124" i="1"/>
  <c r="I124" i="1"/>
  <c r="J124" i="1"/>
  <c r="K124" i="1"/>
  <c r="L124" i="1"/>
  <c r="M124" i="1"/>
  <c r="B125" i="1"/>
  <c r="C125" i="1"/>
  <c r="D125" i="1"/>
  <c r="E125" i="1"/>
  <c r="F125" i="1"/>
  <c r="G125" i="1"/>
  <c r="H125" i="1"/>
  <c r="I125" i="1"/>
  <c r="J125" i="1"/>
  <c r="K125" i="1"/>
  <c r="L125" i="1"/>
  <c r="M125" i="1"/>
  <c r="A126" i="1"/>
  <c r="B126" i="1"/>
  <c r="C126" i="1"/>
  <c r="D126" i="1"/>
  <c r="E126" i="1"/>
  <c r="F126" i="1"/>
  <c r="G126" i="1"/>
  <c r="H126" i="1"/>
  <c r="I126" i="1"/>
  <c r="J126" i="1"/>
  <c r="K126" i="1"/>
  <c r="L126" i="1"/>
  <c r="M126" i="1"/>
  <c r="B127" i="1"/>
  <c r="C127" i="1"/>
  <c r="A127" i="1" s="1"/>
  <c r="D127" i="1"/>
  <c r="E127" i="1"/>
  <c r="F127" i="1"/>
  <c r="G127" i="1"/>
  <c r="H127" i="1"/>
  <c r="I127" i="1"/>
  <c r="J127" i="1"/>
  <c r="K127" i="1"/>
  <c r="L127" i="1"/>
  <c r="M127" i="1"/>
  <c r="B128" i="1"/>
  <c r="C128" i="1"/>
  <c r="D128" i="1"/>
  <c r="E128" i="1"/>
  <c r="F128" i="1"/>
  <c r="G128" i="1"/>
  <c r="H128" i="1"/>
  <c r="I128" i="1"/>
  <c r="J128" i="1"/>
  <c r="K128" i="1"/>
  <c r="L128" i="1"/>
  <c r="M128" i="1"/>
  <c r="B129" i="1"/>
  <c r="C129" i="1"/>
  <c r="D129" i="1"/>
  <c r="E129" i="1"/>
  <c r="F129" i="1"/>
  <c r="G129" i="1"/>
  <c r="H129" i="1"/>
  <c r="I129" i="1"/>
  <c r="J129" i="1"/>
  <c r="K129" i="1"/>
  <c r="L129" i="1"/>
  <c r="M129" i="1"/>
  <c r="B130" i="1"/>
  <c r="A130" i="1" s="1"/>
  <c r="C130" i="1"/>
  <c r="D130" i="1"/>
  <c r="E130" i="1"/>
  <c r="F130" i="1"/>
  <c r="G130" i="1"/>
  <c r="H130" i="1"/>
  <c r="N130" i="1" s="1"/>
  <c r="I130" i="1"/>
  <c r="J130" i="1"/>
  <c r="K130" i="1"/>
  <c r="L130" i="1"/>
  <c r="M130" i="1"/>
  <c r="B131" i="1"/>
  <c r="C131" i="1"/>
  <c r="A131" i="1" s="1"/>
  <c r="D131" i="1"/>
  <c r="E131" i="1"/>
  <c r="F131" i="1"/>
  <c r="G131" i="1"/>
  <c r="H131" i="1"/>
  <c r="I131" i="1"/>
  <c r="J131" i="1"/>
  <c r="K131" i="1"/>
  <c r="L131" i="1"/>
  <c r="M131" i="1"/>
  <c r="B132" i="1"/>
  <c r="C132" i="1"/>
  <c r="A132" i="1" s="1"/>
  <c r="D132" i="1"/>
  <c r="E132" i="1"/>
  <c r="F132" i="1"/>
  <c r="G132" i="1"/>
  <c r="H132" i="1"/>
  <c r="I132" i="1"/>
  <c r="J132" i="1"/>
  <c r="K132" i="1"/>
  <c r="L132" i="1"/>
  <c r="M132" i="1"/>
  <c r="B133" i="1"/>
  <c r="C133" i="1"/>
  <c r="D133" i="1"/>
  <c r="E133" i="1"/>
  <c r="F133" i="1"/>
  <c r="G133" i="1"/>
  <c r="H133" i="1"/>
  <c r="I133" i="1"/>
  <c r="J133" i="1"/>
  <c r="K133" i="1"/>
  <c r="L133" i="1"/>
  <c r="M133" i="1"/>
  <c r="B134" i="1"/>
  <c r="C134" i="1"/>
  <c r="D134" i="1"/>
  <c r="E134" i="1"/>
  <c r="F134" i="1"/>
  <c r="G134" i="1"/>
  <c r="H134" i="1"/>
  <c r="I134" i="1"/>
  <c r="J134" i="1"/>
  <c r="K134" i="1"/>
  <c r="L134" i="1"/>
  <c r="M134" i="1"/>
  <c r="B135" i="1"/>
  <c r="C135" i="1"/>
  <c r="A135" i="1" s="1"/>
  <c r="D135" i="1"/>
  <c r="E135" i="1"/>
  <c r="F135" i="1"/>
  <c r="G135" i="1"/>
  <c r="H135" i="1"/>
  <c r="I135" i="1"/>
  <c r="J135" i="1"/>
  <c r="K135" i="1"/>
  <c r="L135" i="1"/>
  <c r="M135" i="1"/>
  <c r="B136" i="1"/>
  <c r="C136" i="1"/>
  <c r="D136" i="1"/>
  <c r="E136" i="1"/>
  <c r="F136" i="1"/>
  <c r="G136" i="1"/>
  <c r="H136" i="1"/>
  <c r="I136" i="1"/>
  <c r="J136" i="1"/>
  <c r="K136" i="1"/>
  <c r="L136" i="1"/>
  <c r="M136" i="1"/>
  <c r="B137" i="1"/>
  <c r="C137" i="1"/>
  <c r="D137" i="1"/>
  <c r="E137" i="1"/>
  <c r="F137" i="1"/>
  <c r="G137" i="1"/>
  <c r="H137" i="1"/>
  <c r="I137" i="1"/>
  <c r="J137" i="1"/>
  <c r="K137" i="1"/>
  <c r="L137" i="1"/>
  <c r="M137" i="1"/>
  <c r="B138" i="1"/>
  <c r="C138" i="1"/>
  <c r="D138" i="1"/>
  <c r="E138" i="1"/>
  <c r="F138" i="1"/>
  <c r="G138" i="1"/>
  <c r="N138" i="1" s="1"/>
  <c r="H138" i="1"/>
  <c r="I138" i="1"/>
  <c r="J138" i="1"/>
  <c r="K138" i="1"/>
  <c r="L138" i="1"/>
  <c r="M138" i="1"/>
  <c r="B139" i="1"/>
  <c r="C139" i="1"/>
  <c r="D139" i="1"/>
  <c r="E139" i="1"/>
  <c r="F139" i="1"/>
  <c r="G139" i="1"/>
  <c r="H139" i="1"/>
  <c r="I139" i="1"/>
  <c r="J139" i="1"/>
  <c r="K139" i="1"/>
  <c r="L139" i="1"/>
  <c r="M139" i="1"/>
  <c r="B140" i="1"/>
  <c r="A140" i="1" s="1"/>
  <c r="C140" i="1"/>
  <c r="D140" i="1"/>
  <c r="E140" i="1"/>
  <c r="F140" i="1"/>
  <c r="G140" i="1"/>
  <c r="H140" i="1"/>
  <c r="I140" i="1"/>
  <c r="J140" i="1"/>
  <c r="K140" i="1"/>
  <c r="L140" i="1"/>
  <c r="M140" i="1"/>
  <c r="B141" i="1"/>
  <c r="C141" i="1"/>
  <c r="D141" i="1"/>
  <c r="E141" i="1"/>
  <c r="F141" i="1"/>
  <c r="G141" i="1"/>
  <c r="H141" i="1"/>
  <c r="I141" i="1"/>
  <c r="J141" i="1"/>
  <c r="K141" i="1"/>
  <c r="L141" i="1"/>
  <c r="M141" i="1"/>
  <c r="A142" i="1"/>
  <c r="B142" i="1"/>
  <c r="C142" i="1"/>
  <c r="D142" i="1"/>
  <c r="E142" i="1"/>
  <c r="F142" i="1"/>
  <c r="G142" i="1"/>
  <c r="H142" i="1"/>
  <c r="I142" i="1"/>
  <c r="J142" i="1"/>
  <c r="K142" i="1"/>
  <c r="L142" i="1"/>
  <c r="M142" i="1"/>
  <c r="B143" i="1"/>
  <c r="C143" i="1"/>
  <c r="D143" i="1"/>
  <c r="E143" i="1"/>
  <c r="F143" i="1"/>
  <c r="G143" i="1"/>
  <c r="H143" i="1"/>
  <c r="I143" i="1"/>
  <c r="J143" i="1"/>
  <c r="K143" i="1"/>
  <c r="L143" i="1"/>
  <c r="M143" i="1"/>
  <c r="B144" i="1"/>
  <c r="C144" i="1"/>
  <c r="D144" i="1"/>
  <c r="E144" i="1"/>
  <c r="F144" i="1"/>
  <c r="G144" i="1"/>
  <c r="H144" i="1"/>
  <c r="I144" i="1"/>
  <c r="J144" i="1"/>
  <c r="K144" i="1"/>
  <c r="L144" i="1"/>
  <c r="M144" i="1"/>
  <c r="B145" i="1"/>
  <c r="C145" i="1"/>
  <c r="D145" i="1"/>
  <c r="E145" i="1"/>
  <c r="F145" i="1"/>
  <c r="G145" i="1"/>
  <c r="H145" i="1"/>
  <c r="I145" i="1"/>
  <c r="J145" i="1"/>
  <c r="K145" i="1"/>
  <c r="L145" i="1"/>
  <c r="M145" i="1"/>
  <c r="B146" i="1"/>
  <c r="C146" i="1"/>
  <c r="D146" i="1"/>
  <c r="E146" i="1"/>
  <c r="F146" i="1"/>
  <c r="G146" i="1"/>
  <c r="H146" i="1"/>
  <c r="I146" i="1"/>
  <c r="J146" i="1"/>
  <c r="K146" i="1"/>
  <c r="L146" i="1"/>
  <c r="M146" i="1"/>
  <c r="B147" i="1"/>
  <c r="C147" i="1"/>
  <c r="A147" i="1" s="1"/>
  <c r="D147" i="1"/>
  <c r="E147" i="1"/>
  <c r="F147" i="1"/>
  <c r="G147" i="1"/>
  <c r="H147" i="1"/>
  <c r="I147" i="1"/>
  <c r="J147" i="1"/>
  <c r="K147" i="1"/>
  <c r="L147" i="1"/>
  <c r="M147" i="1"/>
  <c r="B148" i="1"/>
  <c r="A148" i="1" s="1"/>
  <c r="C148" i="1"/>
  <c r="D148" i="1"/>
  <c r="E148" i="1"/>
  <c r="F148" i="1"/>
  <c r="G148" i="1"/>
  <c r="H148" i="1"/>
  <c r="I148" i="1"/>
  <c r="J148" i="1"/>
  <c r="K148" i="1"/>
  <c r="L148" i="1"/>
  <c r="M148" i="1"/>
  <c r="B149" i="1"/>
  <c r="C149" i="1"/>
  <c r="D149" i="1"/>
  <c r="E149" i="1"/>
  <c r="F149" i="1"/>
  <c r="G149" i="1"/>
  <c r="H149" i="1"/>
  <c r="I149" i="1"/>
  <c r="J149" i="1"/>
  <c r="K149" i="1"/>
  <c r="L149" i="1"/>
  <c r="M149" i="1"/>
  <c r="B150" i="1"/>
  <c r="A150" i="1" s="1"/>
  <c r="C150" i="1"/>
  <c r="D150" i="1"/>
  <c r="E150" i="1"/>
  <c r="F150" i="1"/>
  <c r="G150" i="1"/>
  <c r="H150" i="1"/>
  <c r="I150" i="1"/>
  <c r="J150" i="1"/>
  <c r="K150" i="1"/>
  <c r="L150" i="1"/>
  <c r="M150" i="1"/>
  <c r="B151" i="1"/>
  <c r="C151" i="1"/>
  <c r="D151" i="1"/>
  <c r="E151" i="1"/>
  <c r="F151" i="1"/>
  <c r="G151" i="1"/>
  <c r="H151" i="1"/>
  <c r="I151" i="1"/>
  <c r="J151" i="1"/>
  <c r="K151" i="1"/>
  <c r="L151" i="1"/>
  <c r="M151" i="1"/>
  <c r="B152" i="1"/>
  <c r="C152" i="1"/>
  <c r="D152" i="1"/>
  <c r="E152" i="1"/>
  <c r="F152" i="1"/>
  <c r="G152" i="1"/>
  <c r="H152" i="1"/>
  <c r="I152" i="1"/>
  <c r="J152" i="1"/>
  <c r="K152" i="1"/>
  <c r="L152" i="1"/>
  <c r="M152" i="1"/>
  <c r="B153" i="1"/>
  <c r="C153" i="1"/>
  <c r="D153" i="1"/>
  <c r="E153" i="1"/>
  <c r="F153" i="1"/>
  <c r="G153" i="1"/>
  <c r="H153" i="1"/>
  <c r="I153" i="1"/>
  <c r="J153" i="1"/>
  <c r="K153" i="1"/>
  <c r="L153" i="1"/>
  <c r="M153" i="1"/>
  <c r="B154" i="1"/>
  <c r="A154" i="1" s="1"/>
  <c r="C154" i="1"/>
  <c r="D154" i="1"/>
  <c r="E154" i="1"/>
  <c r="F154" i="1"/>
  <c r="G154" i="1"/>
  <c r="H154" i="1"/>
  <c r="I154" i="1"/>
  <c r="J154" i="1"/>
  <c r="K154" i="1"/>
  <c r="L154" i="1"/>
  <c r="M154" i="1"/>
  <c r="B155" i="1"/>
  <c r="C155" i="1"/>
  <c r="D155" i="1"/>
  <c r="E155" i="1"/>
  <c r="F155" i="1"/>
  <c r="G155" i="1"/>
  <c r="H155" i="1"/>
  <c r="I155" i="1"/>
  <c r="J155" i="1"/>
  <c r="K155" i="1"/>
  <c r="L155" i="1"/>
  <c r="M155" i="1"/>
  <c r="B156" i="1"/>
  <c r="A156" i="1" s="1"/>
  <c r="C156" i="1"/>
  <c r="D156" i="1"/>
  <c r="E156" i="1"/>
  <c r="F156" i="1"/>
  <c r="G156" i="1"/>
  <c r="H156" i="1"/>
  <c r="I156" i="1"/>
  <c r="J156" i="1"/>
  <c r="K156" i="1"/>
  <c r="L156" i="1"/>
  <c r="M156" i="1"/>
  <c r="B157" i="1"/>
  <c r="C157" i="1"/>
  <c r="D157" i="1"/>
  <c r="E157" i="1"/>
  <c r="F157" i="1"/>
  <c r="G157" i="1"/>
  <c r="H157" i="1"/>
  <c r="I157" i="1"/>
  <c r="J157" i="1"/>
  <c r="K157" i="1"/>
  <c r="L157" i="1"/>
  <c r="M157" i="1"/>
  <c r="B158" i="1"/>
  <c r="C158" i="1"/>
  <c r="A158" i="1" s="1"/>
  <c r="D158" i="1"/>
  <c r="E158" i="1"/>
  <c r="F158" i="1"/>
  <c r="G158" i="1"/>
  <c r="H158" i="1"/>
  <c r="I158" i="1"/>
  <c r="J158" i="1"/>
  <c r="K158" i="1"/>
  <c r="L158" i="1"/>
  <c r="M158" i="1"/>
  <c r="B159" i="1"/>
  <c r="C159" i="1"/>
  <c r="A159" i="1" s="1"/>
  <c r="D159" i="1"/>
  <c r="E159" i="1"/>
  <c r="F159" i="1"/>
  <c r="G159" i="1"/>
  <c r="H159" i="1"/>
  <c r="I159" i="1"/>
  <c r="J159" i="1"/>
  <c r="K159" i="1"/>
  <c r="L159" i="1"/>
  <c r="M159" i="1"/>
  <c r="B160" i="1"/>
  <c r="C160" i="1"/>
  <c r="D160" i="1"/>
  <c r="E160" i="1"/>
  <c r="F160" i="1"/>
  <c r="G160" i="1"/>
  <c r="H160" i="1"/>
  <c r="I160" i="1"/>
  <c r="J160" i="1"/>
  <c r="K160" i="1"/>
  <c r="L160" i="1"/>
  <c r="M160" i="1"/>
  <c r="B161" i="1"/>
  <c r="C161" i="1"/>
  <c r="D161" i="1"/>
  <c r="E161" i="1"/>
  <c r="F161" i="1"/>
  <c r="G161" i="1"/>
  <c r="N161" i="1" s="1"/>
  <c r="H161" i="1"/>
  <c r="I161" i="1"/>
  <c r="J161" i="1"/>
  <c r="K161" i="1"/>
  <c r="L161" i="1"/>
  <c r="M161" i="1"/>
  <c r="B162" i="1"/>
  <c r="C162" i="1"/>
  <c r="D162" i="1"/>
  <c r="E162" i="1"/>
  <c r="F162" i="1"/>
  <c r="G162" i="1"/>
  <c r="H162" i="1"/>
  <c r="I162" i="1"/>
  <c r="J162" i="1"/>
  <c r="K162" i="1"/>
  <c r="L162" i="1"/>
  <c r="M162" i="1"/>
  <c r="B163" i="1"/>
  <c r="C163" i="1"/>
  <c r="D163" i="1"/>
  <c r="E163" i="1"/>
  <c r="F163" i="1"/>
  <c r="G163" i="1"/>
  <c r="H163" i="1"/>
  <c r="I163" i="1"/>
  <c r="J163" i="1"/>
  <c r="K163" i="1"/>
  <c r="L163" i="1"/>
  <c r="M163" i="1"/>
  <c r="B164" i="1"/>
  <c r="C164" i="1"/>
  <c r="D164" i="1"/>
  <c r="E164" i="1"/>
  <c r="F164" i="1"/>
  <c r="G164" i="1"/>
  <c r="H164" i="1"/>
  <c r="I164" i="1"/>
  <c r="J164" i="1"/>
  <c r="K164" i="1"/>
  <c r="L164" i="1"/>
  <c r="M164" i="1"/>
  <c r="B165" i="1"/>
  <c r="C165" i="1"/>
  <c r="A165" i="1" s="1"/>
  <c r="D165" i="1"/>
  <c r="E165" i="1"/>
  <c r="F165" i="1"/>
  <c r="G165" i="1"/>
  <c r="H165" i="1"/>
  <c r="I165" i="1"/>
  <c r="J165" i="1"/>
  <c r="K165" i="1"/>
  <c r="L165" i="1"/>
  <c r="M165" i="1"/>
  <c r="B166" i="1"/>
  <c r="C166" i="1"/>
  <c r="A166" i="1" s="1"/>
  <c r="D166" i="1"/>
  <c r="E166" i="1"/>
  <c r="F166" i="1"/>
  <c r="G166" i="1"/>
  <c r="H166" i="1"/>
  <c r="I166" i="1"/>
  <c r="J166" i="1"/>
  <c r="K166" i="1"/>
  <c r="L166" i="1"/>
  <c r="M166" i="1"/>
  <c r="B167" i="1"/>
  <c r="C167" i="1"/>
  <c r="D167" i="1"/>
  <c r="E167" i="1"/>
  <c r="F167" i="1"/>
  <c r="G167" i="1"/>
  <c r="H167" i="1"/>
  <c r="I167" i="1"/>
  <c r="J167" i="1"/>
  <c r="K167" i="1"/>
  <c r="L167" i="1"/>
  <c r="M167" i="1"/>
  <c r="B168" i="1"/>
  <c r="C168" i="1"/>
  <c r="D168" i="1"/>
  <c r="E168" i="1"/>
  <c r="F168" i="1"/>
  <c r="G168" i="1"/>
  <c r="N168" i="1" s="1"/>
  <c r="H168" i="1"/>
  <c r="I168" i="1"/>
  <c r="J168" i="1"/>
  <c r="K168" i="1"/>
  <c r="L168" i="1"/>
  <c r="M168" i="1"/>
  <c r="B169" i="1"/>
  <c r="C169" i="1"/>
  <c r="D169" i="1"/>
  <c r="E169" i="1"/>
  <c r="F169" i="1"/>
  <c r="G169" i="1"/>
  <c r="H169" i="1"/>
  <c r="I169" i="1"/>
  <c r="J169" i="1"/>
  <c r="K169" i="1"/>
  <c r="L169" i="1"/>
  <c r="M169" i="1"/>
  <c r="B170" i="1"/>
  <c r="C170" i="1"/>
  <c r="D170" i="1"/>
  <c r="E170" i="1"/>
  <c r="F170" i="1"/>
  <c r="G170" i="1"/>
  <c r="H170" i="1"/>
  <c r="I170" i="1"/>
  <c r="J170" i="1"/>
  <c r="K170" i="1"/>
  <c r="L170" i="1"/>
  <c r="M170" i="1"/>
  <c r="B171" i="1"/>
  <c r="C171" i="1"/>
  <c r="D171" i="1"/>
  <c r="E171" i="1"/>
  <c r="F171" i="1"/>
  <c r="G171" i="1"/>
  <c r="H171" i="1"/>
  <c r="I171" i="1"/>
  <c r="J171" i="1"/>
  <c r="K171" i="1"/>
  <c r="L171" i="1"/>
  <c r="M171" i="1"/>
  <c r="A172" i="1"/>
  <c r="B172" i="1"/>
  <c r="C172" i="1"/>
  <c r="D172" i="1"/>
  <c r="E172" i="1"/>
  <c r="F172" i="1"/>
  <c r="G172" i="1"/>
  <c r="H172" i="1"/>
  <c r="I172" i="1"/>
  <c r="J172" i="1"/>
  <c r="K172" i="1"/>
  <c r="L172" i="1"/>
  <c r="M172" i="1"/>
  <c r="B173" i="1"/>
  <c r="C173" i="1"/>
  <c r="A173" i="1" s="1"/>
  <c r="D173" i="1"/>
  <c r="E173" i="1"/>
  <c r="F173" i="1"/>
  <c r="G173" i="1"/>
  <c r="H173" i="1"/>
  <c r="I173" i="1"/>
  <c r="J173" i="1"/>
  <c r="K173" i="1"/>
  <c r="L173" i="1"/>
  <c r="M173" i="1"/>
  <c r="B174" i="1"/>
  <c r="A174" i="1" s="1"/>
  <c r="C174" i="1"/>
  <c r="D174" i="1"/>
  <c r="E174" i="1"/>
  <c r="F174" i="1"/>
  <c r="G174" i="1"/>
  <c r="H174" i="1"/>
  <c r="I174" i="1"/>
  <c r="J174" i="1"/>
  <c r="K174" i="1"/>
  <c r="L174" i="1"/>
  <c r="M174" i="1"/>
  <c r="B175" i="1"/>
  <c r="C175" i="1"/>
  <c r="D175" i="1"/>
  <c r="E175" i="1"/>
  <c r="F175" i="1"/>
  <c r="G175" i="1"/>
  <c r="H175" i="1"/>
  <c r="I175" i="1"/>
  <c r="J175" i="1"/>
  <c r="K175" i="1"/>
  <c r="L175" i="1"/>
  <c r="M175" i="1"/>
  <c r="B176" i="1"/>
  <c r="A176" i="1" s="1"/>
  <c r="C176" i="1"/>
  <c r="D176" i="1"/>
  <c r="E176" i="1"/>
  <c r="F176" i="1"/>
  <c r="G176" i="1"/>
  <c r="H176" i="1"/>
  <c r="I176" i="1"/>
  <c r="J176" i="1"/>
  <c r="K176" i="1"/>
  <c r="L176" i="1"/>
  <c r="M176" i="1"/>
  <c r="B177" i="1"/>
  <c r="C177" i="1"/>
  <c r="A177" i="1" s="1"/>
  <c r="D177" i="1"/>
  <c r="E177" i="1"/>
  <c r="F177" i="1"/>
  <c r="G177" i="1"/>
  <c r="H177" i="1"/>
  <c r="I177" i="1"/>
  <c r="J177" i="1"/>
  <c r="K177" i="1"/>
  <c r="L177" i="1"/>
  <c r="M177" i="1"/>
  <c r="B178" i="1"/>
  <c r="C178" i="1"/>
  <c r="D178" i="1"/>
  <c r="E178" i="1"/>
  <c r="F178" i="1"/>
  <c r="G178" i="1"/>
  <c r="H178" i="1"/>
  <c r="I178" i="1"/>
  <c r="J178" i="1"/>
  <c r="K178" i="1"/>
  <c r="L178" i="1"/>
  <c r="M178" i="1"/>
  <c r="B179" i="1"/>
  <c r="C179" i="1"/>
  <c r="D179" i="1"/>
  <c r="E179" i="1"/>
  <c r="F179" i="1"/>
  <c r="G179" i="1"/>
  <c r="H179" i="1"/>
  <c r="I179" i="1"/>
  <c r="J179" i="1"/>
  <c r="K179" i="1"/>
  <c r="L179" i="1"/>
  <c r="M179" i="1"/>
  <c r="B180" i="1"/>
  <c r="A180" i="1" s="1"/>
  <c r="C180" i="1"/>
  <c r="D180" i="1"/>
  <c r="E180" i="1"/>
  <c r="F180" i="1"/>
  <c r="G180" i="1"/>
  <c r="H180" i="1"/>
  <c r="I180" i="1"/>
  <c r="J180" i="1"/>
  <c r="K180" i="1"/>
  <c r="L180" i="1"/>
  <c r="M180" i="1"/>
  <c r="B181" i="1"/>
  <c r="C181" i="1"/>
  <c r="A181" i="1" s="1"/>
  <c r="D181" i="1"/>
  <c r="E181" i="1"/>
  <c r="F181" i="1"/>
  <c r="G181" i="1"/>
  <c r="H181" i="1"/>
  <c r="I181" i="1"/>
  <c r="J181" i="1"/>
  <c r="K181" i="1"/>
  <c r="L181" i="1"/>
  <c r="M181" i="1"/>
  <c r="B182" i="1"/>
  <c r="C182" i="1"/>
  <c r="D182" i="1"/>
  <c r="E182" i="1"/>
  <c r="F182" i="1"/>
  <c r="G182" i="1"/>
  <c r="H182" i="1"/>
  <c r="I182" i="1"/>
  <c r="J182" i="1"/>
  <c r="K182" i="1"/>
  <c r="L182" i="1"/>
  <c r="M182" i="1"/>
  <c r="B183" i="1"/>
  <c r="C183" i="1"/>
  <c r="D183" i="1"/>
  <c r="E183" i="1"/>
  <c r="F183" i="1"/>
  <c r="G183" i="1"/>
  <c r="H183" i="1"/>
  <c r="I183" i="1"/>
  <c r="J183" i="1"/>
  <c r="K183" i="1"/>
  <c r="L183" i="1"/>
  <c r="M183" i="1"/>
  <c r="B184" i="1"/>
  <c r="C184" i="1"/>
  <c r="D184" i="1"/>
  <c r="E184" i="1"/>
  <c r="F184" i="1"/>
  <c r="G184" i="1"/>
  <c r="H184" i="1"/>
  <c r="I184" i="1"/>
  <c r="J184" i="1"/>
  <c r="K184" i="1"/>
  <c r="L184" i="1"/>
  <c r="M184" i="1"/>
  <c r="B185" i="1"/>
  <c r="C185" i="1"/>
  <c r="A185" i="1" s="1"/>
  <c r="D185" i="1"/>
  <c r="E185" i="1"/>
  <c r="F185" i="1"/>
  <c r="G185" i="1"/>
  <c r="H185" i="1"/>
  <c r="I185" i="1"/>
  <c r="J185" i="1"/>
  <c r="K185" i="1"/>
  <c r="L185" i="1"/>
  <c r="M185" i="1"/>
  <c r="B186" i="1"/>
  <c r="C186" i="1"/>
  <c r="D186" i="1"/>
  <c r="E186" i="1"/>
  <c r="F186" i="1"/>
  <c r="G186" i="1"/>
  <c r="H186" i="1"/>
  <c r="I186" i="1"/>
  <c r="J186" i="1"/>
  <c r="K186" i="1"/>
  <c r="L186" i="1"/>
  <c r="M186" i="1"/>
  <c r="B187" i="1"/>
  <c r="C187" i="1"/>
  <c r="D187" i="1"/>
  <c r="E187" i="1"/>
  <c r="F187" i="1"/>
  <c r="G187" i="1"/>
  <c r="H187" i="1"/>
  <c r="I187" i="1"/>
  <c r="J187" i="1"/>
  <c r="K187" i="1"/>
  <c r="L187" i="1"/>
  <c r="M187" i="1"/>
  <c r="B188" i="1"/>
  <c r="C188" i="1"/>
  <c r="D188" i="1"/>
  <c r="E188" i="1"/>
  <c r="F188" i="1"/>
  <c r="G188" i="1"/>
  <c r="H188" i="1"/>
  <c r="I188" i="1"/>
  <c r="J188" i="1"/>
  <c r="K188" i="1"/>
  <c r="L188" i="1"/>
  <c r="M188" i="1"/>
  <c r="B189" i="1"/>
  <c r="C189" i="1"/>
  <c r="A189" i="1" s="1"/>
  <c r="D189" i="1"/>
  <c r="E189" i="1"/>
  <c r="F189" i="1"/>
  <c r="G189" i="1"/>
  <c r="H189" i="1"/>
  <c r="I189" i="1"/>
  <c r="J189" i="1"/>
  <c r="K189" i="1"/>
  <c r="L189" i="1"/>
  <c r="M189" i="1"/>
  <c r="B190" i="1"/>
  <c r="C190" i="1"/>
  <c r="D190" i="1"/>
  <c r="E190" i="1"/>
  <c r="F190" i="1"/>
  <c r="G190" i="1"/>
  <c r="H190" i="1"/>
  <c r="I190" i="1"/>
  <c r="J190" i="1"/>
  <c r="K190" i="1"/>
  <c r="L190" i="1"/>
  <c r="M190" i="1"/>
  <c r="B191" i="1"/>
  <c r="C191" i="1"/>
  <c r="A191" i="1" s="1"/>
  <c r="D191" i="1"/>
  <c r="E191" i="1"/>
  <c r="F191" i="1"/>
  <c r="G191" i="1"/>
  <c r="H191" i="1"/>
  <c r="I191" i="1"/>
  <c r="J191" i="1"/>
  <c r="K191" i="1"/>
  <c r="L191" i="1"/>
  <c r="M191" i="1"/>
  <c r="B192" i="1"/>
  <c r="C192" i="1"/>
  <c r="D192" i="1"/>
  <c r="E192" i="1"/>
  <c r="F192" i="1"/>
  <c r="G192" i="1"/>
  <c r="H192" i="1"/>
  <c r="I192" i="1"/>
  <c r="J192" i="1"/>
  <c r="K192" i="1"/>
  <c r="L192" i="1"/>
  <c r="M192" i="1"/>
  <c r="B193" i="1"/>
  <c r="C193" i="1"/>
  <c r="A193" i="1" s="1"/>
  <c r="D193" i="1"/>
  <c r="E193" i="1"/>
  <c r="F193" i="1"/>
  <c r="G193" i="1"/>
  <c r="H193" i="1"/>
  <c r="I193" i="1"/>
  <c r="J193" i="1"/>
  <c r="K193" i="1"/>
  <c r="L193" i="1"/>
  <c r="M193" i="1"/>
  <c r="B194" i="1"/>
  <c r="C194" i="1"/>
  <c r="D194" i="1"/>
  <c r="E194" i="1"/>
  <c r="F194" i="1"/>
  <c r="G194" i="1"/>
  <c r="H194" i="1"/>
  <c r="I194" i="1"/>
  <c r="J194" i="1"/>
  <c r="K194" i="1"/>
  <c r="L194" i="1"/>
  <c r="M194" i="1"/>
  <c r="B195" i="1"/>
  <c r="C195" i="1"/>
  <c r="D195" i="1"/>
  <c r="E195" i="1"/>
  <c r="F195" i="1"/>
  <c r="G195" i="1"/>
  <c r="H195" i="1"/>
  <c r="I195" i="1"/>
  <c r="J195" i="1"/>
  <c r="K195" i="1"/>
  <c r="L195" i="1"/>
  <c r="M195" i="1"/>
  <c r="B196" i="1"/>
  <c r="C196" i="1"/>
  <c r="D196" i="1"/>
  <c r="E196" i="1"/>
  <c r="F196" i="1"/>
  <c r="G196" i="1"/>
  <c r="N196" i="1" s="1"/>
  <c r="H196" i="1"/>
  <c r="I196" i="1"/>
  <c r="J196" i="1"/>
  <c r="K196" i="1"/>
  <c r="L196" i="1"/>
  <c r="M196" i="1"/>
  <c r="B197" i="1"/>
  <c r="C197" i="1"/>
  <c r="A197" i="1" s="1"/>
  <c r="D197" i="1"/>
  <c r="E197" i="1"/>
  <c r="F197" i="1"/>
  <c r="G197" i="1"/>
  <c r="H197" i="1"/>
  <c r="I197" i="1"/>
  <c r="J197" i="1"/>
  <c r="K197" i="1"/>
  <c r="L197" i="1"/>
  <c r="M197" i="1"/>
  <c r="B198" i="1"/>
  <c r="A198" i="1" s="1"/>
  <c r="C198" i="1"/>
  <c r="D198" i="1"/>
  <c r="E198" i="1"/>
  <c r="F198" i="1"/>
  <c r="G198" i="1"/>
  <c r="H198" i="1"/>
  <c r="I198" i="1"/>
  <c r="J198" i="1"/>
  <c r="K198" i="1"/>
  <c r="L198" i="1"/>
  <c r="M198" i="1"/>
  <c r="B199" i="1"/>
  <c r="C199" i="1"/>
  <c r="D199" i="1"/>
  <c r="E199" i="1"/>
  <c r="F199" i="1"/>
  <c r="G199" i="1"/>
  <c r="H199" i="1"/>
  <c r="I199" i="1"/>
  <c r="J199" i="1"/>
  <c r="K199" i="1"/>
  <c r="L199" i="1"/>
  <c r="M199" i="1"/>
  <c r="B200" i="1"/>
  <c r="A200" i="1" s="1"/>
  <c r="C200" i="1"/>
  <c r="D200" i="1"/>
  <c r="E200" i="1"/>
  <c r="F200" i="1"/>
  <c r="G200" i="1"/>
  <c r="H200" i="1"/>
  <c r="I200" i="1"/>
  <c r="J200" i="1"/>
  <c r="K200" i="1"/>
  <c r="L200" i="1"/>
  <c r="M200" i="1"/>
  <c r="N200" i="1"/>
  <c r="B201" i="1"/>
  <c r="C201" i="1"/>
  <c r="D201" i="1"/>
  <c r="E201" i="1"/>
  <c r="F201" i="1"/>
  <c r="G201" i="1"/>
  <c r="H201" i="1"/>
  <c r="I201" i="1"/>
  <c r="J201" i="1"/>
  <c r="K201" i="1"/>
  <c r="L201" i="1"/>
  <c r="M201" i="1"/>
  <c r="B202" i="1"/>
  <c r="C202" i="1"/>
  <c r="D202" i="1"/>
  <c r="E202" i="1"/>
  <c r="F202" i="1"/>
  <c r="G202" i="1"/>
  <c r="H202" i="1"/>
  <c r="I202" i="1"/>
  <c r="J202" i="1"/>
  <c r="K202" i="1"/>
  <c r="L202" i="1"/>
  <c r="M202" i="1"/>
  <c r="B203" i="1"/>
  <c r="C203" i="1"/>
  <c r="D203" i="1"/>
  <c r="E203" i="1"/>
  <c r="F203" i="1"/>
  <c r="G203" i="1"/>
  <c r="H203" i="1"/>
  <c r="I203" i="1"/>
  <c r="J203" i="1"/>
  <c r="K203" i="1"/>
  <c r="L203" i="1"/>
  <c r="M203" i="1"/>
  <c r="B204" i="1"/>
  <c r="A204" i="1" s="1"/>
  <c r="C204" i="1"/>
  <c r="D204" i="1"/>
  <c r="E204" i="1"/>
  <c r="F204" i="1"/>
  <c r="G204" i="1"/>
  <c r="H204" i="1"/>
  <c r="I204" i="1"/>
  <c r="J204" i="1"/>
  <c r="K204" i="1"/>
  <c r="L204" i="1"/>
  <c r="M204" i="1"/>
  <c r="B205" i="1"/>
  <c r="C205" i="1"/>
  <c r="D205" i="1"/>
  <c r="E205" i="1"/>
  <c r="F205" i="1"/>
  <c r="G205" i="1"/>
  <c r="H205" i="1"/>
  <c r="I205" i="1"/>
  <c r="J205" i="1"/>
  <c r="K205" i="1"/>
  <c r="L205" i="1"/>
  <c r="M205" i="1"/>
  <c r="B206" i="1"/>
  <c r="A206" i="1" s="1"/>
  <c r="C206" i="1"/>
  <c r="D206" i="1"/>
  <c r="E206" i="1"/>
  <c r="F206" i="1"/>
  <c r="G206" i="1"/>
  <c r="H206" i="1"/>
  <c r="I206" i="1"/>
  <c r="J206" i="1"/>
  <c r="K206" i="1"/>
  <c r="L206" i="1"/>
  <c r="M206" i="1"/>
  <c r="B207" i="1"/>
  <c r="C207" i="1"/>
  <c r="D207" i="1"/>
  <c r="E207" i="1"/>
  <c r="F207" i="1"/>
  <c r="G207" i="1"/>
  <c r="H207" i="1"/>
  <c r="I207" i="1"/>
  <c r="J207" i="1"/>
  <c r="K207" i="1"/>
  <c r="L207" i="1"/>
  <c r="M207" i="1"/>
  <c r="B208" i="1"/>
  <c r="C208" i="1"/>
  <c r="A208" i="1" s="1"/>
  <c r="D208" i="1"/>
  <c r="E208" i="1"/>
  <c r="F208" i="1"/>
  <c r="G208" i="1"/>
  <c r="H208" i="1"/>
  <c r="I208" i="1"/>
  <c r="J208" i="1"/>
  <c r="K208" i="1"/>
  <c r="L208" i="1"/>
  <c r="M208" i="1"/>
  <c r="B209" i="1"/>
  <c r="C209" i="1"/>
  <c r="D209" i="1"/>
  <c r="E209" i="1"/>
  <c r="F209" i="1"/>
  <c r="G209" i="1"/>
  <c r="H209" i="1"/>
  <c r="I209" i="1"/>
  <c r="J209" i="1"/>
  <c r="K209" i="1"/>
  <c r="L209" i="1"/>
  <c r="M209" i="1"/>
  <c r="B210" i="1"/>
  <c r="C210" i="1"/>
  <c r="D210" i="1"/>
  <c r="E210" i="1"/>
  <c r="F210" i="1"/>
  <c r="G210" i="1"/>
  <c r="H210" i="1"/>
  <c r="I210" i="1"/>
  <c r="J210" i="1"/>
  <c r="K210" i="1"/>
  <c r="L210" i="1"/>
  <c r="M210" i="1"/>
  <c r="B211" i="1"/>
  <c r="C211" i="1"/>
  <c r="A211" i="1" s="1"/>
  <c r="D211" i="1"/>
  <c r="E211" i="1"/>
  <c r="F211" i="1"/>
  <c r="G211" i="1"/>
  <c r="H211" i="1"/>
  <c r="I211" i="1"/>
  <c r="J211" i="1"/>
  <c r="K211" i="1"/>
  <c r="L211" i="1"/>
  <c r="M211" i="1"/>
  <c r="B212" i="1"/>
  <c r="C212" i="1"/>
  <c r="D212" i="1"/>
  <c r="E212" i="1"/>
  <c r="F212" i="1"/>
  <c r="G212" i="1"/>
  <c r="H212" i="1"/>
  <c r="I212" i="1"/>
  <c r="J212" i="1"/>
  <c r="K212" i="1"/>
  <c r="L212" i="1"/>
  <c r="M212" i="1"/>
  <c r="B213" i="1"/>
  <c r="C213" i="1"/>
  <c r="D213" i="1"/>
  <c r="E213" i="1"/>
  <c r="F213" i="1"/>
  <c r="G213" i="1"/>
  <c r="H213" i="1"/>
  <c r="I213" i="1"/>
  <c r="J213" i="1"/>
  <c r="K213" i="1"/>
  <c r="L213" i="1"/>
  <c r="M213" i="1"/>
  <c r="B214" i="1"/>
  <c r="C214" i="1"/>
  <c r="A214" i="1" s="1"/>
  <c r="D214" i="1"/>
  <c r="E214" i="1"/>
  <c r="F214" i="1"/>
  <c r="G214" i="1"/>
  <c r="H214" i="1"/>
  <c r="I214" i="1"/>
  <c r="J214" i="1"/>
  <c r="K214" i="1"/>
  <c r="L214" i="1"/>
  <c r="M214" i="1"/>
  <c r="B215" i="1"/>
  <c r="C215" i="1"/>
  <c r="A215" i="1" s="1"/>
  <c r="D215" i="1"/>
  <c r="E215" i="1"/>
  <c r="F215" i="1"/>
  <c r="G215" i="1"/>
  <c r="H215" i="1"/>
  <c r="I215" i="1"/>
  <c r="J215" i="1"/>
  <c r="K215" i="1"/>
  <c r="L215" i="1"/>
  <c r="M215" i="1"/>
  <c r="B216" i="1"/>
  <c r="C216" i="1"/>
  <c r="D216" i="1"/>
  <c r="E216" i="1"/>
  <c r="F216" i="1"/>
  <c r="G216" i="1"/>
  <c r="H216" i="1"/>
  <c r="I216" i="1"/>
  <c r="J216" i="1"/>
  <c r="K216" i="1"/>
  <c r="L216" i="1"/>
  <c r="M216" i="1"/>
  <c r="B217" i="1"/>
  <c r="C217" i="1"/>
  <c r="D217" i="1"/>
  <c r="E217" i="1"/>
  <c r="F217" i="1"/>
  <c r="G217" i="1"/>
  <c r="H217" i="1"/>
  <c r="I217" i="1"/>
  <c r="J217" i="1"/>
  <c r="K217" i="1"/>
  <c r="L217" i="1"/>
  <c r="M217" i="1"/>
  <c r="B218" i="1"/>
  <c r="C218" i="1"/>
  <c r="A218" i="1" s="1"/>
  <c r="D218" i="1"/>
  <c r="E218" i="1"/>
  <c r="F218" i="1"/>
  <c r="G218" i="1"/>
  <c r="H218" i="1"/>
  <c r="I218" i="1"/>
  <c r="J218" i="1"/>
  <c r="K218" i="1"/>
  <c r="L218" i="1"/>
  <c r="M218" i="1"/>
  <c r="B219" i="1"/>
  <c r="C219" i="1"/>
  <c r="A219" i="1" s="1"/>
  <c r="D219" i="1"/>
  <c r="E219" i="1"/>
  <c r="F219" i="1"/>
  <c r="G219" i="1"/>
  <c r="H219" i="1"/>
  <c r="I219" i="1"/>
  <c r="J219" i="1"/>
  <c r="K219" i="1"/>
  <c r="L219" i="1"/>
  <c r="M219" i="1"/>
  <c r="B220" i="1"/>
  <c r="C220" i="1"/>
  <c r="D220" i="1"/>
  <c r="E220" i="1"/>
  <c r="F220" i="1"/>
  <c r="G220" i="1"/>
  <c r="H220" i="1"/>
  <c r="I220" i="1"/>
  <c r="J220" i="1"/>
  <c r="K220" i="1"/>
  <c r="L220" i="1"/>
  <c r="M220" i="1"/>
  <c r="B221" i="1"/>
  <c r="C221" i="1"/>
  <c r="D221" i="1"/>
  <c r="E221" i="1"/>
  <c r="F221" i="1"/>
  <c r="G221" i="1"/>
  <c r="H221" i="1"/>
  <c r="I221" i="1"/>
  <c r="J221" i="1"/>
  <c r="K221" i="1"/>
  <c r="L221" i="1"/>
  <c r="M221" i="1"/>
  <c r="B222" i="1"/>
  <c r="C222" i="1"/>
  <c r="A222" i="1" s="1"/>
  <c r="D222" i="1"/>
  <c r="E222" i="1"/>
  <c r="F222" i="1"/>
  <c r="G222" i="1"/>
  <c r="H222" i="1"/>
  <c r="I222" i="1"/>
  <c r="J222" i="1"/>
  <c r="K222" i="1"/>
  <c r="L222" i="1"/>
  <c r="M222" i="1"/>
  <c r="B223" i="1"/>
  <c r="C223" i="1"/>
  <c r="A223" i="1" s="1"/>
  <c r="D223" i="1"/>
  <c r="E223" i="1"/>
  <c r="F223" i="1"/>
  <c r="G223" i="1"/>
  <c r="H223" i="1"/>
  <c r="I223" i="1"/>
  <c r="J223" i="1"/>
  <c r="K223" i="1"/>
  <c r="L223" i="1"/>
  <c r="M223" i="1"/>
  <c r="B224" i="1"/>
  <c r="C224" i="1"/>
  <c r="D224" i="1"/>
  <c r="E224" i="1"/>
  <c r="F224" i="1"/>
  <c r="G224" i="1"/>
  <c r="H224" i="1"/>
  <c r="I224" i="1"/>
  <c r="J224" i="1"/>
  <c r="K224" i="1"/>
  <c r="L224" i="1"/>
  <c r="M224" i="1"/>
  <c r="B225" i="1"/>
  <c r="C225" i="1"/>
  <c r="D225" i="1"/>
  <c r="E225" i="1"/>
  <c r="F225" i="1"/>
  <c r="G225" i="1"/>
  <c r="H225" i="1"/>
  <c r="I225" i="1"/>
  <c r="J225" i="1"/>
  <c r="K225" i="1"/>
  <c r="L225" i="1"/>
  <c r="M225" i="1"/>
  <c r="B226" i="1"/>
  <c r="C226" i="1"/>
  <c r="A226" i="1" s="1"/>
  <c r="D226" i="1"/>
  <c r="E226" i="1"/>
  <c r="F226" i="1"/>
  <c r="G226" i="1"/>
  <c r="H226" i="1"/>
  <c r="I226" i="1"/>
  <c r="J226" i="1"/>
  <c r="K226" i="1"/>
  <c r="L226" i="1"/>
  <c r="M226" i="1"/>
  <c r="B227" i="1"/>
  <c r="C227" i="1"/>
  <c r="A227" i="1" s="1"/>
  <c r="D227" i="1"/>
  <c r="E227" i="1"/>
  <c r="F227" i="1"/>
  <c r="G227" i="1"/>
  <c r="H227" i="1"/>
  <c r="I227" i="1"/>
  <c r="J227" i="1"/>
  <c r="K227" i="1"/>
  <c r="L227" i="1"/>
  <c r="M227" i="1"/>
  <c r="B228" i="1"/>
  <c r="C228" i="1"/>
  <c r="D228" i="1"/>
  <c r="E228" i="1"/>
  <c r="F228" i="1"/>
  <c r="G228" i="1"/>
  <c r="H228" i="1"/>
  <c r="I228" i="1"/>
  <c r="J228" i="1"/>
  <c r="K228" i="1"/>
  <c r="L228" i="1"/>
  <c r="M228" i="1"/>
  <c r="B229" i="1"/>
  <c r="C229" i="1"/>
  <c r="A229" i="1" s="1"/>
  <c r="D229" i="1"/>
  <c r="E229" i="1"/>
  <c r="F229" i="1"/>
  <c r="G229" i="1"/>
  <c r="H229" i="1"/>
  <c r="I229" i="1"/>
  <c r="J229" i="1"/>
  <c r="K229" i="1"/>
  <c r="L229" i="1"/>
  <c r="M229" i="1"/>
  <c r="B230" i="1"/>
  <c r="A230" i="1" s="1"/>
  <c r="C230" i="1"/>
  <c r="D230" i="1"/>
  <c r="E230" i="1"/>
  <c r="F230" i="1"/>
  <c r="G230" i="1"/>
  <c r="H230" i="1"/>
  <c r="I230" i="1"/>
  <c r="J230" i="1"/>
  <c r="K230" i="1"/>
  <c r="L230" i="1"/>
  <c r="M230" i="1"/>
  <c r="B231" i="1"/>
  <c r="C231" i="1"/>
  <c r="D231" i="1"/>
  <c r="E231" i="1"/>
  <c r="F231" i="1"/>
  <c r="G231" i="1"/>
  <c r="H231" i="1"/>
  <c r="I231" i="1"/>
  <c r="J231" i="1"/>
  <c r="K231" i="1"/>
  <c r="L231" i="1"/>
  <c r="M231" i="1"/>
  <c r="B232" i="1"/>
  <c r="C232" i="1"/>
  <c r="D232" i="1"/>
  <c r="E232" i="1"/>
  <c r="F232" i="1"/>
  <c r="G232" i="1"/>
  <c r="H232" i="1"/>
  <c r="I232" i="1"/>
  <c r="J232" i="1"/>
  <c r="K232" i="1"/>
  <c r="L232" i="1"/>
  <c r="M232" i="1"/>
  <c r="B233" i="1"/>
  <c r="C233" i="1"/>
  <c r="D233" i="1"/>
  <c r="E233" i="1"/>
  <c r="F233" i="1"/>
  <c r="G233" i="1"/>
  <c r="H233" i="1"/>
  <c r="I233" i="1"/>
  <c r="J233" i="1"/>
  <c r="K233" i="1"/>
  <c r="L233" i="1"/>
  <c r="M233" i="1"/>
  <c r="A234" i="1"/>
  <c r="B234" i="1"/>
  <c r="C234" i="1"/>
  <c r="D234" i="1"/>
  <c r="E234" i="1"/>
  <c r="F234" i="1"/>
  <c r="G234" i="1"/>
  <c r="H234" i="1"/>
  <c r="I234" i="1"/>
  <c r="J234" i="1"/>
  <c r="K234" i="1"/>
  <c r="L234" i="1"/>
  <c r="M234" i="1"/>
  <c r="B235" i="1"/>
  <c r="C235" i="1"/>
  <c r="A235" i="1" s="1"/>
  <c r="D235" i="1"/>
  <c r="E235" i="1"/>
  <c r="F235" i="1"/>
  <c r="G235" i="1"/>
  <c r="H235" i="1"/>
  <c r="I235" i="1"/>
  <c r="J235" i="1"/>
  <c r="K235" i="1"/>
  <c r="L235" i="1"/>
  <c r="M235" i="1"/>
  <c r="B236" i="1"/>
  <c r="C236" i="1"/>
  <c r="D236" i="1"/>
  <c r="E236" i="1"/>
  <c r="F236" i="1"/>
  <c r="G236" i="1"/>
  <c r="H236" i="1"/>
  <c r="I236" i="1"/>
  <c r="J236" i="1"/>
  <c r="K236" i="1"/>
  <c r="L236" i="1"/>
  <c r="M236" i="1"/>
  <c r="B237" i="1"/>
  <c r="C237" i="1"/>
  <c r="D237" i="1"/>
  <c r="E237" i="1"/>
  <c r="F237" i="1"/>
  <c r="G237" i="1"/>
  <c r="H237" i="1"/>
  <c r="I237" i="1"/>
  <c r="J237" i="1"/>
  <c r="K237" i="1"/>
  <c r="L237" i="1"/>
  <c r="M237" i="1"/>
  <c r="B238" i="1"/>
  <c r="C238" i="1"/>
  <c r="D238" i="1"/>
  <c r="E238" i="1"/>
  <c r="F238" i="1"/>
  <c r="G238" i="1"/>
  <c r="H238" i="1"/>
  <c r="I238" i="1"/>
  <c r="J238" i="1"/>
  <c r="K238" i="1"/>
  <c r="L238" i="1"/>
  <c r="M238" i="1"/>
  <c r="B239" i="1"/>
  <c r="C239" i="1"/>
  <c r="D239" i="1"/>
  <c r="E239" i="1"/>
  <c r="F239" i="1"/>
  <c r="G239" i="1"/>
  <c r="H239" i="1"/>
  <c r="I239" i="1"/>
  <c r="J239" i="1"/>
  <c r="K239" i="1"/>
  <c r="L239" i="1"/>
  <c r="M239" i="1"/>
  <c r="B240" i="1"/>
  <c r="C240" i="1"/>
  <c r="D240" i="1"/>
  <c r="E240" i="1"/>
  <c r="F240" i="1"/>
  <c r="G240" i="1"/>
  <c r="H240" i="1"/>
  <c r="I240" i="1"/>
  <c r="J240" i="1"/>
  <c r="K240" i="1"/>
  <c r="L240" i="1"/>
  <c r="M240" i="1"/>
  <c r="B241" i="1"/>
  <c r="C241" i="1"/>
  <c r="D241" i="1"/>
  <c r="E241" i="1"/>
  <c r="F241" i="1"/>
  <c r="G241" i="1"/>
  <c r="H241" i="1"/>
  <c r="I241" i="1"/>
  <c r="J241" i="1"/>
  <c r="K241" i="1"/>
  <c r="L241" i="1"/>
  <c r="M241" i="1"/>
  <c r="B242" i="1"/>
  <c r="C242" i="1"/>
  <c r="A242" i="1" s="1"/>
  <c r="D242" i="1"/>
  <c r="E242" i="1"/>
  <c r="F242" i="1"/>
  <c r="G242" i="1"/>
  <c r="H242" i="1"/>
  <c r="I242" i="1"/>
  <c r="J242" i="1"/>
  <c r="K242" i="1"/>
  <c r="L242" i="1"/>
  <c r="M242" i="1"/>
  <c r="B243" i="1"/>
  <c r="C243" i="1"/>
  <c r="A243" i="1" s="1"/>
  <c r="D243" i="1"/>
  <c r="E243" i="1"/>
  <c r="F243" i="1"/>
  <c r="G243" i="1"/>
  <c r="H243" i="1"/>
  <c r="I243" i="1"/>
  <c r="J243" i="1"/>
  <c r="K243" i="1"/>
  <c r="L243" i="1"/>
  <c r="M243" i="1"/>
  <c r="B244" i="1"/>
  <c r="C244" i="1"/>
  <c r="D244" i="1"/>
  <c r="E244" i="1"/>
  <c r="F244" i="1"/>
  <c r="G244" i="1"/>
  <c r="H244" i="1"/>
  <c r="I244" i="1"/>
  <c r="J244" i="1"/>
  <c r="K244" i="1"/>
  <c r="L244" i="1"/>
  <c r="M244" i="1"/>
  <c r="B245" i="1"/>
  <c r="C245" i="1"/>
  <c r="A245" i="1" s="1"/>
  <c r="D245" i="1"/>
  <c r="E245" i="1"/>
  <c r="F245" i="1"/>
  <c r="G245" i="1"/>
  <c r="H245" i="1"/>
  <c r="I245" i="1"/>
  <c r="J245" i="1"/>
  <c r="K245" i="1"/>
  <c r="L245" i="1"/>
  <c r="M245" i="1"/>
  <c r="B246" i="1"/>
  <c r="C246" i="1"/>
  <c r="A246" i="1" s="1"/>
  <c r="D246" i="1"/>
  <c r="E246" i="1"/>
  <c r="F246" i="1"/>
  <c r="G246" i="1"/>
  <c r="H246" i="1"/>
  <c r="I246" i="1"/>
  <c r="J246" i="1"/>
  <c r="K246" i="1"/>
  <c r="L246" i="1"/>
  <c r="M246" i="1"/>
  <c r="B247" i="1"/>
  <c r="C247" i="1"/>
  <c r="A247" i="1" s="1"/>
  <c r="D247" i="1"/>
  <c r="E247" i="1"/>
  <c r="F247" i="1"/>
  <c r="G247" i="1"/>
  <c r="H247" i="1"/>
  <c r="I247" i="1"/>
  <c r="J247" i="1"/>
  <c r="K247" i="1"/>
  <c r="L247" i="1"/>
  <c r="M247" i="1"/>
  <c r="B248" i="1"/>
  <c r="C248" i="1"/>
  <c r="D248" i="1"/>
  <c r="E248" i="1"/>
  <c r="F248" i="1"/>
  <c r="G248" i="1"/>
  <c r="H248" i="1"/>
  <c r="I248" i="1"/>
  <c r="J248" i="1"/>
  <c r="K248" i="1"/>
  <c r="L248" i="1"/>
  <c r="M248" i="1"/>
  <c r="B249" i="1"/>
  <c r="C249" i="1"/>
  <c r="D249" i="1"/>
  <c r="E249" i="1"/>
  <c r="F249" i="1"/>
  <c r="G249" i="1"/>
  <c r="H249" i="1"/>
  <c r="I249" i="1"/>
  <c r="J249" i="1"/>
  <c r="K249" i="1"/>
  <c r="L249" i="1"/>
  <c r="M249" i="1"/>
  <c r="B250" i="1"/>
  <c r="C250" i="1"/>
  <c r="A250" i="1" s="1"/>
  <c r="D250" i="1"/>
  <c r="E250" i="1"/>
  <c r="F250" i="1"/>
  <c r="G250" i="1"/>
  <c r="H250" i="1"/>
  <c r="I250" i="1"/>
  <c r="J250" i="1"/>
  <c r="K250" i="1"/>
  <c r="L250" i="1"/>
  <c r="M250" i="1"/>
  <c r="B251" i="1"/>
  <c r="C251" i="1"/>
  <c r="A251" i="1" s="1"/>
  <c r="D251" i="1"/>
  <c r="E251" i="1"/>
  <c r="F251" i="1"/>
  <c r="G251" i="1"/>
  <c r="H251" i="1"/>
  <c r="I251" i="1"/>
  <c r="J251" i="1"/>
  <c r="K251" i="1"/>
  <c r="L251" i="1"/>
  <c r="M251" i="1"/>
  <c r="A252" i="1"/>
  <c r="B252" i="1"/>
  <c r="C252" i="1"/>
  <c r="D252" i="1"/>
  <c r="E252" i="1"/>
  <c r="F252" i="1"/>
  <c r="G252" i="1"/>
  <c r="H252" i="1"/>
  <c r="I252" i="1"/>
  <c r="J252" i="1"/>
  <c r="K252" i="1"/>
  <c r="L252" i="1"/>
  <c r="M252" i="1"/>
  <c r="N252" i="1"/>
  <c r="B253" i="1"/>
  <c r="C253" i="1"/>
  <c r="A253" i="1" s="1"/>
  <c r="D253" i="1"/>
  <c r="E253" i="1"/>
  <c r="F253" i="1"/>
  <c r="G253" i="1"/>
  <c r="H253" i="1"/>
  <c r="I253" i="1"/>
  <c r="J253" i="1"/>
  <c r="K253" i="1"/>
  <c r="L253" i="1"/>
  <c r="M253" i="1"/>
  <c r="B254" i="1"/>
  <c r="C254" i="1"/>
  <c r="A254" i="1" s="1"/>
  <c r="D254" i="1"/>
  <c r="E254" i="1"/>
  <c r="F254" i="1"/>
  <c r="G254" i="1"/>
  <c r="H254" i="1"/>
  <c r="I254" i="1"/>
  <c r="J254" i="1"/>
  <c r="K254" i="1"/>
  <c r="L254" i="1"/>
  <c r="M254" i="1"/>
  <c r="B255" i="1"/>
  <c r="C255" i="1"/>
  <c r="D255" i="1"/>
  <c r="E255" i="1"/>
  <c r="F255" i="1"/>
  <c r="G255" i="1"/>
  <c r="H255" i="1"/>
  <c r="I255" i="1"/>
  <c r="J255" i="1"/>
  <c r="K255" i="1"/>
  <c r="L255" i="1"/>
  <c r="M255" i="1"/>
  <c r="B256" i="1"/>
  <c r="A256" i="1" s="1"/>
  <c r="C256" i="1"/>
  <c r="D256" i="1"/>
  <c r="E256" i="1"/>
  <c r="F256" i="1"/>
  <c r="G256" i="1"/>
  <c r="H256" i="1"/>
  <c r="I256" i="1"/>
  <c r="J256" i="1"/>
  <c r="K256" i="1"/>
  <c r="L256" i="1"/>
  <c r="M256" i="1"/>
  <c r="B257" i="1"/>
  <c r="C257" i="1"/>
  <c r="A257" i="1" s="1"/>
  <c r="D257" i="1"/>
  <c r="E257" i="1"/>
  <c r="F257" i="1"/>
  <c r="G257" i="1"/>
  <c r="H257" i="1"/>
  <c r="I257" i="1"/>
  <c r="J257" i="1"/>
  <c r="K257" i="1"/>
  <c r="L257" i="1"/>
  <c r="M257" i="1"/>
  <c r="B258" i="1"/>
  <c r="C258" i="1"/>
  <c r="D258" i="1"/>
  <c r="E258" i="1"/>
  <c r="F258" i="1"/>
  <c r="G258" i="1"/>
  <c r="H258" i="1"/>
  <c r="I258" i="1"/>
  <c r="J258" i="1"/>
  <c r="K258" i="1"/>
  <c r="L258" i="1"/>
  <c r="M258" i="1"/>
  <c r="B259" i="1"/>
  <c r="C259" i="1"/>
  <c r="D259" i="1"/>
  <c r="E259" i="1"/>
  <c r="F259" i="1"/>
  <c r="G259" i="1"/>
  <c r="H259" i="1"/>
  <c r="I259" i="1"/>
  <c r="J259" i="1"/>
  <c r="K259" i="1"/>
  <c r="L259" i="1"/>
  <c r="M259" i="1"/>
  <c r="B260" i="1"/>
  <c r="C260" i="1"/>
  <c r="D260" i="1"/>
  <c r="E260" i="1"/>
  <c r="F260" i="1"/>
  <c r="G260" i="1"/>
  <c r="H260" i="1"/>
  <c r="I260" i="1"/>
  <c r="J260" i="1"/>
  <c r="K260" i="1"/>
  <c r="L260" i="1"/>
  <c r="M260" i="1"/>
  <c r="B261" i="1"/>
  <c r="C261" i="1"/>
  <c r="A261" i="1" s="1"/>
  <c r="D261" i="1"/>
  <c r="E261" i="1"/>
  <c r="F261" i="1"/>
  <c r="G261" i="1"/>
  <c r="H261" i="1"/>
  <c r="I261" i="1"/>
  <c r="J261" i="1"/>
  <c r="K261" i="1"/>
  <c r="L261" i="1"/>
  <c r="M261" i="1"/>
  <c r="B262" i="1"/>
  <c r="C262" i="1"/>
  <c r="A262" i="1" s="1"/>
  <c r="D262" i="1"/>
  <c r="E262" i="1"/>
  <c r="F262" i="1"/>
  <c r="G262" i="1"/>
  <c r="H262" i="1"/>
  <c r="I262" i="1"/>
  <c r="J262" i="1"/>
  <c r="K262" i="1"/>
  <c r="L262" i="1"/>
  <c r="M262" i="1"/>
  <c r="B263" i="1"/>
  <c r="C263" i="1"/>
  <c r="D263" i="1"/>
  <c r="E263" i="1"/>
  <c r="F263" i="1"/>
  <c r="G263" i="1"/>
  <c r="H263" i="1"/>
  <c r="I263" i="1"/>
  <c r="J263" i="1"/>
  <c r="K263" i="1"/>
  <c r="L263" i="1"/>
  <c r="M263" i="1"/>
  <c r="B264" i="1"/>
  <c r="C264" i="1"/>
  <c r="D264" i="1"/>
  <c r="E264" i="1"/>
  <c r="F264" i="1"/>
  <c r="G264" i="1"/>
  <c r="H264" i="1"/>
  <c r="I264" i="1"/>
  <c r="J264" i="1"/>
  <c r="K264" i="1"/>
  <c r="L264" i="1"/>
  <c r="M264" i="1"/>
  <c r="B265" i="1"/>
  <c r="C265" i="1"/>
  <c r="A265" i="1" s="1"/>
  <c r="D265" i="1"/>
  <c r="E265" i="1"/>
  <c r="F265" i="1"/>
  <c r="G265" i="1"/>
  <c r="H265" i="1"/>
  <c r="I265" i="1"/>
  <c r="J265" i="1"/>
  <c r="K265" i="1"/>
  <c r="L265" i="1"/>
  <c r="M265" i="1"/>
  <c r="B266" i="1"/>
  <c r="C266" i="1"/>
  <c r="A266" i="1" s="1"/>
  <c r="D266" i="1"/>
  <c r="E266" i="1"/>
  <c r="F266" i="1"/>
  <c r="G266" i="1"/>
  <c r="H266" i="1"/>
  <c r="I266" i="1"/>
  <c r="J266" i="1"/>
  <c r="K266" i="1"/>
  <c r="L266" i="1"/>
  <c r="M266" i="1"/>
  <c r="B267" i="1"/>
  <c r="C267" i="1"/>
  <c r="D267" i="1"/>
  <c r="E267" i="1"/>
  <c r="F267" i="1"/>
  <c r="G267" i="1"/>
  <c r="H267" i="1"/>
  <c r="I267" i="1"/>
  <c r="J267" i="1"/>
  <c r="K267" i="1"/>
  <c r="L267" i="1"/>
  <c r="M267" i="1"/>
  <c r="B268" i="1"/>
  <c r="A268" i="1" s="1"/>
  <c r="C268" i="1"/>
  <c r="D268" i="1"/>
  <c r="E268" i="1"/>
  <c r="F268" i="1"/>
  <c r="G268" i="1"/>
  <c r="H268" i="1"/>
  <c r="I268" i="1"/>
  <c r="J268" i="1"/>
  <c r="K268" i="1"/>
  <c r="L268" i="1"/>
  <c r="M268" i="1"/>
  <c r="B269" i="1"/>
  <c r="C269" i="1"/>
  <c r="D269" i="1"/>
  <c r="E269" i="1"/>
  <c r="F269" i="1"/>
  <c r="G269" i="1"/>
  <c r="H269" i="1"/>
  <c r="I269" i="1"/>
  <c r="J269" i="1"/>
  <c r="K269" i="1"/>
  <c r="L269" i="1"/>
  <c r="M269" i="1"/>
  <c r="B270" i="1"/>
  <c r="C270" i="1"/>
  <c r="D270" i="1"/>
  <c r="E270" i="1"/>
  <c r="F270" i="1"/>
  <c r="G270" i="1"/>
  <c r="H270" i="1"/>
  <c r="I270" i="1"/>
  <c r="J270" i="1"/>
  <c r="K270" i="1"/>
  <c r="L270" i="1"/>
  <c r="M270" i="1"/>
  <c r="B271" i="1"/>
  <c r="C271" i="1"/>
  <c r="D271" i="1"/>
  <c r="E271" i="1"/>
  <c r="F271" i="1"/>
  <c r="G271" i="1"/>
  <c r="H271" i="1"/>
  <c r="I271" i="1"/>
  <c r="J271" i="1"/>
  <c r="K271" i="1"/>
  <c r="L271" i="1"/>
  <c r="M271" i="1"/>
  <c r="B272" i="1"/>
  <c r="C272" i="1"/>
  <c r="D272" i="1"/>
  <c r="E272" i="1"/>
  <c r="F272" i="1"/>
  <c r="G272" i="1"/>
  <c r="H272" i="1"/>
  <c r="I272" i="1"/>
  <c r="J272" i="1"/>
  <c r="K272" i="1"/>
  <c r="L272" i="1"/>
  <c r="M272" i="1"/>
  <c r="B273" i="1"/>
  <c r="C273" i="1"/>
  <c r="D273" i="1"/>
  <c r="E273" i="1"/>
  <c r="F273" i="1"/>
  <c r="G273" i="1"/>
  <c r="H273" i="1"/>
  <c r="I273" i="1"/>
  <c r="J273" i="1"/>
  <c r="K273" i="1"/>
  <c r="L273" i="1"/>
  <c r="M273" i="1"/>
  <c r="B274" i="1"/>
  <c r="C274" i="1"/>
  <c r="A274" i="1" s="1"/>
  <c r="D274" i="1"/>
  <c r="E274" i="1"/>
  <c r="F274" i="1"/>
  <c r="G274" i="1"/>
  <c r="H274" i="1"/>
  <c r="I274" i="1"/>
  <c r="J274" i="1"/>
  <c r="K274" i="1"/>
  <c r="L274" i="1"/>
  <c r="M274" i="1"/>
  <c r="B275" i="1"/>
  <c r="C275" i="1"/>
  <c r="D275" i="1"/>
  <c r="E275" i="1"/>
  <c r="F275" i="1"/>
  <c r="G275" i="1"/>
  <c r="H275" i="1"/>
  <c r="I275" i="1"/>
  <c r="J275" i="1"/>
  <c r="K275" i="1"/>
  <c r="L275" i="1"/>
  <c r="M275" i="1"/>
  <c r="B276" i="1"/>
  <c r="C276" i="1"/>
  <c r="D276" i="1"/>
  <c r="E276" i="1"/>
  <c r="F276" i="1"/>
  <c r="G276" i="1"/>
  <c r="H276" i="1"/>
  <c r="I276" i="1"/>
  <c r="J276" i="1"/>
  <c r="K276" i="1"/>
  <c r="L276" i="1"/>
  <c r="M276" i="1"/>
  <c r="B277" i="1"/>
  <c r="C277" i="1"/>
  <c r="D277" i="1"/>
  <c r="E277" i="1"/>
  <c r="F277" i="1"/>
  <c r="G277" i="1"/>
  <c r="H277" i="1"/>
  <c r="I277" i="1"/>
  <c r="J277" i="1"/>
  <c r="K277" i="1"/>
  <c r="L277" i="1"/>
  <c r="M277" i="1"/>
  <c r="B278" i="1"/>
  <c r="C278" i="1"/>
  <c r="D278" i="1"/>
  <c r="E278" i="1"/>
  <c r="F278" i="1"/>
  <c r="G278" i="1"/>
  <c r="H278" i="1"/>
  <c r="I278" i="1"/>
  <c r="J278" i="1"/>
  <c r="K278" i="1"/>
  <c r="L278" i="1"/>
  <c r="M278" i="1"/>
  <c r="B279" i="1"/>
  <c r="C279" i="1"/>
  <c r="D279" i="1"/>
  <c r="E279" i="1"/>
  <c r="F279" i="1"/>
  <c r="G279" i="1"/>
  <c r="H279" i="1"/>
  <c r="I279" i="1"/>
  <c r="J279" i="1"/>
  <c r="K279" i="1"/>
  <c r="L279" i="1"/>
  <c r="M279" i="1"/>
  <c r="B280" i="1"/>
  <c r="C280" i="1"/>
  <c r="D280" i="1"/>
  <c r="E280" i="1"/>
  <c r="F280" i="1"/>
  <c r="G280" i="1"/>
  <c r="H280" i="1"/>
  <c r="I280" i="1"/>
  <c r="J280" i="1"/>
  <c r="K280" i="1"/>
  <c r="L280" i="1"/>
  <c r="M280" i="1"/>
  <c r="B281" i="1"/>
  <c r="C281" i="1"/>
  <c r="D281" i="1"/>
  <c r="E281" i="1"/>
  <c r="F281" i="1"/>
  <c r="G281" i="1"/>
  <c r="H281" i="1"/>
  <c r="I281" i="1"/>
  <c r="J281" i="1"/>
  <c r="K281" i="1"/>
  <c r="L281" i="1"/>
  <c r="M281" i="1"/>
  <c r="A282" i="1"/>
  <c r="B282" i="1"/>
  <c r="C282" i="1"/>
  <c r="D282" i="1"/>
  <c r="E282" i="1"/>
  <c r="F282" i="1"/>
  <c r="G282" i="1"/>
  <c r="H282" i="1"/>
  <c r="I282" i="1"/>
  <c r="J282" i="1"/>
  <c r="K282" i="1"/>
  <c r="L282" i="1"/>
  <c r="M282" i="1"/>
  <c r="B283" i="1"/>
  <c r="C283" i="1"/>
  <c r="D283" i="1"/>
  <c r="E283" i="1"/>
  <c r="F283" i="1"/>
  <c r="G283" i="1"/>
  <c r="H283" i="1"/>
  <c r="I283" i="1"/>
  <c r="J283" i="1"/>
  <c r="K283" i="1"/>
  <c r="L283" i="1"/>
  <c r="M283" i="1"/>
  <c r="B284" i="1"/>
  <c r="C284" i="1"/>
  <c r="D284" i="1"/>
  <c r="E284" i="1"/>
  <c r="F284" i="1"/>
  <c r="G284" i="1"/>
  <c r="H284" i="1"/>
  <c r="I284" i="1"/>
  <c r="J284" i="1"/>
  <c r="K284" i="1"/>
  <c r="L284" i="1"/>
  <c r="M284" i="1"/>
  <c r="B285" i="1"/>
  <c r="C285" i="1"/>
  <c r="A285" i="1" s="1"/>
  <c r="D285" i="1"/>
  <c r="E285" i="1"/>
  <c r="F285" i="1"/>
  <c r="G285" i="1"/>
  <c r="H285" i="1"/>
  <c r="I285" i="1"/>
  <c r="J285" i="1"/>
  <c r="K285" i="1"/>
  <c r="L285" i="1"/>
  <c r="M285" i="1"/>
  <c r="B286" i="1"/>
  <c r="C286" i="1"/>
  <c r="D286" i="1"/>
  <c r="E286" i="1"/>
  <c r="F286" i="1"/>
  <c r="G286" i="1"/>
  <c r="H286" i="1"/>
  <c r="I286" i="1"/>
  <c r="J286" i="1"/>
  <c r="K286" i="1"/>
  <c r="L286" i="1"/>
  <c r="M286" i="1"/>
  <c r="B287" i="1"/>
  <c r="C287" i="1"/>
  <c r="D287" i="1"/>
  <c r="E287" i="1"/>
  <c r="F287" i="1"/>
  <c r="G287" i="1"/>
  <c r="H287" i="1"/>
  <c r="I287" i="1"/>
  <c r="J287" i="1"/>
  <c r="K287" i="1"/>
  <c r="L287" i="1"/>
  <c r="M287" i="1"/>
  <c r="B288" i="1"/>
  <c r="C288" i="1"/>
  <c r="A288" i="1" s="1"/>
  <c r="D288" i="1"/>
  <c r="E288" i="1"/>
  <c r="F288" i="1"/>
  <c r="G288" i="1"/>
  <c r="H288" i="1"/>
  <c r="I288" i="1"/>
  <c r="J288" i="1"/>
  <c r="K288" i="1"/>
  <c r="L288" i="1"/>
  <c r="M288" i="1"/>
  <c r="B289" i="1"/>
  <c r="C289" i="1"/>
  <c r="D289" i="1"/>
  <c r="E289" i="1"/>
  <c r="F289" i="1"/>
  <c r="G289" i="1"/>
  <c r="H289" i="1"/>
  <c r="I289" i="1"/>
  <c r="J289" i="1"/>
  <c r="K289" i="1"/>
  <c r="L289" i="1"/>
  <c r="M289" i="1"/>
  <c r="B290" i="1"/>
  <c r="C290" i="1"/>
  <c r="A290" i="1" s="1"/>
  <c r="D290" i="1"/>
  <c r="E290" i="1"/>
  <c r="F290" i="1"/>
  <c r="G290" i="1"/>
  <c r="H290" i="1"/>
  <c r="I290" i="1"/>
  <c r="J290" i="1"/>
  <c r="K290" i="1"/>
  <c r="L290" i="1"/>
  <c r="M290" i="1"/>
  <c r="B291" i="1"/>
  <c r="C291" i="1"/>
  <c r="A291" i="1" s="1"/>
  <c r="D291" i="1"/>
  <c r="E291" i="1"/>
  <c r="F291" i="1"/>
  <c r="G291" i="1"/>
  <c r="H291" i="1"/>
  <c r="I291" i="1"/>
  <c r="J291" i="1"/>
  <c r="K291" i="1"/>
  <c r="L291" i="1"/>
  <c r="M291" i="1"/>
  <c r="B292" i="1"/>
  <c r="C292" i="1"/>
  <c r="D292" i="1"/>
  <c r="E292" i="1"/>
  <c r="F292" i="1"/>
  <c r="G292" i="1"/>
  <c r="H292" i="1"/>
  <c r="I292" i="1"/>
  <c r="J292" i="1"/>
  <c r="K292" i="1"/>
  <c r="L292" i="1"/>
  <c r="M292" i="1"/>
  <c r="B293" i="1"/>
  <c r="C293" i="1"/>
  <c r="D293" i="1"/>
  <c r="E293" i="1"/>
  <c r="F293" i="1"/>
  <c r="G293" i="1"/>
  <c r="H293" i="1"/>
  <c r="I293" i="1"/>
  <c r="J293" i="1"/>
  <c r="K293" i="1"/>
  <c r="L293" i="1"/>
  <c r="M293" i="1"/>
  <c r="B294" i="1"/>
  <c r="C294" i="1"/>
  <c r="A294" i="1" s="1"/>
  <c r="D294" i="1"/>
  <c r="E294" i="1"/>
  <c r="F294" i="1"/>
  <c r="G294" i="1"/>
  <c r="H294" i="1"/>
  <c r="I294" i="1"/>
  <c r="J294" i="1"/>
  <c r="K294" i="1"/>
  <c r="L294" i="1"/>
  <c r="M294" i="1"/>
  <c r="B295" i="1"/>
  <c r="C295" i="1"/>
  <c r="A295" i="1" s="1"/>
  <c r="D295" i="1"/>
  <c r="E295" i="1"/>
  <c r="F295" i="1"/>
  <c r="G295" i="1"/>
  <c r="H295" i="1"/>
  <c r="I295" i="1"/>
  <c r="J295" i="1"/>
  <c r="K295" i="1"/>
  <c r="L295" i="1"/>
  <c r="M295" i="1"/>
  <c r="B296" i="1"/>
  <c r="C296" i="1"/>
  <c r="D296" i="1"/>
  <c r="E296" i="1"/>
  <c r="F296" i="1"/>
  <c r="G296" i="1"/>
  <c r="H296" i="1"/>
  <c r="I296" i="1"/>
  <c r="J296" i="1"/>
  <c r="K296" i="1"/>
  <c r="L296" i="1"/>
  <c r="M296" i="1"/>
  <c r="B297" i="1"/>
  <c r="C297" i="1"/>
  <c r="D297" i="1"/>
  <c r="E297" i="1"/>
  <c r="F297" i="1"/>
  <c r="G297" i="1"/>
  <c r="H297" i="1"/>
  <c r="I297" i="1"/>
  <c r="J297" i="1"/>
  <c r="K297" i="1"/>
  <c r="L297" i="1"/>
  <c r="M297" i="1"/>
  <c r="A298" i="1"/>
  <c r="B298" i="1"/>
  <c r="C298" i="1"/>
  <c r="D298" i="1"/>
  <c r="E298" i="1"/>
  <c r="F298" i="1"/>
  <c r="G298" i="1"/>
  <c r="H298" i="1"/>
  <c r="I298" i="1"/>
  <c r="J298" i="1"/>
  <c r="K298" i="1"/>
  <c r="L298" i="1"/>
  <c r="M298" i="1"/>
  <c r="B299" i="1"/>
  <c r="C299" i="1"/>
  <c r="A299" i="1" s="1"/>
  <c r="D299" i="1"/>
  <c r="E299" i="1"/>
  <c r="F299" i="1"/>
  <c r="G299" i="1"/>
  <c r="H299" i="1"/>
  <c r="I299" i="1"/>
  <c r="J299" i="1"/>
  <c r="K299" i="1"/>
  <c r="L299" i="1"/>
  <c r="M299" i="1"/>
  <c r="B300" i="1"/>
  <c r="C300" i="1"/>
  <c r="D300" i="1"/>
  <c r="E300" i="1"/>
  <c r="F300" i="1"/>
  <c r="G300" i="1"/>
  <c r="H300" i="1"/>
  <c r="I300" i="1"/>
  <c r="J300" i="1"/>
  <c r="K300" i="1"/>
  <c r="L300" i="1"/>
  <c r="M300" i="1"/>
  <c r="B301" i="1"/>
  <c r="C301" i="1"/>
  <c r="D301" i="1"/>
  <c r="E301" i="1"/>
  <c r="F301" i="1"/>
  <c r="G301" i="1"/>
  <c r="H301" i="1"/>
  <c r="I301" i="1"/>
  <c r="J301" i="1"/>
  <c r="K301" i="1"/>
  <c r="L301" i="1"/>
  <c r="M301" i="1"/>
  <c r="B302" i="1"/>
  <c r="C302" i="1"/>
  <c r="D302" i="1"/>
  <c r="E302" i="1"/>
  <c r="F302" i="1"/>
  <c r="G302" i="1"/>
  <c r="H302" i="1"/>
  <c r="I302" i="1"/>
  <c r="J302" i="1"/>
  <c r="K302" i="1"/>
  <c r="L302" i="1"/>
  <c r="M302" i="1"/>
  <c r="B303" i="1"/>
  <c r="C303" i="1"/>
  <c r="D303" i="1"/>
  <c r="E303" i="1"/>
  <c r="F303" i="1"/>
  <c r="G303" i="1"/>
  <c r="H303" i="1"/>
  <c r="I303" i="1"/>
  <c r="J303" i="1"/>
  <c r="K303" i="1"/>
  <c r="L303" i="1"/>
  <c r="M303" i="1"/>
  <c r="B304" i="1"/>
  <c r="C304" i="1"/>
  <c r="D304" i="1"/>
  <c r="E304" i="1"/>
  <c r="F304" i="1"/>
  <c r="G304" i="1"/>
  <c r="H304" i="1"/>
  <c r="I304" i="1"/>
  <c r="J304" i="1"/>
  <c r="K304" i="1"/>
  <c r="L304" i="1"/>
  <c r="M304" i="1"/>
  <c r="B305" i="1"/>
  <c r="C305" i="1"/>
  <c r="D305" i="1"/>
  <c r="E305" i="1"/>
  <c r="F305" i="1"/>
  <c r="G305" i="1"/>
  <c r="H305" i="1"/>
  <c r="I305" i="1"/>
  <c r="J305" i="1"/>
  <c r="K305" i="1"/>
  <c r="L305" i="1"/>
  <c r="M305" i="1"/>
  <c r="A306" i="1"/>
  <c r="B306" i="1"/>
  <c r="C306" i="1"/>
  <c r="D306" i="1"/>
  <c r="E306" i="1"/>
  <c r="F306" i="1"/>
  <c r="G306" i="1"/>
  <c r="H306" i="1"/>
  <c r="I306" i="1"/>
  <c r="J306" i="1"/>
  <c r="K306" i="1"/>
  <c r="L306" i="1"/>
  <c r="M306" i="1"/>
  <c r="B307" i="1"/>
  <c r="C307" i="1"/>
  <c r="A307" i="1" s="1"/>
  <c r="D307" i="1"/>
  <c r="E307" i="1"/>
  <c r="F307" i="1"/>
  <c r="G307" i="1"/>
  <c r="H307" i="1"/>
  <c r="I307" i="1"/>
  <c r="J307" i="1"/>
  <c r="K307" i="1"/>
  <c r="L307" i="1"/>
  <c r="M307" i="1"/>
  <c r="B308" i="1"/>
  <c r="C308" i="1"/>
  <c r="D308" i="1"/>
  <c r="E308" i="1"/>
  <c r="F308" i="1"/>
  <c r="G308" i="1"/>
  <c r="H308" i="1"/>
  <c r="I308" i="1"/>
  <c r="J308" i="1"/>
  <c r="K308" i="1"/>
  <c r="L308" i="1"/>
  <c r="M308" i="1"/>
  <c r="B309" i="1"/>
  <c r="C309" i="1"/>
  <c r="D309" i="1"/>
  <c r="E309" i="1"/>
  <c r="F309" i="1"/>
  <c r="G309" i="1"/>
  <c r="H309" i="1"/>
  <c r="I309" i="1"/>
  <c r="J309" i="1"/>
  <c r="K309" i="1"/>
  <c r="L309" i="1"/>
  <c r="M309" i="1"/>
  <c r="B310" i="1"/>
  <c r="C310" i="1"/>
  <c r="A310" i="1" s="1"/>
  <c r="D310" i="1"/>
  <c r="E310" i="1"/>
  <c r="F310" i="1"/>
  <c r="G310" i="1"/>
  <c r="H310" i="1"/>
  <c r="I310" i="1"/>
  <c r="J310" i="1"/>
  <c r="K310" i="1"/>
  <c r="L310" i="1"/>
  <c r="M310" i="1"/>
  <c r="B311" i="1"/>
  <c r="C311" i="1"/>
  <c r="A311" i="1" s="1"/>
  <c r="D311" i="1"/>
  <c r="E311" i="1"/>
  <c r="F311" i="1"/>
  <c r="G311" i="1"/>
  <c r="H311" i="1"/>
  <c r="I311" i="1"/>
  <c r="J311" i="1"/>
  <c r="K311" i="1"/>
  <c r="L311" i="1"/>
  <c r="M311" i="1"/>
  <c r="B312" i="1"/>
  <c r="C312" i="1"/>
  <c r="D312" i="1"/>
  <c r="E312" i="1"/>
  <c r="F312" i="1"/>
  <c r="G312" i="1"/>
  <c r="H312" i="1"/>
  <c r="I312" i="1"/>
  <c r="J312" i="1"/>
  <c r="K312" i="1"/>
  <c r="L312" i="1"/>
  <c r="M312" i="1"/>
  <c r="B313" i="1"/>
  <c r="C313" i="1"/>
  <c r="D313" i="1"/>
  <c r="E313" i="1"/>
  <c r="F313" i="1"/>
  <c r="G313" i="1"/>
  <c r="H313" i="1"/>
  <c r="I313" i="1"/>
  <c r="J313" i="1"/>
  <c r="K313" i="1"/>
  <c r="L313" i="1"/>
  <c r="M313" i="1"/>
  <c r="B314" i="1"/>
  <c r="C314" i="1"/>
  <c r="A314" i="1" s="1"/>
  <c r="D314" i="1"/>
  <c r="E314" i="1"/>
  <c r="F314" i="1"/>
  <c r="G314" i="1"/>
  <c r="H314" i="1"/>
  <c r="I314" i="1"/>
  <c r="J314" i="1"/>
  <c r="K314" i="1"/>
  <c r="L314" i="1"/>
  <c r="M314" i="1"/>
  <c r="B315" i="1"/>
  <c r="C315" i="1"/>
  <c r="A315" i="1" s="1"/>
  <c r="D315" i="1"/>
  <c r="E315" i="1"/>
  <c r="F315" i="1"/>
  <c r="G315" i="1"/>
  <c r="H315" i="1"/>
  <c r="I315" i="1"/>
  <c r="J315" i="1"/>
  <c r="K315" i="1"/>
  <c r="L315" i="1"/>
  <c r="M315" i="1"/>
  <c r="B316" i="1"/>
  <c r="C316" i="1"/>
  <c r="A316" i="1" s="1"/>
  <c r="D316" i="1"/>
  <c r="E316" i="1"/>
  <c r="F316" i="1"/>
  <c r="G316" i="1"/>
  <c r="N316" i="1" s="1"/>
  <c r="H316" i="1"/>
  <c r="I316" i="1"/>
  <c r="J316" i="1"/>
  <c r="K316" i="1"/>
  <c r="L316" i="1"/>
  <c r="M316" i="1"/>
  <c r="B317" i="1"/>
  <c r="C317" i="1"/>
  <c r="A317" i="1" s="1"/>
  <c r="D317" i="1"/>
  <c r="E317" i="1"/>
  <c r="F317" i="1"/>
  <c r="G317" i="1"/>
  <c r="H317" i="1"/>
  <c r="I317" i="1"/>
  <c r="J317" i="1"/>
  <c r="K317" i="1"/>
  <c r="L317" i="1"/>
  <c r="M317" i="1"/>
  <c r="B318" i="1"/>
  <c r="C318" i="1"/>
  <c r="D318" i="1"/>
  <c r="E318" i="1"/>
  <c r="F318" i="1"/>
  <c r="G318" i="1"/>
  <c r="H318" i="1"/>
  <c r="I318" i="1"/>
  <c r="J318" i="1"/>
  <c r="K318" i="1"/>
  <c r="L318" i="1"/>
  <c r="M318" i="1"/>
  <c r="B319" i="1"/>
  <c r="C319" i="1"/>
  <c r="D319" i="1"/>
  <c r="E319" i="1"/>
  <c r="F319" i="1"/>
  <c r="G319" i="1"/>
  <c r="H319" i="1"/>
  <c r="I319" i="1"/>
  <c r="J319" i="1"/>
  <c r="K319" i="1"/>
  <c r="L319" i="1"/>
  <c r="M319" i="1"/>
  <c r="A320" i="1"/>
  <c r="B320" i="1"/>
  <c r="C320" i="1"/>
  <c r="D320" i="1"/>
  <c r="E320" i="1"/>
  <c r="F320" i="1"/>
  <c r="G320" i="1"/>
  <c r="H320" i="1"/>
  <c r="I320" i="1"/>
  <c r="J320" i="1"/>
  <c r="K320" i="1"/>
  <c r="L320" i="1"/>
  <c r="M320" i="1"/>
  <c r="B321" i="1"/>
  <c r="C321" i="1"/>
  <c r="D321" i="1"/>
  <c r="E321" i="1"/>
  <c r="F321" i="1"/>
  <c r="G321" i="1"/>
  <c r="H321" i="1"/>
  <c r="I321" i="1"/>
  <c r="J321" i="1"/>
  <c r="K321" i="1"/>
  <c r="L321" i="1"/>
  <c r="M321" i="1"/>
  <c r="B322" i="1"/>
  <c r="C322" i="1"/>
  <c r="D322" i="1"/>
  <c r="E322" i="1"/>
  <c r="F322" i="1"/>
  <c r="G322" i="1"/>
  <c r="H322" i="1"/>
  <c r="I322" i="1"/>
  <c r="J322" i="1"/>
  <c r="K322" i="1"/>
  <c r="L322" i="1"/>
  <c r="M322" i="1"/>
  <c r="B323" i="1"/>
  <c r="C323" i="1"/>
  <c r="A323" i="1" s="1"/>
  <c r="D323" i="1"/>
  <c r="E323" i="1"/>
  <c r="F323" i="1"/>
  <c r="G323" i="1"/>
  <c r="H323" i="1"/>
  <c r="I323" i="1"/>
  <c r="J323" i="1"/>
  <c r="K323" i="1"/>
  <c r="L323" i="1"/>
  <c r="M323" i="1"/>
  <c r="B324" i="1"/>
  <c r="C324" i="1"/>
  <c r="D324" i="1"/>
  <c r="E324" i="1"/>
  <c r="F324" i="1"/>
  <c r="G324" i="1"/>
  <c r="H324" i="1"/>
  <c r="I324" i="1"/>
  <c r="J324" i="1"/>
  <c r="K324" i="1"/>
  <c r="L324" i="1"/>
  <c r="M324" i="1"/>
  <c r="B325" i="1"/>
  <c r="C325" i="1"/>
  <c r="A325" i="1" s="1"/>
  <c r="D325" i="1"/>
  <c r="E325" i="1"/>
  <c r="F325" i="1"/>
  <c r="G325" i="1"/>
  <c r="H325" i="1"/>
  <c r="I325" i="1"/>
  <c r="J325" i="1"/>
  <c r="K325" i="1"/>
  <c r="L325" i="1"/>
  <c r="M325" i="1"/>
  <c r="B326" i="1"/>
  <c r="C326" i="1"/>
  <c r="D326" i="1"/>
  <c r="E326" i="1"/>
  <c r="F326" i="1"/>
  <c r="G326" i="1"/>
  <c r="H326" i="1"/>
  <c r="I326" i="1"/>
  <c r="J326" i="1"/>
  <c r="K326" i="1"/>
  <c r="L326" i="1"/>
  <c r="M326" i="1"/>
  <c r="B327" i="1"/>
  <c r="C327" i="1"/>
  <c r="D327" i="1"/>
  <c r="E327" i="1"/>
  <c r="F327" i="1"/>
  <c r="G327" i="1"/>
  <c r="H327" i="1"/>
  <c r="I327" i="1"/>
  <c r="J327" i="1"/>
  <c r="K327" i="1"/>
  <c r="L327" i="1"/>
  <c r="M327" i="1"/>
  <c r="B328" i="1"/>
  <c r="C328" i="1"/>
  <c r="D328" i="1"/>
  <c r="E328" i="1"/>
  <c r="F328" i="1"/>
  <c r="G328" i="1"/>
  <c r="H328" i="1"/>
  <c r="I328" i="1"/>
  <c r="J328" i="1"/>
  <c r="K328" i="1"/>
  <c r="L328" i="1"/>
  <c r="M328" i="1"/>
  <c r="B329" i="1"/>
  <c r="C329" i="1"/>
  <c r="D329" i="1"/>
  <c r="E329" i="1"/>
  <c r="F329" i="1"/>
  <c r="G329" i="1"/>
  <c r="H329" i="1"/>
  <c r="I329" i="1"/>
  <c r="J329" i="1"/>
  <c r="K329" i="1"/>
  <c r="L329" i="1"/>
  <c r="M329" i="1"/>
  <c r="B330" i="1"/>
  <c r="C330" i="1"/>
  <c r="A330" i="1" s="1"/>
  <c r="D330" i="1"/>
  <c r="E330" i="1"/>
  <c r="F330" i="1"/>
  <c r="G330" i="1"/>
  <c r="H330" i="1"/>
  <c r="I330" i="1"/>
  <c r="J330" i="1"/>
  <c r="K330" i="1"/>
  <c r="L330" i="1"/>
  <c r="M330" i="1"/>
  <c r="B331" i="1"/>
  <c r="C331" i="1"/>
  <c r="A331" i="1" s="1"/>
  <c r="D331" i="1"/>
  <c r="E331" i="1"/>
  <c r="F331" i="1"/>
  <c r="G331" i="1"/>
  <c r="H331" i="1"/>
  <c r="I331" i="1"/>
  <c r="J331" i="1"/>
  <c r="K331" i="1"/>
  <c r="L331" i="1"/>
  <c r="M331" i="1"/>
  <c r="B332" i="1"/>
  <c r="C332" i="1"/>
  <c r="D332" i="1"/>
  <c r="E332" i="1"/>
  <c r="F332" i="1"/>
  <c r="G332" i="1"/>
  <c r="H332" i="1"/>
  <c r="I332" i="1"/>
  <c r="J332" i="1"/>
  <c r="K332" i="1"/>
  <c r="L332" i="1"/>
  <c r="M332" i="1"/>
  <c r="B333" i="1"/>
  <c r="C333" i="1"/>
  <c r="D333" i="1"/>
  <c r="E333" i="1"/>
  <c r="F333" i="1"/>
  <c r="G333" i="1"/>
  <c r="H333" i="1"/>
  <c r="I333" i="1"/>
  <c r="J333" i="1"/>
  <c r="K333" i="1"/>
  <c r="L333" i="1"/>
  <c r="M333" i="1"/>
  <c r="B334" i="1"/>
  <c r="C334" i="1"/>
  <c r="D334" i="1"/>
  <c r="E334" i="1"/>
  <c r="F334" i="1"/>
  <c r="G334" i="1"/>
  <c r="H334" i="1"/>
  <c r="I334" i="1"/>
  <c r="J334" i="1"/>
  <c r="K334" i="1"/>
  <c r="L334" i="1"/>
  <c r="M334" i="1"/>
  <c r="B335" i="1"/>
  <c r="C335" i="1"/>
  <c r="A335" i="1" s="1"/>
  <c r="D335" i="1"/>
  <c r="E335" i="1"/>
  <c r="F335" i="1"/>
  <c r="G335" i="1"/>
  <c r="H335" i="1"/>
  <c r="I335" i="1"/>
  <c r="J335" i="1"/>
  <c r="K335" i="1"/>
  <c r="L335" i="1"/>
  <c r="M335" i="1"/>
  <c r="B336" i="1"/>
  <c r="C336" i="1"/>
  <c r="D336" i="1"/>
  <c r="E336" i="1"/>
  <c r="F336" i="1"/>
  <c r="G336" i="1"/>
  <c r="H336" i="1"/>
  <c r="I336" i="1"/>
  <c r="J336" i="1"/>
  <c r="K336" i="1"/>
  <c r="L336" i="1"/>
  <c r="M336" i="1"/>
  <c r="B337" i="1"/>
  <c r="C337" i="1"/>
  <c r="D337" i="1"/>
  <c r="E337" i="1"/>
  <c r="F337" i="1"/>
  <c r="G337" i="1"/>
  <c r="H337" i="1"/>
  <c r="I337" i="1"/>
  <c r="J337" i="1"/>
  <c r="K337" i="1"/>
  <c r="L337" i="1"/>
  <c r="M337" i="1"/>
  <c r="B338" i="1"/>
  <c r="C338" i="1"/>
  <c r="D338" i="1"/>
  <c r="E338" i="1"/>
  <c r="F338" i="1"/>
  <c r="G338" i="1"/>
  <c r="H338" i="1"/>
  <c r="I338" i="1"/>
  <c r="J338" i="1"/>
  <c r="K338" i="1"/>
  <c r="L338" i="1"/>
  <c r="M338" i="1"/>
  <c r="B339" i="1"/>
  <c r="C339" i="1"/>
  <c r="D339" i="1"/>
  <c r="E339" i="1"/>
  <c r="F339" i="1"/>
  <c r="G339" i="1"/>
  <c r="H339" i="1"/>
  <c r="I339" i="1"/>
  <c r="J339" i="1"/>
  <c r="K339" i="1"/>
  <c r="L339" i="1"/>
  <c r="M339" i="1"/>
  <c r="B340" i="1"/>
  <c r="C340" i="1"/>
  <c r="D340" i="1"/>
  <c r="E340" i="1"/>
  <c r="F340" i="1"/>
  <c r="G340" i="1"/>
  <c r="H340" i="1"/>
  <c r="I340" i="1"/>
  <c r="J340" i="1"/>
  <c r="K340" i="1"/>
  <c r="L340" i="1"/>
  <c r="M340" i="1"/>
  <c r="B341" i="1"/>
  <c r="C341" i="1"/>
  <c r="D341" i="1"/>
  <c r="E341" i="1"/>
  <c r="F341" i="1"/>
  <c r="G341" i="1"/>
  <c r="H341" i="1"/>
  <c r="I341" i="1"/>
  <c r="J341" i="1"/>
  <c r="K341" i="1"/>
  <c r="L341" i="1"/>
  <c r="M341" i="1"/>
  <c r="B342" i="1"/>
  <c r="C342" i="1"/>
  <c r="D342" i="1"/>
  <c r="E342" i="1"/>
  <c r="F342" i="1"/>
  <c r="G342" i="1"/>
  <c r="H342" i="1"/>
  <c r="I342" i="1"/>
  <c r="J342" i="1"/>
  <c r="K342" i="1"/>
  <c r="L342" i="1"/>
  <c r="M342" i="1"/>
  <c r="B343" i="1"/>
  <c r="C343" i="1"/>
  <c r="D343" i="1"/>
  <c r="E343" i="1"/>
  <c r="F343" i="1"/>
  <c r="G343" i="1"/>
  <c r="H343" i="1"/>
  <c r="I343" i="1"/>
  <c r="J343" i="1"/>
  <c r="K343" i="1"/>
  <c r="L343" i="1"/>
  <c r="M343" i="1"/>
  <c r="A344" i="1"/>
  <c r="B344" i="1"/>
  <c r="C344" i="1"/>
  <c r="D344" i="1"/>
  <c r="E344" i="1"/>
  <c r="F344" i="1"/>
  <c r="G344" i="1"/>
  <c r="H344" i="1"/>
  <c r="I344" i="1"/>
  <c r="N344" i="1" s="1"/>
  <c r="J344" i="1"/>
  <c r="K344" i="1"/>
  <c r="L344" i="1"/>
  <c r="M344" i="1"/>
  <c r="B345" i="1"/>
  <c r="C345" i="1"/>
  <c r="A345" i="1" s="1"/>
  <c r="D345" i="1"/>
  <c r="E345" i="1"/>
  <c r="F345" i="1"/>
  <c r="G345" i="1"/>
  <c r="H345" i="1"/>
  <c r="I345" i="1"/>
  <c r="J345" i="1"/>
  <c r="K345" i="1"/>
  <c r="L345" i="1"/>
  <c r="M345" i="1"/>
  <c r="B346" i="1"/>
  <c r="C346" i="1"/>
  <c r="D346" i="1"/>
  <c r="E346" i="1"/>
  <c r="F346" i="1"/>
  <c r="G346" i="1"/>
  <c r="H346" i="1"/>
  <c r="I346" i="1"/>
  <c r="J346" i="1"/>
  <c r="K346" i="1"/>
  <c r="L346" i="1"/>
  <c r="M346" i="1"/>
  <c r="B347" i="1"/>
  <c r="C347" i="1"/>
  <c r="A347" i="1" s="1"/>
  <c r="D347" i="1"/>
  <c r="E347" i="1"/>
  <c r="F347" i="1"/>
  <c r="G347" i="1"/>
  <c r="H347" i="1"/>
  <c r="I347" i="1"/>
  <c r="J347" i="1"/>
  <c r="K347" i="1"/>
  <c r="L347" i="1"/>
  <c r="M347" i="1"/>
  <c r="B348" i="1"/>
  <c r="A348" i="1" s="1"/>
  <c r="C348" i="1"/>
  <c r="D348" i="1"/>
  <c r="E348" i="1"/>
  <c r="F348" i="1"/>
  <c r="G348" i="1"/>
  <c r="H348" i="1"/>
  <c r="I348" i="1"/>
  <c r="J348" i="1"/>
  <c r="K348" i="1"/>
  <c r="L348" i="1"/>
  <c r="M348" i="1"/>
  <c r="B349" i="1"/>
  <c r="C349" i="1"/>
  <c r="A349" i="1" s="1"/>
  <c r="D349" i="1"/>
  <c r="E349" i="1"/>
  <c r="F349" i="1"/>
  <c r="G349" i="1"/>
  <c r="H349" i="1"/>
  <c r="I349" i="1"/>
  <c r="J349" i="1"/>
  <c r="K349" i="1"/>
  <c r="L349" i="1"/>
  <c r="M349" i="1"/>
  <c r="B350" i="1"/>
  <c r="C350" i="1"/>
  <c r="D350" i="1"/>
  <c r="E350" i="1"/>
  <c r="F350" i="1"/>
  <c r="G350" i="1"/>
  <c r="H350" i="1"/>
  <c r="I350" i="1"/>
  <c r="J350" i="1"/>
  <c r="K350" i="1"/>
  <c r="L350" i="1"/>
  <c r="M350" i="1"/>
  <c r="B351" i="1"/>
  <c r="C351" i="1"/>
  <c r="D351" i="1"/>
  <c r="E351" i="1"/>
  <c r="F351" i="1"/>
  <c r="G351" i="1"/>
  <c r="H351" i="1"/>
  <c r="I351" i="1"/>
  <c r="J351" i="1"/>
  <c r="K351" i="1"/>
  <c r="L351" i="1"/>
  <c r="M351" i="1"/>
  <c r="B352" i="1"/>
  <c r="C352" i="1"/>
  <c r="D352" i="1"/>
  <c r="E352" i="1"/>
  <c r="F352" i="1"/>
  <c r="G352" i="1"/>
  <c r="H352" i="1"/>
  <c r="I352" i="1"/>
  <c r="J352" i="1"/>
  <c r="K352" i="1"/>
  <c r="L352" i="1"/>
  <c r="M352" i="1"/>
  <c r="B353" i="1"/>
  <c r="C353" i="1"/>
  <c r="A353" i="1" s="1"/>
  <c r="D353" i="1"/>
  <c r="E353" i="1"/>
  <c r="F353" i="1"/>
  <c r="G353" i="1"/>
  <c r="H353" i="1"/>
  <c r="I353" i="1"/>
  <c r="J353" i="1"/>
  <c r="K353" i="1"/>
  <c r="L353" i="1"/>
  <c r="M353" i="1"/>
  <c r="B354" i="1"/>
  <c r="C354" i="1"/>
  <c r="D354" i="1"/>
  <c r="E354" i="1"/>
  <c r="F354" i="1"/>
  <c r="G354" i="1"/>
  <c r="H354" i="1"/>
  <c r="I354" i="1"/>
  <c r="J354" i="1"/>
  <c r="K354" i="1"/>
  <c r="L354" i="1"/>
  <c r="M354" i="1"/>
  <c r="B355" i="1"/>
  <c r="C355" i="1"/>
  <c r="D355" i="1"/>
  <c r="E355" i="1"/>
  <c r="F355" i="1"/>
  <c r="G355" i="1"/>
  <c r="H355" i="1"/>
  <c r="I355" i="1"/>
  <c r="J355" i="1"/>
  <c r="K355" i="1"/>
  <c r="L355" i="1"/>
  <c r="M355" i="1"/>
  <c r="B356" i="1"/>
  <c r="C356" i="1"/>
  <c r="A356" i="1" s="1"/>
  <c r="D356" i="1"/>
  <c r="E356" i="1"/>
  <c r="F356" i="1"/>
  <c r="G356" i="1"/>
  <c r="H356" i="1"/>
  <c r="I356" i="1"/>
  <c r="J356" i="1"/>
  <c r="K356" i="1"/>
  <c r="L356" i="1"/>
  <c r="M356" i="1"/>
  <c r="B357" i="1"/>
  <c r="C357" i="1"/>
  <c r="D357" i="1"/>
  <c r="E357" i="1"/>
  <c r="F357" i="1"/>
  <c r="G357" i="1"/>
  <c r="H357" i="1"/>
  <c r="I357" i="1"/>
  <c r="J357" i="1"/>
  <c r="K357" i="1"/>
  <c r="L357" i="1"/>
  <c r="M357" i="1"/>
  <c r="B358" i="1"/>
  <c r="C358" i="1"/>
  <c r="A358" i="1" s="1"/>
  <c r="D358" i="1"/>
  <c r="E358" i="1"/>
  <c r="F358" i="1"/>
  <c r="G358" i="1"/>
  <c r="H358" i="1"/>
  <c r="I358" i="1"/>
  <c r="J358" i="1"/>
  <c r="K358" i="1"/>
  <c r="L358" i="1"/>
  <c r="M358" i="1"/>
  <c r="B359" i="1"/>
  <c r="C359" i="1"/>
  <c r="A359" i="1" s="1"/>
  <c r="D359" i="1"/>
  <c r="E359" i="1"/>
  <c r="F359" i="1"/>
  <c r="G359" i="1"/>
  <c r="H359" i="1"/>
  <c r="I359" i="1"/>
  <c r="J359" i="1"/>
  <c r="K359" i="1"/>
  <c r="L359" i="1"/>
  <c r="M359" i="1"/>
  <c r="B360" i="1"/>
  <c r="C360" i="1"/>
  <c r="D360" i="1"/>
  <c r="E360" i="1"/>
  <c r="F360" i="1"/>
  <c r="G360" i="1"/>
  <c r="H360" i="1"/>
  <c r="I360" i="1"/>
  <c r="J360" i="1"/>
  <c r="K360" i="1"/>
  <c r="L360" i="1"/>
  <c r="M360" i="1"/>
  <c r="B361" i="1"/>
  <c r="C361" i="1"/>
  <c r="D361" i="1"/>
  <c r="E361" i="1"/>
  <c r="F361" i="1"/>
  <c r="G361" i="1"/>
  <c r="H361" i="1"/>
  <c r="I361" i="1"/>
  <c r="J361" i="1"/>
  <c r="K361" i="1"/>
  <c r="L361" i="1"/>
  <c r="M361" i="1"/>
  <c r="B362" i="1"/>
  <c r="A362" i="1" s="1"/>
  <c r="C362" i="1"/>
  <c r="D362" i="1"/>
  <c r="E362" i="1"/>
  <c r="F362" i="1"/>
  <c r="G362" i="1"/>
  <c r="H362" i="1"/>
  <c r="I362" i="1"/>
  <c r="J362" i="1"/>
  <c r="K362" i="1"/>
  <c r="L362" i="1"/>
  <c r="M362" i="1"/>
  <c r="B363" i="1"/>
  <c r="C363" i="1"/>
  <c r="D363" i="1"/>
  <c r="E363" i="1"/>
  <c r="F363" i="1"/>
  <c r="G363" i="1"/>
  <c r="H363" i="1"/>
  <c r="I363" i="1"/>
  <c r="J363" i="1"/>
  <c r="K363" i="1"/>
  <c r="L363" i="1"/>
  <c r="M363" i="1"/>
  <c r="B364" i="1"/>
  <c r="C364" i="1"/>
  <c r="D364" i="1"/>
  <c r="E364" i="1"/>
  <c r="F364" i="1"/>
  <c r="G364" i="1"/>
  <c r="H364" i="1"/>
  <c r="I364" i="1"/>
  <c r="J364" i="1"/>
  <c r="K364" i="1"/>
  <c r="L364" i="1"/>
  <c r="M364" i="1"/>
  <c r="B365" i="1"/>
  <c r="C365" i="1"/>
  <c r="D365" i="1"/>
  <c r="E365" i="1"/>
  <c r="F365" i="1"/>
  <c r="G365" i="1"/>
  <c r="H365" i="1"/>
  <c r="I365" i="1"/>
  <c r="J365" i="1"/>
  <c r="K365" i="1"/>
  <c r="L365" i="1"/>
  <c r="M365" i="1"/>
  <c r="B366" i="1"/>
  <c r="C366" i="1"/>
  <c r="A366" i="1" s="1"/>
  <c r="D366" i="1"/>
  <c r="E366" i="1"/>
  <c r="F366" i="1"/>
  <c r="G366" i="1"/>
  <c r="H366" i="1"/>
  <c r="I366" i="1"/>
  <c r="J366" i="1"/>
  <c r="K366" i="1"/>
  <c r="L366" i="1"/>
  <c r="M366" i="1"/>
  <c r="B367" i="1"/>
  <c r="C367" i="1"/>
  <c r="D367" i="1"/>
  <c r="E367" i="1"/>
  <c r="F367" i="1"/>
  <c r="G367" i="1"/>
  <c r="H367" i="1"/>
  <c r="I367" i="1"/>
  <c r="J367" i="1"/>
  <c r="K367" i="1"/>
  <c r="L367" i="1"/>
  <c r="M367" i="1"/>
  <c r="B368" i="1"/>
  <c r="C368" i="1"/>
  <c r="D368" i="1"/>
  <c r="E368" i="1"/>
  <c r="F368" i="1"/>
  <c r="G368" i="1"/>
  <c r="H368" i="1"/>
  <c r="I368" i="1"/>
  <c r="J368" i="1"/>
  <c r="K368" i="1"/>
  <c r="L368" i="1"/>
  <c r="M368" i="1"/>
  <c r="B369" i="1"/>
  <c r="C369" i="1"/>
  <c r="D369" i="1"/>
  <c r="E369" i="1"/>
  <c r="F369" i="1"/>
  <c r="G369" i="1"/>
  <c r="H369" i="1"/>
  <c r="I369" i="1"/>
  <c r="J369" i="1"/>
  <c r="K369" i="1"/>
  <c r="L369" i="1"/>
  <c r="M369" i="1"/>
  <c r="A370" i="1"/>
  <c r="B370" i="1"/>
  <c r="C370" i="1"/>
  <c r="D370" i="1"/>
  <c r="E370" i="1"/>
  <c r="F370" i="1"/>
  <c r="G370" i="1"/>
  <c r="H370" i="1"/>
  <c r="I370" i="1"/>
  <c r="J370" i="1"/>
  <c r="K370" i="1"/>
  <c r="L370" i="1"/>
  <c r="M370" i="1"/>
  <c r="B371" i="1"/>
  <c r="C371" i="1"/>
  <c r="D371" i="1"/>
  <c r="E371" i="1"/>
  <c r="F371" i="1"/>
  <c r="G371" i="1"/>
  <c r="H371" i="1"/>
  <c r="I371" i="1"/>
  <c r="J371" i="1"/>
  <c r="K371" i="1"/>
  <c r="L371" i="1"/>
  <c r="M371" i="1"/>
  <c r="B372" i="1"/>
  <c r="C372" i="1"/>
  <c r="D372" i="1"/>
  <c r="E372" i="1"/>
  <c r="F372" i="1"/>
  <c r="G372" i="1"/>
  <c r="H372" i="1"/>
  <c r="I372" i="1"/>
  <c r="J372" i="1"/>
  <c r="K372" i="1"/>
  <c r="L372" i="1"/>
  <c r="M372" i="1"/>
  <c r="B373" i="1"/>
  <c r="C373" i="1"/>
  <c r="D373" i="1"/>
  <c r="E373" i="1"/>
  <c r="F373" i="1"/>
  <c r="G373" i="1"/>
  <c r="H373" i="1"/>
  <c r="I373" i="1"/>
  <c r="J373" i="1"/>
  <c r="K373" i="1"/>
  <c r="L373" i="1"/>
  <c r="M373" i="1"/>
  <c r="B374" i="1"/>
  <c r="C374" i="1"/>
  <c r="A374" i="1" s="1"/>
  <c r="D374" i="1"/>
  <c r="E374" i="1"/>
  <c r="F374" i="1"/>
  <c r="G374" i="1"/>
  <c r="H374" i="1"/>
  <c r="I374" i="1"/>
  <c r="J374" i="1"/>
  <c r="K374" i="1"/>
  <c r="L374" i="1"/>
  <c r="M374" i="1"/>
  <c r="B375" i="1"/>
  <c r="C375" i="1"/>
  <c r="A375" i="1" s="1"/>
  <c r="D375" i="1"/>
  <c r="E375" i="1"/>
  <c r="F375" i="1"/>
  <c r="G375" i="1"/>
  <c r="H375" i="1"/>
  <c r="I375" i="1"/>
  <c r="J375" i="1"/>
  <c r="K375" i="1"/>
  <c r="L375" i="1"/>
  <c r="M375" i="1"/>
  <c r="B376" i="1"/>
  <c r="C376" i="1"/>
  <c r="D376" i="1"/>
  <c r="E376" i="1"/>
  <c r="F376" i="1"/>
  <c r="G376" i="1"/>
  <c r="H376" i="1"/>
  <c r="I376" i="1"/>
  <c r="J376" i="1"/>
  <c r="K376" i="1"/>
  <c r="L376" i="1"/>
  <c r="M376" i="1"/>
  <c r="B377" i="1"/>
  <c r="C377" i="1"/>
  <c r="D377" i="1"/>
  <c r="E377" i="1"/>
  <c r="F377" i="1"/>
  <c r="G377" i="1"/>
  <c r="H377" i="1"/>
  <c r="I377" i="1"/>
  <c r="J377" i="1"/>
  <c r="K377" i="1"/>
  <c r="L377" i="1"/>
  <c r="M377" i="1"/>
  <c r="B378" i="1"/>
  <c r="C378" i="1"/>
  <c r="A378" i="1" s="1"/>
  <c r="D378" i="1"/>
  <c r="E378" i="1"/>
  <c r="F378" i="1"/>
  <c r="G378" i="1"/>
  <c r="H378" i="1"/>
  <c r="I378" i="1"/>
  <c r="J378" i="1"/>
  <c r="K378" i="1"/>
  <c r="L378" i="1"/>
  <c r="M378" i="1"/>
  <c r="B379" i="1"/>
  <c r="C379" i="1"/>
  <c r="A379" i="1" s="1"/>
  <c r="D379" i="1"/>
  <c r="E379" i="1"/>
  <c r="F379" i="1"/>
  <c r="G379" i="1"/>
  <c r="H379" i="1"/>
  <c r="I379" i="1"/>
  <c r="J379" i="1"/>
  <c r="K379" i="1"/>
  <c r="L379" i="1"/>
  <c r="M379" i="1"/>
  <c r="B380" i="1"/>
  <c r="C380" i="1"/>
  <c r="D380" i="1"/>
  <c r="E380" i="1"/>
  <c r="F380" i="1"/>
  <c r="G380" i="1"/>
  <c r="H380" i="1"/>
  <c r="I380" i="1"/>
  <c r="J380" i="1"/>
  <c r="K380" i="1"/>
  <c r="L380" i="1"/>
  <c r="M380" i="1"/>
  <c r="B381" i="1"/>
  <c r="C381" i="1"/>
  <c r="D381" i="1"/>
  <c r="E381" i="1"/>
  <c r="F381" i="1"/>
  <c r="G381" i="1"/>
  <c r="H381" i="1"/>
  <c r="I381" i="1"/>
  <c r="J381" i="1"/>
  <c r="K381" i="1"/>
  <c r="L381" i="1"/>
  <c r="M381" i="1"/>
  <c r="B382" i="1"/>
  <c r="C382" i="1"/>
  <c r="A382" i="1" s="1"/>
  <c r="D382" i="1"/>
  <c r="E382" i="1"/>
  <c r="F382" i="1"/>
  <c r="G382" i="1"/>
  <c r="H382" i="1"/>
  <c r="I382" i="1"/>
  <c r="J382" i="1"/>
  <c r="K382" i="1"/>
  <c r="L382" i="1"/>
  <c r="M382" i="1"/>
  <c r="B383" i="1"/>
  <c r="C383" i="1"/>
  <c r="A383" i="1" s="1"/>
  <c r="D383" i="1"/>
  <c r="E383" i="1"/>
  <c r="F383" i="1"/>
  <c r="G383" i="1"/>
  <c r="H383" i="1"/>
  <c r="I383" i="1"/>
  <c r="J383" i="1"/>
  <c r="K383" i="1"/>
  <c r="L383" i="1"/>
  <c r="M383" i="1"/>
  <c r="B384" i="1"/>
  <c r="C384" i="1"/>
  <c r="D384" i="1"/>
  <c r="E384" i="1"/>
  <c r="F384" i="1"/>
  <c r="G384" i="1"/>
  <c r="H384" i="1"/>
  <c r="I384" i="1"/>
  <c r="J384" i="1"/>
  <c r="K384" i="1"/>
  <c r="L384" i="1"/>
  <c r="M384" i="1"/>
  <c r="B385" i="1"/>
  <c r="C385" i="1"/>
  <c r="D385" i="1"/>
  <c r="E385" i="1"/>
  <c r="F385" i="1"/>
  <c r="G385" i="1"/>
  <c r="H385" i="1"/>
  <c r="I385" i="1"/>
  <c r="J385" i="1"/>
  <c r="K385" i="1"/>
  <c r="L385" i="1"/>
  <c r="M385" i="1"/>
  <c r="B386" i="1"/>
  <c r="C386" i="1"/>
  <c r="A386" i="1" s="1"/>
  <c r="D386" i="1"/>
  <c r="E386" i="1"/>
  <c r="F386" i="1"/>
  <c r="G386" i="1"/>
  <c r="H386" i="1"/>
  <c r="I386" i="1"/>
  <c r="J386" i="1"/>
  <c r="K386" i="1"/>
  <c r="L386" i="1"/>
  <c r="M386" i="1"/>
  <c r="B387" i="1"/>
  <c r="C387" i="1"/>
  <c r="D387" i="1"/>
  <c r="E387" i="1"/>
  <c r="F387" i="1"/>
  <c r="G387" i="1"/>
  <c r="H387" i="1"/>
  <c r="I387" i="1"/>
  <c r="J387" i="1"/>
  <c r="K387" i="1"/>
  <c r="L387" i="1"/>
  <c r="M387" i="1"/>
  <c r="B388" i="1"/>
  <c r="C388" i="1"/>
  <c r="D388" i="1"/>
  <c r="E388" i="1"/>
  <c r="F388" i="1"/>
  <c r="G388" i="1"/>
  <c r="H388" i="1"/>
  <c r="I388" i="1"/>
  <c r="J388" i="1"/>
  <c r="K388" i="1"/>
  <c r="L388" i="1"/>
  <c r="M388" i="1"/>
  <c r="B389" i="1"/>
  <c r="C389" i="1"/>
  <c r="D389" i="1"/>
  <c r="E389" i="1"/>
  <c r="F389" i="1"/>
  <c r="G389" i="1"/>
  <c r="H389" i="1"/>
  <c r="I389" i="1"/>
  <c r="J389" i="1"/>
  <c r="K389" i="1"/>
  <c r="L389" i="1"/>
  <c r="M389" i="1"/>
  <c r="A390" i="1"/>
  <c r="B390" i="1"/>
  <c r="C390" i="1"/>
  <c r="D390" i="1"/>
  <c r="E390" i="1"/>
  <c r="F390" i="1"/>
  <c r="G390" i="1"/>
  <c r="H390" i="1"/>
  <c r="I390" i="1"/>
  <c r="J390" i="1"/>
  <c r="K390" i="1"/>
  <c r="L390" i="1"/>
  <c r="M390" i="1"/>
  <c r="B391" i="1"/>
  <c r="C391" i="1"/>
  <c r="D391" i="1"/>
  <c r="E391" i="1"/>
  <c r="F391" i="1"/>
  <c r="G391" i="1"/>
  <c r="H391" i="1"/>
  <c r="I391" i="1"/>
  <c r="J391" i="1"/>
  <c r="K391" i="1"/>
  <c r="L391" i="1"/>
  <c r="M391" i="1"/>
  <c r="B392" i="1"/>
  <c r="C392" i="1"/>
  <c r="D392" i="1"/>
  <c r="E392" i="1"/>
  <c r="F392" i="1"/>
  <c r="G392" i="1"/>
  <c r="H392" i="1"/>
  <c r="I392" i="1"/>
  <c r="J392" i="1"/>
  <c r="K392" i="1"/>
  <c r="L392" i="1"/>
  <c r="M392" i="1"/>
  <c r="B393" i="1"/>
  <c r="C393" i="1"/>
  <c r="D393" i="1"/>
  <c r="E393" i="1"/>
  <c r="F393" i="1"/>
  <c r="G393" i="1"/>
  <c r="H393" i="1"/>
  <c r="I393" i="1"/>
  <c r="J393" i="1"/>
  <c r="K393" i="1"/>
  <c r="L393" i="1"/>
  <c r="M393" i="1"/>
  <c r="B394" i="1"/>
  <c r="C394" i="1"/>
  <c r="D394" i="1"/>
  <c r="E394" i="1"/>
  <c r="F394" i="1"/>
  <c r="G394" i="1"/>
  <c r="H394" i="1"/>
  <c r="I394" i="1"/>
  <c r="J394" i="1"/>
  <c r="K394" i="1"/>
  <c r="L394" i="1"/>
  <c r="M394" i="1"/>
  <c r="B395" i="1"/>
  <c r="C395" i="1"/>
  <c r="D395" i="1"/>
  <c r="E395" i="1"/>
  <c r="F395" i="1"/>
  <c r="G395" i="1"/>
  <c r="H395" i="1"/>
  <c r="I395" i="1"/>
  <c r="J395" i="1"/>
  <c r="K395" i="1"/>
  <c r="L395" i="1"/>
  <c r="M395" i="1"/>
  <c r="B396" i="1"/>
  <c r="C396" i="1"/>
  <c r="D396" i="1"/>
  <c r="E396" i="1"/>
  <c r="F396" i="1"/>
  <c r="G396" i="1"/>
  <c r="H396" i="1"/>
  <c r="I396" i="1"/>
  <c r="J396" i="1"/>
  <c r="K396" i="1"/>
  <c r="L396" i="1"/>
  <c r="M396" i="1"/>
  <c r="B397" i="1"/>
  <c r="C397" i="1"/>
  <c r="D397" i="1"/>
  <c r="E397" i="1"/>
  <c r="F397" i="1"/>
  <c r="G397" i="1"/>
  <c r="H397" i="1"/>
  <c r="I397" i="1"/>
  <c r="J397" i="1"/>
  <c r="K397" i="1"/>
  <c r="L397" i="1"/>
  <c r="M397" i="1"/>
  <c r="B398" i="1"/>
  <c r="C398" i="1"/>
  <c r="D398" i="1"/>
  <c r="E398" i="1"/>
  <c r="F398" i="1"/>
  <c r="G398" i="1"/>
  <c r="H398" i="1"/>
  <c r="I398" i="1"/>
  <c r="J398" i="1"/>
  <c r="K398" i="1"/>
  <c r="L398" i="1"/>
  <c r="M398" i="1"/>
  <c r="B399" i="1"/>
  <c r="C399" i="1"/>
  <c r="A399" i="1" s="1"/>
  <c r="D399" i="1"/>
  <c r="E399" i="1"/>
  <c r="F399" i="1"/>
  <c r="G399" i="1"/>
  <c r="H399" i="1"/>
  <c r="I399" i="1"/>
  <c r="J399" i="1"/>
  <c r="K399" i="1"/>
  <c r="L399" i="1"/>
  <c r="M399" i="1"/>
  <c r="B400" i="1"/>
  <c r="C400" i="1"/>
  <c r="D400" i="1"/>
  <c r="E400" i="1"/>
  <c r="F400" i="1"/>
  <c r="G400" i="1"/>
  <c r="H400" i="1"/>
  <c r="I400" i="1"/>
  <c r="J400" i="1"/>
  <c r="K400" i="1"/>
  <c r="L400" i="1"/>
  <c r="M400" i="1"/>
  <c r="B401" i="1"/>
  <c r="C401" i="1"/>
  <c r="D401" i="1"/>
  <c r="E401" i="1"/>
  <c r="F401" i="1"/>
  <c r="G401" i="1"/>
  <c r="H401" i="1"/>
  <c r="I401" i="1"/>
  <c r="J401" i="1"/>
  <c r="K401" i="1"/>
  <c r="L401" i="1"/>
  <c r="M401" i="1"/>
  <c r="B402" i="1"/>
  <c r="C402" i="1"/>
  <c r="A402" i="1" s="1"/>
  <c r="D402" i="1"/>
  <c r="E402" i="1"/>
  <c r="F402" i="1"/>
  <c r="G402" i="1"/>
  <c r="H402" i="1"/>
  <c r="I402" i="1"/>
  <c r="J402" i="1"/>
  <c r="K402" i="1"/>
  <c r="L402" i="1"/>
  <c r="M402" i="1"/>
  <c r="B403" i="1"/>
  <c r="C403" i="1"/>
  <c r="A403" i="1" s="1"/>
  <c r="D403" i="1"/>
  <c r="E403" i="1"/>
  <c r="F403" i="1"/>
  <c r="G403" i="1"/>
  <c r="H403" i="1"/>
  <c r="I403" i="1"/>
  <c r="J403" i="1"/>
  <c r="K403" i="1"/>
  <c r="L403" i="1"/>
  <c r="M403" i="1"/>
  <c r="A404" i="1"/>
  <c r="B404" i="1"/>
  <c r="C404" i="1"/>
  <c r="D404" i="1"/>
  <c r="E404" i="1"/>
  <c r="F404" i="1"/>
  <c r="G404" i="1"/>
  <c r="H404" i="1"/>
  <c r="I404" i="1"/>
  <c r="J404" i="1"/>
  <c r="K404" i="1"/>
  <c r="L404" i="1"/>
  <c r="M404" i="1"/>
  <c r="B405" i="1"/>
  <c r="C405" i="1"/>
  <c r="A405" i="1" s="1"/>
  <c r="D405" i="1"/>
  <c r="E405" i="1"/>
  <c r="F405" i="1"/>
  <c r="G405" i="1"/>
  <c r="H405" i="1"/>
  <c r="I405" i="1"/>
  <c r="J405" i="1"/>
  <c r="K405" i="1"/>
  <c r="L405" i="1"/>
  <c r="M405" i="1"/>
  <c r="B406" i="1"/>
  <c r="C406" i="1"/>
  <c r="A406" i="1" s="1"/>
  <c r="D406" i="1"/>
  <c r="E406" i="1"/>
  <c r="F406" i="1"/>
  <c r="G406" i="1"/>
  <c r="H406" i="1"/>
  <c r="I406" i="1"/>
  <c r="J406" i="1"/>
  <c r="K406" i="1"/>
  <c r="L406" i="1"/>
  <c r="M406" i="1"/>
  <c r="B407" i="1"/>
  <c r="C407" i="1"/>
  <c r="D407" i="1"/>
  <c r="E407" i="1"/>
  <c r="F407" i="1"/>
  <c r="G407" i="1"/>
  <c r="H407" i="1"/>
  <c r="I407" i="1"/>
  <c r="J407" i="1"/>
  <c r="K407" i="1"/>
  <c r="L407" i="1"/>
  <c r="M407" i="1"/>
  <c r="B408" i="1"/>
  <c r="C408" i="1"/>
  <c r="D408" i="1"/>
  <c r="E408" i="1"/>
  <c r="F408" i="1"/>
  <c r="G408" i="1"/>
  <c r="H408" i="1"/>
  <c r="I408" i="1"/>
  <c r="J408" i="1"/>
  <c r="K408" i="1"/>
  <c r="L408" i="1"/>
  <c r="M408" i="1"/>
  <c r="B409" i="1"/>
  <c r="C409" i="1"/>
  <c r="A409" i="1" s="1"/>
  <c r="D409" i="1"/>
  <c r="E409" i="1"/>
  <c r="F409" i="1"/>
  <c r="G409" i="1"/>
  <c r="H409" i="1"/>
  <c r="I409" i="1"/>
  <c r="J409" i="1"/>
  <c r="K409" i="1"/>
  <c r="L409" i="1"/>
  <c r="M409" i="1"/>
  <c r="B410" i="1"/>
  <c r="C410" i="1"/>
  <c r="D410" i="1"/>
  <c r="E410" i="1"/>
  <c r="F410" i="1"/>
  <c r="G410" i="1"/>
  <c r="H410" i="1"/>
  <c r="I410" i="1"/>
  <c r="J410" i="1"/>
  <c r="K410" i="1"/>
  <c r="L410" i="1"/>
  <c r="M410" i="1"/>
  <c r="B411" i="1"/>
  <c r="C411" i="1"/>
  <c r="D411" i="1"/>
  <c r="E411" i="1"/>
  <c r="F411" i="1"/>
  <c r="G411" i="1"/>
  <c r="H411" i="1"/>
  <c r="I411" i="1"/>
  <c r="J411" i="1"/>
  <c r="K411" i="1"/>
  <c r="L411" i="1"/>
  <c r="M411" i="1"/>
  <c r="B412" i="1"/>
  <c r="C412" i="1"/>
  <c r="A412" i="1" s="1"/>
  <c r="D412" i="1"/>
  <c r="E412" i="1"/>
  <c r="F412" i="1"/>
  <c r="G412" i="1"/>
  <c r="H412" i="1"/>
  <c r="I412" i="1"/>
  <c r="J412" i="1"/>
  <c r="K412" i="1"/>
  <c r="L412" i="1"/>
  <c r="M412" i="1"/>
  <c r="B413" i="1"/>
  <c r="C413" i="1"/>
  <c r="D413" i="1"/>
  <c r="E413" i="1"/>
  <c r="F413" i="1"/>
  <c r="G413" i="1"/>
  <c r="H413" i="1"/>
  <c r="I413" i="1"/>
  <c r="J413" i="1"/>
  <c r="K413" i="1"/>
  <c r="L413" i="1"/>
  <c r="M413" i="1"/>
  <c r="B414" i="1"/>
  <c r="C414" i="1"/>
  <c r="A414" i="1" s="1"/>
  <c r="D414" i="1"/>
  <c r="E414" i="1"/>
  <c r="F414" i="1"/>
  <c r="G414" i="1"/>
  <c r="H414" i="1"/>
  <c r="I414" i="1"/>
  <c r="J414" i="1"/>
  <c r="K414" i="1"/>
  <c r="L414" i="1"/>
  <c r="M414" i="1"/>
  <c r="B415" i="1"/>
  <c r="C415" i="1"/>
  <c r="A415" i="1" s="1"/>
  <c r="D415" i="1"/>
  <c r="E415" i="1"/>
  <c r="F415" i="1"/>
  <c r="G415" i="1"/>
  <c r="H415" i="1"/>
  <c r="I415" i="1"/>
  <c r="J415" i="1"/>
  <c r="K415" i="1"/>
  <c r="L415" i="1"/>
  <c r="M415" i="1"/>
  <c r="B416" i="1"/>
  <c r="C416" i="1"/>
  <c r="D416" i="1"/>
  <c r="E416" i="1"/>
  <c r="F416" i="1"/>
  <c r="G416" i="1"/>
  <c r="H416" i="1"/>
  <c r="I416" i="1"/>
  <c r="J416" i="1"/>
  <c r="K416" i="1"/>
  <c r="L416" i="1"/>
  <c r="M416" i="1"/>
  <c r="B417" i="1"/>
  <c r="C417" i="1"/>
  <c r="D417" i="1"/>
  <c r="E417" i="1"/>
  <c r="F417" i="1"/>
  <c r="G417" i="1"/>
  <c r="H417" i="1"/>
  <c r="I417" i="1"/>
  <c r="J417" i="1"/>
  <c r="K417" i="1"/>
  <c r="L417" i="1"/>
  <c r="M417" i="1"/>
  <c r="A418" i="1"/>
  <c r="B418" i="1"/>
  <c r="C418" i="1"/>
  <c r="D418" i="1"/>
  <c r="E418" i="1"/>
  <c r="F418" i="1"/>
  <c r="G418" i="1"/>
  <c r="H418" i="1"/>
  <c r="I418" i="1"/>
  <c r="J418" i="1"/>
  <c r="K418" i="1"/>
  <c r="L418" i="1"/>
  <c r="M418" i="1"/>
  <c r="B419" i="1"/>
  <c r="C419" i="1"/>
  <c r="D419" i="1"/>
  <c r="E419" i="1"/>
  <c r="F419" i="1"/>
  <c r="G419" i="1"/>
  <c r="H419" i="1"/>
  <c r="I419" i="1"/>
  <c r="J419" i="1"/>
  <c r="K419" i="1"/>
  <c r="L419" i="1"/>
  <c r="M419" i="1"/>
  <c r="B420" i="1"/>
  <c r="C420" i="1"/>
  <c r="D420" i="1"/>
  <c r="E420" i="1"/>
  <c r="F420" i="1"/>
  <c r="G420" i="1"/>
  <c r="H420" i="1"/>
  <c r="I420" i="1"/>
  <c r="J420" i="1"/>
  <c r="K420" i="1"/>
  <c r="L420" i="1"/>
  <c r="M420" i="1"/>
  <c r="B421" i="1"/>
  <c r="C421" i="1"/>
  <c r="D421" i="1"/>
  <c r="E421" i="1"/>
  <c r="F421" i="1"/>
  <c r="G421" i="1"/>
  <c r="H421" i="1"/>
  <c r="I421" i="1"/>
  <c r="J421" i="1"/>
  <c r="K421" i="1"/>
  <c r="L421" i="1"/>
  <c r="M421" i="1"/>
  <c r="B422" i="1"/>
  <c r="C422" i="1"/>
  <c r="A422" i="1" s="1"/>
  <c r="D422" i="1"/>
  <c r="E422" i="1"/>
  <c r="F422" i="1"/>
  <c r="G422" i="1"/>
  <c r="H422" i="1"/>
  <c r="I422" i="1"/>
  <c r="J422" i="1"/>
  <c r="K422" i="1"/>
  <c r="L422" i="1"/>
  <c r="M422" i="1"/>
  <c r="B423" i="1"/>
  <c r="C423" i="1"/>
  <c r="A423" i="1" s="1"/>
  <c r="D423" i="1"/>
  <c r="E423" i="1"/>
  <c r="F423" i="1"/>
  <c r="G423" i="1"/>
  <c r="H423" i="1"/>
  <c r="I423" i="1"/>
  <c r="J423" i="1"/>
  <c r="K423" i="1"/>
  <c r="L423" i="1"/>
  <c r="M423" i="1"/>
  <c r="B424" i="1"/>
  <c r="C424" i="1"/>
  <c r="D424" i="1"/>
  <c r="E424" i="1"/>
  <c r="F424" i="1"/>
  <c r="G424" i="1"/>
  <c r="H424" i="1"/>
  <c r="I424" i="1"/>
  <c r="J424" i="1"/>
  <c r="K424" i="1"/>
  <c r="L424" i="1"/>
  <c r="M424" i="1"/>
  <c r="B425" i="1"/>
  <c r="C425" i="1"/>
  <c r="D425" i="1"/>
  <c r="E425" i="1"/>
  <c r="F425" i="1"/>
  <c r="G425" i="1"/>
  <c r="H425" i="1"/>
  <c r="I425" i="1"/>
  <c r="J425" i="1"/>
  <c r="K425" i="1"/>
  <c r="L425" i="1"/>
  <c r="M425" i="1"/>
  <c r="A426" i="1"/>
  <c r="B426" i="1"/>
  <c r="C426" i="1"/>
  <c r="D426" i="1"/>
  <c r="E426" i="1"/>
  <c r="F426" i="1"/>
  <c r="G426" i="1"/>
  <c r="H426" i="1"/>
  <c r="I426" i="1"/>
  <c r="J426" i="1"/>
  <c r="K426" i="1"/>
  <c r="L426" i="1"/>
  <c r="M426" i="1"/>
  <c r="B427" i="1"/>
  <c r="C427" i="1"/>
  <c r="A427" i="1" s="1"/>
  <c r="D427" i="1"/>
  <c r="E427" i="1"/>
  <c r="F427" i="1"/>
  <c r="G427" i="1"/>
  <c r="H427" i="1"/>
  <c r="I427" i="1"/>
  <c r="J427" i="1"/>
  <c r="K427" i="1"/>
  <c r="L427" i="1"/>
  <c r="M427" i="1"/>
  <c r="B428" i="1"/>
  <c r="C428" i="1"/>
  <c r="D428" i="1"/>
  <c r="E428" i="1"/>
  <c r="F428" i="1"/>
  <c r="G428" i="1"/>
  <c r="H428" i="1"/>
  <c r="I428" i="1"/>
  <c r="J428" i="1"/>
  <c r="K428" i="1"/>
  <c r="L428" i="1"/>
  <c r="M428" i="1"/>
  <c r="B429" i="1"/>
  <c r="C429" i="1"/>
  <c r="D429" i="1"/>
  <c r="E429" i="1"/>
  <c r="F429" i="1"/>
  <c r="G429" i="1"/>
  <c r="H429" i="1"/>
  <c r="I429" i="1"/>
  <c r="J429" i="1"/>
  <c r="K429" i="1"/>
  <c r="L429" i="1"/>
  <c r="M429" i="1"/>
  <c r="B430" i="1"/>
  <c r="C430" i="1"/>
  <c r="A430" i="1" s="1"/>
  <c r="D430" i="1"/>
  <c r="E430" i="1"/>
  <c r="F430" i="1"/>
  <c r="G430" i="1"/>
  <c r="H430" i="1"/>
  <c r="I430" i="1"/>
  <c r="J430" i="1"/>
  <c r="K430" i="1"/>
  <c r="L430" i="1"/>
  <c r="M430" i="1"/>
  <c r="B431" i="1"/>
  <c r="C431" i="1"/>
  <c r="A431" i="1" s="1"/>
  <c r="D431" i="1"/>
  <c r="E431" i="1"/>
  <c r="F431" i="1"/>
  <c r="G431" i="1"/>
  <c r="H431" i="1"/>
  <c r="I431" i="1"/>
  <c r="J431" i="1"/>
  <c r="K431" i="1"/>
  <c r="L431" i="1"/>
  <c r="M431" i="1"/>
  <c r="B432" i="1"/>
  <c r="C432" i="1"/>
  <c r="A432" i="1" s="1"/>
  <c r="D432" i="1"/>
  <c r="E432" i="1"/>
  <c r="F432" i="1"/>
  <c r="G432" i="1"/>
  <c r="H432" i="1"/>
  <c r="I432" i="1"/>
  <c r="J432" i="1"/>
  <c r="K432" i="1"/>
  <c r="L432" i="1"/>
  <c r="M432" i="1"/>
  <c r="B433" i="1"/>
  <c r="C433" i="1"/>
  <c r="D433" i="1"/>
  <c r="E433" i="1"/>
  <c r="F433" i="1"/>
  <c r="G433" i="1"/>
  <c r="H433" i="1"/>
  <c r="I433" i="1"/>
  <c r="J433" i="1"/>
  <c r="K433" i="1"/>
  <c r="L433" i="1"/>
  <c r="M433" i="1"/>
  <c r="B434" i="1"/>
  <c r="C434" i="1"/>
  <c r="D434" i="1"/>
  <c r="E434" i="1"/>
  <c r="F434" i="1"/>
  <c r="G434" i="1"/>
  <c r="H434" i="1"/>
  <c r="I434" i="1"/>
  <c r="J434" i="1"/>
  <c r="K434" i="1"/>
  <c r="L434" i="1"/>
  <c r="M434" i="1"/>
  <c r="B435" i="1"/>
  <c r="C435" i="1"/>
  <c r="D435" i="1"/>
  <c r="E435" i="1"/>
  <c r="F435" i="1"/>
  <c r="G435" i="1"/>
  <c r="H435" i="1"/>
  <c r="I435" i="1"/>
  <c r="J435" i="1"/>
  <c r="K435" i="1"/>
  <c r="L435" i="1"/>
  <c r="M435" i="1"/>
  <c r="B436" i="1"/>
  <c r="C436" i="1"/>
  <c r="A436" i="1" s="1"/>
  <c r="D436" i="1"/>
  <c r="E436" i="1"/>
  <c r="F436" i="1"/>
  <c r="G436" i="1"/>
  <c r="H436" i="1"/>
  <c r="I436" i="1"/>
  <c r="J436" i="1"/>
  <c r="K436" i="1"/>
  <c r="L436" i="1"/>
  <c r="M436" i="1"/>
  <c r="B437" i="1"/>
  <c r="C437" i="1"/>
  <c r="D437" i="1"/>
  <c r="E437" i="1"/>
  <c r="F437" i="1"/>
  <c r="G437" i="1"/>
  <c r="H437" i="1"/>
  <c r="I437" i="1"/>
  <c r="J437" i="1"/>
  <c r="K437" i="1"/>
  <c r="L437" i="1"/>
  <c r="M437" i="1"/>
  <c r="B438" i="1"/>
  <c r="A438" i="1" s="1"/>
  <c r="C438" i="1"/>
  <c r="D438" i="1"/>
  <c r="E438" i="1"/>
  <c r="F438" i="1"/>
  <c r="G438" i="1"/>
  <c r="H438" i="1"/>
  <c r="I438" i="1"/>
  <c r="J438" i="1"/>
  <c r="K438" i="1"/>
  <c r="L438" i="1"/>
  <c r="M438" i="1"/>
  <c r="B439" i="1"/>
  <c r="C439" i="1"/>
  <c r="D439" i="1"/>
  <c r="E439" i="1"/>
  <c r="F439" i="1"/>
  <c r="G439" i="1"/>
  <c r="H439" i="1"/>
  <c r="I439" i="1"/>
  <c r="J439" i="1"/>
  <c r="K439" i="1"/>
  <c r="L439" i="1"/>
  <c r="M439" i="1"/>
  <c r="B440" i="1"/>
  <c r="C440" i="1"/>
  <c r="D440" i="1"/>
  <c r="E440" i="1"/>
  <c r="F440" i="1"/>
  <c r="G440" i="1"/>
  <c r="H440" i="1"/>
  <c r="I440" i="1"/>
  <c r="J440" i="1"/>
  <c r="K440" i="1"/>
  <c r="L440" i="1"/>
  <c r="M440" i="1"/>
  <c r="B441" i="1"/>
  <c r="C441" i="1"/>
  <c r="D441" i="1"/>
  <c r="E441" i="1"/>
  <c r="F441" i="1"/>
  <c r="G441" i="1"/>
  <c r="H441" i="1"/>
  <c r="I441" i="1"/>
  <c r="J441" i="1"/>
  <c r="K441" i="1"/>
  <c r="L441" i="1"/>
  <c r="M441" i="1"/>
  <c r="B442" i="1"/>
  <c r="C442" i="1"/>
  <c r="A442" i="1" s="1"/>
  <c r="D442" i="1"/>
  <c r="E442" i="1"/>
  <c r="F442" i="1"/>
  <c r="G442" i="1"/>
  <c r="H442" i="1"/>
  <c r="I442" i="1"/>
  <c r="J442" i="1"/>
  <c r="K442" i="1"/>
  <c r="L442" i="1"/>
  <c r="M442" i="1"/>
  <c r="B443" i="1"/>
  <c r="C443" i="1"/>
  <c r="A443" i="1" s="1"/>
  <c r="D443" i="1"/>
  <c r="E443" i="1"/>
  <c r="F443" i="1"/>
  <c r="G443" i="1"/>
  <c r="H443" i="1"/>
  <c r="I443" i="1"/>
  <c r="J443" i="1"/>
  <c r="K443" i="1"/>
  <c r="L443" i="1"/>
  <c r="M443" i="1"/>
  <c r="B444" i="1"/>
  <c r="C444" i="1"/>
  <c r="D444" i="1"/>
  <c r="E444" i="1"/>
  <c r="F444" i="1"/>
  <c r="G444" i="1"/>
  <c r="H444" i="1"/>
  <c r="I444" i="1"/>
  <c r="J444" i="1"/>
  <c r="K444" i="1"/>
  <c r="L444" i="1"/>
  <c r="M444" i="1"/>
  <c r="B445" i="1"/>
  <c r="C445" i="1"/>
  <c r="D445" i="1"/>
  <c r="E445" i="1"/>
  <c r="F445" i="1"/>
  <c r="G445" i="1"/>
  <c r="H445" i="1"/>
  <c r="I445" i="1"/>
  <c r="J445" i="1"/>
  <c r="K445" i="1"/>
  <c r="L445" i="1"/>
  <c r="M445" i="1"/>
  <c r="B446" i="1"/>
  <c r="C446" i="1"/>
  <c r="D446" i="1"/>
  <c r="E446" i="1"/>
  <c r="F446" i="1"/>
  <c r="G446" i="1"/>
  <c r="H446" i="1"/>
  <c r="I446" i="1"/>
  <c r="J446" i="1"/>
  <c r="K446" i="1"/>
  <c r="L446" i="1"/>
  <c r="M446" i="1"/>
  <c r="B447" i="1"/>
  <c r="C447" i="1"/>
  <c r="D447" i="1"/>
  <c r="E447" i="1"/>
  <c r="F447" i="1"/>
  <c r="G447" i="1"/>
  <c r="H447" i="1"/>
  <c r="I447" i="1"/>
  <c r="J447" i="1"/>
  <c r="K447" i="1"/>
  <c r="L447" i="1"/>
  <c r="M447" i="1"/>
  <c r="B448" i="1"/>
  <c r="C448" i="1"/>
  <c r="D448" i="1"/>
  <c r="E448" i="1"/>
  <c r="F448" i="1"/>
  <c r="G448" i="1"/>
  <c r="H448" i="1"/>
  <c r="I448" i="1"/>
  <c r="J448" i="1"/>
  <c r="K448" i="1"/>
  <c r="L448" i="1"/>
  <c r="M448" i="1"/>
  <c r="B449" i="1"/>
  <c r="C449" i="1"/>
  <c r="A449" i="1" s="1"/>
  <c r="D449" i="1"/>
  <c r="E449" i="1"/>
  <c r="F449" i="1"/>
  <c r="G449" i="1"/>
  <c r="H449" i="1"/>
  <c r="I449" i="1"/>
  <c r="J449" i="1"/>
  <c r="K449" i="1"/>
  <c r="L449" i="1"/>
  <c r="M449" i="1"/>
  <c r="B450" i="1"/>
  <c r="A450" i="1" s="1"/>
  <c r="C450" i="1"/>
  <c r="D450" i="1"/>
  <c r="E450" i="1"/>
  <c r="F450" i="1"/>
  <c r="G450" i="1"/>
  <c r="H450" i="1"/>
  <c r="I450" i="1"/>
  <c r="J450" i="1"/>
  <c r="K450" i="1"/>
  <c r="L450" i="1"/>
  <c r="M450" i="1"/>
  <c r="B451" i="1"/>
  <c r="C451" i="1"/>
  <c r="D451" i="1"/>
  <c r="E451" i="1"/>
  <c r="F451" i="1"/>
  <c r="G451" i="1"/>
  <c r="H451" i="1"/>
  <c r="I451" i="1"/>
  <c r="J451" i="1"/>
  <c r="K451" i="1"/>
  <c r="L451" i="1"/>
  <c r="M451" i="1"/>
  <c r="A452" i="1"/>
  <c r="B452" i="1"/>
  <c r="C452" i="1"/>
  <c r="D452" i="1"/>
  <c r="E452" i="1"/>
  <c r="F452" i="1"/>
  <c r="G452" i="1"/>
  <c r="H452" i="1"/>
  <c r="I452" i="1"/>
  <c r="J452" i="1"/>
  <c r="K452" i="1"/>
  <c r="L452" i="1"/>
  <c r="M452" i="1"/>
  <c r="B453" i="1"/>
  <c r="C453" i="1"/>
  <c r="A453" i="1" s="1"/>
  <c r="D453" i="1"/>
  <c r="E453" i="1"/>
  <c r="F453" i="1"/>
  <c r="G453" i="1"/>
  <c r="H453" i="1"/>
  <c r="I453" i="1"/>
  <c r="J453" i="1"/>
  <c r="K453" i="1"/>
  <c r="L453" i="1"/>
  <c r="M453" i="1"/>
  <c r="B454" i="1"/>
  <c r="C454" i="1"/>
  <c r="D454" i="1"/>
  <c r="E454" i="1"/>
  <c r="F454" i="1"/>
  <c r="G454" i="1"/>
  <c r="H454" i="1"/>
  <c r="I454" i="1"/>
  <c r="J454" i="1"/>
  <c r="K454" i="1"/>
  <c r="L454" i="1"/>
  <c r="M454" i="1"/>
  <c r="B455" i="1"/>
  <c r="C455" i="1"/>
  <c r="D455" i="1"/>
  <c r="E455" i="1"/>
  <c r="F455" i="1"/>
  <c r="G455" i="1"/>
  <c r="H455" i="1"/>
  <c r="I455" i="1"/>
  <c r="J455" i="1"/>
  <c r="K455" i="1"/>
  <c r="L455" i="1"/>
  <c r="M455" i="1"/>
  <c r="B456" i="1"/>
  <c r="A456" i="1" s="1"/>
  <c r="C456" i="1"/>
  <c r="D456" i="1"/>
  <c r="E456" i="1"/>
  <c r="F456" i="1"/>
  <c r="G456" i="1"/>
  <c r="H456" i="1"/>
  <c r="I456" i="1"/>
  <c r="J456" i="1"/>
  <c r="K456" i="1"/>
  <c r="L456" i="1"/>
  <c r="M456" i="1"/>
  <c r="B457" i="1"/>
  <c r="C457" i="1"/>
  <c r="D457" i="1"/>
  <c r="E457" i="1"/>
  <c r="F457" i="1"/>
  <c r="G457" i="1"/>
  <c r="H457" i="1"/>
  <c r="I457" i="1"/>
  <c r="J457" i="1"/>
  <c r="K457" i="1"/>
  <c r="L457" i="1"/>
  <c r="M457" i="1"/>
  <c r="B458" i="1"/>
  <c r="C458" i="1"/>
  <c r="A458" i="1" s="1"/>
  <c r="D458" i="1"/>
  <c r="E458" i="1"/>
  <c r="F458" i="1"/>
  <c r="G458" i="1"/>
  <c r="H458" i="1"/>
  <c r="I458" i="1"/>
  <c r="J458" i="1"/>
  <c r="K458" i="1"/>
  <c r="L458" i="1"/>
  <c r="M458" i="1"/>
  <c r="B459" i="1"/>
  <c r="C459" i="1"/>
  <c r="D459" i="1"/>
  <c r="E459" i="1"/>
  <c r="F459" i="1"/>
  <c r="G459" i="1"/>
  <c r="H459" i="1"/>
  <c r="I459" i="1"/>
  <c r="J459" i="1"/>
  <c r="K459" i="1"/>
  <c r="L459" i="1"/>
  <c r="M459" i="1"/>
  <c r="B460" i="1"/>
  <c r="C460" i="1"/>
  <c r="A460" i="1" s="1"/>
  <c r="D460" i="1"/>
  <c r="E460" i="1"/>
  <c r="F460" i="1"/>
  <c r="G460" i="1"/>
  <c r="H460" i="1"/>
  <c r="I460" i="1"/>
  <c r="J460" i="1"/>
  <c r="K460" i="1"/>
  <c r="L460" i="1"/>
  <c r="M460" i="1"/>
  <c r="B461" i="1"/>
  <c r="C461" i="1"/>
  <c r="D461" i="1"/>
  <c r="E461" i="1"/>
  <c r="F461" i="1"/>
  <c r="G461" i="1"/>
  <c r="H461" i="1"/>
  <c r="I461" i="1"/>
  <c r="J461" i="1"/>
  <c r="K461" i="1"/>
  <c r="L461" i="1"/>
  <c r="M461" i="1"/>
  <c r="B462" i="1"/>
  <c r="A462" i="1" s="1"/>
  <c r="C462" i="1"/>
  <c r="D462" i="1"/>
  <c r="E462" i="1"/>
  <c r="F462" i="1"/>
  <c r="G462" i="1"/>
  <c r="H462" i="1"/>
  <c r="I462" i="1"/>
  <c r="J462" i="1"/>
  <c r="K462" i="1"/>
  <c r="L462" i="1"/>
  <c r="M462" i="1"/>
  <c r="B463" i="1"/>
  <c r="C463" i="1"/>
  <c r="D463" i="1"/>
  <c r="E463" i="1"/>
  <c r="F463" i="1"/>
  <c r="G463" i="1"/>
  <c r="H463" i="1"/>
  <c r="I463" i="1"/>
  <c r="J463" i="1"/>
  <c r="N463" i="1" s="1"/>
  <c r="K463" i="1"/>
  <c r="L463" i="1"/>
  <c r="M463" i="1"/>
  <c r="B464" i="1"/>
  <c r="C464" i="1"/>
  <c r="D464" i="1"/>
  <c r="E464" i="1"/>
  <c r="F464" i="1"/>
  <c r="G464" i="1"/>
  <c r="H464" i="1"/>
  <c r="I464" i="1"/>
  <c r="J464" i="1"/>
  <c r="K464" i="1"/>
  <c r="L464" i="1"/>
  <c r="M464" i="1"/>
  <c r="B465" i="1"/>
  <c r="C465" i="1"/>
  <c r="D465" i="1"/>
  <c r="E465" i="1"/>
  <c r="F465" i="1"/>
  <c r="G465" i="1"/>
  <c r="H465" i="1"/>
  <c r="I465" i="1"/>
  <c r="J465" i="1"/>
  <c r="K465" i="1"/>
  <c r="L465" i="1"/>
  <c r="M465" i="1"/>
  <c r="A466" i="1"/>
  <c r="B466" i="1"/>
  <c r="C466" i="1"/>
  <c r="D466" i="1"/>
  <c r="E466" i="1"/>
  <c r="F466" i="1"/>
  <c r="G466" i="1"/>
  <c r="H466" i="1"/>
  <c r="I466" i="1"/>
  <c r="J466" i="1"/>
  <c r="K466" i="1"/>
  <c r="L466" i="1"/>
  <c r="M466" i="1"/>
  <c r="B467" i="1"/>
  <c r="C467" i="1"/>
  <c r="D467" i="1"/>
  <c r="E467" i="1"/>
  <c r="F467" i="1"/>
  <c r="G467" i="1"/>
  <c r="H467" i="1"/>
  <c r="I467" i="1"/>
  <c r="J467" i="1"/>
  <c r="K467" i="1"/>
  <c r="L467" i="1"/>
  <c r="M467" i="1"/>
  <c r="B468" i="1"/>
  <c r="C468" i="1"/>
  <c r="D468" i="1"/>
  <c r="E468" i="1"/>
  <c r="F468" i="1"/>
  <c r="G468" i="1"/>
  <c r="H468" i="1"/>
  <c r="I468" i="1"/>
  <c r="J468" i="1"/>
  <c r="K468" i="1"/>
  <c r="L468" i="1"/>
  <c r="M468" i="1"/>
  <c r="B469" i="1"/>
  <c r="C469" i="1"/>
  <c r="D469" i="1"/>
  <c r="E469" i="1"/>
  <c r="F469" i="1"/>
  <c r="G469" i="1"/>
  <c r="H469" i="1"/>
  <c r="I469" i="1"/>
  <c r="J469" i="1"/>
  <c r="K469" i="1"/>
  <c r="L469" i="1"/>
  <c r="M469" i="1"/>
  <c r="B470" i="1"/>
  <c r="C470" i="1"/>
  <c r="D470" i="1"/>
  <c r="E470" i="1"/>
  <c r="F470" i="1"/>
  <c r="G470" i="1"/>
  <c r="H470" i="1"/>
  <c r="I470" i="1"/>
  <c r="J470" i="1"/>
  <c r="K470" i="1"/>
  <c r="L470" i="1"/>
  <c r="M470" i="1"/>
  <c r="B471" i="1"/>
  <c r="C471" i="1"/>
  <c r="D471" i="1"/>
  <c r="E471" i="1"/>
  <c r="F471" i="1"/>
  <c r="G471" i="1"/>
  <c r="H471" i="1"/>
  <c r="I471" i="1"/>
  <c r="J471" i="1"/>
  <c r="K471" i="1"/>
  <c r="L471" i="1"/>
  <c r="M471" i="1"/>
  <c r="B472" i="1"/>
  <c r="C472" i="1"/>
  <c r="D472" i="1"/>
  <c r="E472" i="1"/>
  <c r="F472" i="1"/>
  <c r="G472" i="1"/>
  <c r="H472" i="1"/>
  <c r="I472" i="1"/>
  <c r="J472" i="1"/>
  <c r="K472" i="1"/>
  <c r="L472" i="1"/>
  <c r="M472" i="1"/>
  <c r="B473" i="1"/>
  <c r="C473" i="1"/>
  <c r="D473" i="1"/>
  <c r="E473" i="1"/>
  <c r="F473" i="1"/>
  <c r="G473" i="1"/>
  <c r="H473" i="1"/>
  <c r="I473" i="1"/>
  <c r="J473" i="1"/>
  <c r="K473" i="1"/>
  <c r="L473" i="1"/>
  <c r="M473" i="1"/>
  <c r="A474" i="1"/>
  <c r="B474" i="1"/>
  <c r="C474" i="1"/>
  <c r="D474" i="1"/>
  <c r="E474" i="1"/>
  <c r="F474" i="1"/>
  <c r="G474" i="1"/>
  <c r="H474" i="1"/>
  <c r="I474" i="1"/>
  <c r="J474" i="1"/>
  <c r="K474" i="1"/>
  <c r="L474" i="1"/>
  <c r="M474" i="1"/>
  <c r="B475" i="1"/>
  <c r="C475" i="1"/>
  <c r="D475" i="1"/>
  <c r="E475" i="1"/>
  <c r="F475" i="1"/>
  <c r="G475" i="1"/>
  <c r="H475" i="1"/>
  <c r="I475" i="1"/>
  <c r="J475" i="1"/>
  <c r="K475" i="1"/>
  <c r="L475" i="1"/>
  <c r="M475" i="1"/>
  <c r="B476" i="1"/>
  <c r="C476" i="1"/>
  <c r="D476" i="1"/>
  <c r="E476" i="1"/>
  <c r="F476" i="1"/>
  <c r="G476" i="1"/>
  <c r="H476" i="1"/>
  <c r="I476" i="1"/>
  <c r="J476" i="1"/>
  <c r="K476" i="1"/>
  <c r="L476" i="1"/>
  <c r="M476" i="1"/>
  <c r="B477" i="1"/>
  <c r="C477" i="1"/>
  <c r="A477" i="1" s="1"/>
  <c r="D477" i="1"/>
  <c r="E477" i="1"/>
  <c r="F477" i="1"/>
  <c r="G477" i="1"/>
  <c r="H477" i="1"/>
  <c r="I477" i="1"/>
  <c r="J477" i="1"/>
  <c r="K477" i="1"/>
  <c r="L477" i="1"/>
  <c r="M477" i="1"/>
  <c r="B478" i="1"/>
  <c r="A478" i="1" s="1"/>
  <c r="C478" i="1"/>
  <c r="D478" i="1"/>
  <c r="E478" i="1"/>
  <c r="F478" i="1"/>
  <c r="G478" i="1"/>
  <c r="H478" i="1"/>
  <c r="I478" i="1"/>
  <c r="J478" i="1"/>
  <c r="K478" i="1"/>
  <c r="L478" i="1"/>
  <c r="M478" i="1"/>
  <c r="B479" i="1"/>
  <c r="C479" i="1"/>
  <c r="D479" i="1"/>
  <c r="E479" i="1"/>
  <c r="F479" i="1"/>
  <c r="G479" i="1"/>
  <c r="H479" i="1"/>
  <c r="I479" i="1"/>
  <c r="J479" i="1"/>
  <c r="K479" i="1"/>
  <c r="L479" i="1"/>
  <c r="M479" i="1"/>
  <c r="B480" i="1"/>
  <c r="C480" i="1"/>
  <c r="D480" i="1"/>
  <c r="E480" i="1"/>
  <c r="F480" i="1"/>
  <c r="G480" i="1"/>
  <c r="H480" i="1"/>
  <c r="I480" i="1"/>
  <c r="J480" i="1"/>
  <c r="K480" i="1"/>
  <c r="L480" i="1"/>
  <c r="M480" i="1"/>
  <c r="B481" i="1"/>
  <c r="C481" i="1"/>
  <c r="D481" i="1"/>
  <c r="E481" i="1"/>
  <c r="F481" i="1"/>
  <c r="G481" i="1"/>
  <c r="H481" i="1"/>
  <c r="I481" i="1"/>
  <c r="J481" i="1"/>
  <c r="K481" i="1"/>
  <c r="L481" i="1"/>
  <c r="M481" i="1"/>
  <c r="A482" i="1"/>
  <c r="B482" i="1"/>
  <c r="C482" i="1"/>
  <c r="D482" i="1"/>
  <c r="E482" i="1"/>
  <c r="F482" i="1"/>
  <c r="G482" i="1"/>
  <c r="H482" i="1"/>
  <c r="I482" i="1"/>
  <c r="J482" i="1"/>
  <c r="K482" i="1"/>
  <c r="L482" i="1"/>
  <c r="M482" i="1"/>
  <c r="B483" i="1"/>
  <c r="C483" i="1"/>
  <c r="D483" i="1"/>
  <c r="E483" i="1"/>
  <c r="F483" i="1"/>
  <c r="G483" i="1"/>
  <c r="H483" i="1"/>
  <c r="I483" i="1"/>
  <c r="J483" i="1"/>
  <c r="K483" i="1"/>
  <c r="L483" i="1"/>
  <c r="M483" i="1"/>
  <c r="B484" i="1"/>
  <c r="C484" i="1"/>
  <c r="A484" i="1" s="1"/>
  <c r="D484" i="1"/>
  <c r="E484" i="1"/>
  <c r="F484" i="1"/>
  <c r="G484" i="1"/>
  <c r="H484" i="1"/>
  <c r="I484" i="1"/>
  <c r="J484" i="1"/>
  <c r="K484" i="1"/>
  <c r="L484" i="1"/>
  <c r="M484" i="1"/>
  <c r="B485" i="1"/>
  <c r="C485" i="1"/>
  <c r="A485" i="1" s="1"/>
  <c r="D485" i="1"/>
  <c r="E485" i="1"/>
  <c r="F485" i="1"/>
  <c r="G485" i="1"/>
  <c r="H485" i="1"/>
  <c r="I485" i="1"/>
  <c r="J485" i="1"/>
  <c r="K485" i="1"/>
  <c r="L485" i="1"/>
  <c r="M485" i="1"/>
  <c r="B486" i="1"/>
  <c r="C486" i="1"/>
  <c r="A486" i="1" s="1"/>
  <c r="D486" i="1"/>
  <c r="E486" i="1"/>
  <c r="F486" i="1"/>
  <c r="G486" i="1"/>
  <c r="H486" i="1"/>
  <c r="I486" i="1"/>
  <c r="J486" i="1"/>
  <c r="K486" i="1"/>
  <c r="L486" i="1"/>
  <c r="M486" i="1"/>
  <c r="B487" i="1"/>
  <c r="C487" i="1"/>
  <c r="D487" i="1"/>
  <c r="E487" i="1"/>
  <c r="F487" i="1"/>
  <c r="G487" i="1"/>
  <c r="H487" i="1"/>
  <c r="I487" i="1"/>
  <c r="J487" i="1"/>
  <c r="K487" i="1"/>
  <c r="L487" i="1"/>
  <c r="M487" i="1"/>
  <c r="B488" i="1"/>
  <c r="C488" i="1"/>
  <c r="D488" i="1"/>
  <c r="E488" i="1"/>
  <c r="F488" i="1"/>
  <c r="G488" i="1"/>
  <c r="H488" i="1"/>
  <c r="I488" i="1"/>
  <c r="J488" i="1"/>
  <c r="K488" i="1"/>
  <c r="L488" i="1"/>
  <c r="M488" i="1"/>
  <c r="B489" i="1"/>
  <c r="C489" i="1"/>
  <c r="D489" i="1"/>
  <c r="E489" i="1"/>
  <c r="F489" i="1"/>
  <c r="G489" i="1"/>
  <c r="H489" i="1"/>
  <c r="I489" i="1"/>
  <c r="J489" i="1"/>
  <c r="K489" i="1"/>
  <c r="L489" i="1"/>
  <c r="M489" i="1"/>
  <c r="B490" i="1"/>
  <c r="C490" i="1"/>
  <c r="A490" i="1" s="1"/>
  <c r="D490" i="1"/>
  <c r="E490" i="1"/>
  <c r="F490" i="1"/>
  <c r="G490" i="1"/>
  <c r="H490" i="1"/>
  <c r="I490" i="1"/>
  <c r="J490" i="1"/>
  <c r="K490" i="1"/>
  <c r="L490" i="1"/>
  <c r="M490" i="1"/>
  <c r="B491" i="1"/>
  <c r="C491" i="1"/>
  <c r="A491" i="1" s="1"/>
  <c r="D491" i="1"/>
  <c r="E491" i="1"/>
  <c r="F491" i="1"/>
  <c r="G491" i="1"/>
  <c r="H491" i="1"/>
  <c r="I491" i="1"/>
  <c r="J491" i="1"/>
  <c r="K491" i="1"/>
  <c r="L491" i="1"/>
  <c r="M491" i="1"/>
  <c r="B492" i="1"/>
  <c r="C492" i="1"/>
  <c r="A492" i="1" s="1"/>
  <c r="D492" i="1"/>
  <c r="E492" i="1"/>
  <c r="F492" i="1"/>
  <c r="G492" i="1"/>
  <c r="H492" i="1"/>
  <c r="I492" i="1"/>
  <c r="J492" i="1"/>
  <c r="K492" i="1"/>
  <c r="L492" i="1"/>
  <c r="M492" i="1"/>
  <c r="B493" i="1"/>
  <c r="C493" i="1"/>
  <c r="A493" i="1" s="1"/>
  <c r="D493" i="1"/>
  <c r="E493" i="1"/>
  <c r="F493" i="1"/>
  <c r="G493" i="1"/>
  <c r="H493" i="1"/>
  <c r="I493" i="1"/>
  <c r="J493" i="1"/>
  <c r="K493" i="1"/>
  <c r="L493" i="1"/>
  <c r="M493" i="1"/>
  <c r="B494" i="1"/>
  <c r="C494" i="1"/>
  <c r="D494" i="1"/>
  <c r="E494" i="1"/>
  <c r="F494" i="1"/>
  <c r="G494" i="1"/>
  <c r="H494" i="1"/>
  <c r="I494" i="1"/>
  <c r="J494" i="1"/>
  <c r="K494" i="1"/>
  <c r="L494" i="1"/>
  <c r="M494" i="1"/>
  <c r="B495" i="1"/>
  <c r="C495" i="1"/>
  <c r="D495" i="1"/>
  <c r="E495" i="1"/>
  <c r="F495" i="1"/>
  <c r="G495" i="1"/>
  <c r="H495" i="1"/>
  <c r="I495" i="1"/>
  <c r="J495" i="1"/>
  <c r="K495" i="1"/>
  <c r="L495" i="1"/>
  <c r="M495" i="1"/>
  <c r="B496" i="1"/>
  <c r="C496" i="1"/>
  <c r="D496" i="1"/>
  <c r="E496" i="1"/>
  <c r="F496" i="1"/>
  <c r="G496" i="1"/>
  <c r="H496" i="1"/>
  <c r="I496" i="1"/>
  <c r="J496" i="1"/>
  <c r="K496" i="1"/>
  <c r="L496" i="1"/>
  <c r="M496" i="1"/>
  <c r="B497" i="1"/>
  <c r="C497" i="1"/>
  <c r="D497" i="1"/>
  <c r="E497" i="1"/>
  <c r="F497" i="1"/>
  <c r="G497" i="1"/>
  <c r="H497" i="1"/>
  <c r="I497" i="1"/>
  <c r="J497" i="1"/>
  <c r="K497" i="1"/>
  <c r="L497" i="1"/>
  <c r="M497" i="1"/>
  <c r="A498" i="1"/>
  <c r="B498" i="1"/>
  <c r="C498" i="1"/>
  <c r="D498" i="1"/>
  <c r="E498" i="1"/>
  <c r="F498" i="1"/>
  <c r="G498" i="1"/>
  <c r="H498" i="1"/>
  <c r="I498" i="1"/>
  <c r="J498" i="1"/>
  <c r="K498" i="1"/>
  <c r="L498" i="1"/>
  <c r="M498" i="1"/>
  <c r="B499" i="1"/>
  <c r="C499" i="1"/>
  <c r="D499" i="1"/>
  <c r="E499" i="1"/>
  <c r="F499" i="1"/>
  <c r="G499" i="1"/>
  <c r="H499" i="1"/>
  <c r="I499" i="1"/>
  <c r="J499" i="1"/>
  <c r="K499" i="1"/>
  <c r="L499" i="1"/>
  <c r="M499" i="1"/>
  <c r="B500" i="1"/>
  <c r="C500" i="1"/>
  <c r="D500" i="1"/>
  <c r="E500" i="1"/>
  <c r="F500" i="1"/>
  <c r="G500" i="1"/>
  <c r="H500" i="1"/>
  <c r="I500" i="1"/>
  <c r="J500" i="1"/>
  <c r="K500" i="1"/>
  <c r="L500" i="1"/>
  <c r="M500" i="1"/>
  <c r="B501" i="1"/>
  <c r="C501" i="1"/>
  <c r="A501" i="1" s="1"/>
  <c r="D501" i="1"/>
  <c r="E501" i="1"/>
  <c r="F501" i="1"/>
  <c r="G501" i="1"/>
  <c r="H501" i="1"/>
  <c r="I501" i="1"/>
  <c r="J501" i="1"/>
  <c r="K501" i="1"/>
  <c r="L501" i="1"/>
  <c r="M501" i="1"/>
  <c r="B502" i="1"/>
  <c r="C502" i="1"/>
  <c r="D502" i="1"/>
  <c r="E502" i="1"/>
  <c r="F502" i="1"/>
  <c r="G502" i="1"/>
  <c r="H502" i="1"/>
  <c r="I502" i="1"/>
  <c r="J502" i="1"/>
  <c r="K502" i="1"/>
  <c r="L502" i="1"/>
  <c r="M502" i="1"/>
  <c r="B503" i="1"/>
  <c r="C503" i="1"/>
  <c r="D503" i="1"/>
  <c r="E503" i="1"/>
  <c r="F503" i="1"/>
  <c r="G503" i="1"/>
  <c r="H503" i="1"/>
  <c r="I503" i="1"/>
  <c r="J503" i="1"/>
  <c r="K503" i="1"/>
  <c r="L503" i="1"/>
  <c r="M503" i="1"/>
  <c r="A504" i="1"/>
  <c r="B504" i="1"/>
  <c r="C504" i="1"/>
  <c r="D504" i="1"/>
  <c r="E504" i="1"/>
  <c r="F504" i="1"/>
  <c r="G504" i="1"/>
  <c r="H504" i="1"/>
  <c r="I504" i="1"/>
  <c r="J504" i="1"/>
  <c r="K504" i="1"/>
  <c r="L504" i="1"/>
  <c r="M504" i="1"/>
  <c r="B505" i="1"/>
  <c r="C505" i="1"/>
  <c r="D505" i="1"/>
  <c r="E505" i="1"/>
  <c r="F505" i="1"/>
  <c r="G505" i="1"/>
  <c r="H505" i="1"/>
  <c r="I505" i="1"/>
  <c r="J505" i="1"/>
  <c r="K505" i="1"/>
  <c r="L505" i="1"/>
  <c r="M505" i="1"/>
  <c r="B506" i="1"/>
  <c r="C506" i="1"/>
  <c r="A506" i="1" s="1"/>
  <c r="D506" i="1"/>
  <c r="E506" i="1"/>
  <c r="F506" i="1"/>
  <c r="G506" i="1"/>
  <c r="H506" i="1"/>
  <c r="I506" i="1"/>
  <c r="J506" i="1"/>
  <c r="K506" i="1"/>
  <c r="L506" i="1"/>
  <c r="M506" i="1"/>
  <c r="B507" i="1"/>
  <c r="C507" i="1"/>
  <c r="D507" i="1"/>
  <c r="E507" i="1"/>
  <c r="F507" i="1"/>
  <c r="G507" i="1"/>
  <c r="H507" i="1"/>
  <c r="I507" i="1"/>
  <c r="J507" i="1"/>
  <c r="K507" i="1"/>
  <c r="L507" i="1"/>
  <c r="M507" i="1"/>
  <c r="B508" i="1"/>
  <c r="C508" i="1"/>
  <c r="A508" i="1" s="1"/>
  <c r="D508" i="1"/>
  <c r="E508" i="1"/>
  <c r="F508" i="1"/>
  <c r="G508" i="1"/>
  <c r="H508" i="1"/>
  <c r="I508" i="1"/>
  <c r="J508" i="1"/>
  <c r="K508" i="1"/>
  <c r="L508" i="1"/>
  <c r="M508" i="1"/>
  <c r="B509" i="1"/>
  <c r="C509" i="1"/>
  <c r="A509" i="1" s="1"/>
  <c r="D509" i="1"/>
  <c r="E509" i="1"/>
  <c r="F509" i="1"/>
  <c r="G509" i="1"/>
  <c r="H509" i="1"/>
  <c r="I509" i="1"/>
  <c r="J509" i="1"/>
  <c r="K509" i="1"/>
  <c r="L509" i="1"/>
  <c r="M509" i="1"/>
  <c r="B510" i="1"/>
  <c r="C510" i="1"/>
  <c r="D510" i="1"/>
  <c r="E510" i="1"/>
  <c r="F510" i="1"/>
  <c r="G510" i="1"/>
  <c r="H510" i="1"/>
  <c r="I510" i="1"/>
  <c r="J510" i="1"/>
  <c r="K510" i="1"/>
  <c r="L510" i="1"/>
  <c r="M510" i="1"/>
  <c r="B511" i="1"/>
  <c r="C511" i="1"/>
  <c r="D511" i="1"/>
  <c r="E511" i="1"/>
  <c r="F511" i="1"/>
  <c r="G511" i="1"/>
  <c r="H511" i="1"/>
  <c r="I511" i="1"/>
  <c r="J511" i="1"/>
  <c r="K511" i="1"/>
  <c r="L511" i="1"/>
  <c r="M511" i="1"/>
  <c r="B512" i="1"/>
  <c r="C512" i="1"/>
  <c r="A512" i="1" s="1"/>
  <c r="D512" i="1"/>
  <c r="E512" i="1"/>
  <c r="F512" i="1"/>
  <c r="G512" i="1"/>
  <c r="H512" i="1"/>
  <c r="I512" i="1"/>
  <c r="J512" i="1"/>
  <c r="K512" i="1"/>
  <c r="L512" i="1"/>
  <c r="M512" i="1"/>
  <c r="B513" i="1"/>
  <c r="C513" i="1"/>
  <c r="D513" i="1"/>
  <c r="E513" i="1"/>
  <c r="F513" i="1"/>
  <c r="G513" i="1"/>
  <c r="H513" i="1"/>
  <c r="I513" i="1"/>
  <c r="J513" i="1"/>
  <c r="K513" i="1"/>
  <c r="L513" i="1"/>
  <c r="M513" i="1"/>
  <c r="A514" i="1"/>
  <c r="B514" i="1"/>
  <c r="C514" i="1"/>
  <c r="D514" i="1"/>
  <c r="E514" i="1"/>
  <c r="F514" i="1"/>
  <c r="G514" i="1"/>
  <c r="H514" i="1"/>
  <c r="I514" i="1"/>
  <c r="J514" i="1"/>
  <c r="K514" i="1"/>
  <c r="L514" i="1"/>
  <c r="M514" i="1"/>
  <c r="B515" i="1"/>
  <c r="C515" i="1"/>
  <c r="D515" i="1"/>
  <c r="E515" i="1"/>
  <c r="F515" i="1"/>
  <c r="G515" i="1"/>
  <c r="H515" i="1"/>
  <c r="I515" i="1"/>
  <c r="J515" i="1"/>
  <c r="K515" i="1"/>
  <c r="L515" i="1"/>
  <c r="M515" i="1"/>
  <c r="B516" i="1"/>
  <c r="C516" i="1"/>
  <c r="A516" i="1" s="1"/>
  <c r="D516" i="1"/>
  <c r="E516" i="1"/>
  <c r="F516" i="1"/>
  <c r="G516" i="1"/>
  <c r="H516" i="1"/>
  <c r="I516" i="1"/>
  <c r="J516" i="1"/>
  <c r="K516" i="1"/>
  <c r="L516" i="1"/>
  <c r="M516" i="1"/>
  <c r="B517" i="1"/>
  <c r="C517" i="1"/>
  <c r="D517" i="1"/>
  <c r="E517" i="1"/>
  <c r="F517" i="1"/>
  <c r="G517" i="1"/>
  <c r="H517" i="1"/>
  <c r="I517" i="1"/>
  <c r="J517" i="1"/>
  <c r="K517" i="1"/>
  <c r="L517" i="1"/>
  <c r="M517" i="1"/>
  <c r="B518" i="1"/>
  <c r="C518" i="1"/>
  <c r="D518" i="1"/>
  <c r="E518" i="1"/>
  <c r="F518" i="1"/>
  <c r="G518" i="1"/>
  <c r="H518" i="1"/>
  <c r="I518" i="1"/>
  <c r="J518" i="1"/>
  <c r="K518" i="1"/>
  <c r="L518" i="1"/>
  <c r="M518" i="1"/>
  <c r="B519" i="1"/>
  <c r="C519" i="1"/>
  <c r="D519" i="1"/>
  <c r="E519" i="1"/>
  <c r="F519" i="1"/>
  <c r="G519" i="1"/>
  <c r="H519" i="1"/>
  <c r="I519" i="1"/>
  <c r="J519" i="1"/>
  <c r="K519" i="1"/>
  <c r="L519" i="1"/>
  <c r="M519" i="1"/>
  <c r="B520" i="1"/>
  <c r="A520" i="1" s="1"/>
  <c r="C520" i="1"/>
  <c r="D520" i="1"/>
  <c r="E520" i="1"/>
  <c r="F520" i="1"/>
  <c r="G520" i="1"/>
  <c r="H520" i="1"/>
  <c r="I520" i="1"/>
  <c r="J520" i="1"/>
  <c r="K520" i="1"/>
  <c r="L520" i="1"/>
  <c r="M520" i="1"/>
  <c r="B521" i="1"/>
  <c r="C521" i="1"/>
  <c r="D521" i="1"/>
  <c r="E521" i="1"/>
  <c r="F521" i="1"/>
  <c r="G521" i="1"/>
  <c r="H521" i="1"/>
  <c r="I521" i="1"/>
  <c r="J521" i="1"/>
  <c r="K521" i="1"/>
  <c r="L521" i="1"/>
  <c r="M521" i="1"/>
  <c r="A522" i="1"/>
  <c r="B522" i="1"/>
  <c r="C522" i="1"/>
  <c r="D522" i="1"/>
  <c r="E522" i="1"/>
  <c r="F522" i="1"/>
  <c r="G522" i="1"/>
  <c r="H522" i="1"/>
  <c r="I522" i="1"/>
  <c r="J522" i="1"/>
  <c r="K522" i="1"/>
  <c r="L522" i="1"/>
  <c r="M522" i="1"/>
  <c r="B523" i="1"/>
  <c r="C523" i="1"/>
  <c r="D523" i="1"/>
  <c r="E523" i="1"/>
  <c r="F523" i="1"/>
  <c r="G523" i="1"/>
  <c r="H523" i="1"/>
  <c r="I523" i="1"/>
  <c r="J523" i="1"/>
  <c r="K523" i="1"/>
  <c r="L523" i="1"/>
  <c r="M523" i="1"/>
  <c r="B524" i="1"/>
  <c r="C524" i="1"/>
  <c r="A524" i="1" s="1"/>
  <c r="D524" i="1"/>
  <c r="E524" i="1"/>
  <c r="F524" i="1"/>
  <c r="G524" i="1"/>
  <c r="H524" i="1"/>
  <c r="I524" i="1"/>
  <c r="J524" i="1"/>
  <c r="K524" i="1"/>
  <c r="L524" i="1"/>
  <c r="M524" i="1"/>
  <c r="B525" i="1"/>
  <c r="C525" i="1"/>
  <c r="A525" i="1" s="1"/>
  <c r="D525" i="1"/>
  <c r="E525" i="1"/>
  <c r="F525" i="1"/>
  <c r="G525" i="1"/>
  <c r="H525" i="1"/>
  <c r="I525" i="1"/>
  <c r="J525" i="1"/>
  <c r="K525" i="1"/>
  <c r="L525" i="1"/>
  <c r="M525" i="1"/>
  <c r="B526" i="1"/>
  <c r="C526" i="1"/>
  <c r="D526" i="1"/>
  <c r="E526" i="1"/>
  <c r="F526" i="1"/>
  <c r="G526" i="1"/>
  <c r="H526" i="1"/>
  <c r="I526" i="1"/>
  <c r="J526" i="1"/>
  <c r="K526" i="1"/>
  <c r="L526" i="1"/>
  <c r="M526" i="1"/>
  <c r="B527" i="1"/>
  <c r="C527" i="1"/>
  <c r="D527" i="1"/>
  <c r="E527" i="1"/>
  <c r="F527" i="1"/>
  <c r="G527" i="1"/>
  <c r="H527" i="1"/>
  <c r="I527" i="1"/>
  <c r="J527" i="1"/>
  <c r="K527" i="1"/>
  <c r="L527" i="1"/>
  <c r="M527" i="1"/>
  <c r="B528" i="1"/>
  <c r="C528" i="1"/>
  <c r="A528" i="1" s="1"/>
  <c r="D528" i="1"/>
  <c r="E528" i="1"/>
  <c r="F528" i="1"/>
  <c r="G528" i="1"/>
  <c r="H528" i="1"/>
  <c r="I528" i="1"/>
  <c r="J528" i="1"/>
  <c r="K528" i="1"/>
  <c r="L528" i="1"/>
  <c r="M528" i="1"/>
  <c r="B529" i="1"/>
  <c r="C529" i="1"/>
  <c r="D529" i="1"/>
  <c r="E529" i="1"/>
  <c r="F529" i="1"/>
  <c r="G529" i="1"/>
  <c r="H529" i="1"/>
  <c r="I529" i="1"/>
  <c r="J529" i="1"/>
  <c r="K529" i="1"/>
  <c r="L529" i="1"/>
  <c r="M529" i="1"/>
  <c r="B530" i="1"/>
  <c r="C530" i="1"/>
  <c r="A530" i="1" s="1"/>
  <c r="D530" i="1"/>
  <c r="E530" i="1"/>
  <c r="F530" i="1"/>
  <c r="G530" i="1"/>
  <c r="H530" i="1"/>
  <c r="I530" i="1"/>
  <c r="J530" i="1"/>
  <c r="K530" i="1"/>
  <c r="L530" i="1"/>
  <c r="M530" i="1"/>
  <c r="B531" i="1"/>
  <c r="C531" i="1"/>
  <c r="D531" i="1"/>
  <c r="E531" i="1"/>
  <c r="F531" i="1"/>
  <c r="G531" i="1"/>
  <c r="H531" i="1"/>
  <c r="I531" i="1"/>
  <c r="J531" i="1"/>
  <c r="K531" i="1"/>
  <c r="L531" i="1"/>
  <c r="M531" i="1"/>
  <c r="B532" i="1"/>
  <c r="C532" i="1"/>
  <c r="A532" i="1" s="1"/>
  <c r="D532" i="1"/>
  <c r="E532" i="1"/>
  <c r="F532" i="1"/>
  <c r="G532" i="1"/>
  <c r="H532" i="1"/>
  <c r="I532" i="1"/>
  <c r="J532" i="1"/>
  <c r="K532" i="1"/>
  <c r="L532" i="1"/>
  <c r="M532" i="1"/>
  <c r="B533" i="1"/>
  <c r="C533" i="1"/>
  <c r="A533" i="1" s="1"/>
  <c r="D533" i="1"/>
  <c r="E533" i="1"/>
  <c r="F533" i="1"/>
  <c r="G533" i="1"/>
  <c r="H533" i="1"/>
  <c r="I533" i="1"/>
  <c r="J533" i="1"/>
  <c r="K533" i="1"/>
  <c r="L533" i="1"/>
  <c r="M533" i="1"/>
  <c r="B534" i="1"/>
  <c r="C534" i="1"/>
  <c r="A534" i="1" s="1"/>
  <c r="D534" i="1"/>
  <c r="E534" i="1"/>
  <c r="F534" i="1"/>
  <c r="G534" i="1"/>
  <c r="H534" i="1"/>
  <c r="I534" i="1"/>
  <c r="J534" i="1"/>
  <c r="K534" i="1"/>
  <c r="L534" i="1"/>
  <c r="M534" i="1"/>
  <c r="B535" i="1"/>
  <c r="C535" i="1"/>
  <c r="D535" i="1"/>
  <c r="E535" i="1"/>
  <c r="F535" i="1"/>
  <c r="G535" i="1"/>
  <c r="H535" i="1"/>
  <c r="I535" i="1"/>
  <c r="J535" i="1"/>
  <c r="K535" i="1"/>
  <c r="L535" i="1"/>
  <c r="M535" i="1"/>
  <c r="B536" i="1"/>
  <c r="A536" i="1" s="1"/>
  <c r="C536" i="1"/>
  <c r="D536" i="1"/>
  <c r="E536" i="1"/>
  <c r="F536" i="1"/>
  <c r="G536" i="1"/>
  <c r="H536" i="1"/>
  <c r="I536" i="1"/>
  <c r="J536" i="1"/>
  <c r="K536" i="1"/>
  <c r="L536" i="1"/>
  <c r="M536" i="1"/>
  <c r="B537" i="1"/>
  <c r="C537" i="1"/>
  <c r="D537" i="1"/>
  <c r="E537" i="1"/>
  <c r="F537" i="1"/>
  <c r="G537" i="1"/>
  <c r="H537" i="1"/>
  <c r="I537" i="1"/>
  <c r="J537" i="1"/>
  <c r="K537" i="1"/>
  <c r="L537" i="1"/>
  <c r="M537" i="1"/>
  <c r="A538" i="1"/>
  <c r="B538" i="1"/>
  <c r="C538" i="1"/>
  <c r="D538" i="1"/>
  <c r="E538" i="1"/>
  <c r="F538" i="1"/>
  <c r="G538" i="1"/>
  <c r="H538" i="1"/>
  <c r="I538" i="1"/>
  <c r="J538" i="1"/>
  <c r="K538" i="1"/>
  <c r="L538" i="1"/>
  <c r="M538" i="1"/>
  <c r="B539" i="1"/>
  <c r="C539" i="1"/>
  <c r="D539" i="1"/>
  <c r="E539" i="1"/>
  <c r="F539" i="1"/>
  <c r="G539" i="1"/>
  <c r="H539" i="1"/>
  <c r="I539" i="1"/>
  <c r="J539" i="1"/>
  <c r="K539" i="1"/>
  <c r="L539" i="1"/>
  <c r="M539" i="1"/>
  <c r="B540" i="1"/>
  <c r="C540" i="1"/>
  <c r="A540" i="1" s="1"/>
  <c r="D540" i="1"/>
  <c r="E540" i="1"/>
  <c r="F540" i="1"/>
  <c r="G540" i="1"/>
  <c r="H540" i="1"/>
  <c r="I540" i="1"/>
  <c r="J540" i="1"/>
  <c r="K540" i="1"/>
  <c r="L540" i="1"/>
  <c r="M540" i="1"/>
  <c r="B541" i="1"/>
  <c r="C541" i="1"/>
  <c r="D541" i="1"/>
  <c r="E541" i="1"/>
  <c r="F541" i="1"/>
  <c r="G541" i="1"/>
  <c r="H541" i="1"/>
  <c r="I541" i="1"/>
  <c r="J541" i="1"/>
  <c r="K541" i="1"/>
  <c r="L541" i="1"/>
  <c r="M541" i="1"/>
  <c r="B542" i="1"/>
  <c r="A542" i="1" s="1"/>
  <c r="C542" i="1"/>
  <c r="D542" i="1"/>
  <c r="E542" i="1"/>
  <c r="F542" i="1"/>
  <c r="G542" i="1"/>
  <c r="H542" i="1"/>
  <c r="I542" i="1"/>
  <c r="J542" i="1"/>
  <c r="K542" i="1"/>
  <c r="L542" i="1"/>
  <c r="M542" i="1"/>
  <c r="B543" i="1"/>
  <c r="C543" i="1"/>
  <c r="D543" i="1"/>
  <c r="E543" i="1"/>
  <c r="F543" i="1"/>
  <c r="G543" i="1"/>
  <c r="H543" i="1"/>
  <c r="I543" i="1"/>
  <c r="J543" i="1"/>
  <c r="K543" i="1"/>
  <c r="L543" i="1"/>
  <c r="M543" i="1"/>
  <c r="B544" i="1"/>
  <c r="C544" i="1"/>
  <c r="D544" i="1"/>
  <c r="E544" i="1"/>
  <c r="F544" i="1"/>
  <c r="G544" i="1"/>
  <c r="H544" i="1"/>
  <c r="I544" i="1"/>
  <c r="J544" i="1"/>
  <c r="K544" i="1"/>
  <c r="L544" i="1"/>
  <c r="M544" i="1"/>
  <c r="B545" i="1"/>
  <c r="C545" i="1"/>
  <c r="D545" i="1"/>
  <c r="E545" i="1"/>
  <c r="F545" i="1"/>
  <c r="G545" i="1"/>
  <c r="H545" i="1"/>
  <c r="I545" i="1"/>
  <c r="J545" i="1"/>
  <c r="K545" i="1"/>
  <c r="L545" i="1"/>
  <c r="M545" i="1"/>
  <c r="A546" i="1"/>
  <c r="B546" i="1"/>
  <c r="C546" i="1"/>
  <c r="D546" i="1"/>
  <c r="E546" i="1"/>
  <c r="F546" i="1"/>
  <c r="G546" i="1"/>
  <c r="H546" i="1"/>
  <c r="I546" i="1"/>
  <c r="J546" i="1"/>
  <c r="K546" i="1"/>
  <c r="L546" i="1"/>
  <c r="M546" i="1"/>
  <c r="B547" i="1"/>
  <c r="C547" i="1"/>
  <c r="D547" i="1"/>
  <c r="E547" i="1"/>
  <c r="F547" i="1"/>
  <c r="G547" i="1"/>
  <c r="H547" i="1"/>
  <c r="I547" i="1"/>
  <c r="J547" i="1"/>
  <c r="K547" i="1"/>
  <c r="L547" i="1"/>
  <c r="M547" i="1"/>
  <c r="B548" i="1"/>
  <c r="C548" i="1"/>
  <c r="A548" i="1" s="1"/>
  <c r="D548" i="1"/>
  <c r="E548" i="1"/>
  <c r="F548" i="1"/>
  <c r="G548" i="1"/>
  <c r="H548" i="1"/>
  <c r="I548" i="1"/>
  <c r="J548" i="1"/>
  <c r="K548" i="1"/>
  <c r="L548" i="1"/>
  <c r="M548" i="1"/>
  <c r="B549" i="1"/>
  <c r="C549" i="1"/>
  <c r="A549" i="1" s="1"/>
  <c r="D549" i="1"/>
  <c r="E549" i="1"/>
  <c r="F549" i="1"/>
  <c r="G549" i="1"/>
  <c r="H549" i="1"/>
  <c r="I549" i="1"/>
  <c r="J549" i="1"/>
  <c r="K549" i="1"/>
  <c r="L549" i="1"/>
  <c r="M549" i="1"/>
  <c r="B550" i="1"/>
  <c r="C550" i="1"/>
  <c r="A550" i="1" s="1"/>
  <c r="D550" i="1"/>
  <c r="E550" i="1"/>
  <c r="F550" i="1"/>
  <c r="G550" i="1"/>
  <c r="H550" i="1"/>
  <c r="I550" i="1"/>
  <c r="J550" i="1"/>
  <c r="K550" i="1"/>
  <c r="L550" i="1"/>
  <c r="M550" i="1"/>
  <c r="B551" i="1"/>
  <c r="C551" i="1"/>
  <c r="D551" i="1"/>
  <c r="E551" i="1"/>
  <c r="F551" i="1"/>
  <c r="G551" i="1"/>
  <c r="H551" i="1"/>
  <c r="I551" i="1"/>
  <c r="J551" i="1"/>
  <c r="K551" i="1"/>
  <c r="L551" i="1"/>
  <c r="M551" i="1"/>
  <c r="B552" i="1"/>
  <c r="C552" i="1"/>
  <c r="D552" i="1"/>
  <c r="E552" i="1"/>
  <c r="F552" i="1"/>
  <c r="G552" i="1"/>
  <c r="H552" i="1"/>
  <c r="I552" i="1"/>
  <c r="J552" i="1"/>
  <c r="K552" i="1"/>
  <c r="L552" i="1"/>
  <c r="M552" i="1"/>
  <c r="B553" i="1"/>
  <c r="C553" i="1"/>
  <c r="D553" i="1"/>
  <c r="E553" i="1"/>
  <c r="F553" i="1"/>
  <c r="G553" i="1"/>
  <c r="H553" i="1"/>
  <c r="I553" i="1"/>
  <c r="J553" i="1"/>
  <c r="K553" i="1"/>
  <c r="L553" i="1"/>
  <c r="M553" i="1"/>
  <c r="B554" i="1"/>
  <c r="C554" i="1"/>
  <c r="A554" i="1" s="1"/>
  <c r="D554" i="1"/>
  <c r="E554" i="1"/>
  <c r="F554" i="1"/>
  <c r="G554" i="1"/>
  <c r="H554" i="1"/>
  <c r="I554" i="1"/>
  <c r="J554" i="1"/>
  <c r="K554" i="1"/>
  <c r="L554" i="1"/>
  <c r="M554" i="1"/>
  <c r="B555" i="1"/>
  <c r="C555" i="1"/>
  <c r="D555" i="1"/>
  <c r="E555" i="1"/>
  <c r="F555" i="1"/>
  <c r="G555" i="1"/>
  <c r="H555" i="1"/>
  <c r="I555" i="1"/>
  <c r="J555" i="1"/>
  <c r="K555" i="1"/>
  <c r="L555" i="1"/>
  <c r="M555" i="1"/>
  <c r="B556" i="1"/>
  <c r="A556" i="1" s="1"/>
  <c r="C556" i="1"/>
  <c r="D556" i="1"/>
  <c r="E556" i="1"/>
  <c r="F556" i="1"/>
  <c r="G556" i="1"/>
  <c r="H556" i="1"/>
  <c r="I556" i="1"/>
  <c r="J556" i="1"/>
  <c r="K556" i="1"/>
  <c r="L556" i="1"/>
  <c r="M556" i="1"/>
  <c r="B557" i="1"/>
  <c r="C557" i="1"/>
  <c r="D557" i="1"/>
  <c r="E557" i="1"/>
  <c r="F557" i="1"/>
  <c r="G557" i="1"/>
  <c r="H557" i="1"/>
  <c r="I557" i="1"/>
  <c r="J557" i="1"/>
  <c r="K557" i="1"/>
  <c r="L557" i="1"/>
  <c r="M557" i="1"/>
  <c r="B558" i="1"/>
  <c r="A558" i="1" s="1"/>
  <c r="C558" i="1"/>
  <c r="D558" i="1"/>
  <c r="E558" i="1"/>
  <c r="F558" i="1"/>
  <c r="G558" i="1"/>
  <c r="H558" i="1"/>
  <c r="I558" i="1"/>
  <c r="J558" i="1"/>
  <c r="K558" i="1"/>
  <c r="L558" i="1"/>
  <c r="M558" i="1"/>
  <c r="B559" i="1"/>
  <c r="C559" i="1"/>
  <c r="D559" i="1"/>
  <c r="E559" i="1"/>
  <c r="F559" i="1"/>
  <c r="G559" i="1"/>
  <c r="H559" i="1"/>
  <c r="I559" i="1"/>
  <c r="J559" i="1"/>
  <c r="K559" i="1"/>
  <c r="L559" i="1"/>
  <c r="M559" i="1"/>
  <c r="B560" i="1"/>
  <c r="C560" i="1"/>
  <c r="A560" i="1" s="1"/>
  <c r="D560" i="1"/>
  <c r="E560" i="1"/>
  <c r="F560" i="1"/>
  <c r="G560" i="1"/>
  <c r="H560" i="1"/>
  <c r="I560" i="1"/>
  <c r="J560" i="1"/>
  <c r="K560" i="1"/>
  <c r="L560" i="1"/>
  <c r="M560" i="1"/>
  <c r="B561" i="1"/>
  <c r="C561" i="1"/>
  <c r="D561" i="1"/>
  <c r="E561" i="1"/>
  <c r="F561" i="1"/>
  <c r="G561" i="1"/>
  <c r="H561" i="1"/>
  <c r="I561" i="1"/>
  <c r="J561" i="1"/>
  <c r="K561" i="1"/>
  <c r="L561" i="1"/>
  <c r="M561" i="1"/>
  <c r="B562" i="1"/>
  <c r="C562" i="1"/>
  <c r="A562" i="1" s="1"/>
  <c r="D562" i="1"/>
  <c r="E562" i="1"/>
  <c r="F562" i="1"/>
  <c r="G562" i="1"/>
  <c r="H562" i="1"/>
  <c r="I562" i="1"/>
  <c r="J562" i="1"/>
  <c r="K562" i="1"/>
  <c r="L562" i="1"/>
  <c r="M562" i="1"/>
  <c r="B563" i="1"/>
  <c r="C563" i="1"/>
  <c r="D563" i="1"/>
  <c r="E563" i="1"/>
  <c r="F563" i="1"/>
  <c r="G563" i="1"/>
  <c r="H563" i="1"/>
  <c r="I563" i="1"/>
  <c r="J563" i="1"/>
  <c r="K563" i="1"/>
  <c r="L563" i="1"/>
  <c r="M563" i="1"/>
  <c r="A564" i="1"/>
  <c r="B564" i="1"/>
  <c r="C564" i="1"/>
  <c r="D564" i="1"/>
  <c r="E564" i="1"/>
  <c r="F564" i="1"/>
  <c r="G564" i="1"/>
  <c r="H564" i="1"/>
  <c r="I564" i="1"/>
  <c r="J564" i="1"/>
  <c r="K564" i="1"/>
  <c r="L564" i="1"/>
  <c r="M564" i="1"/>
  <c r="B565" i="1"/>
  <c r="C565" i="1"/>
  <c r="A565" i="1" s="1"/>
  <c r="D565" i="1"/>
  <c r="E565" i="1"/>
  <c r="F565" i="1"/>
  <c r="G565" i="1"/>
  <c r="H565" i="1"/>
  <c r="I565" i="1"/>
  <c r="J565" i="1"/>
  <c r="K565" i="1"/>
  <c r="L565" i="1"/>
  <c r="M565" i="1"/>
  <c r="B566" i="1"/>
  <c r="C566" i="1"/>
  <c r="A566" i="1" s="1"/>
  <c r="D566" i="1"/>
  <c r="E566" i="1"/>
  <c r="F566" i="1"/>
  <c r="G566" i="1"/>
  <c r="H566" i="1"/>
  <c r="I566" i="1"/>
  <c r="J566" i="1"/>
  <c r="K566" i="1"/>
  <c r="L566" i="1"/>
  <c r="M566" i="1"/>
  <c r="B567" i="1"/>
  <c r="C567" i="1"/>
  <c r="D567" i="1"/>
  <c r="E567" i="1"/>
  <c r="F567" i="1"/>
  <c r="G567" i="1"/>
  <c r="H567" i="1"/>
  <c r="I567" i="1"/>
  <c r="J567" i="1"/>
  <c r="K567" i="1"/>
  <c r="L567" i="1"/>
  <c r="M567" i="1"/>
  <c r="B568" i="1"/>
  <c r="C568" i="1"/>
  <c r="D568" i="1"/>
  <c r="E568" i="1"/>
  <c r="F568" i="1"/>
  <c r="G568" i="1"/>
  <c r="H568" i="1"/>
  <c r="I568" i="1"/>
  <c r="J568" i="1"/>
  <c r="K568" i="1"/>
  <c r="L568" i="1"/>
  <c r="M568" i="1"/>
  <c r="B569" i="1"/>
  <c r="C569" i="1"/>
  <c r="D569" i="1"/>
  <c r="E569" i="1"/>
  <c r="F569" i="1"/>
  <c r="G569" i="1"/>
  <c r="H569" i="1"/>
  <c r="I569" i="1"/>
  <c r="J569" i="1"/>
  <c r="K569" i="1"/>
  <c r="L569" i="1"/>
  <c r="M569" i="1"/>
  <c r="B570" i="1"/>
  <c r="C570" i="1"/>
  <c r="A570" i="1" s="1"/>
  <c r="D570" i="1"/>
  <c r="E570" i="1"/>
  <c r="F570" i="1"/>
  <c r="G570" i="1"/>
  <c r="H570" i="1"/>
  <c r="I570" i="1"/>
  <c r="J570" i="1"/>
  <c r="K570" i="1"/>
  <c r="L570" i="1"/>
  <c r="M570" i="1"/>
  <c r="B571" i="1"/>
  <c r="C571" i="1"/>
  <c r="D571" i="1"/>
  <c r="E571" i="1"/>
  <c r="F571" i="1"/>
  <c r="G571" i="1"/>
  <c r="H571" i="1"/>
  <c r="I571" i="1"/>
  <c r="J571" i="1"/>
  <c r="K571" i="1"/>
  <c r="L571" i="1"/>
  <c r="M571" i="1"/>
  <c r="B572" i="1"/>
  <c r="C572" i="1"/>
  <c r="A572" i="1" s="1"/>
  <c r="D572" i="1"/>
  <c r="E572" i="1"/>
  <c r="F572" i="1"/>
  <c r="G572" i="1"/>
  <c r="H572" i="1"/>
  <c r="I572" i="1"/>
  <c r="J572" i="1"/>
  <c r="K572" i="1"/>
  <c r="L572" i="1"/>
  <c r="M572" i="1"/>
  <c r="B573" i="1"/>
  <c r="C573" i="1"/>
  <c r="A573" i="1" s="1"/>
  <c r="D573" i="1"/>
  <c r="E573" i="1"/>
  <c r="F573" i="1"/>
  <c r="G573" i="1"/>
  <c r="H573" i="1"/>
  <c r="I573" i="1"/>
  <c r="J573" i="1"/>
  <c r="K573" i="1"/>
  <c r="L573" i="1"/>
  <c r="M573" i="1"/>
  <c r="B574" i="1"/>
  <c r="C574" i="1"/>
  <c r="D574" i="1"/>
  <c r="E574" i="1"/>
  <c r="F574" i="1"/>
  <c r="G574" i="1"/>
  <c r="H574" i="1"/>
  <c r="I574" i="1"/>
  <c r="J574" i="1"/>
  <c r="K574" i="1"/>
  <c r="L574" i="1"/>
  <c r="M574" i="1"/>
  <c r="B575" i="1"/>
  <c r="C575" i="1"/>
  <c r="D575" i="1"/>
  <c r="E575" i="1"/>
  <c r="F575" i="1"/>
  <c r="G575" i="1"/>
  <c r="H575" i="1"/>
  <c r="I575" i="1"/>
  <c r="J575" i="1"/>
  <c r="K575" i="1"/>
  <c r="L575" i="1"/>
  <c r="M575" i="1"/>
  <c r="B576" i="1"/>
  <c r="C576" i="1"/>
  <c r="A576" i="1" s="1"/>
  <c r="D576" i="1"/>
  <c r="E576" i="1"/>
  <c r="F576" i="1"/>
  <c r="G576" i="1"/>
  <c r="H576" i="1"/>
  <c r="I576" i="1"/>
  <c r="J576" i="1"/>
  <c r="K576" i="1"/>
  <c r="L576" i="1"/>
  <c r="M576" i="1"/>
  <c r="B577" i="1"/>
  <c r="C577" i="1"/>
  <c r="D577" i="1"/>
  <c r="E577" i="1"/>
  <c r="F577" i="1"/>
  <c r="G577" i="1"/>
  <c r="H577" i="1"/>
  <c r="I577" i="1"/>
  <c r="J577" i="1"/>
  <c r="K577" i="1"/>
  <c r="L577" i="1"/>
  <c r="M577" i="1"/>
  <c r="B578" i="1"/>
  <c r="C578" i="1"/>
  <c r="A578" i="1" s="1"/>
  <c r="D578" i="1"/>
  <c r="E578" i="1"/>
  <c r="F578" i="1"/>
  <c r="G578" i="1"/>
  <c r="H578" i="1"/>
  <c r="I578" i="1"/>
  <c r="J578" i="1"/>
  <c r="K578" i="1"/>
  <c r="L578" i="1"/>
  <c r="M578" i="1"/>
  <c r="B579" i="1"/>
  <c r="C579" i="1"/>
  <c r="D579" i="1"/>
  <c r="E579" i="1"/>
  <c r="F579" i="1"/>
  <c r="G579" i="1"/>
  <c r="H579" i="1"/>
  <c r="I579" i="1"/>
  <c r="J579" i="1"/>
  <c r="K579" i="1"/>
  <c r="L579" i="1"/>
  <c r="M579" i="1"/>
  <c r="A580" i="1"/>
  <c r="B580" i="1"/>
  <c r="C580" i="1"/>
  <c r="D580" i="1"/>
  <c r="E580" i="1"/>
  <c r="F580" i="1"/>
  <c r="G580" i="1"/>
  <c r="H580" i="1"/>
  <c r="I580" i="1"/>
  <c r="J580" i="1"/>
  <c r="K580" i="1"/>
  <c r="L580" i="1"/>
  <c r="M580" i="1"/>
  <c r="B581" i="1"/>
  <c r="C581" i="1"/>
  <c r="D581" i="1"/>
  <c r="E581" i="1"/>
  <c r="F581" i="1"/>
  <c r="G581" i="1"/>
  <c r="H581" i="1"/>
  <c r="I581" i="1"/>
  <c r="J581" i="1"/>
  <c r="K581" i="1"/>
  <c r="L581" i="1"/>
  <c r="M581" i="1"/>
  <c r="B582" i="1"/>
  <c r="C582" i="1"/>
  <c r="A582" i="1" s="1"/>
  <c r="D582" i="1"/>
  <c r="E582" i="1"/>
  <c r="F582" i="1"/>
  <c r="G582" i="1"/>
  <c r="H582" i="1"/>
  <c r="I582" i="1"/>
  <c r="J582" i="1"/>
  <c r="K582" i="1"/>
  <c r="L582" i="1"/>
  <c r="M582" i="1"/>
  <c r="B583" i="1"/>
  <c r="C583" i="1"/>
  <c r="D583" i="1"/>
  <c r="E583" i="1"/>
  <c r="F583" i="1"/>
  <c r="G583" i="1"/>
  <c r="H583" i="1"/>
  <c r="I583" i="1"/>
  <c r="J583" i="1"/>
  <c r="K583" i="1"/>
  <c r="L583" i="1"/>
  <c r="M583" i="1"/>
  <c r="B584" i="1"/>
  <c r="A584" i="1" s="1"/>
  <c r="C584" i="1"/>
  <c r="D584" i="1"/>
  <c r="E584" i="1"/>
  <c r="F584" i="1"/>
  <c r="G584" i="1"/>
  <c r="H584" i="1"/>
  <c r="I584" i="1"/>
  <c r="J584" i="1"/>
  <c r="K584" i="1"/>
  <c r="L584" i="1"/>
  <c r="M584" i="1"/>
  <c r="B585" i="1"/>
  <c r="C585" i="1"/>
  <c r="D585" i="1"/>
  <c r="E585" i="1"/>
  <c r="F585" i="1"/>
  <c r="G585" i="1"/>
  <c r="H585" i="1"/>
  <c r="I585" i="1"/>
  <c r="J585" i="1"/>
  <c r="K585" i="1"/>
  <c r="L585" i="1"/>
  <c r="M585" i="1"/>
  <c r="B586" i="1"/>
  <c r="C586" i="1"/>
  <c r="D586" i="1"/>
  <c r="E586" i="1"/>
  <c r="F586" i="1"/>
  <c r="G586" i="1"/>
  <c r="H586" i="1"/>
  <c r="I586" i="1"/>
  <c r="J586" i="1"/>
  <c r="K586" i="1"/>
  <c r="L586" i="1"/>
  <c r="M586" i="1"/>
  <c r="B587" i="1"/>
  <c r="C587" i="1"/>
  <c r="D587" i="1"/>
  <c r="E587" i="1"/>
  <c r="F587" i="1"/>
  <c r="G587" i="1"/>
  <c r="H587" i="1"/>
  <c r="I587" i="1"/>
  <c r="J587" i="1"/>
  <c r="K587" i="1"/>
  <c r="L587" i="1"/>
  <c r="M587" i="1"/>
  <c r="A588" i="1"/>
  <c r="B588" i="1"/>
  <c r="C588" i="1"/>
  <c r="D588" i="1"/>
  <c r="E588" i="1"/>
  <c r="F588" i="1"/>
  <c r="G588" i="1"/>
  <c r="H588" i="1"/>
  <c r="I588" i="1"/>
  <c r="J588" i="1"/>
  <c r="K588" i="1"/>
  <c r="L588" i="1"/>
  <c r="M588" i="1"/>
  <c r="B589" i="1"/>
  <c r="C589" i="1"/>
  <c r="A589" i="1" s="1"/>
  <c r="D589" i="1"/>
  <c r="E589" i="1"/>
  <c r="F589" i="1"/>
  <c r="G589" i="1"/>
  <c r="H589" i="1"/>
  <c r="I589" i="1"/>
  <c r="J589" i="1"/>
  <c r="K589" i="1"/>
  <c r="L589" i="1"/>
  <c r="M589" i="1"/>
  <c r="B590" i="1"/>
  <c r="C590" i="1"/>
  <c r="A590" i="1" s="1"/>
  <c r="D590" i="1"/>
  <c r="E590" i="1"/>
  <c r="F590" i="1"/>
  <c r="G590" i="1"/>
  <c r="H590" i="1"/>
  <c r="I590" i="1"/>
  <c r="J590" i="1"/>
  <c r="K590" i="1"/>
  <c r="L590" i="1"/>
  <c r="M590" i="1"/>
  <c r="B591" i="1"/>
  <c r="C591" i="1"/>
  <c r="D591" i="1"/>
  <c r="E591" i="1"/>
  <c r="F591" i="1"/>
  <c r="G591" i="1"/>
  <c r="H591" i="1"/>
  <c r="I591" i="1"/>
  <c r="J591" i="1"/>
  <c r="K591" i="1"/>
  <c r="L591" i="1"/>
  <c r="M591" i="1"/>
  <c r="B592" i="1"/>
  <c r="C592" i="1"/>
  <c r="A592" i="1" s="1"/>
  <c r="D592" i="1"/>
  <c r="E592" i="1"/>
  <c r="F592" i="1"/>
  <c r="G592" i="1"/>
  <c r="H592" i="1"/>
  <c r="I592" i="1"/>
  <c r="J592" i="1"/>
  <c r="K592" i="1"/>
  <c r="L592" i="1"/>
  <c r="M592" i="1"/>
  <c r="B593" i="1"/>
  <c r="C593" i="1"/>
  <c r="D593" i="1"/>
  <c r="E593" i="1"/>
  <c r="F593" i="1"/>
  <c r="G593" i="1"/>
  <c r="H593" i="1"/>
  <c r="I593" i="1"/>
  <c r="J593" i="1"/>
  <c r="K593" i="1"/>
  <c r="L593" i="1"/>
  <c r="M593" i="1"/>
  <c r="B594" i="1"/>
  <c r="C594" i="1"/>
  <c r="A594" i="1" s="1"/>
  <c r="D594" i="1"/>
  <c r="E594" i="1"/>
  <c r="F594" i="1"/>
  <c r="G594" i="1"/>
  <c r="H594" i="1"/>
  <c r="I594" i="1"/>
  <c r="J594" i="1"/>
  <c r="K594" i="1"/>
  <c r="L594" i="1"/>
  <c r="M594" i="1"/>
  <c r="B595" i="1"/>
  <c r="C595" i="1"/>
  <c r="D595" i="1"/>
  <c r="E595" i="1"/>
  <c r="F595" i="1"/>
  <c r="G595" i="1"/>
  <c r="H595" i="1"/>
  <c r="I595" i="1"/>
  <c r="J595" i="1"/>
  <c r="K595" i="1"/>
  <c r="L595" i="1"/>
  <c r="M595" i="1"/>
  <c r="B596" i="1"/>
  <c r="A596" i="1" s="1"/>
  <c r="C596" i="1"/>
  <c r="D596" i="1"/>
  <c r="E596" i="1"/>
  <c r="F596" i="1"/>
  <c r="G596" i="1"/>
  <c r="H596" i="1"/>
  <c r="I596" i="1"/>
  <c r="J596" i="1"/>
  <c r="K596" i="1"/>
  <c r="L596" i="1"/>
  <c r="M596" i="1"/>
  <c r="B597" i="1"/>
  <c r="C597" i="1"/>
  <c r="D597" i="1"/>
  <c r="E597" i="1"/>
  <c r="F597" i="1"/>
  <c r="G597" i="1"/>
  <c r="H597" i="1"/>
  <c r="I597" i="1"/>
  <c r="J597" i="1"/>
  <c r="K597" i="1"/>
  <c r="L597" i="1"/>
  <c r="M597" i="1"/>
  <c r="B598" i="1"/>
  <c r="C598" i="1"/>
  <c r="A598" i="1" s="1"/>
  <c r="D598" i="1"/>
  <c r="E598" i="1"/>
  <c r="F598" i="1"/>
  <c r="G598" i="1"/>
  <c r="H598" i="1"/>
  <c r="I598" i="1"/>
  <c r="J598" i="1"/>
  <c r="K598" i="1"/>
  <c r="L598" i="1"/>
  <c r="M598" i="1"/>
  <c r="B599" i="1"/>
  <c r="C599" i="1"/>
  <c r="D599" i="1"/>
  <c r="E599" i="1"/>
  <c r="F599" i="1"/>
  <c r="G599" i="1"/>
  <c r="H599" i="1"/>
  <c r="I599" i="1"/>
  <c r="J599" i="1"/>
  <c r="K599" i="1"/>
  <c r="L599" i="1"/>
  <c r="M599" i="1"/>
  <c r="B600" i="1"/>
  <c r="C600" i="1"/>
  <c r="D600" i="1"/>
  <c r="E600" i="1"/>
  <c r="F600" i="1"/>
  <c r="G600" i="1"/>
  <c r="H600" i="1"/>
  <c r="I600" i="1"/>
  <c r="J600" i="1"/>
  <c r="K600" i="1"/>
  <c r="L600" i="1"/>
  <c r="M600" i="1"/>
  <c r="B601" i="1"/>
  <c r="C601" i="1"/>
  <c r="D601" i="1"/>
  <c r="E601" i="1"/>
  <c r="F601" i="1"/>
  <c r="G601" i="1"/>
  <c r="H601" i="1"/>
  <c r="I601" i="1"/>
  <c r="J601" i="1"/>
  <c r="K601" i="1"/>
  <c r="L601" i="1"/>
  <c r="M601" i="1"/>
  <c r="A602" i="1"/>
  <c r="B602" i="1"/>
  <c r="C602" i="1"/>
  <c r="D602" i="1"/>
  <c r="E602" i="1"/>
  <c r="F602" i="1"/>
  <c r="G602" i="1"/>
  <c r="H602" i="1"/>
  <c r="I602" i="1"/>
  <c r="J602" i="1"/>
  <c r="K602" i="1"/>
  <c r="L602" i="1"/>
  <c r="M602" i="1"/>
  <c r="B603" i="1"/>
  <c r="C603" i="1"/>
  <c r="D603" i="1"/>
  <c r="E603" i="1"/>
  <c r="F603" i="1"/>
  <c r="G603" i="1"/>
  <c r="H603" i="1"/>
  <c r="I603" i="1"/>
  <c r="J603" i="1"/>
  <c r="K603" i="1"/>
  <c r="L603" i="1"/>
  <c r="M603" i="1"/>
  <c r="B604" i="1"/>
  <c r="C604" i="1"/>
  <c r="A604" i="1" s="1"/>
  <c r="D604" i="1"/>
  <c r="E604" i="1"/>
  <c r="F604" i="1"/>
  <c r="G604" i="1"/>
  <c r="H604" i="1"/>
  <c r="I604" i="1"/>
  <c r="J604" i="1"/>
  <c r="K604" i="1"/>
  <c r="L604" i="1"/>
  <c r="M604" i="1"/>
  <c r="B605" i="1"/>
  <c r="C605" i="1"/>
  <c r="D605" i="1"/>
  <c r="E605" i="1"/>
  <c r="F605" i="1"/>
  <c r="G605" i="1"/>
  <c r="H605" i="1"/>
  <c r="I605" i="1"/>
  <c r="J605" i="1"/>
  <c r="K605" i="1"/>
  <c r="L605" i="1"/>
  <c r="M605" i="1"/>
  <c r="B606" i="1"/>
  <c r="C606" i="1"/>
  <c r="A606" i="1" s="1"/>
  <c r="D606" i="1"/>
  <c r="E606" i="1"/>
  <c r="F606" i="1"/>
  <c r="G606" i="1"/>
  <c r="H606" i="1"/>
  <c r="I606" i="1"/>
  <c r="J606" i="1"/>
  <c r="K606" i="1"/>
  <c r="L606" i="1"/>
  <c r="M606" i="1"/>
  <c r="B607" i="1"/>
  <c r="C607" i="1"/>
  <c r="D607" i="1"/>
  <c r="E607" i="1"/>
  <c r="F607" i="1"/>
  <c r="G607" i="1"/>
  <c r="H607" i="1"/>
  <c r="I607" i="1"/>
  <c r="J607" i="1"/>
  <c r="K607" i="1"/>
  <c r="L607" i="1"/>
  <c r="M607" i="1"/>
  <c r="B608" i="1"/>
  <c r="C608" i="1"/>
  <c r="A608" i="1" s="1"/>
  <c r="D608" i="1"/>
  <c r="E608" i="1"/>
  <c r="F608" i="1"/>
  <c r="G608" i="1"/>
  <c r="H608" i="1"/>
  <c r="I608" i="1"/>
  <c r="J608" i="1"/>
  <c r="K608" i="1"/>
  <c r="L608" i="1"/>
  <c r="M608" i="1"/>
  <c r="B609" i="1"/>
  <c r="C609" i="1"/>
  <c r="D609" i="1"/>
  <c r="E609" i="1"/>
  <c r="F609" i="1"/>
  <c r="G609" i="1"/>
  <c r="H609" i="1"/>
  <c r="I609" i="1"/>
  <c r="J609" i="1"/>
  <c r="K609" i="1"/>
  <c r="L609" i="1"/>
  <c r="M609" i="1"/>
  <c r="B610" i="1"/>
  <c r="C610" i="1"/>
  <c r="A610" i="1" s="1"/>
  <c r="D610" i="1"/>
  <c r="E610" i="1"/>
  <c r="F610" i="1"/>
  <c r="G610" i="1"/>
  <c r="H610" i="1"/>
  <c r="I610" i="1"/>
  <c r="J610" i="1"/>
  <c r="K610" i="1"/>
  <c r="L610" i="1"/>
  <c r="M610" i="1"/>
  <c r="B611" i="1"/>
  <c r="C611" i="1"/>
  <c r="D611" i="1"/>
  <c r="E611" i="1"/>
  <c r="F611" i="1"/>
  <c r="G611" i="1"/>
  <c r="H611" i="1"/>
  <c r="I611" i="1"/>
  <c r="J611" i="1"/>
  <c r="K611" i="1"/>
  <c r="L611" i="1"/>
  <c r="M611" i="1"/>
  <c r="B612" i="1"/>
  <c r="C612" i="1"/>
  <c r="D612" i="1"/>
  <c r="E612" i="1"/>
  <c r="F612" i="1"/>
  <c r="G612" i="1"/>
  <c r="H612" i="1"/>
  <c r="I612" i="1"/>
  <c r="J612" i="1"/>
  <c r="K612" i="1"/>
  <c r="L612" i="1"/>
  <c r="M612" i="1"/>
  <c r="B613" i="1"/>
  <c r="C613" i="1"/>
  <c r="D613" i="1"/>
  <c r="E613" i="1"/>
  <c r="F613" i="1"/>
  <c r="G613" i="1"/>
  <c r="H613" i="1"/>
  <c r="I613" i="1"/>
  <c r="J613" i="1"/>
  <c r="K613" i="1"/>
  <c r="L613" i="1"/>
  <c r="M613" i="1"/>
  <c r="A614" i="1"/>
  <c r="B614" i="1"/>
  <c r="C614" i="1"/>
  <c r="D614" i="1"/>
  <c r="E614" i="1"/>
  <c r="F614" i="1"/>
  <c r="G614" i="1"/>
  <c r="H614" i="1"/>
  <c r="I614" i="1"/>
  <c r="J614" i="1"/>
  <c r="K614" i="1"/>
  <c r="L614" i="1"/>
  <c r="M614" i="1"/>
  <c r="B615" i="1"/>
  <c r="C615" i="1"/>
  <c r="D615" i="1"/>
  <c r="E615" i="1"/>
  <c r="F615" i="1"/>
  <c r="G615" i="1"/>
  <c r="H615" i="1"/>
  <c r="I615" i="1"/>
  <c r="J615" i="1"/>
  <c r="K615" i="1"/>
  <c r="L615" i="1"/>
  <c r="M615" i="1"/>
  <c r="B616" i="1"/>
  <c r="C616" i="1"/>
  <c r="D616" i="1"/>
  <c r="E616" i="1"/>
  <c r="F616" i="1"/>
  <c r="G616" i="1"/>
  <c r="H616" i="1"/>
  <c r="I616" i="1"/>
  <c r="J616" i="1"/>
  <c r="K616" i="1"/>
  <c r="L616" i="1"/>
  <c r="M616" i="1"/>
  <c r="B617" i="1"/>
  <c r="C617" i="1"/>
  <c r="D617" i="1"/>
  <c r="E617" i="1"/>
  <c r="F617" i="1"/>
  <c r="G617" i="1"/>
  <c r="H617" i="1"/>
  <c r="I617" i="1"/>
  <c r="J617" i="1"/>
  <c r="K617" i="1"/>
  <c r="L617" i="1"/>
  <c r="M617" i="1"/>
  <c r="B618" i="1"/>
  <c r="C618" i="1"/>
  <c r="A618" i="1" s="1"/>
  <c r="D618" i="1"/>
  <c r="E618" i="1"/>
  <c r="F618" i="1"/>
  <c r="G618" i="1"/>
  <c r="H618" i="1"/>
  <c r="I618" i="1"/>
  <c r="J618" i="1"/>
  <c r="K618" i="1"/>
  <c r="L618" i="1"/>
  <c r="M618" i="1"/>
  <c r="B619" i="1"/>
  <c r="C619" i="1"/>
  <c r="D619" i="1"/>
  <c r="E619" i="1"/>
  <c r="F619" i="1"/>
  <c r="G619" i="1"/>
  <c r="H619" i="1"/>
  <c r="I619" i="1"/>
  <c r="J619" i="1"/>
  <c r="K619" i="1"/>
  <c r="L619" i="1"/>
  <c r="M619" i="1"/>
  <c r="A620" i="1"/>
  <c r="B620" i="1"/>
  <c r="C620" i="1"/>
  <c r="D620" i="1"/>
  <c r="E620" i="1"/>
  <c r="F620" i="1"/>
  <c r="G620" i="1"/>
  <c r="H620" i="1"/>
  <c r="I620" i="1"/>
  <c r="J620" i="1"/>
  <c r="K620" i="1"/>
  <c r="L620" i="1"/>
  <c r="M620" i="1"/>
  <c r="B621" i="1"/>
  <c r="C621" i="1"/>
  <c r="D621" i="1"/>
  <c r="E621" i="1"/>
  <c r="F621" i="1"/>
  <c r="G621" i="1"/>
  <c r="H621" i="1"/>
  <c r="I621" i="1"/>
  <c r="J621" i="1"/>
  <c r="K621" i="1"/>
  <c r="L621" i="1"/>
  <c r="M621" i="1"/>
  <c r="B622" i="1"/>
  <c r="C622" i="1"/>
  <c r="A622" i="1" s="1"/>
  <c r="D622" i="1"/>
  <c r="E622" i="1"/>
  <c r="F622" i="1"/>
  <c r="G622" i="1"/>
  <c r="H622" i="1"/>
  <c r="I622" i="1"/>
  <c r="J622" i="1"/>
  <c r="K622" i="1"/>
  <c r="L622" i="1"/>
  <c r="M622" i="1"/>
  <c r="B623" i="1"/>
  <c r="C623" i="1"/>
  <c r="D623" i="1"/>
  <c r="E623" i="1"/>
  <c r="F623" i="1"/>
  <c r="G623" i="1"/>
  <c r="H623" i="1"/>
  <c r="I623" i="1"/>
  <c r="J623" i="1"/>
  <c r="K623" i="1"/>
  <c r="L623" i="1"/>
  <c r="M623" i="1"/>
  <c r="B624" i="1"/>
  <c r="C624" i="1"/>
  <c r="D624" i="1"/>
  <c r="E624" i="1"/>
  <c r="F624" i="1"/>
  <c r="G624" i="1"/>
  <c r="H624" i="1"/>
  <c r="I624" i="1"/>
  <c r="J624" i="1"/>
  <c r="K624" i="1"/>
  <c r="L624" i="1"/>
  <c r="M624" i="1"/>
  <c r="B625" i="1"/>
  <c r="C625" i="1"/>
  <c r="D625" i="1"/>
  <c r="E625" i="1"/>
  <c r="F625" i="1"/>
  <c r="G625" i="1"/>
  <c r="H625" i="1"/>
  <c r="I625" i="1"/>
  <c r="J625" i="1"/>
  <c r="K625" i="1"/>
  <c r="L625" i="1"/>
  <c r="M625" i="1"/>
  <c r="B626" i="1"/>
  <c r="C626" i="1"/>
  <c r="A626" i="1" s="1"/>
  <c r="D626" i="1"/>
  <c r="E626" i="1"/>
  <c r="F626" i="1"/>
  <c r="G626" i="1"/>
  <c r="H626" i="1"/>
  <c r="I626" i="1"/>
  <c r="J626" i="1"/>
  <c r="K626" i="1"/>
  <c r="L626" i="1"/>
  <c r="M626" i="1"/>
  <c r="B627" i="1"/>
  <c r="C627" i="1"/>
  <c r="D627" i="1"/>
  <c r="E627" i="1"/>
  <c r="F627" i="1"/>
  <c r="G627" i="1"/>
  <c r="H627" i="1"/>
  <c r="I627" i="1"/>
  <c r="J627" i="1"/>
  <c r="K627" i="1"/>
  <c r="L627" i="1"/>
  <c r="M627" i="1"/>
  <c r="B628" i="1"/>
  <c r="C628" i="1"/>
  <c r="D628" i="1"/>
  <c r="E628" i="1"/>
  <c r="F628" i="1"/>
  <c r="G628" i="1"/>
  <c r="H628" i="1"/>
  <c r="I628" i="1"/>
  <c r="J628" i="1"/>
  <c r="K628" i="1"/>
  <c r="L628" i="1"/>
  <c r="M628" i="1"/>
  <c r="B629" i="1"/>
  <c r="C629" i="1"/>
  <c r="D629" i="1"/>
  <c r="E629" i="1"/>
  <c r="F629" i="1"/>
  <c r="G629" i="1"/>
  <c r="H629" i="1"/>
  <c r="I629" i="1"/>
  <c r="J629" i="1"/>
  <c r="K629" i="1"/>
  <c r="L629" i="1"/>
  <c r="M629" i="1"/>
  <c r="B630" i="1"/>
  <c r="C630" i="1"/>
  <c r="A630" i="1" s="1"/>
  <c r="D630" i="1"/>
  <c r="E630" i="1"/>
  <c r="F630" i="1"/>
  <c r="G630" i="1"/>
  <c r="H630" i="1"/>
  <c r="I630" i="1"/>
  <c r="J630" i="1"/>
  <c r="K630" i="1"/>
  <c r="L630" i="1"/>
  <c r="M630" i="1"/>
  <c r="B631" i="1"/>
  <c r="C631" i="1"/>
  <c r="A631" i="1" s="1"/>
  <c r="D631" i="1"/>
  <c r="E631" i="1"/>
  <c r="F631" i="1"/>
  <c r="G631" i="1"/>
  <c r="H631" i="1"/>
  <c r="I631" i="1"/>
  <c r="J631" i="1"/>
  <c r="K631" i="1"/>
  <c r="L631" i="1"/>
  <c r="M631" i="1"/>
  <c r="B632" i="1"/>
  <c r="C632" i="1"/>
  <c r="D632" i="1"/>
  <c r="E632" i="1"/>
  <c r="F632" i="1"/>
  <c r="G632" i="1"/>
  <c r="H632" i="1"/>
  <c r="I632" i="1"/>
  <c r="J632" i="1"/>
  <c r="K632" i="1"/>
  <c r="L632" i="1"/>
  <c r="M632" i="1"/>
  <c r="B633" i="1"/>
  <c r="A633" i="1" s="1"/>
  <c r="C633" i="1"/>
  <c r="D633" i="1"/>
  <c r="E633" i="1"/>
  <c r="F633" i="1"/>
  <c r="G633" i="1"/>
  <c r="H633" i="1"/>
  <c r="I633" i="1"/>
  <c r="J633" i="1"/>
  <c r="K633" i="1"/>
  <c r="L633" i="1"/>
  <c r="M633" i="1"/>
  <c r="B634" i="1"/>
  <c r="C634" i="1"/>
  <c r="A634" i="1" s="1"/>
  <c r="D634" i="1"/>
  <c r="E634" i="1"/>
  <c r="F634" i="1"/>
  <c r="G634" i="1"/>
  <c r="H634" i="1"/>
  <c r="I634" i="1"/>
  <c r="J634" i="1"/>
  <c r="K634" i="1"/>
  <c r="L634" i="1"/>
  <c r="M634" i="1"/>
  <c r="B635" i="1"/>
  <c r="C635" i="1"/>
  <c r="A635" i="1" s="1"/>
  <c r="D635" i="1"/>
  <c r="E635" i="1"/>
  <c r="F635" i="1"/>
  <c r="G635" i="1"/>
  <c r="H635" i="1"/>
  <c r="I635" i="1"/>
  <c r="J635" i="1"/>
  <c r="K635" i="1"/>
  <c r="L635" i="1"/>
  <c r="M635" i="1"/>
  <c r="B636" i="1"/>
  <c r="A636" i="1" s="1"/>
  <c r="C636" i="1"/>
  <c r="D636" i="1"/>
  <c r="E636" i="1"/>
  <c r="F636" i="1"/>
  <c r="G636" i="1"/>
  <c r="H636" i="1"/>
  <c r="I636" i="1"/>
  <c r="J636" i="1"/>
  <c r="K636" i="1"/>
  <c r="L636" i="1"/>
  <c r="M636" i="1"/>
  <c r="B637" i="1"/>
  <c r="C637" i="1"/>
  <c r="D637" i="1"/>
  <c r="E637" i="1"/>
  <c r="F637" i="1"/>
  <c r="G637" i="1"/>
  <c r="H637" i="1"/>
  <c r="I637" i="1"/>
  <c r="J637" i="1"/>
  <c r="K637" i="1"/>
  <c r="L637" i="1"/>
  <c r="M637" i="1"/>
  <c r="B638" i="1"/>
  <c r="C638" i="1"/>
  <c r="D638" i="1"/>
  <c r="E638" i="1"/>
  <c r="F638" i="1"/>
  <c r="G638" i="1"/>
  <c r="H638" i="1"/>
  <c r="I638" i="1"/>
  <c r="J638" i="1"/>
  <c r="K638" i="1"/>
  <c r="L638" i="1"/>
  <c r="M638" i="1"/>
  <c r="B639" i="1"/>
  <c r="C639" i="1"/>
  <c r="A639" i="1" s="1"/>
  <c r="D639" i="1"/>
  <c r="E639" i="1"/>
  <c r="F639" i="1"/>
  <c r="G639" i="1"/>
  <c r="H639" i="1"/>
  <c r="I639" i="1"/>
  <c r="J639" i="1"/>
  <c r="K639" i="1"/>
  <c r="L639" i="1"/>
  <c r="M639" i="1"/>
  <c r="B640" i="1"/>
  <c r="C640" i="1"/>
  <c r="D640" i="1"/>
  <c r="E640" i="1"/>
  <c r="F640" i="1"/>
  <c r="G640" i="1"/>
  <c r="H640" i="1"/>
  <c r="I640" i="1"/>
  <c r="J640" i="1"/>
  <c r="K640" i="1"/>
  <c r="L640" i="1"/>
  <c r="M640" i="1"/>
  <c r="B641" i="1"/>
  <c r="A641" i="1" s="1"/>
  <c r="C641" i="1"/>
  <c r="D641" i="1"/>
  <c r="E641" i="1"/>
  <c r="F641" i="1"/>
  <c r="G641" i="1"/>
  <c r="H641" i="1"/>
  <c r="I641" i="1"/>
  <c r="J641" i="1"/>
  <c r="K641" i="1"/>
  <c r="L641" i="1"/>
  <c r="M641" i="1"/>
  <c r="B642" i="1"/>
  <c r="C642" i="1"/>
  <c r="D642" i="1"/>
  <c r="E642" i="1"/>
  <c r="F642" i="1"/>
  <c r="G642" i="1"/>
  <c r="H642" i="1"/>
  <c r="I642" i="1"/>
  <c r="J642" i="1"/>
  <c r="K642" i="1"/>
  <c r="L642" i="1"/>
  <c r="M642" i="1"/>
  <c r="B643" i="1"/>
  <c r="C643" i="1"/>
  <c r="D643" i="1"/>
  <c r="E643" i="1"/>
  <c r="F643" i="1"/>
  <c r="G643" i="1"/>
  <c r="H643" i="1"/>
  <c r="I643" i="1"/>
  <c r="J643" i="1"/>
  <c r="K643" i="1"/>
  <c r="L643" i="1"/>
  <c r="M643" i="1"/>
  <c r="A644" i="1"/>
  <c r="B644" i="1"/>
  <c r="C644" i="1"/>
  <c r="D644" i="1"/>
  <c r="E644" i="1"/>
  <c r="F644" i="1"/>
  <c r="G644" i="1"/>
  <c r="H644" i="1"/>
  <c r="I644" i="1"/>
  <c r="J644" i="1"/>
  <c r="K644" i="1"/>
  <c r="L644" i="1"/>
  <c r="M644" i="1"/>
  <c r="B645" i="1"/>
  <c r="C645" i="1"/>
  <c r="A645" i="1" s="1"/>
  <c r="D645" i="1"/>
  <c r="E645" i="1"/>
  <c r="F645" i="1"/>
  <c r="G645" i="1"/>
  <c r="H645" i="1"/>
  <c r="I645" i="1"/>
  <c r="J645" i="1"/>
  <c r="K645" i="1"/>
  <c r="L645" i="1"/>
  <c r="M645" i="1"/>
  <c r="B646" i="1"/>
  <c r="C646" i="1"/>
  <c r="A646" i="1" s="1"/>
  <c r="D646" i="1"/>
  <c r="E646" i="1"/>
  <c r="F646" i="1"/>
  <c r="G646" i="1"/>
  <c r="H646" i="1"/>
  <c r="I646" i="1"/>
  <c r="J646" i="1"/>
  <c r="K646" i="1"/>
  <c r="L646" i="1"/>
  <c r="M646" i="1"/>
  <c r="B647" i="1"/>
  <c r="C647" i="1"/>
  <c r="A647" i="1" s="1"/>
  <c r="D647" i="1"/>
  <c r="E647" i="1"/>
  <c r="F647" i="1"/>
  <c r="G647" i="1"/>
  <c r="H647" i="1"/>
  <c r="I647" i="1"/>
  <c r="J647" i="1"/>
  <c r="K647" i="1"/>
  <c r="L647" i="1"/>
  <c r="M647" i="1"/>
  <c r="B648" i="1"/>
  <c r="C648" i="1"/>
  <c r="A648" i="1" s="1"/>
  <c r="D648" i="1"/>
  <c r="E648" i="1"/>
  <c r="F648" i="1"/>
  <c r="G648" i="1"/>
  <c r="H648" i="1"/>
  <c r="I648" i="1"/>
  <c r="J648" i="1"/>
  <c r="K648" i="1"/>
  <c r="L648" i="1"/>
  <c r="M648" i="1"/>
  <c r="B649" i="1"/>
  <c r="C649" i="1"/>
  <c r="D649" i="1"/>
  <c r="E649" i="1"/>
  <c r="F649" i="1"/>
  <c r="G649" i="1"/>
  <c r="H649" i="1"/>
  <c r="I649" i="1"/>
  <c r="J649" i="1"/>
  <c r="K649" i="1"/>
  <c r="L649" i="1"/>
  <c r="M649" i="1"/>
  <c r="B650" i="1"/>
  <c r="C650" i="1"/>
  <c r="D650" i="1"/>
  <c r="E650" i="1"/>
  <c r="F650" i="1"/>
  <c r="G650" i="1"/>
  <c r="H650" i="1"/>
  <c r="I650" i="1"/>
  <c r="J650" i="1"/>
  <c r="K650" i="1"/>
  <c r="L650" i="1"/>
  <c r="M650" i="1"/>
  <c r="B651" i="1"/>
  <c r="C651" i="1"/>
  <c r="D651" i="1"/>
  <c r="E651" i="1"/>
  <c r="F651" i="1"/>
  <c r="G651" i="1"/>
  <c r="H651" i="1"/>
  <c r="I651" i="1"/>
  <c r="J651" i="1"/>
  <c r="K651" i="1"/>
  <c r="L651" i="1"/>
  <c r="M651" i="1"/>
  <c r="B652" i="1"/>
  <c r="C652" i="1"/>
  <c r="A652" i="1" s="1"/>
  <c r="D652" i="1"/>
  <c r="E652" i="1"/>
  <c r="F652" i="1"/>
  <c r="G652" i="1"/>
  <c r="H652" i="1"/>
  <c r="I652" i="1"/>
  <c r="J652" i="1"/>
  <c r="K652" i="1"/>
  <c r="L652" i="1"/>
  <c r="M652" i="1"/>
  <c r="B653" i="1"/>
  <c r="C653" i="1"/>
  <c r="A653" i="1" s="1"/>
  <c r="D653" i="1"/>
  <c r="E653" i="1"/>
  <c r="F653" i="1"/>
  <c r="G653" i="1"/>
  <c r="H653" i="1"/>
  <c r="I653" i="1"/>
  <c r="J653" i="1"/>
  <c r="K653" i="1"/>
  <c r="L653" i="1"/>
  <c r="M653" i="1"/>
  <c r="B654" i="1"/>
  <c r="C654" i="1"/>
  <c r="A654" i="1" s="1"/>
  <c r="D654" i="1"/>
  <c r="E654" i="1"/>
  <c r="F654" i="1"/>
  <c r="G654" i="1"/>
  <c r="H654" i="1"/>
  <c r="I654" i="1"/>
  <c r="J654" i="1"/>
  <c r="K654" i="1"/>
  <c r="L654" i="1"/>
  <c r="M654" i="1"/>
  <c r="B655" i="1"/>
  <c r="C655" i="1"/>
  <c r="A655" i="1" s="1"/>
  <c r="D655" i="1"/>
  <c r="E655" i="1"/>
  <c r="F655" i="1"/>
  <c r="G655" i="1"/>
  <c r="H655" i="1"/>
  <c r="I655" i="1"/>
  <c r="J655" i="1"/>
  <c r="K655" i="1"/>
  <c r="L655" i="1"/>
  <c r="M655" i="1"/>
  <c r="B656" i="1"/>
  <c r="C656" i="1"/>
  <c r="A656" i="1" s="1"/>
  <c r="D656" i="1"/>
  <c r="E656" i="1"/>
  <c r="F656" i="1"/>
  <c r="G656" i="1"/>
  <c r="H656" i="1"/>
  <c r="I656" i="1"/>
  <c r="J656" i="1"/>
  <c r="K656" i="1"/>
  <c r="L656" i="1"/>
  <c r="M656" i="1"/>
  <c r="B657" i="1"/>
  <c r="C657" i="1"/>
  <c r="D657" i="1"/>
  <c r="E657" i="1"/>
  <c r="F657" i="1"/>
  <c r="N657" i="1" s="1"/>
  <c r="G657" i="1"/>
  <c r="H657" i="1"/>
  <c r="I657" i="1"/>
  <c r="J657" i="1"/>
  <c r="K657" i="1"/>
  <c r="L657" i="1"/>
  <c r="M657" i="1"/>
  <c r="B658" i="1"/>
  <c r="C658" i="1"/>
  <c r="D658" i="1"/>
  <c r="E658" i="1"/>
  <c r="F658" i="1"/>
  <c r="G658" i="1"/>
  <c r="H658" i="1"/>
  <c r="I658" i="1"/>
  <c r="J658" i="1"/>
  <c r="K658" i="1"/>
  <c r="L658" i="1"/>
  <c r="M658" i="1"/>
  <c r="B659" i="1"/>
  <c r="C659" i="1"/>
  <c r="D659" i="1"/>
  <c r="E659" i="1"/>
  <c r="F659" i="1"/>
  <c r="G659" i="1"/>
  <c r="H659" i="1"/>
  <c r="I659" i="1"/>
  <c r="J659" i="1"/>
  <c r="K659" i="1"/>
  <c r="L659" i="1"/>
  <c r="M659" i="1"/>
  <c r="A660" i="1"/>
  <c r="B660" i="1"/>
  <c r="C660" i="1"/>
  <c r="D660" i="1"/>
  <c r="E660" i="1"/>
  <c r="F660" i="1"/>
  <c r="G660" i="1"/>
  <c r="H660" i="1"/>
  <c r="I660" i="1"/>
  <c r="J660" i="1"/>
  <c r="K660" i="1"/>
  <c r="L660" i="1"/>
  <c r="M660" i="1"/>
  <c r="B661" i="1"/>
  <c r="C661" i="1"/>
  <c r="A661" i="1" s="1"/>
  <c r="D661" i="1"/>
  <c r="E661" i="1"/>
  <c r="F661" i="1"/>
  <c r="G661" i="1"/>
  <c r="H661" i="1"/>
  <c r="I661" i="1"/>
  <c r="J661" i="1"/>
  <c r="K661" i="1"/>
  <c r="L661" i="1"/>
  <c r="M661" i="1"/>
  <c r="B662" i="1"/>
  <c r="C662" i="1"/>
  <c r="D662" i="1"/>
  <c r="E662" i="1"/>
  <c r="F662" i="1"/>
  <c r="G662" i="1"/>
  <c r="H662" i="1"/>
  <c r="I662" i="1"/>
  <c r="J662" i="1"/>
  <c r="K662" i="1"/>
  <c r="L662" i="1"/>
  <c r="M662" i="1"/>
  <c r="B663" i="1"/>
  <c r="C663" i="1"/>
  <c r="A663" i="1" s="1"/>
  <c r="D663" i="1"/>
  <c r="E663" i="1"/>
  <c r="F663" i="1"/>
  <c r="G663" i="1"/>
  <c r="H663" i="1"/>
  <c r="I663" i="1"/>
  <c r="J663" i="1"/>
  <c r="K663" i="1"/>
  <c r="L663" i="1"/>
  <c r="M663" i="1"/>
  <c r="B664" i="1"/>
  <c r="C664" i="1"/>
  <c r="A664" i="1" s="1"/>
  <c r="D664" i="1"/>
  <c r="E664" i="1"/>
  <c r="F664" i="1"/>
  <c r="G664" i="1"/>
  <c r="H664" i="1"/>
  <c r="I664" i="1"/>
  <c r="J664" i="1"/>
  <c r="K664" i="1"/>
  <c r="L664" i="1"/>
  <c r="M664" i="1"/>
  <c r="B665" i="1"/>
  <c r="C665" i="1"/>
  <c r="D665" i="1"/>
  <c r="E665" i="1"/>
  <c r="F665" i="1"/>
  <c r="G665" i="1"/>
  <c r="H665" i="1"/>
  <c r="I665" i="1"/>
  <c r="J665" i="1"/>
  <c r="K665" i="1"/>
  <c r="L665" i="1"/>
  <c r="M665" i="1"/>
  <c r="B666" i="1"/>
  <c r="C666" i="1"/>
  <c r="D666" i="1"/>
  <c r="E666" i="1"/>
  <c r="F666" i="1"/>
  <c r="G666" i="1"/>
  <c r="H666" i="1"/>
  <c r="I666" i="1"/>
  <c r="J666" i="1"/>
  <c r="K666" i="1"/>
  <c r="L666" i="1"/>
  <c r="M666" i="1"/>
  <c r="B667" i="1"/>
  <c r="C667" i="1"/>
  <c r="D667" i="1"/>
  <c r="E667" i="1"/>
  <c r="F667" i="1"/>
  <c r="G667" i="1"/>
  <c r="H667" i="1"/>
  <c r="I667" i="1"/>
  <c r="J667" i="1"/>
  <c r="K667" i="1"/>
  <c r="L667" i="1"/>
  <c r="M667" i="1"/>
  <c r="B668" i="1"/>
  <c r="C668" i="1"/>
  <c r="A668" i="1" s="1"/>
  <c r="D668" i="1"/>
  <c r="E668" i="1"/>
  <c r="F668" i="1"/>
  <c r="G668" i="1"/>
  <c r="H668" i="1"/>
  <c r="I668" i="1"/>
  <c r="J668" i="1"/>
  <c r="K668" i="1"/>
  <c r="L668" i="1"/>
  <c r="M668" i="1"/>
  <c r="B669" i="1"/>
  <c r="C669" i="1"/>
  <c r="A669" i="1" s="1"/>
  <c r="D669" i="1"/>
  <c r="E669" i="1"/>
  <c r="F669" i="1"/>
  <c r="G669" i="1"/>
  <c r="H669" i="1"/>
  <c r="I669" i="1"/>
  <c r="J669" i="1"/>
  <c r="K669" i="1"/>
  <c r="L669" i="1"/>
  <c r="M669" i="1"/>
  <c r="B670" i="1"/>
  <c r="C670" i="1"/>
  <c r="D670" i="1"/>
  <c r="E670" i="1"/>
  <c r="F670" i="1"/>
  <c r="G670" i="1"/>
  <c r="H670" i="1"/>
  <c r="I670" i="1"/>
  <c r="J670" i="1"/>
  <c r="K670" i="1"/>
  <c r="L670" i="1"/>
  <c r="M670" i="1"/>
  <c r="B671" i="1"/>
  <c r="C671" i="1"/>
  <c r="A671" i="1" s="1"/>
  <c r="D671" i="1"/>
  <c r="E671" i="1"/>
  <c r="F671" i="1"/>
  <c r="G671" i="1"/>
  <c r="H671" i="1"/>
  <c r="I671" i="1"/>
  <c r="J671" i="1"/>
  <c r="K671" i="1"/>
  <c r="L671" i="1"/>
  <c r="M671" i="1"/>
  <c r="B672" i="1"/>
  <c r="C672" i="1"/>
  <c r="A672" i="1" s="1"/>
  <c r="D672" i="1"/>
  <c r="E672" i="1"/>
  <c r="F672" i="1"/>
  <c r="G672" i="1"/>
  <c r="H672" i="1"/>
  <c r="I672" i="1"/>
  <c r="J672" i="1"/>
  <c r="K672" i="1"/>
  <c r="L672" i="1"/>
  <c r="M672" i="1"/>
  <c r="B673" i="1"/>
  <c r="C673" i="1"/>
  <c r="D673" i="1"/>
  <c r="E673" i="1"/>
  <c r="F673" i="1"/>
  <c r="G673" i="1"/>
  <c r="H673" i="1"/>
  <c r="I673" i="1"/>
  <c r="J673" i="1"/>
  <c r="K673" i="1"/>
  <c r="L673" i="1"/>
  <c r="M673" i="1"/>
  <c r="B674" i="1"/>
  <c r="C674" i="1"/>
  <c r="D674" i="1"/>
  <c r="E674" i="1"/>
  <c r="F674" i="1"/>
  <c r="G674" i="1"/>
  <c r="H674" i="1"/>
  <c r="I674" i="1"/>
  <c r="J674" i="1"/>
  <c r="K674" i="1"/>
  <c r="L674" i="1"/>
  <c r="M674" i="1"/>
  <c r="B675" i="1"/>
  <c r="C675" i="1"/>
  <c r="D675" i="1"/>
  <c r="E675" i="1"/>
  <c r="F675" i="1"/>
  <c r="G675" i="1"/>
  <c r="H675" i="1"/>
  <c r="I675" i="1"/>
  <c r="J675" i="1"/>
  <c r="K675" i="1"/>
  <c r="L675" i="1"/>
  <c r="M675" i="1"/>
  <c r="B676" i="1"/>
  <c r="C676" i="1"/>
  <c r="D676" i="1"/>
  <c r="E676" i="1"/>
  <c r="F676" i="1"/>
  <c r="G676" i="1"/>
  <c r="H676" i="1"/>
  <c r="I676" i="1"/>
  <c r="J676" i="1"/>
  <c r="K676" i="1"/>
  <c r="L676" i="1"/>
  <c r="M676" i="1"/>
  <c r="B677" i="1"/>
  <c r="C677" i="1"/>
  <c r="D677" i="1"/>
  <c r="E677" i="1"/>
  <c r="F677" i="1"/>
  <c r="G677" i="1"/>
  <c r="H677" i="1"/>
  <c r="I677" i="1"/>
  <c r="J677" i="1"/>
  <c r="K677" i="1"/>
  <c r="L677" i="1"/>
  <c r="M677" i="1"/>
  <c r="B678" i="1"/>
  <c r="C678" i="1"/>
  <c r="A678" i="1" s="1"/>
  <c r="D678" i="1"/>
  <c r="E678" i="1"/>
  <c r="F678" i="1"/>
  <c r="G678" i="1"/>
  <c r="H678" i="1"/>
  <c r="I678" i="1"/>
  <c r="J678" i="1"/>
  <c r="K678" i="1"/>
  <c r="L678" i="1"/>
  <c r="M678" i="1"/>
  <c r="B679" i="1"/>
  <c r="C679" i="1"/>
  <c r="D679" i="1"/>
  <c r="E679" i="1"/>
  <c r="F679" i="1"/>
  <c r="G679" i="1"/>
  <c r="H679" i="1"/>
  <c r="I679" i="1"/>
  <c r="J679" i="1"/>
  <c r="K679" i="1"/>
  <c r="L679" i="1"/>
  <c r="M679" i="1"/>
  <c r="B680" i="1"/>
  <c r="C680" i="1"/>
  <c r="D680" i="1"/>
  <c r="E680" i="1"/>
  <c r="F680" i="1"/>
  <c r="G680" i="1"/>
  <c r="H680" i="1"/>
  <c r="I680" i="1"/>
  <c r="J680" i="1"/>
  <c r="K680" i="1"/>
  <c r="L680" i="1"/>
  <c r="M680" i="1"/>
  <c r="B681" i="1"/>
  <c r="A681" i="1" s="1"/>
  <c r="C681" i="1"/>
  <c r="D681" i="1"/>
  <c r="E681" i="1"/>
  <c r="F681" i="1"/>
  <c r="G681" i="1"/>
  <c r="H681" i="1"/>
  <c r="I681" i="1"/>
  <c r="J681" i="1"/>
  <c r="K681" i="1"/>
  <c r="L681" i="1"/>
  <c r="M681" i="1"/>
  <c r="B682" i="1"/>
  <c r="C682" i="1"/>
  <c r="A682" i="1" s="1"/>
  <c r="D682" i="1"/>
  <c r="E682" i="1"/>
  <c r="F682" i="1"/>
  <c r="G682" i="1"/>
  <c r="H682" i="1"/>
  <c r="I682" i="1"/>
  <c r="J682" i="1"/>
  <c r="K682" i="1"/>
  <c r="L682" i="1"/>
  <c r="M682" i="1"/>
  <c r="B683" i="1"/>
  <c r="C683" i="1"/>
  <c r="D683" i="1"/>
  <c r="E683" i="1"/>
  <c r="F683" i="1"/>
  <c r="G683" i="1"/>
  <c r="H683" i="1"/>
  <c r="I683" i="1"/>
  <c r="J683" i="1"/>
  <c r="K683" i="1"/>
  <c r="L683" i="1"/>
  <c r="M683" i="1"/>
  <c r="B684" i="1"/>
  <c r="A684" i="1" s="1"/>
  <c r="C684" i="1"/>
  <c r="D684" i="1"/>
  <c r="E684" i="1"/>
  <c r="F684" i="1"/>
  <c r="G684" i="1"/>
  <c r="H684" i="1"/>
  <c r="I684" i="1"/>
  <c r="J684" i="1"/>
  <c r="K684" i="1"/>
  <c r="L684" i="1"/>
  <c r="M684" i="1"/>
  <c r="B685" i="1"/>
  <c r="C685" i="1"/>
  <c r="D685" i="1"/>
  <c r="E685" i="1"/>
  <c r="F685" i="1"/>
  <c r="G685" i="1"/>
  <c r="H685" i="1"/>
  <c r="I685" i="1"/>
  <c r="J685" i="1"/>
  <c r="K685" i="1"/>
  <c r="L685" i="1"/>
  <c r="M685" i="1"/>
  <c r="A686" i="1"/>
  <c r="B686" i="1"/>
  <c r="C686" i="1"/>
  <c r="D686" i="1"/>
  <c r="E686" i="1"/>
  <c r="F686" i="1"/>
  <c r="G686" i="1"/>
  <c r="H686" i="1"/>
  <c r="I686" i="1"/>
  <c r="J686" i="1"/>
  <c r="K686" i="1"/>
  <c r="L686" i="1"/>
  <c r="M686" i="1"/>
  <c r="B687" i="1"/>
  <c r="C687" i="1"/>
  <c r="D687" i="1"/>
  <c r="E687" i="1"/>
  <c r="F687" i="1"/>
  <c r="G687" i="1"/>
  <c r="H687" i="1"/>
  <c r="I687" i="1"/>
  <c r="J687" i="1"/>
  <c r="K687" i="1"/>
  <c r="L687" i="1"/>
  <c r="M687" i="1"/>
  <c r="B688" i="1"/>
  <c r="C688" i="1"/>
  <c r="D688" i="1"/>
  <c r="E688" i="1"/>
  <c r="F688" i="1"/>
  <c r="G688" i="1"/>
  <c r="H688" i="1"/>
  <c r="I688" i="1"/>
  <c r="J688" i="1"/>
  <c r="K688" i="1"/>
  <c r="L688" i="1"/>
  <c r="M688" i="1"/>
  <c r="B689" i="1"/>
  <c r="C689" i="1"/>
  <c r="A689" i="1" s="1"/>
  <c r="D689" i="1"/>
  <c r="E689" i="1"/>
  <c r="F689" i="1"/>
  <c r="G689" i="1"/>
  <c r="H689" i="1"/>
  <c r="I689" i="1"/>
  <c r="J689" i="1"/>
  <c r="K689" i="1"/>
  <c r="L689" i="1"/>
  <c r="M689" i="1"/>
  <c r="B690" i="1"/>
  <c r="C690" i="1"/>
  <c r="D690" i="1"/>
  <c r="E690" i="1"/>
  <c r="F690" i="1"/>
  <c r="G690" i="1"/>
  <c r="H690" i="1"/>
  <c r="I690" i="1"/>
  <c r="J690" i="1"/>
  <c r="K690" i="1"/>
  <c r="L690" i="1"/>
  <c r="M690" i="1"/>
  <c r="B691" i="1"/>
  <c r="C691" i="1"/>
  <c r="D691" i="1"/>
  <c r="E691" i="1"/>
  <c r="F691" i="1"/>
  <c r="G691" i="1"/>
  <c r="H691" i="1"/>
  <c r="I691" i="1"/>
  <c r="J691" i="1"/>
  <c r="K691" i="1"/>
  <c r="L691" i="1"/>
  <c r="M691" i="1"/>
  <c r="B692" i="1"/>
  <c r="C692" i="1"/>
  <c r="D692" i="1"/>
  <c r="E692" i="1"/>
  <c r="F692" i="1"/>
  <c r="G692" i="1"/>
  <c r="H692" i="1"/>
  <c r="I692" i="1"/>
  <c r="J692" i="1"/>
  <c r="K692" i="1"/>
  <c r="L692" i="1"/>
  <c r="M692" i="1"/>
  <c r="B693" i="1"/>
  <c r="C693" i="1"/>
  <c r="D693" i="1"/>
  <c r="E693" i="1"/>
  <c r="F693" i="1"/>
  <c r="G693" i="1"/>
  <c r="H693" i="1"/>
  <c r="I693" i="1"/>
  <c r="J693" i="1"/>
  <c r="K693" i="1"/>
  <c r="L693" i="1"/>
  <c r="M693" i="1"/>
  <c r="B694" i="1"/>
  <c r="C694" i="1"/>
  <c r="A694" i="1" s="1"/>
  <c r="D694" i="1"/>
  <c r="E694" i="1"/>
  <c r="F694" i="1"/>
  <c r="G694" i="1"/>
  <c r="H694" i="1"/>
  <c r="I694" i="1"/>
  <c r="J694" i="1"/>
  <c r="K694" i="1"/>
  <c r="L694" i="1"/>
  <c r="M694" i="1"/>
  <c r="B695" i="1"/>
  <c r="C695" i="1"/>
  <c r="D695" i="1"/>
  <c r="E695" i="1"/>
  <c r="F695" i="1"/>
  <c r="G695" i="1"/>
  <c r="H695" i="1"/>
  <c r="I695" i="1"/>
  <c r="J695" i="1"/>
  <c r="K695" i="1"/>
  <c r="L695" i="1"/>
  <c r="M695" i="1"/>
  <c r="B696" i="1"/>
  <c r="C696" i="1"/>
  <c r="D696" i="1"/>
  <c r="E696" i="1"/>
  <c r="F696" i="1"/>
  <c r="G696" i="1"/>
  <c r="H696" i="1"/>
  <c r="I696" i="1"/>
  <c r="J696" i="1"/>
  <c r="K696" i="1"/>
  <c r="L696" i="1"/>
  <c r="M696" i="1"/>
  <c r="B697" i="1"/>
  <c r="C697" i="1"/>
  <c r="A697" i="1" s="1"/>
  <c r="D697" i="1"/>
  <c r="E697" i="1"/>
  <c r="F697" i="1"/>
  <c r="G697" i="1"/>
  <c r="H697" i="1"/>
  <c r="I697" i="1"/>
  <c r="J697" i="1"/>
  <c r="K697" i="1"/>
  <c r="L697" i="1"/>
  <c r="M697" i="1"/>
  <c r="B698" i="1"/>
  <c r="C698" i="1"/>
  <c r="A698" i="1" s="1"/>
  <c r="D698" i="1"/>
  <c r="E698" i="1"/>
  <c r="F698" i="1"/>
  <c r="G698" i="1"/>
  <c r="H698" i="1"/>
  <c r="I698" i="1"/>
  <c r="J698" i="1"/>
  <c r="K698" i="1"/>
  <c r="L698" i="1"/>
  <c r="M698" i="1"/>
  <c r="B699" i="1"/>
  <c r="C699" i="1"/>
  <c r="D699" i="1"/>
  <c r="E699" i="1"/>
  <c r="F699" i="1"/>
  <c r="G699" i="1"/>
  <c r="H699" i="1"/>
  <c r="I699" i="1"/>
  <c r="J699" i="1"/>
  <c r="K699" i="1"/>
  <c r="L699" i="1"/>
  <c r="M699" i="1"/>
  <c r="B700" i="1"/>
  <c r="C700" i="1"/>
  <c r="D700" i="1"/>
  <c r="E700" i="1"/>
  <c r="F700" i="1"/>
  <c r="G700" i="1"/>
  <c r="H700" i="1"/>
  <c r="I700" i="1"/>
  <c r="J700" i="1"/>
  <c r="K700" i="1"/>
  <c r="L700" i="1"/>
  <c r="M700" i="1"/>
  <c r="B701" i="1"/>
  <c r="C701" i="1"/>
  <c r="D701" i="1"/>
  <c r="E701" i="1"/>
  <c r="F701" i="1"/>
  <c r="G701" i="1"/>
  <c r="H701" i="1"/>
  <c r="I701" i="1"/>
  <c r="J701" i="1"/>
  <c r="K701" i="1"/>
  <c r="L701" i="1"/>
  <c r="M701" i="1"/>
  <c r="B702" i="1"/>
  <c r="C702" i="1"/>
  <c r="A702" i="1" s="1"/>
  <c r="D702" i="1"/>
  <c r="E702" i="1"/>
  <c r="F702" i="1"/>
  <c r="G702" i="1"/>
  <c r="H702" i="1"/>
  <c r="I702" i="1"/>
  <c r="J702" i="1"/>
  <c r="K702" i="1"/>
  <c r="L702" i="1"/>
  <c r="M702" i="1"/>
  <c r="B703" i="1"/>
  <c r="A703" i="1" s="1"/>
  <c r="C703" i="1"/>
  <c r="D703" i="1"/>
  <c r="E703" i="1"/>
  <c r="F703" i="1"/>
  <c r="G703" i="1"/>
  <c r="H703" i="1"/>
  <c r="I703" i="1"/>
  <c r="J703" i="1"/>
  <c r="K703" i="1"/>
  <c r="L703" i="1"/>
  <c r="M703" i="1"/>
  <c r="B704" i="1"/>
  <c r="C704" i="1"/>
  <c r="D704" i="1"/>
  <c r="E704" i="1"/>
  <c r="F704" i="1"/>
  <c r="G704" i="1"/>
  <c r="H704" i="1"/>
  <c r="I704" i="1"/>
  <c r="J704" i="1"/>
  <c r="K704" i="1"/>
  <c r="L704" i="1"/>
  <c r="M704" i="1"/>
  <c r="B705" i="1"/>
  <c r="A705" i="1" s="1"/>
  <c r="C705" i="1"/>
  <c r="D705" i="1"/>
  <c r="E705" i="1"/>
  <c r="F705" i="1"/>
  <c r="G705" i="1"/>
  <c r="H705" i="1"/>
  <c r="I705" i="1"/>
  <c r="J705" i="1"/>
  <c r="K705" i="1"/>
  <c r="L705" i="1"/>
  <c r="M705" i="1"/>
  <c r="B706" i="1"/>
  <c r="C706" i="1"/>
  <c r="D706" i="1"/>
  <c r="E706" i="1"/>
  <c r="F706" i="1"/>
  <c r="G706" i="1"/>
  <c r="H706" i="1"/>
  <c r="I706" i="1"/>
  <c r="J706" i="1"/>
  <c r="K706" i="1"/>
  <c r="L706" i="1"/>
  <c r="M706" i="1"/>
  <c r="B707" i="1"/>
  <c r="C707" i="1"/>
  <c r="D707" i="1"/>
  <c r="E707" i="1"/>
  <c r="F707" i="1"/>
  <c r="G707" i="1"/>
  <c r="H707" i="1"/>
  <c r="I707" i="1"/>
  <c r="J707" i="1"/>
  <c r="K707" i="1"/>
  <c r="L707" i="1"/>
  <c r="M707" i="1"/>
  <c r="B708" i="1"/>
  <c r="C708" i="1"/>
  <c r="A708" i="1" s="1"/>
  <c r="D708" i="1"/>
  <c r="E708" i="1"/>
  <c r="F708" i="1"/>
  <c r="G708" i="1"/>
  <c r="H708" i="1"/>
  <c r="I708" i="1"/>
  <c r="J708" i="1"/>
  <c r="K708" i="1"/>
  <c r="L708" i="1"/>
  <c r="M708" i="1"/>
  <c r="B709" i="1"/>
  <c r="C709" i="1"/>
  <c r="D709" i="1"/>
  <c r="E709" i="1"/>
  <c r="F709" i="1"/>
  <c r="G709" i="1"/>
  <c r="H709" i="1"/>
  <c r="I709" i="1"/>
  <c r="J709" i="1"/>
  <c r="K709" i="1"/>
  <c r="L709" i="1"/>
  <c r="M709" i="1"/>
  <c r="B710" i="1"/>
  <c r="A710" i="1" s="1"/>
  <c r="C710" i="1"/>
  <c r="D710" i="1"/>
  <c r="E710" i="1"/>
  <c r="F710" i="1"/>
  <c r="G710" i="1"/>
  <c r="H710" i="1"/>
  <c r="I710" i="1"/>
  <c r="J710" i="1"/>
  <c r="K710" i="1"/>
  <c r="L710" i="1"/>
  <c r="M710" i="1"/>
  <c r="A711" i="1"/>
  <c r="B711" i="1"/>
  <c r="C711" i="1"/>
  <c r="D711" i="1"/>
  <c r="E711" i="1"/>
  <c r="F711" i="1"/>
  <c r="G711" i="1"/>
  <c r="H711" i="1"/>
  <c r="I711" i="1"/>
  <c r="J711" i="1"/>
  <c r="K711" i="1"/>
  <c r="L711" i="1"/>
  <c r="M711" i="1"/>
  <c r="B712" i="1"/>
  <c r="C712" i="1"/>
  <c r="D712" i="1"/>
  <c r="E712" i="1"/>
  <c r="F712" i="1"/>
  <c r="G712" i="1"/>
  <c r="H712" i="1"/>
  <c r="I712" i="1"/>
  <c r="J712" i="1"/>
  <c r="K712" i="1"/>
  <c r="L712" i="1"/>
  <c r="M712" i="1"/>
  <c r="B713" i="1"/>
  <c r="C713" i="1"/>
  <c r="D713" i="1"/>
  <c r="E713" i="1"/>
  <c r="F713" i="1"/>
  <c r="G713" i="1"/>
  <c r="H713" i="1"/>
  <c r="I713" i="1"/>
  <c r="J713" i="1"/>
  <c r="K713" i="1"/>
  <c r="L713" i="1"/>
  <c r="M713" i="1"/>
  <c r="B714" i="1"/>
  <c r="C714" i="1"/>
  <c r="D714" i="1"/>
  <c r="E714" i="1"/>
  <c r="F714" i="1"/>
  <c r="G714" i="1"/>
  <c r="H714" i="1"/>
  <c r="I714" i="1"/>
  <c r="J714" i="1"/>
  <c r="K714" i="1"/>
  <c r="L714" i="1"/>
  <c r="M714" i="1"/>
  <c r="B715" i="1"/>
  <c r="C715" i="1"/>
  <c r="D715" i="1"/>
  <c r="E715" i="1"/>
  <c r="F715" i="1"/>
  <c r="G715" i="1"/>
  <c r="H715" i="1"/>
  <c r="I715" i="1"/>
  <c r="J715" i="1"/>
  <c r="K715" i="1"/>
  <c r="L715" i="1"/>
  <c r="M715" i="1"/>
  <c r="A716" i="1"/>
  <c r="B716" i="1"/>
  <c r="C716" i="1"/>
  <c r="D716" i="1"/>
  <c r="E716" i="1"/>
  <c r="F716" i="1"/>
  <c r="G716" i="1"/>
  <c r="H716" i="1"/>
  <c r="I716" i="1"/>
  <c r="J716" i="1"/>
  <c r="K716" i="1"/>
  <c r="L716" i="1"/>
  <c r="M716" i="1"/>
  <c r="B717" i="1"/>
  <c r="C717" i="1"/>
  <c r="A717" i="1" s="1"/>
  <c r="D717" i="1"/>
  <c r="E717" i="1"/>
  <c r="F717" i="1"/>
  <c r="G717" i="1"/>
  <c r="H717" i="1"/>
  <c r="I717" i="1"/>
  <c r="J717" i="1"/>
  <c r="K717" i="1"/>
  <c r="L717" i="1"/>
  <c r="M717" i="1"/>
  <c r="B718" i="1"/>
  <c r="C718" i="1"/>
  <c r="D718" i="1"/>
  <c r="E718" i="1"/>
  <c r="F718" i="1"/>
  <c r="G718" i="1"/>
  <c r="H718" i="1"/>
  <c r="I718" i="1"/>
  <c r="J718" i="1"/>
  <c r="K718" i="1"/>
  <c r="L718" i="1"/>
  <c r="M718" i="1"/>
  <c r="B719" i="1"/>
  <c r="C719" i="1"/>
  <c r="A719" i="1" s="1"/>
  <c r="D719" i="1"/>
  <c r="E719" i="1"/>
  <c r="F719" i="1"/>
  <c r="G719" i="1"/>
  <c r="H719" i="1"/>
  <c r="I719" i="1"/>
  <c r="J719" i="1"/>
  <c r="K719" i="1"/>
  <c r="L719" i="1"/>
  <c r="M719" i="1"/>
  <c r="B720" i="1"/>
  <c r="C720" i="1"/>
  <c r="A720" i="1" s="1"/>
  <c r="D720" i="1"/>
  <c r="E720" i="1"/>
  <c r="F720" i="1"/>
  <c r="G720" i="1"/>
  <c r="H720" i="1"/>
  <c r="I720" i="1"/>
  <c r="J720" i="1"/>
  <c r="K720" i="1"/>
  <c r="L720" i="1"/>
  <c r="M720" i="1"/>
  <c r="B721" i="1"/>
  <c r="C721" i="1"/>
  <c r="D721" i="1"/>
  <c r="E721" i="1"/>
  <c r="F721" i="1"/>
  <c r="G721" i="1"/>
  <c r="H721" i="1"/>
  <c r="I721" i="1"/>
  <c r="J721" i="1"/>
  <c r="K721" i="1"/>
  <c r="L721" i="1"/>
  <c r="M721" i="1"/>
  <c r="B722" i="1"/>
  <c r="C722" i="1"/>
  <c r="D722" i="1"/>
  <c r="E722" i="1"/>
  <c r="F722" i="1"/>
  <c r="G722" i="1"/>
  <c r="H722" i="1"/>
  <c r="I722" i="1"/>
  <c r="J722" i="1"/>
  <c r="K722" i="1"/>
  <c r="L722" i="1"/>
  <c r="M722" i="1"/>
  <c r="B723" i="1"/>
  <c r="C723" i="1"/>
  <c r="D723" i="1"/>
  <c r="E723" i="1"/>
  <c r="F723" i="1"/>
  <c r="G723" i="1"/>
  <c r="H723" i="1"/>
  <c r="I723" i="1"/>
  <c r="J723" i="1"/>
  <c r="K723" i="1"/>
  <c r="L723" i="1"/>
  <c r="M723" i="1"/>
  <c r="B724" i="1"/>
  <c r="C724" i="1"/>
  <c r="D724" i="1"/>
  <c r="E724" i="1"/>
  <c r="F724" i="1"/>
  <c r="G724" i="1"/>
  <c r="H724" i="1"/>
  <c r="I724" i="1"/>
  <c r="J724" i="1"/>
  <c r="K724" i="1"/>
  <c r="L724" i="1"/>
  <c r="M724" i="1"/>
  <c r="B725" i="1"/>
  <c r="C725" i="1"/>
  <c r="D725" i="1"/>
  <c r="E725" i="1"/>
  <c r="F725" i="1"/>
  <c r="G725" i="1"/>
  <c r="H725" i="1"/>
  <c r="I725" i="1"/>
  <c r="J725" i="1"/>
  <c r="K725" i="1"/>
  <c r="L725" i="1"/>
  <c r="M725" i="1"/>
  <c r="B726" i="1"/>
  <c r="C726" i="1"/>
  <c r="A726" i="1" s="1"/>
  <c r="D726" i="1"/>
  <c r="E726" i="1"/>
  <c r="F726" i="1"/>
  <c r="G726" i="1"/>
  <c r="H726" i="1"/>
  <c r="I726" i="1"/>
  <c r="J726" i="1"/>
  <c r="K726" i="1"/>
  <c r="L726" i="1"/>
  <c r="M726" i="1"/>
  <c r="B727" i="1"/>
  <c r="C727" i="1"/>
  <c r="D727" i="1"/>
  <c r="E727" i="1"/>
  <c r="F727" i="1"/>
  <c r="G727" i="1"/>
  <c r="H727" i="1"/>
  <c r="I727" i="1"/>
  <c r="J727" i="1"/>
  <c r="K727" i="1"/>
  <c r="L727" i="1"/>
  <c r="M727" i="1"/>
  <c r="B728" i="1"/>
  <c r="C728" i="1"/>
  <c r="D728" i="1"/>
  <c r="E728" i="1"/>
  <c r="F728" i="1"/>
  <c r="G728" i="1"/>
  <c r="H728" i="1"/>
  <c r="I728" i="1"/>
  <c r="J728" i="1"/>
  <c r="K728" i="1"/>
  <c r="L728" i="1"/>
  <c r="M728" i="1"/>
  <c r="B729" i="1"/>
  <c r="C729" i="1"/>
  <c r="A729" i="1" s="1"/>
  <c r="D729" i="1"/>
  <c r="E729" i="1"/>
  <c r="F729" i="1"/>
  <c r="G729" i="1"/>
  <c r="H729" i="1"/>
  <c r="I729" i="1"/>
  <c r="J729" i="1"/>
  <c r="K729" i="1"/>
  <c r="L729" i="1"/>
  <c r="M729" i="1"/>
  <c r="B730" i="1"/>
  <c r="C730" i="1"/>
  <c r="A730" i="1" s="1"/>
  <c r="D730" i="1"/>
  <c r="E730" i="1"/>
  <c r="F730" i="1"/>
  <c r="G730" i="1"/>
  <c r="H730" i="1"/>
  <c r="I730" i="1"/>
  <c r="J730" i="1"/>
  <c r="K730" i="1"/>
  <c r="L730" i="1"/>
  <c r="M730" i="1"/>
  <c r="B731" i="1"/>
  <c r="C731" i="1"/>
  <c r="A731" i="1" s="1"/>
  <c r="D731" i="1"/>
  <c r="E731" i="1"/>
  <c r="F731" i="1"/>
  <c r="G731" i="1"/>
  <c r="H731" i="1"/>
  <c r="I731" i="1"/>
  <c r="J731" i="1"/>
  <c r="K731" i="1"/>
  <c r="L731" i="1"/>
  <c r="M731" i="1"/>
  <c r="B732" i="1"/>
  <c r="A732" i="1" s="1"/>
  <c r="C732" i="1"/>
  <c r="D732" i="1"/>
  <c r="E732" i="1"/>
  <c r="F732" i="1"/>
  <c r="G732" i="1"/>
  <c r="H732" i="1"/>
  <c r="I732" i="1"/>
  <c r="J732" i="1"/>
  <c r="K732" i="1"/>
  <c r="L732" i="1"/>
  <c r="M732" i="1"/>
  <c r="B733" i="1"/>
  <c r="C733" i="1"/>
  <c r="D733" i="1"/>
  <c r="E733" i="1"/>
  <c r="F733" i="1"/>
  <c r="G733" i="1"/>
  <c r="H733" i="1"/>
  <c r="I733" i="1"/>
  <c r="J733" i="1"/>
  <c r="K733" i="1"/>
  <c r="L733" i="1"/>
  <c r="M733" i="1"/>
  <c r="B734" i="1"/>
  <c r="C734" i="1"/>
  <c r="D734" i="1"/>
  <c r="E734" i="1"/>
  <c r="F734" i="1"/>
  <c r="G734" i="1"/>
  <c r="H734" i="1"/>
  <c r="I734" i="1"/>
  <c r="J734" i="1"/>
  <c r="K734" i="1"/>
  <c r="L734" i="1"/>
  <c r="M734" i="1"/>
  <c r="B735" i="1"/>
  <c r="C735" i="1"/>
  <c r="A735" i="1" s="1"/>
  <c r="D735" i="1"/>
  <c r="E735" i="1"/>
  <c r="F735" i="1"/>
  <c r="G735" i="1"/>
  <c r="H735" i="1"/>
  <c r="I735" i="1"/>
  <c r="J735" i="1"/>
  <c r="K735" i="1"/>
  <c r="L735" i="1"/>
  <c r="M735" i="1"/>
  <c r="B736" i="1"/>
  <c r="C736" i="1"/>
  <c r="D736" i="1"/>
  <c r="E736" i="1"/>
  <c r="F736" i="1"/>
  <c r="G736" i="1"/>
  <c r="H736" i="1"/>
  <c r="I736" i="1"/>
  <c r="J736" i="1"/>
  <c r="K736" i="1"/>
  <c r="L736" i="1"/>
  <c r="M736" i="1"/>
  <c r="B737" i="1"/>
  <c r="A737" i="1" s="1"/>
  <c r="C737" i="1"/>
  <c r="D737" i="1"/>
  <c r="E737" i="1"/>
  <c r="F737" i="1"/>
  <c r="G737" i="1"/>
  <c r="H737" i="1"/>
  <c r="I737" i="1"/>
  <c r="J737" i="1"/>
  <c r="K737" i="1"/>
  <c r="L737" i="1"/>
  <c r="M737" i="1"/>
  <c r="N737" i="1"/>
  <c r="B738" i="1"/>
  <c r="C738" i="1"/>
  <c r="A738" i="1" s="1"/>
  <c r="D738" i="1"/>
  <c r="E738" i="1"/>
  <c r="F738" i="1"/>
  <c r="G738" i="1"/>
  <c r="H738" i="1"/>
  <c r="I738" i="1"/>
  <c r="J738" i="1"/>
  <c r="K738" i="1"/>
  <c r="L738" i="1"/>
  <c r="M738" i="1"/>
  <c r="B739" i="1"/>
  <c r="C739" i="1"/>
  <c r="D739" i="1"/>
  <c r="E739" i="1"/>
  <c r="F739" i="1"/>
  <c r="G739" i="1"/>
  <c r="H739" i="1"/>
  <c r="I739" i="1"/>
  <c r="J739" i="1"/>
  <c r="K739" i="1"/>
  <c r="L739" i="1"/>
  <c r="M739" i="1"/>
  <c r="B740" i="1"/>
  <c r="C740" i="1"/>
  <c r="A740" i="1" s="1"/>
  <c r="D740" i="1"/>
  <c r="E740" i="1"/>
  <c r="F740" i="1"/>
  <c r="G740" i="1"/>
  <c r="H740" i="1"/>
  <c r="I740" i="1"/>
  <c r="J740" i="1"/>
  <c r="K740" i="1"/>
  <c r="L740" i="1"/>
  <c r="M740" i="1"/>
  <c r="B741" i="1"/>
  <c r="C741" i="1"/>
  <c r="A741" i="1" s="1"/>
  <c r="D741" i="1"/>
  <c r="E741" i="1"/>
  <c r="F741" i="1"/>
  <c r="G741" i="1"/>
  <c r="H741" i="1"/>
  <c r="I741" i="1"/>
  <c r="J741" i="1"/>
  <c r="K741" i="1"/>
  <c r="L741" i="1"/>
  <c r="M741" i="1"/>
  <c r="B742" i="1"/>
  <c r="C742" i="1"/>
  <c r="A742" i="1" s="1"/>
  <c r="D742" i="1"/>
  <c r="E742" i="1"/>
  <c r="F742" i="1"/>
  <c r="G742" i="1"/>
  <c r="H742" i="1"/>
  <c r="I742" i="1"/>
  <c r="J742" i="1"/>
  <c r="K742" i="1"/>
  <c r="L742" i="1"/>
  <c r="M742" i="1"/>
  <c r="B743" i="1"/>
  <c r="C743" i="1"/>
  <c r="A743" i="1" s="1"/>
  <c r="D743" i="1"/>
  <c r="E743" i="1"/>
  <c r="F743" i="1"/>
  <c r="G743" i="1"/>
  <c r="H743" i="1"/>
  <c r="I743" i="1"/>
  <c r="J743" i="1"/>
  <c r="K743" i="1"/>
  <c r="L743" i="1"/>
  <c r="M743" i="1"/>
  <c r="B744" i="1"/>
  <c r="C744" i="1"/>
  <c r="A744" i="1" s="1"/>
  <c r="D744" i="1"/>
  <c r="E744" i="1"/>
  <c r="F744" i="1"/>
  <c r="G744" i="1"/>
  <c r="H744" i="1"/>
  <c r="I744" i="1"/>
  <c r="J744" i="1"/>
  <c r="K744" i="1"/>
  <c r="L744" i="1"/>
  <c r="M744" i="1"/>
  <c r="B745" i="1"/>
  <c r="C745" i="1"/>
  <c r="D745" i="1"/>
  <c r="E745" i="1"/>
  <c r="F745" i="1"/>
  <c r="G745" i="1"/>
  <c r="H745" i="1"/>
  <c r="I745" i="1"/>
  <c r="J745" i="1"/>
  <c r="K745" i="1"/>
  <c r="L745" i="1"/>
  <c r="M745" i="1"/>
  <c r="B746" i="1"/>
  <c r="C746" i="1"/>
  <c r="D746" i="1"/>
  <c r="E746" i="1"/>
  <c r="F746" i="1"/>
  <c r="G746" i="1"/>
  <c r="H746" i="1"/>
  <c r="I746" i="1"/>
  <c r="J746" i="1"/>
  <c r="K746" i="1"/>
  <c r="L746" i="1"/>
  <c r="M746" i="1"/>
  <c r="B747" i="1"/>
  <c r="C747" i="1"/>
  <c r="A747" i="1" s="1"/>
  <c r="D747" i="1"/>
  <c r="E747" i="1"/>
  <c r="F747" i="1"/>
  <c r="G747" i="1"/>
  <c r="H747" i="1"/>
  <c r="I747" i="1"/>
  <c r="J747" i="1"/>
  <c r="K747" i="1"/>
  <c r="L747" i="1"/>
  <c r="M747" i="1"/>
  <c r="B748" i="1"/>
  <c r="C748" i="1"/>
  <c r="A748" i="1" s="1"/>
  <c r="D748" i="1"/>
  <c r="E748" i="1"/>
  <c r="F748" i="1"/>
  <c r="G748" i="1"/>
  <c r="H748" i="1"/>
  <c r="I748" i="1"/>
  <c r="J748" i="1"/>
  <c r="K748" i="1"/>
  <c r="L748" i="1"/>
  <c r="M748" i="1"/>
  <c r="B749" i="1"/>
  <c r="C749" i="1"/>
  <c r="D749" i="1"/>
  <c r="E749" i="1"/>
  <c r="F749" i="1"/>
  <c r="G749" i="1"/>
  <c r="H749" i="1"/>
  <c r="I749" i="1"/>
  <c r="J749" i="1"/>
  <c r="K749" i="1"/>
  <c r="L749" i="1"/>
  <c r="M749" i="1"/>
  <c r="B750" i="1"/>
  <c r="C750" i="1"/>
  <c r="D750" i="1"/>
  <c r="E750" i="1"/>
  <c r="F750" i="1"/>
  <c r="G750" i="1"/>
  <c r="H750" i="1"/>
  <c r="I750" i="1"/>
  <c r="J750" i="1"/>
  <c r="K750" i="1"/>
  <c r="L750" i="1"/>
  <c r="M750" i="1"/>
  <c r="A751" i="1"/>
  <c r="B751" i="1"/>
  <c r="C751" i="1"/>
  <c r="D751" i="1"/>
  <c r="E751" i="1"/>
  <c r="F751" i="1"/>
  <c r="G751" i="1"/>
  <c r="H751" i="1"/>
  <c r="I751" i="1"/>
  <c r="J751" i="1"/>
  <c r="K751" i="1"/>
  <c r="L751" i="1"/>
  <c r="M751" i="1"/>
  <c r="B752" i="1"/>
  <c r="C752" i="1"/>
  <c r="D752" i="1"/>
  <c r="E752" i="1"/>
  <c r="F752" i="1"/>
  <c r="G752" i="1"/>
  <c r="H752" i="1"/>
  <c r="I752" i="1"/>
  <c r="J752" i="1"/>
  <c r="K752" i="1"/>
  <c r="L752" i="1"/>
  <c r="M752" i="1"/>
  <c r="B753" i="1"/>
  <c r="C753" i="1"/>
  <c r="D753" i="1"/>
  <c r="E753" i="1"/>
  <c r="F753" i="1"/>
  <c r="G753" i="1"/>
  <c r="H753" i="1"/>
  <c r="I753" i="1"/>
  <c r="J753" i="1"/>
  <c r="K753" i="1"/>
  <c r="L753" i="1"/>
  <c r="M753" i="1"/>
  <c r="B754" i="1"/>
  <c r="C754" i="1"/>
  <c r="D754" i="1"/>
  <c r="E754" i="1"/>
  <c r="F754" i="1"/>
  <c r="G754" i="1"/>
  <c r="H754" i="1"/>
  <c r="I754" i="1"/>
  <c r="J754" i="1"/>
  <c r="K754" i="1"/>
  <c r="L754" i="1"/>
  <c r="M754" i="1"/>
  <c r="B755" i="1"/>
  <c r="C755" i="1"/>
  <c r="D755" i="1"/>
  <c r="E755" i="1"/>
  <c r="F755" i="1"/>
  <c r="G755" i="1"/>
  <c r="H755" i="1"/>
  <c r="I755" i="1"/>
  <c r="J755" i="1"/>
  <c r="K755" i="1"/>
  <c r="L755" i="1"/>
  <c r="M755" i="1"/>
  <c r="B756" i="1"/>
  <c r="C756" i="1"/>
  <c r="A756" i="1" s="1"/>
  <c r="D756" i="1"/>
  <c r="E756" i="1"/>
  <c r="F756" i="1"/>
  <c r="G756" i="1"/>
  <c r="H756" i="1"/>
  <c r="I756" i="1"/>
  <c r="J756" i="1"/>
  <c r="K756" i="1"/>
  <c r="L756" i="1"/>
  <c r="M756" i="1"/>
  <c r="B757" i="1"/>
  <c r="C757" i="1"/>
  <c r="D757" i="1"/>
  <c r="E757" i="1"/>
  <c r="F757" i="1"/>
  <c r="G757" i="1"/>
  <c r="H757" i="1"/>
  <c r="I757" i="1"/>
  <c r="J757" i="1"/>
  <c r="K757" i="1"/>
  <c r="L757" i="1"/>
  <c r="M757" i="1"/>
  <c r="B758" i="1"/>
  <c r="C758" i="1"/>
  <c r="D758" i="1"/>
  <c r="E758" i="1"/>
  <c r="F758" i="1"/>
  <c r="G758" i="1"/>
  <c r="H758" i="1"/>
  <c r="I758" i="1"/>
  <c r="J758" i="1"/>
  <c r="K758" i="1"/>
  <c r="L758" i="1"/>
  <c r="M758" i="1"/>
  <c r="B759" i="1"/>
  <c r="A759" i="1" s="1"/>
  <c r="C759" i="1"/>
  <c r="D759" i="1"/>
  <c r="E759" i="1"/>
  <c r="F759" i="1"/>
  <c r="G759" i="1"/>
  <c r="H759" i="1"/>
  <c r="I759" i="1"/>
  <c r="J759" i="1"/>
  <c r="K759" i="1"/>
  <c r="L759" i="1"/>
  <c r="M759" i="1"/>
  <c r="B760" i="1"/>
  <c r="C760" i="1"/>
  <c r="D760" i="1"/>
  <c r="E760" i="1"/>
  <c r="F760" i="1"/>
  <c r="G760" i="1"/>
  <c r="H760" i="1"/>
  <c r="I760" i="1"/>
  <c r="J760" i="1"/>
  <c r="K760" i="1"/>
  <c r="L760" i="1"/>
  <c r="M760" i="1"/>
  <c r="A761" i="1"/>
  <c r="B761" i="1"/>
  <c r="C761" i="1"/>
  <c r="D761" i="1"/>
  <c r="E761" i="1"/>
  <c r="F761" i="1"/>
  <c r="G761" i="1"/>
  <c r="H761" i="1"/>
  <c r="I761" i="1"/>
  <c r="J761" i="1"/>
  <c r="K761" i="1"/>
  <c r="L761" i="1"/>
  <c r="M761" i="1"/>
  <c r="B762" i="1"/>
  <c r="C762" i="1"/>
  <c r="A762" i="1" s="1"/>
  <c r="D762" i="1"/>
  <c r="E762" i="1"/>
  <c r="F762" i="1"/>
  <c r="G762" i="1"/>
  <c r="H762" i="1"/>
  <c r="I762" i="1"/>
  <c r="J762" i="1"/>
  <c r="K762" i="1"/>
  <c r="L762" i="1"/>
  <c r="M762" i="1"/>
  <c r="B763" i="1"/>
  <c r="C763" i="1"/>
  <c r="D763" i="1"/>
  <c r="E763" i="1"/>
  <c r="F763" i="1"/>
  <c r="G763" i="1"/>
  <c r="H763" i="1"/>
  <c r="I763" i="1"/>
  <c r="J763" i="1"/>
  <c r="K763" i="1"/>
  <c r="L763" i="1"/>
  <c r="M763" i="1"/>
  <c r="B764" i="1"/>
  <c r="C764" i="1"/>
  <c r="D764" i="1"/>
  <c r="E764" i="1"/>
  <c r="F764" i="1"/>
  <c r="G764" i="1"/>
  <c r="H764" i="1"/>
  <c r="I764" i="1"/>
  <c r="J764" i="1"/>
  <c r="K764" i="1"/>
  <c r="L764" i="1"/>
  <c r="M764" i="1"/>
  <c r="B765" i="1"/>
  <c r="C765" i="1"/>
  <c r="D765" i="1"/>
  <c r="E765" i="1"/>
  <c r="F765" i="1"/>
  <c r="G765" i="1"/>
  <c r="H765" i="1"/>
  <c r="I765" i="1"/>
  <c r="J765" i="1"/>
  <c r="K765" i="1"/>
  <c r="L765" i="1"/>
  <c r="M765" i="1"/>
  <c r="B766" i="1"/>
  <c r="C766" i="1"/>
  <c r="A766" i="1" s="1"/>
  <c r="D766" i="1"/>
  <c r="E766" i="1"/>
  <c r="F766" i="1"/>
  <c r="G766" i="1"/>
  <c r="H766" i="1"/>
  <c r="I766" i="1"/>
  <c r="J766" i="1"/>
  <c r="K766" i="1"/>
  <c r="L766" i="1"/>
  <c r="M766" i="1"/>
  <c r="B767" i="1"/>
  <c r="C767" i="1"/>
  <c r="A767" i="1" s="1"/>
  <c r="D767" i="1"/>
  <c r="E767" i="1"/>
  <c r="F767" i="1"/>
  <c r="G767" i="1"/>
  <c r="H767" i="1"/>
  <c r="I767" i="1"/>
  <c r="J767" i="1"/>
  <c r="K767" i="1"/>
  <c r="L767" i="1"/>
  <c r="M767" i="1"/>
  <c r="B768" i="1"/>
  <c r="C768" i="1"/>
  <c r="D768" i="1"/>
  <c r="E768" i="1"/>
  <c r="F768" i="1"/>
  <c r="G768" i="1"/>
  <c r="H768" i="1"/>
  <c r="I768" i="1"/>
  <c r="J768" i="1"/>
  <c r="K768" i="1"/>
  <c r="L768" i="1"/>
  <c r="M768" i="1"/>
  <c r="B769" i="1"/>
  <c r="C769" i="1"/>
  <c r="A769" i="1" s="1"/>
  <c r="D769" i="1"/>
  <c r="E769" i="1"/>
  <c r="F769" i="1"/>
  <c r="G769" i="1"/>
  <c r="H769" i="1"/>
  <c r="I769" i="1"/>
  <c r="J769" i="1"/>
  <c r="K769" i="1"/>
  <c r="L769" i="1"/>
  <c r="M769" i="1"/>
  <c r="B770" i="1"/>
  <c r="C770" i="1"/>
  <c r="A770" i="1" s="1"/>
  <c r="D770" i="1"/>
  <c r="E770" i="1"/>
  <c r="F770" i="1"/>
  <c r="G770" i="1"/>
  <c r="H770" i="1"/>
  <c r="I770" i="1"/>
  <c r="J770" i="1"/>
  <c r="K770" i="1"/>
  <c r="L770" i="1"/>
  <c r="M770" i="1"/>
  <c r="B771" i="1"/>
  <c r="C771" i="1"/>
  <c r="D771" i="1"/>
  <c r="E771" i="1"/>
  <c r="F771" i="1"/>
  <c r="G771" i="1"/>
  <c r="H771" i="1"/>
  <c r="I771" i="1"/>
  <c r="J771" i="1"/>
  <c r="K771" i="1"/>
  <c r="L771" i="1"/>
  <c r="M771" i="1"/>
  <c r="B772" i="1"/>
  <c r="C772" i="1"/>
  <c r="D772" i="1"/>
  <c r="E772" i="1"/>
  <c r="F772" i="1"/>
  <c r="G772" i="1"/>
  <c r="H772" i="1"/>
  <c r="I772" i="1"/>
  <c r="J772" i="1"/>
  <c r="K772" i="1"/>
  <c r="L772" i="1"/>
  <c r="M772" i="1"/>
  <c r="B773" i="1"/>
  <c r="C773" i="1"/>
  <c r="D773" i="1"/>
  <c r="E773" i="1"/>
  <c r="F773" i="1"/>
  <c r="G773" i="1"/>
  <c r="H773" i="1"/>
  <c r="I773" i="1"/>
  <c r="J773" i="1"/>
  <c r="K773" i="1"/>
  <c r="L773" i="1"/>
  <c r="M773" i="1"/>
  <c r="B774" i="1"/>
  <c r="C774" i="1"/>
  <c r="A774" i="1" s="1"/>
  <c r="D774" i="1"/>
  <c r="E774" i="1"/>
  <c r="F774" i="1"/>
  <c r="G774" i="1"/>
  <c r="H774" i="1"/>
  <c r="I774" i="1"/>
  <c r="J774" i="1"/>
  <c r="K774" i="1"/>
  <c r="L774" i="1"/>
  <c r="M774" i="1"/>
  <c r="B775" i="1"/>
  <c r="C775" i="1"/>
  <c r="A775" i="1" s="1"/>
  <c r="D775" i="1"/>
  <c r="E775" i="1"/>
  <c r="F775" i="1"/>
  <c r="G775" i="1"/>
  <c r="H775" i="1"/>
  <c r="I775" i="1"/>
  <c r="J775" i="1"/>
  <c r="K775" i="1"/>
  <c r="L775" i="1"/>
  <c r="M775" i="1"/>
  <c r="B776" i="1"/>
  <c r="C776" i="1"/>
  <c r="D776" i="1"/>
  <c r="E776" i="1"/>
  <c r="F776" i="1"/>
  <c r="G776" i="1"/>
  <c r="H776" i="1"/>
  <c r="I776" i="1"/>
  <c r="J776" i="1"/>
  <c r="K776" i="1"/>
  <c r="L776" i="1"/>
  <c r="M776" i="1"/>
  <c r="B777" i="1"/>
  <c r="C777" i="1"/>
  <c r="A777" i="1" s="1"/>
  <c r="D777" i="1"/>
  <c r="E777" i="1"/>
  <c r="F777" i="1"/>
  <c r="G777" i="1"/>
  <c r="H777" i="1"/>
  <c r="I777" i="1"/>
  <c r="J777" i="1"/>
  <c r="K777" i="1"/>
  <c r="L777" i="1"/>
  <c r="M777" i="1"/>
  <c r="B778" i="1"/>
  <c r="C778" i="1"/>
  <c r="A778" i="1" s="1"/>
  <c r="D778" i="1"/>
  <c r="E778" i="1"/>
  <c r="F778" i="1"/>
  <c r="G778" i="1"/>
  <c r="H778" i="1"/>
  <c r="I778" i="1"/>
  <c r="J778" i="1"/>
  <c r="K778" i="1"/>
  <c r="L778" i="1"/>
  <c r="M778" i="1"/>
  <c r="B779" i="1"/>
  <c r="C779" i="1"/>
  <c r="D779" i="1"/>
  <c r="E779" i="1"/>
  <c r="F779" i="1"/>
  <c r="G779" i="1"/>
  <c r="H779" i="1"/>
  <c r="I779" i="1"/>
  <c r="J779" i="1"/>
  <c r="K779" i="1"/>
  <c r="L779" i="1"/>
  <c r="M779" i="1"/>
  <c r="B780" i="1"/>
  <c r="C780" i="1"/>
  <c r="A780" i="1" s="1"/>
  <c r="D780" i="1"/>
  <c r="E780" i="1"/>
  <c r="F780" i="1"/>
  <c r="G780" i="1"/>
  <c r="H780" i="1"/>
  <c r="I780" i="1"/>
  <c r="J780" i="1"/>
  <c r="K780" i="1"/>
  <c r="L780" i="1"/>
  <c r="M780" i="1"/>
  <c r="B781" i="1"/>
  <c r="C781" i="1"/>
  <c r="D781" i="1"/>
  <c r="E781" i="1"/>
  <c r="F781" i="1"/>
  <c r="G781" i="1"/>
  <c r="H781" i="1"/>
  <c r="I781" i="1"/>
  <c r="J781" i="1"/>
  <c r="K781" i="1"/>
  <c r="L781" i="1"/>
  <c r="M781" i="1"/>
  <c r="B782" i="1"/>
  <c r="C782" i="1"/>
  <c r="A782" i="1" s="1"/>
  <c r="D782" i="1"/>
  <c r="E782" i="1"/>
  <c r="F782" i="1"/>
  <c r="G782" i="1"/>
  <c r="H782" i="1"/>
  <c r="I782" i="1"/>
  <c r="J782" i="1"/>
  <c r="K782" i="1"/>
  <c r="L782" i="1"/>
  <c r="M782" i="1"/>
  <c r="B783" i="1"/>
  <c r="C783" i="1"/>
  <c r="A783" i="1" s="1"/>
  <c r="D783" i="1"/>
  <c r="E783" i="1"/>
  <c r="F783" i="1"/>
  <c r="G783" i="1"/>
  <c r="H783" i="1"/>
  <c r="I783" i="1"/>
  <c r="J783" i="1"/>
  <c r="K783" i="1"/>
  <c r="L783" i="1"/>
  <c r="M783" i="1"/>
  <c r="B784" i="1"/>
  <c r="C784" i="1"/>
  <c r="D784" i="1"/>
  <c r="E784" i="1"/>
  <c r="F784" i="1"/>
  <c r="G784" i="1"/>
  <c r="H784" i="1"/>
  <c r="I784" i="1"/>
  <c r="J784" i="1"/>
  <c r="K784" i="1"/>
  <c r="L784" i="1"/>
  <c r="M784" i="1"/>
  <c r="B785" i="1"/>
  <c r="A785" i="1" s="1"/>
  <c r="C785" i="1"/>
  <c r="D785" i="1"/>
  <c r="E785" i="1"/>
  <c r="F785" i="1"/>
  <c r="G785" i="1"/>
  <c r="H785" i="1"/>
  <c r="I785" i="1"/>
  <c r="J785" i="1"/>
  <c r="K785" i="1"/>
  <c r="L785" i="1"/>
  <c r="M785" i="1"/>
  <c r="B786" i="1"/>
  <c r="C786" i="1"/>
  <c r="D786" i="1"/>
  <c r="E786" i="1"/>
  <c r="F786" i="1"/>
  <c r="G786" i="1"/>
  <c r="H786" i="1"/>
  <c r="I786" i="1"/>
  <c r="J786" i="1"/>
  <c r="K786" i="1"/>
  <c r="L786" i="1"/>
  <c r="M786" i="1"/>
  <c r="B787" i="1"/>
  <c r="C787" i="1"/>
  <c r="D787" i="1"/>
  <c r="E787" i="1"/>
  <c r="F787" i="1"/>
  <c r="G787" i="1"/>
  <c r="H787" i="1"/>
  <c r="I787" i="1"/>
  <c r="J787" i="1"/>
  <c r="K787" i="1"/>
  <c r="L787" i="1"/>
  <c r="M787" i="1"/>
  <c r="B788" i="1"/>
  <c r="C788" i="1"/>
  <c r="D788" i="1"/>
  <c r="E788" i="1"/>
  <c r="F788" i="1"/>
  <c r="G788" i="1"/>
  <c r="H788" i="1"/>
  <c r="I788" i="1"/>
  <c r="J788" i="1"/>
  <c r="K788" i="1"/>
  <c r="L788" i="1"/>
  <c r="M788" i="1"/>
  <c r="B789" i="1"/>
  <c r="C789" i="1"/>
  <c r="D789" i="1"/>
  <c r="E789" i="1"/>
  <c r="F789" i="1"/>
  <c r="G789" i="1"/>
  <c r="H789" i="1"/>
  <c r="I789" i="1"/>
  <c r="J789" i="1"/>
  <c r="K789" i="1"/>
  <c r="L789" i="1"/>
  <c r="M789" i="1"/>
  <c r="B790" i="1"/>
  <c r="C790" i="1"/>
  <c r="D790" i="1"/>
  <c r="E790" i="1"/>
  <c r="F790" i="1"/>
  <c r="G790" i="1"/>
  <c r="H790" i="1"/>
  <c r="I790" i="1"/>
  <c r="J790" i="1"/>
  <c r="K790" i="1"/>
  <c r="L790" i="1"/>
  <c r="M790" i="1"/>
  <c r="B791" i="1"/>
  <c r="C791" i="1"/>
  <c r="A791" i="1" s="1"/>
  <c r="D791" i="1"/>
  <c r="E791" i="1"/>
  <c r="F791" i="1"/>
  <c r="G791" i="1"/>
  <c r="H791" i="1"/>
  <c r="I791" i="1"/>
  <c r="J791" i="1"/>
  <c r="K791" i="1"/>
  <c r="L791" i="1"/>
  <c r="M791" i="1"/>
  <c r="B792" i="1"/>
  <c r="A792" i="1" s="1"/>
  <c r="C792" i="1"/>
  <c r="D792" i="1"/>
  <c r="E792" i="1"/>
  <c r="F792" i="1"/>
  <c r="G792" i="1"/>
  <c r="H792" i="1"/>
  <c r="I792" i="1"/>
  <c r="J792" i="1"/>
  <c r="K792" i="1"/>
  <c r="L792" i="1"/>
  <c r="M792" i="1"/>
  <c r="B793" i="1"/>
  <c r="C793" i="1"/>
  <c r="A793" i="1" s="1"/>
  <c r="D793" i="1"/>
  <c r="E793" i="1"/>
  <c r="F793" i="1"/>
  <c r="G793" i="1"/>
  <c r="H793" i="1"/>
  <c r="I793" i="1"/>
  <c r="J793" i="1"/>
  <c r="K793" i="1"/>
  <c r="L793" i="1"/>
  <c r="M793" i="1"/>
  <c r="B794" i="1"/>
  <c r="C794" i="1"/>
  <c r="A794" i="1" s="1"/>
  <c r="D794" i="1"/>
  <c r="E794" i="1"/>
  <c r="F794" i="1"/>
  <c r="G794" i="1"/>
  <c r="H794" i="1"/>
  <c r="I794" i="1"/>
  <c r="J794" i="1"/>
  <c r="K794" i="1"/>
  <c r="L794" i="1"/>
  <c r="M794" i="1"/>
  <c r="B795" i="1"/>
  <c r="C795" i="1"/>
  <c r="D795" i="1"/>
  <c r="E795" i="1"/>
  <c r="F795" i="1"/>
  <c r="G795" i="1"/>
  <c r="H795" i="1"/>
  <c r="I795" i="1"/>
  <c r="J795" i="1"/>
  <c r="K795" i="1"/>
  <c r="L795" i="1"/>
  <c r="M795" i="1"/>
  <c r="B796" i="1"/>
  <c r="C796" i="1"/>
  <c r="D796" i="1"/>
  <c r="E796" i="1"/>
  <c r="F796" i="1"/>
  <c r="G796" i="1"/>
  <c r="H796" i="1"/>
  <c r="I796" i="1"/>
  <c r="J796" i="1"/>
  <c r="K796" i="1"/>
  <c r="L796" i="1"/>
  <c r="M796" i="1"/>
  <c r="B797" i="1"/>
  <c r="C797" i="1"/>
  <c r="D797" i="1"/>
  <c r="E797" i="1"/>
  <c r="F797" i="1"/>
  <c r="G797" i="1"/>
  <c r="H797" i="1"/>
  <c r="I797" i="1"/>
  <c r="J797" i="1"/>
  <c r="K797" i="1"/>
  <c r="L797" i="1"/>
  <c r="M797" i="1"/>
  <c r="A798" i="1"/>
  <c r="B798" i="1"/>
  <c r="C798" i="1"/>
  <c r="D798" i="1"/>
  <c r="E798" i="1"/>
  <c r="F798" i="1"/>
  <c r="G798" i="1"/>
  <c r="H798" i="1"/>
  <c r="I798" i="1"/>
  <c r="J798" i="1"/>
  <c r="K798" i="1"/>
  <c r="L798" i="1"/>
  <c r="M798" i="1"/>
  <c r="B799" i="1"/>
  <c r="C799" i="1"/>
  <c r="A799" i="1" s="1"/>
  <c r="D799" i="1"/>
  <c r="E799" i="1"/>
  <c r="F799" i="1"/>
  <c r="G799" i="1"/>
  <c r="H799" i="1"/>
  <c r="I799" i="1"/>
  <c r="J799" i="1"/>
  <c r="K799" i="1"/>
  <c r="L799" i="1"/>
  <c r="M799" i="1"/>
  <c r="B800" i="1"/>
  <c r="C800" i="1"/>
  <c r="D800" i="1"/>
  <c r="E800" i="1"/>
  <c r="F800" i="1"/>
  <c r="G800" i="1"/>
  <c r="H800" i="1"/>
  <c r="I800" i="1"/>
  <c r="J800" i="1"/>
  <c r="K800" i="1"/>
  <c r="L800" i="1"/>
  <c r="M800" i="1"/>
  <c r="B801" i="1"/>
  <c r="C801" i="1"/>
  <c r="A801" i="1" s="1"/>
  <c r="D801" i="1"/>
  <c r="E801" i="1"/>
  <c r="F801" i="1"/>
  <c r="G801" i="1"/>
  <c r="H801" i="1"/>
  <c r="I801" i="1"/>
  <c r="J801" i="1"/>
  <c r="K801" i="1"/>
  <c r="L801" i="1"/>
  <c r="M801" i="1"/>
  <c r="B802" i="1"/>
  <c r="C802" i="1"/>
  <c r="A802" i="1" s="1"/>
  <c r="D802" i="1"/>
  <c r="E802" i="1"/>
  <c r="F802" i="1"/>
  <c r="G802" i="1"/>
  <c r="H802" i="1"/>
  <c r="I802" i="1"/>
  <c r="J802" i="1"/>
  <c r="K802" i="1"/>
  <c r="L802" i="1"/>
  <c r="M802" i="1"/>
  <c r="B803" i="1"/>
  <c r="C803" i="1"/>
  <c r="D803" i="1"/>
  <c r="E803" i="1"/>
  <c r="F803" i="1"/>
  <c r="G803" i="1"/>
  <c r="H803" i="1"/>
  <c r="I803" i="1"/>
  <c r="J803" i="1"/>
  <c r="K803" i="1"/>
  <c r="L803" i="1"/>
  <c r="M803" i="1"/>
  <c r="B804" i="1"/>
  <c r="C804" i="1"/>
  <c r="D804" i="1"/>
  <c r="E804" i="1"/>
  <c r="F804" i="1"/>
  <c r="G804" i="1"/>
  <c r="H804" i="1"/>
  <c r="I804" i="1"/>
  <c r="J804" i="1"/>
  <c r="K804" i="1"/>
  <c r="L804" i="1"/>
  <c r="M804" i="1"/>
  <c r="B805" i="1"/>
  <c r="C805" i="1"/>
  <c r="D805" i="1"/>
  <c r="E805" i="1"/>
  <c r="F805" i="1"/>
  <c r="G805" i="1"/>
  <c r="H805" i="1"/>
  <c r="I805" i="1"/>
  <c r="J805" i="1"/>
  <c r="K805" i="1"/>
  <c r="L805" i="1"/>
  <c r="M805" i="1"/>
  <c r="B806" i="1"/>
  <c r="C806" i="1"/>
  <c r="A806" i="1" s="1"/>
  <c r="D806" i="1"/>
  <c r="E806" i="1"/>
  <c r="F806" i="1"/>
  <c r="G806" i="1"/>
  <c r="H806" i="1"/>
  <c r="I806" i="1"/>
  <c r="J806" i="1"/>
  <c r="K806" i="1"/>
  <c r="L806" i="1"/>
  <c r="M806" i="1"/>
  <c r="B807" i="1"/>
  <c r="C807" i="1"/>
  <c r="A807" i="1" s="1"/>
  <c r="D807" i="1"/>
  <c r="E807" i="1"/>
  <c r="F807" i="1"/>
  <c r="G807" i="1"/>
  <c r="H807" i="1"/>
  <c r="I807" i="1"/>
  <c r="J807" i="1"/>
  <c r="K807" i="1"/>
  <c r="L807" i="1"/>
  <c r="M807" i="1"/>
  <c r="B808" i="1"/>
  <c r="C808" i="1"/>
  <c r="D808" i="1"/>
  <c r="E808" i="1"/>
  <c r="F808" i="1"/>
  <c r="G808" i="1"/>
  <c r="H808" i="1"/>
  <c r="I808" i="1"/>
  <c r="J808" i="1"/>
  <c r="K808" i="1"/>
  <c r="L808" i="1"/>
  <c r="M808" i="1"/>
  <c r="B809" i="1"/>
  <c r="C809" i="1"/>
  <c r="D809" i="1"/>
  <c r="E809" i="1"/>
  <c r="F809" i="1"/>
  <c r="G809" i="1"/>
  <c r="H809" i="1"/>
  <c r="I809" i="1"/>
  <c r="J809" i="1"/>
  <c r="K809" i="1"/>
  <c r="L809" i="1"/>
  <c r="M809" i="1"/>
  <c r="B810" i="1"/>
  <c r="C810" i="1"/>
  <c r="A810" i="1" s="1"/>
  <c r="D810" i="1"/>
  <c r="E810" i="1"/>
  <c r="F810" i="1"/>
  <c r="G810" i="1"/>
  <c r="H810" i="1"/>
  <c r="I810" i="1"/>
  <c r="J810" i="1"/>
  <c r="K810" i="1"/>
  <c r="L810" i="1"/>
  <c r="M810" i="1"/>
  <c r="B811" i="1"/>
  <c r="C811" i="1"/>
  <c r="D811" i="1"/>
  <c r="E811" i="1"/>
  <c r="F811" i="1"/>
  <c r="G811" i="1"/>
  <c r="H811" i="1"/>
  <c r="I811" i="1"/>
  <c r="J811" i="1"/>
  <c r="K811" i="1"/>
  <c r="L811" i="1"/>
  <c r="M811" i="1"/>
  <c r="B812" i="1"/>
  <c r="C812" i="1"/>
  <c r="D812" i="1"/>
  <c r="E812" i="1"/>
  <c r="F812" i="1"/>
  <c r="G812" i="1"/>
  <c r="H812" i="1"/>
  <c r="I812" i="1"/>
  <c r="J812" i="1"/>
  <c r="K812" i="1"/>
  <c r="L812" i="1"/>
  <c r="M812" i="1"/>
  <c r="B813" i="1"/>
  <c r="C813" i="1"/>
  <c r="D813" i="1"/>
  <c r="E813" i="1"/>
  <c r="F813" i="1"/>
  <c r="G813" i="1"/>
  <c r="H813" i="1"/>
  <c r="I813" i="1"/>
  <c r="J813" i="1"/>
  <c r="K813" i="1"/>
  <c r="L813" i="1"/>
  <c r="M813" i="1"/>
  <c r="A814" i="1"/>
  <c r="B814" i="1"/>
  <c r="C814" i="1"/>
  <c r="D814" i="1"/>
  <c r="E814" i="1"/>
  <c r="F814" i="1"/>
  <c r="G814" i="1"/>
  <c r="H814" i="1"/>
  <c r="I814" i="1"/>
  <c r="J814" i="1"/>
  <c r="K814" i="1"/>
  <c r="L814" i="1"/>
  <c r="M814" i="1"/>
  <c r="B815" i="1"/>
  <c r="C815" i="1"/>
  <c r="D815" i="1"/>
  <c r="E815" i="1"/>
  <c r="F815" i="1"/>
  <c r="G815" i="1"/>
  <c r="H815" i="1"/>
  <c r="I815" i="1"/>
  <c r="J815" i="1"/>
  <c r="K815" i="1"/>
  <c r="L815" i="1"/>
  <c r="M815" i="1"/>
  <c r="B816" i="1"/>
  <c r="A816" i="1" s="1"/>
  <c r="C816" i="1"/>
  <c r="D816" i="1"/>
  <c r="E816" i="1"/>
  <c r="F816" i="1"/>
  <c r="G816" i="1"/>
  <c r="H816" i="1"/>
  <c r="I816" i="1"/>
  <c r="J816" i="1"/>
  <c r="K816" i="1"/>
  <c r="L816" i="1"/>
  <c r="M816" i="1"/>
  <c r="B817" i="1"/>
  <c r="C817" i="1"/>
  <c r="A817" i="1" s="1"/>
  <c r="D817" i="1"/>
  <c r="E817" i="1"/>
  <c r="F817" i="1"/>
  <c r="G817" i="1"/>
  <c r="H817" i="1"/>
  <c r="I817" i="1"/>
  <c r="J817" i="1"/>
  <c r="K817" i="1"/>
  <c r="L817" i="1"/>
  <c r="M817" i="1"/>
  <c r="B818" i="1"/>
  <c r="C818" i="1"/>
  <c r="A818" i="1" s="1"/>
  <c r="D818" i="1"/>
  <c r="E818" i="1"/>
  <c r="F818" i="1"/>
  <c r="G818" i="1"/>
  <c r="H818" i="1"/>
  <c r="I818" i="1"/>
  <c r="J818" i="1"/>
  <c r="K818" i="1"/>
  <c r="L818" i="1"/>
  <c r="M818" i="1"/>
  <c r="B819" i="1"/>
  <c r="C819" i="1"/>
  <c r="D819" i="1"/>
  <c r="E819" i="1"/>
  <c r="F819" i="1"/>
  <c r="G819" i="1"/>
  <c r="H819" i="1"/>
  <c r="I819" i="1"/>
  <c r="J819" i="1"/>
  <c r="K819" i="1"/>
  <c r="L819" i="1"/>
  <c r="M819" i="1"/>
  <c r="B820" i="1"/>
  <c r="C820" i="1"/>
  <c r="A820" i="1" s="1"/>
  <c r="D820" i="1"/>
  <c r="E820" i="1"/>
  <c r="F820" i="1"/>
  <c r="G820" i="1"/>
  <c r="H820" i="1"/>
  <c r="I820" i="1"/>
  <c r="J820" i="1"/>
  <c r="K820" i="1"/>
  <c r="L820" i="1"/>
  <c r="M820" i="1"/>
  <c r="B821" i="1"/>
  <c r="C821" i="1"/>
  <c r="D821" i="1"/>
  <c r="E821" i="1"/>
  <c r="F821" i="1"/>
  <c r="G821" i="1"/>
  <c r="H821" i="1"/>
  <c r="I821" i="1"/>
  <c r="J821" i="1"/>
  <c r="K821" i="1"/>
  <c r="L821" i="1"/>
  <c r="M821" i="1"/>
  <c r="B822" i="1"/>
  <c r="A822" i="1" s="1"/>
  <c r="C822" i="1"/>
  <c r="D822" i="1"/>
  <c r="E822" i="1"/>
  <c r="F822" i="1"/>
  <c r="G822" i="1"/>
  <c r="H822" i="1"/>
  <c r="I822" i="1"/>
  <c r="J822" i="1"/>
  <c r="K822" i="1"/>
  <c r="L822" i="1"/>
  <c r="M822" i="1"/>
  <c r="B823" i="1"/>
  <c r="C823" i="1"/>
  <c r="D823" i="1"/>
  <c r="E823" i="1"/>
  <c r="F823" i="1"/>
  <c r="G823" i="1"/>
  <c r="H823" i="1"/>
  <c r="I823" i="1"/>
  <c r="J823" i="1"/>
  <c r="K823" i="1"/>
  <c r="L823" i="1"/>
  <c r="M823" i="1"/>
  <c r="A824" i="1"/>
  <c r="B824" i="1"/>
  <c r="C824" i="1"/>
  <c r="D824" i="1"/>
  <c r="E824" i="1"/>
  <c r="F824" i="1"/>
  <c r="G824" i="1"/>
  <c r="H824" i="1"/>
  <c r="I824" i="1"/>
  <c r="J824" i="1"/>
  <c r="K824" i="1"/>
  <c r="L824" i="1"/>
  <c r="M824" i="1"/>
  <c r="B825" i="1"/>
  <c r="C825" i="1"/>
  <c r="A825" i="1" s="1"/>
  <c r="D825" i="1"/>
  <c r="E825" i="1"/>
  <c r="F825" i="1"/>
  <c r="G825" i="1"/>
  <c r="H825" i="1"/>
  <c r="I825" i="1"/>
  <c r="J825" i="1"/>
  <c r="K825" i="1"/>
  <c r="L825" i="1"/>
  <c r="M825" i="1"/>
  <c r="B826" i="1"/>
  <c r="C826" i="1"/>
  <c r="D826" i="1"/>
  <c r="E826" i="1"/>
  <c r="F826" i="1"/>
  <c r="G826" i="1"/>
  <c r="H826" i="1"/>
  <c r="I826" i="1"/>
  <c r="J826" i="1"/>
  <c r="K826" i="1"/>
  <c r="L826" i="1"/>
  <c r="M826" i="1"/>
  <c r="B827" i="1"/>
  <c r="C827" i="1"/>
  <c r="D827" i="1"/>
  <c r="E827" i="1"/>
  <c r="F827" i="1"/>
  <c r="G827" i="1"/>
  <c r="H827" i="1"/>
  <c r="I827" i="1"/>
  <c r="J827" i="1"/>
  <c r="K827" i="1"/>
  <c r="L827" i="1"/>
  <c r="M827" i="1"/>
  <c r="B828" i="1"/>
  <c r="C828" i="1"/>
  <c r="D828" i="1"/>
  <c r="E828" i="1"/>
  <c r="F828" i="1"/>
  <c r="G828" i="1"/>
  <c r="H828" i="1"/>
  <c r="I828" i="1"/>
  <c r="J828" i="1"/>
  <c r="K828" i="1"/>
  <c r="L828" i="1"/>
  <c r="M828" i="1"/>
  <c r="B829" i="1"/>
  <c r="C829" i="1"/>
  <c r="D829" i="1"/>
  <c r="E829" i="1"/>
  <c r="F829" i="1"/>
  <c r="G829" i="1"/>
  <c r="H829" i="1"/>
  <c r="I829" i="1"/>
  <c r="J829" i="1"/>
  <c r="K829" i="1"/>
  <c r="L829" i="1"/>
  <c r="M829" i="1"/>
  <c r="B830" i="1"/>
  <c r="C830" i="1"/>
  <c r="A830" i="1" s="1"/>
  <c r="D830" i="1"/>
  <c r="E830" i="1"/>
  <c r="F830" i="1"/>
  <c r="G830" i="1"/>
  <c r="H830" i="1"/>
  <c r="I830" i="1"/>
  <c r="J830" i="1"/>
  <c r="K830" i="1"/>
  <c r="L830" i="1"/>
  <c r="M830" i="1"/>
  <c r="B831" i="1"/>
  <c r="C831" i="1"/>
  <c r="D831" i="1"/>
  <c r="E831" i="1"/>
  <c r="F831" i="1"/>
  <c r="G831" i="1"/>
  <c r="H831" i="1"/>
  <c r="I831" i="1"/>
  <c r="J831" i="1"/>
  <c r="K831" i="1"/>
  <c r="L831" i="1"/>
  <c r="M831" i="1"/>
  <c r="B832" i="1"/>
  <c r="C832" i="1"/>
  <c r="A832" i="1" s="1"/>
  <c r="D832" i="1"/>
  <c r="E832" i="1"/>
  <c r="F832" i="1"/>
  <c r="G832" i="1"/>
  <c r="H832" i="1"/>
  <c r="I832" i="1"/>
  <c r="J832" i="1"/>
  <c r="K832" i="1"/>
  <c r="L832" i="1"/>
  <c r="M832" i="1"/>
  <c r="B833" i="1"/>
  <c r="C833" i="1"/>
  <c r="A833" i="1" s="1"/>
  <c r="D833" i="1"/>
  <c r="E833" i="1"/>
  <c r="F833" i="1"/>
  <c r="G833" i="1"/>
  <c r="H833" i="1"/>
  <c r="I833" i="1"/>
  <c r="J833" i="1"/>
  <c r="K833" i="1"/>
  <c r="L833" i="1"/>
  <c r="M833" i="1"/>
  <c r="B834" i="1"/>
  <c r="C834" i="1"/>
  <c r="A834" i="1" s="1"/>
  <c r="D834" i="1"/>
  <c r="E834" i="1"/>
  <c r="F834" i="1"/>
  <c r="G834" i="1"/>
  <c r="H834" i="1"/>
  <c r="I834" i="1"/>
  <c r="J834" i="1"/>
  <c r="K834" i="1"/>
  <c r="L834" i="1"/>
  <c r="M834" i="1"/>
  <c r="B835" i="1"/>
  <c r="C835" i="1"/>
  <c r="A835" i="1" s="1"/>
  <c r="D835" i="1"/>
  <c r="E835" i="1"/>
  <c r="F835" i="1"/>
  <c r="G835" i="1"/>
  <c r="H835" i="1"/>
  <c r="I835" i="1"/>
  <c r="J835" i="1"/>
  <c r="K835" i="1"/>
  <c r="L835" i="1"/>
  <c r="M835" i="1"/>
  <c r="B836" i="1"/>
  <c r="C836" i="1"/>
  <c r="D836" i="1"/>
  <c r="E836" i="1"/>
  <c r="F836" i="1"/>
  <c r="G836" i="1"/>
  <c r="H836" i="1"/>
  <c r="I836" i="1"/>
  <c r="J836" i="1"/>
  <c r="K836" i="1"/>
  <c r="L836" i="1"/>
  <c r="M836" i="1"/>
  <c r="B837" i="1"/>
  <c r="C837" i="1"/>
  <c r="D837" i="1"/>
  <c r="E837" i="1"/>
  <c r="F837" i="1"/>
  <c r="G837" i="1"/>
  <c r="H837" i="1"/>
  <c r="I837" i="1"/>
  <c r="J837" i="1"/>
  <c r="K837" i="1"/>
  <c r="L837" i="1"/>
  <c r="M837" i="1"/>
  <c r="B838" i="1"/>
  <c r="C838" i="1"/>
  <c r="A838" i="1" s="1"/>
  <c r="D838" i="1"/>
  <c r="E838" i="1"/>
  <c r="F838" i="1"/>
  <c r="G838" i="1"/>
  <c r="H838" i="1"/>
  <c r="I838" i="1"/>
  <c r="J838" i="1"/>
  <c r="K838" i="1"/>
  <c r="L838" i="1"/>
  <c r="M838" i="1"/>
  <c r="B839" i="1"/>
  <c r="C839" i="1"/>
  <c r="A839" i="1" s="1"/>
  <c r="D839" i="1"/>
  <c r="E839" i="1"/>
  <c r="F839" i="1"/>
  <c r="G839" i="1"/>
  <c r="H839" i="1"/>
  <c r="I839" i="1"/>
  <c r="J839" i="1"/>
  <c r="K839" i="1"/>
  <c r="L839" i="1"/>
  <c r="M839" i="1"/>
  <c r="B840" i="1"/>
  <c r="C840" i="1"/>
  <c r="D840" i="1"/>
  <c r="E840" i="1"/>
  <c r="F840" i="1"/>
  <c r="G840" i="1"/>
  <c r="H840" i="1"/>
  <c r="I840" i="1"/>
  <c r="J840" i="1"/>
  <c r="K840" i="1"/>
  <c r="L840" i="1"/>
  <c r="M840" i="1"/>
  <c r="B841" i="1"/>
  <c r="C841" i="1"/>
  <c r="A841" i="1" s="1"/>
  <c r="D841" i="1"/>
  <c r="E841" i="1"/>
  <c r="F841" i="1"/>
  <c r="G841" i="1"/>
  <c r="H841" i="1"/>
  <c r="I841" i="1"/>
  <c r="J841" i="1"/>
  <c r="K841" i="1"/>
  <c r="L841" i="1"/>
  <c r="M841" i="1"/>
  <c r="B842" i="1"/>
  <c r="C842" i="1"/>
  <c r="D842" i="1"/>
  <c r="E842" i="1"/>
  <c r="F842" i="1"/>
  <c r="G842" i="1"/>
  <c r="H842" i="1"/>
  <c r="I842" i="1"/>
  <c r="J842" i="1"/>
  <c r="K842" i="1"/>
  <c r="L842" i="1"/>
  <c r="M842" i="1"/>
  <c r="B843" i="1"/>
  <c r="C843" i="1"/>
  <c r="D843" i="1"/>
  <c r="E843" i="1"/>
  <c r="F843" i="1"/>
  <c r="G843" i="1"/>
  <c r="H843" i="1"/>
  <c r="I843" i="1"/>
  <c r="J843" i="1"/>
  <c r="K843" i="1"/>
  <c r="L843" i="1"/>
  <c r="M843" i="1"/>
  <c r="B844" i="1"/>
  <c r="C844" i="1"/>
  <c r="D844" i="1"/>
  <c r="E844" i="1"/>
  <c r="F844" i="1"/>
  <c r="G844" i="1"/>
  <c r="H844" i="1"/>
  <c r="I844" i="1"/>
  <c r="J844" i="1"/>
  <c r="K844" i="1"/>
  <c r="L844" i="1"/>
  <c r="M844" i="1"/>
  <c r="B845" i="1"/>
  <c r="C845" i="1"/>
  <c r="D845" i="1"/>
  <c r="E845" i="1"/>
  <c r="F845" i="1"/>
  <c r="G845" i="1"/>
  <c r="H845" i="1"/>
  <c r="I845" i="1"/>
  <c r="J845" i="1"/>
  <c r="K845" i="1"/>
  <c r="L845" i="1"/>
  <c r="M845" i="1"/>
  <c r="B846" i="1"/>
  <c r="A846" i="1" s="1"/>
  <c r="C846" i="1"/>
  <c r="D846" i="1"/>
  <c r="E846" i="1"/>
  <c r="F846" i="1"/>
  <c r="G846" i="1"/>
  <c r="H846" i="1"/>
  <c r="I846" i="1"/>
  <c r="J846" i="1"/>
  <c r="K846" i="1"/>
  <c r="L846" i="1"/>
  <c r="M846" i="1"/>
  <c r="B847" i="1"/>
  <c r="C847" i="1"/>
  <c r="D847" i="1"/>
  <c r="E847" i="1"/>
  <c r="F847" i="1"/>
  <c r="G847" i="1"/>
  <c r="H847" i="1"/>
  <c r="I847" i="1"/>
  <c r="J847" i="1"/>
  <c r="K847" i="1"/>
  <c r="L847" i="1"/>
  <c r="M847" i="1"/>
  <c r="B848" i="1"/>
  <c r="A848" i="1" s="1"/>
  <c r="C848" i="1"/>
  <c r="D848" i="1"/>
  <c r="E848" i="1"/>
  <c r="F848" i="1"/>
  <c r="G848" i="1"/>
  <c r="H848" i="1"/>
  <c r="I848" i="1"/>
  <c r="J848" i="1"/>
  <c r="K848" i="1"/>
  <c r="L848" i="1"/>
  <c r="M848" i="1"/>
  <c r="B849" i="1"/>
  <c r="C849" i="1"/>
  <c r="D849" i="1"/>
  <c r="E849" i="1"/>
  <c r="F849" i="1"/>
  <c r="G849" i="1"/>
  <c r="H849" i="1"/>
  <c r="I849" i="1"/>
  <c r="J849" i="1"/>
  <c r="K849" i="1"/>
  <c r="L849" i="1"/>
  <c r="M849" i="1"/>
  <c r="B850" i="1"/>
  <c r="C850" i="1"/>
  <c r="D850" i="1"/>
  <c r="E850" i="1"/>
  <c r="F850" i="1"/>
  <c r="G850" i="1"/>
  <c r="H850" i="1"/>
  <c r="I850" i="1"/>
  <c r="J850" i="1"/>
  <c r="K850" i="1"/>
  <c r="L850" i="1"/>
  <c r="M850" i="1"/>
  <c r="B851" i="1"/>
  <c r="C851" i="1"/>
  <c r="D851" i="1"/>
  <c r="E851" i="1"/>
  <c r="F851" i="1"/>
  <c r="G851" i="1"/>
  <c r="H851" i="1"/>
  <c r="I851" i="1"/>
  <c r="J851" i="1"/>
  <c r="K851" i="1"/>
  <c r="L851" i="1"/>
  <c r="M851" i="1"/>
  <c r="B852" i="1"/>
  <c r="A852" i="1" s="1"/>
  <c r="C852" i="1"/>
  <c r="D852" i="1"/>
  <c r="E852" i="1"/>
  <c r="F852" i="1"/>
  <c r="G852" i="1"/>
  <c r="H852" i="1"/>
  <c r="I852" i="1"/>
  <c r="J852" i="1"/>
  <c r="K852" i="1"/>
  <c r="L852" i="1"/>
  <c r="M852" i="1"/>
  <c r="B853" i="1"/>
  <c r="C853" i="1"/>
  <c r="D853" i="1"/>
  <c r="E853" i="1"/>
  <c r="F853" i="1"/>
  <c r="G853" i="1"/>
  <c r="H853" i="1"/>
  <c r="I853" i="1"/>
  <c r="J853" i="1"/>
  <c r="K853" i="1"/>
  <c r="L853" i="1"/>
  <c r="M853" i="1"/>
  <c r="B854" i="1"/>
  <c r="C854" i="1"/>
  <c r="D854" i="1"/>
  <c r="E854" i="1"/>
  <c r="F854" i="1"/>
  <c r="G854" i="1"/>
  <c r="H854" i="1"/>
  <c r="I854" i="1"/>
  <c r="J854" i="1"/>
  <c r="K854" i="1"/>
  <c r="L854" i="1"/>
  <c r="M854" i="1"/>
  <c r="B855" i="1"/>
  <c r="C855" i="1"/>
  <c r="A855" i="1" s="1"/>
  <c r="D855" i="1"/>
  <c r="E855" i="1"/>
  <c r="F855" i="1"/>
  <c r="G855" i="1"/>
  <c r="H855" i="1"/>
  <c r="I855" i="1"/>
  <c r="J855" i="1"/>
  <c r="K855" i="1"/>
  <c r="L855" i="1"/>
  <c r="M855" i="1"/>
  <c r="B856" i="1"/>
  <c r="C856" i="1"/>
  <c r="D856" i="1"/>
  <c r="E856" i="1"/>
  <c r="F856" i="1"/>
  <c r="G856" i="1"/>
  <c r="H856" i="1"/>
  <c r="I856" i="1"/>
  <c r="J856" i="1"/>
  <c r="K856" i="1"/>
  <c r="L856" i="1"/>
  <c r="M856" i="1"/>
  <c r="B857" i="1"/>
  <c r="C857" i="1"/>
  <c r="D857" i="1"/>
  <c r="E857" i="1"/>
  <c r="F857" i="1"/>
  <c r="G857" i="1"/>
  <c r="H857" i="1"/>
  <c r="I857" i="1"/>
  <c r="J857" i="1"/>
  <c r="K857" i="1"/>
  <c r="L857" i="1"/>
  <c r="M857" i="1"/>
  <c r="B858" i="1"/>
  <c r="A858" i="1" s="1"/>
  <c r="C858" i="1"/>
  <c r="D858" i="1"/>
  <c r="E858" i="1"/>
  <c r="F858" i="1"/>
  <c r="G858" i="1"/>
  <c r="H858" i="1"/>
  <c r="I858" i="1"/>
  <c r="J858" i="1"/>
  <c r="K858" i="1"/>
  <c r="L858" i="1"/>
  <c r="M858" i="1"/>
  <c r="N858" i="1"/>
  <c r="B859" i="1"/>
  <c r="C859" i="1"/>
  <c r="A859" i="1" s="1"/>
  <c r="D859" i="1"/>
  <c r="E859" i="1"/>
  <c r="F859" i="1"/>
  <c r="G859" i="1"/>
  <c r="H859" i="1"/>
  <c r="I859" i="1"/>
  <c r="J859" i="1"/>
  <c r="K859" i="1"/>
  <c r="L859" i="1"/>
  <c r="M859" i="1"/>
  <c r="B860" i="1"/>
  <c r="C860" i="1"/>
  <c r="D860" i="1"/>
  <c r="E860" i="1"/>
  <c r="F860" i="1"/>
  <c r="G860" i="1"/>
  <c r="H860" i="1"/>
  <c r="I860" i="1"/>
  <c r="J860" i="1"/>
  <c r="K860" i="1"/>
  <c r="L860" i="1"/>
  <c r="M860" i="1"/>
  <c r="B861" i="1"/>
  <c r="C861" i="1"/>
  <c r="A861" i="1" s="1"/>
  <c r="D861" i="1"/>
  <c r="E861" i="1"/>
  <c r="F861" i="1"/>
  <c r="G861" i="1"/>
  <c r="H861" i="1"/>
  <c r="I861" i="1"/>
  <c r="J861" i="1"/>
  <c r="K861" i="1"/>
  <c r="L861" i="1"/>
  <c r="M861" i="1"/>
  <c r="B862" i="1"/>
  <c r="C862" i="1"/>
  <c r="D862" i="1"/>
  <c r="E862" i="1"/>
  <c r="F862" i="1"/>
  <c r="G862" i="1"/>
  <c r="H862" i="1"/>
  <c r="I862" i="1"/>
  <c r="J862" i="1"/>
  <c r="K862" i="1"/>
  <c r="L862" i="1"/>
  <c r="M862" i="1"/>
  <c r="B863" i="1"/>
  <c r="C863" i="1"/>
  <c r="D863" i="1"/>
  <c r="E863" i="1"/>
  <c r="F863" i="1"/>
  <c r="G863" i="1"/>
  <c r="H863" i="1"/>
  <c r="I863" i="1"/>
  <c r="J863" i="1"/>
  <c r="K863" i="1"/>
  <c r="L863" i="1"/>
  <c r="M863" i="1"/>
  <c r="B864" i="1"/>
  <c r="C864" i="1"/>
  <c r="D864" i="1"/>
  <c r="E864" i="1"/>
  <c r="F864" i="1"/>
  <c r="G864" i="1"/>
  <c r="H864" i="1"/>
  <c r="I864" i="1"/>
  <c r="J864" i="1"/>
  <c r="K864" i="1"/>
  <c r="L864" i="1"/>
  <c r="M864" i="1"/>
  <c r="B865" i="1"/>
  <c r="C865" i="1"/>
  <c r="A865" i="1" s="1"/>
  <c r="D865" i="1"/>
  <c r="E865" i="1"/>
  <c r="F865" i="1"/>
  <c r="G865" i="1"/>
  <c r="H865" i="1"/>
  <c r="I865" i="1"/>
  <c r="J865" i="1"/>
  <c r="K865" i="1"/>
  <c r="L865" i="1"/>
  <c r="M865" i="1"/>
  <c r="B866" i="1"/>
  <c r="C866" i="1"/>
  <c r="D866" i="1"/>
  <c r="E866" i="1"/>
  <c r="F866" i="1"/>
  <c r="G866" i="1"/>
  <c r="H866" i="1"/>
  <c r="I866" i="1"/>
  <c r="J866" i="1"/>
  <c r="K866" i="1"/>
  <c r="L866" i="1"/>
  <c r="M866" i="1"/>
  <c r="B867" i="1"/>
  <c r="C867" i="1"/>
  <c r="D867" i="1"/>
  <c r="E867" i="1"/>
  <c r="F867" i="1"/>
  <c r="G867" i="1"/>
  <c r="H867" i="1"/>
  <c r="I867" i="1"/>
  <c r="J867" i="1"/>
  <c r="K867" i="1"/>
  <c r="L867" i="1"/>
  <c r="M867" i="1"/>
  <c r="B868" i="1"/>
  <c r="C868" i="1"/>
  <c r="D868" i="1"/>
  <c r="E868" i="1"/>
  <c r="F868" i="1"/>
  <c r="G868" i="1"/>
  <c r="H868" i="1"/>
  <c r="I868" i="1"/>
  <c r="J868" i="1"/>
  <c r="K868" i="1"/>
  <c r="L868" i="1"/>
  <c r="M868" i="1"/>
  <c r="B869" i="1"/>
  <c r="C869" i="1"/>
  <c r="A869" i="1" s="1"/>
  <c r="D869" i="1"/>
  <c r="E869" i="1"/>
  <c r="F869" i="1"/>
  <c r="G869" i="1"/>
  <c r="H869" i="1"/>
  <c r="I869" i="1"/>
  <c r="J869" i="1"/>
  <c r="K869" i="1"/>
  <c r="L869" i="1"/>
  <c r="M869" i="1"/>
  <c r="B870" i="1"/>
  <c r="C870" i="1"/>
  <c r="D870" i="1"/>
  <c r="E870" i="1"/>
  <c r="F870" i="1"/>
  <c r="G870" i="1"/>
  <c r="H870" i="1"/>
  <c r="I870" i="1"/>
  <c r="J870" i="1"/>
  <c r="K870" i="1"/>
  <c r="L870" i="1"/>
  <c r="M870" i="1"/>
  <c r="B871" i="1"/>
  <c r="C871" i="1"/>
  <c r="A871" i="1" s="1"/>
  <c r="D871" i="1"/>
  <c r="E871" i="1"/>
  <c r="F871" i="1"/>
  <c r="G871" i="1"/>
  <c r="H871" i="1"/>
  <c r="I871" i="1"/>
  <c r="J871" i="1"/>
  <c r="K871" i="1"/>
  <c r="L871" i="1"/>
  <c r="M871" i="1"/>
  <c r="B872" i="1"/>
  <c r="C872" i="1"/>
  <c r="D872" i="1"/>
  <c r="E872" i="1"/>
  <c r="F872" i="1"/>
  <c r="G872" i="1"/>
  <c r="H872" i="1"/>
  <c r="I872" i="1"/>
  <c r="J872" i="1"/>
  <c r="K872" i="1"/>
  <c r="L872" i="1"/>
  <c r="M872" i="1"/>
  <c r="B873" i="1"/>
  <c r="C873" i="1"/>
  <c r="D873" i="1"/>
  <c r="E873" i="1"/>
  <c r="F873" i="1"/>
  <c r="G873" i="1"/>
  <c r="H873" i="1"/>
  <c r="I873" i="1"/>
  <c r="J873" i="1"/>
  <c r="K873" i="1"/>
  <c r="L873" i="1"/>
  <c r="M873" i="1"/>
  <c r="B874" i="1"/>
  <c r="C874" i="1"/>
  <c r="D874" i="1"/>
  <c r="E874" i="1"/>
  <c r="F874" i="1"/>
  <c r="G874" i="1"/>
  <c r="H874" i="1"/>
  <c r="I874" i="1"/>
  <c r="J874" i="1"/>
  <c r="K874" i="1"/>
  <c r="L874" i="1"/>
  <c r="M874" i="1"/>
  <c r="B875" i="1"/>
  <c r="C875" i="1"/>
  <c r="D875" i="1"/>
  <c r="E875" i="1"/>
  <c r="F875" i="1"/>
  <c r="G875" i="1"/>
  <c r="H875" i="1"/>
  <c r="I875" i="1"/>
  <c r="J875" i="1"/>
  <c r="K875" i="1"/>
  <c r="L875" i="1"/>
  <c r="M875" i="1"/>
  <c r="B876" i="1"/>
  <c r="A876" i="1" s="1"/>
  <c r="C876" i="1"/>
  <c r="D876" i="1"/>
  <c r="E876" i="1"/>
  <c r="F876" i="1"/>
  <c r="G876" i="1"/>
  <c r="H876" i="1"/>
  <c r="I876" i="1"/>
  <c r="J876" i="1"/>
  <c r="K876" i="1"/>
  <c r="L876" i="1"/>
  <c r="M876" i="1"/>
  <c r="B877" i="1"/>
  <c r="C877" i="1"/>
  <c r="D877" i="1"/>
  <c r="E877" i="1"/>
  <c r="F877" i="1"/>
  <c r="G877" i="1"/>
  <c r="H877" i="1"/>
  <c r="I877" i="1"/>
  <c r="J877" i="1"/>
  <c r="K877" i="1"/>
  <c r="L877" i="1"/>
  <c r="M877" i="1"/>
  <c r="B878" i="1"/>
  <c r="C878" i="1"/>
  <c r="D878" i="1"/>
  <c r="E878" i="1"/>
  <c r="F878" i="1"/>
  <c r="G878" i="1"/>
  <c r="H878" i="1"/>
  <c r="I878" i="1"/>
  <c r="J878" i="1"/>
  <c r="K878" i="1"/>
  <c r="L878" i="1"/>
  <c r="M878" i="1"/>
  <c r="B879" i="1"/>
  <c r="C879" i="1"/>
  <c r="D879" i="1"/>
  <c r="E879" i="1"/>
  <c r="F879" i="1"/>
  <c r="G879" i="1"/>
  <c r="H879" i="1"/>
  <c r="I879" i="1"/>
  <c r="J879" i="1"/>
  <c r="K879" i="1"/>
  <c r="L879" i="1"/>
  <c r="M879" i="1"/>
  <c r="B880" i="1"/>
  <c r="A880" i="1" s="1"/>
  <c r="C880" i="1"/>
  <c r="D880" i="1"/>
  <c r="E880" i="1"/>
  <c r="F880" i="1"/>
  <c r="G880" i="1"/>
  <c r="H880" i="1"/>
  <c r="I880" i="1"/>
  <c r="J880" i="1"/>
  <c r="K880" i="1"/>
  <c r="L880" i="1"/>
  <c r="M880" i="1"/>
  <c r="B881" i="1"/>
  <c r="C881" i="1"/>
  <c r="D881" i="1"/>
  <c r="E881" i="1"/>
  <c r="F881" i="1"/>
  <c r="G881" i="1"/>
  <c r="H881" i="1"/>
  <c r="I881" i="1"/>
  <c r="J881" i="1"/>
  <c r="K881" i="1"/>
  <c r="L881" i="1"/>
  <c r="M881" i="1"/>
  <c r="B882" i="1"/>
  <c r="A882" i="1" s="1"/>
  <c r="C882" i="1"/>
  <c r="D882" i="1"/>
  <c r="E882" i="1"/>
  <c r="F882" i="1"/>
  <c r="N882" i="1" s="1"/>
  <c r="G882" i="1"/>
  <c r="H882" i="1"/>
  <c r="I882" i="1"/>
  <c r="J882" i="1"/>
  <c r="K882" i="1"/>
  <c r="L882" i="1"/>
  <c r="M882" i="1"/>
  <c r="B883" i="1"/>
  <c r="C883" i="1"/>
  <c r="D883" i="1"/>
  <c r="E883" i="1"/>
  <c r="F883" i="1"/>
  <c r="G883" i="1"/>
  <c r="H883" i="1"/>
  <c r="I883" i="1"/>
  <c r="J883" i="1"/>
  <c r="K883" i="1"/>
  <c r="L883" i="1"/>
  <c r="M883" i="1"/>
  <c r="B884" i="1"/>
  <c r="C884" i="1"/>
  <c r="D884" i="1"/>
  <c r="E884" i="1"/>
  <c r="F884" i="1"/>
  <c r="G884" i="1"/>
  <c r="H884" i="1"/>
  <c r="I884" i="1"/>
  <c r="J884" i="1"/>
  <c r="K884" i="1"/>
  <c r="L884" i="1"/>
  <c r="M884" i="1"/>
  <c r="B885" i="1"/>
  <c r="C885" i="1"/>
  <c r="D885" i="1"/>
  <c r="E885" i="1"/>
  <c r="F885" i="1"/>
  <c r="G885" i="1"/>
  <c r="H885" i="1"/>
  <c r="I885" i="1"/>
  <c r="J885" i="1"/>
  <c r="K885" i="1"/>
  <c r="L885" i="1"/>
  <c r="M885" i="1"/>
  <c r="B886" i="1"/>
  <c r="A886" i="1" s="1"/>
  <c r="C886" i="1"/>
  <c r="D886" i="1"/>
  <c r="E886" i="1"/>
  <c r="F886" i="1"/>
  <c r="G886" i="1"/>
  <c r="H886" i="1"/>
  <c r="I886" i="1"/>
  <c r="N886" i="1" s="1"/>
  <c r="J886" i="1"/>
  <c r="K886" i="1"/>
  <c r="L886" i="1"/>
  <c r="M886" i="1"/>
  <c r="B887" i="1"/>
  <c r="C887" i="1"/>
  <c r="A887" i="1" s="1"/>
  <c r="D887" i="1"/>
  <c r="E887" i="1"/>
  <c r="F887" i="1"/>
  <c r="G887" i="1"/>
  <c r="H887" i="1"/>
  <c r="I887" i="1"/>
  <c r="J887" i="1"/>
  <c r="K887" i="1"/>
  <c r="L887" i="1"/>
  <c r="M887" i="1"/>
  <c r="B888" i="1"/>
  <c r="C888" i="1"/>
  <c r="D888" i="1"/>
  <c r="E888" i="1"/>
  <c r="F888" i="1"/>
  <c r="G888" i="1"/>
  <c r="H888" i="1"/>
  <c r="I888" i="1"/>
  <c r="J888" i="1"/>
  <c r="K888" i="1"/>
  <c r="L888" i="1"/>
  <c r="M888" i="1"/>
  <c r="B889" i="1"/>
  <c r="C889" i="1"/>
  <c r="A889" i="1" s="1"/>
  <c r="D889" i="1"/>
  <c r="E889" i="1"/>
  <c r="F889" i="1"/>
  <c r="G889" i="1"/>
  <c r="H889" i="1"/>
  <c r="I889" i="1"/>
  <c r="J889" i="1"/>
  <c r="K889" i="1"/>
  <c r="L889" i="1"/>
  <c r="M889" i="1"/>
  <c r="B890" i="1"/>
  <c r="C890" i="1"/>
  <c r="D890" i="1"/>
  <c r="E890" i="1"/>
  <c r="F890" i="1"/>
  <c r="G890" i="1"/>
  <c r="H890" i="1"/>
  <c r="I890" i="1"/>
  <c r="J890" i="1"/>
  <c r="K890" i="1"/>
  <c r="L890" i="1"/>
  <c r="M890" i="1"/>
  <c r="B891" i="1"/>
  <c r="C891" i="1"/>
  <c r="D891" i="1"/>
  <c r="E891" i="1"/>
  <c r="F891" i="1"/>
  <c r="G891" i="1"/>
  <c r="H891" i="1"/>
  <c r="I891" i="1"/>
  <c r="J891" i="1"/>
  <c r="K891" i="1"/>
  <c r="L891" i="1"/>
  <c r="M891" i="1"/>
  <c r="B892" i="1"/>
  <c r="C892" i="1"/>
  <c r="D892" i="1"/>
  <c r="E892" i="1"/>
  <c r="F892" i="1"/>
  <c r="G892" i="1"/>
  <c r="H892" i="1"/>
  <c r="I892" i="1"/>
  <c r="J892" i="1"/>
  <c r="K892" i="1"/>
  <c r="L892" i="1"/>
  <c r="M892" i="1"/>
  <c r="B893" i="1"/>
  <c r="C893" i="1"/>
  <c r="D893" i="1"/>
  <c r="E893" i="1"/>
  <c r="F893" i="1"/>
  <c r="G893" i="1"/>
  <c r="H893" i="1"/>
  <c r="I893" i="1"/>
  <c r="J893" i="1"/>
  <c r="K893" i="1"/>
  <c r="L893" i="1"/>
  <c r="M893" i="1"/>
  <c r="B894" i="1"/>
  <c r="C894" i="1"/>
  <c r="D894" i="1"/>
  <c r="E894" i="1"/>
  <c r="F894" i="1"/>
  <c r="G894" i="1"/>
  <c r="H894" i="1"/>
  <c r="I894" i="1"/>
  <c r="J894" i="1"/>
  <c r="K894" i="1"/>
  <c r="L894" i="1"/>
  <c r="M894" i="1"/>
  <c r="B895" i="1"/>
  <c r="C895" i="1"/>
  <c r="A895" i="1" s="1"/>
  <c r="D895" i="1"/>
  <c r="E895" i="1"/>
  <c r="F895" i="1"/>
  <c r="G895" i="1"/>
  <c r="H895" i="1"/>
  <c r="I895" i="1"/>
  <c r="J895" i="1"/>
  <c r="K895" i="1"/>
  <c r="L895" i="1"/>
  <c r="M895" i="1"/>
  <c r="B896" i="1"/>
  <c r="C896" i="1"/>
  <c r="D896" i="1"/>
  <c r="E896" i="1"/>
  <c r="F896" i="1"/>
  <c r="G896" i="1"/>
  <c r="H896" i="1"/>
  <c r="I896" i="1"/>
  <c r="J896" i="1"/>
  <c r="K896" i="1"/>
  <c r="L896" i="1"/>
  <c r="M896" i="1"/>
  <c r="B897" i="1"/>
  <c r="C897" i="1"/>
  <c r="D897" i="1"/>
  <c r="E897" i="1"/>
  <c r="F897" i="1"/>
  <c r="G897" i="1"/>
  <c r="H897" i="1"/>
  <c r="I897" i="1"/>
  <c r="J897" i="1"/>
  <c r="K897" i="1"/>
  <c r="L897" i="1"/>
  <c r="M897" i="1"/>
  <c r="B898" i="1"/>
  <c r="C898" i="1"/>
  <c r="D898" i="1"/>
  <c r="E898" i="1"/>
  <c r="F898" i="1"/>
  <c r="G898" i="1"/>
  <c r="H898" i="1"/>
  <c r="I898" i="1"/>
  <c r="J898" i="1"/>
  <c r="K898" i="1"/>
  <c r="L898" i="1"/>
  <c r="M898" i="1"/>
  <c r="B899" i="1"/>
  <c r="C899" i="1"/>
  <c r="A899" i="1" s="1"/>
  <c r="D899" i="1"/>
  <c r="E899" i="1"/>
  <c r="F899" i="1"/>
  <c r="G899" i="1"/>
  <c r="H899" i="1"/>
  <c r="I899" i="1"/>
  <c r="J899" i="1"/>
  <c r="K899" i="1"/>
  <c r="L899" i="1"/>
  <c r="M899" i="1"/>
  <c r="B900" i="1"/>
  <c r="C900" i="1"/>
  <c r="D900" i="1"/>
  <c r="E900" i="1"/>
  <c r="F900" i="1"/>
  <c r="G900" i="1"/>
  <c r="H900" i="1"/>
  <c r="I900" i="1"/>
  <c r="J900" i="1"/>
  <c r="K900" i="1"/>
  <c r="L900" i="1"/>
  <c r="M900" i="1"/>
  <c r="B901" i="1"/>
  <c r="C901" i="1"/>
  <c r="D901" i="1"/>
  <c r="E901" i="1"/>
  <c r="F901" i="1"/>
  <c r="G901" i="1"/>
  <c r="H901" i="1"/>
  <c r="I901" i="1"/>
  <c r="J901" i="1"/>
  <c r="K901" i="1"/>
  <c r="L901" i="1"/>
  <c r="M901" i="1"/>
  <c r="B902" i="1"/>
  <c r="C902" i="1"/>
  <c r="D902" i="1"/>
  <c r="E902" i="1"/>
  <c r="F902" i="1"/>
  <c r="G902" i="1"/>
  <c r="H902" i="1"/>
  <c r="I902" i="1"/>
  <c r="J902" i="1"/>
  <c r="K902" i="1"/>
  <c r="L902" i="1"/>
  <c r="M902" i="1"/>
  <c r="B903" i="1"/>
  <c r="C903" i="1"/>
  <c r="A903" i="1" s="1"/>
  <c r="D903" i="1"/>
  <c r="E903" i="1"/>
  <c r="F903" i="1"/>
  <c r="G903" i="1"/>
  <c r="H903" i="1"/>
  <c r="I903" i="1"/>
  <c r="J903" i="1"/>
  <c r="K903" i="1"/>
  <c r="L903" i="1"/>
  <c r="M903" i="1"/>
  <c r="B904" i="1"/>
  <c r="C904" i="1"/>
  <c r="D904" i="1"/>
  <c r="E904" i="1"/>
  <c r="F904" i="1"/>
  <c r="G904" i="1"/>
  <c r="H904" i="1"/>
  <c r="I904" i="1"/>
  <c r="J904" i="1"/>
  <c r="K904" i="1"/>
  <c r="L904" i="1"/>
  <c r="M904" i="1"/>
  <c r="B905" i="1"/>
  <c r="C905" i="1"/>
  <c r="D905" i="1"/>
  <c r="E905" i="1"/>
  <c r="F905" i="1"/>
  <c r="G905" i="1"/>
  <c r="H905" i="1"/>
  <c r="I905" i="1"/>
  <c r="J905" i="1"/>
  <c r="K905" i="1"/>
  <c r="L905" i="1"/>
  <c r="M905" i="1"/>
  <c r="B906" i="1"/>
  <c r="C906" i="1"/>
  <c r="D906" i="1"/>
  <c r="E906" i="1"/>
  <c r="F906" i="1"/>
  <c r="G906" i="1"/>
  <c r="N906" i="1" s="1"/>
  <c r="H906" i="1"/>
  <c r="I906" i="1"/>
  <c r="J906" i="1"/>
  <c r="K906" i="1"/>
  <c r="L906" i="1"/>
  <c r="M906" i="1"/>
  <c r="B907" i="1"/>
  <c r="C907" i="1"/>
  <c r="D907" i="1"/>
  <c r="E907" i="1"/>
  <c r="F907" i="1"/>
  <c r="G907" i="1"/>
  <c r="H907" i="1"/>
  <c r="I907" i="1"/>
  <c r="J907" i="1"/>
  <c r="K907" i="1"/>
  <c r="L907" i="1"/>
  <c r="M907" i="1"/>
  <c r="B908" i="1"/>
  <c r="C908" i="1"/>
  <c r="D908" i="1"/>
  <c r="E908" i="1"/>
  <c r="F908" i="1"/>
  <c r="G908" i="1"/>
  <c r="H908" i="1"/>
  <c r="I908" i="1"/>
  <c r="J908" i="1"/>
  <c r="K908" i="1"/>
  <c r="L908" i="1"/>
  <c r="M908" i="1"/>
  <c r="B909" i="1"/>
  <c r="C909" i="1"/>
  <c r="D909" i="1"/>
  <c r="E909" i="1"/>
  <c r="F909" i="1"/>
  <c r="G909" i="1"/>
  <c r="H909" i="1"/>
  <c r="I909" i="1"/>
  <c r="J909" i="1"/>
  <c r="K909" i="1"/>
  <c r="L909" i="1"/>
  <c r="M909" i="1"/>
  <c r="B910" i="1"/>
  <c r="A910" i="1" s="1"/>
  <c r="C910" i="1"/>
  <c r="D910" i="1"/>
  <c r="E910" i="1"/>
  <c r="F910" i="1"/>
  <c r="G910" i="1"/>
  <c r="H910" i="1"/>
  <c r="I910" i="1"/>
  <c r="J910" i="1"/>
  <c r="K910" i="1"/>
  <c r="L910" i="1"/>
  <c r="M910" i="1"/>
  <c r="B911" i="1"/>
  <c r="C911" i="1"/>
  <c r="A911" i="1" s="1"/>
  <c r="D911" i="1"/>
  <c r="E911" i="1"/>
  <c r="F911" i="1"/>
  <c r="G911" i="1"/>
  <c r="H911" i="1"/>
  <c r="I911" i="1"/>
  <c r="J911" i="1"/>
  <c r="K911" i="1"/>
  <c r="L911" i="1"/>
  <c r="M911" i="1"/>
  <c r="B912" i="1"/>
  <c r="C912" i="1"/>
  <c r="D912" i="1"/>
  <c r="E912" i="1"/>
  <c r="F912" i="1"/>
  <c r="G912" i="1"/>
  <c r="H912" i="1"/>
  <c r="I912" i="1"/>
  <c r="J912" i="1"/>
  <c r="K912" i="1"/>
  <c r="L912" i="1"/>
  <c r="M912" i="1"/>
  <c r="B913" i="1"/>
  <c r="C913" i="1"/>
  <c r="D913" i="1"/>
  <c r="E913" i="1"/>
  <c r="F913" i="1"/>
  <c r="G913" i="1"/>
  <c r="H913" i="1"/>
  <c r="I913" i="1"/>
  <c r="J913" i="1"/>
  <c r="K913" i="1"/>
  <c r="L913" i="1"/>
  <c r="M913" i="1"/>
  <c r="B914" i="1"/>
  <c r="C914" i="1"/>
  <c r="D914" i="1"/>
  <c r="E914" i="1"/>
  <c r="F914" i="1"/>
  <c r="G914" i="1"/>
  <c r="H914" i="1"/>
  <c r="I914" i="1"/>
  <c r="J914" i="1"/>
  <c r="K914" i="1"/>
  <c r="L914" i="1"/>
  <c r="M914" i="1"/>
  <c r="B915" i="1"/>
  <c r="C915" i="1"/>
  <c r="D915" i="1"/>
  <c r="E915" i="1"/>
  <c r="F915" i="1"/>
  <c r="G915" i="1"/>
  <c r="H915" i="1"/>
  <c r="I915" i="1"/>
  <c r="J915" i="1"/>
  <c r="K915" i="1"/>
  <c r="L915" i="1"/>
  <c r="M915" i="1"/>
  <c r="B916" i="1"/>
  <c r="A916" i="1" s="1"/>
  <c r="C916" i="1"/>
  <c r="D916" i="1"/>
  <c r="E916" i="1"/>
  <c r="F916" i="1"/>
  <c r="G916" i="1"/>
  <c r="H916" i="1"/>
  <c r="I916" i="1"/>
  <c r="J916" i="1"/>
  <c r="K916" i="1"/>
  <c r="L916" i="1"/>
  <c r="M916" i="1"/>
  <c r="N916" i="1"/>
  <c r="B917" i="1"/>
  <c r="C917" i="1"/>
  <c r="A917" i="1" s="1"/>
  <c r="D917" i="1"/>
  <c r="E917" i="1"/>
  <c r="F917" i="1"/>
  <c r="G917" i="1"/>
  <c r="H917" i="1"/>
  <c r="I917" i="1"/>
  <c r="J917" i="1"/>
  <c r="K917" i="1"/>
  <c r="L917" i="1"/>
  <c r="M917" i="1"/>
  <c r="B918" i="1"/>
  <c r="C918" i="1"/>
  <c r="D918" i="1"/>
  <c r="E918" i="1"/>
  <c r="F918" i="1"/>
  <c r="G918" i="1"/>
  <c r="H918" i="1"/>
  <c r="I918" i="1"/>
  <c r="J918" i="1"/>
  <c r="K918" i="1"/>
  <c r="L918" i="1"/>
  <c r="M918" i="1"/>
  <c r="B919" i="1"/>
  <c r="C919" i="1"/>
  <c r="D919" i="1"/>
  <c r="E919" i="1"/>
  <c r="F919" i="1"/>
  <c r="G919" i="1"/>
  <c r="H919" i="1"/>
  <c r="I919" i="1"/>
  <c r="J919" i="1"/>
  <c r="K919" i="1"/>
  <c r="L919" i="1"/>
  <c r="M919" i="1"/>
  <c r="B920" i="1"/>
  <c r="C920" i="1"/>
  <c r="D920" i="1"/>
  <c r="E920" i="1"/>
  <c r="F920" i="1"/>
  <c r="G920" i="1"/>
  <c r="H920" i="1"/>
  <c r="I920" i="1"/>
  <c r="J920" i="1"/>
  <c r="K920" i="1"/>
  <c r="L920" i="1"/>
  <c r="M920" i="1"/>
  <c r="B921" i="1"/>
  <c r="C921" i="1"/>
  <c r="A921" i="1" s="1"/>
  <c r="D921" i="1"/>
  <c r="E921" i="1"/>
  <c r="F921" i="1"/>
  <c r="G921" i="1"/>
  <c r="H921" i="1"/>
  <c r="I921" i="1"/>
  <c r="J921" i="1"/>
  <c r="K921" i="1"/>
  <c r="L921" i="1"/>
  <c r="M921" i="1"/>
  <c r="B922" i="1"/>
  <c r="C922" i="1"/>
  <c r="D922" i="1"/>
  <c r="E922" i="1"/>
  <c r="F922" i="1"/>
  <c r="G922" i="1"/>
  <c r="H922" i="1"/>
  <c r="I922" i="1"/>
  <c r="J922" i="1"/>
  <c r="K922" i="1"/>
  <c r="L922" i="1"/>
  <c r="M922" i="1"/>
  <c r="B923" i="1"/>
  <c r="C923" i="1"/>
  <c r="D923" i="1"/>
  <c r="E923" i="1"/>
  <c r="F923" i="1"/>
  <c r="G923" i="1"/>
  <c r="H923" i="1"/>
  <c r="I923" i="1"/>
  <c r="J923" i="1"/>
  <c r="K923" i="1"/>
  <c r="L923" i="1"/>
  <c r="M923" i="1"/>
  <c r="B924" i="1"/>
  <c r="C924" i="1"/>
  <c r="D924" i="1"/>
  <c r="E924" i="1"/>
  <c r="F924" i="1"/>
  <c r="G924" i="1"/>
  <c r="H924" i="1"/>
  <c r="I924" i="1"/>
  <c r="J924" i="1"/>
  <c r="K924" i="1"/>
  <c r="L924" i="1"/>
  <c r="M924" i="1"/>
  <c r="B925" i="1"/>
  <c r="C925" i="1"/>
  <c r="A925" i="1" s="1"/>
  <c r="D925" i="1"/>
  <c r="E925" i="1"/>
  <c r="F925" i="1"/>
  <c r="G925" i="1"/>
  <c r="H925" i="1"/>
  <c r="I925" i="1"/>
  <c r="J925" i="1"/>
  <c r="K925" i="1"/>
  <c r="L925" i="1"/>
  <c r="M925" i="1"/>
  <c r="B926" i="1"/>
  <c r="C926" i="1"/>
  <c r="D926" i="1"/>
  <c r="E926" i="1"/>
  <c r="F926" i="1"/>
  <c r="G926" i="1"/>
  <c r="H926" i="1"/>
  <c r="I926" i="1"/>
  <c r="J926" i="1"/>
  <c r="K926" i="1"/>
  <c r="L926" i="1"/>
  <c r="M926" i="1"/>
  <c r="B927" i="1"/>
  <c r="C927" i="1"/>
  <c r="D927" i="1"/>
  <c r="E927" i="1"/>
  <c r="F927" i="1"/>
  <c r="G927" i="1"/>
  <c r="H927" i="1"/>
  <c r="I927" i="1"/>
  <c r="J927" i="1"/>
  <c r="K927" i="1"/>
  <c r="L927" i="1"/>
  <c r="M927" i="1"/>
  <c r="B928" i="1"/>
  <c r="C928" i="1"/>
  <c r="A928" i="1" s="1"/>
  <c r="D928" i="1"/>
  <c r="E928" i="1"/>
  <c r="F928" i="1"/>
  <c r="G928" i="1"/>
  <c r="H928" i="1"/>
  <c r="I928" i="1"/>
  <c r="J928" i="1"/>
  <c r="K928" i="1"/>
  <c r="L928" i="1"/>
  <c r="M928" i="1"/>
  <c r="B929" i="1"/>
  <c r="C929" i="1"/>
  <c r="D929" i="1"/>
  <c r="E929" i="1"/>
  <c r="F929" i="1"/>
  <c r="G929" i="1"/>
  <c r="H929" i="1"/>
  <c r="I929" i="1"/>
  <c r="J929" i="1"/>
  <c r="K929" i="1"/>
  <c r="L929" i="1"/>
  <c r="M929" i="1"/>
  <c r="B930" i="1"/>
  <c r="C930" i="1"/>
  <c r="D930" i="1"/>
  <c r="E930" i="1"/>
  <c r="F930" i="1"/>
  <c r="G930" i="1"/>
  <c r="H930" i="1"/>
  <c r="I930" i="1"/>
  <c r="J930" i="1"/>
  <c r="K930" i="1"/>
  <c r="L930" i="1"/>
  <c r="M930" i="1"/>
  <c r="B931" i="1"/>
  <c r="C931" i="1"/>
  <c r="A931" i="1" s="1"/>
  <c r="D931" i="1"/>
  <c r="E931" i="1"/>
  <c r="F931" i="1"/>
  <c r="G931" i="1"/>
  <c r="H931" i="1"/>
  <c r="I931" i="1"/>
  <c r="J931" i="1"/>
  <c r="K931" i="1"/>
  <c r="L931" i="1"/>
  <c r="M931" i="1"/>
  <c r="B932" i="1"/>
  <c r="C932" i="1"/>
  <c r="D932" i="1"/>
  <c r="E932" i="1"/>
  <c r="F932" i="1"/>
  <c r="G932" i="1"/>
  <c r="H932" i="1"/>
  <c r="I932" i="1"/>
  <c r="J932" i="1"/>
  <c r="N932" i="1" s="1"/>
  <c r="K932" i="1"/>
  <c r="L932" i="1"/>
  <c r="M932" i="1"/>
  <c r="B933" i="1"/>
  <c r="C933" i="1"/>
  <c r="D933" i="1"/>
  <c r="E933" i="1"/>
  <c r="F933" i="1"/>
  <c r="G933" i="1"/>
  <c r="H933" i="1"/>
  <c r="I933" i="1"/>
  <c r="J933" i="1"/>
  <c r="K933" i="1"/>
  <c r="L933" i="1"/>
  <c r="M933" i="1"/>
  <c r="A934" i="1"/>
  <c r="B934" i="1"/>
  <c r="C934" i="1"/>
  <c r="D934" i="1"/>
  <c r="E934" i="1"/>
  <c r="F934" i="1"/>
  <c r="G934" i="1"/>
  <c r="H934" i="1"/>
  <c r="I934" i="1"/>
  <c r="J934" i="1"/>
  <c r="K934" i="1"/>
  <c r="L934" i="1"/>
  <c r="M934" i="1"/>
  <c r="B935" i="1"/>
  <c r="C935" i="1"/>
  <c r="A935" i="1" s="1"/>
  <c r="D935" i="1"/>
  <c r="E935" i="1"/>
  <c r="F935" i="1"/>
  <c r="G935" i="1"/>
  <c r="H935" i="1"/>
  <c r="I935" i="1"/>
  <c r="J935" i="1"/>
  <c r="K935" i="1"/>
  <c r="L935" i="1"/>
  <c r="M935" i="1"/>
  <c r="B936" i="1"/>
  <c r="C936" i="1"/>
  <c r="D936" i="1"/>
  <c r="E936" i="1"/>
  <c r="F936" i="1"/>
  <c r="G936" i="1"/>
  <c r="H936" i="1"/>
  <c r="I936" i="1"/>
  <c r="J936" i="1"/>
  <c r="K936" i="1"/>
  <c r="L936" i="1"/>
  <c r="M936" i="1"/>
  <c r="B937" i="1"/>
  <c r="C937" i="1"/>
  <c r="D937" i="1"/>
  <c r="E937" i="1"/>
  <c r="F937" i="1"/>
  <c r="G937" i="1"/>
  <c r="H937" i="1"/>
  <c r="I937" i="1"/>
  <c r="J937" i="1"/>
  <c r="K937" i="1"/>
  <c r="L937" i="1"/>
  <c r="M937" i="1"/>
  <c r="B938" i="1"/>
  <c r="C938" i="1"/>
  <c r="D938" i="1"/>
  <c r="E938" i="1"/>
  <c r="F938" i="1"/>
  <c r="G938" i="1"/>
  <c r="H938" i="1"/>
  <c r="I938" i="1"/>
  <c r="J938" i="1"/>
  <c r="K938" i="1"/>
  <c r="L938" i="1"/>
  <c r="M938" i="1"/>
  <c r="B939" i="1"/>
  <c r="C939" i="1"/>
  <c r="A939" i="1" s="1"/>
  <c r="D939" i="1"/>
  <c r="E939" i="1"/>
  <c r="F939" i="1"/>
  <c r="G939" i="1"/>
  <c r="H939" i="1"/>
  <c r="I939" i="1"/>
  <c r="J939" i="1"/>
  <c r="K939" i="1"/>
  <c r="L939" i="1"/>
  <c r="M939" i="1"/>
  <c r="B940" i="1"/>
  <c r="C940" i="1"/>
  <c r="D940" i="1"/>
  <c r="E940" i="1"/>
  <c r="F940" i="1"/>
  <c r="G940" i="1"/>
  <c r="H940" i="1"/>
  <c r="I940" i="1"/>
  <c r="J940" i="1"/>
  <c r="K940" i="1"/>
  <c r="L940" i="1"/>
  <c r="M940" i="1"/>
  <c r="B941" i="1"/>
  <c r="C941" i="1"/>
  <c r="D941" i="1"/>
  <c r="E941" i="1"/>
  <c r="F941" i="1"/>
  <c r="G941" i="1"/>
  <c r="H941" i="1"/>
  <c r="I941" i="1"/>
  <c r="J941" i="1"/>
  <c r="K941" i="1"/>
  <c r="L941" i="1"/>
  <c r="M941" i="1"/>
  <c r="B942" i="1"/>
  <c r="C942" i="1"/>
  <c r="D942" i="1"/>
  <c r="E942" i="1"/>
  <c r="F942" i="1"/>
  <c r="G942" i="1"/>
  <c r="H942" i="1"/>
  <c r="I942" i="1"/>
  <c r="J942" i="1"/>
  <c r="K942" i="1"/>
  <c r="L942" i="1"/>
  <c r="M942" i="1"/>
  <c r="B943" i="1"/>
  <c r="C943" i="1"/>
  <c r="A943" i="1" s="1"/>
  <c r="D943" i="1"/>
  <c r="E943" i="1"/>
  <c r="F943" i="1"/>
  <c r="G943" i="1"/>
  <c r="H943" i="1"/>
  <c r="I943" i="1"/>
  <c r="J943" i="1"/>
  <c r="K943" i="1"/>
  <c r="L943" i="1"/>
  <c r="M943" i="1"/>
  <c r="B944" i="1"/>
  <c r="C944" i="1"/>
  <c r="D944" i="1"/>
  <c r="E944" i="1"/>
  <c r="F944" i="1"/>
  <c r="G944" i="1"/>
  <c r="H944" i="1"/>
  <c r="I944" i="1"/>
  <c r="J944" i="1"/>
  <c r="K944" i="1"/>
  <c r="L944" i="1"/>
  <c r="M944" i="1"/>
  <c r="B945" i="1"/>
  <c r="C945" i="1"/>
  <c r="D945" i="1"/>
  <c r="E945" i="1"/>
  <c r="F945" i="1"/>
  <c r="G945" i="1"/>
  <c r="H945" i="1"/>
  <c r="I945" i="1"/>
  <c r="J945" i="1"/>
  <c r="K945" i="1"/>
  <c r="L945" i="1"/>
  <c r="M945" i="1"/>
  <c r="B946" i="1"/>
  <c r="C946" i="1"/>
  <c r="D946" i="1"/>
  <c r="E946" i="1"/>
  <c r="F946" i="1"/>
  <c r="G946" i="1"/>
  <c r="H946" i="1"/>
  <c r="I946" i="1"/>
  <c r="J946" i="1"/>
  <c r="K946" i="1"/>
  <c r="L946" i="1"/>
  <c r="M946" i="1"/>
  <c r="B947" i="1"/>
  <c r="C947" i="1"/>
  <c r="A947" i="1" s="1"/>
  <c r="D947" i="1"/>
  <c r="E947" i="1"/>
  <c r="F947" i="1"/>
  <c r="G947" i="1"/>
  <c r="H947" i="1"/>
  <c r="I947" i="1"/>
  <c r="J947" i="1"/>
  <c r="K947" i="1"/>
  <c r="L947" i="1"/>
  <c r="M947" i="1"/>
  <c r="B948" i="1"/>
  <c r="C948" i="1"/>
  <c r="D948" i="1"/>
  <c r="E948" i="1"/>
  <c r="F948" i="1"/>
  <c r="G948" i="1"/>
  <c r="H948" i="1"/>
  <c r="I948" i="1"/>
  <c r="J948" i="1"/>
  <c r="K948" i="1"/>
  <c r="L948" i="1"/>
  <c r="M948" i="1"/>
  <c r="B949" i="1"/>
  <c r="C949" i="1"/>
  <c r="D949" i="1"/>
  <c r="E949" i="1"/>
  <c r="F949" i="1"/>
  <c r="G949" i="1"/>
  <c r="H949" i="1"/>
  <c r="I949" i="1"/>
  <c r="J949" i="1"/>
  <c r="K949" i="1"/>
  <c r="L949" i="1"/>
  <c r="M949" i="1"/>
  <c r="B950" i="1"/>
  <c r="C950" i="1"/>
  <c r="D950" i="1"/>
  <c r="E950" i="1"/>
  <c r="F950" i="1"/>
  <c r="G950" i="1"/>
  <c r="H950" i="1"/>
  <c r="I950" i="1"/>
  <c r="J950" i="1"/>
  <c r="K950" i="1"/>
  <c r="L950" i="1"/>
  <c r="M950" i="1"/>
  <c r="B951" i="1"/>
  <c r="C951" i="1"/>
  <c r="A951" i="1" s="1"/>
  <c r="D951" i="1"/>
  <c r="E951" i="1"/>
  <c r="F951" i="1"/>
  <c r="G951" i="1"/>
  <c r="H951" i="1"/>
  <c r="I951" i="1"/>
  <c r="J951" i="1"/>
  <c r="K951" i="1"/>
  <c r="L951" i="1"/>
  <c r="M951" i="1"/>
  <c r="B952" i="1"/>
  <c r="C952" i="1"/>
  <c r="D952" i="1"/>
  <c r="E952" i="1"/>
  <c r="F952" i="1"/>
  <c r="G952" i="1"/>
  <c r="H952" i="1"/>
  <c r="I952" i="1"/>
  <c r="J952" i="1"/>
  <c r="K952" i="1"/>
  <c r="L952" i="1"/>
  <c r="M952" i="1"/>
  <c r="B953" i="1"/>
  <c r="C953" i="1"/>
  <c r="D953" i="1"/>
  <c r="E953" i="1"/>
  <c r="F953" i="1"/>
  <c r="G953" i="1"/>
  <c r="H953" i="1"/>
  <c r="I953" i="1"/>
  <c r="J953" i="1"/>
  <c r="K953" i="1"/>
  <c r="L953" i="1"/>
  <c r="M953" i="1"/>
  <c r="B954" i="1"/>
  <c r="C954" i="1"/>
  <c r="D954" i="1"/>
  <c r="E954" i="1"/>
  <c r="F954" i="1"/>
  <c r="G954" i="1"/>
  <c r="N954" i="1" s="1"/>
  <c r="H954" i="1"/>
  <c r="I954" i="1"/>
  <c r="J954" i="1"/>
  <c r="K954" i="1"/>
  <c r="L954" i="1"/>
  <c r="M954" i="1"/>
  <c r="B955" i="1"/>
  <c r="C955" i="1"/>
  <c r="D955" i="1"/>
  <c r="E955" i="1"/>
  <c r="F955" i="1"/>
  <c r="G955" i="1"/>
  <c r="H955" i="1"/>
  <c r="I955" i="1"/>
  <c r="J955" i="1"/>
  <c r="K955" i="1"/>
  <c r="L955" i="1"/>
  <c r="M955" i="1"/>
  <c r="B956" i="1"/>
  <c r="C956" i="1"/>
  <c r="D956" i="1"/>
  <c r="E956" i="1"/>
  <c r="F956" i="1"/>
  <c r="G956" i="1"/>
  <c r="H956" i="1"/>
  <c r="I956" i="1"/>
  <c r="J956" i="1"/>
  <c r="K956" i="1"/>
  <c r="L956" i="1"/>
  <c r="M956" i="1"/>
  <c r="B957" i="1"/>
  <c r="C957" i="1"/>
  <c r="D957" i="1"/>
  <c r="E957" i="1"/>
  <c r="F957" i="1"/>
  <c r="G957" i="1"/>
  <c r="H957" i="1"/>
  <c r="I957" i="1"/>
  <c r="J957" i="1"/>
  <c r="K957" i="1"/>
  <c r="L957" i="1"/>
  <c r="M957" i="1"/>
  <c r="B958" i="1"/>
  <c r="A958" i="1" s="1"/>
  <c r="C958" i="1"/>
  <c r="D958" i="1"/>
  <c r="E958" i="1"/>
  <c r="F958" i="1"/>
  <c r="G958" i="1"/>
  <c r="H958" i="1"/>
  <c r="I958" i="1"/>
  <c r="J958" i="1"/>
  <c r="K958" i="1"/>
  <c r="L958" i="1"/>
  <c r="M958" i="1"/>
  <c r="N958" i="1"/>
  <c r="B959" i="1"/>
  <c r="C959" i="1"/>
  <c r="A959" i="1" s="1"/>
  <c r="D959" i="1"/>
  <c r="E959" i="1"/>
  <c r="F959" i="1"/>
  <c r="G959" i="1"/>
  <c r="H959" i="1"/>
  <c r="I959" i="1"/>
  <c r="J959" i="1"/>
  <c r="K959" i="1"/>
  <c r="L959" i="1"/>
  <c r="M959" i="1"/>
  <c r="B960" i="1"/>
  <c r="C960" i="1"/>
  <c r="D960" i="1"/>
  <c r="E960" i="1"/>
  <c r="F960" i="1"/>
  <c r="G960" i="1"/>
  <c r="H960" i="1"/>
  <c r="I960" i="1"/>
  <c r="J960" i="1"/>
  <c r="K960" i="1"/>
  <c r="L960" i="1"/>
  <c r="M960" i="1"/>
  <c r="B961" i="1"/>
  <c r="C961" i="1"/>
  <c r="D961" i="1"/>
  <c r="E961" i="1"/>
  <c r="F961" i="1"/>
  <c r="G961" i="1"/>
  <c r="H961" i="1"/>
  <c r="I961" i="1"/>
  <c r="J961" i="1"/>
  <c r="K961" i="1"/>
  <c r="L961" i="1"/>
  <c r="M961" i="1"/>
  <c r="B962" i="1"/>
  <c r="C962" i="1"/>
  <c r="D962" i="1"/>
  <c r="E962" i="1"/>
  <c r="F962" i="1"/>
  <c r="G962" i="1"/>
  <c r="H962" i="1"/>
  <c r="I962" i="1"/>
  <c r="J962" i="1"/>
  <c r="K962" i="1"/>
  <c r="L962" i="1"/>
  <c r="M962" i="1"/>
  <c r="B963" i="1"/>
  <c r="C963" i="1"/>
  <c r="A963" i="1" s="1"/>
  <c r="D963" i="1"/>
  <c r="E963" i="1"/>
  <c r="F963" i="1"/>
  <c r="G963" i="1"/>
  <c r="H963" i="1"/>
  <c r="I963" i="1"/>
  <c r="J963" i="1"/>
  <c r="K963" i="1"/>
  <c r="L963" i="1"/>
  <c r="M963" i="1"/>
  <c r="B964" i="1"/>
  <c r="C964" i="1"/>
  <c r="D964" i="1"/>
  <c r="E964" i="1"/>
  <c r="F964" i="1"/>
  <c r="G964" i="1"/>
  <c r="H964" i="1"/>
  <c r="I964" i="1"/>
  <c r="J964" i="1"/>
  <c r="K964" i="1"/>
  <c r="L964" i="1"/>
  <c r="M964" i="1"/>
  <c r="B965" i="1"/>
  <c r="C965" i="1"/>
  <c r="D965" i="1"/>
  <c r="E965" i="1"/>
  <c r="F965" i="1"/>
  <c r="G965" i="1"/>
  <c r="H965" i="1"/>
  <c r="I965" i="1"/>
  <c r="J965" i="1"/>
  <c r="K965" i="1"/>
  <c r="L965" i="1"/>
  <c r="M965" i="1"/>
  <c r="B966" i="1"/>
  <c r="C966" i="1"/>
  <c r="D966" i="1"/>
  <c r="E966" i="1"/>
  <c r="F966" i="1"/>
  <c r="G966" i="1"/>
  <c r="H966" i="1"/>
  <c r="I966" i="1"/>
  <c r="J966" i="1"/>
  <c r="K966" i="1"/>
  <c r="L966" i="1"/>
  <c r="M966" i="1"/>
  <c r="B967" i="1"/>
  <c r="C967" i="1"/>
  <c r="A967" i="1" s="1"/>
  <c r="D967" i="1"/>
  <c r="E967" i="1"/>
  <c r="F967" i="1"/>
  <c r="G967" i="1"/>
  <c r="H967" i="1"/>
  <c r="I967" i="1"/>
  <c r="J967" i="1"/>
  <c r="K967" i="1"/>
  <c r="L967" i="1"/>
  <c r="M967" i="1"/>
  <c r="B968" i="1"/>
  <c r="C968" i="1"/>
  <c r="D968" i="1"/>
  <c r="E968" i="1"/>
  <c r="F968" i="1"/>
  <c r="G968" i="1"/>
  <c r="H968" i="1"/>
  <c r="I968" i="1"/>
  <c r="J968" i="1"/>
  <c r="K968" i="1"/>
  <c r="L968" i="1"/>
  <c r="M968" i="1"/>
  <c r="B969" i="1"/>
  <c r="C969" i="1"/>
  <c r="D969" i="1"/>
  <c r="E969" i="1"/>
  <c r="F969" i="1"/>
  <c r="G969" i="1"/>
  <c r="H969" i="1"/>
  <c r="I969" i="1"/>
  <c r="J969" i="1"/>
  <c r="K969" i="1"/>
  <c r="L969" i="1"/>
  <c r="M969" i="1"/>
  <c r="B970" i="1"/>
  <c r="C970" i="1"/>
  <c r="D970" i="1"/>
  <c r="E970" i="1"/>
  <c r="F970" i="1"/>
  <c r="G970" i="1"/>
  <c r="H970" i="1"/>
  <c r="I970" i="1"/>
  <c r="J970" i="1"/>
  <c r="K970" i="1"/>
  <c r="L970" i="1"/>
  <c r="M970" i="1"/>
  <c r="B971" i="1"/>
  <c r="C971" i="1"/>
  <c r="A971" i="1" s="1"/>
  <c r="D971" i="1"/>
  <c r="E971" i="1"/>
  <c r="F971" i="1"/>
  <c r="G971" i="1"/>
  <c r="H971" i="1"/>
  <c r="I971" i="1"/>
  <c r="J971" i="1"/>
  <c r="K971" i="1"/>
  <c r="L971" i="1"/>
  <c r="M971" i="1"/>
  <c r="B972" i="1"/>
  <c r="C972" i="1"/>
  <c r="D972" i="1"/>
  <c r="E972" i="1"/>
  <c r="F972" i="1"/>
  <c r="G972" i="1"/>
  <c r="H972" i="1"/>
  <c r="I972" i="1"/>
  <c r="J972" i="1"/>
  <c r="K972" i="1"/>
  <c r="L972" i="1"/>
  <c r="M972" i="1"/>
  <c r="B973" i="1"/>
  <c r="C973" i="1"/>
  <c r="D973" i="1"/>
  <c r="E973" i="1"/>
  <c r="F973" i="1"/>
  <c r="G973" i="1"/>
  <c r="H973" i="1"/>
  <c r="I973" i="1"/>
  <c r="J973" i="1"/>
  <c r="K973" i="1"/>
  <c r="L973" i="1"/>
  <c r="M973" i="1"/>
  <c r="B974" i="1"/>
  <c r="C974" i="1"/>
  <c r="D974" i="1"/>
  <c r="E974" i="1"/>
  <c r="F974" i="1"/>
  <c r="G974" i="1"/>
  <c r="H974" i="1"/>
  <c r="I974" i="1"/>
  <c r="J974" i="1"/>
  <c r="K974" i="1"/>
  <c r="L974" i="1"/>
  <c r="M974" i="1"/>
  <c r="B975" i="1"/>
  <c r="C975" i="1"/>
  <c r="D975" i="1"/>
  <c r="E975" i="1"/>
  <c r="F975" i="1"/>
  <c r="G975" i="1"/>
  <c r="H975" i="1"/>
  <c r="I975" i="1"/>
  <c r="J975" i="1"/>
  <c r="K975" i="1"/>
  <c r="L975" i="1"/>
  <c r="M975" i="1"/>
  <c r="B976" i="1"/>
  <c r="C976" i="1"/>
  <c r="D976" i="1"/>
  <c r="E976" i="1"/>
  <c r="F976" i="1"/>
  <c r="G976" i="1"/>
  <c r="H976" i="1"/>
  <c r="I976" i="1"/>
  <c r="J976" i="1"/>
  <c r="K976" i="1"/>
  <c r="L976" i="1"/>
  <c r="M976" i="1"/>
  <c r="B977" i="1"/>
  <c r="C977" i="1"/>
  <c r="D977" i="1"/>
  <c r="E977" i="1"/>
  <c r="F977" i="1"/>
  <c r="G977" i="1"/>
  <c r="H977" i="1"/>
  <c r="I977" i="1"/>
  <c r="J977" i="1"/>
  <c r="K977" i="1"/>
  <c r="L977" i="1"/>
  <c r="M977" i="1"/>
  <c r="B978" i="1"/>
  <c r="A978" i="1" s="1"/>
  <c r="C978" i="1"/>
  <c r="D978" i="1"/>
  <c r="E978" i="1"/>
  <c r="F978" i="1"/>
  <c r="G978" i="1"/>
  <c r="H978" i="1"/>
  <c r="I978" i="1"/>
  <c r="J978" i="1"/>
  <c r="K978" i="1"/>
  <c r="L978" i="1"/>
  <c r="M978" i="1"/>
  <c r="B979" i="1"/>
  <c r="C979" i="1"/>
  <c r="D979" i="1"/>
  <c r="E979" i="1"/>
  <c r="F979" i="1"/>
  <c r="G979" i="1"/>
  <c r="H979" i="1"/>
  <c r="I979" i="1"/>
  <c r="J979" i="1"/>
  <c r="K979" i="1"/>
  <c r="L979" i="1"/>
  <c r="M979" i="1"/>
  <c r="B980" i="1"/>
  <c r="C980" i="1"/>
  <c r="D980" i="1"/>
  <c r="E980" i="1"/>
  <c r="F980" i="1"/>
  <c r="G980" i="1"/>
  <c r="H980" i="1"/>
  <c r="I980" i="1"/>
  <c r="J980" i="1"/>
  <c r="K980" i="1"/>
  <c r="L980" i="1"/>
  <c r="M980" i="1"/>
  <c r="B981" i="1"/>
  <c r="C981" i="1"/>
  <c r="D981" i="1"/>
  <c r="E981" i="1"/>
  <c r="F981" i="1"/>
  <c r="G981" i="1"/>
  <c r="H981" i="1"/>
  <c r="I981" i="1"/>
  <c r="J981" i="1"/>
  <c r="K981" i="1"/>
  <c r="L981" i="1"/>
  <c r="M981" i="1"/>
  <c r="B982" i="1"/>
  <c r="A982" i="1" s="1"/>
  <c r="C982" i="1"/>
  <c r="D982" i="1"/>
  <c r="E982" i="1"/>
  <c r="F982" i="1"/>
  <c r="G982" i="1"/>
  <c r="H982" i="1"/>
  <c r="I982" i="1"/>
  <c r="J982" i="1"/>
  <c r="K982" i="1"/>
  <c r="L982" i="1"/>
  <c r="M982" i="1"/>
  <c r="B983" i="1"/>
  <c r="C983" i="1"/>
  <c r="A983" i="1" s="1"/>
  <c r="D983" i="1"/>
  <c r="E983" i="1"/>
  <c r="F983" i="1"/>
  <c r="G983" i="1"/>
  <c r="H983" i="1"/>
  <c r="I983" i="1"/>
  <c r="J983" i="1"/>
  <c r="K983" i="1"/>
  <c r="L983" i="1"/>
  <c r="M983" i="1"/>
  <c r="B984" i="1"/>
  <c r="C984" i="1"/>
  <c r="D984" i="1"/>
  <c r="E984" i="1"/>
  <c r="F984" i="1"/>
  <c r="G984" i="1"/>
  <c r="H984" i="1"/>
  <c r="I984" i="1"/>
  <c r="J984" i="1"/>
  <c r="K984" i="1"/>
  <c r="L984" i="1"/>
  <c r="M984" i="1"/>
  <c r="B985" i="1"/>
  <c r="C985" i="1"/>
  <c r="D985" i="1"/>
  <c r="E985" i="1"/>
  <c r="F985" i="1"/>
  <c r="G985" i="1"/>
  <c r="H985" i="1"/>
  <c r="I985" i="1"/>
  <c r="J985" i="1"/>
  <c r="K985" i="1"/>
  <c r="L985" i="1"/>
  <c r="M985" i="1"/>
  <c r="B986" i="1"/>
  <c r="A986" i="1" s="1"/>
  <c r="C986" i="1"/>
  <c r="D986" i="1"/>
  <c r="E986" i="1"/>
  <c r="F986" i="1"/>
  <c r="G986" i="1"/>
  <c r="H986" i="1"/>
  <c r="I986" i="1"/>
  <c r="J986" i="1"/>
  <c r="N986" i="1" s="1"/>
  <c r="K986" i="1"/>
  <c r="L986" i="1"/>
  <c r="M986" i="1"/>
  <c r="B987" i="1"/>
  <c r="C987" i="1"/>
  <c r="D987" i="1"/>
  <c r="E987" i="1"/>
  <c r="F987" i="1"/>
  <c r="G987" i="1"/>
  <c r="H987" i="1"/>
  <c r="I987" i="1"/>
  <c r="J987" i="1"/>
  <c r="K987" i="1"/>
  <c r="L987" i="1"/>
  <c r="M987" i="1"/>
  <c r="B988" i="1"/>
  <c r="C988" i="1"/>
  <c r="D988" i="1"/>
  <c r="E988" i="1"/>
  <c r="F988" i="1"/>
  <c r="G988" i="1"/>
  <c r="H988" i="1"/>
  <c r="I988" i="1"/>
  <c r="J988" i="1"/>
  <c r="K988" i="1"/>
  <c r="L988" i="1"/>
  <c r="M988" i="1"/>
  <c r="B989" i="1"/>
  <c r="C989" i="1"/>
  <c r="D989" i="1"/>
  <c r="E989" i="1"/>
  <c r="F989" i="1"/>
  <c r="G989" i="1"/>
  <c r="H989" i="1"/>
  <c r="I989" i="1"/>
  <c r="J989" i="1"/>
  <c r="K989" i="1"/>
  <c r="L989" i="1"/>
  <c r="M989" i="1"/>
  <c r="B990" i="1"/>
  <c r="A990" i="1" s="1"/>
  <c r="C990" i="1"/>
  <c r="D990" i="1"/>
  <c r="E990" i="1"/>
  <c r="F990" i="1"/>
  <c r="G990" i="1"/>
  <c r="H990" i="1"/>
  <c r="I990" i="1"/>
  <c r="N990" i="1" s="1"/>
  <c r="J990" i="1"/>
  <c r="K990" i="1"/>
  <c r="L990" i="1"/>
  <c r="M990" i="1"/>
  <c r="B991" i="1"/>
  <c r="C991" i="1"/>
  <c r="A991" i="1" s="1"/>
  <c r="D991" i="1"/>
  <c r="E991" i="1"/>
  <c r="F991" i="1"/>
  <c r="G991" i="1"/>
  <c r="H991" i="1"/>
  <c r="I991" i="1"/>
  <c r="J991" i="1"/>
  <c r="K991" i="1"/>
  <c r="L991" i="1"/>
  <c r="M991" i="1"/>
  <c r="B992" i="1"/>
  <c r="C992" i="1"/>
  <c r="D992" i="1"/>
  <c r="E992" i="1"/>
  <c r="F992" i="1"/>
  <c r="G992" i="1"/>
  <c r="H992" i="1"/>
  <c r="I992" i="1"/>
  <c r="J992" i="1"/>
  <c r="K992" i="1"/>
  <c r="L992" i="1"/>
  <c r="M992" i="1"/>
  <c r="B993" i="1"/>
  <c r="C993" i="1"/>
  <c r="D993" i="1"/>
  <c r="E993" i="1"/>
  <c r="F993" i="1"/>
  <c r="G993" i="1"/>
  <c r="H993" i="1"/>
  <c r="I993" i="1"/>
  <c r="J993" i="1"/>
  <c r="K993" i="1"/>
  <c r="L993" i="1"/>
  <c r="M993" i="1"/>
  <c r="B994" i="1"/>
  <c r="C994" i="1"/>
  <c r="D994" i="1"/>
  <c r="E994" i="1"/>
  <c r="F994" i="1"/>
  <c r="G994" i="1"/>
  <c r="H994" i="1"/>
  <c r="I994" i="1"/>
  <c r="J994" i="1"/>
  <c r="K994" i="1"/>
  <c r="L994" i="1"/>
  <c r="M994" i="1"/>
  <c r="B995" i="1"/>
  <c r="C995" i="1"/>
  <c r="A995" i="1" s="1"/>
  <c r="D995" i="1"/>
  <c r="E995" i="1"/>
  <c r="F995" i="1"/>
  <c r="G995" i="1"/>
  <c r="H995" i="1"/>
  <c r="I995" i="1"/>
  <c r="J995" i="1"/>
  <c r="K995" i="1"/>
  <c r="L995" i="1"/>
  <c r="M995" i="1"/>
  <c r="B996" i="1"/>
  <c r="C996" i="1"/>
  <c r="D996" i="1"/>
  <c r="E996" i="1"/>
  <c r="F996" i="1"/>
  <c r="G996" i="1"/>
  <c r="H996" i="1"/>
  <c r="I996" i="1"/>
  <c r="J996" i="1"/>
  <c r="K996" i="1"/>
  <c r="L996" i="1"/>
  <c r="M996" i="1"/>
  <c r="B997" i="1"/>
  <c r="C997" i="1"/>
  <c r="A997" i="1" s="1"/>
  <c r="D997" i="1"/>
  <c r="E997" i="1"/>
  <c r="F997" i="1"/>
  <c r="G997" i="1"/>
  <c r="H997" i="1"/>
  <c r="I997" i="1"/>
  <c r="J997" i="1"/>
  <c r="K997" i="1"/>
  <c r="L997" i="1"/>
  <c r="M997" i="1"/>
  <c r="B998" i="1"/>
  <c r="C998" i="1"/>
  <c r="A998" i="1" s="1"/>
  <c r="D998" i="1"/>
  <c r="E998" i="1"/>
  <c r="F998" i="1"/>
  <c r="G998" i="1"/>
  <c r="H998" i="1"/>
  <c r="I998" i="1"/>
  <c r="J998" i="1"/>
  <c r="K998" i="1"/>
  <c r="L998" i="1"/>
  <c r="M998" i="1"/>
  <c r="B999" i="1"/>
  <c r="C999" i="1"/>
  <c r="D999" i="1"/>
  <c r="E999" i="1"/>
  <c r="F999" i="1"/>
  <c r="G999" i="1"/>
  <c r="H999" i="1"/>
  <c r="I999" i="1"/>
  <c r="J999" i="1"/>
  <c r="K999" i="1"/>
  <c r="L999" i="1"/>
  <c r="M999" i="1"/>
  <c r="B1000" i="1"/>
  <c r="C1000" i="1"/>
  <c r="D1000" i="1"/>
  <c r="E1000" i="1"/>
  <c r="F1000" i="1"/>
  <c r="G1000" i="1"/>
  <c r="H1000" i="1"/>
  <c r="I1000" i="1"/>
  <c r="J1000" i="1"/>
  <c r="K1000" i="1"/>
  <c r="L1000" i="1"/>
  <c r="M1000" i="1"/>
  <c r="B1001" i="1"/>
  <c r="C1001" i="1"/>
  <c r="A1001" i="1" s="1"/>
  <c r="D1001" i="1"/>
  <c r="E1001" i="1"/>
  <c r="F1001" i="1"/>
  <c r="G1001" i="1"/>
  <c r="H1001" i="1"/>
  <c r="I1001" i="1"/>
  <c r="J1001" i="1"/>
  <c r="K1001" i="1"/>
  <c r="L1001" i="1"/>
  <c r="M1001" i="1"/>
  <c r="B1002" i="1"/>
  <c r="C1002" i="1"/>
  <c r="D1002" i="1"/>
  <c r="E1002" i="1"/>
  <c r="F1002" i="1"/>
  <c r="G1002" i="1"/>
  <c r="H1002" i="1"/>
  <c r="I1002" i="1"/>
  <c r="J1002" i="1"/>
  <c r="K1002" i="1"/>
  <c r="L1002" i="1"/>
  <c r="M1002" i="1"/>
  <c r="B1003" i="1"/>
  <c r="C1003" i="1"/>
  <c r="D1003" i="1"/>
  <c r="E1003" i="1"/>
  <c r="F1003" i="1"/>
  <c r="G1003" i="1"/>
  <c r="H1003" i="1"/>
  <c r="I1003" i="1"/>
  <c r="J1003" i="1"/>
  <c r="K1003" i="1"/>
  <c r="L1003" i="1"/>
  <c r="M1003" i="1"/>
  <c r="B1004" i="1"/>
  <c r="C1004" i="1"/>
  <c r="D1004" i="1"/>
  <c r="E1004" i="1"/>
  <c r="F1004" i="1"/>
  <c r="G1004" i="1"/>
  <c r="H1004" i="1"/>
  <c r="I1004" i="1"/>
  <c r="J1004" i="1"/>
  <c r="K1004" i="1"/>
  <c r="L1004" i="1"/>
  <c r="M1004" i="1"/>
  <c r="B1005" i="1"/>
  <c r="C1005" i="1"/>
  <c r="A1005" i="1" s="1"/>
  <c r="D1005" i="1"/>
  <c r="E1005" i="1"/>
  <c r="F1005" i="1"/>
  <c r="G1005" i="1"/>
  <c r="H1005" i="1"/>
  <c r="I1005" i="1"/>
  <c r="J1005" i="1"/>
  <c r="K1005" i="1"/>
  <c r="L1005" i="1"/>
  <c r="M1005" i="1"/>
  <c r="B1006" i="1"/>
  <c r="C1006" i="1"/>
  <c r="D1006" i="1"/>
  <c r="E1006" i="1"/>
  <c r="F1006" i="1"/>
  <c r="G1006" i="1"/>
  <c r="H1006" i="1"/>
  <c r="I1006" i="1"/>
  <c r="J1006" i="1"/>
  <c r="K1006" i="1"/>
  <c r="L1006" i="1"/>
  <c r="M1006" i="1"/>
  <c r="B1007" i="1"/>
  <c r="C1007" i="1"/>
  <c r="A1007" i="1" s="1"/>
  <c r="D1007" i="1"/>
  <c r="E1007" i="1"/>
  <c r="F1007" i="1"/>
  <c r="G1007" i="1"/>
  <c r="H1007" i="1"/>
  <c r="I1007" i="1"/>
  <c r="J1007" i="1"/>
  <c r="K1007" i="1"/>
  <c r="L1007" i="1"/>
  <c r="M1007" i="1"/>
  <c r="B1008" i="1"/>
  <c r="C1008" i="1"/>
  <c r="D1008" i="1"/>
  <c r="E1008" i="1"/>
  <c r="F1008" i="1"/>
  <c r="G1008" i="1"/>
  <c r="H1008" i="1"/>
  <c r="I1008" i="1"/>
  <c r="J1008" i="1"/>
  <c r="K1008" i="1"/>
  <c r="L1008" i="1"/>
  <c r="M1008" i="1"/>
  <c r="B1009" i="1"/>
  <c r="C1009" i="1"/>
  <c r="A1009" i="1" s="1"/>
  <c r="D1009" i="1"/>
  <c r="E1009" i="1"/>
  <c r="F1009" i="1"/>
  <c r="G1009" i="1"/>
  <c r="H1009" i="1"/>
  <c r="I1009" i="1"/>
  <c r="J1009" i="1"/>
  <c r="K1009" i="1"/>
  <c r="L1009" i="1"/>
  <c r="M1009" i="1"/>
  <c r="B1010" i="1"/>
  <c r="C1010" i="1"/>
  <c r="D1010" i="1"/>
  <c r="E1010" i="1"/>
  <c r="F1010" i="1"/>
  <c r="G1010" i="1"/>
  <c r="H1010" i="1"/>
  <c r="I1010" i="1"/>
  <c r="J1010" i="1"/>
  <c r="K1010" i="1"/>
  <c r="L1010" i="1"/>
  <c r="M1010" i="1"/>
  <c r="B1011" i="1"/>
  <c r="C1011" i="1"/>
  <c r="D1011" i="1"/>
  <c r="E1011" i="1"/>
  <c r="F1011" i="1"/>
  <c r="G1011" i="1"/>
  <c r="H1011" i="1"/>
  <c r="I1011" i="1"/>
  <c r="J1011" i="1"/>
  <c r="K1011" i="1"/>
  <c r="L1011" i="1"/>
  <c r="M1011" i="1"/>
  <c r="B1012" i="1"/>
  <c r="C1012" i="1"/>
  <c r="D1012" i="1"/>
  <c r="E1012" i="1"/>
  <c r="F1012" i="1"/>
  <c r="G1012" i="1"/>
  <c r="H1012" i="1"/>
  <c r="I1012" i="1"/>
  <c r="J1012" i="1"/>
  <c r="K1012" i="1"/>
  <c r="L1012" i="1"/>
  <c r="M1012" i="1"/>
  <c r="B1013" i="1"/>
  <c r="C1013" i="1"/>
  <c r="A1013" i="1" s="1"/>
  <c r="D1013" i="1"/>
  <c r="E1013" i="1"/>
  <c r="F1013" i="1"/>
  <c r="G1013" i="1"/>
  <c r="H1013" i="1"/>
  <c r="I1013" i="1"/>
  <c r="J1013" i="1"/>
  <c r="K1013" i="1"/>
  <c r="L1013" i="1"/>
  <c r="M1013" i="1"/>
  <c r="B1014" i="1"/>
  <c r="C1014" i="1"/>
  <c r="D1014" i="1"/>
  <c r="E1014" i="1"/>
  <c r="F1014" i="1"/>
  <c r="G1014" i="1"/>
  <c r="H1014" i="1"/>
  <c r="I1014" i="1"/>
  <c r="J1014" i="1"/>
  <c r="K1014" i="1"/>
  <c r="L1014" i="1"/>
  <c r="M1014" i="1"/>
  <c r="B1015" i="1"/>
  <c r="C1015" i="1"/>
  <c r="D1015" i="1"/>
  <c r="E1015" i="1"/>
  <c r="F1015" i="1"/>
  <c r="G1015" i="1"/>
  <c r="H1015" i="1"/>
  <c r="I1015" i="1"/>
  <c r="J1015" i="1"/>
  <c r="K1015" i="1"/>
  <c r="L1015" i="1"/>
  <c r="M1015" i="1"/>
  <c r="B1016" i="1"/>
  <c r="C1016" i="1"/>
  <c r="D1016" i="1"/>
  <c r="E1016" i="1"/>
  <c r="F1016" i="1"/>
  <c r="G1016" i="1"/>
  <c r="N1016" i="1" s="1"/>
  <c r="H1016" i="1"/>
  <c r="I1016" i="1"/>
  <c r="J1016" i="1"/>
  <c r="K1016" i="1"/>
  <c r="L1016" i="1"/>
  <c r="M1016" i="1"/>
  <c r="B1017" i="1"/>
  <c r="C1017" i="1"/>
  <c r="D1017" i="1"/>
  <c r="E1017" i="1"/>
  <c r="F1017" i="1"/>
  <c r="G1017" i="1"/>
  <c r="H1017" i="1"/>
  <c r="I1017" i="1"/>
  <c r="J1017" i="1"/>
  <c r="K1017" i="1"/>
  <c r="L1017" i="1"/>
  <c r="M1017" i="1"/>
  <c r="B1018" i="1"/>
  <c r="C1018" i="1"/>
  <c r="D1018" i="1"/>
  <c r="E1018" i="1"/>
  <c r="F1018" i="1"/>
  <c r="G1018" i="1"/>
  <c r="H1018" i="1"/>
  <c r="I1018" i="1"/>
  <c r="J1018" i="1"/>
  <c r="K1018" i="1"/>
  <c r="L1018" i="1"/>
  <c r="M1018" i="1"/>
  <c r="B1019" i="1"/>
  <c r="C1019" i="1"/>
  <c r="D1019" i="1"/>
  <c r="E1019" i="1"/>
  <c r="F1019" i="1"/>
  <c r="G1019" i="1"/>
  <c r="H1019" i="1"/>
  <c r="I1019" i="1"/>
  <c r="J1019" i="1"/>
  <c r="K1019" i="1"/>
  <c r="L1019" i="1"/>
  <c r="M1019" i="1"/>
  <c r="B1020" i="1"/>
  <c r="A1020" i="1" s="1"/>
  <c r="C1020" i="1"/>
  <c r="D1020" i="1"/>
  <c r="E1020" i="1"/>
  <c r="F1020" i="1"/>
  <c r="G1020" i="1"/>
  <c r="H1020" i="1"/>
  <c r="I1020" i="1"/>
  <c r="J1020" i="1"/>
  <c r="K1020" i="1"/>
  <c r="L1020" i="1"/>
  <c r="M1020" i="1"/>
  <c r="N1020" i="1"/>
  <c r="B1021" i="1"/>
  <c r="C1021" i="1"/>
  <c r="A1021" i="1" s="1"/>
  <c r="D1021" i="1"/>
  <c r="E1021" i="1"/>
  <c r="F1021" i="1"/>
  <c r="G1021" i="1"/>
  <c r="H1021" i="1"/>
  <c r="I1021" i="1"/>
  <c r="J1021" i="1"/>
  <c r="K1021" i="1"/>
  <c r="L1021" i="1"/>
  <c r="M1021" i="1"/>
  <c r="B1022" i="1"/>
  <c r="C1022" i="1"/>
  <c r="D1022" i="1"/>
  <c r="E1022" i="1"/>
  <c r="F1022" i="1"/>
  <c r="G1022" i="1"/>
  <c r="H1022" i="1"/>
  <c r="I1022" i="1"/>
  <c r="J1022" i="1"/>
  <c r="K1022" i="1"/>
  <c r="L1022" i="1"/>
  <c r="M1022" i="1"/>
  <c r="B1023" i="1"/>
  <c r="C1023" i="1"/>
  <c r="D1023" i="1"/>
  <c r="E1023" i="1"/>
  <c r="F1023" i="1"/>
  <c r="G1023" i="1"/>
  <c r="H1023" i="1"/>
  <c r="I1023" i="1"/>
  <c r="J1023" i="1"/>
  <c r="K1023" i="1"/>
  <c r="L1023" i="1"/>
  <c r="M1023" i="1"/>
  <c r="B1024" i="1"/>
  <c r="C1024" i="1"/>
  <c r="D1024" i="1"/>
  <c r="E1024" i="1"/>
  <c r="F1024" i="1"/>
  <c r="G1024" i="1"/>
  <c r="H1024" i="1"/>
  <c r="I1024" i="1"/>
  <c r="J1024" i="1"/>
  <c r="K1024" i="1"/>
  <c r="L1024" i="1"/>
  <c r="M1024" i="1"/>
  <c r="B1025" i="1"/>
  <c r="C1025" i="1"/>
  <c r="A1025" i="1" s="1"/>
  <c r="D1025" i="1"/>
  <c r="E1025" i="1"/>
  <c r="F1025" i="1"/>
  <c r="G1025" i="1"/>
  <c r="H1025" i="1"/>
  <c r="I1025" i="1"/>
  <c r="J1025" i="1"/>
  <c r="K1025" i="1"/>
  <c r="L1025" i="1"/>
  <c r="M1025" i="1"/>
  <c r="B1026" i="1"/>
  <c r="C1026" i="1"/>
  <c r="D1026" i="1"/>
  <c r="E1026" i="1"/>
  <c r="F1026" i="1"/>
  <c r="G1026" i="1"/>
  <c r="H1026" i="1"/>
  <c r="I1026" i="1"/>
  <c r="J1026" i="1"/>
  <c r="K1026" i="1"/>
  <c r="L1026" i="1"/>
  <c r="M1026" i="1"/>
  <c r="B1027" i="1"/>
  <c r="C1027" i="1"/>
  <c r="D1027" i="1"/>
  <c r="E1027" i="1"/>
  <c r="F1027" i="1"/>
  <c r="G1027" i="1"/>
  <c r="H1027" i="1"/>
  <c r="I1027" i="1"/>
  <c r="J1027" i="1"/>
  <c r="K1027" i="1"/>
  <c r="L1027" i="1"/>
  <c r="M1027" i="1"/>
  <c r="B1028" i="1"/>
  <c r="C1028" i="1"/>
  <c r="D1028" i="1"/>
  <c r="E1028" i="1"/>
  <c r="F1028" i="1"/>
  <c r="G1028" i="1"/>
  <c r="H1028" i="1"/>
  <c r="I1028" i="1"/>
  <c r="J1028" i="1"/>
  <c r="K1028" i="1"/>
  <c r="L1028" i="1"/>
  <c r="M1028" i="1"/>
  <c r="B1029" i="1"/>
  <c r="C1029" i="1"/>
  <c r="A1029" i="1" s="1"/>
  <c r="D1029" i="1"/>
  <c r="E1029" i="1"/>
  <c r="F1029" i="1"/>
  <c r="G1029" i="1"/>
  <c r="H1029" i="1"/>
  <c r="I1029" i="1"/>
  <c r="J1029" i="1"/>
  <c r="K1029" i="1"/>
  <c r="L1029" i="1"/>
  <c r="M1029" i="1"/>
  <c r="B1030" i="1"/>
  <c r="C1030" i="1"/>
  <c r="D1030" i="1"/>
  <c r="E1030" i="1"/>
  <c r="F1030" i="1"/>
  <c r="G1030" i="1"/>
  <c r="H1030" i="1"/>
  <c r="I1030" i="1"/>
  <c r="J1030" i="1"/>
  <c r="K1030" i="1"/>
  <c r="L1030" i="1"/>
  <c r="M1030" i="1"/>
  <c r="B1031" i="1"/>
  <c r="C1031" i="1"/>
  <c r="D1031" i="1"/>
  <c r="E1031" i="1"/>
  <c r="F1031" i="1"/>
  <c r="G1031" i="1"/>
  <c r="H1031" i="1"/>
  <c r="I1031" i="1"/>
  <c r="J1031" i="1"/>
  <c r="K1031" i="1"/>
  <c r="L1031" i="1"/>
  <c r="M1031" i="1"/>
  <c r="B1032" i="1"/>
  <c r="C1032" i="1"/>
  <c r="D1032" i="1"/>
  <c r="E1032" i="1"/>
  <c r="F1032" i="1"/>
  <c r="G1032" i="1"/>
  <c r="H1032" i="1"/>
  <c r="I1032" i="1"/>
  <c r="J1032" i="1"/>
  <c r="K1032" i="1"/>
  <c r="L1032" i="1"/>
  <c r="M1032" i="1"/>
  <c r="B1033" i="1"/>
  <c r="C1033" i="1"/>
  <c r="A1033" i="1" s="1"/>
  <c r="D1033" i="1"/>
  <c r="E1033" i="1"/>
  <c r="F1033" i="1"/>
  <c r="G1033" i="1"/>
  <c r="H1033" i="1"/>
  <c r="I1033" i="1"/>
  <c r="J1033" i="1"/>
  <c r="K1033" i="1"/>
  <c r="L1033" i="1"/>
  <c r="M1033" i="1"/>
  <c r="B1034" i="1"/>
  <c r="C1034" i="1"/>
  <c r="D1034" i="1"/>
  <c r="E1034" i="1"/>
  <c r="F1034" i="1"/>
  <c r="G1034" i="1"/>
  <c r="H1034" i="1"/>
  <c r="I1034" i="1"/>
  <c r="J1034" i="1"/>
  <c r="K1034" i="1"/>
  <c r="L1034" i="1"/>
  <c r="M1034" i="1"/>
  <c r="B1035" i="1"/>
  <c r="C1035" i="1"/>
  <c r="A1035" i="1" s="1"/>
  <c r="D1035" i="1"/>
  <c r="E1035" i="1"/>
  <c r="F1035" i="1"/>
  <c r="G1035" i="1"/>
  <c r="H1035" i="1"/>
  <c r="I1035" i="1"/>
  <c r="J1035" i="1"/>
  <c r="K1035" i="1"/>
  <c r="L1035" i="1"/>
  <c r="M1035" i="1"/>
  <c r="B1036" i="1"/>
  <c r="C1036" i="1"/>
  <c r="D1036" i="1"/>
  <c r="E1036" i="1"/>
  <c r="F1036" i="1"/>
  <c r="G1036" i="1"/>
  <c r="H1036" i="1"/>
  <c r="I1036" i="1"/>
  <c r="J1036" i="1"/>
  <c r="K1036" i="1"/>
  <c r="L1036" i="1"/>
  <c r="M1036" i="1"/>
  <c r="B1037" i="1"/>
  <c r="C1037" i="1"/>
  <c r="D1037" i="1"/>
  <c r="E1037" i="1"/>
  <c r="F1037" i="1"/>
  <c r="G1037" i="1"/>
  <c r="H1037" i="1"/>
  <c r="I1037" i="1"/>
  <c r="J1037" i="1"/>
  <c r="K1037" i="1"/>
  <c r="L1037" i="1"/>
  <c r="M1037" i="1"/>
  <c r="B1038" i="1"/>
  <c r="A1038" i="1" s="1"/>
  <c r="C1038" i="1"/>
  <c r="D1038" i="1"/>
  <c r="E1038" i="1"/>
  <c r="F1038" i="1"/>
  <c r="G1038" i="1"/>
  <c r="H1038" i="1"/>
  <c r="I1038" i="1"/>
  <c r="J1038" i="1"/>
  <c r="K1038" i="1"/>
  <c r="L1038" i="1"/>
  <c r="M1038" i="1"/>
  <c r="B1039" i="1"/>
  <c r="C1039" i="1"/>
  <c r="A1039" i="1" s="1"/>
  <c r="D1039" i="1"/>
  <c r="E1039" i="1"/>
  <c r="F1039" i="1"/>
  <c r="G1039" i="1"/>
  <c r="H1039" i="1"/>
  <c r="I1039" i="1"/>
  <c r="J1039" i="1"/>
  <c r="K1039" i="1"/>
  <c r="L1039" i="1"/>
  <c r="M1039" i="1"/>
  <c r="B1040" i="1"/>
  <c r="C1040" i="1"/>
  <c r="D1040" i="1"/>
  <c r="E1040" i="1"/>
  <c r="F1040" i="1"/>
  <c r="G1040" i="1"/>
  <c r="H1040" i="1"/>
  <c r="I1040" i="1"/>
  <c r="J1040" i="1"/>
  <c r="K1040" i="1"/>
  <c r="L1040" i="1"/>
  <c r="M1040" i="1"/>
  <c r="B1041" i="1"/>
  <c r="C1041" i="1"/>
  <c r="D1041" i="1"/>
  <c r="E1041" i="1"/>
  <c r="F1041" i="1"/>
  <c r="G1041" i="1"/>
  <c r="H1041" i="1"/>
  <c r="I1041" i="1"/>
  <c r="J1041" i="1"/>
  <c r="K1041" i="1"/>
  <c r="L1041" i="1"/>
  <c r="M1041" i="1"/>
  <c r="B1042" i="1"/>
  <c r="A1042" i="1" s="1"/>
  <c r="C1042" i="1"/>
  <c r="D1042" i="1"/>
  <c r="E1042" i="1"/>
  <c r="F1042" i="1"/>
  <c r="G1042" i="1"/>
  <c r="H1042" i="1"/>
  <c r="I1042" i="1"/>
  <c r="J1042" i="1"/>
  <c r="N1042" i="1" s="1"/>
  <c r="K1042" i="1"/>
  <c r="L1042" i="1"/>
  <c r="M1042" i="1"/>
  <c r="B1043" i="1"/>
  <c r="C1043" i="1"/>
  <c r="A1043" i="1" s="1"/>
  <c r="D1043" i="1"/>
  <c r="E1043" i="1"/>
  <c r="F1043" i="1"/>
  <c r="G1043" i="1"/>
  <c r="H1043" i="1"/>
  <c r="I1043" i="1"/>
  <c r="J1043" i="1"/>
  <c r="K1043" i="1"/>
  <c r="L1043" i="1"/>
  <c r="M1043" i="1"/>
  <c r="B1044" i="1"/>
  <c r="C1044" i="1"/>
  <c r="D1044" i="1"/>
  <c r="E1044" i="1"/>
  <c r="F1044" i="1"/>
  <c r="G1044" i="1"/>
  <c r="H1044" i="1"/>
  <c r="I1044" i="1"/>
  <c r="J1044" i="1"/>
  <c r="K1044" i="1"/>
  <c r="L1044" i="1"/>
  <c r="M1044" i="1"/>
  <c r="B1045" i="1"/>
  <c r="C1045" i="1"/>
  <c r="D1045" i="1"/>
  <c r="E1045" i="1"/>
  <c r="F1045" i="1"/>
  <c r="G1045" i="1"/>
  <c r="H1045" i="1"/>
  <c r="I1045" i="1"/>
  <c r="J1045" i="1"/>
  <c r="K1045" i="1"/>
  <c r="L1045" i="1"/>
  <c r="M1045" i="1"/>
  <c r="B1046" i="1"/>
  <c r="A1046" i="1" s="1"/>
  <c r="C1046" i="1"/>
  <c r="D1046" i="1"/>
  <c r="E1046" i="1"/>
  <c r="F1046" i="1"/>
  <c r="G1046" i="1"/>
  <c r="H1046" i="1"/>
  <c r="I1046" i="1"/>
  <c r="N1046" i="1" s="1"/>
  <c r="J1046" i="1"/>
  <c r="K1046" i="1"/>
  <c r="L1046" i="1"/>
  <c r="M1046" i="1"/>
  <c r="B1047" i="1"/>
  <c r="C1047" i="1"/>
  <c r="A1047" i="1" s="1"/>
  <c r="D1047" i="1"/>
  <c r="E1047" i="1"/>
  <c r="F1047" i="1"/>
  <c r="G1047" i="1"/>
  <c r="H1047" i="1"/>
  <c r="I1047" i="1"/>
  <c r="J1047" i="1"/>
  <c r="K1047" i="1"/>
  <c r="L1047" i="1"/>
  <c r="M1047" i="1"/>
  <c r="B1048" i="1"/>
  <c r="C1048" i="1"/>
  <c r="D1048" i="1"/>
  <c r="E1048" i="1"/>
  <c r="F1048" i="1"/>
  <c r="G1048" i="1"/>
  <c r="H1048" i="1"/>
  <c r="I1048" i="1"/>
  <c r="J1048" i="1"/>
  <c r="K1048" i="1"/>
  <c r="L1048" i="1"/>
  <c r="M1048" i="1"/>
  <c r="B1049" i="1"/>
  <c r="C1049" i="1"/>
  <c r="D1049" i="1"/>
  <c r="E1049" i="1"/>
  <c r="F1049" i="1"/>
  <c r="G1049" i="1"/>
  <c r="H1049" i="1"/>
  <c r="I1049" i="1"/>
  <c r="J1049" i="1"/>
  <c r="K1049" i="1"/>
  <c r="L1049" i="1"/>
  <c r="M1049" i="1"/>
  <c r="B1050" i="1"/>
  <c r="C1050" i="1"/>
  <c r="D1050" i="1"/>
  <c r="E1050" i="1"/>
  <c r="F1050" i="1"/>
  <c r="G1050" i="1"/>
  <c r="H1050" i="1"/>
  <c r="I1050" i="1"/>
  <c r="J1050" i="1"/>
  <c r="K1050" i="1"/>
  <c r="L1050" i="1"/>
  <c r="M1050" i="1"/>
  <c r="B1051" i="1"/>
  <c r="C1051" i="1"/>
  <c r="A1051" i="1" s="1"/>
  <c r="D1051" i="1"/>
  <c r="E1051" i="1"/>
  <c r="F1051" i="1"/>
  <c r="G1051" i="1"/>
  <c r="H1051" i="1"/>
  <c r="I1051" i="1"/>
  <c r="J1051" i="1"/>
  <c r="K1051" i="1"/>
  <c r="L1051" i="1"/>
  <c r="M1051" i="1"/>
  <c r="B1052" i="1"/>
  <c r="C1052" i="1"/>
  <c r="D1052" i="1"/>
  <c r="E1052" i="1"/>
  <c r="F1052" i="1"/>
  <c r="G1052" i="1"/>
  <c r="H1052" i="1"/>
  <c r="I1052" i="1"/>
  <c r="J1052" i="1"/>
  <c r="K1052" i="1"/>
  <c r="L1052" i="1"/>
  <c r="M1052" i="1"/>
  <c r="B1053" i="1"/>
  <c r="C1053" i="1"/>
  <c r="D1053" i="1"/>
  <c r="E1053" i="1"/>
  <c r="F1053" i="1"/>
  <c r="G1053" i="1"/>
  <c r="H1053" i="1"/>
  <c r="I1053" i="1"/>
  <c r="J1053" i="1"/>
  <c r="K1053" i="1"/>
  <c r="L1053" i="1"/>
  <c r="M1053" i="1"/>
  <c r="B1054" i="1"/>
  <c r="C1054" i="1"/>
  <c r="D1054" i="1"/>
  <c r="E1054" i="1"/>
  <c r="F1054" i="1"/>
  <c r="G1054" i="1"/>
  <c r="H1054" i="1"/>
  <c r="I1054" i="1"/>
  <c r="J1054" i="1"/>
  <c r="K1054" i="1"/>
  <c r="L1054" i="1"/>
  <c r="M1054" i="1"/>
  <c r="B1055" i="1"/>
  <c r="C1055" i="1"/>
  <c r="A1055" i="1" s="1"/>
  <c r="D1055" i="1"/>
  <c r="E1055" i="1"/>
  <c r="F1055" i="1"/>
  <c r="G1055" i="1"/>
  <c r="H1055" i="1"/>
  <c r="I1055" i="1"/>
  <c r="J1055" i="1"/>
  <c r="K1055" i="1"/>
  <c r="L1055" i="1"/>
  <c r="M1055" i="1"/>
  <c r="B1056" i="1"/>
  <c r="C1056" i="1"/>
  <c r="D1056" i="1"/>
  <c r="E1056" i="1"/>
  <c r="F1056" i="1"/>
  <c r="G1056" i="1"/>
  <c r="H1056" i="1"/>
  <c r="I1056" i="1"/>
  <c r="J1056" i="1"/>
  <c r="K1056" i="1"/>
  <c r="L1056" i="1"/>
  <c r="M1056" i="1"/>
  <c r="B1057" i="1"/>
  <c r="C1057" i="1"/>
  <c r="D1057" i="1"/>
  <c r="E1057" i="1"/>
  <c r="F1057" i="1"/>
  <c r="G1057" i="1"/>
  <c r="H1057" i="1"/>
  <c r="I1057" i="1"/>
  <c r="J1057" i="1"/>
  <c r="K1057" i="1"/>
  <c r="L1057" i="1"/>
  <c r="M1057" i="1"/>
  <c r="B1058" i="1"/>
  <c r="C1058" i="1"/>
  <c r="D1058" i="1"/>
  <c r="E1058" i="1"/>
  <c r="F1058" i="1"/>
  <c r="G1058" i="1"/>
  <c r="H1058" i="1"/>
  <c r="I1058" i="1"/>
  <c r="J1058" i="1"/>
  <c r="K1058" i="1"/>
  <c r="L1058" i="1"/>
  <c r="M1058" i="1"/>
  <c r="B1059" i="1"/>
  <c r="C1059" i="1"/>
  <c r="A1059" i="1" s="1"/>
  <c r="D1059" i="1"/>
  <c r="E1059" i="1"/>
  <c r="F1059" i="1"/>
  <c r="G1059" i="1"/>
  <c r="H1059" i="1"/>
  <c r="I1059" i="1"/>
  <c r="J1059" i="1"/>
  <c r="K1059" i="1"/>
  <c r="L1059" i="1"/>
  <c r="M1059" i="1"/>
  <c r="B1060" i="1"/>
  <c r="C1060" i="1"/>
  <c r="D1060" i="1"/>
  <c r="E1060" i="1"/>
  <c r="F1060" i="1"/>
  <c r="G1060" i="1"/>
  <c r="H1060" i="1"/>
  <c r="I1060" i="1"/>
  <c r="J1060" i="1"/>
  <c r="K1060" i="1"/>
  <c r="L1060" i="1"/>
  <c r="M1060" i="1"/>
  <c r="B1061" i="1"/>
  <c r="C1061" i="1"/>
  <c r="D1061" i="1"/>
  <c r="E1061" i="1"/>
  <c r="F1061" i="1"/>
  <c r="G1061" i="1"/>
  <c r="H1061" i="1"/>
  <c r="I1061" i="1"/>
  <c r="J1061" i="1"/>
  <c r="K1061" i="1"/>
  <c r="L1061" i="1"/>
  <c r="M1061" i="1"/>
  <c r="B1062" i="1"/>
  <c r="C1062" i="1"/>
  <c r="D1062" i="1"/>
  <c r="E1062" i="1"/>
  <c r="F1062" i="1"/>
  <c r="G1062" i="1"/>
  <c r="H1062" i="1"/>
  <c r="I1062" i="1"/>
  <c r="J1062" i="1"/>
  <c r="K1062" i="1"/>
  <c r="L1062" i="1"/>
  <c r="M1062" i="1"/>
  <c r="B1063" i="1"/>
  <c r="C1063" i="1"/>
  <c r="A1063" i="1" s="1"/>
  <c r="D1063" i="1"/>
  <c r="E1063" i="1"/>
  <c r="F1063" i="1"/>
  <c r="G1063" i="1"/>
  <c r="H1063" i="1"/>
  <c r="I1063" i="1"/>
  <c r="J1063" i="1"/>
  <c r="K1063" i="1"/>
  <c r="L1063" i="1"/>
  <c r="M1063" i="1"/>
  <c r="B1064" i="1"/>
  <c r="C1064" i="1"/>
  <c r="D1064" i="1"/>
  <c r="E1064" i="1"/>
  <c r="F1064" i="1"/>
  <c r="G1064" i="1"/>
  <c r="H1064" i="1"/>
  <c r="I1064" i="1"/>
  <c r="J1064" i="1"/>
  <c r="K1064" i="1"/>
  <c r="L1064" i="1"/>
  <c r="M1064" i="1"/>
  <c r="B1065" i="1"/>
  <c r="C1065" i="1"/>
  <c r="D1065" i="1"/>
  <c r="E1065" i="1"/>
  <c r="F1065" i="1"/>
  <c r="G1065" i="1"/>
  <c r="H1065" i="1"/>
  <c r="I1065" i="1"/>
  <c r="J1065" i="1"/>
  <c r="K1065" i="1"/>
  <c r="L1065" i="1"/>
  <c r="M1065" i="1"/>
  <c r="B1066" i="1"/>
  <c r="C1066" i="1"/>
  <c r="A1066" i="1" s="1"/>
  <c r="D1066" i="1"/>
  <c r="E1066" i="1"/>
  <c r="F1066" i="1"/>
  <c r="G1066" i="1"/>
  <c r="H1066" i="1"/>
  <c r="I1066" i="1"/>
  <c r="J1066" i="1"/>
  <c r="K1066" i="1"/>
  <c r="L1066" i="1"/>
  <c r="M1066" i="1"/>
  <c r="B1067" i="1"/>
  <c r="C1067" i="1"/>
  <c r="D1067" i="1"/>
  <c r="E1067" i="1"/>
  <c r="F1067" i="1"/>
  <c r="G1067" i="1"/>
  <c r="H1067" i="1"/>
  <c r="I1067" i="1"/>
  <c r="J1067" i="1"/>
  <c r="K1067" i="1"/>
  <c r="L1067" i="1"/>
  <c r="M1067" i="1"/>
  <c r="B1068" i="1"/>
  <c r="C1068" i="1"/>
  <c r="A1068" i="1" s="1"/>
  <c r="D1068" i="1"/>
  <c r="E1068" i="1"/>
  <c r="F1068" i="1"/>
  <c r="G1068" i="1"/>
  <c r="H1068" i="1"/>
  <c r="I1068" i="1"/>
  <c r="J1068" i="1"/>
  <c r="K1068" i="1"/>
  <c r="L1068" i="1"/>
  <c r="M1068" i="1"/>
  <c r="B1069" i="1"/>
  <c r="C1069" i="1"/>
  <c r="A1069" i="1" s="1"/>
  <c r="D1069" i="1"/>
  <c r="E1069" i="1"/>
  <c r="F1069" i="1"/>
  <c r="G1069" i="1"/>
  <c r="H1069" i="1"/>
  <c r="I1069" i="1"/>
  <c r="J1069" i="1"/>
  <c r="K1069" i="1"/>
  <c r="L1069" i="1"/>
  <c r="M1069" i="1"/>
  <c r="B1070" i="1"/>
  <c r="C1070" i="1"/>
  <c r="D1070" i="1"/>
  <c r="E1070" i="1"/>
  <c r="F1070" i="1"/>
  <c r="G1070" i="1"/>
  <c r="H1070" i="1"/>
  <c r="I1070" i="1"/>
  <c r="J1070" i="1"/>
  <c r="K1070" i="1"/>
  <c r="L1070" i="1"/>
  <c r="M1070" i="1"/>
  <c r="B1071" i="1"/>
  <c r="C1071" i="1"/>
  <c r="D1071" i="1"/>
  <c r="E1071" i="1"/>
  <c r="F1071" i="1"/>
  <c r="G1071" i="1"/>
  <c r="H1071" i="1"/>
  <c r="I1071" i="1"/>
  <c r="J1071" i="1"/>
  <c r="K1071" i="1"/>
  <c r="L1071" i="1"/>
  <c r="M1071" i="1"/>
  <c r="A1072" i="1"/>
  <c r="B1072" i="1"/>
  <c r="C1072" i="1"/>
  <c r="D1072" i="1"/>
  <c r="E1072" i="1"/>
  <c r="F1072" i="1"/>
  <c r="G1072" i="1"/>
  <c r="H1072" i="1"/>
  <c r="I1072" i="1"/>
  <c r="J1072" i="1"/>
  <c r="K1072" i="1"/>
  <c r="L1072" i="1"/>
  <c r="M1072" i="1"/>
  <c r="B1073" i="1"/>
  <c r="C1073" i="1"/>
  <c r="D1073" i="1"/>
  <c r="E1073" i="1"/>
  <c r="F1073" i="1"/>
  <c r="G1073" i="1"/>
  <c r="H1073" i="1"/>
  <c r="I1073" i="1"/>
  <c r="J1073" i="1"/>
  <c r="K1073" i="1"/>
  <c r="L1073" i="1"/>
  <c r="M1073" i="1"/>
  <c r="B1074" i="1"/>
  <c r="C1074" i="1"/>
  <c r="D1074" i="1"/>
  <c r="E1074" i="1"/>
  <c r="F1074" i="1"/>
  <c r="G1074" i="1"/>
  <c r="H1074" i="1"/>
  <c r="I1074" i="1"/>
  <c r="J1074" i="1"/>
  <c r="K1074" i="1"/>
  <c r="L1074" i="1"/>
  <c r="M1074" i="1"/>
  <c r="N1074" i="1"/>
  <c r="B1075" i="1"/>
  <c r="C1075" i="1"/>
  <c r="A1075" i="1" s="1"/>
  <c r="D1075" i="1"/>
  <c r="E1075" i="1"/>
  <c r="F1075" i="1"/>
  <c r="G1075" i="1"/>
  <c r="H1075" i="1"/>
  <c r="I1075" i="1"/>
  <c r="J1075" i="1"/>
  <c r="K1075" i="1"/>
  <c r="L1075" i="1"/>
  <c r="M1075" i="1"/>
  <c r="B1076" i="1"/>
  <c r="C1076" i="1"/>
  <c r="D1076" i="1"/>
  <c r="E1076" i="1"/>
  <c r="F1076" i="1"/>
  <c r="G1076" i="1"/>
  <c r="H1076" i="1"/>
  <c r="I1076" i="1"/>
  <c r="J1076" i="1"/>
  <c r="K1076" i="1"/>
  <c r="L1076" i="1"/>
  <c r="M1076" i="1"/>
  <c r="B1077" i="1"/>
  <c r="C1077" i="1"/>
  <c r="A1077" i="1" s="1"/>
  <c r="D1077" i="1"/>
  <c r="E1077" i="1"/>
  <c r="F1077" i="1"/>
  <c r="G1077" i="1"/>
  <c r="H1077" i="1"/>
  <c r="I1077" i="1"/>
  <c r="J1077" i="1"/>
  <c r="K1077" i="1"/>
  <c r="L1077" i="1"/>
  <c r="M1077" i="1"/>
  <c r="B1078" i="1"/>
  <c r="C1078" i="1"/>
  <c r="A1078" i="1" s="1"/>
  <c r="D1078" i="1"/>
  <c r="E1078" i="1"/>
  <c r="F1078" i="1"/>
  <c r="G1078" i="1"/>
  <c r="H1078" i="1"/>
  <c r="I1078" i="1"/>
  <c r="J1078" i="1"/>
  <c r="K1078" i="1"/>
  <c r="L1078" i="1"/>
  <c r="M1078" i="1"/>
  <c r="B1079" i="1"/>
  <c r="C1079" i="1"/>
  <c r="D1079" i="1"/>
  <c r="E1079" i="1"/>
  <c r="F1079" i="1"/>
  <c r="G1079" i="1"/>
  <c r="H1079" i="1"/>
  <c r="I1079" i="1"/>
  <c r="J1079" i="1"/>
  <c r="K1079" i="1"/>
  <c r="L1079" i="1"/>
  <c r="M1079" i="1"/>
  <c r="B1080" i="1"/>
  <c r="C1080" i="1"/>
  <c r="A1080" i="1" s="1"/>
  <c r="D1080" i="1"/>
  <c r="E1080" i="1"/>
  <c r="F1080" i="1"/>
  <c r="G1080" i="1"/>
  <c r="H1080" i="1"/>
  <c r="I1080" i="1"/>
  <c r="J1080" i="1"/>
  <c r="K1080" i="1"/>
  <c r="L1080" i="1"/>
  <c r="M1080" i="1"/>
  <c r="B1081" i="1"/>
  <c r="C1081" i="1"/>
  <c r="A1081" i="1" s="1"/>
  <c r="D1081" i="1"/>
  <c r="E1081" i="1"/>
  <c r="F1081" i="1"/>
  <c r="G1081" i="1"/>
  <c r="H1081" i="1"/>
  <c r="I1081" i="1"/>
  <c r="J1081" i="1"/>
  <c r="K1081" i="1"/>
  <c r="L1081" i="1"/>
  <c r="M1081" i="1"/>
  <c r="B1082" i="1"/>
  <c r="C1082" i="1"/>
  <c r="D1082" i="1"/>
  <c r="E1082" i="1"/>
  <c r="F1082" i="1"/>
  <c r="G1082" i="1"/>
  <c r="H1082" i="1"/>
  <c r="I1082" i="1"/>
  <c r="J1082" i="1"/>
  <c r="K1082" i="1"/>
  <c r="L1082" i="1"/>
  <c r="M1082" i="1"/>
  <c r="B1083" i="1"/>
  <c r="C1083" i="1"/>
  <c r="D1083" i="1"/>
  <c r="E1083" i="1"/>
  <c r="F1083" i="1"/>
  <c r="G1083" i="1"/>
  <c r="H1083" i="1"/>
  <c r="I1083" i="1"/>
  <c r="J1083" i="1"/>
  <c r="K1083" i="1"/>
  <c r="L1083" i="1"/>
  <c r="M1083" i="1"/>
  <c r="B1084" i="1"/>
  <c r="C1084" i="1"/>
  <c r="A1084" i="1" s="1"/>
  <c r="D1084" i="1"/>
  <c r="E1084" i="1"/>
  <c r="F1084" i="1"/>
  <c r="G1084" i="1"/>
  <c r="H1084" i="1"/>
  <c r="I1084" i="1"/>
  <c r="J1084" i="1"/>
  <c r="K1084" i="1"/>
  <c r="L1084" i="1"/>
  <c r="M1084" i="1"/>
  <c r="B1085" i="1"/>
  <c r="C1085" i="1"/>
  <c r="A1085" i="1" s="1"/>
  <c r="D1085" i="1"/>
  <c r="E1085" i="1"/>
  <c r="F1085" i="1"/>
  <c r="G1085" i="1"/>
  <c r="H1085" i="1"/>
  <c r="I1085" i="1"/>
  <c r="J1085" i="1"/>
  <c r="K1085" i="1"/>
  <c r="L1085" i="1"/>
  <c r="M1085" i="1"/>
  <c r="B1086" i="1"/>
  <c r="C1086" i="1"/>
  <c r="D1086" i="1"/>
  <c r="E1086" i="1"/>
  <c r="F1086" i="1"/>
  <c r="G1086" i="1"/>
  <c r="H1086" i="1"/>
  <c r="I1086" i="1"/>
  <c r="J1086" i="1"/>
  <c r="K1086" i="1"/>
  <c r="L1086" i="1"/>
  <c r="M1086" i="1"/>
  <c r="B1087" i="1"/>
  <c r="C1087" i="1"/>
  <c r="D1087" i="1"/>
  <c r="E1087" i="1"/>
  <c r="F1087" i="1"/>
  <c r="G1087" i="1"/>
  <c r="H1087" i="1"/>
  <c r="I1087" i="1"/>
  <c r="J1087" i="1"/>
  <c r="K1087" i="1"/>
  <c r="L1087" i="1"/>
  <c r="M1087" i="1"/>
  <c r="B1088" i="1"/>
  <c r="C1088" i="1"/>
  <c r="D1088" i="1"/>
  <c r="E1088" i="1"/>
  <c r="F1088" i="1"/>
  <c r="G1088" i="1"/>
  <c r="H1088" i="1"/>
  <c r="I1088" i="1"/>
  <c r="J1088" i="1"/>
  <c r="K1088" i="1"/>
  <c r="L1088" i="1"/>
  <c r="M1088" i="1"/>
  <c r="B1089" i="1"/>
  <c r="C1089" i="1"/>
  <c r="D1089" i="1"/>
  <c r="E1089" i="1"/>
  <c r="F1089" i="1"/>
  <c r="G1089" i="1"/>
  <c r="H1089" i="1"/>
  <c r="I1089" i="1"/>
  <c r="J1089" i="1"/>
  <c r="K1089" i="1"/>
  <c r="L1089" i="1"/>
  <c r="M1089" i="1"/>
  <c r="B1090" i="1"/>
  <c r="C1090" i="1"/>
  <c r="D1090" i="1"/>
  <c r="E1090" i="1"/>
  <c r="F1090" i="1"/>
  <c r="G1090" i="1"/>
  <c r="H1090" i="1"/>
  <c r="I1090" i="1"/>
  <c r="J1090" i="1"/>
  <c r="K1090" i="1"/>
  <c r="L1090" i="1"/>
  <c r="M1090" i="1"/>
  <c r="B1091" i="1"/>
  <c r="C1091" i="1"/>
  <c r="D1091" i="1"/>
  <c r="E1091" i="1"/>
  <c r="F1091" i="1"/>
  <c r="G1091" i="1"/>
  <c r="H1091" i="1"/>
  <c r="I1091" i="1"/>
  <c r="J1091" i="1"/>
  <c r="K1091" i="1"/>
  <c r="L1091" i="1"/>
  <c r="M1091" i="1"/>
  <c r="B1092" i="1"/>
  <c r="C1092" i="1"/>
  <c r="D1092" i="1"/>
  <c r="E1092" i="1"/>
  <c r="F1092" i="1"/>
  <c r="G1092" i="1"/>
  <c r="H1092" i="1"/>
  <c r="I1092" i="1"/>
  <c r="J1092" i="1"/>
  <c r="K1092" i="1"/>
  <c r="L1092" i="1"/>
  <c r="M1092" i="1"/>
  <c r="B1093" i="1"/>
  <c r="C1093" i="1"/>
  <c r="D1093" i="1"/>
  <c r="E1093" i="1"/>
  <c r="F1093" i="1"/>
  <c r="G1093" i="1"/>
  <c r="H1093" i="1"/>
  <c r="I1093" i="1"/>
  <c r="J1093" i="1"/>
  <c r="K1093" i="1"/>
  <c r="L1093" i="1"/>
  <c r="M1093" i="1"/>
  <c r="B1094" i="1"/>
  <c r="C1094" i="1"/>
  <c r="D1094" i="1"/>
  <c r="E1094" i="1"/>
  <c r="F1094" i="1"/>
  <c r="G1094" i="1"/>
  <c r="H1094" i="1"/>
  <c r="I1094" i="1"/>
  <c r="J1094" i="1"/>
  <c r="K1094" i="1"/>
  <c r="L1094" i="1"/>
  <c r="M1094" i="1"/>
  <c r="B1095" i="1"/>
  <c r="C1095" i="1"/>
  <c r="D1095" i="1"/>
  <c r="E1095" i="1"/>
  <c r="F1095" i="1"/>
  <c r="G1095" i="1"/>
  <c r="H1095" i="1"/>
  <c r="I1095" i="1"/>
  <c r="J1095" i="1"/>
  <c r="K1095" i="1"/>
  <c r="L1095" i="1"/>
  <c r="M1095" i="1"/>
  <c r="B1096" i="1"/>
  <c r="C1096" i="1"/>
  <c r="D1096" i="1"/>
  <c r="E1096" i="1"/>
  <c r="F1096" i="1"/>
  <c r="G1096" i="1"/>
  <c r="H1096" i="1"/>
  <c r="I1096" i="1"/>
  <c r="J1096" i="1"/>
  <c r="K1096" i="1"/>
  <c r="L1096" i="1"/>
  <c r="M1096" i="1"/>
  <c r="B1097" i="1"/>
  <c r="C1097" i="1"/>
  <c r="A1097" i="1" s="1"/>
  <c r="D1097" i="1"/>
  <c r="E1097" i="1"/>
  <c r="F1097" i="1"/>
  <c r="G1097" i="1"/>
  <c r="H1097" i="1"/>
  <c r="I1097" i="1"/>
  <c r="J1097" i="1"/>
  <c r="K1097" i="1"/>
  <c r="L1097" i="1"/>
  <c r="M1097" i="1"/>
  <c r="A1098" i="1"/>
  <c r="B1098" i="1"/>
  <c r="C1098" i="1"/>
  <c r="D1098" i="1"/>
  <c r="E1098" i="1"/>
  <c r="F1098" i="1"/>
  <c r="G1098" i="1"/>
  <c r="H1098" i="1"/>
  <c r="I1098" i="1"/>
  <c r="N1098" i="1" s="1"/>
  <c r="J1098" i="1"/>
  <c r="K1098" i="1"/>
  <c r="L1098" i="1"/>
  <c r="M1098" i="1"/>
  <c r="B1099" i="1"/>
  <c r="C1099" i="1"/>
  <c r="A1099" i="1" s="1"/>
  <c r="D1099" i="1"/>
  <c r="E1099" i="1"/>
  <c r="F1099" i="1"/>
  <c r="G1099" i="1"/>
  <c r="H1099" i="1"/>
  <c r="I1099" i="1"/>
  <c r="J1099" i="1"/>
  <c r="K1099" i="1"/>
  <c r="L1099" i="1"/>
  <c r="M1099" i="1"/>
  <c r="B1100" i="1"/>
  <c r="C1100" i="1"/>
  <c r="A1100" i="1" s="1"/>
  <c r="D1100" i="1"/>
  <c r="E1100" i="1"/>
  <c r="F1100" i="1"/>
  <c r="G1100" i="1"/>
  <c r="H1100" i="1"/>
  <c r="I1100" i="1"/>
  <c r="J1100" i="1"/>
  <c r="K1100" i="1"/>
  <c r="L1100" i="1"/>
  <c r="M1100" i="1"/>
  <c r="B1101" i="1"/>
  <c r="C1101" i="1"/>
  <c r="A1101" i="1" s="1"/>
  <c r="D1101" i="1"/>
  <c r="E1101" i="1"/>
  <c r="F1101" i="1"/>
  <c r="G1101" i="1"/>
  <c r="H1101" i="1"/>
  <c r="I1101" i="1"/>
  <c r="J1101" i="1"/>
  <c r="K1101" i="1"/>
  <c r="L1101" i="1"/>
  <c r="M1101" i="1"/>
  <c r="B1102" i="1"/>
  <c r="C1102" i="1"/>
  <c r="D1102" i="1"/>
  <c r="E1102" i="1"/>
  <c r="F1102" i="1"/>
  <c r="G1102" i="1"/>
  <c r="H1102" i="1"/>
  <c r="I1102" i="1"/>
  <c r="J1102" i="1"/>
  <c r="K1102" i="1"/>
  <c r="L1102" i="1"/>
  <c r="M1102" i="1"/>
  <c r="B1103" i="1"/>
  <c r="C1103" i="1"/>
  <c r="A1103" i="1" s="1"/>
  <c r="D1103" i="1"/>
  <c r="E1103" i="1"/>
  <c r="F1103" i="1"/>
  <c r="G1103" i="1"/>
  <c r="H1103" i="1"/>
  <c r="I1103" i="1"/>
  <c r="J1103" i="1"/>
  <c r="K1103" i="1"/>
  <c r="L1103" i="1"/>
  <c r="M1103" i="1"/>
  <c r="B1104" i="1"/>
  <c r="C1104" i="1"/>
  <c r="D1104" i="1"/>
  <c r="E1104" i="1"/>
  <c r="F1104" i="1"/>
  <c r="G1104" i="1"/>
  <c r="H1104" i="1"/>
  <c r="I1104" i="1"/>
  <c r="J1104" i="1"/>
  <c r="K1104" i="1"/>
  <c r="L1104" i="1"/>
  <c r="M1104" i="1"/>
  <c r="B1105" i="1"/>
  <c r="C1105" i="1"/>
  <c r="D1105" i="1"/>
  <c r="E1105" i="1"/>
  <c r="F1105" i="1"/>
  <c r="G1105" i="1"/>
  <c r="H1105" i="1"/>
  <c r="I1105" i="1"/>
  <c r="J1105" i="1"/>
  <c r="K1105" i="1"/>
  <c r="L1105" i="1"/>
  <c r="M1105" i="1"/>
  <c r="B1106" i="1"/>
  <c r="C1106" i="1"/>
  <c r="D1106" i="1"/>
  <c r="E1106" i="1"/>
  <c r="F1106" i="1"/>
  <c r="G1106" i="1"/>
  <c r="H1106" i="1"/>
  <c r="I1106" i="1"/>
  <c r="J1106" i="1"/>
  <c r="K1106" i="1"/>
  <c r="L1106" i="1"/>
  <c r="M1106" i="1"/>
  <c r="B1107" i="1"/>
  <c r="C1107" i="1"/>
  <c r="A1107" i="1" s="1"/>
  <c r="D1107" i="1"/>
  <c r="E1107" i="1"/>
  <c r="F1107" i="1"/>
  <c r="G1107" i="1"/>
  <c r="H1107" i="1"/>
  <c r="I1107" i="1"/>
  <c r="J1107" i="1"/>
  <c r="K1107" i="1"/>
  <c r="L1107" i="1"/>
  <c r="M1107" i="1"/>
  <c r="B1108" i="1"/>
  <c r="C1108" i="1"/>
  <c r="A1108" i="1" s="1"/>
  <c r="D1108" i="1"/>
  <c r="E1108" i="1"/>
  <c r="F1108" i="1"/>
  <c r="G1108" i="1"/>
  <c r="H1108" i="1"/>
  <c r="I1108" i="1"/>
  <c r="J1108" i="1"/>
  <c r="K1108" i="1"/>
  <c r="L1108" i="1"/>
  <c r="M1108" i="1"/>
  <c r="B1109" i="1"/>
  <c r="C1109" i="1"/>
  <c r="D1109" i="1"/>
  <c r="E1109" i="1"/>
  <c r="F1109" i="1"/>
  <c r="G1109" i="1"/>
  <c r="H1109" i="1"/>
  <c r="I1109" i="1"/>
  <c r="J1109" i="1"/>
  <c r="K1109" i="1"/>
  <c r="L1109" i="1"/>
  <c r="M1109" i="1"/>
  <c r="B1110" i="1"/>
  <c r="C1110" i="1"/>
  <c r="D1110" i="1"/>
  <c r="E1110" i="1"/>
  <c r="F1110" i="1"/>
  <c r="G1110" i="1"/>
  <c r="H1110" i="1"/>
  <c r="I1110" i="1"/>
  <c r="J1110" i="1"/>
  <c r="K1110" i="1"/>
  <c r="L1110" i="1"/>
  <c r="M1110" i="1"/>
  <c r="B1111" i="1"/>
  <c r="C1111" i="1"/>
  <c r="A1111" i="1" s="1"/>
  <c r="D1111" i="1"/>
  <c r="E1111" i="1"/>
  <c r="F1111" i="1"/>
  <c r="G1111" i="1"/>
  <c r="H1111" i="1"/>
  <c r="I1111" i="1"/>
  <c r="J1111" i="1"/>
  <c r="K1111" i="1"/>
  <c r="L1111" i="1"/>
  <c r="M1111" i="1"/>
  <c r="B1112" i="1"/>
  <c r="C1112" i="1"/>
  <c r="D1112" i="1"/>
  <c r="E1112" i="1"/>
  <c r="F1112" i="1"/>
  <c r="G1112" i="1"/>
  <c r="H1112" i="1"/>
  <c r="I1112" i="1"/>
  <c r="J1112" i="1"/>
  <c r="K1112" i="1"/>
  <c r="L1112" i="1"/>
  <c r="M1112" i="1"/>
  <c r="B1113" i="1"/>
  <c r="C1113" i="1"/>
  <c r="D1113" i="1"/>
  <c r="E1113" i="1"/>
  <c r="F1113" i="1"/>
  <c r="G1113" i="1"/>
  <c r="H1113" i="1"/>
  <c r="I1113" i="1"/>
  <c r="J1113" i="1"/>
  <c r="K1113" i="1"/>
  <c r="L1113" i="1"/>
  <c r="M1113" i="1"/>
  <c r="B1114" i="1"/>
  <c r="C1114" i="1"/>
  <c r="D1114" i="1"/>
  <c r="E1114" i="1"/>
  <c r="F1114" i="1"/>
  <c r="G1114" i="1"/>
  <c r="H1114" i="1"/>
  <c r="N1114" i="1" s="1"/>
  <c r="I1114" i="1"/>
  <c r="J1114" i="1"/>
  <c r="K1114" i="1"/>
  <c r="L1114" i="1"/>
  <c r="M1114" i="1"/>
  <c r="B1115" i="1"/>
  <c r="C1115" i="1"/>
  <c r="A1115" i="1" s="1"/>
  <c r="D1115" i="1"/>
  <c r="E1115" i="1"/>
  <c r="F1115" i="1"/>
  <c r="G1115" i="1"/>
  <c r="H1115" i="1"/>
  <c r="I1115" i="1"/>
  <c r="J1115" i="1"/>
  <c r="K1115" i="1"/>
  <c r="L1115" i="1"/>
  <c r="M1115" i="1"/>
  <c r="B1116" i="1"/>
  <c r="C1116" i="1"/>
  <c r="D1116" i="1"/>
  <c r="E1116" i="1"/>
  <c r="F1116" i="1"/>
  <c r="G1116" i="1"/>
  <c r="H1116" i="1"/>
  <c r="I1116" i="1"/>
  <c r="J1116" i="1"/>
  <c r="K1116" i="1"/>
  <c r="L1116" i="1"/>
  <c r="M1116" i="1"/>
  <c r="B1117" i="1"/>
  <c r="C1117" i="1"/>
  <c r="D1117" i="1"/>
  <c r="E1117" i="1"/>
  <c r="F1117" i="1"/>
  <c r="G1117" i="1"/>
  <c r="H1117" i="1"/>
  <c r="I1117" i="1"/>
  <c r="J1117" i="1"/>
  <c r="K1117" i="1"/>
  <c r="L1117" i="1"/>
  <c r="M1117" i="1"/>
  <c r="B1118" i="1"/>
  <c r="C1118" i="1"/>
  <c r="D1118" i="1"/>
  <c r="E1118" i="1"/>
  <c r="F1118" i="1"/>
  <c r="G1118" i="1"/>
  <c r="H1118" i="1"/>
  <c r="N1118" i="1" s="1"/>
  <c r="I1118" i="1"/>
  <c r="J1118" i="1"/>
  <c r="K1118" i="1"/>
  <c r="L1118" i="1"/>
  <c r="M1118" i="1"/>
  <c r="B1119" i="1"/>
  <c r="C1119" i="1"/>
  <c r="A1119" i="1" s="1"/>
  <c r="D1119" i="1"/>
  <c r="E1119" i="1"/>
  <c r="F1119" i="1"/>
  <c r="G1119" i="1"/>
  <c r="H1119" i="1"/>
  <c r="I1119" i="1"/>
  <c r="J1119" i="1"/>
  <c r="K1119" i="1"/>
  <c r="L1119" i="1"/>
  <c r="M1119" i="1"/>
  <c r="B1120" i="1"/>
  <c r="C1120" i="1"/>
  <c r="D1120" i="1"/>
  <c r="E1120" i="1"/>
  <c r="F1120" i="1"/>
  <c r="G1120" i="1"/>
  <c r="H1120" i="1"/>
  <c r="I1120" i="1"/>
  <c r="J1120" i="1"/>
  <c r="K1120" i="1"/>
  <c r="L1120" i="1"/>
  <c r="M1120" i="1"/>
  <c r="B1121" i="1"/>
  <c r="C1121" i="1"/>
  <c r="D1121" i="1"/>
  <c r="E1121" i="1"/>
  <c r="F1121" i="1"/>
  <c r="G1121" i="1"/>
  <c r="H1121" i="1"/>
  <c r="I1121" i="1"/>
  <c r="J1121" i="1"/>
  <c r="K1121" i="1"/>
  <c r="L1121" i="1"/>
  <c r="M1121" i="1"/>
  <c r="B1122" i="1"/>
  <c r="C1122" i="1"/>
  <c r="A1122" i="1" s="1"/>
  <c r="D1122" i="1"/>
  <c r="E1122" i="1"/>
  <c r="F1122" i="1"/>
  <c r="G1122" i="1"/>
  <c r="H1122" i="1"/>
  <c r="I1122" i="1"/>
  <c r="J1122" i="1"/>
  <c r="K1122" i="1"/>
  <c r="L1122" i="1"/>
  <c r="M1122" i="1"/>
  <c r="B1123" i="1"/>
  <c r="C1123" i="1"/>
  <c r="A1123" i="1" s="1"/>
  <c r="D1123" i="1"/>
  <c r="E1123" i="1"/>
  <c r="F1123" i="1"/>
  <c r="G1123" i="1"/>
  <c r="H1123" i="1"/>
  <c r="I1123" i="1"/>
  <c r="J1123" i="1"/>
  <c r="K1123" i="1"/>
  <c r="L1123" i="1"/>
  <c r="M1123" i="1"/>
  <c r="B1124" i="1"/>
  <c r="C1124" i="1"/>
  <c r="D1124" i="1"/>
  <c r="E1124" i="1"/>
  <c r="F1124" i="1"/>
  <c r="G1124" i="1"/>
  <c r="H1124" i="1"/>
  <c r="I1124" i="1"/>
  <c r="J1124" i="1"/>
  <c r="K1124" i="1"/>
  <c r="L1124" i="1"/>
  <c r="M1124" i="1"/>
  <c r="B1125" i="1"/>
  <c r="A1125" i="1" s="1"/>
  <c r="C1125" i="1"/>
  <c r="D1125" i="1"/>
  <c r="E1125" i="1"/>
  <c r="F1125" i="1"/>
  <c r="G1125" i="1"/>
  <c r="H1125" i="1"/>
  <c r="I1125" i="1"/>
  <c r="J1125" i="1"/>
  <c r="K1125" i="1"/>
  <c r="L1125" i="1"/>
  <c r="M1125" i="1"/>
  <c r="B1126" i="1"/>
  <c r="C1126" i="1"/>
  <c r="D1126" i="1"/>
  <c r="E1126" i="1"/>
  <c r="F1126" i="1"/>
  <c r="G1126" i="1"/>
  <c r="H1126" i="1"/>
  <c r="I1126" i="1"/>
  <c r="J1126" i="1"/>
  <c r="K1126" i="1"/>
  <c r="L1126" i="1"/>
  <c r="M1126" i="1"/>
  <c r="B1127" i="1"/>
  <c r="C1127" i="1"/>
  <c r="A1127" i="1" s="1"/>
  <c r="D1127" i="1"/>
  <c r="E1127" i="1"/>
  <c r="F1127" i="1"/>
  <c r="G1127" i="1"/>
  <c r="H1127" i="1"/>
  <c r="I1127" i="1"/>
  <c r="J1127" i="1"/>
  <c r="K1127" i="1"/>
  <c r="L1127" i="1"/>
  <c r="M1127" i="1"/>
  <c r="B1128" i="1"/>
  <c r="A1128" i="1" s="1"/>
  <c r="C1128" i="1"/>
  <c r="D1128" i="1"/>
  <c r="E1128" i="1"/>
  <c r="F1128" i="1"/>
  <c r="G1128" i="1"/>
  <c r="H1128" i="1"/>
  <c r="I1128" i="1"/>
  <c r="J1128" i="1"/>
  <c r="K1128" i="1"/>
  <c r="L1128" i="1"/>
  <c r="M1128" i="1"/>
  <c r="B1129" i="1"/>
  <c r="C1129" i="1"/>
  <c r="D1129" i="1"/>
  <c r="E1129" i="1"/>
  <c r="F1129" i="1"/>
  <c r="G1129" i="1"/>
  <c r="H1129" i="1"/>
  <c r="I1129" i="1"/>
  <c r="J1129" i="1"/>
  <c r="K1129" i="1"/>
  <c r="L1129" i="1"/>
  <c r="M1129" i="1"/>
  <c r="B1130" i="1"/>
  <c r="C1130" i="1"/>
  <c r="D1130" i="1"/>
  <c r="E1130" i="1"/>
  <c r="F1130" i="1"/>
  <c r="G1130" i="1"/>
  <c r="H1130" i="1"/>
  <c r="I1130" i="1"/>
  <c r="J1130" i="1"/>
  <c r="K1130" i="1"/>
  <c r="L1130" i="1"/>
  <c r="M1130" i="1"/>
  <c r="B1131" i="1"/>
  <c r="C1131" i="1"/>
  <c r="A1131" i="1" s="1"/>
  <c r="D1131" i="1"/>
  <c r="E1131" i="1"/>
  <c r="F1131" i="1"/>
  <c r="G1131" i="1"/>
  <c r="H1131" i="1"/>
  <c r="I1131" i="1"/>
  <c r="J1131" i="1"/>
  <c r="K1131" i="1"/>
  <c r="L1131" i="1"/>
  <c r="M1131" i="1"/>
  <c r="B1132" i="1"/>
  <c r="C1132" i="1"/>
  <c r="D1132" i="1"/>
  <c r="E1132" i="1"/>
  <c r="F1132" i="1"/>
  <c r="G1132" i="1"/>
  <c r="H1132" i="1"/>
  <c r="I1132" i="1"/>
  <c r="J1132" i="1"/>
  <c r="K1132" i="1"/>
  <c r="L1132" i="1"/>
  <c r="M1132" i="1"/>
  <c r="B1133" i="1"/>
  <c r="C1133" i="1"/>
  <c r="A1133" i="1" s="1"/>
  <c r="D1133" i="1"/>
  <c r="E1133" i="1"/>
  <c r="F1133" i="1"/>
  <c r="G1133" i="1"/>
  <c r="H1133" i="1"/>
  <c r="I1133" i="1"/>
  <c r="J1133" i="1"/>
  <c r="K1133" i="1"/>
  <c r="L1133" i="1"/>
  <c r="M1133" i="1"/>
  <c r="B1134" i="1"/>
  <c r="C1134" i="1"/>
  <c r="D1134" i="1"/>
  <c r="E1134" i="1"/>
  <c r="F1134" i="1"/>
  <c r="G1134" i="1"/>
  <c r="H1134" i="1"/>
  <c r="I1134" i="1"/>
  <c r="J1134" i="1"/>
  <c r="K1134" i="1"/>
  <c r="L1134" i="1"/>
  <c r="M1134" i="1"/>
  <c r="B1135" i="1"/>
  <c r="A1135" i="1" s="1"/>
  <c r="C1135" i="1"/>
  <c r="D1135" i="1"/>
  <c r="E1135" i="1"/>
  <c r="F1135" i="1"/>
  <c r="G1135" i="1"/>
  <c r="H1135" i="1"/>
  <c r="I1135" i="1"/>
  <c r="J1135" i="1"/>
  <c r="K1135" i="1"/>
  <c r="L1135" i="1"/>
  <c r="M1135" i="1"/>
  <c r="A1136" i="1"/>
  <c r="B1136" i="1"/>
  <c r="C1136" i="1"/>
  <c r="D1136" i="1"/>
  <c r="E1136" i="1"/>
  <c r="F1136" i="1"/>
  <c r="G1136" i="1"/>
  <c r="H1136" i="1"/>
  <c r="I1136" i="1"/>
  <c r="J1136" i="1"/>
  <c r="K1136" i="1"/>
  <c r="L1136" i="1"/>
  <c r="M1136" i="1"/>
  <c r="B1137" i="1"/>
  <c r="C1137" i="1"/>
  <c r="A1137" i="1" s="1"/>
  <c r="D1137" i="1"/>
  <c r="E1137" i="1"/>
  <c r="F1137" i="1"/>
  <c r="G1137" i="1"/>
  <c r="H1137" i="1"/>
  <c r="I1137" i="1"/>
  <c r="J1137" i="1"/>
  <c r="K1137" i="1"/>
  <c r="L1137" i="1"/>
  <c r="M1137" i="1"/>
  <c r="B1138" i="1"/>
  <c r="C1138" i="1"/>
  <c r="A1138" i="1" s="1"/>
  <c r="D1138" i="1"/>
  <c r="E1138" i="1"/>
  <c r="F1138" i="1"/>
  <c r="G1138" i="1"/>
  <c r="H1138" i="1"/>
  <c r="I1138" i="1"/>
  <c r="J1138" i="1"/>
  <c r="K1138" i="1"/>
  <c r="L1138" i="1"/>
  <c r="M1138" i="1"/>
  <c r="B1139" i="1"/>
  <c r="C1139" i="1"/>
  <c r="A1139" i="1" s="1"/>
  <c r="D1139" i="1"/>
  <c r="E1139" i="1"/>
  <c r="F1139" i="1"/>
  <c r="G1139" i="1"/>
  <c r="H1139" i="1"/>
  <c r="I1139" i="1"/>
  <c r="J1139" i="1"/>
  <c r="K1139" i="1"/>
  <c r="L1139" i="1"/>
  <c r="M1139" i="1"/>
  <c r="B1140" i="1"/>
  <c r="C1140" i="1"/>
  <c r="A1140" i="1" s="1"/>
  <c r="D1140" i="1"/>
  <c r="E1140" i="1"/>
  <c r="F1140" i="1"/>
  <c r="G1140" i="1"/>
  <c r="H1140" i="1"/>
  <c r="I1140" i="1"/>
  <c r="J1140" i="1"/>
  <c r="K1140" i="1"/>
  <c r="L1140" i="1"/>
  <c r="M1140" i="1"/>
  <c r="B1141" i="1"/>
  <c r="C1141" i="1"/>
  <c r="D1141" i="1"/>
  <c r="E1141" i="1"/>
  <c r="F1141" i="1"/>
  <c r="G1141" i="1"/>
  <c r="H1141" i="1"/>
  <c r="I1141" i="1"/>
  <c r="J1141" i="1"/>
  <c r="K1141" i="1"/>
  <c r="L1141" i="1"/>
  <c r="M1141" i="1"/>
  <c r="B1142" i="1"/>
  <c r="C1142" i="1"/>
  <c r="A1142" i="1" s="1"/>
  <c r="D1142" i="1"/>
  <c r="E1142" i="1"/>
  <c r="F1142" i="1"/>
  <c r="G1142" i="1"/>
  <c r="H1142" i="1"/>
  <c r="I1142" i="1"/>
  <c r="J1142" i="1"/>
  <c r="K1142" i="1"/>
  <c r="L1142" i="1"/>
  <c r="M1142" i="1"/>
  <c r="B1143" i="1"/>
  <c r="C1143" i="1"/>
  <c r="A1143" i="1" s="1"/>
  <c r="D1143" i="1"/>
  <c r="E1143" i="1"/>
  <c r="F1143" i="1"/>
  <c r="G1143" i="1"/>
  <c r="H1143" i="1"/>
  <c r="I1143" i="1"/>
  <c r="J1143" i="1"/>
  <c r="K1143" i="1"/>
  <c r="L1143" i="1"/>
  <c r="M1143" i="1"/>
  <c r="B1144" i="1"/>
  <c r="C1144" i="1"/>
  <c r="D1144" i="1"/>
  <c r="E1144" i="1"/>
  <c r="F1144" i="1"/>
  <c r="G1144" i="1"/>
  <c r="H1144" i="1"/>
  <c r="I1144" i="1"/>
  <c r="J1144" i="1"/>
  <c r="K1144" i="1"/>
  <c r="L1144" i="1"/>
  <c r="M1144" i="1"/>
  <c r="B1145" i="1"/>
  <c r="C1145" i="1"/>
  <c r="D1145" i="1"/>
  <c r="E1145" i="1"/>
  <c r="F1145" i="1"/>
  <c r="G1145" i="1"/>
  <c r="H1145" i="1"/>
  <c r="I1145" i="1"/>
  <c r="J1145" i="1"/>
  <c r="K1145" i="1"/>
  <c r="L1145" i="1"/>
  <c r="M1145" i="1"/>
  <c r="B1146" i="1"/>
  <c r="C1146" i="1"/>
  <c r="D1146" i="1"/>
  <c r="E1146" i="1"/>
  <c r="F1146" i="1"/>
  <c r="G1146" i="1"/>
  <c r="H1146" i="1"/>
  <c r="I1146" i="1"/>
  <c r="J1146" i="1"/>
  <c r="K1146" i="1"/>
  <c r="L1146" i="1"/>
  <c r="M1146" i="1"/>
  <c r="B1147" i="1"/>
  <c r="C1147" i="1"/>
  <c r="A1147" i="1" s="1"/>
  <c r="D1147" i="1"/>
  <c r="E1147" i="1"/>
  <c r="F1147" i="1"/>
  <c r="G1147" i="1"/>
  <c r="H1147" i="1"/>
  <c r="I1147" i="1"/>
  <c r="J1147" i="1"/>
  <c r="K1147" i="1"/>
  <c r="L1147" i="1"/>
  <c r="M1147" i="1"/>
  <c r="B1148" i="1"/>
  <c r="C1148" i="1"/>
  <c r="A1148" i="1" s="1"/>
  <c r="D1148" i="1"/>
  <c r="E1148" i="1"/>
  <c r="F1148" i="1"/>
  <c r="G1148" i="1"/>
  <c r="H1148" i="1"/>
  <c r="I1148" i="1"/>
  <c r="J1148" i="1"/>
  <c r="K1148" i="1"/>
  <c r="L1148" i="1"/>
  <c r="M1148" i="1"/>
  <c r="B1149" i="1"/>
  <c r="C1149" i="1"/>
  <c r="D1149" i="1"/>
  <c r="E1149" i="1"/>
  <c r="F1149" i="1"/>
  <c r="G1149" i="1"/>
  <c r="H1149" i="1"/>
  <c r="I1149" i="1"/>
  <c r="J1149" i="1"/>
  <c r="K1149" i="1"/>
  <c r="L1149" i="1"/>
  <c r="M1149" i="1"/>
  <c r="B1150" i="1"/>
  <c r="C1150" i="1"/>
  <c r="D1150" i="1"/>
  <c r="E1150" i="1"/>
  <c r="F1150" i="1"/>
  <c r="G1150" i="1"/>
  <c r="H1150" i="1"/>
  <c r="I1150" i="1"/>
  <c r="J1150" i="1"/>
  <c r="K1150" i="1"/>
  <c r="L1150" i="1"/>
  <c r="M1150" i="1"/>
  <c r="B1151" i="1"/>
  <c r="C1151" i="1"/>
  <c r="D1151" i="1"/>
  <c r="E1151" i="1"/>
  <c r="F1151" i="1"/>
  <c r="G1151" i="1"/>
  <c r="H1151" i="1"/>
  <c r="I1151" i="1"/>
  <c r="J1151" i="1"/>
  <c r="K1151" i="1"/>
  <c r="L1151" i="1"/>
  <c r="M1151" i="1"/>
  <c r="B1152" i="1"/>
  <c r="C1152" i="1"/>
  <c r="A1152" i="1" s="1"/>
  <c r="D1152" i="1"/>
  <c r="E1152" i="1"/>
  <c r="F1152" i="1"/>
  <c r="G1152" i="1"/>
  <c r="H1152" i="1"/>
  <c r="I1152" i="1"/>
  <c r="J1152" i="1"/>
  <c r="K1152" i="1"/>
  <c r="L1152" i="1"/>
  <c r="M1152" i="1"/>
  <c r="B1153" i="1"/>
  <c r="C1153" i="1"/>
  <c r="D1153" i="1"/>
  <c r="E1153" i="1"/>
  <c r="F1153" i="1"/>
  <c r="G1153" i="1"/>
  <c r="H1153" i="1"/>
  <c r="I1153" i="1"/>
  <c r="J1153" i="1"/>
  <c r="K1153" i="1"/>
  <c r="L1153" i="1"/>
  <c r="M1153" i="1"/>
  <c r="A1154" i="1"/>
  <c r="B1154" i="1"/>
  <c r="C1154" i="1"/>
  <c r="D1154" i="1"/>
  <c r="E1154" i="1"/>
  <c r="F1154" i="1"/>
  <c r="G1154" i="1"/>
  <c r="H1154" i="1"/>
  <c r="I1154" i="1"/>
  <c r="J1154" i="1"/>
  <c r="K1154" i="1"/>
  <c r="L1154" i="1"/>
  <c r="M1154" i="1"/>
  <c r="B1155" i="1"/>
  <c r="C1155" i="1"/>
  <c r="D1155" i="1"/>
  <c r="E1155" i="1"/>
  <c r="F1155" i="1"/>
  <c r="G1155" i="1"/>
  <c r="H1155" i="1"/>
  <c r="I1155" i="1"/>
  <c r="J1155" i="1"/>
  <c r="K1155" i="1"/>
  <c r="L1155" i="1"/>
  <c r="M1155" i="1"/>
  <c r="B1156" i="1"/>
  <c r="C1156" i="1"/>
  <c r="D1156" i="1"/>
  <c r="E1156" i="1"/>
  <c r="F1156" i="1"/>
  <c r="G1156" i="1"/>
  <c r="H1156" i="1"/>
  <c r="I1156" i="1"/>
  <c r="J1156" i="1"/>
  <c r="K1156" i="1"/>
  <c r="L1156" i="1"/>
  <c r="M1156" i="1"/>
  <c r="B1157" i="1"/>
  <c r="C1157" i="1"/>
  <c r="A1157" i="1" s="1"/>
  <c r="D1157" i="1"/>
  <c r="E1157" i="1"/>
  <c r="F1157" i="1"/>
  <c r="G1157" i="1"/>
  <c r="H1157" i="1"/>
  <c r="I1157" i="1"/>
  <c r="J1157" i="1"/>
  <c r="K1157" i="1"/>
  <c r="L1157" i="1"/>
  <c r="M1157" i="1"/>
  <c r="B1158" i="1"/>
  <c r="C1158" i="1"/>
  <c r="D1158" i="1"/>
  <c r="E1158" i="1"/>
  <c r="F1158" i="1"/>
  <c r="G1158" i="1"/>
  <c r="H1158" i="1"/>
  <c r="I1158" i="1"/>
  <c r="J1158" i="1"/>
  <c r="K1158" i="1"/>
  <c r="L1158" i="1"/>
  <c r="M1158" i="1"/>
  <c r="B1159" i="1"/>
  <c r="C1159" i="1"/>
  <c r="A1159" i="1" s="1"/>
  <c r="D1159" i="1"/>
  <c r="E1159" i="1"/>
  <c r="F1159" i="1"/>
  <c r="G1159" i="1"/>
  <c r="H1159" i="1"/>
  <c r="I1159" i="1"/>
  <c r="J1159" i="1"/>
  <c r="K1159" i="1"/>
  <c r="L1159" i="1"/>
  <c r="M1159" i="1"/>
  <c r="B1160" i="1"/>
  <c r="C1160" i="1"/>
  <c r="D1160" i="1"/>
  <c r="E1160" i="1"/>
  <c r="F1160" i="1"/>
  <c r="G1160" i="1"/>
  <c r="H1160" i="1"/>
  <c r="I1160" i="1"/>
  <c r="J1160" i="1"/>
  <c r="K1160" i="1"/>
  <c r="L1160" i="1"/>
  <c r="M1160" i="1"/>
  <c r="B1161" i="1"/>
  <c r="C1161" i="1"/>
  <c r="D1161" i="1"/>
  <c r="E1161" i="1"/>
  <c r="F1161" i="1"/>
  <c r="G1161" i="1"/>
  <c r="H1161" i="1"/>
  <c r="I1161" i="1"/>
  <c r="J1161" i="1"/>
  <c r="K1161" i="1"/>
  <c r="L1161" i="1"/>
  <c r="M1161" i="1"/>
  <c r="B1162" i="1"/>
  <c r="A1162" i="1" s="1"/>
  <c r="C1162" i="1"/>
  <c r="D1162" i="1"/>
  <c r="E1162" i="1"/>
  <c r="F1162" i="1"/>
  <c r="G1162" i="1"/>
  <c r="H1162" i="1"/>
  <c r="I1162" i="1"/>
  <c r="J1162" i="1"/>
  <c r="K1162" i="1"/>
  <c r="L1162" i="1"/>
  <c r="M1162" i="1"/>
  <c r="A1163" i="1"/>
  <c r="B1163" i="1"/>
  <c r="C1163" i="1"/>
  <c r="D1163" i="1"/>
  <c r="E1163" i="1"/>
  <c r="F1163" i="1"/>
  <c r="G1163" i="1"/>
  <c r="H1163" i="1"/>
  <c r="I1163" i="1"/>
  <c r="J1163" i="1"/>
  <c r="K1163" i="1"/>
  <c r="L1163" i="1"/>
  <c r="M1163" i="1"/>
  <c r="B1164" i="1"/>
  <c r="C1164" i="1"/>
  <c r="A1164" i="1" s="1"/>
  <c r="D1164" i="1"/>
  <c r="E1164" i="1"/>
  <c r="F1164" i="1"/>
  <c r="G1164" i="1"/>
  <c r="H1164" i="1"/>
  <c r="I1164" i="1"/>
  <c r="J1164" i="1"/>
  <c r="K1164" i="1"/>
  <c r="L1164" i="1"/>
  <c r="M1164" i="1"/>
  <c r="B1165" i="1"/>
  <c r="C1165" i="1"/>
  <c r="A1165" i="1" s="1"/>
  <c r="D1165" i="1"/>
  <c r="E1165" i="1"/>
  <c r="F1165" i="1"/>
  <c r="G1165" i="1"/>
  <c r="H1165" i="1"/>
  <c r="I1165" i="1"/>
  <c r="J1165" i="1"/>
  <c r="K1165" i="1"/>
  <c r="L1165" i="1"/>
  <c r="M1165" i="1"/>
  <c r="B1166" i="1"/>
  <c r="C1166" i="1"/>
  <c r="A1166" i="1" s="1"/>
  <c r="D1166" i="1"/>
  <c r="E1166" i="1"/>
  <c r="F1166" i="1"/>
  <c r="G1166" i="1"/>
  <c r="H1166" i="1"/>
  <c r="I1166" i="1"/>
  <c r="J1166" i="1"/>
  <c r="K1166" i="1"/>
  <c r="L1166" i="1"/>
  <c r="M1166" i="1"/>
  <c r="B1167" i="1"/>
  <c r="C1167" i="1"/>
  <c r="A1167" i="1" s="1"/>
  <c r="D1167" i="1"/>
  <c r="E1167" i="1"/>
  <c r="F1167" i="1"/>
  <c r="G1167" i="1"/>
  <c r="H1167" i="1"/>
  <c r="I1167" i="1"/>
  <c r="J1167" i="1"/>
  <c r="K1167" i="1"/>
  <c r="L1167" i="1"/>
  <c r="M1167" i="1"/>
  <c r="B1168" i="1"/>
  <c r="C1168" i="1"/>
  <c r="D1168" i="1"/>
  <c r="E1168" i="1"/>
  <c r="F1168" i="1"/>
  <c r="G1168" i="1"/>
  <c r="H1168" i="1"/>
  <c r="I1168" i="1"/>
  <c r="J1168" i="1"/>
  <c r="K1168" i="1"/>
  <c r="L1168" i="1"/>
  <c r="M1168" i="1"/>
  <c r="B1169" i="1"/>
  <c r="C1169" i="1"/>
  <c r="D1169" i="1"/>
  <c r="E1169" i="1"/>
  <c r="F1169" i="1"/>
  <c r="G1169" i="1"/>
  <c r="H1169" i="1"/>
  <c r="N1169" i="1" s="1"/>
  <c r="I1169" i="1"/>
  <c r="J1169" i="1"/>
  <c r="K1169" i="1"/>
  <c r="L1169" i="1"/>
  <c r="M1169" i="1"/>
  <c r="B1170" i="1"/>
  <c r="C1170" i="1"/>
  <c r="A1170" i="1" s="1"/>
  <c r="D1170" i="1"/>
  <c r="E1170" i="1"/>
  <c r="F1170" i="1"/>
  <c r="G1170" i="1"/>
  <c r="H1170" i="1"/>
  <c r="I1170" i="1"/>
  <c r="J1170" i="1"/>
  <c r="K1170" i="1"/>
  <c r="L1170" i="1"/>
  <c r="M1170" i="1"/>
  <c r="B1171" i="1"/>
  <c r="C1171" i="1"/>
  <c r="A1171" i="1" s="1"/>
  <c r="D1171" i="1"/>
  <c r="E1171" i="1"/>
  <c r="F1171" i="1"/>
  <c r="G1171" i="1"/>
  <c r="H1171" i="1"/>
  <c r="I1171" i="1"/>
  <c r="J1171" i="1"/>
  <c r="K1171" i="1"/>
  <c r="L1171" i="1"/>
  <c r="M1171" i="1"/>
  <c r="B1172" i="1"/>
  <c r="C1172" i="1"/>
  <c r="A1172" i="1" s="1"/>
  <c r="D1172" i="1"/>
  <c r="E1172" i="1"/>
  <c r="F1172" i="1"/>
  <c r="G1172" i="1"/>
  <c r="H1172" i="1"/>
  <c r="I1172" i="1"/>
  <c r="J1172" i="1"/>
  <c r="K1172" i="1"/>
  <c r="L1172" i="1"/>
  <c r="M1172" i="1"/>
  <c r="B1173" i="1"/>
  <c r="C1173" i="1"/>
  <c r="A1173" i="1" s="1"/>
  <c r="D1173" i="1"/>
  <c r="E1173" i="1"/>
  <c r="F1173" i="1"/>
  <c r="G1173" i="1"/>
  <c r="H1173" i="1"/>
  <c r="I1173" i="1"/>
  <c r="J1173" i="1"/>
  <c r="K1173" i="1"/>
  <c r="L1173" i="1"/>
  <c r="M1173" i="1"/>
  <c r="B1174" i="1"/>
  <c r="C1174" i="1"/>
  <c r="A1174" i="1" s="1"/>
  <c r="D1174" i="1"/>
  <c r="E1174" i="1"/>
  <c r="F1174" i="1"/>
  <c r="G1174" i="1"/>
  <c r="H1174" i="1"/>
  <c r="I1174" i="1"/>
  <c r="J1174" i="1"/>
  <c r="K1174" i="1"/>
  <c r="L1174" i="1"/>
  <c r="M1174" i="1"/>
  <c r="B1175" i="1"/>
  <c r="C1175" i="1"/>
  <c r="A1175" i="1" s="1"/>
  <c r="D1175" i="1"/>
  <c r="E1175" i="1"/>
  <c r="F1175" i="1"/>
  <c r="G1175" i="1"/>
  <c r="H1175" i="1"/>
  <c r="I1175" i="1"/>
  <c r="J1175" i="1"/>
  <c r="K1175" i="1"/>
  <c r="L1175" i="1"/>
  <c r="M1175" i="1"/>
  <c r="B1176" i="1"/>
  <c r="C1176" i="1"/>
  <c r="A1176" i="1" s="1"/>
  <c r="D1176" i="1"/>
  <c r="E1176" i="1"/>
  <c r="F1176" i="1"/>
  <c r="G1176" i="1"/>
  <c r="H1176" i="1"/>
  <c r="I1176" i="1"/>
  <c r="J1176" i="1"/>
  <c r="K1176" i="1"/>
  <c r="L1176" i="1"/>
  <c r="M1176" i="1"/>
  <c r="B1177" i="1"/>
  <c r="C1177" i="1"/>
  <c r="A1177" i="1" s="1"/>
  <c r="D1177" i="1"/>
  <c r="E1177" i="1"/>
  <c r="F1177" i="1"/>
  <c r="G1177" i="1"/>
  <c r="H1177" i="1"/>
  <c r="I1177" i="1"/>
  <c r="J1177" i="1"/>
  <c r="K1177" i="1"/>
  <c r="L1177" i="1"/>
  <c r="M1177" i="1"/>
  <c r="B1178" i="1"/>
  <c r="A1178" i="1" s="1"/>
  <c r="C1178" i="1"/>
  <c r="D1178" i="1"/>
  <c r="E1178" i="1"/>
  <c r="F1178" i="1"/>
  <c r="G1178" i="1"/>
  <c r="H1178" i="1"/>
  <c r="I1178" i="1"/>
  <c r="J1178" i="1"/>
  <c r="K1178" i="1"/>
  <c r="L1178" i="1"/>
  <c r="M1178" i="1"/>
  <c r="B1179" i="1"/>
  <c r="A1179" i="1" s="1"/>
  <c r="C1179" i="1"/>
  <c r="D1179" i="1"/>
  <c r="E1179" i="1"/>
  <c r="F1179" i="1"/>
  <c r="G1179" i="1"/>
  <c r="H1179" i="1"/>
  <c r="I1179" i="1"/>
  <c r="J1179" i="1"/>
  <c r="K1179" i="1"/>
  <c r="L1179" i="1"/>
  <c r="M1179" i="1"/>
  <c r="B1180" i="1"/>
  <c r="C1180" i="1"/>
  <c r="D1180" i="1"/>
  <c r="E1180" i="1"/>
  <c r="F1180" i="1"/>
  <c r="G1180" i="1"/>
  <c r="H1180" i="1"/>
  <c r="I1180" i="1"/>
  <c r="J1180" i="1"/>
  <c r="K1180" i="1"/>
  <c r="L1180" i="1"/>
  <c r="M1180" i="1"/>
  <c r="B1181" i="1"/>
  <c r="C1181" i="1"/>
  <c r="D1181" i="1"/>
  <c r="E1181" i="1"/>
  <c r="F1181" i="1"/>
  <c r="G1181" i="1"/>
  <c r="H1181" i="1"/>
  <c r="I1181" i="1"/>
  <c r="J1181" i="1"/>
  <c r="K1181" i="1"/>
  <c r="L1181" i="1"/>
  <c r="M1181" i="1"/>
  <c r="B1182" i="1"/>
  <c r="C1182" i="1"/>
  <c r="A1182" i="1" s="1"/>
  <c r="D1182" i="1"/>
  <c r="E1182" i="1"/>
  <c r="F1182" i="1"/>
  <c r="G1182" i="1"/>
  <c r="H1182" i="1"/>
  <c r="I1182" i="1"/>
  <c r="J1182" i="1"/>
  <c r="K1182" i="1"/>
  <c r="L1182" i="1"/>
  <c r="M1182" i="1"/>
  <c r="B1183" i="1"/>
  <c r="C1183" i="1"/>
  <c r="D1183" i="1"/>
  <c r="E1183" i="1"/>
  <c r="F1183" i="1"/>
  <c r="G1183" i="1"/>
  <c r="H1183" i="1"/>
  <c r="I1183" i="1"/>
  <c r="J1183" i="1"/>
  <c r="K1183" i="1"/>
  <c r="L1183" i="1"/>
  <c r="M1183" i="1"/>
  <c r="B1184" i="1"/>
  <c r="C1184" i="1"/>
  <c r="D1184" i="1"/>
  <c r="E1184" i="1"/>
  <c r="F1184" i="1"/>
  <c r="G1184" i="1"/>
  <c r="H1184" i="1"/>
  <c r="I1184" i="1"/>
  <c r="J1184" i="1"/>
  <c r="K1184" i="1"/>
  <c r="L1184" i="1"/>
  <c r="M1184" i="1"/>
  <c r="B1185" i="1"/>
  <c r="C1185" i="1"/>
  <c r="D1185" i="1"/>
  <c r="E1185" i="1"/>
  <c r="F1185" i="1"/>
  <c r="G1185" i="1"/>
  <c r="H1185" i="1"/>
  <c r="I1185" i="1"/>
  <c r="J1185" i="1"/>
  <c r="K1185" i="1"/>
  <c r="L1185" i="1"/>
  <c r="M1185" i="1"/>
  <c r="B1186" i="1"/>
  <c r="A1186" i="1" s="1"/>
  <c r="C1186" i="1"/>
  <c r="D1186" i="1"/>
  <c r="E1186" i="1"/>
  <c r="F1186" i="1"/>
  <c r="G1186" i="1"/>
  <c r="H1186" i="1"/>
  <c r="I1186" i="1"/>
  <c r="J1186" i="1"/>
  <c r="K1186" i="1"/>
  <c r="L1186" i="1"/>
  <c r="M1186" i="1"/>
  <c r="A1187" i="1"/>
  <c r="B1187" i="1"/>
  <c r="C1187" i="1"/>
  <c r="D1187" i="1"/>
  <c r="E1187" i="1"/>
  <c r="F1187" i="1"/>
  <c r="G1187" i="1"/>
  <c r="H1187" i="1"/>
  <c r="I1187" i="1"/>
  <c r="J1187" i="1"/>
  <c r="K1187" i="1"/>
  <c r="L1187" i="1"/>
  <c r="M1187" i="1"/>
  <c r="B1188" i="1"/>
  <c r="C1188" i="1"/>
  <c r="A1188" i="1" s="1"/>
  <c r="D1188" i="1"/>
  <c r="E1188" i="1"/>
  <c r="F1188" i="1"/>
  <c r="G1188" i="1"/>
  <c r="H1188" i="1"/>
  <c r="I1188" i="1"/>
  <c r="J1188" i="1"/>
  <c r="K1188" i="1"/>
  <c r="L1188" i="1"/>
  <c r="M1188" i="1"/>
  <c r="B1189" i="1"/>
  <c r="C1189" i="1"/>
  <c r="A1189" i="1" s="1"/>
  <c r="D1189" i="1"/>
  <c r="E1189" i="1"/>
  <c r="F1189" i="1"/>
  <c r="G1189" i="1"/>
  <c r="H1189" i="1"/>
  <c r="I1189" i="1"/>
  <c r="J1189" i="1"/>
  <c r="K1189" i="1"/>
  <c r="L1189" i="1"/>
  <c r="M1189" i="1"/>
  <c r="B1190" i="1"/>
  <c r="C1190" i="1"/>
  <c r="A1190" i="1" s="1"/>
  <c r="D1190" i="1"/>
  <c r="E1190" i="1"/>
  <c r="F1190" i="1"/>
  <c r="G1190" i="1"/>
  <c r="H1190" i="1"/>
  <c r="I1190" i="1"/>
  <c r="J1190" i="1"/>
  <c r="K1190" i="1"/>
  <c r="L1190" i="1"/>
  <c r="M1190" i="1"/>
  <c r="B1191" i="1"/>
  <c r="C1191" i="1"/>
  <c r="A1191" i="1" s="1"/>
  <c r="D1191" i="1"/>
  <c r="E1191" i="1"/>
  <c r="F1191" i="1"/>
  <c r="G1191" i="1"/>
  <c r="H1191" i="1"/>
  <c r="I1191" i="1"/>
  <c r="J1191" i="1"/>
  <c r="K1191" i="1"/>
  <c r="L1191" i="1"/>
  <c r="M1191" i="1"/>
  <c r="B1192" i="1"/>
  <c r="C1192" i="1"/>
  <c r="D1192" i="1"/>
  <c r="E1192" i="1"/>
  <c r="F1192" i="1"/>
  <c r="G1192" i="1"/>
  <c r="H1192" i="1"/>
  <c r="I1192" i="1"/>
  <c r="J1192" i="1"/>
  <c r="K1192" i="1"/>
  <c r="L1192" i="1"/>
  <c r="M1192" i="1"/>
  <c r="B1193" i="1"/>
  <c r="C1193" i="1"/>
  <c r="D1193" i="1"/>
  <c r="E1193" i="1"/>
  <c r="F1193" i="1"/>
  <c r="G1193" i="1"/>
  <c r="H1193" i="1"/>
  <c r="I1193" i="1"/>
  <c r="J1193" i="1"/>
  <c r="K1193" i="1"/>
  <c r="L1193" i="1"/>
  <c r="M1193" i="1"/>
  <c r="B1194" i="1"/>
  <c r="C1194" i="1"/>
  <c r="D1194" i="1"/>
  <c r="E1194" i="1"/>
  <c r="F1194" i="1"/>
  <c r="G1194" i="1"/>
  <c r="H1194" i="1"/>
  <c r="I1194" i="1"/>
  <c r="J1194" i="1"/>
  <c r="K1194" i="1"/>
  <c r="L1194" i="1"/>
  <c r="M1194" i="1"/>
  <c r="B1195" i="1"/>
  <c r="C1195" i="1"/>
  <c r="A1195" i="1" s="1"/>
  <c r="D1195" i="1"/>
  <c r="E1195" i="1"/>
  <c r="F1195" i="1"/>
  <c r="G1195" i="1"/>
  <c r="H1195" i="1"/>
  <c r="I1195" i="1"/>
  <c r="J1195" i="1"/>
  <c r="K1195" i="1"/>
  <c r="L1195" i="1"/>
  <c r="M1195" i="1"/>
  <c r="B1196" i="1"/>
  <c r="C1196" i="1"/>
  <c r="A1196" i="1" s="1"/>
  <c r="D1196" i="1"/>
  <c r="E1196" i="1"/>
  <c r="F1196" i="1"/>
  <c r="G1196" i="1"/>
  <c r="H1196" i="1"/>
  <c r="I1196" i="1"/>
  <c r="J1196" i="1"/>
  <c r="K1196" i="1"/>
  <c r="L1196" i="1"/>
  <c r="M1196" i="1"/>
  <c r="B1197" i="1"/>
  <c r="C1197" i="1"/>
  <c r="A1197" i="1" s="1"/>
  <c r="D1197" i="1"/>
  <c r="E1197" i="1"/>
  <c r="F1197" i="1"/>
  <c r="G1197" i="1"/>
  <c r="H1197" i="1"/>
  <c r="I1197" i="1"/>
  <c r="J1197" i="1"/>
  <c r="K1197" i="1"/>
  <c r="L1197" i="1"/>
  <c r="M1197" i="1"/>
  <c r="B1198" i="1"/>
  <c r="C1198" i="1"/>
  <c r="A1198" i="1" s="1"/>
  <c r="D1198" i="1"/>
  <c r="E1198" i="1"/>
  <c r="F1198" i="1"/>
  <c r="G1198" i="1"/>
  <c r="H1198" i="1"/>
  <c r="I1198" i="1"/>
  <c r="J1198" i="1"/>
  <c r="K1198" i="1"/>
  <c r="L1198" i="1"/>
  <c r="M1198" i="1"/>
  <c r="B1199" i="1"/>
  <c r="C1199" i="1"/>
  <c r="A1199" i="1" s="1"/>
  <c r="D1199" i="1"/>
  <c r="E1199" i="1"/>
  <c r="F1199" i="1"/>
  <c r="G1199" i="1"/>
  <c r="H1199" i="1"/>
  <c r="I1199" i="1"/>
  <c r="J1199" i="1"/>
  <c r="K1199" i="1"/>
  <c r="L1199" i="1"/>
  <c r="M1199" i="1"/>
  <c r="B1200" i="1"/>
  <c r="C1200" i="1"/>
  <c r="D1200" i="1"/>
  <c r="E1200" i="1"/>
  <c r="F1200" i="1"/>
  <c r="G1200" i="1"/>
  <c r="H1200" i="1"/>
  <c r="I1200" i="1"/>
  <c r="J1200" i="1"/>
  <c r="K1200" i="1"/>
  <c r="L1200" i="1"/>
  <c r="M1200" i="1"/>
  <c r="B1201" i="1"/>
  <c r="C1201" i="1"/>
  <c r="D1201" i="1"/>
  <c r="E1201" i="1"/>
  <c r="F1201" i="1"/>
  <c r="G1201" i="1"/>
  <c r="H1201" i="1"/>
  <c r="I1201" i="1"/>
  <c r="J1201" i="1"/>
  <c r="K1201" i="1"/>
  <c r="L1201" i="1"/>
  <c r="M1201" i="1"/>
  <c r="B1202" i="1"/>
  <c r="C1202" i="1"/>
  <c r="D1202" i="1"/>
  <c r="E1202" i="1"/>
  <c r="F1202" i="1"/>
  <c r="G1202" i="1"/>
  <c r="H1202" i="1"/>
  <c r="I1202" i="1"/>
  <c r="J1202" i="1"/>
  <c r="K1202" i="1"/>
  <c r="L1202" i="1"/>
  <c r="M1202" i="1"/>
  <c r="A1203" i="1"/>
  <c r="B1203" i="1"/>
  <c r="C1203" i="1"/>
  <c r="D1203" i="1"/>
  <c r="E1203" i="1"/>
  <c r="F1203" i="1"/>
  <c r="G1203" i="1"/>
  <c r="H1203" i="1"/>
  <c r="I1203" i="1"/>
  <c r="J1203" i="1"/>
  <c r="K1203" i="1"/>
  <c r="L1203" i="1"/>
  <c r="M1203" i="1"/>
  <c r="B1204" i="1"/>
  <c r="C1204" i="1"/>
  <c r="A1204" i="1" s="1"/>
  <c r="D1204" i="1"/>
  <c r="E1204" i="1"/>
  <c r="F1204" i="1"/>
  <c r="G1204" i="1"/>
  <c r="H1204" i="1"/>
  <c r="I1204" i="1"/>
  <c r="J1204" i="1"/>
  <c r="K1204" i="1"/>
  <c r="L1204" i="1"/>
  <c r="M1204" i="1"/>
  <c r="B1205" i="1"/>
  <c r="C1205" i="1"/>
  <c r="D1205" i="1"/>
  <c r="E1205" i="1"/>
  <c r="F1205" i="1"/>
  <c r="G1205" i="1"/>
  <c r="H1205" i="1"/>
  <c r="I1205" i="1"/>
  <c r="J1205" i="1"/>
  <c r="K1205" i="1"/>
  <c r="L1205" i="1"/>
  <c r="M1205" i="1"/>
  <c r="B1206" i="1"/>
  <c r="C1206" i="1"/>
  <c r="A1206" i="1" s="1"/>
  <c r="D1206" i="1"/>
  <c r="E1206" i="1"/>
  <c r="F1206" i="1"/>
  <c r="G1206" i="1"/>
  <c r="H1206" i="1"/>
  <c r="I1206" i="1"/>
  <c r="J1206" i="1"/>
  <c r="K1206" i="1"/>
  <c r="L1206" i="1"/>
  <c r="M1206" i="1"/>
  <c r="B1207" i="1"/>
  <c r="C1207" i="1"/>
  <c r="D1207" i="1"/>
  <c r="E1207" i="1"/>
  <c r="F1207" i="1"/>
  <c r="G1207" i="1"/>
  <c r="H1207" i="1"/>
  <c r="I1207" i="1"/>
  <c r="J1207" i="1"/>
  <c r="K1207" i="1"/>
  <c r="L1207" i="1"/>
  <c r="M1207" i="1"/>
  <c r="B1208" i="1"/>
  <c r="A1208" i="1" s="1"/>
  <c r="C1208" i="1"/>
  <c r="D1208" i="1"/>
  <c r="E1208" i="1"/>
  <c r="F1208" i="1"/>
  <c r="G1208" i="1"/>
  <c r="H1208" i="1"/>
  <c r="I1208" i="1"/>
  <c r="J1208" i="1"/>
  <c r="K1208" i="1"/>
  <c r="L1208" i="1"/>
  <c r="M1208" i="1"/>
  <c r="B1209" i="1"/>
  <c r="C1209" i="1"/>
  <c r="D1209" i="1"/>
  <c r="E1209" i="1"/>
  <c r="F1209" i="1"/>
  <c r="G1209" i="1"/>
  <c r="H1209" i="1"/>
  <c r="I1209" i="1"/>
  <c r="J1209" i="1"/>
  <c r="K1209" i="1"/>
  <c r="L1209" i="1"/>
  <c r="M1209" i="1"/>
  <c r="B1210" i="1"/>
  <c r="C1210" i="1"/>
  <c r="D1210" i="1"/>
  <c r="E1210" i="1"/>
  <c r="F1210" i="1"/>
  <c r="G1210" i="1"/>
  <c r="H1210" i="1"/>
  <c r="I1210" i="1"/>
  <c r="J1210" i="1"/>
  <c r="K1210" i="1"/>
  <c r="L1210" i="1"/>
  <c r="M1210" i="1"/>
  <c r="B1211" i="1"/>
  <c r="C1211" i="1"/>
  <c r="D1211" i="1"/>
  <c r="E1211" i="1"/>
  <c r="F1211" i="1"/>
  <c r="G1211" i="1"/>
  <c r="H1211" i="1"/>
  <c r="I1211" i="1"/>
  <c r="J1211" i="1"/>
  <c r="K1211" i="1"/>
  <c r="L1211" i="1"/>
  <c r="M1211" i="1"/>
  <c r="B1212" i="1"/>
  <c r="C1212" i="1"/>
  <c r="D1212" i="1"/>
  <c r="E1212" i="1"/>
  <c r="F1212" i="1"/>
  <c r="G1212" i="1"/>
  <c r="H1212" i="1"/>
  <c r="I1212" i="1"/>
  <c r="J1212" i="1"/>
  <c r="K1212" i="1"/>
  <c r="L1212" i="1"/>
  <c r="M1212" i="1"/>
  <c r="B1213" i="1"/>
  <c r="C1213" i="1"/>
  <c r="D1213" i="1"/>
  <c r="E1213" i="1"/>
  <c r="F1213" i="1"/>
  <c r="G1213" i="1"/>
  <c r="H1213" i="1"/>
  <c r="I1213" i="1"/>
  <c r="J1213" i="1"/>
  <c r="K1213" i="1"/>
  <c r="L1213" i="1"/>
  <c r="M1213" i="1"/>
  <c r="B1214" i="1"/>
  <c r="C1214" i="1"/>
  <c r="A1214" i="1" s="1"/>
  <c r="D1214" i="1"/>
  <c r="E1214" i="1"/>
  <c r="F1214" i="1"/>
  <c r="G1214" i="1"/>
  <c r="H1214" i="1"/>
  <c r="I1214" i="1"/>
  <c r="J1214" i="1"/>
  <c r="K1214" i="1"/>
  <c r="L1214" i="1"/>
  <c r="M1214" i="1"/>
  <c r="B1215" i="1"/>
  <c r="C1215" i="1"/>
  <c r="A1215" i="1" s="1"/>
  <c r="D1215" i="1"/>
  <c r="E1215" i="1"/>
  <c r="F1215" i="1"/>
  <c r="G1215" i="1"/>
  <c r="H1215" i="1"/>
  <c r="I1215" i="1"/>
  <c r="J1215" i="1"/>
  <c r="K1215" i="1"/>
  <c r="L1215" i="1"/>
  <c r="M1215" i="1"/>
  <c r="B1216" i="1"/>
  <c r="C1216" i="1"/>
  <c r="D1216" i="1"/>
  <c r="E1216" i="1"/>
  <c r="F1216" i="1"/>
  <c r="G1216" i="1"/>
  <c r="H1216" i="1"/>
  <c r="I1216" i="1"/>
  <c r="J1216" i="1"/>
  <c r="K1216" i="1"/>
  <c r="L1216" i="1"/>
  <c r="M1216" i="1"/>
  <c r="B1217" i="1"/>
  <c r="C1217" i="1"/>
  <c r="A1217" i="1" s="1"/>
  <c r="D1217" i="1"/>
  <c r="E1217" i="1"/>
  <c r="F1217" i="1"/>
  <c r="G1217" i="1"/>
  <c r="H1217" i="1"/>
  <c r="I1217" i="1"/>
  <c r="J1217" i="1"/>
  <c r="K1217" i="1"/>
  <c r="L1217" i="1"/>
  <c r="M1217" i="1"/>
  <c r="B1218" i="1"/>
  <c r="C1218" i="1"/>
  <c r="A1218" i="1" s="1"/>
  <c r="D1218" i="1"/>
  <c r="E1218" i="1"/>
  <c r="F1218" i="1"/>
  <c r="G1218" i="1"/>
  <c r="H1218" i="1"/>
  <c r="I1218" i="1"/>
  <c r="J1218" i="1"/>
  <c r="K1218" i="1"/>
  <c r="L1218" i="1"/>
  <c r="M1218" i="1"/>
  <c r="B1219" i="1"/>
  <c r="C1219" i="1"/>
  <c r="D1219" i="1"/>
  <c r="E1219" i="1"/>
  <c r="F1219" i="1"/>
  <c r="G1219" i="1"/>
  <c r="H1219" i="1"/>
  <c r="I1219" i="1"/>
  <c r="J1219" i="1"/>
  <c r="K1219" i="1"/>
  <c r="L1219" i="1"/>
  <c r="M1219" i="1"/>
  <c r="B1220" i="1"/>
  <c r="C1220" i="1"/>
  <c r="D1220" i="1"/>
  <c r="E1220" i="1"/>
  <c r="F1220" i="1"/>
  <c r="G1220" i="1"/>
  <c r="H1220" i="1"/>
  <c r="I1220" i="1"/>
  <c r="J1220" i="1"/>
  <c r="K1220" i="1"/>
  <c r="L1220" i="1"/>
  <c r="M1220" i="1"/>
  <c r="B1221" i="1"/>
  <c r="C1221" i="1"/>
  <c r="D1221" i="1"/>
  <c r="E1221" i="1"/>
  <c r="F1221" i="1"/>
  <c r="G1221" i="1"/>
  <c r="H1221" i="1"/>
  <c r="I1221" i="1"/>
  <c r="J1221" i="1"/>
  <c r="K1221" i="1"/>
  <c r="L1221" i="1"/>
  <c r="M1221" i="1"/>
  <c r="B1222" i="1"/>
  <c r="C1222" i="1"/>
  <c r="D1222" i="1"/>
  <c r="E1222" i="1"/>
  <c r="F1222" i="1"/>
  <c r="G1222" i="1"/>
  <c r="H1222" i="1"/>
  <c r="I1222" i="1"/>
  <c r="J1222" i="1"/>
  <c r="K1222" i="1"/>
  <c r="L1222" i="1"/>
  <c r="M1222" i="1"/>
  <c r="B1223" i="1"/>
  <c r="C1223" i="1"/>
  <c r="D1223" i="1"/>
  <c r="E1223" i="1"/>
  <c r="F1223" i="1"/>
  <c r="G1223" i="1"/>
  <c r="H1223" i="1"/>
  <c r="I1223" i="1"/>
  <c r="J1223" i="1"/>
  <c r="K1223" i="1"/>
  <c r="L1223" i="1"/>
  <c r="M1223" i="1"/>
  <c r="B1224" i="1"/>
  <c r="C1224" i="1"/>
  <c r="A1224" i="1" s="1"/>
  <c r="D1224" i="1"/>
  <c r="E1224" i="1"/>
  <c r="F1224" i="1"/>
  <c r="G1224" i="1"/>
  <c r="H1224" i="1"/>
  <c r="I1224" i="1"/>
  <c r="J1224" i="1"/>
  <c r="K1224" i="1"/>
  <c r="L1224" i="1"/>
  <c r="M1224" i="1"/>
  <c r="B1225" i="1"/>
  <c r="C1225" i="1"/>
  <c r="D1225" i="1"/>
  <c r="E1225" i="1"/>
  <c r="F1225" i="1"/>
  <c r="G1225" i="1"/>
  <c r="H1225" i="1"/>
  <c r="I1225" i="1"/>
  <c r="J1225" i="1"/>
  <c r="K1225" i="1"/>
  <c r="L1225" i="1"/>
  <c r="M1225" i="1"/>
  <c r="B1226" i="1"/>
  <c r="C1226" i="1"/>
  <c r="D1226" i="1"/>
  <c r="E1226" i="1"/>
  <c r="F1226" i="1"/>
  <c r="G1226" i="1"/>
  <c r="H1226" i="1"/>
  <c r="I1226" i="1"/>
  <c r="J1226" i="1"/>
  <c r="K1226" i="1"/>
  <c r="L1226" i="1"/>
  <c r="M1226" i="1"/>
  <c r="B1227" i="1"/>
  <c r="C1227" i="1"/>
  <c r="A1227" i="1" s="1"/>
  <c r="D1227" i="1"/>
  <c r="E1227" i="1"/>
  <c r="F1227" i="1"/>
  <c r="G1227" i="1"/>
  <c r="H1227" i="1"/>
  <c r="I1227" i="1"/>
  <c r="J1227" i="1"/>
  <c r="K1227" i="1"/>
  <c r="L1227" i="1"/>
  <c r="M1227" i="1"/>
  <c r="B1228" i="1"/>
  <c r="C1228" i="1"/>
  <c r="A1228" i="1" s="1"/>
  <c r="D1228" i="1"/>
  <c r="E1228" i="1"/>
  <c r="F1228" i="1"/>
  <c r="G1228" i="1"/>
  <c r="H1228" i="1"/>
  <c r="I1228" i="1"/>
  <c r="J1228" i="1"/>
  <c r="K1228" i="1"/>
  <c r="L1228" i="1"/>
  <c r="M1228" i="1"/>
  <c r="B1229" i="1"/>
  <c r="C1229" i="1"/>
  <c r="A1229" i="1" s="1"/>
  <c r="D1229" i="1"/>
  <c r="E1229" i="1"/>
  <c r="F1229" i="1"/>
  <c r="G1229" i="1"/>
  <c r="H1229" i="1"/>
  <c r="I1229" i="1"/>
  <c r="J1229" i="1"/>
  <c r="K1229" i="1"/>
  <c r="L1229" i="1"/>
  <c r="M1229" i="1"/>
  <c r="B1230" i="1"/>
  <c r="A1230" i="1" s="1"/>
  <c r="C1230" i="1"/>
  <c r="D1230" i="1"/>
  <c r="E1230" i="1"/>
  <c r="F1230" i="1"/>
  <c r="G1230" i="1"/>
  <c r="H1230" i="1"/>
  <c r="I1230" i="1"/>
  <c r="J1230" i="1"/>
  <c r="K1230" i="1"/>
  <c r="L1230" i="1"/>
  <c r="M1230" i="1"/>
  <c r="B1231" i="1"/>
  <c r="C1231" i="1"/>
  <c r="D1231" i="1"/>
  <c r="E1231" i="1"/>
  <c r="F1231" i="1"/>
  <c r="G1231" i="1"/>
  <c r="H1231" i="1"/>
  <c r="I1231" i="1"/>
  <c r="J1231" i="1"/>
  <c r="K1231" i="1"/>
  <c r="L1231" i="1"/>
  <c r="M1231" i="1"/>
  <c r="B1232" i="1"/>
  <c r="C1232" i="1"/>
  <c r="D1232" i="1"/>
  <c r="E1232" i="1"/>
  <c r="F1232" i="1"/>
  <c r="G1232" i="1"/>
  <c r="H1232" i="1"/>
  <c r="I1232" i="1"/>
  <c r="J1232" i="1"/>
  <c r="K1232" i="1"/>
  <c r="L1232" i="1"/>
  <c r="M1232" i="1"/>
  <c r="B1233" i="1"/>
  <c r="C1233" i="1"/>
  <c r="D1233" i="1"/>
  <c r="E1233" i="1"/>
  <c r="F1233" i="1"/>
  <c r="G1233" i="1"/>
  <c r="H1233" i="1"/>
  <c r="I1233" i="1"/>
  <c r="J1233" i="1"/>
  <c r="K1233" i="1"/>
  <c r="L1233" i="1"/>
  <c r="M1233" i="1"/>
  <c r="B1234" i="1"/>
  <c r="C1234" i="1"/>
  <c r="D1234" i="1"/>
  <c r="E1234" i="1"/>
  <c r="F1234" i="1"/>
  <c r="G1234" i="1"/>
  <c r="H1234" i="1"/>
  <c r="I1234" i="1"/>
  <c r="J1234" i="1"/>
  <c r="K1234" i="1"/>
  <c r="L1234" i="1"/>
  <c r="M1234" i="1"/>
  <c r="B1235" i="1"/>
  <c r="A1235" i="1" s="1"/>
  <c r="C1235" i="1"/>
  <c r="D1235" i="1"/>
  <c r="E1235" i="1"/>
  <c r="F1235" i="1"/>
  <c r="G1235" i="1"/>
  <c r="H1235" i="1"/>
  <c r="I1235" i="1"/>
  <c r="J1235" i="1"/>
  <c r="K1235" i="1"/>
  <c r="L1235" i="1"/>
  <c r="M1235" i="1"/>
  <c r="B1236" i="1"/>
  <c r="C1236" i="1"/>
  <c r="D1236" i="1"/>
  <c r="E1236" i="1"/>
  <c r="F1236" i="1"/>
  <c r="G1236" i="1"/>
  <c r="H1236" i="1"/>
  <c r="I1236" i="1"/>
  <c r="J1236" i="1"/>
  <c r="K1236" i="1"/>
  <c r="L1236" i="1"/>
  <c r="M1236" i="1"/>
  <c r="B1237" i="1"/>
  <c r="C1237" i="1"/>
  <c r="D1237" i="1"/>
  <c r="E1237" i="1"/>
  <c r="F1237" i="1"/>
  <c r="G1237" i="1"/>
  <c r="H1237" i="1"/>
  <c r="I1237" i="1"/>
  <c r="J1237" i="1"/>
  <c r="K1237" i="1"/>
  <c r="L1237" i="1"/>
  <c r="M1237" i="1"/>
  <c r="B1238" i="1"/>
  <c r="C1238" i="1"/>
  <c r="D1238" i="1"/>
  <c r="E1238" i="1"/>
  <c r="F1238" i="1"/>
  <c r="G1238" i="1"/>
  <c r="H1238" i="1"/>
  <c r="I1238" i="1"/>
  <c r="J1238" i="1"/>
  <c r="K1238" i="1"/>
  <c r="L1238" i="1"/>
  <c r="M1238" i="1"/>
  <c r="B1239" i="1"/>
  <c r="C1239" i="1"/>
  <c r="D1239" i="1"/>
  <c r="E1239" i="1"/>
  <c r="F1239" i="1"/>
  <c r="G1239" i="1"/>
  <c r="H1239" i="1"/>
  <c r="I1239" i="1"/>
  <c r="J1239" i="1"/>
  <c r="K1239" i="1"/>
  <c r="L1239" i="1"/>
  <c r="M1239" i="1"/>
  <c r="A1240" i="1"/>
  <c r="B1240" i="1"/>
  <c r="C1240" i="1"/>
  <c r="D1240" i="1"/>
  <c r="E1240" i="1"/>
  <c r="F1240" i="1"/>
  <c r="G1240" i="1"/>
  <c r="H1240" i="1"/>
  <c r="I1240" i="1"/>
  <c r="J1240" i="1"/>
  <c r="K1240" i="1"/>
  <c r="L1240" i="1"/>
  <c r="M1240" i="1"/>
  <c r="B1241" i="1"/>
  <c r="C1241" i="1"/>
  <c r="D1241" i="1"/>
  <c r="E1241" i="1"/>
  <c r="F1241" i="1"/>
  <c r="G1241" i="1"/>
  <c r="H1241" i="1"/>
  <c r="I1241" i="1"/>
  <c r="J1241" i="1"/>
  <c r="K1241" i="1"/>
  <c r="L1241" i="1"/>
  <c r="M1241" i="1"/>
  <c r="B1242" i="1"/>
  <c r="C1242" i="1"/>
  <c r="D1242" i="1"/>
  <c r="E1242" i="1"/>
  <c r="F1242" i="1"/>
  <c r="G1242" i="1"/>
  <c r="H1242" i="1"/>
  <c r="I1242" i="1"/>
  <c r="J1242" i="1"/>
  <c r="K1242" i="1"/>
  <c r="L1242" i="1"/>
  <c r="M1242" i="1"/>
  <c r="B1243" i="1"/>
  <c r="C1243" i="1"/>
  <c r="A1243" i="1" s="1"/>
  <c r="D1243" i="1"/>
  <c r="E1243" i="1"/>
  <c r="F1243" i="1"/>
  <c r="G1243" i="1"/>
  <c r="H1243" i="1"/>
  <c r="I1243" i="1"/>
  <c r="J1243" i="1"/>
  <c r="K1243" i="1"/>
  <c r="L1243" i="1"/>
  <c r="M1243" i="1"/>
  <c r="B1244" i="1"/>
  <c r="C1244" i="1"/>
  <c r="A1244" i="1" s="1"/>
  <c r="D1244" i="1"/>
  <c r="E1244" i="1"/>
  <c r="F1244" i="1"/>
  <c r="G1244" i="1"/>
  <c r="H1244" i="1"/>
  <c r="I1244" i="1"/>
  <c r="J1244" i="1"/>
  <c r="K1244" i="1"/>
  <c r="L1244" i="1"/>
  <c r="M1244" i="1"/>
  <c r="B1245" i="1"/>
  <c r="C1245" i="1"/>
  <c r="A1245" i="1" s="1"/>
  <c r="D1245" i="1"/>
  <c r="E1245" i="1"/>
  <c r="F1245" i="1"/>
  <c r="G1245" i="1"/>
  <c r="H1245" i="1"/>
  <c r="I1245" i="1"/>
  <c r="J1245" i="1"/>
  <c r="K1245" i="1"/>
  <c r="L1245" i="1"/>
  <c r="M1245" i="1"/>
  <c r="B1246" i="1"/>
  <c r="C1246" i="1"/>
  <c r="A1246" i="1" s="1"/>
  <c r="D1246" i="1"/>
  <c r="E1246" i="1"/>
  <c r="F1246" i="1"/>
  <c r="G1246" i="1"/>
  <c r="H1246" i="1"/>
  <c r="I1246" i="1"/>
  <c r="J1246" i="1"/>
  <c r="K1246" i="1"/>
  <c r="L1246" i="1"/>
  <c r="M1246" i="1"/>
  <c r="B1247" i="1"/>
  <c r="C1247" i="1"/>
  <c r="A1247" i="1" s="1"/>
  <c r="D1247" i="1"/>
  <c r="E1247" i="1"/>
  <c r="F1247" i="1"/>
  <c r="G1247" i="1"/>
  <c r="H1247" i="1"/>
  <c r="I1247" i="1"/>
  <c r="J1247" i="1"/>
  <c r="K1247" i="1"/>
  <c r="L1247" i="1"/>
  <c r="M1247" i="1"/>
  <c r="B1248" i="1"/>
  <c r="C1248" i="1"/>
  <c r="D1248" i="1"/>
  <c r="E1248" i="1"/>
  <c r="F1248" i="1"/>
  <c r="G1248" i="1"/>
  <c r="H1248" i="1"/>
  <c r="I1248" i="1"/>
  <c r="J1248" i="1"/>
  <c r="K1248" i="1"/>
  <c r="L1248" i="1"/>
  <c r="M1248" i="1"/>
  <c r="B1249" i="1"/>
  <c r="C1249" i="1"/>
  <c r="A1249" i="1" s="1"/>
  <c r="D1249" i="1"/>
  <c r="E1249" i="1"/>
  <c r="F1249" i="1"/>
  <c r="G1249" i="1"/>
  <c r="H1249" i="1"/>
  <c r="I1249" i="1"/>
  <c r="J1249" i="1"/>
  <c r="K1249" i="1"/>
  <c r="L1249" i="1"/>
  <c r="M1249" i="1"/>
  <c r="B1250" i="1"/>
  <c r="C1250" i="1"/>
  <c r="A1250" i="1" s="1"/>
  <c r="D1250" i="1"/>
  <c r="E1250" i="1"/>
  <c r="F1250" i="1"/>
  <c r="G1250" i="1"/>
  <c r="H1250" i="1"/>
  <c r="I1250" i="1"/>
  <c r="J1250" i="1"/>
  <c r="K1250" i="1"/>
  <c r="L1250" i="1"/>
  <c r="M1250" i="1"/>
  <c r="B1251" i="1"/>
  <c r="C1251" i="1"/>
  <c r="D1251" i="1"/>
  <c r="E1251" i="1"/>
  <c r="F1251" i="1"/>
  <c r="G1251" i="1"/>
  <c r="H1251" i="1"/>
  <c r="I1251" i="1"/>
  <c r="J1251" i="1"/>
  <c r="K1251" i="1"/>
  <c r="L1251" i="1"/>
  <c r="M1251" i="1"/>
  <c r="B1252" i="1"/>
  <c r="C1252" i="1"/>
  <c r="A1252" i="1" s="1"/>
  <c r="D1252" i="1"/>
  <c r="E1252" i="1"/>
  <c r="F1252" i="1"/>
  <c r="G1252" i="1"/>
  <c r="H1252" i="1"/>
  <c r="I1252" i="1"/>
  <c r="J1252" i="1"/>
  <c r="K1252" i="1"/>
  <c r="L1252" i="1"/>
  <c r="M1252" i="1"/>
  <c r="B1253" i="1"/>
  <c r="C1253" i="1"/>
  <c r="D1253" i="1"/>
  <c r="E1253" i="1"/>
  <c r="F1253" i="1"/>
  <c r="G1253" i="1"/>
  <c r="N1253" i="1" s="1"/>
  <c r="H1253" i="1"/>
  <c r="I1253" i="1"/>
  <c r="J1253" i="1"/>
  <c r="K1253" i="1"/>
  <c r="L1253" i="1"/>
  <c r="M1253" i="1"/>
  <c r="B1254" i="1"/>
  <c r="C1254" i="1"/>
  <c r="D1254" i="1"/>
  <c r="E1254" i="1"/>
  <c r="F1254" i="1"/>
  <c r="G1254" i="1"/>
  <c r="H1254" i="1"/>
  <c r="I1254" i="1"/>
  <c r="J1254" i="1"/>
  <c r="K1254" i="1"/>
  <c r="L1254" i="1"/>
  <c r="M1254" i="1"/>
  <c r="B1255" i="1"/>
  <c r="C1255" i="1"/>
  <c r="D1255" i="1"/>
  <c r="E1255" i="1"/>
  <c r="F1255" i="1"/>
  <c r="G1255" i="1"/>
  <c r="H1255" i="1"/>
  <c r="I1255" i="1"/>
  <c r="J1255" i="1"/>
  <c r="K1255" i="1"/>
  <c r="L1255" i="1"/>
  <c r="M1255" i="1"/>
  <c r="B1256" i="1"/>
  <c r="A1256" i="1" s="1"/>
  <c r="C1256" i="1"/>
  <c r="D1256" i="1"/>
  <c r="E1256" i="1"/>
  <c r="F1256" i="1"/>
  <c r="G1256" i="1"/>
  <c r="H1256" i="1"/>
  <c r="I1256" i="1"/>
  <c r="J1256" i="1"/>
  <c r="K1256" i="1"/>
  <c r="L1256" i="1"/>
  <c r="M1256" i="1"/>
  <c r="B1257" i="1"/>
  <c r="C1257" i="1"/>
  <c r="D1257" i="1"/>
  <c r="E1257" i="1"/>
  <c r="F1257" i="1"/>
  <c r="G1257" i="1"/>
  <c r="H1257" i="1"/>
  <c r="I1257" i="1"/>
  <c r="J1257" i="1"/>
  <c r="K1257" i="1"/>
  <c r="L1257" i="1"/>
  <c r="M1257" i="1"/>
  <c r="B1258" i="1"/>
  <c r="C1258" i="1"/>
  <c r="D1258" i="1"/>
  <c r="E1258" i="1"/>
  <c r="F1258" i="1"/>
  <c r="G1258" i="1"/>
  <c r="H1258" i="1"/>
  <c r="I1258" i="1"/>
  <c r="J1258" i="1"/>
  <c r="K1258" i="1"/>
  <c r="L1258" i="1"/>
  <c r="M1258" i="1"/>
  <c r="B1259" i="1"/>
  <c r="C1259" i="1"/>
  <c r="D1259" i="1"/>
  <c r="E1259" i="1"/>
  <c r="F1259" i="1"/>
  <c r="G1259" i="1"/>
  <c r="H1259" i="1"/>
  <c r="I1259" i="1"/>
  <c r="J1259" i="1"/>
  <c r="K1259" i="1"/>
  <c r="L1259" i="1"/>
  <c r="M1259" i="1"/>
  <c r="B1260" i="1"/>
  <c r="C1260" i="1"/>
  <c r="A1260" i="1" s="1"/>
  <c r="D1260" i="1"/>
  <c r="E1260" i="1"/>
  <c r="F1260" i="1"/>
  <c r="G1260" i="1"/>
  <c r="H1260" i="1"/>
  <c r="I1260" i="1"/>
  <c r="J1260" i="1"/>
  <c r="K1260" i="1"/>
  <c r="L1260" i="1"/>
  <c r="M1260" i="1"/>
  <c r="B1261" i="1"/>
  <c r="C1261" i="1"/>
  <c r="D1261" i="1"/>
  <c r="E1261" i="1"/>
  <c r="F1261" i="1"/>
  <c r="G1261" i="1"/>
  <c r="H1261" i="1"/>
  <c r="I1261" i="1"/>
  <c r="J1261" i="1"/>
  <c r="K1261" i="1"/>
  <c r="L1261" i="1"/>
  <c r="M1261" i="1"/>
  <c r="B1262" i="1"/>
  <c r="C1262" i="1"/>
  <c r="D1262" i="1"/>
  <c r="E1262" i="1"/>
  <c r="F1262" i="1"/>
  <c r="G1262" i="1"/>
  <c r="H1262" i="1"/>
  <c r="I1262" i="1"/>
  <c r="J1262" i="1"/>
  <c r="K1262" i="1"/>
  <c r="L1262" i="1"/>
  <c r="M1262" i="1"/>
  <c r="B1263" i="1"/>
  <c r="C1263" i="1"/>
  <c r="A1263" i="1" s="1"/>
  <c r="D1263" i="1"/>
  <c r="E1263" i="1"/>
  <c r="F1263" i="1"/>
  <c r="G1263" i="1"/>
  <c r="H1263" i="1"/>
  <c r="I1263" i="1"/>
  <c r="J1263" i="1"/>
  <c r="K1263" i="1"/>
  <c r="L1263" i="1"/>
  <c r="M1263" i="1"/>
  <c r="B1264" i="1"/>
  <c r="C1264" i="1"/>
  <c r="D1264" i="1"/>
  <c r="E1264" i="1"/>
  <c r="F1264" i="1"/>
  <c r="G1264" i="1"/>
  <c r="H1264" i="1"/>
  <c r="I1264" i="1"/>
  <c r="J1264" i="1"/>
  <c r="K1264" i="1"/>
  <c r="L1264" i="1"/>
  <c r="M1264" i="1"/>
  <c r="A1265" i="1"/>
  <c r="B1265" i="1"/>
  <c r="C1265" i="1"/>
  <c r="D1265" i="1"/>
  <c r="E1265" i="1"/>
  <c r="F1265" i="1"/>
  <c r="G1265" i="1"/>
  <c r="H1265" i="1"/>
  <c r="I1265" i="1"/>
  <c r="J1265" i="1"/>
  <c r="K1265" i="1"/>
  <c r="L1265" i="1"/>
  <c r="M1265" i="1"/>
  <c r="N1265" i="1" s="1"/>
  <c r="B1266" i="1"/>
  <c r="C1266" i="1"/>
  <c r="A1266" i="1" s="1"/>
  <c r="D1266" i="1"/>
  <c r="E1266" i="1"/>
  <c r="F1266" i="1"/>
  <c r="G1266" i="1"/>
  <c r="H1266" i="1"/>
  <c r="I1266" i="1"/>
  <c r="J1266" i="1"/>
  <c r="K1266" i="1"/>
  <c r="L1266" i="1"/>
  <c r="M1266" i="1"/>
  <c r="B1267" i="1"/>
  <c r="C1267" i="1"/>
  <c r="D1267" i="1"/>
  <c r="E1267" i="1"/>
  <c r="F1267" i="1"/>
  <c r="G1267" i="1"/>
  <c r="H1267" i="1"/>
  <c r="I1267" i="1"/>
  <c r="J1267" i="1"/>
  <c r="K1267" i="1"/>
  <c r="L1267" i="1"/>
  <c r="M1267" i="1"/>
  <c r="B1268" i="1"/>
  <c r="C1268" i="1"/>
  <c r="D1268" i="1"/>
  <c r="E1268" i="1"/>
  <c r="F1268" i="1"/>
  <c r="G1268" i="1"/>
  <c r="H1268" i="1"/>
  <c r="I1268" i="1"/>
  <c r="J1268" i="1"/>
  <c r="K1268" i="1"/>
  <c r="L1268" i="1"/>
  <c r="M1268" i="1"/>
  <c r="B1269" i="1"/>
  <c r="C1269" i="1"/>
  <c r="D1269" i="1"/>
  <c r="E1269" i="1"/>
  <c r="F1269" i="1"/>
  <c r="G1269" i="1"/>
  <c r="H1269" i="1"/>
  <c r="I1269" i="1"/>
  <c r="J1269" i="1"/>
  <c r="K1269" i="1"/>
  <c r="L1269" i="1"/>
  <c r="M1269" i="1"/>
  <c r="B1270" i="1"/>
  <c r="C1270" i="1"/>
  <c r="D1270" i="1"/>
  <c r="E1270" i="1"/>
  <c r="F1270" i="1"/>
  <c r="G1270" i="1"/>
  <c r="H1270" i="1"/>
  <c r="I1270" i="1"/>
  <c r="J1270" i="1"/>
  <c r="K1270" i="1"/>
  <c r="L1270" i="1"/>
  <c r="M1270" i="1"/>
  <c r="B1271" i="1"/>
  <c r="C1271" i="1"/>
  <c r="D1271" i="1"/>
  <c r="E1271" i="1"/>
  <c r="F1271" i="1"/>
  <c r="G1271" i="1"/>
  <c r="H1271" i="1"/>
  <c r="I1271" i="1"/>
  <c r="J1271" i="1"/>
  <c r="K1271" i="1"/>
  <c r="L1271" i="1"/>
  <c r="M1271" i="1"/>
  <c r="B1272" i="1"/>
  <c r="C1272" i="1"/>
  <c r="D1272" i="1"/>
  <c r="E1272" i="1"/>
  <c r="F1272" i="1"/>
  <c r="G1272" i="1"/>
  <c r="H1272" i="1"/>
  <c r="I1272" i="1"/>
  <c r="J1272" i="1"/>
  <c r="K1272" i="1"/>
  <c r="L1272" i="1"/>
  <c r="M1272" i="1"/>
  <c r="B1273" i="1"/>
  <c r="C1273" i="1"/>
  <c r="D1273" i="1"/>
  <c r="E1273" i="1"/>
  <c r="F1273" i="1"/>
  <c r="G1273" i="1"/>
  <c r="H1273" i="1"/>
  <c r="I1273" i="1"/>
  <c r="J1273" i="1"/>
  <c r="K1273" i="1"/>
  <c r="L1273" i="1"/>
  <c r="M1273" i="1"/>
  <c r="B1274" i="1"/>
  <c r="C1274" i="1"/>
  <c r="D1274" i="1"/>
  <c r="E1274" i="1"/>
  <c r="F1274" i="1"/>
  <c r="G1274" i="1"/>
  <c r="H1274" i="1"/>
  <c r="I1274" i="1"/>
  <c r="J1274" i="1"/>
  <c r="K1274" i="1"/>
  <c r="L1274" i="1"/>
  <c r="M1274" i="1"/>
  <c r="B1275" i="1"/>
  <c r="A1275" i="1" s="1"/>
  <c r="C1275" i="1"/>
  <c r="D1275" i="1"/>
  <c r="E1275" i="1"/>
  <c r="F1275" i="1"/>
  <c r="G1275" i="1"/>
  <c r="H1275" i="1"/>
  <c r="I1275" i="1"/>
  <c r="J1275" i="1"/>
  <c r="K1275" i="1"/>
  <c r="L1275" i="1"/>
  <c r="M1275" i="1"/>
  <c r="B1276" i="1"/>
  <c r="C1276" i="1"/>
  <c r="D1276" i="1"/>
  <c r="E1276" i="1"/>
  <c r="F1276" i="1"/>
  <c r="G1276" i="1"/>
  <c r="H1276" i="1"/>
  <c r="I1276" i="1"/>
  <c r="J1276" i="1"/>
  <c r="K1276" i="1"/>
  <c r="L1276" i="1"/>
  <c r="M1276" i="1"/>
  <c r="B1277" i="1"/>
  <c r="C1277" i="1"/>
  <c r="D1277" i="1"/>
  <c r="E1277" i="1"/>
  <c r="F1277" i="1"/>
  <c r="G1277" i="1"/>
  <c r="H1277" i="1"/>
  <c r="I1277" i="1"/>
  <c r="J1277" i="1"/>
  <c r="K1277" i="1"/>
  <c r="L1277" i="1"/>
  <c r="M1277" i="1"/>
  <c r="B1278" i="1"/>
  <c r="C1278" i="1"/>
  <c r="D1278" i="1"/>
  <c r="E1278" i="1"/>
  <c r="F1278" i="1"/>
  <c r="G1278" i="1"/>
  <c r="H1278" i="1"/>
  <c r="I1278" i="1"/>
  <c r="J1278" i="1"/>
  <c r="K1278" i="1"/>
  <c r="L1278" i="1"/>
  <c r="M1278" i="1"/>
  <c r="B1279" i="1"/>
  <c r="C1279" i="1"/>
  <c r="D1279" i="1"/>
  <c r="E1279" i="1"/>
  <c r="F1279" i="1"/>
  <c r="G1279" i="1"/>
  <c r="H1279" i="1"/>
  <c r="I1279" i="1"/>
  <c r="J1279" i="1"/>
  <c r="K1279" i="1"/>
  <c r="L1279" i="1"/>
  <c r="M1279" i="1"/>
  <c r="A1280" i="1"/>
  <c r="B1280" i="1"/>
  <c r="C1280" i="1"/>
  <c r="D1280" i="1"/>
  <c r="E1280" i="1"/>
  <c r="F1280" i="1"/>
  <c r="G1280" i="1"/>
  <c r="H1280" i="1"/>
  <c r="I1280" i="1"/>
  <c r="J1280" i="1"/>
  <c r="K1280" i="1"/>
  <c r="L1280" i="1"/>
  <c r="M1280" i="1"/>
  <c r="B1281" i="1"/>
  <c r="A1281" i="1" s="1"/>
  <c r="C1281" i="1"/>
  <c r="D1281" i="1"/>
  <c r="E1281" i="1"/>
  <c r="F1281" i="1"/>
  <c r="G1281" i="1"/>
  <c r="H1281" i="1"/>
  <c r="I1281" i="1"/>
  <c r="J1281" i="1"/>
  <c r="K1281" i="1"/>
  <c r="L1281" i="1"/>
  <c r="M1281" i="1"/>
  <c r="B1282" i="1"/>
  <c r="C1282" i="1"/>
  <c r="D1282" i="1"/>
  <c r="E1282" i="1"/>
  <c r="F1282" i="1"/>
  <c r="G1282" i="1"/>
  <c r="H1282" i="1"/>
  <c r="I1282" i="1"/>
  <c r="J1282" i="1"/>
  <c r="K1282" i="1"/>
  <c r="L1282" i="1"/>
  <c r="M1282" i="1"/>
  <c r="B1283" i="1"/>
  <c r="C1283" i="1"/>
  <c r="A1283" i="1" s="1"/>
  <c r="D1283" i="1"/>
  <c r="E1283" i="1"/>
  <c r="F1283" i="1"/>
  <c r="G1283" i="1"/>
  <c r="H1283" i="1"/>
  <c r="I1283" i="1"/>
  <c r="J1283" i="1"/>
  <c r="K1283" i="1"/>
  <c r="L1283" i="1"/>
  <c r="M1283" i="1"/>
  <c r="B1284" i="1"/>
  <c r="C1284" i="1"/>
  <c r="D1284" i="1"/>
  <c r="E1284" i="1"/>
  <c r="F1284" i="1"/>
  <c r="G1284" i="1"/>
  <c r="H1284" i="1"/>
  <c r="I1284" i="1"/>
  <c r="J1284" i="1"/>
  <c r="K1284" i="1"/>
  <c r="L1284" i="1"/>
  <c r="M1284" i="1"/>
  <c r="B1285" i="1"/>
  <c r="C1285" i="1"/>
  <c r="D1285" i="1"/>
  <c r="E1285" i="1"/>
  <c r="F1285" i="1"/>
  <c r="G1285" i="1"/>
  <c r="H1285" i="1"/>
  <c r="I1285" i="1"/>
  <c r="J1285" i="1"/>
  <c r="K1285" i="1"/>
  <c r="L1285" i="1"/>
  <c r="M1285" i="1"/>
  <c r="B1286" i="1"/>
  <c r="C1286" i="1"/>
  <c r="D1286" i="1"/>
  <c r="E1286" i="1"/>
  <c r="F1286" i="1"/>
  <c r="G1286" i="1"/>
  <c r="H1286" i="1"/>
  <c r="I1286" i="1"/>
  <c r="J1286" i="1"/>
  <c r="K1286" i="1"/>
  <c r="L1286" i="1"/>
  <c r="M1286" i="1"/>
  <c r="B1287" i="1"/>
  <c r="C1287" i="1"/>
  <c r="D1287" i="1"/>
  <c r="E1287" i="1"/>
  <c r="F1287" i="1"/>
  <c r="G1287" i="1"/>
  <c r="H1287" i="1"/>
  <c r="I1287" i="1"/>
  <c r="J1287" i="1"/>
  <c r="K1287" i="1"/>
  <c r="L1287" i="1"/>
  <c r="M1287" i="1"/>
  <c r="B1288" i="1"/>
  <c r="A1288" i="1" s="1"/>
  <c r="C1288" i="1"/>
  <c r="D1288" i="1"/>
  <c r="E1288" i="1"/>
  <c r="F1288" i="1"/>
  <c r="G1288" i="1"/>
  <c r="H1288" i="1"/>
  <c r="I1288" i="1"/>
  <c r="J1288" i="1"/>
  <c r="K1288" i="1"/>
  <c r="L1288" i="1"/>
  <c r="M1288" i="1"/>
  <c r="B1289" i="1"/>
  <c r="C1289" i="1"/>
  <c r="D1289" i="1"/>
  <c r="E1289" i="1"/>
  <c r="F1289" i="1"/>
  <c r="G1289" i="1"/>
  <c r="H1289" i="1"/>
  <c r="I1289" i="1"/>
  <c r="J1289" i="1"/>
  <c r="K1289" i="1"/>
  <c r="L1289" i="1"/>
  <c r="M1289" i="1"/>
  <c r="B1290" i="1"/>
  <c r="C1290" i="1"/>
  <c r="A1290" i="1" s="1"/>
  <c r="D1290" i="1"/>
  <c r="E1290" i="1"/>
  <c r="F1290" i="1"/>
  <c r="G1290" i="1"/>
  <c r="H1290" i="1"/>
  <c r="I1290" i="1"/>
  <c r="J1290" i="1"/>
  <c r="K1290" i="1"/>
  <c r="L1290" i="1"/>
  <c r="M1290" i="1"/>
  <c r="B1291" i="1"/>
  <c r="C1291" i="1"/>
  <c r="A1291" i="1" s="1"/>
  <c r="D1291" i="1"/>
  <c r="E1291" i="1"/>
  <c r="F1291" i="1"/>
  <c r="G1291" i="1"/>
  <c r="H1291" i="1"/>
  <c r="I1291" i="1"/>
  <c r="J1291" i="1"/>
  <c r="K1291" i="1"/>
  <c r="L1291" i="1"/>
  <c r="M1291" i="1"/>
  <c r="B1292" i="1"/>
  <c r="C1292" i="1"/>
  <c r="A1292" i="1" s="1"/>
  <c r="D1292" i="1"/>
  <c r="E1292" i="1"/>
  <c r="F1292" i="1"/>
  <c r="G1292" i="1"/>
  <c r="H1292" i="1"/>
  <c r="I1292" i="1"/>
  <c r="J1292" i="1"/>
  <c r="K1292" i="1"/>
  <c r="L1292" i="1"/>
  <c r="M1292" i="1"/>
  <c r="B1293" i="1"/>
  <c r="C1293" i="1"/>
  <c r="A1293" i="1" s="1"/>
  <c r="D1293" i="1"/>
  <c r="E1293" i="1"/>
  <c r="F1293" i="1"/>
  <c r="G1293" i="1"/>
  <c r="H1293" i="1"/>
  <c r="I1293" i="1"/>
  <c r="J1293" i="1"/>
  <c r="K1293" i="1"/>
  <c r="L1293" i="1"/>
  <c r="M1293" i="1"/>
  <c r="B1294" i="1"/>
  <c r="C1294" i="1"/>
  <c r="A1294" i="1" s="1"/>
  <c r="D1294" i="1"/>
  <c r="E1294" i="1"/>
  <c r="F1294" i="1"/>
  <c r="G1294" i="1"/>
  <c r="H1294" i="1"/>
  <c r="I1294" i="1"/>
  <c r="J1294" i="1"/>
  <c r="K1294" i="1"/>
  <c r="L1294" i="1"/>
  <c r="M1294" i="1"/>
  <c r="B1295" i="1"/>
  <c r="C1295" i="1"/>
  <c r="A1295" i="1" s="1"/>
  <c r="D1295" i="1"/>
  <c r="E1295" i="1"/>
  <c r="F1295" i="1"/>
  <c r="G1295" i="1"/>
  <c r="H1295" i="1"/>
  <c r="I1295" i="1"/>
  <c r="J1295" i="1"/>
  <c r="K1295" i="1"/>
  <c r="L1295" i="1"/>
  <c r="M1295" i="1"/>
  <c r="B1296" i="1"/>
  <c r="C1296" i="1"/>
  <c r="D1296" i="1"/>
  <c r="E1296" i="1"/>
  <c r="F1296" i="1"/>
  <c r="G1296" i="1"/>
  <c r="H1296" i="1"/>
  <c r="I1296" i="1"/>
  <c r="J1296" i="1"/>
  <c r="K1296" i="1"/>
  <c r="L1296" i="1"/>
  <c r="M1296" i="1"/>
  <c r="B1297" i="1"/>
  <c r="C1297" i="1"/>
  <c r="D1297" i="1"/>
  <c r="E1297" i="1"/>
  <c r="F1297" i="1"/>
  <c r="G1297" i="1"/>
  <c r="H1297" i="1"/>
  <c r="I1297" i="1"/>
  <c r="J1297" i="1"/>
  <c r="K1297" i="1"/>
  <c r="L1297" i="1"/>
  <c r="M1297" i="1"/>
  <c r="B1298" i="1"/>
  <c r="C1298" i="1"/>
  <c r="D1298" i="1"/>
  <c r="E1298" i="1"/>
  <c r="F1298" i="1"/>
  <c r="G1298" i="1"/>
  <c r="H1298" i="1"/>
  <c r="I1298" i="1"/>
  <c r="J1298" i="1"/>
  <c r="K1298" i="1"/>
  <c r="L1298" i="1"/>
  <c r="M1298" i="1"/>
  <c r="B1299" i="1"/>
  <c r="C1299" i="1"/>
  <c r="A1299" i="1" s="1"/>
  <c r="D1299" i="1"/>
  <c r="E1299" i="1"/>
  <c r="F1299" i="1"/>
  <c r="G1299" i="1"/>
  <c r="H1299" i="1"/>
  <c r="I1299" i="1"/>
  <c r="J1299" i="1"/>
  <c r="K1299" i="1"/>
  <c r="L1299" i="1"/>
  <c r="M1299" i="1"/>
  <c r="B1300" i="1"/>
  <c r="C1300" i="1"/>
  <c r="A1300" i="1" s="1"/>
  <c r="D1300" i="1"/>
  <c r="E1300" i="1"/>
  <c r="F1300" i="1"/>
  <c r="G1300" i="1"/>
  <c r="H1300" i="1"/>
  <c r="I1300" i="1"/>
  <c r="J1300" i="1"/>
  <c r="K1300" i="1"/>
  <c r="L1300" i="1"/>
  <c r="M1300" i="1"/>
  <c r="B1301" i="1"/>
  <c r="C1301" i="1"/>
  <c r="A1301" i="1" s="1"/>
  <c r="D1301" i="1"/>
  <c r="E1301" i="1"/>
  <c r="F1301" i="1"/>
  <c r="G1301" i="1"/>
  <c r="H1301" i="1"/>
  <c r="I1301" i="1"/>
  <c r="J1301" i="1"/>
  <c r="K1301" i="1"/>
  <c r="L1301" i="1"/>
  <c r="M1301" i="1"/>
  <c r="B1302" i="1"/>
  <c r="C1302" i="1"/>
  <c r="A1302" i="1" s="1"/>
  <c r="D1302" i="1"/>
  <c r="E1302" i="1"/>
  <c r="F1302" i="1"/>
  <c r="G1302" i="1"/>
  <c r="H1302" i="1"/>
  <c r="I1302" i="1"/>
  <c r="J1302" i="1"/>
  <c r="K1302" i="1"/>
  <c r="L1302" i="1"/>
  <c r="M1302" i="1"/>
  <c r="B1303" i="1"/>
  <c r="C1303" i="1"/>
  <c r="A1303" i="1" s="1"/>
  <c r="D1303" i="1"/>
  <c r="E1303" i="1"/>
  <c r="F1303" i="1"/>
  <c r="G1303" i="1"/>
  <c r="H1303" i="1"/>
  <c r="I1303" i="1"/>
  <c r="J1303" i="1"/>
  <c r="K1303" i="1"/>
  <c r="L1303" i="1"/>
  <c r="M1303" i="1"/>
  <c r="B1304" i="1"/>
  <c r="C1304" i="1"/>
  <c r="D1304" i="1"/>
  <c r="E1304" i="1"/>
  <c r="F1304" i="1"/>
  <c r="G1304" i="1"/>
  <c r="H1304" i="1"/>
  <c r="I1304" i="1"/>
  <c r="J1304" i="1"/>
  <c r="K1304" i="1"/>
  <c r="L1304" i="1"/>
  <c r="M1304" i="1"/>
  <c r="B1305" i="1"/>
  <c r="C1305" i="1"/>
  <c r="D1305" i="1"/>
  <c r="E1305" i="1"/>
  <c r="F1305" i="1"/>
  <c r="G1305" i="1"/>
  <c r="H1305" i="1"/>
  <c r="I1305" i="1"/>
  <c r="J1305" i="1"/>
  <c r="K1305" i="1"/>
  <c r="L1305" i="1"/>
  <c r="M1305" i="1"/>
  <c r="B1306" i="1"/>
  <c r="C1306" i="1"/>
  <c r="D1306" i="1"/>
  <c r="E1306" i="1"/>
  <c r="F1306" i="1"/>
  <c r="G1306" i="1"/>
  <c r="H1306" i="1"/>
  <c r="I1306" i="1"/>
  <c r="J1306" i="1"/>
  <c r="K1306" i="1"/>
  <c r="L1306" i="1"/>
  <c r="M1306" i="1"/>
  <c r="B1307" i="1"/>
  <c r="A1307" i="1" s="1"/>
  <c r="C1307" i="1"/>
  <c r="D1307" i="1"/>
  <c r="E1307" i="1"/>
  <c r="F1307" i="1"/>
  <c r="G1307" i="1"/>
  <c r="H1307" i="1"/>
  <c r="I1307" i="1"/>
  <c r="J1307" i="1"/>
  <c r="K1307" i="1"/>
  <c r="L1307" i="1"/>
  <c r="M1307" i="1"/>
  <c r="B1308" i="1"/>
  <c r="C1308" i="1"/>
  <c r="A1308" i="1" s="1"/>
  <c r="D1308" i="1"/>
  <c r="E1308" i="1"/>
  <c r="F1308" i="1"/>
  <c r="G1308" i="1"/>
  <c r="H1308" i="1"/>
  <c r="I1308" i="1"/>
  <c r="J1308" i="1"/>
  <c r="K1308" i="1"/>
  <c r="L1308" i="1"/>
  <c r="M1308" i="1"/>
  <c r="B1309" i="1"/>
  <c r="C1309" i="1"/>
  <c r="D1309" i="1"/>
  <c r="E1309" i="1"/>
  <c r="F1309" i="1"/>
  <c r="G1309" i="1"/>
  <c r="H1309" i="1"/>
  <c r="I1309" i="1"/>
  <c r="J1309" i="1"/>
  <c r="K1309" i="1"/>
  <c r="L1309" i="1"/>
  <c r="M1309" i="1"/>
  <c r="A1310" i="1"/>
  <c r="B1310" i="1"/>
  <c r="C1310" i="1"/>
  <c r="D1310" i="1"/>
  <c r="E1310" i="1"/>
  <c r="F1310" i="1"/>
  <c r="G1310" i="1"/>
  <c r="H1310" i="1"/>
  <c r="I1310" i="1"/>
  <c r="J1310" i="1"/>
  <c r="K1310" i="1"/>
  <c r="L1310" i="1"/>
  <c r="M1310" i="1"/>
  <c r="B1311" i="1"/>
  <c r="C1311" i="1"/>
  <c r="A1311" i="1" s="1"/>
  <c r="D1311" i="1"/>
  <c r="E1311" i="1"/>
  <c r="F1311" i="1"/>
  <c r="G1311" i="1"/>
  <c r="H1311" i="1"/>
  <c r="I1311" i="1"/>
  <c r="J1311" i="1"/>
  <c r="K1311" i="1"/>
  <c r="L1311" i="1"/>
  <c r="M1311" i="1"/>
  <c r="B1312" i="1"/>
  <c r="C1312" i="1"/>
  <c r="D1312" i="1"/>
  <c r="E1312" i="1"/>
  <c r="F1312" i="1"/>
  <c r="G1312" i="1"/>
  <c r="H1312" i="1"/>
  <c r="I1312" i="1"/>
  <c r="J1312" i="1"/>
  <c r="K1312" i="1"/>
  <c r="L1312" i="1"/>
  <c r="M1312" i="1"/>
  <c r="B1313" i="1"/>
  <c r="C1313" i="1"/>
  <c r="A1313" i="1" s="1"/>
  <c r="D1313" i="1"/>
  <c r="E1313" i="1"/>
  <c r="F1313" i="1"/>
  <c r="G1313" i="1"/>
  <c r="H1313" i="1"/>
  <c r="I1313" i="1"/>
  <c r="J1313" i="1"/>
  <c r="K1313" i="1"/>
  <c r="L1313" i="1"/>
  <c r="M1313" i="1"/>
  <c r="B1314" i="1"/>
  <c r="C1314" i="1"/>
  <c r="A1314" i="1" s="1"/>
  <c r="D1314" i="1"/>
  <c r="E1314" i="1"/>
  <c r="F1314" i="1"/>
  <c r="G1314" i="1"/>
  <c r="H1314" i="1"/>
  <c r="I1314" i="1"/>
  <c r="J1314" i="1"/>
  <c r="K1314" i="1"/>
  <c r="L1314" i="1"/>
  <c r="M1314" i="1"/>
  <c r="B1315" i="1"/>
  <c r="C1315" i="1"/>
  <c r="A1315" i="1" s="1"/>
  <c r="D1315" i="1"/>
  <c r="E1315" i="1"/>
  <c r="F1315" i="1"/>
  <c r="G1315" i="1"/>
  <c r="H1315" i="1"/>
  <c r="I1315" i="1"/>
  <c r="J1315" i="1"/>
  <c r="K1315" i="1"/>
  <c r="L1315" i="1"/>
  <c r="M1315" i="1"/>
  <c r="B1316" i="1"/>
  <c r="C1316" i="1"/>
  <c r="D1316" i="1"/>
  <c r="E1316" i="1"/>
  <c r="F1316" i="1"/>
  <c r="G1316" i="1"/>
  <c r="H1316" i="1"/>
  <c r="I1316" i="1"/>
  <c r="J1316" i="1"/>
  <c r="K1316" i="1"/>
  <c r="L1316" i="1"/>
  <c r="M1316" i="1"/>
  <c r="B1317" i="1"/>
  <c r="C1317" i="1"/>
  <c r="D1317" i="1"/>
  <c r="E1317" i="1"/>
  <c r="F1317" i="1"/>
  <c r="G1317" i="1"/>
  <c r="H1317" i="1"/>
  <c r="I1317" i="1"/>
  <c r="J1317" i="1"/>
  <c r="K1317" i="1"/>
  <c r="L1317" i="1"/>
  <c r="M1317" i="1"/>
  <c r="B1318" i="1"/>
  <c r="C1318" i="1"/>
  <c r="D1318" i="1"/>
  <c r="E1318" i="1"/>
  <c r="F1318" i="1"/>
  <c r="G1318" i="1"/>
  <c r="H1318" i="1"/>
  <c r="I1318" i="1"/>
  <c r="J1318" i="1"/>
  <c r="K1318" i="1"/>
  <c r="L1318" i="1"/>
  <c r="M1318" i="1"/>
  <c r="B1319" i="1"/>
  <c r="C1319" i="1"/>
  <c r="D1319" i="1"/>
  <c r="E1319" i="1"/>
  <c r="F1319" i="1"/>
  <c r="G1319" i="1"/>
  <c r="H1319" i="1"/>
  <c r="I1319" i="1"/>
  <c r="J1319" i="1"/>
  <c r="K1319" i="1"/>
  <c r="L1319" i="1"/>
  <c r="M1319" i="1"/>
  <c r="B1320" i="1"/>
  <c r="C1320" i="1"/>
  <c r="A1320" i="1" s="1"/>
  <c r="D1320" i="1"/>
  <c r="E1320" i="1"/>
  <c r="F1320" i="1"/>
  <c r="G1320" i="1"/>
  <c r="H1320" i="1"/>
  <c r="I1320" i="1"/>
  <c r="J1320" i="1"/>
  <c r="K1320" i="1"/>
  <c r="L1320" i="1"/>
  <c r="M1320" i="1"/>
  <c r="B1321" i="1"/>
  <c r="C1321" i="1"/>
  <c r="A1321" i="1" s="1"/>
  <c r="D1321" i="1"/>
  <c r="E1321" i="1"/>
  <c r="F1321" i="1"/>
  <c r="G1321" i="1"/>
  <c r="H1321" i="1"/>
  <c r="I1321" i="1"/>
  <c r="J1321" i="1"/>
  <c r="K1321" i="1"/>
  <c r="L1321" i="1"/>
  <c r="M1321" i="1"/>
  <c r="B1322" i="1"/>
  <c r="C1322" i="1"/>
  <c r="D1322" i="1"/>
  <c r="E1322" i="1"/>
  <c r="F1322" i="1"/>
  <c r="G1322" i="1"/>
  <c r="H1322" i="1"/>
  <c r="I1322" i="1"/>
  <c r="J1322" i="1"/>
  <c r="K1322" i="1"/>
  <c r="L1322" i="1"/>
  <c r="M1322" i="1"/>
  <c r="B1323" i="1"/>
  <c r="C1323" i="1"/>
  <c r="D1323" i="1"/>
  <c r="E1323" i="1"/>
  <c r="F1323" i="1"/>
  <c r="G1323" i="1"/>
  <c r="N1323" i="1" s="1"/>
  <c r="H1323" i="1"/>
  <c r="I1323" i="1"/>
  <c r="J1323" i="1"/>
  <c r="K1323" i="1"/>
  <c r="L1323" i="1"/>
  <c r="M1323" i="1"/>
  <c r="B1324" i="1"/>
  <c r="C1324" i="1"/>
  <c r="A1324" i="1" s="1"/>
  <c r="D1324" i="1"/>
  <c r="E1324" i="1"/>
  <c r="F1324" i="1"/>
  <c r="G1324" i="1"/>
  <c r="H1324" i="1"/>
  <c r="I1324" i="1"/>
  <c r="J1324" i="1"/>
  <c r="K1324" i="1"/>
  <c r="L1324" i="1"/>
  <c r="M1324" i="1"/>
  <c r="B1325" i="1"/>
  <c r="C1325" i="1"/>
  <c r="A1325" i="1" s="1"/>
  <c r="D1325" i="1"/>
  <c r="E1325" i="1"/>
  <c r="F1325" i="1"/>
  <c r="G1325" i="1"/>
  <c r="H1325" i="1"/>
  <c r="I1325" i="1"/>
  <c r="J1325" i="1"/>
  <c r="K1325" i="1"/>
  <c r="L1325" i="1"/>
  <c r="M1325" i="1"/>
  <c r="B1326" i="1"/>
  <c r="C1326" i="1"/>
  <c r="D1326" i="1"/>
  <c r="E1326" i="1"/>
  <c r="F1326" i="1"/>
  <c r="G1326" i="1"/>
  <c r="H1326" i="1"/>
  <c r="I1326" i="1"/>
  <c r="J1326" i="1"/>
  <c r="K1326" i="1"/>
  <c r="L1326" i="1"/>
  <c r="M1326" i="1"/>
  <c r="B1327" i="1"/>
  <c r="C1327" i="1"/>
  <c r="D1327" i="1"/>
  <c r="E1327" i="1"/>
  <c r="F1327" i="1"/>
  <c r="G1327" i="1"/>
  <c r="H1327" i="1"/>
  <c r="I1327" i="1"/>
  <c r="J1327" i="1"/>
  <c r="K1327" i="1"/>
  <c r="L1327" i="1"/>
  <c r="M1327" i="1"/>
  <c r="B1328" i="1"/>
  <c r="C1328" i="1"/>
  <c r="A1328" i="1" s="1"/>
  <c r="D1328" i="1"/>
  <c r="E1328" i="1"/>
  <c r="F1328" i="1"/>
  <c r="G1328" i="1"/>
  <c r="H1328" i="1"/>
  <c r="I1328" i="1"/>
  <c r="J1328" i="1"/>
  <c r="K1328" i="1"/>
  <c r="L1328" i="1"/>
  <c r="M1328" i="1"/>
  <c r="B1329" i="1"/>
  <c r="C1329" i="1"/>
  <c r="A1329" i="1" s="1"/>
  <c r="D1329" i="1"/>
  <c r="E1329" i="1"/>
  <c r="F1329" i="1"/>
  <c r="G1329" i="1"/>
  <c r="H1329" i="1"/>
  <c r="I1329" i="1"/>
  <c r="J1329" i="1"/>
  <c r="K1329" i="1"/>
  <c r="L1329" i="1"/>
  <c r="M1329" i="1"/>
  <c r="B1330" i="1"/>
  <c r="C1330" i="1"/>
  <c r="D1330" i="1"/>
  <c r="E1330" i="1"/>
  <c r="F1330" i="1"/>
  <c r="G1330" i="1"/>
  <c r="H1330" i="1"/>
  <c r="I1330" i="1"/>
  <c r="J1330" i="1"/>
  <c r="K1330" i="1"/>
  <c r="L1330" i="1"/>
  <c r="M1330" i="1"/>
  <c r="B1331" i="1"/>
  <c r="C1331" i="1"/>
  <c r="D1331" i="1"/>
  <c r="E1331" i="1"/>
  <c r="F1331" i="1"/>
  <c r="G1331" i="1"/>
  <c r="H1331" i="1"/>
  <c r="I1331" i="1"/>
  <c r="J1331" i="1"/>
  <c r="K1331" i="1"/>
  <c r="L1331" i="1"/>
  <c r="M1331" i="1"/>
  <c r="B1332" i="1"/>
  <c r="C1332" i="1"/>
  <c r="A1332" i="1" s="1"/>
  <c r="D1332" i="1"/>
  <c r="E1332" i="1"/>
  <c r="F1332" i="1"/>
  <c r="G1332" i="1"/>
  <c r="H1332" i="1"/>
  <c r="I1332" i="1"/>
  <c r="J1332" i="1"/>
  <c r="K1332" i="1"/>
  <c r="L1332" i="1"/>
  <c r="M1332" i="1"/>
  <c r="B1333" i="1"/>
  <c r="C1333" i="1"/>
  <c r="A1333" i="1" s="1"/>
  <c r="D1333" i="1"/>
  <c r="E1333" i="1"/>
  <c r="F1333" i="1"/>
  <c r="G1333" i="1"/>
  <c r="H1333" i="1"/>
  <c r="I1333" i="1"/>
  <c r="J1333" i="1"/>
  <c r="K1333" i="1"/>
  <c r="L1333" i="1"/>
  <c r="M1333" i="1"/>
  <c r="B1334" i="1"/>
  <c r="C1334" i="1"/>
  <c r="D1334" i="1"/>
  <c r="E1334" i="1"/>
  <c r="F1334" i="1"/>
  <c r="G1334" i="1"/>
  <c r="H1334" i="1"/>
  <c r="I1334" i="1"/>
  <c r="J1334" i="1"/>
  <c r="K1334" i="1"/>
  <c r="L1334" i="1"/>
  <c r="M1334" i="1"/>
  <c r="B1335" i="1"/>
  <c r="C1335" i="1"/>
  <c r="D1335" i="1"/>
  <c r="E1335" i="1"/>
  <c r="F1335" i="1"/>
  <c r="G1335" i="1"/>
  <c r="H1335" i="1"/>
  <c r="I1335" i="1"/>
  <c r="J1335" i="1"/>
  <c r="K1335" i="1"/>
  <c r="L1335" i="1"/>
  <c r="M1335" i="1"/>
  <c r="B1336" i="1"/>
  <c r="A1336" i="1" s="1"/>
  <c r="C1336" i="1"/>
  <c r="D1336" i="1"/>
  <c r="E1336" i="1"/>
  <c r="F1336" i="1"/>
  <c r="G1336" i="1"/>
  <c r="H1336" i="1"/>
  <c r="I1336" i="1"/>
  <c r="J1336" i="1"/>
  <c r="K1336" i="1"/>
  <c r="L1336" i="1"/>
  <c r="M1336" i="1"/>
  <c r="B1337" i="1"/>
  <c r="C1337" i="1"/>
  <c r="D1337" i="1"/>
  <c r="E1337" i="1"/>
  <c r="F1337" i="1"/>
  <c r="G1337" i="1"/>
  <c r="H1337" i="1"/>
  <c r="I1337" i="1"/>
  <c r="J1337" i="1"/>
  <c r="K1337" i="1"/>
  <c r="L1337" i="1"/>
  <c r="M1337" i="1"/>
  <c r="B1338" i="1"/>
  <c r="C1338" i="1"/>
  <c r="D1338" i="1"/>
  <c r="E1338" i="1"/>
  <c r="F1338" i="1"/>
  <c r="G1338" i="1"/>
  <c r="H1338" i="1"/>
  <c r="I1338" i="1"/>
  <c r="J1338" i="1"/>
  <c r="K1338" i="1"/>
  <c r="L1338" i="1"/>
  <c r="M1338" i="1"/>
  <c r="A1339" i="1"/>
  <c r="B1339" i="1"/>
  <c r="C1339" i="1"/>
  <c r="D1339" i="1"/>
  <c r="E1339" i="1"/>
  <c r="F1339" i="1"/>
  <c r="G1339" i="1"/>
  <c r="H1339" i="1"/>
  <c r="I1339" i="1"/>
  <c r="J1339" i="1"/>
  <c r="K1339" i="1"/>
  <c r="L1339" i="1"/>
  <c r="M1339" i="1"/>
  <c r="N1339" i="1" s="1"/>
  <c r="B1340" i="1"/>
  <c r="C1340" i="1"/>
  <c r="A1340" i="1" s="1"/>
  <c r="D1340" i="1"/>
  <c r="E1340" i="1"/>
  <c r="F1340" i="1"/>
  <c r="G1340" i="1"/>
  <c r="H1340" i="1"/>
  <c r="I1340" i="1"/>
  <c r="J1340" i="1"/>
  <c r="K1340" i="1"/>
  <c r="L1340" i="1"/>
  <c r="M1340" i="1"/>
  <c r="B1341" i="1"/>
  <c r="C1341" i="1"/>
  <c r="A1341" i="1" s="1"/>
  <c r="D1341" i="1"/>
  <c r="E1341" i="1"/>
  <c r="F1341" i="1"/>
  <c r="G1341" i="1"/>
  <c r="H1341" i="1"/>
  <c r="I1341" i="1"/>
  <c r="J1341" i="1"/>
  <c r="K1341" i="1"/>
  <c r="L1341" i="1"/>
  <c r="M1341" i="1"/>
  <c r="B1342" i="1"/>
  <c r="C1342" i="1"/>
  <c r="A1342" i="1" s="1"/>
  <c r="D1342" i="1"/>
  <c r="E1342" i="1"/>
  <c r="F1342" i="1"/>
  <c r="G1342" i="1"/>
  <c r="H1342" i="1"/>
  <c r="I1342" i="1"/>
  <c r="J1342" i="1"/>
  <c r="K1342" i="1"/>
  <c r="L1342" i="1"/>
  <c r="M1342" i="1"/>
  <c r="B1343" i="1"/>
  <c r="C1343" i="1"/>
  <c r="A1343" i="1" s="1"/>
  <c r="D1343" i="1"/>
  <c r="E1343" i="1"/>
  <c r="F1343" i="1"/>
  <c r="G1343" i="1"/>
  <c r="H1343" i="1"/>
  <c r="I1343" i="1"/>
  <c r="J1343" i="1"/>
  <c r="K1343" i="1"/>
  <c r="L1343" i="1"/>
  <c r="M1343" i="1"/>
  <c r="B1344" i="1"/>
  <c r="C1344" i="1"/>
  <c r="A1344" i="1" s="1"/>
  <c r="D1344" i="1"/>
  <c r="E1344" i="1"/>
  <c r="F1344" i="1"/>
  <c r="G1344" i="1"/>
  <c r="H1344" i="1"/>
  <c r="I1344" i="1"/>
  <c r="J1344" i="1"/>
  <c r="K1344" i="1"/>
  <c r="L1344" i="1"/>
  <c r="M1344" i="1"/>
  <c r="B1345" i="1"/>
  <c r="C1345" i="1"/>
  <c r="A1345" i="1" s="1"/>
  <c r="D1345" i="1"/>
  <c r="E1345" i="1"/>
  <c r="F1345" i="1"/>
  <c r="G1345" i="1"/>
  <c r="H1345" i="1"/>
  <c r="I1345" i="1"/>
  <c r="J1345" i="1"/>
  <c r="K1345" i="1"/>
  <c r="L1345" i="1"/>
  <c r="M1345" i="1"/>
  <c r="B1346" i="1"/>
  <c r="C1346" i="1"/>
  <c r="A1346" i="1" s="1"/>
  <c r="D1346" i="1"/>
  <c r="E1346" i="1"/>
  <c r="F1346" i="1"/>
  <c r="G1346" i="1"/>
  <c r="H1346" i="1"/>
  <c r="I1346" i="1"/>
  <c r="J1346" i="1"/>
  <c r="K1346" i="1"/>
  <c r="L1346" i="1"/>
  <c r="M1346" i="1"/>
  <c r="B1347" i="1"/>
  <c r="C1347" i="1"/>
  <c r="D1347" i="1"/>
  <c r="E1347" i="1"/>
  <c r="F1347" i="1"/>
  <c r="G1347" i="1"/>
  <c r="H1347" i="1"/>
  <c r="I1347" i="1"/>
  <c r="J1347" i="1"/>
  <c r="K1347" i="1"/>
  <c r="L1347" i="1"/>
  <c r="M1347" i="1"/>
  <c r="B1348" i="1"/>
  <c r="C1348" i="1"/>
  <c r="A1348" i="1" s="1"/>
  <c r="D1348" i="1"/>
  <c r="E1348" i="1"/>
  <c r="F1348" i="1"/>
  <c r="G1348" i="1"/>
  <c r="H1348" i="1"/>
  <c r="I1348" i="1"/>
  <c r="J1348" i="1"/>
  <c r="K1348" i="1"/>
  <c r="L1348" i="1"/>
  <c r="M1348" i="1"/>
  <c r="B1349" i="1"/>
  <c r="C1349" i="1"/>
  <c r="A1349" i="1" s="1"/>
  <c r="D1349" i="1"/>
  <c r="E1349" i="1"/>
  <c r="F1349" i="1"/>
  <c r="G1349" i="1"/>
  <c r="H1349" i="1"/>
  <c r="I1349" i="1"/>
  <c r="J1349" i="1"/>
  <c r="K1349" i="1"/>
  <c r="L1349" i="1"/>
  <c r="M1349" i="1"/>
  <c r="B1350" i="1"/>
  <c r="C1350" i="1"/>
  <c r="D1350" i="1"/>
  <c r="E1350" i="1"/>
  <c r="F1350" i="1"/>
  <c r="G1350" i="1"/>
  <c r="H1350" i="1"/>
  <c r="I1350" i="1"/>
  <c r="J1350" i="1"/>
  <c r="K1350" i="1"/>
  <c r="L1350" i="1"/>
  <c r="M1350" i="1"/>
  <c r="B1351" i="1"/>
  <c r="C1351" i="1"/>
  <c r="D1351" i="1"/>
  <c r="E1351" i="1"/>
  <c r="F1351" i="1"/>
  <c r="G1351" i="1"/>
  <c r="H1351" i="1"/>
  <c r="I1351" i="1"/>
  <c r="J1351" i="1"/>
  <c r="K1351" i="1"/>
  <c r="L1351" i="1"/>
  <c r="M1351" i="1"/>
  <c r="B1352" i="1"/>
  <c r="C1352" i="1"/>
  <c r="A1352" i="1" s="1"/>
  <c r="D1352" i="1"/>
  <c r="E1352" i="1"/>
  <c r="F1352" i="1"/>
  <c r="G1352" i="1"/>
  <c r="H1352" i="1"/>
  <c r="I1352" i="1"/>
  <c r="J1352" i="1"/>
  <c r="K1352" i="1"/>
  <c r="L1352" i="1"/>
  <c r="M1352" i="1"/>
  <c r="B1353" i="1"/>
  <c r="C1353" i="1"/>
  <c r="A1353" i="1" s="1"/>
  <c r="D1353" i="1"/>
  <c r="E1353" i="1"/>
  <c r="F1353" i="1"/>
  <c r="G1353" i="1"/>
  <c r="H1353" i="1"/>
  <c r="I1353" i="1"/>
  <c r="J1353" i="1"/>
  <c r="K1353" i="1"/>
  <c r="L1353" i="1"/>
  <c r="M1353" i="1"/>
  <c r="B1354" i="1"/>
  <c r="C1354" i="1"/>
  <c r="A1354" i="1" s="1"/>
  <c r="D1354" i="1"/>
  <c r="E1354" i="1"/>
  <c r="F1354" i="1"/>
  <c r="G1354" i="1"/>
  <c r="H1354" i="1"/>
  <c r="I1354" i="1"/>
  <c r="J1354" i="1"/>
  <c r="K1354" i="1"/>
  <c r="L1354" i="1"/>
  <c r="M1354" i="1"/>
  <c r="B1355" i="1"/>
  <c r="C1355" i="1"/>
  <c r="A1355" i="1" s="1"/>
  <c r="D1355" i="1"/>
  <c r="E1355" i="1"/>
  <c r="F1355" i="1"/>
  <c r="G1355" i="1"/>
  <c r="H1355" i="1"/>
  <c r="I1355" i="1"/>
  <c r="J1355" i="1"/>
  <c r="K1355" i="1"/>
  <c r="L1355" i="1"/>
  <c r="M1355" i="1"/>
  <c r="B1356" i="1"/>
  <c r="C1356" i="1"/>
  <c r="A1356" i="1" s="1"/>
  <c r="D1356" i="1"/>
  <c r="E1356" i="1"/>
  <c r="F1356" i="1"/>
  <c r="G1356" i="1"/>
  <c r="H1356" i="1"/>
  <c r="I1356" i="1"/>
  <c r="J1356" i="1"/>
  <c r="K1356" i="1"/>
  <c r="L1356" i="1"/>
  <c r="M1356" i="1"/>
  <c r="B1357" i="1"/>
  <c r="C1357" i="1"/>
  <c r="A1357" i="1" s="1"/>
  <c r="D1357" i="1"/>
  <c r="E1357" i="1"/>
  <c r="F1357" i="1"/>
  <c r="G1357" i="1"/>
  <c r="H1357" i="1"/>
  <c r="I1357" i="1"/>
  <c r="J1357" i="1"/>
  <c r="K1357" i="1"/>
  <c r="L1357" i="1"/>
  <c r="M1357" i="1"/>
  <c r="B1358" i="1"/>
  <c r="C1358" i="1"/>
  <c r="D1358" i="1"/>
  <c r="E1358" i="1"/>
  <c r="F1358" i="1"/>
  <c r="G1358" i="1"/>
  <c r="H1358" i="1"/>
  <c r="I1358" i="1"/>
  <c r="J1358" i="1"/>
  <c r="K1358" i="1"/>
  <c r="L1358" i="1"/>
  <c r="M1358" i="1"/>
  <c r="B1359" i="1"/>
  <c r="C1359" i="1"/>
  <c r="D1359" i="1"/>
  <c r="E1359" i="1"/>
  <c r="F1359" i="1"/>
  <c r="G1359" i="1"/>
  <c r="H1359" i="1"/>
  <c r="I1359" i="1"/>
  <c r="J1359" i="1"/>
  <c r="K1359" i="1"/>
  <c r="L1359" i="1"/>
  <c r="M1359" i="1"/>
  <c r="B1360" i="1"/>
  <c r="C1360" i="1"/>
  <c r="A1360" i="1" s="1"/>
  <c r="D1360" i="1"/>
  <c r="E1360" i="1"/>
  <c r="F1360" i="1"/>
  <c r="G1360" i="1"/>
  <c r="H1360" i="1"/>
  <c r="I1360" i="1"/>
  <c r="J1360" i="1"/>
  <c r="K1360" i="1"/>
  <c r="L1360" i="1"/>
  <c r="M1360" i="1"/>
  <c r="B1361" i="1"/>
  <c r="C1361" i="1"/>
  <c r="A1361" i="1" s="1"/>
  <c r="D1361" i="1"/>
  <c r="E1361" i="1"/>
  <c r="F1361" i="1"/>
  <c r="G1361" i="1"/>
  <c r="H1361" i="1"/>
  <c r="I1361" i="1"/>
  <c r="J1361" i="1"/>
  <c r="K1361" i="1"/>
  <c r="L1361" i="1"/>
  <c r="M1361" i="1"/>
  <c r="B1362" i="1"/>
  <c r="C1362" i="1"/>
  <c r="A1362" i="1" s="1"/>
  <c r="D1362" i="1"/>
  <c r="E1362" i="1"/>
  <c r="F1362" i="1"/>
  <c r="G1362" i="1"/>
  <c r="H1362" i="1"/>
  <c r="I1362" i="1"/>
  <c r="J1362" i="1"/>
  <c r="K1362" i="1"/>
  <c r="L1362" i="1"/>
  <c r="M1362" i="1"/>
  <c r="B1363" i="1"/>
  <c r="C1363" i="1"/>
  <c r="D1363" i="1"/>
  <c r="E1363" i="1"/>
  <c r="F1363" i="1"/>
  <c r="G1363" i="1"/>
  <c r="H1363" i="1"/>
  <c r="I1363" i="1"/>
  <c r="J1363" i="1"/>
  <c r="K1363" i="1"/>
  <c r="L1363" i="1"/>
  <c r="M1363" i="1"/>
  <c r="B1364" i="1"/>
  <c r="C1364" i="1"/>
  <c r="A1364" i="1" s="1"/>
  <c r="D1364" i="1"/>
  <c r="E1364" i="1"/>
  <c r="F1364" i="1"/>
  <c r="G1364" i="1"/>
  <c r="H1364" i="1"/>
  <c r="I1364" i="1"/>
  <c r="J1364" i="1"/>
  <c r="K1364" i="1"/>
  <c r="L1364" i="1"/>
  <c r="M1364" i="1"/>
  <c r="B1365" i="1"/>
  <c r="C1365" i="1"/>
  <c r="A1365" i="1" s="1"/>
  <c r="D1365" i="1"/>
  <c r="E1365" i="1"/>
  <c r="F1365" i="1"/>
  <c r="G1365" i="1"/>
  <c r="H1365" i="1"/>
  <c r="I1365" i="1"/>
  <c r="J1365" i="1"/>
  <c r="K1365" i="1"/>
  <c r="L1365" i="1"/>
  <c r="M1365" i="1"/>
  <c r="A1366" i="1"/>
  <c r="B1366" i="1"/>
  <c r="C1366" i="1"/>
  <c r="D1366" i="1"/>
  <c r="E1366" i="1"/>
  <c r="F1366" i="1"/>
  <c r="G1366" i="1"/>
  <c r="H1366" i="1"/>
  <c r="I1366" i="1"/>
  <c r="J1366" i="1"/>
  <c r="K1366" i="1"/>
  <c r="L1366" i="1"/>
  <c r="M1366" i="1"/>
  <c r="B1367" i="1"/>
  <c r="C1367" i="1"/>
  <c r="D1367" i="1"/>
  <c r="E1367" i="1"/>
  <c r="F1367" i="1"/>
  <c r="G1367" i="1"/>
  <c r="H1367" i="1"/>
  <c r="I1367" i="1"/>
  <c r="J1367" i="1"/>
  <c r="K1367" i="1"/>
  <c r="L1367" i="1"/>
  <c r="M1367" i="1"/>
  <c r="A1368" i="1"/>
  <c r="B1368" i="1"/>
  <c r="C1368" i="1"/>
  <c r="D1368" i="1"/>
  <c r="E1368" i="1"/>
  <c r="F1368" i="1"/>
  <c r="G1368" i="1"/>
  <c r="H1368" i="1"/>
  <c r="I1368" i="1"/>
  <c r="J1368" i="1"/>
  <c r="K1368" i="1"/>
  <c r="L1368" i="1"/>
  <c r="M1368" i="1"/>
  <c r="B1369" i="1"/>
  <c r="C1369" i="1"/>
  <c r="A1369" i="1" s="1"/>
  <c r="D1369" i="1"/>
  <c r="E1369" i="1"/>
  <c r="F1369" i="1"/>
  <c r="G1369" i="1"/>
  <c r="H1369" i="1"/>
  <c r="I1369" i="1"/>
  <c r="J1369" i="1"/>
  <c r="K1369" i="1"/>
  <c r="L1369" i="1"/>
  <c r="M1369" i="1"/>
  <c r="B1370" i="1"/>
  <c r="C1370" i="1"/>
  <c r="D1370" i="1"/>
  <c r="E1370" i="1"/>
  <c r="F1370" i="1"/>
  <c r="G1370" i="1"/>
  <c r="H1370" i="1"/>
  <c r="I1370" i="1"/>
  <c r="J1370" i="1"/>
  <c r="K1370" i="1"/>
  <c r="L1370" i="1"/>
  <c r="M1370" i="1"/>
  <c r="B1371" i="1"/>
  <c r="C1371" i="1"/>
  <c r="D1371" i="1"/>
  <c r="E1371" i="1"/>
  <c r="F1371" i="1"/>
  <c r="G1371" i="1"/>
  <c r="H1371" i="1"/>
  <c r="I1371" i="1"/>
  <c r="J1371" i="1"/>
  <c r="K1371" i="1"/>
  <c r="L1371" i="1"/>
  <c r="M1371" i="1"/>
  <c r="B1372" i="1"/>
  <c r="C1372" i="1"/>
  <c r="A1372" i="1" s="1"/>
  <c r="D1372" i="1"/>
  <c r="E1372" i="1"/>
  <c r="F1372" i="1"/>
  <c r="G1372" i="1"/>
  <c r="H1372" i="1"/>
  <c r="I1372" i="1"/>
  <c r="J1372" i="1"/>
  <c r="K1372" i="1"/>
  <c r="L1372" i="1"/>
  <c r="M1372" i="1"/>
  <c r="B1373" i="1"/>
  <c r="C1373" i="1"/>
  <c r="A1373" i="1" s="1"/>
  <c r="D1373" i="1"/>
  <c r="E1373" i="1"/>
  <c r="F1373" i="1"/>
  <c r="G1373" i="1"/>
  <c r="H1373" i="1"/>
  <c r="I1373" i="1"/>
  <c r="J1373" i="1"/>
  <c r="K1373" i="1"/>
  <c r="L1373" i="1"/>
  <c r="M1373" i="1"/>
  <c r="B1374" i="1"/>
  <c r="C1374" i="1"/>
  <c r="D1374" i="1"/>
  <c r="E1374" i="1"/>
  <c r="F1374" i="1"/>
  <c r="G1374" i="1"/>
  <c r="H1374" i="1"/>
  <c r="I1374" i="1"/>
  <c r="J1374" i="1"/>
  <c r="K1374" i="1"/>
  <c r="L1374" i="1"/>
  <c r="M1374" i="1"/>
  <c r="B1375" i="1"/>
  <c r="C1375" i="1"/>
  <c r="D1375" i="1"/>
  <c r="E1375" i="1"/>
  <c r="F1375" i="1"/>
  <c r="G1375" i="1"/>
  <c r="H1375" i="1"/>
  <c r="I1375" i="1"/>
  <c r="J1375" i="1"/>
  <c r="K1375" i="1"/>
  <c r="L1375" i="1"/>
  <c r="M1375" i="1"/>
  <c r="B1376" i="1"/>
  <c r="C1376" i="1"/>
  <c r="A1376" i="1" s="1"/>
  <c r="D1376" i="1"/>
  <c r="E1376" i="1"/>
  <c r="F1376" i="1"/>
  <c r="G1376" i="1"/>
  <c r="H1376" i="1"/>
  <c r="I1376" i="1"/>
  <c r="J1376" i="1"/>
  <c r="K1376" i="1"/>
  <c r="L1376" i="1"/>
  <c r="M1376" i="1"/>
  <c r="B1377" i="1"/>
  <c r="C1377" i="1"/>
  <c r="A1377" i="1" s="1"/>
  <c r="D1377" i="1"/>
  <c r="E1377" i="1"/>
  <c r="F1377" i="1"/>
  <c r="G1377" i="1"/>
  <c r="H1377" i="1"/>
  <c r="I1377" i="1"/>
  <c r="J1377" i="1"/>
  <c r="K1377" i="1"/>
  <c r="L1377" i="1"/>
  <c r="M1377" i="1"/>
  <c r="B1378" i="1"/>
  <c r="C1378" i="1"/>
  <c r="D1378" i="1"/>
  <c r="E1378" i="1"/>
  <c r="F1378" i="1"/>
  <c r="G1378" i="1"/>
  <c r="H1378" i="1"/>
  <c r="I1378" i="1"/>
  <c r="J1378" i="1"/>
  <c r="K1378" i="1"/>
  <c r="L1378" i="1"/>
  <c r="M1378" i="1"/>
  <c r="B1379" i="1"/>
  <c r="C1379" i="1"/>
  <c r="D1379" i="1"/>
  <c r="E1379" i="1"/>
  <c r="F1379" i="1"/>
  <c r="G1379" i="1"/>
  <c r="H1379" i="1"/>
  <c r="I1379" i="1"/>
  <c r="J1379" i="1"/>
  <c r="K1379" i="1"/>
  <c r="L1379" i="1"/>
  <c r="M1379" i="1"/>
  <c r="B1380" i="1"/>
  <c r="C1380" i="1"/>
  <c r="A1380" i="1" s="1"/>
  <c r="D1380" i="1"/>
  <c r="E1380" i="1"/>
  <c r="F1380" i="1"/>
  <c r="G1380" i="1"/>
  <c r="H1380" i="1"/>
  <c r="I1380" i="1"/>
  <c r="J1380" i="1"/>
  <c r="K1380" i="1"/>
  <c r="L1380" i="1"/>
  <c r="M1380" i="1"/>
  <c r="B1381" i="1"/>
  <c r="C1381" i="1"/>
  <c r="A1381" i="1" s="1"/>
  <c r="D1381" i="1"/>
  <c r="E1381" i="1"/>
  <c r="F1381" i="1"/>
  <c r="G1381" i="1"/>
  <c r="H1381" i="1"/>
  <c r="I1381" i="1"/>
  <c r="J1381" i="1"/>
  <c r="K1381" i="1"/>
  <c r="L1381" i="1"/>
  <c r="M1381" i="1"/>
  <c r="B1382" i="1"/>
  <c r="C1382" i="1"/>
  <c r="D1382" i="1"/>
  <c r="E1382" i="1"/>
  <c r="F1382" i="1"/>
  <c r="G1382" i="1"/>
  <c r="H1382" i="1"/>
  <c r="I1382" i="1"/>
  <c r="J1382" i="1"/>
  <c r="K1382" i="1"/>
  <c r="L1382" i="1"/>
  <c r="M1382" i="1"/>
  <c r="B1383" i="1"/>
  <c r="C1383" i="1"/>
  <c r="D1383" i="1"/>
  <c r="E1383" i="1"/>
  <c r="F1383" i="1"/>
  <c r="G1383" i="1"/>
  <c r="H1383" i="1"/>
  <c r="I1383" i="1"/>
  <c r="J1383" i="1"/>
  <c r="K1383" i="1"/>
  <c r="L1383" i="1"/>
  <c r="M1383" i="1"/>
  <c r="B1384" i="1"/>
  <c r="C1384" i="1"/>
  <c r="A1384" i="1" s="1"/>
  <c r="D1384" i="1"/>
  <c r="E1384" i="1"/>
  <c r="F1384" i="1"/>
  <c r="G1384" i="1"/>
  <c r="H1384" i="1"/>
  <c r="I1384" i="1"/>
  <c r="J1384" i="1"/>
  <c r="K1384" i="1"/>
  <c r="L1384" i="1"/>
  <c r="M1384" i="1"/>
  <c r="B1385" i="1"/>
  <c r="C1385" i="1"/>
  <c r="A1385" i="1" s="1"/>
  <c r="D1385" i="1"/>
  <c r="E1385" i="1"/>
  <c r="F1385" i="1"/>
  <c r="G1385" i="1"/>
  <c r="H1385" i="1"/>
  <c r="I1385" i="1"/>
  <c r="J1385" i="1"/>
  <c r="K1385" i="1"/>
  <c r="L1385" i="1"/>
  <c r="M1385" i="1"/>
  <c r="B1386" i="1"/>
  <c r="C1386" i="1"/>
  <c r="D1386" i="1"/>
  <c r="E1386" i="1"/>
  <c r="F1386" i="1"/>
  <c r="G1386" i="1"/>
  <c r="H1386" i="1"/>
  <c r="I1386" i="1"/>
  <c r="J1386" i="1"/>
  <c r="K1386" i="1"/>
  <c r="L1386" i="1"/>
  <c r="M1386" i="1"/>
  <c r="B1387" i="1"/>
  <c r="C1387" i="1"/>
  <c r="D1387" i="1"/>
  <c r="E1387" i="1"/>
  <c r="F1387" i="1"/>
  <c r="G1387" i="1"/>
  <c r="H1387" i="1"/>
  <c r="I1387" i="1"/>
  <c r="J1387" i="1"/>
  <c r="K1387" i="1"/>
  <c r="L1387" i="1"/>
  <c r="M1387" i="1"/>
  <c r="B1388" i="1"/>
  <c r="C1388" i="1"/>
  <c r="A1388" i="1" s="1"/>
  <c r="D1388" i="1"/>
  <c r="E1388" i="1"/>
  <c r="F1388" i="1"/>
  <c r="G1388" i="1"/>
  <c r="H1388" i="1"/>
  <c r="I1388" i="1"/>
  <c r="J1388" i="1"/>
  <c r="K1388" i="1"/>
  <c r="L1388" i="1"/>
  <c r="M1388" i="1"/>
  <c r="B1389" i="1"/>
  <c r="C1389" i="1"/>
  <c r="A1389" i="1" s="1"/>
  <c r="D1389" i="1"/>
  <c r="E1389" i="1"/>
  <c r="F1389" i="1"/>
  <c r="G1389" i="1"/>
  <c r="H1389" i="1"/>
  <c r="I1389" i="1"/>
  <c r="J1389" i="1"/>
  <c r="K1389" i="1"/>
  <c r="L1389" i="1"/>
  <c r="M1389" i="1"/>
  <c r="B1390" i="1"/>
  <c r="C1390" i="1"/>
  <c r="D1390" i="1"/>
  <c r="E1390" i="1"/>
  <c r="F1390" i="1"/>
  <c r="G1390" i="1"/>
  <c r="H1390" i="1"/>
  <c r="I1390" i="1"/>
  <c r="J1390" i="1"/>
  <c r="K1390" i="1"/>
  <c r="L1390" i="1"/>
  <c r="M1390" i="1"/>
  <c r="B1391" i="1"/>
  <c r="C1391" i="1"/>
  <c r="D1391" i="1"/>
  <c r="E1391" i="1"/>
  <c r="F1391" i="1"/>
  <c r="G1391" i="1"/>
  <c r="H1391" i="1"/>
  <c r="I1391" i="1"/>
  <c r="J1391" i="1"/>
  <c r="K1391" i="1"/>
  <c r="L1391" i="1"/>
  <c r="M1391" i="1"/>
  <c r="B1392" i="1"/>
  <c r="C1392" i="1"/>
  <c r="A1392" i="1" s="1"/>
  <c r="D1392" i="1"/>
  <c r="E1392" i="1"/>
  <c r="F1392" i="1"/>
  <c r="G1392" i="1"/>
  <c r="H1392" i="1"/>
  <c r="I1392" i="1"/>
  <c r="J1392" i="1"/>
  <c r="K1392" i="1"/>
  <c r="L1392" i="1"/>
  <c r="M1392" i="1"/>
  <c r="B1393" i="1"/>
  <c r="C1393" i="1"/>
  <c r="A1393" i="1" s="1"/>
  <c r="D1393" i="1"/>
  <c r="E1393" i="1"/>
  <c r="F1393" i="1"/>
  <c r="G1393" i="1"/>
  <c r="H1393" i="1"/>
  <c r="I1393" i="1"/>
  <c r="J1393" i="1"/>
  <c r="K1393" i="1"/>
  <c r="L1393" i="1"/>
  <c r="M1393" i="1"/>
  <c r="B1394" i="1"/>
  <c r="C1394" i="1"/>
  <c r="D1394" i="1"/>
  <c r="E1394" i="1"/>
  <c r="F1394" i="1"/>
  <c r="G1394" i="1"/>
  <c r="H1394" i="1"/>
  <c r="I1394" i="1"/>
  <c r="J1394" i="1"/>
  <c r="K1394" i="1"/>
  <c r="L1394" i="1"/>
  <c r="M1394" i="1"/>
  <c r="B1395" i="1"/>
  <c r="C1395" i="1"/>
  <c r="A1395" i="1" s="1"/>
  <c r="D1395" i="1"/>
  <c r="E1395" i="1"/>
  <c r="F1395" i="1"/>
  <c r="G1395" i="1"/>
  <c r="H1395" i="1"/>
  <c r="I1395" i="1"/>
  <c r="J1395" i="1"/>
  <c r="K1395" i="1"/>
  <c r="L1395" i="1"/>
  <c r="M1395" i="1"/>
  <c r="B1396" i="1"/>
  <c r="A1396" i="1" s="1"/>
  <c r="C1396" i="1"/>
  <c r="D1396" i="1"/>
  <c r="E1396" i="1"/>
  <c r="F1396" i="1"/>
  <c r="G1396" i="1"/>
  <c r="H1396" i="1"/>
  <c r="I1396" i="1"/>
  <c r="J1396" i="1"/>
  <c r="K1396" i="1"/>
  <c r="L1396" i="1"/>
  <c r="M1396" i="1"/>
  <c r="B1397" i="1"/>
  <c r="C1397" i="1"/>
  <c r="D1397" i="1"/>
  <c r="E1397" i="1"/>
  <c r="F1397" i="1"/>
  <c r="G1397" i="1"/>
  <c r="H1397" i="1"/>
  <c r="I1397" i="1"/>
  <c r="J1397" i="1"/>
  <c r="K1397" i="1"/>
  <c r="L1397" i="1"/>
  <c r="M1397" i="1"/>
  <c r="A1398" i="1"/>
  <c r="B1398" i="1"/>
  <c r="C1398" i="1"/>
  <c r="D1398" i="1"/>
  <c r="E1398" i="1"/>
  <c r="F1398" i="1"/>
  <c r="G1398" i="1"/>
  <c r="H1398" i="1"/>
  <c r="I1398" i="1"/>
  <c r="J1398" i="1"/>
  <c r="K1398" i="1"/>
  <c r="L1398" i="1"/>
  <c r="M1398" i="1"/>
  <c r="B1399" i="1"/>
  <c r="C1399" i="1"/>
  <c r="A1399" i="1" s="1"/>
  <c r="D1399" i="1"/>
  <c r="E1399" i="1"/>
  <c r="F1399" i="1"/>
  <c r="G1399" i="1"/>
  <c r="H1399" i="1"/>
  <c r="I1399" i="1"/>
  <c r="J1399" i="1"/>
  <c r="K1399" i="1"/>
  <c r="L1399" i="1"/>
  <c r="M1399" i="1"/>
  <c r="B1400" i="1"/>
  <c r="C1400" i="1"/>
  <c r="A1400" i="1" s="1"/>
  <c r="D1400" i="1"/>
  <c r="E1400" i="1"/>
  <c r="F1400" i="1"/>
  <c r="G1400" i="1"/>
  <c r="H1400" i="1"/>
  <c r="I1400" i="1"/>
  <c r="J1400" i="1"/>
  <c r="K1400" i="1"/>
  <c r="L1400" i="1"/>
  <c r="M1400" i="1"/>
  <c r="B1401" i="1"/>
  <c r="C1401" i="1"/>
  <c r="A1401" i="1" s="1"/>
  <c r="D1401" i="1"/>
  <c r="E1401" i="1"/>
  <c r="F1401" i="1"/>
  <c r="G1401" i="1"/>
  <c r="H1401" i="1"/>
  <c r="I1401" i="1"/>
  <c r="J1401" i="1"/>
  <c r="K1401" i="1"/>
  <c r="L1401" i="1"/>
  <c r="M1401" i="1"/>
  <c r="B1402" i="1"/>
  <c r="C1402" i="1"/>
  <c r="A1402" i="1" s="1"/>
  <c r="D1402" i="1"/>
  <c r="E1402" i="1"/>
  <c r="F1402" i="1"/>
  <c r="G1402" i="1"/>
  <c r="H1402" i="1"/>
  <c r="I1402" i="1"/>
  <c r="J1402" i="1"/>
  <c r="K1402" i="1"/>
  <c r="L1402" i="1"/>
  <c r="M1402" i="1"/>
  <c r="B1403" i="1"/>
  <c r="C1403" i="1"/>
  <c r="D1403" i="1"/>
  <c r="E1403" i="1"/>
  <c r="F1403" i="1"/>
  <c r="G1403" i="1"/>
  <c r="H1403" i="1"/>
  <c r="I1403" i="1"/>
  <c r="J1403" i="1"/>
  <c r="K1403" i="1"/>
  <c r="L1403" i="1"/>
  <c r="M1403" i="1"/>
  <c r="B1404" i="1"/>
  <c r="C1404" i="1"/>
  <c r="A1404" i="1" s="1"/>
  <c r="D1404" i="1"/>
  <c r="E1404" i="1"/>
  <c r="F1404" i="1"/>
  <c r="G1404" i="1"/>
  <c r="H1404" i="1"/>
  <c r="I1404" i="1"/>
  <c r="J1404" i="1"/>
  <c r="K1404" i="1"/>
  <c r="L1404" i="1"/>
  <c r="M1404" i="1"/>
  <c r="B1405" i="1"/>
  <c r="C1405" i="1"/>
  <c r="A1405" i="1" s="1"/>
  <c r="D1405" i="1"/>
  <c r="E1405" i="1"/>
  <c r="F1405" i="1"/>
  <c r="G1405" i="1"/>
  <c r="H1405" i="1"/>
  <c r="I1405" i="1"/>
  <c r="J1405" i="1"/>
  <c r="K1405" i="1"/>
  <c r="L1405" i="1"/>
  <c r="M1405" i="1"/>
  <c r="B1406" i="1"/>
  <c r="C1406" i="1"/>
  <c r="D1406" i="1"/>
  <c r="E1406" i="1"/>
  <c r="F1406" i="1"/>
  <c r="G1406" i="1"/>
  <c r="H1406" i="1"/>
  <c r="I1406" i="1"/>
  <c r="J1406" i="1"/>
  <c r="K1406" i="1"/>
  <c r="L1406" i="1"/>
  <c r="M1406" i="1"/>
  <c r="B1407" i="1"/>
  <c r="C1407" i="1"/>
  <c r="D1407" i="1"/>
  <c r="E1407" i="1"/>
  <c r="F1407" i="1"/>
  <c r="G1407" i="1"/>
  <c r="H1407" i="1"/>
  <c r="I1407" i="1"/>
  <c r="J1407" i="1"/>
  <c r="K1407" i="1"/>
  <c r="L1407" i="1"/>
  <c r="M1407" i="1"/>
  <c r="B1408" i="1"/>
  <c r="C1408" i="1"/>
  <c r="A1408" i="1" s="1"/>
  <c r="D1408" i="1"/>
  <c r="E1408" i="1"/>
  <c r="F1408" i="1"/>
  <c r="G1408" i="1"/>
  <c r="H1408" i="1"/>
  <c r="I1408" i="1"/>
  <c r="J1408" i="1"/>
  <c r="K1408" i="1"/>
  <c r="L1408" i="1"/>
  <c r="M1408" i="1"/>
  <c r="B1409" i="1"/>
  <c r="C1409" i="1"/>
  <c r="A1409" i="1" s="1"/>
  <c r="D1409" i="1"/>
  <c r="E1409" i="1"/>
  <c r="F1409" i="1"/>
  <c r="G1409" i="1"/>
  <c r="H1409" i="1"/>
  <c r="I1409" i="1"/>
  <c r="J1409" i="1"/>
  <c r="K1409" i="1"/>
  <c r="L1409" i="1"/>
  <c r="M1409" i="1"/>
  <c r="B1410" i="1"/>
  <c r="C1410" i="1"/>
  <c r="A1410" i="1" s="1"/>
  <c r="D1410" i="1"/>
  <c r="E1410" i="1"/>
  <c r="F1410" i="1"/>
  <c r="G1410" i="1"/>
  <c r="H1410" i="1"/>
  <c r="I1410" i="1"/>
  <c r="J1410" i="1"/>
  <c r="K1410" i="1"/>
  <c r="L1410" i="1"/>
  <c r="M1410" i="1"/>
  <c r="B1411" i="1"/>
  <c r="C1411" i="1"/>
  <c r="D1411" i="1"/>
  <c r="E1411" i="1"/>
  <c r="F1411" i="1"/>
  <c r="G1411" i="1"/>
  <c r="H1411" i="1"/>
  <c r="I1411" i="1"/>
  <c r="J1411" i="1"/>
  <c r="K1411" i="1"/>
  <c r="L1411" i="1"/>
  <c r="M1411" i="1"/>
  <c r="B1412" i="1"/>
  <c r="C1412" i="1"/>
  <c r="D1412" i="1"/>
  <c r="E1412" i="1"/>
  <c r="F1412" i="1"/>
  <c r="G1412" i="1"/>
  <c r="N1412" i="1" s="1"/>
  <c r="H1412" i="1"/>
  <c r="I1412" i="1"/>
  <c r="J1412" i="1"/>
  <c r="K1412" i="1"/>
  <c r="L1412" i="1"/>
  <c r="M1412" i="1"/>
  <c r="B1413" i="1"/>
  <c r="C1413" i="1"/>
  <c r="A1413" i="1" s="1"/>
  <c r="D1413" i="1"/>
  <c r="E1413" i="1"/>
  <c r="F1413" i="1"/>
  <c r="G1413" i="1"/>
  <c r="H1413" i="1"/>
  <c r="I1413" i="1"/>
  <c r="J1413" i="1"/>
  <c r="K1413" i="1"/>
  <c r="L1413" i="1"/>
  <c r="M1413" i="1"/>
  <c r="B1414" i="1"/>
  <c r="C1414" i="1"/>
  <c r="D1414" i="1"/>
  <c r="E1414" i="1"/>
  <c r="F1414" i="1"/>
  <c r="G1414" i="1"/>
  <c r="H1414" i="1"/>
  <c r="I1414" i="1"/>
  <c r="J1414" i="1"/>
  <c r="K1414" i="1"/>
  <c r="L1414" i="1"/>
  <c r="M1414" i="1"/>
  <c r="B1415" i="1"/>
  <c r="C1415" i="1"/>
  <c r="D1415" i="1"/>
  <c r="E1415" i="1"/>
  <c r="F1415" i="1"/>
  <c r="G1415" i="1"/>
  <c r="H1415" i="1"/>
  <c r="I1415" i="1"/>
  <c r="J1415" i="1"/>
  <c r="K1415" i="1"/>
  <c r="L1415" i="1"/>
  <c r="M1415" i="1"/>
  <c r="B1416" i="1"/>
  <c r="C1416" i="1"/>
  <c r="A1416" i="1" s="1"/>
  <c r="D1416" i="1"/>
  <c r="E1416" i="1"/>
  <c r="F1416" i="1"/>
  <c r="G1416" i="1"/>
  <c r="H1416" i="1"/>
  <c r="I1416" i="1"/>
  <c r="J1416" i="1"/>
  <c r="K1416" i="1"/>
  <c r="L1416" i="1"/>
  <c r="M1416" i="1"/>
  <c r="B1417" i="1"/>
  <c r="C1417" i="1"/>
  <c r="D1417" i="1"/>
  <c r="E1417" i="1"/>
  <c r="F1417" i="1"/>
  <c r="G1417" i="1"/>
  <c r="H1417" i="1"/>
  <c r="I1417" i="1"/>
  <c r="J1417" i="1"/>
  <c r="K1417" i="1"/>
  <c r="L1417" i="1"/>
  <c r="M1417" i="1"/>
  <c r="B1418" i="1"/>
  <c r="C1418" i="1"/>
  <c r="D1418" i="1"/>
  <c r="E1418" i="1"/>
  <c r="F1418" i="1"/>
  <c r="G1418" i="1"/>
  <c r="H1418" i="1"/>
  <c r="I1418" i="1"/>
  <c r="J1418" i="1"/>
  <c r="K1418" i="1"/>
  <c r="L1418" i="1"/>
  <c r="M1418" i="1"/>
  <c r="B1419" i="1"/>
  <c r="C1419" i="1"/>
  <c r="A1419" i="1" s="1"/>
  <c r="D1419" i="1"/>
  <c r="E1419" i="1"/>
  <c r="F1419" i="1"/>
  <c r="G1419" i="1"/>
  <c r="H1419" i="1"/>
  <c r="I1419" i="1"/>
  <c r="J1419" i="1"/>
  <c r="K1419" i="1"/>
  <c r="L1419" i="1"/>
  <c r="M1419" i="1"/>
  <c r="A1420" i="1"/>
  <c r="B1420" i="1"/>
  <c r="C1420" i="1"/>
  <c r="D1420" i="1"/>
  <c r="E1420" i="1"/>
  <c r="F1420" i="1"/>
  <c r="G1420" i="1"/>
  <c r="H1420" i="1"/>
  <c r="I1420" i="1"/>
  <c r="J1420" i="1"/>
  <c r="N1420" i="1" s="1"/>
  <c r="K1420" i="1"/>
  <c r="L1420" i="1"/>
  <c r="M1420" i="1"/>
  <c r="B1421" i="1"/>
  <c r="C1421" i="1"/>
  <c r="A1421" i="1" s="1"/>
  <c r="D1421" i="1"/>
  <c r="E1421" i="1"/>
  <c r="F1421" i="1"/>
  <c r="G1421" i="1"/>
  <c r="H1421" i="1"/>
  <c r="I1421" i="1"/>
  <c r="J1421" i="1"/>
  <c r="K1421" i="1"/>
  <c r="L1421" i="1"/>
  <c r="M1421" i="1"/>
  <c r="B1422" i="1"/>
  <c r="C1422" i="1"/>
  <c r="D1422" i="1"/>
  <c r="E1422" i="1"/>
  <c r="F1422" i="1"/>
  <c r="G1422" i="1"/>
  <c r="H1422" i="1"/>
  <c r="I1422" i="1"/>
  <c r="J1422" i="1"/>
  <c r="K1422" i="1"/>
  <c r="L1422" i="1"/>
  <c r="M1422" i="1"/>
  <c r="B1423" i="1"/>
  <c r="C1423" i="1"/>
  <c r="D1423" i="1"/>
  <c r="E1423" i="1"/>
  <c r="F1423" i="1"/>
  <c r="G1423" i="1"/>
  <c r="H1423" i="1"/>
  <c r="I1423" i="1"/>
  <c r="J1423" i="1"/>
  <c r="K1423" i="1"/>
  <c r="L1423" i="1"/>
  <c r="M1423" i="1"/>
  <c r="B1424" i="1"/>
  <c r="C1424" i="1"/>
  <c r="A1424" i="1" s="1"/>
  <c r="D1424" i="1"/>
  <c r="E1424" i="1"/>
  <c r="F1424" i="1"/>
  <c r="G1424" i="1"/>
  <c r="H1424" i="1"/>
  <c r="I1424" i="1"/>
  <c r="J1424" i="1"/>
  <c r="K1424" i="1"/>
  <c r="L1424" i="1"/>
  <c r="M1424" i="1"/>
  <c r="B1425" i="1"/>
  <c r="C1425" i="1"/>
  <c r="D1425" i="1"/>
  <c r="E1425" i="1"/>
  <c r="F1425" i="1"/>
  <c r="G1425" i="1"/>
  <c r="H1425" i="1"/>
  <c r="I1425" i="1"/>
  <c r="J1425" i="1"/>
  <c r="K1425" i="1"/>
  <c r="L1425" i="1"/>
  <c r="M1425" i="1"/>
  <c r="B1426" i="1"/>
  <c r="C1426" i="1"/>
  <c r="D1426" i="1"/>
  <c r="E1426" i="1"/>
  <c r="F1426" i="1"/>
  <c r="G1426" i="1"/>
  <c r="H1426" i="1"/>
  <c r="I1426" i="1"/>
  <c r="J1426" i="1"/>
  <c r="K1426" i="1"/>
  <c r="L1426" i="1"/>
  <c r="M1426" i="1"/>
  <c r="B1427" i="1"/>
  <c r="C1427" i="1"/>
  <c r="A1427" i="1" s="1"/>
  <c r="D1427" i="1"/>
  <c r="E1427" i="1"/>
  <c r="F1427" i="1"/>
  <c r="G1427" i="1"/>
  <c r="H1427" i="1"/>
  <c r="I1427" i="1"/>
  <c r="J1427" i="1"/>
  <c r="K1427" i="1"/>
  <c r="L1427" i="1"/>
  <c r="M1427" i="1"/>
  <c r="B1428" i="1"/>
  <c r="C1428" i="1"/>
  <c r="D1428" i="1"/>
  <c r="E1428" i="1"/>
  <c r="F1428" i="1"/>
  <c r="G1428" i="1"/>
  <c r="H1428" i="1"/>
  <c r="I1428" i="1"/>
  <c r="J1428" i="1"/>
  <c r="K1428" i="1"/>
  <c r="L1428" i="1"/>
  <c r="M1428" i="1"/>
  <c r="B1429" i="1"/>
  <c r="C1429" i="1"/>
  <c r="D1429" i="1"/>
  <c r="E1429" i="1"/>
  <c r="F1429" i="1"/>
  <c r="G1429" i="1"/>
  <c r="H1429" i="1"/>
  <c r="I1429" i="1"/>
  <c r="J1429" i="1"/>
  <c r="K1429" i="1"/>
  <c r="L1429" i="1"/>
  <c r="M1429" i="1"/>
  <c r="B1430" i="1"/>
  <c r="C1430" i="1"/>
  <c r="D1430" i="1"/>
  <c r="E1430" i="1"/>
  <c r="F1430" i="1"/>
  <c r="G1430" i="1"/>
  <c r="N1430" i="1" s="1"/>
  <c r="H1430" i="1"/>
  <c r="I1430" i="1"/>
  <c r="J1430" i="1"/>
  <c r="K1430" i="1"/>
  <c r="L1430" i="1"/>
  <c r="M1430" i="1"/>
  <c r="B1431" i="1"/>
  <c r="C1431" i="1"/>
  <c r="A1431" i="1" s="1"/>
  <c r="D1431" i="1"/>
  <c r="E1431" i="1"/>
  <c r="F1431" i="1"/>
  <c r="G1431" i="1"/>
  <c r="H1431" i="1"/>
  <c r="I1431" i="1"/>
  <c r="J1431" i="1"/>
  <c r="K1431" i="1"/>
  <c r="L1431" i="1"/>
  <c r="M1431" i="1"/>
  <c r="B1432" i="1"/>
  <c r="C1432" i="1"/>
  <c r="D1432" i="1"/>
  <c r="E1432" i="1"/>
  <c r="F1432" i="1"/>
  <c r="G1432" i="1"/>
  <c r="H1432" i="1"/>
  <c r="I1432" i="1"/>
  <c r="J1432" i="1"/>
  <c r="K1432" i="1"/>
  <c r="L1432" i="1"/>
  <c r="M1432" i="1"/>
  <c r="B1433" i="1"/>
  <c r="C1433" i="1"/>
  <c r="D1433" i="1"/>
  <c r="E1433" i="1"/>
  <c r="F1433" i="1"/>
  <c r="G1433" i="1"/>
  <c r="H1433" i="1"/>
  <c r="I1433" i="1"/>
  <c r="J1433" i="1"/>
  <c r="K1433" i="1"/>
  <c r="L1433" i="1"/>
  <c r="M1433" i="1"/>
  <c r="B1434" i="1"/>
  <c r="C1434" i="1"/>
  <c r="D1434" i="1"/>
  <c r="E1434" i="1"/>
  <c r="F1434" i="1"/>
  <c r="G1434" i="1"/>
  <c r="N1434" i="1" s="1"/>
  <c r="H1434" i="1"/>
  <c r="I1434" i="1"/>
  <c r="J1434" i="1"/>
  <c r="K1434" i="1"/>
  <c r="L1434" i="1"/>
  <c r="M1434" i="1"/>
  <c r="B1435" i="1"/>
  <c r="C1435" i="1"/>
  <c r="A1435" i="1" s="1"/>
  <c r="D1435" i="1"/>
  <c r="E1435" i="1"/>
  <c r="F1435" i="1"/>
  <c r="G1435" i="1"/>
  <c r="H1435" i="1"/>
  <c r="I1435" i="1"/>
  <c r="J1435" i="1"/>
  <c r="K1435" i="1"/>
  <c r="L1435" i="1"/>
  <c r="M1435" i="1"/>
  <c r="B1436" i="1"/>
  <c r="C1436" i="1"/>
  <c r="D1436" i="1"/>
  <c r="E1436" i="1"/>
  <c r="F1436" i="1"/>
  <c r="G1436" i="1"/>
  <c r="H1436" i="1"/>
  <c r="I1436" i="1"/>
  <c r="J1436" i="1"/>
  <c r="K1436" i="1"/>
  <c r="L1436" i="1"/>
  <c r="M1436" i="1"/>
  <c r="B1437" i="1"/>
  <c r="C1437" i="1"/>
  <c r="D1437" i="1"/>
  <c r="E1437" i="1"/>
  <c r="F1437" i="1"/>
  <c r="G1437" i="1"/>
  <c r="H1437" i="1"/>
  <c r="I1437" i="1"/>
  <c r="J1437" i="1"/>
  <c r="K1437" i="1"/>
  <c r="L1437" i="1"/>
  <c r="M1437" i="1"/>
  <c r="B1438" i="1"/>
  <c r="C1438" i="1"/>
  <c r="D1438" i="1"/>
  <c r="E1438" i="1"/>
  <c r="F1438" i="1"/>
  <c r="G1438" i="1"/>
  <c r="H1438" i="1"/>
  <c r="I1438" i="1"/>
  <c r="J1438" i="1"/>
  <c r="K1438" i="1"/>
  <c r="L1438" i="1"/>
  <c r="M1438" i="1"/>
  <c r="B1439" i="1"/>
  <c r="C1439" i="1"/>
  <c r="A1439" i="1" s="1"/>
  <c r="D1439" i="1"/>
  <c r="E1439" i="1"/>
  <c r="F1439" i="1"/>
  <c r="G1439" i="1"/>
  <c r="H1439" i="1"/>
  <c r="I1439" i="1"/>
  <c r="J1439" i="1"/>
  <c r="K1439" i="1"/>
  <c r="L1439" i="1"/>
  <c r="M1439" i="1"/>
  <c r="B1440" i="1"/>
  <c r="C1440" i="1"/>
  <c r="D1440" i="1"/>
  <c r="E1440" i="1"/>
  <c r="F1440" i="1"/>
  <c r="G1440" i="1"/>
  <c r="H1440" i="1"/>
  <c r="I1440" i="1"/>
  <c r="J1440" i="1"/>
  <c r="K1440" i="1"/>
  <c r="L1440" i="1"/>
  <c r="M1440" i="1"/>
  <c r="B1441" i="1"/>
  <c r="C1441" i="1"/>
  <c r="D1441" i="1"/>
  <c r="E1441" i="1"/>
  <c r="F1441" i="1"/>
  <c r="G1441" i="1"/>
  <c r="H1441" i="1"/>
  <c r="I1441" i="1"/>
  <c r="J1441" i="1"/>
  <c r="K1441" i="1"/>
  <c r="L1441" i="1"/>
  <c r="M1441" i="1"/>
  <c r="B1442" i="1"/>
  <c r="C1442" i="1"/>
  <c r="D1442" i="1"/>
  <c r="E1442" i="1"/>
  <c r="F1442" i="1"/>
  <c r="G1442" i="1"/>
  <c r="H1442" i="1"/>
  <c r="I1442" i="1"/>
  <c r="J1442" i="1"/>
  <c r="K1442" i="1"/>
  <c r="L1442" i="1"/>
  <c r="M1442" i="1"/>
  <c r="B1443" i="1"/>
  <c r="C1443" i="1"/>
  <c r="A1443" i="1" s="1"/>
  <c r="D1443" i="1"/>
  <c r="E1443" i="1"/>
  <c r="F1443" i="1"/>
  <c r="G1443" i="1"/>
  <c r="H1443" i="1"/>
  <c r="I1443" i="1"/>
  <c r="J1443" i="1"/>
  <c r="K1443" i="1"/>
  <c r="L1443" i="1"/>
  <c r="M1443" i="1"/>
  <c r="B1444" i="1"/>
  <c r="C1444" i="1"/>
  <c r="D1444" i="1"/>
  <c r="E1444" i="1"/>
  <c r="F1444" i="1"/>
  <c r="G1444" i="1"/>
  <c r="H1444" i="1"/>
  <c r="I1444" i="1"/>
  <c r="J1444" i="1"/>
  <c r="K1444" i="1"/>
  <c r="L1444" i="1"/>
  <c r="M1444" i="1"/>
  <c r="B1445" i="1"/>
  <c r="C1445" i="1"/>
  <c r="D1445" i="1"/>
  <c r="E1445" i="1"/>
  <c r="F1445" i="1"/>
  <c r="G1445" i="1"/>
  <c r="H1445" i="1"/>
  <c r="I1445" i="1"/>
  <c r="J1445" i="1"/>
  <c r="K1445" i="1"/>
  <c r="L1445" i="1"/>
  <c r="M1445" i="1"/>
  <c r="B1446" i="1"/>
  <c r="C1446" i="1"/>
  <c r="D1446" i="1"/>
  <c r="E1446" i="1"/>
  <c r="F1446" i="1"/>
  <c r="N1446" i="1" s="1"/>
  <c r="G1446" i="1"/>
  <c r="H1446" i="1"/>
  <c r="I1446" i="1"/>
  <c r="J1446" i="1"/>
  <c r="K1446" i="1"/>
  <c r="L1446" i="1"/>
  <c r="M1446" i="1"/>
  <c r="B1447" i="1"/>
  <c r="C1447" i="1"/>
  <c r="A1447" i="1" s="1"/>
  <c r="D1447" i="1"/>
  <c r="E1447" i="1"/>
  <c r="F1447" i="1"/>
  <c r="G1447" i="1"/>
  <c r="H1447" i="1"/>
  <c r="I1447" i="1"/>
  <c r="J1447" i="1"/>
  <c r="K1447" i="1"/>
  <c r="L1447" i="1"/>
  <c r="M1447" i="1"/>
  <c r="B1448" i="1"/>
  <c r="C1448" i="1"/>
  <c r="D1448" i="1"/>
  <c r="E1448" i="1"/>
  <c r="F1448" i="1"/>
  <c r="G1448" i="1"/>
  <c r="H1448" i="1"/>
  <c r="I1448" i="1"/>
  <c r="J1448" i="1"/>
  <c r="K1448" i="1"/>
  <c r="L1448" i="1"/>
  <c r="M1448" i="1"/>
  <c r="B1449" i="1"/>
  <c r="C1449" i="1"/>
  <c r="D1449" i="1"/>
  <c r="E1449" i="1"/>
  <c r="F1449" i="1"/>
  <c r="G1449" i="1"/>
  <c r="H1449" i="1"/>
  <c r="I1449" i="1"/>
  <c r="J1449" i="1"/>
  <c r="K1449" i="1"/>
  <c r="L1449" i="1"/>
  <c r="M1449" i="1"/>
  <c r="B1450" i="1"/>
  <c r="A1450" i="1" s="1"/>
  <c r="C1450" i="1"/>
  <c r="D1450" i="1"/>
  <c r="E1450" i="1"/>
  <c r="F1450" i="1"/>
  <c r="N1450" i="1" s="1"/>
  <c r="G1450" i="1"/>
  <c r="H1450" i="1"/>
  <c r="I1450" i="1"/>
  <c r="J1450" i="1"/>
  <c r="K1450" i="1"/>
  <c r="L1450" i="1"/>
  <c r="M1450" i="1"/>
  <c r="B1451" i="1"/>
  <c r="C1451" i="1"/>
  <c r="A1451" i="1" s="1"/>
  <c r="D1451" i="1"/>
  <c r="E1451" i="1"/>
  <c r="F1451" i="1"/>
  <c r="G1451" i="1"/>
  <c r="H1451" i="1"/>
  <c r="I1451" i="1"/>
  <c r="J1451" i="1"/>
  <c r="K1451" i="1"/>
  <c r="L1451" i="1"/>
  <c r="M1451" i="1"/>
  <c r="B1452" i="1"/>
  <c r="C1452" i="1"/>
  <c r="D1452" i="1"/>
  <c r="E1452" i="1"/>
  <c r="F1452" i="1"/>
  <c r="G1452" i="1"/>
  <c r="H1452" i="1"/>
  <c r="I1452" i="1"/>
  <c r="J1452" i="1"/>
  <c r="K1452" i="1"/>
  <c r="L1452" i="1"/>
  <c r="M1452" i="1"/>
  <c r="B1453" i="1"/>
  <c r="C1453" i="1"/>
  <c r="D1453" i="1"/>
  <c r="E1453" i="1"/>
  <c r="F1453" i="1"/>
  <c r="G1453" i="1"/>
  <c r="H1453" i="1"/>
  <c r="I1453" i="1"/>
  <c r="J1453" i="1"/>
  <c r="K1453" i="1"/>
  <c r="L1453" i="1"/>
  <c r="M1453" i="1"/>
  <c r="B1454" i="1"/>
  <c r="C1454" i="1"/>
  <c r="D1454" i="1"/>
  <c r="E1454" i="1"/>
  <c r="F1454" i="1"/>
  <c r="G1454" i="1"/>
  <c r="H1454" i="1"/>
  <c r="I1454" i="1"/>
  <c r="J1454" i="1"/>
  <c r="K1454" i="1"/>
  <c r="L1454" i="1"/>
  <c r="M1454" i="1"/>
  <c r="B1455" i="1"/>
  <c r="C1455" i="1"/>
  <c r="A1455" i="1" s="1"/>
  <c r="D1455" i="1"/>
  <c r="E1455" i="1"/>
  <c r="F1455" i="1"/>
  <c r="G1455" i="1"/>
  <c r="H1455" i="1"/>
  <c r="I1455" i="1"/>
  <c r="J1455" i="1"/>
  <c r="K1455" i="1"/>
  <c r="L1455" i="1"/>
  <c r="M1455" i="1"/>
  <c r="B1456" i="1"/>
  <c r="C1456" i="1"/>
  <c r="D1456" i="1"/>
  <c r="E1456" i="1"/>
  <c r="F1456" i="1"/>
  <c r="G1456" i="1"/>
  <c r="H1456" i="1"/>
  <c r="I1456" i="1"/>
  <c r="J1456" i="1"/>
  <c r="K1456" i="1"/>
  <c r="L1456" i="1"/>
  <c r="M1456" i="1"/>
  <c r="B1457" i="1"/>
  <c r="C1457" i="1"/>
  <c r="D1457" i="1"/>
  <c r="E1457" i="1"/>
  <c r="F1457" i="1"/>
  <c r="G1457" i="1"/>
  <c r="H1457" i="1"/>
  <c r="I1457" i="1"/>
  <c r="J1457" i="1"/>
  <c r="K1457" i="1"/>
  <c r="L1457" i="1"/>
  <c r="M1457" i="1"/>
  <c r="B1458" i="1"/>
  <c r="C1458" i="1"/>
  <c r="A1458" i="1" s="1"/>
  <c r="D1458" i="1"/>
  <c r="E1458" i="1"/>
  <c r="F1458" i="1"/>
  <c r="G1458" i="1"/>
  <c r="H1458" i="1"/>
  <c r="I1458" i="1"/>
  <c r="J1458" i="1"/>
  <c r="K1458" i="1"/>
  <c r="L1458" i="1"/>
  <c r="M1458" i="1"/>
  <c r="B1459" i="1"/>
  <c r="C1459" i="1"/>
  <c r="A1459" i="1" s="1"/>
  <c r="D1459" i="1"/>
  <c r="E1459" i="1"/>
  <c r="F1459" i="1"/>
  <c r="G1459" i="1"/>
  <c r="H1459" i="1"/>
  <c r="I1459" i="1"/>
  <c r="J1459" i="1"/>
  <c r="K1459" i="1"/>
  <c r="L1459" i="1"/>
  <c r="M1459" i="1"/>
  <c r="B1460" i="1"/>
  <c r="C1460" i="1"/>
  <c r="D1460" i="1"/>
  <c r="E1460" i="1"/>
  <c r="F1460" i="1"/>
  <c r="G1460" i="1"/>
  <c r="N1460" i="1" s="1"/>
  <c r="H1460" i="1"/>
  <c r="I1460" i="1"/>
  <c r="J1460" i="1"/>
  <c r="K1460" i="1"/>
  <c r="L1460" i="1"/>
  <c r="M1460" i="1"/>
  <c r="B1461" i="1"/>
  <c r="C1461" i="1"/>
  <c r="A1461" i="1" s="1"/>
  <c r="D1461" i="1"/>
  <c r="E1461" i="1"/>
  <c r="F1461" i="1"/>
  <c r="G1461" i="1"/>
  <c r="H1461" i="1"/>
  <c r="I1461" i="1"/>
  <c r="J1461" i="1"/>
  <c r="K1461" i="1"/>
  <c r="L1461" i="1"/>
  <c r="M1461" i="1"/>
  <c r="B1462" i="1"/>
  <c r="C1462" i="1"/>
  <c r="D1462" i="1"/>
  <c r="E1462" i="1"/>
  <c r="F1462" i="1"/>
  <c r="G1462" i="1"/>
  <c r="H1462" i="1"/>
  <c r="I1462" i="1"/>
  <c r="J1462" i="1"/>
  <c r="K1462" i="1"/>
  <c r="L1462" i="1"/>
  <c r="M1462" i="1"/>
  <c r="B1463" i="1"/>
  <c r="C1463" i="1"/>
  <c r="D1463" i="1"/>
  <c r="E1463" i="1"/>
  <c r="F1463" i="1"/>
  <c r="G1463" i="1"/>
  <c r="H1463" i="1"/>
  <c r="I1463" i="1"/>
  <c r="J1463" i="1"/>
  <c r="K1463" i="1"/>
  <c r="L1463" i="1"/>
  <c r="M1463" i="1"/>
  <c r="B1464" i="1"/>
  <c r="C1464" i="1"/>
  <c r="D1464" i="1"/>
  <c r="E1464" i="1"/>
  <c r="F1464" i="1"/>
  <c r="G1464" i="1"/>
  <c r="N1464" i="1" s="1"/>
  <c r="H1464" i="1"/>
  <c r="I1464" i="1"/>
  <c r="J1464" i="1"/>
  <c r="K1464" i="1"/>
  <c r="L1464" i="1"/>
  <c r="M1464" i="1"/>
  <c r="B1465" i="1"/>
  <c r="C1465" i="1"/>
  <c r="A1465" i="1" s="1"/>
  <c r="D1465" i="1"/>
  <c r="E1465" i="1"/>
  <c r="F1465" i="1"/>
  <c r="G1465" i="1"/>
  <c r="H1465" i="1"/>
  <c r="I1465" i="1"/>
  <c r="J1465" i="1"/>
  <c r="K1465" i="1"/>
  <c r="L1465" i="1"/>
  <c r="M1465" i="1"/>
  <c r="B1466" i="1"/>
  <c r="C1466" i="1"/>
  <c r="D1466" i="1"/>
  <c r="E1466" i="1"/>
  <c r="F1466" i="1"/>
  <c r="G1466" i="1"/>
  <c r="H1466" i="1"/>
  <c r="I1466" i="1"/>
  <c r="J1466" i="1"/>
  <c r="K1466" i="1"/>
  <c r="L1466" i="1"/>
  <c r="M1466" i="1"/>
  <c r="B1467" i="1"/>
  <c r="C1467" i="1"/>
  <c r="D1467" i="1"/>
  <c r="E1467" i="1"/>
  <c r="F1467" i="1"/>
  <c r="G1467" i="1"/>
  <c r="H1467" i="1"/>
  <c r="I1467" i="1"/>
  <c r="J1467" i="1"/>
  <c r="K1467" i="1"/>
  <c r="L1467" i="1"/>
  <c r="M1467" i="1"/>
  <c r="B1468" i="1"/>
  <c r="C1468" i="1"/>
  <c r="D1468" i="1"/>
  <c r="E1468" i="1"/>
  <c r="F1468" i="1"/>
  <c r="G1468" i="1"/>
  <c r="H1468" i="1"/>
  <c r="I1468" i="1"/>
  <c r="J1468" i="1"/>
  <c r="K1468" i="1"/>
  <c r="L1468" i="1"/>
  <c r="M1468" i="1"/>
  <c r="B1469" i="1"/>
  <c r="C1469" i="1"/>
  <c r="A1469" i="1" s="1"/>
  <c r="D1469" i="1"/>
  <c r="E1469" i="1"/>
  <c r="F1469" i="1"/>
  <c r="G1469" i="1"/>
  <c r="H1469" i="1"/>
  <c r="I1469" i="1"/>
  <c r="J1469" i="1"/>
  <c r="K1469" i="1"/>
  <c r="L1469" i="1"/>
  <c r="M1469" i="1"/>
  <c r="B1470" i="1"/>
  <c r="C1470" i="1"/>
  <c r="D1470" i="1"/>
  <c r="E1470" i="1"/>
  <c r="F1470" i="1"/>
  <c r="G1470" i="1"/>
  <c r="H1470" i="1"/>
  <c r="I1470" i="1"/>
  <c r="J1470" i="1"/>
  <c r="K1470" i="1"/>
  <c r="L1470" i="1"/>
  <c r="M1470" i="1"/>
  <c r="B1471" i="1"/>
  <c r="C1471" i="1"/>
  <c r="D1471" i="1"/>
  <c r="E1471" i="1"/>
  <c r="F1471" i="1"/>
  <c r="G1471" i="1"/>
  <c r="H1471" i="1"/>
  <c r="I1471" i="1"/>
  <c r="J1471" i="1"/>
  <c r="K1471" i="1"/>
  <c r="L1471" i="1"/>
  <c r="M1471" i="1"/>
  <c r="B1472" i="1"/>
  <c r="C1472" i="1"/>
  <c r="D1472" i="1"/>
  <c r="E1472" i="1"/>
  <c r="F1472" i="1"/>
  <c r="G1472" i="1"/>
  <c r="H1472" i="1"/>
  <c r="I1472" i="1"/>
  <c r="J1472" i="1"/>
  <c r="K1472" i="1"/>
  <c r="L1472" i="1"/>
  <c r="M1472" i="1"/>
  <c r="B1473" i="1"/>
  <c r="C1473" i="1"/>
  <c r="A1473" i="1" s="1"/>
  <c r="D1473" i="1"/>
  <c r="E1473" i="1"/>
  <c r="F1473" i="1"/>
  <c r="G1473" i="1"/>
  <c r="H1473" i="1"/>
  <c r="I1473" i="1"/>
  <c r="J1473" i="1"/>
  <c r="K1473" i="1"/>
  <c r="L1473" i="1"/>
  <c r="M1473" i="1"/>
  <c r="B1474" i="1"/>
  <c r="C1474" i="1"/>
  <c r="D1474" i="1"/>
  <c r="E1474" i="1"/>
  <c r="F1474" i="1"/>
  <c r="G1474" i="1"/>
  <c r="H1474" i="1"/>
  <c r="I1474" i="1"/>
  <c r="J1474" i="1"/>
  <c r="K1474" i="1"/>
  <c r="L1474" i="1"/>
  <c r="M1474" i="1"/>
  <c r="B1475" i="1"/>
  <c r="C1475" i="1"/>
  <c r="D1475" i="1"/>
  <c r="E1475" i="1"/>
  <c r="F1475" i="1"/>
  <c r="G1475" i="1"/>
  <c r="H1475" i="1"/>
  <c r="I1475" i="1"/>
  <c r="J1475" i="1"/>
  <c r="K1475" i="1"/>
  <c r="L1475" i="1"/>
  <c r="M1475" i="1"/>
  <c r="B1476" i="1"/>
  <c r="C1476" i="1"/>
  <c r="D1476" i="1"/>
  <c r="E1476" i="1"/>
  <c r="F1476" i="1"/>
  <c r="N1476" i="1" s="1"/>
  <c r="G1476" i="1"/>
  <c r="H1476" i="1"/>
  <c r="I1476" i="1"/>
  <c r="J1476" i="1"/>
  <c r="K1476" i="1"/>
  <c r="L1476" i="1"/>
  <c r="M1476" i="1"/>
  <c r="B1477" i="1"/>
  <c r="C1477" i="1"/>
  <c r="A1477" i="1" s="1"/>
  <c r="D1477" i="1"/>
  <c r="E1477" i="1"/>
  <c r="F1477" i="1"/>
  <c r="G1477" i="1"/>
  <c r="H1477" i="1"/>
  <c r="I1477" i="1"/>
  <c r="J1477" i="1"/>
  <c r="K1477" i="1"/>
  <c r="L1477" i="1"/>
  <c r="M1477" i="1"/>
  <c r="B1478" i="1"/>
  <c r="C1478" i="1"/>
  <c r="D1478" i="1"/>
  <c r="E1478" i="1"/>
  <c r="F1478" i="1"/>
  <c r="G1478" i="1"/>
  <c r="H1478" i="1"/>
  <c r="I1478" i="1"/>
  <c r="J1478" i="1"/>
  <c r="K1478" i="1"/>
  <c r="L1478" i="1"/>
  <c r="M1478" i="1"/>
  <c r="B1479" i="1"/>
  <c r="C1479" i="1"/>
  <c r="D1479" i="1"/>
  <c r="E1479" i="1"/>
  <c r="F1479" i="1"/>
  <c r="G1479" i="1"/>
  <c r="H1479" i="1"/>
  <c r="I1479" i="1"/>
  <c r="J1479" i="1"/>
  <c r="K1479" i="1"/>
  <c r="L1479" i="1"/>
  <c r="M1479" i="1"/>
  <c r="B1480" i="1"/>
  <c r="A1480" i="1" s="1"/>
  <c r="C1480" i="1"/>
  <c r="D1480" i="1"/>
  <c r="E1480" i="1"/>
  <c r="F1480" i="1"/>
  <c r="G1480" i="1"/>
  <c r="H1480" i="1"/>
  <c r="I1480" i="1"/>
  <c r="J1480" i="1"/>
  <c r="N1480" i="1" s="1"/>
  <c r="K1480" i="1"/>
  <c r="L1480" i="1"/>
  <c r="M1480" i="1"/>
  <c r="B1481" i="1"/>
  <c r="C1481" i="1"/>
  <c r="A1481" i="1" s="1"/>
  <c r="D1481" i="1"/>
  <c r="E1481" i="1"/>
  <c r="F1481" i="1"/>
  <c r="G1481" i="1"/>
  <c r="H1481" i="1"/>
  <c r="I1481" i="1"/>
  <c r="J1481" i="1"/>
  <c r="K1481" i="1"/>
  <c r="L1481" i="1"/>
  <c r="M1481" i="1"/>
  <c r="B1482" i="1"/>
  <c r="C1482" i="1"/>
  <c r="D1482" i="1"/>
  <c r="E1482" i="1"/>
  <c r="F1482" i="1"/>
  <c r="G1482" i="1"/>
  <c r="H1482" i="1"/>
  <c r="I1482" i="1"/>
  <c r="J1482" i="1"/>
  <c r="K1482" i="1"/>
  <c r="L1482" i="1"/>
  <c r="M1482" i="1"/>
  <c r="B1483" i="1"/>
  <c r="C1483" i="1"/>
  <c r="D1483" i="1"/>
  <c r="E1483" i="1"/>
  <c r="F1483" i="1"/>
  <c r="G1483" i="1"/>
  <c r="H1483" i="1"/>
  <c r="I1483" i="1"/>
  <c r="J1483" i="1"/>
  <c r="K1483" i="1"/>
  <c r="L1483" i="1"/>
  <c r="M1483" i="1"/>
  <c r="B1484" i="1"/>
  <c r="C1484" i="1"/>
  <c r="D1484" i="1"/>
  <c r="E1484" i="1"/>
  <c r="F1484" i="1"/>
  <c r="G1484" i="1"/>
  <c r="H1484" i="1"/>
  <c r="I1484" i="1"/>
  <c r="J1484" i="1"/>
  <c r="K1484" i="1"/>
  <c r="L1484" i="1"/>
  <c r="M1484" i="1"/>
  <c r="B1485" i="1"/>
  <c r="C1485" i="1"/>
  <c r="A1485" i="1" s="1"/>
  <c r="D1485" i="1"/>
  <c r="E1485" i="1"/>
  <c r="F1485" i="1"/>
  <c r="G1485" i="1"/>
  <c r="H1485" i="1"/>
  <c r="I1485" i="1"/>
  <c r="J1485" i="1"/>
  <c r="K1485" i="1"/>
  <c r="L1485" i="1"/>
  <c r="M1485" i="1"/>
  <c r="B1486" i="1"/>
  <c r="C1486" i="1"/>
  <c r="D1486" i="1"/>
  <c r="E1486" i="1"/>
  <c r="F1486" i="1"/>
  <c r="G1486" i="1"/>
  <c r="H1486" i="1"/>
  <c r="I1486" i="1"/>
  <c r="J1486" i="1"/>
  <c r="K1486" i="1"/>
  <c r="L1486" i="1"/>
  <c r="M1486" i="1"/>
  <c r="B1487" i="1"/>
  <c r="C1487" i="1"/>
  <c r="D1487" i="1"/>
  <c r="E1487" i="1"/>
  <c r="F1487" i="1"/>
  <c r="G1487" i="1"/>
  <c r="H1487" i="1"/>
  <c r="I1487" i="1"/>
  <c r="J1487" i="1"/>
  <c r="K1487" i="1"/>
  <c r="L1487" i="1"/>
  <c r="M1487" i="1"/>
  <c r="B1488" i="1"/>
  <c r="C1488" i="1"/>
  <c r="D1488" i="1"/>
  <c r="E1488" i="1"/>
  <c r="F1488" i="1"/>
  <c r="G1488" i="1"/>
  <c r="H1488" i="1"/>
  <c r="I1488" i="1"/>
  <c r="J1488" i="1"/>
  <c r="K1488" i="1"/>
  <c r="L1488" i="1"/>
  <c r="M1488" i="1"/>
  <c r="B1489" i="1"/>
  <c r="C1489" i="1"/>
  <c r="A1489" i="1" s="1"/>
  <c r="D1489" i="1"/>
  <c r="E1489" i="1"/>
  <c r="F1489" i="1"/>
  <c r="G1489" i="1"/>
  <c r="H1489" i="1"/>
  <c r="I1489" i="1"/>
  <c r="J1489" i="1"/>
  <c r="K1489" i="1"/>
  <c r="L1489" i="1"/>
  <c r="M1489" i="1"/>
  <c r="B1490" i="1"/>
  <c r="C1490" i="1"/>
  <c r="D1490" i="1"/>
  <c r="E1490" i="1"/>
  <c r="F1490" i="1"/>
  <c r="G1490" i="1"/>
  <c r="H1490" i="1"/>
  <c r="I1490" i="1"/>
  <c r="J1490" i="1"/>
  <c r="K1490" i="1"/>
  <c r="L1490" i="1"/>
  <c r="M1490" i="1"/>
  <c r="B1491" i="1"/>
  <c r="C1491" i="1"/>
  <c r="D1491" i="1"/>
  <c r="E1491" i="1"/>
  <c r="F1491" i="1"/>
  <c r="G1491" i="1"/>
  <c r="H1491" i="1"/>
  <c r="I1491" i="1"/>
  <c r="J1491" i="1"/>
  <c r="K1491" i="1"/>
  <c r="L1491" i="1"/>
  <c r="M1491" i="1"/>
  <c r="B1492" i="1"/>
  <c r="C1492" i="1"/>
  <c r="D1492" i="1"/>
  <c r="E1492" i="1"/>
  <c r="F1492" i="1"/>
  <c r="G1492" i="1"/>
  <c r="N1492" i="1" s="1"/>
  <c r="H1492" i="1"/>
  <c r="I1492" i="1"/>
  <c r="J1492" i="1"/>
  <c r="K1492" i="1"/>
  <c r="L1492" i="1"/>
  <c r="M1492" i="1"/>
  <c r="B1493" i="1"/>
  <c r="C1493" i="1"/>
  <c r="A1493" i="1" s="1"/>
  <c r="D1493" i="1"/>
  <c r="E1493" i="1"/>
  <c r="F1493" i="1"/>
  <c r="G1493" i="1"/>
  <c r="H1493" i="1"/>
  <c r="I1493" i="1"/>
  <c r="J1493" i="1"/>
  <c r="K1493" i="1"/>
  <c r="L1493" i="1"/>
  <c r="M1493" i="1"/>
  <c r="B1494" i="1"/>
  <c r="C1494" i="1"/>
  <c r="D1494" i="1"/>
  <c r="E1494" i="1"/>
  <c r="F1494" i="1"/>
  <c r="G1494" i="1"/>
  <c r="H1494" i="1"/>
  <c r="I1494" i="1"/>
  <c r="J1494" i="1"/>
  <c r="K1494" i="1"/>
  <c r="L1494" i="1"/>
  <c r="M1494" i="1"/>
  <c r="B1495" i="1"/>
  <c r="C1495" i="1"/>
  <c r="D1495" i="1"/>
  <c r="E1495" i="1"/>
  <c r="F1495" i="1"/>
  <c r="G1495" i="1"/>
  <c r="H1495" i="1"/>
  <c r="I1495" i="1"/>
  <c r="J1495" i="1"/>
  <c r="K1495" i="1"/>
  <c r="L1495" i="1"/>
  <c r="M1495" i="1"/>
  <c r="B1496" i="1"/>
  <c r="C1496" i="1"/>
  <c r="A1496" i="1" s="1"/>
  <c r="D1496" i="1"/>
  <c r="E1496" i="1"/>
  <c r="F1496" i="1"/>
  <c r="G1496" i="1"/>
  <c r="H1496" i="1"/>
  <c r="I1496" i="1"/>
  <c r="J1496" i="1"/>
  <c r="K1496" i="1"/>
  <c r="L1496" i="1"/>
  <c r="M1496" i="1"/>
  <c r="B1497" i="1"/>
  <c r="C1497" i="1"/>
  <c r="A1497" i="1" s="1"/>
  <c r="D1497" i="1"/>
  <c r="E1497" i="1"/>
  <c r="F1497" i="1"/>
  <c r="G1497" i="1"/>
  <c r="H1497" i="1"/>
  <c r="I1497" i="1"/>
  <c r="J1497" i="1"/>
  <c r="K1497" i="1"/>
  <c r="L1497" i="1"/>
  <c r="M1497" i="1"/>
  <c r="B1498" i="1"/>
  <c r="C1498" i="1"/>
  <c r="D1498" i="1"/>
  <c r="E1498" i="1"/>
  <c r="F1498" i="1"/>
  <c r="G1498" i="1"/>
  <c r="H1498" i="1"/>
  <c r="I1498" i="1"/>
  <c r="J1498" i="1"/>
  <c r="K1498" i="1"/>
  <c r="L1498" i="1"/>
  <c r="M1498" i="1"/>
  <c r="B1499" i="1"/>
  <c r="C1499" i="1"/>
  <c r="A1499" i="1" s="1"/>
  <c r="D1499" i="1"/>
  <c r="E1499" i="1"/>
  <c r="F1499" i="1"/>
  <c r="G1499" i="1"/>
  <c r="H1499" i="1"/>
  <c r="I1499" i="1"/>
  <c r="J1499" i="1"/>
  <c r="K1499" i="1"/>
  <c r="L1499" i="1"/>
  <c r="M1499" i="1"/>
  <c r="B1500" i="1"/>
  <c r="C1500" i="1"/>
  <c r="D1500" i="1"/>
  <c r="E1500" i="1"/>
  <c r="F1500" i="1"/>
  <c r="G1500" i="1"/>
  <c r="H1500" i="1"/>
  <c r="I1500" i="1"/>
  <c r="J1500" i="1"/>
  <c r="K1500" i="1"/>
  <c r="L1500" i="1"/>
  <c r="M1500" i="1"/>
  <c r="B1501" i="1"/>
  <c r="C1501" i="1"/>
  <c r="D1501" i="1"/>
  <c r="E1501" i="1"/>
  <c r="F1501" i="1"/>
  <c r="G1501" i="1"/>
  <c r="H1501" i="1"/>
  <c r="I1501" i="1"/>
  <c r="J1501" i="1"/>
  <c r="K1501" i="1"/>
  <c r="L1501" i="1"/>
  <c r="M1501" i="1"/>
  <c r="B1502" i="1"/>
  <c r="C1502" i="1"/>
  <c r="D1502" i="1"/>
  <c r="E1502" i="1"/>
  <c r="F1502" i="1"/>
  <c r="G1502" i="1"/>
  <c r="H1502" i="1"/>
  <c r="I1502" i="1"/>
  <c r="J1502" i="1"/>
  <c r="K1502" i="1"/>
  <c r="L1502" i="1"/>
  <c r="M1502" i="1"/>
  <c r="B1503" i="1"/>
  <c r="C1503" i="1"/>
  <c r="A1503" i="1" s="1"/>
  <c r="D1503" i="1"/>
  <c r="E1503" i="1"/>
  <c r="F1503" i="1"/>
  <c r="G1503" i="1"/>
  <c r="H1503" i="1"/>
  <c r="I1503" i="1"/>
  <c r="J1503" i="1"/>
  <c r="K1503" i="1"/>
  <c r="L1503" i="1"/>
  <c r="M1503" i="1"/>
  <c r="B1504" i="1"/>
  <c r="C1504" i="1"/>
  <c r="D1504" i="1"/>
  <c r="E1504" i="1"/>
  <c r="F1504" i="1"/>
  <c r="G1504" i="1"/>
  <c r="H1504" i="1"/>
  <c r="I1504" i="1"/>
  <c r="J1504" i="1"/>
  <c r="K1504" i="1"/>
  <c r="L1504" i="1"/>
  <c r="M1504" i="1"/>
  <c r="B1505" i="1"/>
  <c r="C1505" i="1"/>
  <c r="A1505" i="1" s="1"/>
  <c r="D1505" i="1"/>
  <c r="E1505" i="1"/>
  <c r="F1505" i="1"/>
  <c r="G1505" i="1"/>
  <c r="H1505" i="1"/>
  <c r="I1505" i="1"/>
  <c r="J1505" i="1"/>
  <c r="K1505" i="1"/>
  <c r="L1505" i="1"/>
  <c r="M1505" i="1"/>
  <c r="B1506" i="1"/>
  <c r="C1506" i="1"/>
  <c r="D1506" i="1"/>
  <c r="E1506" i="1"/>
  <c r="F1506" i="1"/>
  <c r="G1506" i="1"/>
  <c r="N1506" i="1" s="1"/>
  <c r="H1506" i="1"/>
  <c r="I1506" i="1"/>
  <c r="J1506" i="1"/>
  <c r="K1506" i="1"/>
  <c r="L1506" i="1"/>
  <c r="M1506" i="1"/>
  <c r="B1507" i="1"/>
  <c r="C1507" i="1"/>
  <c r="D1507" i="1"/>
  <c r="E1507" i="1"/>
  <c r="F1507" i="1"/>
  <c r="G1507" i="1"/>
  <c r="H1507" i="1"/>
  <c r="I1507" i="1"/>
  <c r="J1507" i="1"/>
  <c r="K1507" i="1"/>
  <c r="L1507" i="1"/>
  <c r="M1507" i="1"/>
  <c r="B1508" i="1"/>
  <c r="C1508" i="1"/>
  <c r="D1508" i="1"/>
  <c r="E1508" i="1"/>
  <c r="F1508" i="1"/>
  <c r="G1508" i="1"/>
  <c r="H1508" i="1"/>
  <c r="I1508" i="1"/>
  <c r="J1508" i="1"/>
  <c r="K1508" i="1"/>
  <c r="L1508" i="1"/>
  <c r="M1508" i="1"/>
  <c r="B1509" i="1"/>
  <c r="C1509" i="1"/>
  <c r="D1509" i="1"/>
  <c r="E1509" i="1"/>
  <c r="F1509" i="1"/>
  <c r="G1509" i="1"/>
  <c r="H1509" i="1"/>
  <c r="I1509" i="1"/>
  <c r="J1509" i="1"/>
  <c r="K1509" i="1"/>
  <c r="L1509" i="1"/>
  <c r="M1509" i="1"/>
  <c r="B1510" i="1"/>
  <c r="A1510" i="1" s="1"/>
  <c r="C1510" i="1"/>
  <c r="D1510" i="1"/>
  <c r="E1510" i="1"/>
  <c r="F1510" i="1"/>
  <c r="G1510" i="1"/>
  <c r="H1510" i="1"/>
  <c r="I1510" i="1"/>
  <c r="J1510" i="1"/>
  <c r="N1510" i="1" s="1"/>
  <c r="K1510" i="1"/>
  <c r="L1510" i="1"/>
  <c r="M1510" i="1"/>
  <c r="B1511" i="1"/>
  <c r="C1511" i="1"/>
  <c r="A1511" i="1" s="1"/>
  <c r="D1511" i="1"/>
  <c r="E1511" i="1"/>
  <c r="F1511" i="1"/>
  <c r="G1511" i="1"/>
  <c r="H1511" i="1"/>
  <c r="I1511" i="1"/>
  <c r="J1511" i="1"/>
  <c r="K1511" i="1"/>
  <c r="L1511" i="1"/>
  <c r="M1511" i="1"/>
  <c r="B1512" i="1"/>
  <c r="C1512" i="1"/>
  <c r="D1512" i="1"/>
  <c r="E1512" i="1"/>
  <c r="F1512" i="1"/>
  <c r="G1512" i="1"/>
  <c r="H1512" i="1"/>
  <c r="I1512" i="1"/>
  <c r="J1512" i="1"/>
  <c r="K1512" i="1"/>
  <c r="L1512" i="1"/>
  <c r="M1512" i="1"/>
  <c r="B1513" i="1"/>
  <c r="C1513" i="1"/>
  <c r="D1513" i="1"/>
  <c r="E1513" i="1"/>
  <c r="F1513" i="1"/>
  <c r="G1513" i="1"/>
  <c r="H1513" i="1"/>
  <c r="I1513" i="1"/>
  <c r="J1513" i="1"/>
  <c r="K1513" i="1"/>
  <c r="L1513" i="1"/>
  <c r="M1513" i="1"/>
  <c r="B1514" i="1"/>
  <c r="C1514" i="1"/>
  <c r="D1514" i="1"/>
  <c r="E1514" i="1"/>
  <c r="F1514" i="1"/>
  <c r="G1514" i="1"/>
  <c r="H1514" i="1"/>
  <c r="I1514" i="1"/>
  <c r="J1514" i="1"/>
  <c r="K1514" i="1"/>
  <c r="L1514" i="1"/>
  <c r="M1514" i="1"/>
  <c r="B1515" i="1"/>
  <c r="C1515" i="1"/>
  <c r="A1515" i="1" s="1"/>
  <c r="D1515" i="1"/>
  <c r="E1515" i="1"/>
  <c r="F1515" i="1"/>
  <c r="G1515" i="1"/>
  <c r="H1515" i="1"/>
  <c r="I1515" i="1"/>
  <c r="J1515" i="1"/>
  <c r="K1515" i="1"/>
  <c r="L1515" i="1"/>
  <c r="M1515" i="1"/>
  <c r="B1516" i="1"/>
  <c r="C1516" i="1"/>
  <c r="D1516" i="1"/>
  <c r="E1516" i="1"/>
  <c r="F1516" i="1"/>
  <c r="G1516" i="1"/>
  <c r="H1516" i="1"/>
  <c r="I1516" i="1"/>
  <c r="J1516" i="1"/>
  <c r="K1516" i="1"/>
  <c r="L1516" i="1"/>
  <c r="M1516" i="1"/>
  <c r="B1517" i="1"/>
  <c r="C1517" i="1"/>
  <c r="D1517" i="1"/>
  <c r="E1517" i="1"/>
  <c r="F1517" i="1"/>
  <c r="G1517" i="1"/>
  <c r="H1517" i="1"/>
  <c r="I1517" i="1"/>
  <c r="J1517" i="1"/>
  <c r="K1517" i="1"/>
  <c r="L1517" i="1"/>
  <c r="M1517" i="1"/>
  <c r="B1518" i="1"/>
  <c r="C1518" i="1"/>
  <c r="D1518" i="1"/>
  <c r="E1518" i="1"/>
  <c r="F1518" i="1"/>
  <c r="G1518" i="1"/>
  <c r="H1518" i="1"/>
  <c r="I1518" i="1"/>
  <c r="J1518" i="1"/>
  <c r="K1518" i="1"/>
  <c r="L1518" i="1"/>
  <c r="M1518" i="1"/>
  <c r="B1519" i="1"/>
  <c r="C1519" i="1"/>
  <c r="A1519" i="1" s="1"/>
  <c r="D1519" i="1"/>
  <c r="E1519" i="1"/>
  <c r="F1519" i="1"/>
  <c r="G1519" i="1"/>
  <c r="H1519" i="1"/>
  <c r="I1519" i="1"/>
  <c r="J1519" i="1"/>
  <c r="K1519" i="1"/>
  <c r="L1519" i="1"/>
  <c r="M1519" i="1"/>
  <c r="B1520" i="1"/>
  <c r="C1520" i="1"/>
  <c r="D1520" i="1"/>
  <c r="E1520" i="1"/>
  <c r="F1520" i="1"/>
  <c r="G1520" i="1"/>
  <c r="H1520" i="1"/>
  <c r="I1520" i="1"/>
  <c r="J1520" i="1"/>
  <c r="K1520" i="1"/>
  <c r="L1520" i="1"/>
  <c r="M1520" i="1"/>
  <c r="B1521" i="1"/>
  <c r="C1521" i="1"/>
  <c r="D1521" i="1"/>
  <c r="E1521" i="1"/>
  <c r="F1521" i="1"/>
  <c r="G1521" i="1"/>
  <c r="H1521" i="1"/>
  <c r="I1521" i="1"/>
  <c r="J1521" i="1"/>
  <c r="K1521" i="1"/>
  <c r="L1521" i="1"/>
  <c r="M1521" i="1"/>
  <c r="B1522" i="1"/>
  <c r="C1522" i="1"/>
  <c r="D1522" i="1"/>
  <c r="E1522" i="1"/>
  <c r="F1522" i="1"/>
  <c r="G1522" i="1"/>
  <c r="N1522" i="1" s="1"/>
  <c r="H1522" i="1"/>
  <c r="I1522" i="1"/>
  <c r="J1522" i="1"/>
  <c r="K1522" i="1"/>
  <c r="L1522" i="1"/>
  <c r="M1522" i="1"/>
  <c r="B1523" i="1"/>
  <c r="C1523" i="1"/>
  <c r="A1523" i="1" s="1"/>
  <c r="D1523" i="1"/>
  <c r="E1523" i="1"/>
  <c r="F1523" i="1"/>
  <c r="G1523" i="1"/>
  <c r="H1523" i="1"/>
  <c r="I1523" i="1"/>
  <c r="J1523" i="1"/>
  <c r="K1523" i="1"/>
  <c r="L1523" i="1"/>
  <c r="M1523" i="1"/>
  <c r="B1524" i="1"/>
  <c r="C1524" i="1"/>
  <c r="D1524" i="1"/>
  <c r="E1524" i="1"/>
  <c r="F1524" i="1"/>
  <c r="G1524" i="1"/>
  <c r="H1524" i="1"/>
  <c r="I1524" i="1"/>
  <c r="J1524" i="1"/>
  <c r="K1524" i="1"/>
  <c r="L1524" i="1"/>
  <c r="M1524" i="1"/>
  <c r="B1525" i="1"/>
  <c r="C1525" i="1"/>
  <c r="D1525" i="1"/>
  <c r="E1525" i="1"/>
  <c r="F1525" i="1"/>
  <c r="G1525" i="1"/>
  <c r="H1525" i="1"/>
  <c r="I1525" i="1"/>
  <c r="J1525" i="1"/>
  <c r="K1525" i="1"/>
  <c r="L1525" i="1"/>
  <c r="M1525" i="1"/>
  <c r="B1526" i="1"/>
  <c r="C1526" i="1"/>
  <c r="D1526" i="1"/>
  <c r="E1526" i="1"/>
  <c r="F1526" i="1"/>
  <c r="G1526" i="1"/>
  <c r="N1526" i="1" s="1"/>
  <c r="H1526" i="1"/>
  <c r="I1526" i="1"/>
  <c r="J1526" i="1"/>
  <c r="K1526" i="1"/>
  <c r="L1526" i="1"/>
  <c r="M1526" i="1"/>
  <c r="B1527" i="1"/>
  <c r="C1527" i="1"/>
  <c r="A1527" i="1" s="1"/>
  <c r="D1527" i="1"/>
  <c r="E1527" i="1"/>
  <c r="F1527" i="1"/>
  <c r="G1527" i="1"/>
  <c r="H1527" i="1"/>
  <c r="I1527" i="1"/>
  <c r="J1527" i="1"/>
  <c r="K1527" i="1"/>
  <c r="L1527" i="1"/>
  <c r="M1527" i="1"/>
  <c r="B1528" i="1"/>
  <c r="C1528" i="1"/>
  <c r="D1528" i="1"/>
  <c r="E1528" i="1"/>
  <c r="F1528" i="1"/>
  <c r="G1528" i="1"/>
  <c r="H1528" i="1"/>
  <c r="I1528" i="1"/>
  <c r="J1528" i="1"/>
  <c r="K1528" i="1"/>
  <c r="L1528" i="1"/>
  <c r="M1528" i="1"/>
  <c r="B1529" i="1"/>
  <c r="C1529" i="1"/>
  <c r="D1529" i="1"/>
  <c r="E1529" i="1"/>
  <c r="F1529" i="1"/>
  <c r="G1529" i="1"/>
  <c r="H1529" i="1"/>
  <c r="I1529" i="1"/>
  <c r="J1529" i="1"/>
  <c r="K1529" i="1"/>
  <c r="L1529" i="1"/>
  <c r="M1529" i="1"/>
  <c r="B1530" i="1"/>
  <c r="C1530" i="1"/>
  <c r="D1530" i="1"/>
  <c r="E1530" i="1"/>
  <c r="F1530" i="1"/>
  <c r="G1530" i="1"/>
  <c r="H1530" i="1"/>
  <c r="I1530" i="1"/>
  <c r="J1530" i="1"/>
  <c r="K1530" i="1"/>
  <c r="L1530" i="1"/>
  <c r="M1530" i="1"/>
  <c r="B1531" i="1"/>
  <c r="C1531" i="1"/>
  <c r="A1531" i="1" s="1"/>
  <c r="D1531" i="1"/>
  <c r="E1531" i="1"/>
  <c r="F1531" i="1"/>
  <c r="G1531" i="1"/>
  <c r="H1531" i="1"/>
  <c r="I1531" i="1"/>
  <c r="J1531" i="1"/>
  <c r="K1531" i="1"/>
  <c r="L1531" i="1"/>
  <c r="M1531" i="1"/>
  <c r="B1532" i="1"/>
  <c r="C1532" i="1"/>
  <c r="D1532" i="1"/>
  <c r="E1532" i="1"/>
  <c r="F1532" i="1"/>
  <c r="G1532" i="1"/>
  <c r="H1532" i="1"/>
  <c r="I1532" i="1"/>
  <c r="J1532" i="1"/>
  <c r="K1532" i="1"/>
  <c r="L1532" i="1"/>
  <c r="M1532" i="1"/>
  <c r="B1533" i="1"/>
  <c r="C1533" i="1"/>
  <c r="D1533" i="1"/>
  <c r="E1533" i="1"/>
  <c r="F1533" i="1"/>
  <c r="G1533" i="1"/>
  <c r="H1533" i="1"/>
  <c r="I1533" i="1"/>
  <c r="J1533" i="1"/>
  <c r="K1533" i="1"/>
  <c r="L1533" i="1"/>
  <c r="M1533" i="1"/>
  <c r="B1534" i="1"/>
  <c r="C1534" i="1"/>
  <c r="D1534" i="1"/>
  <c r="E1534" i="1"/>
  <c r="F1534" i="1"/>
  <c r="G1534" i="1"/>
  <c r="H1534" i="1"/>
  <c r="I1534" i="1"/>
  <c r="J1534" i="1"/>
  <c r="K1534" i="1"/>
  <c r="L1534" i="1"/>
  <c r="M1534" i="1"/>
  <c r="B1535" i="1"/>
  <c r="C1535" i="1"/>
  <c r="A1535" i="1" s="1"/>
  <c r="D1535" i="1"/>
  <c r="E1535" i="1"/>
  <c r="F1535" i="1"/>
  <c r="G1535" i="1"/>
  <c r="H1535" i="1"/>
  <c r="I1535" i="1"/>
  <c r="J1535" i="1"/>
  <c r="K1535" i="1"/>
  <c r="L1535" i="1"/>
  <c r="M1535" i="1"/>
  <c r="B1536" i="1"/>
  <c r="A1536" i="1" s="1"/>
  <c r="C1536" i="1"/>
  <c r="D1536" i="1"/>
  <c r="E1536" i="1"/>
  <c r="F1536" i="1"/>
  <c r="G1536" i="1"/>
  <c r="H1536" i="1"/>
  <c r="I1536" i="1"/>
  <c r="J1536" i="1"/>
  <c r="K1536" i="1"/>
  <c r="L1536" i="1"/>
  <c r="M1536" i="1"/>
  <c r="B1537" i="1"/>
  <c r="C1537" i="1"/>
  <c r="D1537" i="1"/>
  <c r="E1537" i="1"/>
  <c r="F1537" i="1"/>
  <c r="G1537" i="1"/>
  <c r="H1537" i="1"/>
  <c r="I1537" i="1"/>
  <c r="J1537" i="1"/>
  <c r="K1537" i="1"/>
  <c r="L1537" i="1"/>
  <c r="M1537" i="1"/>
  <c r="B1538" i="1"/>
  <c r="A1538" i="1" s="1"/>
  <c r="C1538" i="1"/>
  <c r="D1538" i="1"/>
  <c r="E1538" i="1"/>
  <c r="F1538" i="1"/>
  <c r="G1538" i="1"/>
  <c r="H1538" i="1"/>
  <c r="I1538" i="1"/>
  <c r="J1538" i="1"/>
  <c r="K1538" i="1"/>
  <c r="L1538" i="1"/>
  <c r="M1538" i="1"/>
  <c r="B1539" i="1"/>
  <c r="C1539" i="1"/>
  <c r="D1539" i="1"/>
  <c r="E1539" i="1"/>
  <c r="F1539" i="1"/>
  <c r="G1539" i="1"/>
  <c r="H1539" i="1"/>
  <c r="I1539" i="1"/>
  <c r="J1539" i="1"/>
  <c r="K1539" i="1"/>
  <c r="L1539" i="1"/>
  <c r="M1539" i="1"/>
  <c r="A1540" i="1"/>
  <c r="B1540" i="1"/>
  <c r="C1540" i="1"/>
  <c r="D1540" i="1"/>
  <c r="E1540" i="1"/>
  <c r="F1540" i="1"/>
  <c r="G1540" i="1"/>
  <c r="H1540" i="1"/>
  <c r="I1540" i="1"/>
  <c r="J1540" i="1"/>
  <c r="K1540" i="1"/>
  <c r="L1540" i="1"/>
  <c r="M1540" i="1"/>
  <c r="B1541" i="1"/>
  <c r="C1541" i="1"/>
  <c r="A1541" i="1" s="1"/>
  <c r="D1541" i="1"/>
  <c r="E1541" i="1"/>
  <c r="F1541" i="1"/>
  <c r="G1541" i="1"/>
  <c r="H1541" i="1"/>
  <c r="I1541" i="1"/>
  <c r="J1541" i="1"/>
  <c r="K1541" i="1"/>
  <c r="L1541" i="1"/>
  <c r="M1541" i="1"/>
  <c r="B1542" i="1"/>
  <c r="C1542" i="1"/>
  <c r="D1542" i="1"/>
  <c r="E1542" i="1"/>
  <c r="F1542" i="1"/>
  <c r="G1542" i="1"/>
  <c r="H1542" i="1"/>
  <c r="I1542" i="1"/>
  <c r="J1542" i="1"/>
  <c r="K1542" i="1"/>
  <c r="L1542" i="1"/>
  <c r="M1542" i="1"/>
  <c r="B1543" i="1"/>
  <c r="C1543" i="1"/>
  <c r="D1543" i="1"/>
  <c r="E1543" i="1"/>
  <c r="F1543" i="1"/>
  <c r="G1543" i="1"/>
  <c r="H1543" i="1"/>
  <c r="I1543" i="1"/>
  <c r="J1543" i="1"/>
  <c r="K1543" i="1"/>
  <c r="L1543" i="1"/>
  <c r="M1543" i="1"/>
  <c r="B1544" i="1"/>
  <c r="C1544" i="1"/>
  <c r="A1544" i="1" s="1"/>
  <c r="D1544" i="1"/>
  <c r="E1544" i="1"/>
  <c r="F1544" i="1"/>
  <c r="G1544" i="1"/>
  <c r="H1544" i="1"/>
  <c r="I1544" i="1"/>
  <c r="J1544" i="1"/>
  <c r="K1544" i="1"/>
  <c r="L1544" i="1"/>
  <c r="M1544" i="1"/>
  <c r="B1545" i="1"/>
  <c r="C1545" i="1"/>
  <c r="A1545" i="1" s="1"/>
  <c r="D1545" i="1"/>
  <c r="E1545" i="1"/>
  <c r="F1545" i="1"/>
  <c r="G1545" i="1"/>
  <c r="H1545" i="1"/>
  <c r="I1545" i="1"/>
  <c r="J1545" i="1"/>
  <c r="K1545" i="1"/>
  <c r="L1545" i="1"/>
  <c r="M1545" i="1"/>
  <c r="B1546" i="1"/>
  <c r="C1546" i="1"/>
  <c r="A1546" i="1" s="1"/>
  <c r="D1546" i="1"/>
  <c r="E1546" i="1"/>
  <c r="F1546" i="1"/>
  <c r="G1546" i="1"/>
  <c r="H1546" i="1"/>
  <c r="I1546" i="1"/>
  <c r="J1546" i="1"/>
  <c r="K1546" i="1"/>
  <c r="L1546" i="1"/>
  <c r="M1546" i="1"/>
  <c r="B1547" i="1"/>
  <c r="C1547" i="1"/>
  <c r="D1547" i="1"/>
  <c r="E1547" i="1"/>
  <c r="F1547" i="1"/>
  <c r="G1547" i="1"/>
  <c r="H1547" i="1"/>
  <c r="I1547" i="1"/>
  <c r="J1547" i="1"/>
  <c r="K1547" i="1"/>
  <c r="L1547" i="1"/>
  <c r="M1547" i="1"/>
  <c r="B1548" i="1"/>
  <c r="C1548" i="1"/>
  <c r="A1548" i="1" s="1"/>
  <c r="D1548" i="1"/>
  <c r="E1548" i="1"/>
  <c r="F1548" i="1"/>
  <c r="G1548" i="1"/>
  <c r="H1548" i="1"/>
  <c r="I1548" i="1"/>
  <c r="J1548" i="1"/>
  <c r="K1548" i="1"/>
  <c r="L1548" i="1"/>
  <c r="M1548" i="1"/>
  <c r="B1549" i="1"/>
  <c r="C1549" i="1"/>
  <c r="A1549" i="1" s="1"/>
  <c r="D1549" i="1"/>
  <c r="E1549" i="1"/>
  <c r="F1549" i="1"/>
  <c r="G1549" i="1"/>
  <c r="H1549" i="1"/>
  <c r="I1549" i="1"/>
  <c r="J1549" i="1"/>
  <c r="K1549" i="1"/>
  <c r="L1549" i="1"/>
  <c r="M1549" i="1"/>
  <c r="B1550" i="1"/>
  <c r="C1550" i="1"/>
  <c r="A1550" i="1" s="1"/>
  <c r="D1550" i="1"/>
  <c r="E1550" i="1"/>
  <c r="F1550" i="1"/>
  <c r="G1550" i="1"/>
  <c r="H1550" i="1"/>
  <c r="I1550" i="1"/>
  <c r="J1550" i="1"/>
  <c r="K1550" i="1"/>
  <c r="L1550" i="1"/>
  <c r="M1550" i="1"/>
  <c r="B1551" i="1"/>
  <c r="C1551" i="1"/>
  <c r="A1551" i="1" s="1"/>
  <c r="D1551" i="1"/>
  <c r="E1551" i="1"/>
  <c r="F1551" i="1"/>
  <c r="G1551" i="1"/>
  <c r="H1551" i="1"/>
  <c r="I1551" i="1"/>
  <c r="J1551" i="1"/>
  <c r="K1551" i="1"/>
  <c r="L1551" i="1"/>
  <c r="M1551" i="1"/>
  <c r="B1552" i="1"/>
  <c r="A1552" i="1" s="1"/>
  <c r="C1552" i="1"/>
  <c r="D1552" i="1"/>
  <c r="E1552" i="1"/>
  <c r="F1552" i="1"/>
  <c r="G1552" i="1"/>
  <c r="H1552" i="1"/>
  <c r="I1552" i="1"/>
  <c r="J1552" i="1"/>
  <c r="K1552" i="1"/>
  <c r="L1552" i="1"/>
  <c r="M1552" i="1"/>
  <c r="B1553" i="1"/>
  <c r="C1553" i="1"/>
  <c r="D1553" i="1"/>
  <c r="E1553" i="1"/>
  <c r="F1553" i="1"/>
  <c r="G1553" i="1"/>
  <c r="H1553" i="1"/>
  <c r="I1553" i="1"/>
  <c r="J1553" i="1"/>
  <c r="K1553" i="1"/>
  <c r="L1553" i="1"/>
  <c r="M1553" i="1"/>
  <c r="B1554" i="1"/>
  <c r="A1554" i="1" s="1"/>
  <c r="C1554" i="1"/>
  <c r="D1554" i="1"/>
  <c r="E1554" i="1"/>
  <c r="F1554" i="1"/>
  <c r="G1554" i="1"/>
  <c r="H1554" i="1"/>
  <c r="I1554" i="1"/>
  <c r="J1554" i="1"/>
  <c r="K1554" i="1"/>
  <c r="L1554" i="1"/>
  <c r="M1554" i="1"/>
  <c r="B1555" i="1"/>
  <c r="C1555" i="1"/>
  <c r="D1555" i="1"/>
  <c r="E1555" i="1"/>
  <c r="F1555" i="1"/>
  <c r="G1555" i="1"/>
  <c r="H1555" i="1"/>
  <c r="I1555" i="1"/>
  <c r="J1555" i="1"/>
  <c r="K1555" i="1"/>
  <c r="L1555" i="1"/>
  <c r="M1555" i="1"/>
  <c r="B1556" i="1"/>
  <c r="C1556" i="1"/>
  <c r="D1556" i="1"/>
  <c r="E1556" i="1"/>
  <c r="F1556" i="1"/>
  <c r="G1556" i="1"/>
  <c r="H1556" i="1"/>
  <c r="I1556" i="1"/>
  <c r="J1556" i="1"/>
  <c r="K1556" i="1"/>
  <c r="L1556" i="1"/>
  <c r="M1556" i="1"/>
  <c r="B1557" i="1"/>
  <c r="C1557" i="1"/>
  <c r="A1557" i="1" s="1"/>
  <c r="D1557" i="1"/>
  <c r="E1557" i="1"/>
  <c r="F1557" i="1"/>
  <c r="G1557" i="1"/>
  <c r="H1557" i="1"/>
  <c r="I1557" i="1"/>
  <c r="J1557" i="1"/>
  <c r="K1557" i="1"/>
  <c r="L1557" i="1"/>
  <c r="M1557" i="1"/>
  <c r="B1558" i="1"/>
  <c r="C1558" i="1"/>
  <c r="D1558" i="1"/>
  <c r="E1558" i="1"/>
  <c r="F1558" i="1"/>
  <c r="G1558" i="1"/>
  <c r="H1558" i="1"/>
  <c r="I1558" i="1"/>
  <c r="J1558" i="1"/>
  <c r="K1558" i="1"/>
  <c r="L1558" i="1"/>
  <c r="M1558" i="1"/>
  <c r="B1559" i="1"/>
  <c r="C1559" i="1"/>
  <c r="D1559" i="1"/>
  <c r="E1559" i="1"/>
  <c r="F1559" i="1"/>
  <c r="G1559" i="1"/>
  <c r="H1559" i="1"/>
  <c r="I1559" i="1"/>
  <c r="J1559" i="1"/>
  <c r="K1559" i="1"/>
  <c r="L1559" i="1"/>
  <c r="M1559" i="1"/>
  <c r="B1560" i="1"/>
  <c r="C1560" i="1"/>
  <c r="D1560" i="1"/>
  <c r="E1560" i="1"/>
  <c r="F1560" i="1"/>
  <c r="G1560" i="1"/>
  <c r="H1560" i="1"/>
  <c r="I1560" i="1"/>
  <c r="J1560" i="1"/>
  <c r="K1560" i="1"/>
  <c r="L1560" i="1"/>
  <c r="M1560" i="1"/>
  <c r="B1561" i="1"/>
  <c r="C1561" i="1"/>
  <c r="D1561" i="1"/>
  <c r="E1561" i="1"/>
  <c r="F1561" i="1"/>
  <c r="G1561" i="1"/>
  <c r="H1561" i="1"/>
  <c r="I1561" i="1"/>
  <c r="J1561" i="1"/>
  <c r="K1561" i="1"/>
  <c r="L1561" i="1"/>
  <c r="M1561" i="1"/>
  <c r="B1562" i="1"/>
  <c r="A1562" i="1" s="1"/>
  <c r="C1562" i="1"/>
  <c r="D1562" i="1"/>
  <c r="E1562" i="1"/>
  <c r="F1562" i="1"/>
  <c r="G1562" i="1"/>
  <c r="H1562" i="1"/>
  <c r="I1562" i="1"/>
  <c r="J1562" i="1"/>
  <c r="K1562" i="1"/>
  <c r="L1562" i="1"/>
  <c r="M1562" i="1"/>
  <c r="B1563" i="1"/>
  <c r="C1563" i="1"/>
  <c r="D1563" i="1"/>
  <c r="E1563" i="1"/>
  <c r="F1563" i="1"/>
  <c r="G1563" i="1"/>
  <c r="H1563" i="1"/>
  <c r="I1563" i="1"/>
  <c r="J1563" i="1"/>
  <c r="K1563" i="1"/>
  <c r="L1563" i="1"/>
  <c r="M1563" i="1"/>
  <c r="A1564" i="1"/>
  <c r="B1564" i="1"/>
  <c r="C1564" i="1"/>
  <c r="D1564" i="1"/>
  <c r="E1564" i="1"/>
  <c r="F1564" i="1"/>
  <c r="G1564" i="1"/>
  <c r="H1564" i="1"/>
  <c r="I1564" i="1"/>
  <c r="J1564" i="1"/>
  <c r="K1564" i="1"/>
  <c r="L1564" i="1"/>
  <c r="M1564" i="1"/>
  <c r="B1565" i="1"/>
  <c r="C1565" i="1"/>
  <c r="A1565" i="1" s="1"/>
  <c r="D1565" i="1"/>
  <c r="E1565" i="1"/>
  <c r="F1565" i="1"/>
  <c r="G1565" i="1"/>
  <c r="H1565" i="1"/>
  <c r="I1565" i="1"/>
  <c r="J1565" i="1"/>
  <c r="K1565" i="1"/>
  <c r="L1565" i="1"/>
  <c r="M1565" i="1"/>
  <c r="B1566" i="1"/>
  <c r="C1566" i="1"/>
  <c r="A1566" i="1" s="1"/>
  <c r="D1566" i="1"/>
  <c r="E1566" i="1"/>
  <c r="F1566" i="1"/>
  <c r="G1566" i="1"/>
  <c r="H1566" i="1"/>
  <c r="I1566" i="1"/>
  <c r="J1566" i="1"/>
  <c r="K1566" i="1"/>
  <c r="L1566" i="1"/>
  <c r="M1566" i="1"/>
  <c r="B1567" i="1"/>
  <c r="C1567" i="1"/>
  <c r="D1567" i="1"/>
  <c r="E1567" i="1"/>
  <c r="F1567" i="1"/>
  <c r="G1567" i="1"/>
  <c r="H1567" i="1"/>
  <c r="I1567" i="1"/>
  <c r="J1567" i="1"/>
  <c r="K1567" i="1"/>
  <c r="L1567" i="1"/>
  <c r="M1567" i="1"/>
  <c r="B1568" i="1"/>
  <c r="C1568" i="1"/>
  <c r="A1568" i="1" s="1"/>
  <c r="D1568" i="1"/>
  <c r="E1568" i="1"/>
  <c r="F1568" i="1"/>
  <c r="G1568" i="1"/>
  <c r="H1568" i="1"/>
  <c r="I1568" i="1"/>
  <c r="J1568" i="1"/>
  <c r="K1568" i="1"/>
  <c r="L1568" i="1"/>
  <c r="M1568" i="1"/>
  <c r="B1569" i="1"/>
  <c r="C1569" i="1"/>
  <c r="A1569" i="1" s="1"/>
  <c r="D1569" i="1"/>
  <c r="E1569" i="1"/>
  <c r="F1569" i="1"/>
  <c r="G1569" i="1"/>
  <c r="H1569" i="1"/>
  <c r="I1569" i="1"/>
  <c r="J1569" i="1"/>
  <c r="K1569" i="1"/>
  <c r="L1569" i="1"/>
  <c r="M1569" i="1"/>
  <c r="B1570" i="1"/>
  <c r="C1570" i="1"/>
  <c r="D1570" i="1"/>
  <c r="E1570" i="1"/>
  <c r="F1570" i="1"/>
  <c r="G1570" i="1"/>
  <c r="H1570" i="1"/>
  <c r="I1570" i="1"/>
  <c r="J1570" i="1"/>
  <c r="K1570" i="1"/>
  <c r="L1570" i="1"/>
  <c r="M1570" i="1"/>
  <c r="B1571" i="1"/>
  <c r="C1571" i="1"/>
  <c r="D1571" i="1"/>
  <c r="E1571" i="1"/>
  <c r="F1571" i="1"/>
  <c r="G1571" i="1"/>
  <c r="H1571" i="1"/>
  <c r="I1571" i="1"/>
  <c r="J1571" i="1"/>
  <c r="K1571" i="1"/>
  <c r="L1571" i="1"/>
  <c r="M1571" i="1"/>
  <c r="B1572" i="1"/>
  <c r="C1572" i="1"/>
  <c r="A1572" i="1" s="1"/>
  <c r="D1572" i="1"/>
  <c r="E1572" i="1"/>
  <c r="F1572" i="1"/>
  <c r="G1572" i="1"/>
  <c r="H1572" i="1"/>
  <c r="I1572" i="1"/>
  <c r="J1572" i="1"/>
  <c r="K1572" i="1"/>
  <c r="L1572" i="1"/>
  <c r="M1572" i="1"/>
  <c r="B1573" i="1"/>
  <c r="C1573" i="1"/>
  <c r="A1573" i="1" s="1"/>
  <c r="D1573" i="1"/>
  <c r="E1573" i="1"/>
  <c r="F1573" i="1"/>
  <c r="G1573" i="1"/>
  <c r="H1573" i="1"/>
  <c r="I1573" i="1"/>
  <c r="J1573" i="1"/>
  <c r="K1573" i="1"/>
  <c r="L1573" i="1"/>
  <c r="M1573" i="1"/>
  <c r="B1574" i="1"/>
  <c r="C1574" i="1"/>
  <c r="A1574" i="1" s="1"/>
  <c r="D1574" i="1"/>
  <c r="E1574" i="1"/>
  <c r="F1574" i="1"/>
  <c r="G1574" i="1"/>
  <c r="H1574" i="1"/>
  <c r="I1574" i="1"/>
  <c r="J1574" i="1"/>
  <c r="K1574" i="1"/>
  <c r="L1574" i="1"/>
  <c r="M1574" i="1"/>
  <c r="B1575" i="1"/>
  <c r="C1575" i="1"/>
  <c r="D1575" i="1"/>
  <c r="E1575" i="1"/>
  <c r="F1575" i="1"/>
  <c r="G1575" i="1"/>
  <c r="H1575" i="1"/>
  <c r="I1575" i="1"/>
  <c r="J1575" i="1"/>
  <c r="K1575" i="1"/>
  <c r="L1575" i="1"/>
  <c r="M1575" i="1"/>
  <c r="B1576" i="1"/>
  <c r="C1576" i="1"/>
  <c r="A1576" i="1" s="1"/>
  <c r="D1576" i="1"/>
  <c r="E1576" i="1"/>
  <c r="F1576" i="1"/>
  <c r="G1576" i="1"/>
  <c r="H1576" i="1"/>
  <c r="I1576" i="1"/>
  <c r="J1576" i="1"/>
  <c r="K1576" i="1"/>
  <c r="L1576" i="1"/>
  <c r="M1576" i="1"/>
  <c r="B1577" i="1"/>
  <c r="C1577" i="1"/>
  <c r="A1577" i="1" s="1"/>
  <c r="D1577" i="1"/>
  <c r="E1577" i="1"/>
  <c r="F1577" i="1"/>
  <c r="G1577" i="1"/>
  <c r="H1577" i="1"/>
  <c r="I1577" i="1"/>
  <c r="J1577" i="1"/>
  <c r="K1577" i="1"/>
  <c r="L1577" i="1"/>
  <c r="M1577" i="1"/>
  <c r="B1578" i="1"/>
  <c r="C1578" i="1"/>
  <c r="D1578" i="1"/>
  <c r="E1578" i="1"/>
  <c r="F1578" i="1"/>
  <c r="G1578" i="1"/>
  <c r="H1578" i="1"/>
  <c r="I1578" i="1"/>
  <c r="J1578" i="1"/>
  <c r="K1578" i="1"/>
  <c r="L1578" i="1"/>
  <c r="M1578" i="1"/>
  <c r="B1579" i="1"/>
  <c r="C1579" i="1"/>
  <c r="D1579" i="1"/>
  <c r="E1579" i="1"/>
  <c r="F1579" i="1"/>
  <c r="G1579" i="1"/>
  <c r="H1579" i="1"/>
  <c r="I1579" i="1"/>
  <c r="J1579" i="1"/>
  <c r="K1579" i="1"/>
  <c r="L1579" i="1"/>
  <c r="M1579" i="1"/>
  <c r="B1580" i="1"/>
  <c r="C1580" i="1"/>
  <c r="A1580" i="1" s="1"/>
  <c r="D1580" i="1"/>
  <c r="E1580" i="1"/>
  <c r="F1580" i="1"/>
  <c r="G1580" i="1"/>
  <c r="H1580" i="1"/>
  <c r="I1580" i="1"/>
  <c r="J1580" i="1"/>
  <c r="K1580" i="1"/>
  <c r="L1580" i="1"/>
  <c r="M1580" i="1"/>
  <c r="B1581" i="1"/>
  <c r="C1581" i="1"/>
  <c r="A1581" i="1" s="1"/>
  <c r="D1581" i="1"/>
  <c r="E1581" i="1"/>
  <c r="F1581" i="1"/>
  <c r="G1581" i="1"/>
  <c r="H1581" i="1"/>
  <c r="I1581" i="1"/>
  <c r="J1581" i="1"/>
  <c r="K1581" i="1"/>
  <c r="L1581" i="1"/>
  <c r="M1581" i="1"/>
  <c r="B1582" i="1"/>
  <c r="C1582" i="1"/>
  <c r="A1582" i="1" s="1"/>
  <c r="D1582" i="1"/>
  <c r="E1582" i="1"/>
  <c r="F1582" i="1"/>
  <c r="G1582" i="1"/>
  <c r="H1582" i="1"/>
  <c r="I1582" i="1"/>
  <c r="J1582" i="1"/>
  <c r="K1582" i="1"/>
  <c r="L1582" i="1"/>
  <c r="M1582" i="1"/>
  <c r="B1583" i="1"/>
  <c r="C1583" i="1"/>
  <c r="D1583" i="1"/>
  <c r="E1583" i="1"/>
  <c r="F1583" i="1"/>
  <c r="G1583" i="1"/>
  <c r="H1583" i="1"/>
  <c r="I1583" i="1"/>
  <c r="J1583" i="1"/>
  <c r="K1583" i="1"/>
  <c r="L1583" i="1"/>
  <c r="M1583" i="1"/>
  <c r="B1584" i="1"/>
  <c r="A1584" i="1" s="1"/>
  <c r="C1584" i="1"/>
  <c r="D1584" i="1"/>
  <c r="E1584" i="1"/>
  <c r="F1584" i="1"/>
  <c r="G1584" i="1"/>
  <c r="H1584" i="1"/>
  <c r="I1584" i="1"/>
  <c r="J1584" i="1"/>
  <c r="K1584" i="1"/>
  <c r="L1584" i="1"/>
  <c r="M1584" i="1"/>
  <c r="B1585" i="1"/>
  <c r="C1585" i="1"/>
  <c r="A1585" i="1" s="1"/>
  <c r="D1585" i="1"/>
  <c r="E1585" i="1"/>
  <c r="F1585" i="1"/>
  <c r="G1585" i="1"/>
  <c r="H1585" i="1"/>
  <c r="I1585" i="1"/>
  <c r="J1585" i="1"/>
  <c r="K1585" i="1"/>
  <c r="L1585" i="1"/>
  <c r="M1585" i="1"/>
  <c r="B1586" i="1"/>
  <c r="A1586" i="1" s="1"/>
  <c r="C1586" i="1"/>
  <c r="D1586" i="1"/>
  <c r="E1586" i="1"/>
  <c r="F1586" i="1"/>
  <c r="G1586" i="1"/>
  <c r="H1586" i="1"/>
  <c r="I1586" i="1"/>
  <c r="J1586" i="1"/>
  <c r="K1586" i="1"/>
  <c r="L1586" i="1"/>
  <c r="M1586" i="1"/>
  <c r="B1587" i="1"/>
  <c r="C1587" i="1"/>
  <c r="D1587" i="1"/>
  <c r="E1587" i="1"/>
  <c r="F1587" i="1"/>
  <c r="G1587" i="1"/>
  <c r="H1587" i="1"/>
  <c r="I1587" i="1"/>
  <c r="J1587" i="1"/>
  <c r="K1587" i="1"/>
  <c r="L1587" i="1"/>
  <c r="M1587" i="1"/>
  <c r="B1588" i="1"/>
  <c r="C1588" i="1"/>
  <c r="D1588" i="1"/>
  <c r="E1588" i="1"/>
  <c r="F1588" i="1"/>
  <c r="G1588" i="1"/>
  <c r="H1588" i="1"/>
  <c r="I1588" i="1"/>
  <c r="J1588" i="1"/>
  <c r="K1588" i="1"/>
  <c r="L1588" i="1"/>
  <c r="M1588" i="1"/>
  <c r="B1589" i="1"/>
  <c r="C1589" i="1"/>
  <c r="D1589" i="1"/>
  <c r="E1589" i="1"/>
  <c r="F1589" i="1"/>
  <c r="G1589" i="1"/>
  <c r="H1589" i="1"/>
  <c r="I1589" i="1"/>
  <c r="J1589" i="1"/>
  <c r="K1589" i="1"/>
  <c r="L1589" i="1"/>
  <c r="M1589" i="1"/>
  <c r="B1590" i="1"/>
  <c r="C1590" i="1"/>
  <c r="A1590" i="1" s="1"/>
  <c r="D1590" i="1"/>
  <c r="E1590" i="1"/>
  <c r="F1590" i="1"/>
  <c r="G1590" i="1"/>
  <c r="H1590" i="1"/>
  <c r="I1590" i="1"/>
  <c r="J1590" i="1"/>
  <c r="K1590" i="1"/>
  <c r="L1590" i="1"/>
  <c r="M1590" i="1"/>
  <c r="B1591" i="1"/>
  <c r="C1591" i="1"/>
  <c r="D1591" i="1"/>
  <c r="E1591" i="1"/>
  <c r="F1591" i="1"/>
  <c r="G1591" i="1"/>
  <c r="H1591" i="1"/>
  <c r="I1591" i="1"/>
  <c r="J1591" i="1"/>
  <c r="K1591" i="1"/>
  <c r="L1591" i="1"/>
  <c r="M1591" i="1"/>
  <c r="B1592" i="1"/>
  <c r="C1592" i="1"/>
  <c r="A1592" i="1" s="1"/>
  <c r="D1592" i="1"/>
  <c r="E1592" i="1"/>
  <c r="F1592" i="1"/>
  <c r="G1592" i="1"/>
  <c r="H1592" i="1"/>
  <c r="I1592" i="1"/>
  <c r="J1592" i="1"/>
  <c r="K1592" i="1"/>
  <c r="L1592" i="1"/>
  <c r="M1592" i="1"/>
  <c r="B1593" i="1"/>
  <c r="C1593" i="1"/>
  <c r="A1593" i="1" s="1"/>
  <c r="D1593" i="1"/>
  <c r="E1593" i="1"/>
  <c r="F1593" i="1"/>
  <c r="G1593" i="1"/>
  <c r="H1593" i="1"/>
  <c r="I1593" i="1"/>
  <c r="J1593" i="1"/>
  <c r="K1593" i="1"/>
  <c r="L1593" i="1"/>
  <c r="M1593" i="1"/>
  <c r="B1594" i="1"/>
  <c r="A1594" i="1" s="1"/>
  <c r="C1594" i="1"/>
  <c r="D1594" i="1"/>
  <c r="E1594" i="1"/>
  <c r="F1594" i="1"/>
  <c r="G1594" i="1"/>
  <c r="H1594" i="1"/>
  <c r="I1594" i="1"/>
  <c r="J1594" i="1"/>
  <c r="K1594" i="1"/>
  <c r="L1594" i="1"/>
  <c r="M1594" i="1"/>
  <c r="B1595" i="1"/>
  <c r="C1595" i="1"/>
  <c r="D1595" i="1"/>
  <c r="E1595" i="1"/>
  <c r="F1595" i="1"/>
  <c r="G1595" i="1"/>
  <c r="H1595" i="1"/>
  <c r="I1595" i="1"/>
  <c r="J1595" i="1"/>
  <c r="K1595" i="1"/>
  <c r="L1595" i="1"/>
  <c r="M1595" i="1"/>
  <c r="A1596" i="1"/>
  <c r="B1596" i="1"/>
  <c r="C1596" i="1"/>
  <c r="D1596" i="1"/>
  <c r="E1596" i="1"/>
  <c r="F1596" i="1"/>
  <c r="G1596" i="1"/>
  <c r="H1596" i="1"/>
  <c r="I1596" i="1"/>
  <c r="J1596" i="1"/>
  <c r="K1596" i="1"/>
  <c r="L1596" i="1"/>
  <c r="M1596" i="1"/>
  <c r="B1597" i="1"/>
  <c r="C1597" i="1"/>
  <c r="A1597" i="1" s="1"/>
  <c r="D1597" i="1"/>
  <c r="E1597" i="1"/>
  <c r="F1597" i="1"/>
  <c r="G1597" i="1"/>
  <c r="H1597" i="1"/>
  <c r="I1597" i="1"/>
  <c r="J1597" i="1"/>
  <c r="K1597" i="1"/>
  <c r="L1597" i="1"/>
  <c r="M1597" i="1"/>
  <c r="B1598" i="1"/>
  <c r="C1598" i="1"/>
  <c r="A1598" i="1" s="1"/>
  <c r="D1598" i="1"/>
  <c r="E1598" i="1"/>
  <c r="F1598" i="1"/>
  <c r="G1598" i="1"/>
  <c r="H1598" i="1"/>
  <c r="I1598" i="1"/>
  <c r="J1598" i="1"/>
  <c r="K1598" i="1"/>
  <c r="L1598" i="1"/>
  <c r="M1598" i="1"/>
  <c r="B1599" i="1"/>
  <c r="C1599" i="1"/>
  <c r="D1599" i="1"/>
  <c r="E1599" i="1"/>
  <c r="F1599" i="1"/>
  <c r="G1599" i="1"/>
  <c r="H1599" i="1"/>
  <c r="I1599" i="1"/>
  <c r="J1599" i="1"/>
  <c r="K1599" i="1"/>
  <c r="L1599" i="1"/>
  <c r="M1599" i="1"/>
  <c r="B1600" i="1"/>
  <c r="C1600" i="1"/>
  <c r="A1600" i="1" s="1"/>
  <c r="D1600" i="1"/>
  <c r="E1600" i="1"/>
  <c r="F1600" i="1"/>
  <c r="G1600" i="1"/>
  <c r="H1600" i="1"/>
  <c r="I1600" i="1"/>
  <c r="J1600" i="1"/>
  <c r="K1600" i="1"/>
  <c r="L1600" i="1"/>
  <c r="M1600" i="1"/>
  <c r="B1601" i="1"/>
  <c r="C1601" i="1"/>
  <c r="A1601" i="1" s="1"/>
  <c r="D1601" i="1"/>
  <c r="E1601" i="1"/>
  <c r="F1601" i="1"/>
  <c r="G1601" i="1"/>
  <c r="H1601" i="1"/>
  <c r="I1601" i="1"/>
  <c r="J1601" i="1"/>
  <c r="K1601" i="1"/>
  <c r="L1601" i="1"/>
  <c r="M1601" i="1"/>
  <c r="B1602" i="1"/>
  <c r="C1602" i="1"/>
  <c r="D1602" i="1"/>
  <c r="E1602" i="1"/>
  <c r="F1602" i="1"/>
  <c r="G1602" i="1"/>
  <c r="H1602" i="1"/>
  <c r="I1602" i="1"/>
  <c r="J1602" i="1"/>
  <c r="K1602" i="1"/>
  <c r="L1602" i="1"/>
  <c r="M1602" i="1"/>
  <c r="B1603" i="1"/>
  <c r="C1603" i="1"/>
  <c r="A1603" i="1" s="1"/>
  <c r="D1603" i="1"/>
  <c r="E1603" i="1"/>
  <c r="F1603" i="1"/>
  <c r="G1603" i="1"/>
  <c r="H1603" i="1"/>
  <c r="I1603" i="1"/>
  <c r="J1603" i="1"/>
  <c r="K1603" i="1"/>
  <c r="L1603" i="1"/>
  <c r="M1603" i="1"/>
  <c r="B1604" i="1"/>
  <c r="C1604" i="1"/>
  <c r="A1604" i="1" s="1"/>
  <c r="D1604" i="1"/>
  <c r="E1604" i="1"/>
  <c r="F1604" i="1"/>
  <c r="G1604" i="1"/>
  <c r="H1604" i="1"/>
  <c r="I1604" i="1"/>
  <c r="J1604" i="1"/>
  <c r="K1604" i="1"/>
  <c r="L1604" i="1"/>
  <c r="M1604" i="1"/>
  <c r="B1605" i="1"/>
  <c r="C1605" i="1"/>
  <c r="A1605" i="1" s="1"/>
  <c r="D1605" i="1"/>
  <c r="E1605" i="1"/>
  <c r="F1605" i="1"/>
  <c r="G1605" i="1"/>
  <c r="H1605" i="1"/>
  <c r="I1605" i="1"/>
  <c r="J1605" i="1"/>
  <c r="K1605" i="1"/>
  <c r="L1605" i="1"/>
  <c r="M1605" i="1"/>
  <c r="B1606" i="1"/>
  <c r="C1606" i="1"/>
  <c r="A1606" i="1" s="1"/>
  <c r="D1606" i="1"/>
  <c r="E1606" i="1"/>
  <c r="F1606" i="1"/>
  <c r="G1606" i="1"/>
  <c r="H1606" i="1"/>
  <c r="I1606" i="1"/>
  <c r="J1606" i="1"/>
  <c r="K1606" i="1"/>
  <c r="L1606" i="1"/>
  <c r="M1606" i="1"/>
  <c r="B1607" i="1"/>
  <c r="C1607" i="1"/>
  <c r="D1607" i="1"/>
  <c r="E1607" i="1"/>
  <c r="F1607" i="1"/>
  <c r="G1607" i="1"/>
  <c r="H1607" i="1"/>
  <c r="I1607" i="1"/>
  <c r="J1607" i="1"/>
  <c r="K1607" i="1"/>
  <c r="L1607" i="1"/>
  <c r="M1607" i="1"/>
  <c r="B1608" i="1"/>
  <c r="C1608" i="1"/>
  <c r="A1608" i="1" s="1"/>
  <c r="D1608" i="1"/>
  <c r="E1608" i="1"/>
  <c r="F1608" i="1"/>
  <c r="G1608" i="1"/>
  <c r="H1608" i="1"/>
  <c r="I1608" i="1"/>
  <c r="J1608" i="1"/>
  <c r="K1608" i="1"/>
  <c r="L1608" i="1"/>
  <c r="M1608" i="1"/>
  <c r="B1609" i="1"/>
  <c r="C1609" i="1"/>
  <c r="A1609" i="1" s="1"/>
  <c r="D1609" i="1"/>
  <c r="E1609" i="1"/>
  <c r="F1609" i="1"/>
  <c r="G1609" i="1"/>
  <c r="H1609" i="1"/>
  <c r="I1609" i="1"/>
  <c r="J1609" i="1"/>
  <c r="K1609" i="1"/>
  <c r="L1609" i="1"/>
  <c r="M1609" i="1"/>
  <c r="B1610" i="1"/>
  <c r="C1610" i="1"/>
  <c r="A1610" i="1" s="1"/>
  <c r="D1610" i="1"/>
  <c r="E1610" i="1"/>
  <c r="F1610" i="1"/>
  <c r="G1610" i="1"/>
  <c r="H1610" i="1"/>
  <c r="I1610" i="1"/>
  <c r="J1610" i="1"/>
  <c r="K1610" i="1"/>
  <c r="L1610" i="1"/>
  <c r="M1610" i="1"/>
  <c r="B1611" i="1"/>
  <c r="C1611" i="1"/>
  <c r="A1611" i="1" s="1"/>
  <c r="D1611" i="1"/>
  <c r="E1611" i="1"/>
  <c r="F1611" i="1"/>
  <c r="G1611" i="1"/>
  <c r="H1611" i="1"/>
  <c r="I1611" i="1"/>
  <c r="J1611" i="1"/>
  <c r="K1611" i="1"/>
  <c r="L1611" i="1"/>
  <c r="M1611" i="1"/>
  <c r="B1612" i="1"/>
  <c r="A1612" i="1" s="1"/>
  <c r="C1612" i="1"/>
  <c r="D1612" i="1"/>
  <c r="E1612" i="1"/>
  <c r="F1612" i="1"/>
  <c r="G1612" i="1"/>
  <c r="H1612" i="1"/>
  <c r="I1612" i="1"/>
  <c r="J1612" i="1"/>
  <c r="K1612" i="1"/>
  <c r="L1612" i="1"/>
  <c r="M1612" i="1"/>
  <c r="B1613" i="1"/>
  <c r="C1613" i="1"/>
  <c r="D1613" i="1"/>
  <c r="E1613" i="1"/>
  <c r="F1613" i="1"/>
  <c r="G1613" i="1"/>
  <c r="H1613" i="1"/>
  <c r="I1613" i="1"/>
  <c r="J1613" i="1"/>
  <c r="K1613" i="1"/>
  <c r="L1613" i="1"/>
  <c r="M1613" i="1"/>
  <c r="B1614" i="1"/>
  <c r="C1614" i="1"/>
  <c r="D1614" i="1"/>
  <c r="E1614" i="1"/>
  <c r="F1614" i="1"/>
  <c r="G1614" i="1"/>
  <c r="H1614" i="1"/>
  <c r="I1614" i="1"/>
  <c r="J1614" i="1"/>
  <c r="K1614" i="1"/>
  <c r="L1614" i="1"/>
  <c r="M1614" i="1"/>
  <c r="B1615" i="1"/>
  <c r="C1615" i="1"/>
  <c r="D1615" i="1"/>
  <c r="E1615" i="1"/>
  <c r="F1615" i="1"/>
  <c r="G1615" i="1"/>
  <c r="H1615" i="1"/>
  <c r="I1615" i="1"/>
  <c r="J1615" i="1"/>
  <c r="K1615" i="1"/>
  <c r="L1615" i="1"/>
  <c r="M1615" i="1"/>
  <c r="B1616" i="1"/>
  <c r="C1616" i="1"/>
  <c r="D1616" i="1"/>
  <c r="E1616" i="1"/>
  <c r="F1616" i="1"/>
  <c r="G1616" i="1"/>
  <c r="H1616" i="1"/>
  <c r="I1616" i="1"/>
  <c r="J1616" i="1"/>
  <c r="K1616" i="1"/>
  <c r="L1616" i="1"/>
  <c r="M1616" i="1"/>
  <c r="B1617" i="1"/>
  <c r="C1617" i="1"/>
  <c r="A1617" i="1" s="1"/>
  <c r="D1617" i="1"/>
  <c r="E1617" i="1"/>
  <c r="F1617" i="1"/>
  <c r="G1617" i="1"/>
  <c r="H1617" i="1"/>
  <c r="I1617" i="1"/>
  <c r="J1617" i="1"/>
  <c r="K1617" i="1"/>
  <c r="L1617" i="1"/>
  <c r="M1617" i="1"/>
  <c r="B1618" i="1"/>
  <c r="A1618" i="1" s="1"/>
  <c r="C1618" i="1"/>
  <c r="D1618" i="1"/>
  <c r="E1618" i="1"/>
  <c r="F1618" i="1"/>
  <c r="G1618" i="1"/>
  <c r="H1618" i="1"/>
  <c r="I1618" i="1"/>
  <c r="J1618" i="1"/>
  <c r="K1618" i="1"/>
  <c r="L1618" i="1"/>
  <c r="M1618" i="1"/>
  <c r="B1619" i="1"/>
  <c r="C1619" i="1"/>
  <c r="D1619" i="1"/>
  <c r="E1619" i="1"/>
  <c r="F1619" i="1"/>
  <c r="G1619" i="1"/>
  <c r="H1619" i="1"/>
  <c r="I1619" i="1"/>
  <c r="J1619" i="1"/>
  <c r="K1619" i="1"/>
  <c r="L1619" i="1"/>
  <c r="M1619" i="1"/>
  <c r="B1620" i="1"/>
  <c r="C1620" i="1"/>
  <c r="D1620" i="1"/>
  <c r="E1620" i="1"/>
  <c r="F1620" i="1"/>
  <c r="G1620" i="1"/>
  <c r="H1620" i="1"/>
  <c r="I1620" i="1"/>
  <c r="J1620" i="1"/>
  <c r="K1620" i="1"/>
  <c r="L1620" i="1"/>
  <c r="M1620" i="1"/>
  <c r="B1621" i="1"/>
  <c r="C1621" i="1"/>
  <c r="D1621" i="1"/>
  <c r="E1621" i="1"/>
  <c r="F1621" i="1"/>
  <c r="G1621" i="1"/>
  <c r="H1621" i="1"/>
  <c r="I1621" i="1"/>
  <c r="J1621" i="1"/>
  <c r="K1621" i="1"/>
  <c r="L1621" i="1"/>
  <c r="M1621" i="1"/>
  <c r="B1622" i="1"/>
  <c r="C1622" i="1"/>
  <c r="D1622" i="1"/>
  <c r="E1622" i="1"/>
  <c r="F1622" i="1"/>
  <c r="G1622" i="1"/>
  <c r="H1622" i="1"/>
  <c r="I1622" i="1"/>
  <c r="J1622" i="1"/>
  <c r="K1622" i="1"/>
  <c r="L1622" i="1"/>
  <c r="M1622" i="1"/>
  <c r="B1623" i="1"/>
  <c r="C1623" i="1"/>
  <c r="D1623" i="1"/>
  <c r="E1623" i="1"/>
  <c r="F1623" i="1"/>
  <c r="G1623" i="1"/>
  <c r="H1623" i="1"/>
  <c r="I1623" i="1"/>
  <c r="J1623" i="1"/>
  <c r="K1623" i="1"/>
  <c r="L1623" i="1"/>
  <c r="M1623" i="1"/>
  <c r="A1624" i="1"/>
  <c r="B1624" i="1"/>
  <c r="C1624" i="1"/>
  <c r="D1624" i="1"/>
  <c r="E1624" i="1"/>
  <c r="F1624" i="1"/>
  <c r="G1624" i="1"/>
  <c r="H1624" i="1"/>
  <c r="I1624" i="1"/>
  <c r="J1624" i="1"/>
  <c r="K1624" i="1"/>
  <c r="L1624" i="1"/>
  <c r="M1624" i="1"/>
  <c r="B1625" i="1"/>
  <c r="C1625" i="1"/>
  <c r="A1625" i="1" s="1"/>
  <c r="D1625" i="1"/>
  <c r="E1625" i="1"/>
  <c r="F1625" i="1"/>
  <c r="G1625" i="1"/>
  <c r="H1625" i="1"/>
  <c r="I1625" i="1"/>
  <c r="J1625" i="1"/>
  <c r="K1625" i="1"/>
  <c r="L1625" i="1"/>
  <c r="M1625" i="1"/>
  <c r="B1626" i="1"/>
  <c r="C1626" i="1"/>
  <c r="D1626" i="1"/>
  <c r="E1626" i="1"/>
  <c r="F1626" i="1"/>
  <c r="G1626" i="1"/>
  <c r="H1626" i="1"/>
  <c r="I1626" i="1"/>
  <c r="J1626" i="1"/>
  <c r="K1626" i="1"/>
  <c r="L1626" i="1"/>
  <c r="M1626" i="1"/>
  <c r="B1627" i="1"/>
  <c r="C1627" i="1"/>
  <c r="A1627" i="1" s="1"/>
  <c r="D1627" i="1"/>
  <c r="E1627" i="1"/>
  <c r="F1627" i="1"/>
  <c r="G1627" i="1"/>
  <c r="H1627" i="1"/>
  <c r="I1627" i="1"/>
  <c r="J1627" i="1"/>
  <c r="K1627" i="1"/>
  <c r="L1627" i="1"/>
  <c r="M1627" i="1"/>
  <c r="B1628" i="1"/>
  <c r="C1628" i="1"/>
  <c r="A1628" i="1" s="1"/>
  <c r="D1628" i="1"/>
  <c r="E1628" i="1"/>
  <c r="F1628" i="1"/>
  <c r="G1628" i="1"/>
  <c r="H1628" i="1"/>
  <c r="I1628" i="1"/>
  <c r="J1628" i="1"/>
  <c r="K1628" i="1"/>
  <c r="L1628" i="1"/>
  <c r="M1628" i="1"/>
  <c r="B1629" i="1"/>
  <c r="C1629" i="1"/>
  <c r="A1629" i="1" s="1"/>
  <c r="D1629" i="1"/>
  <c r="E1629" i="1"/>
  <c r="F1629" i="1"/>
  <c r="G1629" i="1"/>
  <c r="H1629" i="1"/>
  <c r="I1629" i="1"/>
  <c r="J1629" i="1"/>
  <c r="K1629" i="1"/>
  <c r="L1629" i="1"/>
  <c r="M1629" i="1"/>
  <c r="B1630" i="1"/>
  <c r="C1630" i="1"/>
  <c r="A1630" i="1" s="1"/>
  <c r="D1630" i="1"/>
  <c r="E1630" i="1"/>
  <c r="F1630" i="1"/>
  <c r="G1630" i="1"/>
  <c r="H1630" i="1"/>
  <c r="I1630" i="1"/>
  <c r="J1630" i="1"/>
  <c r="K1630" i="1"/>
  <c r="L1630" i="1"/>
  <c r="M1630" i="1"/>
  <c r="B1631" i="1"/>
  <c r="C1631" i="1"/>
  <c r="D1631" i="1"/>
  <c r="E1631" i="1"/>
  <c r="F1631" i="1"/>
  <c r="G1631" i="1"/>
  <c r="H1631" i="1"/>
  <c r="I1631" i="1"/>
  <c r="J1631" i="1"/>
  <c r="K1631" i="1"/>
  <c r="L1631" i="1"/>
  <c r="M1631" i="1"/>
  <c r="B1632" i="1"/>
  <c r="C1632" i="1"/>
  <c r="A1632" i="1" s="1"/>
  <c r="D1632" i="1"/>
  <c r="E1632" i="1"/>
  <c r="F1632" i="1"/>
  <c r="G1632" i="1"/>
  <c r="H1632" i="1"/>
  <c r="I1632" i="1"/>
  <c r="J1632" i="1"/>
  <c r="K1632" i="1"/>
  <c r="L1632" i="1"/>
  <c r="M1632" i="1"/>
  <c r="B1633" i="1"/>
  <c r="C1633" i="1"/>
  <c r="A1633" i="1" s="1"/>
  <c r="D1633" i="1"/>
  <c r="E1633" i="1"/>
  <c r="F1633" i="1"/>
  <c r="G1633" i="1"/>
  <c r="H1633" i="1"/>
  <c r="I1633" i="1"/>
  <c r="J1633" i="1"/>
  <c r="K1633" i="1"/>
  <c r="L1633" i="1"/>
  <c r="M1633" i="1"/>
  <c r="B1634" i="1"/>
  <c r="C1634" i="1"/>
  <c r="A1634" i="1" s="1"/>
  <c r="D1634" i="1"/>
  <c r="E1634" i="1"/>
  <c r="F1634" i="1"/>
  <c r="G1634" i="1"/>
  <c r="H1634" i="1"/>
  <c r="I1634" i="1"/>
  <c r="J1634" i="1"/>
  <c r="K1634" i="1"/>
  <c r="L1634" i="1"/>
  <c r="M1634" i="1"/>
  <c r="B1635" i="1"/>
  <c r="C1635" i="1"/>
  <c r="D1635" i="1"/>
  <c r="E1635" i="1"/>
  <c r="F1635" i="1"/>
  <c r="G1635" i="1"/>
  <c r="H1635" i="1"/>
  <c r="I1635" i="1"/>
  <c r="J1635" i="1"/>
  <c r="K1635" i="1"/>
  <c r="L1635" i="1"/>
  <c r="M1635" i="1"/>
  <c r="B1636" i="1"/>
  <c r="C1636" i="1"/>
  <c r="A1636" i="1" s="1"/>
  <c r="D1636" i="1"/>
  <c r="E1636" i="1"/>
  <c r="F1636" i="1"/>
  <c r="G1636" i="1"/>
  <c r="H1636" i="1"/>
  <c r="I1636" i="1"/>
  <c r="J1636" i="1"/>
  <c r="K1636" i="1"/>
  <c r="L1636" i="1"/>
  <c r="M1636" i="1"/>
  <c r="B1637" i="1"/>
  <c r="C1637" i="1"/>
  <c r="A1637" i="1" s="1"/>
  <c r="D1637" i="1"/>
  <c r="E1637" i="1"/>
  <c r="F1637" i="1"/>
  <c r="G1637" i="1"/>
  <c r="H1637" i="1"/>
  <c r="I1637" i="1"/>
  <c r="J1637" i="1"/>
  <c r="K1637" i="1"/>
  <c r="L1637" i="1"/>
  <c r="M1637" i="1"/>
  <c r="B1638" i="1"/>
  <c r="C1638" i="1"/>
  <c r="A1638" i="1" s="1"/>
  <c r="D1638" i="1"/>
  <c r="E1638" i="1"/>
  <c r="F1638" i="1"/>
  <c r="G1638" i="1"/>
  <c r="H1638" i="1"/>
  <c r="I1638" i="1"/>
  <c r="J1638" i="1"/>
  <c r="K1638" i="1"/>
  <c r="L1638" i="1"/>
  <c r="M1638" i="1"/>
  <c r="B1639" i="1"/>
  <c r="C1639" i="1"/>
  <c r="D1639" i="1"/>
  <c r="E1639" i="1"/>
  <c r="F1639" i="1"/>
  <c r="G1639" i="1"/>
  <c r="H1639" i="1"/>
  <c r="I1639" i="1"/>
  <c r="J1639" i="1"/>
  <c r="K1639" i="1"/>
  <c r="L1639" i="1"/>
  <c r="M1639" i="1"/>
  <c r="B1640" i="1"/>
  <c r="A1640" i="1" s="1"/>
  <c r="C1640" i="1"/>
  <c r="D1640" i="1"/>
  <c r="E1640" i="1"/>
  <c r="F1640" i="1"/>
  <c r="G1640" i="1"/>
  <c r="H1640" i="1"/>
  <c r="I1640" i="1"/>
  <c r="J1640" i="1"/>
  <c r="K1640" i="1"/>
  <c r="L1640" i="1"/>
  <c r="M1640" i="1"/>
  <c r="B1641" i="1"/>
  <c r="C1641" i="1"/>
  <c r="D1641" i="1"/>
  <c r="E1641" i="1"/>
  <c r="F1641" i="1"/>
  <c r="G1641" i="1"/>
  <c r="H1641" i="1"/>
  <c r="I1641" i="1"/>
  <c r="J1641" i="1"/>
  <c r="K1641" i="1"/>
  <c r="L1641" i="1"/>
  <c r="M1641" i="1"/>
  <c r="B1642" i="1"/>
  <c r="A1642" i="1" s="1"/>
  <c r="C1642" i="1"/>
  <c r="D1642" i="1"/>
  <c r="E1642" i="1"/>
  <c r="F1642" i="1"/>
  <c r="G1642" i="1"/>
  <c r="H1642" i="1"/>
  <c r="I1642" i="1"/>
  <c r="J1642" i="1"/>
  <c r="K1642" i="1"/>
  <c r="L1642" i="1"/>
  <c r="M1642" i="1"/>
  <c r="B1643" i="1"/>
  <c r="C1643" i="1"/>
  <c r="D1643" i="1"/>
  <c r="E1643" i="1"/>
  <c r="F1643" i="1"/>
  <c r="G1643" i="1"/>
  <c r="H1643" i="1"/>
  <c r="I1643" i="1"/>
  <c r="J1643" i="1"/>
  <c r="K1643" i="1"/>
  <c r="L1643" i="1"/>
  <c r="M1643" i="1"/>
  <c r="B1644" i="1"/>
  <c r="C1644" i="1"/>
  <c r="D1644" i="1"/>
  <c r="E1644" i="1"/>
  <c r="F1644" i="1"/>
  <c r="G1644" i="1"/>
  <c r="H1644" i="1"/>
  <c r="I1644" i="1"/>
  <c r="J1644" i="1"/>
  <c r="K1644" i="1"/>
  <c r="L1644" i="1"/>
  <c r="M1644" i="1"/>
  <c r="B1645" i="1"/>
  <c r="C1645" i="1"/>
  <c r="D1645" i="1"/>
  <c r="E1645" i="1"/>
  <c r="F1645" i="1"/>
  <c r="G1645" i="1"/>
  <c r="H1645" i="1"/>
  <c r="I1645" i="1"/>
  <c r="J1645" i="1"/>
  <c r="K1645" i="1"/>
  <c r="L1645" i="1"/>
  <c r="M1645" i="1"/>
  <c r="B1646" i="1"/>
  <c r="C1646" i="1"/>
  <c r="D1646" i="1"/>
  <c r="E1646" i="1"/>
  <c r="F1646" i="1"/>
  <c r="G1646" i="1"/>
  <c r="H1646" i="1"/>
  <c r="I1646" i="1"/>
  <c r="J1646" i="1"/>
  <c r="K1646" i="1"/>
  <c r="L1646" i="1"/>
  <c r="M1646" i="1"/>
  <c r="B1647" i="1"/>
  <c r="C1647" i="1"/>
  <c r="D1647" i="1"/>
  <c r="E1647" i="1"/>
  <c r="F1647" i="1"/>
  <c r="G1647" i="1"/>
  <c r="H1647" i="1"/>
  <c r="I1647" i="1"/>
  <c r="J1647" i="1"/>
  <c r="K1647" i="1"/>
  <c r="L1647" i="1"/>
  <c r="M1647" i="1"/>
  <c r="A1648" i="1"/>
  <c r="B1648" i="1"/>
  <c r="C1648" i="1"/>
  <c r="D1648" i="1"/>
  <c r="E1648" i="1"/>
  <c r="F1648" i="1"/>
  <c r="G1648" i="1"/>
  <c r="H1648" i="1"/>
  <c r="I1648" i="1"/>
  <c r="J1648" i="1"/>
  <c r="K1648" i="1"/>
  <c r="L1648" i="1"/>
  <c r="M1648" i="1"/>
  <c r="B1649" i="1"/>
  <c r="C1649" i="1"/>
  <c r="A1649" i="1" s="1"/>
  <c r="D1649" i="1"/>
  <c r="E1649" i="1"/>
  <c r="F1649" i="1"/>
  <c r="G1649" i="1"/>
  <c r="H1649" i="1"/>
  <c r="I1649" i="1"/>
  <c r="J1649" i="1"/>
  <c r="K1649" i="1"/>
  <c r="L1649" i="1"/>
  <c r="M1649" i="1"/>
  <c r="B1650" i="1"/>
  <c r="C1650" i="1"/>
  <c r="D1650" i="1"/>
  <c r="E1650" i="1"/>
  <c r="F1650" i="1"/>
  <c r="G1650" i="1"/>
  <c r="H1650" i="1"/>
  <c r="I1650" i="1"/>
  <c r="J1650" i="1"/>
  <c r="K1650" i="1"/>
  <c r="L1650" i="1"/>
  <c r="M1650" i="1"/>
  <c r="B1651" i="1"/>
  <c r="C1651" i="1"/>
  <c r="D1651" i="1"/>
  <c r="E1651" i="1"/>
  <c r="F1651" i="1"/>
  <c r="G1651" i="1"/>
  <c r="H1651" i="1"/>
  <c r="I1651" i="1"/>
  <c r="J1651" i="1"/>
  <c r="K1651" i="1"/>
  <c r="L1651" i="1"/>
  <c r="M1651" i="1"/>
  <c r="B1652" i="1"/>
  <c r="C1652" i="1"/>
  <c r="A1652" i="1" s="1"/>
  <c r="D1652" i="1"/>
  <c r="E1652" i="1"/>
  <c r="F1652" i="1"/>
  <c r="G1652" i="1"/>
  <c r="H1652" i="1"/>
  <c r="I1652" i="1"/>
  <c r="J1652" i="1"/>
  <c r="K1652" i="1"/>
  <c r="L1652" i="1"/>
  <c r="M1652" i="1"/>
  <c r="B1653" i="1"/>
  <c r="C1653" i="1"/>
  <c r="A1653" i="1" s="1"/>
  <c r="D1653" i="1"/>
  <c r="E1653" i="1"/>
  <c r="F1653" i="1"/>
  <c r="G1653" i="1"/>
  <c r="H1653" i="1"/>
  <c r="I1653" i="1"/>
  <c r="J1653" i="1"/>
  <c r="K1653" i="1"/>
  <c r="L1653" i="1"/>
  <c r="M1653" i="1"/>
  <c r="B1654" i="1"/>
  <c r="C1654" i="1"/>
  <c r="A1654" i="1" s="1"/>
  <c r="D1654" i="1"/>
  <c r="E1654" i="1"/>
  <c r="F1654" i="1"/>
  <c r="G1654" i="1"/>
  <c r="H1654" i="1"/>
  <c r="I1654" i="1"/>
  <c r="J1654" i="1"/>
  <c r="K1654" i="1"/>
  <c r="L1654" i="1"/>
  <c r="M1654" i="1"/>
  <c r="B1655" i="1"/>
  <c r="C1655" i="1"/>
  <c r="D1655" i="1"/>
  <c r="E1655" i="1"/>
  <c r="F1655" i="1"/>
  <c r="G1655" i="1"/>
  <c r="H1655" i="1"/>
  <c r="I1655" i="1"/>
  <c r="J1655" i="1"/>
  <c r="K1655" i="1"/>
  <c r="L1655" i="1"/>
  <c r="M1655" i="1"/>
  <c r="B1656" i="1"/>
  <c r="C1656" i="1"/>
  <c r="A1656" i="1" s="1"/>
  <c r="D1656" i="1"/>
  <c r="E1656" i="1"/>
  <c r="F1656" i="1"/>
  <c r="G1656" i="1"/>
  <c r="H1656" i="1"/>
  <c r="I1656" i="1"/>
  <c r="J1656" i="1"/>
  <c r="K1656" i="1"/>
  <c r="L1656" i="1"/>
  <c r="M1656" i="1"/>
  <c r="B1657" i="1"/>
  <c r="C1657" i="1"/>
  <c r="A1657" i="1" s="1"/>
  <c r="D1657" i="1"/>
  <c r="E1657" i="1"/>
  <c r="F1657" i="1"/>
  <c r="G1657" i="1"/>
  <c r="H1657" i="1"/>
  <c r="I1657" i="1"/>
  <c r="J1657" i="1"/>
  <c r="K1657" i="1"/>
  <c r="L1657" i="1"/>
  <c r="M1657" i="1"/>
  <c r="B1658" i="1"/>
  <c r="C1658" i="1"/>
  <c r="D1658" i="1"/>
  <c r="E1658" i="1"/>
  <c r="F1658" i="1"/>
  <c r="G1658" i="1"/>
  <c r="H1658" i="1"/>
  <c r="I1658" i="1"/>
  <c r="J1658" i="1"/>
  <c r="K1658" i="1"/>
  <c r="L1658" i="1"/>
  <c r="M1658" i="1"/>
  <c r="B1659" i="1"/>
  <c r="C1659" i="1"/>
  <c r="D1659" i="1"/>
  <c r="E1659" i="1"/>
  <c r="F1659" i="1"/>
  <c r="G1659" i="1"/>
  <c r="H1659" i="1"/>
  <c r="I1659" i="1"/>
  <c r="J1659" i="1"/>
  <c r="K1659" i="1"/>
  <c r="L1659" i="1"/>
  <c r="M1659" i="1"/>
  <c r="B1660" i="1"/>
  <c r="C1660" i="1"/>
  <c r="A1660" i="1" s="1"/>
  <c r="D1660" i="1"/>
  <c r="E1660" i="1"/>
  <c r="F1660" i="1"/>
  <c r="G1660" i="1"/>
  <c r="H1660" i="1"/>
  <c r="I1660" i="1"/>
  <c r="J1660" i="1"/>
  <c r="K1660" i="1"/>
  <c r="L1660" i="1"/>
  <c r="M1660" i="1"/>
  <c r="B1661" i="1"/>
  <c r="C1661" i="1"/>
  <c r="A1661" i="1" s="1"/>
  <c r="D1661" i="1"/>
  <c r="E1661" i="1"/>
  <c r="F1661" i="1"/>
  <c r="G1661" i="1"/>
  <c r="H1661" i="1"/>
  <c r="I1661" i="1"/>
  <c r="J1661" i="1"/>
  <c r="K1661" i="1"/>
  <c r="L1661" i="1"/>
  <c r="M1661" i="1"/>
  <c r="B1662" i="1"/>
  <c r="C1662" i="1"/>
  <c r="A1662" i="1" s="1"/>
  <c r="D1662" i="1"/>
  <c r="E1662" i="1"/>
  <c r="F1662" i="1"/>
  <c r="G1662" i="1"/>
  <c r="H1662" i="1"/>
  <c r="I1662" i="1"/>
  <c r="J1662" i="1"/>
  <c r="K1662" i="1"/>
  <c r="L1662" i="1"/>
  <c r="M1662" i="1"/>
  <c r="B1663" i="1"/>
  <c r="C1663" i="1"/>
  <c r="D1663" i="1"/>
  <c r="E1663" i="1"/>
  <c r="F1663" i="1"/>
  <c r="G1663" i="1"/>
  <c r="H1663" i="1"/>
  <c r="I1663" i="1"/>
  <c r="J1663" i="1"/>
  <c r="K1663" i="1"/>
  <c r="L1663" i="1"/>
  <c r="M1663" i="1"/>
  <c r="B1664" i="1"/>
  <c r="C1664" i="1"/>
  <c r="A1664" i="1" s="1"/>
  <c r="D1664" i="1"/>
  <c r="E1664" i="1"/>
  <c r="F1664" i="1"/>
  <c r="G1664" i="1"/>
  <c r="H1664" i="1"/>
  <c r="I1664" i="1"/>
  <c r="J1664" i="1"/>
  <c r="K1664" i="1"/>
  <c r="L1664" i="1"/>
  <c r="M1664" i="1"/>
  <c r="B1665" i="1"/>
  <c r="C1665" i="1"/>
  <c r="A1665" i="1" s="1"/>
  <c r="D1665" i="1"/>
  <c r="E1665" i="1"/>
  <c r="F1665" i="1"/>
  <c r="G1665" i="1"/>
  <c r="H1665" i="1"/>
  <c r="I1665" i="1"/>
  <c r="J1665" i="1"/>
  <c r="K1665" i="1"/>
  <c r="L1665" i="1"/>
  <c r="M1665" i="1"/>
  <c r="B1666" i="1"/>
  <c r="C1666" i="1"/>
  <c r="D1666" i="1"/>
  <c r="E1666" i="1"/>
  <c r="F1666" i="1"/>
  <c r="G1666" i="1"/>
  <c r="H1666" i="1"/>
  <c r="I1666" i="1"/>
  <c r="J1666" i="1"/>
  <c r="K1666" i="1"/>
  <c r="L1666" i="1"/>
  <c r="M1666" i="1"/>
  <c r="B1667" i="1"/>
  <c r="C1667" i="1"/>
  <c r="D1667" i="1"/>
  <c r="E1667" i="1"/>
  <c r="F1667" i="1"/>
  <c r="G1667" i="1"/>
  <c r="H1667" i="1"/>
  <c r="I1667" i="1"/>
  <c r="J1667" i="1"/>
  <c r="K1667" i="1"/>
  <c r="L1667" i="1"/>
  <c r="M1667" i="1"/>
  <c r="B1668" i="1"/>
  <c r="C1668" i="1"/>
  <c r="A1668" i="1" s="1"/>
  <c r="D1668" i="1"/>
  <c r="E1668" i="1"/>
  <c r="F1668" i="1"/>
  <c r="G1668" i="1"/>
  <c r="H1668" i="1"/>
  <c r="I1668" i="1"/>
  <c r="J1668" i="1"/>
  <c r="K1668" i="1"/>
  <c r="L1668" i="1"/>
  <c r="M1668" i="1"/>
  <c r="B1669" i="1"/>
  <c r="C1669" i="1"/>
  <c r="A1669" i="1" s="1"/>
  <c r="D1669" i="1"/>
  <c r="E1669" i="1"/>
  <c r="F1669" i="1"/>
  <c r="G1669" i="1"/>
  <c r="H1669" i="1"/>
  <c r="I1669" i="1"/>
  <c r="J1669" i="1"/>
  <c r="K1669" i="1"/>
  <c r="L1669" i="1"/>
  <c r="M1669" i="1"/>
  <c r="B1670" i="1"/>
  <c r="C1670" i="1"/>
  <c r="A1670" i="1" s="1"/>
  <c r="D1670" i="1"/>
  <c r="E1670" i="1"/>
  <c r="F1670" i="1"/>
  <c r="G1670" i="1"/>
  <c r="H1670" i="1"/>
  <c r="I1670" i="1"/>
  <c r="J1670" i="1"/>
  <c r="K1670" i="1"/>
  <c r="L1670" i="1"/>
  <c r="M1670" i="1"/>
  <c r="B1671" i="1"/>
  <c r="C1671" i="1"/>
  <c r="D1671" i="1"/>
  <c r="E1671" i="1"/>
  <c r="F1671" i="1"/>
  <c r="G1671" i="1"/>
  <c r="H1671" i="1"/>
  <c r="I1671" i="1"/>
  <c r="J1671" i="1"/>
  <c r="K1671" i="1"/>
  <c r="L1671" i="1"/>
  <c r="M1671" i="1"/>
  <c r="B1672" i="1"/>
  <c r="A1672" i="1" s="1"/>
  <c r="C1672" i="1"/>
  <c r="D1672" i="1"/>
  <c r="E1672" i="1"/>
  <c r="F1672" i="1"/>
  <c r="G1672" i="1"/>
  <c r="H1672" i="1"/>
  <c r="I1672" i="1"/>
  <c r="J1672" i="1"/>
  <c r="K1672" i="1"/>
  <c r="L1672" i="1"/>
  <c r="M1672" i="1"/>
  <c r="B1673" i="1"/>
  <c r="C1673" i="1"/>
  <c r="D1673" i="1"/>
  <c r="E1673" i="1"/>
  <c r="F1673" i="1"/>
  <c r="G1673" i="1"/>
  <c r="H1673" i="1"/>
  <c r="I1673" i="1"/>
  <c r="J1673" i="1"/>
  <c r="K1673" i="1"/>
  <c r="L1673" i="1"/>
  <c r="M1673" i="1"/>
  <c r="B1674" i="1"/>
  <c r="A1674" i="1" s="1"/>
  <c r="C1674" i="1"/>
  <c r="D1674" i="1"/>
  <c r="E1674" i="1"/>
  <c r="F1674" i="1"/>
  <c r="G1674" i="1"/>
  <c r="H1674" i="1"/>
  <c r="I1674" i="1"/>
  <c r="J1674" i="1"/>
  <c r="K1674" i="1"/>
  <c r="L1674" i="1"/>
  <c r="M1674" i="1"/>
  <c r="B1675" i="1"/>
  <c r="C1675" i="1"/>
  <c r="D1675" i="1"/>
  <c r="E1675" i="1"/>
  <c r="F1675" i="1"/>
  <c r="G1675" i="1"/>
  <c r="H1675" i="1"/>
  <c r="I1675" i="1"/>
  <c r="J1675" i="1"/>
  <c r="K1675" i="1"/>
  <c r="L1675" i="1"/>
  <c r="M1675" i="1"/>
  <c r="B1676" i="1"/>
  <c r="C1676" i="1"/>
  <c r="D1676" i="1"/>
  <c r="E1676" i="1"/>
  <c r="F1676" i="1"/>
  <c r="G1676" i="1"/>
  <c r="H1676" i="1"/>
  <c r="I1676" i="1"/>
  <c r="J1676" i="1"/>
  <c r="K1676" i="1"/>
  <c r="L1676" i="1"/>
  <c r="M1676" i="1"/>
  <c r="B1677" i="1"/>
  <c r="C1677" i="1"/>
  <c r="D1677" i="1"/>
  <c r="E1677" i="1"/>
  <c r="F1677" i="1"/>
  <c r="G1677" i="1"/>
  <c r="H1677" i="1"/>
  <c r="I1677" i="1"/>
  <c r="J1677" i="1"/>
  <c r="K1677" i="1"/>
  <c r="L1677" i="1"/>
  <c r="M1677" i="1"/>
  <c r="B1678" i="1"/>
  <c r="C1678" i="1"/>
  <c r="D1678" i="1"/>
  <c r="E1678" i="1"/>
  <c r="F1678" i="1"/>
  <c r="G1678" i="1"/>
  <c r="H1678" i="1"/>
  <c r="I1678" i="1"/>
  <c r="J1678" i="1"/>
  <c r="K1678" i="1"/>
  <c r="L1678" i="1"/>
  <c r="M1678" i="1"/>
  <c r="B1679" i="1"/>
  <c r="C1679" i="1"/>
  <c r="D1679" i="1"/>
  <c r="E1679" i="1"/>
  <c r="F1679" i="1"/>
  <c r="G1679" i="1"/>
  <c r="H1679" i="1"/>
  <c r="I1679" i="1"/>
  <c r="J1679" i="1"/>
  <c r="K1679" i="1"/>
  <c r="L1679" i="1"/>
  <c r="M1679" i="1"/>
  <c r="A1680" i="1"/>
  <c r="B1680" i="1"/>
  <c r="C1680" i="1"/>
  <c r="D1680" i="1"/>
  <c r="E1680" i="1"/>
  <c r="F1680" i="1"/>
  <c r="G1680" i="1"/>
  <c r="H1680" i="1"/>
  <c r="I1680" i="1"/>
  <c r="J1680" i="1"/>
  <c r="K1680" i="1"/>
  <c r="L1680" i="1"/>
  <c r="M1680" i="1"/>
  <c r="B1681" i="1"/>
  <c r="C1681" i="1"/>
  <c r="A1681" i="1" s="1"/>
  <c r="D1681" i="1"/>
  <c r="E1681" i="1"/>
  <c r="F1681" i="1"/>
  <c r="G1681" i="1"/>
  <c r="H1681" i="1"/>
  <c r="I1681" i="1"/>
  <c r="J1681" i="1"/>
  <c r="K1681" i="1"/>
  <c r="L1681" i="1"/>
  <c r="M1681" i="1"/>
  <c r="B1682" i="1"/>
  <c r="C1682" i="1"/>
  <c r="D1682" i="1"/>
  <c r="E1682" i="1"/>
  <c r="F1682" i="1"/>
  <c r="G1682" i="1"/>
  <c r="H1682" i="1"/>
  <c r="I1682" i="1"/>
  <c r="J1682" i="1"/>
  <c r="K1682" i="1"/>
  <c r="L1682" i="1"/>
  <c r="M1682" i="1"/>
  <c r="B1683" i="1"/>
  <c r="C1683" i="1"/>
  <c r="D1683" i="1"/>
  <c r="E1683" i="1"/>
  <c r="F1683" i="1"/>
  <c r="G1683" i="1"/>
  <c r="H1683" i="1"/>
  <c r="I1683" i="1"/>
  <c r="J1683" i="1"/>
  <c r="K1683" i="1"/>
  <c r="L1683" i="1"/>
  <c r="M1683" i="1"/>
  <c r="B1684" i="1"/>
  <c r="C1684" i="1"/>
  <c r="A1684" i="1" s="1"/>
  <c r="D1684" i="1"/>
  <c r="E1684" i="1"/>
  <c r="F1684" i="1"/>
  <c r="G1684" i="1"/>
  <c r="H1684" i="1"/>
  <c r="I1684" i="1"/>
  <c r="J1684" i="1"/>
  <c r="K1684" i="1"/>
  <c r="L1684" i="1"/>
  <c r="M1684" i="1"/>
  <c r="B1685" i="1"/>
  <c r="C1685" i="1"/>
  <c r="A1685" i="1" s="1"/>
  <c r="D1685" i="1"/>
  <c r="E1685" i="1"/>
  <c r="F1685" i="1"/>
  <c r="G1685" i="1"/>
  <c r="H1685" i="1"/>
  <c r="I1685" i="1"/>
  <c r="J1685" i="1"/>
  <c r="K1685" i="1"/>
  <c r="L1685" i="1"/>
  <c r="M1685" i="1"/>
  <c r="B1686" i="1"/>
  <c r="C1686" i="1"/>
  <c r="A1686" i="1" s="1"/>
  <c r="D1686" i="1"/>
  <c r="E1686" i="1"/>
  <c r="F1686" i="1"/>
  <c r="G1686" i="1"/>
  <c r="H1686" i="1"/>
  <c r="I1686" i="1"/>
  <c r="J1686" i="1"/>
  <c r="K1686" i="1"/>
  <c r="L1686" i="1"/>
  <c r="M1686" i="1"/>
  <c r="B1687" i="1"/>
  <c r="C1687" i="1"/>
  <c r="D1687" i="1"/>
  <c r="E1687" i="1"/>
  <c r="F1687" i="1"/>
  <c r="G1687" i="1"/>
  <c r="H1687" i="1"/>
  <c r="I1687" i="1"/>
  <c r="J1687" i="1"/>
  <c r="K1687" i="1"/>
  <c r="L1687" i="1"/>
  <c r="M1687" i="1"/>
  <c r="B1688" i="1"/>
  <c r="C1688" i="1"/>
  <c r="A1688" i="1" s="1"/>
  <c r="D1688" i="1"/>
  <c r="E1688" i="1"/>
  <c r="F1688" i="1"/>
  <c r="G1688" i="1"/>
  <c r="H1688" i="1"/>
  <c r="I1688" i="1"/>
  <c r="J1688" i="1"/>
  <c r="K1688" i="1"/>
  <c r="L1688" i="1"/>
  <c r="M1688" i="1"/>
  <c r="B1689" i="1"/>
  <c r="C1689" i="1"/>
  <c r="A1689" i="1" s="1"/>
  <c r="D1689" i="1"/>
  <c r="E1689" i="1"/>
  <c r="F1689" i="1"/>
  <c r="G1689" i="1"/>
  <c r="H1689" i="1"/>
  <c r="I1689" i="1"/>
  <c r="J1689" i="1"/>
  <c r="K1689" i="1"/>
  <c r="L1689" i="1"/>
  <c r="M1689" i="1"/>
  <c r="B1690" i="1"/>
  <c r="C1690" i="1"/>
  <c r="D1690" i="1"/>
  <c r="E1690" i="1"/>
  <c r="F1690" i="1"/>
  <c r="G1690" i="1"/>
  <c r="H1690" i="1"/>
  <c r="I1690" i="1"/>
  <c r="J1690" i="1"/>
  <c r="K1690" i="1"/>
  <c r="L1690" i="1"/>
  <c r="M1690" i="1"/>
  <c r="B1691" i="1"/>
  <c r="C1691" i="1"/>
  <c r="D1691" i="1"/>
  <c r="E1691" i="1"/>
  <c r="F1691" i="1"/>
  <c r="G1691" i="1"/>
  <c r="H1691" i="1"/>
  <c r="I1691" i="1"/>
  <c r="J1691" i="1"/>
  <c r="K1691" i="1"/>
  <c r="L1691" i="1"/>
  <c r="M1691" i="1"/>
  <c r="B1692" i="1"/>
  <c r="C1692" i="1"/>
  <c r="A1692" i="1" s="1"/>
  <c r="D1692" i="1"/>
  <c r="E1692" i="1"/>
  <c r="F1692" i="1"/>
  <c r="G1692" i="1"/>
  <c r="H1692" i="1"/>
  <c r="I1692" i="1"/>
  <c r="J1692" i="1"/>
  <c r="K1692" i="1"/>
  <c r="L1692" i="1"/>
  <c r="M1692" i="1"/>
  <c r="B1693" i="1"/>
  <c r="C1693" i="1"/>
  <c r="A1693" i="1" s="1"/>
  <c r="D1693" i="1"/>
  <c r="E1693" i="1"/>
  <c r="F1693" i="1"/>
  <c r="G1693" i="1"/>
  <c r="H1693" i="1"/>
  <c r="I1693" i="1"/>
  <c r="J1693" i="1"/>
  <c r="K1693" i="1"/>
  <c r="L1693" i="1"/>
  <c r="M1693" i="1"/>
  <c r="B1694" i="1"/>
  <c r="C1694" i="1"/>
  <c r="A1694" i="1" s="1"/>
  <c r="D1694" i="1"/>
  <c r="E1694" i="1"/>
  <c r="F1694" i="1"/>
  <c r="G1694" i="1"/>
  <c r="H1694" i="1"/>
  <c r="I1694" i="1"/>
  <c r="J1694" i="1"/>
  <c r="K1694" i="1"/>
  <c r="L1694" i="1"/>
  <c r="M1694" i="1"/>
  <c r="B1695" i="1"/>
  <c r="C1695" i="1"/>
  <c r="D1695" i="1"/>
  <c r="E1695" i="1"/>
  <c r="F1695" i="1"/>
  <c r="G1695" i="1"/>
  <c r="H1695" i="1"/>
  <c r="I1695" i="1"/>
  <c r="J1695" i="1"/>
  <c r="K1695" i="1"/>
  <c r="L1695" i="1"/>
  <c r="M1695" i="1"/>
  <c r="B1696" i="1"/>
  <c r="C1696" i="1"/>
  <c r="A1696" i="1" s="1"/>
  <c r="D1696" i="1"/>
  <c r="E1696" i="1"/>
  <c r="F1696" i="1"/>
  <c r="G1696" i="1"/>
  <c r="H1696" i="1"/>
  <c r="I1696" i="1"/>
  <c r="J1696" i="1"/>
  <c r="K1696" i="1"/>
  <c r="L1696" i="1"/>
  <c r="M1696" i="1"/>
  <c r="B1697" i="1"/>
  <c r="C1697" i="1"/>
  <c r="A1697" i="1" s="1"/>
  <c r="D1697" i="1"/>
  <c r="E1697" i="1"/>
  <c r="F1697" i="1"/>
  <c r="G1697" i="1"/>
  <c r="H1697" i="1"/>
  <c r="I1697" i="1"/>
  <c r="J1697" i="1"/>
  <c r="K1697" i="1"/>
  <c r="L1697" i="1"/>
  <c r="M1697" i="1"/>
  <c r="B1698" i="1"/>
  <c r="C1698" i="1"/>
  <c r="D1698" i="1"/>
  <c r="E1698" i="1"/>
  <c r="F1698" i="1"/>
  <c r="G1698" i="1"/>
  <c r="H1698" i="1"/>
  <c r="I1698" i="1"/>
  <c r="J1698" i="1"/>
  <c r="K1698" i="1"/>
  <c r="L1698" i="1"/>
  <c r="M1698" i="1"/>
  <c r="B1699" i="1"/>
  <c r="C1699" i="1"/>
  <c r="D1699" i="1"/>
  <c r="E1699" i="1"/>
  <c r="F1699" i="1"/>
  <c r="G1699" i="1"/>
  <c r="H1699" i="1"/>
  <c r="I1699" i="1"/>
  <c r="J1699" i="1"/>
  <c r="K1699" i="1"/>
  <c r="L1699" i="1"/>
  <c r="M1699" i="1"/>
  <c r="B1700" i="1"/>
  <c r="C1700" i="1"/>
  <c r="A1700" i="1" s="1"/>
  <c r="D1700" i="1"/>
  <c r="E1700" i="1"/>
  <c r="F1700" i="1"/>
  <c r="G1700" i="1"/>
  <c r="H1700" i="1"/>
  <c r="I1700" i="1"/>
  <c r="J1700" i="1"/>
  <c r="K1700" i="1"/>
  <c r="L1700" i="1"/>
  <c r="M1700" i="1"/>
  <c r="B1701" i="1"/>
  <c r="C1701" i="1"/>
  <c r="A1701" i="1" s="1"/>
  <c r="D1701" i="1"/>
  <c r="E1701" i="1"/>
  <c r="F1701" i="1"/>
  <c r="G1701" i="1"/>
  <c r="H1701" i="1"/>
  <c r="I1701" i="1"/>
  <c r="J1701" i="1"/>
  <c r="K1701" i="1"/>
  <c r="L1701" i="1"/>
  <c r="M1701" i="1"/>
  <c r="B1702" i="1"/>
  <c r="C1702" i="1"/>
  <c r="A1702" i="1" s="1"/>
  <c r="D1702" i="1"/>
  <c r="E1702" i="1"/>
  <c r="F1702" i="1"/>
  <c r="G1702" i="1"/>
  <c r="H1702" i="1"/>
  <c r="I1702" i="1"/>
  <c r="J1702" i="1"/>
  <c r="K1702" i="1"/>
  <c r="L1702" i="1"/>
  <c r="M1702" i="1"/>
  <c r="B1703" i="1"/>
  <c r="C1703" i="1"/>
  <c r="D1703" i="1"/>
  <c r="E1703" i="1"/>
  <c r="F1703" i="1"/>
  <c r="G1703" i="1"/>
  <c r="H1703" i="1"/>
  <c r="I1703" i="1"/>
  <c r="J1703" i="1"/>
  <c r="K1703" i="1"/>
  <c r="L1703" i="1"/>
  <c r="M1703" i="1"/>
  <c r="A1704" i="1"/>
  <c r="B1704" i="1"/>
  <c r="C1704" i="1"/>
  <c r="D1704" i="1"/>
  <c r="E1704" i="1"/>
  <c r="F1704" i="1"/>
  <c r="G1704" i="1"/>
  <c r="H1704" i="1"/>
  <c r="I1704" i="1"/>
  <c r="J1704" i="1"/>
  <c r="K1704" i="1"/>
  <c r="L1704" i="1"/>
  <c r="M1704" i="1"/>
  <c r="B1705" i="1"/>
  <c r="C1705" i="1"/>
  <c r="A1705" i="1" s="1"/>
  <c r="D1705" i="1"/>
  <c r="E1705" i="1"/>
  <c r="F1705" i="1"/>
  <c r="G1705" i="1"/>
  <c r="H1705" i="1"/>
  <c r="I1705" i="1"/>
  <c r="J1705" i="1"/>
  <c r="K1705" i="1"/>
  <c r="L1705" i="1"/>
  <c r="M1705" i="1"/>
  <c r="B1706" i="1"/>
  <c r="A1706" i="1" s="1"/>
  <c r="C1706" i="1"/>
  <c r="D1706" i="1"/>
  <c r="E1706" i="1"/>
  <c r="F1706" i="1"/>
  <c r="G1706" i="1"/>
  <c r="H1706" i="1"/>
  <c r="I1706" i="1"/>
  <c r="J1706" i="1"/>
  <c r="K1706" i="1"/>
  <c r="L1706" i="1"/>
  <c r="M1706" i="1"/>
  <c r="B1707" i="1"/>
  <c r="C1707" i="1"/>
  <c r="D1707" i="1"/>
  <c r="E1707" i="1"/>
  <c r="F1707" i="1"/>
  <c r="G1707" i="1"/>
  <c r="H1707" i="1"/>
  <c r="I1707" i="1"/>
  <c r="J1707" i="1"/>
  <c r="K1707" i="1"/>
  <c r="L1707" i="1"/>
  <c r="M1707" i="1"/>
  <c r="B1708" i="1"/>
  <c r="C1708" i="1"/>
  <c r="A1708" i="1" s="1"/>
  <c r="D1708" i="1"/>
  <c r="E1708" i="1"/>
  <c r="F1708" i="1"/>
  <c r="G1708" i="1"/>
  <c r="H1708" i="1"/>
  <c r="I1708" i="1"/>
  <c r="J1708" i="1"/>
  <c r="K1708" i="1"/>
  <c r="L1708" i="1"/>
  <c r="M1708" i="1"/>
  <c r="B1709" i="1"/>
  <c r="C1709" i="1"/>
  <c r="A1709" i="1" s="1"/>
  <c r="D1709" i="1"/>
  <c r="E1709" i="1"/>
  <c r="F1709" i="1"/>
  <c r="G1709" i="1"/>
  <c r="H1709" i="1"/>
  <c r="I1709" i="1"/>
  <c r="J1709" i="1"/>
  <c r="K1709" i="1"/>
  <c r="L1709" i="1"/>
  <c r="M1709" i="1"/>
  <c r="B1710" i="1"/>
  <c r="C1710" i="1"/>
  <c r="D1710" i="1"/>
  <c r="E1710" i="1"/>
  <c r="F1710" i="1"/>
  <c r="G1710" i="1"/>
  <c r="H1710" i="1"/>
  <c r="I1710" i="1"/>
  <c r="J1710" i="1"/>
  <c r="K1710" i="1"/>
  <c r="L1710" i="1"/>
  <c r="M1710" i="1"/>
  <c r="B1711" i="1"/>
  <c r="C1711" i="1"/>
  <c r="D1711" i="1"/>
  <c r="E1711" i="1"/>
  <c r="F1711" i="1"/>
  <c r="G1711" i="1"/>
  <c r="H1711" i="1"/>
  <c r="I1711" i="1"/>
  <c r="J1711" i="1"/>
  <c r="K1711" i="1"/>
  <c r="L1711" i="1"/>
  <c r="M1711" i="1"/>
  <c r="A1712" i="1"/>
  <c r="B1712" i="1"/>
  <c r="C1712" i="1"/>
  <c r="D1712" i="1"/>
  <c r="E1712" i="1"/>
  <c r="F1712" i="1"/>
  <c r="G1712" i="1"/>
  <c r="H1712" i="1"/>
  <c r="I1712" i="1"/>
  <c r="J1712" i="1"/>
  <c r="K1712" i="1"/>
  <c r="L1712" i="1"/>
  <c r="M1712" i="1"/>
  <c r="B1713" i="1"/>
  <c r="C1713" i="1"/>
  <c r="A1713" i="1" s="1"/>
  <c r="D1713" i="1"/>
  <c r="E1713" i="1"/>
  <c r="F1713" i="1"/>
  <c r="G1713" i="1"/>
  <c r="H1713" i="1"/>
  <c r="I1713" i="1"/>
  <c r="J1713" i="1"/>
  <c r="K1713" i="1"/>
  <c r="L1713" i="1"/>
  <c r="M1713" i="1"/>
  <c r="B1714" i="1"/>
  <c r="C1714" i="1"/>
  <c r="D1714" i="1"/>
  <c r="E1714" i="1"/>
  <c r="F1714" i="1"/>
  <c r="G1714" i="1"/>
  <c r="H1714" i="1"/>
  <c r="I1714" i="1"/>
  <c r="J1714" i="1"/>
  <c r="K1714" i="1"/>
  <c r="L1714" i="1"/>
  <c r="M1714" i="1"/>
  <c r="B1715" i="1"/>
  <c r="C1715" i="1"/>
  <c r="D1715" i="1"/>
  <c r="E1715" i="1"/>
  <c r="F1715" i="1"/>
  <c r="G1715" i="1"/>
  <c r="H1715" i="1"/>
  <c r="I1715" i="1"/>
  <c r="J1715" i="1"/>
  <c r="K1715" i="1"/>
  <c r="L1715" i="1"/>
  <c r="M1715" i="1"/>
  <c r="B1716" i="1"/>
  <c r="C1716" i="1"/>
  <c r="A1716" i="1" s="1"/>
  <c r="D1716" i="1"/>
  <c r="E1716" i="1"/>
  <c r="F1716" i="1"/>
  <c r="G1716" i="1"/>
  <c r="H1716" i="1"/>
  <c r="I1716" i="1"/>
  <c r="J1716" i="1"/>
  <c r="K1716" i="1"/>
  <c r="L1716" i="1"/>
  <c r="M1716" i="1"/>
  <c r="B1717" i="1"/>
  <c r="C1717" i="1"/>
  <c r="A1717" i="1" s="1"/>
  <c r="D1717" i="1"/>
  <c r="E1717" i="1"/>
  <c r="F1717" i="1"/>
  <c r="G1717" i="1"/>
  <c r="H1717" i="1"/>
  <c r="I1717" i="1"/>
  <c r="J1717" i="1"/>
  <c r="K1717" i="1"/>
  <c r="L1717" i="1"/>
  <c r="M1717" i="1"/>
  <c r="B1718" i="1"/>
  <c r="C1718" i="1"/>
  <c r="A1718" i="1" s="1"/>
  <c r="D1718" i="1"/>
  <c r="E1718" i="1"/>
  <c r="F1718" i="1"/>
  <c r="G1718" i="1"/>
  <c r="H1718" i="1"/>
  <c r="I1718" i="1"/>
  <c r="J1718" i="1"/>
  <c r="K1718" i="1"/>
  <c r="L1718" i="1"/>
  <c r="M1718" i="1"/>
  <c r="B1719" i="1"/>
  <c r="C1719" i="1"/>
  <c r="D1719" i="1"/>
  <c r="E1719" i="1"/>
  <c r="F1719" i="1"/>
  <c r="G1719" i="1"/>
  <c r="H1719" i="1"/>
  <c r="I1719" i="1"/>
  <c r="J1719" i="1"/>
  <c r="K1719" i="1"/>
  <c r="L1719" i="1"/>
  <c r="M1719" i="1"/>
  <c r="B1720" i="1"/>
  <c r="C1720" i="1"/>
  <c r="A1720" i="1" s="1"/>
  <c r="D1720" i="1"/>
  <c r="E1720" i="1"/>
  <c r="F1720" i="1"/>
  <c r="G1720" i="1"/>
  <c r="H1720" i="1"/>
  <c r="I1720" i="1"/>
  <c r="J1720" i="1"/>
  <c r="K1720" i="1"/>
  <c r="L1720" i="1"/>
  <c r="M1720" i="1"/>
  <c r="B1721" i="1"/>
  <c r="C1721" i="1"/>
  <c r="A1721" i="1" s="1"/>
  <c r="D1721" i="1"/>
  <c r="E1721" i="1"/>
  <c r="F1721" i="1"/>
  <c r="G1721" i="1"/>
  <c r="H1721" i="1"/>
  <c r="I1721" i="1"/>
  <c r="J1721" i="1"/>
  <c r="K1721" i="1"/>
  <c r="L1721" i="1"/>
  <c r="M1721" i="1"/>
  <c r="B1722" i="1"/>
  <c r="C1722" i="1"/>
  <c r="D1722" i="1"/>
  <c r="E1722" i="1"/>
  <c r="F1722" i="1"/>
  <c r="G1722" i="1"/>
  <c r="H1722" i="1"/>
  <c r="I1722" i="1"/>
  <c r="J1722" i="1"/>
  <c r="K1722" i="1"/>
  <c r="L1722" i="1"/>
  <c r="M1722" i="1"/>
  <c r="B1723" i="1"/>
  <c r="C1723" i="1"/>
  <c r="D1723" i="1"/>
  <c r="E1723" i="1"/>
  <c r="F1723" i="1"/>
  <c r="G1723" i="1"/>
  <c r="H1723" i="1"/>
  <c r="I1723" i="1"/>
  <c r="J1723" i="1"/>
  <c r="K1723" i="1"/>
  <c r="L1723" i="1"/>
  <c r="M1723" i="1"/>
  <c r="B1724" i="1"/>
  <c r="C1724" i="1"/>
  <c r="A1724" i="1" s="1"/>
  <c r="D1724" i="1"/>
  <c r="E1724" i="1"/>
  <c r="F1724" i="1"/>
  <c r="G1724" i="1"/>
  <c r="H1724" i="1"/>
  <c r="I1724" i="1"/>
  <c r="J1724" i="1"/>
  <c r="K1724" i="1"/>
  <c r="L1724" i="1"/>
  <c r="M1724" i="1"/>
  <c r="B1725" i="1"/>
  <c r="C1725" i="1"/>
  <c r="A1725" i="1" s="1"/>
  <c r="D1725" i="1"/>
  <c r="E1725" i="1"/>
  <c r="F1725" i="1"/>
  <c r="G1725" i="1"/>
  <c r="H1725" i="1"/>
  <c r="I1725" i="1"/>
  <c r="J1725" i="1"/>
  <c r="K1725" i="1"/>
  <c r="L1725" i="1"/>
  <c r="M1725" i="1"/>
  <c r="B1726" i="1"/>
  <c r="C1726" i="1"/>
  <c r="A1726" i="1" s="1"/>
  <c r="D1726" i="1"/>
  <c r="E1726" i="1"/>
  <c r="F1726" i="1"/>
  <c r="G1726" i="1"/>
  <c r="H1726" i="1"/>
  <c r="I1726" i="1"/>
  <c r="J1726" i="1"/>
  <c r="K1726" i="1"/>
  <c r="L1726" i="1"/>
  <c r="M1726" i="1"/>
  <c r="B1727" i="1"/>
  <c r="C1727" i="1"/>
  <c r="A1727" i="1" s="1"/>
  <c r="D1727" i="1"/>
  <c r="E1727" i="1"/>
  <c r="F1727" i="1"/>
  <c r="G1727" i="1"/>
  <c r="H1727" i="1"/>
  <c r="I1727" i="1"/>
  <c r="J1727" i="1"/>
  <c r="K1727" i="1"/>
  <c r="L1727" i="1"/>
  <c r="M1727" i="1"/>
  <c r="B1728" i="1"/>
  <c r="C1728" i="1"/>
  <c r="A1728" i="1" s="1"/>
  <c r="D1728" i="1"/>
  <c r="E1728" i="1"/>
  <c r="F1728" i="1"/>
  <c r="G1728" i="1"/>
  <c r="H1728" i="1"/>
  <c r="I1728" i="1"/>
  <c r="J1728" i="1"/>
  <c r="K1728" i="1"/>
  <c r="L1728" i="1"/>
  <c r="M1728" i="1"/>
  <c r="B1729" i="1"/>
  <c r="C1729" i="1"/>
  <c r="A1729" i="1" s="1"/>
  <c r="D1729" i="1"/>
  <c r="E1729" i="1"/>
  <c r="F1729" i="1"/>
  <c r="G1729" i="1"/>
  <c r="H1729" i="1"/>
  <c r="I1729" i="1"/>
  <c r="J1729" i="1"/>
  <c r="K1729" i="1"/>
  <c r="L1729" i="1"/>
  <c r="M1729" i="1"/>
  <c r="B1730" i="1"/>
  <c r="C1730" i="1"/>
  <c r="D1730" i="1"/>
  <c r="E1730" i="1"/>
  <c r="F1730" i="1"/>
  <c r="G1730" i="1"/>
  <c r="H1730" i="1"/>
  <c r="I1730" i="1"/>
  <c r="J1730" i="1"/>
  <c r="K1730" i="1"/>
  <c r="L1730" i="1"/>
  <c r="M1730" i="1"/>
  <c r="B1731" i="1"/>
  <c r="C1731" i="1"/>
  <c r="A1731" i="1" s="1"/>
  <c r="D1731" i="1"/>
  <c r="E1731" i="1"/>
  <c r="F1731" i="1"/>
  <c r="G1731" i="1"/>
  <c r="H1731" i="1"/>
  <c r="I1731" i="1"/>
  <c r="J1731" i="1"/>
  <c r="K1731" i="1"/>
  <c r="L1731" i="1"/>
  <c r="M1731" i="1"/>
  <c r="B1732" i="1"/>
  <c r="C1732" i="1"/>
  <c r="A1732" i="1" s="1"/>
  <c r="D1732" i="1"/>
  <c r="E1732" i="1"/>
  <c r="F1732" i="1"/>
  <c r="G1732" i="1"/>
  <c r="H1732" i="1"/>
  <c r="I1732" i="1"/>
  <c r="J1732" i="1"/>
  <c r="K1732" i="1"/>
  <c r="L1732" i="1"/>
  <c r="M1732" i="1"/>
  <c r="B1733" i="1"/>
  <c r="C1733" i="1"/>
  <c r="A1733" i="1" s="1"/>
  <c r="D1733" i="1"/>
  <c r="E1733" i="1"/>
  <c r="F1733" i="1"/>
  <c r="G1733" i="1"/>
  <c r="H1733" i="1"/>
  <c r="I1733" i="1"/>
  <c r="J1733" i="1"/>
  <c r="K1733" i="1"/>
  <c r="L1733" i="1"/>
  <c r="M1733" i="1"/>
  <c r="B1734" i="1"/>
  <c r="C1734" i="1"/>
  <c r="A1734" i="1" s="1"/>
  <c r="D1734" i="1"/>
  <c r="E1734" i="1"/>
  <c r="F1734" i="1"/>
  <c r="G1734" i="1"/>
  <c r="H1734" i="1"/>
  <c r="I1734" i="1"/>
  <c r="J1734" i="1"/>
  <c r="K1734" i="1"/>
  <c r="L1734" i="1"/>
  <c r="M1734" i="1"/>
  <c r="B1735" i="1"/>
  <c r="C1735" i="1"/>
  <c r="D1735" i="1"/>
  <c r="E1735" i="1"/>
  <c r="F1735" i="1"/>
  <c r="G1735" i="1"/>
  <c r="H1735" i="1"/>
  <c r="I1735" i="1"/>
  <c r="J1735" i="1"/>
  <c r="K1735" i="1"/>
  <c r="L1735" i="1"/>
  <c r="M1735" i="1"/>
  <c r="B1736" i="1"/>
  <c r="A1736" i="1" s="1"/>
  <c r="C1736" i="1"/>
  <c r="D1736" i="1"/>
  <c r="E1736" i="1"/>
  <c r="F1736" i="1"/>
  <c r="G1736" i="1"/>
  <c r="H1736" i="1"/>
  <c r="I1736" i="1"/>
  <c r="J1736" i="1"/>
  <c r="K1736" i="1"/>
  <c r="L1736" i="1"/>
  <c r="M1736" i="1"/>
  <c r="B1737" i="1"/>
  <c r="C1737" i="1"/>
  <c r="D1737" i="1"/>
  <c r="E1737" i="1"/>
  <c r="F1737" i="1"/>
  <c r="G1737" i="1"/>
  <c r="H1737" i="1"/>
  <c r="I1737" i="1"/>
  <c r="J1737" i="1"/>
  <c r="K1737" i="1"/>
  <c r="L1737" i="1"/>
  <c r="M1737" i="1"/>
  <c r="B1738" i="1"/>
  <c r="A1738" i="1" s="1"/>
  <c r="C1738" i="1"/>
  <c r="D1738" i="1"/>
  <c r="E1738" i="1"/>
  <c r="F1738" i="1"/>
  <c r="G1738" i="1"/>
  <c r="H1738" i="1"/>
  <c r="I1738" i="1"/>
  <c r="J1738" i="1"/>
  <c r="K1738" i="1"/>
  <c r="L1738" i="1"/>
  <c r="M1738" i="1"/>
  <c r="B1739" i="1"/>
  <c r="C1739" i="1"/>
  <c r="D1739" i="1"/>
  <c r="E1739" i="1"/>
  <c r="F1739" i="1"/>
  <c r="G1739" i="1"/>
  <c r="H1739" i="1"/>
  <c r="I1739" i="1"/>
  <c r="J1739" i="1"/>
  <c r="K1739" i="1"/>
  <c r="L1739" i="1"/>
  <c r="M1739" i="1"/>
  <c r="B1740" i="1"/>
  <c r="C1740" i="1"/>
  <c r="A1740" i="1" s="1"/>
  <c r="D1740" i="1"/>
  <c r="E1740" i="1"/>
  <c r="F1740" i="1"/>
  <c r="G1740" i="1"/>
  <c r="H1740" i="1"/>
  <c r="I1740" i="1"/>
  <c r="J1740" i="1"/>
  <c r="K1740" i="1"/>
  <c r="L1740" i="1"/>
  <c r="M1740" i="1"/>
  <c r="B1741" i="1"/>
  <c r="C1741" i="1"/>
  <c r="A1741" i="1" s="1"/>
  <c r="D1741" i="1"/>
  <c r="E1741" i="1"/>
  <c r="F1741" i="1"/>
  <c r="G1741" i="1"/>
  <c r="H1741" i="1"/>
  <c r="I1741" i="1"/>
  <c r="J1741" i="1"/>
  <c r="K1741" i="1"/>
  <c r="L1741" i="1"/>
  <c r="M1741" i="1"/>
  <c r="B1742" i="1"/>
  <c r="C1742" i="1"/>
  <c r="D1742" i="1"/>
  <c r="E1742" i="1"/>
  <c r="F1742" i="1"/>
  <c r="G1742" i="1"/>
  <c r="H1742" i="1"/>
  <c r="I1742" i="1"/>
  <c r="J1742" i="1"/>
  <c r="K1742" i="1"/>
  <c r="L1742" i="1"/>
  <c r="M1742" i="1"/>
  <c r="B1743" i="1"/>
  <c r="C1743" i="1"/>
  <c r="D1743" i="1"/>
  <c r="E1743" i="1"/>
  <c r="F1743" i="1"/>
  <c r="G1743" i="1"/>
  <c r="H1743" i="1"/>
  <c r="I1743" i="1"/>
  <c r="J1743" i="1"/>
  <c r="K1743" i="1"/>
  <c r="L1743" i="1"/>
  <c r="M1743" i="1"/>
  <c r="A1744" i="1"/>
  <c r="B1744" i="1"/>
  <c r="C1744" i="1"/>
  <c r="D1744" i="1"/>
  <c r="E1744" i="1"/>
  <c r="F1744" i="1"/>
  <c r="G1744" i="1"/>
  <c r="H1744" i="1"/>
  <c r="I1744" i="1"/>
  <c r="J1744" i="1"/>
  <c r="K1744" i="1"/>
  <c r="L1744" i="1"/>
  <c r="M1744" i="1"/>
  <c r="B1745" i="1"/>
  <c r="C1745" i="1"/>
  <c r="A1745" i="1" s="1"/>
  <c r="D1745" i="1"/>
  <c r="E1745" i="1"/>
  <c r="F1745" i="1"/>
  <c r="G1745" i="1"/>
  <c r="H1745" i="1"/>
  <c r="I1745" i="1"/>
  <c r="J1745" i="1"/>
  <c r="K1745" i="1"/>
  <c r="L1745" i="1"/>
  <c r="M1745" i="1"/>
  <c r="B1746" i="1"/>
  <c r="C1746" i="1"/>
  <c r="D1746" i="1"/>
  <c r="E1746" i="1"/>
  <c r="F1746" i="1"/>
  <c r="G1746" i="1"/>
  <c r="H1746" i="1"/>
  <c r="I1746" i="1"/>
  <c r="J1746" i="1"/>
  <c r="K1746" i="1"/>
  <c r="L1746" i="1"/>
  <c r="M1746" i="1"/>
  <c r="B1747" i="1"/>
  <c r="C1747" i="1"/>
  <c r="D1747" i="1"/>
  <c r="E1747" i="1"/>
  <c r="F1747" i="1"/>
  <c r="G1747" i="1"/>
  <c r="H1747" i="1"/>
  <c r="I1747" i="1"/>
  <c r="J1747" i="1"/>
  <c r="K1747" i="1"/>
  <c r="L1747" i="1"/>
  <c r="M1747" i="1"/>
  <c r="B1748" i="1"/>
  <c r="C1748" i="1"/>
  <c r="A1748" i="1" s="1"/>
  <c r="D1748" i="1"/>
  <c r="E1748" i="1"/>
  <c r="F1748" i="1"/>
  <c r="G1748" i="1"/>
  <c r="H1748" i="1"/>
  <c r="I1748" i="1"/>
  <c r="J1748" i="1"/>
  <c r="K1748" i="1"/>
  <c r="L1748" i="1"/>
  <c r="M1748" i="1"/>
  <c r="B1749" i="1"/>
  <c r="C1749" i="1"/>
  <c r="A1749" i="1" s="1"/>
  <c r="D1749" i="1"/>
  <c r="E1749" i="1"/>
  <c r="F1749" i="1"/>
  <c r="G1749" i="1"/>
  <c r="H1749" i="1"/>
  <c r="I1749" i="1"/>
  <c r="J1749" i="1"/>
  <c r="K1749" i="1"/>
  <c r="L1749" i="1"/>
  <c r="M1749" i="1"/>
  <c r="B1750" i="1"/>
  <c r="C1750" i="1"/>
  <c r="A1750" i="1" s="1"/>
  <c r="D1750" i="1"/>
  <c r="E1750" i="1"/>
  <c r="F1750" i="1"/>
  <c r="G1750" i="1"/>
  <c r="H1750" i="1"/>
  <c r="I1750" i="1"/>
  <c r="J1750" i="1"/>
  <c r="K1750" i="1"/>
  <c r="L1750" i="1"/>
  <c r="M1750" i="1"/>
  <c r="B1751" i="1"/>
  <c r="C1751" i="1"/>
  <c r="D1751" i="1"/>
  <c r="E1751" i="1"/>
  <c r="F1751" i="1"/>
  <c r="G1751" i="1"/>
  <c r="H1751" i="1"/>
  <c r="I1751" i="1"/>
  <c r="J1751" i="1"/>
  <c r="K1751" i="1"/>
  <c r="L1751" i="1"/>
  <c r="M1751" i="1"/>
  <c r="B1752" i="1"/>
  <c r="C1752" i="1"/>
  <c r="A1752" i="1" s="1"/>
  <c r="D1752" i="1"/>
  <c r="E1752" i="1"/>
  <c r="F1752" i="1"/>
  <c r="G1752" i="1"/>
  <c r="H1752" i="1"/>
  <c r="I1752" i="1"/>
  <c r="J1752" i="1"/>
  <c r="K1752" i="1"/>
  <c r="L1752" i="1"/>
  <c r="M1752" i="1"/>
  <c r="B1753" i="1"/>
  <c r="C1753" i="1"/>
  <c r="A1753" i="1" s="1"/>
  <c r="D1753" i="1"/>
  <c r="E1753" i="1"/>
  <c r="F1753" i="1"/>
  <c r="G1753" i="1"/>
  <c r="H1753" i="1"/>
  <c r="I1753" i="1"/>
  <c r="J1753" i="1"/>
  <c r="K1753" i="1"/>
  <c r="L1753" i="1"/>
  <c r="M1753" i="1"/>
  <c r="B1754" i="1"/>
  <c r="C1754" i="1"/>
  <c r="D1754" i="1"/>
  <c r="E1754" i="1"/>
  <c r="F1754" i="1"/>
  <c r="G1754" i="1"/>
  <c r="H1754" i="1"/>
  <c r="I1754" i="1"/>
  <c r="J1754" i="1"/>
  <c r="K1754" i="1"/>
  <c r="L1754" i="1"/>
  <c r="M1754" i="1"/>
  <c r="B1755" i="1"/>
  <c r="C1755" i="1"/>
  <c r="D1755" i="1"/>
  <c r="E1755" i="1"/>
  <c r="F1755" i="1"/>
  <c r="G1755" i="1"/>
  <c r="H1755" i="1"/>
  <c r="I1755" i="1"/>
  <c r="J1755" i="1"/>
  <c r="K1755" i="1"/>
  <c r="L1755" i="1"/>
  <c r="M1755" i="1"/>
  <c r="B1756" i="1"/>
  <c r="C1756" i="1"/>
  <c r="A1756" i="1" s="1"/>
  <c r="D1756" i="1"/>
  <c r="E1756" i="1"/>
  <c r="F1756" i="1"/>
  <c r="G1756" i="1"/>
  <c r="H1756" i="1"/>
  <c r="I1756" i="1"/>
  <c r="J1756" i="1"/>
  <c r="K1756" i="1"/>
  <c r="L1756" i="1"/>
  <c r="M1756" i="1"/>
  <c r="B1757" i="1"/>
  <c r="C1757" i="1"/>
  <c r="A1757" i="1" s="1"/>
  <c r="D1757" i="1"/>
  <c r="E1757" i="1"/>
  <c r="F1757" i="1"/>
  <c r="G1757" i="1"/>
  <c r="H1757" i="1"/>
  <c r="I1757" i="1"/>
  <c r="J1757" i="1"/>
  <c r="K1757" i="1"/>
  <c r="L1757" i="1"/>
  <c r="M1757" i="1"/>
  <c r="B1758" i="1"/>
  <c r="C1758" i="1"/>
  <c r="A1758" i="1" s="1"/>
  <c r="D1758" i="1"/>
  <c r="E1758" i="1"/>
  <c r="F1758" i="1"/>
  <c r="G1758" i="1"/>
  <c r="H1758" i="1"/>
  <c r="I1758" i="1"/>
  <c r="J1758" i="1"/>
  <c r="K1758" i="1"/>
  <c r="L1758" i="1"/>
  <c r="M1758" i="1"/>
  <c r="B1759" i="1"/>
  <c r="C1759" i="1"/>
  <c r="D1759" i="1"/>
  <c r="E1759" i="1"/>
  <c r="F1759" i="1"/>
  <c r="G1759" i="1"/>
  <c r="H1759" i="1"/>
  <c r="I1759" i="1"/>
  <c r="J1759" i="1"/>
  <c r="K1759" i="1"/>
  <c r="L1759" i="1"/>
  <c r="M1759" i="1"/>
  <c r="B1760" i="1"/>
  <c r="C1760" i="1"/>
  <c r="A1760" i="1" s="1"/>
  <c r="D1760" i="1"/>
  <c r="E1760" i="1"/>
  <c r="F1760" i="1"/>
  <c r="G1760" i="1"/>
  <c r="H1760" i="1"/>
  <c r="I1760" i="1"/>
  <c r="J1760" i="1"/>
  <c r="K1760" i="1"/>
  <c r="L1760" i="1"/>
  <c r="M1760" i="1"/>
  <c r="B1761" i="1"/>
  <c r="C1761" i="1"/>
  <c r="A1761" i="1" s="1"/>
  <c r="D1761" i="1"/>
  <c r="E1761" i="1"/>
  <c r="F1761" i="1"/>
  <c r="G1761" i="1"/>
  <c r="H1761" i="1"/>
  <c r="I1761" i="1"/>
  <c r="J1761" i="1"/>
  <c r="K1761" i="1"/>
  <c r="L1761" i="1"/>
  <c r="M1761" i="1"/>
  <c r="B1762" i="1"/>
  <c r="A1762" i="1" s="1"/>
  <c r="C1762" i="1"/>
  <c r="D1762" i="1"/>
  <c r="E1762" i="1"/>
  <c r="F1762" i="1"/>
  <c r="G1762" i="1"/>
  <c r="H1762" i="1"/>
  <c r="I1762" i="1"/>
  <c r="J1762" i="1"/>
  <c r="K1762" i="1"/>
  <c r="L1762" i="1"/>
  <c r="M1762" i="1"/>
  <c r="B1763" i="1"/>
  <c r="C1763" i="1"/>
  <c r="D1763" i="1"/>
  <c r="E1763" i="1"/>
  <c r="F1763" i="1"/>
  <c r="G1763" i="1"/>
  <c r="H1763" i="1"/>
  <c r="I1763" i="1"/>
  <c r="J1763" i="1"/>
  <c r="K1763" i="1"/>
  <c r="L1763" i="1"/>
  <c r="M1763" i="1"/>
  <c r="B1764" i="1"/>
  <c r="C1764" i="1"/>
  <c r="A1764" i="1" s="1"/>
  <c r="D1764" i="1"/>
  <c r="E1764" i="1"/>
  <c r="F1764" i="1"/>
  <c r="G1764" i="1"/>
  <c r="H1764" i="1"/>
  <c r="I1764" i="1"/>
  <c r="J1764" i="1"/>
  <c r="K1764" i="1"/>
  <c r="L1764" i="1"/>
  <c r="M1764" i="1"/>
  <c r="B1765" i="1"/>
  <c r="C1765" i="1"/>
  <c r="D1765" i="1"/>
  <c r="E1765" i="1"/>
  <c r="F1765" i="1"/>
  <c r="G1765" i="1"/>
  <c r="H1765" i="1"/>
  <c r="I1765" i="1"/>
  <c r="J1765" i="1"/>
  <c r="K1765" i="1"/>
  <c r="L1765" i="1"/>
  <c r="M1765" i="1"/>
  <c r="B1766" i="1"/>
  <c r="C1766" i="1"/>
  <c r="D1766" i="1"/>
  <c r="E1766" i="1"/>
  <c r="F1766" i="1"/>
  <c r="G1766" i="1"/>
  <c r="H1766" i="1"/>
  <c r="I1766" i="1"/>
  <c r="J1766" i="1"/>
  <c r="K1766" i="1"/>
  <c r="L1766" i="1"/>
  <c r="M1766" i="1"/>
  <c r="B1767" i="1"/>
  <c r="C1767" i="1"/>
  <c r="D1767" i="1"/>
  <c r="E1767" i="1"/>
  <c r="F1767" i="1"/>
  <c r="G1767" i="1"/>
  <c r="H1767" i="1"/>
  <c r="I1767" i="1"/>
  <c r="J1767" i="1"/>
  <c r="K1767" i="1"/>
  <c r="L1767" i="1"/>
  <c r="M1767" i="1"/>
  <c r="A1768" i="1"/>
  <c r="B1768" i="1"/>
  <c r="C1768" i="1"/>
  <c r="D1768" i="1"/>
  <c r="E1768" i="1"/>
  <c r="F1768" i="1"/>
  <c r="G1768" i="1"/>
  <c r="H1768" i="1"/>
  <c r="I1768" i="1"/>
  <c r="J1768" i="1"/>
  <c r="K1768" i="1"/>
  <c r="L1768" i="1"/>
  <c r="M1768" i="1"/>
  <c r="B1769" i="1"/>
  <c r="C1769" i="1"/>
  <c r="A1769" i="1" s="1"/>
  <c r="D1769" i="1"/>
  <c r="E1769" i="1"/>
  <c r="F1769" i="1"/>
  <c r="G1769" i="1"/>
  <c r="H1769" i="1"/>
  <c r="I1769" i="1"/>
  <c r="J1769" i="1"/>
  <c r="K1769" i="1"/>
  <c r="L1769" i="1"/>
  <c r="M1769" i="1"/>
  <c r="B1770" i="1"/>
  <c r="C1770" i="1"/>
  <c r="D1770" i="1"/>
  <c r="E1770" i="1"/>
  <c r="F1770" i="1"/>
  <c r="G1770" i="1"/>
  <c r="H1770" i="1"/>
  <c r="I1770" i="1"/>
  <c r="J1770" i="1"/>
  <c r="K1770" i="1"/>
  <c r="L1770" i="1"/>
  <c r="M1770" i="1"/>
  <c r="B1771" i="1"/>
  <c r="C1771" i="1"/>
  <c r="D1771" i="1"/>
  <c r="E1771" i="1"/>
  <c r="F1771" i="1"/>
  <c r="G1771" i="1"/>
  <c r="H1771" i="1"/>
  <c r="I1771" i="1"/>
  <c r="J1771" i="1"/>
  <c r="K1771" i="1"/>
  <c r="L1771" i="1"/>
  <c r="M1771" i="1"/>
  <c r="B1772" i="1"/>
  <c r="C1772" i="1"/>
  <c r="A1772" i="1" s="1"/>
  <c r="D1772" i="1"/>
  <c r="E1772" i="1"/>
  <c r="F1772" i="1"/>
  <c r="G1772" i="1"/>
  <c r="H1772" i="1"/>
  <c r="I1772" i="1"/>
  <c r="J1772" i="1"/>
  <c r="K1772" i="1"/>
  <c r="L1772" i="1"/>
  <c r="M1772" i="1"/>
  <c r="B1773" i="1"/>
  <c r="C1773" i="1"/>
  <c r="A1773" i="1" s="1"/>
  <c r="D1773" i="1"/>
  <c r="E1773" i="1"/>
  <c r="F1773" i="1"/>
  <c r="G1773" i="1"/>
  <c r="H1773" i="1"/>
  <c r="I1773" i="1"/>
  <c r="J1773" i="1"/>
  <c r="K1773" i="1"/>
  <c r="L1773" i="1"/>
  <c r="M1773" i="1"/>
  <c r="B1774" i="1"/>
  <c r="C1774" i="1"/>
  <c r="A1774" i="1" s="1"/>
  <c r="D1774" i="1"/>
  <c r="E1774" i="1"/>
  <c r="F1774" i="1"/>
  <c r="G1774" i="1"/>
  <c r="H1774" i="1"/>
  <c r="I1774" i="1"/>
  <c r="J1774" i="1"/>
  <c r="K1774" i="1"/>
  <c r="L1774" i="1"/>
  <c r="M1774" i="1"/>
  <c r="B1775" i="1"/>
  <c r="C1775" i="1"/>
  <c r="D1775" i="1"/>
  <c r="E1775" i="1"/>
  <c r="F1775" i="1"/>
  <c r="G1775" i="1"/>
  <c r="H1775" i="1"/>
  <c r="I1775" i="1"/>
  <c r="J1775" i="1"/>
  <c r="K1775" i="1"/>
  <c r="L1775" i="1"/>
  <c r="M1775" i="1"/>
  <c r="B1776" i="1"/>
  <c r="C1776" i="1"/>
  <c r="A1776" i="1" s="1"/>
  <c r="D1776" i="1"/>
  <c r="E1776" i="1"/>
  <c r="F1776" i="1"/>
  <c r="G1776" i="1"/>
  <c r="H1776" i="1"/>
  <c r="I1776" i="1"/>
  <c r="J1776" i="1"/>
  <c r="K1776" i="1"/>
  <c r="L1776" i="1"/>
  <c r="M1776" i="1"/>
  <c r="B1777" i="1"/>
  <c r="C1777" i="1"/>
  <c r="A1777" i="1" s="1"/>
  <c r="D1777" i="1"/>
  <c r="E1777" i="1"/>
  <c r="F1777" i="1"/>
  <c r="G1777" i="1"/>
  <c r="H1777" i="1"/>
  <c r="I1777" i="1"/>
  <c r="J1777" i="1"/>
  <c r="K1777" i="1"/>
  <c r="L1777" i="1"/>
  <c r="M1777" i="1"/>
  <c r="B1778" i="1"/>
  <c r="C1778" i="1"/>
  <c r="A1778" i="1" s="1"/>
  <c r="D1778" i="1"/>
  <c r="E1778" i="1"/>
  <c r="F1778" i="1"/>
  <c r="G1778" i="1"/>
  <c r="H1778" i="1"/>
  <c r="I1778" i="1"/>
  <c r="J1778" i="1"/>
  <c r="K1778" i="1"/>
  <c r="L1778" i="1"/>
  <c r="M1778" i="1"/>
  <c r="B1779" i="1"/>
  <c r="C1779" i="1"/>
  <c r="D1779" i="1"/>
  <c r="E1779" i="1"/>
  <c r="F1779" i="1"/>
  <c r="G1779" i="1"/>
  <c r="H1779" i="1"/>
  <c r="I1779" i="1"/>
  <c r="J1779" i="1"/>
  <c r="K1779" i="1"/>
  <c r="L1779" i="1"/>
  <c r="M1779" i="1"/>
  <c r="B1780" i="1"/>
  <c r="C1780" i="1"/>
  <c r="A1780" i="1" s="1"/>
  <c r="D1780" i="1"/>
  <c r="E1780" i="1"/>
  <c r="F1780" i="1"/>
  <c r="G1780" i="1"/>
  <c r="H1780" i="1"/>
  <c r="I1780" i="1"/>
  <c r="J1780" i="1"/>
  <c r="K1780" i="1"/>
  <c r="L1780" i="1"/>
  <c r="M1780" i="1"/>
  <c r="B1781" i="1"/>
  <c r="C1781" i="1"/>
  <c r="A1781" i="1" s="1"/>
  <c r="D1781" i="1"/>
  <c r="E1781" i="1"/>
  <c r="F1781" i="1"/>
  <c r="G1781" i="1"/>
  <c r="H1781" i="1"/>
  <c r="I1781" i="1"/>
  <c r="J1781" i="1"/>
  <c r="K1781" i="1"/>
  <c r="L1781" i="1"/>
  <c r="M1781" i="1"/>
  <c r="B1782" i="1"/>
  <c r="C1782" i="1"/>
  <c r="A1782" i="1" s="1"/>
  <c r="D1782" i="1"/>
  <c r="E1782" i="1"/>
  <c r="F1782" i="1"/>
  <c r="G1782" i="1"/>
  <c r="H1782" i="1"/>
  <c r="I1782" i="1"/>
  <c r="J1782" i="1"/>
  <c r="K1782" i="1"/>
  <c r="L1782" i="1"/>
  <c r="M1782" i="1"/>
  <c r="B1783" i="1"/>
  <c r="C1783" i="1"/>
  <c r="D1783" i="1"/>
  <c r="E1783" i="1"/>
  <c r="F1783" i="1"/>
  <c r="G1783" i="1"/>
  <c r="H1783" i="1"/>
  <c r="I1783" i="1"/>
  <c r="J1783" i="1"/>
  <c r="K1783" i="1"/>
  <c r="L1783" i="1"/>
  <c r="M1783" i="1"/>
  <c r="B1784" i="1"/>
  <c r="A1784" i="1" s="1"/>
  <c r="C1784" i="1"/>
  <c r="D1784" i="1"/>
  <c r="E1784" i="1"/>
  <c r="F1784" i="1"/>
  <c r="G1784" i="1"/>
  <c r="H1784" i="1"/>
  <c r="I1784" i="1"/>
  <c r="J1784" i="1"/>
  <c r="K1784" i="1"/>
  <c r="L1784" i="1"/>
  <c r="M1784" i="1"/>
  <c r="B1785" i="1"/>
  <c r="C1785" i="1"/>
  <c r="D1785" i="1"/>
  <c r="E1785" i="1"/>
  <c r="F1785" i="1"/>
  <c r="G1785" i="1"/>
  <c r="H1785" i="1"/>
  <c r="I1785" i="1"/>
  <c r="J1785" i="1"/>
  <c r="K1785" i="1"/>
  <c r="L1785" i="1"/>
  <c r="M1785" i="1"/>
  <c r="B1786" i="1"/>
  <c r="A1786" i="1" s="1"/>
  <c r="C1786" i="1"/>
  <c r="D1786" i="1"/>
  <c r="E1786" i="1"/>
  <c r="F1786" i="1"/>
  <c r="G1786" i="1"/>
  <c r="H1786" i="1"/>
  <c r="I1786" i="1"/>
  <c r="J1786" i="1"/>
  <c r="K1786" i="1"/>
  <c r="L1786" i="1"/>
  <c r="M1786" i="1"/>
  <c r="B1787" i="1"/>
  <c r="C1787" i="1"/>
  <c r="D1787" i="1"/>
  <c r="E1787" i="1"/>
  <c r="F1787" i="1"/>
  <c r="G1787" i="1"/>
  <c r="H1787" i="1"/>
  <c r="I1787" i="1"/>
  <c r="J1787" i="1"/>
  <c r="K1787" i="1"/>
  <c r="L1787" i="1"/>
  <c r="M1787" i="1"/>
  <c r="B1788" i="1"/>
  <c r="C1788" i="1"/>
  <c r="A1788" i="1" s="1"/>
  <c r="D1788" i="1"/>
  <c r="E1788" i="1"/>
  <c r="F1788" i="1"/>
  <c r="G1788" i="1"/>
  <c r="H1788" i="1"/>
  <c r="I1788" i="1"/>
  <c r="J1788" i="1"/>
  <c r="K1788" i="1"/>
  <c r="L1788" i="1"/>
  <c r="M1788" i="1"/>
  <c r="B1789" i="1"/>
  <c r="C1789" i="1"/>
  <c r="D1789" i="1"/>
  <c r="E1789" i="1"/>
  <c r="F1789" i="1"/>
  <c r="G1789" i="1"/>
  <c r="H1789" i="1"/>
  <c r="I1789" i="1"/>
  <c r="J1789" i="1"/>
  <c r="K1789" i="1"/>
  <c r="L1789" i="1"/>
  <c r="M1789" i="1"/>
  <c r="B1790" i="1"/>
  <c r="C1790" i="1"/>
  <c r="D1790" i="1"/>
  <c r="E1790" i="1"/>
  <c r="F1790" i="1"/>
  <c r="G1790" i="1"/>
  <c r="H1790" i="1"/>
  <c r="I1790" i="1"/>
  <c r="J1790" i="1"/>
  <c r="K1790" i="1"/>
  <c r="L1790" i="1"/>
  <c r="M1790" i="1"/>
  <c r="B1791" i="1"/>
  <c r="C1791" i="1"/>
  <c r="D1791" i="1"/>
  <c r="E1791" i="1"/>
  <c r="F1791" i="1"/>
  <c r="G1791" i="1"/>
  <c r="H1791" i="1"/>
  <c r="I1791" i="1"/>
  <c r="J1791" i="1"/>
  <c r="K1791" i="1"/>
  <c r="L1791" i="1"/>
  <c r="M1791" i="1"/>
  <c r="A1792" i="1"/>
  <c r="B1792" i="1"/>
  <c r="C1792" i="1"/>
  <c r="D1792" i="1"/>
  <c r="E1792" i="1"/>
  <c r="F1792" i="1"/>
  <c r="G1792" i="1"/>
  <c r="H1792" i="1"/>
  <c r="I1792" i="1"/>
  <c r="J1792" i="1"/>
  <c r="K1792" i="1"/>
  <c r="L1792" i="1"/>
  <c r="M1792" i="1"/>
  <c r="B1793" i="1"/>
  <c r="C1793" i="1"/>
  <c r="A1793" i="1" s="1"/>
  <c r="D1793" i="1"/>
  <c r="E1793" i="1"/>
  <c r="F1793" i="1"/>
  <c r="G1793" i="1"/>
  <c r="H1793" i="1"/>
  <c r="I1793" i="1"/>
  <c r="J1793" i="1"/>
  <c r="K1793" i="1"/>
  <c r="L1793" i="1"/>
  <c r="M1793" i="1"/>
  <c r="B1794" i="1"/>
  <c r="C1794" i="1"/>
  <c r="D1794" i="1"/>
  <c r="E1794" i="1"/>
  <c r="F1794" i="1"/>
  <c r="G1794" i="1"/>
  <c r="H1794" i="1"/>
  <c r="I1794" i="1"/>
  <c r="J1794" i="1"/>
  <c r="K1794" i="1"/>
  <c r="L1794" i="1"/>
  <c r="M1794" i="1"/>
  <c r="B1795" i="1"/>
  <c r="C1795" i="1"/>
  <c r="A1795" i="1" s="1"/>
  <c r="D1795" i="1"/>
  <c r="E1795" i="1"/>
  <c r="F1795" i="1"/>
  <c r="G1795" i="1"/>
  <c r="H1795" i="1"/>
  <c r="I1795" i="1"/>
  <c r="J1795" i="1"/>
  <c r="K1795" i="1"/>
  <c r="L1795" i="1"/>
  <c r="M1795" i="1"/>
  <c r="B1796" i="1"/>
  <c r="C1796" i="1"/>
  <c r="A1796" i="1" s="1"/>
  <c r="D1796" i="1"/>
  <c r="E1796" i="1"/>
  <c r="F1796" i="1"/>
  <c r="G1796" i="1"/>
  <c r="H1796" i="1"/>
  <c r="I1796" i="1"/>
  <c r="J1796" i="1"/>
  <c r="K1796" i="1"/>
  <c r="L1796" i="1"/>
  <c r="M1796" i="1"/>
  <c r="B1797" i="1"/>
  <c r="C1797" i="1"/>
  <c r="A1797" i="1" s="1"/>
  <c r="D1797" i="1"/>
  <c r="E1797" i="1"/>
  <c r="F1797" i="1"/>
  <c r="G1797" i="1"/>
  <c r="H1797" i="1"/>
  <c r="I1797" i="1"/>
  <c r="J1797" i="1"/>
  <c r="K1797" i="1"/>
  <c r="L1797" i="1"/>
  <c r="M1797" i="1"/>
  <c r="B1798" i="1"/>
  <c r="C1798" i="1"/>
  <c r="A1798" i="1" s="1"/>
  <c r="D1798" i="1"/>
  <c r="E1798" i="1"/>
  <c r="F1798" i="1"/>
  <c r="G1798" i="1"/>
  <c r="H1798" i="1"/>
  <c r="I1798" i="1"/>
  <c r="J1798" i="1"/>
  <c r="K1798" i="1"/>
  <c r="L1798" i="1"/>
  <c r="M1798" i="1"/>
  <c r="B1799" i="1"/>
  <c r="C1799" i="1"/>
  <c r="D1799" i="1"/>
  <c r="E1799" i="1"/>
  <c r="F1799" i="1"/>
  <c r="G1799" i="1"/>
  <c r="H1799" i="1"/>
  <c r="I1799" i="1"/>
  <c r="J1799" i="1"/>
  <c r="K1799" i="1"/>
  <c r="L1799" i="1"/>
  <c r="M1799" i="1"/>
  <c r="B1800" i="1"/>
  <c r="C1800" i="1"/>
  <c r="A1800" i="1" s="1"/>
  <c r="D1800" i="1"/>
  <c r="E1800" i="1"/>
  <c r="F1800" i="1"/>
  <c r="G1800" i="1"/>
  <c r="H1800" i="1"/>
  <c r="I1800" i="1"/>
  <c r="J1800" i="1"/>
  <c r="K1800" i="1"/>
  <c r="L1800" i="1"/>
  <c r="M1800" i="1"/>
  <c r="B1801" i="1"/>
  <c r="C1801" i="1"/>
  <c r="A1801" i="1" s="1"/>
  <c r="D1801" i="1"/>
  <c r="E1801" i="1"/>
  <c r="F1801" i="1"/>
  <c r="G1801" i="1"/>
  <c r="H1801" i="1"/>
  <c r="I1801" i="1"/>
  <c r="J1801" i="1"/>
  <c r="K1801" i="1"/>
  <c r="L1801" i="1"/>
  <c r="M1801" i="1"/>
  <c r="B1802" i="1"/>
  <c r="C1802" i="1"/>
  <c r="D1802" i="1"/>
  <c r="E1802" i="1"/>
  <c r="F1802" i="1"/>
  <c r="G1802" i="1"/>
  <c r="H1802" i="1"/>
  <c r="I1802" i="1"/>
  <c r="J1802" i="1"/>
  <c r="K1802" i="1"/>
  <c r="L1802" i="1"/>
  <c r="M1802" i="1"/>
  <c r="B1803" i="1"/>
  <c r="C1803" i="1"/>
  <c r="D1803" i="1"/>
  <c r="E1803" i="1"/>
  <c r="F1803" i="1"/>
  <c r="G1803" i="1"/>
  <c r="H1803" i="1"/>
  <c r="I1803" i="1"/>
  <c r="J1803" i="1"/>
  <c r="K1803" i="1"/>
  <c r="L1803" i="1"/>
  <c r="M1803" i="1"/>
  <c r="B1804" i="1"/>
  <c r="C1804" i="1"/>
  <c r="A1804" i="1" s="1"/>
  <c r="D1804" i="1"/>
  <c r="E1804" i="1"/>
  <c r="F1804" i="1"/>
  <c r="G1804" i="1"/>
  <c r="H1804" i="1"/>
  <c r="I1804" i="1"/>
  <c r="J1804" i="1"/>
  <c r="K1804" i="1"/>
  <c r="L1804" i="1"/>
  <c r="M1804" i="1"/>
  <c r="B1805" i="1"/>
  <c r="C1805" i="1"/>
  <c r="A1805" i="1" s="1"/>
  <c r="D1805" i="1"/>
  <c r="E1805" i="1"/>
  <c r="F1805" i="1"/>
  <c r="G1805" i="1"/>
  <c r="H1805" i="1"/>
  <c r="I1805" i="1"/>
  <c r="J1805" i="1"/>
  <c r="K1805" i="1"/>
  <c r="L1805" i="1"/>
  <c r="M1805" i="1"/>
  <c r="B1806" i="1"/>
  <c r="C1806" i="1"/>
  <c r="A1806" i="1" s="1"/>
  <c r="D1806" i="1"/>
  <c r="E1806" i="1"/>
  <c r="F1806" i="1"/>
  <c r="G1806" i="1"/>
  <c r="H1806" i="1"/>
  <c r="I1806" i="1"/>
  <c r="J1806" i="1"/>
  <c r="K1806" i="1"/>
  <c r="L1806" i="1"/>
  <c r="M1806" i="1"/>
  <c r="B1807" i="1"/>
  <c r="C1807" i="1"/>
  <c r="A1807" i="1" s="1"/>
  <c r="D1807" i="1"/>
  <c r="E1807" i="1"/>
  <c r="F1807" i="1"/>
  <c r="G1807" i="1"/>
  <c r="H1807" i="1"/>
  <c r="I1807" i="1"/>
  <c r="J1807" i="1"/>
  <c r="K1807" i="1"/>
  <c r="L1807" i="1"/>
  <c r="M1807" i="1"/>
  <c r="B1808" i="1"/>
  <c r="C1808" i="1"/>
  <c r="A1808" i="1" s="1"/>
  <c r="D1808" i="1"/>
  <c r="E1808" i="1"/>
  <c r="F1808" i="1"/>
  <c r="G1808" i="1"/>
  <c r="H1808" i="1"/>
  <c r="I1808" i="1"/>
  <c r="J1808" i="1"/>
  <c r="K1808" i="1"/>
  <c r="L1808" i="1"/>
  <c r="M1808" i="1"/>
  <c r="B1809" i="1"/>
  <c r="C1809" i="1"/>
  <c r="A1809" i="1" s="1"/>
  <c r="D1809" i="1"/>
  <c r="E1809" i="1"/>
  <c r="F1809" i="1"/>
  <c r="G1809" i="1"/>
  <c r="H1809" i="1"/>
  <c r="I1809" i="1"/>
  <c r="J1809" i="1"/>
  <c r="K1809" i="1"/>
  <c r="L1809" i="1"/>
  <c r="M1809" i="1"/>
  <c r="B1810" i="1"/>
  <c r="C1810" i="1"/>
  <c r="D1810" i="1"/>
  <c r="E1810" i="1"/>
  <c r="F1810" i="1"/>
  <c r="G1810" i="1"/>
  <c r="H1810" i="1"/>
  <c r="I1810" i="1"/>
  <c r="J1810" i="1"/>
  <c r="K1810" i="1"/>
  <c r="L1810" i="1"/>
  <c r="M1810" i="1"/>
  <c r="B1811" i="1"/>
  <c r="C1811" i="1"/>
  <c r="D1811" i="1"/>
  <c r="E1811" i="1"/>
  <c r="F1811" i="1"/>
  <c r="G1811" i="1"/>
  <c r="H1811" i="1"/>
  <c r="I1811" i="1"/>
  <c r="J1811" i="1"/>
  <c r="K1811" i="1"/>
  <c r="L1811" i="1"/>
  <c r="M1811" i="1"/>
  <c r="B1812" i="1"/>
  <c r="C1812" i="1"/>
  <c r="A1812" i="1" s="1"/>
  <c r="D1812" i="1"/>
  <c r="E1812" i="1"/>
  <c r="F1812" i="1"/>
  <c r="G1812" i="1"/>
  <c r="H1812" i="1"/>
  <c r="I1812" i="1"/>
  <c r="J1812" i="1"/>
  <c r="K1812" i="1"/>
  <c r="L1812" i="1"/>
  <c r="M1812" i="1"/>
  <c r="B1813" i="1"/>
  <c r="C1813" i="1"/>
  <c r="A1813" i="1" s="1"/>
  <c r="D1813" i="1"/>
  <c r="E1813" i="1"/>
  <c r="F1813" i="1"/>
  <c r="G1813" i="1"/>
  <c r="H1813" i="1"/>
  <c r="I1813" i="1"/>
  <c r="J1813" i="1"/>
  <c r="K1813" i="1"/>
  <c r="L1813" i="1"/>
  <c r="M1813" i="1"/>
  <c r="B1814" i="1"/>
  <c r="C1814" i="1"/>
  <c r="A1814" i="1" s="1"/>
  <c r="D1814" i="1"/>
  <c r="E1814" i="1"/>
  <c r="F1814" i="1"/>
  <c r="G1814" i="1"/>
  <c r="H1814" i="1"/>
  <c r="I1814" i="1"/>
  <c r="J1814" i="1"/>
  <c r="K1814" i="1"/>
  <c r="L1814" i="1"/>
  <c r="M1814" i="1"/>
  <c r="B1815" i="1"/>
  <c r="C1815" i="1"/>
  <c r="D1815" i="1"/>
  <c r="E1815" i="1"/>
  <c r="F1815" i="1"/>
  <c r="G1815" i="1"/>
  <c r="H1815" i="1"/>
  <c r="I1815" i="1"/>
  <c r="J1815" i="1"/>
  <c r="K1815" i="1"/>
  <c r="L1815" i="1"/>
  <c r="M1815" i="1"/>
  <c r="A1816" i="1"/>
  <c r="B1816" i="1"/>
  <c r="C1816" i="1"/>
  <c r="D1816" i="1"/>
  <c r="E1816" i="1"/>
  <c r="F1816" i="1"/>
  <c r="G1816" i="1"/>
  <c r="H1816" i="1"/>
  <c r="I1816" i="1"/>
  <c r="J1816" i="1"/>
  <c r="K1816" i="1"/>
  <c r="L1816" i="1"/>
  <c r="M1816" i="1"/>
  <c r="B1817" i="1"/>
  <c r="C1817" i="1"/>
  <c r="D1817" i="1"/>
  <c r="E1817" i="1"/>
  <c r="F1817" i="1"/>
  <c r="G1817" i="1"/>
  <c r="H1817" i="1"/>
  <c r="I1817" i="1"/>
  <c r="J1817" i="1"/>
  <c r="K1817" i="1"/>
  <c r="L1817" i="1"/>
  <c r="M1817" i="1"/>
  <c r="B1818" i="1"/>
  <c r="A1818" i="1" s="1"/>
  <c r="C1818" i="1"/>
  <c r="D1818" i="1"/>
  <c r="E1818" i="1"/>
  <c r="F1818" i="1"/>
  <c r="G1818" i="1"/>
  <c r="H1818" i="1"/>
  <c r="I1818" i="1"/>
  <c r="J1818" i="1"/>
  <c r="K1818" i="1"/>
  <c r="L1818" i="1"/>
  <c r="M1818" i="1"/>
  <c r="B1819" i="1"/>
  <c r="C1819" i="1"/>
  <c r="D1819" i="1"/>
  <c r="E1819" i="1"/>
  <c r="F1819" i="1"/>
  <c r="G1819" i="1"/>
  <c r="H1819" i="1"/>
  <c r="I1819" i="1"/>
  <c r="J1819" i="1"/>
  <c r="K1819" i="1"/>
  <c r="L1819" i="1"/>
  <c r="M1819" i="1"/>
  <c r="B1820" i="1"/>
  <c r="C1820" i="1"/>
  <c r="D1820" i="1"/>
  <c r="E1820" i="1"/>
  <c r="F1820" i="1"/>
  <c r="G1820" i="1"/>
  <c r="H1820" i="1"/>
  <c r="I1820" i="1"/>
  <c r="J1820" i="1"/>
  <c r="K1820" i="1"/>
  <c r="L1820" i="1"/>
  <c r="M1820" i="1"/>
  <c r="B1821" i="1"/>
  <c r="C1821" i="1"/>
  <c r="D1821" i="1"/>
  <c r="E1821" i="1"/>
  <c r="F1821" i="1"/>
  <c r="G1821" i="1"/>
  <c r="H1821" i="1"/>
  <c r="I1821" i="1"/>
  <c r="J1821" i="1"/>
  <c r="K1821" i="1"/>
  <c r="L1821" i="1"/>
  <c r="M1821" i="1"/>
  <c r="B1822" i="1"/>
  <c r="C1822" i="1"/>
  <c r="D1822" i="1"/>
  <c r="E1822" i="1"/>
  <c r="F1822" i="1"/>
  <c r="G1822" i="1"/>
  <c r="H1822" i="1"/>
  <c r="I1822" i="1"/>
  <c r="J1822" i="1"/>
  <c r="K1822" i="1"/>
  <c r="L1822" i="1"/>
  <c r="M1822" i="1"/>
  <c r="B1823" i="1"/>
  <c r="C1823" i="1"/>
  <c r="D1823" i="1"/>
  <c r="E1823" i="1"/>
  <c r="F1823" i="1"/>
  <c r="G1823" i="1"/>
  <c r="H1823" i="1"/>
  <c r="I1823" i="1"/>
  <c r="J1823" i="1"/>
  <c r="K1823" i="1"/>
  <c r="L1823" i="1"/>
  <c r="M1823" i="1"/>
  <c r="A1824" i="1"/>
  <c r="B1824" i="1"/>
  <c r="C1824" i="1"/>
  <c r="D1824" i="1"/>
  <c r="E1824" i="1"/>
  <c r="F1824" i="1"/>
  <c r="G1824" i="1"/>
  <c r="H1824" i="1"/>
  <c r="I1824" i="1"/>
  <c r="J1824" i="1"/>
  <c r="K1824" i="1"/>
  <c r="L1824" i="1"/>
  <c r="M1824" i="1"/>
  <c r="B1825" i="1"/>
  <c r="C1825" i="1"/>
  <c r="A1825" i="1" s="1"/>
  <c r="D1825" i="1"/>
  <c r="E1825" i="1"/>
  <c r="F1825" i="1"/>
  <c r="G1825" i="1"/>
  <c r="H1825" i="1"/>
  <c r="I1825" i="1"/>
  <c r="J1825" i="1"/>
  <c r="K1825" i="1"/>
  <c r="L1825" i="1"/>
  <c r="M1825" i="1"/>
  <c r="B1826" i="1"/>
  <c r="C1826" i="1"/>
  <c r="D1826" i="1"/>
  <c r="E1826" i="1"/>
  <c r="F1826" i="1"/>
  <c r="G1826" i="1"/>
  <c r="H1826" i="1"/>
  <c r="I1826" i="1"/>
  <c r="J1826" i="1"/>
  <c r="K1826" i="1"/>
  <c r="L1826" i="1"/>
  <c r="M1826" i="1"/>
  <c r="B1827" i="1"/>
  <c r="C1827" i="1"/>
  <c r="D1827" i="1"/>
  <c r="E1827" i="1"/>
  <c r="F1827" i="1"/>
  <c r="G1827" i="1"/>
  <c r="H1827" i="1"/>
  <c r="I1827" i="1"/>
  <c r="J1827" i="1"/>
  <c r="K1827" i="1"/>
  <c r="L1827" i="1"/>
  <c r="M1827" i="1"/>
  <c r="B1828" i="1"/>
  <c r="C1828" i="1"/>
  <c r="A1828" i="1" s="1"/>
  <c r="D1828" i="1"/>
  <c r="E1828" i="1"/>
  <c r="F1828" i="1"/>
  <c r="G1828" i="1"/>
  <c r="H1828" i="1"/>
  <c r="I1828" i="1"/>
  <c r="J1828" i="1"/>
  <c r="K1828" i="1"/>
  <c r="L1828" i="1"/>
  <c r="M1828" i="1"/>
  <c r="B1829" i="1"/>
  <c r="C1829" i="1"/>
  <c r="A1829" i="1" s="1"/>
  <c r="D1829" i="1"/>
  <c r="E1829" i="1"/>
  <c r="F1829" i="1"/>
  <c r="G1829" i="1"/>
  <c r="H1829" i="1"/>
  <c r="I1829" i="1"/>
  <c r="J1829" i="1"/>
  <c r="K1829" i="1"/>
  <c r="L1829" i="1"/>
  <c r="M1829" i="1"/>
  <c r="B1830" i="1"/>
  <c r="C1830" i="1"/>
  <c r="A1830" i="1" s="1"/>
  <c r="D1830" i="1"/>
  <c r="E1830" i="1"/>
  <c r="F1830" i="1"/>
  <c r="G1830" i="1"/>
  <c r="H1830" i="1"/>
  <c r="I1830" i="1"/>
  <c r="J1830" i="1"/>
  <c r="K1830" i="1"/>
  <c r="L1830" i="1"/>
  <c r="M1830" i="1"/>
  <c r="B1831" i="1"/>
  <c r="C1831" i="1"/>
  <c r="D1831" i="1"/>
  <c r="E1831" i="1"/>
  <c r="F1831" i="1"/>
  <c r="G1831" i="1"/>
  <c r="H1831" i="1"/>
  <c r="I1831" i="1"/>
  <c r="J1831" i="1"/>
  <c r="K1831" i="1"/>
  <c r="L1831" i="1"/>
  <c r="M1831" i="1"/>
  <c r="B1832" i="1"/>
  <c r="C1832" i="1"/>
  <c r="A1832" i="1" s="1"/>
  <c r="D1832" i="1"/>
  <c r="E1832" i="1"/>
  <c r="F1832" i="1"/>
  <c r="G1832" i="1"/>
  <c r="H1832" i="1"/>
  <c r="I1832" i="1"/>
  <c r="J1832" i="1"/>
  <c r="K1832" i="1"/>
  <c r="L1832" i="1"/>
  <c r="M1832" i="1"/>
  <c r="B1833" i="1"/>
  <c r="C1833" i="1"/>
  <c r="A1833" i="1" s="1"/>
  <c r="D1833" i="1"/>
  <c r="E1833" i="1"/>
  <c r="F1833" i="1"/>
  <c r="G1833" i="1"/>
  <c r="H1833" i="1"/>
  <c r="I1833" i="1"/>
  <c r="J1833" i="1"/>
  <c r="K1833" i="1"/>
  <c r="L1833" i="1"/>
  <c r="M1833" i="1"/>
  <c r="B1834" i="1"/>
  <c r="C1834" i="1"/>
  <c r="D1834" i="1"/>
  <c r="E1834" i="1"/>
  <c r="F1834" i="1"/>
  <c r="G1834" i="1"/>
  <c r="H1834" i="1"/>
  <c r="I1834" i="1"/>
  <c r="J1834" i="1"/>
  <c r="K1834" i="1"/>
  <c r="L1834" i="1"/>
  <c r="M1834" i="1"/>
  <c r="B1835" i="1"/>
  <c r="C1835" i="1"/>
  <c r="D1835" i="1"/>
  <c r="E1835" i="1"/>
  <c r="F1835" i="1"/>
  <c r="G1835" i="1"/>
  <c r="H1835" i="1"/>
  <c r="I1835" i="1"/>
  <c r="J1835" i="1"/>
  <c r="K1835" i="1"/>
  <c r="L1835" i="1"/>
  <c r="M1835" i="1"/>
  <c r="B1836" i="1"/>
  <c r="C1836" i="1"/>
  <c r="A1836" i="1" s="1"/>
  <c r="D1836" i="1"/>
  <c r="E1836" i="1"/>
  <c r="F1836" i="1"/>
  <c r="G1836" i="1"/>
  <c r="H1836" i="1"/>
  <c r="I1836" i="1"/>
  <c r="J1836" i="1"/>
  <c r="K1836" i="1"/>
  <c r="L1836" i="1"/>
  <c r="M1836" i="1"/>
  <c r="B1837" i="1"/>
  <c r="C1837" i="1"/>
  <c r="A1837" i="1" s="1"/>
  <c r="D1837" i="1"/>
  <c r="E1837" i="1"/>
  <c r="F1837" i="1"/>
  <c r="G1837" i="1"/>
  <c r="H1837" i="1"/>
  <c r="I1837" i="1"/>
  <c r="J1837" i="1"/>
  <c r="K1837" i="1"/>
  <c r="L1837" i="1"/>
  <c r="M1837" i="1"/>
  <c r="B1838" i="1"/>
  <c r="C1838" i="1"/>
  <c r="A1838" i="1" s="1"/>
  <c r="D1838" i="1"/>
  <c r="E1838" i="1"/>
  <c r="F1838" i="1"/>
  <c r="G1838" i="1"/>
  <c r="H1838" i="1"/>
  <c r="I1838" i="1"/>
  <c r="J1838" i="1"/>
  <c r="K1838" i="1"/>
  <c r="L1838" i="1"/>
  <c r="M1838" i="1"/>
  <c r="B1839" i="1"/>
  <c r="C1839" i="1"/>
  <c r="D1839" i="1"/>
  <c r="E1839" i="1"/>
  <c r="F1839" i="1"/>
  <c r="G1839" i="1"/>
  <c r="H1839" i="1"/>
  <c r="I1839" i="1"/>
  <c r="J1839" i="1"/>
  <c r="K1839" i="1"/>
  <c r="L1839" i="1"/>
  <c r="M1839" i="1"/>
  <c r="B1840" i="1"/>
  <c r="C1840" i="1"/>
  <c r="A1840" i="1" s="1"/>
  <c r="D1840" i="1"/>
  <c r="E1840" i="1"/>
  <c r="F1840" i="1"/>
  <c r="G1840" i="1"/>
  <c r="H1840" i="1"/>
  <c r="I1840" i="1"/>
  <c r="J1840" i="1"/>
  <c r="K1840" i="1"/>
  <c r="L1840" i="1"/>
  <c r="M1840" i="1"/>
  <c r="B1841" i="1"/>
  <c r="C1841" i="1"/>
  <c r="A1841" i="1" s="1"/>
  <c r="D1841" i="1"/>
  <c r="E1841" i="1"/>
  <c r="F1841" i="1"/>
  <c r="G1841" i="1"/>
  <c r="H1841" i="1"/>
  <c r="I1841" i="1"/>
  <c r="J1841" i="1"/>
  <c r="K1841" i="1"/>
  <c r="L1841" i="1"/>
  <c r="M1841" i="1"/>
  <c r="B1842" i="1"/>
  <c r="C1842" i="1"/>
  <c r="D1842" i="1"/>
  <c r="E1842" i="1"/>
  <c r="F1842" i="1"/>
  <c r="G1842" i="1"/>
  <c r="H1842" i="1"/>
  <c r="I1842" i="1"/>
  <c r="J1842" i="1"/>
  <c r="K1842" i="1"/>
  <c r="L1842" i="1"/>
  <c r="M1842" i="1"/>
  <c r="B1843" i="1"/>
  <c r="C1843" i="1"/>
  <c r="D1843" i="1"/>
  <c r="E1843" i="1"/>
  <c r="F1843" i="1"/>
  <c r="G1843" i="1"/>
  <c r="H1843" i="1"/>
  <c r="I1843" i="1"/>
  <c r="J1843" i="1"/>
  <c r="K1843" i="1"/>
  <c r="L1843" i="1"/>
  <c r="M1843" i="1"/>
  <c r="B1844" i="1"/>
  <c r="C1844" i="1"/>
  <c r="A1844" i="1" s="1"/>
  <c r="D1844" i="1"/>
  <c r="E1844" i="1"/>
  <c r="F1844" i="1"/>
  <c r="G1844" i="1"/>
  <c r="H1844" i="1"/>
  <c r="I1844" i="1"/>
  <c r="J1844" i="1"/>
  <c r="K1844" i="1"/>
  <c r="L1844" i="1"/>
  <c r="M1844" i="1"/>
  <c r="B1845" i="1"/>
  <c r="C1845" i="1"/>
  <c r="A1845" i="1" s="1"/>
  <c r="D1845" i="1"/>
  <c r="E1845" i="1"/>
  <c r="F1845" i="1"/>
  <c r="G1845" i="1"/>
  <c r="H1845" i="1"/>
  <c r="I1845" i="1"/>
  <c r="J1845" i="1"/>
  <c r="K1845" i="1"/>
  <c r="L1845" i="1"/>
  <c r="M1845" i="1"/>
  <c r="B1846" i="1"/>
  <c r="C1846" i="1"/>
  <c r="A1846" i="1" s="1"/>
  <c r="D1846" i="1"/>
  <c r="E1846" i="1"/>
  <c r="F1846" i="1"/>
  <c r="G1846" i="1"/>
  <c r="H1846" i="1"/>
  <c r="I1846" i="1"/>
  <c r="J1846" i="1"/>
  <c r="K1846" i="1"/>
  <c r="L1846" i="1"/>
  <c r="M1846" i="1"/>
  <c r="B1847" i="1"/>
  <c r="C1847" i="1"/>
  <c r="A1847" i="1" s="1"/>
  <c r="D1847" i="1"/>
  <c r="E1847" i="1"/>
  <c r="F1847" i="1"/>
  <c r="G1847" i="1"/>
  <c r="H1847" i="1"/>
  <c r="I1847" i="1"/>
  <c r="J1847" i="1"/>
  <c r="K1847" i="1"/>
  <c r="L1847" i="1"/>
  <c r="M1847" i="1"/>
  <c r="A1848" i="1"/>
  <c r="B1848" i="1"/>
  <c r="C1848" i="1"/>
  <c r="D1848" i="1"/>
  <c r="E1848" i="1"/>
  <c r="F1848" i="1"/>
  <c r="G1848" i="1"/>
  <c r="H1848" i="1"/>
  <c r="I1848" i="1"/>
  <c r="J1848" i="1"/>
  <c r="K1848" i="1"/>
  <c r="L1848" i="1"/>
  <c r="M1848" i="1"/>
  <c r="B1849" i="1"/>
  <c r="C1849" i="1"/>
  <c r="D1849" i="1"/>
  <c r="E1849" i="1"/>
  <c r="F1849" i="1"/>
  <c r="G1849" i="1"/>
  <c r="H1849" i="1"/>
  <c r="I1849" i="1"/>
  <c r="J1849" i="1"/>
  <c r="K1849" i="1"/>
  <c r="L1849" i="1"/>
  <c r="M1849" i="1"/>
  <c r="B1850" i="1"/>
  <c r="A1850" i="1" s="1"/>
  <c r="C1850" i="1"/>
  <c r="D1850" i="1"/>
  <c r="E1850" i="1"/>
  <c r="F1850" i="1"/>
  <c r="G1850" i="1"/>
  <c r="H1850" i="1"/>
  <c r="I1850" i="1"/>
  <c r="J1850" i="1"/>
  <c r="K1850" i="1"/>
  <c r="L1850" i="1"/>
  <c r="M1850" i="1"/>
  <c r="B1851" i="1"/>
  <c r="C1851" i="1"/>
  <c r="D1851" i="1"/>
  <c r="E1851" i="1"/>
  <c r="F1851" i="1"/>
  <c r="G1851" i="1"/>
  <c r="H1851" i="1"/>
  <c r="I1851" i="1"/>
  <c r="J1851" i="1"/>
  <c r="K1851" i="1"/>
  <c r="L1851" i="1"/>
  <c r="M1851" i="1"/>
  <c r="B1852" i="1"/>
  <c r="C1852" i="1"/>
  <c r="D1852" i="1"/>
  <c r="E1852" i="1"/>
  <c r="F1852" i="1"/>
  <c r="G1852" i="1"/>
  <c r="H1852" i="1"/>
  <c r="I1852" i="1"/>
  <c r="J1852" i="1"/>
  <c r="K1852" i="1"/>
  <c r="L1852" i="1"/>
  <c r="M1852" i="1"/>
  <c r="B1853" i="1"/>
  <c r="C1853" i="1"/>
  <c r="A1853" i="1" s="1"/>
  <c r="D1853" i="1"/>
  <c r="E1853" i="1"/>
  <c r="F1853" i="1"/>
  <c r="G1853" i="1"/>
  <c r="H1853" i="1"/>
  <c r="I1853" i="1"/>
  <c r="J1853" i="1"/>
  <c r="K1853" i="1"/>
  <c r="L1853" i="1"/>
  <c r="M1853" i="1"/>
  <c r="B1854" i="1"/>
  <c r="C1854" i="1"/>
  <c r="D1854" i="1"/>
  <c r="E1854" i="1"/>
  <c r="F1854" i="1"/>
  <c r="G1854" i="1"/>
  <c r="H1854" i="1"/>
  <c r="I1854" i="1"/>
  <c r="J1854" i="1"/>
  <c r="K1854" i="1"/>
  <c r="L1854" i="1"/>
  <c r="M1854" i="1"/>
  <c r="B1855" i="1"/>
  <c r="C1855" i="1"/>
  <c r="D1855" i="1"/>
  <c r="E1855" i="1"/>
  <c r="F1855" i="1"/>
  <c r="G1855" i="1"/>
  <c r="H1855" i="1"/>
  <c r="I1855" i="1"/>
  <c r="J1855" i="1"/>
  <c r="K1855" i="1"/>
  <c r="L1855" i="1"/>
  <c r="M1855" i="1"/>
  <c r="A1856" i="1"/>
  <c r="B1856" i="1"/>
  <c r="C1856" i="1"/>
  <c r="D1856" i="1"/>
  <c r="E1856" i="1"/>
  <c r="F1856" i="1"/>
  <c r="G1856" i="1"/>
  <c r="H1856" i="1"/>
  <c r="I1856" i="1"/>
  <c r="J1856" i="1"/>
  <c r="K1856" i="1"/>
  <c r="L1856" i="1"/>
  <c r="M1856" i="1"/>
  <c r="B1857" i="1"/>
  <c r="C1857" i="1"/>
  <c r="A1857" i="1" s="1"/>
  <c r="D1857" i="1"/>
  <c r="E1857" i="1"/>
  <c r="F1857" i="1"/>
  <c r="G1857" i="1"/>
  <c r="H1857" i="1"/>
  <c r="I1857" i="1"/>
  <c r="J1857" i="1"/>
  <c r="K1857" i="1"/>
  <c r="L1857" i="1"/>
  <c r="M1857" i="1"/>
  <c r="B1858" i="1"/>
  <c r="C1858" i="1"/>
  <c r="D1858" i="1"/>
  <c r="E1858" i="1"/>
  <c r="F1858" i="1"/>
  <c r="G1858" i="1"/>
  <c r="H1858" i="1"/>
  <c r="I1858" i="1"/>
  <c r="J1858" i="1"/>
  <c r="K1858" i="1"/>
  <c r="L1858" i="1"/>
  <c r="M1858" i="1"/>
  <c r="B1859" i="1"/>
  <c r="C1859" i="1"/>
  <c r="D1859" i="1"/>
  <c r="E1859" i="1"/>
  <c r="F1859" i="1"/>
  <c r="G1859" i="1"/>
  <c r="H1859" i="1"/>
  <c r="I1859" i="1"/>
  <c r="J1859" i="1"/>
  <c r="K1859" i="1"/>
  <c r="L1859" i="1"/>
  <c r="M1859" i="1"/>
  <c r="B1860" i="1"/>
  <c r="C1860" i="1"/>
  <c r="A1860" i="1" s="1"/>
  <c r="D1860" i="1"/>
  <c r="E1860" i="1"/>
  <c r="F1860" i="1"/>
  <c r="G1860" i="1"/>
  <c r="H1860" i="1"/>
  <c r="I1860" i="1"/>
  <c r="J1860" i="1"/>
  <c r="K1860" i="1"/>
  <c r="L1860" i="1"/>
  <c r="M1860" i="1"/>
  <c r="B1861" i="1"/>
  <c r="C1861" i="1"/>
  <c r="A1861" i="1" s="1"/>
  <c r="D1861" i="1"/>
  <c r="E1861" i="1"/>
  <c r="F1861" i="1"/>
  <c r="G1861" i="1"/>
  <c r="H1861" i="1"/>
  <c r="I1861" i="1"/>
  <c r="J1861" i="1"/>
  <c r="K1861" i="1"/>
  <c r="L1861" i="1"/>
  <c r="M1861" i="1"/>
  <c r="B1862" i="1"/>
  <c r="C1862" i="1"/>
  <c r="A1862" i="1" s="1"/>
  <c r="D1862" i="1"/>
  <c r="E1862" i="1"/>
  <c r="F1862" i="1"/>
  <c r="G1862" i="1"/>
  <c r="H1862" i="1"/>
  <c r="I1862" i="1"/>
  <c r="J1862" i="1"/>
  <c r="K1862" i="1"/>
  <c r="L1862" i="1"/>
  <c r="M1862" i="1"/>
  <c r="B1863" i="1"/>
  <c r="C1863" i="1"/>
  <c r="D1863" i="1"/>
  <c r="E1863" i="1"/>
  <c r="F1863" i="1"/>
  <c r="G1863" i="1"/>
  <c r="H1863" i="1"/>
  <c r="I1863" i="1"/>
  <c r="J1863" i="1"/>
  <c r="K1863" i="1"/>
  <c r="L1863" i="1"/>
  <c r="M1863" i="1"/>
  <c r="B1864" i="1"/>
  <c r="C1864" i="1"/>
  <c r="A1864" i="1" s="1"/>
  <c r="D1864" i="1"/>
  <c r="E1864" i="1"/>
  <c r="F1864" i="1"/>
  <c r="G1864" i="1"/>
  <c r="H1864" i="1"/>
  <c r="I1864" i="1"/>
  <c r="J1864" i="1"/>
  <c r="K1864" i="1"/>
  <c r="L1864" i="1"/>
  <c r="M1864" i="1"/>
  <c r="B1865" i="1"/>
  <c r="C1865" i="1"/>
  <c r="A1865" i="1" s="1"/>
  <c r="D1865" i="1"/>
  <c r="E1865" i="1"/>
  <c r="F1865" i="1"/>
  <c r="G1865" i="1"/>
  <c r="H1865" i="1"/>
  <c r="I1865" i="1"/>
  <c r="J1865" i="1"/>
  <c r="K1865" i="1"/>
  <c r="L1865" i="1"/>
  <c r="M1865" i="1"/>
  <c r="B1866" i="1"/>
  <c r="C1866" i="1"/>
  <c r="D1866" i="1"/>
  <c r="E1866" i="1"/>
  <c r="F1866" i="1"/>
  <c r="G1866" i="1"/>
  <c r="H1866" i="1"/>
  <c r="I1866" i="1"/>
  <c r="J1866" i="1"/>
  <c r="K1866" i="1"/>
  <c r="L1866" i="1"/>
  <c r="M1866" i="1"/>
  <c r="B1867" i="1"/>
  <c r="C1867" i="1"/>
  <c r="D1867" i="1"/>
  <c r="E1867" i="1"/>
  <c r="F1867" i="1"/>
  <c r="G1867" i="1"/>
  <c r="H1867" i="1"/>
  <c r="I1867" i="1"/>
  <c r="J1867" i="1"/>
  <c r="K1867" i="1"/>
  <c r="L1867" i="1"/>
  <c r="M1867" i="1"/>
  <c r="B1868" i="1"/>
  <c r="C1868" i="1"/>
  <c r="A1868" i="1" s="1"/>
  <c r="D1868" i="1"/>
  <c r="E1868" i="1"/>
  <c r="F1868" i="1"/>
  <c r="G1868" i="1"/>
  <c r="H1868" i="1"/>
  <c r="I1868" i="1"/>
  <c r="J1868" i="1"/>
  <c r="K1868" i="1"/>
  <c r="L1868" i="1"/>
  <c r="M1868" i="1"/>
  <c r="B1869" i="1"/>
  <c r="C1869" i="1"/>
  <c r="A1869" i="1" s="1"/>
  <c r="D1869" i="1"/>
  <c r="E1869" i="1"/>
  <c r="F1869" i="1"/>
  <c r="G1869" i="1"/>
  <c r="H1869" i="1"/>
  <c r="I1869" i="1"/>
  <c r="J1869" i="1"/>
  <c r="K1869" i="1"/>
  <c r="L1869" i="1"/>
  <c r="M1869" i="1"/>
  <c r="B1870" i="1"/>
  <c r="C1870" i="1"/>
  <c r="A1870" i="1" s="1"/>
  <c r="D1870" i="1"/>
  <c r="E1870" i="1"/>
  <c r="F1870" i="1"/>
  <c r="G1870" i="1"/>
  <c r="H1870" i="1"/>
  <c r="I1870" i="1"/>
  <c r="J1870" i="1"/>
  <c r="K1870" i="1"/>
  <c r="L1870" i="1"/>
  <c r="M1870" i="1"/>
  <c r="B1871" i="1"/>
  <c r="C1871" i="1"/>
  <c r="D1871" i="1"/>
  <c r="E1871" i="1"/>
  <c r="F1871" i="1"/>
  <c r="G1871" i="1"/>
  <c r="H1871" i="1"/>
  <c r="I1871" i="1"/>
  <c r="J1871" i="1"/>
  <c r="K1871" i="1"/>
  <c r="L1871" i="1"/>
  <c r="M1871" i="1"/>
  <c r="B1872" i="1"/>
  <c r="C1872" i="1"/>
  <c r="A1872" i="1" s="1"/>
  <c r="D1872" i="1"/>
  <c r="E1872" i="1"/>
  <c r="F1872" i="1"/>
  <c r="G1872" i="1"/>
  <c r="H1872" i="1"/>
  <c r="I1872" i="1"/>
  <c r="J1872" i="1"/>
  <c r="K1872" i="1"/>
  <c r="L1872" i="1"/>
  <c r="M1872" i="1"/>
  <c r="B1873" i="1"/>
  <c r="C1873" i="1"/>
  <c r="A1873" i="1" s="1"/>
  <c r="D1873" i="1"/>
  <c r="E1873" i="1"/>
  <c r="F1873" i="1"/>
  <c r="G1873" i="1"/>
  <c r="H1873" i="1"/>
  <c r="I1873" i="1"/>
  <c r="J1873" i="1"/>
  <c r="K1873" i="1"/>
  <c r="L1873" i="1"/>
  <c r="M1873" i="1"/>
  <c r="B1874" i="1"/>
  <c r="C1874" i="1"/>
  <c r="D1874" i="1"/>
  <c r="E1874" i="1"/>
  <c r="F1874" i="1"/>
  <c r="G1874" i="1"/>
  <c r="H1874" i="1"/>
  <c r="I1874" i="1"/>
  <c r="J1874" i="1"/>
  <c r="K1874" i="1"/>
  <c r="L1874" i="1"/>
  <c r="M1874" i="1"/>
  <c r="B1875" i="1"/>
  <c r="C1875" i="1"/>
  <c r="D1875" i="1"/>
  <c r="E1875" i="1"/>
  <c r="F1875" i="1"/>
  <c r="G1875" i="1"/>
  <c r="H1875" i="1"/>
  <c r="I1875" i="1"/>
  <c r="J1875" i="1"/>
  <c r="K1875" i="1"/>
  <c r="L1875" i="1"/>
  <c r="M1875" i="1"/>
  <c r="B1876" i="1"/>
  <c r="C1876" i="1"/>
  <c r="A1876" i="1" s="1"/>
  <c r="D1876" i="1"/>
  <c r="E1876" i="1"/>
  <c r="F1876" i="1"/>
  <c r="G1876" i="1"/>
  <c r="H1876" i="1"/>
  <c r="I1876" i="1"/>
  <c r="J1876" i="1"/>
  <c r="K1876" i="1"/>
  <c r="L1876" i="1"/>
  <c r="M1876" i="1"/>
  <c r="B1877" i="1"/>
  <c r="C1877" i="1"/>
  <c r="A1877" i="1" s="1"/>
  <c r="D1877" i="1"/>
  <c r="E1877" i="1"/>
  <c r="F1877" i="1"/>
  <c r="G1877" i="1"/>
  <c r="H1877" i="1"/>
  <c r="I1877" i="1"/>
  <c r="J1877" i="1"/>
  <c r="K1877" i="1"/>
  <c r="L1877" i="1"/>
  <c r="M1877" i="1"/>
  <c r="B1878" i="1"/>
  <c r="C1878" i="1"/>
  <c r="A1878" i="1" s="1"/>
  <c r="D1878" i="1"/>
  <c r="E1878" i="1"/>
  <c r="F1878" i="1"/>
  <c r="G1878" i="1"/>
  <c r="H1878" i="1"/>
  <c r="I1878" i="1"/>
  <c r="J1878" i="1"/>
  <c r="K1878" i="1"/>
  <c r="L1878" i="1"/>
  <c r="M1878" i="1"/>
  <c r="B1879" i="1"/>
  <c r="C1879" i="1"/>
  <c r="D1879" i="1"/>
  <c r="E1879" i="1"/>
  <c r="F1879" i="1"/>
  <c r="G1879" i="1"/>
  <c r="H1879" i="1"/>
  <c r="I1879" i="1"/>
  <c r="J1879" i="1"/>
  <c r="K1879" i="1"/>
  <c r="L1879" i="1"/>
  <c r="M1879" i="1"/>
  <c r="A1880" i="1"/>
  <c r="B1880" i="1"/>
  <c r="C1880" i="1"/>
  <c r="D1880" i="1"/>
  <c r="E1880" i="1"/>
  <c r="F1880" i="1"/>
  <c r="G1880" i="1"/>
  <c r="H1880" i="1"/>
  <c r="I1880" i="1"/>
  <c r="J1880" i="1"/>
  <c r="K1880" i="1"/>
  <c r="L1880" i="1"/>
  <c r="M1880" i="1"/>
  <c r="B1881" i="1"/>
  <c r="C1881" i="1"/>
  <c r="D1881" i="1"/>
  <c r="E1881" i="1"/>
  <c r="F1881" i="1"/>
  <c r="G1881" i="1"/>
  <c r="H1881" i="1"/>
  <c r="I1881" i="1"/>
  <c r="J1881" i="1"/>
  <c r="K1881" i="1"/>
  <c r="L1881" i="1"/>
  <c r="M1881" i="1"/>
  <c r="B1882" i="1"/>
  <c r="A1882" i="1" s="1"/>
  <c r="C1882" i="1"/>
  <c r="D1882" i="1"/>
  <c r="E1882" i="1"/>
  <c r="F1882" i="1"/>
  <c r="G1882" i="1"/>
  <c r="H1882" i="1"/>
  <c r="I1882" i="1"/>
  <c r="J1882" i="1"/>
  <c r="K1882" i="1"/>
  <c r="L1882" i="1"/>
  <c r="M1882" i="1"/>
  <c r="B1883" i="1"/>
  <c r="C1883" i="1"/>
  <c r="D1883" i="1"/>
  <c r="E1883" i="1"/>
  <c r="F1883" i="1"/>
  <c r="G1883" i="1"/>
  <c r="H1883" i="1"/>
  <c r="I1883" i="1"/>
  <c r="J1883" i="1"/>
  <c r="K1883" i="1"/>
  <c r="L1883" i="1"/>
  <c r="M1883" i="1"/>
  <c r="B1884" i="1"/>
  <c r="C1884" i="1"/>
  <c r="D1884" i="1"/>
  <c r="E1884" i="1"/>
  <c r="F1884" i="1"/>
  <c r="G1884" i="1"/>
  <c r="H1884" i="1"/>
  <c r="I1884" i="1"/>
  <c r="J1884" i="1"/>
  <c r="K1884" i="1"/>
  <c r="L1884" i="1"/>
  <c r="M1884" i="1"/>
  <c r="B1885" i="1"/>
  <c r="C1885" i="1"/>
  <c r="D1885" i="1"/>
  <c r="E1885" i="1"/>
  <c r="F1885" i="1"/>
  <c r="G1885" i="1"/>
  <c r="H1885" i="1"/>
  <c r="I1885" i="1"/>
  <c r="J1885" i="1"/>
  <c r="K1885" i="1"/>
  <c r="L1885" i="1"/>
  <c r="M1885" i="1"/>
  <c r="B1886" i="1"/>
  <c r="C1886" i="1"/>
  <c r="D1886" i="1"/>
  <c r="E1886" i="1"/>
  <c r="F1886" i="1"/>
  <c r="G1886" i="1"/>
  <c r="H1886" i="1"/>
  <c r="I1886" i="1"/>
  <c r="J1886" i="1"/>
  <c r="K1886" i="1"/>
  <c r="L1886" i="1"/>
  <c r="M1886" i="1"/>
  <c r="B1887" i="1"/>
  <c r="C1887" i="1"/>
  <c r="D1887" i="1"/>
  <c r="E1887" i="1"/>
  <c r="F1887" i="1"/>
  <c r="G1887" i="1"/>
  <c r="H1887" i="1"/>
  <c r="I1887" i="1"/>
  <c r="J1887" i="1"/>
  <c r="K1887" i="1"/>
  <c r="L1887" i="1"/>
  <c r="M1887" i="1"/>
  <c r="A1888" i="1"/>
  <c r="B1888" i="1"/>
  <c r="C1888" i="1"/>
  <c r="D1888" i="1"/>
  <c r="E1888" i="1"/>
  <c r="F1888" i="1"/>
  <c r="G1888" i="1"/>
  <c r="H1888" i="1"/>
  <c r="I1888" i="1"/>
  <c r="J1888" i="1"/>
  <c r="K1888" i="1"/>
  <c r="L1888" i="1"/>
  <c r="M1888" i="1"/>
  <c r="B1889" i="1"/>
  <c r="C1889" i="1"/>
  <c r="A1889" i="1" s="1"/>
  <c r="D1889" i="1"/>
  <c r="E1889" i="1"/>
  <c r="F1889" i="1"/>
  <c r="G1889" i="1"/>
  <c r="H1889" i="1"/>
  <c r="I1889" i="1"/>
  <c r="J1889" i="1"/>
  <c r="K1889" i="1"/>
  <c r="L1889" i="1"/>
  <c r="M1889" i="1"/>
  <c r="B1890" i="1"/>
  <c r="C1890" i="1"/>
  <c r="D1890" i="1"/>
  <c r="E1890" i="1"/>
  <c r="F1890" i="1"/>
  <c r="G1890" i="1"/>
  <c r="H1890" i="1"/>
  <c r="I1890" i="1"/>
  <c r="J1890" i="1"/>
  <c r="K1890" i="1"/>
  <c r="L1890" i="1"/>
  <c r="M1890" i="1"/>
  <c r="B1891" i="1"/>
  <c r="C1891" i="1"/>
  <c r="D1891" i="1"/>
  <c r="E1891" i="1"/>
  <c r="F1891" i="1"/>
  <c r="G1891" i="1"/>
  <c r="H1891" i="1"/>
  <c r="I1891" i="1"/>
  <c r="J1891" i="1"/>
  <c r="K1891" i="1"/>
  <c r="L1891" i="1"/>
  <c r="M1891" i="1"/>
  <c r="B1892" i="1"/>
  <c r="C1892" i="1"/>
  <c r="A1892" i="1" s="1"/>
  <c r="D1892" i="1"/>
  <c r="E1892" i="1"/>
  <c r="F1892" i="1"/>
  <c r="G1892" i="1"/>
  <c r="H1892" i="1"/>
  <c r="I1892" i="1"/>
  <c r="J1892" i="1"/>
  <c r="K1892" i="1"/>
  <c r="L1892" i="1"/>
  <c r="M1892" i="1"/>
  <c r="B1893" i="1"/>
  <c r="C1893" i="1"/>
  <c r="A1893" i="1" s="1"/>
  <c r="D1893" i="1"/>
  <c r="E1893" i="1"/>
  <c r="F1893" i="1"/>
  <c r="G1893" i="1"/>
  <c r="H1893" i="1"/>
  <c r="I1893" i="1"/>
  <c r="J1893" i="1"/>
  <c r="K1893" i="1"/>
  <c r="L1893" i="1"/>
  <c r="M1893" i="1"/>
  <c r="B1894" i="1"/>
  <c r="C1894" i="1"/>
  <c r="A1894" i="1" s="1"/>
  <c r="D1894" i="1"/>
  <c r="E1894" i="1"/>
  <c r="F1894" i="1"/>
  <c r="G1894" i="1"/>
  <c r="H1894" i="1"/>
  <c r="I1894" i="1"/>
  <c r="J1894" i="1"/>
  <c r="K1894" i="1"/>
  <c r="L1894" i="1"/>
  <c r="M1894" i="1"/>
  <c r="B1895" i="1"/>
  <c r="C1895" i="1"/>
  <c r="D1895" i="1"/>
  <c r="E1895" i="1"/>
  <c r="F1895" i="1"/>
  <c r="G1895" i="1"/>
  <c r="H1895" i="1"/>
  <c r="I1895" i="1"/>
  <c r="J1895" i="1"/>
  <c r="K1895" i="1"/>
  <c r="L1895" i="1"/>
  <c r="M1895" i="1"/>
  <c r="B1896" i="1"/>
  <c r="C1896" i="1"/>
  <c r="A1896" i="1" s="1"/>
  <c r="D1896" i="1"/>
  <c r="E1896" i="1"/>
  <c r="F1896" i="1"/>
  <c r="G1896" i="1"/>
  <c r="H1896" i="1"/>
  <c r="I1896" i="1"/>
  <c r="J1896" i="1"/>
  <c r="K1896" i="1"/>
  <c r="L1896" i="1"/>
  <c r="M1896" i="1"/>
  <c r="B1897" i="1"/>
  <c r="C1897" i="1"/>
  <c r="A1897" i="1" s="1"/>
  <c r="D1897" i="1"/>
  <c r="E1897" i="1"/>
  <c r="F1897" i="1"/>
  <c r="G1897" i="1"/>
  <c r="H1897" i="1"/>
  <c r="I1897" i="1"/>
  <c r="J1897" i="1"/>
  <c r="K1897" i="1"/>
  <c r="L1897" i="1"/>
  <c r="M1897" i="1"/>
  <c r="B1898" i="1"/>
  <c r="C1898" i="1"/>
  <c r="D1898" i="1"/>
  <c r="E1898" i="1"/>
  <c r="F1898" i="1"/>
  <c r="G1898" i="1"/>
  <c r="H1898" i="1"/>
  <c r="I1898" i="1"/>
  <c r="J1898" i="1"/>
  <c r="K1898" i="1"/>
  <c r="L1898" i="1"/>
  <c r="M1898" i="1"/>
  <c r="B1899" i="1"/>
  <c r="C1899" i="1"/>
  <c r="D1899" i="1"/>
  <c r="E1899" i="1"/>
  <c r="F1899" i="1"/>
  <c r="G1899" i="1"/>
  <c r="H1899" i="1"/>
  <c r="I1899" i="1"/>
  <c r="J1899" i="1"/>
  <c r="K1899" i="1"/>
  <c r="L1899" i="1"/>
  <c r="M1899" i="1"/>
  <c r="B1900" i="1"/>
  <c r="C1900" i="1"/>
  <c r="A1900" i="1" s="1"/>
  <c r="D1900" i="1"/>
  <c r="E1900" i="1"/>
  <c r="F1900" i="1"/>
  <c r="G1900" i="1"/>
  <c r="H1900" i="1"/>
  <c r="I1900" i="1"/>
  <c r="J1900" i="1"/>
  <c r="K1900" i="1"/>
  <c r="L1900" i="1"/>
  <c r="M1900" i="1"/>
  <c r="B1901" i="1"/>
  <c r="C1901" i="1"/>
  <c r="A1901" i="1" s="1"/>
  <c r="D1901" i="1"/>
  <c r="E1901" i="1"/>
  <c r="F1901" i="1"/>
  <c r="G1901" i="1"/>
  <c r="H1901" i="1"/>
  <c r="I1901" i="1"/>
  <c r="J1901" i="1"/>
  <c r="K1901" i="1"/>
  <c r="L1901" i="1"/>
  <c r="M1901" i="1"/>
  <c r="B1902" i="1"/>
  <c r="C1902" i="1"/>
  <c r="A1902" i="1" s="1"/>
  <c r="D1902" i="1"/>
  <c r="E1902" i="1"/>
  <c r="F1902" i="1"/>
  <c r="G1902" i="1"/>
  <c r="H1902" i="1"/>
  <c r="I1902" i="1"/>
  <c r="J1902" i="1"/>
  <c r="K1902" i="1"/>
  <c r="L1902" i="1"/>
  <c r="M1902" i="1"/>
  <c r="B1903" i="1"/>
  <c r="C1903" i="1"/>
  <c r="D1903" i="1"/>
  <c r="E1903" i="1"/>
  <c r="F1903" i="1"/>
  <c r="G1903" i="1"/>
  <c r="H1903" i="1"/>
  <c r="I1903" i="1"/>
  <c r="J1903" i="1"/>
  <c r="K1903" i="1"/>
  <c r="L1903" i="1"/>
  <c r="M1903" i="1"/>
  <c r="B1904" i="1"/>
  <c r="C1904" i="1"/>
  <c r="A1904" i="1" s="1"/>
  <c r="D1904" i="1"/>
  <c r="E1904" i="1"/>
  <c r="F1904" i="1"/>
  <c r="G1904" i="1"/>
  <c r="H1904" i="1"/>
  <c r="I1904" i="1"/>
  <c r="J1904" i="1"/>
  <c r="K1904" i="1"/>
  <c r="L1904" i="1"/>
  <c r="M1904" i="1"/>
  <c r="B1905" i="1"/>
  <c r="C1905" i="1"/>
  <c r="A1905" i="1" s="1"/>
  <c r="D1905" i="1"/>
  <c r="E1905" i="1"/>
  <c r="F1905" i="1"/>
  <c r="G1905" i="1"/>
  <c r="H1905" i="1"/>
  <c r="I1905" i="1"/>
  <c r="J1905" i="1"/>
  <c r="K1905" i="1"/>
  <c r="L1905" i="1"/>
  <c r="M1905" i="1"/>
  <c r="B1906" i="1"/>
  <c r="C1906" i="1"/>
  <c r="D1906" i="1"/>
  <c r="E1906" i="1"/>
  <c r="F1906" i="1"/>
  <c r="G1906" i="1"/>
  <c r="H1906" i="1"/>
  <c r="I1906" i="1"/>
  <c r="J1906" i="1"/>
  <c r="K1906" i="1"/>
  <c r="L1906" i="1"/>
  <c r="M1906" i="1"/>
  <c r="B1907" i="1"/>
  <c r="C1907" i="1"/>
  <c r="D1907" i="1"/>
  <c r="E1907" i="1"/>
  <c r="F1907" i="1"/>
  <c r="G1907" i="1"/>
  <c r="H1907" i="1"/>
  <c r="I1907" i="1"/>
  <c r="J1907" i="1"/>
  <c r="K1907" i="1"/>
  <c r="L1907" i="1"/>
  <c r="M1907" i="1"/>
  <c r="B1908" i="1"/>
  <c r="C1908" i="1"/>
  <c r="A1908" i="1" s="1"/>
  <c r="D1908" i="1"/>
  <c r="E1908" i="1"/>
  <c r="F1908" i="1"/>
  <c r="G1908" i="1"/>
  <c r="H1908" i="1"/>
  <c r="I1908" i="1"/>
  <c r="J1908" i="1"/>
  <c r="K1908" i="1"/>
  <c r="L1908" i="1"/>
  <c r="M1908" i="1"/>
  <c r="B1909" i="1"/>
  <c r="C1909" i="1"/>
  <c r="A1909" i="1" s="1"/>
  <c r="D1909" i="1"/>
  <c r="E1909" i="1"/>
  <c r="F1909" i="1"/>
  <c r="G1909" i="1"/>
  <c r="H1909" i="1"/>
  <c r="I1909" i="1"/>
  <c r="J1909" i="1"/>
  <c r="K1909" i="1"/>
  <c r="L1909" i="1"/>
  <c r="M1909" i="1"/>
  <c r="B1910" i="1"/>
  <c r="C1910" i="1"/>
  <c r="A1910" i="1" s="1"/>
  <c r="D1910" i="1"/>
  <c r="E1910" i="1"/>
  <c r="F1910" i="1"/>
  <c r="G1910" i="1"/>
  <c r="H1910" i="1"/>
  <c r="I1910" i="1"/>
  <c r="J1910" i="1"/>
  <c r="K1910" i="1"/>
  <c r="L1910" i="1"/>
  <c r="M1910" i="1"/>
  <c r="B1911" i="1"/>
  <c r="C1911" i="1"/>
  <c r="A1911" i="1" s="1"/>
  <c r="D1911" i="1"/>
  <c r="E1911" i="1"/>
  <c r="F1911" i="1"/>
  <c r="G1911" i="1"/>
  <c r="N1911" i="1" s="1"/>
  <c r="H1911" i="1"/>
  <c r="I1911" i="1"/>
  <c r="J1911" i="1"/>
  <c r="K1911" i="1"/>
  <c r="L1911" i="1"/>
  <c r="M1911" i="1"/>
  <c r="B1912" i="1"/>
  <c r="A1912" i="1" s="1"/>
  <c r="C1912" i="1"/>
  <c r="D1912" i="1"/>
  <c r="E1912" i="1"/>
  <c r="F1912" i="1"/>
  <c r="G1912" i="1"/>
  <c r="H1912" i="1"/>
  <c r="I1912" i="1"/>
  <c r="J1912" i="1"/>
  <c r="K1912" i="1"/>
  <c r="L1912" i="1"/>
  <c r="M1912" i="1"/>
  <c r="B1913" i="1"/>
  <c r="C1913" i="1"/>
  <c r="D1913" i="1"/>
  <c r="E1913" i="1"/>
  <c r="F1913" i="1"/>
  <c r="G1913" i="1"/>
  <c r="H1913" i="1"/>
  <c r="I1913" i="1"/>
  <c r="J1913" i="1"/>
  <c r="K1913" i="1"/>
  <c r="L1913" i="1"/>
  <c r="M1913" i="1"/>
  <c r="B1914" i="1"/>
  <c r="C1914" i="1"/>
  <c r="A1914" i="1" s="1"/>
  <c r="D1914" i="1"/>
  <c r="E1914" i="1"/>
  <c r="F1914" i="1"/>
  <c r="G1914" i="1"/>
  <c r="H1914" i="1"/>
  <c r="I1914" i="1"/>
  <c r="J1914" i="1"/>
  <c r="K1914" i="1"/>
  <c r="L1914" i="1"/>
  <c r="M1914" i="1"/>
  <c r="B1915" i="1"/>
  <c r="C1915" i="1"/>
  <c r="D1915" i="1"/>
  <c r="E1915" i="1"/>
  <c r="F1915" i="1"/>
  <c r="G1915" i="1"/>
  <c r="H1915" i="1"/>
  <c r="I1915" i="1"/>
  <c r="J1915" i="1"/>
  <c r="K1915" i="1"/>
  <c r="L1915" i="1"/>
  <c r="M1915" i="1"/>
  <c r="A1916" i="1"/>
  <c r="B1916" i="1"/>
  <c r="C1916" i="1"/>
  <c r="D1916" i="1"/>
  <c r="E1916" i="1"/>
  <c r="F1916" i="1"/>
  <c r="G1916" i="1"/>
  <c r="H1916" i="1"/>
  <c r="I1916" i="1"/>
  <c r="J1916" i="1"/>
  <c r="K1916" i="1"/>
  <c r="L1916" i="1"/>
  <c r="M1916" i="1"/>
  <c r="B1917" i="1"/>
  <c r="C1917" i="1"/>
  <c r="A1917" i="1" s="1"/>
  <c r="D1917" i="1"/>
  <c r="E1917" i="1"/>
  <c r="F1917" i="1"/>
  <c r="G1917" i="1"/>
  <c r="H1917" i="1"/>
  <c r="I1917" i="1"/>
  <c r="J1917" i="1"/>
  <c r="K1917" i="1"/>
  <c r="L1917" i="1"/>
  <c r="M1917" i="1"/>
  <c r="B1918" i="1"/>
  <c r="C1918" i="1"/>
  <c r="A1918" i="1" s="1"/>
  <c r="D1918" i="1"/>
  <c r="E1918" i="1"/>
  <c r="F1918" i="1"/>
  <c r="G1918" i="1"/>
  <c r="H1918" i="1"/>
  <c r="I1918" i="1"/>
  <c r="J1918" i="1"/>
  <c r="K1918" i="1"/>
  <c r="L1918" i="1"/>
  <c r="M1918" i="1"/>
  <c r="B1919" i="1"/>
  <c r="C1919" i="1"/>
  <c r="D1919" i="1"/>
  <c r="E1919" i="1"/>
  <c r="F1919" i="1"/>
  <c r="G1919" i="1"/>
  <c r="H1919" i="1"/>
  <c r="N1919" i="1" s="1"/>
  <c r="I1919" i="1"/>
  <c r="J1919" i="1"/>
  <c r="K1919" i="1"/>
  <c r="L1919" i="1"/>
  <c r="M1919" i="1"/>
  <c r="B1920" i="1"/>
  <c r="C1920" i="1"/>
  <c r="A1920" i="1" s="1"/>
  <c r="D1920" i="1"/>
  <c r="E1920" i="1"/>
  <c r="F1920" i="1"/>
  <c r="G1920" i="1"/>
  <c r="H1920" i="1"/>
  <c r="I1920" i="1"/>
  <c r="J1920" i="1"/>
  <c r="K1920" i="1"/>
  <c r="L1920" i="1"/>
  <c r="M1920" i="1"/>
  <c r="B1921" i="1"/>
  <c r="C1921" i="1"/>
  <c r="A1921" i="1" s="1"/>
  <c r="D1921" i="1"/>
  <c r="E1921" i="1"/>
  <c r="F1921" i="1"/>
  <c r="G1921" i="1"/>
  <c r="H1921" i="1"/>
  <c r="I1921" i="1"/>
  <c r="J1921" i="1"/>
  <c r="K1921" i="1"/>
  <c r="L1921" i="1"/>
  <c r="M1921" i="1"/>
  <c r="B1922" i="1"/>
  <c r="C1922" i="1"/>
  <c r="A1922" i="1" s="1"/>
  <c r="D1922" i="1"/>
  <c r="E1922" i="1"/>
  <c r="F1922" i="1"/>
  <c r="G1922" i="1"/>
  <c r="H1922" i="1"/>
  <c r="I1922" i="1"/>
  <c r="J1922" i="1"/>
  <c r="K1922" i="1"/>
  <c r="L1922" i="1"/>
  <c r="M1922" i="1"/>
  <c r="B1923" i="1"/>
  <c r="C1923" i="1"/>
  <c r="D1923" i="1"/>
  <c r="E1923" i="1"/>
  <c r="F1923" i="1"/>
  <c r="G1923" i="1"/>
  <c r="H1923" i="1"/>
  <c r="I1923" i="1"/>
  <c r="J1923" i="1"/>
  <c r="K1923" i="1"/>
  <c r="L1923" i="1"/>
  <c r="M1923" i="1"/>
  <c r="B1924" i="1"/>
  <c r="C1924" i="1"/>
  <c r="A1924" i="1" s="1"/>
  <c r="D1924" i="1"/>
  <c r="E1924" i="1"/>
  <c r="F1924" i="1"/>
  <c r="G1924" i="1"/>
  <c r="H1924" i="1"/>
  <c r="I1924" i="1"/>
  <c r="J1924" i="1"/>
  <c r="K1924" i="1"/>
  <c r="L1924" i="1"/>
  <c r="M1924" i="1"/>
  <c r="B1925" i="1"/>
  <c r="C1925" i="1"/>
  <c r="A1925" i="1" s="1"/>
  <c r="D1925" i="1"/>
  <c r="E1925" i="1"/>
  <c r="F1925" i="1"/>
  <c r="G1925" i="1"/>
  <c r="H1925" i="1"/>
  <c r="I1925" i="1"/>
  <c r="J1925" i="1"/>
  <c r="K1925" i="1"/>
  <c r="L1925" i="1"/>
  <c r="M1925" i="1"/>
  <c r="B1926" i="1"/>
  <c r="C1926" i="1"/>
  <c r="A1926" i="1" s="1"/>
  <c r="D1926" i="1"/>
  <c r="E1926" i="1"/>
  <c r="F1926" i="1"/>
  <c r="G1926" i="1"/>
  <c r="H1926" i="1"/>
  <c r="I1926" i="1"/>
  <c r="J1926" i="1"/>
  <c r="K1926" i="1"/>
  <c r="L1926" i="1"/>
  <c r="M1926" i="1"/>
  <c r="B1927" i="1"/>
  <c r="C1927" i="1"/>
  <c r="D1927" i="1"/>
  <c r="E1927" i="1"/>
  <c r="F1927" i="1"/>
  <c r="N1927" i="1" s="1"/>
  <c r="G1927" i="1"/>
  <c r="H1927" i="1"/>
  <c r="I1927" i="1"/>
  <c r="J1927" i="1"/>
  <c r="K1927" i="1"/>
  <c r="L1927" i="1"/>
  <c r="M1927" i="1"/>
  <c r="A1928" i="1"/>
  <c r="B1928" i="1"/>
  <c r="C1928" i="1"/>
  <c r="D1928" i="1"/>
  <c r="E1928" i="1"/>
  <c r="F1928" i="1"/>
  <c r="G1928" i="1"/>
  <c r="H1928" i="1"/>
  <c r="I1928" i="1"/>
  <c r="J1928" i="1"/>
  <c r="K1928" i="1"/>
  <c r="L1928" i="1"/>
  <c r="M1928" i="1"/>
  <c r="B1929" i="1"/>
  <c r="C1929" i="1"/>
  <c r="D1929" i="1"/>
  <c r="E1929" i="1"/>
  <c r="F1929" i="1"/>
  <c r="G1929" i="1"/>
  <c r="H1929" i="1"/>
  <c r="I1929" i="1"/>
  <c r="J1929" i="1"/>
  <c r="K1929" i="1"/>
  <c r="L1929" i="1"/>
  <c r="M1929" i="1"/>
  <c r="B1930" i="1"/>
  <c r="C1930" i="1"/>
  <c r="A1930" i="1" s="1"/>
  <c r="D1930" i="1"/>
  <c r="E1930" i="1"/>
  <c r="F1930" i="1"/>
  <c r="G1930" i="1"/>
  <c r="H1930" i="1"/>
  <c r="I1930" i="1"/>
  <c r="J1930" i="1"/>
  <c r="K1930" i="1"/>
  <c r="L1930" i="1"/>
  <c r="M1930" i="1"/>
  <c r="B1931" i="1"/>
  <c r="C1931" i="1"/>
  <c r="D1931" i="1"/>
  <c r="E1931" i="1"/>
  <c r="F1931" i="1"/>
  <c r="G1931" i="1"/>
  <c r="H1931" i="1"/>
  <c r="I1931" i="1"/>
  <c r="J1931" i="1"/>
  <c r="K1931" i="1"/>
  <c r="L1931" i="1"/>
  <c r="M1931" i="1"/>
  <c r="B1932" i="1"/>
  <c r="C1932" i="1"/>
  <c r="A1932" i="1" s="1"/>
  <c r="D1932" i="1"/>
  <c r="E1932" i="1"/>
  <c r="F1932" i="1"/>
  <c r="G1932" i="1"/>
  <c r="H1932" i="1"/>
  <c r="I1932" i="1"/>
  <c r="J1932" i="1"/>
  <c r="K1932" i="1"/>
  <c r="L1932" i="1"/>
  <c r="M1932" i="1"/>
  <c r="B1933" i="1"/>
  <c r="C1933" i="1"/>
  <c r="A1933" i="1" s="1"/>
  <c r="D1933" i="1"/>
  <c r="E1933" i="1"/>
  <c r="F1933" i="1"/>
  <c r="G1933" i="1"/>
  <c r="H1933" i="1"/>
  <c r="I1933" i="1"/>
  <c r="J1933" i="1"/>
  <c r="K1933" i="1"/>
  <c r="L1933" i="1"/>
  <c r="M1933" i="1"/>
  <c r="B1934" i="1"/>
  <c r="C1934" i="1"/>
  <c r="D1934" i="1"/>
  <c r="E1934" i="1"/>
  <c r="F1934" i="1"/>
  <c r="G1934" i="1"/>
  <c r="H1934" i="1"/>
  <c r="I1934" i="1"/>
  <c r="J1934" i="1"/>
  <c r="K1934" i="1"/>
  <c r="L1934" i="1"/>
  <c r="M1934" i="1"/>
  <c r="B1935" i="1"/>
  <c r="C1935" i="1"/>
  <c r="D1935" i="1"/>
  <c r="E1935" i="1"/>
  <c r="F1935" i="1"/>
  <c r="G1935" i="1"/>
  <c r="H1935" i="1"/>
  <c r="I1935" i="1"/>
  <c r="J1935" i="1"/>
  <c r="K1935" i="1"/>
  <c r="L1935" i="1"/>
  <c r="M1935" i="1"/>
  <c r="B1936" i="1"/>
  <c r="C1936" i="1"/>
  <c r="A1936" i="1" s="1"/>
  <c r="D1936" i="1"/>
  <c r="E1936" i="1"/>
  <c r="F1936" i="1"/>
  <c r="G1936" i="1"/>
  <c r="H1936" i="1"/>
  <c r="I1936" i="1"/>
  <c r="J1936" i="1"/>
  <c r="K1936" i="1"/>
  <c r="L1936" i="1"/>
  <c r="M1936" i="1"/>
  <c r="B1937" i="1"/>
  <c r="C1937" i="1"/>
  <c r="D1937" i="1"/>
  <c r="E1937" i="1"/>
  <c r="F1937" i="1"/>
  <c r="G1937" i="1"/>
  <c r="H1937" i="1"/>
  <c r="I1937" i="1"/>
  <c r="J1937" i="1"/>
  <c r="K1937" i="1"/>
  <c r="L1937" i="1"/>
  <c r="M1937" i="1"/>
  <c r="B1938" i="1"/>
  <c r="C1938" i="1"/>
  <c r="A1938" i="1" s="1"/>
  <c r="D1938" i="1"/>
  <c r="E1938" i="1"/>
  <c r="F1938" i="1"/>
  <c r="G1938" i="1"/>
  <c r="H1938" i="1"/>
  <c r="I1938" i="1"/>
  <c r="J1938" i="1"/>
  <c r="K1938" i="1"/>
  <c r="L1938" i="1"/>
  <c r="M1938" i="1"/>
  <c r="B1939" i="1"/>
  <c r="C1939" i="1"/>
  <c r="D1939" i="1"/>
  <c r="E1939" i="1"/>
  <c r="F1939" i="1"/>
  <c r="G1939" i="1"/>
  <c r="N1939" i="1" s="1"/>
  <c r="H1939" i="1"/>
  <c r="I1939" i="1"/>
  <c r="J1939" i="1"/>
  <c r="K1939" i="1"/>
  <c r="L1939" i="1"/>
  <c r="M1939" i="1"/>
  <c r="B1940" i="1"/>
  <c r="C1940" i="1"/>
  <c r="A1940" i="1" s="1"/>
  <c r="D1940" i="1"/>
  <c r="E1940" i="1"/>
  <c r="F1940" i="1"/>
  <c r="G1940" i="1"/>
  <c r="H1940" i="1"/>
  <c r="I1940" i="1"/>
  <c r="J1940" i="1"/>
  <c r="K1940" i="1"/>
  <c r="L1940" i="1"/>
  <c r="M1940" i="1"/>
  <c r="B1941" i="1"/>
  <c r="C1941" i="1"/>
  <c r="A1941" i="1" s="1"/>
  <c r="D1941" i="1"/>
  <c r="E1941" i="1"/>
  <c r="F1941" i="1"/>
  <c r="G1941" i="1"/>
  <c r="H1941" i="1"/>
  <c r="I1941" i="1"/>
  <c r="J1941" i="1"/>
  <c r="K1941" i="1"/>
  <c r="L1941" i="1"/>
  <c r="M1941" i="1"/>
  <c r="B1942" i="1"/>
  <c r="C1942" i="1"/>
  <c r="A1942" i="1" s="1"/>
  <c r="D1942" i="1"/>
  <c r="E1942" i="1"/>
  <c r="F1942" i="1"/>
  <c r="G1942" i="1"/>
  <c r="H1942" i="1"/>
  <c r="I1942" i="1"/>
  <c r="J1942" i="1"/>
  <c r="K1942" i="1"/>
  <c r="L1942" i="1"/>
  <c r="M1942" i="1"/>
  <c r="B1943" i="1"/>
  <c r="C1943" i="1"/>
  <c r="A1943" i="1" s="1"/>
  <c r="D1943" i="1"/>
  <c r="E1943" i="1"/>
  <c r="F1943" i="1"/>
  <c r="G1943" i="1"/>
  <c r="N1943" i="1" s="1"/>
  <c r="H1943" i="1"/>
  <c r="I1943" i="1"/>
  <c r="J1943" i="1"/>
  <c r="K1943" i="1"/>
  <c r="L1943" i="1"/>
  <c r="M1943" i="1"/>
  <c r="B1944" i="1"/>
  <c r="A1944" i="1" s="1"/>
  <c r="C1944" i="1"/>
  <c r="D1944" i="1"/>
  <c r="E1944" i="1"/>
  <c r="F1944" i="1"/>
  <c r="G1944" i="1"/>
  <c r="H1944" i="1"/>
  <c r="I1944" i="1"/>
  <c r="J1944" i="1"/>
  <c r="K1944" i="1"/>
  <c r="L1944" i="1"/>
  <c r="M1944" i="1"/>
  <c r="B1945" i="1"/>
  <c r="C1945" i="1"/>
  <c r="D1945" i="1"/>
  <c r="E1945" i="1"/>
  <c r="F1945" i="1"/>
  <c r="G1945" i="1"/>
  <c r="H1945" i="1"/>
  <c r="I1945" i="1"/>
  <c r="J1945" i="1"/>
  <c r="K1945" i="1"/>
  <c r="L1945" i="1"/>
  <c r="M1945" i="1"/>
  <c r="B1946" i="1"/>
  <c r="C1946" i="1"/>
  <c r="D1946" i="1"/>
  <c r="E1946" i="1"/>
  <c r="F1946" i="1"/>
  <c r="G1946" i="1"/>
  <c r="H1946" i="1"/>
  <c r="I1946" i="1"/>
  <c r="J1946" i="1"/>
  <c r="K1946" i="1"/>
  <c r="L1946" i="1"/>
  <c r="M1946" i="1"/>
  <c r="B1947" i="1"/>
  <c r="C1947" i="1"/>
  <c r="D1947" i="1"/>
  <c r="E1947" i="1"/>
  <c r="F1947" i="1"/>
  <c r="G1947" i="1"/>
  <c r="H1947" i="1"/>
  <c r="I1947" i="1"/>
  <c r="J1947" i="1"/>
  <c r="K1947" i="1"/>
  <c r="L1947" i="1"/>
  <c r="M1947" i="1"/>
  <c r="A1948" i="1"/>
  <c r="B1948" i="1"/>
  <c r="C1948" i="1"/>
  <c r="D1948" i="1"/>
  <c r="E1948" i="1"/>
  <c r="F1948" i="1"/>
  <c r="G1948" i="1"/>
  <c r="H1948" i="1"/>
  <c r="I1948" i="1"/>
  <c r="J1948" i="1"/>
  <c r="K1948" i="1"/>
  <c r="L1948" i="1"/>
  <c r="M1948" i="1"/>
  <c r="B1949" i="1"/>
  <c r="C1949" i="1"/>
  <c r="A1949" i="1" s="1"/>
  <c r="D1949" i="1"/>
  <c r="E1949" i="1"/>
  <c r="F1949" i="1"/>
  <c r="G1949" i="1"/>
  <c r="H1949" i="1"/>
  <c r="I1949" i="1"/>
  <c r="J1949" i="1"/>
  <c r="K1949" i="1"/>
  <c r="L1949" i="1"/>
  <c r="M1949" i="1"/>
  <c r="B1950" i="1"/>
  <c r="C1950" i="1"/>
  <c r="D1950" i="1"/>
  <c r="E1950" i="1"/>
  <c r="F1950" i="1"/>
  <c r="G1950" i="1"/>
  <c r="H1950" i="1"/>
  <c r="I1950" i="1"/>
  <c r="J1950" i="1"/>
  <c r="K1950" i="1"/>
  <c r="L1950" i="1"/>
  <c r="M1950" i="1"/>
  <c r="B1951" i="1"/>
  <c r="C1951" i="1"/>
  <c r="D1951" i="1"/>
  <c r="E1951" i="1"/>
  <c r="F1951" i="1"/>
  <c r="G1951" i="1"/>
  <c r="H1951" i="1"/>
  <c r="I1951" i="1"/>
  <c r="J1951" i="1"/>
  <c r="K1951" i="1"/>
  <c r="L1951" i="1"/>
  <c r="M1951" i="1"/>
  <c r="B1952" i="1"/>
  <c r="C1952" i="1"/>
  <c r="A1952" i="1" s="1"/>
  <c r="D1952" i="1"/>
  <c r="E1952" i="1"/>
  <c r="F1952" i="1"/>
  <c r="G1952" i="1"/>
  <c r="H1952" i="1"/>
  <c r="I1952" i="1"/>
  <c r="J1952" i="1"/>
  <c r="K1952" i="1"/>
  <c r="L1952" i="1"/>
  <c r="M1952" i="1"/>
  <c r="B1953" i="1"/>
  <c r="C1953" i="1"/>
  <c r="D1953" i="1"/>
  <c r="E1953" i="1"/>
  <c r="F1953" i="1"/>
  <c r="G1953" i="1"/>
  <c r="H1953" i="1"/>
  <c r="I1953" i="1"/>
  <c r="J1953" i="1"/>
  <c r="K1953" i="1"/>
  <c r="L1953" i="1"/>
  <c r="M1953" i="1"/>
  <c r="B1954" i="1"/>
  <c r="C1954" i="1"/>
  <c r="A1954" i="1" s="1"/>
  <c r="D1954" i="1"/>
  <c r="E1954" i="1"/>
  <c r="F1954" i="1"/>
  <c r="G1954" i="1"/>
  <c r="H1954" i="1"/>
  <c r="I1954" i="1"/>
  <c r="J1954" i="1"/>
  <c r="K1954" i="1"/>
  <c r="L1954" i="1"/>
  <c r="M1954" i="1"/>
  <c r="B1955" i="1"/>
  <c r="C1955" i="1"/>
  <c r="A1955" i="1" s="1"/>
  <c r="D1955" i="1"/>
  <c r="E1955" i="1"/>
  <c r="F1955" i="1"/>
  <c r="G1955" i="1"/>
  <c r="H1955" i="1"/>
  <c r="I1955" i="1"/>
  <c r="J1955" i="1"/>
  <c r="K1955" i="1"/>
  <c r="L1955" i="1"/>
  <c r="M1955" i="1"/>
  <c r="B1956" i="1"/>
  <c r="C1956" i="1"/>
  <c r="A1956" i="1" s="1"/>
  <c r="D1956" i="1"/>
  <c r="E1956" i="1"/>
  <c r="F1956" i="1"/>
  <c r="G1956" i="1"/>
  <c r="H1956" i="1"/>
  <c r="I1956" i="1"/>
  <c r="J1956" i="1"/>
  <c r="K1956" i="1"/>
  <c r="L1956" i="1"/>
  <c r="M1956" i="1"/>
  <c r="B1957" i="1"/>
  <c r="C1957" i="1"/>
  <c r="A1957" i="1" s="1"/>
  <c r="D1957" i="1"/>
  <c r="E1957" i="1"/>
  <c r="F1957" i="1"/>
  <c r="G1957" i="1"/>
  <c r="H1957" i="1"/>
  <c r="I1957" i="1"/>
  <c r="J1957" i="1"/>
  <c r="K1957" i="1"/>
  <c r="L1957" i="1"/>
  <c r="M1957" i="1"/>
  <c r="B1958" i="1"/>
  <c r="C1958" i="1"/>
  <c r="A1958" i="1" s="1"/>
  <c r="D1958" i="1"/>
  <c r="E1958" i="1"/>
  <c r="F1958" i="1"/>
  <c r="G1958" i="1"/>
  <c r="H1958" i="1"/>
  <c r="I1958" i="1"/>
  <c r="J1958" i="1"/>
  <c r="K1958" i="1"/>
  <c r="L1958" i="1"/>
  <c r="M1958" i="1"/>
  <c r="B1959" i="1"/>
  <c r="C1959" i="1"/>
  <c r="D1959" i="1"/>
  <c r="E1959" i="1"/>
  <c r="F1959" i="1"/>
  <c r="G1959" i="1"/>
  <c r="N1959" i="1" s="1"/>
  <c r="H1959" i="1"/>
  <c r="I1959" i="1"/>
  <c r="J1959" i="1"/>
  <c r="K1959" i="1"/>
  <c r="L1959" i="1"/>
  <c r="M1959" i="1"/>
  <c r="B1960" i="1"/>
  <c r="C1960" i="1"/>
  <c r="D1960" i="1"/>
  <c r="E1960" i="1"/>
  <c r="F1960" i="1"/>
  <c r="G1960" i="1"/>
  <c r="H1960" i="1"/>
  <c r="I1960" i="1"/>
  <c r="J1960" i="1"/>
  <c r="K1960" i="1"/>
  <c r="L1960" i="1"/>
  <c r="M1960" i="1"/>
  <c r="B1961" i="1"/>
  <c r="C1961" i="1"/>
  <c r="D1961" i="1"/>
  <c r="E1961" i="1"/>
  <c r="F1961" i="1"/>
  <c r="G1961" i="1"/>
  <c r="H1961" i="1"/>
  <c r="I1961" i="1"/>
  <c r="J1961" i="1"/>
  <c r="K1961" i="1"/>
  <c r="L1961" i="1"/>
  <c r="M1961" i="1"/>
  <c r="B1962" i="1"/>
  <c r="C1962" i="1"/>
  <c r="A1962" i="1" s="1"/>
  <c r="D1962" i="1"/>
  <c r="E1962" i="1"/>
  <c r="F1962" i="1"/>
  <c r="G1962" i="1"/>
  <c r="H1962" i="1"/>
  <c r="I1962" i="1"/>
  <c r="J1962" i="1"/>
  <c r="K1962" i="1"/>
  <c r="L1962" i="1"/>
  <c r="M1962" i="1"/>
  <c r="B1963" i="1"/>
  <c r="C1963" i="1"/>
  <c r="D1963" i="1"/>
  <c r="E1963" i="1"/>
  <c r="F1963" i="1"/>
  <c r="G1963" i="1"/>
  <c r="H1963" i="1"/>
  <c r="I1963" i="1"/>
  <c r="J1963" i="1"/>
  <c r="K1963" i="1"/>
  <c r="L1963" i="1"/>
  <c r="M1963" i="1"/>
  <c r="B1964" i="1"/>
  <c r="A1964" i="1" s="1"/>
  <c r="C1964" i="1"/>
  <c r="D1964" i="1"/>
  <c r="E1964" i="1"/>
  <c r="F1964" i="1"/>
  <c r="G1964" i="1"/>
  <c r="H1964" i="1"/>
  <c r="I1964" i="1"/>
  <c r="J1964" i="1"/>
  <c r="K1964" i="1"/>
  <c r="L1964" i="1"/>
  <c r="M1964" i="1"/>
  <c r="B1965" i="1"/>
  <c r="C1965" i="1"/>
  <c r="A1965" i="1" s="1"/>
  <c r="D1965" i="1"/>
  <c r="E1965" i="1"/>
  <c r="F1965" i="1"/>
  <c r="G1965" i="1"/>
  <c r="H1965" i="1"/>
  <c r="I1965" i="1"/>
  <c r="J1965" i="1"/>
  <c r="K1965" i="1"/>
  <c r="L1965" i="1"/>
  <c r="M1965" i="1"/>
  <c r="B1966" i="1"/>
  <c r="A1966" i="1" s="1"/>
  <c r="C1966" i="1"/>
  <c r="D1966" i="1"/>
  <c r="E1966" i="1"/>
  <c r="F1966" i="1"/>
  <c r="G1966" i="1"/>
  <c r="H1966" i="1"/>
  <c r="I1966" i="1"/>
  <c r="J1966" i="1"/>
  <c r="K1966" i="1"/>
  <c r="L1966" i="1"/>
  <c r="M1966" i="1"/>
  <c r="B1967" i="1"/>
  <c r="C1967" i="1"/>
  <c r="D1967" i="1"/>
  <c r="E1967" i="1"/>
  <c r="F1967" i="1"/>
  <c r="G1967" i="1"/>
  <c r="H1967" i="1"/>
  <c r="I1967" i="1"/>
  <c r="J1967" i="1"/>
  <c r="K1967" i="1"/>
  <c r="L1967" i="1"/>
  <c r="M1967" i="1"/>
  <c r="B1968" i="1"/>
  <c r="C1968" i="1"/>
  <c r="A1968" i="1" s="1"/>
  <c r="D1968" i="1"/>
  <c r="E1968" i="1"/>
  <c r="F1968" i="1"/>
  <c r="G1968" i="1"/>
  <c r="H1968" i="1"/>
  <c r="I1968" i="1"/>
  <c r="J1968" i="1"/>
  <c r="K1968" i="1"/>
  <c r="L1968" i="1"/>
  <c r="M1968" i="1"/>
  <c r="B1969" i="1"/>
  <c r="C1969" i="1"/>
  <c r="D1969" i="1"/>
  <c r="E1969" i="1"/>
  <c r="F1969" i="1"/>
  <c r="G1969" i="1"/>
  <c r="H1969" i="1"/>
  <c r="I1969" i="1"/>
  <c r="J1969" i="1"/>
  <c r="K1969" i="1"/>
  <c r="L1969" i="1"/>
  <c r="M1969" i="1"/>
  <c r="A1970" i="1"/>
  <c r="B1970" i="1"/>
  <c r="C1970" i="1"/>
  <c r="D1970" i="1"/>
  <c r="E1970" i="1"/>
  <c r="F1970" i="1"/>
  <c r="G1970" i="1"/>
  <c r="H1970" i="1"/>
  <c r="I1970" i="1"/>
  <c r="J1970" i="1"/>
  <c r="K1970" i="1"/>
  <c r="L1970" i="1"/>
  <c r="M1970" i="1"/>
  <c r="B1971" i="1"/>
  <c r="C1971" i="1"/>
  <c r="D1971" i="1"/>
  <c r="E1971" i="1"/>
  <c r="F1971" i="1"/>
  <c r="G1971" i="1"/>
  <c r="H1971" i="1"/>
  <c r="I1971" i="1"/>
  <c r="J1971" i="1"/>
  <c r="K1971" i="1"/>
  <c r="L1971" i="1"/>
  <c r="M1971" i="1"/>
  <c r="B1972" i="1"/>
  <c r="C1972" i="1"/>
  <c r="A1972" i="1" s="1"/>
  <c r="D1972" i="1"/>
  <c r="E1972" i="1"/>
  <c r="F1972" i="1"/>
  <c r="G1972" i="1"/>
  <c r="H1972" i="1"/>
  <c r="I1972" i="1"/>
  <c r="J1972" i="1"/>
  <c r="K1972" i="1"/>
  <c r="L1972" i="1"/>
  <c r="M1972" i="1"/>
  <c r="B1973" i="1"/>
  <c r="C1973" i="1"/>
  <c r="A1973" i="1" s="1"/>
  <c r="D1973" i="1"/>
  <c r="E1973" i="1"/>
  <c r="F1973" i="1"/>
  <c r="G1973" i="1"/>
  <c r="H1973" i="1"/>
  <c r="I1973" i="1"/>
  <c r="J1973" i="1"/>
  <c r="K1973" i="1"/>
  <c r="L1973" i="1"/>
  <c r="M1973" i="1"/>
  <c r="B1974" i="1"/>
  <c r="C1974" i="1"/>
  <c r="A1974" i="1" s="1"/>
  <c r="D1974" i="1"/>
  <c r="E1974" i="1"/>
  <c r="F1974" i="1"/>
  <c r="G1974" i="1"/>
  <c r="H1974" i="1"/>
  <c r="I1974" i="1"/>
  <c r="J1974" i="1"/>
  <c r="K1974" i="1"/>
  <c r="L1974" i="1"/>
  <c r="M1974" i="1"/>
  <c r="B1975" i="1"/>
  <c r="C1975" i="1"/>
  <c r="D1975" i="1"/>
  <c r="E1975" i="1"/>
  <c r="F1975" i="1"/>
  <c r="G1975" i="1"/>
  <c r="N1975" i="1" s="1"/>
  <c r="H1975" i="1"/>
  <c r="I1975" i="1"/>
  <c r="J1975" i="1"/>
  <c r="K1975" i="1"/>
  <c r="L1975" i="1"/>
  <c r="M1975" i="1"/>
  <c r="B1976" i="1"/>
  <c r="C1976" i="1"/>
  <c r="D1976" i="1"/>
  <c r="E1976" i="1"/>
  <c r="F1976" i="1"/>
  <c r="G1976" i="1"/>
  <c r="H1976" i="1"/>
  <c r="I1976" i="1"/>
  <c r="J1976" i="1"/>
  <c r="K1976" i="1"/>
  <c r="L1976" i="1"/>
  <c r="M1976" i="1"/>
  <c r="B1977" i="1"/>
  <c r="C1977" i="1"/>
  <c r="D1977" i="1"/>
  <c r="E1977" i="1"/>
  <c r="F1977" i="1"/>
  <c r="G1977" i="1"/>
  <c r="H1977" i="1"/>
  <c r="I1977" i="1"/>
  <c r="J1977" i="1"/>
  <c r="K1977" i="1"/>
  <c r="L1977" i="1"/>
  <c r="M1977" i="1"/>
  <c r="B1978" i="1"/>
  <c r="C1978" i="1"/>
  <c r="A1978" i="1" s="1"/>
  <c r="D1978" i="1"/>
  <c r="E1978" i="1"/>
  <c r="F1978" i="1"/>
  <c r="G1978" i="1"/>
  <c r="H1978" i="1"/>
  <c r="I1978" i="1"/>
  <c r="J1978" i="1"/>
  <c r="K1978" i="1"/>
  <c r="L1978" i="1"/>
  <c r="M1978" i="1"/>
  <c r="B1979" i="1"/>
  <c r="C1979" i="1"/>
  <c r="D1979" i="1"/>
  <c r="E1979" i="1"/>
  <c r="F1979" i="1"/>
  <c r="G1979" i="1"/>
  <c r="H1979" i="1"/>
  <c r="I1979" i="1"/>
  <c r="J1979" i="1"/>
  <c r="K1979" i="1"/>
  <c r="L1979" i="1"/>
  <c r="M1979" i="1"/>
  <c r="B1980" i="1"/>
  <c r="C1980" i="1"/>
  <c r="A1980" i="1" s="1"/>
  <c r="D1980" i="1"/>
  <c r="E1980" i="1"/>
  <c r="F1980" i="1"/>
  <c r="G1980" i="1"/>
  <c r="H1980" i="1"/>
  <c r="I1980" i="1"/>
  <c r="J1980" i="1"/>
  <c r="K1980" i="1"/>
  <c r="L1980" i="1"/>
  <c r="M1980" i="1"/>
  <c r="B1981" i="1"/>
  <c r="C1981" i="1"/>
  <c r="A1981" i="1" s="1"/>
  <c r="D1981" i="1"/>
  <c r="E1981" i="1"/>
  <c r="F1981" i="1"/>
  <c r="G1981" i="1"/>
  <c r="H1981" i="1"/>
  <c r="I1981" i="1"/>
  <c r="J1981" i="1"/>
  <c r="K1981" i="1"/>
  <c r="L1981" i="1"/>
  <c r="M1981" i="1"/>
  <c r="B1982" i="1"/>
  <c r="C1982" i="1"/>
  <c r="D1982" i="1"/>
  <c r="E1982" i="1"/>
  <c r="F1982" i="1"/>
  <c r="G1982" i="1"/>
  <c r="H1982" i="1"/>
  <c r="I1982" i="1"/>
  <c r="J1982" i="1"/>
  <c r="K1982" i="1"/>
  <c r="L1982" i="1"/>
  <c r="M1982" i="1"/>
  <c r="B1983" i="1"/>
  <c r="C1983" i="1"/>
  <c r="D1983" i="1"/>
  <c r="E1983" i="1"/>
  <c r="F1983" i="1"/>
  <c r="G1983" i="1"/>
  <c r="H1983" i="1"/>
  <c r="I1983" i="1"/>
  <c r="J1983" i="1"/>
  <c r="K1983" i="1"/>
  <c r="L1983" i="1"/>
  <c r="M1983" i="1"/>
  <c r="B1984" i="1"/>
  <c r="C1984" i="1"/>
  <c r="A1984" i="1" s="1"/>
  <c r="D1984" i="1"/>
  <c r="E1984" i="1"/>
  <c r="F1984" i="1"/>
  <c r="G1984" i="1"/>
  <c r="H1984" i="1"/>
  <c r="I1984" i="1"/>
  <c r="J1984" i="1"/>
  <c r="K1984" i="1"/>
  <c r="L1984" i="1"/>
  <c r="M1984" i="1"/>
  <c r="B1985" i="1"/>
  <c r="C1985" i="1"/>
  <c r="D1985" i="1"/>
  <c r="E1985" i="1"/>
  <c r="F1985" i="1"/>
  <c r="G1985" i="1"/>
  <c r="H1985" i="1"/>
  <c r="I1985" i="1"/>
  <c r="J1985" i="1"/>
  <c r="K1985" i="1"/>
  <c r="L1985" i="1"/>
  <c r="M1985" i="1"/>
  <c r="B1986" i="1"/>
  <c r="A1986" i="1" s="1"/>
  <c r="C1986" i="1"/>
  <c r="D1986" i="1"/>
  <c r="E1986" i="1"/>
  <c r="F1986" i="1"/>
  <c r="G1986" i="1"/>
  <c r="H1986" i="1"/>
  <c r="I1986" i="1"/>
  <c r="J1986" i="1"/>
  <c r="K1986" i="1"/>
  <c r="L1986" i="1"/>
  <c r="M1986" i="1"/>
  <c r="B1987" i="1"/>
  <c r="C1987" i="1"/>
  <c r="D1987" i="1"/>
  <c r="E1987" i="1"/>
  <c r="F1987" i="1"/>
  <c r="G1987" i="1"/>
  <c r="H1987" i="1"/>
  <c r="I1987" i="1"/>
  <c r="J1987" i="1"/>
  <c r="K1987" i="1"/>
  <c r="L1987" i="1"/>
  <c r="M1987" i="1"/>
  <c r="B1988" i="1"/>
  <c r="C1988" i="1"/>
  <c r="D1988" i="1"/>
  <c r="E1988" i="1"/>
  <c r="F1988" i="1"/>
  <c r="G1988" i="1"/>
  <c r="H1988" i="1"/>
  <c r="I1988" i="1"/>
  <c r="J1988" i="1"/>
  <c r="K1988" i="1"/>
  <c r="L1988" i="1"/>
  <c r="M1988" i="1"/>
  <c r="B1989" i="1"/>
  <c r="C1989" i="1"/>
  <c r="D1989" i="1"/>
  <c r="E1989" i="1"/>
  <c r="F1989" i="1"/>
  <c r="G1989" i="1"/>
  <c r="H1989" i="1"/>
  <c r="I1989" i="1"/>
  <c r="J1989" i="1"/>
  <c r="K1989" i="1"/>
  <c r="L1989" i="1"/>
  <c r="M1989" i="1"/>
  <c r="B1990" i="1"/>
  <c r="C1990" i="1"/>
  <c r="D1990" i="1"/>
  <c r="E1990" i="1"/>
  <c r="F1990" i="1"/>
  <c r="G1990" i="1"/>
  <c r="H1990" i="1"/>
  <c r="I1990" i="1"/>
  <c r="J1990" i="1"/>
  <c r="K1990" i="1"/>
  <c r="L1990" i="1"/>
  <c r="M1990" i="1"/>
  <c r="B1991" i="1"/>
  <c r="C1991" i="1"/>
  <c r="A1991" i="1" s="1"/>
  <c r="D1991" i="1"/>
  <c r="E1991" i="1"/>
  <c r="F1991" i="1"/>
  <c r="N1991" i="1" s="1"/>
  <c r="G1991" i="1"/>
  <c r="H1991" i="1"/>
  <c r="I1991" i="1"/>
  <c r="J1991" i="1"/>
  <c r="K1991" i="1"/>
  <c r="L1991" i="1"/>
  <c r="M1991" i="1"/>
  <c r="B1992" i="1"/>
  <c r="C1992" i="1"/>
  <c r="D1992" i="1"/>
  <c r="E1992" i="1"/>
  <c r="F1992" i="1"/>
  <c r="G1992" i="1"/>
  <c r="H1992" i="1"/>
  <c r="I1992" i="1"/>
  <c r="J1992" i="1"/>
  <c r="K1992" i="1"/>
  <c r="L1992" i="1"/>
  <c r="M1992" i="1"/>
  <c r="B1993" i="1"/>
  <c r="C1993" i="1"/>
  <c r="D1993" i="1"/>
  <c r="E1993" i="1"/>
  <c r="F1993" i="1"/>
  <c r="G1993" i="1"/>
  <c r="H1993" i="1"/>
  <c r="I1993" i="1"/>
  <c r="J1993" i="1"/>
  <c r="K1993" i="1"/>
  <c r="L1993" i="1"/>
  <c r="M1993" i="1"/>
  <c r="B1994" i="1"/>
  <c r="C1994" i="1"/>
  <c r="A1994" i="1" s="1"/>
  <c r="D1994" i="1"/>
  <c r="E1994" i="1"/>
  <c r="F1994" i="1"/>
  <c r="G1994" i="1"/>
  <c r="H1994" i="1"/>
  <c r="I1994" i="1"/>
  <c r="J1994" i="1"/>
  <c r="K1994" i="1"/>
  <c r="L1994" i="1"/>
  <c r="M1994" i="1"/>
  <c r="B1995" i="1"/>
  <c r="C1995" i="1"/>
  <c r="D1995" i="1"/>
  <c r="E1995" i="1"/>
  <c r="F1995" i="1"/>
  <c r="G1995" i="1"/>
  <c r="H1995" i="1"/>
  <c r="I1995" i="1"/>
  <c r="J1995" i="1"/>
  <c r="K1995" i="1"/>
  <c r="L1995" i="1"/>
  <c r="M1995" i="1"/>
  <c r="B1996" i="1"/>
  <c r="C1996" i="1"/>
  <c r="A1996" i="1" s="1"/>
  <c r="D1996" i="1"/>
  <c r="E1996" i="1"/>
  <c r="F1996" i="1"/>
  <c r="G1996" i="1"/>
  <c r="H1996" i="1"/>
  <c r="I1996" i="1"/>
  <c r="J1996" i="1"/>
  <c r="K1996" i="1"/>
  <c r="L1996" i="1"/>
  <c r="M1996" i="1"/>
  <c r="B1997" i="1"/>
  <c r="C1997" i="1"/>
  <c r="A1997" i="1" s="1"/>
  <c r="D1997" i="1"/>
  <c r="E1997" i="1"/>
  <c r="F1997" i="1"/>
  <c r="G1997" i="1"/>
  <c r="H1997" i="1"/>
  <c r="I1997" i="1"/>
  <c r="J1997" i="1"/>
  <c r="K1997" i="1"/>
  <c r="L1997" i="1"/>
  <c r="M1997" i="1"/>
  <c r="B1998" i="1"/>
  <c r="C1998" i="1"/>
  <c r="D1998" i="1"/>
  <c r="E1998" i="1"/>
  <c r="F1998" i="1"/>
  <c r="G1998" i="1"/>
  <c r="H1998" i="1"/>
  <c r="I1998" i="1"/>
  <c r="J1998" i="1"/>
  <c r="K1998" i="1"/>
  <c r="L1998" i="1"/>
  <c r="M1998" i="1"/>
  <c r="B1999" i="1"/>
  <c r="C1999" i="1"/>
  <c r="D1999" i="1"/>
  <c r="E1999" i="1"/>
  <c r="F1999" i="1"/>
  <c r="G1999" i="1"/>
  <c r="H1999" i="1"/>
  <c r="I1999" i="1"/>
  <c r="J1999" i="1"/>
  <c r="K1999" i="1"/>
  <c r="L1999" i="1"/>
  <c r="M1999" i="1"/>
  <c r="B2000" i="1"/>
  <c r="C2000" i="1"/>
  <c r="A2000" i="1" s="1"/>
  <c r="D2000" i="1"/>
  <c r="E2000" i="1"/>
  <c r="F2000" i="1"/>
  <c r="G2000" i="1"/>
  <c r="H2000" i="1"/>
  <c r="I2000" i="1"/>
  <c r="J2000" i="1"/>
  <c r="K2000" i="1"/>
  <c r="L2000" i="1"/>
  <c r="M2000" i="1"/>
  <c r="B2001" i="1"/>
  <c r="C2001" i="1"/>
  <c r="D2001" i="1"/>
  <c r="E2001" i="1"/>
  <c r="F2001" i="1"/>
  <c r="G2001" i="1"/>
  <c r="H2001" i="1"/>
  <c r="I2001" i="1"/>
  <c r="J2001" i="1"/>
  <c r="K2001" i="1"/>
  <c r="L2001" i="1"/>
  <c r="M2001" i="1"/>
  <c r="B2002" i="1"/>
  <c r="C2002" i="1"/>
  <c r="A2002" i="1" s="1"/>
  <c r="D2002" i="1"/>
  <c r="E2002" i="1"/>
  <c r="F2002" i="1"/>
  <c r="G2002" i="1"/>
  <c r="H2002" i="1"/>
  <c r="I2002" i="1"/>
  <c r="J2002" i="1"/>
  <c r="K2002" i="1"/>
  <c r="L2002" i="1"/>
  <c r="M2002" i="1"/>
  <c r="B2003" i="1"/>
  <c r="C2003" i="1"/>
  <c r="D2003" i="1"/>
  <c r="E2003" i="1"/>
  <c r="F2003" i="1"/>
  <c r="G2003" i="1"/>
  <c r="H2003" i="1"/>
  <c r="I2003" i="1"/>
  <c r="J2003" i="1"/>
  <c r="K2003" i="1"/>
  <c r="L2003" i="1"/>
  <c r="M2003" i="1"/>
  <c r="B2004" i="1"/>
  <c r="C2004" i="1"/>
  <c r="A2004" i="1" s="1"/>
  <c r="D2004" i="1"/>
  <c r="E2004" i="1"/>
  <c r="F2004" i="1"/>
  <c r="G2004" i="1"/>
  <c r="H2004" i="1"/>
  <c r="I2004" i="1"/>
  <c r="J2004" i="1"/>
  <c r="K2004" i="1"/>
  <c r="L2004" i="1"/>
  <c r="M2004" i="1"/>
  <c r="B2005" i="1"/>
  <c r="C2005" i="1"/>
  <c r="A2005" i="1" s="1"/>
  <c r="D2005" i="1"/>
  <c r="E2005" i="1"/>
  <c r="F2005" i="1"/>
  <c r="G2005" i="1"/>
  <c r="H2005" i="1"/>
  <c r="I2005" i="1"/>
  <c r="J2005" i="1"/>
  <c r="K2005" i="1"/>
  <c r="L2005" i="1"/>
  <c r="M2005" i="1"/>
  <c r="B2006" i="1"/>
  <c r="C2006" i="1"/>
  <c r="A2006" i="1" s="1"/>
  <c r="D2006" i="1"/>
  <c r="E2006" i="1"/>
  <c r="F2006" i="1"/>
  <c r="G2006" i="1"/>
  <c r="H2006" i="1"/>
  <c r="I2006" i="1"/>
  <c r="J2006" i="1"/>
  <c r="K2006" i="1"/>
  <c r="L2006" i="1"/>
  <c r="M2006" i="1"/>
  <c r="B2007" i="1"/>
  <c r="C2007" i="1"/>
  <c r="A2007" i="1" s="1"/>
  <c r="D2007" i="1"/>
  <c r="E2007" i="1"/>
  <c r="F2007" i="1"/>
  <c r="N2007" i="1" s="1"/>
  <c r="G2007" i="1"/>
  <c r="H2007" i="1"/>
  <c r="I2007" i="1"/>
  <c r="J2007" i="1"/>
  <c r="K2007" i="1"/>
  <c r="L2007" i="1"/>
  <c r="M2007" i="1"/>
  <c r="B2008" i="1"/>
  <c r="A2008" i="1" s="1"/>
  <c r="C2008" i="1"/>
  <c r="D2008" i="1"/>
  <c r="E2008" i="1"/>
  <c r="F2008" i="1"/>
  <c r="G2008" i="1"/>
  <c r="H2008" i="1"/>
  <c r="I2008" i="1"/>
  <c r="J2008" i="1"/>
  <c r="K2008" i="1"/>
  <c r="L2008" i="1"/>
  <c r="M2008" i="1"/>
  <c r="B2009" i="1"/>
  <c r="C2009" i="1"/>
  <c r="D2009" i="1"/>
  <c r="E2009" i="1"/>
  <c r="F2009" i="1"/>
  <c r="G2009" i="1"/>
  <c r="H2009" i="1"/>
  <c r="I2009" i="1"/>
  <c r="J2009" i="1"/>
  <c r="K2009" i="1"/>
  <c r="L2009" i="1"/>
  <c r="M2009" i="1"/>
  <c r="B2010" i="1"/>
  <c r="C2010" i="1"/>
  <c r="D2010" i="1"/>
  <c r="E2010" i="1"/>
  <c r="F2010" i="1"/>
  <c r="G2010" i="1"/>
  <c r="H2010" i="1"/>
  <c r="I2010" i="1"/>
  <c r="J2010" i="1"/>
  <c r="K2010" i="1"/>
  <c r="L2010" i="1"/>
  <c r="M2010" i="1"/>
  <c r="B2011" i="1"/>
  <c r="C2011" i="1"/>
  <c r="D2011" i="1"/>
  <c r="E2011" i="1"/>
  <c r="F2011" i="1"/>
  <c r="G2011" i="1"/>
  <c r="H2011" i="1"/>
  <c r="I2011" i="1"/>
  <c r="J2011" i="1"/>
  <c r="K2011" i="1"/>
  <c r="L2011" i="1"/>
  <c r="M2011" i="1"/>
  <c r="A2012" i="1"/>
  <c r="B2012" i="1"/>
  <c r="C2012" i="1"/>
  <c r="D2012" i="1"/>
  <c r="E2012" i="1"/>
  <c r="F2012" i="1"/>
  <c r="G2012" i="1"/>
  <c r="H2012" i="1"/>
  <c r="I2012" i="1"/>
  <c r="J2012" i="1"/>
  <c r="K2012" i="1"/>
  <c r="L2012" i="1"/>
  <c r="M2012" i="1"/>
  <c r="B2013" i="1"/>
  <c r="C2013" i="1"/>
  <c r="A2013" i="1" s="1"/>
  <c r="D2013" i="1"/>
  <c r="E2013" i="1"/>
  <c r="F2013" i="1"/>
  <c r="G2013" i="1"/>
  <c r="H2013" i="1"/>
  <c r="I2013" i="1"/>
  <c r="J2013" i="1"/>
  <c r="K2013" i="1"/>
  <c r="L2013" i="1"/>
  <c r="M2013" i="1"/>
  <c r="B2014" i="1"/>
  <c r="C2014" i="1"/>
  <c r="A2014" i="1" s="1"/>
  <c r="D2014" i="1"/>
  <c r="E2014" i="1"/>
  <c r="F2014" i="1"/>
  <c r="G2014" i="1"/>
  <c r="H2014" i="1"/>
  <c r="I2014" i="1"/>
  <c r="J2014" i="1"/>
  <c r="K2014" i="1"/>
  <c r="L2014" i="1"/>
  <c r="M2014" i="1"/>
  <c r="B2015" i="1"/>
  <c r="C2015" i="1"/>
  <c r="D2015" i="1"/>
  <c r="E2015" i="1"/>
  <c r="F2015" i="1"/>
  <c r="G2015" i="1"/>
  <c r="H2015" i="1"/>
  <c r="I2015" i="1"/>
  <c r="J2015" i="1"/>
  <c r="K2015" i="1"/>
  <c r="L2015" i="1"/>
  <c r="M2015" i="1"/>
  <c r="B2016" i="1"/>
  <c r="C2016" i="1"/>
  <c r="A2016" i="1" s="1"/>
  <c r="D2016" i="1"/>
  <c r="E2016" i="1"/>
  <c r="F2016" i="1"/>
  <c r="G2016" i="1"/>
  <c r="H2016" i="1"/>
  <c r="I2016" i="1"/>
  <c r="J2016" i="1"/>
  <c r="K2016" i="1"/>
  <c r="L2016" i="1"/>
  <c r="M2016" i="1"/>
  <c r="B2017" i="1"/>
  <c r="C2017" i="1"/>
  <c r="D2017" i="1"/>
  <c r="E2017" i="1"/>
  <c r="F2017" i="1"/>
  <c r="G2017" i="1"/>
  <c r="H2017" i="1"/>
  <c r="I2017" i="1"/>
  <c r="J2017" i="1"/>
  <c r="K2017" i="1"/>
  <c r="L2017" i="1"/>
  <c r="M2017" i="1"/>
  <c r="B2018" i="1"/>
  <c r="C2018" i="1"/>
  <c r="A2018" i="1" s="1"/>
  <c r="D2018" i="1"/>
  <c r="E2018" i="1"/>
  <c r="F2018" i="1"/>
  <c r="G2018" i="1"/>
  <c r="H2018" i="1"/>
  <c r="I2018" i="1"/>
  <c r="J2018" i="1"/>
  <c r="K2018" i="1"/>
  <c r="L2018" i="1"/>
  <c r="M2018" i="1"/>
  <c r="B2019" i="1"/>
  <c r="C2019" i="1"/>
  <c r="D2019" i="1"/>
  <c r="E2019" i="1"/>
  <c r="F2019" i="1"/>
  <c r="G2019" i="1"/>
  <c r="H2019" i="1"/>
  <c r="I2019" i="1"/>
  <c r="J2019" i="1"/>
  <c r="K2019" i="1"/>
  <c r="L2019" i="1"/>
  <c r="M2019" i="1"/>
  <c r="B2020" i="1"/>
  <c r="C2020" i="1"/>
  <c r="A2020" i="1" s="1"/>
  <c r="D2020" i="1"/>
  <c r="E2020" i="1"/>
  <c r="F2020" i="1"/>
  <c r="G2020" i="1"/>
  <c r="H2020" i="1"/>
  <c r="I2020" i="1"/>
  <c r="J2020" i="1"/>
  <c r="K2020" i="1"/>
  <c r="L2020" i="1"/>
  <c r="M2020" i="1"/>
  <c r="B2021" i="1"/>
  <c r="C2021" i="1"/>
  <c r="A2021" i="1" s="1"/>
  <c r="D2021" i="1"/>
  <c r="E2021" i="1"/>
  <c r="F2021" i="1"/>
  <c r="G2021" i="1"/>
  <c r="H2021" i="1"/>
  <c r="I2021" i="1"/>
  <c r="J2021" i="1"/>
  <c r="K2021" i="1"/>
  <c r="L2021" i="1"/>
  <c r="M2021" i="1"/>
  <c r="B2022" i="1"/>
  <c r="C2022" i="1"/>
  <c r="A2022" i="1" s="1"/>
  <c r="D2022" i="1"/>
  <c r="E2022" i="1"/>
  <c r="F2022" i="1"/>
  <c r="G2022" i="1"/>
  <c r="H2022" i="1"/>
  <c r="I2022" i="1"/>
  <c r="J2022" i="1"/>
  <c r="K2022" i="1"/>
  <c r="L2022" i="1"/>
  <c r="M2022" i="1"/>
  <c r="B2023" i="1"/>
  <c r="C2023" i="1"/>
  <c r="D2023" i="1"/>
  <c r="E2023" i="1"/>
  <c r="F2023" i="1"/>
  <c r="G2023" i="1"/>
  <c r="N2023" i="1" s="1"/>
  <c r="H2023" i="1"/>
  <c r="I2023" i="1"/>
  <c r="J2023" i="1"/>
  <c r="K2023" i="1"/>
  <c r="L2023" i="1"/>
  <c r="M2023" i="1"/>
  <c r="B2024" i="1"/>
  <c r="C2024" i="1"/>
  <c r="A2024" i="1" s="1"/>
  <c r="D2024" i="1"/>
  <c r="E2024" i="1"/>
  <c r="F2024" i="1"/>
  <c r="G2024" i="1"/>
  <c r="H2024" i="1"/>
  <c r="I2024" i="1"/>
  <c r="J2024" i="1"/>
  <c r="K2024" i="1"/>
  <c r="L2024" i="1"/>
  <c r="M2024" i="1"/>
  <c r="B2025" i="1"/>
  <c r="C2025" i="1"/>
  <c r="D2025" i="1"/>
  <c r="E2025" i="1"/>
  <c r="F2025" i="1"/>
  <c r="G2025" i="1"/>
  <c r="H2025" i="1"/>
  <c r="I2025" i="1"/>
  <c r="J2025" i="1"/>
  <c r="K2025" i="1"/>
  <c r="L2025" i="1"/>
  <c r="M2025" i="1"/>
  <c r="B2026" i="1"/>
  <c r="C2026" i="1"/>
  <c r="A2026" i="1" s="1"/>
  <c r="D2026" i="1"/>
  <c r="E2026" i="1"/>
  <c r="F2026" i="1"/>
  <c r="G2026" i="1"/>
  <c r="H2026" i="1"/>
  <c r="I2026" i="1"/>
  <c r="J2026" i="1"/>
  <c r="K2026" i="1"/>
  <c r="L2026" i="1"/>
  <c r="M2026" i="1"/>
  <c r="B2027" i="1"/>
  <c r="C2027" i="1"/>
  <c r="D2027" i="1"/>
  <c r="E2027" i="1"/>
  <c r="F2027" i="1"/>
  <c r="G2027" i="1"/>
  <c r="H2027" i="1"/>
  <c r="I2027" i="1"/>
  <c r="J2027" i="1"/>
  <c r="K2027" i="1"/>
  <c r="L2027" i="1"/>
  <c r="M2027" i="1"/>
  <c r="B2028" i="1"/>
  <c r="A2028" i="1" s="1"/>
  <c r="C2028" i="1"/>
  <c r="D2028" i="1"/>
  <c r="E2028" i="1"/>
  <c r="F2028" i="1"/>
  <c r="G2028" i="1"/>
  <c r="H2028" i="1"/>
  <c r="I2028" i="1"/>
  <c r="J2028" i="1"/>
  <c r="K2028" i="1"/>
  <c r="L2028" i="1"/>
  <c r="M2028" i="1"/>
  <c r="B2029" i="1"/>
  <c r="C2029" i="1"/>
  <c r="D2029" i="1"/>
  <c r="E2029" i="1"/>
  <c r="F2029" i="1"/>
  <c r="G2029" i="1"/>
  <c r="H2029" i="1"/>
  <c r="I2029" i="1"/>
  <c r="J2029" i="1"/>
  <c r="K2029" i="1"/>
  <c r="L2029" i="1"/>
  <c r="M2029" i="1"/>
  <c r="B2030" i="1"/>
  <c r="A2030" i="1" s="1"/>
  <c r="C2030" i="1"/>
  <c r="D2030" i="1"/>
  <c r="E2030" i="1"/>
  <c r="F2030" i="1"/>
  <c r="G2030" i="1"/>
  <c r="H2030" i="1"/>
  <c r="I2030" i="1"/>
  <c r="J2030" i="1"/>
  <c r="K2030" i="1"/>
  <c r="L2030" i="1"/>
  <c r="M2030" i="1"/>
  <c r="B2031" i="1"/>
  <c r="C2031" i="1"/>
  <c r="D2031" i="1"/>
  <c r="E2031" i="1"/>
  <c r="F2031" i="1"/>
  <c r="G2031" i="1"/>
  <c r="H2031" i="1"/>
  <c r="I2031" i="1"/>
  <c r="J2031" i="1"/>
  <c r="K2031" i="1"/>
  <c r="L2031" i="1"/>
  <c r="M2031" i="1"/>
  <c r="B2032" i="1"/>
  <c r="C2032" i="1"/>
  <c r="D2032" i="1"/>
  <c r="E2032" i="1"/>
  <c r="F2032" i="1"/>
  <c r="G2032" i="1"/>
  <c r="H2032" i="1"/>
  <c r="I2032" i="1"/>
  <c r="J2032" i="1"/>
  <c r="K2032" i="1"/>
  <c r="L2032" i="1"/>
  <c r="M2032" i="1"/>
  <c r="B2033" i="1"/>
  <c r="C2033" i="1"/>
  <c r="D2033" i="1"/>
  <c r="E2033" i="1"/>
  <c r="F2033" i="1"/>
  <c r="G2033" i="1"/>
  <c r="H2033" i="1"/>
  <c r="I2033" i="1"/>
  <c r="J2033" i="1"/>
  <c r="K2033" i="1"/>
  <c r="L2033" i="1"/>
  <c r="M2033" i="1"/>
  <c r="A2034" i="1"/>
  <c r="B2034" i="1"/>
  <c r="C2034" i="1"/>
  <c r="D2034" i="1"/>
  <c r="E2034" i="1"/>
  <c r="F2034" i="1"/>
  <c r="G2034" i="1"/>
  <c r="H2034" i="1"/>
  <c r="I2034" i="1"/>
  <c r="J2034" i="1"/>
  <c r="K2034" i="1"/>
  <c r="L2034" i="1"/>
  <c r="M2034" i="1"/>
  <c r="B2035" i="1"/>
  <c r="C2035" i="1"/>
  <c r="D2035" i="1"/>
  <c r="E2035" i="1"/>
  <c r="F2035" i="1"/>
  <c r="G2035" i="1"/>
  <c r="H2035" i="1"/>
  <c r="I2035" i="1"/>
  <c r="J2035" i="1"/>
  <c r="K2035" i="1"/>
  <c r="L2035" i="1"/>
  <c r="M2035" i="1"/>
  <c r="B2036" i="1"/>
  <c r="C2036" i="1"/>
  <c r="A2036" i="1" s="1"/>
  <c r="D2036" i="1"/>
  <c r="E2036" i="1"/>
  <c r="F2036" i="1"/>
  <c r="G2036" i="1"/>
  <c r="H2036" i="1"/>
  <c r="I2036" i="1"/>
  <c r="J2036" i="1"/>
  <c r="K2036" i="1"/>
  <c r="L2036" i="1"/>
  <c r="M2036" i="1"/>
  <c r="B2037" i="1"/>
  <c r="C2037" i="1"/>
  <c r="A2037" i="1" s="1"/>
  <c r="D2037" i="1"/>
  <c r="E2037" i="1"/>
  <c r="F2037" i="1"/>
  <c r="G2037" i="1"/>
  <c r="H2037" i="1"/>
  <c r="I2037" i="1"/>
  <c r="J2037" i="1"/>
  <c r="K2037" i="1"/>
  <c r="L2037" i="1"/>
  <c r="M2037" i="1"/>
  <c r="B2038" i="1"/>
  <c r="C2038" i="1"/>
  <c r="A2038" i="1" s="1"/>
  <c r="D2038" i="1"/>
  <c r="E2038" i="1"/>
  <c r="F2038" i="1"/>
  <c r="G2038" i="1"/>
  <c r="H2038" i="1"/>
  <c r="I2038" i="1"/>
  <c r="J2038" i="1"/>
  <c r="K2038" i="1"/>
  <c r="L2038" i="1"/>
  <c r="M2038" i="1"/>
  <c r="B2039" i="1"/>
  <c r="C2039" i="1"/>
  <c r="D2039" i="1"/>
  <c r="E2039" i="1"/>
  <c r="F2039" i="1"/>
  <c r="G2039" i="1"/>
  <c r="N2039" i="1" s="1"/>
  <c r="H2039" i="1"/>
  <c r="I2039" i="1"/>
  <c r="J2039" i="1"/>
  <c r="K2039" i="1"/>
  <c r="L2039" i="1"/>
  <c r="M2039" i="1"/>
  <c r="B2040" i="1"/>
  <c r="C2040" i="1"/>
  <c r="D2040" i="1"/>
  <c r="E2040" i="1"/>
  <c r="F2040" i="1"/>
  <c r="G2040" i="1"/>
  <c r="H2040" i="1"/>
  <c r="I2040" i="1"/>
  <c r="J2040" i="1"/>
  <c r="K2040" i="1"/>
  <c r="L2040" i="1"/>
  <c r="M2040" i="1"/>
  <c r="B2041" i="1"/>
  <c r="C2041" i="1"/>
  <c r="A2041" i="1" s="1"/>
  <c r="D2041" i="1"/>
  <c r="E2041" i="1"/>
  <c r="F2041" i="1"/>
  <c r="G2041" i="1"/>
  <c r="H2041" i="1"/>
  <c r="I2041" i="1"/>
  <c r="J2041" i="1"/>
  <c r="K2041" i="1"/>
  <c r="L2041" i="1"/>
  <c r="M2041" i="1"/>
  <c r="B2042" i="1"/>
  <c r="C2042" i="1"/>
  <c r="A2042" i="1" s="1"/>
  <c r="D2042" i="1"/>
  <c r="E2042" i="1"/>
  <c r="F2042" i="1"/>
  <c r="G2042" i="1"/>
  <c r="H2042" i="1"/>
  <c r="I2042" i="1"/>
  <c r="J2042" i="1"/>
  <c r="K2042" i="1"/>
  <c r="L2042" i="1"/>
  <c r="M2042" i="1"/>
  <c r="B2043" i="1"/>
  <c r="C2043" i="1"/>
  <c r="D2043" i="1"/>
  <c r="E2043" i="1"/>
  <c r="F2043" i="1"/>
  <c r="G2043" i="1"/>
  <c r="H2043" i="1"/>
  <c r="I2043" i="1"/>
  <c r="J2043" i="1"/>
  <c r="K2043" i="1"/>
  <c r="L2043" i="1"/>
  <c r="M2043" i="1"/>
  <c r="B2044" i="1"/>
  <c r="C2044" i="1"/>
  <c r="A2044" i="1" s="1"/>
  <c r="D2044" i="1"/>
  <c r="E2044" i="1"/>
  <c r="F2044" i="1"/>
  <c r="G2044" i="1"/>
  <c r="H2044" i="1"/>
  <c r="I2044" i="1"/>
  <c r="J2044" i="1"/>
  <c r="K2044" i="1"/>
  <c r="L2044" i="1"/>
  <c r="M2044" i="1"/>
  <c r="B2045" i="1"/>
  <c r="C2045" i="1"/>
  <c r="A2045" i="1" s="1"/>
  <c r="D2045" i="1"/>
  <c r="E2045" i="1"/>
  <c r="F2045" i="1"/>
  <c r="G2045" i="1"/>
  <c r="H2045" i="1"/>
  <c r="I2045" i="1"/>
  <c r="J2045" i="1"/>
  <c r="K2045" i="1"/>
  <c r="L2045" i="1"/>
  <c r="M2045" i="1"/>
  <c r="B2046" i="1"/>
  <c r="C2046" i="1"/>
  <c r="D2046" i="1"/>
  <c r="E2046" i="1"/>
  <c r="F2046" i="1"/>
  <c r="G2046" i="1"/>
  <c r="H2046" i="1"/>
  <c r="I2046" i="1"/>
  <c r="J2046" i="1"/>
  <c r="K2046" i="1"/>
  <c r="L2046" i="1"/>
  <c r="M2046" i="1"/>
  <c r="B2047" i="1"/>
  <c r="C2047" i="1"/>
  <c r="D2047" i="1"/>
  <c r="E2047" i="1"/>
  <c r="F2047" i="1"/>
  <c r="G2047" i="1"/>
  <c r="H2047" i="1"/>
  <c r="I2047" i="1"/>
  <c r="J2047" i="1"/>
  <c r="K2047" i="1"/>
  <c r="L2047" i="1"/>
  <c r="M2047" i="1"/>
  <c r="B2048" i="1"/>
  <c r="C2048" i="1"/>
  <c r="A2048" i="1" s="1"/>
  <c r="D2048" i="1"/>
  <c r="E2048" i="1"/>
  <c r="F2048" i="1"/>
  <c r="G2048" i="1"/>
  <c r="H2048" i="1"/>
  <c r="I2048" i="1"/>
  <c r="J2048" i="1"/>
  <c r="K2048" i="1"/>
  <c r="L2048" i="1"/>
  <c r="M2048" i="1"/>
  <c r="B2049" i="1"/>
  <c r="C2049" i="1"/>
  <c r="D2049" i="1"/>
  <c r="E2049" i="1"/>
  <c r="F2049" i="1"/>
  <c r="G2049" i="1"/>
  <c r="H2049" i="1"/>
  <c r="I2049" i="1"/>
  <c r="J2049" i="1"/>
  <c r="K2049" i="1"/>
  <c r="L2049" i="1"/>
  <c r="M2049" i="1"/>
  <c r="B2050" i="1"/>
  <c r="A2050" i="1" s="1"/>
  <c r="C2050" i="1"/>
  <c r="D2050" i="1"/>
  <c r="E2050" i="1"/>
  <c r="F2050" i="1"/>
  <c r="G2050" i="1"/>
  <c r="H2050" i="1"/>
  <c r="I2050" i="1"/>
  <c r="J2050" i="1"/>
  <c r="K2050" i="1"/>
  <c r="L2050" i="1"/>
  <c r="M2050" i="1"/>
  <c r="B2051" i="1"/>
  <c r="C2051" i="1"/>
  <c r="D2051" i="1"/>
  <c r="E2051" i="1"/>
  <c r="F2051" i="1"/>
  <c r="G2051" i="1"/>
  <c r="H2051" i="1"/>
  <c r="I2051" i="1"/>
  <c r="J2051" i="1"/>
  <c r="K2051" i="1"/>
  <c r="L2051" i="1"/>
  <c r="M2051" i="1"/>
  <c r="B2052" i="1"/>
  <c r="C2052" i="1"/>
  <c r="D2052" i="1"/>
  <c r="E2052" i="1"/>
  <c r="F2052" i="1"/>
  <c r="G2052" i="1"/>
  <c r="H2052" i="1"/>
  <c r="I2052" i="1"/>
  <c r="J2052" i="1"/>
  <c r="K2052" i="1"/>
  <c r="L2052" i="1"/>
  <c r="M2052" i="1"/>
  <c r="B2053" i="1"/>
  <c r="C2053" i="1"/>
  <c r="A2053" i="1" s="1"/>
  <c r="D2053" i="1"/>
  <c r="E2053" i="1"/>
  <c r="F2053" i="1"/>
  <c r="G2053" i="1"/>
  <c r="H2053" i="1"/>
  <c r="I2053" i="1"/>
  <c r="J2053" i="1"/>
  <c r="K2053" i="1"/>
  <c r="L2053" i="1"/>
  <c r="M2053" i="1"/>
  <c r="B2054" i="1"/>
  <c r="C2054" i="1"/>
  <c r="D2054" i="1"/>
  <c r="E2054" i="1"/>
  <c r="F2054" i="1"/>
  <c r="G2054" i="1"/>
  <c r="H2054" i="1"/>
  <c r="I2054" i="1"/>
  <c r="J2054" i="1"/>
  <c r="K2054" i="1"/>
  <c r="L2054" i="1"/>
  <c r="M2054" i="1"/>
  <c r="B2055" i="1"/>
  <c r="C2055" i="1"/>
  <c r="D2055" i="1"/>
  <c r="E2055" i="1"/>
  <c r="F2055" i="1"/>
  <c r="G2055" i="1"/>
  <c r="H2055" i="1"/>
  <c r="I2055" i="1"/>
  <c r="J2055" i="1"/>
  <c r="N2055" i="1" s="1"/>
  <c r="K2055" i="1"/>
  <c r="L2055" i="1"/>
  <c r="M2055" i="1"/>
  <c r="B2056" i="1"/>
  <c r="C2056" i="1"/>
  <c r="A2056" i="1" s="1"/>
  <c r="D2056" i="1"/>
  <c r="E2056" i="1"/>
  <c r="F2056" i="1"/>
  <c r="G2056" i="1"/>
  <c r="H2056" i="1"/>
  <c r="I2056" i="1"/>
  <c r="J2056" i="1"/>
  <c r="K2056" i="1"/>
  <c r="L2056" i="1"/>
  <c r="M2056" i="1"/>
  <c r="B2057" i="1"/>
  <c r="C2057" i="1"/>
  <c r="D2057" i="1"/>
  <c r="E2057" i="1"/>
  <c r="F2057" i="1"/>
  <c r="G2057" i="1"/>
  <c r="H2057" i="1"/>
  <c r="I2057" i="1"/>
  <c r="J2057" i="1"/>
  <c r="K2057" i="1"/>
  <c r="L2057" i="1"/>
  <c r="M2057" i="1"/>
  <c r="B2058" i="1"/>
  <c r="C2058" i="1"/>
  <c r="A2058" i="1" s="1"/>
  <c r="D2058" i="1"/>
  <c r="E2058" i="1"/>
  <c r="F2058" i="1"/>
  <c r="G2058" i="1"/>
  <c r="H2058" i="1"/>
  <c r="I2058" i="1"/>
  <c r="J2058" i="1"/>
  <c r="K2058" i="1"/>
  <c r="L2058" i="1"/>
  <c r="M2058" i="1"/>
  <c r="B2059" i="1"/>
  <c r="C2059" i="1"/>
  <c r="A2059" i="1" s="1"/>
  <c r="D2059" i="1"/>
  <c r="E2059" i="1"/>
  <c r="F2059" i="1"/>
  <c r="G2059" i="1"/>
  <c r="H2059" i="1"/>
  <c r="I2059" i="1"/>
  <c r="J2059" i="1"/>
  <c r="K2059" i="1"/>
  <c r="L2059" i="1"/>
  <c r="M2059" i="1"/>
  <c r="B2060" i="1"/>
  <c r="C2060" i="1"/>
  <c r="A2060" i="1" s="1"/>
  <c r="D2060" i="1"/>
  <c r="E2060" i="1"/>
  <c r="F2060" i="1"/>
  <c r="G2060" i="1"/>
  <c r="H2060" i="1"/>
  <c r="I2060" i="1"/>
  <c r="J2060" i="1"/>
  <c r="K2060" i="1"/>
  <c r="L2060" i="1"/>
  <c r="M2060" i="1"/>
  <c r="B2061" i="1"/>
  <c r="C2061" i="1"/>
  <c r="A2061" i="1" s="1"/>
  <c r="D2061" i="1"/>
  <c r="E2061" i="1"/>
  <c r="F2061" i="1"/>
  <c r="G2061" i="1"/>
  <c r="H2061" i="1"/>
  <c r="I2061" i="1"/>
  <c r="J2061" i="1"/>
  <c r="K2061" i="1"/>
  <c r="L2061" i="1"/>
  <c r="M2061" i="1"/>
  <c r="B2062" i="1"/>
  <c r="C2062" i="1"/>
  <c r="D2062" i="1"/>
  <c r="E2062" i="1"/>
  <c r="F2062" i="1"/>
  <c r="G2062" i="1"/>
  <c r="H2062" i="1"/>
  <c r="I2062" i="1"/>
  <c r="J2062" i="1"/>
  <c r="K2062" i="1"/>
  <c r="L2062" i="1"/>
  <c r="M2062" i="1"/>
  <c r="B2063" i="1"/>
  <c r="C2063" i="1"/>
  <c r="D2063" i="1"/>
  <c r="E2063" i="1"/>
  <c r="F2063" i="1"/>
  <c r="G2063" i="1"/>
  <c r="H2063" i="1"/>
  <c r="I2063" i="1"/>
  <c r="J2063" i="1"/>
  <c r="K2063" i="1"/>
  <c r="L2063" i="1"/>
  <c r="M2063" i="1"/>
  <c r="B2064" i="1"/>
  <c r="C2064" i="1"/>
  <c r="A2064" i="1" s="1"/>
  <c r="D2064" i="1"/>
  <c r="E2064" i="1"/>
  <c r="F2064" i="1"/>
  <c r="G2064" i="1"/>
  <c r="H2064" i="1"/>
  <c r="I2064" i="1"/>
  <c r="J2064" i="1"/>
  <c r="K2064" i="1"/>
  <c r="L2064" i="1"/>
  <c r="M2064" i="1"/>
  <c r="B2065" i="1"/>
  <c r="C2065" i="1"/>
  <c r="D2065" i="1"/>
  <c r="E2065" i="1"/>
  <c r="F2065" i="1"/>
  <c r="G2065" i="1"/>
  <c r="H2065" i="1"/>
  <c r="I2065" i="1"/>
  <c r="J2065" i="1"/>
  <c r="K2065" i="1"/>
  <c r="L2065" i="1"/>
  <c r="M2065" i="1"/>
  <c r="A2066" i="1"/>
  <c r="B2066" i="1"/>
  <c r="C2066" i="1"/>
  <c r="D2066" i="1"/>
  <c r="E2066" i="1"/>
  <c r="F2066" i="1"/>
  <c r="G2066" i="1"/>
  <c r="H2066" i="1"/>
  <c r="I2066" i="1"/>
  <c r="J2066" i="1"/>
  <c r="K2066" i="1"/>
  <c r="L2066" i="1"/>
  <c r="M2066" i="1"/>
  <c r="B2067" i="1"/>
  <c r="C2067" i="1"/>
  <c r="D2067" i="1"/>
  <c r="E2067" i="1"/>
  <c r="F2067" i="1"/>
  <c r="G2067" i="1"/>
  <c r="H2067" i="1"/>
  <c r="I2067" i="1"/>
  <c r="J2067" i="1"/>
  <c r="K2067" i="1"/>
  <c r="L2067" i="1"/>
  <c r="M2067" i="1"/>
  <c r="B2068" i="1"/>
  <c r="C2068" i="1"/>
  <c r="D2068" i="1"/>
  <c r="E2068" i="1"/>
  <c r="F2068" i="1"/>
  <c r="G2068" i="1"/>
  <c r="H2068" i="1"/>
  <c r="I2068" i="1"/>
  <c r="J2068" i="1"/>
  <c r="K2068" i="1"/>
  <c r="L2068" i="1"/>
  <c r="M2068" i="1"/>
  <c r="B2069" i="1"/>
  <c r="C2069" i="1"/>
  <c r="D2069" i="1"/>
  <c r="E2069" i="1"/>
  <c r="F2069" i="1"/>
  <c r="G2069" i="1"/>
  <c r="H2069" i="1"/>
  <c r="I2069" i="1"/>
  <c r="J2069" i="1"/>
  <c r="K2069" i="1"/>
  <c r="L2069" i="1"/>
  <c r="M2069" i="1"/>
  <c r="B2070" i="1"/>
  <c r="C2070" i="1"/>
  <c r="D2070" i="1"/>
  <c r="E2070" i="1"/>
  <c r="F2070" i="1"/>
  <c r="G2070" i="1"/>
  <c r="H2070" i="1"/>
  <c r="I2070" i="1"/>
  <c r="J2070" i="1"/>
  <c r="K2070" i="1"/>
  <c r="L2070" i="1"/>
  <c r="M2070" i="1"/>
  <c r="B2071" i="1"/>
  <c r="C2071" i="1"/>
  <c r="D2071" i="1"/>
  <c r="E2071" i="1"/>
  <c r="F2071" i="1"/>
  <c r="G2071" i="1"/>
  <c r="H2071" i="1"/>
  <c r="I2071" i="1"/>
  <c r="J2071" i="1"/>
  <c r="N2071" i="1" s="1"/>
  <c r="K2071" i="1"/>
  <c r="L2071" i="1"/>
  <c r="M2071" i="1"/>
  <c r="B2072" i="1"/>
  <c r="C2072" i="1"/>
  <c r="D2072" i="1"/>
  <c r="E2072" i="1"/>
  <c r="F2072" i="1"/>
  <c r="G2072" i="1"/>
  <c r="H2072" i="1"/>
  <c r="I2072" i="1"/>
  <c r="J2072" i="1"/>
  <c r="K2072" i="1"/>
  <c r="L2072" i="1"/>
  <c r="M2072" i="1"/>
  <c r="B2073" i="1"/>
  <c r="C2073" i="1"/>
  <c r="D2073" i="1"/>
  <c r="E2073" i="1"/>
  <c r="F2073" i="1"/>
  <c r="G2073" i="1"/>
  <c r="H2073" i="1"/>
  <c r="I2073" i="1"/>
  <c r="J2073" i="1"/>
  <c r="K2073" i="1"/>
  <c r="L2073" i="1"/>
  <c r="M2073" i="1"/>
  <c r="B2074" i="1"/>
  <c r="C2074" i="1"/>
  <c r="A2074" i="1" s="1"/>
  <c r="D2074" i="1"/>
  <c r="E2074" i="1"/>
  <c r="F2074" i="1"/>
  <c r="G2074" i="1"/>
  <c r="H2074" i="1"/>
  <c r="I2074" i="1"/>
  <c r="J2074" i="1"/>
  <c r="K2074" i="1"/>
  <c r="L2074" i="1"/>
  <c r="M2074" i="1"/>
  <c r="B2075" i="1"/>
  <c r="C2075" i="1"/>
  <c r="D2075" i="1"/>
  <c r="E2075" i="1"/>
  <c r="F2075" i="1"/>
  <c r="G2075" i="1"/>
  <c r="H2075" i="1"/>
  <c r="I2075" i="1"/>
  <c r="J2075" i="1"/>
  <c r="K2075" i="1"/>
  <c r="L2075" i="1"/>
  <c r="M2075" i="1"/>
  <c r="B2076" i="1"/>
  <c r="C2076" i="1"/>
  <c r="A2076" i="1" s="1"/>
  <c r="D2076" i="1"/>
  <c r="E2076" i="1"/>
  <c r="F2076" i="1"/>
  <c r="G2076" i="1"/>
  <c r="H2076" i="1"/>
  <c r="I2076" i="1"/>
  <c r="J2076" i="1"/>
  <c r="K2076" i="1"/>
  <c r="L2076" i="1"/>
  <c r="M2076" i="1"/>
  <c r="B2077" i="1"/>
  <c r="C2077" i="1"/>
  <c r="A2077" i="1" s="1"/>
  <c r="D2077" i="1"/>
  <c r="E2077" i="1"/>
  <c r="F2077" i="1"/>
  <c r="G2077" i="1"/>
  <c r="H2077" i="1"/>
  <c r="I2077" i="1"/>
  <c r="J2077" i="1"/>
  <c r="K2077" i="1"/>
  <c r="L2077" i="1"/>
  <c r="M2077" i="1"/>
  <c r="B2078" i="1"/>
  <c r="C2078" i="1"/>
  <c r="D2078" i="1"/>
  <c r="E2078" i="1"/>
  <c r="F2078" i="1"/>
  <c r="G2078" i="1"/>
  <c r="H2078" i="1"/>
  <c r="I2078" i="1"/>
  <c r="J2078" i="1"/>
  <c r="K2078" i="1"/>
  <c r="L2078" i="1"/>
  <c r="M2078" i="1"/>
  <c r="B2079" i="1"/>
  <c r="C2079" i="1"/>
  <c r="D2079" i="1"/>
  <c r="E2079" i="1"/>
  <c r="F2079" i="1"/>
  <c r="G2079" i="1"/>
  <c r="H2079" i="1"/>
  <c r="I2079" i="1"/>
  <c r="J2079" i="1"/>
  <c r="K2079" i="1"/>
  <c r="L2079" i="1"/>
  <c r="M2079" i="1"/>
  <c r="B2080" i="1"/>
  <c r="C2080" i="1"/>
  <c r="A2080" i="1" s="1"/>
  <c r="D2080" i="1"/>
  <c r="E2080" i="1"/>
  <c r="F2080" i="1"/>
  <c r="G2080" i="1"/>
  <c r="H2080" i="1"/>
  <c r="I2080" i="1"/>
  <c r="J2080" i="1"/>
  <c r="K2080" i="1"/>
  <c r="L2080" i="1"/>
  <c r="M2080" i="1"/>
  <c r="B2081" i="1"/>
  <c r="C2081" i="1"/>
  <c r="D2081" i="1"/>
  <c r="E2081" i="1"/>
  <c r="F2081" i="1"/>
  <c r="G2081" i="1"/>
  <c r="H2081" i="1"/>
  <c r="I2081" i="1"/>
  <c r="J2081" i="1"/>
  <c r="K2081" i="1"/>
  <c r="L2081" i="1"/>
  <c r="M2081" i="1"/>
  <c r="B2082" i="1"/>
  <c r="C2082" i="1"/>
  <c r="A2082" i="1" s="1"/>
  <c r="D2082" i="1"/>
  <c r="E2082" i="1"/>
  <c r="F2082" i="1"/>
  <c r="G2082" i="1"/>
  <c r="H2082" i="1"/>
  <c r="I2082" i="1"/>
  <c r="J2082" i="1"/>
  <c r="K2082" i="1"/>
  <c r="L2082" i="1"/>
  <c r="M2082" i="1"/>
  <c r="B2083" i="1"/>
  <c r="C2083" i="1"/>
  <c r="D2083" i="1"/>
  <c r="E2083" i="1"/>
  <c r="F2083" i="1"/>
  <c r="G2083" i="1"/>
  <c r="N2083" i="1" s="1"/>
  <c r="H2083" i="1"/>
  <c r="I2083" i="1"/>
  <c r="J2083" i="1"/>
  <c r="K2083" i="1"/>
  <c r="L2083" i="1"/>
  <c r="M2083" i="1"/>
  <c r="B2084" i="1"/>
  <c r="C2084" i="1"/>
  <c r="A2084" i="1" s="1"/>
  <c r="D2084" i="1"/>
  <c r="E2084" i="1"/>
  <c r="F2084" i="1"/>
  <c r="G2084" i="1"/>
  <c r="H2084" i="1"/>
  <c r="I2084" i="1"/>
  <c r="J2084" i="1"/>
  <c r="K2084" i="1"/>
  <c r="L2084" i="1"/>
  <c r="M2084" i="1"/>
  <c r="B2085" i="1"/>
  <c r="C2085" i="1"/>
  <c r="A2085" i="1" s="1"/>
  <c r="D2085" i="1"/>
  <c r="E2085" i="1"/>
  <c r="F2085" i="1"/>
  <c r="G2085" i="1"/>
  <c r="H2085" i="1"/>
  <c r="I2085" i="1"/>
  <c r="J2085" i="1"/>
  <c r="K2085" i="1"/>
  <c r="L2085" i="1"/>
  <c r="M2085" i="1"/>
  <c r="B2086" i="1"/>
  <c r="C2086" i="1"/>
  <c r="A2086" i="1" s="1"/>
  <c r="D2086" i="1"/>
  <c r="E2086" i="1"/>
  <c r="F2086" i="1"/>
  <c r="G2086" i="1"/>
  <c r="H2086" i="1"/>
  <c r="I2086" i="1"/>
  <c r="J2086" i="1"/>
  <c r="K2086" i="1"/>
  <c r="L2086" i="1"/>
  <c r="M2086" i="1"/>
  <c r="B2087" i="1"/>
  <c r="C2087" i="1"/>
  <c r="D2087" i="1"/>
  <c r="E2087" i="1"/>
  <c r="F2087" i="1"/>
  <c r="G2087" i="1"/>
  <c r="N2087" i="1" s="1"/>
  <c r="H2087" i="1"/>
  <c r="I2087" i="1"/>
  <c r="J2087" i="1"/>
  <c r="K2087" i="1"/>
  <c r="L2087" i="1"/>
  <c r="M2087" i="1"/>
  <c r="B2088" i="1"/>
  <c r="A2088" i="1" s="1"/>
  <c r="C2088" i="1"/>
  <c r="D2088" i="1"/>
  <c r="E2088" i="1"/>
  <c r="F2088" i="1"/>
  <c r="G2088" i="1"/>
  <c r="H2088" i="1"/>
  <c r="I2088" i="1"/>
  <c r="J2088" i="1"/>
  <c r="K2088" i="1"/>
  <c r="L2088" i="1"/>
  <c r="M2088" i="1"/>
  <c r="B2089" i="1"/>
  <c r="C2089" i="1"/>
  <c r="D2089" i="1"/>
  <c r="E2089" i="1"/>
  <c r="F2089" i="1"/>
  <c r="G2089" i="1"/>
  <c r="H2089" i="1"/>
  <c r="I2089" i="1"/>
  <c r="J2089" i="1"/>
  <c r="K2089" i="1"/>
  <c r="L2089" i="1"/>
  <c r="M2089" i="1"/>
  <c r="B2090" i="1"/>
  <c r="C2090" i="1"/>
  <c r="D2090" i="1"/>
  <c r="E2090" i="1"/>
  <c r="F2090" i="1"/>
  <c r="G2090" i="1"/>
  <c r="H2090" i="1"/>
  <c r="I2090" i="1"/>
  <c r="J2090" i="1"/>
  <c r="K2090" i="1"/>
  <c r="L2090" i="1"/>
  <c r="M2090" i="1"/>
  <c r="B2091" i="1"/>
  <c r="C2091" i="1"/>
  <c r="D2091" i="1"/>
  <c r="E2091" i="1"/>
  <c r="F2091" i="1"/>
  <c r="G2091" i="1"/>
  <c r="H2091" i="1"/>
  <c r="I2091" i="1"/>
  <c r="J2091" i="1"/>
  <c r="K2091" i="1"/>
  <c r="L2091" i="1"/>
  <c r="M2091" i="1"/>
  <c r="A2092" i="1"/>
  <c r="B2092" i="1"/>
  <c r="C2092" i="1"/>
  <c r="D2092" i="1"/>
  <c r="E2092" i="1"/>
  <c r="F2092" i="1"/>
  <c r="G2092" i="1"/>
  <c r="H2092" i="1"/>
  <c r="I2092" i="1"/>
  <c r="J2092" i="1"/>
  <c r="K2092" i="1"/>
  <c r="L2092" i="1"/>
  <c r="M2092" i="1"/>
  <c r="B2093" i="1"/>
  <c r="C2093" i="1"/>
  <c r="A2093" i="1" s="1"/>
  <c r="D2093" i="1"/>
  <c r="E2093" i="1"/>
  <c r="F2093" i="1"/>
  <c r="G2093" i="1"/>
  <c r="H2093" i="1"/>
  <c r="I2093" i="1"/>
  <c r="J2093" i="1"/>
  <c r="K2093" i="1"/>
  <c r="L2093" i="1"/>
  <c r="M2093" i="1"/>
  <c r="B2094" i="1"/>
  <c r="C2094" i="1"/>
  <c r="D2094" i="1"/>
  <c r="E2094" i="1"/>
  <c r="F2094" i="1"/>
  <c r="G2094" i="1"/>
  <c r="H2094" i="1"/>
  <c r="I2094" i="1"/>
  <c r="J2094" i="1"/>
  <c r="K2094" i="1"/>
  <c r="L2094" i="1"/>
  <c r="M2094" i="1"/>
  <c r="B2095" i="1"/>
  <c r="C2095" i="1"/>
  <c r="D2095" i="1"/>
  <c r="E2095" i="1"/>
  <c r="F2095" i="1"/>
  <c r="G2095" i="1"/>
  <c r="H2095" i="1"/>
  <c r="I2095" i="1"/>
  <c r="J2095" i="1"/>
  <c r="K2095" i="1"/>
  <c r="L2095" i="1"/>
  <c r="M2095" i="1"/>
  <c r="B2096" i="1"/>
  <c r="C2096" i="1"/>
  <c r="A2096" i="1" s="1"/>
  <c r="D2096" i="1"/>
  <c r="E2096" i="1"/>
  <c r="F2096" i="1"/>
  <c r="G2096" i="1"/>
  <c r="H2096" i="1"/>
  <c r="I2096" i="1"/>
  <c r="J2096" i="1"/>
  <c r="K2096" i="1"/>
  <c r="L2096" i="1"/>
  <c r="M2096" i="1"/>
  <c r="B2097" i="1"/>
  <c r="C2097" i="1"/>
  <c r="D2097" i="1"/>
  <c r="E2097" i="1"/>
  <c r="F2097" i="1"/>
  <c r="G2097" i="1"/>
  <c r="H2097" i="1"/>
  <c r="I2097" i="1"/>
  <c r="J2097" i="1"/>
  <c r="K2097" i="1"/>
  <c r="L2097" i="1"/>
  <c r="M2097" i="1"/>
  <c r="B2098" i="1"/>
  <c r="C2098" i="1"/>
  <c r="A2098" i="1" s="1"/>
  <c r="D2098" i="1"/>
  <c r="E2098" i="1"/>
  <c r="F2098" i="1"/>
  <c r="G2098" i="1"/>
  <c r="H2098" i="1"/>
  <c r="I2098" i="1"/>
  <c r="J2098" i="1"/>
  <c r="K2098" i="1"/>
  <c r="L2098" i="1"/>
  <c r="M2098" i="1"/>
  <c r="B2099" i="1"/>
  <c r="C2099" i="1"/>
  <c r="D2099" i="1"/>
  <c r="E2099" i="1"/>
  <c r="F2099" i="1"/>
  <c r="G2099" i="1"/>
  <c r="H2099" i="1"/>
  <c r="I2099" i="1"/>
  <c r="J2099" i="1"/>
  <c r="K2099" i="1"/>
  <c r="L2099" i="1"/>
  <c r="M2099" i="1"/>
  <c r="B2100" i="1"/>
  <c r="C2100" i="1"/>
  <c r="A2100" i="1" s="1"/>
  <c r="D2100" i="1"/>
  <c r="E2100" i="1"/>
  <c r="F2100" i="1"/>
  <c r="G2100" i="1"/>
  <c r="H2100" i="1"/>
  <c r="I2100" i="1"/>
  <c r="J2100" i="1"/>
  <c r="K2100" i="1"/>
  <c r="L2100" i="1"/>
  <c r="M2100" i="1"/>
  <c r="B2101" i="1"/>
  <c r="C2101" i="1"/>
  <c r="A2101" i="1" s="1"/>
  <c r="D2101" i="1"/>
  <c r="E2101" i="1"/>
  <c r="F2101" i="1"/>
  <c r="G2101" i="1"/>
  <c r="H2101" i="1"/>
  <c r="I2101" i="1"/>
  <c r="J2101" i="1"/>
  <c r="K2101" i="1"/>
  <c r="L2101" i="1"/>
  <c r="M2101" i="1"/>
  <c r="B2102" i="1"/>
  <c r="C2102" i="1"/>
  <c r="A2102" i="1" s="1"/>
  <c r="D2102" i="1"/>
  <c r="E2102" i="1"/>
  <c r="F2102" i="1"/>
  <c r="G2102" i="1"/>
  <c r="H2102" i="1"/>
  <c r="I2102" i="1"/>
  <c r="J2102" i="1"/>
  <c r="K2102" i="1"/>
  <c r="L2102" i="1"/>
  <c r="M2102" i="1"/>
  <c r="B2103" i="1"/>
  <c r="C2103" i="1"/>
  <c r="D2103" i="1"/>
  <c r="E2103" i="1"/>
  <c r="F2103" i="1"/>
  <c r="G2103" i="1"/>
  <c r="H2103" i="1"/>
  <c r="I2103" i="1"/>
  <c r="J2103" i="1"/>
  <c r="K2103" i="1"/>
  <c r="L2103" i="1"/>
  <c r="M2103" i="1"/>
  <c r="B2104" i="1"/>
  <c r="C2104" i="1"/>
  <c r="D2104" i="1"/>
  <c r="E2104" i="1"/>
  <c r="F2104" i="1"/>
  <c r="G2104" i="1"/>
  <c r="H2104" i="1"/>
  <c r="I2104" i="1"/>
  <c r="J2104" i="1"/>
  <c r="K2104" i="1"/>
  <c r="L2104" i="1"/>
  <c r="M2104" i="1"/>
  <c r="B2105" i="1"/>
  <c r="C2105" i="1"/>
  <c r="D2105" i="1"/>
  <c r="E2105" i="1"/>
  <c r="F2105" i="1"/>
  <c r="G2105" i="1"/>
  <c r="H2105" i="1"/>
  <c r="I2105" i="1"/>
  <c r="J2105" i="1"/>
  <c r="K2105" i="1"/>
  <c r="L2105" i="1"/>
  <c r="M2105" i="1"/>
  <c r="B2106" i="1"/>
  <c r="C2106" i="1"/>
  <c r="A2106" i="1" s="1"/>
  <c r="D2106" i="1"/>
  <c r="E2106" i="1"/>
  <c r="F2106" i="1"/>
  <c r="G2106" i="1"/>
  <c r="H2106" i="1"/>
  <c r="I2106" i="1"/>
  <c r="J2106" i="1"/>
  <c r="K2106" i="1"/>
  <c r="L2106" i="1"/>
  <c r="M2106" i="1"/>
  <c r="B2107" i="1"/>
  <c r="C2107" i="1"/>
  <c r="D2107" i="1"/>
  <c r="E2107" i="1"/>
  <c r="F2107" i="1"/>
  <c r="G2107" i="1"/>
  <c r="H2107" i="1"/>
  <c r="I2107" i="1"/>
  <c r="J2107" i="1"/>
  <c r="K2107" i="1"/>
  <c r="L2107" i="1"/>
  <c r="M2107" i="1"/>
  <c r="B2108" i="1"/>
  <c r="C2108" i="1"/>
  <c r="A2108" i="1" s="1"/>
  <c r="D2108" i="1"/>
  <c r="E2108" i="1"/>
  <c r="F2108" i="1"/>
  <c r="G2108" i="1"/>
  <c r="H2108" i="1"/>
  <c r="I2108" i="1"/>
  <c r="J2108" i="1"/>
  <c r="K2108" i="1"/>
  <c r="L2108" i="1"/>
  <c r="M2108" i="1"/>
  <c r="B2109" i="1"/>
  <c r="C2109" i="1"/>
  <c r="A2109" i="1" s="1"/>
  <c r="D2109" i="1"/>
  <c r="E2109" i="1"/>
  <c r="F2109" i="1"/>
  <c r="G2109" i="1"/>
  <c r="H2109" i="1"/>
  <c r="I2109" i="1"/>
  <c r="J2109" i="1"/>
  <c r="K2109" i="1"/>
  <c r="L2109" i="1"/>
  <c r="M2109" i="1"/>
  <c r="B2110" i="1"/>
  <c r="C2110" i="1"/>
  <c r="D2110" i="1"/>
  <c r="E2110" i="1"/>
  <c r="F2110" i="1"/>
  <c r="G2110" i="1"/>
  <c r="H2110" i="1"/>
  <c r="I2110" i="1"/>
  <c r="J2110" i="1"/>
  <c r="K2110" i="1"/>
  <c r="L2110" i="1"/>
  <c r="M2110" i="1"/>
  <c r="B2111" i="1"/>
  <c r="C2111" i="1"/>
  <c r="D2111" i="1"/>
  <c r="E2111" i="1"/>
  <c r="F2111" i="1"/>
  <c r="G2111" i="1"/>
  <c r="H2111" i="1"/>
  <c r="I2111" i="1"/>
  <c r="J2111" i="1"/>
  <c r="K2111" i="1"/>
  <c r="L2111" i="1"/>
  <c r="M2111" i="1"/>
  <c r="B2112" i="1"/>
  <c r="C2112" i="1"/>
  <c r="A2112" i="1" s="1"/>
  <c r="D2112" i="1"/>
  <c r="E2112" i="1"/>
  <c r="F2112" i="1"/>
  <c r="G2112" i="1"/>
  <c r="H2112" i="1"/>
  <c r="I2112" i="1"/>
  <c r="J2112" i="1"/>
  <c r="K2112" i="1"/>
  <c r="L2112" i="1"/>
  <c r="M2112" i="1"/>
  <c r="B2113" i="1"/>
  <c r="C2113" i="1"/>
  <c r="D2113" i="1"/>
  <c r="E2113" i="1"/>
  <c r="F2113" i="1"/>
  <c r="G2113" i="1"/>
  <c r="H2113" i="1"/>
  <c r="I2113" i="1"/>
  <c r="J2113" i="1"/>
  <c r="K2113" i="1"/>
  <c r="L2113" i="1"/>
  <c r="M2113" i="1"/>
  <c r="B2114" i="1"/>
  <c r="A2114" i="1" s="1"/>
  <c r="C2114" i="1"/>
  <c r="D2114" i="1"/>
  <c r="E2114" i="1"/>
  <c r="F2114" i="1"/>
  <c r="G2114" i="1"/>
  <c r="H2114" i="1"/>
  <c r="I2114" i="1"/>
  <c r="J2114" i="1"/>
  <c r="K2114" i="1"/>
  <c r="L2114" i="1"/>
  <c r="M2114" i="1"/>
  <c r="B2115" i="1"/>
  <c r="C2115" i="1"/>
  <c r="D2115" i="1"/>
  <c r="E2115" i="1"/>
  <c r="F2115" i="1"/>
  <c r="G2115" i="1"/>
  <c r="H2115" i="1"/>
  <c r="I2115" i="1"/>
  <c r="J2115" i="1"/>
  <c r="K2115" i="1"/>
  <c r="L2115" i="1"/>
  <c r="M2115" i="1"/>
  <c r="B2116" i="1"/>
  <c r="C2116" i="1"/>
  <c r="D2116" i="1"/>
  <c r="E2116" i="1"/>
  <c r="F2116" i="1"/>
  <c r="G2116" i="1"/>
  <c r="H2116" i="1"/>
  <c r="I2116" i="1"/>
  <c r="J2116" i="1"/>
  <c r="K2116" i="1"/>
  <c r="L2116" i="1"/>
  <c r="M2116" i="1"/>
  <c r="B2117" i="1"/>
  <c r="C2117" i="1"/>
  <c r="A2117" i="1" s="1"/>
  <c r="D2117" i="1"/>
  <c r="E2117" i="1"/>
  <c r="F2117" i="1"/>
  <c r="G2117" i="1"/>
  <c r="H2117" i="1"/>
  <c r="I2117" i="1"/>
  <c r="J2117" i="1"/>
  <c r="K2117" i="1"/>
  <c r="L2117" i="1"/>
  <c r="M2117" i="1"/>
  <c r="B2118" i="1"/>
  <c r="C2118" i="1"/>
  <c r="D2118" i="1"/>
  <c r="E2118" i="1"/>
  <c r="F2118" i="1"/>
  <c r="G2118" i="1"/>
  <c r="H2118" i="1"/>
  <c r="I2118" i="1"/>
  <c r="J2118" i="1"/>
  <c r="K2118" i="1"/>
  <c r="L2118" i="1"/>
  <c r="M2118" i="1"/>
  <c r="B2119" i="1"/>
  <c r="C2119" i="1"/>
  <c r="D2119" i="1"/>
  <c r="E2119" i="1"/>
  <c r="F2119" i="1"/>
  <c r="G2119" i="1"/>
  <c r="H2119" i="1"/>
  <c r="I2119" i="1"/>
  <c r="J2119" i="1"/>
  <c r="K2119" i="1"/>
  <c r="L2119" i="1"/>
  <c r="M2119" i="1"/>
  <c r="B2120" i="1"/>
  <c r="A2120" i="1" s="1"/>
  <c r="C2120" i="1"/>
  <c r="D2120" i="1"/>
  <c r="E2120" i="1"/>
  <c r="F2120" i="1"/>
  <c r="G2120" i="1"/>
  <c r="H2120" i="1"/>
  <c r="I2120" i="1"/>
  <c r="J2120" i="1"/>
  <c r="K2120" i="1"/>
  <c r="L2120" i="1"/>
  <c r="M2120" i="1"/>
  <c r="B2121" i="1"/>
  <c r="C2121" i="1"/>
  <c r="D2121" i="1"/>
  <c r="E2121" i="1"/>
  <c r="F2121" i="1"/>
  <c r="G2121" i="1"/>
  <c r="H2121" i="1"/>
  <c r="I2121" i="1"/>
  <c r="J2121" i="1"/>
  <c r="K2121" i="1"/>
  <c r="L2121" i="1"/>
  <c r="M2121" i="1"/>
  <c r="B2122" i="1"/>
  <c r="C2122" i="1"/>
  <c r="D2122" i="1"/>
  <c r="E2122" i="1"/>
  <c r="F2122" i="1"/>
  <c r="G2122" i="1"/>
  <c r="H2122" i="1"/>
  <c r="I2122" i="1"/>
  <c r="J2122" i="1"/>
  <c r="K2122" i="1"/>
  <c r="L2122" i="1"/>
  <c r="M2122" i="1"/>
  <c r="B2123" i="1"/>
  <c r="C2123" i="1"/>
  <c r="D2123" i="1"/>
  <c r="E2123" i="1"/>
  <c r="F2123" i="1"/>
  <c r="G2123" i="1"/>
  <c r="H2123" i="1"/>
  <c r="I2123" i="1"/>
  <c r="J2123" i="1"/>
  <c r="K2123" i="1"/>
  <c r="L2123" i="1"/>
  <c r="M2123" i="1"/>
  <c r="A2124" i="1"/>
  <c r="B2124" i="1"/>
  <c r="C2124" i="1"/>
  <c r="D2124" i="1"/>
  <c r="E2124" i="1"/>
  <c r="F2124" i="1"/>
  <c r="G2124" i="1"/>
  <c r="H2124" i="1"/>
  <c r="I2124" i="1"/>
  <c r="J2124" i="1"/>
  <c r="K2124" i="1"/>
  <c r="L2124" i="1"/>
  <c r="M2124" i="1"/>
  <c r="B2125" i="1"/>
  <c r="C2125" i="1"/>
  <c r="A2125" i="1" s="1"/>
  <c r="D2125" i="1"/>
  <c r="E2125" i="1"/>
  <c r="F2125" i="1"/>
  <c r="G2125" i="1"/>
  <c r="H2125" i="1"/>
  <c r="I2125" i="1"/>
  <c r="J2125" i="1"/>
  <c r="K2125" i="1"/>
  <c r="L2125" i="1"/>
  <c r="M2125" i="1"/>
  <c r="B2126" i="1"/>
  <c r="C2126" i="1"/>
  <c r="D2126" i="1"/>
  <c r="E2126" i="1"/>
  <c r="F2126" i="1"/>
  <c r="G2126" i="1"/>
  <c r="H2126" i="1"/>
  <c r="I2126" i="1"/>
  <c r="J2126" i="1"/>
  <c r="K2126" i="1"/>
  <c r="L2126" i="1"/>
  <c r="M2126" i="1"/>
  <c r="B2127" i="1"/>
  <c r="C2127" i="1"/>
  <c r="D2127" i="1"/>
  <c r="E2127" i="1"/>
  <c r="F2127" i="1"/>
  <c r="G2127" i="1"/>
  <c r="H2127" i="1"/>
  <c r="I2127" i="1"/>
  <c r="J2127" i="1"/>
  <c r="K2127" i="1"/>
  <c r="L2127" i="1"/>
  <c r="M2127" i="1"/>
  <c r="B2128" i="1"/>
  <c r="C2128" i="1"/>
  <c r="A2128" i="1" s="1"/>
  <c r="D2128" i="1"/>
  <c r="E2128" i="1"/>
  <c r="F2128" i="1"/>
  <c r="G2128" i="1"/>
  <c r="H2128" i="1"/>
  <c r="I2128" i="1"/>
  <c r="J2128" i="1"/>
  <c r="K2128" i="1"/>
  <c r="L2128" i="1"/>
  <c r="M2128" i="1"/>
  <c r="B2129" i="1"/>
  <c r="C2129" i="1"/>
  <c r="D2129" i="1"/>
  <c r="E2129" i="1"/>
  <c r="F2129" i="1"/>
  <c r="G2129" i="1"/>
  <c r="H2129" i="1"/>
  <c r="I2129" i="1"/>
  <c r="J2129" i="1"/>
  <c r="K2129" i="1"/>
  <c r="L2129" i="1"/>
  <c r="M2129" i="1"/>
  <c r="B2130" i="1"/>
  <c r="C2130" i="1"/>
  <c r="A2130" i="1" s="1"/>
  <c r="D2130" i="1"/>
  <c r="E2130" i="1"/>
  <c r="F2130" i="1"/>
  <c r="G2130" i="1"/>
  <c r="H2130" i="1"/>
  <c r="I2130" i="1"/>
  <c r="J2130" i="1"/>
  <c r="K2130" i="1"/>
  <c r="L2130" i="1"/>
  <c r="M2130" i="1"/>
  <c r="B2131" i="1"/>
  <c r="C2131" i="1"/>
  <c r="D2131" i="1"/>
  <c r="E2131" i="1"/>
  <c r="F2131" i="1"/>
  <c r="G2131" i="1"/>
  <c r="H2131" i="1"/>
  <c r="I2131" i="1"/>
  <c r="J2131" i="1"/>
  <c r="K2131" i="1"/>
  <c r="L2131" i="1"/>
  <c r="M2131" i="1"/>
  <c r="B2132" i="1"/>
  <c r="C2132" i="1"/>
  <c r="A2132" i="1" s="1"/>
  <c r="D2132" i="1"/>
  <c r="E2132" i="1"/>
  <c r="F2132" i="1"/>
  <c r="G2132" i="1"/>
  <c r="H2132" i="1"/>
  <c r="I2132" i="1"/>
  <c r="J2132" i="1"/>
  <c r="K2132" i="1"/>
  <c r="L2132" i="1"/>
  <c r="M2132" i="1"/>
  <c r="B2133" i="1"/>
  <c r="C2133" i="1"/>
  <c r="A2133" i="1" s="1"/>
  <c r="D2133" i="1"/>
  <c r="E2133" i="1"/>
  <c r="F2133" i="1"/>
  <c r="G2133" i="1"/>
  <c r="H2133" i="1"/>
  <c r="I2133" i="1"/>
  <c r="J2133" i="1"/>
  <c r="K2133" i="1"/>
  <c r="L2133" i="1"/>
  <c r="M2133" i="1"/>
  <c r="B2134" i="1"/>
  <c r="C2134" i="1"/>
  <c r="A2134" i="1" s="1"/>
  <c r="D2134" i="1"/>
  <c r="E2134" i="1"/>
  <c r="F2134" i="1"/>
  <c r="G2134" i="1"/>
  <c r="H2134" i="1"/>
  <c r="I2134" i="1"/>
  <c r="J2134" i="1"/>
  <c r="K2134" i="1"/>
  <c r="L2134" i="1"/>
  <c r="M2134" i="1"/>
  <c r="B2135" i="1"/>
  <c r="C2135" i="1"/>
  <c r="D2135" i="1"/>
  <c r="E2135" i="1"/>
  <c r="F2135" i="1"/>
  <c r="G2135" i="1"/>
  <c r="H2135" i="1"/>
  <c r="I2135" i="1"/>
  <c r="J2135" i="1"/>
  <c r="K2135" i="1"/>
  <c r="L2135" i="1"/>
  <c r="M2135" i="1"/>
  <c r="B2136" i="1"/>
  <c r="C2136" i="1"/>
  <c r="D2136" i="1"/>
  <c r="E2136" i="1"/>
  <c r="F2136" i="1"/>
  <c r="G2136" i="1"/>
  <c r="H2136" i="1"/>
  <c r="I2136" i="1"/>
  <c r="J2136" i="1"/>
  <c r="K2136" i="1"/>
  <c r="L2136" i="1"/>
  <c r="M2136" i="1"/>
  <c r="B2137" i="1"/>
  <c r="C2137" i="1"/>
  <c r="D2137" i="1"/>
  <c r="E2137" i="1"/>
  <c r="F2137" i="1"/>
  <c r="G2137" i="1"/>
  <c r="H2137" i="1"/>
  <c r="I2137" i="1"/>
  <c r="J2137" i="1"/>
  <c r="K2137" i="1"/>
  <c r="L2137" i="1"/>
  <c r="M2137" i="1"/>
  <c r="B2138" i="1"/>
  <c r="C2138" i="1"/>
  <c r="A2138" i="1" s="1"/>
  <c r="D2138" i="1"/>
  <c r="E2138" i="1"/>
  <c r="F2138" i="1"/>
  <c r="G2138" i="1"/>
  <c r="H2138" i="1"/>
  <c r="I2138" i="1"/>
  <c r="J2138" i="1"/>
  <c r="K2138" i="1"/>
  <c r="L2138" i="1"/>
  <c r="M2138" i="1"/>
  <c r="B2139" i="1"/>
  <c r="C2139" i="1"/>
  <c r="D2139" i="1"/>
  <c r="E2139" i="1"/>
  <c r="F2139" i="1"/>
  <c r="G2139" i="1"/>
  <c r="H2139" i="1"/>
  <c r="I2139" i="1"/>
  <c r="J2139" i="1"/>
  <c r="K2139" i="1"/>
  <c r="L2139" i="1"/>
  <c r="M2139" i="1"/>
  <c r="B2140" i="1"/>
  <c r="C2140" i="1"/>
  <c r="A2140" i="1" s="1"/>
  <c r="D2140" i="1"/>
  <c r="E2140" i="1"/>
  <c r="F2140" i="1"/>
  <c r="G2140" i="1"/>
  <c r="H2140" i="1"/>
  <c r="I2140" i="1"/>
  <c r="J2140" i="1"/>
  <c r="K2140" i="1"/>
  <c r="L2140" i="1"/>
  <c r="M2140" i="1"/>
  <c r="B2141" i="1"/>
  <c r="C2141" i="1"/>
  <c r="A2141" i="1" s="1"/>
  <c r="D2141" i="1"/>
  <c r="E2141" i="1"/>
  <c r="F2141" i="1"/>
  <c r="G2141" i="1"/>
  <c r="H2141" i="1"/>
  <c r="I2141" i="1"/>
  <c r="J2141" i="1"/>
  <c r="K2141" i="1"/>
  <c r="L2141" i="1"/>
  <c r="M2141" i="1"/>
  <c r="M2" i="1"/>
  <c r="L2" i="1"/>
  <c r="K2" i="1"/>
  <c r="J2" i="1"/>
  <c r="I2" i="1"/>
  <c r="H2" i="1"/>
  <c r="G2" i="1"/>
  <c r="F2" i="1"/>
  <c r="E2" i="1"/>
  <c r="D2" i="1"/>
  <c r="C2" i="1"/>
  <c r="B2" i="1"/>
  <c r="N2245" i="1" l="1"/>
  <c r="N2131" i="1"/>
  <c r="N2107" i="1"/>
  <c r="N2099" i="1"/>
  <c r="N2095" i="1"/>
  <c r="N2059" i="1"/>
  <c r="N2043" i="1"/>
  <c r="N1979" i="1"/>
  <c r="N1955" i="1"/>
  <c r="N1951" i="1"/>
  <c r="A1810" i="1"/>
  <c r="A1502" i="1"/>
  <c r="A1498" i="1"/>
  <c r="N1488" i="1"/>
  <c r="A1476" i="1"/>
  <c r="A1472" i="1"/>
  <c r="N1454" i="1"/>
  <c r="A1446" i="1"/>
  <c r="A1438" i="1"/>
  <c r="N1426" i="1"/>
  <c r="A1358" i="1"/>
  <c r="A1331" i="1"/>
  <c r="N1317" i="1"/>
  <c r="N1110" i="1"/>
  <c r="N1062" i="1"/>
  <c r="N1058" i="1"/>
  <c r="N1004" i="1"/>
  <c r="N1000" i="1"/>
  <c r="N942" i="1"/>
  <c r="N938" i="1"/>
  <c r="N902" i="1"/>
  <c r="N892" i="1"/>
  <c r="N844" i="1"/>
  <c r="N675" i="1"/>
  <c r="N625" i="1"/>
  <c r="N511" i="1"/>
  <c r="N180" i="1"/>
  <c r="N176" i="1"/>
  <c r="A168" i="1"/>
  <c r="A164" i="1"/>
  <c r="A162" i="1"/>
  <c r="N10" i="1"/>
  <c r="A2867" i="1"/>
  <c r="A2868" i="1"/>
  <c r="A2869" i="1"/>
  <c r="N2139" i="1"/>
  <c r="N2127" i="1"/>
  <c r="A2062" i="1"/>
  <c r="A2046" i="1"/>
  <c r="A1982" i="1"/>
  <c r="A1874" i="1"/>
  <c r="A1730" i="1"/>
  <c r="A1698" i="1"/>
  <c r="A1534" i="1"/>
  <c r="N1518" i="1"/>
  <c r="N1514" i="1"/>
  <c r="N1484" i="1"/>
  <c r="A1304" i="1"/>
  <c r="A1296" i="1"/>
  <c r="N2" i="1"/>
  <c r="N2135" i="1"/>
  <c r="N2103" i="1"/>
  <c r="A2040" i="1"/>
  <c r="N2035" i="1"/>
  <c r="A1998" i="1"/>
  <c r="N1995" i="1"/>
  <c r="A1976" i="1"/>
  <c r="N1971" i="1"/>
  <c r="N1967" i="1"/>
  <c r="N1931" i="1"/>
  <c r="A1658" i="1"/>
  <c r="A1602" i="1"/>
  <c r="A1578" i="1"/>
  <c r="A1570" i="1"/>
  <c r="A1526" i="1"/>
  <c r="A1464" i="1"/>
  <c r="A1434" i="1"/>
  <c r="A1412" i="1"/>
  <c r="A1382" i="1"/>
  <c r="A1323" i="1"/>
  <c r="N1277" i="1"/>
  <c r="A1254" i="1"/>
  <c r="N1237" i="1"/>
  <c r="A1222" i="1"/>
  <c r="A1064" i="1"/>
  <c r="N1028" i="1"/>
  <c r="N1024" i="1"/>
  <c r="A1016" i="1"/>
  <c r="A1012" i="1"/>
  <c r="A1008" i="1"/>
  <c r="N966" i="1"/>
  <c r="N962" i="1"/>
  <c r="A954" i="1"/>
  <c r="A950" i="1"/>
  <c r="A946" i="1"/>
  <c r="N924" i="1"/>
  <c r="A906" i="1"/>
  <c r="N868" i="1"/>
  <c r="N860" i="1"/>
  <c r="A784" i="1"/>
  <c r="N691" i="1"/>
  <c r="A676" i="1"/>
  <c r="N575" i="1"/>
  <c r="N527" i="1"/>
  <c r="N487" i="1"/>
  <c r="N284" i="1"/>
  <c r="N26" i="1"/>
  <c r="N2119" i="1"/>
  <c r="N2079" i="1"/>
  <c r="N2027" i="1"/>
  <c r="N2003" i="1"/>
  <c r="N1999" i="1"/>
  <c r="N1963" i="1"/>
  <c r="N1935" i="1"/>
  <c r="N1923" i="1"/>
  <c r="N1333" i="1"/>
  <c r="N1221" i="1"/>
  <c r="N1106" i="1"/>
  <c r="N1102" i="1"/>
  <c r="N1054" i="1"/>
  <c r="N1050" i="1"/>
  <c r="N994" i="1"/>
  <c r="N934" i="1"/>
  <c r="N898" i="1"/>
  <c r="N894" i="1"/>
  <c r="N723" i="1"/>
  <c r="N627" i="1"/>
  <c r="N551" i="1"/>
  <c r="N471" i="1"/>
  <c r="A2110" i="1"/>
  <c r="N2019" i="1"/>
  <c r="N2015" i="1"/>
  <c r="A1960" i="1"/>
  <c r="A1906" i="1"/>
  <c r="A1842" i="1"/>
  <c r="A1666" i="1"/>
  <c r="A1506" i="1"/>
  <c r="A1468" i="1"/>
  <c r="A1442" i="1"/>
  <c r="A1418" i="1"/>
  <c r="A1390" i="1"/>
  <c r="A1334" i="1"/>
  <c r="A1326" i="1"/>
  <c r="A1297" i="1"/>
  <c r="A2136" i="1"/>
  <c r="A2104" i="1"/>
  <c r="A2078" i="1"/>
  <c r="N2075" i="1"/>
  <c r="N2031" i="1"/>
  <c r="A1934" i="1"/>
  <c r="A1898" i="1"/>
  <c r="A1866" i="1"/>
  <c r="A1834" i="1"/>
  <c r="A1802" i="1"/>
  <c r="A1754" i="1"/>
  <c r="A1722" i="1"/>
  <c r="A1690" i="1"/>
  <c r="A2126" i="1"/>
  <c r="N2123" i="1"/>
  <c r="A2122" i="1"/>
  <c r="A2118" i="1"/>
  <c r="A2116" i="1"/>
  <c r="N2115" i="1"/>
  <c r="N2111" i="1"/>
  <c r="A2094" i="1"/>
  <c r="N2091" i="1"/>
  <c r="A2090" i="1"/>
  <c r="A2072" i="1"/>
  <c r="A2070" i="1"/>
  <c r="A2069" i="1"/>
  <c r="A2068" i="1"/>
  <c r="N2067" i="1"/>
  <c r="N2063" i="1"/>
  <c r="A2055" i="1"/>
  <c r="A2054" i="1"/>
  <c r="A2052" i="1"/>
  <c r="N2051" i="1"/>
  <c r="N2047" i="1"/>
  <c r="A2032" i="1"/>
  <c r="A2029" i="1"/>
  <c r="N2011" i="1"/>
  <c r="A2010" i="1"/>
  <c r="A1992" i="1"/>
  <c r="A1990" i="1"/>
  <c r="A1989" i="1"/>
  <c r="A1988" i="1"/>
  <c r="N1987" i="1"/>
  <c r="N1983" i="1"/>
  <c r="A1950" i="1"/>
  <c r="N1947" i="1"/>
  <c r="A1946" i="1"/>
  <c r="N1915" i="1"/>
  <c r="A1890" i="1"/>
  <c r="A1886" i="1"/>
  <c r="A1885" i="1"/>
  <c r="A1884" i="1"/>
  <c r="A1881" i="1"/>
  <c r="A1858" i="1"/>
  <c r="A1854" i="1"/>
  <c r="A1852" i="1"/>
  <c r="A1849" i="1"/>
  <c r="A1826" i="1"/>
  <c r="A1822" i="1"/>
  <c r="A1821" i="1"/>
  <c r="A1820" i="1"/>
  <c r="A1817" i="1"/>
  <c r="A1794" i="1"/>
  <c r="A1791" i="1"/>
  <c r="A1790" i="1"/>
  <c r="A1789" i="1"/>
  <c r="A1785" i="1"/>
  <c r="A1770" i="1"/>
  <c r="A1766" i="1"/>
  <c r="A1765" i="1"/>
  <c r="A1746" i="1"/>
  <c r="A1742" i="1"/>
  <c r="A1737" i="1"/>
  <c r="A1714" i="1"/>
  <c r="A1710" i="1"/>
  <c r="A1682" i="1"/>
  <c r="A1679" i="1"/>
  <c r="A1678" i="1"/>
  <c r="A1677" i="1"/>
  <c r="A1676" i="1"/>
  <c r="A1673" i="1"/>
  <c r="A1650" i="1"/>
  <c r="A1646" i="1"/>
  <c r="A1645" i="1"/>
  <c r="A1644" i="1"/>
  <c r="A1641" i="1"/>
  <c r="A1626" i="1"/>
  <c r="A1621" i="1"/>
  <c r="A1620" i="1"/>
  <c r="A1616" i="1"/>
  <c r="A1613" i="1"/>
  <c r="A1591" i="1"/>
  <c r="A1589" i="1"/>
  <c r="A1588" i="1"/>
  <c r="A1587" i="1"/>
  <c r="A1561" i="1"/>
  <c r="A1560" i="1"/>
  <c r="A1558" i="1"/>
  <c r="A1556" i="1"/>
  <c r="A1553" i="1"/>
  <c r="A1537" i="1"/>
  <c r="N1534" i="1"/>
  <c r="N1529" i="1"/>
  <c r="A1522" i="1"/>
  <c r="A1518" i="1"/>
  <c r="A1514" i="1"/>
  <c r="A1507" i="1"/>
  <c r="N1502" i="1"/>
  <c r="N1498" i="1"/>
  <c r="A1492" i="1"/>
  <c r="A1488" i="1"/>
  <c r="A1484" i="1"/>
  <c r="N1472" i="1"/>
  <c r="N1468" i="1"/>
  <c r="A1460" i="1"/>
  <c r="A1454" i="1"/>
  <c r="N1442" i="1"/>
  <c r="N1438" i="1"/>
  <c r="A1430" i="1"/>
  <c r="A1426" i="1"/>
  <c r="N1418" i="1"/>
  <c r="A1406" i="1"/>
  <c r="A1397" i="1"/>
  <c r="A1374" i="1"/>
  <c r="A1350" i="1"/>
  <c r="A1337" i="1"/>
  <c r="N1331" i="1"/>
  <c r="A1318" i="1"/>
  <c r="A1312" i="1"/>
  <c r="A1309" i="1"/>
  <c r="A1274" i="1"/>
  <c r="N1273" i="1"/>
  <c r="A1273" i="1"/>
  <c r="A1272" i="1"/>
  <c r="N1269" i="1"/>
  <c r="A1248" i="1"/>
  <c r="A1200" i="1"/>
  <c r="A1153" i="1"/>
  <c r="A1096" i="1"/>
  <c r="A1093" i="1"/>
  <c r="A1092" i="1"/>
  <c r="A1089" i="1"/>
  <c r="A1088" i="1"/>
  <c r="A1034" i="1"/>
  <c r="N1032" i="1"/>
  <c r="A979" i="1"/>
  <c r="A975" i="1"/>
  <c r="N974" i="1"/>
  <c r="N970" i="1"/>
  <c r="A932" i="1"/>
  <c r="N930" i="1"/>
  <c r="N920" i="1"/>
  <c r="A877" i="1"/>
  <c r="N874" i="1"/>
  <c r="N864" i="1"/>
  <c r="A809" i="1"/>
  <c r="A750" i="1"/>
  <c r="A749" i="1"/>
  <c r="A709" i="1"/>
  <c r="A706" i="1"/>
  <c r="A699" i="1"/>
  <c r="A657" i="1"/>
  <c r="A612" i="1"/>
  <c r="N567" i="1"/>
  <c r="N535" i="1"/>
  <c r="N495" i="1"/>
  <c r="N432" i="1"/>
  <c r="A123" i="1"/>
  <c r="A90" i="1"/>
  <c r="A88" i="1"/>
  <c r="A1192" i="1"/>
  <c r="N1181" i="1"/>
  <c r="A1168" i="1"/>
  <c r="N1161" i="1"/>
  <c r="A1149" i="1"/>
  <c r="A1144" i="1"/>
  <c r="A1141" i="1"/>
  <c r="A1118" i="1"/>
  <c r="A1114" i="1"/>
  <c r="A1112" i="1"/>
  <c r="A1062" i="1"/>
  <c r="A1004" i="1"/>
  <c r="A974" i="1"/>
  <c r="A942" i="1"/>
  <c r="A930" i="1"/>
  <c r="A924" i="1"/>
  <c r="N910" i="1"/>
  <c r="A902" i="1"/>
  <c r="A898" i="1"/>
  <c r="A894" i="1"/>
  <c r="A874" i="1"/>
  <c r="A868" i="1"/>
  <c r="N852" i="1"/>
  <c r="N848" i="1"/>
  <c r="A844" i="1"/>
  <c r="N819" i="1"/>
  <c r="A808" i="1"/>
  <c r="A776" i="1"/>
  <c r="A768" i="1"/>
  <c r="N755" i="1"/>
  <c r="A745" i="1"/>
  <c r="A695" i="1"/>
  <c r="A649" i="1"/>
  <c r="N641" i="1"/>
  <c r="A628" i="1"/>
  <c r="N583" i="1"/>
  <c r="A574" i="1"/>
  <c r="A568" i="1"/>
  <c r="N559" i="1"/>
  <c r="A552" i="1"/>
  <c r="N543" i="1"/>
  <c r="A526" i="1"/>
  <c r="N519" i="1"/>
  <c r="A510" i="1"/>
  <c r="N503" i="1"/>
  <c r="A494" i="1"/>
  <c r="A488" i="1"/>
  <c r="N479" i="1"/>
  <c r="A433" i="1"/>
  <c r="A387" i="1"/>
  <c r="A343" i="1"/>
  <c r="A342" i="1"/>
  <c r="A339" i="1"/>
  <c r="A338" i="1"/>
  <c r="A337" i="1"/>
  <c r="A334" i="1"/>
  <c r="N184" i="1"/>
  <c r="N42" i="1"/>
  <c r="A2171" i="1"/>
  <c r="N2179" i="1"/>
  <c r="N2180" i="1"/>
  <c r="A2258" i="1"/>
  <c r="N2265" i="1"/>
  <c r="A2662" i="1"/>
  <c r="A2663" i="1"/>
  <c r="A2664" i="1"/>
  <c r="A2749" i="1"/>
  <c r="N2754" i="1"/>
  <c r="N2755" i="1"/>
  <c r="A2787" i="1"/>
  <c r="A2788" i="1"/>
  <c r="A2789" i="1"/>
  <c r="A2790" i="1"/>
  <c r="A2791" i="1"/>
  <c r="A1287" i="1"/>
  <c r="A1286" i="1"/>
  <c r="A1285" i="1"/>
  <c r="A1284" i="1"/>
  <c r="A1267" i="1"/>
  <c r="A1262" i="1"/>
  <c r="A1261" i="1"/>
  <c r="A1259" i="1"/>
  <c r="A1241" i="1"/>
  <c r="A1234" i="1"/>
  <c r="A1233" i="1"/>
  <c r="A1231" i="1"/>
  <c r="A1216" i="1"/>
  <c r="A1213" i="1"/>
  <c r="A1212" i="1"/>
  <c r="A1211" i="1"/>
  <c r="A1207" i="1"/>
  <c r="A1205" i="1"/>
  <c r="N1185" i="1"/>
  <c r="A1185" i="1"/>
  <c r="A1184" i="1"/>
  <c r="A1183" i="1"/>
  <c r="A1180" i="1"/>
  <c r="A1160" i="1"/>
  <c r="A1158" i="1"/>
  <c r="A1156" i="1"/>
  <c r="A1155" i="1"/>
  <c r="A1134" i="1"/>
  <c r="A1126" i="1"/>
  <c r="A1110" i="1"/>
  <c r="A1106" i="1"/>
  <c r="A1104" i="1"/>
  <c r="A1102" i="1"/>
  <c r="A1076" i="1"/>
  <c r="A1074" i="1"/>
  <c r="A1073" i="1"/>
  <c r="A1058" i="1"/>
  <c r="A1056" i="1"/>
  <c r="A1054" i="1"/>
  <c r="A1050" i="1"/>
  <c r="N1038" i="1"/>
  <c r="N1034" i="1"/>
  <c r="A1032" i="1"/>
  <c r="A1028" i="1"/>
  <c r="A1024" i="1"/>
  <c r="A1017" i="1"/>
  <c r="N1012" i="1"/>
  <c r="N1008" i="1"/>
  <c r="A1000" i="1"/>
  <c r="A994" i="1"/>
  <c r="A987" i="1"/>
  <c r="N982" i="1"/>
  <c r="N978" i="1"/>
  <c r="A970" i="1"/>
  <c r="A966" i="1"/>
  <c r="A962" i="1"/>
  <c r="A957" i="1"/>
  <c r="A955" i="1"/>
  <c r="N950" i="1"/>
  <c r="N946" i="1"/>
  <c r="A938" i="1"/>
  <c r="A933" i="1"/>
  <c r="A920" i="1"/>
  <c r="A914" i="1"/>
  <c r="A907" i="1"/>
  <c r="A892" i="1"/>
  <c r="A883" i="1"/>
  <c r="A864" i="1"/>
  <c r="A860" i="1"/>
  <c r="A853" i="1"/>
  <c r="A849" i="1"/>
  <c r="A847" i="1"/>
  <c r="A821" i="1"/>
  <c r="A819" i="1"/>
  <c r="A815" i="1"/>
  <c r="A800" i="1"/>
  <c r="A790" i="1"/>
  <c r="A786" i="1"/>
  <c r="A758" i="1"/>
  <c r="A752" i="1"/>
  <c r="A734" i="1"/>
  <c r="A724" i="1"/>
  <c r="A718" i="1"/>
  <c r="A715" i="1"/>
  <c r="A712" i="1"/>
  <c r="N705" i="1"/>
  <c r="A685" i="1"/>
  <c r="A683" i="1"/>
  <c r="A670" i="1"/>
  <c r="A662" i="1"/>
  <c r="A658" i="1"/>
  <c r="A642" i="1"/>
  <c r="A638" i="1"/>
  <c r="A623" i="1"/>
  <c r="A616" i="1"/>
  <c r="A600" i="1"/>
  <c r="A587" i="1"/>
  <c r="A586" i="1"/>
  <c r="A581" i="1"/>
  <c r="A557" i="1"/>
  <c r="A544" i="1"/>
  <c r="A541" i="1"/>
  <c r="A521" i="1"/>
  <c r="A518" i="1"/>
  <c r="A517" i="1"/>
  <c r="A502" i="1"/>
  <c r="A500" i="1"/>
  <c r="A476" i="1"/>
  <c r="A461" i="1"/>
  <c r="N455" i="1"/>
  <c r="N445" i="1"/>
  <c r="N408" i="1"/>
  <c r="N404" i="1"/>
  <c r="N352" i="1"/>
  <c r="N348" i="1"/>
  <c r="N264" i="1"/>
  <c r="N260" i="1"/>
  <c r="N256" i="1"/>
  <c r="N204" i="1"/>
  <c r="A196" i="1"/>
  <c r="A192" i="1"/>
  <c r="A190" i="1"/>
  <c r="A188" i="1"/>
  <c r="N154" i="1"/>
  <c r="N150" i="1"/>
  <c r="A138" i="1"/>
  <c r="A134" i="1"/>
  <c r="N74" i="1"/>
  <c r="N6" i="1"/>
  <c r="N2193" i="1"/>
  <c r="N2194" i="1"/>
  <c r="A472" i="1"/>
  <c r="A469" i="1"/>
  <c r="A468" i="1"/>
  <c r="A448" i="1"/>
  <c r="A439" i="1"/>
  <c r="A410" i="1"/>
  <c r="A408" i="1"/>
  <c r="A371" i="1"/>
  <c r="A352" i="1"/>
  <c r="A350" i="1"/>
  <c r="A327" i="1"/>
  <c r="A326" i="1"/>
  <c r="A322" i="1"/>
  <c r="A321" i="1"/>
  <c r="A286" i="1"/>
  <c r="A284" i="1"/>
  <c r="A283" i="1"/>
  <c r="A264" i="1"/>
  <c r="A260" i="1"/>
  <c r="A258" i="1"/>
  <c r="A255" i="1"/>
  <c r="A239" i="1"/>
  <c r="A238" i="1"/>
  <c r="A237" i="1"/>
  <c r="A210" i="1"/>
  <c r="A205" i="1"/>
  <c r="A203" i="1"/>
  <c r="A201" i="1"/>
  <c r="A184" i="1"/>
  <c r="A182" i="1"/>
  <c r="A155" i="1"/>
  <c r="A151" i="1"/>
  <c r="A146" i="1"/>
  <c r="A143" i="1"/>
  <c r="A128" i="1"/>
  <c r="A114" i="1"/>
  <c r="A113" i="1"/>
  <c r="A97" i="1"/>
  <c r="A71" i="1"/>
  <c r="A69" i="1"/>
  <c r="A68" i="1"/>
  <c r="A65" i="1"/>
  <c r="A64" i="1"/>
  <c r="A61" i="1"/>
  <c r="A2155" i="1"/>
  <c r="A2174" i="1"/>
  <c r="A2175" i="1"/>
  <c r="A2178" i="1"/>
  <c r="A2179" i="1"/>
  <c r="A2180" i="1"/>
  <c r="N2205" i="1"/>
  <c r="N2206" i="1"/>
  <c r="N2225" i="1"/>
  <c r="A2245" i="1"/>
  <c r="N2249" i="1"/>
  <c r="A2324" i="1"/>
  <c r="A2325" i="1"/>
  <c r="A2357" i="1"/>
  <c r="A2388" i="1"/>
  <c r="A2389" i="1"/>
  <c r="A2420" i="1"/>
  <c r="A2421" i="1"/>
  <c r="A2453" i="1"/>
  <c r="A2484" i="1"/>
  <c r="A2518" i="1"/>
  <c r="N2523" i="1"/>
  <c r="A2551" i="1"/>
  <c r="A2552" i="1"/>
  <c r="A2554" i="1"/>
  <c r="A2555" i="1"/>
  <c r="A2556" i="1"/>
  <c r="A2590" i="1"/>
  <c r="A2591" i="1"/>
  <c r="A2592" i="1"/>
  <c r="A2594" i="1"/>
  <c r="A2595" i="1"/>
  <c r="A2596" i="1"/>
  <c r="N2598" i="1"/>
  <c r="N2599" i="1"/>
  <c r="A425" i="1"/>
  <c r="A421" i="1"/>
  <c r="A419" i="1"/>
  <c r="A398" i="1"/>
  <c r="A395" i="1"/>
  <c r="A394" i="1"/>
  <c r="A391" i="1"/>
  <c r="A367" i="1"/>
  <c r="A363" i="1"/>
  <c r="A318" i="1"/>
  <c r="A303" i="1"/>
  <c r="A302" i="1"/>
  <c r="A279" i="1"/>
  <c r="A278" i="1"/>
  <c r="A277" i="1"/>
  <c r="A275" i="1"/>
  <c r="A271" i="1"/>
  <c r="A270" i="1"/>
  <c r="A231" i="1"/>
  <c r="N192" i="1"/>
  <c r="N188" i="1"/>
  <c r="A169" i="1"/>
  <c r="N166" i="1"/>
  <c r="N164" i="1"/>
  <c r="A139" i="1"/>
  <c r="N134" i="1"/>
  <c r="N122" i="1"/>
  <c r="A93" i="1"/>
  <c r="A91" i="1"/>
  <c r="A17" i="1"/>
  <c r="A16" i="1"/>
  <c r="N2147" i="1"/>
  <c r="N2148" i="1"/>
  <c r="N2163" i="1"/>
  <c r="N2164" i="1"/>
  <c r="N2257" i="1"/>
  <c r="N2278" i="1"/>
  <c r="N2342" i="1"/>
  <c r="N2406" i="1"/>
  <c r="N2407" i="1"/>
  <c r="N2470" i="1"/>
  <c r="N2471" i="1"/>
  <c r="N2534" i="1"/>
  <c r="N2535" i="1"/>
  <c r="N2618" i="1"/>
  <c r="N2619" i="1"/>
  <c r="N2690" i="1"/>
  <c r="N2691" i="1"/>
  <c r="A2727" i="1"/>
  <c r="A2728" i="1"/>
  <c r="A2729" i="1"/>
  <c r="A2851" i="1"/>
  <c r="A2852" i="1"/>
  <c r="N2855" i="1"/>
  <c r="N2856" i="1"/>
  <c r="A55" i="1"/>
  <c r="A42" i="1"/>
  <c r="A23" i="1"/>
  <c r="A21" i="1"/>
  <c r="N2153" i="1"/>
  <c r="N2154" i="1"/>
  <c r="A2164" i="1"/>
  <c r="N2169" i="1"/>
  <c r="N2170" i="1"/>
  <c r="A2182" i="1"/>
  <c r="N2185" i="1"/>
  <c r="N2186" i="1"/>
  <c r="A2196" i="1"/>
  <c r="A2227" i="1"/>
  <c r="N2232" i="1"/>
  <c r="A2248" i="1"/>
  <c r="A2249" i="1"/>
  <c r="A2261" i="1"/>
  <c r="A2263" i="1"/>
  <c r="A2264" i="1"/>
  <c r="A2265" i="1"/>
  <c r="A2282" i="1"/>
  <c r="A2283" i="1"/>
  <c r="A2285" i="1"/>
  <c r="A2295" i="1"/>
  <c r="N2301" i="1"/>
  <c r="A2313" i="1"/>
  <c r="A2316" i="1"/>
  <c r="A2317" i="1"/>
  <c r="A2327" i="1"/>
  <c r="A2328" i="1"/>
  <c r="A2330" i="1"/>
  <c r="N2333" i="1"/>
  <c r="A2346" i="1"/>
  <c r="A2347" i="1"/>
  <c r="A2348" i="1"/>
  <c r="A2349" i="1"/>
  <c r="A2359" i="1"/>
  <c r="A2360" i="1"/>
  <c r="A2361" i="1"/>
  <c r="A2362" i="1"/>
  <c r="A2363" i="1"/>
  <c r="N2365" i="1"/>
  <c r="A2376" i="1"/>
  <c r="A2377" i="1"/>
  <c r="A2378" i="1"/>
  <c r="A2380" i="1"/>
  <c r="A2381" i="1"/>
  <c r="A2391" i="1"/>
  <c r="N2396" i="1"/>
  <c r="A2409" i="1"/>
  <c r="A2411" i="1"/>
  <c r="A2413" i="1"/>
  <c r="A2423" i="1"/>
  <c r="A2424" i="1"/>
  <c r="A2425" i="1"/>
  <c r="A2426" i="1"/>
  <c r="N2428" i="1"/>
  <c r="N2429" i="1"/>
  <c r="A2439" i="1"/>
  <c r="A2440" i="1"/>
  <c r="A2442" i="1"/>
  <c r="A2443" i="1"/>
  <c r="A2444" i="1"/>
  <c r="A2445" i="1"/>
  <c r="A2455" i="1"/>
  <c r="A2457" i="1"/>
  <c r="A2458" i="1"/>
  <c r="N2460" i="1"/>
  <c r="N2461" i="1"/>
  <c r="A2473" i="1"/>
  <c r="A2474" i="1"/>
  <c r="A2475" i="1"/>
  <c r="A2476" i="1"/>
  <c r="A2477" i="1"/>
  <c r="A2487" i="1"/>
  <c r="A2488" i="1"/>
  <c r="A2490" i="1"/>
  <c r="A2491" i="1"/>
  <c r="N2492" i="1"/>
  <c r="N2493" i="1"/>
  <c r="A2503" i="1"/>
  <c r="A2504" i="1"/>
  <c r="A2506" i="1"/>
  <c r="A2507" i="1"/>
  <c r="A2508" i="1"/>
  <c r="A2521" i="1"/>
  <c r="A2537" i="1"/>
  <c r="A2538" i="1"/>
  <c r="A2539" i="1"/>
  <c r="A2540" i="1"/>
  <c r="A2541" i="1"/>
  <c r="N2542" i="1"/>
  <c r="N2543" i="1"/>
  <c r="N2544" i="1"/>
  <c r="N2562" i="1"/>
  <c r="N2563" i="1"/>
  <c r="A2577" i="1"/>
  <c r="A2578" i="1"/>
  <c r="A2580" i="1"/>
  <c r="A2581" i="1"/>
  <c r="N2582" i="1"/>
  <c r="N2583" i="1"/>
  <c r="A2647" i="1"/>
  <c r="N2650" i="1"/>
  <c r="N2651" i="1"/>
  <c r="A2667" i="1"/>
  <c r="N2696" i="1"/>
  <c r="N2697" i="1"/>
  <c r="A2708" i="1"/>
  <c r="A2709" i="1"/>
  <c r="A2711" i="1"/>
  <c r="A2712" i="1"/>
  <c r="A2713" i="1"/>
  <c r="A2731" i="1"/>
  <c r="N2760" i="1"/>
  <c r="N2761" i="1"/>
  <c r="A2773" i="1"/>
  <c r="A2774" i="1"/>
  <c r="A2776" i="1"/>
  <c r="A2777" i="1"/>
  <c r="N2778" i="1"/>
  <c r="N2779" i="1"/>
  <c r="A2793" i="1"/>
  <c r="A2833" i="1"/>
  <c r="N2839" i="1"/>
  <c r="N2840" i="1"/>
  <c r="A2854" i="1"/>
  <c r="A2855" i="1"/>
  <c r="N2290" i="1"/>
  <c r="N2291" i="1"/>
  <c r="N2306" i="1"/>
  <c r="N2307" i="1"/>
  <c r="N2322" i="1"/>
  <c r="N2323" i="1"/>
  <c r="N2354" i="1"/>
  <c r="N2355" i="1"/>
  <c r="N2370" i="1"/>
  <c r="N2371" i="1"/>
  <c r="N2386" i="1"/>
  <c r="N2418" i="1"/>
  <c r="N2419" i="1"/>
  <c r="N2434" i="1"/>
  <c r="N2435" i="1"/>
  <c r="N2450" i="1"/>
  <c r="N2451" i="1"/>
  <c r="N2482" i="1"/>
  <c r="N2483" i="1"/>
  <c r="N2498" i="1"/>
  <c r="N2499" i="1"/>
  <c r="N2547" i="1"/>
  <c r="N2586" i="1"/>
  <c r="N2587" i="1"/>
  <c r="N2610" i="1"/>
  <c r="N2722" i="1"/>
  <c r="N2723" i="1"/>
  <c r="N2782" i="1"/>
  <c r="N2783" i="1"/>
  <c r="N2806" i="1"/>
  <c r="N2807" i="1"/>
  <c r="N2865" i="1"/>
  <c r="N2866" i="1"/>
  <c r="A2571" i="1"/>
  <c r="A2572" i="1"/>
  <c r="A2573" i="1"/>
  <c r="N2574" i="1"/>
  <c r="N2575" i="1"/>
  <c r="A2587" i="1"/>
  <c r="A2601" i="1"/>
  <c r="A2602" i="1"/>
  <c r="A2603" i="1"/>
  <c r="A2604" i="1"/>
  <c r="N2606" i="1"/>
  <c r="N2607" i="1"/>
  <c r="A2621" i="1"/>
  <c r="N2626" i="1"/>
  <c r="N2627" i="1"/>
  <c r="A2639" i="1"/>
  <c r="A2669" i="1"/>
  <c r="A2670" i="1"/>
  <c r="A2672" i="1"/>
  <c r="A2673" i="1"/>
  <c r="N2674" i="1"/>
  <c r="N2675" i="1"/>
  <c r="A2688" i="1"/>
  <c r="A2689" i="1"/>
  <c r="A2690" i="1"/>
  <c r="A2691" i="1"/>
  <c r="A2702" i="1"/>
  <c r="A2704" i="1"/>
  <c r="A2705" i="1"/>
  <c r="N2706" i="1"/>
  <c r="N2707" i="1"/>
  <c r="A2717" i="1"/>
  <c r="A2719" i="1"/>
  <c r="A2720" i="1"/>
  <c r="A2721" i="1"/>
  <c r="A2722" i="1"/>
  <c r="A2733" i="1"/>
  <c r="A2734" i="1"/>
  <c r="A2736" i="1"/>
  <c r="N2738" i="1"/>
  <c r="N2739" i="1"/>
  <c r="A2752" i="1"/>
  <c r="A2753" i="1"/>
  <c r="A2754" i="1"/>
  <c r="A2755" i="1"/>
  <c r="A2765" i="1"/>
  <c r="A2769" i="1"/>
  <c r="N2770" i="1"/>
  <c r="N2771" i="1"/>
  <c r="A2782" i="1"/>
  <c r="A2795" i="1"/>
  <c r="A2797" i="1"/>
  <c r="A2798" i="1"/>
  <c r="A2799" i="1"/>
  <c r="A2800" i="1"/>
  <c r="N2802" i="1"/>
  <c r="N2803" i="1"/>
  <c r="A2811" i="1"/>
  <c r="A2812" i="1"/>
  <c r="A2813" i="1"/>
  <c r="A2815" i="1"/>
  <c r="A2827" i="1"/>
  <c r="A2842" i="1"/>
  <c r="N2849" i="1"/>
  <c r="N2850" i="1"/>
  <c r="A2858" i="1"/>
  <c r="N2117" i="1"/>
  <c r="N2101" i="1"/>
  <c r="N2085" i="1"/>
  <c r="N2069" i="1"/>
  <c r="N2053" i="1"/>
  <c r="N2037" i="1"/>
  <c r="N2021" i="1"/>
  <c r="N2005" i="1"/>
  <c r="N1989" i="1"/>
  <c r="N1973" i="1"/>
  <c r="N1957" i="1"/>
  <c r="N1941" i="1"/>
  <c r="N1925" i="1"/>
  <c r="N1906" i="1"/>
  <c r="N1903" i="1"/>
  <c r="N1898" i="1"/>
  <c r="N1895" i="1"/>
  <c r="N1890" i="1"/>
  <c r="N1887" i="1"/>
  <c r="N1882" i="1"/>
  <c r="N1879" i="1"/>
  <c r="N1874" i="1"/>
  <c r="N1871" i="1"/>
  <c r="N1866" i="1"/>
  <c r="N1863" i="1"/>
  <c r="N1858" i="1"/>
  <c r="N1855" i="1"/>
  <c r="N1850" i="1"/>
  <c r="N1847" i="1"/>
  <c r="N1842" i="1"/>
  <c r="N1839" i="1"/>
  <c r="N1834" i="1"/>
  <c r="N1831" i="1"/>
  <c r="N1826" i="1"/>
  <c r="N1823" i="1"/>
  <c r="N1818" i="1"/>
  <c r="N1815" i="1"/>
  <c r="N1810" i="1"/>
  <c r="N1802" i="1"/>
  <c r="N1799" i="1"/>
  <c r="N1794" i="1"/>
  <c r="N1791" i="1"/>
  <c r="N1786" i="1"/>
  <c r="N1783" i="1"/>
  <c r="N1778" i="1"/>
  <c r="N1770" i="1"/>
  <c r="N1762" i="1"/>
  <c r="N1754" i="1"/>
  <c r="N1746" i="1"/>
  <c r="N1738" i="1"/>
  <c r="N1730" i="1"/>
  <c r="N1722" i="1"/>
  <c r="N1714" i="1"/>
  <c r="N1706" i="1"/>
  <c r="N1698" i="1"/>
  <c r="N1690" i="1"/>
  <c r="N1682" i="1"/>
  <c r="N1674" i="1"/>
  <c r="N1666" i="1"/>
  <c r="N1658" i="1"/>
  <c r="N1650" i="1"/>
  <c r="N1642" i="1"/>
  <c r="N1626" i="1"/>
  <c r="N1604" i="1"/>
  <c r="N1588" i="1"/>
  <c r="N1572" i="1"/>
  <c r="N1557" i="1"/>
  <c r="N1556" i="1"/>
  <c r="N1545" i="1"/>
  <c r="N1544" i="1"/>
  <c r="N1532" i="1"/>
  <c r="N1531" i="1"/>
  <c r="N1516" i="1"/>
  <c r="N1500" i="1"/>
  <c r="N1486" i="1"/>
  <c r="N1470" i="1"/>
  <c r="N1469" i="1"/>
  <c r="N1456" i="1"/>
  <c r="N1455" i="1"/>
  <c r="N1440" i="1"/>
  <c r="N1439" i="1"/>
  <c r="N1437" i="1"/>
  <c r="N1424" i="1"/>
  <c r="N1423" i="1"/>
  <c r="N1416" i="1"/>
  <c r="N1408" i="1"/>
  <c r="N1401" i="1"/>
  <c r="N1396" i="1"/>
  <c r="N1389" i="1"/>
  <c r="N1380" i="1"/>
  <c r="N1373" i="1"/>
  <c r="N1370" i="1"/>
  <c r="N1361" i="1"/>
  <c r="N1352" i="1"/>
  <c r="N1345" i="1"/>
  <c r="N1307" i="1"/>
  <c r="N1301" i="1"/>
  <c r="N1291" i="1"/>
  <c r="N1285" i="1"/>
  <c r="N1261" i="1"/>
  <c r="N1247" i="1"/>
  <c r="N1227" i="1"/>
  <c r="N1207" i="1"/>
  <c r="N1197" i="1"/>
  <c r="N1187" i="1"/>
  <c r="N1159" i="1"/>
  <c r="N1136" i="1"/>
  <c r="N1132" i="1"/>
  <c r="N1116" i="1"/>
  <c r="N1090" i="1"/>
  <c r="N1068" i="1"/>
  <c r="N1048" i="1"/>
  <c r="N1022" i="1"/>
  <c r="N1006" i="1"/>
  <c r="N992" i="1"/>
  <c r="N976" i="1"/>
  <c r="N960" i="1"/>
  <c r="N944" i="1"/>
  <c r="N922" i="1"/>
  <c r="N908" i="1"/>
  <c r="N890" i="1"/>
  <c r="N888" i="1"/>
  <c r="N876" i="1"/>
  <c r="N866" i="1"/>
  <c r="N811" i="1"/>
  <c r="N787" i="1"/>
  <c r="N777" i="1"/>
  <c r="N683" i="1"/>
  <c r="N615" i="1"/>
  <c r="N595" i="1"/>
  <c r="N581" i="1"/>
  <c r="N555" i="1"/>
  <c r="N539" i="1"/>
  <c r="N499" i="1"/>
  <c r="N428" i="1"/>
  <c r="N372" i="1"/>
  <c r="N308" i="1"/>
  <c r="N244" i="1"/>
  <c r="N220" i="1"/>
  <c r="N118" i="1"/>
  <c r="N102" i="1"/>
  <c r="N64" i="1"/>
  <c r="N54" i="1"/>
  <c r="N16" i="1"/>
  <c r="N2142" i="1"/>
  <c r="N2201" i="1"/>
  <c r="N2202" i="1"/>
  <c r="N2269" i="1"/>
  <c r="N2390" i="1"/>
  <c r="N2391" i="1"/>
  <c r="N2514" i="1"/>
  <c r="N2515" i="1"/>
  <c r="N2578" i="1"/>
  <c r="N2579" i="1"/>
  <c r="N2642" i="1"/>
  <c r="N2643" i="1"/>
  <c r="N2700" i="1"/>
  <c r="N2701" i="1"/>
  <c r="N2137" i="1"/>
  <c r="A2137" i="1"/>
  <c r="N2121" i="1"/>
  <c r="A2121" i="1"/>
  <c r="N2105" i="1"/>
  <c r="A2105" i="1"/>
  <c r="N2089" i="1"/>
  <c r="A2089" i="1"/>
  <c r="N2073" i="1"/>
  <c r="A2073" i="1"/>
  <c r="N2057" i="1"/>
  <c r="A2057" i="1"/>
  <c r="N2041" i="1"/>
  <c r="N2025" i="1"/>
  <c r="A2025" i="1"/>
  <c r="N2009" i="1"/>
  <c r="A2009" i="1"/>
  <c r="N1993" i="1"/>
  <c r="A1993" i="1"/>
  <c r="N1977" i="1"/>
  <c r="A1977" i="1"/>
  <c r="N1961" i="1"/>
  <c r="A1961" i="1"/>
  <c r="N1945" i="1"/>
  <c r="A1945" i="1"/>
  <c r="N1929" i="1"/>
  <c r="A1929" i="1"/>
  <c r="N1913" i="1"/>
  <c r="A1913" i="1"/>
  <c r="N1909" i="1"/>
  <c r="A1907" i="1"/>
  <c r="N1904" i="1"/>
  <c r="N1901" i="1"/>
  <c r="A1899" i="1"/>
  <c r="N1896" i="1"/>
  <c r="N1893" i="1"/>
  <c r="A1891" i="1"/>
  <c r="N1888" i="1"/>
  <c r="N1885" i="1"/>
  <c r="A1883" i="1"/>
  <c r="N1880" i="1"/>
  <c r="N1877" i="1"/>
  <c r="A1875" i="1"/>
  <c r="N1872" i="1"/>
  <c r="N1869" i="1"/>
  <c r="A1867" i="1"/>
  <c r="N1864" i="1"/>
  <c r="N1861" i="1"/>
  <c r="A1859" i="1"/>
  <c r="N1856" i="1"/>
  <c r="N1853" i="1"/>
  <c r="A1851" i="1"/>
  <c r="N1848" i="1"/>
  <c r="N1845" i="1"/>
  <c r="A1843" i="1"/>
  <c r="N1840" i="1"/>
  <c r="N1837" i="1"/>
  <c r="A1835" i="1"/>
  <c r="N1832" i="1"/>
  <c r="N1829" i="1"/>
  <c r="A1827" i="1"/>
  <c r="N1824" i="1"/>
  <c r="N1821" i="1"/>
  <c r="A1819" i="1"/>
  <c r="N1816" i="1"/>
  <c r="A1811" i="1"/>
  <c r="N1808" i="1"/>
  <c r="N1805" i="1"/>
  <c r="A1803" i="1"/>
  <c r="N1800" i="1"/>
  <c r="N1797" i="1"/>
  <c r="N1792" i="1"/>
  <c r="N1789" i="1"/>
  <c r="A1787" i="1"/>
  <c r="N1784" i="1"/>
  <c r="N1781" i="1"/>
  <c r="A1779" i="1"/>
  <c r="N1776" i="1"/>
  <c r="A1771" i="1"/>
  <c r="N1768" i="1"/>
  <c r="A1763" i="1"/>
  <c r="N1760" i="1"/>
  <c r="A1755" i="1"/>
  <c r="N1752" i="1"/>
  <c r="A1747" i="1"/>
  <c r="N1744" i="1"/>
  <c r="A1739" i="1"/>
  <c r="N1736" i="1"/>
  <c r="N1728" i="1"/>
  <c r="A1723" i="1"/>
  <c r="N1720" i="1"/>
  <c r="A1715" i="1"/>
  <c r="N1712" i="1"/>
  <c r="A1707" i="1"/>
  <c r="N1704" i="1"/>
  <c r="A1699" i="1"/>
  <c r="N1696" i="1"/>
  <c r="A1691" i="1"/>
  <c r="N1688" i="1"/>
  <c r="A1683" i="1"/>
  <c r="N1680" i="1"/>
  <c r="A1675" i="1"/>
  <c r="N1672" i="1"/>
  <c r="A1667" i="1"/>
  <c r="N1664" i="1"/>
  <c r="A1659" i="1"/>
  <c r="N1656" i="1"/>
  <c r="N1651" i="1"/>
  <c r="A1651" i="1"/>
  <c r="N1648" i="1"/>
  <c r="A1643" i="1"/>
  <c r="N1640" i="1"/>
  <c r="A1635" i="1"/>
  <c r="N1632" i="1"/>
  <c r="N1624" i="1"/>
  <c r="A1614" i="1"/>
  <c r="N1612" i="1"/>
  <c r="N1569" i="1"/>
  <c r="N1568" i="1"/>
  <c r="N1553" i="1"/>
  <c r="N1552" i="1"/>
  <c r="A1542" i="1"/>
  <c r="N1541" i="1"/>
  <c r="N1540" i="1"/>
  <c r="N1528" i="1"/>
  <c r="N1512" i="1"/>
  <c r="N1496" i="1"/>
  <c r="N1482" i="1"/>
  <c r="N1466" i="1"/>
  <c r="N1465" i="1"/>
  <c r="N1452" i="1"/>
  <c r="N1451" i="1"/>
  <c r="N1436" i="1"/>
  <c r="N1433" i="1"/>
  <c r="N1422" i="1"/>
  <c r="N1414" i="1"/>
  <c r="N1413" i="1"/>
  <c r="N1404" i="1"/>
  <c r="N1392" i="1"/>
  <c r="A1386" i="1"/>
  <c r="N1385" i="1"/>
  <c r="N1376" i="1"/>
  <c r="A1370" i="1"/>
  <c r="N1369" i="1"/>
  <c r="N1364" i="1"/>
  <c r="N1357" i="1"/>
  <c r="N1348" i="1"/>
  <c r="N1343" i="1"/>
  <c r="N1325" i="1"/>
  <c r="N1311" i="1"/>
  <c r="N1295" i="1"/>
  <c r="A1270" i="1"/>
  <c r="A1257" i="1"/>
  <c r="N1249" i="1"/>
  <c r="N1245" i="1"/>
  <c r="A1232" i="1"/>
  <c r="N1231" i="1"/>
  <c r="A1219" i="1"/>
  <c r="N1211" i="1"/>
  <c r="N1205" i="1"/>
  <c r="N1191" i="1"/>
  <c r="N1167" i="1"/>
  <c r="N1157" i="1"/>
  <c r="N1155" i="1"/>
  <c r="N1140" i="1"/>
  <c r="N1086" i="1"/>
  <c r="A1060" i="1"/>
  <c r="N1044" i="1"/>
  <c r="N1018" i="1"/>
  <c r="N1002" i="1"/>
  <c r="N988" i="1"/>
  <c r="N972" i="1"/>
  <c r="N956" i="1"/>
  <c r="N940" i="1"/>
  <c r="N918" i="1"/>
  <c r="N904" i="1"/>
  <c r="N884" i="1"/>
  <c r="N827" i="1"/>
  <c r="N803" i="1"/>
  <c r="N769" i="1"/>
  <c r="N763" i="1"/>
  <c r="N731" i="1"/>
  <c r="N603" i="1"/>
  <c r="N591" i="1"/>
  <c r="N565" i="1"/>
  <c r="N549" i="1"/>
  <c r="N523" i="1"/>
  <c r="N507" i="1"/>
  <c r="N483" i="1"/>
  <c r="N467" i="1"/>
  <c r="N436" i="1"/>
  <c r="N420" i="1"/>
  <c r="N388" i="1"/>
  <c r="N364" i="1"/>
  <c r="N332" i="1"/>
  <c r="N300" i="1"/>
  <c r="N236" i="1"/>
  <c r="N80" i="1"/>
  <c r="N36" i="1"/>
  <c r="N2173" i="1"/>
  <c r="N2174" i="1"/>
  <c r="N2454" i="1"/>
  <c r="N2455" i="1"/>
  <c r="N2133" i="1"/>
  <c r="N2141" i="1"/>
  <c r="N2125" i="1"/>
  <c r="N2109" i="1"/>
  <c r="N2093" i="1"/>
  <c r="N2077" i="1"/>
  <c r="N2061" i="1"/>
  <c r="N2045" i="1"/>
  <c r="N2029" i="1"/>
  <c r="N2013" i="1"/>
  <c r="N1997" i="1"/>
  <c r="N1981" i="1"/>
  <c r="N1965" i="1"/>
  <c r="N1949" i="1"/>
  <c r="N1933" i="1"/>
  <c r="N1917" i="1"/>
  <c r="N1596" i="1"/>
  <c r="N1580" i="1"/>
  <c r="N1565" i="1"/>
  <c r="N1564" i="1"/>
  <c r="N1549" i="1"/>
  <c r="N1548" i="1"/>
  <c r="N1537" i="1"/>
  <c r="N1524" i="1"/>
  <c r="N1508" i="1"/>
  <c r="N1494" i="1"/>
  <c r="N1478" i="1"/>
  <c r="N1462" i="1"/>
  <c r="N1461" i="1"/>
  <c r="N1448" i="1"/>
  <c r="N1447" i="1"/>
  <c r="N1432" i="1"/>
  <c r="N1429" i="1"/>
  <c r="N1409" i="1"/>
  <c r="N1400" i="1"/>
  <c r="N1397" i="1"/>
  <c r="N1388" i="1"/>
  <c r="N1381" i="1"/>
  <c r="N1372" i="1"/>
  <c r="N1360" i="1"/>
  <c r="N1353" i="1"/>
  <c r="N1313" i="1"/>
  <c r="N1309" i="1"/>
  <c r="N1299" i="1"/>
  <c r="N1293" i="1"/>
  <c r="N1283" i="1"/>
  <c r="N1259" i="1"/>
  <c r="N1233" i="1"/>
  <c r="N1229" i="1"/>
  <c r="N1215" i="1"/>
  <c r="N1195" i="1"/>
  <c r="N1189" i="1"/>
  <c r="N1175" i="1"/>
  <c r="N1165" i="1"/>
  <c r="N1163" i="1"/>
  <c r="N1153" i="1"/>
  <c r="N1138" i="1"/>
  <c r="N1124" i="1"/>
  <c r="N1122" i="1"/>
  <c r="N1082" i="1"/>
  <c r="N1070" i="1"/>
  <c r="N1040" i="1"/>
  <c r="N1030" i="1"/>
  <c r="N1014" i="1"/>
  <c r="N998" i="1"/>
  <c r="N984" i="1"/>
  <c r="N968" i="1"/>
  <c r="N952" i="1"/>
  <c r="N936" i="1"/>
  <c r="N928" i="1"/>
  <c r="N914" i="1"/>
  <c r="N900" i="1"/>
  <c r="N856" i="1"/>
  <c r="N854" i="1"/>
  <c r="N853" i="1"/>
  <c r="N842" i="1"/>
  <c r="N840" i="1"/>
  <c r="N839" i="1"/>
  <c r="N779" i="1"/>
  <c r="N689" i="1"/>
  <c r="N681" i="1"/>
  <c r="N611" i="1"/>
  <c r="N599" i="1"/>
  <c r="N533" i="1"/>
  <c r="N517" i="1"/>
  <c r="N493" i="1"/>
  <c r="N477" i="1"/>
  <c r="N380" i="1"/>
  <c r="N324" i="1"/>
  <c r="N280" i="1"/>
  <c r="N212" i="1"/>
  <c r="N116" i="1"/>
  <c r="N100" i="1"/>
  <c r="N66" i="1"/>
  <c r="N52" i="1"/>
  <c r="N18" i="1"/>
  <c r="N2129" i="1"/>
  <c r="A2129" i="1"/>
  <c r="N2113" i="1"/>
  <c r="A2113" i="1"/>
  <c r="N2097" i="1"/>
  <c r="A2097" i="1"/>
  <c r="N2081" i="1"/>
  <c r="A2081" i="1"/>
  <c r="N2065" i="1"/>
  <c r="A2065" i="1"/>
  <c r="N2049" i="1"/>
  <c r="A2049" i="1"/>
  <c r="N2033" i="1"/>
  <c r="A2033" i="1"/>
  <c r="N2017" i="1"/>
  <c r="A2017" i="1"/>
  <c r="N2001" i="1"/>
  <c r="A2001" i="1"/>
  <c r="N1985" i="1"/>
  <c r="A1985" i="1"/>
  <c r="N1969" i="1"/>
  <c r="A1969" i="1"/>
  <c r="N1953" i="1"/>
  <c r="A1953" i="1"/>
  <c r="N1937" i="1"/>
  <c r="A1937" i="1"/>
  <c r="N1921" i="1"/>
  <c r="A1903" i="1"/>
  <c r="A1895" i="1"/>
  <c r="A1887" i="1"/>
  <c r="A1879" i="1"/>
  <c r="A1871" i="1"/>
  <c r="A1863" i="1"/>
  <c r="A1855" i="1"/>
  <c r="A1839" i="1"/>
  <c r="A1831" i="1"/>
  <c r="A1823" i="1"/>
  <c r="A1815" i="1"/>
  <c r="A1799" i="1"/>
  <c r="A1783" i="1"/>
  <c r="A1775" i="1"/>
  <c r="A1767" i="1"/>
  <c r="A1759" i="1"/>
  <c r="A1751" i="1"/>
  <c r="A1743" i="1"/>
  <c r="A1735" i="1"/>
  <c r="A1719" i="1"/>
  <c r="A1711" i="1"/>
  <c r="A1703" i="1"/>
  <c r="A1695" i="1"/>
  <c r="A1687" i="1"/>
  <c r="A1671" i="1"/>
  <c r="A1663" i="1"/>
  <c r="A1655" i="1"/>
  <c r="A1647" i="1"/>
  <c r="A1639" i="1"/>
  <c r="A1631" i="1"/>
  <c r="A1623" i="1"/>
  <c r="A1622" i="1"/>
  <c r="N1618" i="1"/>
  <c r="N1561" i="1"/>
  <c r="N1560" i="1"/>
  <c r="N1535" i="1"/>
  <c r="N1520" i="1"/>
  <c r="N1504" i="1"/>
  <c r="N1490" i="1"/>
  <c r="N1474" i="1"/>
  <c r="N1473" i="1"/>
  <c r="N1458" i="1"/>
  <c r="N1444" i="1"/>
  <c r="N1443" i="1"/>
  <c r="N1428" i="1"/>
  <c r="N1425" i="1"/>
  <c r="N1405" i="1"/>
  <c r="A1394" i="1"/>
  <c r="N1393" i="1"/>
  <c r="N1384" i="1"/>
  <c r="A1378" i="1"/>
  <c r="N1377" i="1"/>
  <c r="N1365" i="1"/>
  <c r="N1356" i="1"/>
  <c r="N1349" i="1"/>
  <c r="N1341" i="1"/>
  <c r="N1303" i="1"/>
  <c r="N1287" i="1"/>
  <c r="A1278" i="1"/>
  <c r="A1264" i="1"/>
  <c r="N1263" i="1"/>
  <c r="A1251" i="1"/>
  <c r="N1243" i="1"/>
  <c r="A1238" i="1"/>
  <c r="A1225" i="1"/>
  <c r="N1217" i="1"/>
  <c r="N1213" i="1"/>
  <c r="N1203" i="1"/>
  <c r="N1199" i="1"/>
  <c r="N1173" i="1"/>
  <c r="N1171" i="1"/>
  <c r="N1148" i="1"/>
  <c r="N1120" i="1"/>
  <c r="N1094" i="1"/>
  <c r="N1078" i="1"/>
  <c r="N1072" i="1"/>
  <c r="N1066" i="1"/>
  <c r="A1052" i="1"/>
  <c r="N1036" i="1"/>
  <c r="N1026" i="1"/>
  <c r="N1010" i="1"/>
  <c r="N996" i="1"/>
  <c r="N980" i="1"/>
  <c r="N964" i="1"/>
  <c r="N948" i="1"/>
  <c r="N926" i="1"/>
  <c r="N912" i="1"/>
  <c r="N872" i="1"/>
  <c r="N870" i="1"/>
  <c r="N850" i="1"/>
  <c r="N835" i="1"/>
  <c r="N795" i="1"/>
  <c r="N771" i="1"/>
  <c r="N761" i="1"/>
  <c r="N729" i="1"/>
  <c r="N619" i="1"/>
  <c r="N607" i="1"/>
  <c r="N587" i="1"/>
  <c r="N571" i="1"/>
  <c r="N461" i="1"/>
  <c r="N444" i="1"/>
  <c r="N412" i="1"/>
  <c r="N396" i="1"/>
  <c r="N356" i="1"/>
  <c r="N340" i="1"/>
  <c r="N292" i="1"/>
  <c r="N272" i="1"/>
  <c r="N228" i="1"/>
  <c r="N167" i="1"/>
  <c r="N82" i="1"/>
  <c r="N38" i="1"/>
  <c r="N2236" i="1"/>
  <c r="N2237" i="1"/>
  <c r="N2326" i="1"/>
  <c r="N1620" i="1"/>
  <c r="A1615" i="1"/>
  <c r="A1607" i="1"/>
  <c r="A1599" i="1"/>
  <c r="A1583" i="1"/>
  <c r="A1575" i="1"/>
  <c r="N1567" i="1"/>
  <c r="A1567" i="1"/>
  <c r="N1566" i="1"/>
  <c r="N1559" i="1"/>
  <c r="A1559" i="1"/>
  <c r="N1558" i="1"/>
  <c r="N1551" i="1"/>
  <c r="N1550" i="1"/>
  <c r="N1543" i="1"/>
  <c r="A1543" i="1"/>
  <c r="N1542" i="1"/>
  <c r="A1532" i="1"/>
  <c r="A1530" i="1"/>
  <c r="A1529" i="1"/>
  <c r="A1524" i="1"/>
  <c r="A1521" i="1"/>
  <c r="A1516" i="1"/>
  <c r="A1513" i="1"/>
  <c r="A1508" i="1"/>
  <c r="A1500" i="1"/>
  <c r="A1494" i="1"/>
  <c r="A1491" i="1"/>
  <c r="A1486" i="1"/>
  <c r="A1483" i="1"/>
  <c r="A1478" i="1"/>
  <c r="A1475" i="1"/>
  <c r="A1470" i="1"/>
  <c r="A1467" i="1"/>
  <c r="A1462" i="1"/>
  <c r="N1459" i="1"/>
  <c r="A1456" i="1"/>
  <c r="N1453" i="1"/>
  <c r="A1453" i="1"/>
  <c r="A1448" i="1"/>
  <c r="N1445" i="1"/>
  <c r="A1445" i="1"/>
  <c r="A1440" i="1"/>
  <c r="A1437" i="1"/>
  <c r="N1435" i="1"/>
  <c r="A1432" i="1"/>
  <c r="A1429" i="1"/>
  <c r="N1427" i="1"/>
  <c r="A1423" i="1"/>
  <c r="N1421" i="1"/>
  <c r="N1417" i="1"/>
  <c r="A1417" i="1"/>
  <c r="A1414" i="1"/>
  <c r="N1411" i="1"/>
  <c r="A1411" i="1"/>
  <c r="N1406" i="1"/>
  <c r="N1403" i="1"/>
  <c r="A1403" i="1"/>
  <c r="N1398" i="1"/>
  <c r="N1395" i="1"/>
  <c r="N1390" i="1"/>
  <c r="N1387" i="1"/>
  <c r="A1387" i="1"/>
  <c r="N1382" i="1"/>
  <c r="N1379" i="1"/>
  <c r="A1379" i="1"/>
  <c r="N1374" i="1"/>
  <c r="N1371" i="1"/>
  <c r="A1371" i="1"/>
  <c r="N1368" i="1"/>
  <c r="N1366" i="1"/>
  <c r="N1363" i="1"/>
  <c r="A1363" i="1"/>
  <c r="N1358" i="1"/>
  <c r="N1355" i="1"/>
  <c r="N1350" i="1"/>
  <c r="N1347" i="1"/>
  <c r="A1347" i="1"/>
  <c r="A1338" i="1"/>
  <c r="N1337" i="1"/>
  <c r="A1330" i="1"/>
  <c r="A1322" i="1"/>
  <c r="N1321" i="1"/>
  <c r="A1317" i="1"/>
  <c r="A1316" i="1"/>
  <c r="N1305" i="1"/>
  <c r="N1297" i="1"/>
  <c r="N1281" i="1"/>
  <c r="N1279" i="1"/>
  <c r="A1279" i="1"/>
  <c r="N1275" i="1"/>
  <c r="N1271" i="1"/>
  <c r="A1271" i="1"/>
  <c r="N1267" i="1"/>
  <c r="A1258" i="1"/>
  <c r="A1253" i="1"/>
  <c r="N1241" i="1"/>
  <c r="N1239" i="1"/>
  <c r="A1239" i="1"/>
  <c r="N1235" i="1"/>
  <c r="A1226" i="1"/>
  <c r="A1221" i="1"/>
  <c r="A1220" i="1"/>
  <c r="N1183" i="1"/>
  <c r="N1179" i="1"/>
  <c r="N1177" i="1"/>
  <c r="A1161" i="1"/>
  <c r="N1146" i="1"/>
  <c r="A1146" i="1"/>
  <c r="A1145" i="1"/>
  <c r="N1128" i="1"/>
  <c r="A1120" i="1"/>
  <c r="A1117" i="1"/>
  <c r="A1109" i="1"/>
  <c r="A1095" i="1"/>
  <c r="A1090" i="1"/>
  <c r="A1087" i="1"/>
  <c r="A1082" i="1"/>
  <c r="A1079" i="1"/>
  <c r="A1070" i="1"/>
  <c r="A1067" i="1"/>
  <c r="N1064" i="1"/>
  <c r="A1061" i="1"/>
  <c r="N1056" i="1"/>
  <c r="A1053" i="1"/>
  <c r="A1048" i="1"/>
  <c r="A1045" i="1"/>
  <c r="A1040" i="1"/>
  <c r="A1037" i="1"/>
  <c r="A1031" i="1"/>
  <c r="A1026" i="1"/>
  <c r="A1023" i="1"/>
  <c r="A1018" i="1"/>
  <c r="A1015" i="1"/>
  <c r="A1010" i="1"/>
  <c r="A1002" i="1"/>
  <c r="A999" i="1"/>
  <c r="A996" i="1"/>
  <c r="A993" i="1"/>
  <c r="A988" i="1"/>
  <c r="A985" i="1"/>
  <c r="A980" i="1"/>
  <c r="A977" i="1"/>
  <c r="A972" i="1"/>
  <c r="A969" i="1"/>
  <c r="A964" i="1"/>
  <c r="A961" i="1"/>
  <c r="A956" i="1"/>
  <c r="A953" i="1"/>
  <c r="A948" i="1"/>
  <c r="A945" i="1"/>
  <c r="A940" i="1"/>
  <c r="A937" i="1"/>
  <c r="A927" i="1"/>
  <c r="A922" i="1"/>
  <c r="A919" i="1"/>
  <c r="A913" i="1"/>
  <c r="A908" i="1"/>
  <c r="A905" i="1"/>
  <c r="A900" i="1"/>
  <c r="A897" i="1"/>
  <c r="N896" i="1"/>
  <c r="A890" i="1"/>
  <c r="A873" i="1"/>
  <c r="A866" i="1"/>
  <c r="A863" i="1"/>
  <c r="N862" i="1"/>
  <c r="N861" i="1"/>
  <c r="A856" i="1"/>
  <c r="A843" i="1"/>
  <c r="A827" i="1"/>
  <c r="N807" i="1"/>
  <c r="N791" i="1"/>
  <c r="N775" i="1"/>
  <c r="N721" i="1"/>
  <c r="N707" i="1"/>
  <c r="N697" i="1"/>
  <c r="A692" i="1"/>
  <c r="A679" i="1"/>
  <c r="A665" i="1"/>
  <c r="N655" i="1"/>
  <c r="N643" i="1"/>
  <c r="N633" i="1"/>
  <c r="N621" i="1"/>
  <c r="N617" i="1"/>
  <c r="N609" i="1"/>
  <c r="N601" i="1"/>
  <c r="N593" i="1"/>
  <c r="N573" i="1"/>
  <c r="N563" i="1"/>
  <c r="N541" i="1"/>
  <c r="N531" i="1"/>
  <c r="N509" i="1"/>
  <c r="N501" i="1"/>
  <c r="N491" i="1"/>
  <c r="A480" i="1"/>
  <c r="A470" i="1"/>
  <c r="N469" i="1"/>
  <c r="N459" i="1"/>
  <c r="A446" i="1"/>
  <c r="A434" i="1"/>
  <c r="N424" i="1"/>
  <c r="N400" i="1"/>
  <c r="N384" i="1"/>
  <c r="N368" i="1"/>
  <c r="A354" i="1"/>
  <c r="N328" i="1"/>
  <c r="N304" i="1"/>
  <c r="N288" i="1"/>
  <c r="N276" i="1"/>
  <c r="N240" i="1"/>
  <c r="N224" i="1"/>
  <c r="N208" i="1"/>
  <c r="A194" i="1"/>
  <c r="A178" i="1"/>
  <c r="A152" i="1"/>
  <c r="A136" i="1"/>
  <c r="N120" i="1"/>
  <c r="N114" i="1"/>
  <c r="N96" i="1"/>
  <c r="N86" i="1"/>
  <c r="A72" i="1"/>
  <c r="N70" i="1"/>
  <c r="N50" i="1"/>
  <c r="N34" i="1"/>
  <c r="N20" i="1"/>
  <c r="N2189" i="1"/>
  <c r="N2190" i="1"/>
  <c r="N2217" i="1"/>
  <c r="N2253" i="1"/>
  <c r="N2294" i="1"/>
  <c r="N2422" i="1"/>
  <c r="N2423" i="1"/>
  <c r="N2551" i="1"/>
  <c r="N2552" i="1"/>
  <c r="N2611" i="1"/>
  <c r="N2875" i="1"/>
  <c r="N2876" i="1"/>
  <c r="A1619" i="1"/>
  <c r="N1616" i="1"/>
  <c r="N1610" i="1"/>
  <c r="N1602" i="1"/>
  <c r="A1595" i="1"/>
  <c r="N1594" i="1"/>
  <c r="N1586" i="1"/>
  <c r="A1579" i="1"/>
  <c r="N1578" i="1"/>
  <c r="N1571" i="1"/>
  <c r="A1571" i="1"/>
  <c r="N1570" i="1"/>
  <c r="N1563" i="1"/>
  <c r="A1563" i="1"/>
  <c r="N1562" i="1"/>
  <c r="N1555" i="1"/>
  <c r="A1555" i="1"/>
  <c r="N1554" i="1"/>
  <c r="N1547" i="1"/>
  <c r="A1547" i="1"/>
  <c r="N1546" i="1"/>
  <c r="N1539" i="1"/>
  <c r="A1539" i="1"/>
  <c r="N1538" i="1"/>
  <c r="N1536" i="1"/>
  <c r="N1533" i="1"/>
  <c r="A1533" i="1"/>
  <c r="N1530" i="1"/>
  <c r="A1528" i="1"/>
  <c r="A1525" i="1"/>
  <c r="A1520" i="1"/>
  <c r="A1517" i="1"/>
  <c r="A1512" i="1"/>
  <c r="A1509" i="1"/>
  <c r="A1504" i="1"/>
  <c r="A1501" i="1"/>
  <c r="A1495" i="1"/>
  <c r="A1490" i="1"/>
  <c r="A1487" i="1"/>
  <c r="A1482" i="1"/>
  <c r="A1479" i="1"/>
  <c r="A1474" i="1"/>
  <c r="A1471" i="1"/>
  <c r="A1466" i="1"/>
  <c r="N1463" i="1"/>
  <c r="A1463" i="1"/>
  <c r="N1457" i="1"/>
  <c r="A1457" i="1"/>
  <c r="A1452" i="1"/>
  <c r="N1449" i="1"/>
  <c r="A1449" i="1"/>
  <c r="A1444" i="1"/>
  <c r="N1441" i="1"/>
  <c r="A1441" i="1"/>
  <c r="A1436" i="1"/>
  <c r="A1433" i="1"/>
  <c r="N1431" i="1"/>
  <c r="A1428" i="1"/>
  <c r="A1425" i="1"/>
  <c r="A1422" i="1"/>
  <c r="N1419" i="1"/>
  <c r="N1415" i="1"/>
  <c r="A1415" i="1"/>
  <c r="N1410" i="1"/>
  <c r="N1407" i="1"/>
  <c r="A1407" i="1"/>
  <c r="N1402" i="1"/>
  <c r="N1399" i="1"/>
  <c r="N1394" i="1"/>
  <c r="N1391" i="1"/>
  <c r="A1391" i="1"/>
  <c r="N1386" i="1"/>
  <c r="N1383" i="1"/>
  <c r="A1383" i="1"/>
  <c r="N1378" i="1"/>
  <c r="N1375" i="1"/>
  <c r="A1375" i="1"/>
  <c r="N1367" i="1"/>
  <c r="A1367" i="1"/>
  <c r="N1362" i="1"/>
  <c r="N1359" i="1"/>
  <c r="A1359" i="1"/>
  <c r="N1354" i="1"/>
  <c r="N1351" i="1"/>
  <c r="A1351" i="1"/>
  <c r="N1346" i="1"/>
  <c r="N1335" i="1"/>
  <c r="A1335" i="1"/>
  <c r="N1329" i="1"/>
  <c r="N1327" i="1"/>
  <c r="A1327" i="1"/>
  <c r="N1319" i="1"/>
  <c r="A1319" i="1"/>
  <c r="N1315" i="1"/>
  <c r="A1306" i="1"/>
  <c r="A1305" i="1"/>
  <c r="A1298" i="1"/>
  <c r="N1289" i="1"/>
  <c r="A1289" i="1"/>
  <c r="A1282" i="1"/>
  <c r="A1277" i="1"/>
  <c r="A1276" i="1"/>
  <c r="A1269" i="1"/>
  <c r="A1268" i="1"/>
  <c r="N1257" i="1"/>
  <c r="N1255" i="1"/>
  <c r="A1255" i="1"/>
  <c r="N1251" i="1"/>
  <c r="A1242" i="1"/>
  <c r="A1237" i="1"/>
  <c r="A1236" i="1"/>
  <c r="N1225" i="1"/>
  <c r="N1223" i="1"/>
  <c r="A1223" i="1"/>
  <c r="N1219" i="1"/>
  <c r="A1210" i="1"/>
  <c r="N1209" i="1"/>
  <c r="A1209" i="1"/>
  <c r="A1202" i="1"/>
  <c r="N1201" i="1"/>
  <c r="A1201" i="1"/>
  <c r="A1194" i="1"/>
  <c r="N1193" i="1"/>
  <c r="A1193" i="1"/>
  <c r="A1181" i="1"/>
  <c r="A1169" i="1"/>
  <c r="N1151" i="1"/>
  <c r="A1151" i="1"/>
  <c r="A1150" i="1"/>
  <c r="N1144" i="1"/>
  <c r="N1130" i="1"/>
  <c r="A1130" i="1"/>
  <c r="A1129" i="1"/>
  <c r="A1121" i="1"/>
  <c r="A1116" i="1"/>
  <c r="A1113" i="1"/>
  <c r="A1105" i="1"/>
  <c r="A1094" i="1"/>
  <c r="A1091" i="1"/>
  <c r="A1086" i="1"/>
  <c r="A1083" i="1"/>
  <c r="A1071" i="1"/>
  <c r="A1065" i="1"/>
  <c r="N1060" i="1"/>
  <c r="A1057" i="1"/>
  <c r="N1052" i="1"/>
  <c r="A1049" i="1"/>
  <c r="A1044" i="1"/>
  <c r="A1041" i="1"/>
  <c r="A1036" i="1"/>
  <c r="A1030" i="1"/>
  <c r="A1027" i="1"/>
  <c r="A1022" i="1"/>
  <c r="A1019" i="1"/>
  <c r="A1014" i="1"/>
  <c r="A1011" i="1"/>
  <c r="A1006" i="1"/>
  <c r="A1003" i="1"/>
  <c r="A992" i="1"/>
  <c r="A989" i="1"/>
  <c r="A984" i="1"/>
  <c r="A981" i="1"/>
  <c r="A976" i="1"/>
  <c r="A973" i="1"/>
  <c r="A968" i="1"/>
  <c r="A965" i="1"/>
  <c r="A960" i="1"/>
  <c r="A952" i="1"/>
  <c r="A949" i="1"/>
  <c r="A944" i="1"/>
  <c r="A941" i="1"/>
  <c r="A936" i="1"/>
  <c r="A929" i="1"/>
  <c r="A926" i="1"/>
  <c r="A923" i="1"/>
  <c r="A918" i="1"/>
  <c r="A915" i="1"/>
  <c r="A912" i="1"/>
  <c r="A909" i="1"/>
  <c r="A904" i="1"/>
  <c r="A891" i="1"/>
  <c r="A884" i="1"/>
  <c r="A881" i="1"/>
  <c r="A879" i="1"/>
  <c r="N878" i="1"/>
  <c r="A872" i="1"/>
  <c r="A857" i="1"/>
  <c r="A850" i="1"/>
  <c r="N846" i="1"/>
  <c r="A842" i="1"/>
  <c r="A829" i="1"/>
  <c r="A828" i="1"/>
  <c r="N815" i="1"/>
  <c r="N799" i="1"/>
  <c r="N783" i="1"/>
  <c r="N767" i="1"/>
  <c r="N753" i="1"/>
  <c r="N751" i="1"/>
  <c r="N739" i="1"/>
  <c r="A727" i="1"/>
  <c r="A713" i="1"/>
  <c r="A700" i="1"/>
  <c r="N699" i="1"/>
  <c r="A687" i="1"/>
  <c r="N673" i="1"/>
  <c r="N659" i="1"/>
  <c r="N635" i="1"/>
  <c r="N613" i="1"/>
  <c r="N605" i="1"/>
  <c r="N597" i="1"/>
  <c r="N589" i="1"/>
  <c r="N579" i="1"/>
  <c r="N557" i="1"/>
  <c r="N547" i="1"/>
  <c r="N525" i="1"/>
  <c r="N515" i="1"/>
  <c r="A496" i="1"/>
  <c r="N485" i="1"/>
  <c r="N475" i="1"/>
  <c r="A464" i="1"/>
  <c r="A454" i="1"/>
  <c r="N450" i="1"/>
  <c r="N440" i="1"/>
  <c r="N416" i="1"/>
  <c r="N392" i="1"/>
  <c r="N376" i="1"/>
  <c r="N360" i="1"/>
  <c r="A346" i="1"/>
  <c r="N336" i="1"/>
  <c r="N320" i="1"/>
  <c r="N312" i="1"/>
  <c r="N296" i="1"/>
  <c r="N268" i="1"/>
  <c r="N248" i="1"/>
  <c r="N232" i="1"/>
  <c r="N216" i="1"/>
  <c r="A202" i="1"/>
  <c r="A186" i="1"/>
  <c r="A170" i="1"/>
  <c r="N169" i="1"/>
  <c r="N160" i="1"/>
  <c r="A144" i="1"/>
  <c r="A108" i="1"/>
  <c r="N104" i="1"/>
  <c r="N98" i="1"/>
  <c r="N84" i="1"/>
  <c r="N68" i="1"/>
  <c r="N48" i="1"/>
  <c r="N32" i="1"/>
  <c r="N22" i="1"/>
  <c r="N2157" i="1"/>
  <c r="N2158" i="1"/>
  <c r="N2358" i="1"/>
  <c r="N2486" i="1"/>
  <c r="N2487" i="1"/>
  <c r="N2548" i="1"/>
  <c r="N2614" i="1"/>
  <c r="N2615" i="1"/>
  <c r="N2764" i="1"/>
  <c r="N2765" i="1"/>
  <c r="A826" i="1"/>
  <c r="A813" i="1"/>
  <c r="A812" i="1"/>
  <c r="A805" i="1"/>
  <c r="A804" i="1"/>
  <c r="A797" i="1"/>
  <c r="A796" i="1"/>
  <c r="A789" i="1"/>
  <c r="A788" i="1"/>
  <c r="A781" i="1"/>
  <c r="N773" i="1"/>
  <c r="A773" i="1"/>
  <c r="A772" i="1"/>
  <c r="N765" i="1"/>
  <c r="A765" i="1"/>
  <c r="A764" i="1"/>
  <c r="A757" i="1"/>
  <c r="A753" i="1"/>
  <c r="N745" i="1"/>
  <c r="A736" i="1"/>
  <c r="N735" i="1"/>
  <c r="A728" i="1"/>
  <c r="A722" i="1"/>
  <c r="N715" i="1"/>
  <c r="A714" i="1"/>
  <c r="A701" i="1"/>
  <c r="A693" i="1"/>
  <c r="A688" i="1"/>
  <c r="N687" i="1"/>
  <c r="A680" i="1"/>
  <c r="A674" i="1"/>
  <c r="N667" i="1"/>
  <c r="A667" i="1"/>
  <c r="A666" i="1"/>
  <c r="N649" i="1"/>
  <c r="A640" i="1"/>
  <c r="N639" i="1"/>
  <c r="A632" i="1"/>
  <c r="A627" i="1"/>
  <c r="N577" i="1"/>
  <c r="A577" i="1"/>
  <c r="N561" i="1"/>
  <c r="A561" i="1"/>
  <c r="N545" i="1"/>
  <c r="A545" i="1"/>
  <c r="N529" i="1"/>
  <c r="A529" i="1"/>
  <c r="N513" i="1"/>
  <c r="A513" i="1"/>
  <c r="N497" i="1"/>
  <c r="A497" i="1"/>
  <c r="N481" i="1"/>
  <c r="A481" i="1"/>
  <c r="N465" i="1"/>
  <c r="A465" i="1"/>
  <c r="A455" i="1"/>
  <c r="A447" i="1"/>
  <c r="A444" i="1"/>
  <c r="A441" i="1"/>
  <c r="A435" i="1"/>
  <c r="A429" i="1"/>
  <c r="A424" i="1"/>
  <c r="A416" i="1"/>
  <c r="A413" i="1"/>
  <c r="A407" i="1"/>
  <c r="A401" i="1"/>
  <c r="A396" i="1"/>
  <c r="A393" i="1"/>
  <c r="A388" i="1"/>
  <c r="A385" i="1"/>
  <c r="A380" i="1"/>
  <c r="A377" i="1"/>
  <c r="A372" i="1"/>
  <c r="A369" i="1"/>
  <c r="A364" i="1"/>
  <c r="A361" i="1"/>
  <c r="A355" i="1"/>
  <c r="A341" i="1"/>
  <c r="A336" i="1"/>
  <c r="A333" i="1"/>
  <c r="A328" i="1"/>
  <c r="A319" i="1"/>
  <c r="A313" i="1"/>
  <c r="A308" i="1"/>
  <c r="A305" i="1"/>
  <c r="A300" i="1"/>
  <c r="A297" i="1"/>
  <c r="A292" i="1"/>
  <c r="A289" i="1"/>
  <c r="A280" i="1"/>
  <c r="A272" i="1"/>
  <c r="A269" i="1"/>
  <c r="A263" i="1"/>
  <c r="A249" i="1"/>
  <c r="A244" i="1"/>
  <c r="A241" i="1"/>
  <c r="A236" i="1"/>
  <c r="A233" i="1"/>
  <c r="A228" i="1"/>
  <c r="A225" i="1"/>
  <c r="A220" i="1"/>
  <c r="A217" i="1"/>
  <c r="A212" i="1"/>
  <c r="A209" i="1"/>
  <c r="A195" i="1"/>
  <c r="A187" i="1"/>
  <c r="A179" i="1"/>
  <c r="N171" i="1"/>
  <c r="A171" i="1"/>
  <c r="A153" i="1"/>
  <c r="A145" i="1"/>
  <c r="A137" i="1"/>
  <c r="A129" i="1"/>
  <c r="A118" i="1"/>
  <c r="A115" i="1"/>
  <c r="N112" i="1"/>
  <c r="A109" i="1"/>
  <c r="A103" i="1"/>
  <c r="A98" i="1"/>
  <c r="A95" i="1"/>
  <c r="A94" i="1"/>
  <c r="N88" i="1"/>
  <c r="N76" i="1"/>
  <c r="A73" i="1"/>
  <c r="A66" i="1"/>
  <c r="A63" i="1"/>
  <c r="A62" i="1"/>
  <c r="N56" i="1"/>
  <c r="N44" i="1"/>
  <c r="A41" i="1"/>
  <c r="A34" i="1"/>
  <c r="A31" i="1"/>
  <c r="A30" i="1"/>
  <c r="N24" i="1"/>
  <c r="N12" i="1"/>
  <c r="N4" i="1"/>
  <c r="N2149" i="1"/>
  <c r="N2150" i="1"/>
  <c r="N2161" i="1"/>
  <c r="N2162" i="1"/>
  <c r="N2171" i="1"/>
  <c r="N2172" i="1"/>
  <c r="N2181" i="1"/>
  <c r="N2182" i="1"/>
  <c r="N2732" i="1"/>
  <c r="N2733" i="1"/>
  <c r="N2939" i="1"/>
  <c r="N2940" i="1"/>
  <c r="A901" i="1"/>
  <c r="A896" i="1"/>
  <c r="A893" i="1"/>
  <c r="A888" i="1"/>
  <c r="A885" i="1"/>
  <c r="N880" i="1"/>
  <c r="A878" i="1"/>
  <c r="A875" i="1"/>
  <c r="A870" i="1"/>
  <c r="A867" i="1"/>
  <c r="A862" i="1"/>
  <c r="A854" i="1"/>
  <c r="A851" i="1"/>
  <c r="A845" i="1"/>
  <c r="A840" i="1"/>
  <c r="A837" i="1"/>
  <c r="A836" i="1"/>
  <c r="N831" i="1"/>
  <c r="A831" i="1"/>
  <c r="N823" i="1"/>
  <c r="A823" i="1"/>
  <c r="A811" i="1"/>
  <c r="A803" i="1"/>
  <c r="A795" i="1"/>
  <c r="A787" i="1"/>
  <c r="A779" i="1"/>
  <c r="A771" i="1"/>
  <c r="A763" i="1"/>
  <c r="A760" i="1"/>
  <c r="A754" i="1"/>
  <c r="N747" i="1"/>
  <c r="A746" i="1"/>
  <c r="A733" i="1"/>
  <c r="A725" i="1"/>
  <c r="A721" i="1"/>
  <c r="N713" i="1"/>
  <c r="A704" i="1"/>
  <c r="N703" i="1"/>
  <c r="A696" i="1"/>
  <c r="A690" i="1"/>
  <c r="A677" i="1"/>
  <c r="A673" i="1"/>
  <c r="N665" i="1"/>
  <c r="N651" i="1"/>
  <c r="A651" i="1"/>
  <c r="A650" i="1"/>
  <c r="A637" i="1"/>
  <c r="A629" i="1"/>
  <c r="A625" i="1"/>
  <c r="A624" i="1"/>
  <c r="N585" i="1"/>
  <c r="A585" i="1"/>
  <c r="N569" i="1"/>
  <c r="A569" i="1"/>
  <c r="N553" i="1"/>
  <c r="A553" i="1"/>
  <c r="N537" i="1"/>
  <c r="A537" i="1"/>
  <c r="N521" i="1"/>
  <c r="N505" i="1"/>
  <c r="A505" i="1"/>
  <c r="N489" i="1"/>
  <c r="A489" i="1"/>
  <c r="N473" i="1"/>
  <c r="A473" i="1"/>
  <c r="N457" i="1"/>
  <c r="A457" i="1"/>
  <c r="A451" i="1"/>
  <c r="N448" i="1"/>
  <c r="A445" i="1"/>
  <c r="A440" i="1"/>
  <c r="A437" i="1"/>
  <c r="A428" i="1"/>
  <c r="A420" i="1"/>
  <c r="A417" i="1"/>
  <c r="A411" i="1"/>
  <c r="A400" i="1"/>
  <c r="A397" i="1"/>
  <c r="A392" i="1"/>
  <c r="A389" i="1"/>
  <c r="A384" i="1"/>
  <c r="A381" i="1"/>
  <c r="A376" i="1"/>
  <c r="A373" i="1"/>
  <c r="A368" i="1"/>
  <c r="A365" i="1"/>
  <c r="A360" i="1"/>
  <c r="A357" i="1"/>
  <c r="A351" i="1"/>
  <c r="A340" i="1"/>
  <c r="A332" i="1"/>
  <c r="A329" i="1"/>
  <c r="A324" i="1"/>
  <c r="A312" i="1"/>
  <c r="A309" i="1"/>
  <c r="A304" i="1"/>
  <c r="A301" i="1"/>
  <c r="A296" i="1"/>
  <c r="A293" i="1"/>
  <c r="A287" i="1"/>
  <c r="A281" i="1"/>
  <c r="A276" i="1"/>
  <c r="A273" i="1"/>
  <c r="A267" i="1"/>
  <c r="A259" i="1"/>
  <c r="A248" i="1"/>
  <c r="A240" i="1"/>
  <c r="A232" i="1"/>
  <c r="A224" i="1"/>
  <c r="A221" i="1"/>
  <c r="A216" i="1"/>
  <c r="A213" i="1"/>
  <c r="A207" i="1"/>
  <c r="A199" i="1"/>
  <c r="A183" i="1"/>
  <c r="A175" i="1"/>
  <c r="A163" i="1"/>
  <c r="A160" i="1"/>
  <c r="A157" i="1"/>
  <c r="A149" i="1"/>
  <c r="A141" i="1"/>
  <c r="A133" i="1"/>
  <c r="A125" i="1"/>
  <c r="A119" i="1"/>
  <c r="N108" i="1"/>
  <c r="A102" i="1"/>
  <c r="A99" i="1"/>
  <c r="N92" i="1"/>
  <c r="A89" i="1"/>
  <c r="A82" i="1"/>
  <c r="A79" i="1"/>
  <c r="A78" i="1"/>
  <c r="N72" i="1"/>
  <c r="N60" i="1"/>
  <c r="A57" i="1"/>
  <c r="A50" i="1"/>
  <c r="A47" i="1"/>
  <c r="A46" i="1"/>
  <c r="N40" i="1"/>
  <c r="N28" i="1"/>
  <c r="A25" i="1"/>
  <c r="A18" i="1"/>
  <c r="A15" i="1"/>
  <c r="A14" i="1"/>
  <c r="N2145" i="1"/>
  <c r="N2146" i="1"/>
  <c r="N2155" i="1"/>
  <c r="N2156" i="1"/>
  <c r="N2165" i="1"/>
  <c r="N2166" i="1"/>
  <c r="N2177" i="1"/>
  <c r="N2178" i="1"/>
  <c r="N2187" i="1"/>
  <c r="N2188" i="1"/>
  <c r="N2197" i="1"/>
  <c r="N2198" i="1"/>
  <c r="N2209" i="1"/>
  <c r="N2210" i="1"/>
  <c r="N2228" i="1"/>
  <c r="N2229" i="1"/>
  <c r="N2241" i="1"/>
  <c r="N2261" i="1"/>
  <c r="N2274" i="1"/>
  <c r="N2275" i="1"/>
  <c r="N2310" i="1"/>
  <c r="N2338" i="1"/>
  <c r="N2339" i="1"/>
  <c r="N2374" i="1"/>
  <c r="N2402" i="1"/>
  <c r="N2403" i="1"/>
  <c r="N2438" i="1"/>
  <c r="N2439" i="1"/>
  <c r="N2466" i="1"/>
  <c r="N2467" i="1"/>
  <c r="N2502" i="1"/>
  <c r="N2503" i="1"/>
  <c r="N2530" i="1"/>
  <c r="N2531" i="1"/>
  <c r="N2566" i="1"/>
  <c r="N2567" i="1"/>
  <c r="N2594" i="1"/>
  <c r="N2595" i="1"/>
  <c r="N2630" i="1"/>
  <c r="N2631" i="1"/>
  <c r="N2658" i="1"/>
  <c r="N2659" i="1"/>
  <c r="N2668" i="1"/>
  <c r="N2669" i="1"/>
  <c r="N2935" i="1"/>
  <c r="N2195" i="1"/>
  <c r="N2196" i="1"/>
  <c r="N2203" i="1"/>
  <c r="N2204" i="1"/>
  <c r="N2211" i="1"/>
  <c r="N2212" i="1"/>
  <c r="N2234" i="1"/>
  <c r="N2235" i="1"/>
  <c r="N2242" i="1"/>
  <c r="N2243" i="1"/>
  <c r="N2250" i="1"/>
  <c r="N2251" i="1"/>
  <c r="N2258" i="1"/>
  <c r="N2259" i="1"/>
  <c r="N2266" i="1"/>
  <c r="N2267" i="1"/>
  <c r="N2277" i="1"/>
  <c r="N2286" i="1"/>
  <c r="N2298" i="1"/>
  <c r="N2299" i="1"/>
  <c r="N2309" i="1"/>
  <c r="N2318" i="1"/>
  <c r="N2330" i="1"/>
  <c r="N2331" i="1"/>
  <c r="N2341" i="1"/>
  <c r="N2350" i="1"/>
  <c r="N2362" i="1"/>
  <c r="N2363" i="1"/>
  <c r="N2373" i="1"/>
  <c r="N2382" i="1"/>
  <c r="N2394" i="1"/>
  <c r="N2404" i="1"/>
  <c r="N2405" i="1"/>
  <c r="N2414" i="1"/>
  <c r="N2415" i="1"/>
  <c r="N2426" i="1"/>
  <c r="N2427" i="1"/>
  <c r="N2436" i="1"/>
  <c r="N2437" i="1"/>
  <c r="N2446" i="1"/>
  <c r="N2447" i="1"/>
  <c r="N2458" i="1"/>
  <c r="N2459" i="1"/>
  <c r="N2468" i="1"/>
  <c r="N2469" i="1"/>
  <c r="N2478" i="1"/>
  <c r="N2479" i="1"/>
  <c r="N2490" i="1"/>
  <c r="N2491" i="1"/>
  <c r="N2500" i="1"/>
  <c r="N2510" i="1"/>
  <c r="N2511" i="1"/>
  <c r="N2522" i="1"/>
  <c r="N2843" i="1"/>
  <c r="N2844" i="1"/>
  <c r="N2971" i="1"/>
  <c r="N2972" i="1"/>
  <c r="A86" i="1"/>
  <c r="A83" i="1"/>
  <c r="A75" i="1"/>
  <c r="A70" i="1"/>
  <c r="A67" i="1"/>
  <c r="A59" i="1"/>
  <c r="A54" i="1"/>
  <c r="A51" i="1"/>
  <c r="A43" i="1"/>
  <c r="A38" i="1"/>
  <c r="A35" i="1"/>
  <c r="N30" i="1"/>
  <c r="A27" i="1"/>
  <c r="A22" i="1"/>
  <c r="A19" i="1"/>
  <c r="N14" i="1"/>
  <c r="A11" i="1"/>
  <c r="N8" i="1"/>
  <c r="A5" i="1"/>
  <c r="N2143" i="1"/>
  <c r="N2144" i="1"/>
  <c r="N2151" i="1"/>
  <c r="N2152" i="1"/>
  <c r="N2159" i="1"/>
  <c r="N2160" i="1"/>
  <c r="N2167" i="1"/>
  <c r="N2168" i="1"/>
  <c r="N2175" i="1"/>
  <c r="N2176" i="1"/>
  <c r="N2183" i="1"/>
  <c r="N2184" i="1"/>
  <c r="N2191" i="1"/>
  <c r="N2192" i="1"/>
  <c r="N2199" i="1"/>
  <c r="N2200" i="1"/>
  <c r="N2207" i="1"/>
  <c r="N2208" i="1"/>
  <c r="N2215" i="1"/>
  <c r="N2222" i="1"/>
  <c r="N2223" i="1"/>
  <c r="N2230" i="1"/>
  <c r="N2231" i="1"/>
  <c r="N2238" i="1"/>
  <c r="N2246" i="1"/>
  <c r="N2254" i="1"/>
  <c r="N2262" i="1"/>
  <c r="N2270" i="1"/>
  <c r="N2282" i="1"/>
  <c r="N2283" i="1"/>
  <c r="N2293" i="1"/>
  <c r="N2302" i="1"/>
  <c r="N2314" i="1"/>
  <c r="N2315" i="1"/>
  <c r="N2325" i="1"/>
  <c r="N2334" i="1"/>
  <c r="N2346" i="1"/>
  <c r="N2357" i="1"/>
  <c r="N2366" i="1"/>
  <c r="N2378" i="1"/>
  <c r="N2379" i="1"/>
  <c r="N2388" i="1"/>
  <c r="N2398" i="1"/>
  <c r="N2399" i="1"/>
  <c r="N2410" i="1"/>
  <c r="N2411" i="1"/>
  <c r="N2420" i="1"/>
  <c r="N2421" i="1"/>
  <c r="N2430" i="1"/>
  <c r="N2431" i="1"/>
  <c r="N2442" i="1"/>
  <c r="N2443" i="1"/>
  <c r="N2452" i="1"/>
  <c r="N2453" i="1"/>
  <c r="N2462" i="1"/>
  <c r="N2463" i="1"/>
  <c r="N2474" i="1"/>
  <c r="N2475" i="1"/>
  <c r="N2484" i="1"/>
  <c r="N2485" i="1"/>
  <c r="N2494" i="1"/>
  <c r="N2495" i="1"/>
  <c r="N2506" i="1"/>
  <c r="N2507" i="1"/>
  <c r="N2516" i="1"/>
  <c r="N2526" i="1"/>
  <c r="N2527" i="1"/>
  <c r="N2538" i="1"/>
  <c r="N2539" i="1"/>
  <c r="N2558" i="1"/>
  <c r="N2559" i="1"/>
  <c r="N2570" i="1"/>
  <c r="N2571" i="1"/>
  <c r="N2590" i="1"/>
  <c r="N2591" i="1"/>
  <c r="N2602" i="1"/>
  <c r="N2603" i="1"/>
  <c r="N2622" i="1"/>
  <c r="N2623" i="1"/>
  <c r="N2634" i="1"/>
  <c r="N2635" i="1"/>
  <c r="N2654" i="1"/>
  <c r="N2655" i="1"/>
  <c r="N2680" i="1"/>
  <c r="N2681" i="1"/>
  <c r="N2716" i="1"/>
  <c r="N2717" i="1"/>
  <c r="N2744" i="1"/>
  <c r="N2745" i="1"/>
  <c r="N2794" i="1"/>
  <c r="N2795" i="1"/>
  <c r="N2907" i="1"/>
  <c r="N2908" i="1"/>
  <c r="N2273" i="1"/>
  <c r="N2281" i="1"/>
  <c r="N2289" i="1"/>
  <c r="N2297" i="1"/>
  <c r="N2305" i="1"/>
  <c r="N2313" i="1"/>
  <c r="N2321" i="1"/>
  <c r="N2329" i="1"/>
  <c r="N2337" i="1"/>
  <c r="N2345" i="1"/>
  <c r="N2353" i="1"/>
  <c r="N2361" i="1"/>
  <c r="N2369" i="1"/>
  <c r="N2377" i="1"/>
  <c r="N2400" i="1"/>
  <c r="N2401" i="1"/>
  <c r="N2408" i="1"/>
  <c r="N2409" i="1"/>
  <c r="N2416" i="1"/>
  <c r="N2417" i="1"/>
  <c r="N2424" i="1"/>
  <c r="N2425" i="1"/>
  <c r="N2432" i="1"/>
  <c r="N2433" i="1"/>
  <c r="N2440" i="1"/>
  <c r="N2441" i="1"/>
  <c r="N2448" i="1"/>
  <c r="N2449" i="1"/>
  <c r="N2456" i="1"/>
  <c r="N2457" i="1"/>
  <c r="N2464" i="1"/>
  <c r="N2465" i="1"/>
  <c r="N2472" i="1"/>
  <c r="N2473" i="1"/>
  <c r="N2480" i="1"/>
  <c r="N2481" i="1"/>
  <c r="N2488" i="1"/>
  <c r="N2489" i="1"/>
  <c r="N2496" i="1"/>
  <c r="N2497" i="1"/>
  <c r="N2504" i="1"/>
  <c r="N2512" i="1"/>
  <c r="N2520" i="1"/>
  <c r="N2528" i="1"/>
  <c r="N2536" i="1"/>
  <c r="N2546" i="1"/>
  <c r="N2554" i="1"/>
  <c r="N2560" i="1"/>
  <c r="N2568" i="1"/>
  <c r="N2576" i="1"/>
  <c r="N2584" i="1"/>
  <c r="N2592" i="1"/>
  <c r="N2600" i="1"/>
  <c r="N2608" i="1"/>
  <c r="N2616" i="1"/>
  <c r="N2624" i="1"/>
  <c r="N2625" i="1"/>
  <c r="N2632" i="1"/>
  <c r="N2633" i="1"/>
  <c r="N2640" i="1"/>
  <c r="N2641" i="1"/>
  <c r="N2648" i="1"/>
  <c r="N2649" i="1"/>
  <c r="N2656" i="1"/>
  <c r="N2657" i="1"/>
  <c r="N2666" i="1"/>
  <c r="N2667" i="1"/>
  <c r="N2676" i="1"/>
  <c r="N2677" i="1"/>
  <c r="N2688" i="1"/>
  <c r="N2689" i="1"/>
  <c r="N2698" i="1"/>
  <c r="N2699" i="1"/>
  <c r="N2708" i="1"/>
  <c r="N2709" i="1"/>
  <c r="N2720" i="1"/>
  <c r="N2721" i="1"/>
  <c r="N2730" i="1"/>
  <c r="N2731" i="1"/>
  <c r="N2740" i="1"/>
  <c r="N2741" i="1"/>
  <c r="N2752" i="1"/>
  <c r="N2753" i="1"/>
  <c r="N2762" i="1"/>
  <c r="N2763" i="1"/>
  <c r="N2772" i="1"/>
  <c r="N2773" i="1"/>
  <c r="N2774" i="1"/>
  <c r="N2775" i="1"/>
  <c r="N2784" i="1"/>
  <c r="N2785" i="1"/>
  <c r="N2800" i="1"/>
  <c r="N2801" i="1"/>
  <c r="N2810" i="1"/>
  <c r="N2811" i="1"/>
  <c r="N2822" i="1"/>
  <c r="N2823" i="1"/>
  <c r="N2859" i="1"/>
  <c r="N2860" i="1"/>
  <c r="N2887" i="1"/>
  <c r="N2888" i="1"/>
  <c r="N2923" i="1"/>
  <c r="N2924" i="1"/>
  <c r="N2951" i="1"/>
  <c r="N2952" i="1"/>
  <c r="N2987" i="1"/>
  <c r="N2988" i="1"/>
  <c r="N2524" i="1"/>
  <c r="N2532" i="1"/>
  <c r="N2540" i="1"/>
  <c r="N2550" i="1"/>
  <c r="N2564" i="1"/>
  <c r="N2572" i="1"/>
  <c r="N2580" i="1"/>
  <c r="N2588" i="1"/>
  <c r="N2596" i="1"/>
  <c r="N2604" i="1"/>
  <c r="N2612" i="1"/>
  <c r="N2620" i="1"/>
  <c r="N2621" i="1"/>
  <c r="N2628" i="1"/>
  <c r="N2629" i="1"/>
  <c r="N2636" i="1"/>
  <c r="N2637" i="1"/>
  <c r="N2644" i="1"/>
  <c r="N2645" i="1"/>
  <c r="N2652" i="1"/>
  <c r="N2653" i="1"/>
  <c r="N2660" i="1"/>
  <c r="N2661" i="1"/>
  <c r="N2672" i="1"/>
  <c r="N2673" i="1"/>
  <c r="N2682" i="1"/>
  <c r="N2683" i="1"/>
  <c r="N2692" i="1"/>
  <c r="N2693" i="1"/>
  <c r="N2704" i="1"/>
  <c r="N2705" i="1"/>
  <c r="N2714" i="1"/>
  <c r="N2715" i="1"/>
  <c r="N2724" i="1"/>
  <c r="N2725" i="1"/>
  <c r="N2736" i="1"/>
  <c r="N2737" i="1"/>
  <c r="N2746" i="1"/>
  <c r="N2747" i="1"/>
  <c r="N2756" i="1"/>
  <c r="N2757" i="1"/>
  <c r="N2768" i="1"/>
  <c r="N2769" i="1"/>
  <c r="N2792" i="1"/>
  <c r="N2793" i="1"/>
  <c r="N2816" i="1"/>
  <c r="N2817" i="1"/>
  <c r="N2670" i="1"/>
  <c r="N2671" i="1"/>
  <c r="N2678" i="1"/>
  <c r="N2679" i="1"/>
  <c r="N2686" i="1"/>
  <c r="N2687" i="1"/>
  <c r="N2694" i="1"/>
  <c r="N2695" i="1"/>
  <c r="N2702" i="1"/>
  <c r="N2703" i="1"/>
  <c r="N2710" i="1"/>
  <c r="N2711" i="1"/>
  <c r="N2718" i="1"/>
  <c r="N2719" i="1"/>
  <c r="N2726" i="1"/>
  <c r="N2727" i="1"/>
  <c r="N2734" i="1"/>
  <c r="N2735" i="1"/>
  <c r="N2742" i="1"/>
  <c r="N2743" i="1"/>
  <c r="N2750" i="1"/>
  <c r="N2751" i="1"/>
  <c r="N2758" i="1"/>
  <c r="N2759" i="1"/>
  <c r="N2766" i="1"/>
  <c r="N2767" i="1"/>
  <c r="N2776" i="1"/>
  <c r="N2777" i="1"/>
  <c r="N2786" i="1"/>
  <c r="N2787" i="1"/>
  <c r="N2798" i="1"/>
  <c r="N2799" i="1"/>
  <c r="N2808" i="1"/>
  <c r="N2809" i="1"/>
  <c r="N2818" i="1"/>
  <c r="N2819" i="1"/>
  <c r="N2830" i="1"/>
  <c r="N2831" i="1"/>
  <c r="N2832" i="1"/>
  <c r="N2841" i="1"/>
  <c r="N2842" i="1"/>
  <c r="N2851" i="1"/>
  <c r="N2852" i="1"/>
  <c r="N2863" i="1"/>
  <c r="N2864" i="1"/>
  <c r="N2873" i="1"/>
  <c r="N2874" i="1"/>
  <c r="N2883" i="1"/>
  <c r="N2884" i="1"/>
  <c r="N2895" i="1"/>
  <c r="N2896" i="1"/>
  <c r="N2905" i="1"/>
  <c r="N2906" i="1"/>
  <c r="N2915" i="1"/>
  <c r="N2916" i="1"/>
  <c r="N2927" i="1"/>
  <c r="N2928" i="1"/>
  <c r="N2937" i="1"/>
  <c r="N2938" i="1"/>
  <c r="N2947" i="1"/>
  <c r="N2948" i="1"/>
  <c r="N2959" i="1"/>
  <c r="N2960" i="1"/>
  <c r="N2969" i="1"/>
  <c r="N2970" i="1"/>
  <c r="N2979" i="1"/>
  <c r="N2980" i="1"/>
  <c r="N2991" i="1"/>
  <c r="N2992" i="1"/>
  <c r="N2824" i="1"/>
  <c r="N2825" i="1"/>
  <c r="N2835" i="1"/>
  <c r="N2836" i="1"/>
  <c r="N2847" i="1"/>
  <c r="N2848" i="1"/>
  <c r="N2857" i="1"/>
  <c r="N2858" i="1"/>
  <c r="N2867" i="1"/>
  <c r="N2868" i="1"/>
  <c r="N2879" i="1"/>
  <c r="N2880" i="1"/>
  <c r="N2889" i="1"/>
  <c r="N2890" i="1"/>
  <c r="N2899" i="1"/>
  <c r="N2900" i="1"/>
  <c r="N2911" i="1"/>
  <c r="N2912" i="1"/>
  <c r="N2921" i="1"/>
  <c r="N2922" i="1"/>
  <c r="N2931" i="1"/>
  <c r="N2932" i="1"/>
  <c r="N2943" i="1"/>
  <c r="N2944" i="1"/>
  <c r="N2953" i="1"/>
  <c r="N2954" i="1"/>
  <c r="N2963" i="1"/>
  <c r="N2964" i="1"/>
  <c r="N2975" i="1"/>
  <c r="N2976" i="1"/>
  <c r="N2985" i="1"/>
  <c r="N2986" i="1"/>
  <c r="N2995" i="1"/>
  <c r="N2996" i="1"/>
  <c r="N2780" i="1"/>
  <c r="N2781" i="1"/>
  <c r="N2788" i="1"/>
  <c r="N2789" i="1"/>
  <c r="N2796" i="1"/>
  <c r="N2797" i="1"/>
  <c r="N2804" i="1"/>
  <c r="N2805" i="1"/>
  <c r="N2812" i="1"/>
  <c r="N2813" i="1"/>
  <c r="N2820" i="1"/>
  <c r="N2821" i="1"/>
  <c r="N2828" i="1"/>
  <c r="N2829" i="1"/>
  <c r="N2837" i="1"/>
  <c r="N2838" i="1"/>
  <c r="N2845" i="1"/>
  <c r="N2846" i="1"/>
  <c r="N2853" i="1"/>
  <c r="N2854" i="1"/>
  <c r="N2861" i="1"/>
  <c r="N2862" i="1"/>
  <c r="N2869" i="1"/>
  <c r="N2870" i="1"/>
  <c r="N2877" i="1"/>
  <c r="N2878" i="1"/>
  <c r="N2885" i="1"/>
  <c r="N2886" i="1"/>
  <c r="N2893" i="1"/>
  <c r="N2894" i="1"/>
  <c r="N2901" i="1"/>
  <c r="N2902" i="1"/>
  <c r="N2909" i="1"/>
  <c r="N2910" i="1"/>
  <c r="N2917" i="1"/>
  <c r="N2918" i="1"/>
  <c r="N2925" i="1"/>
  <c r="N2926" i="1"/>
  <c r="N2933" i="1"/>
  <c r="N2934" i="1"/>
  <c r="N2941" i="1"/>
  <c r="N2942" i="1"/>
  <c r="N2949" i="1"/>
  <c r="N2950" i="1"/>
  <c r="N2957" i="1"/>
  <c r="N2958" i="1"/>
  <c r="N2965" i="1"/>
  <c r="N2966" i="1"/>
  <c r="N2973" i="1"/>
  <c r="N2974" i="1"/>
  <c r="N2981" i="1"/>
  <c r="N2982" i="1"/>
  <c r="N2989" i="1"/>
  <c r="N2990" i="1"/>
  <c r="N2997" i="1"/>
  <c r="N2998" i="1"/>
  <c r="N2216" i="1"/>
  <c r="N2221" i="1"/>
  <c r="N2233" i="1"/>
  <c r="N2239" i="1"/>
  <c r="N2247" i="1"/>
  <c r="N2255" i="1"/>
  <c r="N2263" i="1"/>
  <c r="N2271" i="1"/>
  <c r="N2279" i="1"/>
  <c r="N2287" i="1"/>
  <c r="N2295" i="1"/>
  <c r="N2303" i="1"/>
  <c r="N2311" i="1"/>
  <c r="N2319" i="1"/>
  <c r="N2327" i="1"/>
  <c r="N2335" i="1"/>
  <c r="N2343" i="1"/>
  <c r="N2351" i="1"/>
  <c r="N2359" i="1"/>
  <c r="N2367" i="1"/>
  <c r="N2375" i="1"/>
  <c r="N2383" i="1"/>
  <c r="N2224" i="1"/>
  <c r="N2347" i="1"/>
  <c r="N2218" i="1"/>
  <c r="N2219" i="1"/>
  <c r="N2226" i="1"/>
  <c r="N2227" i="1"/>
  <c r="N2240" i="1"/>
  <c r="N2244" i="1"/>
  <c r="N2248" i="1"/>
  <c r="N2252" i="1"/>
  <c r="N2256" i="1"/>
  <c r="N2260" i="1"/>
  <c r="N2264" i="1"/>
  <c r="N2268" i="1"/>
  <c r="N2272" i="1"/>
  <c r="N2276" i="1"/>
  <c r="N2280" i="1"/>
  <c r="N2284" i="1"/>
  <c r="N2288" i="1"/>
  <c r="N2292" i="1"/>
  <c r="N2296" i="1"/>
  <c r="N2300" i="1"/>
  <c r="N2304" i="1"/>
  <c r="N2308" i="1"/>
  <c r="N2312" i="1"/>
  <c r="N2316" i="1"/>
  <c r="N2320" i="1"/>
  <c r="N2324" i="1"/>
  <c r="N2328" i="1"/>
  <c r="N2332" i="1"/>
  <c r="N2336" i="1"/>
  <c r="N2340" i="1"/>
  <c r="N2344" i="1"/>
  <c r="N2348" i="1"/>
  <c r="N2352" i="1"/>
  <c r="N2356" i="1"/>
  <c r="N2360" i="1"/>
  <c r="N2364" i="1"/>
  <c r="N2368" i="1"/>
  <c r="N2372" i="1"/>
  <c r="N2376" i="1"/>
  <c r="N2380" i="1"/>
  <c r="N2384" i="1"/>
  <c r="N2385" i="1"/>
  <c r="N2392" i="1"/>
  <c r="N2393" i="1"/>
  <c r="N2387" i="1"/>
  <c r="N2395" i="1"/>
  <c r="N2389" i="1"/>
  <c r="N2397" i="1"/>
  <c r="N2501" i="1"/>
  <c r="N2505" i="1"/>
  <c r="N2509" i="1"/>
  <c r="N2513" i="1"/>
  <c r="N2517" i="1"/>
  <c r="N2521" i="1"/>
  <c r="N2525" i="1"/>
  <c r="N2529" i="1"/>
  <c r="N2533" i="1"/>
  <c r="N2537" i="1"/>
  <c r="N2541" i="1"/>
  <c r="N2545" i="1"/>
  <c r="N2549" i="1"/>
  <c r="N2553" i="1"/>
  <c r="N2557" i="1"/>
  <c r="N2561" i="1"/>
  <c r="N2565" i="1"/>
  <c r="N2569" i="1"/>
  <c r="N2573" i="1"/>
  <c r="N2577" i="1"/>
  <c r="N2581" i="1"/>
  <c r="N2585" i="1"/>
  <c r="N2589" i="1"/>
  <c r="N2593" i="1"/>
  <c r="N2597" i="1"/>
  <c r="N2601" i="1"/>
  <c r="N2605" i="1"/>
  <c r="N2609" i="1"/>
  <c r="N2613" i="1"/>
  <c r="N2617" i="1"/>
  <c r="N2140" i="1"/>
  <c r="N2136" i="1"/>
  <c r="N2132" i="1"/>
  <c r="N2128" i="1"/>
  <c r="N2124" i="1"/>
  <c r="N2120" i="1"/>
  <c r="N2116" i="1"/>
  <c r="N2112" i="1"/>
  <c r="N2108" i="1"/>
  <c r="N2104" i="1"/>
  <c r="N2100" i="1"/>
  <c r="N2096" i="1"/>
  <c r="N2092" i="1"/>
  <c r="N2088" i="1"/>
  <c r="N2084" i="1"/>
  <c r="N2080" i="1"/>
  <c r="N2076" i="1"/>
  <c r="N2072" i="1"/>
  <c r="N2068" i="1"/>
  <c r="N2064" i="1"/>
  <c r="N2060" i="1"/>
  <c r="N2056" i="1"/>
  <c r="N2052" i="1"/>
  <c r="N2048" i="1"/>
  <c r="N2044" i="1"/>
  <c r="N2040" i="1"/>
  <c r="N2036" i="1"/>
  <c r="N2032" i="1"/>
  <c r="N2028" i="1"/>
  <c r="N2024" i="1"/>
  <c r="N2020" i="1"/>
  <c r="N2016" i="1"/>
  <c r="N2012" i="1"/>
  <c r="N2008" i="1"/>
  <c r="N2004" i="1"/>
  <c r="N2000" i="1"/>
  <c r="N1996" i="1"/>
  <c r="N1992" i="1"/>
  <c r="N1988" i="1"/>
  <c r="N1984" i="1"/>
  <c r="N1980" i="1"/>
  <c r="N1976" i="1"/>
  <c r="N1972" i="1"/>
  <c r="N1968" i="1"/>
  <c r="N1964" i="1"/>
  <c r="N1960" i="1"/>
  <c r="N1956" i="1"/>
  <c r="N1952" i="1"/>
  <c r="N1948" i="1"/>
  <c r="N1944" i="1"/>
  <c r="N1940" i="1"/>
  <c r="N1936" i="1"/>
  <c r="N1932" i="1"/>
  <c r="N1928" i="1"/>
  <c r="N1924" i="1"/>
  <c r="N1920" i="1"/>
  <c r="N1916" i="1"/>
  <c r="N1912" i="1"/>
  <c r="N1813" i="1"/>
  <c r="N1773" i="1"/>
  <c r="N1765" i="1"/>
  <c r="N1757" i="1"/>
  <c r="N1749" i="1"/>
  <c r="N1741" i="1"/>
  <c r="N1733" i="1"/>
  <c r="N1725" i="1"/>
  <c r="N1717" i="1"/>
  <c r="N1709" i="1"/>
  <c r="N1701" i="1"/>
  <c r="N1693" i="1"/>
  <c r="N1685" i="1"/>
  <c r="N1677" i="1"/>
  <c r="N1669" i="1"/>
  <c r="N1661" i="1"/>
  <c r="N1653" i="1"/>
  <c r="N1645" i="1"/>
  <c r="N1637" i="1"/>
  <c r="N1629" i="1"/>
  <c r="N1621" i="1"/>
  <c r="N1613" i="1"/>
  <c r="N1605" i="1"/>
  <c r="N1597" i="1"/>
  <c r="N1589" i="1"/>
  <c r="N1581" i="1"/>
  <c r="N1573" i="1"/>
  <c r="N1763" i="1"/>
  <c r="N1755" i="1"/>
  <c r="N1731" i="1"/>
  <c r="N1715" i="1"/>
  <c r="N1699" i="1"/>
  <c r="N1691" i="1"/>
  <c r="N1683" i="1"/>
  <c r="N1675" i="1"/>
  <c r="N1667" i="1"/>
  <c r="N1643" i="1"/>
  <c r="N1638" i="1"/>
  <c r="N1635" i="1"/>
  <c r="N1603" i="1"/>
  <c r="N1595" i="1"/>
  <c r="N2138" i="1"/>
  <c r="N2134" i="1"/>
  <c r="N2130" i="1"/>
  <c r="N2126" i="1"/>
  <c r="N2122" i="1"/>
  <c r="N2118" i="1"/>
  <c r="N2114" i="1"/>
  <c r="N2110" i="1"/>
  <c r="N2106" i="1"/>
  <c r="N2102" i="1"/>
  <c r="N2098" i="1"/>
  <c r="N2094" i="1"/>
  <c r="N2090" i="1"/>
  <c r="N2086" i="1"/>
  <c r="N2082" i="1"/>
  <c r="N2078" i="1"/>
  <c r="N2074" i="1"/>
  <c r="N2070" i="1"/>
  <c r="N2066" i="1"/>
  <c r="N2062" i="1"/>
  <c r="N2058" i="1"/>
  <c r="N2054" i="1"/>
  <c r="N2050" i="1"/>
  <c r="N2046" i="1"/>
  <c r="N2042" i="1"/>
  <c r="N2038" i="1"/>
  <c r="N2034" i="1"/>
  <c r="N2030" i="1"/>
  <c r="N2026" i="1"/>
  <c r="N2022" i="1"/>
  <c r="N2018" i="1"/>
  <c r="N2014" i="1"/>
  <c r="N2010" i="1"/>
  <c r="N2006" i="1"/>
  <c r="N2002" i="1"/>
  <c r="N1998" i="1"/>
  <c r="N1994" i="1"/>
  <c r="N1990" i="1"/>
  <c r="N1986" i="1"/>
  <c r="N1982" i="1"/>
  <c r="N1978" i="1"/>
  <c r="N1974" i="1"/>
  <c r="N1970" i="1"/>
  <c r="N1966" i="1"/>
  <c r="N1962" i="1"/>
  <c r="N1958" i="1"/>
  <c r="N1954" i="1"/>
  <c r="N1950" i="1"/>
  <c r="N1946" i="1"/>
  <c r="N1942" i="1"/>
  <c r="N1938" i="1"/>
  <c r="N1934" i="1"/>
  <c r="N1930" i="1"/>
  <c r="N1926" i="1"/>
  <c r="N1922" i="1"/>
  <c r="N1918" i="1"/>
  <c r="N1914" i="1"/>
  <c r="N1910" i="1"/>
  <c r="N1907" i="1"/>
  <c r="N1902" i="1"/>
  <c r="N1899" i="1"/>
  <c r="N1894" i="1"/>
  <c r="N1891" i="1"/>
  <c r="N1886" i="1"/>
  <c r="N1883" i="1"/>
  <c r="N1878" i="1"/>
  <c r="N1875" i="1"/>
  <c r="N1870" i="1"/>
  <c r="N1867" i="1"/>
  <c r="N1865" i="1"/>
  <c r="N1862" i="1"/>
  <c r="N1859" i="1"/>
  <c r="N1854" i="1"/>
  <c r="N1851" i="1"/>
  <c r="N1846" i="1"/>
  <c r="N1843" i="1"/>
  <c r="N1838" i="1"/>
  <c r="N1835" i="1"/>
  <c r="N1830" i="1"/>
  <c r="N1827" i="1"/>
  <c r="N1822" i="1"/>
  <c r="N1819" i="1"/>
  <c r="N1814" i="1"/>
  <c r="N1809" i="1"/>
  <c r="N1806" i="1"/>
  <c r="N1803" i="1"/>
  <c r="N1798" i="1"/>
  <c r="N1795" i="1"/>
  <c r="N1790" i="1"/>
  <c r="N1782" i="1"/>
  <c r="N1777" i="1"/>
  <c r="N1774" i="1"/>
  <c r="N1769" i="1"/>
  <c r="N1766" i="1"/>
  <c r="N1761" i="1"/>
  <c r="N1758" i="1"/>
  <c r="N1753" i="1"/>
  <c r="N1750" i="1"/>
  <c r="N1747" i="1"/>
  <c r="N1745" i="1"/>
  <c r="N1742" i="1"/>
  <c r="N1737" i="1"/>
  <c r="N1734" i="1"/>
  <c r="N1729" i="1"/>
  <c r="N1726" i="1"/>
  <c r="N1721" i="1"/>
  <c r="N1718" i="1"/>
  <c r="N1713" i="1"/>
  <c r="N1710" i="1"/>
  <c r="N1705" i="1"/>
  <c r="N1702" i="1"/>
  <c r="N1697" i="1"/>
  <c r="N1694" i="1"/>
  <c r="N1689" i="1"/>
  <c r="N1686" i="1"/>
  <c r="N1681" i="1"/>
  <c r="N1678" i="1"/>
  <c r="N1673" i="1"/>
  <c r="N1670" i="1"/>
  <c r="N1665" i="1"/>
  <c r="N1662" i="1"/>
  <c r="N1657" i="1"/>
  <c r="N1654" i="1"/>
  <c r="N1649" i="1"/>
  <c r="N1646" i="1"/>
  <c r="N1641" i="1"/>
  <c r="N1636" i="1"/>
  <c r="N1633" i="1"/>
  <c r="N1630" i="1"/>
  <c r="N1625" i="1"/>
  <c r="N1622" i="1"/>
  <c r="N1617" i="1"/>
  <c r="N1609" i="1"/>
  <c r="N1608" i="1"/>
  <c r="N1601" i="1"/>
  <c r="N1600" i="1"/>
  <c r="N1593" i="1"/>
  <c r="N1592" i="1"/>
  <c r="N1585" i="1"/>
  <c r="N1584" i="1"/>
  <c r="N1577" i="1"/>
  <c r="N1576" i="1"/>
  <c r="N1811" i="1"/>
  <c r="N1787" i="1"/>
  <c r="N1779" i="1"/>
  <c r="N1771" i="1"/>
  <c r="N1739" i="1"/>
  <c r="N1723" i="1"/>
  <c r="N1707" i="1"/>
  <c r="N1659" i="1"/>
  <c r="N1627" i="1"/>
  <c r="N1619" i="1"/>
  <c r="N1611" i="1"/>
  <c r="N1587" i="1"/>
  <c r="N1579" i="1"/>
  <c r="A2139" i="1"/>
  <c r="A2135" i="1"/>
  <c r="A2131" i="1"/>
  <c r="A2127" i="1"/>
  <c r="A2123" i="1"/>
  <c r="A2119" i="1"/>
  <c r="A2115" i="1"/>
  <c r="A2111" i="1"/>
  <c r="A2107" i="1"/>
  <c r="A2103" i="1"/>
  <c r="A2099" i="1"/>
  <c r="A2095" i="1"/>
  <c r="A2091" i="1"/>
  <c r="A2087" i="1"/>
  <c r="A2083" i="1"/>
  <c r="A2079" i="1"/>
  <c r="A2075" i="1"/>
  <c r="A2071" i="1"/>
  <c r="A2067" i="1"/>
  <c r="A2063" i="1"/>
  <c r="A2051" i="1"/>
  <c r="A2047" i="1"/>
  <c r="A2043" i="1"/>
  <c r="A2039" i="1"/>
  <c r="A2035" i="1"/>
  <c r="A2031" i="1"/>
  <c r="A2027" i="1"/>
  <c r="A2023" i="1"/>
  <c r="A2019" i="1"/>
  <c r="A2015" i="1"/>
  <c r="A2011" i="1"/>
  <c r="A2003" i="1"/>
  <c r="A1999" i="1"/>
  <c r="A1995" i="1"/>
  <c r="A1987" i="1"/>
  <c r="A1983" i="1"/>
  <c r="A1979" i="1"/>
  <c r="A1975" i="1"/>
  <c r="A1971" i="1"/>
  <c r="A1967" i="1"/>
  <c r="A1963" i="1"/>
  <c r="A1959" i="1"/>
  <c r="A1951" i="1"/>
  <c r="A1947" i="1"/>
  <c r="A1939" i="1"/>
  <c r="A1935" i="1"/>
  <c r="A1931" i="1"/>
  <c r="A1927" i="1"/>
  <c r="A1923" i="1"/>
  <c r="A1919" i="1"/>
  <c r="A1915" i="1"/>
  <c r="N1908" i="1"/>
  <c r="N1905" i="1"/>
  <c r="N1900" i="1"/>
  <c r="N1897" i="1"/>
  <c r="N1892" i="1"/>
  <c r="N1889" i="1"/>
  <c r="N1884" i="1"/>
  <c r="N1881" i="1"/>
  <c r="N1876" i="1"/>
  <c r="N1873" i="1"/>
  <c r="N1868" i="1"/>
  <c r="N1860" i="1"/>
  <c r="N1857" i="1"/>
  <c r="N1852" i="1"/>
  <c r="N1849" i="1"/>
  <c r="N1844" i="1"/>
  <c r="N1841" i="1"/>
  <c r="N1836" i="1"/>
  <c r="N1833" i="1"/>
  <c r="N1828" i="1"/>
  <c r="N1825" i="1"/>
  <c r="N1820" i="1"/>
  <c r="N1817" i="1"/>
  <c r="N1812" i="1"/>
  <c r="N1807" i="1"/>
  <c r="N1804" i="1"/>
  <c r="N1801" i="1"/>
  <c r="N1796" i="1"/>
  <c r="N1793" i="1"/>
  <c r="N1788" i="1"/>
  <c r="N1785" i="1"/>
  <c r="N1780" i="1"/>
  <c r="N1775" i="1"/>
  <c r="N1772" i="1"/>
  <c r="N1767" i="1"/>
  <c r="N1764" i="1"/>
  <c r="N1759" i="1"/>
  <c r="N1756" i="1"/>
  <c r="N1751" i="1"/>
  <c r="N1748" i="1"/>
  <c r="N1743" i="1"/>
  <c r="N1740" i="1"/>
  <c r="N1735" i="1"/>
  <c r="N1732" i="1"/>
  <c r="N1727" i="1"/>
  <c r="N1724" i="1"/>
  <c r="N1719" i="1"/>
  <c r="N1716" i="1"/>
  <c r="N1711" i="1"/>
  <c r="N1708" i="1"/>
  <c r="N1703" i="1"/>
  <c r="N1700" i="1"/>
  <c r="N1695" i="1"/>
  <c r="N1692" i="1"/>
  <c r="N1687" i="1"/>
  <c r="N1684" i="1"/>
  <c r="N1679" i="1"/>
  <c r="N1676" i="1"/>
  <c r="N1671" i="1"/>
  <c r="N1668" i="1"/>
  <c r="N1663" i="1"/>
  <c r="N1660" i="1"/>
  <c r="N1655" i="1"/>
  <c r="N1652" i="1"/>
  <c r="N1647" i="1"/>
  <c r="N1644" i="1"/>
  <c r="N1639" i="1"/>
  <c r="N1634" i="1"/>
  <c r="N1631" i="1"/>
  <c r="N1628" i="1"/>
  <c r="N1623" i="1"/>
  <c r="N1615" i="1"/>
  <c r="N1614" i="1"/>
  <c r="N1607" i="1"/>
  <c r="N1606" i="1"/>
  <c r="N1599" i="1"/>
  <c r="N1598" i="1"/>
  <c r="N1591" i="1"/>
  <c r="N1590" i="1"/>
  <c r="N1583" i="1"/>
  <c r="N1582" i="1"/>
  <c r="N1575" i="1"/>
  <c r="N1574" i="1"/>
  <c r="N1525" i="1"/>
  <c r="N1517" i="1"/>
  <c r="N1509" i="1"/>
  <c r="N1501" i="1"/>
  <c r="N1495" i="1"/>
  <c r="N1487" i="1"/>
  <c r="N1479" i="1"/>
  <c r="N1523" i="1"/>
  <c r="N1515" i="1"/>
  <c r="N1507" i="1"/>
  <c r="N1499" i="1"/>
  <c r="N1493" i="1"/>
  <c r="N1485" i="1"/>
  <c r="N1477" i="1"/>
  <c r="N1471" i="1"/>
  <c r="N1521" i="1"/>
  <c r="N1513" i="1"/>
  <c r="N1505" i="1"/>
  <c r="N1497" i="1"/>
  <c r="N1491" i="1"/>
  <c r="N1483" i="1"/>
  <c r="N1527" i="1"/>
  <c r="N1519" i="1"/>
  <c r="N1511" i="1"/>
  <c r="N1503" i="1"/>
  <c r="N1489" i="1"/>
  <c r="N1481" i="1"/>
  <c r="N1475" i="1"/>
  <c r="N1467" i="1"/>
  <c r="N1338" i="1"/>
  <c r="N1330" i="1"/>
  <c r="N1322" i="1"/>
  <c r="N1314" i="1"/>
  <c r="N1306" i="1"/>
  <c r="N1298" i="1"/>
  <c r="N1290" i="1"/>
  <c r="N1282" i="1"/>
  <c r="N1274" i="1"/>
  <c r="N1266" i="1"/>
  <c r="N1258" i="1"/>
  <c r="N1250" i="1"/>
  <c r="N1242" i="1"/>
  <c r="N1234" i="1"/>
  <c r="N1226" i="1"/>
  <c r="N1218" i="1"/>
  <c r="N1210" i="1"/>
  <c r="N1202" i="1"/>
  <c r="N1194" i="1"/>
  <c r="N1186" i="1"/>
  <c r="N1178" i="1"/>
  <c r="N1170" i="1"/>
  <c r="N1162" i="1"/>
  <c r="N1154" i="1"/>
  <c r="N1145" i="1"/>
  <c r="N1134" i="1"/>
  <c r="N1127" i="1"/>
  <c r="A1124" i="1"/>
  <c r="N1123" i="1"/>
  <c r="N1096" i="1"/>
  <c r="N1093" i="1"/>
  <c r="N1088" i="1"/>
  <c r="N1085" i="1"/>
  <c r="N1080" i="1"/>
  <c r="N1073" i="1"/>
  <c r="N1340" i="1"/>
  <c r="N1332" i="1"/>
  <c r="N1324" i="1"/>
  <c r="N1316" i="1"/>
  <c r="N1308" i="1"/>
  <c r="N1300" i="1"/>
  <c r="N1292" i="1"/>
  <c r="N1284" i="1"/>
  <c r="N1276" i="1"/>
  <c r="N1268" i="1"/>
  <c r="N1260" i="1"/>
  <c r="N1252" i="1"/>
  <c r="N1244" i="1"/>
  <c r="N1236" i="1"/>
  <c r="N1228" i="1"/>
  <c r="N1220" i="1"/>
  <c r="N1212" i="1"/>
  <c r="N1204" i="1"/>
  <c r="N1196" i="1"/>
  <c r="N1188" i="1"/>
  <c r="N1180" i="1"/>
  <c r="N1172" i="1"/>
  <c r="N1164" i="1"/>
  <c r="N1156" i="1"/>
  <c r="N1147" i="1"/>
  <c r="N1137" i="1"/>
  <c r="N1126" i="1"/>
  <c r="N1119" i="1"/>
  <c r="N1113" i="1"/>
  <c r="N1108" i="1"/>
  <c r="N1105" i="1"/>
  <c r="N1100" i="1"/>
  <c r="N1077" i="1"/>
  <c r="N1342" i="1"/>
  <c r="N1334" i="1"/>
  <c r="N1326" i="1"/>
  <c r="N1318" i="1"/>
  <c r="N1310" i="1"/>
  <c r="N1302" i="1"/>
  <c r="N1294" i="1"/>
  <c r="N1286" i="1"/>
  <c r="N1278" i="1"/>
  <c r="N1270" i="1"/>
  <c r="N1262" i="1"/>
  <c r="N1254" i="1"/>
  <c r="N1246" i="1"/>
  <c r="N1238" i="1"/>
  <c r="N1230" i="1"/>
  <c r="N1222" i="1"/>
  <c r="N1214" i="1"/>
  <c r="N1206" i="1"/>
  <c r="N1198" i="1"/>
  <c r="N1190" i="1"/>
  <c r="N1182" i="1"/>
  <c r="N1174" i="1"/>
  <c r="N1166" i="1"/>
  <c r="N1158" i="1"/>
  <c r="N1150" i="1"/>
  <c r="N1143" i="1"/>
  <c r="N1139" i="1"/>
  <c r="N1129" i="1"/>
  <c r="N1117" i="1"/>
  <c r="N1097" i="1"/>
  <c r="N1092" i="1"/>
  <c r="N1089" i="1"/>
  <c r="N1084" i="1"/>
  <c r="N1081" i="1"/>
  <c r="N1344" i="1"/>
  <c r="N1336" i="1"/>
  <c r="N1328" i="1"/>
  <c r="N1320" i="1"/>
  <c r="N1312" i="1"/>
  <c r="N1304" i="1"/>
  <c r="N1296" i="1"/>
  <c r="N1288" i="1"/>
  <c r="N1280" i="1"/>
  <c r="N1272" i="1"/>
  <c r="N1264" i="1"/>
  <c r="N1256" i="1"/>
  <c r="N1248" i="1"/>
  <c r="N1240" i="1"/>
  <c r="N1232" i="1"/>
  <c r="N1224" i="1"/>
  <c r="N1216" i="1"/>
  <c r="N1208" i="1"/>
  <c r="N1200" i="1"/>
  <c r="N1192" i="1"/>
  <c r="N1184" i="1"/>
  <c r="N1176" i="1"/>
  <c r="N1168" i="1"/>
  <c r="N1160" i="1"/>
  <c r="N1152" i="1"/>
  <c r="N1142" i="1"/>
  <c r="N1135" i="1"/>
  <c r="A1132" i="1"/>
  <c r="N1131" i="1"/>
  <c r="N1121" i="1"/>
  <c r="N1112" i="1"/>
  <c r="N1109" i="1"/>
  <c r="N1104" i="1"/>
  <c r="N1101" i="1"/>
  <c r="N1076" i="1"/>
  <c r="N1115" i="1"/>
  <c r="N1111" i="1"/>
  <c r="N1107" i="1"/>
  <c r="N1103" i="1"/>
  <c r="N1099" i="1"/>
  <c r="N1095" i="1"/>
  <c r="N1091" i="1"/>
  <c r="N1087" i="1"/>
  <c r="N1083" i="1"/>
  <c r="N1079" i="1"/>
  <c r="N1075" i="1"/>
  <c r="N1071" i="1"/>
  <c r="N1067" i="1"/>
  <c r="N1063" i="1"/>
  <c r="N1059" i="1"/>
  <c r="N1055" i="1"/>
  <c r="N1051" i="1"/>
  <c r="N1047" i="1"/>
  <c r="N1043" i="1"/>
  <c r="N1039" i="1"/>
  <c r="N1035" i="1"/>
  <c r="N1031" i="1"/>
  <c r="N1027" i="1"/>
  <c r="N1023" i="1"/>
  <c r="N1019" i="1"/>
  <c r="N1015" i="1"/>
  <c r="N1011" i="1"/>
  <c r="N1007" i="1"/>
  <c r="N1003" i="1"/>
  <c r="N999" i="1"/>
  <c r="N995" i="1"/>
  <c r="N991" i="1"/>
  <c r="N987" i="1"/>
  <c r="N983" i="1"/>
  <c r="N979" i="1"/>
  <c r="N975" i="1"/>
  <c r="N971" i="1"/>
  <c r="N967" i="1"/>
  <c r="N963" i="1"/>
  <c r="N959" i="1"/>
  <c r="N955" i="1"/>
  <c r="N951" i="1"/>
  <c r="N947" i="1"/>
  <c r="N943" i="1"/>
  <c r="N939" i="1"/>
  <c r="N935" i="1"/>
  <c r="N931" i="1"/>
  <c r="N927" i="1"/>
  <c r="N923" i="1"/>
  <c r="N919" i="1"/>
  <c r="N915" i="1"/>
  <c r="N911" i="1"/>
  <c r="N907" i="1"/>
  <c r="N903" i="1"/>
  <c r="N899" i="1"/>
  <c r="N895" i="1"/>
  <c r="N891" i="1"/>
  <c r="N887" i="1"/>
  <c r="N883" i="1"/>
  <c r="N879" i="1"/>
  <c r="N875" i="1"/>
  <c r="N871" i="1"/>
  <c r="N867" i="1"/>
  <c r="N818" i="1"/>
  <c r="N810" i="1"/>
  <c r="N802" i="1"/>
  <c r="N794" i="1"/>
  <c r="N786" i="1"/>
  <c r="N859" i="1"/>
  <c r="N851" i="1"/>
  <c r="N845" i="1"/>
  <c r="N837" i="1"/>
  <c r="N833" i="1"/>
  <c r="N825" i="1"/>
  <c r="N1069" i="1"/>
  <c r="N1065" i="1"/>
  <c r="N1061" i="1"/>
  <c r="N1057" i="1"/>
  <c r="N1053" i="1"/>
  <c r="N1049" i="1"/>
  <c r="N1045" i="1"/>
  <c r="N1041" i="1"/>
  <c r="N1037" i="1"/>
  <c r="N1033" i="1"/>
  <c r="N1029" i="1"/>
  <c r="N1025" i="1"/>
  <c r="N1021" i="1"/>
  <c r="N1017" i="1"/>
  <c r="N1013" i="1"/>
  <c r="N1009" i="1"/>
  <c r="N1005" i="1"/>
  <c r="N1001" i="1"/>
  <c r="N997" i="1"/>
  <c r="N993" i="1"/>
  <c r="N989" i="1"/>
  <c r="N985" i="1"/>
  <c r="N981" i="1"/>
  <c r="N977" i="1"/>
  <c r="N973" i="1"/>
  <c r="N969" i="1"/>
  <c r="N965" i="1"/>
  <c r="N961" i="1"/>
  <c r="N957" i="1"/>
  <c r="N953" i="1"/>
  <c r="N949" i="1"/>
  <c r="N945" i="1"/>
  <c r="N941" i="1"/>
  <c r="N937" i="1"/>
  <c r="N933" i="1"/>
  <c r="N929" i="1"/>
  <c r="N925" i="1"/>
  <c r="N921" i="1"/>
  <c r="N917" i="1"/>
  <c r="N913" i="1"/>
  <c r="N909" i="1"/>
  <c r="N905" i="1"/>
  <c r="N901" i="1"/>
  <c r="N897" i="1"/>
  <c r="N893" i="1"/>
  <c r="N889" i="1"/>
  <c r="N885" i="1"/>
  <c r="N881" i="1"/>
  <c r="N877" i="1"/>
  <c r="N873" i="1"/>
  <c r="N869" i="1"/>
  <c r="N865" i="1"/>
  <c r="N857" i="1"/>
  <c r="N849" i="1"/>
  <c r="N843" i="1"/>
  <c r="N829" i="1"/>
  <c r="N821" i="1"/>
  <c r="N817" i="1"/>
  <c r="N809" i="1"/>
  <c r="N801" i="1"/>
  <c r="N793" i="1"/>
  <c r="N785" i="1"/>
  <c r="N1149" i="1"/>
  <c r="N1141" i="1"/>
  <c r="N1133" i="1"/>
  <c r="N1125" i="1"/>
  <c r="N863" i="1"/>
  <c r="N855" i="1"/>
  <c r="N847" i="1"/>
  <c r="N841" i="1"/>
  <c r="N834" i="1"/>
  <c r="N826" i="1"/>
  <c r="N813" i="1"/>
  <c r="N805" i="1"/>
  <c r="N797" i="1"/>
  <c r="N789" i="1"/>
  <c r="N781" i="1"/>
  <c r="N778" i="1"/>
  <c r="N770" i="1"/>
  <c r="N762" i="1"/>
  <c r="N584" i="1"/>
  <c r="N568" i="1"/>
  <c r="N552" i="1"/>
  <c r="N536" i="1"/>
  <c r="N520" i="1"/>
  <c r="N504" i="1"/>
  <c r="N488" i="1"/>
  <c r="N472" i="1"/>
  <c r="N456" i="1"/>
  <c r="N453" i="1"/>
  <c r="N836" i="1"/>
  <c r="N828" i="1"/>
  <c r="N820" i="1"/>
  <c r="N812" i="1"/>
  <c r="N804" i="1"/>
  <c r="N796" i="1"/>
  <c r="N788" i="1"/>
  <c r="N780" i="1"/>
  <c r="N772" i="1"/>
  <c r="N764" i="1"/>
  <c r="N757" i="1"/>
  <c r="N752" i="1"/>
  <c r="N746" i="1"/>
  <c r="N741" i="1"/>
  <c r="N736" i="1"/>
  <c r="N730" i="1"/>
  <c r="N725" i="1"/>
  <c r="N720" i="1"/>
  <c r="N714" i="1"/>
  <c r="N711" i="1"/>
  <c r="N709" i="1"/>
  <c r="N704" i="1"/>
  <c r="N698" i="1"/>
  <c r="N693" i="1"/>
  <c r="N688" i="1"/>
  <c r="N682" i="1"/>
  <c r="N677" i="1"/>
  <c r="N672" i="1"/>
  <c r="N666" i="1"/>
  <c r="N661" i="1"/>
  <c r="N656" i="1"/>
  <c r="N650" i="1"/>
  <c r="N645" i="1"/>
  <c r="N640" i="1"/>
  <c r="N634" i="1"/>
  <c r="N631" i="1"/>
  <c r="N629" i="1"/>
  <c r="N624" i="1"/>
  <c r="N620" i="1"/>
  <c r="N616" i="1"/>
  <c r="N612" i="1"/>
  <c r="N608" i="1"/>
  <c r="N604" i="1"/>
  <c r="N600" i="1"/>
  <c r="N596" i="1"/>
  <c r="N592" i="1"/>
  <c r="N588" i="1"/>
  <c r="N572" i="1"/>
  <c r="N556" i="1"/>
  <c r="N540" i="1"/>
  <c r="N524" i="1"/>
  <c r="N508" i="1"/>
  <c r="N492" i="1"/>
  <c r="N476" i="1"/>
  <c r="N460" i="1"/>
  <c r="N838" i="1"/>
  <c r="N830" i="1"/>
  <c r="N822" i="1"/>
  <c r="N814" i="1"/>
  <c r="N806" i="1"/>
  <c r="N798" i="1"/>
  <c r="N790" i="1"/>
  <c r="N782" i="1"/>
  <c r="N774" i="1"/>
  <c r="N766" i="1"/>
  <c r="N576" i="1"/>
  <c r="N560" i="1"/>
  <c r="N544" i="1"/>
  <c r="N528" i="1"/>
  <c r="N512" i="1"/>
  <c r="N496" i="1"/>
  <c r="N480" i="1"/>
  <c r="N464" i="1"/>
  <c r="N832" i="1"/>
  <c r="N824" i="1"/>
  <c r="N816" i="1"/>
  <c r="N808" i="1"/>
  <c r="N800" i="1"/>
  <c r="N792" i="1"/>
  <c r="N784" i="1"/>
  <c r="N776" i="1"/>
  <c r="N768" i="1"/>
  <c r="N760" i="1"/>
  <c r="N759" i="1"/>
  <c r="A755" i="1"/>
  <c r="N754" i="1"/>
  <c r="N749" i="1"/>
  <c r="N744" i="1"/>
  <c r="N743" i="1"/>
  <c r="A739" i="1"/>
  <c r="N738" i="1"/>
  <c r="N733" i="1"/>
  <c r="N728" i="1"/>
  <c r="N727" i="1"/>
  <c r="A723" i="1"/>
  <c r="N722" i="1"/>
  <c r="N719" i="1"/>
  <c r="N717" i="1"/>
  <c r="N712" i="1"/>
  <c r="A707" i="1"/>
  <c r="N706" i="1"/>
  <c r="N701" i="1"/>
  <c r="N696" i="1"/>
  <c r="N695" i="1"/>
  <c r="A691" i="1"/>
  <c r="N690" i="1"/>
  <c r="N685" i="1"/>
  <c r="N680" i="1"/>
  <c r="N679" i="1"/>
  <c r="A675" i="1"/>
  <c r="N674" i="1"/>
  <c r="N671" i="1"/>
  <c r="N669" i="1"/>
  <c r="N664" i="1"/>
  <c r="N663" i="1"/>
  <c r="A659" i="1"/>
  <c r="N658" i="1"/>
  <c r="N653" i="1"/>
  <c r="N648" i="1"/>
  <c r="N647" i="1"/>
  <c r="A643" i="1"/>
  <c r="N642" i="1"/>
  <c r="N637" i="1"/>
  <c r="N632" i="1"/>
  <c r="N623" i="1"/>
  <c r="N580" i="1"/>
  <c r="N564" i="1"/>
  <c r="N548" i="1"/>
  <c r="N532" i="1"/>
  <c r="N516" i="1"/>
  <c r="N500" i="1"/>
  <c r="N484" i="1"/>
  <c r="N468" i="1"/>
  <c r="N442" i="1"/>
  <c r="N430" i="1"/>
  <c r="N422" i="1"/>
  <c r="N414" i="1"/>
  <c r="N402" i="1"/>
  <c r="N394" i="1"/>
  <c r="N386" i="1"/>
  <c r="N378" i="1"/>
  <c r="N370" i="1"/>
  <c r="N362" i="1"/>
  <c r="N342" i="1"/>
  <c r="N334" i="1"/>
  <c r="N326" i="1"/>
  <c r="N314" i="1"/>
  <c r="N306" i="1"/>
  <c r="N298" i="1"/>
  <c r="N290" i="1"/>
  <c r="N278" i="1"/>
  <c r="N270" i="1"/>
  <c r="N250" i="1"/>
  <c r="N242" i="1"/>
  <c r="N234" i="1"/>
  <c r="N226" i="1"/>
  <c r="N218" i="1"/>
  <c r="N210" i="1"/>
  <c r="N146" i="1"/>
  <c r="N53" i="1"/>
  <c r="N626" i="1"/>
  <c r="A621" i="1"/>
  <c r="A617" i="1"/>
  <c r="A613" i="1"/>
  <c r="A609" i="1"/>
  <c r="A605" i="1"/>
  <c r="A601" i="1"/>
  <c r="A597" i="1"/>
  <c r="A593" i="1"/>
  <c r="N451" i="1"/>
  <c r="N434" i="1"/>
  <c r="N406" i="1"/>
  <c r="N354" i="1"/>
  <c r="N346" i="1"/>
  <c r="N318" i="1"/>
  <c r="N262" i="1"/>
  <c r="N254" i="1"/>
  <c r="N202" i="1"/>
  <c r="N194" i="1"/>
  <c r="N186" i="1"/>
  <c r="N178" i="1"/>
  <c r="N163" i="1"/>
  <c r="N152" i="1"/>
  <c r="N149" i="1"/>
  <c r="N78" i="1"/>
  <c r="N756" i="1"/>
  <c r="N748" i="1"/>
  <c r="N740" i="1"/>
  <c r="N732" i="1"/>
  <c r="N724" i="1"/>
  <c r="N716" i="1"/>
  <c r="N708" i="1"/>
  <c r="N700" i="1"/>
  <c r="N692" i="1"/>
  <c r="N684" i="1"/>
  <c r="N676" i="1"/>
  <c r="N668" i="1"/>
  <c r="N660" i="1"/>
  <c r="N652" i="1"/>
  <c r="N644" i="1"/>
  <c r="N636" i="1"/>
  <c r="N628" i="1"/>
  <c r="N618" i="1"/>
  <c r="N614" i="1"/>
  <c r="N610" i="1"/>
  <c r="N606" i="1"/>
  <c r="N602" i="1"/>
  <c r="N598" i="1"/>
  <c r="N594" i="1"/>
  <c r="N590" i="1"/>
  <c r="N586" i="1"/>
  <c r="N582" i="1"/>
  <c r="N578" i="1"/>
  <c r="N574" i="1"/>
  <c r="N570" i="1"/>
  <c r="N566" i="1"/>
  <c r="N562" i="1"/>
  <c r="N558" i="1"/>
  <c r="N554" i="1"/>
  <c r="N550" i="1"/>
  <c r="N546" i="1"/>
  <c r="N542" i="1"/>
  <c r="N538" i="1"/>
  <c r="N534" i="1"/>
  <c r="N530" i="1"/>
  <c r="N526" i="1"/>
  <c r="N522" i="1"/>
  <c r="N518" i="1"/>
  <c r="N514" i="1"/>
  <c r="N510" i="1"/>
  <c r="N506" i="1"/>
  <c r="N502" i="1"/>
  <c r="N498" i="1"/>
  <c r="N494" i="1"/>
  <c r="N490" i="1"/>
  <c r="N486" i="1"/>
  <c r="N482" i="1"/>
  <c r="N478" i="1"/>
  <c r="N474" i="1"/>
  <c r="N470" i="1"/>
  <c r="N466" i="1"/>
  <c r="N462" i="1"/>
  <c r="N458" i="1"/>
  <c r="N454" i="1"/>
  <c r="N449" i="1"/>
  <c r="N446" i="1"/>
  <c r="N438" i="1"/>
  <c r="N426" i="1"/>
  <c r="N418" i="1"/>
  <c r="N398" i="1"/>
  <c r="N390" i="1"/>
  <c r="N382" i="1"/>
  <c r="N374" i="1"/>
  <c r="N366" i="1"/>
  <c r="N358" i="1"/>
  <c r="N338" i="1"/>
  <c r="N330" i="1"/>
  <c r="N322" i="1"/>
  <c r="N310" i="1"/>
  <c r="N302" i="1"/>
  <c r="N294" i="1"/>
  <c r="N282" i="1"/>
  <c r="N274" i="1"/>
  <c r="N246" i="1"/>
  <c r="N238" i="1"/>
  <c r="N230" i="1"/>
  <c r="N222" i="1"/>
  <c r="N214" i="1"/>
  <c r="N97" i="1"/>
  <c r="N758" i="1"/>
  <c r="N750" i="1"/>
  <c r="N742" i="1"/>
  <c r="N734" i="1"/>
  <c r="N726" i="1"/>
  <c r="N718" i="1"/>
  <c r="N710" i="1"/>
  <c r="N702" i="1"/>
  <c r="N694" i="1"/>
  <c r="N686" i="1"/>
  <c r="N678" i="1"/>
  <c r="N670" i="1"/>
  <c r="N662" i="1"/>
  <c r="N654" i="1"/>
  <c r="N646" i="1"/>
  <c r="N638" i="1"/>
  <c r="N630" i="1"/>
  <c r="N622" i="1"/>
  <c r="A619" i="1"/>
  <c r="A615" i="1"/>
  <c r="A611" i="1"/>
  <c r="A607" i="1"/>
  <c r="A603" i="1"/>
  <c r="A599" i="1"/>
  <c r="A595" i="1"/>
  <c r="A591" i="1"/>
  <c r="A583" i="1"/>
  <c r="A579" i="1"/>
  <c r="A575" i="1"/>
  <c r="A571" i="1"/>
  <c r="A567" i="1"/>
  <c r="A563" i="1"/>
  <c r="A559" i="1"/>
  <c r="A555" i="1"/>
  <c r="A551" i="1"/>
  <c r="A547" i="1"/>
  <c r="A543" i="1"/>
  <c r="A539" i="1"/>
  <c r="A535" i="1"/>
  <c r="A531" i="1"/>
  <c r="A527" i="1"/>
  <c r="A523" i="1"/>
  <c r="A519" i="1"/>
  <c r="A515" i="1"/>
  <c r="A511" i="1"/>
  <c r="A507" i="1"/>
  <c r="A503" i="1"/>
  <c r="A499" i="1"/>
  <c r="A495" i="1"/>
  <c r="A487" i="1"/>
  <c r="A483" i="1"/>
  <c r="A479" i="1"/>
  <c r="A475" i="1"/>
  <c r="A471" i="1"/>
  <c r="A467" i="1"/>
  <c r="A463" i="1"/>
  <c r="A459" i="1"/>
  <c r="N452" i="1"/>
  <c r="N447" i="1"/>
  <c r="N410" i="1"/>
  <c r="N350" i="1"/>
  <c r="N286" i="1"/>
  <c r="N266" i="1"/>
  <c r="N258" i="1"/>
  <c r="N206" i="1"/>
  <c r="N198" i="1"/>
  <c r="N190" i="1"/>
  <c r="N182" i="1"/>
  <c r="N174" i="1"/>
  <c r="N129" i="1"/>
  <c r="N124" i="1"/>
  <c r="N443" i="1"/>
  <c r="N439" i="1"/>
  <c r="N435" i="1"/>
  <c r="N431" i="1"/>
  <c r="N427" i="1"/>
  <c r="N423" i="1"/>
  <c r="N419" i="1"/>
  <c r="N415" i="1"/>
  <c r="N411" i="1"/>
  <c r="N407" i="1"/>
  <c r="N403" i="1"/>
  <c r="N399" i="1"/>
  <c r="N395" i="1"/>
  <c r="N391" i="1"/>
  <c r="N387" i="1"/>
  <c r="N383" i="1"/>
  <c r="N379" i="1"/>
  <c r="N375" i="1"/>
  <c r="N371" i="1"/>
  <c r="N367" i="1"/>
  <c r="N363" i="1"/>
  <c r="N359" i="1"/>
  <c r="N355" i="1"/>
  <c r="N351" i="1"/>
  <c r="N347" i="1"/>
  <c r="N343" i="1"/>
  <c r="N339" i="1"/>
  <c r="N335" i="1"/>
  <c r="N331" i="1"/>
  <c r="N327" i="1"/>
  <c r="N323" i="1"/>
  <c r="N319" i="1"/>
  <c r="N315" i="1"/>
  <c r="N311" i="1"/>
  <c r="N307" i="1"/>
  <c r="N303" i="1"/>
  <c r="N299" i="1"/>
  <c r="N295" i="1"/>
  <c r="N291" i="1"/>
  <c r="N287" i="1"/>
  <c r="N283" i="1"/>
  <c r="N279" i="1"/>
  <c r="N275" i="1"/>
  <c r="N271" i="1"/>
  <c r="N267" i="1"/>
  <c r="N263" i="1"/>
  <c r="N259" i="1"/>
  <c r="N255" i="1"/>
  <c r="N251" i="1"/>
  <c r="N247" i="1"/>
  <c r="N243" i="1"/>
  <c r="N239" i="1"/>
  <c r="N235" i="1"/>
  <c r="N231" i="1"/>
  <c r="N227" i="1"/>
  <c r="N223" i="1"/>
  <c r="N219" i="1"/>
  <c r="N215" i="1"/>
  <c r="N211" i="1"/>
  <c r="N207" i="1"/>
  <c r="N203" i="1"/>
  <c r="N199" i="1"/>
  <c r="N195" i="1"/>
  <c r="N191" i="1"/>
  <c r="N187" i="1"/>
  <c r="N183" i="1"/>
  <c r="N179" i="1"/>
  <c r="N175" i="1"/>
  <c r="N158" i="1"/>
  <c r="N136" i="1"/>
  <c r="N133" i="1"/>
  <c r="N110" i="1"/>
  <c r="N101" i="1"/>
  <c r="N81" i="1"/>
  <c r="N62" i="1"/>
  <c r="N46" i="1"/>
  <c r="N172" i="1"/>
  <c r="N159" i="1"/>
  <c r="N156" i="1"/>
  <c r="N142" i="1"/>
  <c r="N113" i="1"/>
  <c r="N85" i="1"/>
  <c r="N65" i="1"/>
  <c r="N49" i="1"/>
  <c r="N441" i="1"/>
  <c r="N437" i="1"/>
  <c r="N433" i="1"/>
  <c r="N429" i="1"/>
  <c r="N425" i="1"/>
  <c r="N421" i="1"/>
  <c r="N417" i="1"/>
  <c r="N413" i="1"/>
  <c r="N409" i="1"/>
  <c r="N405" i="1"/>
  <c r="N401" i="1"/>
  <c r="N397" i="1"/>
  <c r="N393" i="1"/>
  <c r="N389" i="1"/>
  <c r="N385" i="1"/>
  <c r="N381" i="1"/>
  <c r="N377" i="1"/>
  <c r="N373" i="1"/>
  <c r="N369" i="1"/>
  <c r="N365" i="1"/>
  <c r="N361" i="1"/>
  <c r="N357" i="1"/>
  <c r="N353" i="1"/>
  <c r="N349" i="1"/>
  <c r="N345" i="1"/>
  <c r="N341" i="1"/>
  <c r="N337" i="1"/>
  <c r="N333" i="1"/>
  <c r="N329" i="1"/>
  <c r="N325" i="1"/>
  <c r="N321" i="1"/>
  <c r="N317" i="1"/>
  <c r="N313" i="1"/>
  <c r="N309" i="1"/>
  <c r="N305" i="1"/>
  <c r="N301" i="1"/>
  <c r="N297" i="1"/>
  <c r="N293" i="1"/>
  <c r="N289" i="1"/>
  <c r="N285" i="1"/>
  <c r="N281" i="1"/>
  <c r="N277" i="1"/>
  <c r="N273" i="1"/>
  <c r="N269" i="1"/>
  <c r="N265" i="1"/>
  <c r="N261" i="1"/>
  <c r="N257" i="1"/>
  <c r="N253" i="1"/>
  <c r="N249" i="1"/>
  <c r="N245" i="1"/>
  <c r="N241" i="1"/>
  <c r="N237" i="1"/>
  <c r="N233" i="1"/>
  <c r="N229" i="1"/>
  <c r="N225" i="1"/>
  <c r="N221" i="1"/>
  <c r="N217" i="1"/>
  <c r="N213" i="1"/>
  <c r="N209" i="1"/>
  <c r="N205" i="1"/>
  <c r="N201" i="1"/>
  <c r="N197" i="1"/>
  <c r="N193" i="1"/>
  <c r="N189" i="1"/>
  <c r="N185" i="1"/>
  <c r="N181" i="1"/>
  <c r="N177" i="1"/>
  <c r="N173" i="1"/>
  <c r="N162" i="1"/>
  <c r="N145" i="1"/>
  <c r="N140" i="1"/>
  <c r="N126" i="1"/>
  <c r="N117" i="1"/>
  <c r="N94" i="1"/>
  <c r="N69" i="1"/>
  <c r="N33" i="1"/>
  <c r="N17" i="1"/>
  <c r="N37" i="1"/>
  <c r="N21" i="1"/>
  <c r="N5" i="1"/>
  <c r="N165" i="1"/>
  <c r="N153" i="1"/>
  <c r="N144" i="1"/>
  <c r="N137" i="1"/>
  <c r="N128" i="1"/>
  <c r="N121" i="1"/>
  <c r="N105" i="1"/>
  <c r="N89" i="1"/>
  <c r="N73" i="1"/>
  <c r="N57" i="1"/>
  <c r="N41" i="1"/>
  <c r="N25" i="1"/>
  <c r="N9" i="1"/>
  <c r="N170" i="1"/>
  <c r="A161" i="1"/>
  <c r="N157" i="1"/>
  <c r="N148" i="1"/>
  <c r="N141" i="1"/>
  <c r="N132" i="1"/>
  <c r="N125" i="1"/>
  <c r="N109" i="1"/>
  <c r="N93" i="1"/>
  <c r="N77" i="1"/>
  <c r="N61" i="1"/>
  <c r="N45" i="1"/>
  <c r="N29" i="1"/>
  <c r="N13" i="1"/>
  <c r="A167" i="1"/>
  <c r="N155" i="1"/>
  <c r="N151" i="1"/>
  <c r="N147" i="1"/>
  <c r="N143" i="1"/>
  <c r="N139" i="1"/>
  <c r="N135" i="1"/>
  <c r="N131" i="1"/>
  <c r="N127" i="1"/>
  <c r="N123" i="1"/>
  <c r="N119" i="1"/>
  <c r="N115" i="1"/>
  <c r="N111" i="1"/>
  <c r="N107" i="1"/>
  <c r="N103" i="1"/>
  <c r="N99" i="1"/>
  <c r="N95" i="1"/>
  <c r="N91" i="1"/>
  <c r="N87" i="1"/>
  <c r="N83" i="1"/>
  <c r="N79" i="1"/>
  <c r="N75" i="1"/>
  <c r="N71" i="1"/>
  <c r="N67" i="1"/>
  <c r="N63" i="1"/>
  <c r="N59" i="1"/>
  <c r="N55" i="1"/>
  <c r="N51" i="1"/>
  <c r="N47" i="1"/>
  <c r="N43" i="1"/>
  <c r="N39" i="1"/>
  <c r="N35" i="1"/>
  <c r="N31" i="1"/>
  <c r="N27" i="1"/>
  <c r="N23" i="1"/>
  <c r="N19" i="1"/>
  <c r="N15" i="1"/>
  <c r="N11" i="1"/>
  <c r="N7" i="1"/>
  <c r="N3" i="1"/>
  <c r="A2" i="1"/>
  <c r="K15" i="6" s="1"/>
  <c r="H10" i="6"/>
  <c r="B4" i="6"/>
  <c r="B3" i="6"/>
  <c r="F12" i="6" l="1"/>
  <c r="D14" i="6"/>
  <c r="J8" i="6"/>
  <c r="I15" i="6"/>
  <c r="G15" i="6"/>
  <c r="E9" i="6"/>
  <c r="C11" i="6"/>
  <c r="B11" i="6" s="1"/>
  <c r="J12" i="6"/>
  <c r="H14" i="6"/>
  <c r="I9" i="6"/>
  <c r="G11" i="6"/>
  <c r="E13" i="6"/>
  <c r="C15" i="6"/>
  <c r="B15" i="6" s="1"/>
  <c r="F8" i="6"/>
  <c r="D10" i="6"/>
  <c r="K11" i="6"/>
  <c r="I13" i="6"/>
  <c r="E8" i="6"/>
  <c r="I8" i="6"/>
  <c r="D9" i="6"/>
  <c r="H9" i="6"/>
  <c r="C10" i="6"/>
  <c r="B10" i="6" s="1"/>
  <c r="G10" i="6"/>
  <c r="K10" i="6"/>
  <c r="F11" i="6"/>
  <c r="J11" i="6"/>
  <c r="E12" i="6"/>
  <c r="I12" i="6"/>
  <c r="D13" i="6"/>
  <c r="H13" i="6"/>
  <c r="C14" i="6"/>
  <c r="B14" i="6" s="1"/>
  <c r="G14" i="6"/>
  <c r="K14" i="6"/>
  <c r="F15" i="6"/>
  <c r="J15" i="6"/>
  <c r="C8" i="6"/>
  <c r="B8" i="6" s="1"/>
  <c r="G8" i="6"/>
  <c r="K8" i="6"/>
  <c r="F9" i="6"/>
  <c r="J9" i="6"/>
  <c r="E10" i="6"/>
  <c r="I10" i="6"/>
  <c r="D11" i="6"/>
  <c r="H11" i="6"/>
  <c r="C12" i="6"/>
  <c r="B12" i="6" s="1"/>
  <c r="G12" i="6"/>
  <c r="K12" i="6"/>
  <c r="F13" i="6"/>
  <c r="J13" i="6"/>
  <c r="E14" i="6"/>
  <c r="I14" i="6"/>
  <c r="D15" i="6"/>
  <c r="H15" i="6"/>
  <c r="E9" i="2"/>
  <c r="D8" i="6"/>
  <c r="H8" i="6"/>
  <c r="C9" i="6"/>
  <c r="B9" i="6" s="1"/>
  <c r="G9" i="6"/>
  <c r="K9" i="6"/>
  <c r="F10" i="6"/>
  <c r="J10" i="6"/>
  <c r="E11" i="6"/>
  <c r="I11" i="6"/>
  <c r="D12" i="6"/>
  <c r="H12" i="6"/>
  <c r="C13" i="6"/>
  <c r="B13" i="6" s="1"/>
  <c r="G13" i="6"/>
  <c r="K13" i="6"/>
  <c r="F14" i="6"/>
  <c r="J14" i="6"/>
  <c r="E15" i="6"/>
  <c r="C13" i="2"/>
  <c r="B13" i="2" s="1"/>
  <c r="C10" i="2"/>
  <c r="B10" i="2" s="1"/>
  <c r="D10" i="2"/>
  <c r="E10" i="2"/>
  <c r="F10" i="2"/>
  <c r="G10" i="2"/>
  <c r="H10" i="2"/>
  <c r="I10" i="2"/>
  <c r="J10" i="2"/>
  <c r="K10" i="2"/>
  <c r="C9" i="2"/>
  <c r="B9" i="2" s="1"/>
  <c r="D9" i="2"/>
  <c r="F9" i="2"/>
  <c r="G9" i="2"/>
  <c r="H9" i="2"/>
  <c r="I9" i="2"/>
  <c r="J9" i="2"/>
  <c r="K9" i="2"/>
  <c r="C11" i="2"/>
  <c r="B11" i="2" s="1"/>
  <c r="D11" i="2"/>
  <c r="E11" i="2"/>
  <c r="F11" i="2"/>
  <c r="G11" i="2"/>
  <c r="H11" i="2"/>
  <c r="I11" i="2"/>
  <c r="J11" i="2"/>
  <c r="K11" i="2"/>
  <c r="C12" i="2"/>
  <c r="B12" i="2" s="1"/>
  <c r="D12" i="2"/>
  <c r="E12" i="2"/>
  <c r="F12" i="2"/>
  <c r="G12" i="2"/>
  <c r="H12" i="2"/>
  <c r="I12" i="2"/>
  <c r="J12" i="2"/>
  <c r="K12" i="2"/>
  <c r="D13" i="2"/>
  <c r="E13" i="2"/>
  <c r="F13" i="2"/>
  <c r="G13" i="2"/>
  <c r="H13" i="2"/>
  <c r="I13" i="2"/>
  <c r="J13" i="2"/>
  <c r="K13" i="2"/>
  <c r="C14" i="2"/>
  <c r="B14" i="2" s="1"/>
  <c r="D14" i="2"/>
  <c r="E14" i="2"/>
  <c r="F14" i="2"/>
  <c r="G14" i="2"/>
  <c r="H14" i="2"/>
  <c r="I14" i="2"/>
  <c r="J14" i="2"/>
  <c r="K14" i="2"/>
  <c r="C15" i="2"/>
  <c r="B15" i="2" s="1"/>
  <c r="D15" i="2"/>
  <c r="E15" i="2"/>
  <c r="F15" i="2"/>
  <c r="G15" i="2"/>
  <c r="H15" i="2"/>
  <c r="I15" i="2"/>
  <c r="J15" i="2"/>
  <c r="K15" i="2"/>
  <c r="C8" i="2"/>
  <c r="B8" i="2" s="1"/>
  <c r="D8" i="2"/>
  <c r="E8" i="2"/>
  <c r="F8" i="2"/>
  <c r="G8" i="2"/>
  <c r="H8" i="2"/>
  <c r="I8" i="2"/>
  <c r="J8" i="2"/>
  <c r="K8" i="2"/>
  <c r="K5" i="6" l="1"/>
  <c r="G6" i="6" s="1"/>
  <c r="K5" i="2"/>
  <c r="B3" i="2"/>
  <c r="B4" i="2"/>
  <c r="G6" i="2" l="1"/>
</calcChain>
</file>

<file path=xl/sharedStrings.xml><?xml version="1.0" encoding="utf-8"?>
<sst xmlns="http://schemas.openxmlformats.org/spreadsheetml/2006/main" count="102436" uniqueCount="16522">
  <si>
    <t>Year of Funding Number Only</t>
  </si>
  <si>
    <t>Geographic Region Corrected</t>
  </si>
  <si>
    <t>Request ID</t>
  </si>
  <si>
    <t>Pending or Approved Disposition</t>
  </si>
  <si>
    <t>Pending or Approved Disposition Date</t>
  </si>
  <si>
    <t>Cohort</t>
  </si>
  <si>
    <t>Docket</t>
  </si>
  <si>
    <t>Fiscal Year</t>
  </si>
  <si>
    <t>Portfolio</t>
  </si>
  <si>
    <t>Region</t>
  </si>
  <si>
    <t>Country</t>
  </si>
  <si>
    <t>Rec - City or Region Alternative</t>
  </si>
  <si>
    <t>Org Name</t>
  </si>
  <si>
    <t>Org Name English Translation</t>
  </si>
  <si>
    <t>Alternate Org Name</t>
  </si>
  <si>
    <t>Grant Type</t>
  </si>
  <si>
    <t>Grant Amount</t>
  </si>
  <si>
    <t>Referred by</t>
  </si>
  <si>
    <t>Scouted by</t>
  </si>
  <si>
    <t>First US-based Inst Funder</t>
  </si>
  <si>
    <t>First Year of Funding</t>
  </si>
  <si>
    <t>Year of Funding</t>
  </si>
  <si>
    <t>Recommended Amount</t>
  </si>
  <si>
    <t>Rec - Grant Use Sentence (All Cohorts)</t>
  </si>
  <si>
    <t>Rec - Org Sentence (B-C-D)</t>
  </si>
  <si>
    <t>Rec - Program Sentence (B-C-D)</t>
  </si>
  <si>
    <t>Rec - Context (A)</t>
  </si>
  <si>
    <t>Rec - Organization (A)</t>
  </si>
  <si>
    <t>Rec - Programs (A)</t>
  </si>
  <si>
    <t>Rec - Case for Investment (A)</t>
  </si>
  <si>
    <t>Rec - Progress Statement (C)</t>
  </si>
  <si>
    <t>Rec - Impact Overview (D)</t>
  </si>
  <si>
    <t>PO Numbers served Comments</t>
  </si>
  <si>
    <t>PO OCI Comments</t>
  </si>
  <si>
    <t>PO Org Budget Comments</t>
  </si>
  <si>
    <t>PO Outcome Comments</t>
  </si>
  <si>
    <t>Total annual expenses</t>
  </si>
  <si>
    <t>Children Served Directly</t>
  </si>
  <si>
    <t>Outcome Target</t>
  </si>
  <si>
    <t>Outcome Actual</t>
  </si>
  <si>
    <t>Outcome Total Participants</t>
  </si>
  <si>
    <t>Outcome Old Quantification Type</t>
  </si>
  <si>
    <t>Outcome Statement (English)</t>
  </si>
  <si>
    <t>Flag for renewal</t>
  </si>
  <si>
    <t>Flag for renewal GIFTS comment</t>
  </si>
  <si>
    <t>Other funding - Funder 1</t>
  </si>
  <si>
    <t>Other funding - Funder 1 country</t>
  </si>
  <si>
    <t>Other funding - Funder 2</t>
  </si>
  <si>
    <t>Other funding - Funder 2 country</t>
  </si>
  <si>
    <t>Other funding - Funder 3</t>
  </si>
  <si>
    <t>Other funding - Funder 3 country</t>
  </si>
  <si>
    <t>Other funding - Funder 4</t>
  </si>
  <si>
    <t>Other funding - Funder 4 country</t>
  </si>
  <si>
    <t>Other funding - Funder 5</t>
  </si>
  <si>
    <t>Other funding - Funder 5 country</t>
  </si>
  <si>
    <t>Other funding - Funder 6</t>
  </si>
  <si>
    <t>Other funding - Funder 6 country</t>
  </si>
  <si>
    <t>Metrics - Planning actual</t>
  </si>
  <si>
    <t>Metrics - Fundraising actual</t>
  </si>
  <si>
    <t>Metrics - Governance actual</t>
  </si>
  <si>
    <t>Metrics - Human resources actual</t>
  </si>
  <si>
    <t>Metrics - Financial management actual</t>
  </si>
  <si>
    <t>Metrics - Monitoring, learning, evaluation actual</t>
  </si>
  <si>
    <t>Metrics - Community actual</t>
  </si>
  <si>
    <t>Metrics - IT actual</t>
  </si>
  <si>
    <t>z OCI Planning - Section 1 - Staff Alignment</t>
  </si>
  <si>
    <t>z OCI Planning - Section 2 - Strategy</t>
  </si>
  <si>
    <t>z OCI Planning - Section 3 - Monitoring</t>
  </si>
  <si>
    <t>z OCI Planning - Section 4 - Budget</t>
  </si>
  <si>
    <t>z OCI Fundraising - Section 1 - Grants</t>
  </si>
  <si>
    <t>z OCI Fundraising - Section 2 - Donors</t>
  </si>
  <si>
    <t>z OCI Fundraising - Section 3 - Diversification</t>
  </si>
  <si>
    <t>z OCI Fundraising - Section 4 - Planning</t>
  </si>
  <si>
    <t>z OCI Governance - Section 1 - General</t>
  </si>
  <si>
    <t>z OCI Governance - Section 2 - Diversity</t>
  </si>
  <si>
    <t>z OCI Governance - Section 3 - Terms</t>
  </si>
  <si>
    <t>z OCI Governance - Section 4 - Outreach</t>
  </si>
  <si>
    <t>z OCI HR - Section 1 - Compensation</t>
  </si>
  <si>
    <t>z OCI HR - Section 2 - Specialization</t>
  </si>
  <si>
    <t>z OCI HR - Section 3 - Regulations</t>
  </si>
  <si>
    <t>z OCI HR - Section 4 - Staff Development</t>
  </si>
  <si>
    <t>z OCI Financial - Section 1 - Projections</t>
  </si>
  <si>
    <t>z OCI Financial - Section 2 - Accounting</t>
  </si>
  <si>
    <t>z OCI Financial - Section 3 - Expenditures</t>
  </si>
  <si>
    <t>z OCI Financial - Section 4 - Audits</t>
  </si>
  <si>
    <t>z OCI ML&amp;E - Section 1 - M&amp;E</t>
  </si>
  <si>
    <t>z OCI ML&amp;E - Section 2 - Training</t>
  </si>
  <si>
    <t>z OCI ML&amp;E - Section 3 - Learning</t>
  </si>
  <si>
    <t>z OCI ML&amp;E - Section 4 - Child Participation</t>
  </si>
  <si>
    <t>z OCI Community - Section 1 - Visibility</t>
  </si>
  <si>
    <t>z OCI Community - Section 2 - Collaboration</t>
  </si>
  <si>
    <t>z OCI Community - Section 3 - Media Exposure</t>
  </si>
  <si>
    <t>z OCI Community - Section 4 - Child Participation</t>
  </si>
  <si>
    <t>z OCI IT - Section 1 - Hardware</t>
  </si>
  <si>
    <t>z OCI IT - Section 2 - Software</t>
  </si>
  <si>
    <t>z OCI IT - Section 3 - Web Presence</t>
  </si>
  <si>
    <t>z OCI IT - Section 4 - Internet</t>
  </si>
  <si>
    <t>Income generating projects</t>
  </si>
  <si>
    <t>Individual donors</t>
  </si>
  <si>
    <t>Local businesses</t>
  </si>
  <si>
    <t>Local government</t>
  </si>
  <si>
    <t>Membership fees</t>
  </si>
  <si>
    <t>School fees</t>
  </si>
  <si>
    <t>Workshop fees</t>
  </si>
  <si>
    <t>Book sales</t>
  </si>
  <si>
    <t>Outcome Actual NA Flag</t>
  </si>
  <si>
    <t>Outcome Target NA Flag</t>
  </si>
  <si>
    <t>13219</t>
  </si>
  <si>
    <t>Approved</t>
  </si>
  <si>
    <t>Cohort B</t>
  </si>
  <si>
    <t>2017 Fall</t>
  </si>
  <si>
    <t>2018</t>
  </si>
  <si>
    <t>Learning</t>
  </si>
  <si>
    <t>Dominican Republic</t>
  </si>
  <si>
    <t>Guaymate</t>
  </si>
  <si>
    <t>180 Grados para la Cooperación y el Desarrollo</t>
  </si>
  <si>
    <t>180 Degrees for Cooperation and Development</t>
  </si>
  <si>
    <t>Primary Grant</t>
  </si>
  <si>
    <t>Derrick Lewis, Clinica de Familia La Romana (Dominican Republic)</t>
  </si>
  <si>
    <t>Eva Miller</t>
  </si>
  <si>
    <t>Yes</t>
  </si>
  <si>
    <t>Year 3</t>
  </si>
  <si>
    <t>Because 180 Grados' budget declined last year, the total number of children served by the organization also declined.</t>
  </si>
  <si>
    <t>180 Grados' budget declined due to the loss of a major individual donor.</t>
  </si>
  <si>
    <t>Percentage of program participants who regularly attended school</t>
  </si>
  <si>
    <t>No concern</t>
  </si>
  <si>
    <t>Melissa Burgess</t>
  </si>
  <si>
    <t>EE.UU</t>
  </si>
  <si>
    <t>EU-Desing</t>
  </si>
  <si>
    <t>Gate Fundación</t>
  </si>
  <si>
    <t>180 Grados</t>
  </si>
  <si>
    <t>España</t>
  </si>
  <si>
    <t>Circo los Rutinarios</t>
  </si>
  <si>
    <t>Rep. Dom</t>
  </si>
  <si>
    <t>4</t>
  </si>
  <si>
    <t>2</t>
  </si>
  <si>
    <t>3</t>
  </si>
  <si>
    <t>1</t>
  </si>
  <si>
    <t>5</t>
  </si>
  <si>
    <t>No</t>
  </si>
  <si>
    <t>12883</t>
  </si>
  <si>
    <t>2016 Fall</t>
  </si>
  <si>
    <t>2017</t>
  </si>
  <si>
    <t>Year 2</t>
  </si>
  <si>
    <t>summer camp supplies and transportation expenses.</t>
  </si>
  <si>
    <t>180 Grados para la Cooperación y el Desarrollo supports children, youth, and families living in bateys (rural settlements established and owned by sugar companies to house sugarcane workers) by providing a communal social safety net and educational and recreational opportunities.</t>
  </si>
  <si>
    <t>GFC supports 180 Grados’ summer camp program for children and youth aged 5 to 18, as well as transportation services for students with disabilities to attend the nearest specialized school in the city of La Romana.</t>
  </si>
  <si>
    <t>The decrease in the total number of beneficiaries reflects the fact that the organization helped a few hundred undocumented children and youth obtain legal identification in the previous year, and this assistance was no longer needed this past year.</t>
  </si>
  <si>
    <t>%</t>
  </si>
  <si>
    <t>Eu-Deseing</t>
  </si>
  <si>
    <t>180 grados Barcelona</t>
  </si>
  <si>
    <t>Ayuntamiento Guaymate</t>
  </si>
  <si>
    <t>República Dominicana</t>
  </si>
  <si>
    <t>JMDS Circo los Rutinarios</t>
  </si>
  <si>
    <t>12530</t>
  </si>
  <si>
    <t>Cohort A</t>
  </si>
  <si>
    <t>2015 Fall</t>
  </si>
  <si>
    <t>2016</t>
  </si>
  <si>
    <t>Year 1</t>
  </si>
  <si>
    <t xml:space="preserve">180 Grados para la Cooperación y el Desarrollo supports children, youth, and families living in bateyes, rural settlements established and owned by sugar companies to house sugarcane workers, by providing a communal social safety net and educational and recreational opportunities. </t>
  </si>
  <si>
    <t xml:space="preserve">GFC supports 180 Grados’ summer camp program for children and youth aged 5 to 18, as well as transportation services for students with disabilities to attend the nearest specialized school in the city of La Romana. </t>
  </si>
  <si>
    <t>Children and youth living in "bateys"—settlements established by sugar companies to house sugarcane workers—are among the most vulnerable groups in the Dominican Republic. Found throughout the country, these settlements are privately owned by the sugar companies, and often lack infrastructure such as roads, electricity, sanitation, and basic health services. The only work available in bateys is in the sugarcane field, and the most common job is that of cane-cutter, or "picador." Because this is extremely low-paying and backbreaking work, it is dominated by Haitian immigrants and their descendents, who because of their lack of legal documentation are unable to seek work elsewhere. In fact, many of the original immigrants from Haiti to arrive in the DR were brought over by the sugar companies to provide cheap labor in the cane fields. The municipality of Guaymate, where 180 Grados works, is home to 32 different bateys, all owned by the sugar company Central Romana. Children and youth in these bateys face obstacles in completing their education, as batey schools are often poorly-equipped, overcrowded, and only offer up to the 5th grade level. Due to their precarious legal status in the country, traveling outside of the bateys can be risky, and by law they are prohibited from studying in public schools past the 8th grade without a Dominican birth certificate. In addition to few opportunities for education or employment, children and youth in bateys also lack opportunities for structured recreation and productive use of leisure time.</t>
  </si>
  <si>
    <t>180 Grados para la Cooperación y el Desarrollo is led by a group of youth aged 19 to 28 who were among the original participants in the organization’s summer camps in Guaymate’s bateyes. Founded by a Spaniard who lived in the Dominican Republic for many years, the organization is now locally run, with some guidance and oversight from its board of directors in Spain. The fact that the local youth leaders are themselves from bateyes means that they are intrinsically aware of the realities and needs of their community. 180 Grados has developed and diversified its programming to meet the most pressing needs of batey residents—which the organization identified through a census as social safety nets, legal documentation for residents, and educational and leisure opportunities for children and youth.</t>
  </si>
  <si>
    <t>180 Grados began as a summer camp program for children and youth in bateyes, and it has since expanded to establish and manage two community funds (a sort of communal health and life insurance for batey residents who cannot access government social services) and to ensure that children with disabilities are able to attend the nearest specialized school in the city of La Romana. The organization also helps local residents obtain legal identification documents; so far, 75 individuals, most of them children, have been declared legal residents. The summer camps have been held since the organization’s founding, and last year they were held in four different bateyes for one week each, reaching a total of 450 children and youth. The camps incorporate a wide variety of games and art activities, as well as learning modules around themes such as hygiene, HIV, and environmental stewardship. With greater funding, the organization plans to offer its educational and recreational activities for youth throughout the school year by establishing a community library and sports leagues.</t>
  </si>
  <si>
    <t>180 Grados is one of very few local organizations serving bateyes in the Dominican Republic, and it may be the only one led by youth who are themselves residents of bateyes. Among the bateyes in 180 Grados’ area of intervention, there is no other organization providing educational enrichment or recreational programming to children and youth. Also notable is the responsiveness of the organization in adapting its programs to address the needs of local residents, as well as its willingness to engage in issues of nationality and citizenship in advocating for people of Haitian descent.</t>
  </si>
  <si>
    <t>12949</t>
  </si>
  <si>
    <t>Cohort C</t>
  </si>
  <si>
    <t>2017 Spring</t>
  </si>
  <si>
    <t>Safety</t>
  </si>
  <si>
    <t>Sub-Saharan Africa</t>
  </si>
  <si>
    <t>Ghana</t>
  </si>
  <si>
    <t>Accra</t>
  </si>
  <si>
    <t>A Ban Against Neglect</t>
  </si>
  <si>
    <t>Internet</t>
  </si>
  <si>
    <t>Josephine Ndao</t>
  </si>
  <si>
    <t>2012</t>
  </si>
  <si>
    <t>Year 5</t>
  </si>
  <si>
    <t>staff stipends, rent and materials for the livelihood program.</t>
  </si>
  <si>
    <t>A Ban Against Neglect (ABAN) empowers impoverished street mothers in Accra and aims to break the cycle of poverty for them and their babies by providing them with shelter and educational and economic opportunities and by helping them gain the life skills to achieve their personal goals.</t>
  </si>
  <si>
    <t>GFC supports ABAN’s yearlong empowerment program for young street mothers, the only long-term care and training program of its kind in Ghana.</t>
  </si>
  <si>
    <t>During the past year, ABAN successfully finalized its organizational and programmatic restructuring process. The organization received tremendous support from the local branch of the Ghana Department of Social Welfare and from experienced volunteers. Networks formed with other GFC grassroots partners during the 2016 West Africa Knowledge Exchange have been useful in helping ABAN find solutions to challenges it has been experiencing in implementing its new programs. ABAN has also strengthened its board by bringing in new members. All the new members have received training and have participated in three board meetings. With GFC’s support, the executive director of ABAN was chosen to participate in the 2016 Mandela Washington Fellowship.</t>
  </si>
  <si>
    <t>Program participants who earned an income after training</t>
  </si>
  <si>
    <t>Access Bank Ghana Limited</t>
  </si>
  <si>
    <t>12662</t>
  </si>
  <si>
    <t>2016 Spring</t>
  </si>
  <si>
    <t>Year 4</t>
  </si>
  <si>
    <t>materials for the girls’ livelihood program and administrative costs.</t>
  </si>
  <si>
    <t xml:space="preserve">A Ban Against Neglect (ABAN) empowers impoverished street mothers in Accra and aims to break the cycle of poverty for them and their babies by providing them with shelter and educational and economic opportunities and by helping them gain the life skills to achieve their personal goals. </t>
  </si>
  <si>
    <t>Last year, ABAN focused on implementing the new internal initiative it launched to generate more revenue for the organization. This led to ABAN creating a diverse line of products as well as revamping its website. As a result of its improved programs and organizational capacity, ABAN received extensive local media coverage, which further improved its visibility. The organization attracted the attention of Nourish International and Liberty American School, both of which contributed cash and in-kind donations. ABAN worked in the past year with other GFC grassroots partners in Ghana to start their own local network to share ideas and learn from each other.</t>
  </si>
  <si>
    <t>ABAN’s budget dropped because of the organization’s inability to increase sales of its product to get the projected income.</t>
  </si>
  <si>
    <t>Nourish International</t>
  </si>
  <si>
    <t>US</t>
  </si>
  <si>
    <t>11881</t>
  </si>
  <si>
    <t>2014 Spring</t>
  </si>
  <si>
    <t>2014</t>
  </si>
  <si>
    <t>staff salaries and operational costs.</t>
  </si>
  <si>
    <t>GFC supports ABAN’s yearlong empowerment program for street mothers, the only long-term care and training program of its kind in Ghana.</t>
  </si>
  <si>
    <t>ABAN launched a new initiative to pursue sustainability and support for its income-generating activities, hiring local tailors to create a diverse line of products and redesigning its website to serve as a marketing platform. The organization has also developed a comprehensive human resources handbook to create a supportive and engaging work environment as well as enhance the credibility of the organization in order to attract more donors. ABAN’s Young Women’s Empowerment Program, which is supported by GFC, has transitioned from a two-year program to a one-year program to enroll more beneficiaries.</t>
  </si>
  <si>
    <t>The number of beneficiaries has remained the same because ABAN postponed enrollment to July 2014 in order to transition to a one-year program. A total of 50 women and their children will then be enrolled.</t>
  </si>
  <si>
    <t>The decrease in the OCI score for ML&amp;E is a result of ABAN intensifying its self-assessment and increasing its measurement standards, rather than a result of decreased ML&amp;E capacity.</t>
  </si>
  <si>
    <t>Eileen Fisher</t>
  </si>
  <si>
    <t>Pacific Southwest District</t>
  </si>
  <si>
    <t>Global Giving</t>
  </si>
  <si>
    <t>Wheat Ridge Ministries</t>
  </si>
  <si>
    <t>The Volunteer Center of Durham</t>
  </si>
  <si>
    <t>11594</t>
  </si>
  <si>
    <t>2013 Spring</t>
  </si>
  <si>
    <t>2013</t>
  </si>
  <si>
    <t>staff salaries.</t>
  </si>
  <si>
    <t xml:space="preserve">A Ban Against Neglect (ABAN) empowers impoverished street mothers in Accra and aims to break the cycle of poverty for them and their babies by providing them with shelter and educational and economic opportunities, and by helping them gain the life skills to achieve their personal goals. </t>
  </si>
  <si>
    <t>GFC supports ABAN’s two-year empowerment program for street mothers, the only long-term care and training program of its kind in Ghana.</t>
  </si>
  <si>
    <t>United States</t>
  </si>
  <si>
    <t>Global Fund for Children</t>
  </si>
  <si>
    <t>Vodafone Foundation Ghana</t>
  </si>
  <si>
    <t>Income Generation</t>
  </si>
  <si>
    <t>Individual Donations</t>
  </si>
  <si>
    <t>11181</t>
  </si>
  <si>
    <t>2012 Spring</t>
  </si>
  <si>
    <t>ABAN works to empower impoverished street mothers in Accra and aims to break the cycle of poverty for them and their babies by providing them with shelter and educational and economic opportunities, and by helping them gain the life skills to achieve their personal goals.</t>
  </si>
  <si>
    <t>Our grant supports ABAN's two-year empowerment program for street mothers, the only long-term care and training program of its kind in Ghana.</t>
  </si>
  <si>
    <t>With an annual population growth rate of 3.36 percent, Accra, Ghana's capital is one of Africa's largest and fastest growing cities. The city has become a modern metropolis and is the nation's economic and administrative hub.  The concentration of culture, tourism, and manufacturing industries attracts migrants-especially women and children-from all over the country seeking better economic opportunities. Unfortunately, once in Accra, many of them end up alone on the streets. According to the Consortium for Street Children, over 21,000 children live on the streets of Accra, of which over 7,500 are street mothers under the age of 20 who have borne second-generation street babies.  Mothers living on the streets face immense challenges in caring for their children and securing jobs due to increased competition and the stigma associated with their living situation. In addition, the mothers and children are exposed to violence, abuse, and exploitation.  To break the cycle of poverty for two generations of children living on the streets, education and job training are essential to solving this complex problem.</t>
  </si>
  <si>
    <t>A Ban Against Neglect (ABAN) was created in 2008 to empower impoverished street mothers to recognize their inherent worth and to transform their surroundings into a healthy and sustainable environment.   The organization addresses two street epidemics in Ghana-street mothers and the country's massive litter problem caused by tons of discarded purified water sachets.  For young mothers living on the streets, ABAN is a stepping stone off the streets and into a better and more secure future. The organization works intensely with them for two years, providing the mothers and their babies with permanent shelter and with opportunities to develop the financial and education skill-set needed to get off the streets and achieve their long term goals. Bewildered by the number of homeless children on the streets, co-directors and co-founders Callie Brauel, Rebecca Brandt, and Emmanuel Quarmyne were inspired to start ABAN after meeting at the University of Ghana in 2008.</t>
  </si>
  <si>
    <t>ABAN's two-year Young Women's Empowerment program is a holistic model for 20 teenage mothers living on the streets and their infant children.  The mothers and babies are housed for two years in the ABAN community that has classrooms, living quarters, a kitchen, and a day care center. Throughout the their time at the community, ABAN provides nutritious meals and health insurance for the apprentices-as the mothers are called- and babies.  They also receive counseling and an average of 20 hours of literacy and math classes each week paired with skills training, including classes in child care, culinary arts, sustainable agriculture, fish farming, and sewing-where the apprentices learn to produce batik bags and jewelry from the recycled water sachets. The apprentices also receive business education, support in opening a bank account, and matching savings from their weekly stipend earned as seamstresses. In their second year, the apprentices spend one afternoon a week learning more about the business in which they want to work in once they graduate.</t>
  </si>
  <si>
    <t>10359</t>
  </si>
  <si>
    <t>2010</t>
  </si>
  <si>
    <t>South Asia</t>
  </si>
  <si>
    <t>India</t>
  </si>
  <si>
    <t>Aangan Trust</t>
  </si>
  <si>
    <t>Sustainability Award</t>
  </si>
  <si>
    <t>2004</t>
  </si>
  <si>
    <t>25,000 USD to document and disseminate the processes and impacts of the Pragati, Shakti, and Action
Research programs, with the objective of replicating Aangan's model and generating revenue.
9,000 USD for documenting the process and impact of Pragati, a 40-hour program for at-risk youth that
builds peer leaders though media.
8,000 USD for documenting the process, impact, curriculum, and best practices of Shakti, a 40-hour
program for girls that builds collectives in high-risk neighborhoods.
5,500 USD for writing, designing, and printing a report on the standards of care in ten states, using data
from Aangan's monitoring tool, and for holding a workshop on the report’s contents.
2,500 USD for writing, editing, printing, and disseminating Action Research reports on children in
conflict with the law.</t>
  </si>
  <si>
    <t>No Report on P Drive</t>
  </si>
  <si>
    <t>Started in 2000 to address the psychological and rehabilitation needs of juvenile offenders and children who may be runaways, abandoned, lost, trafficked, or child laborers, Aangan Trust approaches this issue with two goals: building a replicable model for psychological rehabilitation that can be used across India and to advocate for improved juvenile justice policies to make psychological rehabilitation in state-run observation homes mandatory. Aangan currently works in seven observation homes across the state of Maharashtra, with over 1,600 offenders and neglected children and youth between the ages of 1 and 21 years. The weekly counseling sessions help the children (who are mainly boys) cope with anger and trauma and allow them to build peer support and positive relationships. 
During the past six years, GFC's support has been instrumental in Aangan expanding its institutional rehabilitation program to nine new institutions in four districts of Maharashtra. This region previously had little or no support from the government or civil society. Aangan also received Organization Development awards from GFC which helped Aangan to focus on creating efficient documenting systems and developing strategic plans. Aangan's budget has grown significantly from $29,816, in 2003, to $165,809, in 2009. Additionally, Aangan was able to partner with UNICEF to develop with National Minimum Standards of Institutional Care and was invited to participate in the creation of the State Child Protection Commission. Aangan also piloted India's first-ever community-based probation program.</t>
  </si>
  <si>
    <t>1386.02</t>
  </si>
  <si>
    <t>2010 Spring</t>
  </si>
  <si>
    <t>Year 7</t>
  </si>
  <si>
    <t>Aangan Trust provides psychological rehabilitation to juvenile offenders and neglected children in juvenile detention centers, helping them to deal with past trauma, resolve their emotional and behavioral problems, and create sustainable change in their lives.</t>
  </si>
  <si>
    <t>Aangan's rehabilitation program is complemented by its probation program, which aims to prevent at risk youth from ever being institutionalized, and its PM centers, which provide safe spaces for children during the night, when high-risk behavior increases.</t>
  </si>
  <si>
    <t>Every year, tens of thousands of children in conflict with the law are brought to observation homes (juvenile detention centers) across India, where they can be held for months or even years without trials. The Juvenile Justice Care and Protection of Children Act in India holds the government responsible for the care, protection, treatment, and rehabilitation of the juveniles; the reality, however, is starkly different, with institutions understaffed, overcrowded, and unable to meet the physical and emotional needs of the children. Many of these children have serious psychological or emotional problems stemming from abusive families or various forms of exploitation experienced on the streets. Despite the obvious need to provide these children with appropriate counseling and rehabilitation, the homes remain inadequately equipped to do so, and the rate of recidivism is high.</t>
  </si>
  <si>
    <t>Founded in 2000, Aangan Trust institutes psychological rehabilitation in state-run observation homes for juvenile offenders and children who may be runaways, abandoned, lost, trafficked, or child laborers. Aangan works to address chronic emotional and behavioral problems in order to create sustainable change in these children's lives. Aangan's goal is twofold: to build replicable models for psychological rehabilitation that can be used by partner NGOs across India, and to amend juvenile justice policies in order to make psychological rehabilitation in state-run observation homes mandatory. Its model is specifically designed to help children adopt coping strategies that deal with past trauma and the realities of being institutionalized, while preparing them for life after release from the observation home. Aangan's director, Suparna Gupta, has a background in psychology and mass communication. Driven by a desire to make a change in the rehabilitation system for institutionalized children in India, she left a successful career in advertising to found Aangan.</t>
  </si>
  <si>
    <t>Aangan is experiencing tremendous growth due to wide acceptance of its model. Last year the organization scaled up monitoring program.</t>
  </si>
  <si>
    <t>#</t>
  </si>
  <si>
    <t>13286</t>
  </si>
  <si>
    <t>Pending</t>
  </si>
  <si>
    <t>2018 Spring</t>
  </si>
  <si>
    <t>New Delhi</t>
  </si>
  <si>
    <t>Aarohan</t>
  </si>
  <si>
    <t>Climbing Up</t>
  </si>
  <si>
    <t>Parul Sheth (GFC grantee partner Shaishav Trust, India)</t>
  </si>
  <si>
    <t>Vineeta Gupta</t>
  </si>
  <si>
    <t>Year 6</t>
  </si>
  <si>
    <t>staff salaries and nutritious meals for children.</t>
  </si>
  <si>
    <t>Aarohan generates opportunities for growth and development while providing holistic support and nonformal education to children who have either dropped out of school or never been to school in the slums surrounding the Malviya Nagar area in New Delhi.</t>
  </si>
  <si>
    <t>GFC supports Aarohan’s nonformal education center, which provides remedial education and tutoring to keep the children in school, works to mainstream them into government schools, offers vocational training for youth, and runs a nursery-school program for young children.</t>
  </si>
  <si>
    <t>Aarohan has demonstrated considerable growth since the start of its partnership with GFC and has explored different funding avenues to make the organization more self-sustainable. Specifically, in terms of it's expenditure budget, Aarohan has grown by ~105% and by ~164% in the number of children impacted. The team has strived to increase their impact both directly and indirectly. This year, Aarohan plans to improve its financial management and fund-raising capacities, while also creating a second line of leadership. The organization has benefited immensely from GFC’s capacity-building services, particularly participation in a regional Knowledge Exchange. Aarohan’s participation in a Knowledge Exchange resulted in stronger relationships with other citizen-sector organizations, some of which the team already knew of but hadn't previously interacted with. Aarohan is due to receive an Organizational Development Award and an Opportunity grant this year. The organizational development will focus on sharpening Aarohan’s fund-raising efforts. GFC will continue to support Aarohan with targeted capacity-building services and networking opportunities. Aarohan is a strong GFC ally in India, a source of nominations for new partners, and mentor to existing partners in the region.</t>
  </si>
  <si>
    <t>The increase in the number of children served is due to the establishment of a second center at Madanpur Khadar in Delhi. This center is both a nursery and a primary-education facility.</t>
  </si>
  <si>
    <t>Program participants who received satisfactory grades in school</t>
  </si>
  <si>
    <t>Conax India</t>
  </si>
  <si>
    <t>Delhi States Aids Control Society, Govt. of  Delhi</t>
  </si>
  <si>
    <t>Smile Foundation</t>
  </si>
  <si>
    <t>CAF  America</t>
  </si>
  <si>
    <t>USA</t>
  </si>
  <si>
    <t>Select City Walk</t>
  </si>
  <si>
    <t>13011</t>
  </si>
  <si>
    <t xml:space="preserve">This past year, Aarohan celebrated ten years of dedicated work toward the empowerment of marginalized children in India. The organization grew in terms of its expenditure budget and impact in the community by building strong partnerships with a variety of stakeholders, including Deloitte, the National AIDS Control Organization, the Indian Institute of Foreign Trade, the Aam Aadmi Party, Bank of America, and General Electric. Aarohan was also the recipient of a Hyatt Community Grant for its work with marginalized children. The organization explored innovative means of fundraising this past year: Vickie Haym, a longtime supporter of the organization, participated in a skydiving event to raise funds for Aarohan. Rani Patel, the founder and president of Aarohan, participated in a Knowledge Exchange held in Mumbai in February 2017, which allowed her to connect with peer groups and take back key learnings to implement in the organization. </t>
  </si>
  <si>
    <t>The increase in the expenditure budget is due to one-off funding for a new remedial education program and a skills development program.</t>
  </si>
  <si>
    <t>Hyatt Community Grant</t>
  </si>
  <si>
    <t xml:space="preserve">National Aids Control Society of india </t>
  </si>
  <si>
    <t>12670</t>
  </si>
  <si>
    <t>Aarohan continues to expand the scope of its work, approaching social change holistically through such initiatives as its new E-Literacy Project, which builds youth participants’ employment skills, and a targeted project that engages the transgender community as a key ally by providing health and knowledge interventions in the community. Aarohan has also grown its corporate donor base, leveraging previous relationships with Deloitte and GlaxoSmithKline to gain support from General Electric last year. Despite a reduced grant from GFC last year, Aarohan was able to sustain much of its impact by engaging over 200 volunteers in its programs, and the organization plans to continue exploring corporate volunteer engagements as a way to stabilize its operations in the coming year.</t>
  </si>
  <si>
    <t>College du Leman</t>
  </si>
  <si>
    <t>Switzerland</t>
  </si>
  <si>
    <t>Global fund for children</t>
  </si>
  <si>
    <t>CSC</t>
  </si>
  <si>
    <t>General Electricals (GE)</t>
  </si>
  <si>
    <t>National Aids Control Society of india ,Gov.of india</t>
  </si>
  <si>
    <t>12325</t>
  </si>
  <si>
    <t>2015 Spring</t>
  </si>
  <si>
    <t>2015</t>
  </si>
  <si>
    <t xml:space="preserve">salaries and project materials. </t>
  </si>
  <si>
    <t>Aarohan continues to grow their programming, reaching more children by expanding to a new community and by strengthening the quality of their programs. They were nominated for several national awards in 2014 including Best Nurturer Award towards child welfare by SANGAM. Aarohan also developed new partnerships with corporate donors such as Deloitte, Glaxo Smith Kline, and Bank of America. New HR policies and the thoughtful implementation of their multi-year strategic plan is allowing Aarohan to remain a resilient organization in their community. Although their visibility and impact has increased, their budget has declined. Targeted leveraging by GFC will assist Aarohan to strengthen their budget and operations to achieve a larger impact in the coming year.</t>
  </si>
  <si>
    <t>Data from the previous years does not appear because Aarohan changed its outcome in 2015 to align with GFC’s updated outcomes.</t>
  </si>
  <si>
    <t>Deloitte</t>
  </si>
  <si>
    <t>Computer Science Corporation</t>
  </si>
  <si>
    <t>DSACS</t>
  </si>
  <si>
    <t>11996</t>
  </si>
  <si>
    <t>salaries, school supplies, and nutritious meals.</t>
  </si>
  <si>
    <t xml:space="preserve">Aarohan generates opportunities for growth and development while providing holistic support and nonformal education to children who have either dropped out of school or never been to school in the slums surrounding the Malviya Nagar area in New Delhi. </t>
  </si>
  <si>
    <t>Global Fund For Children</t>
  </si>
  <si>
    <t>College Du Leman</t>
  </si>
  <si>
    <t>Delhi State AIDs Control Society</t>
  </si>
  <si>
    <t>Individual Donor</t>
  </si>
  <si>
    <t>India &amp; other</t>
  </si>
  <si>
    <t>11525</t>
  </si>
  <si>
    <t>salaries, rent, nutritious food, school uniforms, and administrative costs.</t>
  </si>
  <si>
    <t>According to the World Health Organization, there are over 11 million street children in India, with 100,000 in Delhi alone. A 2010 study by Save the Children found that out of 50,000 street children below the age of 18 in Delhi, 50 percent were illiterate, 23 percent had had some amount of nonformal education, and only 20 percent had received any formal education. Nearly 22 percent of the surveyed street children also reported using drugs, and the National Commission for Protection of Child Rights observed in September 2011 that inhalant drug abuse among street children in Delhi is increasing. These children scavenge in trash for meals, sleep between the train tracks, are often beaten and sexually abused, and fall prey to drug peddlers, pimps, and child traffickers. They lack proper shelter, healthcare, water, and education. The few street children who are enrolled in formal school are at a high risk of dropping out. Even though 75 percent of Indian children between the ages of 6 and 14 are enrolled in government schools, it is estimated that 52 percent of them drop out by the time they reach eighth grade, and 62 percent by tenth grade.</t>
  </si>
  <si>
    <t>Founded in 2005, Aarohan provides quality education and holistic support to marginalized children and generates opportunities for growth and development. The organization offers nonformal education for children who have dropped out of or never been to school in the slums surrounding the Malviya Nagar area in New Delhi, which is an area known for garbage dumping. The community is composed mostly of rickshaw pullers and day laborers. The organization was founded by women who were inspired by the words of the Hindu monk Swami Vivekananda: "If the children can't reach the school, make schools to their reach." Director Rani Patel has experience in various fields and hold a postgraduate degree in commerce. She has extensive volunteer experience, having volunteered for social causes from a young age.</t>
  </si>
  <si>
    <t>Aarohan runs a nonformal education center that targets out-of-school children. The organization works to mainstream the children into the local government schools once they have completed the nonformal program. The majority of children in the program have very low levels of literacy, as their parents are uneducated and the children are involved in work or are left to wander the streets. For children who have been mainstreamed, Aarohan provides remedial education and tutoring to keep them in school. The organization also provides vocational training to children who have passed high school to help them get jobs. In an effort to target younger siblings of children in the nonformal education program, Aarohan started a nursery program. Aarohan encourages active participation by the children, involving them in the running of the nonformal education centers, including cleaning, deciding about nutritious meals, monitoring attendance, motivating children and parents to attend education classes, and organizing and participating in cultural activities.</t>
  </si>
  <si>
    <t>The organization is innovative in its holistic approach, which utilizes a beyond-the-classroom teaching methodology involving character building, personality development, health and hygiene education, responsible adulthood, and the value of education. Aarohan believes in working with the system rather than creating a parallel structure and does so through a public-private partnership, making optimum use of the government education infrastructure. Aarohan is a young organization and would greatly benefit from GFC's networks. The organization has great potential for growth and has not been funded by a US funder.</t>
  </si>
  <si>
    <t>Collège du Léman, Geneva</t>
  </si>
  <si>
    <t>Smile Foundation of India</t>
  </si>
  <si>
    <t>Ebaco International Pte. Ltd</t>
  </si>
  <si>
    <t>Singapore</t>
  </si>
  <si>
    <t>Panacea Biotec Pvt. Ltd.</t>
  </si>
  <si>
    <t>11393</t>
  </si>
  <si>
    <t>Cohort D</t>
  </si>
  <si>
    <t>2012 Fall</t>
  </si>
  <si>
    <t>Enterprise</t>
  </si>
  <si>
    <t>Brazil</t>
  </si>
  <si>
    <t>Campinas</t>
  </si>
  <si>
    <t>Ação Forte</t>
  </si>
  <si>
    <t>Strong Action</t>
  </si>
  <si>
    <t>2006</t>
  </si>
  <si>
    <t>staff salaries, course materials, uniforms, and program expenses.</t>
  </si>
  <si>
    <t xml:space="preserve">Ação Forte helps disadvantaged and at-risk youth complete their formal education and obtain marketable skills to transition successfully into the labor market. </t>
  </si>
  <si>
    <t>GFC supports the Young Entrepreneurs Program, which provides free information technology, mathematics, business management, entrepreneurship, Spanish, and English courses, in addition to in-house psychological support, in order to better orient youth toward a career and a successful job search.</t>
  </si>
  <si>
    <t>Since its first grant from GFC in 2006, Ação Forte has helped over 200 disadvantaged youth to successfully transition from school to the labor market through its Young Entrepreneurs Program. As a result of its increased visibility, attributable in part to GFC, the organization received a 2008 award from the Robert Bosch Employee Association of Brazil for its active role in bringing civic responsibility to its community. In 2010, with the help of a GFC organizational development award, Ação Forte was able to assess its internal management and restructure its processes, and this has helped the organization carry on its mission despite a dramatic decrease in funding sources. During the last year of its funding partnership with Ação Forte, GFC will actively focus on connecting the organization to additional sources of funding. A connection has been established with a potential funder in the UK, and a proposal has been submitted and approved.</t>
  </si>
  <si>
    <t>Percentage of participants self-reporting an improved quality of life</t>
  </si>
  <si>
    <t>Fort Dodge Saúde Animal</t>
  </si>
  <si>
    <t>Municipal Fund for Children and Adolescent Rights</t>
  </si>
  <si>
    <t>66.04</t>
  </si>
  <si>
    <t>2011 Fall</t>
  </si>
  <si>
    <t>Ação Forte helps young people from low-income neighborhoods in Campinas to complete their formal education and to transition successfully into the work world.</t>
  </si>
  <si>
    <t>Our grant supports the Young Entrepreneurs Program, which teaches skills that have concrete value in the labor market, including business management, entrepreneurship, information technology, and English.</t>
  </si>
  <si>
    <t>Despite its status as a middle-income country, Brazil suffers from one of the highest levels of inequality in the world, with high per capita income masking pockets of extreme poverty and marginalization. According to the 2010 UNDP Regional Development Report for Latin America and the Caribbean, Brazil has the third-largest income inequality in the region. This scenario plays out at the regional and municipal levels as well. A relatively prosperous city in the relatively prosperous state of São Paulo, Campinas is also home to over 200 favelas (slums). Over half of those who live in the favelas have income below the poverty line, and many of the adults have not completed grade school. Lacking a model of success at home and opportunities to succeed externally, many children in Campinas continue the cycle, dropping out of school and surviving on a series of unstable and menial jobs.</t>
  </si>
  <si>
    <t>Founded in 2001 as a corporate social responsibility initiative of Fort Dodge (now Pfizer), Ação Forte secured independent NGO status in 2003. Ação Forte helps young people from disadvantaged backgrounds transition successfully from school into the work world and become responsible citizens in their communities. The organization works with adolescents between the ages of 13 and 17 in the low-income neighborhoods of Vila Boa Vista and Vila Parque Norte, helping them not only to complete their formal education but also to prepare themselves for the working world. Programs promote ethical, social, and moral values; civic responsibility and activism; critical thinking; and development of an entrepreneurial spirit. In addition, the organization hosts community events and educational outreach initiatives that extend to young people in different communities within Campinas. Ação Forte involves parents and community members in all of its programs through monthly meetings to discuss current initiatives and propose new ones. Young people are also actively involved in evaluating programs, resulting in a curriculum that reflects their needs and priorities.</t>
  </si>
  <si>
    <t>Ação Forte's primary initiative is the Young Entrepreneurs Program, which works with young people aged 13 to 17 over a year to teach them skills that have concrete value in the labor market, including business management, entrepreneurship, information technology, and English, as well as values such as personal responsibility and active citizenship. Ação Forte helps advanced students to find internships and sponsors school-to-work sessions in which outside professionals come to discuss opportunities in their professions as well as the skills and knowledge that young people need to acquire in order to succeed in those professions. In collaboration with real-life entrepreneurs, Ação Forte also helps young people to create and run microenterprises based on the training that they have received. Because of the high demand, Ação Forte is able to accept only about 20 percent of those who apply for the Young Entrepreneurs Program.</t>
  </si>
  <si>
    <t>Ação Forte's significant improvements in OCI scores stem from a GFC-sponsored organizational development process.</t>
  </si>
  <si>
    <t>Ação Forte's budget increased due to new funding from local government and increased individual giving.</t>
  </si>
  <si>
    <t>Pfizer</t>
  </si>
  <si>
    <t>Local Council on the Rights of Children (CMDCA)</t>
  </si>
  <si>
    <t>66.03</t>
  </si>
  <si>
    <t>2010 Fall</t>
  </si>
  <si>
    <t>2011</t>
  </si>
  <si>
    <t>Despite its status as a middle-income country, Brazil suffers from one of the highest levels of inequality in the world, with high per capita income masking pockets of extreme poverty and marginalization. According to the 2007-2008 UNDP Human Development Report, the poorest tenth of the population earns less than 1 percent of Brazil's total income, while the richest tenth captures 44 percent. This scenario plays out at the regional and municipal levels as well. A relatively prosperous city in the relatively prosperous state of São Paulo, Campinas is also home to a over 200 favelas (slums) in and around the city. Over half of those who live in the favelas have income below the poverty line, and many of the adults have not completed grade school. Lacking a model of success at home and opportunities to succeed externally, many children in Campinas continue the cycle, dropping out of school and surviving on a series of unstable and menial jobs.</t>
  </si>
  <si>
    <t>Founded in 2001 as a corporate social responsibility initiative of Fort Dodge Animal Health (now Pfizer), Ação Forte secured independent NGO status in 2003. This organization helps young people from disadvantaged backgrounds transition successfully from school into the work world and become responsible citizens in their communities. The organization works with adolescents between the ages of 13 and 17 in the low-income neighborhoods of Vila Boa Vista and Vila Parque Norte, helping them not only to complete their formal education but also to prepare them for the working world. Programs promote ethical, social, and moral values; civic responsibility and activism; critical thinking; and development of an entrepreneurial spirit. In addition, the organization hosts community events and educational outreach initiatives that extend to young people in different communities within Campinas. Ação Forte involves parents and community members in all of its programs through monthly meetings to discuss current initiatives and propose new ones. Young people are also actively involved in evaluating programs, resulting in a curriculum that reflects their needs and priorities.</t>
  </si>
  <si>
    <t>Ação Forte's primary initiative is the Young Entrepreneurs Program, which works with 27 young people aged 13 to 17 over a year to teach them skills that have concrete value in the labor market, including business management, entrepreneurship, information technology, and English, as well as values such as personal responsibility and active citizenship. Ação Forte helps advanced students to find internships and sponsors school-to-work sessions in which outside professionals come to discuss opportunities in their professions as well as the skills and knowledge that young people need to acquire in order to succeed in those professions. In collaboration with real-life entrepreneurs, Ação Forte also helps young people to create and run microenterprises based on the training that they have received. Because of the high demand, Ação Forte is able to accept only about 20 percent of those who apply for the Young Entrepreneurs Program.</t>
  </si>
  <si>
    <t>OCI requires dialogue with grantee. Due to leadership transition, a new team filled out the OCI this year.</t>
  </si>
  <si>
    <t>Fort Dodge Saude Animal Ltda</t>
  </si>
  <si>
    <t>White Martins Industrial Gases</t>
  </si>
  <si>
    <t>13188</t>
  </si>
  <si>
    <t>Achievers Ghana Education</t>
  </si>
  <si>
    <t>Tony Dzidzinyo Kwesi Dogbe – 2015 West Africa Knowledge Exchange facilitator</t>
  </si>
  <si>
    <t>Emmanuel Otoo</t>
  </si>
  <si>
    <t xml:space="preserve">OCI improvement in a few places is attributed to mentorship Achievers received from Street Library Ghana. </t>
  </si>
  <si>
    <t>Percentage of program participants who improved their reading and writing skills</t>
  </si>
  <si>
    <t>Giving Circle</t>
  </si>
  <si>
    <t>Holland</t>
  </si>
  <si>
    <t>Jazi Foundation</t>
  </si>
  <si>
    <t>12888</t>
  </si>
  <si>
    <t>school materials and uniforms for the girls’ education program, as well as stipends for teachers in the tutoring program.</t>
  </si>
  <si>
    <t xml:space="preserve">Achievers Ghana Education runs a holistic education program targeting slum-based girls who are at risk of or victims of forced child marriage and uses a participatory approach and strong community outreach activities to advocate for girls’ protection and education. </t>
  </si>
  <si>
    <t>GFC supports Achievers Ghana’s girls’ education program, which provides girls with opportunities to go to school, offers after-school tutoring to help them learn and stay in school, and runs girls’ clubs to empower participants.</t>
  </si>
  <si>
    <t>The number of children served increased because the organization was able to support more children as a result of an increase in funding.</t>
  </si>
  <si>
    <t>Achievers Ghana received additional funds from individual donors and from the Leading Ladies’ Network because of the confidence they had in the organization. The organization used the funds to expand the girls’ education and outreach programs.</t>
  </si>
  <si>
    <t>Achievers Ghana attracted a number of undergraduate volunteers who supported program participants with reading and writing exercises, resulting in an impressive program outcome.</t>
  </si>
  <si>
    <t>Kirkey Family</t>
  </si>
  <si>
    <t>Canada</t>
  </si>
  <si>
    <t>12509</t>
  </si>
  <si>
    <t>operational costs, volunteer allowances, and expansion of the girls’ education program.</t>
  </si>
  <si>
    <t>Ghana has made tangible progress in increasing access to education and narrowing gender gaps. In 2005, the Ministry of Education abolished school fees nationwide for basic education, and that policy had an immediate and substantial impact on enrollment, with the primary-school net enrollment rate increasing from 59.1 percent to 68.8 percent and the net enrollment at the junior secondary level increasing from 31.6 percent to 41.6 percent. However, negative social and cultural perceptions about formal education, especially for girls, and stereotyped gender roles have negatively impacted girls’ education and learning. Failures to address this situation and narrow the education gap dispossess a whole generation of girls, depriving them of opportunities to unlock and develop their potential and escape poverty. In addition, it undermines prospects for vibrant growth and wealth creation in the country.</t>
  </si>
  <si>
    <t>Achievers Ghana Education (Achievers Ghana) runs a holistic program targeting girls who are at risk of or victims of child marriage. Using a participatory approach, the program organizes strong community outreach activities and advocates for girls’ protection and education. Most of the girls are orphans or lack functioning parents, and they often live in abusive and unsafe environments. The organization works with faith-based leaders to better understand and help address the needs of adolescent girls and unlock their potential. Founded in 2011, Achievers Ghana educates the community to rise up against early and forced marriages and gender-based violence, while promoting girls’ education, learning, and general empowerment. The organization helps establish active girls’ clubs, conducts mentoring classes and sensitizes girls on the importance of education. Parents and community members are also engaged to support the education of their children, especially their female children. Director Amadu Mohammed was inspired to co-found Achievers Ghana by his mother’s constant courage and her devotion to his education, which helped him complete university. Mohammed is an expert in banking and microfinance who grew up in the same Accra slum where the program operates. Although he was in and out of school as a child, he now holds a bachelor of arts degree in social work and sociology. He also won the national MTN Heroes of Change award in 2014 in the Community Crusader category. Amina Ismael Daru, who was only 14 when she co-founded Achievers Ghana, was one of three finalists for the International Children’s Peace Prize in 2012.</t>
  </si>
  <si>
    <t>With six full-time and part-time staff members and two volunteers, Achievers Ghana supports access to education, retention in school, learning and passing to the next grade level, and completion of school through scholarships, an after-school tutoring program, and mentorship. The ultimate aim of Achievers Ghana’s program is to equip girls with numeracy, literacy, and science skills that can be used to realize their potential. Carefully selected and trained female members of the community are each assigned several girls to provide with emotional support and advice to build their self-esteem and self-confidence. For three hours a day, Monday through Saturday, the girls are engaged in after-school learning and extracurricular activities. The organization monitors the progress of the girls in their various schools every week and works with teachers and school administrators to ensure that the girls maintain the momentum to excel in their academic work. Program participants also benefit from education on HIV/AIDS and reproductive health. Achievers Ghana’s overall programmatic goal is to do things differently and creatively to address the issues of access to education and learning.</t>
  </si>
  <si>
    <t>Achievers Ghana is doing amazing work with limited resources. Even though it lacks basic organizational structures and systems, the organization gained national recognition in 2012 when one of its founders was named a finalist for the International Children’s Peace Prize, and its visibility grew in 2014 when the other founder was recognized with the MTN Heroes of Change award. At this stage of its growth, partnership with GFC will help the organization establish effective and sustainable structures and strengthen its girls’ education initiative. Achievers Ghana will be part of Echidna Giving’s initiative for girls’ education.</t>
  </si>
  <si>
    <t xml:space="preserve">Oasis Capital Ghana Limited </t>
  </si>
  <si>
    <t xml:space="preserve">MTN Group </t>
  </si>
  <si>
    <t xml:space="preserve">Jazi Foundation </t>
  </si>
  <si>
    <t>Netherlands</t>
  </si>
  <si>
    <t>11932</t>
  </si>
  <si>
    <t>Pakistan</t>
  </si>
  <si>
    <t>Islamabad</t>
  </si>
  <si>
    <t>Acid Survivors Foundation, Pakistan</t>
  </si>
  <si>
    <t>staff salaries, nutritional supplements, transportation, and medicine.</t>
  </si>
  <si>
    <t xml:space="preserve">Acid Survivors Foundation, Pakistan (ASF) aims to prevent acid violence and provides care and rehabilitation to acid attack victims, mostly young girls, through its nursing care and rehabilitation unit, child protection program, "Burning Truth" awareness campaign, and capacity-building program. </t>
  </si>
  <si>
    <t>GFC supports the nursing care and rehabilitation unit, which provides comprehensive services, including medical care, psychosocial support, and socioeconomic rehabilitation, to survivors of acid attacks.</t>
  </si>
  <si>
    <t>ASF has made impressive strides in its budget, number of beneficiaries, and organizational visibility. The organization’s advocacy efforts with the Punjab Health Department led to the establishment of the first-ever public social rehabilitation center for acid and burn survivors. ASF’s programs to build capacity and awareness about acid violence have resulted in an increased number of police reports and convictions in legal cases. ASF is emerging as a leader in the prevention of and response to gender-based violence.</t>
  </si>
  <si>
    <t>Through increased funding, ASF was able to greatly expand the number of children that the organization serves.</t>
  </si>
  <si>
    <t>Percentage of beneficiaries demonstrating a positive change in emotional well-being</t>
  </si>
  <si>
    <t>Flag for innovation and learning</t>
  </si>
  <si>
    <t>ASF has emerged as a regional leader on the issue of gender-based violence.</t>
  </si>
  <si>
    <t xml:space="preserve">AUSAID	  	</t>
  </si>
  <si>
    <t>Australia</t>
  </si>
  <si>
    <t xml:space="preserve">UN women	</t>
  </si>
  <si>
    <t xml:space="preserve">USAID	  	</t>
  </si>
  <si>
    <t>Pakistani Italian Debt for Development Swap Agreement</t>
  </si>
  <si>
    <t>Pakistan and Italy</t>
  </si>
  <si>
    <t xml:space="preserve">Group Development	</t>
  </si>
  <si>
    <t>France</t>
  </si>
  <si>
    <t>11545</t>
  </si>
  <si>
    <t>staff salaries, nutritious food, transportation, medicine, and surgery costs.</t>
  </si>
  <si>
    <t>Acid Survivors Foundation, Pakistan (ASF) aims to prevent acid violence and provides care and rehabilitation to acid attack victims, mostly young girls, through its nursing care and rehabilitation unit, child protection program, "Burning Truth" awareness campaign, and capacity-building program.</t>
  </si>
  <si>
    <t>Smile Again</t>
  </si>
  <si>
    <t>Italy</t>
  </si>
  <si>
    <t>UNDP</t>
  </si>
  <si>
    <t>ASTI</t>
  </si>
  <si>
    <t>UK</t>
  </si>
  <si>
    <t>Groupe Developpement</t>
  </si>
  <si>
    <t>10860.01</t>
  </si>
  <si>
    <t>ASF aims to prevent acid violence and provides care and rehabilitation to acid attack victims, mostly young girls, through its nursing care and rehabilitation unit, child protection program, 'Burning Truth' awareness campaign, and capacity building program.</t>
  </si>
  <si>
    <t>Our grant supports the nursing care and rehabilitation unit, which provides comprehensive services, including medical care, psychosocial support, and socioeconomic rehabilitation, to survivors of acid attacks.</t>
  </si>
  <si>
    <t>Acid violence is most prevalent in Pakistan, Bangladesh, Afghanistan, Cambodia, and India. Eighty percent of the victims of acid attacks are female, and 40 percent are under 18 years of age. Attackers often target victims' faces, resulting in extreme disfigurement and blindness. The immense physical, psychological, and social scarring from these attacks requires intensive rehabilitation and care, which is seldom available. Lack of financial resources; social stigma; inadequate laws and policies for care, protection, and rehabilitation; and physical disability are some of the many challenges the survivors face. In Pakistan, the causes of attacks on children and women include refusal of sexual advances or marriage proposals, land disputes, religious fanaticism, and family revenge. While there is limited data available on the number of acid-related attacks in Pakistan, Acid Survivors Foundation reported 153 new acid attacks in 2010.</t>
  </si>
  <si>
    <t>Acid Survivors Foundation, Pakistan (ASF) aims to stop acid violence and provide care and rehabilitation to victims of acid attacks. Founded in 2006, ASF takes a holistic approach to eradicating acid violence. Its programs include a nursing care and rehabilitation unit that provides rehabilitation services to burn victims, a child protection program that promotes child rights, a "Burning Truth" awareness campaign that utilizes art as a tool to bring public awareness and sustainable change to acid violence, and a capacity-building program that trains other organizations on the rehabilitation of survivors of acid attacks. ASF also works on policy advocacy to demand stricter laws and state-sponsored rehabilitation mechanisms to address acid attacks, including having the government bear the cost of the rehabilitation of acid survivors and requiring hospitals to file police reports. ASF is a member of several networks, including Acid Survivors Trust International, Eradication of Violence Against Women and Girls, and Union for Human Rights. Executive director Mohammad Khan is a former diplomat and is the lead force behind a campaign to pass the Acid and Burn Crime Act 2011 in Pakistan.</t>
  </si>
  <si>
    <t>The Nursing Care and Rehabilitation Unit provides comprehensive services, including medical care, psychosocial support, and socioeconomic rehabilitation, to survivors of acid attacks. Since 2006, the unit has served approximately 70 survivors, half of whom were under 18 years of age. It is the sole care and rehabilitation unit for acid attack survivors in the country. Acid attack survivors and their families are also provided with counseling and group therapy. Additionally, after the initial support and treatment, the unit provides education and vocational training opportunities to children and facilitates job placement for youth.</t>
  </si>
  <si>
    <t>A $40,000 grant from an Italian donor was delayed and is not reflected in last year's budget, resulting in the decrease for Year 2. The grant was received for the current fiscal year and will be reflected in next year's budget.</t>
  </si>
  <si>
    <t>United Nations Development Programme</t>
  </si>
  <si>
    <t>Acid Survivors Trust International</t>
  </si>
  <si>
    <t>May 18 Memorial Foundation</t>
  </si>
  <si>
    <t>South Korea</t>
  </si>
  <si>
    <t>10860</t>
  </si>
  <si>
    <t>2011 Spring</t>
  </si>
  <si>
    <t>ASF aims to prevent acid violence and provides care and rehabilitation to acid-attack victims, mostly young girls, through its nursing care and rehabilitation unit, child protection program, 'Burning Truth' awareness campaign, and capacity-building program.</t>
  </si>
  <si>
    <t>Acid violence is most prevalent in Pakistan, Bangladesh, Afghanistan, Cambodia and India. Eighty percent of the victims of acid attacks are females and forty percent are under 18 years of age. Attackers often target the faces resulting in extreme disfigurement and blindness. The physical, psychological, and social scarring survivors face needs intensive rehabilitation and care which is seldom available to them. The lack of financial resources, social stigma, inadequate laws and policies for care, protection, and rehabilitation, and physical disability are some of many challenges the survivors face. In Pakistan, the causes of attacks on children and women include refusal of sexual advances or marriage proposals, land disputes, religious fanaticism, and family revenge. While there is limited data available on the recent number of acid-related attacks in Pakistan, ASF reported 153 new cases of acid attacks in 2010.</t>
  </si>
  <si>
    <t>Acid Survivors Foundation (ASF) aims to stop acid violence and provide care and rehabilitation to victims of acid attacks. Founded in 2006, ASF provides a holistic approach to eradicating acid violence. The programs include a nursing care and rehabilitation unit that provides rehabilitation services to burn victims, a child protection program that promotes child rights, a "Burning Truth" awareness campaign that utilizes art as a tool to bring public awareness and sustainable change to acid violence, and a capacity building program that imparts training to other organizations on rehabilitation of survivors of acid attacks. ASF works on policy advocacy to demand stricter laws and state sponsored rehabilitation mechanisms to address acid attacks including government's cost bearing for the rehabilitation of acid survivors and hospital's responsibility in registering police report. ASF is a member of several networks including Acid Survivors Trust International, Eradication of Violence Against Women and Girls, and Union for Human Rights. Executive Director, Mohammad Khan, a former diplomat, is the lead force behind s campaign to pass Acid and Burn Crime Act 2011 in Pakistan.</t>
  </si>
  <si>
    <t>The Nursing Care and Rehabilitation Unit (NCRU) provide comprehensive services including psychosocial support and socio-economic rehabilitation to about 70 survivors of acid attacks and half of them are under 18 years of age. It is the sole care and rehabilitation unit for acid attack survivors in the country. Acid attack survivors and their families are provided with counseling and group therapy. Additionally, after the initial support and treatment the unit provides opportunities of education and vocational training to children and facilitates job placement for the youth. GFC's funding will be used to support 25 children and youth in the Nursing Care and Rehabilitation Unit.</t>
  </si>
  <si>
    <t>Acid Survivors Trust Internation</t>
  </si>
  <si>
    <t>Zurich Foundation</t>
  </si>
  <si>
    <t>13176</t>
  </si>
  <si>
    <t>Tanzania</t>
  </si>
  <si>
    <t>Arusha</t>
  </si>
  <si>
    <t>Action for Children</t>
  </si>
  <si>
    <t>Letter of inquiry</t>
  </si>
  <si>
    <t>Last year was a remarkable year from AfC because of the growth the organization achieved in its programs and the strides they made collaborating with the government. With increased in-kind support from local businesses and effective collaboration with the Arusha City Council, AfC achieved nearly 100 percent increase in the number of children the organization supports. This in addition to staff capacity development in child protection and orientation of the ECD attendants of organization to use child-centered approach attracted the attention of the Arusha Social welfare Department and other stakeholders to partner with the organization. AfC also elevated their visibility by involving the children they support and their families in the  observation of the Day of the African Child last August. AfC used a checklist from GFC to improve upon their child protection strategy and community outreach programs. With an opportunity grants from GFC, AfC is revamping its accounting system and its internal controls, its accounts officer will also receive training to help them align the record to international standards.</t>
  </si>
  <si>
    <t>Though its cash grants were reduced, AfC used in-kind contributions it received, along with support from the Arusha Social Welfare Department, to nearly double the number of children served.</t>
  </si>
  <si>
    <t>AfC’s budget reduction was a result of most local existing donors providing in-kind support instead of cash grants.</t>
  </si>
  <si>
    <t>Percentage of students who improved their academic performance</t>
  </si>
  <si>
    <t>Action for Children and Communities in Africa (ACACIA)</t>
  </si>
  <si>
    <t>12867</t>
  </si>
  <si>
    <t>school supplies for the girls’ education program, as well as staff stipends and materials for the after-school tutoring program.</t>
  </si>
  <si>
    <t xml:space="preserve">As a youth-led organization serving vulnerable girls who have been forced into early marriage or trafficked into domestic
servitude, Action for Children (AfC) provides psychosocial support and medical and legal assistance to victims and their children, establishes children’s rights clubs in schools, and operates a child abuse helpline. </t>
  </si>
  <si>
    <t>GFC supports AfC’s adolescent girls’ education program, which provides rescued adolescent girls with second-chance education, vocational skills training, and after-school tutoring and mentoring.</t>
  </si>
  <si>
    <t>AfC’s budget increase is as a result of support received from local businesses and profits from its revolving loan initiative.</t>
  </si>
  <si>
    <t>Joyful Women- Table banking</t>
  </si>
  <si>
    <t>12510</t>
  </si>
  <si>
    <t>staff salaries, rent, office supplies, and materials for the girls’ education program.</t>
  </si>
  <si>
    <t xml:space="preserve">A youth-led organization serving vulnerable girls who have been forced into early marriage or trafficked into domestic servitude, Action for Children (AfC) provides psychosocial support and medical and legal assistance to rescued adolescent girls and their children, establishes children’s rights clubs in schools, and operates a child abuse helpline. </t>
  </si>
  <si>
    <t>The reduction in organizational budget shaped AfC’s decision to focus only on girls’ education, leading to a reduction in the number of children served.</t>
  </si>
  <si>
    <t>AfC lost its major donor, Bread for the World, due to a strategic decision by the donor to scale down its activities in Africa.</t>
  </si>
  <si>
    <t>Flag for concern and monitoring</t>
  </si>
  <si>
    <t>AfC’s budget has decreased significantly, and GFC will work closely with AfC to help reverse the situation.</t>
  </si>
  <si>
    <t>East African Children's Project</t>
  </si>
  <si>
    <t>11884</t>
  </si>
  <si>
    <t>expansion of the adolescent girls’ empowerment program and for payment of staff stipends.</t>
  </si>
  <si>
    <t>Action for Children (AfC) is a youth-led organization that serves vulnerable adolescent girls and children who have been forced into early marriage or trafficked into domestic servitude by providing them with psychosocial support and medical and legal assistance and by establishing children’s rights clubs in schools and operating a child abuse helpline.</t>
  </si>
  <si>
    <t>GFC supports AfC’s adolescent girls’ empowerment program, which provides rescued adolescent girls with second-chance education, vocational skills training, and after-school tutoring and mentoring.</t>
  </si>
  <si>
    <t>Tanzania is the largest and most stable country in East Africa and hence has played host to a significant number of refugees from various conflict-affected neighboring countries. Although the past decade in Tanzania has been marked by successful reforms and steady economic growth, controlling the spread of HIV and creating better living conditions for the rural poor, especially vulnerable adolescent girls, remains a challenge. In spite of proactive initiatives by the government, like abolishing school fees, there are still barriers preventing children from accessing and remaining in school, including child marriage and commercial sexual exploitation of girls. According to the UN, in 2004 an estimated 25 percent of girls between 15 and 19 years of age were married, divorced, or widowed. Furthermore, approximately 30 percent of the Tanzanian children who are enrolled in school fail to complete their primary education, and in secondary school the dropout rate is 20 percent. Data from the Tanzania Media Women’s Association shows a strong correlation between HIV/AIDS, early school exit, teenage marriage, and pregnancy. Social and cultural norms concerning gender also prevent girls from maintaining regular school attendance.</t>
  </si>
  <si>
    <t>Action for Children (AfC) is a youth-led organization established in 2008 to serve vulnerable adolescent girls and children forced into early marriage or trafficked into domestic work. The founder and executive director, Boniface Mouti, is a trained high-school teacher and writer. He resigned from formal employment to dedicate his life to helping vulnerable children. He holds a diploma in philosophy, two degrees in philosophy and development studies, a postgraduate diploma in education, and a master’s degree in international relations. AfC has won two awards; one from the government of Tanzania for being the best in the Arusha district in mobilizing community efforts to provide education for vulnerable children, and the other from the Media Council of Arusha for being an outstanding champion of children’s rights.</t>
  </si>
  <si>
    <t>The AfC program began with 18 adolescent girls with different categories of vulnerability and has now grown to serve 200 children aged 8 to 18. With six full-time staff members, one part-time staff member, and 25 volunteers, AfC operates community and school outreach programs to sensitize the general public on children’s rights (especially girls’ rights) and the harmful and irreversible effects of human trafficking, child labor, and early marriage. AfC helps to establish children’s rights clubs in schools, where teachers who have been trained by AfC serve as volunteer mentors and hold weekly meetings with the children. AfC also uses a bimonthly radio program, which reaches over 20 regions in Tanzania and Zanzibar, to create awareness on children’s rights and responsible parenting. The organization provides family and psychosocial support, offers medical and legal aid to abused and rescued children, and refers those who need transitional homes to partner organizations. In addition, AfC helps rescued adolescent girls obtain second-chance education and participate in after-school tutoring and mentoring programs, while helping out-of-school youth acquire the skills to set up their own microbusinesses. AfC also operates a child helpline where people can call in to report cases of human trafficking, child abuse, female genital mutilation, and forced marriages of girls.</t>
  </si>
  <si>
    <t>AfC focuses its programming on holistic child support. The organization has a strong board of directors and robust bookkeeping and record-keeping systems. AfC’s leadership is very ambitious, and GFC is well positioned to leverage additional resources and use its customized nonfinancial services to help AfC grow and achieve its goal of ensuring comprehensive child protection at all levels.</t>
  </si>
  <si>
    <t>Bread for the World</t>
  </si>
  <si>
    <t>Germany</t>
  </si>
  <si>
    <t>Misereor</t>
  </si>
  <si>
    <t>13305</t>
  </si>
  <si>
    <t>Togo</t>
  </si>
  <si>
    <t>Tsevie</t>
  </si>
  <si>
    <t xml:space="preserve">Action pour le Développement Durable: Le Rônier </t>
  </si>
  <si>
    <t>Actions for Sustainable Development: Le Ronier</t>
  </si>
  <si>
    <t>Sophie Lawson-Adigo (Organisation pour la Femme et le Developpement, Togo)</t>
  </si>
  <si>
    <t>Baseline OCI not available.</t>
  </si>
  <si>
    <t>13038</t>
  </si>
  <si>
    <t>school fees and materials for after-school learning activities.</t>
  </si>
  <si>
    <t xml:space="preserve">Actions pour le Développement Durable: Le Rônier specializes in educating rural children who are abandoned or are survivors of child trafficking; some of the children have lost both parents and have joined the labor force to support themselves. </t>
  </si>
  <si>
    <t xml:space="preserve">GFC supports Le Ronier’s primary-education program, which includes access to public schools and payment of school fees, after-school activities and literacy support, nutritional support, and health care support. </t>
  </si>
  <si>
    <t>Togo is one of the poorest countries in the world; more than 30 percent of the population lives below the poverty line, and the GDP per capita is extremely low, at $636. This level of poverty has an especially severe impact on children, most of whom suffer from malnutrition and lack educational opportunities. Instead of being in school, many children join the labor force in order to support themselves or supplement their family income. More than 20 percent of Togolese children do not attend school. While primary education in Togo is supposed to be free and compulsory, many parents are unable to send their children to school because they cannot afford the secondary costs of schooling. For those who do attend school, conditions are poor; a primary-school class usually has around 80 students, squeezed into old, cramped classrooms in substandard buildings.</t>
  </si>
  <si>
    <t>Action pour le Développement Durable: Le Ronier provides sustainable solutions to the challenges faced by rural children who are abandoned or are victims of human trafficking. Founded in 2007 as a youth-led, child-focused grassroots organization, Le Ronier uses an innovative family-empowerment approach  to improve the educational, psychosocial, and general well-being of the children in its programs. With the support of community leaders and other stakeholders, the organization engages families to remove barriers to formal education, ensuring that its beneficiaries have access to education, are retained in school, and receive a quality, life-transforming education. Kodjovi Amouzou is one of the three co-founders of Le Ronier and currently serves as the executive director. He holds a degree in sociology and is the coordinator of a network of NGOs under the umbrella organization of IDAY. His exposure to youth empowerment and teaching helps him direct Le Ronier’s education-focused initiatives. Le Ronier uses a combination of grassroots advocacy methods, direct service provision, and family financial empowerment to effect change.</t>
  </si>
  <si>
    <t>Le Ronier runs a holistic program that provides access to primary-school education and literacy support for children in rural areas. Le Ronier’s family empowerment initiatives and its strengthening of community-based educational structures such as school management committees help to facilitate access to education, and Le Ronier reduces the cost and burden of education by paying school fees. With nine full-time staff and two volunteers, Le Ronier also works to remove cultural barriers to formal education. Adolescent girls, in particular, face  societal norms and expectations that prevent them from going to and staying in school. The educational support Le Ronier provides includes after-school activities to help accelerate learning. The organization also helps parents of the children in the program through micro-credit packages that improve their financial status and make it possible for them to bear the other costs of taking care of their children and to keep their children out of the labor force. Home visits are made at least twice a month, and school visits are made once each week, to obtain feedback on how the children are doing and to ensure that both parents and teachers are supporting the children to attend school five days a week. Le Ronier uses the services of pro bono counselors to provide at least once-a-month counseling sessions for the children and their families.</t>
  </si>
  <si>
    <t>Le Ronier has strong community support, the backing of the local government, and assistance from its co-founders, who are experts in different fields. The organization has a committed board that assists the staff in removing barriers to formal primary-school education, a focus that has received little attention in Le Ronier’s areas of operation. GFC’s partnership with Le Ronier will provide a great opportunity for the organization to facilitate programmatic growth. Due to its focus on education and literacy, Le Ronier will be part of Fondation Les Pâquerettes’ education portfolio.</t>
  </si>
  <si>
    <t xml:space="preserve">Foundation of the Cross </t>
  </si>
  <si>
    <t>Belgium</t>
  </si>
  <si>
    <t>12994</t>
  </si>
  <si>
    <t>East Asia &amp; Pacific</t>
  </si>
  <si>
    <t>Cambodia</t>
  </si>
  <si>
    <t>Phnom Penh</t>
  </si>
  <si>
    <t>Advanced Centre for Empowerment</t>
  </si>
  <si>
    <t>Cath Waugh (GFC grantee partner Aziza's Place, Cambodia)</t>
  </si>
  <si>
    <t>Amanda Hsiung</t>
  </si>
  <si>
    <t>salaries, rent, and training materials.</t>
  </si>
  <si>
    <t>Advanced Centre for Empowerment (ACE) focuses on improving the skills, abilities, and opportunities of the poorest Cambodians by offering education, community development training, and leadership training to children and youth.</t>
  </si>
  <si>
    <t>GFC supports ACE’s education center, which provides children aged 5 to 18 with daily academic classes as well as weekly computer and sports classes, supplemental nutrition, health checkups, and workshops on leadership skills, child rights, and career options.</t>
  </si>
  <si>
    <t xml:space="preserve">Last year, through GFC, ACE was able to engage with Grant Thornton, which helped the organization to develop its capacity around HR, financial systems, and fundraising and to improve its planning and policy documents. These advances raised the overall capacity of the organization such that there are now more centers and staff, resulting in more than 60 trainings and workshops that benefited a total of more than 600 children last year. ACE has also been actively networking and exchanging best practices with like-minded groups and universities in Taiwan, which has not only increased the organization’s outreach but also allowed it to access more funding opportunities. </t>
  </si>
  <si>
    <t>Program participants who completed the skills training program</t>
  </si>
  <si>
    <t>Heimberg Barr</t>
  </si>
  <si>
    <t>United World Collect South East Asia (UWCSEA)</t>
  </si>
  <si>
    <t>Department of Social Work, Asia University</t>
  </si>
  <si>
    <t>Taiwan</t>
  </si>
  <si>
    <t>Taiwan Fund for Children and Families (TFCF)</t>
  </si>
  <si>
    <t>Beautiful Taiwan Association</t>
  </si>
  <si>
    <t>12738</t>
  </si>
  <si>
    <t>Over the past year, ACE applied for and received small seed grants, and with its increased budget was able to expand the scope of its work by opening a center for leadership classes. GFC supported the organization’s leadership by providing an opportunity grant to the director to deliver the keynote address at a conference on social work in Taiwan. Over the next year, GFC will assist the organization with diversifying its revenue streams through crowdfunding and identifying additional fundraising opportunities.</t>
  </si>
  <si>
    <t>Heimberg Law Group</t>
  </si>
  <si>
    <t>World United Collect South Asia</t>
  </si>
  <si>
    <t xml:space="preserve">Taiwan Fund for Children and Families </t>
  </si>
  <si>
    <t xml:space="preserve">Beautiful Taiwan Association </t>
  </si>
  <si>
    <t xml:space="preserve">Experience Cambodia </t>
  </si>
  <si>
    <t>12327</t>
  </si>
  <si>
    <t>salaries and rent.</t>
  </si>
  <si>
    <t>Attitude Center for Education (ACE) focuses on improving the skills, abilities, and opportunities of the poorest Cambodians by providing education, community development training, and leadership training to children and youth.</t>
  </si>
  <si>
    <t>This past year, ACE moved its main center to a new location, completed a smooth leadership transition, and deepened partnerships with local and international organizations. ACE’s new facility is one-third the rent of the former space, but it poses challenges in regard to the dormitory and training areas, which the organization is working to mitigate. Thanks to a partnership with the United World College of South East Asia, ACE’s Rudi Boa Center now provides a weekly fruit and porridge program for all of its students. The organization continued strong partnerships in the past year with two NGOs, Empowering Youth in Cambodia and Cambodia World Family. Most of the organization’s staff and volunteers and several of its youth beneficiaries participated in trainings for classroom management, teaching methodology, child protection, and management and leadership. This coming year, GFC will continue to provide capacity-building support and visibility and leverage assistance for ACE.</t>
  </si>
  <si>
    <t>United World College of Southeast Asia</t>
  </si>
  <si>
    <t>Int'l Partnership for Service Learning and Leadership</t>
  </si>
  <si>
    <t>12024</t>
  </si>
  <si>
    <t>staff salaries, operational expenses, and educational materials.</t>
  </si>
  <si>
    <t xml:space="preserve">Attitude Center for Education (ACE) focuses on improving the skills, abilities, and opportunities of the poorest Cambodians by providing education, community development training, and leadership training to children and youth.  </t>
  </si>
  <si>
    <t>GFC supports ACE’s education center, which provides children aged 5 to 18 with daily academic classes as well as weekly computer and sports classes, supplemental nutrition, health checkups, and workshops on leadership skills, child rights, and career counseling.</t>
  </si>
  <si>
    <t>Due to a loss of training space, ACE had to suspend its income-generating weekend training program.</t>
  </si>
  <si>
    <t>ACE experienced a decrease in budget and will need a monitoring visit in the coming year.</t>
  </si>
  <si>
    <t>11579</t>
  </si>
  <si>
    <t xml:space="preserve">Attitude Center for Education (ACE) focuses on improving the skills, abilities, and opportunities of the poorest Cambodians by providing education, community development training, and leadership training to children and youth. </t>
  </si>
  <si>
    <t>GFC supports ACE’s education center, which provides children aged 5 to 18 with daily academic classes as well as weekly computer and sports classes, supplemental nutrition, health checkups, and workshops on leadership skills, child rights, and career counseling</t>
  </si>
  <si>
    <t>Thirty years ago, the Khmer Rouge systematically exterminated Cambodia's educated class in order to prevent an uprising against their regime. Today, Cambodia's educational system still struggles to compensate for the loss of this generation of leaders and to recover from the damage done to the culture of education. Public schools, especially those serving slum communities, are under-resourced and unable to provide crucial opportunities for children and youth to learn key skills such as English, computer literacy, and leadership. Unofficial fees, especially for "optional" extra classes, place graduation out of reach for many poor children. Those who graduate are often left poorly prepared for the job market and unable to escape the poverty of their communities.</t>
  </si>
  <si>
    <t>Based on the belief that the best hope for rebuilding Cambodia lies in empowering a new generation of local leaders, Attitude Center for Education (ACE) was founded in 2009 to improve the skills, abilities, and opportunities of the poorest Cambodians by providing education, community development training, and leadership training to children and youth. Founder and board member Sokchea Sang moved from a rural village to Phnom Penh after he was accepted into university to study law, with support from an NGO that provided him with housing and leadership training. After graduation, Sang was inspired to provide other Cambodian youth with the same life-changing opportunity that he was given, and he worked with NGOs in slum communities for five years. After founding ACE, Sang was awarded a Winston Fellowship to attend the Summer Peacebuilding Institute Program on leadership and conflict transformation at Eastern Mennonite University. Director Phana Sun is a nurse by training and has project coordination experience working with international NGOs.</t>
  </si>
  <si>
    <t>ACE's main programs include the Leadership Training Centre, a weekend training program, and a nutrition and education program. The Leadership Training Centre provides housing, scholarships, life skills training, leadership training, and internships to enable marginalized youth aged 18 to 24 from remote provinces and urban slum communities to attend university, and the weekend training program offers courses on topics such as leadership, NGO management, and business planning for ACE students and for staff from other NGOs. The supplemental nutrition and education program serves children through two education centers located in an urban slum and at a slum relocation site 22 kilometers  from Phnom Penh. At the education centers, over 200 children aged 5 to 18 attend two hours a day of supplemental English and Khmer classes, along with weekly computer classes and soccer or dance class. Children also receive supplemental nutrition twice a month and health checkups once a month, and have access to regular workshops on leadership skills, child rights and protection issues, and for older children, career counseling.</t>
  </si>
  <si>
    <t>Because ACE focuses on building the next generation of Cambodian leaders, all of the organization's programs provide innovative leadership opportunities and encourage civic engagement. Outstanding students at the education centers are chosen as team leaders after going through a competitive retreat-style training; many team leaders go on to become teachers; and all of the students at the Leadership Training Centre must complete 25 hours of volunteer work a month with ACE or other community development projects. Founded in 2009, ACE is still a relatively new and nascent organization, and it has had little institutional funding. The organization has, however, been very successful at soliciting individual donations and manages to cover some costs through training proceeds. With this strong base of existing support and its strong leadership, ACE has the capacity to absorb additional funding and grow quickly with GFC's support.</t>
  </si>
  <si>
    <t>Empowering Communities</t>
  </si>
  <si>
    <t>Rotary Club of Phnom Penh Metro</t>
  </si>
  <si>
    <t>FGP Cambodia Ltd &amp; Time to Shine</t>
  </si>
  <si>
    <t>Chibodia</t>
  </si>
  <si>
    <t>Rotary Club of Malaysia</t>
  </si>
  <si>
    <t>Malaysia</t>
  </si>
  <si>
    <t>10358</t>
  </si>
  <si>
    <t>Agastya International Foundation</t>
  </si>
  <si>
    <t>25,000 USD to create and disseminate documentation on Agastya's Teaching-Learning Methods in order
to expand the organization's outreach, promote replication of its model, and generate revenue.
25,000 USD for the creation of high-definition films on the Teaching-Learning Methods of Agastya.
Agastya will utilize the films to showcase its work at conferences, share its work with donors, establish
partnerships with the government, and generate funds by selling the CDs and DVDs of the films. These
films will allow Agastya to efficiently replicate its model, further establish its presence, increase
awareness, and attract new donors, all of which will enhance its long-term sustainability.</t>
  </si>
  <si>
    <t>No Report Found on P Drive</t>
  </si>
  <si>
    <t>Agastya International Foundation was established in 1999 to transform primary and secondary schooling in India by shifting the focus of formal education away from rote-based learning and towards critical thinking and participation. Agastya uses mobile lab, science fairs, teacher training, and communications and information technology programs to inspire and engage underserved children. The mobile labs are equipped with over 150 low-cost science experiments that reach about 100 children a day (ages 6 to 18). Every mobile lab organizes 20 science fairs a year and each fair attracts about 3,000 children.
Since 2003, GFC has worked closely with Agastya, and seen their tremendous growth.  With GFC support, Agastya has increased its budget from $50,000 to over $1,000,000 in its sixth year. Currently Agastya has 32 mobile labs and has completed a campus guest house which can accommodate 38 people. A press briefing sponsored by GFC in 2009, featured Agastya's mobile labs and generated significant attention from both local and national media outlets. GFC was the first US based institutional funder of Agastya. As part of GFC's value added services, Agastya also received an Organizational Development award in 2006. With this award, Agastya created a plan for greater efficiency and sustainability.</t>
  </si>
  <si>
    <t>11347</t>
  </si>
  <si>
    <t>Bengaluru</t>
  </si>
  <si>
    <t>Aikya</t>
  </si>
  <si>
    <t>Unity</t>
  </si>
  <si>
    <t>Ananya Trust (GFC grantee partner, India)</t>
  </si>
  <si>
    <t>2008</t>
  </si>
  <si>
    <t>salaries, scholarships, educational materials, transportation and administrative costs.</t>
  </si>
  <si>
    <t xml:space="preserve">Aikya designs and implements programs that strengthen the entrepreneurial and leadership skills of the poor, ethnic minorities, women, and children by developing the resources inherent within these populations and by linking beneficiaries to external resources. </t>
  </si>
  <si>
    <t>GFC supports Aikya’s Mobius Learning Mandala, which views learning as a continuous process without separation between learners and teachers and which offers experiential learning, livelihood opportunities, after-school academic help, emotional support, counseling, and regular sports activities for marginalized youth.</t>
  </si>
  <si>
    <t>Over the past two years, GFC has closely monitored Aikya's challenges in fundraising and strategic planning following the death of the organization's leader. GFC has offered various value-added services to Aikya, but due to lack of organizational commitment, they have resulted in limited outcomes. This past year, after intensive conversations and consultation with the GFC program officer, Aikya agreed to receive organizational development support focusing on fundraising and planning. GFC plans to prepare the organization for exit.</t>
  </si>
  <si>
    <t>Percentage of program participants making informed choices for further study or employment</t>
  </si>
  <si>
    <t>Aikya has struggled to expand its programs and mobilize resources for its programs since the sudden death of its core strategic leader two years ago, and the organization continues to face challenges in developing new leadership.</t>
  </si>
  <si>
    <t>Aikya Foundation</t>
  </si>
  <si>
    <t>10017.03</t>
  </si>
  <si>
    <t>Aikya designs and implements programs that strengthen the entrepreneurial and leadership skills of the poor, ethnic minorities, women, and children by developing the resources inherent within these populations and linking beneficiaries to external resources.</t>
  </si>
  <si>
    <t>Our grant supports Aikya's Mobius Learning Mandala, which views learning as a continuous process without separation between learners and teachers and offers experiential learning, livelihood opportunities, after-school academic help, emotional support, counseling, and regular sports activities for marginalized youth.</t>
  </si>
  <si>
    <t>Although segments of India's education system are considered among the best in the world, the system is not able to meet the needs of children from socioeconomically marginalized communities, and the number of dropouts in this population is very high. Many of these children join the labor force to supplement the family income. Out of a total of 210 million children aged 5 to 14, an estimated 11.2 million work, and an estimated 2 million work in hazardous industries. Both boys and girls work, and girls are more likely to be exploited and are less likely to attend school.</t>
  </si>
  <si>
    <t>Aikya, a locally funded community organization, has been designing and implementing innovative programs that provide opportunities for developing entrepreneurial and leadership skills since 1982. Aikya's strength has been in working directly with the stakeholders, empowering them to take ownership of their learning and their future. The organization's innovative approach focuses on developing the resources inherent within the poor, ethnic minorities, women, and children and on linking beneficiaries with external resources. Aikya's most recent initiative, Mobius Learning Mandala, provides learning opportunities that empower socioeconomically marginalized children to change the course of their lives. The initiative is inspired by a Möbius strip-a geometric figure with one endless surface-in that it looks at learning as a continuous process without separation between learners and teachers. Both teachers and learners are part of the co-learning process and are connected through community learning. Philomena Vincent, a trained teacher with expertise in nonformal education, has worked for the past 20 years with children in fishing communities and with rural women to promote indigenous health and education practices.</t>
  </si>
  <si>
    <t>Mobius Learning Mandala provides learning opportunities to children and youth in Bengaluru. The program provides after-school academic help, emotional support, counseling, and regular sports activities to marginalized children, including migrant and working children, who are attending mainstream schools. Experiential learning takes place through camps, classrooms, internships, and workshops. In addition, Mobius has a specially designed program for youth above the age of 14 who may not be able to pass the tenth standard examination but are enthusiastic about learning concepts linked to life-enhancing skills and sustainable livelihood opportunities. Youth volunteers provide local support at the field level as role models and are involved in Aikya's development by contributing to program reviews, planning, and efforts to redesign approaches to suit beneficiary and community needs.</t>
  </si>
  <si>
    <t>Aikya continues to face challenges in developing new leadership after the sudden death of its core strategic leader in year 3, and this is reflected in a decrease in its OCI scores.</t>
  </si>
  <si>
    <t>10017.02</t>
  </si>
  <si>
    <t>Our grant supports Aikya's Mobius Learning Mandala, which views learning as a continuous process without separation between learners and teachers and offers experiential learning, livelihood opportunities, after-school academic help, emotional support, counseling, and regular sports activities for youth.</t>
  </si>
  <si>
    <t>Although segments of India's education system are considered among the best in the world, the system is not able to meet the needs of children from socioeconomically marginalized communities, and the number of dropouts in this population is very high. Many of these children join the labor force to supplement the family income. Out of a total of 210 million children aged 5 to 14, an estimated 11.2 million work, and an estimated 2 million work in hazardous industries. Both boys and girls work, and girls are more likely to be exploited and are paid less than boys.</t>
  </si>
  <si>
    <t>Aikya, a locally funded community organization, has been designing and implementing innovative programs that provide opportunities for developing entrepreneurial and leadership skills since 1982. Aikya's strength has been in working directly with the stakeholders, empowering them to take ownership of their learning and their future. The organization's innovative approach focuses on developing the resources inherent within the poor, ethnic minorities, women, and children and on linking beneficiaries with external resources. Aikya recently launched a new initiative, Mobius Learning Mandala, to provide learning opportunities that empower socioeconomically marginalized children to change the course of their lives. The initiative is inspired by a Möbius strip-a geometric figure with one endless surface-in that it looks at learning as a continuous process without separation between learners and teachers. Both teachers and learners are part of the co-learning process and are connected through community learning. Philomena Vincent, a trained teacher with expertise in nonformal education, has worked for the past 20 years with children in fishing communities and with rural women to promote indigenous health and education practices.</t>
  </si>
  <si>
    <t>Mobius Learning Mandala provides learning opportunities to children and youth in Bengaluru. The program provides after-school academic help, emotional support, counseling, and regular sports activities to children from marginalized communities, including migrant and working children, who attend mainstream schools. Experiential learning takes place through camps, classrooms, internships, and workshops. In addition, Mobius has specially designed program for youth above the age of 14 who may not be able to pass the tenth standard examination but are enthusiastic about learning concepts linked to life-enhancing skills and sustainable livelihood opportunities. Youth volunteers provide local support at the field level as role models and are involved in Aikya's development by contributing to program reviews, planning, and efforts to redesign approaches to suit beneficiary and community needs.</t>
  </si>
  <si>
    <t>There is inconsistency in the numbers provided in the metrics section and the proposal; we are in conversation with Aikya staff to better understand how they collect their data.</t>
  </si>
  <si>
    <t>GFC is in dialogue with the organization about its OCI scores, as the numbers appear to be inflated.</t>
  </si>
  <si>
    <t>During the last year, Aikya faced challenges pertaining to financial and human resources following the sudden death of its core strategic leader.</t>
  </si>
  <si>
    <t>Aagaz Foundation</t>
  </si>
  <si>
    <t>12997</t>
  </si>
  <si>
    <t>Turkey</t>
  </si>
  <si>
    <t>Antalya</t>
  </si>
  <si>
    <t>Aile Danismanlari Dernegi</t>
  </si>
  <si>
    <t>Family Counselors Association</t>
  </si>
  <si>
    <t>Tuba Dundar (Human Resource Development Foundation, Turkey)</t>
  </si>
  <si>
    <t>Joseph Bednarek</t>
  </si>
  <si>
    <t>salaries, rent, and workshop materials.</t>
  </si>
  <si>
    <t>Aile Danismanlari Dernegi provides individual and family counseling for vulnerable children and youth, runs a shelter for trafficked girls, conducts workshops for youth on human rights, and trains law enforcement personnel, government officials, healthcare providers, and educators on caring for and identifying trafficking victims and other vulnerable children and youth.</t>
  </si>
  <si>
    <t>GFC supports Aile Danismanlari Dernegi’s program for trafficked girls, which provides psychosocial support and reintegration services for victims of trafficking.</t>
  </si>
  <si>
    <t>During the past year, Aile Danismanlari Dernegi continued to support victims of trafficking in a variety of ways. Although the organization had to close its Antalya shelter in 2015 due to security concerns, the organization was able to provide other services for victims of trafficking and those at risk of trafficking. The organization also continued to work closely with other stakeholders to advance protections for victims of trafficking and increase public knowledge about trafficking in Turkey. For example, last year the organization led the Power of Civil Society to Combat Human Trafficking project, which raised the visibility of the issue of child trafficking. In addition, as a part of the Protecting Human Trafficking Victims project, Aile Danismanlari Dernegi authored a national referral mechanism that included standard operating procedures for working with women, men, and children at risk of or affected by trafficking. Last year, the organization also participated in the First International Women’s Congress and the International Child Protection Congress and presented about the organization’s work with runaway girls and child trafficking. In addition to its anti-trafficking work, Aile Danismanlari Dernegi worked with Syrian refugee families on the outskirts of Antalya. These families are mostly from Syria’s small Roma community, and they remain extremely vulnerable and on the margins of Turkish society.</t>
  </si>
  <si>
    <t>The number of children declined in Year 3 because the organization's funding for program delivery declined.</t>
  </si>
  <si>
    <t>Further dialogue with the grantee partner is needed about changes in the OCI score.</t>
  </si>
  <si>
    <t>The organization received more funds in Year 3 for training of officials, but not for program delivery to children.</t>
  </si>
  <si>
    <t>Program participants who improved their psychosocial well-being</t>
  </si>
  <si>
    <t>International Organization of Migration (for shelter)</t>
  </si>
  <si>
    <t>Türkiye</t>
  </si>
  <si>
    <t>Ministry of European Union (CFCU)</t>
  </si>
  <si>
    <t>International Organization of Migration (for trainings)</t>
  </si>
  <si>
    <t>12770</t>
  </si>
  <si>
    <t xml:space="preserve">salaries, rent, utilities, and transportation. </t>
  </si>
  <si>
    <t>GFC supports Aile Danismanlari Dernegi’s shelter for trafficked girls, which provides emergency housing, psychosocial support, and reintegration services for victims of trafficking.</t>
  </si>
  <si>
    <t>The organization received less support in year 2 from its main donor, the International Organization for Migration.</t>
  </si>
  <si>
    <t>In year 2, the organization used a more rigorous assessment of its beneficiaries’ improvement in psychosocial health, resulting in a lower outcome.</t>
  </si>
  <si>
    <t>12346</t>
  </si>
  <si>
    <t>salaries, office equipment, and nutritional supplements.</t>
  </si>
  <si>
    <t>For year 1, the organization counted all of the beneficiaries of all of its programs as directly served. For the baseline figures, the organization reported only the number served by its trafficking program.</t>
  </si>
  <si>
    <t>IOM</t>
  </si>
  <si>
    <t>UNFPA</t>
  </si>
  <si>
    <t>GFC</t>
  </si>
  <si>
    <t>12009</t>
  </si>
  <si>
    <t>salaries, rent, utilities, and transportation.</t>
  </si>
  <si>
    <t>Antalya is the largest city on Turkey’s Mediterranean coast, with a population of 1 million people. It is known as a tourist city, a hub for excursions along the beautiful coastline. However, because the city attracts millions of tourists a year, it is also a hub for prostitution and human trafficking. Turkey itself is a top destination for victims of human trafficking, according to a report by the United Nations Office on Drugs and Crime. According to a 2013 UNHCR report on trafficking in Turkey, in 2012 the Turkish government identified 515 trafficking victims in all of Turkey, while the actual number of victims is likely several times higher. The Turkish authorities have made some efforts to prosecute traffickers and protect the victims of trafficking, but the government has still not provided a stable funding mechanism to support shelters and services to trafficking victims. Two of the three shelters in Turkey had to suspend their services in 2012.</t>
  </si>
  <si>
    <t>Aile Danismanlari Dernegi was founded in 2008 by a group of professionals with backgrounds in education, psychology, medicine, and social work. The organization works with children and youth from ages 5 to 24 through individual and family consultations. The organization also maintains a shelter for victims of trafficking, conducts workshops for youth on human rights, and carries out trainings for law enforcement officials, other government officials, health care providers, and educational professionals on caring for and identifying vulnerable children and youth, such as those who have been trafficked. The organization’s founder, Güngör Çabuk, is a retired university professor and an expert in social services and family counseling.</t>
  </si>
  <si>
    <t>Aile Danismanlari Dernegi runs a shelter for trafficked girls. In the past year, the shelter was home to 29 women and girls, 21 of whom were 24 years old or younger. The organization provides a number of services for the women and girls at the shelter, including psychosocial consultations, translation assistance (for non-Turkish individuals), safe return to their families when possible, and consultations about transitioning back to their communities. Aile Danismalari Dernegi works closely with local law enforcement officials, healthcare providers, and even local businesses to help identify victims of human trafficking and eventually support them in its shelter. Throughout the year, the organization builds awareness and capacity regarding the issue of trafficking in Antalya and elsewhere in Turkey through trainings and outreach.</t>
  </si>
  <si>
    <t>Aile Danismanlari Dernegi is one of only three organizations in Turkey supporting a shelter for victims of trafficking. Its work to increase the capacity of the Turkish authorities to identify and care for victims of trafficking, and then prosecute the traffickers, is known nationally. The organization is still expanding the number of direct services that it offers for children and youth, and GFC’s support at this time will be important in that development. Because the organization is not in Istanbul or Ankara, it has not had as much opportunity to work with international donors and increase its visibility, and partnering with GFC will help it to do so. With the addition of Aile Danismalari Dernegi, GFC’s geographic spread will be maintained at critical mass in Turkey.</t>
  </si>
  <si>
    <t>Embassy of Sweden to Turkey</t>
  </si>
  <si>
    <t>Sweden</t>
  </si>
  <si>
    <t>12505</t>
  </si>
  <si>
    <t>Kenya</t>
  </si>
  <si>
    <t>Nairobi</t>
  </si>
  <si>
    <t>Akili Dada</t>
  </si>
  <si>
    <t>Networking (Unbound Philanthropy retreat, US)</t>
  </si>
  <si>
    <t>Solome Lemma</t>
  </si>
  <si>
    <t>staff salaries, office rent, and the Scholars program.</t>
  </si>
  <si>
    <t>Akili Dada serves as a leadership incubator by providing tools for learning, personal development, and community engagement to top-performing girls who are at risk of dropping out of Kenya’s public schools.</t>
  </si>
  <si>
    <t>GFC supports the Scholars program, which works closely with adolescent girls, offering them scholarships to the top public schools, assigning them independent community service projects, and placing them in rigorous leadership development and mentorship programs.</t>
  </si>
  <si>
    <t>Over its four-year partnership with GFC, Akili Dada has scaled up both its quality of services and its geographic reach. The organization benefited from various GFC value-added services to deepen its community connections. This led to the development of innovative programs such as mentorship and fellowship programs. Some of these initiatives have been replicated by other organizations in Uganda and Rwanda. Although Akili Dada was well known in East Africa because of its focus on education and empowerment of vulnerable adolescent girls, its partnership with GFC has helped to increase its visibility and attract more major strategic partners. This growth has led to 100 percent of Akili Dada’s beneficiaries being transitioned to tertiary institutions. The staff benefited from a series of capacity-building experiences, including training in project management and leadership. The organization participated in a Knowledge Exchange in 2013 and is an active member of the GFC grantee partners network in Kenya. Akili Dada is also involved in a national task force that is lobbying against a proposed law that would increase restrictions on NGOs. Through GFC’s leveraging activities, Akili Dada’s organizational budget increased over a thousand percent. Though Akili Dada is exiting GFC’s financial support, the organization will continue to be a key member of the GFC family, as well as a mentor to other grassroots organizations.</t>
  </si>
  <si>
    <t>The expansion of programs into new areas of work resulted in an increase in the number of children served.</t>
  </si>
  <si>
    <t>Overall budget increase of over 1,000 percent during the partnership period is due to new donor attraction.</t>
  </si>
  <si>
    <t>Program participants who completed secondary school</t>
  </si>
  <si>
    <t>Hivos Foundation</t>
  </si>
  <si>
    <t>Ford Foundation</t>
  </si>
  <si>
    <t>NoVo Foundation</t>
  </si>
  <si>
    <t>Pottle Family Foundation</t>
  </si>
  <si>
    <t>Segal Family Foundation</t>
  </si>
  <si>
    <t>12133</t>
  </si>
  <si>
    <t>2014 Fall</t>
  </si>
  <si>
    <t xml:space="preserve"> staff salaries, office rent, and operational costs.</t>
  </si>
  <si>
    <t>During the past year, Akili Dada completed successful leadership transitions, recruited other professionals to help strengthen its team, and achieved impressive program results. For example, 100 percent of Akili Dada’s graduating scholars received scholarships to various universities, both within and outside Kenya. The inaugural class of the Akili Dada Fellowship Program graduated, and each fellow designed and implemented innovative social change projects through diverse strategies that positively impacted over 5,000 people. With GFC’s support, Akili Dada introduced a technology-based mentoring system this past year through the Technovation Challenge, the largest and longest-running global technology competition exclusively for girls. In the coming year, GFC will assist Akili Dada in consolidating its leadership team and enhancing its visibility.</t>
  </si>
  <si>
    <t>Akili Dada has successfully expanded its programs beyond the four secondary schools it has been working with, adding two community schools and a rehabilitation center for girls in conflict with the law.</t>
  </si>
  <si>
    <t>Akili Dada revamped its board by introducing new members, including the founder, who transitioned from being the director to a board member.</t>
  </si>
  <si>
    <t>The increase in budget size is attributable to more individual supporters and contributions.</t>
  </si>
  <si>
    <t>NOVO</t>
  </si>
  <si>
    <t>(US)</t>
  </si>
  <si>
    <t>Tejcheve Foundation</t>
  </si>
  <si>
    <t>(Netherlands)</t>
  </si>
  <si>
    <t>HIVOS</t>
  </si>
  <si>
    <t>Global Fund for Women</t>
  </si>
  <si>
    <t>11721</t>
  </si>
  <si>
    <t>2013 Fall</t>
  </si>
  <si>
    <t>office rent and the salary of a full-time finance and administration officer.</t>
  </si>
  <si>
    <t>Akili Dada serves as a leadership incubator by providing tools for learning, personal development, and community engagement to top-performing girls who are at risk of dropping out of Kenya's public schools.</t>
  </si>
  <si>
    <t>During its two-year partnership with GFC, Akili Dada has demonstrated an upward trajectory in its budget and the number of beneficiaries it serves. The organization participated in the 2013 GFC Knowledge Exchange in Nairobi and received opportunity and technology grants, in addition to digital media capacity building through the Adobe Youth Voices program. Akili Dada also hired a full-time director and expanded its youth empowerment program. Akili Dada's founder, Wanjiru Kamau-Rutenberg, was named a Champion of Change by the White House, and the organization was honored as a Champion of Democracy for the Eastern Africa region by the Ford Foundation. This led to significant media exposure for Akili Dada's work in a number of media outlets, including The Huffington Post. GFC will continue to guide Akili Dada to grow and expand its programs.</t>
  </si>
  <si>
    <t>Hivos</t>
  </si>
  <si>
    <t>The Netherlands</t>
  </si>
  <si>
    <t>11305</t>
  </si>
  <si>
    <t>the salary of a full-time finance and administration officer.</t>
  </si>
  <si>
    <t>Akili Dada has had huge success in fundraising during its first year as a GFC partner, and the organization demonstrates sophisticated planning and fundraising capacities. Given its impressive growth, Akili Dada is being considered for accelerated exit.</t>
  </si>
  <si>
    <t>Google.org</t>
  </si>
  <si>
    <t>Anonymous</t>
  </si>
  <si>
    <t>11039</t>
  </si>
  <si>
    <t>Our grant supports the Scholars program, which works closely with adolescent girls, offering scholarships to the top public schools, assigning them independent community service projects, and placing them in rigorous leadership development and mentorship programs.</t>
  </si>
  <si>
    <t>Forbes magazine recently published a list of the top 20 young women leaders in Africa, six of which were from Kenya. As impressive as the Kenyan representation is on the list, national data shows severe disparities in access to leadership opportunities between men and women. Women constitute a mere .05 percent of top management in government ministries, 1.3 percent of top management in state corporations, 10.2 percent of top management in local government, and 14 percent of representation in diplomatic corps. Education has been identified as a major obstacle to women's access to leadership with cost as key barrier. With 54 percent of rural and 63 percent of urban women and girls living below the poverty line in Kenya, the cost of any secondary school education is prohibitive for most adolescent girls. In addition to poverty, early forced marriage and familiar obligations end many girls' hopes for school prematurely.</t>
  </si>
  <si>
    <t>Akili Dada was founded in 2005 to serve as leadership incubator that empowers the next generation of Kenyan women leaders by making strategic investments in high-potential adolescent girls from underprivileged families. The organization identifies the highest-achieving girls and provides them with a scholarship to one of the four best public secondary schools in Kenya. In addition, the girls participate in mentorship, leadership development, and community service programs. The recently launched Fellows program connects Akili Dada Alumnae with mentors and places them in internship positions to help them explore career options. The organizations integrated scholarship, leadership development, and mentorship services have produced remarkable results. To date, 100 percent of Akili Dada scholars have received full scholarships to universities in Kenya, the US, and UK. Founder and Executive Director, Wanjiru Kamau-Rutenberg grew up in Kenya and was a beneficiary of scholarships and mentorship that allowed her to pursue her education through a phD. She received the 2011 African Achievers International Award for her outstanding grassroots work toward the achievement of the Millennium Development Goals.</t>
  </si>
  <si>
    <t>The Scholars program works with 33 adolescent girls carrying them through its scholarship, community service and leadership development programs. Twenty-six girls receive full scholarship while the remaining participate in all activities without the scholarship support. As a leadership development incubator, community services forms a core part of Akili Dada's work. During school holidays (3 times a year in Kenya), scholars are expected to assess their community's needs and design and implement a fitting community service project. Last year, a scholar initiated a saving scheme among adolescent girls, the returns of which were used to build 20 public trash cans in her home village. The leadership Development Academy, engages scholars in continuous self-assessment through intensive self-reflective essays that are due every four months and will soon include a 3-day leadership training conference. Akili Dada's mentorship program matches the scholars with professional women in leadership positions, with a requirement of at least six in-person interactions per-year and monthly phone calls. GFC's support will be used towards operational expenses.</t>
  </si>
  <si>
    <t>The number of children and youth served indirectly includes children reached through the community service projects initiated by participants in the Scholars program.</t>
  </si>
  <si>
    <t>(USA)</t>
  </si>
  <si>
    <t>12015</t>
  </si>
  <si>
    <t>Kazakhstan</t>
  </si>
  <si>
    <t>Aktobe</t>
  </si>
  <si>
    <t>Aktobe Paralyzed Citizens Support Center</t>
  </si>
  <si>
    <t>Lisa Fiala (2009)</t>
  </si>
  <si>
    <t>2009</t>
  </si>
  <si>
    <t>salaries, office supplies, and program materials.</t>
  </si>
  <si>
    <t xml:space="preserve">Aktobe Paralyzed Citizens Support Center provides disabled children and adults with the foundation, inspiration, and resources to fully participate in social, political, sporting, and cultural life. </t>
  </si>
  <si>
    <t>GFC supports the Knowledge Is Power program, which provides educational services for disabled children in the city of Aktobe and in villages around the region.</t>
  </si>
  <si>
    <t>Aktobe Paralyzed Citizens Support Center has been successful in a remote corner of Kazakhstan. Staff from the center attended a GFC Knowledge Exchange and a project management course through a GFC opportunity grant, which they used to build their team. Over the course of its relationship with GFC, the organization has reinforced its strong relationships with local businesses and government agencies in Aktobe, increasing awareness in the city about people living with disabilities. The organization was successful in obtaining two residential and educational facilities that were designed specifically for people living with disabilities. Although its budget is somewhat small, it is a stable organization with a strong team, and it will continue to serve as a patron for children and youth living with disabilities in Aktobe.</t>
  </si>
  <si>
    <t>Number of program participants who demonstrated improved reading, writing, and technical skills</t>
  </si>
  <si>
    <t>11565</t>
  </si>
  <si>
    <t>training and program materials and for staff salaries.</t>
  </si>
  <si>
    <t xml:space="preserve">Aktobe Paralyzed Citizens Support Center provides the foundation, inspiration, and resources for full participation in social, political, sporting, and cultural life by disabled citizens through a variety of activities for both children and adults. </t>
  </si>
  <si>
    <t>Although the Society for the Protection of Paralyzed Citizens of Aktobe has a somewhat small budget, and that budget is smaller than it was several years ago, the organization is quite stable and should be sustainable. The organization owns its own office space in a public building where many of the beneficiaries also live. In addition, the organization has made a successful leadership transition in the past two years from the founder to one of the longtime staff members. The organization will be exited next year with GFC support to leverage institutional donors.</t>
  </si>
  <si>
    <t>Metzenat Foundation</t>
  </si>
  <si>
    <t>10189.03</t>
  </si>
  <si>
    <t>SPPCA provides the foundation, inspiration, and resources for full participation in social, political, sporting, and cultural life by disabled citizens through a variety of activities for both children and adults.</t>
  </si>
  <si>
    <t>Our grant supports the Knowledge Is Power program, which provides educational services for disabled children in the city of Aktobe and in villages around the region.</t>
  </si>
  <si>
    <t>Kazakhstan is the ninth-largest country in the world but has a relatively sparse population of 15.5 million. Official statistics put the total number of disabled persons in the country at 390,800, including 47,400 children, constituting 2.5 percent of the population. Children in Kazakhstan who are born disabled or who become disabled while young encounter a multitude of challenges, often including a lack of community support or belief in their ability to succeed. Limited opportunities result from a variety of factors, including poor medical treatment, minimal government support, substandard educational options, and discrimination by caregivers and potential role models. These factors are particularly relevant in more rural areas, where there are generally less educational opportunities than in the city. Aktobe Province, located in western Kazakhstan, is the second-largest province by area and has a population of more than 678,900. Because of its distance from Kazakhstan's major urban hub of Almaty, the province has seen little in terms of government funding, especially for marginalized groups, including people living with disabilities.</t>
  </si>
  <si>
    <t>Founded in 1999, The Society for the Protection of Paralyzed Citizens of Aktobe (SPPCA) aims to provide disabled citizens with the foundation, inspiration, and resources for full participation in social, political, sporting, and cultural life. SPPCA has implemented a variety of projects aimed at supporting people with disabilities and has a membership of over 1,200 individuals. The organization founded a volunteer club that involves over 100 students working with disabled children. The volunteers visit with the children weekly, provide assistance to their families, and build friendships with them. SPPCA's programs are not meant to provide "charity" but to build partnerships between disabled people and their community. The organization focuses specifically on assistance that supports disabled individuals' efforts to live independent lives. The director of SPPCA, Kuralai Baimenova, has been working to support, protect, and expand the rights of disabled citizens for over ten years. She began this work following a car accident that left her paralyzed from the waist down. SPPCA is recognized as one of the premier disabled people's organizations in Kazakhstan.</t>
  </si>
  <si>
    <t>SPPCA has been working with disabled children in Aktobe for several years through many different programs, including education, extracurricular, and volunteer programs. Three years ago, SPPCA began an initiative to develop an on-the-ground network for disabled children and youth aged birth to 24 in Aktobe city and in villages around the region. Currently, disabled children in Aktobe receive different levels of education and care based on various factors, including the family's ability to provide support, knowledge about available resources, and the mentality of local educators. SPPCA's Knowledge Is Power education program focuses on improving these children's basic skills in reading Russian and Kazakh, writing, and mathematics, as well as on improving their critical-thinking skills and creative abilities.</t>
  </si>
  <si>
    <t>SPPCA's budget decreased significantly from Year 2 to Year 3 because a one-time grant from the Japanese Embassy had increased the Year 2 budget. The budget decreased again in Year 4 because a large grant from the Bota Foundation ended.</t>
  </si>
  <si>
    <t>10189.02</t>
  </si>
  <si>
    <t>Kazakhstan is the ninth-largest country in the world but has a relatively sparse population of 15.5 million. Official statistics put the total number of disabled persons in the country at 390,800, including 47,400 children, constituting 2.5 percent of the population. Children in Kazakhstan who are born disabled or who become disabled while young encounter a multitude of challenges, often including a lack of community support or belief in their ability to succeed. Limited opportunities result from a variety of factors, including poor medical treatment, minimal government support, substandard educational options, and discrimination by caregivers and potential role models. These factors are particularly relevant in more rural areas, where there are generally less educational opportunities than in the city. Aktobe Province, located in western Kazakhstan, is the second-largest province by area and has a population of more than 678,900. Because of its distance from Kazakhstan's major urban hub of Almaty, the province has seen little in terms of government funding, especially for marginalized groups, including the disabled.</t>
  </si>
  <si>
    <t>Founded in 1999, The Society for the Protection of Paralyzed Citizens of Aktobe (SPPCA) aims to provide the foundation, inspiration, and resources for full participation in social, political, sporting, and cultural life by disabled citizens. SPPCA has implemented a variety of projects aimed at supporting people with disabilities, and its membership is over 1,200 people. SPPCA founded a volunteer club that involves over 100 students working with disabled children. Volunteers visit with disabled children weekly, provide assistance to their families, and build friendships with them. SPPCA's programs are not meant to provide "charity" but to build partnerships between disabled people and their community. The organization focuses specifically on assistance that supports their efforts to live independent lives. The director of SPPCA, Kuralai Baimenova, has been working to support, protect, and expand the rights of disabled citizens for over ten years. She began this work following a car accident that left her paralyzed from the waist down. SPPCA is recognized as one of the premier disabled people's organizations in Kazakhstan.</t>
  </si>
  <si>
    <t>SPPCA has been working with disabled children in the Aktobe Oblast for several years through many different programs, including education programs, extracurricular programs, and volunteer programs. Three years ago, SPPCA began an exciting initiative to develop an on-the-ground network for disabled children in Aktobe city and in villages around the region. Currently, disabled children in Aktobe receive different levels of education and care based on, among other factors, the family's ability to provide support, knowledge about available resources, and the mentality of local educators. SPPCA's Knowledge Is Power education program focuses on improving these children's basic skills in reading Russian and Kazakh, writing, and mathematics, as well as on improving the students' critical-thinking skills and creative abilities.</t>
  </si>
  <si>
    <t>SPPCA staff attended a number of organizational development events throughout 2010, which improved the organization's capacity in some key areas.</t>
  </si>
  <si>
    <t>SPPCA's budget decreased significantly because a one-time grant (to remodel a wheelchair factory) from the Japanese Embassy ended.</t>
  </si>
  <si>
    <t>Bota Foundation</t>
  </si>
  <si>
    <t>10189.01</t>
  </si>
  <si>
    <t>The new Knowledge Is Power program provides an educational network for disabled children in the city of Aktobe and in villages around the region.</t>
  </si>
  <si>
    <t>Kazakhstan, a former Soviet Socialist Republic, is the ninth-largest country in the world but has a relatively sparse population of 15.5 million. Official statistics put the total number of disabled persons in the country at 390,800, including 47,400 children, constituting 2.5 percent of the population. Children in Kazakhstan who are born disabled or who become disabled while young, encounter a multitude of challenges, often including a lack of community support or belief in their ability to succeed. Limited opportunities result from a variety of factors, including poor medical treatment, minimal government support, substandard educational options, and discrimination by caregivers and potential role models. These factors are particularly relevant in more rural areas, where there are generally less educational opportunities than in the city. Aktobe Province, located in western Kazakhstan, is the second-largest province by area and has a population of more than 678,900. Because of its distance from Kazakhstan's major urban hub of Almaty, the province has seen little in terms of government funding, especially for marginalized groups, including the disabled.</t>
  </si>
  <si>
    <t>Founded in 1999, The Society for the Protection of Paralyzed Citizens of Aktobe (SPPCA) aims to provide the foundation, inspiration, and resources for full participation in social, political, sporting, and cultural life by disabled citizens. SPPCA has implemented a variety of projects aimed at supporting people with disabilities, and its membership is over 1,200 people. The organization's work with disabled children is particularly important. SPPCA founded a volunteer club that currently involves over 100 students working with disabled children. Volunteers visit with disabled children weekly, provide assistance to their families, and build friendships with them. SPPCA's programs are not meant to provide "charity" but to build partnerships between disabled people and their community. The organization focuses specifically on assistance that supports their efforts to live independent lives. The director of SPPCA, Kuralai Baimenova, has been working to support, protect, and expand the rights of disabled citizens for over ten years. She began this work following a car accident that left her paralyzed from the waist down. SPPCA is recognized as one of the premier disabled people's organizations in Kazakhstan.</t>
  </si>
  <si>
    <t>This year, SPPCA reported only the number of children served by the program that GFC supports.</t>
  </si>
  <si>
    <t>13312</t>
  </si>
  <si>
    <t>Mexico</t>
  </si>
  <si>
    <t>Tijuana</t>
  </si>
  <si>
    <t>Al Otro Lado</t>
  </si>
  <si>
    <t>To The Other Side</t>
  </si>
  <si>
    <t>NoVo Migration Primary Grant</t>
  </si>
  <si>
    <t>Personal Network</t>
  </si>
  <si>
    <t>Amy Fischer</t>
  </si>
  <si>
    <t>The bridge that divides Tijuana, Mexico, and San Diego, California, is one of the busiest border crossings on the US-Mexico border. During the five months between October 1, 2017, and February 28, 2018, 595 unaccompanied children and 5,317 families presented themselves to US Customs and Border Protection (CBP) to ask for asylum. However, in violation of both US and international law, border officials routinely turn asylum seekers away, back to Tijuana. As a result, Tijuana has become inundated with immigrants and asylum seekers—those who aim to seek refuge in the United States, those who tried to seek asylum and were illegally turned away, those who have been deported from the United States, and those who gave up hope of migrating to the United States and decided to instead build a life in Tijuana. For those who do make it across the bridge, their journey is far from over. Once apprehended, asylum seekers are sent to CBP holding facilities. Called “hieleras” (ice boxes) and “perreras” (dog kennels) by detainees, the holding facilities are known for their freezing temperatures, abuses by CBP officials, and inhumane conditions. The holding facilities are also where decisions are made to forcibly separate some families, charge adults with federal immigration crimes, transfer adults to immigration detention centers, transfer families to detention facilities, or transfer children to shelters for unaccompanied children. Adolescent girls and young women who have fled gender-based violence are most in need of protection, and efforts to provide them with information about their rights before they cross the border and to engage them in advocacy are desperately needed.</t>
  </si>
  <si>
    <t>Al Otro Lado (AOL) was founded by two women attorneys working on both sides of the border in 2012. The attorney on the Tijuana side of the border was housed in the Casa del Migrante migrant shelter in Tijuana and would routinely need case assistance from her colleague in Los Angeles. They founded the organization to serve migrants on both sides of the border: those who have been deported to Tijuana, those who are about to cross to the United States, and those who have crossed and are detained in detention centers in the US. AOL played a crucial role in the fall of 2016, when asylum-seeking Central Americans and Haitians started flooding the port of entry. AOL is known for its extraordinary work with nearly all service providers in Tijuana and throughout detention centers in the US.</t>
  </si>
  <si>
    <t>AOL’s refugee program focuses on educating and empowering asylum seekers before they enter the United States. The organization’s rights-based curriculum not only educates program participants but also provides them with tools to educate family members with whom they are traveling, as well as other asylum seekers they may interact with before presenting themselves at the bridge or while in custody of US immigration authorities. AOL regularly accompanies asylum seekers as they cross the bridge to prevent illegal turnbacks. The organization also provides some direct representation to immigrants in detention and supports organizing efforts done by immigrants while detained. In addition, AOL participates in impact litigation, including a recent suit against the US government for illegally turning away asylum seekers and a suit against a private prison company for forced labor in an immigration detention center.</t>
  </si>
  <si>
    <t>AOL has been using a single rights-based curriculum for all asylum seekers, but the organization has recognized that there is a need for a specific curriculum that addresses the particular issues facing adolescent girls and young women and upholds not only their rights as migrants but as women as well. Due to limited resources and the constant flow of asylum seekers needing assistance, AOL has not had the capacity to develop this curriculum. GFC’s investment in AOL will enable the organization to develop a curriculum and resources specifically targeted to upholding the rights of adolescent girls and young women. As part of the NoVo Gender and Migration Initiative, AOL will contribute its experience empowering immigrants at a crucial juncture in their migratory journey and supporting organizing and litigation efforts on behalf of detained immigrants.</t>
  </si>
  <si>
    <t>Borealis Foundation</t>
  </si>
  <si>
    <t>Robert Wood Johnson Foundation</t>
  </si>
  <si>
    <t>California Department of Social Services</t>
  </si>
  <si>
    <t>Vera Institute</t>
  </si>
  <si>
    <t>New America Foundation</t>
  </si>
  <si>
    <t>11306</t>
  </si>
  <si>
    <t>Middle East &amp; North Africa</t>
  </si>
  <si>
    <t>Egypt</t>
  </si>
  <si>
    <t>Cairo</t>
  </si>
  <si>
    <t>Alashanek ya Balady Association for Sustainable Development</t>
  </si>
  <si>
    <t>expansion of the youth economic empowerment program and program operating costs.</t>
  </si>
  <si>
    <t>Alashanek ya Balady Association for Sustainable Development (AYB-SD) promotes comprehensive development of poor communities in Cairo through social, cultural, and economic empowerment activities, including an innovative livelihood program that trains youth in marketable skill sets to prepare them for gainful employment opportunities.</t>
  </si>
  <si>
    <t>GFC supports AYB-SD’s economic empowerment and health programs, which provide children and youth with vocational training and after-school activities that bolster their critical and creative thinking and build their self-esteem and leadership capacity.</t>
  </si>
  <si>
    <t>In spite of the challenging environment in which AYB-SD operates, the organization has won seven international awards and grown significantly in terms of budget size and staff capacity. The organization has implemented innovative income generation interventions (including fees paid by employers for receiving trained labor to match their labor needs, interest rates received on loans given to youth, sale of items produced at AYB-SD's vocational skills training workshops, and paid services provided to the private sector) and these have contributed to its impressive budget growth. With GFC's support, AYB-SD has also established internal mechanisms to ensure the financial sustainability of the organization. AYB-SD will continue to be supported by GFC to position itself to attract more strategic partners, while preparing for a final GFC program grant next year, with a possible Maya Ajmera Sustainability Award.</t>
  </si>
  <si>
    <t>Percentage of program participants equipped with livelihood skills</t>
  </si>
  <si>
    <t>Political unrest in Egypt  has compounded cumbersome funds transfer procedures to grantee partners. This situation could delay funds transfers and temporarily delay implementation of AYB-SD's programs.</t>
  </si>
  <si>
    <t>Drosos Foundation</t>
  </si>
  <si>
    <t>Sawiris Foundation</t>
  </si>
  <si>
    <t>IDRF</t>
  </si>
  <si>
    <t>BP</t>
  </si>
  <si>
    <t>10298.01</t>
  </si>
  <si>
    <t>AYB SD was formed by Egyptian youth to promote the development of poor communities in Cairo through social, cultural, and economic empowerment activities, including an innovative livelihoods program that trains youth in marketable skill sets to prepare them for gainful employment opportunities.</t>
  </si>
  <si>
    <t>Our grant supports the Culture and Health program, which reaches the children of participants in AYB-SD's livelihood programs with after-school activities that bolster their critical and creative thinking and build their self-esteem and leadership capacity.</t>
  </si>
  <si>
    <t>Old Cairo, the oldest district in Egypt's capital city, is a major historic and religious center that dates back 2,000 years and offers a unique architectural lens into the country's rich history. This district is also home to some of Cairo's poorest communities, which have yet to benefit from Egypt's economic and social advances. In a recent survey conducted by the American University in Cairo, 69 percent of individuals from low-income households in Old Cairo have never been to school. Only 9.3 percent have completed primary school, and a dismal 7 percent have graduated from secondary school. It is also estimated that close to 30 percent of men and 50 percent of women are unemployed. The combination of lack of education and high unemployment rates has created an environment of intergenerational poverty, and a context in which despondency and violence are rampant, with sexual and intimate partner violence, substance abuse, and theft commonly experienced by children and youth.</t>
  </si>
  <si>
    <t>Alashanek ya Balady Association for Sustainable Development (AYB-SD) was created in 2002 by a young university student to address the high unemployment rates and lack of access to economic opportunities that Egyptian youth face. The organization currently implements skills training, job placement, and community empowerment programs in Old Cairo. The skills training program offers training in traditional trades like carpentry and tannery, as well as specialized trades, including marketing, sales, computer skills, and household management. The employment program supports trainees through job placement assistance or access to credit. In order to build an internal system for financial sustainability, AYB-SD has established a complementary social ventures program that offers skills training and employment assistance services, for a fee, to young people from privileged household. Executive director Raghda El Ebrashi has received numerous awards and recognition for her leading work, including selection as a YouthActionNet Global Fellow by the International Youth Foundation.</t>
  </si>
  <si>
    <t>AYB-SD believes strongly in applying a family-centered approach to social interventions to ensure that communities are lifted out of poverty. To that end, the organization created the Culture and Health Program to reach children of participants in its training programs with arts-based life skills education aimed at building their self-esteem and leadership capacity, unleashing their creative and independent thinking to counter rote pedagogical methods in schools, and engaging them in productive after-school activities. Recognizing the lack of knowledge about proper hygiene and health practices in the community it serves, AYB-SD also incorporated a health education component into the program. To date, AYB-SD has served 500 children between the ages of 7 and 18.</t>
  </si>
  <si>
    <t>AYB-SD's budget increased due to new funding and increased revenue from its income-generating activities.</t>
  </si>
  <si>
    <t>Nahdet El Mahrousa</t>
  </si>
  <si>
    <t>Vodafone</t>
  </si>
  <si>
    <t>Near East Foundation</t>
  </si>
  <si>
    <t>King Abdullah Award</t>
  </si>
  <si>
    <t>Jordan</t>
  </si>
  <si>
    <t>13233</t>
  </si>
  <si>
    <t>Mexico City</t>
  </si>
  <si>
    <t xml:space="preserve">Alianza para la Integración Comunitaria UTOPIA A.C. </t>
  </si>
  <si>
    <t xml:space="preserve">Alliance for Community Integration "UTOPIA" </t>
  </si>
  <si>
    <t>Emergency Grant</t>
  </si>
  <si>
    <t xml:space="preserve">LOI </t>
  </si>
  <si>
    <t>Sandra Macías del Villar</t>
  </si>
  <si>
    <t>Percentage of program participants who improved their academic performance</t>
  </si>
  <si>
    <t>13211</t>
  </si>
  <si>
    <t>Alianza para la Integración Comunitaria UTOPIA A.C. (APIC UTOPIA) promotes a healthy childhood for children and youth in and around Mexico City through academic and extracurricular activities that improve participants’ educational attainment, well-being, and chances for success.</t>
  </si>
  <si>
    <t>GFC supports APIC UTOPIA’s weekly literacy and math workshops for children and youth from disadvantaged backgrounds and trash-picking communities, as well as complementary sports activities and personal development workshops on topics such as violence, self-esteem, parent-child relationships, and self-improvement.</t>
  </si>
  <si>
    <t>APIC UTOPIA stopped participating in a government-funded program that provided a significant amount of funding last year, resulting in a decrease in the expenditure budget.</t>
  </si>
  <si>
    <t>Laureus Sport For Good Fundation</t>
  </si>
  <si>
    <t>Inglaterra</t>
  </si>
  <si>
    <t>Fundación Femsa</t>
  </si>
  <si>
    <t>México</t>
  </si>
  <si>
    <t>Donativos particulares</t>
  </si>
  <si>
    <t>Recursos autogenerados</t>
  </si>
  <si>
    <t>12887</t>
  </si>
  <si>
    <t xml:space="preserve">salaries and program materials. </t>
  </si>
  <si>
    <t>With a population of 24 million, Mexico’s capital and the surrounding metropolitan area form one of the most densely populated areas in the hemisphere. Mexico City’s outskirts are known for their high levels of marginalization, rampant poverty, and violence. Like many other communities on the edges of Mexico City, Chimalhuacán lacks basic access to healthcare, water, and electricity. Due to its dire circumstances, Chimalhuacán was selected as part of Mexico’s "Crusade Against Hunger," a federal program designed to help communities in extreme poverty and neglect. Despite governmental efforts, children and youth are growing up in a community with high risk factors. Most children turn to drug abuse at an early age due to neglect by their parents and caregivers, who are struggling to make ends meet, and some families resort to picking through trash in Mexico’s dump sites in order to survive.</t>
  </si>
  <si>
    <t>Alianza para la Integración Comunitaria UTOPIA A.C. (APIC UTOPIA) was founded in 2013 by a group of recent university graduates who realized that members of their own community had very limited educational opportunities and that illiteracy was common. After talking to several community members, they concluded that educational and recreational activities were needed the most. Shortly after, they began to work at one of Mexico City’s largest dumping sites in Chimalhuacán. As their work grew, so did their collaboration with other community-based organizations to provide services in two additional sites within Mexico City. APIC UTOPIA currently works in three key sites, Chimalhuácan, Nezahualcoyotl, and Iztalapa, which all have a high prevalence of violence, addiction, vandalism, discrimination, and illiteracy, as well as an educational lag. As a result, the organization’s mission is to promote a healthy and inclusive upbringing of the children and youth they serve and to provide them with alternative lifestyles that will improve their educational attainment, well-being, and chances for success.</t>
  </si>
  <si>
    <t>APIC UTOPIA uses a holistic approach to its work, incorporating the Paulo Freire methodology as well as focusing on community involvement and experiential learning. After years of academic research and decades of volunteer work as individuals, the organization’s founders (who are also the current staff) developed a curriculum with three main pillars. The first is education, where the organization runs literacy and math workshops that have been methodologically designed to meet the needs of the target population, based on periodic evaluations that allow the organization to improve or adjust its interventions. A second area of focus is direct-contact sports such as kickboxing, capoeira, and lima lama due to their impact on participants in terms of discipline, respect, and commitment. Lastly, the organization offers life skills and thematic workshops to facilitate discussions on violence, self-esteem, parent-child relationships, and self-improvement and to empower students to advance their human and personal growth. The organization’s three thematic pillars are implemented on a weekly basis: the educational component takes place on Tuesdays and Thursdays, sports are held on Mondays and Wednesdays, and Fridays are dedicated to life skills and recreational activities.</t>
  </si>
  <si>
    <t>APIC UTOPIA is a recently formed organization with highly motivated, professional, and experienced staff. With a team composed of a psychologist, a lawyer, a specialist in physical education, and an educator, all of whom graduated from one of Mexico’s top universities, APIC UTOPIA carefully tracks its success and has recently recorded strong improvements in the grades of those beneficiaries who are enrolled in school. The organization has high aspirations and wants to expand its work to other communities and train teachers to use its curriculum. Due to its focus on education and the high percentage of girls served, APIC UTOPIA will be funded by the Estée Lauder Companies.</t>
  </si>
  <si>
    <t>11290</t>
  </si>
  <si>
    <t>Bulgaria</t>
  </si>
  <si>
    <t>Sofia</t>
  </si>
  <si>
    <t>Alliance for Children and Youth</t>
  </si>
  <si>
    <t>Tanya Kovacheva (Oak Foundation, Switzerland)</t>
  </si>
  <si>
    <t>psychologist, social worker, consultant, and adviser salaries and for operating costs.</t>
  </si>
  <si>
    <t xml:space="preserve">The Alliance for Children and Youth offers comprehensive services, including healthcare, counseling, and educational and vocational training, to vulnerable, marginalized, unemployed, and homeless youth, 95 percent of whom are of Roma descent. </t>
  </si>
  <si>
    <t>GFC supports the Real Life Change project, which provides vocational training and legal and medical consultations for vulnerable youth.</t>
  </si>
  <si>
    <t>Despite losing some funding after the 2008 financial crisis, the Alliance for Children and Youth continued to increase its total number of beneficiaries and improve its services. GFC inputs were concentrated in the final years of the grantee partnership, and these inputs were noted by the partner as having contributed greatly to the organization's planning and stability for the future. In particular, director Mariana Pisarska's participation in the 2012 European Foundation Centre conference in Belfast through a GFC opportunity grant provided a forum for European funders to hear about the organization's work, which will lead to increased visibility for the organization and may lead to future funding. The organization is exiting this year and will be nominated for a Maya Ajmera Sustainability Award.</t>
  </si>
  <si>
    <t>Number of youth who have completed vocational or job-related training</t>
  </si>
  <si>
    <t>America for Bulgaria Foundation</t>
  </si>
  <si>
    <t>Oak Foundation</t>
  </si>
  <si>
    <t>European Commission/Daphne III Program</t>
  </si>
  <si>
    <t>EU</t>
  </si>
  <si>
    <t>11474</t>
  </si>
  <si>
    <t>The Alliance for Children and Youth was founded in 2002 by three organizations with experience working with street children. The Alliance offers counseling, vocational training, academic tutoring, and access to healthcare services to homeless and unemployed youth aged 16 to 25, and their dependents up to age 5. Ninety-five percent of the beneficiaries are of Roma descent, 35 percent are orphans, and 35 percent of the young women are mothers. One of the organization's greatest strengths is its relationships with medical centers, government agencies and authorities such as the police, and employment bureaus. The Alliance currently serves over 400 children and youth in the city of Sofia. 
Despite losing some funding after the 2008 financial crisis, the Alliance for Children and Youth continued to increase its total number of beneficiaries and improve its services. The Alliance's budget is now almost twice as large as it was when GFC began its support in 2006. GFC inputs, including participation in two Knowledge Exchanges and leveraging assistance, were concentrated in the final years of the grantee partnership, and these inputs were noted by the partner as having contributed greatly to the organization's planning and stability for the future. In particular, director Mariana Pisarska's participation in the 2012 European Foundation Centre conference in Belfast through a GFC opportunity grant provided a forum for European funders to hear about the organization's work, which will lead to increased visibility for the organization and may lead to future funding.</t>
  </si>
  <si>
    <t>FY 2007	$9,000	program grant
FY 2008	$9,000	program grant
FY 2009	$12,000	program grant
FY 2010	$11,000	program grant
FY 2011	$12,000	program grant
FY 2012	$19,000	program grant
                 $980	opportunity grant
FY 2013	$22,000	program grant
Total GFC support: $94,980 since 2006</t>
  </si>
  <si>
    <t>715.04</t>
  </si>
  <si>
    <t>The Alliance for Children and Youth offers comprehensive services, including healthcare, counseling, and educational and vocational training, to vulnerable, marginalized, unemployed, and homeless youth, 95 percent of whom are of Roma descent.</t>
  </si>
  <si>
    <t>Our grant supports the Real Life Change project, which provides vocational training and legal and medical consultations for vulnerable youth.</t>
  </si>
  <si>
    <t>In Sofia, Bulgaria's capital city, homeless and unemployed young people are a frequent presence on the streets, often gathering to sleep on the heating vents at railway stations. Most of these youth are of Roma descent. Many have left their homes in rural areas to look for work in the capital. Roma people face enormous obstacles in Bulgarian society, and Roma children and youth often bear the brunt of the high Roma poverty and unemployment rates, which hover around 90 percent. Life on the streets is difficult for these children, as they lack shelter, clothing, healthcare, food, basic education, and any chance of legal employment. Furthermore, these young people face discrimination from the police and, according to Human Rights Watch, are often subjected to physical abuse by the police and by skinhead gangs, who brutally attack children because of their Roma ethnicity.</t>
  </si>
  <si>
    <t>Founded in 2002 by three organizations with expertise working with street children, the Alliance for Children and Youth defends the rights of street children and youth, in accordance with the UN Convention on the Rights of the Child, and provides them with the conditions necessary for their physical, mental, and social development. The Alliance offers counseling, vocational training, academic tutoring, and access to healthcare services to homeless and unemployed youth aged 16 to 25, and their dependents up to age 5. The staff builds trusting relationships with the youth, and the programs are demand-driven and created in partnership with participants. Ninety-five percent of the beneficiaries are of Roma descent, 35 percent are orphans, and 35 percent of the young women are mothers. One of the organization's greatest strengths is its relationships with medical centers, government agencies and authorities such as the police, and employment bureaus.</t>
  </si>
  <si>
    <t>The Real Life Change project develops youth's professional skills through comprehensive vocational training and procures job placements for participants. This project helps youth to continue their basic education (40 percent of participants have never attended school) and provides them with training in occupations such as hairdressing, construction, and baking. Given the low literacy level of the youth, the training is practice oriented. The staff uses a tailored approach to work with individuals, with the ultimate goal of helping them to develop the skills and tools to succeed independently in society.</t>
  </si>
  <si>
    <t>The organization launched a new HIV/AIDS prevention campaign in the past year, so the number of indirectly served youth increased significantly.</t>
  </si>
  <si>
    <t>Some funders that had stopped their support because of the economic crisis began to support the organization again last year.</t>
  </si>
  <si>
    <t>Ministry of Health</t>
  </si>
  <si>
    <t>715.03</t>
  </si>
  <si>
    <t>In Sofia, Bulgaria's capital city, homeless and unemployed young people roam the streets, often gathering to sleep on the heating vents at railway stations. Most of these youth are of Roma descent. Many have left their homes, flocking to the capital from rural areas. Roma people face enormous obstacles in Bulgarian society, and Roma children and youth often bear the brunt of the high Roma poverty and unemployment rates, which hover around 90 percent. Life on the streets is rarely kind to these children; they lack shelter, clothing, healthcare, food, basic education, and any chance of legal employment. Furthermore, these young people face discrimination from the police; Human Rights Watch declared that Bulgarian street children are often subjected to physical abuse by the police and by skinhead gangs, who brutally attack children because of their Roma ethnicity.</t>
  </si>
  <si>
    <t>The Real Life Change project develops youths' professional skills through comprehensive vocational training and procures job placements for participants. This project helps youth to continue their basic education (40 percent of participants have never attended school) and provides them with training in occupations such as hairdressing, carpentry, and baking. Given the low literacy level of the youth, the training is practice oriented. The staff uses a tailored approach to work with individuals, with the ultimate goal of helping them to develop the skills and tools to succeed independently in society.</t>
  </si>
  <si>
    <t>13200</t>
  </si>
  <si>
    <t>Bangladesh</t>
  </si>
  <si>
    <t>Dhaka</t>
  </si>
  <si>
    <t>Alor Pothe Nobojatray Foundation</t>
  </si>
  <si>
    <t>Alor Pothe Nobojatray (New Direction Toward Enlightenment) Foundation</t>
  </si>
  <si>
    <t>JAAGO Foundation (Bangladesh)</t>
  </si>
  <si>
    <t>Kulsoom Khan</t>
  </si>
  <si>
    <t xml:space="preserve">Basline OCI not available. </t>
  </si>
  <si>
    <t>Number of children enrolled in formal school</t>
  </si>
  <si>
    <t>SEL Charitable Foundation</t>
  </si>
  <si>
    <t>QA Welfare Trust</t>
  </si>
  <si>
    <t>Lubnan Trade International Ltd</t>
  </si>
  <si>
    <t>Center for Zakat Management (CZM)</t>
  </si>
  <si>
    <t>12856</t>
  </si>
  <si>
    <t>salaries, educational materials, and food for children.</t>
  </si>
  <si>
    <t>In Bangladesh, rapid growth in the garment industry has led millions of people to move from rural areas to cities in the past decade, and the existing government infrastructure is ill-equipped to support these workers’ basic needs, such as education and healthcare. It is therefore not surprising that, according to UNICEF, 13 percent of Bangladesh’s 60 million children, or approximately 7.8 million children between the ages of 5 and 17, are engaged in child labor. In slum areas, the situation is even worse: one out of every five children between the ages of 5 and 14 is involved in child labor, and only 25 percent of these children are in school. Although primary education in Bangladesh is free for all children, it is seldom available to children living in the slums, due in large part to inadequate numbers of schools, indirect costs that prohibit attendance, and lack of awareness of educational opportunities. Many families rely on income generated by their children for survival, and children often work up to 12 hours a day picking trash, working in factories, or selling vegetables, flowers, water, or other items to earn a living.</t>
  </si>
  <si>
    <t>Founded in 2007, Alor Pothe Nobojatray Foundation (APON) works with children, their families, and their communities to promote basic rights such as education, health, and hygiene. The organization runs 15 educational centers in five neighborhoods in Dhaka (the Rayer Bazaar slum, Uttara, Dhanmondi Park, Ramna Park, and Kawran Bazar) to provide education, nutritional support, and health and hygiene information to working children. Most of the children engaged with APON’s educational centers work up to 12 hours a day and earn less than a dollar a day. APON was founded by Imran Siddiq, a lawyer who was deeply affected by the waste-picking children in his neighborhood. Siddiq created APON to provide equal access to education and healthcare for all children. He led the organization as the director until two years ago, when he transitioned to his current role as an advisor. The current director, Mohammad Aftabuzzaman, is a human rights activist who previously worked at the Institute of Research and Development in Bangladesh.</t>
  </si>
  <si>
    <t>APON’s education program is designed to provide basic education to street children who are not able to attend school on a regular basis. Since most, if not all, of these children are involved in some form of labor, it is not possible for them to attend classes regularly, especially since their earnings contribute substantially to their family’s monthly income. Through its centers, which are located in neighborhoods with high concentrations of working children, APON provides classes in English, Bangla, and math four days a week for two hours a day. The organization also incorporates health and hygiene into its nonformal education program and provides nutritious meals to the children once a week. Its goal is to enroll children in the government educational system or, alternatively, to provide vocational training. Last year, 65 percent of the children who participated in APON’s education program were enrolled in formal schools. Additionally, the organization supports the children’s families by providing small loans and linking the families to other services. APON has also set up a Child Development Network in the Rayer Bazaar slum in collaboration with eight other organizations, including Save the Children and former GFC grassroots partner JAAGO Foundation.</t>
  </si>
  <si>
    <t xml:space="preserve">APON is addressing the needs of extremely vulnerable working children by bringing its school to the children’s workplace. The venue and timing of the classes are designed for the convenience of the children, and the children and their families are engaged in the creation of additional programs, such as those focused on health and nutrition. Even though APON was established in 2007, it did not receive its NGO Affairs Bureau registration (which allows it to accept foreign funding) until very recently. It is still a very early-stage organization in regard to its organizational capacity and could greatly benefit from GFC’s funding and capacity-building services to expand and deepen its programs. APON will be part of WE Trust's portfolio in Bangladesh. </t>
  </si>
  <si>
    <t xml:space="preserve">Centre for Zakat Management </t>
  </si>
  <si>
    <t>12624</t>
  </si>
  <si>
    <t>Creative Opportunities</t>
  </si>
  <si>
    <t>Alwan wa Awtar</t>
  </si>
  <si>
    <t>staff stipends and office rent.</t>
  </si>
  <si>
    <t xml:space="preserve">Working in the El Hadaba El Wosta slum community in Cairo, Alwan wa Awtar (A&amp;A) uses art as a means of social empowerment, offering creative classes and projects to build the critical-thinking, creativity, and leadership capacity of the children and youth in its programs. </t>
  </si>
  <si>
    <t>GFC supports the Arts Center, which holds multimedia arts classes for children, with the aim of integrating them into A&amp;A’s nonformal education program, which includes computer training, language classes, and research and science components.</t>
  </si>
  <si>
    <t>A&amp;A focused last year on implementing its strategic plan and strengthening its community library, art, and talent and skills development programs. The organization is currently diversifying its sources of funding by concentrating more on crowdfunding, local fundraising events, and attracting the attention of local businesses. All of these plans are in their pilot stages, with strong support from new volunteers and staff. A&amp;A has also reconstituted its board to ensure that people with the specific skills and experiences the organization needs are attracted to serve on the board. The organization’s work with slum-based, vulnerable children received press coverage from the Community Times newspaper and Hia magazine. This contributed to A&amp;A attracting new partners such as GIZ and ExxonMobil. In recognition of her hard work and commitment to children, A&amp;A founder Azza Kamel received the 2015 Distinguished Alumni Award from the American University in Cairo, and Takreem conferred on her the 2014 Innovation in Education Award. In the coming year, GFC will support A&amp;A to strengthen its database in order to better track the children it supports and provide more evidence-based reports.</t>
  </si>
  <si>
    <t>Difficulties in obtaining government approval to receive external support contributed to A&amp;A’s reduced budget size.</t>
  </si>
  <si>
    <t>Program participants who improved their academic performance</t>
  </si>
  <si>
    <t>Cumbersome procedures for Egyptian NGOs to receive foreign funding could cause delays in program implementation due to grants transfer delays.</t>
  </si>
  <si>
    <t>GIZ</t>
  </si>
  <si>
    <t>Corporate</t>
  </si>
  <si>
    <t>12132</t>
  </si>
  <si>
    <t>the project coordinator’s salary, program expenses, and operating costs.</t>
  </si>
  <si>
    <t>GFC supports the Arts Center, which provides multimedia arts classes for children, with the aim of integrating them into A&amp;A’s nonformal education program, which includes computer training, language classes, and research and science components.</t>
  </si>
  <si>
    <t>In spite of the challenges A&amp;A is facing in regard to receiving external funding for its programs, the organization has kept its projects running and has even expanded to reach more children. The organization focused on internally generating income over the past year to support its programs and to supplement funds it received from a local financial institution. A&amp;A’s staff have benefited from GFC value-added services, including participation in the 2014 GFC Knowledge Exchange in Beirut and an organizational development grant that was used to define the organization’s theory of change and sharpen its strategic planning process. A&amp;A was also featured by local media outlets, which helped enhance its visibility locally. GFC will continue to support A&amp;A to find a solution to the external funds transfer issues that civil society organizations in Egypt are currently facing.</t>
  </si>
  <si>
    <t>Through in-kind support and the services of volunteers, the organization was able to expand to include an ECD component and leadership activities for graduates of its other programs.</t>
  </si>
  <si>
    <t>The increase in OCI score is attributable to the ML&amp;E training the organization received from GFC and benefits from a recently completed organizational development process.</t>
  </si>
  <si>
    <t>Though A&amp;A has received new grants from a local financial institution and is generating funds from internal efforts, its budget is still reduced relative to year 1 (2011) due to its inability to receive funds from some of its donors outside of Egypt.</t>
  </si>
  <si>
    <t>Rapidly changing laws on foreign funding of civil society organizations and the volatile Egyptian situation can potentially cause delays in program implementation due to delays in funds transfer.</t>
  </si>
  <si>
    <t>(Egypt)</t>
  </si>
  <si>
    <t>HSBC Bank</t>
  </si>
  <si>
    <t>11528</t>
  </si>
  <si>
    <t>the artistic and nonformal education programs and operational costs.</t>
  </si>
  <si>
    <t xml:space="preserve">Working in the El Hadaba El Wosta slum community in Cairo, Alwan wa Awtar (A&amp;A) uses art as a means of social empowerment, offering creative classes and projects to build the critical-thinking, creativity, and leadership capacity of children and youth in its programs. </t>
  </si>
  <si>
    <t>This renewal was deferred from fall 2010 due to changes in Egyptian law regarding foreign funding of civil society organizations (CSO) and now-resolved issues between A&amp;A and GFC. Rapidly changing laws on foreign funding of CSOs and the Egyptian revolution can potentially cause delays in funds transfer and program implementation.</t>
  </si>
  <si>
    <t>Drosos foundation</t>
  </si>
  <si>
    <t>EFG Hermes</t>
  </si>
  <si>
    <t>Save the children</t>
  </si>
  <si>
    <t>U.S</t>
  </si>
  <si>
    <t>U.S Embassy</t>
  </si>
  <si>
    <t>Individual donations</t>
  </si>
  <si>
    <t>10611</t>
  </si>
  <si>
    <t>Working in the El Hadaba El Wosta slum community in Cairo, A&amp;A uses art as a means of social empowerment, offering creative classes and projects to build the critical-thinking, creative, and leadership capacity of children and youth in its programs. The Arts Center provides multimedia arts classes for children, eventually integrating them into A&amp;A's nonformal education program, which includes computer training, language classes, and research and science components.</t>
  </si>
  <si>
    <t>Our grant provides general support to the organization.</t>
  </si>
  <si>
    <t>According to the 2006 Egyptian census, over 15.5 million people, approximately 25 percent of the country's population, live in slum areas. One of the largest cities in the Middle East and North Africa, Greater Cairo is home to more than 20 million people. Within greater Cairo, 81 slums are believed to exist. Resources and infrastructure are inadequate- and inexistent in many areas- in the slum areas, and access to education and proper health services is also limited. Children who grow up in Cairo's slum communities often are forced to work at an early age to supplement their family's limited resources. Those who attend local public schools learn in dilapidated school buildings with inadequate facilities and overcrowded classrooms. In addition, the method of instruction in most public schools remains rote, traditional, and greatly disconnected the children's creativity. Because their families are unable to invest in their recreational activities, these children also spend their time after-school on the streets, where they are exposed to substances, crime, and violence. Despite Cairo's rich cultural and social offerings, these children rarely have an opportunity to leave their immediate neighborhoods, let alone wander far enough to interact with peers of higher socio-economic backgrounds and learn from and contribute to their countries rich history and increasing opportunities in the social and economic sectors.</t>
  </si>
  <si>
    <t>Founded in 2005, Alwan wa Awrar (A&amp;A) aims to promote visual and performing arts and nonformal education to enhance the creativity and critical thinking of underprivileged children and youth in the El-Hadaba El Wusta- Moqattam slum community of Cairo. The organization employs art and nonformal education, within a participatory and empowering pedagogical framework, to overcome root causes such as exclusion, inadequate education, and limited skills that keep children of marginalized areas locked in poverty cycles. Using art to build the children's self confidence, broaden their knowledge and sharpen their skills, A&amp;A equips them with the same tools and opportunities that children of a more privileged class have access to. A&amp;A's core programs currently include the art center, nonformal education, and a community library. In addition, the organization is implementing short-term projects that include "Me Book," a self discovery and goal setting initiative, and "Theater of the Oppressed," an experimental form of theater that aims to promote innovative self expression and self development. The organization hopes these interventions will help the children become more exposed and educated, and subsequently capable of carving their own niche in the labor market, hence bridging the inherent social divide by ascending socially, culturally and economically. An Ashoka Fellow, founder and director Azza Kamel is a leader in arts-based nonformal education methodologies.</t>
  </si>
  <si>
    <t>A&amp;A has established a colorful walk-in center in the middle of Hadaba El Wusta- Moqattam, adorned with coloring books, games, and puzzles, and purposefully designed to attract children off the streets. Once the children begin to attend the center on a more frequent basis, A&amp;A offers them a menu of classes that include animation, painting/drawing, candle making, music, mosaic, photography, and pottery. Gradually, the children are integrated into A &amp;A's nonformal education program, which offers computer training, language classes, research and reading competitions and hands on science experiments and access to interactive CDs for math, science, and English. These courses are supplemented with field visits to museums, cultural sites, concerts and other venues to further enhance their understanding of and appreciation for culture and learning. This is also a way to expose them to parts of Cairo that they rarely have access to because of their socio-economic status. Currently, A &amp;A is working with 600 children and youth between the ages of 7 and 21 years through these activities. The center is open Monday through Thursday and on Saturdays. GFC's general support will be used towards operational and administrative expenses.</t>
  </si>
  <si>
    <t>EFG Homes</t>
  </si>
  <si>
    <t>Sadko Company</t>
  </si>
  <si>
    <t>872.03</t>
  </si>
  <si>
    <t>Healthy Minds and Bodies</t>
  </si>
  <si>
    <t>Rwanda</t>
  </si>
  <si>
    <t>Amahoro Association</t>
  </si>
  <si>
    <t>Started and led by young people who have been orphaned, Amahoro Association provides education, nutrition, and counseling to orphaned and vulnerable children and their families, focusing on children in primary school.</t>
  </si>
  <si>
    <t>Our grant supports the organization's psychosocial program, which ensures that the children receive timely educational, health, nutritional, and counseling support through regular home visits to understand and evaluate each child's needs.</t>
  </si>
  <si>
    <t>With a population of 9.4 million people, half of whom are under the age of 20, Rwanda ranks among the poorest countries in the world. The dual tragedies of genocide and HIV/AIDS have significantly altered Rwandan society: the poverty rate is at its highest in history, many households are headed by women and children, and a significant portion of the population is coping with trauma. According to UNICEF, over 820,000 children have been orphaned. Some of these children benefit from limited support provided by extended family networks. Unfortunately, many are catapulted to the role of household head and forced to contend prematurely with the responsibilities of adulthood. These children face stigma from society and often have difficulties accessing social services. Their dire social and economic circumstances also make them vulnerable to street life, violence, commercial sex work, and HIV/AIDS.</t>
  </si>
  <si>
    <t>Orphaned by the 1994 genocide and AIDS, eight teenagers formed the Amahoro Association in 2000. As heads of their households, the founding members initially wanted to create a support group for orphaned children. Today, Amahoro implements a comprehensive program that includes education, health, and psychosocial support. Amahoro ensures that all the children receive an education by contributing to the cost of school fees and supplies. The children also gain viable income generation knowledge through Amahoro's skills workshops and microenterprise trainings. The organization is known as the premier service provider and advocate for vulnerable and orphaned children in its community. One of Amahoro's founders, Kayitare Wayitare Dembe, is a talented musician whose unique blend of modern African rock and social themes helps entertain and educate thousands of children and youth.</t>
  </si>
  <si>
    <t>The psychosocial program, which includes home visits, educational support, and life skills trainings, is the foundation of Amahoro's work. Professional post-trauma counselors work closely with the children to help them cope with their feelings of loss, grief, and hopelessness. In addition, Amahoro staff members conduct regular home visits to assess the children's home environment and provide appropriate interventions. Today, the organization offers home-based care and support to 412 families and over 2,000 children and youth between the ages of 3 and 20. Until recently, the organization operated on a volunteer basis, and many of the staff at Amahoro had little training in management and technical areas. As the group's programs and number of beneficiaries grow, Amahoro is working on improving its organizational capacity, especially its in-house expertise in psychosocial and post-trauma support.</t>
  </si>
  <si>
    <t>CHABHA</t>
  </si>
  <si>
    <t>11529</t>
  </si>
  <si>
    <t>Kolkata</t>
  </si>
  <si>
    <t>Anandan</t>
  </si>
  <si>
    <t>Happiness</t>
  </si>
  <si>
    <t>2007</t>
  </si>
  <si>
    <t>salaries, teaching materials, and rent.</t>
  </si>
  <si>
    <t>Anandan provides functional, remedial, and holistic education to slum-dwelling children and encourages individuals to develop their talents toward suitable earning and livelihood opportunities.</t>
  </si>
  <si>
    <t>GFC supports the education and training program for girls, which strengthens their critical-thinking skills, helps them identify and reach their full potential, and includes extracurricular activities and vocational skills training.</t>
  </si>
  <si>
    <t>During the course of its partnership with GFC, Anandan has been a stable organization that has gained visibility within Kolkata. The organization was invited to perform at the Governor's House three times, and leveraged from this an invitation from the British Council to participate in an art workshop. Anandan also expanded its vocational training program to include training in computers, tailoring, and handicrafts. Anandan has benefited from several value-added services, including participation in a Knowledge Exchange, an organizational development award focusing on creating a fundraising strategy, and GFC-leveraged additional support for the organization. GFC will provide any necessary support to Anandan as the grantee prepares for exit.</t>
  </si>
  <si>
    <t>Percentage of students utilizing learned skills to earn a livelihood</t>
  </si>
  <si>
    <t>Jyotirmoyee Club</t>
  </si>
  <si>
    <t>Larsen &amp; Toubro</t>
  </si>
  <si>
    <t>1399.04</t>
  </si>
  <si>
    <t>Our grant supports the education and training program for girls, which strengthens their critical-thinking skills, helps them identify and reach their full potential, and includes extracurricular activities and vocational skills training.</t>
  </si>
  <si>
    <t>Despite ongoing advances in Kolkata's development, more than one-third of its 13 million people live in slums with inadequate access to basic amenities, including sanitation, electricity, water, and education. For the majority of the children in these slums, especially girls, each day is spent not in school but picking rags, cutting scrap, making paper packets, doing domestic work, or simply wandering the streets. Cultural and socioeconomic factors mean that girls often stay at home to look after siblings, bear sole responsibility for household chores, get married at an early age, and face a high risk of being trafficked or forced into prostitution. Girls from migrant families who move to these slums from the adjoining state of Bihar face particular problems, as their native language of Bihari or Hindi makes it difficult for them to enter the government-run schools in Kolkata, where Bengali is the primary medium of instruction. While a large number of girls never enroll in school at all, even larger numbers start school and drop out before the age of 14, making it nearly impossible for them to gain economic independence.</t>
  </si>
  <si>
    <t>Dismayed by the poverty and the lack of education for the children in the slums of Lake Market in Kolkata, a group of middle-class housewives started Anandan in 1999 by pooling their own time and resources. Anandan's programs build social and cultural capital among vulnerable children. Anandan focuses on sparking the intellectual curiosity of these children and makes learning a joyful experience for them through lessons on general knowledge, world affairs, and computer training, and through extracurricular activities. Personal engagement with the children is emphasized, and emotional development is given as much importance as cognitive development. With a master's degree in education from Kolkata University, Indrani Ghosh, worked extensively as an educator in Delhi and Kolkata prior to founding the organization. In 2010, Shimanti Bose was elected as the new director of Anandan; Indrani Ghosh continues to serve the organization as chair of the governing council.</t>
  </si>
  <si>
    <t>By providing girls from the slums of Kolkata with a holistic education and with training to make positive decisions in life, Anandan is ensuring that they can become self-reliant and is changing the prevailing view that child marriage is their only option. Beginning with a comprehensive assessment of the targeted communities through surveys and meetings with parents and other community members, Anandan determines the needs of girls in each community. In addition to their conventional school lessons, girls between the ages of 10 and 20 are also encouraged to take part in extracurricular and computer education classes. Through complementary prevocational and vocational training programs, Anandan plays a dual role by first identifying the particular talents that these girls have and then providing them with the necessary training and expertise to transform those talents into potential earning ability.</t>
  </si>
  <si>
    <t>GFC's program officer met with Anandan's board and staff during the last site visit to discuss future plans for growth. In response the program officer offered the organization an organizational development award to focus on strategic planning.</t>
  </si>
  <si>
    <t>Sparsh</t>
  </si>
  <si>
    <t>1399.03</t>
  </si>
  <si>
    <t>Our grant supports the education and training program for girls, which strengthens their critical-thinking skills, helps them identify and reach their full potential, and includes extracurricular classes and vocational skills training.</t>
  </si>
  <si>
    <t>Despite ongoing advances in Kolkata's development, more than one-third of its 13 million people live in slums with inadequate access to basic amenities, including sanitation, electricity, potable water, and education. For the majority of the children in these slums, especially girls, each day is spent not in school but picking rags, cutting scrap, making paper packets, doing domestic work, or simply wandering the streets. Cultural and socioeconomic factors mean that girls often stay at home to look after siblings, bear sole responsibility for household chores, get married at an early age, and face a high risk of being trafficked or forced into prostitution. Girls from migrant families who move to these slums from the adjoining state of Bihar face particular problems, as their native language of Bihari or Hindi makes it difficult for them to enter the government-run schools in Kolkata, where Bengali is the primary medium of instruction. While a large number of girls never enroll in school at all, even larger numbers start school and drop out before the age of 14, making it nearly impossible for them to gain economic independence.</t>
  </si>
  <si>
    <t>Dismayed by the poverty and the lack of education for the children in the slums of Lake Market in Kolkata, a group of middle-class housewives started Anandan in 1999 by pooling their own time and resources. Anandan's programs build social and cultural capital among vulnerable children. Moving beyond conventional lessons, Anandan focuses on sparking the intellectual curiosity of these children and makes learning a joyful experience for them through lessons on general knowledge, world affairs, and computer training, and through extracurricular activities. Personal engagement with the children is emphasized, and emotional development is given as much importance as cognitive development. With a master's degree in education from Kolkata University, Indrani Ghosh, the founder of Anandan, worked extensively as an educator in Delhi and Kolkata prior to founding Anandan. In 2010, Shimanti Bose was elected as the new director of Anandan and Indrani continues to serve on the governing council as a chairperson.</t>
  </si>
  <si>
    <t>By providing girls from the slums of Kolkata with a holistic education and with training to make positive decisions in life, Anandan is ensuring that they can become self-reliant and is changing the prevailing view that child marriage is their only option. Beginning with a comprehensive assessment of the targeted communities through surveys and meetings with parents and other community members, Anandan carefully determines the needs of girls in each community. In addition to their conventional lessons, girls between the ages of 10 and 20 are also encouraged to take part in extracurricular and computer education classes to express their creativity and talents. Through complementary prevocational and vocational training programs, Anandan plays a dual role by first identifying the particular talents that these girls have and then providing them with the necessary skills and expertise to transform those talents into potential earning ability.</t>
  </si>
  <si>
    <t>National Indian Association of Women</t>
  </si>
  <si>
    <t>1399.02</t>
  </si>
  <si>
    <t>Anandan provides functional, remedial, and holistic education to slum dwelling children and encourages individuals to develop their talents toward suitable earning and livelihood opportunities.</t>
  </si>
  <si>
    <t>Its education and training program for girls strengthens their critical thinking skills, helps them identify and reach their full potential, and includes extracurricular classes and vocational skills training.</t>
  </si>
  <si>
    <t>Dismayed by the poverty and the lack of education for the children in the slums of Lake Market in Kolkata, a group of middle-class housewives started Anandan in 1999 by pooling their own time and resources. Anandan's programs build social and cultural capital among vulnerable children. Moving beyond conventional lessons, Anandan focuses on sparking the intellectual curiosity of these children and makes learning a joyful experience for them through lessons on general knowledge, world affairs, and computer training, and through extracurricular activities. Personal engagement with the children is emphasized, and emotional development is given as much importance as cognitive development. With a master's degree in education from Kolkata University, Indrani Ghosh, the director of Anandan, worked extensively as an educator in Delhi and Kolkata prior to founding Anandan.</t>
  </si>
  <si>
    <t>In the previous year, Anandan included children who attended classes on a temporary basis for specific purposes; for example, to prepare for board exams. This year's number served is only children who attend classes regularly.</t>
  </si>
  <si>
    <t>11903</t>
  </si>
  <si>
    <t>Ananya Trust</t>
  </si>
  <si>
    <t>teachers’ salaries.</t>
  </si>
  <si>
    <t xml:space="preserve">Ananya Trust fulfills the academic, social, emotional, and physical needs of migrant children through its school, Ananya Shikshana Kendra. </t>
  </si>
  <si>
    <t>GFC supports the school’s comprehensive education program, which combines informal education and vocational training in order to enhance the language skills, social development, self-esteem, and interpersonal skills of children and youth aged 8 to 19.</t>
  </si>
  <si>
    <t>Ananya Trust took advantage of GFC value-added services to strengthen its programs and increase its organizational capacity. Participation in a GFC Knowledge Exchange enabled the organization to learn about best practices in children’s education from peer organizations. Ananya Trust used this information to improve its innovative educational programs, including puppetry classes and life skills trainings. The organization also used a GFC organizational development award to improve its financial planning and fundraising capacity. Ananya Trust will continue to reach an extremely vulnerable population of children and youth.</t>
  </si>
  <si>
    <t>Percentage of children regularly attending school</t>
  </si>
  <si>
    <t>Charities Aid Foundation</t>
  </si>
  <si>
    <t>Give Foundation</t>
  </si>
  <si>
    <t>11530</t>
  </si>
  <si>
    <t>staff salaries and training.</t>
  </si>
  <si>
    <t>Ananya Trust fulfills the academic, social, emotional, and physical needs of migrant children through its school, Ananya Shikshana Kendra.</t>
  </si>
  <si>
    <t>GFC supports the school's comprehensive education program, which combines informal education and vocational training in order to enhance the language skills, social development, self-esteem, and interpersonal skills of children and youth aged 8 to 19.</t>
  </si>
  <si>
    <t>Over the course of its partnership with GFC, Ananya has remained a stable organization. GFC helped the organization strategically collaborate with other GFC grantees, including Dream a Dream and Raza Educational and Social Welfare Society, to provide beneficiaries with extracurricular activities without increasing Ananya's expenses. In addition, GFC provided Ananya with an organizational development award in 2012 to focus on strengthening fundraising and planning systems in preparation for the organization's exit from GFC funding. GFC will provide final inputs and anticipates exiting Ananya next year.</t>
  </si>
  <si>
    <t>Give India</t>
  </si>
  <si>
    <t>I</t>
  </si>
  <si>
    <t>1431.04</t>
  </si>
  <si>
    <t>Our grant supports the comprehensive education program, which combines informal education and vocational training in order to enhance the language skills, social development, self esteem, and interpersonal skills of children and youth aged 8 to 19.</t>
  </si>
  <si>
    <t>An estimated 120 million children aged 5 to 15 in India have either never been to school or have dropped out. Almost one-third of the children who enter primary school drop out before they reach the upper primary level, and another one-third drop out before they reach high school. Schools are not accommodating toward very poor children-especially if they do not have proper clothes, are not clean, are unfamiliar with the dominant language of the area, or, most importantly, are first-generation learners. Bengaluru (formerly Bangalore) is the preeminent contributor to India's information technology industry, and as a result, the city has attracted numerous migrants from across the country who are seeking employment opportunities but do not speak the official language of the state. The majority of migrant children are first-generation learners with illiterate parents who earn an average income of $55 per month and live in makeshift homes or small huts with no toilet facilities, water, or electricity.</t>
  </si>
  <si>
    <t>Ananya Trust was started in 1998 to meet the academic, social, emotional, and physical needs of Bengaluru's migrant children through its school, Ananya Shikshana Kendra. The school caters to children who are not admitted into other schools for social, economic, or academic reasons. Through Ananya Trust's policy of admission based on inclusion rather than exclusion, the school admits children who would otherwise be denied the right to an education. At this school, the traditional three R's of reading, writing, and arithmetic are taught through the three E's of exploration, enjoyment, and experience by enabling the three L's of looking, learning, and living. Following the school's child-centered approach to education, the children decide the "what, where, when, and why" they want to learn, while teachers determine the "how." There are no examinations, but rather a built-in system of self-assessment that enables the students to evaluate their own strengths and weaknesses. Dr. Shashi Rao, Ananya Trust's founder and director, has developed a system of designing individualized curricula to respond to the academic and emotional needs of each child.</t>
  </si>
  <si>
    <t>Ananya's Comprehensive Educational Program for youth aged 8 to 19 combines informal education and vocational training with creative arts through its Traveling Troupe, a musical and theater group. The goal of the program is to enhance participants' language skills, especially pronunciation and diction, and contribute to their social development, particularly in the areas of self-esteem and interpersonal skills. Youth in the Traveling Troupe create and perform a show and participate in all aspects of its creation-from scripting and set design to lighting and sound management. While traveling for performances, participants receive educational instruction about the places in which they are performing and gain public speaking experience.</t>
  </si>
  <si>
    <t>Ananya partnered with other GFC grantees, including Dream a Dream and Raza Educational and Social Welfare Society, to provide extracurricular activities for children without increasing its expenses.</t>
  </si>
  <si>
    <t>1431.03</t>
  </si>
  <si>
    <t>Our grant supports the comprehensive education program, which combines informal education and vocational training in order to enhance the language skills, social development, self-esteem, and interpersonal skills of children and youth aged 8 to 19.</t>
  </si>
  <si>
    <t>Ananya expanded its Traveling Troupe, a musical and theater group for youth aged 8 to 19 to combine with informal education and vocational trainings. The goal of the program is to enhance participants' language skills, especially pronunciation and diction, and contribute to their social development, particularly in the areas of self-esteem and interpersonal skills. Youth in the troupe create and perform a show and participate in all aspects of its creation-from scripting and set design to lighting and sound management. While traveling for performances, participants receive educational instruction about the places in which they are performing and gain public speaking experience. In 2010, marathon running was introduced into the program.</t>
  </si>
  <si>
    <t>This metric requires further dialogue with the grantee.</t>
  </si>
  <si>
    <t>National Child Labor Project</t>
  </si>
  <si>
    <t>1431.02</t>
  </si>
  <si>
    <t>The school's Traveling Troupe, a musical and theater group for youth that functions as an interactive learning tool, combines learning with dance, music, travel, puppetry, and sports and allows children to express themselves in creative ways while simultaneously building their self confidence.</t>
  </si>
  <si>
    <t>11761</t>
  </si>
  <si>
    <t>Hyderabad</t>
  </si>
  <si>
    <t>Ankuram Woman and Child Development Society</t>
  </si>
  <si>
    <t>Ankuram (Sprout) Woman and Child Development Society</t>
  </si>
  <si>
    <t>Kate Kroeger, Shumona Goel (American Jewish World Service, US)</t>
  </si>
  <si>
    <t>Year 8</t>
  </si>
  <si>
    <t xml:space="preserve">salaries, rent, workshops, and nutritional support for children. </t>
  </si>
  <si>
    <t>Using a rights-based approach, Ankuram Woman and Child Development Society creates a safe and empowering space for women and children to strengthen their knowledge base, skills, and capacity through education and livelihood opportunities.</t>
  </si>
  <si>
    <t>GFC supports Ankuram's residential shelter, Sankalpam, which serves girls who have been victims of trafficking or sexual exploitation, including those escaping from child marriages, gender-based violence, and neglect, and provides them with shelter, counseling, healthcare, education, and vocational training.</t>
  </si>
  <si>
    <t>Throughout its partnership with GFC, Ankuram has seen great growth in partnerships and has gained a high level of visibility within the civil society and NGO community for its work on girls' rights. The Social Welfare Department and the Department of Women and Child Welfare adopted Ankuram's child protection model due to its success. Additionally, the organization has successfully enrolled 35 trafficking survivors into college. The organization has benefited from several GFC value-added services, including an organizational development award focusing on strategic planning, and has attended two Knowledge Exchanges. While Ankuram faced challenges in organizational capacity, including loss of staff, over the last few years, it received visibility and recognition of its work through several campaigns, including a Campaign Against Child Trafficking and a Stay Safe Campaign.</t>
  </si>
  <si>
    <t>Number of program participants demonstrating self-dependence</t>
  </si>
  <si>
    <t>Kalpana Naresh Shah Foundation</t>
  </si>
  <si>
    <t>Rachana Credit Capital</t>
  </si>
  <si>
    <t>11311</t>
  </si>
  <si>
    <t>salaries, exposure visits, trainings, and administrative expenses.</t>
  </si>
  <si>
    <t xml:space="preserve">Using a rights-based approach, Ankuram Woman and Child Development Society creates a safe and empowering space for women and children to strengthen their knowledge base, skills, and capacity through education and livelihood opportunities. </t>
  </si>
  <si>
    <t>GFC supports Ankuram’s residential shelter, Sankalpam, which serves girls who have been victims of trafficking or sexual exploitation, including those escaping from child marriages, gender-based violence, and neglect, and provides them with shelter, counseling, healthcare, education, and vocational training.</t>
  </si>
  <si>
    <t>Ankuram has faced challenges in organizational capacity, including loss of staff, over the last few years. In 2011, GFC offered Ankuram an organizational development award focusing on organizational planning. While the organization continues to face challenges, GFC would like to keep the grantee on for another year before exiting. With GFC's support this year, Ankuram can implement strategies from the organizational development process and should exit GFC funding as a stronger organization next year.</t>
  </si>
  <si>
    <t>Caring Friends Mumbai</t>
  </si>
  <si>
    <t>1405.04</t>
  </si>
  <si>
    <t>Using a rights-based approach, Ankuram creates a safe and empowering space for women and children to strengthen their knowledge base, skills, and capacity through education and livelihood opportunities.</t>
  </si>
  <si>
    <t>Our grant supports Ankuram's residential shelter, Sankalpam, which serves girls who have been victims of trafficking or sexual exploitation, including those escaping from child marriages, gender-based violence, and neglect, and provides them with shelter, counseling, healthcare, education, and vocational training.</t>
  </si>
  <si>
    <t>It is estimated that every day in India, approximately 200 girls enter into prostitution; of these, at least 80 percent are unwillingly coerced into the trade. More often than not, girls are lured or tricked into the profession under false pretenses. Some are lured by promises of employment, often as nannies or domestic workers, only to find themselves sold into the sex trade with no way to escape. Others are simply kidnapped, abandoned, or sold by their families. Even more are falsely married to local traffickers who abandon them once they are sold into brothels. According to UNICEF, adolescent girls from disadvantaged communities and families are more often trafficked, primarily for early forced marriage, domestic labor, and commercial sex work. Once sold into brothels, girls earn on average $1.30 per client; in theory, half goes to them, but in reality, this is often taken to pay off debts to their captors, leaving them trapped in servitude for years.</t>
  </si>
  <si>
    <t>Founded in 1994, Ankuram Woman and Child Development Society offers a new beginning to women and children living in the poor and vulnerable communities of Secunderabad. Using a rights-based approach, Ankuram places emphasis on creating a safe and empowering space in which women and children can strengthen their knowledge base, skills, and capacity. As part of its programs, it provides livelihood services and enterprise development for women and girls, building on the belief that economic empowerment is a key factor in the assertion of rights. It also helps to place women and girls in jobs in such areas as fashion design, catering and hotel management, food processing, and data entry. In 1999, the organization established a shelter home, Sankalpam, for female victims of gender-based violence and trafficking. Through its adolescent girls' forums, Ankuram mobilizes women and girls in these communities to form collectives, which offer trainings on relevant issues such as child marriage, trafficking, child rights, and girls' right to education. M. Sumitra, the founder and director of Ankuram, has a post-graduate degree in political science and law and pursued a career in journalism before founding Ankuram.</t>
  </si>
  <si>
    <t>Sankalpam is a temporary residential shelter for girls who have been victims of trafficking and/or sexual exploitation, including those escaping from child marriages, gender-based violence, and neglect. The shelter supports girls in continuing their education or establishing their own small enterprises and assists with family reunification. The home accommodates 70 girls, ranging from 6 to 18 years of age. Each day, the girls follow a schedule of yoga in the morning; schooling in the afternoon, followed by homework and study; and play in the evening. Girls under 15 attend formal school, with some receiving additional nonformal education in the shelter, and girls over 15 either continue their schooling or undertake vocational training for three hours per day over a six-month period, with the goal of gaining productive employment. Last year, Ankuram expanded its programs into rural areas and started a Rural Resource Centre for Children and Youth which hosts awareness camps centered around issues such as child rights, education, and health and hygiene.</t>
  </si>
  <si>
    <t>Ankuram's self-assessment is inconsistent with the PO's assessment of Ankuram's capacity and requires further dialogue.</t>
  </si>
  <si>
    <t>Ankuram is facing challenges due to organizational capacity. GFC's OD Award helped stabilize its funding situation, but Ankuram needs further support.</t>
  </si>
  <si>
    <t>International Organisation for Migration</t>
  </si>
  <si>
    <t>1405.03</t>
  </si>
  <si>
    <t>Founded in 1994, Ankuram Woman and Child Development Society offers a new beginning to women and children living in the poor and vulnerable communities of Secunderabad. Using a rights-based approach, Ankuram places emphasis on creating a safe and empowering space in which women and children can strengthen their knowledge base, skills, and capacity. As part of its programs, it provides livelihood services and enterprise development for women and girls, building on the belief that economic empowerment is a key factor in the assertion of rights. It also helps to place women and girls in jobs in such areas as fashion design, catering and hotel management, food processing, and data entry. In 1999, the organization established a shelter home, Sankalpam, for female victims of gender-based violence and trafficking. Since its inception, Ankuram has rescued, rehabilitated, and reintegrated 700 child victims. Through its adolescent girls' forums, Ankuram mobilizes women and girls in these communities to form collectives, which offer trainings on relevant issues such as child marriage, trafficking, child rights, and girls' right to education. M. Sumitra, the founder and director of Ankuram, has a post-graduate degree in political science and law and pursued a career in journalism before Ankuram.</t>
  </si>
  <si>
    <t>Sankalpam is a temporary residential shelter for girls who have been victims of trafficking and/or sexual exploitation, including those escaping from child marriages, gender-based violence, and neglect. Since its opening, the shelter has supported over 600 girls in continuing their education or establishing their own small enterprises; of these, nearly 400 girls have been reunified with their families. The home accommodates 50 girls, ranging from 6 to 18 years of age. Each day, the girls follow a schedule of yoga in the morning; schooling in the afternoon, followed by homework and study; and play in the evening. Most of the girls in the shelter have been mainstreamed into formal schools, and some receive additional nonformal education in the shelter. Girls under 15 attend formal school, and those over 15 who do not wish to go to school undertake vocational training for three hours per day over a six-month period, with the goal of gaining productive employment.</t>
  </si>
  <si>
    <t>GFC is in dialogue with the organization about OCI scores, as the numbers appear to be inflated.</t>
  </si>
  <si>
    <t>Ankuram responded strategically to decreased funding as a result of the financial environment by decreasing programs requiring high financial inputs as well as by expanding collaborations and advocacy with the state government.</t>
  </si>
  <si>
    <t>Catholic Relief Services</t>
  </si>
  <si>
    <t>Geron Welfare Trust</t>
  </si>
  <si>
    <t>Unifem</t>
  </si>
  <si>
    <t>13223</t>
  </si>
  <si>
    <t>Thailand</t>
  </si>
  <si>
    <t>Pattaya</t>
  </si>
  <si>
    <t>Anti-Human Trafficking and Child Abuse Center</t>
  </si>
  <si>
    <t>Pusa Srivilas, ECPAT International (Thailand)</t>
  </si>
  <si>
    <t>Tara Sun Vanacore</t>
  </si>
  <si>
    <t>To support salaries, office running costs, and students costs including meals, school supplies, transportation and uniforms</t>
  </si>
  <si>
    <t>The Anti-Human Trafficking and Child Abuse Center (ATCC) protects child victims of human trafficking by providing medical, legal, and psychosocial services; formal and informal education; return and reintegration assistance; food and clothing; and a safe space at its shelter, while undertaking awareness-raising campaigns and holding workshops to educate teachers, hotel staff, taxi service providers, and government officials about the risks of trafficking.</t>
  </si>
  <si>
    <t>The grant will support salaries, office running costs, as well as direct costs to support children including school supplies, transportation, uniforms, and meal allowances.</t>
  </si>
  <si>
    <t xml:space="preserve">ATCC continues to provided shelter, clothing and food, as well as  legal assistance for survivors of sexual exploitation.  They have also raised their awareness on sexual exploitation and children's rights and helped with psycho-social support for about 157 children from high risk backgrounds. This is related to a GFC supplementary grant in process that aims at providing more interventions of the sort with the hiring of a resident pshychiatrist. They have added on 1 new safe house for boys that can accommodate about 40 children, increasing their capacity to service the vulnerable children.
ATTC has also partnered with government and other NGOs, specifically the Department of Special Investigation (DSI), Thailand Internet Crimes Against Children (TICAC) and Operation Underground Railroad (OUR) in the US to  increase the breadth of its services and look at national and international (policy and implementation) dimensions of the issue. ATTC has been recognized with 2 awards in the last year: a 2016 award from the Cholburi provincial authorities and a 2017 award from DSI, Thailand in recognition of their work.
</t>
  </si>
  <si>
    <t>With more children served, it has become more difficult to follow up on individualized learning goals, resulting in a lower percentage of participants meeting the program outcome. This year the organization will review the use of this outcome.</t>
  </si>
  <si>
    <t>Percentage of program participants who met their individualized learning goals</t>
  </si>
  <si>
    <t>Amicus foundation</t>
  </si>
  <si>
    <t>Destiny Rescue</t>
  </si>
  <si>
    <t>12891</t>
  </si>
  <si>
    <t>salaries, school supplies, and transportation.</t>
  </si>
  <si>
    <t>GFC supports the education program at the shelter, which provides general support to trafficked children who are attending local public schools and offers programs in art, vocational skills, and maintaining psychosocial and physical health.</t>
  </si>
  <si>
    <t>The organization did not submit an outcome for the baseline year.</t>
  </si>
  <si>
    <t>12524</t>
  </si>
  <si>
    <t xml:space="preserve"> coordinator’s salary, operational expenses, meals, tuition assistance, and school uniforms.</t>
  </si>
  <si>
    <t>Despite extensive national and international efforts to combat child trafficking in Thailand, the country remains a destination for trafficked children, many of whom enter the sex tourism industry. While prostitution is not technically illegal in Thailand, there are laws against commercial sexual exploitation of children. An estimated 20,000 to 25,000 homeless children live on the streets of Thailand, and many of them are victims of domestic trafficking or trafficking from other countries in Southeast Asia. Pattaya, one of Thailand’s largest tourist cities, has developed an international reputation for child prostitution. Anti-trafficking researchers targeting street children estimate that Pattaya hosts between 1,500 and 2,000 homeless and impoverished children at any one time. The majority of these children have been trafficked, enduring sexual exploitation or other abuses. Children growing up in Pattaya’s 17 slums are also at risk of sexual abuse and trafficking due to poverty.</t>
  </si>
  <si>
    <t>The Anti-Human Trafficking and Child Abuse Center (ATCC) began operating in 2010 and was registered in 2014. Its mission is to help trafficked and abused children and to prosecute traffickers and abusers. The organization was founded by Palissorn Noja (also called Kru Jaa), who continues to risk his life to help children advocate for themselves; he has experienced multiple assassination attempts after rescuing abused children and helping to prosecute the offenders. He has worked for humanitarian organizations for over 25 years and assisted over 30,000 victims of human trafficking. ATCC has a full-time staff of five, in addition to two part-time staff members. The organization is committed to providing children who have been trafficked or abused, or are homeless, with a safe place to live and an opportunity to go to school. ATCC runs four main programs: outreach work to homeless and trafficked children, prevention and advocacy with the public sector, provision of assistance during legal proceedings to bring traffickers to justice, and protection and education of homeless and trafficked children.</t>
  </si>
  <si>
    <t>Children between the ages of 6 and 18, from the seven main areas of Pattaya and nearby communities (both commercial and residential) are the primary participants in ATTC’s programs. ATCC offers shelter, education, and psychosocial support to children who have been rescued from trafficking and abuse. The 38 girls and boys who currently reside at the ATCC shelter include children who were forced to beg, children in prostitution, and children who have been sexually abused by foreigners, as well as stateless and migrant children and children living in extreme poverty. Children stay at the shelter for anywhere from one night to four years before being reintegrated into the community. With the help of specialized staff members, ATCC’s center provides psychological rehabilitation, legal assistance, and educational and vocational training services to beneficiaries through weekly classes, daily coordination with teachers at local schools, and as-needed consultations and referrals. ATCC directly supports over 150 children, providing medical and educational services to 79 children at the center and reintegrating close to 40 children each year. Since 2010, ATCC has supported the Thai police in ten pedophile prosecutions and the US Homeland Security Investigations division and the FBI in over 15 prosecutions. In addition, each year ATCC organizes and participates in public awareness campaigns reaching 4,500 to 5,000 schoolchildren, teachers, service providers, community leaders, and local administrators. ATCC works closely with other nongovernment organizations in the Child Rights Coalition of Thailand and with UN agencies on programs to protect child victims and prevent vulnerable children from becoming victims of sexual abuse and trafficking.</t>
  </si>
  <si>
    <t>ATCC is a nascent organization with extensive experience working with the most vulnerable children in Pattaya. The staff is composed of locally based teachers and social workers and is making an impact on the lives of children who have experienced some of the worst forms of child labor and abuse. ATCC is connected with FACE Foundation, one of the most reputable organizations in Thailand working on child protection, and is a source for researchers and policymakers, who regularly visit the center to understand ATCC’s model and conduct interviews with the director. ATCC’s close connections with local authorities and organizations have enabled it to secure funding and in-kind support from individual donors, a local foundation, and embassies. ATCC’s programs are well situated to grow and expand in the coming years and will strengthen GFC’s focus on ending child trafficking in the region. Due to its program focus on trafficked children, ATCC will be funded by the NoVo Foundation initiative.</t>
  </si>
  <si>
    <t>Amicus Foundation</t>
  </si>
  <si>
    <t>13198</t>
  </si>
  <si>
    <t>Mumbai</t>
  </si>
  <si>
    <t>Arpan</t>
  </si>
  <si>
    <t>Dedication</t>
  </si>
  <si>
    <t>Nikita Ketkar (GFC grantee partner Masoom, India)</t>
  </si>
  <si>
    <t>salaries, rent, and educational materials.</t>
  </si>
  <si>
    <t>Arpan works to empower individuals, families, and communities with abuse prevention and intervention skills to reduce child sexual abuse; holds preventive personal-safety education workshops in schools, shelter homes, and orphanages; and provides psychotherapeutic interventions that address the psychosocial, sexual, and physical consequences faced by survivors of sexual abuse.</t>
  </si>
  <si>
    <t>GFC supports the Personal Safety Education program, which uses outreach in private, semi-private, and government schools to provide children with the knowledge, attitude, and skills to prevent sexual abuse and to seek support in any instances of sexual abuse, and which also advocates for instituting the personal-safety curriculum in additional school systems.</t>
  </si>
  <si>
    <t>Arpan has evolved and grown tremendously over it's seven year partnership with GFC and the team has explored different avenues to increase their impact both directly and indirectly. Specifically, in terms of it's expenditure budget, Arpan has grown by ~565% and by ~873% in the number of children impacted. These numbers reflect the evolution of the organization from a 5 person team to a CSA prevention champion and ecosystem leader. Their two-pronged approach of Personal Safety Education (PSE) in classrooms and Long term therapy for survivors of abuse has empowered children, parents and care-givers alike. Apart from direct intervention, Arpan has also adopted a multi-state TOT (training of teachers) model in order to ensure sustainable and scalable impact as well as advocate for mainstreaming of child protection. The organization is a part of GFC's pilot Step-Up program and has been the recipient of three opportunity grants. It's participation in our Knowledge Exchanges has resulted in stronger relationships with other citizen-sector organizations. Arpan is a strong GFC ally in India, a source of nominations for new partners, and mentor to existing partners in the region.</t>
  </si>
  <si>
    <t>Arpan began working with children in grades 9 and 10 last year, thereby increasing the total number of children served.</t>
  </si>
  <si>
    <t>The large increase in the expenditure budget reflects Arpan’s success on the fundraising and donor management fronts this past year; Goldman Sachs doubled its contribution, and Arpan attracted new donors such as Aditya Birla Foundation.</t>
  </si>
  <si>
    <t xml:space="preserve">This past year, Arpan narrowed the age range of participants that were measured by this program outcome. Therefore, the percentage of overall participants in the personal safety education program who achieved this outcome declined. </t>
  </si>
  <si>
    <t>Percentage of participants in the Personal Safety Education program who demonstrate increased knowledge of personal safety</t>
  </si>
  <si>
    <t>Goldman Sachs India</t>
  </si>
  <si>
    <t>Karl Johan Persson</t>
  </si>
  <si>
    <t>R. Jhunjhunwala Foundation</t>
  </si>
  <si>
    <t>Aditya Birla Finance Ltd</t>
  </si>
  <si>
    <t>Marshall Foundation</t>
  </si>
  <si>
    <t>13244</t>
  </si>
  <si>
    <t>The World Health Organization's 2010 fact sheet on global child maltreatment notes that approximately 20 percent of women and 5 to 10 percent of men report being sexually abused as children, while 25 to 50 percent of all children report being physically abused. In spite of these grim statistics, there are only four organizations in India working on the issue in a focused manner. One of these is Arpan, which works to empower individuals, families, and communities with abuse prevention and intervention skills to reduce child sexual abuse; holds preventive personal-safety education workshops in schools, shelter homes, and orphanages; and provides psychotherapeutic interventions that address the psychosocial, sexual, and physical consequences faced by survivors of sexual abuse. 
Arpan has evolved and grown tremendously over its seven-year partnership with GFC. Arpan's expenditure budget has increased by over 500 percent, and the annual number of children served has increased by nearly 900 percent. These numbers reflect the evolution of the organization from a five-person team to a child sexual abuse prevention champion and ecosystem leader. The organization's two-pronged approach of personal safety education in classrooms and long-term therapy for survivors of abuse has empowered children, parents, and caregivers. In addition to direct intervention, Arpan has adopted a multi-state training-of-teachers model to ensure sustainable and scalable impact and to better advocate for mainstreaming child protection. 
The organization is a part of GFC's Step-Up pilot program and has been the recipient of three opportunity grants. Arpan's participation in GFC Knowledge Exchanges has resulted in stronger relationships with other citizen-sector organizations. Arpan is a strong GFC ally, providing nominations for new GFC partners in India and acting as a mentor to less experienced GFC partners in the region. Arpan has demonstrated significant growth in the last few years, and the organization’s leadership believes that the creation of a reserve fund is imperative to maintain and foster that growth.</t>
  </si>
  <si>
    <t>13177</t>
  </si>
  <si>
    <t>Step Up Award</t>
  </si>
  <si>
    <t>12882</t>
  </si>
  <si>
    <t>salaries, office rent, and advocacy materials.</t>
  </si>
  <si>
    <t>Arpan successfully expanded its program to more schools this past year. The organization has also gained international visibility, and it plans to capitalize on this wider audience through crowdfunding. In terms of fundraising, Arpan is in the final stages of discussions regarding receiving funds from one of India’s largest donors. This funding, if received, will greatly strengthen Arpan’s reserve fund. This year, Arpan’s founder and executive director, Pooja Taparia, will be participating in the ISPCAN (International Society for the Prevention of Child Abuse and Neglect) conference to strengthen Arpan’s advocacy efforts and formally engage with thought leaders in the field. This September, to begin to establish itself as a leader in personal-safety education, Arpan plans to publish a book that documents the personal-safety research done by its team, as well as the findings from that research.</t>
  </si>
  <si>
    <t>KARL YOHAN PERSSON</t>
  </si>
  <si>
    <t>SWEDEN</t>
  </si>
  <si>
    <t>Goldman Sachs (I) Capital Markets Private Limited</t>
  </si>
  <si>
    <t>INDIA</t>
  </si>
  <si>
    <t>R Jhunjhunwala Foundation</t>
  </si>
  <si>
    <t>THE MARSHALL FOUNDATION</t>
  </si>
  <si>
    <t>Eros International Media Limited</t>
  </si>
  <si>
    <t>12673</t>
  </si>
  <si>
    <t>During the past year, Arpan continued to make great strides in building its internal capacity, gaining international visibility, and growing its impact in the space of child sexual abuse. Arpan’s founder and executive director, Pooja Taparia, participated in the ISPCAN (International Society for the Prevention of Child Abuse and Neglect) conference and strengthened Arpan’s advocacy efforts by building solid relationships within the South Asian Association for Regional Cooperation network. Arpan also went through an extensive three-year strategic planning process that involved the staff, the board, and beneficiaries. GFC supported Arpan’s financial growth by introducing the leadership to a large donor, and as a result the organization was able to increase the number of children served. Arpan also grew the size of its staff by creating staff positions for each one of its programs and a new director-level position to provide support to senior management.</t>
  </si>
  <si>
    <t xml:space="preserve">The organization started reporting on a different outcome in Year 3. </t>
  </si>
  <si>
    <t>Karl-Johan Persson</t>
  </si>
  <si>
    <t>The Marshall Foundation</t>
  </si>
  <si>
    <t>GMSP</t>
  </si>
  <si>
    <t>12162</t>
  </si>
  <si>
    <t xml:space="preserve">salaries, rent, communication materials, and administrative costs. </t>
  </si>
  <si>
    <t xml:space="preserve">Arpan works to empower individuals, families, and communities with abuse prevention and intervention skills to reduce child sexual abuse; holds preventive personal-safety education workshops in schools, shelter homes, and orphanages; and provides psychotherapeutic interventions that address the psychosocial, sexual, and physical consequences faced by survivors of sexual abuse. </t>
  </si>
  <si>
    <t>During the last year, Arpan grew significantly, doubling the size of its staff, doubling the number of children served, and increasing its budget by 60 percent. Arpan is beginning to be recognized as a leader in prevention of child sexual abuse. In June, the CEO of Arpan received an opportunity grant to attend a panel discussion on child sexual abuse in London. Arpan also expanded its Personal Safety Education program to a new location on the rural outskirts of Mumbai and published new instruction manuals. An evaluation of the Personal Safety Education program was conducted by International Market Research Bureau, an independent social research agency, in the past year. Arpan also increased its internal monitoring and evaluation capacity and is currently finalizing two research projects. With Arpan’s quick growth in both capacity and recognition, this organization is well positioned for a strong exit.</t>
  </si>
  <si>
    <t>The organization more than doubled the number of children served through the expansion of the Personal Safety Education project.</t>
  </si>
  <si>
    <t>Arpan’s budget increased significantly due to a growing network of high-net-worth individuals.</t>
  </si>
  <si>
    <t>GFC previously supported Arpan’s psychotherapeutic program but now supports the Personal Safety Education program. The year 3 figure is the baseline for this outcome.</t>
  </si>
  <si>
    <t>Arpan’s innovative Personal Safety Education program has resulted in increased visibility and credibility in the region. The effectiveness of this program has also led to a diversification of funders and incredible growth across the entire organization.</t>
  </si>
  <si>
    <t>Hilton Foundation</t>
  </si>
  <si>
    <t>Hemendra Kothari Foundation</t>
  </si>
  <si>
    <t>11771</t>
  </si>
  <si>
    <t xml:space="preserve">salaries, rent, communication materials, workshops, and administrative costs. </t>
  </si>
  <si>
    <t>GFC supports Arpan's personal-safety education program, which uses outreach in private, semi-private, and government schools to provide children with the knowledge, attitude, and skills to prevent sexual abuse and to seek support in any instances of sexual abuse, and which also advocates for instituting the personal-safety curriculum in additional school systems.</t>
  </si>
  <si>
    <t>Arpan utilizes an innovative methodology to prevent and address child sexual abuse by engaging and educating children, parents, community members, teachers, law enforcement agencies, and caretakers. Arpan's approach includes teaching personal-safety and intervention skills and providing psychotherapeutic support to child survivors of sexual abuse. The organization has shown significant growth in the past year and expanded its outreach to two other places in India: the city of Hyderabad and the state of Gujarat. The organization has gained visibility as a leader in prevention of child sexual abuse and has the potential for further growth and recognition of its incredible work.</t>
  </si>
  <si>
    <t>11355</t>
  </si>
  <si>
    <t>salaries, communication materials, and administrative expenses.</t>
  </si>
  <si>
    <t>GFC supports Arpan’s rehabilitative interventions for minors who have been rescued from abusive situations and are living in protective institutions.</t>
  </si>
  <si>
    <t>Arpan utilizes an innovative methodology to prevent and address child sexual abuse by engaging and educating community members, parents, law enforcement agencies, and caretakers. Arpan's approach includes teaching personal safety prevention and intervention skills and providing psychotherapeutic support to child survivors of sexual abuse. The organization has shown significant growth in the past year, and director Pooja Taparia was invited to share Arpan's work at a White House briefing on global gender-based violence. The organization has already shown great growth and visibility and has the potential for further growth and recognition of its incredible work.</t>
  </si>
  <si>
    <t>Erach and Roshan Sadri Foundation</t>
  </si>
  <si>
    <t>I Partner India</t>
  </si>
  <si>
    <t>Narotam Sekhsaria Foundation</t>
  </si>
  <si>
    <t>11028</t>
  </si>
  <si>
    <t>Our grant supports Arpan's rehabilitative interventions for minors who have been rescued from abusive situations and are living in protective institutions.</t>
  </si>
  <si>
    <t>The first ever and the only extensive study conducted by the Ministry of Women and Child Development in 2007 on child abuse in India, covering 13 states, found that 53 percent of children reported having faced some form of sexual abuse. The report identified child sexual abuse as a priority issue for immediate action. Children living on the streets, child labors, and children in institutional care were found to be at the highest risk for sexual assault. The World Health Organization's (WHO) 2010 fact sheet on global child maltreatment, including sexual abuse, notes that approximately 20 percent of women and 5 to 10 percent of men report being sexually abused as children, while 25 to 50 percent of all children report being physically abused. WHO recommended effective preventive programs with a multisectoral approach to address child maltreatment to prevent its consequences including impaired lifelong physical and mental health.</t>
  </si>
  <si>
    <t>Arpan works to empower individuals, families, and communities with the prevention and intervention skills to reduce child sexual abuse (CSA) and provides support for the psycho-social, sexual, and physical consequences faced by the survivors of sexual abuse. Founded in 2003 and registered in 2008, the organization's holistic approach to CSA includes four strategies: psychotherapeutic support to children and adult survivors of sexual abuse and their families, sensitization of civil society groups, training and capacity building of relevant stakeholders including teachers on CSA, and research and advocacy to prevent CSA. Arpan has established itself as a leader in addressing CSA and was the first organization in Mumbai to teach personal safety education to children in schools and provide training to teachers, parents, other NGOs, and caretakers on prevention and intervention skills. Founder and director Pooja Taparia, was motivated by the gravity and magnitude of the issue and unavailability of resources to address it. She received the Civil Society Karamveer Puraskaar Award for her work on CSA.</t>
  </si>
  <si>
    <t>This program has a prevention component and a psychotherapeutic intervention component. The prevention component includes personal safety education workshops for children and youth in private and government schools, shelter homes, and orphanages. The participants are empowered with information and skills on personal safety to prevent sexual abuse and to report cases of abuse including attempted and continuing abuse. Children also have the opportunity to engage in individual sessions with Arpan's therapists. Psychotherapeutic interventions focus on providing rehabilitative support to the rescued minors kept in the protective custody and institutions care. Currently, Arpan is working in two protection homes for rescued girls under 18 years of age in Mumbai. These girls are especially vulnerable as they face social stigmatization connected with sexual abuse and are often shunned or disowned by their families. Counseling sessions are provided once a week for one hour in addition to rehabilitative support through yoga, dance, and art. The organization will use GFC's grant to support psychotherapeutic interventions programs.</t>
  </si>
  <si>
    <t>Connect India</t>
  </si>
  <si>
    <t>12131</t>
  </si>
  <si>
    <t>Uganda</t>
  </si>
  <si>
    <t>Lira</t>
  </si>
  <si>
    <t>Art for Children Uganda</t>
  </si>
  <si>
    <t>social worker salaries, program materials, and office rent.</t>
  </si>
  <si>
    <t>Through art-based education, life skills training, and psychosocial support programs, including art workshops for youth who are in conflict with the law, Art for Children Uganda (ACU) promotes art as a tool for positive interpersonal relationships, creative expression, and improved scholastic achievement among children and youth in the Lira district.</t>
  </si>
  <si>
    <t>GFC supports the Art Education Program, through which children in 36 local primary schools receive training in visual and creative arts and develop a monthly children’s rights magazine to promote rights awareness while building their writing and art skills.</t>
  </si>
  <si>
    <t>ACU’s partnership with GFC has rapidly built the organization’s profile and attracted some new donors, including Compassion Corps and Mothers and Children Support International. During the past year, ACU updated its child protection policy and was introduced to a GFC grantee partner in Swaziland. ACU also partnered with other stakeholders such as Plan Uganda to observe the 2014 Day of the African Child, which was used to deepen awareness on child protection and the role of families. In an effort to meet its OCI target in HR, ACU worked with experienced volunteers and other partners to build the capacity of some of its key staff members in areas such as monitoring and evaluation, small-project management, and child rights. The organization also developed a data collection tool to help in the design and implementation of its initiatives. In the coming year, GFC will continue supporting ACU to improve its internal resource mobilization strategies and enhance its visibility.</t>
  </si>
  <si>
    <t>The increase in visibility resulted in an increase in attendance at ACU’s activities and events and thus a greater number of children served.</t>
  </si>
  <si>
    <t>The organization’s high OCI scores in some areas are attributable to multiple staff trainings, including a GFC webinar, one-on-one technical support from GFC, guidance from experienced GFC partners, and the acquisition of new materials.</t>
  </si>
  <si>
    <t>ACU was able to generate more income by better marketing its printing and Internet services, resulting in a budget increase.</t>
  </si>
  <si>
    <t>Percentage of program participants demonstrating improved confidence in school</t>
  </si>
  <si>
    <t>Mothers and Children Support International</t>
  </si>
  <si>
    <t>AID Uganda/Raising Voices</t>
  </si>
  <si>
    <t>(Uganda)</t>
  </si>
  <si>
    <t>Plan Uganda</t>
  </si>
  <si>
    <t>Han University</t>
  </si>
  <si>
    <t>(Netherland)</t>
  </si>
  <si>
    <t>11735</t>
  </si>
  <si>
    <t>staff salaries, operational costs, and program expenses.</t>
  </si>
  <si>
    <t>GFC supports the Art Education Program, through which children in 36 local primary schools receive training in visual and creative arts and develop a monthly children's rights magazine to promote rights awareness while building their writing and art skills.</t>
  </si>
  <si>
    <t>ACU has made good use of its partnership with GFC to strengthen its programs and build a stronger and more enduring child-focused organization. In 2013, Bernard Adicho, ACU's founder and director, attended a GFC Knowledge Exchange in Nairobi to learn and share with other grantee partners. Adicho has used the network created at the Knowledge Exchange and the technical guidance from GFC to establish strategic relationships with Coca-Cola (Uganda) and Han University of Applied Sciences (Netherlands), resulting in additional donor funds to ACU and contributing to a minor increase in its budget size. The organization recruited a finance administrator to help establish sound financial procedures and record-keeping systems and to improve internal checks and balances. ACU also benefits from membership in numerous local and regional networks, such as the Uganda Child Rights NGO Network, Lira District Child Protection Working Group, and the GBV Prevention Network. GFC will continue to support ACU in developing sustainable internal resource mobilization structures.</t>
  </si>
  <si>
    <t>War Child Holland</t>
  </si>
  <si>
    <t>Marathon Project</t>
  </si>
  <si>
    <t>11307</t>
  </si>
  <si>
    <t>community outreach programs, child-focused magazine production and distribution, and operating expenses.</t>
  </si>
  <si>
    <t xml:space="preserve">Through art-based education, life skills training, and psychosocial support programs, including art workshops for youth who are in conflict with the law, Art for Children Uganda (ACU) promotes art as a tool for positive interpersonal relationships, creative expression, and improved scholastic achievement among children and youth in the Lira district. </t>
  </si>
  <si>
    <t>Members contrubution</t>
  </si>
  <si>
    <t>Raising Voices</t>
  </si>
  <si>
    <t>Others Donation inkind</t>
  </si>
  <si>
    <t>11040</t>
  </si>
  <si>
    <t>Through art-based education, life-skills training, and psychosocial support programs, including art workshops for youth in prison, ACU promotes art as a tool for positive interpersonal relationships, creative expression, and improved scholastic achievement among children and youth in the Lira district of Uganda.</t>
  </si>
  <si>
    <t>Our grant supports the Art Education Program, through which children in 36 local primary schools receive training in visual and creative arts and design and develop a monthly children's rights magazine to promote rights awareness while building their writing and art skills.</t>
  </si>
  <si>
    <t>For 20 years, northern Uganda was embroiled in civil conflict that pitted the national government against the Lord's Resistance Army (LRA) rebel movement, leaving thousands of civilians dead and 2 million people internally displaced. Since the end of the war in 2006, the region has attained relative peace, with many of the IDPs returning back to their villages, and local government offices resuming basic services like education and health. Unfortunately, the quality of education at these schools is often lacking, with children attending overcrowded classes that are taught under rote, traditional methodologies, and with inadequate learning materials and support. While the national Ugandan curriculum requires art education, currently none of the public schools in Northern Uganda offer art courses to their students. It is proven that art stimulates the mind, promotes creative and critical thinking, and engenders therapeutic benefits and services. In a context like Northern Uganda, access to art education is even more important in helping children learn and heal.</t>
  </si>
  <si>
    <t>Art for Children Uganda (ACU) was founded in 2006 to promote art as a tool for creative expression, positive interpersonal relations, and improved scholastic achievement among children and youth in the Lira district of northern Uganda. With commitment to children's rights as its founding principle and value, ACU offers training in visual and creative arts for children and teachers in local primary schools as well as out-of-school children. In addition, ACU runs art workshops for youth in prison and its psychosocial program provides arts-based life skills and leadership development training. ACU also publishes a child-rights magazine that is designed and developed by children in the primary schools where art workshops take place. Founders Adicho Bernard Isaac and Ecel Moses Ajal grew up in internally displaced camps, where their talents in art helped them cope with the uncertainties that engulfed their lives and offered them a livelihood opportunity as they were trained by and worked with War Child Holland.</t>
  </si>
  <si>
    <t>ACU provides training in visual and creative arts to children between the ages of 5-14 in 36 local primary schools. The organization assigns 8 schools to one staff member who is responsible for running 2 art workshops per-week at the designated school, in addition to offering trainings for teachers, conducting follow-up activities on the children's progress and academic performance, and working with the students to develop the organization's Dwon Otino magazine. A child rights magazine that is published quarterly, Dwon Otino is designed, written, and developed by children in the primary schools, with assistance from ACU staff. The magazine is intended to help the children develop art and writing skills; learn about and promote children's rights issues, addressing topics such as sexual abuse, child labor, or peer pressure; and educate their peers and local community members on these issues. Published in English and Luo, a local language, the magazine also integrates child-friendly contributions from child-serving organizations and businesses. GFC's initial grant will enable ACU to reach 5 additional schools with art training.</t>
  </si>
  <si>
    <t>ACU counts the number of children who participate in the school-based art workshops as those served directly. Numbers served indirectly refer to the general student population in all of the schools with ACU programs.</t>
  </si>
  <si>
    <t>11391</t>
  </si>
  <si>
    <t>Haiti</t>
  </si>
  <si>
    <t>Port-au-Prince</t>
  </si>
  <si>
    <t>Asanblé Vwazen Jakè</t>
  </si>
  <si>
    <t>Jakè Neighborhood Association</t>
  </si>
  <si>
    <t>teacher stipends, teacher training, educational materials, and program expenses.</t>
  </si>
  <si>
    <t xml:space="preserve">Asanblé Vwazen Jakè (AVJ) is a grassroots neighborhood association committed to educating children whose families lack the resources to enroll them in school, and to promoting societal participation to help youth become active advocates for change in their communities. </t>
  </si>
  <si>
    <t>GFC supports AVJ’s primary-school program, which incorporates participatory and alternative learning methods as well as civic involvement and extracurricular activities.</t>
  </si>
  <si>
    <t>During its relationship with GFC, AVJ has become a exemplary model for alternative education in its neighborhood and adjacent communities. Its successful implementation of a holistic approach to education, which incorporates not only academics but extracurricular activities such as music, arts, and citizenship, has led to strong demand for its services and growth in its number of beneficiaries. AVJ's school enrollment has grown from 120 students to nearly 300 over the course of its partnership with GFC. AVJ attended GFC's 2007 South America Knowledge Exchange, and in 2012 AVJ's director, Gregory Antoine, attended two regional convenings of GFC grantees in Haiti. With the help of a GFC opportunity grant, Gregory Antoine attended financial management training in the past year, and as a result, the organization is working on improving its funding and financial management strategy. During this last year of funding, GFC will work to connect AVJ with additional sources of funding to support its innovative education program.</t>
  </si>
  <si>
    <t>Number of program participants who passed the national primary-school exam</t>
  </si>
  <si>
    <t>Give to Give</t>
  </si>
  <si>
    <t>Konbit Football</t>
  </si>
  <si>
    <t>1044.04</t>
  </si>
  <si>
    <t>AVJ is a grassroots community association that provides formal education and promotes civic participation among children aged 5 and older in the very poor Jakè neighborhood of Port-au-Prince.</t>
  </si>
  <si>
    <t>Our grant supports AVJ's primary school, which serves over 100 children in the Jakè neighborhood who previously were not attending school for lack of money to cover tuition and other costs.</t>
  </si>
  <si>
    <t>On January 12, 2010, a major earthquake hit Port-au-Prince, damaging or destroying an estimated 90 percent of the city's schools, which already had a long history of failing the poorest and most vulnerable children. More than a year and a half later, reconstruction is still on hold for most of the country, and neighborhoods that lack public attention due to their location or a reputation for violence, such as Jakè, are at the bottom of the priority list. Even before the earthquake, the Jakè neighborhood in Port-au-Prince was extremely poor, with high rates of unemployment, dirt streets, homes of cinder block with corrugated tin roofs, and no water or sewage system. Roughly half of the children in Jakè are not enrolled in school because their families cannot afford the cost of fees and school supplies.</t>
  </si>
  <si>
    <t>Founded in 2005, Asanblé Vwazen Jakè (AVJ) is a grassroots neighborhood association committed to educating the children of Jakè and inspiring them to participate in improving the community. Many of its activities are geared toward reclaiming the neighborhood as a safe and positive space for young people. During its short history, AVJ has created an alternative free primary school, formed a street-cleaning team, organized holiday street festivals, sponsored youth basketball and soccer tournaments, and created a media initiative to film a documentary of its programs. Schoolteachers Antoine Gregory and Jean Louis Guerline have directed the organization since 2009, and they are moving forward with bold plans for growth and long-term stability for AVJ.</t>
  </si>
  <si>
    <t>Created in 2006, the AVJ primary school began as an all-volunteer effort by community members to teach young children whose families lacked the resources to enroll them in school. Beginning with a handful of students and volunteer teachers in a makeshift classroom, the school now enrolls approximately 150 students who enjoy quality, alternative education free of cost. Students attend classes five days a week, with a physical education class on Saturdays. Given the tremendous demand for affordable schooling, AVJ plans to continue to increase school enrollment over time. The organization's aim is to demonstrate an alternative model of education in Haiti, where students can complete primary school in four years, instead of the usual six, by making students protagonists in the learning process, in contrast to the rote memorization employed in most public schools. The school also differs from others in seeking to involve parents in management and decision making through biweekly assemblies and education committee meetings. AVJ's long-term goal is to provide a model that can be replicated throughout the country, demonstrating that even a poor community in a poor country can organize to educate its children.</t>
  </si>
  <si>
    <t>Honor and Respect Foundation</t>
  </si>
  <si>
    <t>KONBIT Football</t>
  </si>
  <si>
    <t>1044.03</t>
  </si>
  <si>
    <t>Haiti's educational system has a long history of failing its poorest and most vulnerable citizens and, on January 12, 2010, a major earthquake hit Port-au-Prince damaging or destroying an estimated 90 percent of schools in Port-au-Prince. According to UNICEF, as many as 2 million children are being deprived of their right to education. Even before the earthquake, the Jakè neighborhood of Port-au-Prince was extremely poor, with high rates of unemployment, dirt streets, homes of cinder block with corrugated tin roofs, and no water or sewage system. In addition, roughly half of the children in Jakè (before the earthquake) were not enrolled in school because their families could not afford the cost of fees and school supplies. Now, post-earthquake, families need even more support to enroll their children in school, and to protect their children from malnutrition, water-borne diseases and unsanitary living conditions.</t>
  </si>
  <si>
    <t>Founded in 2005, Asanble Vwazen Jakè (AVJ) is a grassroots neighborhood association committed to educating the children of Jakè and inspiring them to participate in improving the community. Many of its activities are geared toward reclaiming the neighborhood as a safe and positive space for young people. During its short history, AVJ has created a free primary school, formed a street-cleaning team, organized holiday street festivals, sponsored youth basketball and soccer tournaments, and created a media initiative to film a documentary of its programs. Formerly part of a network of neighborhood groups that promote universal education in Haiti, in 2008 AVJ's community leadership decided to move forward as an autonomous organization after several disagreements among network leaders. Schoolteachers Antoine Gregory and Jean Louis Guerline are the new directors of the organization, and they are moving forward with bold plans for growth and long-term stability for AVJ.</t>
  </si>
  <si>
    <t>Created in 2006, the AVJ primary school began as an all-volunteer effort by community members to teach young children whose families lacked the resources to enroll them in school. Beginning with a handful of students and volunteer teachers in a makeshift classroom, the school now pays teacher stipends, provides teacher training, and enrolls approximately 190 children between 5 and 17 years old. Students attend classes five days a week, with a physical education class on Saturdays. AVJ plans to continue to increase school enrollment over time, given the tremendous demand for affordable schooling. AVJ's aim is to demonstrate an alternative model of education in Haiti, in which teachers are mentors and students are protagonists in the learning process, in contrast to the rote memorization employed in most public schools. The school also differs from others in seeking to involve parents in management and decision making through biweekly assemblies and education committee meetings. AVJ's long-term goal is to provide a model that can be replicated throughout the country, demonstrating that even a poor community in a poor country can organize to educate its children.</t>
  </si>
  <si>
    <t>Direct Relief International</t>
  </si>
  <si>
    <t>10410</t>
  </si>
  <si>
    <t>10494</t>
  </si>
  <si>
    <t>12789</t>
  </si>
  <si>
    <t>Asanblè Vwazen Solino</t>
  </si>
  <si>
    <t>Solino Neighborhood Association</t>
  </si>
  <si>
    <t>staff stipends and for programmatic and operational expenses.</t>
  </si>
  <si>
    <t xml:space="preserve">Asanblè Vwazen Solino (AVS), a community association that was formed by residents of Port-au-Prince’s Solino neighborhood in response to the lack of access to schooling, is dedicated to creating an educational model where children are protagonists in the learning process. </t>
  </si>
  <si>
    <t>GFC’s grant supports AVS’s primary school, which has been in operation since 2007 and employs neighborhood residents, many of them students themselves, to teach classes on a volunteer basis.</t>
  </si>
  <si>
    <t xml:space="preserve">Since its original GFC funding in 2008, AVS has made remarkable improvements not only for the children and youth it serves but also for its community and within the organization. Shortly after the Haiti earthquake in 2010, AVS became a key partner to GFC as part of GFC’s recovery and renewal strategy. With the help of GFC, AVS provided a safe haven for many children who were left without a home immediately after the earthquake, and the organization was quick to provide meals and recreational activities during a time when these services were rare. AVS reopened its school (which had been damaged in the earthquake) in late 2010 and, with the help of a GFC emergency grant, provided hygiene kits and potable water when the cholera epidemic sparked. Every year, AVS provides full scholarships to attend its school to 150 children and youth, and the rest of the students pay a modest, symbolic fee. In addition to its primary-education program, AVS holds Friday-night film discussions, where youth and other members of the community watch movies related to current issues around the world and participate in discussions that expand their view of their country and the world. AVS’s new cyber cafe also allows its students and members of the community to expand their knowledge and learn job skills while earning a small income. With the help of an opportunity grant, AVS received training in financial management from the UK-based training organization Mango. AVS also participated in four Knowledge Exchanges in Haiti, learning new skills that helped the organization gain a competitive grant from the Inter-American Foundation. </t>
  </si>
  <si>
    <t>Despite fluctuations in budget, AVS was able to maintain continuity in the total number of children served.</t>
  </si>
  <si>
    <t>AVS has attracted new donor funding from different institutions around the world, which has helped the organization to improve its center and pay its staff.</t>
  </si>
  <si>
    <t>Program participants who regularly attended school</t>
  </si>
  <si>
    <t>Inter-American Foundation</t>
  </si>
  <si>
    <t>Movies That Matter</t>
  </si>
  <si>
    <t>International Rescue Committee</t>
  </si>
  <si>
    <t>Disaster Recovery International</t>
  </si>
  <si>
    <t>Friends of AVS</t>
  </si>
  <si>
    <t>12217</t>
  </si>
  <si>
    <t xml:space="preserve">staff stipends, school materials, and operational expenses. </t>
  </si>
  <si>
    <t>Asanblè Vwazen Solino (AVS), a community association that was formed by residents of Port-au-Prince’s Solino neighborhood in response to the lack of access to schooling, is dedicated to creating an educational model where children are the protagonists in the learning process.</t>
  </si>
  <si>
    <t>AVS continues to provide much-needed educational services in one of the most impoverished neighborhoods in Haiti’s capital. In addition to providing formal schooling, the organization offers additional activities to complement its curriculum and raise awareness about human rights and current world affairs. For instance, AVS is now a recipient of the Movies that Matter Foundation, an Amnesty International initiative that organizes film screenings focused on human rights, and the films are being shown every Friday at AVS’s center. AVS is the only Haitian organization participating in this initiative, a testament to the staff’s resourcefulness and improved organizational skills. In addition, AVS’s commitment to working toward a better Haiti goes beyond the organization’s work in its school and community. This past year, AVS joined SOFA, a coalition of local grassroots organizations dedicated to advocating on behalf of women and children’s rights and protection; FRAKKA, which is dedicated to advocating for the right to safe housing; and GARR, a network dedicated to fighting for migrant rights. GFC is proud to see AVS improve and will prepare the organization for exit with leveraging inputs.</t>
  </si>
  <si>
    <t>Hollande</t>
  </si>
  <si>
    <t>haiti</t>
  </si>
  <si>
    <t>11744</t>
  </si>
  <si>
    <t>teacher stipends, school materials, and two computers for the organization's new IT classes.</t>
  </si>
  <si>
    <t xml:space="preserve">Asanblè Vwazen Solino (AVS), a community association that was formed by residents of Port-au-Prince's Solino neighborhood in response to the lack of access to schooling, is dedicated to creating an educational model where children are the protagonists in the learning process. </t>
  </si>
  <si>
    <t>GFC's grant supports AVS's primary school, which has been in operation since 2007 and employs neighborhood residents, many of them students themselves, to teach classes on a volunteer basis.</t>
  </si>
  <si>
    <t>Despite a decrease in its expenditure budget, AVS continues to provide greatly needed educational services to children and youth living in some of the most impoverished areas of Haiti's capital. Demonstrating its strong commitment to education, even with a shortage of funds, AVS began a new program last year to expand its activities during the weekends and also helped to create a school in a tent camp where 300 families displaced by the 2010 earthquake are working on their own to develop infrastructure and services. GFC will prepare the organization for exit with leveraging inputs.</t>
  </si>
  <si>
    <t>11390</t>
  </si>
  <si>
    <t>teacher stipends, school materials,  uniforms, and transportation expenses.</t>
  </si>
  <si>
    <t xml:space="preserve">Asanblé Vwazen Solino (AVS), a community association that was formed by residents of Port-au-Prince’s Solino neighborhood in response to the lack of access to schooling for neighborhood children, is dedicated to creating an educational model where children are the protagonists in the learning process. </t>
  </si>
  <si>
    <t>GFC supports AVS’s primary school, which has been in operation since 2007 and which employs neighborhood residents, many of them students themselves, to teach classes on a volunteer basis.</t>
  </si>
  <si>
    <t>Research Foundation of CUNY</t>
  </si>
  <si>
    <t>Fond Lambi</t>
  </si>
  <si>
    <t>Action Contre la Faim</t>
  </si>
  <si>
    <t>10579.01</t>
  </si>
  <si>
    <t>AVS is a grassroots community association formed by residents of Solino, a poor neighborhood in Port-au-Prince, in response to the lack of access to schooling for neighborhood children.</t>
  </si>
  <si>
    <t>Our grant supports AVS's primary school, which has been in operation since 2007 and which employs neighborhood residents, many of them students themselves, to teach classes on a volunteer basis.</t>
  </si>
  <si>
    <t>On January 12, 2010, a major earthquake hit Port-au-Prince, damaging or destroying an estimated 90 percent of the city's schools, which already had a long history of failing the poorest and most vulnerable children. Even before the earthquake, the Solino neighborhood in Port-au-Prince was extremely poor, with high rates of unemployment, dirt streets, homes of cinder block with corrugated tin roofs, and no water or sewage system. In addition, the prevalence of gangs and the high level of street violence in Solino have prevented the area from receiving critical community services such as healthcare and education. More than a year and a half after the earthquake, many Solino residents are still living in tent camps, and local organizations are striving to fill the gaps in ongoing recovery and renewal work by providing food, water, and other basic necessities.</t>
  </si>
  <si>
    <t>In late 2006, a group of young Solino residents decided to start educating area children who were not able to go to school. They formed Asanblé Vwazen Solino (AVS) and in January 2007 opened a primary school in an abandoned building in the neighborhood. Enrollment quickly soared to more than 100 children. The teachers are all young residents of the neighborhood, many of them students themselves, who teach classes on a volunteer basis. The teachers volunteered for more than a year with only a handful of materials until funding for stipends was secured by individual donors. The January 2010 earthquake destroyed the primary-school building, but AVS utilized its network of community leaders to liaise with relief organizations and in April 2010 was able to reopened the school's doors so students could continue their education.</t>
  </si>
  <si>
    <t>The Solino primary school, which operates five days a week, now enrolls 150 children between 5 and 15 years old. The school is completely cost-free to its students, and the curriculum is much more innovative than the antiquated curriculum typically used by most Haitian schools. While the Solino school uses government-approved books, which are in French, the language of instruction is Haitian Creole, the language generally spoken in the country. AVS's goal is not just to educate Solino residents but to demonstrate an alternative model of education that can be replicated throughout Haiti, in which teachers are mentors and students are protagonists in the learning process, in contrast to the rote memorization employed by most public schools. The school helps students prepare for entry into secondary school and also teaches them community responsibility, the ethic of giving back to Haiti, and the importance of active participation and critical thinking.</t>
  </si>
  <si>
    <t>Further dialogue needed with grantee partner.</t>
  </si>
  <si>
    <t>Change in budget due to an increase in funds as part of earthquake renewal initiatives.</t>
  </si>
  <si>
    <t>10937</t>
  </si>
  <si>
    <t>10742</t>
  </si>
  <si>
    <t>10579</t>
  </si>
  <si>
    <t>Haiti's educational system has a long history of failing its poorest and most vulnerable citizens and, on January 12, 2010, a major earthquake hit Port-au-Prince damaging or destroying an estimated 90 percent of schools in Port-au-Prince. According to UNICEF, as many as 2 million children are being deprived of their right to education. Even before the earthquake, the Solino neighborhood of Port-au-Prince was extremely poor, with high rates of unemployment, dirt streets, homes of cinder block with corrugated tin roofs, and no water or sewage system. The neighborhood is difficult to access by car, which had the effect of delaying critical relief supplies in the weeks and months after the earthquake. Currently, the majority of Solino residents are living in tents and local organizations are filling the gaps in ongoing recovery and renewal work by providing food, water and other basic necessities.</t>
  </si>
  <si>
    <t>In late 2006, a group of young Solino residents decided to start educating area children who were not able to go to school. They formed Asanblé Vwazen Solino (AVS) and in January 2007 opened a primary school in an abandoned building in the neighborhood. Enrollment quickly soared to more than 100 children. The teachers are all young residents of the neighborhood, many of them students themselves, who teach classes on a volunteer basis. The teachers volunteered for more than a year with only a handful of materials until funding for stipends was secured by individual donors. The January 12th earthquake destroyed Solino's building, but AVS utilized its network of community leaders to liaise with relief organizations to install a well for drinking water as well as to organize food and tent distributions for residents. AVS leaders also re-opened the school within a few months of the earthquake and as of April most of the students had returned.</t>
  </si>
  <si>
    <t>The Solino primary school, which operates five days a week, now enrolls 125 children between 5 and 15 years old. The school is completely cost-free to its students, and the curriculum is much more innovative than the antiquated curriculum typically used by most Haitian schools. While the Solino school uses government-approved books, which are in French, the language of instruction is Creole, the language generally spoken in the country. AVS' goal is not just to educate Solino residents but to demonstrate an alternative model of education that can be replicated throughout Haiti, in which teachers are mentors and students are protagonists in the learning process, in contrast to the rote memorization employed by most public schools.  The school helps students prepare for entry into secondary school and also teaches them community responsibility, the ethic of giving back to Haiti, and the importance of active participation and critical thinking.</t>
  </si>
  <si>
    <t>OCI requires further dialogue with grantee. This organization skipped a year of funding with GFC (last GFC grant was in spring 2008).</t>
  </si>
  <si>
    <t>The Honor and Respect Foundation</t>
  </si>
  <si>
    <t>10416</t>
  </si>
  <si>
    <t>11573</t>
  </si>
  <si>
    <t>North America</t>
  </si>
  <si>
    <t>Washington, DC</t>
  </si>
  <si>
    <t>Ascensions Community Services</t>
  </si>
  <si>
    <t>mental health therapy sessions for children and their families.</t>
  </si>
  <si>
    <t>Ascensions Community Services provides disadvantaged and low-income children living east of the Anacostia River with individualized, culturally relevant assistance that helps them to improve their interpersonal relationships and make positive contributions to their communities.</t>
  </si>
  <si>
    <t>GFC supports the child-centered, family-driven Ascending Families program, which uses a "therapy without walls" approach to decrease the incidence of child abuse, school failure, and substance abuse.</t>
  </si>
  <si>
    <t>During the course of its partnership with GFC, Ascensions Community Services has doubled their therapeutic services to children and their families, ensuring that children in Southeast DC in need of mental health services are receiving them, and receiving them close to home. In the past three years, Ascensions has conducted 45 health fairs, workshops, and psycho-educational groups, making mental health issues visible to the community. The Mommy and Me Program served 100 girls and their mothers and all in attendance reported that they look forward to a better relationship with their mother/daughter, due to what they took away from the program. During the past year, executive director Dr. Satira Streeter attended a GFC DC Knowledge Exchange, which was a crucial source of networking for the organization. Ascenscions is able to receive insurance reimbursements which provides a steady flow of funding for the organization, although their budget has fluctuated through the years due to decreased foundation funding.</t>
  </si>
  <si>
    <t>Percentage of children/youth in Ascensions counseling or therapy reporting inproved mental wellness</t>
  </si>
  <si>
    <t>Horning Family Foundation</t>
  </si>
  <si>
    <t>Washington Area Women's Foundation</t>
  </si>
  <si>
    <t>Delta Sigma Theta WDCAC</t>
  </si>
  <si>
    <t>Kaiser Permanente</t>
  </si>
  <si>
    <t>1837.04</t>
  </si>
  <si>
    <t>Ascensions provides disadvantaged and low income children living east of the Anacostia River with individualized, culturally relevant assistance that helps them to improve their interpersonal relationships and make positive contributions to their communities.</t>
  </si>
  <si>
    <t>Our grant supports the child centered, family driven Ascending Families program, which uses a "therapy without walls" approach to decrease the incidence of child abuse, school failure, and substance abuse.</t>
  </si>
  <si>
    <t>The neighborhoods east of the Anacostia River in the nation's capital have a poverty rate of 38 percent (compared to 20 percent in the rest of DC) and are plagued by substandard schools and the highest crime rates in the city. Children living in these areas face extreme challenges, and many have low self-esteem, substance abuse problems, school failure, and delinquency issues; moreover, serious behavioral and emotional disorders are on the rise. In DC's Wards 7 and 8, approximately 55 percent of residents are uninsured or underinsured (up from 30 percent last year), and they have little access to mental health services. Children suffer from depression, attention-deficit/ hyperactivity disorder, anxiety, conduct disorder, and victimization issues, and they often go untreated. Because of this, they regularly face extreme consequences for their behavior, including arrests or expulsion from school.</t>
  </si>
  <si>
    <t>Ascensions Community Services is the only free, comprehensive community mental health provider in Southeast DC. Since its founding in 2004, it has served over 650 families living in Wards 7 and 8. Ascensions provides holistic, integrated psychological interventions to disempowered children and their families, most of whom have experienced generational cycles of dysfunction, poverty, and illiteracy. The goal of Ascensions' holistic approach is to provide families with the skills to rise above current difficulties to a place of renewed wellness, competency, and stability. As an adolescent, founder and director Satira Streeter's foster parents sent her to therapy, and though they meant well, it was not a positive experience. Now a licensed clinical psychologist, Dr. Streeter has infused Ascensions with clinically sound and culturally relevant approaches toward wellness, successfully blending theory and research with culture, history, and spirituality. Ascensions' work has been featured in the Washington Times and on NBC's Nightly News "Making a Difference" segment, ABC-Channel 7's Working Women, and the Grio's 2010 Top 100 History Makers in the Making list. Dr. Streeter has received the Robert Wood Johnson Community Health Leader Award and the Dorothy I. Height Award for Community Service.</t>
  </si>
  <si>
    <t>The Ascending Families program is the main program of Ascensions Community Services. It is a child-centered, family-driven, community-based program that uses a "therapy without walls" approach to provide children as young as 3, and their families, with the therapeutic interventions and tools necessary to decrease the incidence of child abuse, school failure, and substance abuse. Ascensions believes that to heal a child, the entire family must be involved. Individualized interventions include play and family therapy, parenting classes, psychological evaluations, behavior management plans, pre-adolescent leadership groups, school interventions, and other services. Services are provided in Ascensions' community office (a warm, converted home in Anacostia filled with African art), in families' homes, in schools, and in churches. Ascensions recently expanded, adding an Ascending Girls group to reach at-risk girls transitioning to middle school.</t>
  </si>
  <si>
    <t>Ascensions lost a few large foundation grants last year and is working to find new funders.</t>
  </si>
  <si>
    <t>The Horning Family Foundation</t>
  </si>
  <si>
    <t>Delta Sigma Theta</t>
  </si>
  <si>
    <t>insurance benefits</t>
  </si>
  <si>
    <t>1837.03</t>
  </si>
  <si>
    <t>Ascensions provides disadvantaged and low-income children living east of the Anacostia River with individualized, culturally relevant assistance that helps them to improve their interpersonal relationships and make positive contributions to their communities.</t>
  </si>
  <si>
    <t>Our grant supports the child-centered, family-driven Ascending Families program, which uses a "therapy without walls" approach to decrease the incidence of child abuse, school failure, and substance abuse.</t>
  </si>
  <si>
    <t>The neighborhoods east of the Anacostia River in the nation's capital have a poverty rate of 38 percent (compared to 20 percent in the rest of DC) and are plagued by substandard schools and the highest crime rates in the city. Children living in these areas face extreme challenges, and many have low self-esteem, substance abuse problems, school failure, and delinquency issues; moreover, serious behavioral and emotional disorders are on the rise. In DC's Ward 7 and Ward 8, approximately 55 percent are uninsured or underinsured (up from 30 percent last year), and have little access to mental health services. Children suffer from depression, attention-deficit/hyperactivity disorder, anxiety, conduct disorder, and victimization issues, and they often go untreated. Because of this, they regularly face extreme consequences for their behavior, including arrests or expulsion from school.</t>
  </si>
  <si>
    <t>Ascensions Community Services is the only free, comprehensive community mental health provider in Southeast DC. Since its founding in 2004, it has served over 650 families living in Wards 7 and 8. Ascensions provides holistic, integrated psychological interventions to disempowered children and their families, most of whom have experienced generational cycles of dysfunction, poverty, and illiteracy. The goal of Ascensions' holistic approach is to provide families the skills to rise above current difficulties to a place of renewed wellness, competency, and stability. As an adolescent, founder and director Satira Streeter's foster parents sent her to therapy, and though they meant well, it was not a positive experience. Now a licensed clinical psychologist, Dr. Streeter has infused Ascensions with clinically sound and culturally relevant approaches toward wellness, successfully blending theory and research with culture, history, and spirituality. Ascensions' work has been featured on NBC's Nightly News "Making a Difference" segment, ABC's Working Women, The Grio's 2010 Top 100 History Makers in the Making, and in the Washington Times. Dr. Streeter has received the Robert Wood Johnson Community Health Leader Award and the Dorothy I. Height Award for Community Service.</t>
  </si>
  <si>
    <t>The Ascending Families program is the main program of Ascensions Community Services. It is a child-centered, family-driven, community-based program that uses a "therapy without walls" approach to provide children as young as 3, and their families, with the therapeutic interventions and tools necessary to decrease the incidence of child abuse, school failure, and substance abuse. Ascensions believes that to heal a child, the entire family must be involved. Individualized interventions include an array of services like play and family therapy, parenting classes, psychological evaluations, behavior management plans, pre-adolescent leadership groups, and school interventions. Last year, Ascensions expanded by adding an Ascending Girls group to reach at-risk girls transitioning to middle school. All services are provided in Ascensions' community office (a warm, converted home in Anacostia filled with African art), in families' homes, in schools, and in churches.</t>
  </si>
  <si>
    <t>Ascensions received a $90,000 grant from Robert Wood Johnson Foundation last year, which accounts for most of the organizational budget increase.</t>
  </si>
  <si>
    <t>Far Southeast Family Strengthening Collaborative</t>
  </si>
  <si>
    <t>Kaiser Permanente Foundation</t>
  </si>
  <si>
    <t>Insurance benefits</t>
  </si>
  <si>
    <t>1837.02</t>
  </si>
  <si>
    <t>Ascensions provides disadvantaged and low income children living east of the Anacostia River with individualized, culturally relevant assistance and psychological support to help them improve their interpersonal relationships and make positive contributions to their communities.</t>
  </si>
  <si>
    <t>The child centered, family driven Ascending Families program uses a "therapy without walls" approach to decrease the incidence of child abuse, school failure, and substance abuse.</t>
  </si>
  <si>
    <t>The neighborhoods east of the Anacostia River in the nation's capital have a poverty rate of 36 percent and are plagued by substandard schools and the highest crime rates in the city. Children living in these areas face extreme challenges, and many have low self-esteem, substance abuse problems, school failure, and delinquency issues; moreover, serious behavioral and emotional disorders are on the rise. In DC's Ward 7 and Ward 8, approximately 40 percent of the children are uninsured or underinsured, and they have little access to mental health services. These children suffer from depression, attention-deficit/hyperactivity disorder, anxiety, conduct disorder, and victimization issues, and they often go untreated. Because of this, they regularly face extreme consequences for their behavior, including arrests or expulsion from school.</t>
  </si>
  <si>
    <t>Ascensions Community Services, the only free, comprehensive community mental health provider in its area, has served over 635 families living in poverty in Wards 7 and 8 since its founding in 2004. Ascensions provides holistic, integrated psychological interventions to disempowered children and their families, with the goal of providing them with the skills to rise above their current difficulties to a place of renewed wellness, competency, and stability. Founder and director Dr. Satira Streeter, a licensed clinical psychologist, has infused Ascensions with clinically sound and culturally relevant approaches toward wellness, successfully blending theories and research with culture, history, and spirituality in order to offer each client an individualized plan to meet his or her specific needs. Since 2008, Ascensions has partnered with Fair Chance and the Center for Neighborhood Enterprise, two DC-based technical-assistance providers, to build its organizational capacity and strengthen its infrastructure.</t>
  </si>
  <si>
    <t>The Ascending Families program is the main program of Ascensions Community Services. It is a child-centered, family-driven, community-based program that uses a "therapy without walls" approach to provide children as young as 4, and their families, with the therapeutic interventions and tools necessary to decrease the incidence of child abuse, school failure, and substance abuse. Ascensions believes that to heal a child, the entire family must be involved. Individualized interventions can include an array of services such as play therapy, family therapy, parenting classes, psychological evaluations, behavior management plans, school interventions, and a pre-adolescent leadership group. These services are provided in Ascensions' community office (a warm, converted home in Anacostia, filled with African art), in families' homes, in schools, and in churches throughout the community.</t>
  </si>
  <si>
    <t>In year 3, Ascensions put on a few large workshops that increased the number of children/youth indirectly served. For economic reasons, Ascensions was not able to hold those workshops in year 4.</t>
  </si>
  <si>
    <t>An increase in the number of staff over the last year required Ascensions to tighten up its HR policies.</t>
  </si>
  <si>
    <t>As a result of the 2008 recession, Ascensions' budget has declined for the second year in a row.</t>
  </si>
  <si>
    <t>13282</t>
  </si>
  <si>
    <t>Nepal</t>
  </si>
  <si>
    <t>Kathmandu</t>
  </si>
  <si>
    <t>Asha Nepal</t>
  </si>
  <si>
    <t>Internet search</t>
  </si>
  <si>
    <t>Asha attended a knowledge exchange in Nepal focused on eradicating hazardous child labor. We invited three local donors to a session at the KE and Asha was able to carry forward the introductions to GoodWeave and Chaudhary Group. Over the past year funding from Asha UK declined significantly. As a result they had to close on family group home and cut staffing. However, they are this as an opportunity to reflect on, and re-align, their programs. In conversation with the program staff, Asha is thinking about training other similar organizations on providing quality services to girls that are survivors of trafficking or abuse instead of setting up its own centers. They will focus on the 3 current group homes and deepen the level of engagement with the smaller number of girls while creating the capacity in other organizations to be similarly supportive in rehabilitation and reintegration.</t>
  </si>
  <si>
    <t xml:space="preserve">The number of children served increased as the organization received more requests to support survivors of trafficking and rented an additional space to house them. </t>
  </si>
  <si>
    <t>Program participants who were reunited with their community or family</t>
  </si>
  <si>
    <t>World Childhood Foundation</t>
  </si>
  <si>
    <t>Asha Nepal-UK</t>
  </si>
  <si>
    <t>Kat-Kids</t>
  </si>
  <si>
    <t>Bermuda</t>
  </si>
  <si>
    <t>Project Didi Australia</t>
  </si>
  <si>
    <t>Click Online Reservation System</t>
  </si>
  <si>
    <t>Spain</t>
  </si>
  <si>
    <t>12971</t>
  </si>
  <si>
    <t>salaries, shelter maintenance, and educational materials.</t>
  </si>
  <si>
    <t>Asha Nepal runs a transitional home for children and youth who have been trafficked, and provides them with educational scholarships, reintegration workshops, employment support, and foster care placement.</t>
  </si>
  <si>
    <t>GFC supports Asha Nepal’s reintegration and rehabilitation program, which provides holistic assistance to formerly trafficked children and youth between the ages of 7 and 25.</t>
  </si>
  <si>
    <t>Asha continued to engage its core group of young girls rescued from sex work, reintegrating them into formal schools and their communities. The organization launched an arts and crafts program, which teaches participants how to design and create jewelry for sale. Asha also brought two earthquake survivors, who had lost their homes and families, into its programs last year to provide shelter and educational opportunities. The organization began to use dance movement therapy for its program participants and staff—a concept pioneered by former GFC partner Kolkata Sanved in India to rehabilitate sex workers and survivors of trafficking, and now replicated in Nepal by local GFC partners. To increase its organizational capacity, Asha sent its finance staff for training to other local partners with strong financial management systems and organized a training on career counseling for staff. This year, GFC will support Asha with an organizational development grant to further strengthen its financial management systems.</t>
  </si>
  <si>
    <t>The number of children served by Asha Nepal decreased as post-earthquake response and recovery efforts tapered off.</t>
  </si>
  <si>
    <t>United Kingdom</t>
  </si>
  <si>
    <t>World childhood foundation</t>
  </si>
  <si>
    <t>Swden</t>
  </si>
  <si>
    <t>Gentle Rain Foundation</t>
  </si>
  <si>
    <t>Burmuda</t>
  </si>
  <si>
    <t>12667</t>
  </si>
  <si>
    <t>salaries, shelter maintenance, and administrative costs.</t>
  </si>
  <si>
    <t>Asha Nepal ran a successful online fundraising campaign after the April 2015 earthquake in Nepal and used the funds to perform earthquake-related relief work, resulting in an increase in its expenditure budget.</t>
  </si>
  <si>
    <t>Asha-Nepal</t>
  </si>
  <si>
    <t>Gental Rain Foundation</t>
  </si>
  <si>
    <t>12345</t>
  </si>
  <si>
    <t>salaries, administrative costs, rent, and utilities.</t>
  </si>
  <si>
    <t>Asha Nepal provides a transitional home, educational scholarships, reintegration workshops, employment support, and foster care programs to children and youth who have been trafficked.</t>
  </si>
  <si>
    <t>Due to a better understanding of the OCI tool, Asha Nepal’s overall OCI score decreased.</t>
  </si>
  <si>
    <t>Asha Nepal UK</t>
  </si>
  <si>
    <t>Gental Rain foundation</t>
  </si>
  <si>
    <t>Geneva Global</t>
  </si>
  <si>
    <t>11981</t>
  </si>
  <si>
    <t xml:space="preserve">salaries, administrative costs, rent, and utilities. </t>
  </si>
  <si>
    <t xml:space="preserve">Asha Nepal provides a transitional home, educational scholarships, reintegration workshops, employment support, and foster care programs to children and youth who have been trafficked.  </t>
  </si>
  <si>
    <t>According to local estimates, 10,000 to 15,000 Nepali women and girls are trafficked to India annually, while 7,500 children are trafficked domestically. These victims are trafficked primarily for commercial sexual exploitation and forced labor. According to local observers, Nepal’s role as a destination for child sex tourism appears to be growing, as efforts to confront this problem in traditional Southeast Asian destinations have become more effective. The majority of those trafficked come from disadvantaged communities and extremely poor families. Girls who are rescued from sexual exploitation are often shunned by their families and communities, and it is difficult for them to reintegrate into society. Many of these girls have contracted HIV during their time in the brothels. The capital of Nepal, Kathmandu, has high levels of poverty, and girls are often trafficked to or through Kathmandu from rural regions.</t>
  </si>
  <si>
    <t>Asha Nepal was established in 2008 by a group of activists with backgrounds in investigative journalism and nursing. The organization works with child victims aged 7 to 25 and directly served 48 children last year through its transitional home, educational scholarships, and foster care programs in Kathmandu. The organization works primarily with female Nepali victims of sex trafficking after they have been rescued and helps to reintegrate them into society by advancing their education and offering career counseling, vocational training, psychosocial support, and community reintegration support. Through these programs, the organization reduces the risk of re-victimization and helps to secure a safe and prosperous future for the victims. Asha Nepal co-founder Smriti Khadka has extensive experience in nursing, counseling, and working with HIV-positive individuals.</t>
  </si>
  <si>
    <t>Asha Nepal guides its beneficiaries through a holistic program of rehabilitation, education, counseling, healthcare, nonformal education, skills training, and employment coordination. The organization works with girls and young women between the ages of 7 and 25 and has a full-time staff of ten, a part-time staff of four, and three volunteers. Asha Nepal offers a range of programs to support reintegration into Nepalese society, including scholarship support to 28 program participants, residential housing for 16 participants throughout the year, and monthly workshops for 45 participants on topics concerning reintegration and psychosocial support. In addition, 42 program participants receive monthly job and employment support.</t>
  </si>
  <si>
    <t>Asha Nepal has earned respect in Kathmandu through its community-based approach. The organization has incorporated former beneficiaries into its staff and includes a child representative on its board. Asha Nepal is one of the few organizations in Nepal offering housing assistance, in addition to its unique and comprehensive reintegration program for victims of trafficking. The organization recently became a member of the Alliance Against Trafficking in Women and Children in Nepal (AATWIN) and works closely with a strong network of other NGOs. Asha Nepal has started to achieve international recognition for its work, and a partnership with GFC will help the organization increase its visibility.</t>
  </si>
  <si>
    <t>13294</t>
  </si>
  <si>
    <t>Peru</t>
  </si>
  <si>
    <t>Lima</t>
  </si>
  <si>
    <t>Ashanti Perú - Red Peruana de Jovenes Afrodescendientes</t>
  </si>
  <si>
    <t>Ashanti Peru - Peruvian Network of Afro-Descendent Youth</t>
  </si>
  <si>
    <t>EMpower (US)</t>
  </si>
  <si>
    <t>Sandra Macias del Villar</t>
  </si>
  <si>
    <t xml:space="preserve">An estimated 30 percent of the population in Latin America and the Caribbean is of African descent, representing 150 million individuals in the region. The origins of Afro-descendents can be traced back to the slave trade, and even today this population experiences disproportionate levels of poverty, social exclusion, and discrimination, which increases their invisibility despite their significant presence and important influence on the region’s culture. Mostly located in the coastal region of Peru, Afro-Peruvians represent 8 to 10 percent of the country’s population. Despite a strengthening of the Peruvian economy, 50 percent of Peruvians still live below the national poverty line, and this situation is even more pronounced among the Afro-Peruvian population. Afro-Peruvians usually live in marginalized communities that lack the most basic services, such as healthcare and education. Overall, Afro-Peruvian families in the country suffer high levels of unemployment, low quality of education, racism, and lack of opportunities, all of which affect the development of Afro-Peruvian children and youth. This year is election year in Peru and the first year with available census data on the amount of Afro-Peruvians in the country. </t>
  </si>
  <si>
    <t xml:space="preserve">Ashanti Peru - Red Peruana de Jovenes Afrodescendientes was created in 2011 by five young Afro-Peruvian women who were working on gender issues at the Black Association in Defense and Promotion of Human Rights (ASONEDH), one of Peru’s largest and most respected organizations representing the voices of Afro-Peruvians. Through their work, the young women saw the need for an organization catering to Afro-descendent youth and providing a space where they could share experiences and mobilize. The youth leaders of Ashanti Peru represent coastal black communities in Peru and combat racism, discrimination, and poverty through active and effective civic participation in public spaces. These leaders convene in Lima and then come back to their communities to create more leaders and to elevate the voice and visibility of their communities. </t>
  </si>
  <si>
    <t>Ashanti Peru aims to increase the economic, social, cultural, and political participation of Afro-descendent youth and create safe and inclusive spaces for Afro-descendent youth to talk about the issues they face and to organize. The organization pursues its mission through three programs: an urban intervention program, a leadership program, and a global participation program. Through its urban intervention program, members of the organization attend fairs and other public and cultural events to raise awareness of the issues faced by Afro-Peruvians, and also organize playful activities to educate the general public about Afro-Peruvians and their history, culture, and contributions to the country. Ashanti Peru’s leadership program convenes Afro-Peruvian youth from around the country to participate in a six-week intensive summer leadership academy that addresses self-esteem, gender, democracy, civic participation, human rights, culture, and other topics. Ashanti Peru also runs a related six-month leadership training school, called AfroIdentificate, for Afro-Peruvian youth in Lima who are between the ages of 14 and 16. The organization’s third program is aimed at having active participation at governmental and multilateral forums in order to represent the voices of Afro-Peruvian youth around the world. Members of Ashanti Peru have participated in the UNESCO Youth Forum.</t>
  </si>
  <si>
    <t>Ashanti Peru is the only organization in Peru with a program focused on creating youth leaders within the Afro-descendent population in the country. As a youth-led organization, Ashanti Peru has incredible reach throughout Peru and, with support from GFC, will be able to continue to make a mark for the population it serves.</t>
  </si>
  <si>
    <t xml:space="preserve">Ashanti made a strategic decision to have a smaller but more powerful cohort of youth leaders in its program. By lowering the number of program participants from 80 to 35, Ashanti was able to engage more deeply with each participant. </t>
  </si>
  <si>
    <t>Ashanti saw a jump in its operating budget due to a $25,000 grant from the National Endowment for Democracy.</t>
  </si>
  <si>
    <t>Program participants who led a community project after completing the program</t>
  </si>
  <si>
    <t>EEUU</t>
  </si>
  <si>
    <t>National Endowment For Democracy</t>
  </si>
  <si>
    <t>13023</t>
  </si>
  <si>
    <t>salaries, rent, utilities, and program materials.</t>
  </si>
  <si>
    <t>Ashanti Perú – Red Peruana de Jovenes Afrodescendientes is a youth-led network that works with and on behalf of Afro-descendent children and youth to combat racism, discrimination, and poverty through active and effective participation in public spaces.</t>
  </si>
  <si>
    <t xml:space="preserve">GFC supports the AfroIdentificate leadership training program for Afro-Peruvian youth between the ages of 14 and 16, which addresses self-esteem, gender, democracy, civic participation, human rights, and culture. </t>
  </si>
  <si>
    <t>Baseline OCI data for this organization is not available.</t>
  </si>
  <si>
    <t>Fundación Interamericana - IAF</t>
  </si>
  <si>
    <t>Estados Unidos</t>
  </si>
  <si>
    <t>ASONEDH</t>
  </si>
  <si>
    <t>Perú</t>
  </si>
  <si>
    <t>Miembros</t>
  </si>
  <si>
    <t>12781</t>
  </si>
  <si>
    <t>staff stipends and for administrative and operational expenses.</t>
  </si>
  <si>
    <t xml:space="preserve">Ashanti Peru – Red Peruana de Jovenes Afrodescendientes is a youth-led network that works with and on behalf of Afro-descendent children and youth to combat racism, discrimination, and poverty through active and effective participation in public spaces. GFC supports the AfroIdentificate leadership training program for Afro-Peruvian youth between the ages of 14 and 16, which addresses self-esteem, gender, democracy, civic participation, human rights, and culture. </t>
  </si>
  <si>
    <t>An estimated 30 percent of the population in Latin America and the Caribbean is of African descent, representing 150 million individuals in the region. The origins of Afro-descendents can be traced back to the slave trade, and even today this population experiences disproportionate levels of poverty, social exclusion, and discrimination, which increases their invisibility despite their significant presence and important influence on the region’s culture. Mostly located in the coastal region of Peru, Afro-Peruvians represent 8 to 10 percent of the country’s population. Despite a strengthening of the Peruvian economy, 50 percent of Peruvians still live below the national poverty line, and this situation is even more pronounced among the Afro-Peruvian population. Afro-Peruvians usually live in marginalized communities that lack the most basic services, such as healthcare and education. Overall, Afro-Peruvian families in the country suffer high levels of unemployment, low quality of education, racism, and lack of opportunities, all of which affect the development of Afro-Peruvian children and youth.</t>
  </si>
  <si>
    <t>Black Association in Defense and Promotion of Human Rights</t>
  </si>
  <si>
    <t>National Ministry of Peruvian Youth</t>
  </si>
  <si>
    <t>12942</t>
  </si>
  <si>
    <t>Guatemala</t>
  </si>
  <si>
    <t>Asociación AMA</t>
  </si>
  <si>
    <t>Girls Award</t>
  </si>
  <si>
    <t>13068</t>
  </si>
  <si>
    <t>Girls Award Capacity-Building</t>
  </si>
  <si>
    <t>13333</t>
  </si>
  <si>
    <t>San Andrés Semetabaj</t>
  </si>
  <si>
    <t>Asociación Civil Defiende</t>
  </si>
  <si>
    <t>Defend Civil Association</t>
  </si>
  <si>
    <t xml:space="preserve">Kathy Hall (Summit Foundation, US) </t>
  </si>
  <si>
    <t>Michael Gale</t>
  </si>
  <si>
    <t>Asociación Civil Defiende addresses the pervasive sexual violence against girls in the indigenous communities of San Andrés Semetabaj through an arts-based curriculum on sexual and reproductive health, self-esteem, and gender equality that it implements in local schools.</t>
  </si>
  <si>
    <t>GFC supports this core program, which provides awareness-building educational workshops to girls and boys aged 9 to 12.</t>
  </si>
  <si>
    <t>Defiende has finalized their strategic plan for the next four years (2018-2021). They have also developed a partnership with a cable company to design and adequate a cultural TV show for children focused on children rights and sexual abuse prevention. Their training manual has also shifted and now is more practical and useful for children by providing tools for sexual abuse prevention. Through a Organizational development award, Defienfe has been working on a national research that focuses on challenges to improve the access, justice, and social protection of children and adolescents that have been victims of sexual abuse in Guatemala. This research aims to be used as a tool to influence policy makers to design policies that protect children and adolescents that have suffer any type of sexual agression in Guatemala. The results of this research will be published by the end of May 2018.</t>
  </si>
  <si>
    <t xml:space="preserve">Defiende has increased its budget after implementing fundraising campaigns and donations from private donors. </t>
  </si>
  <si>
    <t>Program participants who increased their knowledge of safety issues</t>
  </si>
  <si>
    <t>Eventos de recaudación</t>
  </si>
  <si>
    <t>Donantes privados</t>
  </si>
  <si>
    <t>Venta de Servicios</t>
  </si>
  <si>
    <t>Donantes privados locales e instituciones locales</t>
  </si>
  <si>
    <t>13020</t>
  </si>
  <si>
    <t>staff stipends, rent, utilities, program materials, and transportation expenses.</t>
  </si>
  <si>
    <t>This past year was a period of significant strengthening for Defiende. The organization made progress in solidifying its program model and curriculum by developing a standard facilitation guide, creating prerecorded audio for its educational puppet shows, and translating its entire program into two Mayan languages. The organization expanded beyond its previous model of providing sexual violence prevention education to primarily children by also providing training for teachers, parents, and community members. Defiende also made great strides in terms of organizational capacity. Last year saw the completion of its first institutional website, and with GFC’s support, the organization was able to hire an expert in strategic planning and is currently engaged in a strategic planning process.</t>
  </si>
  <si>
    <t>Variations in this partner’s OCI scores reflect a more detailed self-evaluation of their organizational capacities.</t>
  </si>
  <si>
    <t>Eventos de Recaudación</t>
  </si>
  <si>
    <t>Servicios</t>
  </si>
  <si>
    <t>12755</t>
  </si>
  <si>
    <t>staff stipends, rent, utilities, and transportation expenses.</t>
  </si>
  <si>
    <t>By focusing on children in peri-urban areas to keep travel costs down, Defiende was able to increase the number of children served.</t>
  </si>
  <si>
    <t>This past year, Defiende implemented its first formal monitoring and evaluation activities to track participant learning from workshops.</t>
  </si>
  <si>
    <t>Defiende significantly increased its expenditure budget by implementing a homestay program for volunteers and cultivating additional individual donors.</t>
  </si>
  <si>
    <t>Donantes privados B y C (Estadounidenses y emigrantes en EEU</t>
  </si>
  <si>
    <t>Gestión de Voluntarios (de varios países)</t>
  </si>
  <si>
    <t>Pagos por servicios</t>
  </si>
  <si>
    <t>12357</t>
  </si>
  <si>
    <t>staff salaries, workshop materials, and operating expenses.</t>
  </si>
  <si>
    <t>Defiende experienced a drop in its operating budget due to a reduction in individual donations and local government support.</t>
  </si>
  <si>
    <t>12011</t>
  </si>
  <si>
    <t>salaries for an administrator and an accountant, workshop materials, and operating expenses.</t>
  </si>
  <si>
    <t xml:space="preserve">Asociación Civil Defiende addresses the pervasive sexual violence against girls in the indigenous communities of San Andrés Semetabaj through an arts-based curriculum on sexual and reproductive health, self-esteem, and gender equality that it implements with groups of pre-adolescent girls in local schools. </t>
  </si>
  <si>
    <t>GFC supports this core program, which provides awareness-building educational workshops to girls aged 9 to 12.</t>
  </si>
  <si>
    <t>San Andrés Semetabaj is a village in the province of Sololá whose population is 95 percent indigenous. Village residents face discrimination and reduced access to services and opportunities, and women and girls are often doubly marginalized. Cultural and religious norms in this region dictate that girls shoul be submissive, and violence, particularly in the form of sexual abuse, disproportionately affects them. Most alarming, the widespread sexual abuse of girls is usually not acknowledged as a public problem because of taboos surrounding the issue. There is a lack of hard data on the incidence of sexual abuse of girls in Guatemala, but statistics related to gender-based violence suggest the problem is acute. On average, two women per day in Guatemala are murdered by their intimate partners, and an estimated 98 percent of the perpetrators of violence against women in Guatemala go unpunished. Furthermore, local police records show that very few cases of violence against women and girls are even reported.</t>
  </si>
  <si>
    <t>Asociación Civil Defiende was founded by Roberto Morales Coroxón, a local teacher and theater artist with a long history of working on behalf of marginalized and vulnerable populations. Formerly a coordinator and consultant for other NGOs and local development projects, Coroxón now dedicates himself full-time to growing and strengthening Defiende. Begun in 2002 to promote HIV/AIDS prevention among youth, Defiende now focuses on the issue of sexual violence against girls, in response to the pervasiveness of the problem and the lack of public attention it receives. Defiende is a member of the Sololá Alliance, a network of eight organizations dedicated to promoting sexual and reproductive health rights and preventing sexual violence, and the organization has been involved in planning regional and national sexual and reproductive health summits.</t>
  </si>
  <si>
    <t>Defiende's core program provides education in sexual and reproductive health, self-esteem, and sexual violence prevention to girls aged 9 to 12. Coordinating with six local schools each year, Defiende's educators conduct a series of workshops based around these themes for groups of 20 to 25 girls at a time. In a given month, Defiende educators facilitate a minimum of ten of these workshops. The workshops incorporate theater and puppetry to transmit information and to help break the silence around taboo subjects such as sexual abuse. This approach, which is informal and playful, serves to make the content relatable and accessible to children. Defiende's educators are committed to utilizing content and techniques that are culturally and linguistically appropriate, and as such, they frequently test their scripts to ensure comprehension and relevance. In addition to running its education program, Defiende provides referrals to victims of violence for specialized legal, medical, and mental health services.</t>
  </si>
  <si>
    <t>Defiende is committed to working for the benefit of a particularly vulnerable population and to drawing attention to the neglected problem of sexual abuse, as evidenced by the strong vision of its leader and its team of dedicated volunteer educators. In order to further its mission, Defiende aims to create a strategic plan, develop a fundraising plan, and establish a formal accounting system. GFC support will provide the necessary resources to build Defiende's organizational capacity in these areas, which are key to its success.</t>
  </si>
  <si>
    <t>Central American Women's Fund</t>
  </si>
  <si>
    <t>Nicaragua</t>
  </si>
  <si>
    <t>12016</t>
  </si>
  <si>
    <t>Bolivia</t>
  </si>
  <si>
    <t>Cochabamba</t>
  </si>
  <si>
    <t>Asociación Civil Hamiraya</t>
  </si>
  <si>
    <t>Hamiraya Civil Association</t>
  </si>
  <si>
    <t>Gaby Vallejo (Biblioteca Th'uruchapitas, Bolivia)</t>
  </si>
  <si>
    <t>Shawn Malone</t>
  </si>
  <si>
    <t>staff salaries and operating expenses.</t>
  </si>
  <si>
    <t xml:space="preserve">Through its Comprehensive Support Center for the Prison and Community, Asociación Civil Hamiraya (ACH) serves marginalized children in Cochabamba, most of whom live in prison with an incarcerated parent. </t>
  </si>
  <si>
    <t>GFC supports the center’s tutoring, arts, music, sports, nutrition, and other programs for children of prisoners and other high-risk children and youth.</t>
  </si>
  <si>
    <t>ACH continues to produce excellent results for its beneficiaries through its programs, which include comprehensive psychosocial and medical services. ACH's sophisticated performance measurement system tracks beneficiary progress in multiple dimensions, including academics, sports, artistic expression, and personal development. Despite receiving funds from the local and national governments to cover teacher salaries and food expenses, ACH continues to struggle to consistently fund its operations. In response to this challenge, ACH recently started two small businesses, with the dual goal of generating program revenue and providing job training to youth beneficiaries. GFC will support ACH in working toward greater financial stability by leveraging additional sources of funding and will begin to prepare ACH for exit.</t>
  </si>
  <si>
    <t>Percentage of program participants aged 10 to 18 who were promoted to the next grade level</t>
  </si>
  <si>
    <t>GOBERNACION</t>
  </si>
  <si>
    <t>BOLIVIA</t>
  </si>
  <si>
    <t>IRMINGARD</t>
  </si>
  <si>
    <t>ALEMANIA</t>
  </si>
  <si>
    <t>PADRE PEPE</t>
  </si>
  <si>
    <t>11642</t>
  </si>
  <si>
    <t>the salaries of two full-time and three part-time staff.</t>
  </si>
  <si>
    <t>GFC supports the center's tutoring, arts, music, sports, nutrition, and other programs for children of prisoners and other high-risk children and youth.</t>
  </si>
  <si>
    <t>ACH continues to produce excellent results for its beneficiaries, including a 100 percent grade completion rate last year, and to provide regular and individualized psychosocial and medical services to all participants. Despite increased international donations, as well as new partnerships with the local government to cover some of the costs of food and transportation for program participants, ACH continues to struggle to consistently fund its operations. GFC will work with ACH this year to strengthen its financial planning systems, as well as continue to leverage additional sources of funding.</t>
  </si>
  <si>
    <t>TESORO DEL GOBIERNO NACIONAL, PAPORTE DE PADRES DE FAMILIA Y</t>
  </si>
  <si>
    <t>FUNDACION RUCKWARTS UND VORWARTS DENKEN</t>
  </si>
  <si>
    <t>THE GLOBAL FUND FOR THE CHILDREN</t>
  </si>
  <si>
    <t>1116.04</t>
  </si>
  <si>
    <t>Asociación Civil Hamiraya's Comprehensive Support Center for the Prison and Community serves marginalized children, most of whom live in prison with an incarcerated parent, in Cochabamba.</t>
  </si>
  <si>
    <t>Our grant supports the center's programs for children of prisoners and other high risk youth, which include tutoring, arts, music, sports, and nutrition.</t>
  </si>
  <si>
    <t>Bolivia is the third-poorest country in the Western Hemisphere, and due partly to a law criminalizing a range of activities associated with coca leaf cultivation, has seen a skyrocketing number of incarcerations in recent years. Under Bolivian law, children under 6 are allowed to live in their parents' cells; in practice, with nowhere else to go, many stay well beyond that age. The estimated 1,200 children who live in prison with their parents are some of the most vulnerable in the country. These children are allowed to leave the prison to attend school during the day, but nonetheless face tremendous psychological, social, and economic obstacles to completing their education and achieving a better life. San Sebastian Men's Prison, for example, located in the central Bolivian city of Cochabamba, was built to hold 60 prisoners and currently holds 400, many of them with their families.</t>
  </si>
  <si>
    <t>Asociación Civil Hamiraya (ACH) was founded in 1994 to provide social services to families living in San Sebastian Men's Prison and San Sebastian Women's Prison. ACH was so successful and faced such high demand for its services that after one year it launched a more specialized initiative-Centro de Apoyo Integral Carcelario y Comunitario, or Comprehensive Support Center for the Prison and Community-to provide healthcare, nutritious meals, and academic tutoring to children living in the prisons. A separate ACH initiative sells homemade bread three times a week to generate additional income for the organization. While ACH's founders included national and international volunteers, the organization transitioned to entirely local leadership in 2006. Executive director Veronica Bustillos de Guerra has over 14 years of experience as an educator and child rights advocate in Bolivia.</t>
  </si>
  <si>
    <t>This program, known by its Spanish acronym CAICC, provides a safe space and recreational and educational programs for Bolivia's most marginalized children. In 2005, CAICC expanded to serve not only children in the prisons but also children abandoned when their parents migrated or were incarcerated. The program works five days a week in both morning and afternoon sessions, offering structured academic support from the preprimary level through the secondary-school level, as well as music, art, and sports instruction to participating children. CAICC also offers psychosocial support to the children to help them cope with their living situations. During CAICC's regular monitoring and evaluation exercises, participating children reported that they see CAICC as a "second home" where they get along with each other, feel safe, feel responsible for each other, and receive love and attention.</t>
  </si>
  <si>
    <t>Although ACH continues to operate with limited resources, it has been successful in attracting individual donors, leading to slow but steady budget growth.</t>
  </si>
  <si>
    <t>1116.03</t>
  </si>
  <si>
    <t>Our grant supports the center's programs for children of prisoners and other high-risk youth, which include tutoring, arts, music, sports, and nutrition.</t>
  </si>
  <si>
    <t>Bolivia is the third-poorest country in the Western Hemisphere, and a country where coca leaf cultivation is a significant part of the economy. During the late 1980s and early 1990s, the United States took the lead in a "war on drugs" that pressured many Latin American countries to crack down on processes related to narco-trafficking. In Bolivia, Law 1008 is infamous for criminalizing a range of activities associated with coca leaf cultivation, and one of its immediate effects was a skyrocketing number of incarcerations. With the main income earner in jail, and facing loss of land and crops, many families were unable to survive and moved into prison with their incarcerated family member. Under Bolivian law, children under 6 are allowed to live in their parents' cells; in practice, with nowhere else to go, many stay well beyond that age. The estimated 1,200 children who live in prison with their parents are some of the most vulnerable in the country. These children are allowed to leave the prison to attend school during the day, but nonetheless face tremendous psychological, social, and economic obstacles to completing their education and achieving a better life. San Sebastian Men's Prison, for example, located in the central Bolivian city of Cochabamba, was built to hold 60 prisoners and currently holds 400, many of them with their families.</t>
  </si>
  <si>
    <t>Asociación Civil Hamiraya (ACH) was founded in 1994 to provide social services to families living in San Sebastian Men's Prison and San Sebastian Women's Prison. ACH was so successful and faced such high demand for its services that after one year it launched a more specialized initiative-Centro de Apoyo Integral Carcelario y Comunitario, or Comprehensive Support Center for the Prison and Community-to provide healthcare, nutritious meals, and academic tutoring to children living in the prisons. A small ACH initiative sells homemade bread three times a week to generate additional income for the organization. Founders included national and international volunteers, but in 2006 the management transitioned to entirely local leadership. Executive director Veronica Bustillos de Guerra has over 14 years of experience as an educator and child rights advocate in Bolivia.</t>
  </si>
  <si>
    <t>This program, known by its Spanish acronym CAICC, provides a safe space and recreational and educational programs for Bolivia's most marginalized children. In 2005, CAICC expanded to serve not only children in the prisons but also children abandoned when their parents migrated or were incarcerated. Volunteers committed to human and children's rights serve as educators and coaches, offering structured academic support from pre-primary through secondary students as well as music and art instruction to participating children. CAICC also offers psychosocial support to the children to help them cope with their situations. During CAICC's regular monitoring and evaluation exercises, participating children reported that they see CAICC as a "second home" where they get along with each other, feel safe, feel responsible for each other, and receive love and attention.</t>
  </si>
  <si>
    <t>In Year 3, ACH did not include numbers served in its kindergarten and preschool program.</t>
  </si>
  <si>
    <t>ACH shows improvements across all categories on the OCI index, in part due to comprehensive planning, monitoring, and evaluation frameworks put into place in Year 3.</t>
  </si>
  <si>
    <t>Kindermision Work</t>
  </si>
  <si>
    <t>10858</t>
  </si>
  <si>
    <t>1116.02</t>
  </si>
  <si>
    <t>Asociación Civil Hamiraya's Community and Prison Integrated Support Center serves the most marginalized children in Cochabamba, many of whom are either abandoned or live in the nearby San Sebastian prison with an incarcerated parent.</t>
  </si>
  <si>
    <t>The center's programs for children of prisoners and other high risk youth include tutoring, arts, music, sports, and nutrition.</t>
  </si>
  <si>
    <t>ACH shows improvement across all categories on the OCI index, in part beacuse of new systems of monitoring, evaluation, and financial planning put into place by the director, but scores require further dialogue.</t>
  </si>
  <si>
    <t>13004</t>
  </si>
  <si>
    <t>Callao</t>
  </si>
  <si>
    <t>Asociación Civil Los Pioneros</t>
  </si>
  <si>
    <t>The Pioneers Civil Association</t>
  </si>
  <si>
    <t>Sara Diestro (GFC Grantee Partner Asocación Civil Pro Niño Intimo, Peru)</t>
  </si>
  <si>
    <t>salaries, utilities, transportation expenses, and program materials.</t>
  </si>
  <si>
    <t>Asociación Civil Los Pioneros promotes safe, healthy communities in Callao through soccer, life skills training, youth enterprise projects, and peace education.</t>
  </si>
  <si>
    <t>GFC supports the Soccer and Art Academy, which serves children and youth aged 5 to 25 and uses creative scoring systems and group arbitration techniques to encourage fair play, gender equality, and teamwork.</t>
  </si>
  <si>
    <t>Over the course of its partnership with GFC, Los Pioneros has increased its reach and improved the quality of its programs. Of particular note is the significant progress the organization has made to become gender inclusive. When Los Pioneros first became a partner of GFC, its program participants were primarily male. With the guidance of GFC staff and a local evaluation consultant hired by GFC, Los Pioneros developed strategies and programs to attract and address the needs and interests of female participants, and today girls make up a significant portion of the organization’s total number of children served. Last year, the organization also succeeded in expanding its program to an additional district within Callao. Los Pioneros’ unique soccer-based life skills training program has captured the attention of international networks such as Football for Hope and streetfootballworld, and indeed even of fellow GFC grassroots partners. The site visit that Los Pioneros hosted for fellow participants in the 2016 South America Knowledge Exchange was a highlight for many.</t>
  </si>
  <si>
    <t>Program participants who escaped situations of risk</t>
  </si>
  <si>
    <t>Football for Hope</t>
  </si>
  <si>
    <t>streetfootballworld</t>
  </si>
  <si>
    <t>12725</t>
  </si>
  <si>
    <t>staff stipends, program costs, and administrative expenses.</t>
  </si>
  <si>
    <t>Los Pioneros has continued to strengthen its new girl-focused programs, through which girls form their own sports teams and participate in cultural and artistic activities, resulting in self-reported increases in confidence and self-esteem. In addition, a school has lent Los Pioneros space exclusively for the girls’ teams, providing a safe space for their activities and fostering increased participation as parents feel more comfortable sending their daughters to a secure space. Recently, Los Pioneros was invited by the FIFA-sponsored initiative Football for Hope to be part of a training process to certify youth trainers in soccer as a tool for conflict mediation and resolution. Despite facing many challenges to its work in Callao, Los Pioneros has partnered with local companies to successfully fund 40 percent of its total expenditure budget and has continued to be part of streetfootballworld, the global network of community street soccer organizations.</t>
  </si>
  <si>
    <t>FOOTBALL FOR HOPE</t>
  </si>
  <si>
    <t>GLOBAL FUND CHILDREN</t>
  </si>
  <si>
    <t>EMPRESAS (CONTRAPARTE)</t>
  </si>
  <si>
    <t>PERÚ</t>
  </si>
  <si>
    <t>12361</t>
  </si>
  <si>
    <t xml:space="preserve">staff stipends, sports equipment, and administrative expenses. </t>
  </si>
  <si>
    <t>GFC supports the Soccer and Art Academy, which serves children and youth aged 7 to 26 and uses creative scoring systems and group arbitration techniques to encourage fair play, gender equality, and teamwork.</t>
  </si>
  <si>
    <t>After a series of visits from a monitoring and evaluation consultant, whose work was jointly funded by GFC and Comic Relief, Los Pioneros began to strengthen its programming to become more gender inclusive. This has resulted in a new sports program for girls and workshops to talk about gender equity and gender-based violence. In addition, Los Pioneros was awarded a competitive grant by Sony Mobile and received financial support from FIFA’s Football for Hope program to participate in street soccer activities that were part of the 2014 FIFA World Cup in Brazil. In fall 2014, Los Pioneros received an emergency grant to help reconstruct its offices after the ceiling collapsed. The organization will continue to receive guidance and support from GFC.</t>
  </si>
  <si>
    <t>Los Pioneros increased its expenditure budget as a result of funding from Sony Mobile to purchase soccer tournament equipment; expansion of its offices; and participation in World Cup events through funding from FIFA.</t>
  </si>
  <si>
    <t>SONY MOBILE, STREETFOOTBALLWORLD</t>
  </si>
  <si>
    <t>12251</t>
  </si>
  <si>
    <t>11986</t>
  </si>
  <si>
    <t>staff stipends, sports equipment, and administrative expenses.</t>
  </si>
  <si>
    <t xml:space="preserve">Asociación Civil Los Pioneros promotes safe, healthy communities in Callao through soccer, life skills training, youth enterprise projects, and peace education. </t>
  </si>
  <si>
    <t>The roof of Los Pioneros' office collapsed, and the organization is currently without office space. In addition, Pionero's lack of fundraising strategy has not allowed its programs to grow. Despite these challenges, the organization remains true to its mission, and careful monitoring will be given to assess the situation and build the organization's capacity.</t>
  </si>
  <si>
    <t>EMPRESA GRUPO ORION</t>
  </si>
  <si>
    <t>EMPRESA MOBIL OIL</t>
  </si>
  <si>
    <t>SUCECION CARRILLO MIANI</t>
  </si>
  <si>
    <t>GIMNASIO HOUSE GYM</t>
  </si>
  <si>
    <t>EMPRESA JESHUA SPORT</t>
  </si>
  <si>
    <t>11610</t>
  </si>
  <si>
    <t>During GFC's first year of support, Los Pioneros was successful in its fundraising efforts with the local government and local businesses, receiving small grants, significant in-kind donations of equipment and materials, and support for international travel for staff and program participants to attend the streetfootballworld network meeting in Uruguay. As the organization continues to grow, systems will need to be improved to better track program inputs, outputs, and outcomes. Helping Los Pioneros to improve its monitoring and reporting systems will be a focus for GFC over the course of this grant cycle.</t>
  </si>
  <si>
    <t>AJWS en Alianza con ACPNI</t>
  </si>
  <si>
    <t>11190</t>
  </si>
  <si>
    <t>Los Pioneros promotes safe, healthy communities in Callao through soccer, life skills training, youth enterprise projects, and peace education.</t>
  </si>
  <si>
    <t>Our grant supports the Soccer and Art Academy, which serves children and youth aged 7 to 26 and uses creative scoring systems and group arbitration techniques to encourage fair play, gender equality, and teamwork.</t>
  </si>
  <si>
    <t>The Constitutional Province of Callao is the largest port in Peru and forms part of metropolitan Lima, home to roughly one third of the country's 30 million inhabitants. Today, Callao faces some of the starkest social, economic, and health indicators in the country, including high levels of unemployment, drug use, gang activity, and involvement with organized crime. Due to the proximity of poorly regulated mineral and chemical storage and shipping facilities, environmental contamination is rampant, with a majority of children suffering mild to severe lead poising, leading to stunted growth, mild mental retardation, and anemia.</t>
  </si>
  <si>
    <t>In 1978, Edward Company, a lifetime resident of Callao, was concerned with growing rates of youth crime and recreational drug use. To provide his children and others in the neighborhood a healthy alternative to the streets, he began a youth soccer club, known as Los Pioneros. In 2008, 30 years later and with new challenges facing the neighborhood, Edward decided to create a formal NGO, Asociación Civil Los Pioneros. Now it its fourth year, Pioneros has built on the popularity of the soccer club as a way to galvanize youth interest and involvement but has also added life skills, youth enterprise projects, and peace education components to its programming.</t>
  </si>
  <si>
    <t>Using soccer and other creative, interactive methods such as Reggeatón, dance, and clown performance, the organization works to promote friendship, clean play, teamwork, and promote healthy and safe communities. Its primary program, Academia de Fútbol y Arte, operates 3 weekday afternoons as well as Saturday and Sunday, with the participation last year of 93 children and youth ages 7 to 26. Academic reinforcement and health and hygiene campaigns are integrated into each session. Youth from rival neighborhoods of Callao also participate in street soccer festivals organized by Los Pioneros, which use creative scoring and arbitration techniques to encourage fair play, gender equality, and teamwork.</t>
  </si>
  <si>
    <t>Asocación Civil Pro Niño Intimo</t>
  </si>
  <si>
    <t>12690</t>
  </si>
  <si>
    <t>Argentina</t>
  </si>
  <si>
    <t>Buenos Aires</t>
  </si>
  <si>
    <t>Asociación Civil por la Responsibilidad Social Amartya</t>
  </si>
  <si>
    <t>Amartya Association for Social Responsibility</t>
  </si>
  <si>
    <t xml:space="preserve">staff salaries and for program and operational expenses. </t>
  </si>
  <si>
    <t>Asociación Civil por la Responsibilidad Social Amartya promotes social responsibility and sustainable development in Buenos Aires through student advocacy and engagement campaigns, educational exchanges, and volunteer placement.</t>
  </si>
  <si>
    <t>GFC supports the Seeds of Sustainability program, which teaches sustainability, leadership, and respect for the environment to children from 5 to 8 years old.</t>
  </si>
  <si>
    <t>Over the course of its partnership with GFC, Amartya created the Seeds of Sustainability program and expanded it to serve a total of 30 schools in Buenos Aires and other cities throughout Argentina, reaching a total of 2,600 children aged 5 to 8 since the program’s inception. Amartya’s vast experience in environmental education is now documented in an educational training manual to help teachers incorporate environmental education into their classrooms. In addition, sustainability workshops have been conducted in eight public schools in Buenos Aires to introduce middle-school students to topics such as responsible consumption, citizenship, and sustainability. Last year, the organization began the construction of its environmental school project, which will offer courses in primary-school and secondary-school environmental education and will host student exchanges from around the world. Amartya participated in the South American GFC Knowledge Exchange held in Medellin, Colombia, in 2013 and will be present at the 2016 Knowledge Exchange in Lima, Peru. Amartya will be exiting from GFC’s funding but will continue to be an important part of the GFC Latin American network and a key partner working with children and youth with an environmental focus.</t>
  </si>
  <si>
    <t xml:space="preserve">Amartya began a new partnership with the government of Buenos Aires and has held more university wide trainings in Europe as income generation which resulted in an increase in total expenditure budget. </t>
  </si>
  <si>
    <t>Program participants who demonstrated an increase in knowledge and consciousness on several targeted issues</t>
  </si>
  <si>
    <t>12391</t>
  </si>
  <si>
    <t>staff salaries and for program and operational expenses.</t>
  </si>
  <si>
    <t>Last year, through its Seeds of Sustainability program, Amartya held sustainability workshops in 15 public and private schools in Buenos Aires and adjacent municipalities. The children reached by this program also created books from recycled materials and shared the final products with their families and friends, disseminating their knowledge of the importance of the environment and sustainability. Also in the past year, Amartya began working in five urban slums in the south of Buenos Aires, reaching children in two kindergartens, a community center, and two health centers. Another important development for the organization was the creation of a teacher’s training manual. The manual contains tools and methodologies for teachers in public and private schools who are interested in increasing their students’ knowledge of civic involvement, social responsibility, and sustainability. The training manual was shared by GFC with all its current partners in the region. GFC will continue to support Amartya’s work and will pursue value-added services to increase the organization’s sustainability in preparation for exit.</t>
  </si>
  <si>
    <t>Amartya expanded its programs to serve other communities, increasing the total number of children served.</t>
  </si>
  <si>
    <t>Cursos internacionales de Sustentabilidad</t>
  </si>
  <si>
    <t>Internacional</t>
  </si>
  <si>
    <t>Financiamiento Local -GCBA, Sechi, etc.</t>
  </si>
  <si>
    <t>Fondos compartidos por articulación entre OSC</t>
  </si>
  <si>
    <t>Otros financiamientos (donaciones, etc.)</t>
  </si>
  <si>
    <t>Argentina e Internacional</t>
  </si>
  <si>
    <t>11995</t>
  </si>
  <si>
    <t>program coordinator salaries, workshop materials, and program and administrative expenses.</t>
  </si>
  <si>
    <t>For the last two years, GFC has supported Amartya’s new Seeds of Sustainability program, which incorporates children’s rights, environmental issues, recycling, health, nutrition, and social awareness into a curriculum that is shared with and implemented in mainstream schools serving disadvantaged populations. This successful program has gone from serving 115 children in its first year to 623 children last year. This past year, Amartya implemented the program in seven public and private schools in Buenos Aires and the city's suburbs. GFC will continue to support Amartya as it further develops and strengthens the Seeds of Sustainability program.</t>
  </si>
  <si>
    <t>The number of schools participating in Amartya’s programs increased, leading to an increase in the number of children served.</t>
  </si>
  <si>
    <t>Drastic currency exchange fluctuations and high inflation have directly affected the organization's funding, primarily because its major donors grant funds in foreign currencies.</t>
  </si>
  <si>
    <t>Cuota de los cursos de Sustentabilidad</t>
  </si>
  <si>
    <t>Contribución voluntaria</t>
  </si>
  <si>
    <t>Fondos</t>
  </si>
  <si>
    <t>Argentina e internacional</t>
  </si>
  <si>
    <t>Otros servicios</t>
  </si>
  <si>
    <t>11607</t>
  </si>
  <si>
    <t>a program coordinator salary, educational materials, and the development of a teacher's manual.</t>
  </si>
  <si>
    <t>The Seeds of Sustainability program, which GFC began supporting last year, is an expansion of Amartya's programming on issues of environmental sustainability, with a focus on children aged 5 to 8. Last year, the pilot program reached 115 students in eight kindergarten classes. Amartya worked with a pro bono consultant in 2011-2012 to improve organizational governance, and last year implemented a new online donation system. Amartya's successful Doncel program, which GFC supported during year 1, separated to form a new organization in 2011. Amartya is currently beginning construction on a new experiential education center just outside Buenos Aires, which will eventually house many of the organization's programs. GFC will continue to support Amartya as it further develops and strengthens the Seeds of Sustainability program.</t>
  </si>
  <si>
    <t>CSR and Sustainable Development course fee</t>
  </si>
  <si>
    <t>International</t>
  </si>
  <si>
    <t>Volunteer contribution</t>
  </si>
  <si>
    <t>Private Donors</t>
  </si>
  <si>
    <t>Other services</t>
  </si>
  <si>
    <t>Argentina &amp; international</t>
  </si>
  <si>
    <t>10843.01</t>
  </si>
  <si>
    <t>Amartya promotes social responsibility and sustainable development in Buenos Aires through student advocacy campaigns, educational exchanges, and job placement programs.</t>
  </si>
  <si>
    <t>Our grant supports the Consuma Dignidad (Responsible Consumption) program, which provides interactive workshops on health, the environment, and social inclusion to roughly 150 disadvantaged children aged 5 to 8 in ten public schools in Buenos Aires.</t>
  </si>
  <si>
    <t>Amartya's organizational budget declined compared to the previous year due to the separation of the Doncel program.</t>
  </si>
  <si>
    <t>10843</t>
  </si>
  <si>
    <t>Our grant supports the Doncel program, which facilitates the social and workforce integration of at-risk, institutionalized youth, helping them to identify their career aspirations and search for a job.</t>
  </si>
  <si>
    <t>While Argentina's economy has mostly recovered from the 2001 crisis which left nearly 25 percent of the country unemployed, income disparity has only increased in last decade. Income equality in Latin America is the highest of any region in the world, and Argentina ranks third only behind Brazil and Mexico, with 41.7 percent of income going to the top 10 percent richest, while only 1.1 percent of income goes to the poorest 10 percent of Argentines. In Greater Buenos Aires, which contains roughly one third of the country's 40 billion people, an estimated 4 million are living in poverty. According to a recent UNICEF report, more than 20,000 children, teens, and young adults are living in institutions or foster homes, nearly half of whom are in Buenos Aires. When these children age-out of institutionalized care, they face incredible difficulties finding jobs and transitioning to independent living.</t>
  </si>
  <si>
    <t>Named for the Nobel Prize winning economist Amartya Sen, Asociacion Civil por la Responsibilidad Social Amartya was founded in 2005 to promote social responsibility and sustainable development in the private, public, and social sector. Focusing on promoting social inclusion, fair trade, responsible consumption, sustainability, corporate social responsibility, and volunteerism, Amartya operates four programs. Consuma Dignida works with high school students to raise awareness about fair trade, labor rights, and responsible consumption, while also helping students to create their own advocacy campaigns promoting sustainable practices in their community. The Doncel program helps institutionalized teens find jobs and transition to independent living as they age out of foster or group home programs. The Buenos Aires Volunteer program places international volunteers in local NGOs, and an international education program, launched in 2009, runs a ten week course twice a year on Corporate Social Responsibility in cooperation with local and Scandinavian Universities.  Christian Tiscornia Biaus, Amartya's founder and executive director, holds a master's degrees in non-profit profit management from the London School of Economics and prior to founding Amartya was a practicing attorney in Buenos Aires.</t>
  </si>
  <si>
    <t>: The Doncel program promotes the integration of at-risk, institutionalized youth ages 17 to 21 into society through social and workforce integration, using a network of employers dedicated to promoting sustainable living conditions. By law, upon turning 21, youth living in foster or group homes must leave. Many have had inadequate academic or vocational training and also lack the social networks or family support to successfully transition to independent living. As a result, many fall into poverty or become involved with gang activity.  The Doncel program works with 28  institutions and homes for children, helping teens to identify their career aspirations and search for a job, while also  providing training on how to apply and interview, and finally linking teens to a network of participating employers and providing follow up and support as participants being their careers. Last year, 70 percent of Doncel program participants were employed at the completion of the program.  In 2011, the Doncel program will work directly with 40 youth, while also creating a virtual tookit to help teens during this time of transition, which will reach an additional 150 beneficiaries. A GFC grant in 2011will support general operating expenses for Amartya.</t>
  </si>
  <si>
    <t>Amartya will begin tracking feedback on its virtual toolkit this year, as the toolkit is a new initiative.</t>
  </si>
  <si>
    <t>Kultur Studier</t>
  </si>
  <si>
    <t>Norway</t>
  </si>
  <si>
    <t>X-plore</t>
  </si>
  <si>
    <t>Fundación SES</t>
  </si>
  <si>
    <t>1328.03</t>
  </si>
  <si>
    <t>Asociación Civil Wará</t>
  </si>
  <si>
    <t>Asociación Civil Wará works in a rural indigenous community outside of Cusco to provide sports and educational activities for children who frequently work long, hard days in the fields.</t>
  </si>
  <si>
    <t>Our grant supports the Sports for Life program, which provides children with a space for recreation as well as access to important and empowering information in the areas of health, literacy, and the environment.</t>
  </si>
  <si>
    <t>In Huayllarcocha, as in many other rural Andean communities in Peru, farming is central to family and community life. The land is used both for the cultivation of animals and plants and for community gatherings. Children of all ages in Huayllarcocha work hard to help with farming and tending to the animals. This work can be dangerous because the terrain is rugged and mountainous and the climate is harsh. Family cooking takes place over a wood fire, where getting burned is not uncommon. Traditional cultural values are a source of strength and unity for the local communities, and the people share a collective spirit and an incredible work ethic. However, severe poverty and social exclusion are pervasive, and local children have no opportunities for recreation or education apart from a very low quality public school. In addition, the incidence of preventable health problems, such as malnutrition and problems resulting from accidents, is disproportionately high relative to the rest of Peru.</t>
  </si>
  <si>
    <t>Asociación Civil Wará was founded in Huayllarcocha in 2006 with the goal of improving the well-being of local children and youth through sports, education, and health services. Wará is a Quechua word that can refer to shorts, a young person, or ability/dexterity-all of which are relevant in the case of Asociación Civil Wará. Williar Cárdenas Vargas, a psychologist who has extensive experience in promoting youth development and education, founded the organization with the help of community leaders who shared similar convictions. With the active participation of the community, Wará developed an integrated model to address health, education and sports, social development, and the environment. Wará is a member of the Peruvian chapter of the International Network on Street Soccer, chaired by Sara Diestro, the founder of GFC grantee partner Asociación Civil Pro Niño Intimo. In 2010, Asociación Civil Wará absorbed projects previously run by the Spanish NGO Ayuda en Accion, leading to a tremendous increase in staff size, budget, and population served.</t>
  </si>
  <si>
    <t>Using sports to build solidarity among community children and youth between the ages of 1 and 20, the Sports for Life program provides recreational opportunities and basic healthcare (including treatment for skin infections, burns, and other common medical problems) and requires all participating children to remain in school. Before Wará, the children in Huayllarcocha did not have the opportunity to participate in any organized after-school activities, much less an activity that promotes human development through sports. The Sports for Life program provides children and adolescents with a space for recreation as well as access to critically important and empowering information in the areas of health, literacy, and the environment.</t>
  </si>
  <si>
    <t>Numbers served reflect only the Sports for Life Program.</t>
  </si>
  <si>
    <t>Wará's OCI scores increased substantially due to the increased staff capacity that came with the integration of projects previously run by Ayuda en Acción.</t>
  </si>
  <si>
    <t>Wará's budget increased substantially due to the integration of projects previously run by Ayuda en Acción.</t>
  </si>
  <si>
    <t>Spanish Agency for International Cooperation (AECI</t>
  </si>
  <si>
    <t>City of Madrid</t>
  </si>
  <si>
    <t>City of Lleida</t>
  </si>
  <si>
    <t>1328.02</t>
  </si>
  <si>
    <t>The Sports for Life program provides children with a space for recreation as well as access to critically important and empowering information in the areas of health, literacy, and the environment.</t>
  </si>
  <si>
    <t>Asociación Civil Wará was founded in Huayllarcocha in 2006 with the goal of improving the well-being of local children and youth through sports, education, and health services. Wará is a Quechua word that can refer to shorts, a young person, or ability/dexterity-all of which are relevant in the case of Asociación Civil Wará. Williar Cárdenas Vargas, a psychologist who has extensive experience in promoting youth development and education, founded the organization with the help of community leaders who shared similar convictions. With the active participation of the community, Wará developed an integrated model to address health, education and sports, social development, and the environment. The organization's founder, Williar Cárdenas Vargas, recently accepted a full-time job elsewhere in Peru, and the organization is now led by his brother, Wilbert, who has been actively involved in Wará since its inception. Wará is a member of the Peruvian chapter of the International Network on Street Soccer, chaired by Sara Diestro, the founder of GFC grantee partner Asociación Civil Pro Niño Intimo.</t>
  </si>
  <si>
    <t>Wara was successful in attacting two new small institutional donors this year.</t>
  </si>
  <si>
    <t>10500</t>
  </si>
  <si>
    <t>13018</t>
  </si>
  <si>
    <t>Ecuador</t>
  </si>
  <si>
    <t>Guayaquil</t>
  </si>
  <si>
    <t>Asociación Comunitaria Hilarte</t>
  </si>
  <si>
    <t>Hilarte Community Association</t>
  </si>
  <si>
    <t xml:space="preserve">the school meal program, educational materials, and operating expenses. </t>
  </si>
  <si>
    <t>Asociación Comunitaria Hilarte provides art-based early childhood development services to disadvantaged children in Guayaquil.</t>
  </si>
  <si>
    <t>GFC supports Hilarte’s school for children aged 2 to 7, which uses various art forms to promote early learning goals.</t>
  </si>
  <si>
    <t>Hilarte’s holistic educational programs continue to have an important impact on the lives of participating children and youth. Last year, 70 percent of the children enrolled in Hilarte’s school improved their educational outcomes, and 60 percent of the artistic therapy program participants improved their self-esteem and communication skills through life skills training. Though its program for disabled children, Hilarte offered one-on-one therapy sessions, and 20 children and youth with multiple disabilities were welcomed for the first time at its center to receive full therapy and educational services. In addition, Hilarte worked with 110 families that suffered from violent relationships and abuse, helping their children to reintegrate into school, and helped 70 children from these families to reduce their work hours or removed them from hazardous labor conditions. In 2016, Hilarte won an award from the Ministry of Culture to improve its theater and arts program for at-risk youth by spreading the theater program to the general public. Hilarte participated in GFC’s Knowledge Exchange held in Lima, Peru, in April 2016.</t>
  </si>
  <si>
    <t>Program participants who, at age 4, can recognize written numbers and letters, based on results of the Lorenzo Filho literacy test</t>
  </si>
  <si>
    <t>Ministerio de Inclusión Económica y Social</t>
  </si>
  <si>
    <t>Ministerio de Cultura y Patrimonio</t>
  </si>
  <si>
    <t>Municipio de Guayaquil</t>
  </si>
  <si>
    <t>Gestiòn de recursos de Hilarte</t>
  </si>
  <si>
    <t>12722</t>
  </si>
  <si>
    <t>Hilarte’s holistic educational programs continue to have an important impact on the lives of participating children and youth. Last year, 50 percent of the children enrolled in Hilarte’s school improved their educational outcomes, and 60 percent of the artistic therapy program participants improved their self-esteem and communication skills through life skills training. In 2014, Hilarte expanded its educational services to include fourth grade, and the organization successfully added fifth grade to the school in 2015. This past year, the organization’s dance and theater program was invited to perform at Guayaquil’s biggest theater, Teatro Centro Civico, and 1,000 people attended the performance. Hilarte’s strategic plan and operations plan were updated thanks to a new partnership with Women in Humanitarian Mission, which provides capacity-building services through volunteer missions.</t>
  </si>
  <si>
    <t>Hilarte successfully secured funding to help hire more staff for its programs instead of relying on volunteer services.</t>
  </si>
  <si>
    <t>Ministerio de Inclusión Económica y Social  (MIES)</t>
  </si>
  <si>
    <t>Gestión de recursos de la ONG</t>
  </si>
  <si>
    <t>12344</t>
  </si>
  <si>
    <t xml:space="preserve">the school meal program, educational materials, rent, and operating expenses. </t>
  </si>
  <si>
    <t>Last year, Hilarte expanded its educational services to include fourth grade, and the organization also began to provide meals three times a day and offer full-time care for children of working parents. In 2013 and 2014, as part of a follow-up study, the organization tracked down the children who had attended its school in 2000. Hilarte is proud to report that 100 percent are enrolled in university, a particularly significant result given that only 9.8 percent of college-age youth in Ecuador are enrolled in college or university. This past year, Hilarte extended its dance and theater program for an additional two months; the program is now eight months long. Participants in the program perform plays that address drug abuse, teenage pregnancy, self-esteem, and family relationships. In 2013, Hilarte took second place nationally in the NESsT Fund for Innovation, and in 2014 it was selected as one of the projects on the Qatar Foundation’s WISE ed.hub online platform. GFC plans to continue to support Hilarte through this period of heightened visibility and growth.</t>
  </si>
  <si>
    <t>Hilarte has expanded its services to additional communities and beneficiaries, including children with disabilities.</t>
  </si>
  <si>
    <t>In 2014, Hilarte was selected for the Qatar Foundation’s World Innovation Summit for Education (WISE) ed.hub, a platform that showcases innovative projects from around the world that are transforming education.</t>
  </si>
  <si>
    <t>Ministerio de Inclusión Económica y Social  - MIES</t>
  </si>
  <si>
    <t>Gestión de recursos propios de la  ONG</t>
  </si>
  <si>
    <t>11987</t>
  </si>
  <si>
    <t>the school meal program, educational materials, and operating expenses.</t>
  </si>
  <si>
    <t xml:space="preserve">Asociación Comunitaria Hilarte provides art-based early childhood development services to disadvantaged children in Guayaquil. </t>
  </si>
  <si>
    <t>Hilarte's improved IT score reflects advances such as the creation of a website, increased social media presence, and a staff member dedicated to providing IT support.</t>
  </si>
  <si>
    <t>Hilarte's increased budget can be attributed to an expansion of its revenue-generating programs, which include community art workshops and summer camps.</t>
  </si>
  <si>
    <t>Because Hilarte raised the maximum age for students at its school from 5 to 7 years old, while maintaining a total enrollment of 123, the number of 4-year-old participants dropped to 24.</t>
  </si>
  <si>
    <t>11601</t>
  </si>
  <si>
    <t>student scholarships, educational materials, staff training, and operational expenses.</t>
  </si>
  <si>
    <t>GFC supports Hilarte's daily preschool for children aged 2 to 5, which uses various art forms to promote early learning goals.</t>
  </si>
  <si>
    <t>Ministerio de Inclusión Económica y Social (MIES)</t>
  </si>
  <si>
    <t>Fondo Agil</t>
  </si>
  <si>
    <t>Ministerio de Cultura</t>
  </si>
  <si>
    <t>11189</t>
  </si>
  <si>
    <t>Hilarte provides art-based early childhood development services to disadvantaged children in Guayaquil.</t>
  </si>
  <si>
    <t>Our grant supports Hilarte's daily preschool for children aged 2 to 5, which uses various art forms to promote early learning goals.</t>
  </si>
  <si>
    <t>In the outlying neighborhoods around Guayaquil, Ecuador, 80 percent of families live on less than $3 a day. Most work in the informal sector, and without adequate government-sponsored early childhood education programs, parents are forced to leave their children unattended or in unsafe environments, without the benefit age-appropriate stimulation to encourage healthy mental and physical development. Without sufficient attention in the pre-primary years, children are more likely to be malnourished and at greater risk leave school prematurely, further perpetuating a cycle of poverty.</t>
  </si>
  <si>
    <t>The Asociación Comunitaria Hilarte's mission is to provide integral services to children ages 2 to 6 by using art as a pedagogical tool. The organization began informally in 1994 as a volunteer effort of local Guayaquil artists - painters, sculptors, actors - who wanted to give back to their community by organizing free art workshops for children. Their efforts over those few years were so successful and popular with students and parents that in 2000 they decided to formalize their volunteer work into a formal organization. Today, the organization provides art-based pre-primary education, art-therapy and support services for children and young people living with disabilities, as well as structured recreational art spaces for children and teens.</t>
  </si>
  <si>
    <t>Hilarte's core program is a daily pre-school serving 131 children ages 2-5. The program operates five days a week twelve months a year, with both a half day and a full day option. Hilarte accepts children of all economic backgrounds, but reserves a majority of enrollment slots each year for children from economically disadvantaged families. The organization has assembled a very professional, formally trained staff, and maintains a high teacher-student ratio. The comprehensive programming also includes two meals a day for all students and one-on-one art therapy sessions and home visits for children with disabilities. Hilarte is innovative in their use of art as a way to promote early learning goals, and every aspect of their curriculum incorporates art in some way.</t>
  </si>
  <si>
    <t>NESsT</t>
  </si>
  <si>
    <t>11123</t>
  </si>
  <si>
    <t>Asociación de Comunidades Eclesiales de Base</t>
  </si>
  <si>
    <t>Founded in 1990, Asociación de Comunidades Eclesiales de Base (CEB) supports children in the shantytowns of Managua who work shining shoes, preparing and selling food, gathering and selling firewood, scavenging for recyclables, and performing other types of menial labor. Its programs encourage the children to stay in school while also helping them develop practical skills that permit a more dignified livelihood. Based on a learning-by-doing model, the Children and Adolescent Street Workers Program (known by its Spanish acronym, NATRAS) provides comprehensive academic and vocational training support to children and youth aged 8 to 18. The program is divided into three stages, with the first two concentrating on school enrollment and improving academic performance. The third stage teaches youth how to manage small enterprises focused on the production and sale of ice cream, jam, fruit juice, tea, and other natural products. A portion of the profits is reinvested in the program, and the rest goes to the young people, who have the opportunity to earn income and develop the skills needed to create their own enterprises in the future.
During six years as a GFC grantee, CEB has shown consistent yearly budget growth, from $184,075 in year one to 255,569 in year six, and has diversified its donor base to include foundations in Costa Rica, Holland, and Spain in addition to a large network of individual donors.  The microenterprise component of the NATRAS program has trained over 250 young entrepreneurs over the past six years, many of whom have been able to reduce their working hours and continue their education. Representatives from CEB attended two Central American Knowledge Exchanges, and in 2007 received an Organizational Development award to rearticulate their mission, vision, and organizational focus following a period of growth.</t>
  </si>
  <si>
    <t>2006	$6,000	Program Grant
2007	$8,000	Program Grant
$9,167	Organizational Development Award
	2008	$10,000	Program Grant
2009	$11,000	Program Grant
2010	$12,000	Program Grant
2011	$16,000	Program Grant
Asociación de Comunidades Eclesiales de Base will also be invited to submit a final primary grant proposal in spring 2012.</t>
  </si>
  <si>
    <t>181.04</t>
  </si>
  <si>
    <t>CEB helps working children in the shantytowns of Managua reach their full potential by providing scholarships, tutoring, vocational training, and workshops on leadership and community service.</t>
  </si>
  <si>
    <t>Our grant supports the NATRAS program, which gives young people hands on experience in managing a small enterprise focused on the production and sale of ice cream, jams, fruit juices, teas, and other natural products.</t>
  </si>
  <si>
    <t>Nicaragua, the largest country in Central America, has had a troubled history with two well-known tragedies: the decade-long contra war (1980-1990 and a devastating hit by Hurricane Hugo in 1989 that virtually destroyed Nicaragua's infrastructure and economy. These disasters left Managua with a legacy of crime, gang involvement, and other illicit activity that continues to this day. The literacy rate is now only 67.5 percent, down from 88 percent in the late 1970s, and 500,000 children between the ages of 3 and 12 remain outside the formal education system. The average Nicaraguan completes fewer than five years of schooling.</t>
  </si>
  <si>
    <t>Founded in 1990 by a group of Catholic laypeople, Asociación de Comunidades Eclesiales de Base (CEB) supports children in the shantytowns of Managua who work shining shoes, preparing and selling food, gathering and selling firewood, scavenging for recyclables, and performing other types of menial labor. CEB's mission is to provide these children with the resources and opportunities to take control of their future and develop to their full potential. Its programs encourage the children to stay in school while also helping them develop practical skills that permit a more dignified livelihood. Support mechanisms include school scholarships; tutoring; vocational training in computers, sewing, baking, and cosmetology; and workshops on topics such as painting, drawing, singing, dance, sports, citizenship, and ethics. CEB also works to build leadership, initiative, responsibility, and a commitment to community service in the young people with whom it works. CEB is an active member of the Coalition on the Rights of Children and Adolescents of Nicaragua.</t>
  </si>
  <si>
    <t>Based on a learning-by-doing model, the Children and Adolescent Street Workers Program (known by its Spanish acronym, NATRAS) provides comprehensive academic and vocational training support to children and youth aged 8 to 18. The program is divided into three stages, with the first two concentrating on school enrollment and improving academic performance. The third stage teaches youth how to manage small enterprises focused on the production and sale of ice cream, jam, fruit juice, tea, and other natural products. A portion of the profits is reinvested in the program, and the rest goes to the young people, who have the opportunity to earn income and develop the skills needed to create their own enterprises in the future. Young people in NATRAS are involved in planning and operating the enterprise, beginning with a series of training workshops on nutrition, sanitation, food processing, business planning, and management. The small-enterprise program complements NATRAS's academic tutoring and family outreach, with the overall goal of keeping program participants in school and out of hazardous or unhealthy work on the streets.</t>
  </si>
  <si>
    <t>CEB does not track the number of children served indirectly.</t>
  </si>
  <si>
    <t>Romero Committee</t>
  </si>
  <si>
    <t>Iberia Committee</t>
  </si>
  <si>
    <t>Mombacho</t>
  </si>
  <si>
    <t>181.03</t>
  </si>
  <si>
    <t>Our grant supports the NATRAS program, which gives young people hands-on experience in managing a small enterprise focused on the production and sale of ice cream, jams, fruit juices, teas, and other natural products.</t>
  </si>
  <si>
    <t>Nicaragua, the largest country in Central America, has had a troubled history with two well-known tragedies: the decade-long contra war (1980-1990), which cost 60,000 lives and $178 billion, and a devastating hit by Hurricane Hugo in 1989 that virtually destroyed Nicaragua's infrastructure and economy. Less well known is that prior to its civil war, Nicaragua experienced a nationwide popular mobilization and had one of the highest literacy rates in Latin America (88 percent). This mobilization culminated in the 1978 revolution, which ended 43 years of dictatorship. For a short period, Nicaraguans experienced ideological freedom and an explosion of artistic production and poetry. This renaissance did not last, and the subsequent war left Managua with a legacy of crime, gang involvement, and other illicit activity that continues to this day. The literacy rate is now 67.5 percent, and 500,000 children between the ages of 3 and 12 remain outside the formal education system. The average Nicaraguan completes fewer than five years of schooling, and 50 percent of adults are either unemployed or underemployed.</t>
  </si>
  <si>
    <t>Based on a learning-by-doing model, the Children and Adolescent Street Workers Program (known by its Spanish acronym, NATRAS) teaches youth aged 8 to 18 to manage small enterprises focused on the production and sale of ice cream, jam, fruit juice, tea, and other natural products. A portion of the profits is reinvested in the program, and the rest goes to the young people, who have the opportunity to earn income and develop the skills needed to create their own enterprises in the future. The program was born from the observation that many young people, even after completing their schooling with CEB support, were unable to obtain adequate employment and ultimately became involved in illicit activities. Young people in NATRAS are involved in planning and operating the enterprise, beginning with a series of training workshops on nutrition, sanitation, food processing, business planning, and management.</t>
  </si>
  <si>
    <t>CEB does not track the number served indirectly.</t>
  </si>
  <si>
    <t>Improvements in OCI scores over the past year reflect CEB's progress in diversifying and growing its board, clearly defining staff roles, and receiving local and international recognition for its work.</t>
  </si>
  <si>
    <t>181.02</t>
  </si>
  <si>
    <t>The NATRAS program gives young people hands on experience in managing a small enterprise focused on the production and sale of ice cream, jams, fruit juices, teas, and other natural products.</t>
  </si>
  <si>
    <t>Nicaragua, the largest country in Central America, has had a troubled history with two well-known tragedies: the decade-long contra war (1980-1990), which cost 60,000 lives and $178 billion, and a devastating hit by Hurricane Hugo in 1989 that virtually destroyed Nicaragua's infrastructure and economy. Less well known is that prior to its civil war, Nicaragua experienced a nationwide popular mobilization and had one of the highest literacy rates in Latin America (88 percent). This mobilization culminated in the 1978 revolution, which ended 43 years of dictatorship. For a short period, Nicaraguans experienced ideological freedom and an explosion of artistic production and poetry. This renaissance did not last, and the subsequent war left Managua with a legacy of crime, gang involvement, and other illicit activity that continues to this day. The literacy rate is now 67.5 percent and 500,000 children remain outside the formal education system. The average Nicaraguan completes fewer than five years of schooling, and 50 percent of adults are either unemployed or underemployed.</t>
  </si>
  <si>
    <t>11991</t>
  </si>
  <si>
    <t>Managua</t>
  </si>
  <si>
    <t>Asociación de Hombres Contra la Violencia</t>
  </si>
  <si>
    <t>Association of Men Against Violence</t>
  </si>
  <si>
    <t>Vera Radyo (Kenoli Foundation, Canada)</t>
  </si>
  <si>
    <t>staff salaries and workshop expenses.</t>
  </si>
  <si>
    <t xml:space="preserve">Asociación de Hombres Contra la Violencia (AHCV) works with young men, families, and children to challenge concepts of Nicaraguan masculinity, promotes respect for the rights of sexual minorities, and increases access to reproductive health information and services, especially in regard to HIV/AIDS prevention. </t>
  </si>
  <si>
    <t>GFC supports AHCV’s issue workshops for children aged 8 to 12, as well as violence prevention and HIV/AIDS awareness programs for young men aged 14 to 22 who are in conflict with the law.</t>
  </si>
  <si>
    <t>In 2013, AHCV implemented several important changes that allowed for improved OCI scores, including a new five-year strategic plan, expansion into new program areas, and greater democratization and decentralization of its leadership.</t>
  </si>
  <si>
    <t>This past year, AHCV experienced a significant decline in revenue, as three out of its five funders withdrew from the country. In response to this challenge, AHCV has recruited more volunteers and solicited pro bono assistance from local professionals.</t>
  </si>
  <si>
    <t>Percentage of program participants demonstrating a reduction in violent attitudes and behaviors</t>
  </si>
  <si>
    <t>Prevensida</t>
  </si>
  <si>
    <t>Medicos del Mundo</t>
  </si>
  <si>
    <t>Oxfam Solidaridad</t>
  </si>
  <si>
    <t>Belgica</t>
  </si>
  <si>
    <t>Centro Cooperativo Sueco</t>
  </si>
  <si>
    <t>Suecia</t>
  </si>
  <si>
    <t>Alemania</t>
  </si>
  <si>
    <t>11611</t>
  </si>
  <si>
    <t>Asociación de Hombres Contra la Violencia (AHCV) works with young men, families, and children to challenge concepts of Nicaraguan masculinity, promotes respect for the rights of sexual minorities, and increases access to reproductive health information and services, especially in regard to HIV/AIDS prevention.</t>
  </si>
  <si>
    <t>GFC supports AHCV's issue workshops for children aged 8 to 12, as well as violence prevention and HIV/AIDS awareness programs for young men aged 14 to 22 who are in conflict with the law.</t>
  </si>
  <si>
    <t>Oxfam Canadá</t>
  </si>
  <si>
    <t>Canadá</t>
  </si>
  <si>
    <t>SCC</t>
  </si>
  <si>
    <t>Médicos del Mundo</t>
  </si>
  <si>
    <t>11014</t>
  </si>
  <si>
    <t>AHCV works with young men, families, and children to challenge concepts of Nicaraguan masculinity, machismo, and male roles in child rearing, and works to promote respect for the rights of sexual minorities and to increase access to reproductive health information and services, especially in regard to HIV/AIDS prevention.</t>
  </si>
  <si>
    <t>Our grant supports AHCV's issue workshops for children aged 8 to 12 as well as violence prevention and HIV/AIDS awareness programs for young men aged 14 to 22 who are in conflict with the law.</t>
  </si>
  <si>
    <t>Managua basic + violence</t>
  </si>
  <si>
    <t>Founded 2000 by Javier Munoz
Only men's group in NIcaragua addressing violence
Inclusion of sexual orientation rights and sexual health/HIV/AIDS into all work</t>
  </si>
  <si>
    <t>60 Adolescents (AGES) in prisons in the towns of Leon and Chinandega
400 Children ages 8 to 12 in 8 communities in Managua and its surrounds, trainings on gender, masculinity, violence against women, generational violence, sexual comercial explotation, abuse and sexual assault, nd HIV/AIDS.</t>
  </si>
  <si>
    <t>Swedish Cooperative Centre</t>
  </si>
  <si>
    <t>Oxfam Canada</t>
  </si>
  <si>
    <t>Kenoli Foundation</t>
  </si>
  <si>
    <t>USAID/PreVenSida</t>
  </si>
  <si>
    <t>13201</t>
  </si>
  <si>
    <t>Asociación de Sordociegos de Nicaragua</t>
  </si>
  <si>
    <t>Nicaraguan Deafblind Association</t>
  </si>
  <si>
    <t>Yolanda Muñoz (Disability Rights Fund, US)</t>
  </si>
  <si>
    <t xml:space="preserve">ASCN continues to offer high-quality, one-on-one education to deafblind children and youth that is tailored to each student's needs. Along wth providing sensitization training to students' family members, the organization also held several community events in public spaces to create awareness around deafblindness. At the GFC Mesoamerican Knowledge Exchange held in Nicaragua in May, organization leaders conducted a session for fellow GFC grassroots partners which was a simulation of the experience of deafblindness in order to build empathy. ASCN continues to distribute its orginial guides to working with deafblind people to schools and other social service agencies. This year the organization plans to implement a volunteer program, in hopes of expanding its services and reaching more children and youth. </t>
  </si>
  <si>
    <t>Number of program participants who learn braille, sign language, and/or mobility techniques</t>
  </si>
  <si>
    <t>MY RIGTH</t>
  </si>
  <si>
    <t>SUECIA</t>
  </si>
  <si>
    <t>ASAMBLEA NACIONAL</t>
  </si>
  <si>
    <t>NICARAGUA</t>
  </si>
  <si>
    <t>FOAL</t>
  </si>
  <si>
    <t>ESPAÑA</t>
  </si>
  <si>
    <t>12890</t>
  </si>
  <si>
    <t>staff stipends, transportation costs, and instructional materials.</t>
  </si>
  <si>
    <t>Asociación de Sordociegos de Nicaragua (ASCN) promotes the full integration of deafblind individuals into Nicaraguan society by teaching braille, sign language, and safe mobility techniques to deafblind children, youth, and adults.</t>
  </si>
  <si>
    <t>GFC supports ASCN's home-based, individualized education program for deafblind children and young adults aged 5 to 24 across the country.</t>
  </si>
  <si>
    <t>ASCN continues to provide quality individualized support in communication and mobility techniques to deafblind children and youth. This past year, ASCN worked to develop a full team of educators based in different regions of the country in order to improve its services and increase the efficiency of its operations. The organization also completed two manuals for working with the deafblind community, the first such guides to be developed in Nicaragua, and distributed them to special-education centers throughout the country. In an important step toward increasing the organization’s youth leadership, ASCN’s board of directors welcomed its first youth member, who was a former beneficiary of the organization’s individualized education program.</t>
  </si>
  <si>
    <t>ASCN has focused on its strategic planning and has also realized that its staff capacity no longer meets the needs of its growing membership base, leading to an increase in its score for planning and a decrease in its score for human resources.</t>
  </si>
  <si>
    <t>my rigth</t>
  </si>
  <si>
    <t>suecia</t>
  </si>
  <si>
    <t>asamblea nacional de la república de nicaragua</t>
  </si>
  <si>
    <t>nicaragua</t>
  </si>
  <si>
    <t>12528</t>
  </si>
  <si>
    <t>staff stipends, transportation costs, and educational materials.</t>
  </si>
  <si>
    <t>MY RIGHT</t>
  </si>
  <si>
    <t>12189</t>
  </si>
  <si>
    <t>The number of children served by ASCN increased this year as the organization began including family members of deafblind children in many of its workshops.</t>
  </si>
  <si>
    <t>ASCN's budget decreased this past year due to the end of its 3-year partnership with Disability Rights Fund.</t>
  </si>
  <si>
    <t>SUECO</t>
  </si>
  <si>
    <t>11804</t>
  </si>
  <si>
    <t xml:space="preserve">Asociación de Sordociegos de Nicaragua (ASCN) promotes the full integration of deafblind individuals into Nicaraguan society by teaching braille, sign language, and safe mobility techniques to deafblind children, youth, and adults. </t>
  </si>
  <si>
    <t>In Nicaragua, people who are deafblind face significant challenges, including lack of support services and social stigma. Children make up over 20 percent of the more than 2,500 deafblind individuals in Nicaragua, and most live in isolated rural areas far from service providers and support systems. The limited government programs that do exist to serve the disabled community in Nicaragua provide support for deaf or blind individuals but are not prepared to support those who are both deaf and blind. Without the needed specialized instruction in communication and mobilization techniques, many deafblind children live their lives confined to their home, without meaningful social interaction, much less opportunities for education or employment.</t>
  </si>
  <si>
    <t>Asociación de Sordociegos de Nicaragua (ASCN) was founded in 2009 to promote the rights of the Nicaraguan deafblind population, with a goal of developing a model of support that would achieve the full integration of deafblind individuals into Nicaraguan society. The organization works throughout the country, with a focus on serving rural communities that are not reached by available support services, which are primarily based in Managua. The organization's executive director and assistant director are themselves deafblind. Founder Mireya Cisne is a respected and experienced advocate for disability rights in Nicaragua and currently serves as the president of the Latin American Deafblind Federation.</t>
  </si>
  <si>
    <t>ASCN provides individualized, one-on-one education for deafblind children and young adults aged 5 to 24 across the country. An ASCN trainer travels to the town or village of each beneficiary, spending approximately three weeks working individually with that student. Core components of the program include learning to read braille, using sign language, and safe mobilization techniques using a walking stick. For each child or youth who participates, one primary caregiver is also trained in the techniques, facilitating communication and allowing parents, sometimes for the first time, to communicate effectively with their children. Following the training period, each beneficiary is given a sign language dictionary and a walking stick. Additional programs include group trainings and activities focusing on self-esteem, life skills, and rights awareness and advocacy.</t>
  </si>
  <si>
    <t>ASCN is a young organization, but it has already become a leading advocate for disabled people's rights in Latin America. Initial project-specific funding provided by Disability Rights Fund is ending, and GFC's grant support and value-added services will come at the perfect time for the organization to solidify its programs, build internal capacity, and begin the next stage of growth.</t>
  </si>
  <si>
    <t>Swedish Organization of Disabled Persons International</t>
  </si>
  <si>
    <t>Disability Rights Fund</t>
  </si>
  <si>
    <t>13292</t>
  </si>
  <si>
    <t>Pisac</t>
  </si>
  <si>
    <t>Asociación Educativa Kusi Kawsay</t>
  </si>
  <si>
    <t>Happy Life Educational Association</t>
  </si>
  <si>
    <t>Juan Carlos Soriano (Global Greengrants advisory board, Peru)</t>
  </si>
  <si>
    <t>Asociación Educativa Kusi Kawsay is an independent nonprofit school that educates low-income indigenous children through a curriculum that incorporates Waldorf methodology as well as traditional Andean cultural values.</t>
  </si>
  <si>
    <t>GFC supports the organization’s education program for children aged 3 to 16, which, in addition to providing instruction in subjects required by the Peruvian ministry of education, also includes workshops in weaving, Andean masonry, Quechua language, music, dance, art, nutrition, and agriculture.</t>
  </si>
  <si>
    <t xml:space="preserve">Kusi Kawsay has established an ongoing program for teachers as part of the Waldorf Teacher Training. They have also been developing fundraising campaigns considering the Andean cultural events adding the drawings of the children that attend school as the artistic aspect of these campaigns. Kusi Kawsay remains active in the UNESCO Associated Schools Project Network and was recognized last year for excellence by the regional office of the Ministry of Education. The organization has been going through a transition period regarding changes in their staff, hence GFC provided an orientation about the grant cycle and reporting process.   </t>
  </si>
  <si>
    <t>The decrease in the number of children served is due to Kusi Kawsay closing its high school option for students.</t>
  </si>
  <si>
    <t>Kusi Kawsay increased its expenditure budget by securing more funding from its traditional donors and a small grant from a new donor.</t>
  </si>
  <si>
    <t>Program participants who increased their knowledge of personal culture or heritage</t>
  </si>
  <si>
    <t>Pachamama´s Path</t>
  </si>
  <si>
    <t>Estado Unidos</t>
  </si>
  <si>
    <t>APIA</t>
  </si>
  <si>
    <t>Suiza</t>
  </si>
  <si>
    <t>Fundación Intipunku</t>
  </si>
  <si>
    <t>Zukunftsstiftung Entwicklung/GLSTreuhand</t>
  </si>
  <si>
    <t>Freunde der Erziehungskunst Rudolf Steiners</t>
  </si>
  <si>
    <t>13027</t>
  </si>
  <si>
    <t>the early childhood education teacher's salary.</t>
  </si>
  <si>
    <t xml:space="preserve">This past year, GFC continued to provide key support to Kusi Kawsay’s early childhood education program. In turn, the organization continued to provide quality education rooted in Andean indigenous values and traditional knowledge. The organization also continued to invest in both its teachers and students, providing Waldorf training for four teachers, as well as training for youth who help manage its on-site farm. Kusi Kawsay remains active in the UNESCO Associated Schools Project Network and was recognized last year for excellence by the regional office of the Ministry of Education. </t>
  </si>
  <si>
    <t>Pachamama's Path</t>
  </si>
  <si>
    <t>Inti Punku</t>
  </si>
  <si>
    <t>Acacia</t>
  </si>
  <si>
    <t>12723</t>
  </si>
  <si>
    <t>one teacher’s salary and operational expenses.</t>
  </si>
  <si>
    <t>Kusi Kawsay is part of a network of schools affiliated with UNESCO that come together every two years to reflect on the work they are doing on behalf of children and young people in Peru and Latin America.</t>
  </si>
  <si>
    <t>Aportes de donaciones y padres</t>
  </si>
  <si>
    <t>11988</t>
  </si>
  <si>
    <t>six teacher salaries and classroom materials.</t>
  </si>
  <si>
    <t xml:space="preserve">Asociación Educativa Kusi Kawsay is an independent nonprofit school that educates low-income indigenous children through a curriculum that incorporates Waldorf methodology as well as traditional Andean cultural values. </t>
  </si>
  <si>
    <t>In the past year, Kusi Kawsay has implemented a new information and bookkeeping system, which has allowed the organization to improve its IT capacity.</t>
  </si>
  <si>
    <t>Kusi Kawsay's budget growth is primarily due to the increase in funding it received from Pachamama's Path.</t>
  </si>
  <si>
    <t>Freunden</t>
  </si>
  <si>
    <t>11628</t>
  </si>
  <si>
    <t>three teacher salaries.</t>
  </si>
  <si>
    <t>GFC supports the organization’s education program for children aged 3 to 16, which, in addition to providing instruction in subjects required by the Peruvian ministry of education, also includes workshops in weaving, Andean masonry, Quecha language, music, dance, art, nutrition, and agriculture.</t>
  </si>
  <si>
    <t>The town of Pisac, located an hour northeast of Cusco in the Sacred Valley of the Urubamba River, is home to remarkable Incan ruins, dramatic mountains, and roughly 10,000 inhabitants, primarily of indigenous descent. Despite the region's large indigenous population, public education in Peru does not value indigenous culture, and educational models designed to measure success in an urban setting are not always appropriate for rural areas. Public schools in Pisac are overcrowded, leading to a lack of individual attention for students. Indigenous children in Pisac are at risk of discrimination and loss of self-esteem and are likely to leave school at an early age.</t>
  </si>
  <si>
    <t>Asociación Educativa Kusi Kawsay was founded in 2009 by local parents who were unsatisfied both with the quality of public education available for their children and with the lack of appreciation in the school system for traditional Andean values, culture, and way of life. After several years of limited success trying to work within local public schools to incorporate more diverse and accepting educational models, the parents decided instead to open an independent school. The founding parents wanted to form a school that would satisfy the national Peruvian education requirements while also incorporating and promoting traditional Andean values. Waldorf methodology was chosen for use in the new school, as the founders believed it was in close alignment with Andean culture. Quechua language and traditional music and art are incorporated into the curriculum, and the school organizes key activities based on the Andean agrarian calendar. All ten founding parents continue to be actively involved in the organization, and in 2012, Kusi Kawsay was named a UNESCO Associated School.</t>
  </si>
  <si>
    <t>Kusi Kawsay is now entering its third school year and will serve 70 children aged 3 to 16. In addition to receiving instruction in subjects required by the Peruvian ministry of education, students participate in weekly workshops in weaving, Andean masonry, Quecha language, music, dance, art, nutrition, and agriculture. Following Waldorf methodology, core subjects are taught in lesson blocks of three to five weeks each, with a focus on student participation and hands-on activities. Over the past two school years, Kusi Kawsay reports seeing tremendous changes in the children and families, including improved health, more-involved parents, increased self-esteem, and improved academic testing results.</t>
  </si>
  <si>
    <t>While Kusi Kawsay is a young organization, it has already formed a solid base of individual donors through speaking tours and a partnership with a travel agency owned by one of the founding families, and the organization is well poised to take advantage of GFC value-added services and leverage support. The mix of Andean educational values and Waldorf methodology is innovative and could serve as a model for other rural schools in Peru. The organization's focus on bicultural education presents interesting opportunities for synergies with other GFC grantees in Latin America, and the addition of Kusi Kasway to the Latin America and Caribbean portfolio will allow GFC to remain at significant investment in Peru.</t>
  </si>
  <si>
    <t>Wilder Green Foundation</t>
  </si>
  <si>
    <t>New England Biolabs</t>
  </si>
  <si>
    <t>Wow Day</t>
  </si>
  <si>
    <t>11807</t>
  </si>
  <si>
    <t>Patzicía</t>
  </si>
  <si>
    <t>Asociación Educativa Maya Aj Sya'</t>
  </si>
  <si>
    <t>Maya Aj Sya' Educational Association</t>
  </si>
  <si>
    <t>Susanna Shapiro</t>
  </si>
  <si>
    <t>staff stipends, rent, and educational materials.</t>
  </si>
  <si>
    <t>Asociación Educativa Maya Aj Sya' promotes educational, cultural, spiritual, and economic development in Patzicía by providing bilingual early-childhood and primary-school education to children who would otherwise have little access to education and social development opportunities.</t>
  </si>
  <si>
    <t>GFC supports the Aj Sya' Education Center, which provides high-quality, bilingual education in Kaqchikel and Spanish to children living in extreme poverty.</t>
  </si>
  <si>
    <t>While Maya Aj Sya' remains a small, community-based organization, it has deepened and strengthened its impact over the course of its partnership with GFC. The community remains staunchly committed to the success of the school, and the local government now provides some funding to pay for teachers' salaries. Maya Aj Sya' has acquired a small parcel of land where it plans to build its own school building, which is a key component of the organization's recently completed strategic plan. GFC will continue to leverage for additional funding for Maya Aj Sya' during this final year of partnership.</t>
  </si>
  <si>
    <t>Percentage of program participants who advance to the next grade level</t>
  </si>
  <si>
    <t>Pangea</t>
  </si>
  <si>
    <t>11404</t>
  </si>
  <si>
    <t>teacher salaries and student meals.</t>
  </si>
  <si>
    <t xml:space="preserve">Asociación Educativa Maya Aj Sya’ promotes educational, cultural, spiritual, and economic development in Patzicía by providing bilingual early-childhood and primary-school education to children who would otherwise have little access to education and social development opportunities. </t>
  </si>
  <si>
    <t>GFC supports the Aj Sya’ Education Center, which provides high-quality, bilingual education in Kaqchikel and Spanish to children living in extreme poverty.</t>
  </si>
  <si>
    <t>Maya Aj Sya' continues to enjoy great support from the local community and now receives a small level of funding from the local government. A sustainability plan relies on acquiring land on which to build an education center, and GFC leveraging will support these efforts during the final two years of the partnership, with a planned exit in fiscal year 2014.</t>
  </si>
  <si>
    <t>10019.03</t>
  </si>
  <si>
    <t>Aj Sya' promotes educational, cultural, spiritual, and economic development in Patzicía by providing bilingual early-childhood and primary-school education to children who would otherwise have little access to education and social development opportunities.</t>
  </si>
  <si>
    <t>Our grant supports the Aj Sya' Education Center, which provides high-quality, bilingual education in Kaqchikel and Spanish to children living in extreme poverty.</t>
  </si>
  <si>
    <t>Patzicía is a municipality in the department of Chimaltenango, 70 kilometers northwest of Guatemala City. Thirty percent of the 22,000 residents of Patzicía live in extreme poverty, and another 60 percent survive at or only slightly above the poverty line. The main economic activity is agriculture, although many residents also engage in informal commercial activities to generate additional income. Parents often decide not to send their children to school, or encourage them to leave school early, so they are available to help in the fields. Those who do wish to send their children to school can encounter financial barriers: public-school fees are prohibitively expensive for the poorest families, and private schools are out of the question for all but the wealthiest. The lack of bilingual schools poses an additional barrier for Patzicía's indigenous Kaqchikel-speaking majority, who make up 80 percent of the population. In Patzicía, only 30 percent of children finish primary school.</t>
  </si>
  <si>
    <t>Founded in 1994 by educator Victoria Esquit Choy, Asociación Educativa Maya Aj Sya' was formally registered in 2006 as a secular, apolitical nonprofit organization that promotes spiritual, educational, cultural, and economic development in Patzicía. The primary goal of the organization is to guarantee access to bilingual primary-school education for the children and youth in the municipality who have the least access to education and social development opportunities, with an emphasis on girls and young women. The organization seeks to achieve its goal through its own school and through ongoing training workshops and activities. All of the group's projects aim to teach participants to be protagonists in their own development, to uphold gender equality, to value and preserve the environment, and to build intercultural respect and understanding as a basis for peaceful coexistence among diverse peoples.</t>
  </si>
  <si>
    <t>The mission of the Aj Sya' Education Center is to provide high-quality, bilingual education in Kaqchikel and Spanish to local children living in extreme poverty. The school is nationally recognized and teaches all required subjects, as well as traditional Mayan music and dance. In addition to offering a competitive and engaging curriculum, the school provides culturally appropriate education to students who otherwise could not afford to attend school. The school has its own board of directors and team of experienced educators. It offers primary education for young people aged 4 to 15 and also provides training for teachers and workshops for parents and community members so they are able to better support their children's education. At the Aj Sya' school, teachers incorporate Mayan values of interdependency between humans and nature through academic lessons, hands-on environmental projects, songs, and traditional dance. In addition to demonstrating high levels of academic achievement, graduates exhibit confidence, healthy self-esteem, and an understanding of the Mayan world vision.</t>
  </si>
  <si>
    <t>In year 1, Aj Sya' reported the total cumulative number of children served by the Education Center. Beginning with year 2, the grantee is reporting numbers served during the recently completed school year.</t>
  </si>
  <si>
    <t>10019.02</t>
  </si>
  <si>
    <t>Our grant supports the Aj Sya' Education Center, which provides high-quality, bilingual education in Kaqchikel and Spanish to 175 local children living in extreme poverty.</t>
  </si>
  <si>
    <t>Patzicía is a municipality in the department of Chimaltenango, 70 kilometers northwest of Guatemala City. Thirty percent of the 22,000 residents of Patzicía live in extreme poverty, and another 60 percent survive at or only slightly above the poverty line. The main economic activity is agriculture, although many residents also engage in informal commercial activities to generate additional income. Parents often decide not to send their children to school or encourage them to leave early so they are available to help in the fields. Those who do wish to send their children to school can encounter financial barriers: public-school fees are prohibitively expensive for the poorest families, and private schools are out of the question for all but the wealthiest. The lack of bilingual schools poses an additional barrier for Patzicía's indigenous Kaqchikel-speaking majority, who make up 80 percent of the population. In Patzicía, only 30 percent of children finish primary school.</t>
  </si>
  <si>
    <t>The mission of the Aj Sya' Education Center is to provide high-quality, bilingual education in Kaqchikel and Spanish to local children living in extreme poverty. The school is nationally recognized and teaches all required subjects, as well as traditional Mayan music and dance. In addition to offering a competitive and engaging curriculum, the school provides culturally appropriate education to students who otherwise could not afford to attend school. The school has its own board of directors and team of experienced educators. It offers primary education for young people aged 5 to 15 and also provides training for teachers and workshops for parents and community members so they are able to better support their children's education. At the Aj Sya' school, teachers incorporate Mayan values of interdependency between humans and nature through academic lessons, hands-on environmental projects, songs, and traditional dance. In addition to demonstrating high levels of academic achievement, graduates exhibit confidence, self-esteem, and an understanding of the Mayan world vision.</t>
  </si>
  <si>
    <t>The drop in budget since year 2 is due to significant cuts in municipal funding for educational programs. New funding received at the beginning of this fiscal year will be reflected in next year's budget.</t>
  </si>
  <si>
    <t>Rights Action</t>
  </si>
  <si>
    <t>11604</t>
  </si>
  <si>
    <t>Guatemala City</t>
  </si>
  <si>
    <t>Asociación El Refugio de la Niñez</t>
  </si>
  <si>
    <t>Children's Refuge Association</t>
  </si>
  <si>
    <t>Arturo Echeverria (ActionAid, Guatemala)</t>
  </si>
  <si>
    <t>staff salaries, transportation, and workshop expenses.</t>
  </si>
  <si>
    <t>Asociación El Refugio de la Niñez provides comprehensive services to adolescents escaping sexual abuse, human trafficking, or other forms of displacement and helps them safely and securely reintegrate into their families, continue their education, and prepare themselves for a happy and productive future.</t>
  </si>
  <si>
    <t>GFC supports the Temporary Shelter and Protection program, which provides at-risk youth with shelter, healthcare, emotional and psychological counseling, and support in continuing their formal education, as well as vocational and recreational workshops.</t>
  </si>
  <si>
    <t>In the short time since its founding in 2009, Refugio de la Niñez has become a nationally and internationally recognized expert on how to provide quality services to trafficked, abused, and exploited children. In just four years, Refugio has dramatically expanded its reach, opening a field office in Baja Verapaz, as well as initiating new partnerships with the Guatemalan government, the International Organization for Migration, and UNICEF, leading to budget growth of over 400 percent. Refugio has benefited from several GFC value-added services, including emergency support in 2010 following damage to its shelter home, an opportunity grant in 2011 to support travel to an international conference, and participation in the 2012 Central America Knowledge Exchange by the organization's executive director. In recognition of the organization's excellent work protecting young victims, executive director Leonel Dubón was named a US State Department Trafficking in Persons Hero in 2011, receiving recognition from Secretary of State Hillary Clinton.</t>
  </si>
  <si>
    <t>Number of program participants in the Temporary Shelter and Protection program who return to a safe family environment</t>
  </si>
  <si>
    <t>Plan International</t>
  </si>
  <si>
    <t>Kinderhilfe</t>
  </si>
  <si>
    <t>International Organization for Migration</t>
  </si>
  <si>
    <t>UNICEF</t>
  </si>
  <si>
    <t>10420.02</t>
  </si>
  <si>
    <t>Asociación El Refugio de la Ninez provides comprehensive services to adolescents escaping sexual abuse, human trafficking, or other forms of displacement and helps them safely and securely reintegrate into their families, continue their education, and prepare themselves for a happy and productive future.</t>
  </si>
  <si>
    <t>Our grant supports the Temporary Shelter and Protection program, which provides at-risk youth with shelter, healthcare, emotional and psychological counseling, and support in continuing their formal education, as well as vocational and recreational workshops.</t>
  </si>
  <si>
    <t>According to the 2008 UNDP Human Development Report, over 56 percent of Guatemalans live below the national poverty line, and 13 percent live on less than one dollar a day. Facing extreme poverty and a lack of locally accessible opportunities to escape it, many young Guatemalans chose to migrate, usually illegally, to countries such as Mexico or the United States in search of employment. Illegal migration requires young people to live in the shadows, avoiding contact with police, schools, and other state institutions. A life "under the radar" means that migrants, especially unaccompanied children (and particularly unaccompanied girls), are vulnerable to abuse and exploitation. Those who return to Guatemala often return with a significant gap in their education, without strong family relationships, and with few prospects for the future.</t>
  </si>
  <si>
    <t>Asociación El Refugio de la Ninez was founded in 2009 by four staff members from the recently dissolved Guatemalan branch of a US-based aid organization. Its mission is to provide comprehensive psychological and emotional support, transitional housing, and legal services to adolescents escaping sexual abuse or human trafficking, and to help them safely and securely reintegrate into their families, continue their education, and prepare themselves for a happy and productive future. The experienced staff includes social workers, psychologists, lawyers, and educators, all of whom work with vulnerable children and youth aged 12 to 18. Executive director Leonel Dubón holds degrees in clinical psychology and primary education and has worked for nearly two decades in nonprofits providing services to trafficked and abused children and youth.</t>
  </si>
  <si>
    <t>Refugio's core service is its Temporary Shelter and Protection program for adolescent victims of tracking, physical abuse, or sexual exploitation. Through referrals from other NGOs and government agencies, Refugio receives at-risk youth at its residential center. While living at the center, the adolescents are given appropriate services to ensure a successful reintegration into their families or a smooth transition to living on their own. Refugio provides the center's residents with healthcare, emotional and psychological counseling, and support in continuing their formal education, as well as vocational and recreational workshops in sewing, bread making, and computers. Detailed monitoring of the residents' progress by social workers, as well as frequent staff visits to residents' families, helps determine readiness for family reintegration. Even after reintegration is accomplished, follow-up monitoring through home visits and, when necessary, family therapy help ensure a smooth transition.</t>
  </si>
  <si>
    <t>The numbers directly served represent only the adolescent girls shelter program. The organization serves other children and youth as well as adults in its other projects.</t>
  </si>
  <si>
    <t>Refugio has improved its community relations score this year due to recent successes in its advocacy work as well as increased international recognition.</t>
  </si>
  <si>
    <t>Refugio had great success last year growing and diversifying its donor base, primarily through project-based funding.</t>
  </si>
  <si>
    <t>10420.01</t>
  </si>
  <si>
    <t>Asociación El Refugio de la Ninez provides comprehensive services to adolescents escaping sexual abuse, human trafficking, or other forms of displacement and aims to help them safely and securely reintegrate into their families, continue their education, and prepare themselves for a happy and productive future.</t>
  </si>
  <si>
    <t>According to the 2008 UNDP Human Development Report, over 56 percent of Guatemalans live below the national poverty line, and 13 percent live on less than one dollar a day. Facing extreme poverty and a lack of locally accessible opportunities to escape it, many young Guatemalans chose to migrate, often to Mexico or the United States and usually illegally, in search of employment. Illegal migration requires young people to live in the shadows, avoiding contact with police, schools, and other state institutions. A life "under the radar" means that migrants, especially unaccompanied children (and particularly unaccompanied girls), are vulnerable to abuse and exploitation. Those who return to Guatemala often return with a significant gap in their education, without strong family relationships, and with few prospects for the future.</t>
  </si>
  <si>
    <t>Refugio's core service is its Temporary Shelter and Protection program for adolescent victims of tracking, physical abuse, or sexual exploitation Through referrals from other NGOs and government agencies, Refugio receives at-risk youth at its residential center. While living at the center, the adolescents are given appropriate services to ensure a successful reintegration into their families or a smooth transition to living on their own. Refugio provides the center's residents with healthcare, emotional and psychological counseling, and support in continuing their formal education, as well as vocational and recreational workshops in sewing, bread making, and computers. Detailed monitoring of the residents' progress by social workers, as well as frequent staff visits to residents' families, helps determine readiness for family reintegration. Even after reintegration is accomplished, follow-up monitoring through home visits and, when necessary, family therapy help ensure a smooth transition.</t>
  </si>
  <si>
    <t>OCI score for Year 1 is not available.</t>
  </si>
  <si>
    <t>Action Aid</t>
  </si>
  <si>
    <t>10420</t>
  </si>
  <si>
    <t>The Temporary Shelter and Protection program receives at risk youth at its residential center, where they are provided with healthcare, emotional and psychological counseling, and support in continuing their formal education, as well as vocational and recreational workshops in sewing, bread making, and computers.</t>
  </si>
  <si>
    <t>According to the 2008 UNDP Human Development Report, over 56 percent of Guatemalans live below the national poverty line, and 13 percent live on less than one dollar a day. Facing extreme poverty and a lack of locally accessible opportunities to escape it, many young Guatemalans chose to migrate, often to Mexico or the United States and usually illegally, in search of employment. Illegal migration requires young people to live in the shadows, avoiding contact with police, schools, and other state institutions. A life "under the radar" means that migrants, especially unaccompanied children (and particularly unaccompanied girls), are vulnerable to abuse and exploitation. Many young girls leave their families because of a promise of a good job in a neighboring country, only to be trafficked into a life of forced labor or sexual exploitation. Those who are able to escape this life often return to Guatemala with little education or job training, without strong family relationships, and with few prospects for the future.</t>
  </si>
  <si>
    <t>Asociación El Refugio de la Ninez was founded in 2009 by several staff members from the recently dissolved Guatemalan branch of a US-based aid organization. Its mission is to provide comprehensive psychological and emotional support, transitional housing, and legal services to adolescents escaping sexual abuse or human trafficking, and to help them safely and securely reintegrate into their families, continue their education, and prepare themselves for a happy and productive future. Refugio is also involved in several national networks and advocacy groups working to raise awareness of issues affecting youth and to improve policies to protect all children in Guatemala. The experienced staff of 17 includes social workers, psychologists, lawyers, and educators, all of whom work with vulnerable children and youth aged 12 to 18. Executive director Leonel Dubón holds degrees in clinical psychology and primary education and has worked for nearly two decades in nonprofits providing services to trafficked and abused children and youth.</t>
  </si>
  <si>
    <t>10526</t>
  </si>
  <si>
    <t>13302</t>
  </si>
  <si>
    <t>Chimaltenango</t>
  </si>
  <si>
    <t>Asociación Generando</t>
  </si>
  <si>
    <t>Roberto Morales, director of Asociación Civil Defiende (Guatemala)</t>
  </si>
  <si>
    <t>Using a feminist, youth-centered, and culturally appropriate approach, Asociación Generando (ASOGEN) advances human rights and provides integrated support services to survivors of gender-based and sexual violence.</t>
  </si>
  <si>
    <t>GFC supports the implementation of ASOGEN’s masculinities curriculum for adolescent boys and young men, which aims to challenge harmful gender norms and reduce rates of sexual violence, child marriage, and early pregnancy.</t>
  </si>
  <si>
    <t>ASOGEN reported a decrease in the number of children directly served by the organization. ASOGEN will provide an updated figure after receiving the results of a final evaluation showing the number of children served directly and indirectly.</t>
  </si>
  <si>
    <t>ASOGEN increased its expenditure budget after securing funding from Action Medeor.</t>
  </si>
  <si>
    <t>Program participants who increased their knowledge of gender-equitable attitudes and behaviors</t>
  </si>
  <si>
    <t>Pangea Fundacion</t>
  </si>
  <si>
    <t>Action Medeor</t>
  </si>
  <si>
    <t>PPglobal</t>
  </si>
  <si>
    <t>13006</t>
  </si>
  <si>
    <t>the salary of a program coordinator, rent, and program materials.</t>
  </si>
  <si>
    <t>The organization significantly increased its numbers served through the addition of two new projects funded by other donors.</t>
  </si>
  <si>
    <t xml:space="preserve">ASOGEN was able to increase its expenditure budget this past year after securing a new donor. </t>
  </si>
  <si>
    <t>SIF</t>
  </si>
  <si>
    <t>Ppglobal</t>
  </si>
  <si>
    <t>LGL</t>
  </si>
  <si>
    <t>12689</t>
  </si>
  <si>
    <t xml:space="preserve">Using a feminist, youth-centered, and culturally appropriate approach, Asociación Generando (ASOGEN) advances human rights and provides integrated support services to survivors of gender-based and sexual violence. </t>
  </si>
  <si>
    <t>The state of Chimaltenango is a hub for travel between disparate regions of Guatemala. Its central location and its proximity to the Pan-American Highway also make it an epicenter for the trafficking of drugs, weapons, and people. This general insecurity and the presence of organized crime contribute to the heightened vulnerability of women and girls and to the greater incidence of gender-based violence in the state. In fact, Chimaltenango reports the fifth-highest incidence of violence against women among Guatemala’s 22 states. Deeply rooted traditional customs and beliefs that limit the participation of girls and women in public spheres isolate and marginalize girls and women, preventing them from organizing to assert their rights. Furthermore, given the historical discrimination against indigenous peoples in Guatemala, the fact that around 90 percent of Chimaltenango’s population is of Kakchiquel Mayan descent means that girls and women here are often doubly marginalized. Despite its geographic centrality, services to this largely rural state are limited and often of poor quality. There are no holistic youth development programs, much less programs with a focus on gender equality or human rights. The programs that do exist are often adult-centric and do not promote youth decision making or leadership.</t>
  </si>
  <si>
    <t>Asociación Generando (ASOGEN) was founded in 2008 by a group of young women who were active in civil society, in response to the lack of organizations dedicated to protecting and furthering the rights of young women and girls. Through a feminist, youth-centered, and culturally appropriate approach, the organization works to advance human rights and influence public policy in Chimaltenango and neighboring states through its leadership, integrated direct services, and research. ASOGEN’s founder and director, Danessa Luna, is a seasoned human rights defender with a background in international law. The organization is a coordinating member of the national Network of Women Against Violence and leads the Guatemalan branch of CLADEM, the Latin American and Caribbean network of women’s NGOs.</t>
  </si>
  <si>
    <t>ASOGEN provides integrated legal, medical, and psychological support services to survivors of gender-based violence, the vast majority of whom are girls and young women. The organization is recognized by the government as the only official provider of such services for three states in Guatemala, as is stated in the national law against femicide and other forms of violence against women. In addition to these direct services, ASOGEN provides educational outreach to local schools to prevent violence and promote gender equality through workshops and trainings. The organization also works closely with public officials, judges, and community leaders to promote laws and policies that are favorable to the protection and expansion of sexual and reproductive rights. With support from GFC, ASOGEN will implement its newly created masculinities curriculum among groups of adolescent boys and young men in order to challenge harmful gender norms and reduce rates of sexual violence, child marriage, and early pregnancy.</t>
  </si>
  <si>
    <t>The organization’s eight-year track record in providing integrated services to survivors of gender-based violence and its leadership on key partnerships to combat violence at both the national and regional levels are testament to the quality and rigor of its work. ASOGEN’s commitment to furthering the rights of girls and young women and its use of innovative strategies to challenge notions of traditional masculinity make the organization an ideal partner for the expansion of the "Changing Gender Attitudes, Empowering Girls" initiative funded by the Summit Foundation. Furthermore, the organization is at the right stage and size to benefit from GFC’s funding and capacity-building support.</t>
  </si>
  <si>
    <t>Planned Parenthood Global</t>
  </si>
  <si>
    <t>Pangea Foundation</t>
  </si>
  <si>
    <t>Seattle International Foundation</t>
  </si>
  <si>
    <t>10619</t>
  </si>
  <si>
    <t>Asociación Grupo Ceiba</t>
  </si>
  <si>
    <t>Asociación Grupo Ceiba provides quality primary education and high-tech training to at-risk, marginalized youth in Guatemala City.</t>
  </si>
  <si>
    <t>Our grant supports the vocational education program, which includes training in basic office software, graphic and Web design, tech support, robotics, and technical English.</t>
  </si>
  <si>
    <t>In Guatemala, over half of the population lives below the poverty line and 15 percent live in extreme poverty (CIA World Fact Book). In the past few decades, rural poverty and unemployment has forced many families to relocate to the outskirts of Guatemala City in search of opportunities. Unfortunately, theses communities have become areas of extremely high violence and continued social exclusion. Known as "Zonas Rojas", or Red Zones, these areas are plagued by street violence, gang activity, and extreme poverty. Youth are disproportionately affected by the violent activity, as 80 percent of the victims of violent crime in Guatemala are young people (UNICEF). For youth growing up in the Zonas Rojas, overcoming the stigma associated with their neighborhood is exceedingly difficult. Few employers will hire applicants from these areas, thus aiding in the perpetuation of the cycles of poverty and violence.</t>
  </si>
  <si>
    <t>Asociacion Grupo Ceiba was founded in 1989 to provide educational services to young people living in Guatemala City's roughest neighborhoods. In 2003, realizing that traditional vocational training courses, which focused on carpentry, welding, and baking, were not resulting in employment opportunities, La Ceiba began to offer high-tech vocational training opportunities. The program has been incredibly successful, as it has generated substantial interest from the target population as well as local employers who seek well-trained employees in Guatemala's burgeoning high-tech industries. In 2009, the organization also began a virtual training program, and now its innovative courses are offered in its various satellite campuses through the city, with instructors giving lessons over webcams and a specially designed virtual platform. La Ceiba continues to operate primary schools in zonas rojas, which also incorporate computer education begging with kindergarten students.  Director Marco Castillo has worked with La Ceiba for over 20 years.</t>
  </si>
  <si>
    <t>La Ceiba's flagship program is its technical training. Students go through basic beginning courses in Microsoft Word, Excel, and PowerPoint, and progress to website design, graphic design, hardware repair, phone tech support, and even robotics. Donated computers from local business are repaired and refurbished by La Ceiba students, and used in La Ceiba's elementary school programs throughout the city. Along with the technical training, transversal courses are also part of the required curriculum. These subjects include basic and technical English, interviewing and resume building, and business management. Students contribute minimal course fees, but La Ceiba does not turn away those who are unable to pay. Upon completion of their training, La Ceiba staffs assist each graduate in locating an internship with a local company, many of which lead to full-time jobs. Other graduates of the program have formed their own computer repair cooperative and are hired by La Ceiba to service the computers used in La Ceiba's elementary schools. In coordination with GFC and Kids in Need of Defense, a US-based immigration services organization, La Ceiba will participate in a pilot program for the reintegration of Guatemalan youth deported from the United States. A GFC grant in 2010 will provide general operating support for the technical training and job placement program.</t>
  </si>
  <si>
    <t>La Ceiba's budget is higher than most GFC grantees, but the organization was chosen for its unique ability to provide returning deportees with high-quality vocational training as part of the GFC/KIND Guatemalan Child Return and Reintegration Project.</t>
  </si>
  <si>
    <t>Kelloggs Foundation</t>
  </si>
  <si>
    <t>USAID</t>
  </si>
  <si>
    <t>Cordaid</t>
  </si>
  <si>
    <t>11376</t>
  </si>
  <si>
    <t>Nebaj</t>
  </si>
  <si>
    <t>Asociación Integral de la Juventud Q'anil</t>
  </si>
  <si>
    <t>Comprehensive Association of Q'anil Youth</t>
  </si>
  <si>
    <t>educational materials, workshops costs, and transportation expenses.</t>
  </si>
  <si>
    <t xml:space="preserve">Asociación Integral de la Juventud Q’anil offers a range of programs to youth in the Ixil region, including a bilingual primary school, literacy courses, academic scholarships, workshops on traditional cultural identity, education and training in violence prevention, and courses in carpentry, shoe repair, and baking. </t>
  </si>
  <si>
    <t>GFC supports the Children and Youth Engagement Initiative, which organizes youth clubs that focus on providing sexual and reproductive health education, promoting social inclusion, and preventing violence by channeling participants’ energy into productive income-generating activities.</t>
  </si>
  <si>
    <t>Over the course of its relationship with GFC, Q'anil has cemented itself as a primary resource for indigenous youth in and around Nebaj. The organization acquired land and built a community center that now hosts many of its programs and serves as a safe space for area youth. Q'anil reports that GFC's support and recognition have been integral to helping the organization connect with additional donors, and during this final year of partnership GFC will continue to link the organization with additional potential sources of funding.</t>
  </si>
  <si>
    <t>Number of program participants who secured employment</t>
  </si>
  <si>
    <t>Fundación del Azucar</t>
  </si>
  <si>
    <t>10021.03</t>
  </si>
  <si>
    <t>Asociación Integral de la Juventud Q'anil offers a range of programs to youth in the Ixil region, including a bilingual primary school, literacy courses, academic scholarships, workshops on traditional cultural identity, education and training in violence prevention, and courses in carpentry, shoe repair, and baking.</t>
  </si>
  <si>
    <t>Our grant supports the Children and Youth Engagement Initiative, which organizes youth clubs that focus on providing sexual and reproductive health education, promoting social inclusion, and preventing violence by channeling participants' energy into productive income-generating activities.</t>
  </si>
  <si>
    <t>For hundreds of years, the indigenous Ixil Maya people have remained relatively isolated due to their location in the Cuchumatanes Mountains. However, during the civil war that devastated Guatemala from 1960 to 1996, the Ixil Triangle, consisting of the municipalities of Nebaj, Chajul, and Cotzal, was one of the most affected regions. The repression of the civilian population by the army and other paramilitary groups intensified in the 1980s with a series of massacres and the razing of entire villages. Today, the area remains one of the poorest parts of the country. Deficiencies in child nutrition, education, healthcare, and land distribution are common. A high rate of illiteracy reflects a lack of government investment in educational infrastructure, due to the area's perceived support of the guerilla movement during the civil war. With a severe lack of opportunities for education and productive employment, Ixil youth often turn to drugs and gang life.</t>
  </si>
  <si>
    <t>Asociación Integral de la Juventud Q'anil was founded in 1997 by ten youth living in Nebaj who wanted to respond to the problems facing them and other young people in the Ixil region. Q'anil offers a range of educational services, as well as cultural, recreational, and income generation programs, to vulnerable children and youth in Ixil who otherwise lack constructive outlets for their energy and are at risk of drug or alcohol addiction, gang violence, depression, and even suicide. Programs include a primary school; literacy courses; music classes; academic scholarships; workshops on traditional cultural identity; education and training in violence prevention; and courses in carpentry, shoe repair, and baking. In 2007, Q'anil launched the Children and Youth Engagement Initiative, which establishes Ixil youth clubs in the Ixil Triangle and advocates for more youth-friendly policies in the region. Q'anil conducted a diagnostic of youth problems in the region and created a video detailing proposals for local government authorities to address these problems.</t>
  </si>
  <si>
    <t>Q'anil community workers have organized 15 local Ixil youth clubs, each made up of roughly 20 boys and girls between the ages of 7 and 20, in the three municipalities of the Ixil Triangle. These clubs create an opportunity for the most marginalized and at-risk young people to take a leadership role in developing and actively participating in services and programs relevant to their communities. The clubs focus on preventing violence, providing sexual and reproductive health education, and promoting social inclusion. To address the problem of violence, Q'anil works with gang members to channel their energy into productive, income-generating activities. To address health and promote social inclusion, the clubs offer weekly workshops on reproductive health, HIV/AIDS prevention, leadership skills, and civic engagement. The clubs work directly with Q'anil to advocate for municipal policy changes to better serve children and youth in the region.</t>
  </si>
  <si>
    <t>Q´anil has been inconsistent in classifying numbers served directly versus indirectly, and further dialogue is required.</t>
  </si>
  <si>
    <t>Q'anil's budget decreased last year due to the withdrawal of longtime donor Rights Action.</t>
  </si>
  <si>
    <t>Mennonite Central Committee</t>
  </si>
  <si>
    <t>Fundación para la Juventud</t>
  </si>
  <si>
    <t>10021.02</t>
  </si>
  <si>
    <t>For hundreds of years, the indigenous Ixil Maya people have remained relatively isolated due to their location in the Cuchumatanes Mountains. However, during the civil war that devastated Guatemala from 1960 to 1996, the Ixil Triangle, consisting of the municipalities of Nebaj, Chajul, and Cotzal, was one of the most affected regions. The repression of the civilian population by the army and other paramilitary groups intensified in the 1980s with a series of massacres and the razing of entire villages. Today, the area remains one of the poorest parts of the country. Deficiencies in child nutrition, education, healthcare, and land distribution are common. A high rate of illiteracy reflects a lack of government investment in educational infrastructure, due to the area's perceived support of the guerilla movement during the civil war. The primary language in the area is Ixil, and only a small percentage of the population speaks Spanish as a second language. With a severe lack of opportunities for education and productive employment, Ixil youth often turn to drugs and gang life.</t>
  </si>
  <si>
    <t>Asociación Integral de la Juventud Q'anil was founded in 1997 by ten youth living in Nebaj who wanted to respond to the problems facing them and other young people in the Ixil region. Asociación Q'anil offers a range of educational services, as well as cultural, recreational, and income generation programs, to vulnerable children and youth in Ixil who otherwise lack constructive outlets for their energy and are at risk of drug or alcohol addiction, gang violence, depression, and even suicide. Programs include a primary school (Colegio Ixil de Educación Basica Integral Q'anil) that serves 100 students; literacy courses; music classes; academic scholarships; workshops on traditional cultural identity; education and training in violence prevention; and courses in carpentry, shoe repair, and baking. In 2007, Asociación Q'anil launched the Children and Youth Engagement Initiative, which establishes local Ixil youth clubs in the Ixil Triangle municipalities and advocates for more youth-friendly policies in the region. Asociación Q'anil conducted a diagnostic of youth problems in the region and created a video detailing proposals for local government authorities to address these problems.</t>
  </si>
  <si>
    <t>Asociación Q'anil community workers have organized 15 local Ixil youth clubs, made up of boys and girls between the ages of 7 and 20, in the three municipalities of the Ixil Triangle. These clubs create an opportunity for the most marginalized and at-risk young people to take a leadership role in developing and actively participating in services and programs relevant to their communities. The clubs focus on preventing violence, providing sexual and reproductive health education, and promoting social inclusion. To address the problem of violence, Asociación Q'anil works with gang members to channel their energy into productive, income-generating activities. To address health and promote social inclusion, the clubs offer weekly workshops on reproductive health, HIV/AIDS prevention, leadership skills, and civic engagement. The clubs work directly with Asociación Q'anil to advocate for municipal policy changes to better serve children and youth in the region.</t>
  </si>
  <si>
    <t>Proyecto Catie</t>
  </si>
  <si>
    <t>Costa Rica</t>
  </si>
  <si>
    <t>12203</t>
  </si>
  <si>
    <t>La Paz</t>
  </si>
  <si>
    <t>Asociación Jutam Nayampi</t>
  </si>
  <si>
    <t>Come with Me Association</t>
  </si>
  <si>
    <t>the salary of one educator, healthy snacks, educational materials, and transportation expenses.</t>
  </si>
  <si>
    <t xml:space="preserve">Asociación Jutam Nayampi promotes the educational and social development of migrant children and youth arriving in La Paz by supporting the formal education they receive in school, while also encouraging creativity, values formation, cultural diversity, and self-esteem. </t>
  </si>
  <si>
    <t>GFC supports Jutam Nayampi’s ludotecas (creative learning-by-playing workshops), where learning objectives are integrated into enjoyable and engaging activities, including theater and puppetry, cooperative games, sports, and handicrafts.</t>
  </si>
  <si>
    <t>Percentage of program participants demonstrating improved performance in school</t>
  </si>
  <si>
    <t>Aportes de los asociados</t>
  </si>
  <si>
    <t>11775</t>
  </si>
  <si>
    <t>staff stipends, healthy snacks, educational materials, and transportation expenses.</t>
  </si>
  <si>
    <t>GFC supports Jutam Nayampi's ludotecas (creative learning-by-playing workshops), where learning objectives are integrated into enjoyable and engaging activities, including theater and puppetry, cooperative games, sports, and handicrafts.</t>
  </si>
  <si>
    <t>Aportes propios de los asociados</t>
  </si>
  <si>
    <t>11398</t>
  </si>
  <si>
    <t>staff stipends, healthy snacks, and educational materials.</t>
  </si>
  <si>
    <t xml:space="preserve">Asociación Jutam Nayampi promotes the educational and social development of migrant children and youth arriving in La Paz by supporting the formal education they receive in school and encouraging creativity, values formation, cultural diversity, and self-esteem. </t>
  </si>
  <si>
    <t>Latin America has the highest rate of urbanization in the world, and the neighboring cities of La Paz and El Alto, Bolivia, receive more new residents each year than almost any other cities in the region. In Panticirka, an Aymara community on the outskirts of La Paz, bordering El Alto, nearly every resident is from the countryside, driven to the city to look for work amid falling crop yields and prices. Families scrape together a living working in the informal sector as construction workers, domestic servants, or ambulant vendors. Children in the community are likely to leave school early to start work, and many are at high risk of becoming involved in street gangs.</t>
  </si>
  <si>
    <t>Asociación Jutam Nayampi was founded in 2008 to address the needs of the migrant population arriving in La Paz, focusing on the social and educational development of children and youth. After a needs assessment, the young neighborhood of Panticirka was chosen as the most vulnerable, and Jutam Nayampi forged a partnership with the local neighborhood association to begin an educational enrichment program for neighborhood children. The executive director, staff, and board members are from La Paz and have many years of experience working in the NGO sector in Bolivia, and they currently run the organization through volunteer work and small donations from local and international individual supporters.</t>
  </si>
  <si>
    <t>Through ludotecas (creative learning-by-playing activities), Jutam Nayampi's programming complements and supports the formal education the children receive in school, while also encouraging creativity, values formation, cultural diversity, and self-esteem. Learning objectives are integrated into enjoyable and engaging activities, including theater and puppetry, cooperative games, sports, and handicrafts. The organization currently serves 50 children and youth aged 6 to 17. The ludoteca program currently operates every Saturday for four hours; however, staff plan to add programming on Tuesday and Thursday, for a total of ten hours per week. Jutam Nayampi's educational model was party inspired by former GFC partner and Sustainability Award winner Espacio Cultural Creativo's methodology.</t>
  </si>
  <si>
    <t>As the only organization serving children in the community of Panticirka, Asociación Jutam Nayampi is truly reaching children of the last mile. The organization has a small budget but a high-capacity board of directors committed to seeing the organization succeed, and GFC sees high potential for organizational growth. With a focus on serving migrant populations, there are exciting opportunities for mutual learning and cross-fertilization with other GFC grantees in Latin America serving similar populations and addressing similar issues. GFC's initial grant will support the ludoteca program.</t>
  </si>
  <si>
    <t>13215</t>
  </si>
  <si>
    <t>Villa El Carmen</t>
  </si>
  <si>
    <t>Asociación Movimiento de Mujeres por Nuestros Derechos Humanos</t>
  </si>
  <si>
    <t>Movement of Women for Our Human Rights Association</t>
  </si>
  <si>
    <t>Tamara Pels-Idrobo Tapia (Mama Cash, Netherlands)</t>
  </si>
  <si>
    <t xml:space="preserve">This year, MOMUNDH continued to provide innovative programming around human rights and gender equality to adolescents and young children. In keeping with the organization's vision of being led by young women, a 17-year-old girl who had been a participant and volunteer for several years assumed the role of board director. With support from Mama Cash, MOMUNDH had the opportunity to learn from a well-known Mexican feminist theater group, and the organization now plans to incorporate theater into its programming. MOMUNDH received two supplementary grants this year, one an emergency grant to address the immediate needs of its staff lawyer who was jailed earlier this year for her involvement in defending human rights, and the other an opportunity grant to enhance the organization's response to future security threats. This year GFC will continue to support MOMUNDH's efforts to ensure the safety of its staff, volunteers, and the local women's groups that the organization works with. </t>
  </si>
  <si>
    <t>MOMUNDH's budget decreased relative to the previous year because the previous year's budget reflected receipt of the With and For Girls Award, plus extra funding from Mama Cash for a special initiative.</t>
  </si>
  <si>
    <t>Number of program participants who increased their knowledge of safety issues</t>
  </si>
  <si>
    <t>Mamacash- Proyecto de 12 meses</t>
  </si>
  <si>
    <t>Holanda</t>
  </si>
  <si>
    <t>TIDES FOUNDA. Capacity building ES Final</t>
  </si>
  <si>
    <t>Fondo global de la niñez -- Proyecto de un año. Subvención d</t>
  </si>
  <si>
    <t>Fondo global de la niñez -- Proyecto de un año. subvención d</t>
  </si>
  <si>
    <t>13089</t>
  </si>
  <si>
    <t>12855</t>
  </si>
  <si>
    <t>facilitator stipends, utilities, and workshop materials.</t>
  </si>
  <si>
    <t>Asociación Movimiento de Mujeres por Nuestros Derechos Humanos (MOMUNDH) works to prevent gender-based violence and promotes sexual and reproductive health and rights for women and girls in Villa El Carmen.</t>
  </si>
  <si>
    <t>GFC supports MOMUNDH’s child and youth programming, including the Healthy Virtual Classroom program for girls aged 14 to 17, which teaches internet safety and appropriate use of Facebook, email, instant messaging, and blogs.</t>
  </si>
  <si>
    <t>This past year, MOMUNDH continued to grow its violence prevention program for children and adolescents, incorporating art activities and mural painting to teach key values and life skills such as assertive communication, gender equality, and human rights awareness. For the first time ever, adolescent boys were included in previously girls-only sessions on gender-based and dating violence, and the boys then held reflection groups with other young men on these topics. The organization also increased its youth leadership, adding as its newest board member and program coordinator an adolescent girl who has been a longtime participant and volunteer.</t>
  </si>
  <si>
    <t>MOMUNDH received increased funding from Mama Cash as well as the With and For Girls Award, resulting in a much higher expenditure budget.</t>
  </si>
  <si>
    <t>MOMUNDH’s strong girl leadership and its emphasis on promoting gender equality from early childhood has earned the organization important recognition, including the With and For Girls Award.</t>
  </si>
  <si>
    <t>Mamacash- Proyecto de dos años</t>
  </si>
  <si>
    <t>Mamacash -- curso de teatro cabaret</t>
  </si>
  <si>
    <t>Fondo centroamericano de mujeres -- Proyecto de un año</t>
  </si>
  <si>
    <t>Nicaragia</t>
  </si>
  <si>
    <t>Fondo global de la niñez -- Proyecto de un año.</t>
  </si>
  <si>
    <t>12527</t>
  </si>
  <si>
    <t>educator stipends, program supplies, and office expenses.</t>
  </si>
  <si>
    <t>GFC supports MOMUNDH's child and youth programming, including the Healthy Virtual Classroom program for girls aged 14 to 17, which teaches Internet safety and appropriate use of Facebook, email, instant messaging, and blogs.</t>
  </si>
  <si>
    <t>With support from two donor agencies, MOMUNDH created a fundraising plan last year, thereby increasing its fundraising capacity, and the organization feels it has also made significant advances in board governance and financial management.</t>
  </si>
  <si>
    <t>MOMUNDH received an increase in support from Mama Cash this past year, leading to a larger expenditure budget.</t>
  </si>
  <si>
    <t>Mama Cash</t>
  </si>
  <si>
    <t>Fondo Centroamericano de Mujeres</t>
  </si>
  <si>
    <t>Fondo Global para la niñez</t>
  </si>
  <si>
    <t>12202</t>
  </si>
  <si>
    <t>GFC supports MOMUNDH's children and youth programming, including the Healthy Virtual Classroom program for girls aged 14 to 17, which teaches Internet safety and appropriate use of Facebook, email, instant messaging, and blogs.</t>
  </si>
  <si>
    <t>Due to improved Internet connectivity and newer computers, MOMUNDH increased its capacity in information technology.</t>
  </si>
  <si>
    <t>MAMACASH</t>
  </si>
  <si>
    <t>HOLANDA</t>
  </si>
  <si>
    <t>Fondo Centroamericano De Mujeres</t>
  </si>
  <si>
    <t>Nicaagua</t>
  </si>
  <si>
    <t>Global fund For Children</t>
  </si>
  <si>
    <t>11781</t>
  </si>
  <si>
    <t>educator stipends, art and sport supplies, and office expenses.</t>
  </si>
  <si>
    <t xml:space="preserve">Asociación Movimiento de Mujeres por Nuestros Derechos Humanos (MOMUNDH) works to prevent gender-based violence and promotes sexual and reproductive health and rights for women and girls in Villa El Carmen. </t>
  </si>
  <si>
    <t>The UNDP reported in 2010 that one-third of women in Nicaragua who are married or living with a man have been subjected to physical violence, including sexual assault, at some point in their lives, and for half of the victims, the abuse first occurred when they were under the age of 15. According to Amnesty International, two-thirds of rapes reported to the national police are committed against girls under the age of 17. In Villa El Carmen, a municipality about 25 miles from Managua that encompasses 53 rural communities, violence against women, especially adolescent girls, is alarmingly common. Government support services for victims are limited or nonexistent, and increased generalized violence and instances of trafficking have added to a climate of insecurity in the region.</t>
  </si>
  <si>
    <t>Asociación Movimiento de Mujeres por Nuestros Derechos Humanos (MOMUNDH) was formed in 2005 by a group of young women in Villa El Carmen who were frustrated by the high levels of violence against women in their community. With technical support from the Central American Women's Fund, the organization was formally registered in 2010, with the mission to improve living conditions, encourage citizen participation, and protect human rights in the region. Core programming focuses on preventing or responding to gender-based violence and promoting sexual and reproductive health and rights, and services include support groups, temporary shelter for victims of domestic violence, and community advocacy. Executive director and co-founder Yanira Campos, now 28, grew up in the area and began organizing the group of women who would ultimately establish MOMUNDH when she was only 19.</t>
  </si>
  <si>
    <t>MOMUNDH operates three programs serving vulnerable children in Villa El Carmen, all with an emphasis on empowering children and youth to be advocates for their own rights. Children aged 4 to 9 participate in the Art, Creativity, and Health program, which uses art to stimulate self-esteem, early-learning skills, self-expression, and understanding of children's rights. A soccer program serves adolescent girls aged 10 to 13, using soccer to build leadership skills and to facilitate the formation of personal ties among the girls to help prevent domestic violence and other forms of abuse. In response to increasing instances of online bullying and even online recruiting of local girls for sex trafficking, a third program, called Healthy Virtual Classroom, targets girls aged 14 to 17, teaching Internet safety and appropriate use of Facebook, email, instant messaging, and blogs.</t>
  </si>
  <si>
    <t>MOMUNDH uses a strict, evidence-based approach to develop its programming, and the organization's leadership has an exciting combination of strong NGO management and development skills and extensive community connections and knowledge. MOMUNDH has ambitious plans to expand to neighboring communities, and GFC is well positioned to leverage additional connections and resources for growth. The organization's focus on gender-based violence and adolescent girls presents promising opportunities for collaboration and coordination with other GFC grantees partners in Nicaragua and throughout Central America.</t>
  </si>
  <si>
    <t>10366</t>
  </si>
  <si>
    <t>Asociación para el Desarrollo Integral y Multidisciplinario APPEDIBIMI</t>
  </si>
  <si>
    <t>2003</t>
  </si>
  <si>
    <t>25,000 USD to create a dedicated fundraising arm of the organization and to strengthen staff capacity.
13,500 USD for 12 months of salary for a full-time fundraiser.
4,950 USD for 12 months of compensation incentives for three staff members.
6,550 USD for 15 months of rent for a new office in Guatemala City, which will improve access to
donors and networks that are difficult to reach from Nebaj.</t>
  </si>
  <si>
    <t>Stemming from a project initiated after the peace accords to address the absence of bilingual early childhood education in the Ixil and Spanish languages, Asociación para el Desarrollo Integral y Multidisciplinario APPEDIBIMI was founded in 1998. APPEDIBIMI's model emphasizes personal initiative, community participation, multiculturalism, gender equality, holistic health, respect for the environment, and the pedagogical value of structured play. It works through 20 early childhood education centers in 18 communities, serving over 1,700 children. APPEDIBIMI is a leader in the development of bilingual preprimary education in Guatemala and sees cultural preservation and transmission as key aspects of its mission. Through daily activities that focus on the development of motor skills, musical and artistic expression, language and communication ability, and pre-math and reasoning skills, APPEDIBIMI's early childhood education centers prepare preschool children for entrance into the formal school system at age 6. One of APPEDIBIMI's most important emphases is the involvement of parents, teachers, local and national officials, and other community members in the education of the community's children.
A grantee partner since 2003, APPEDIBIMI has continued to both expand and deepen its impact in the community. At the time of GFC's first grant, APPEDIBIMI operated with a budget of just over $25,000 - a figure that has expanded nearly ten-fold to $242,000 in the last completed fiscal year.  APPEDIBIMI has expanded its education program to serve 18 communities in the Ixil region, reaching a total of 1,734 children from birth to age 6. The organization has benefited from organizational development (OD) support provided by a GFC grant, as well as participation in two knowledge exchanges. As a result of the OD grant, APPEDIBIMI was able to expand beyond service-delivery to advocacy for improving bilingual education throughout Guatemala. APPEDIBIMI has already been successful in attracting new and diverse donors, including the Bernard van Leer Foundation and UNICEF, and is now working to diffuse its methodology and train teachers around the country in bilingual early childhood education.</t>
  </si>
  <si>
    <t>222.02</t>
  </si>
  <si>
    <t>APPEDIBIMI provides bilingual early childhood education in the Ixil and Spanish languages to over 2,500 indigenous Ixil Maya children in 21 communities.</t>
  </si>
  <si>
    <t>The early childhood education centers prepare children for entrance into the formal school system by developing their social and motor skills, musical and artistic expression, language and communication ability, and pre math and reasoning skills.</t>
  </si>
  <si>
    <t>During the civil war that devastated Guatemala from 1960 to 1996, one of the most affected areas was the Ixil region, a remote mountain region largely populated by the indigenous Ixil Maya. The repression of the civilian population by the army and by paramilitary groups intensified in the 1980s with a series of massacres and the razing of entire villages. Because of its history and geographical isolation, this area is one of the economically poorest but culturally richest parts of the country. The region's high rate of illiteracy reflects a lack of government investment in educational infrastructure, due largely to the area's perceived support of the guerilla movement during the civil war. While public investment in early childhood and preprimary education has been lacking, civil society has mobilized to fill the gap and simultaneously advocate for policy change at the national level.</t>
  </si>
  <si>
    <t>Stemming from a project initiated after the peace accords to address the absence of bilingual early childhood education in the Ixil and Spanish languages, Asociación para el Desarrollo Integral y Multidisciplinario APPEDIBIMI (formerly Asociación de Promotores de Educación Inicial Bilingüe Maya-Ixil, or APEDIBIMI) was founded in 1996. APPEDIBIMI's model emphasizes personal initiative, community participation, multiculturalism, gender equality, holistic health, respect for the environment, and the pedagogical value of structured play. It works through early childhood education centers in 21 communities, serving over 2,500 children. APPEDIBIMI is a leader in the development of bilingual preprimary education in Guatemala and sees cultural preservation and transmission as key aspects of its mission. Executive director Benito Terraza Cedillo, a trained teacher, has been involved with the organization since its founding.</t>
  </si>
  <si>
    <t>13028</t>
  </si>
  <si>
    <t>Quetzaltenango</t>
  </si>
  <si>
    <t>Asociación PASOS</t>
  </si>
  <si>
    <t>PASOS Association</t>
  </si>
  <si>
    <t>staff salaries, program supplies, and transportation costs.</t>
  </si>
  <si>
    <t>Asociación PASOS, known locally as Primeros Pasos, provides accessible and culturally appropriate medical care and health education to the mainly indigenous communities of the Palajunoj Valley.</t>
  </si>
  <si>
    <t>GFC supports the School Health Program, which brings a mobile clinic to the elementary schools and daycare centers in the Palajunoj Valley to provide annual checkups, during which students are seen by a physician and educated about nutrition and hygiene.</t>
  </si>
  <si>
    <t xml:space="preserve">This past year, Pasos successfully implemented its Healthy Schools program in ten elementary schools and five daycare centers in the Palajunoj Valley. Among noteworthy improvements to the program were the addition of information sessions designed especially for parents and teachers, the expansion and adaptation of the health education curriculum to better respond to community needs and include topics relevant to adolescents, and the introduction of RedCap, a digital health information system that uses tablets to better track and record participants’ individual medical histories. In order to be more efficient and strategic in addressing root causes of common health problems, Pasos modified its program model to emphasize prevention education, and instead of testing all children for parasites, it now tests only those who present symptoms. The organization also implemented its first mobile laboratory, which enables its staff to obtain more timely results and thus provide more immediate medical treatment. Pasos also formalized its partnerships with Peace Corps and the Ministry of Education, and through a recommendation from GFC, it recently received its first volunteer accountant from Accounting for International Development. </t>
  </si>
  <si>
    <t xml:space="preserve">The number of children served decreased this year due to the implementation of a digital record-keeping system that eliminated any double counting. </t>
  </si>
  <si>
    <t>Program participants who increased their knowledge of healthy lifestyles</t>
  </si>
  <si>
    <t>YumButter</t>
  </si>
  <si>
    <t>Martin Ditto</t>
  </si>
  <si>
    <t>Voluntarios</t>
  </si>
  <si>
    <t>Todo el mundo</t>
  </si>
  <si>
    <t>Campañas</t>
  </si>
  <si>
    <t>Ingreso de COEX y farmacia</t>
  </si>
  <si>
    <t>12718</t>
  </si>
  <si>
    <t>The number of children served decreased due to a general decline in school attendance in the Palajunoj Valley.</t>
  </si>
  <si>
    <t>Due to recent staff turnover, the organization has yet to complete the analysis of its year 2 data to measure this outcome.</t>
  </si>
  <si>
    <t>Yumbutter (company)</t>
  </si>
  <si>
    <t>Fundraising campaigns</t>
  </si>
  <si>
    <t>Volunteers</t>
  </si>
  <si>
    <t>Consultant fees and medicines</t>
  </si>
  <si>
    <t>Martin Ditto (individual)</t>
  </si>
  <si>
    <t>12354</t>
  </si>
  <si>
    <t>GFC supports the School Health Program, which brings a mobile clinic to the ten elementary schools in the Palajunoj Valley to provide annual checkups, during which students are seen by a physician and educated about nutrition and hygiene.</t>
  </si>
  <si>
    <t>Primeros Pasos significantly improved its tracking of beneficiaries and its measurement of its outcome, leading to an increase in its ML&amp;E capacity.</t>
  </si>
  <si>
    <t>Ditto Residential LLC</t>
  </si>
  <si>
    <t>11999</t>
  </si>
  <si>
    <t xml:space="preserve">Asociación PASOS, known locally as Primeros Pasos, provides accessible and culturally appropriate medical care and health education to the mainly indigenous communities of the Palajunoj Valley. </t>
  </si>
  <si>
    <t>GFC supports the School Health Program, which brings students from the ten schools in the Palajunoj Valley on field trips to the organization’s clinic for an annual checkup, during which they are seen by a physician and educated about nutrition and hygiene.</t>
  </si>
  <si>
    <t>The Palajunoj Valley in Quetzaltenango has only one public health clinic, which employs one doctor and one nurse, for the local population of 15,000. Travel to clinics in other areas is not a viable option for most residents, who lack the resources for traveling and are subject to discrimination because of their indigenous dress and language. Compounding this lack of access to quality healthcare, most communities in the Palajunoj Valley do not have secure drinking water, safe waste disposal, or adequate drainage systems. Unhealthy home conditions such as indoor smoke pollution, lack of knowledge about good hygiene practices, and unbalanced diets further jeopardize well-being and disproportionately affect children. As a result, many children in the valley suffer from preventable, chronic gastrointestinal and respiratory conditions. In fact, the incidence of parasitic infections in children is estimated to be 95 percent.</t>
  </si>
  <si>
    <t>Asociación PASOS, known locally as Primeros Pasos (First Steps), was founded in 2002 by a committee of local indigenous leaders and foreign volunteers in response to the lack of government health services in the Palajunoj Valley. Since its founding, the Primeros Pasos clinic has been the most accessible option for health services for the residents of the ten surrounding rural communities. Serving children is the priority of the organization, which coordinates with local schools to ensure that children have access to medical checkups and preventive health education. Primeros Pasos founder and board president Juan Pablo Echeverría Pereira is a local resident with a strong background in marketing and publicity.</t>
  </si>
  <si>
    <t>Primeros Pasos' flagship program is the School Health Program, which brings students from the ten schools in the Palajunoj Valley on field trips to the clinic for an annual checkup. At this checkup, children are weighed and measured, checked and treated for parasites, attended by a physician and a dentist, and given a nutrition and hygiene lesson. To provide services to the schools that are too remote to bring their students to the clinic, the organization sends a mobile clinic complete with doctors, medications, and health educators. Because of the large number of students at many of the schools and the individualized attention granted to each child, the organization often focuses on a single school for up to a month at a time. Through the School Health Program, Primeros Pasos has contributed to a 60 percent decline in parasitic infections in school-age children. Primeros Pasos also runs a nutrition program that provides specialized attention to children under 5 who present signs of malnutrition, as well as to pregnant women.</t>
  </si>
  <si>
    <t xml:space="preserve">Although Primeros Pasos has a fundraising arm in the US, its commitment to staying local and its practice of actively engaging its beneficiaries in the design and evaluation of its programs make it a good fit for GFC support. In addition to providing much-needed health services in its clinic, Primeros Pasos' unique approach of working directly with local schools allows its programs to have greater reach and impact. </t>
  </si>
  <si>
    <t>Inter-American Health Alliance</t>
  </si>
  <si>
    <t>One Day's Wages</t>
  </si>
  <si>
    <t>GlobeMed--Georgetown University</t>
  </si>
  <si>
    <t>13181</t>
  </si>
  <si>
    <t>Asociación Pop No'j</t>
  </si>
  <si>
    <t>Weaving Wisdom Association</t>
  </si>
  <si>
    <t>Program participants who obtained a leadership role after finishing the program</t>
  </si>
  <si>
    <t>12693</t>
  </si>
  <si>
    <t>staff salaries and materials to carry out an awareness-raising campaign around unaccompanied child migrants.</t>
  </si>
  <si>
    <t>Asociación Pop No'j facilitates the formation of indigenous leaders through exchange and dialogue and works to build indigenous youth networks in Guatemala.</t>
  </si>
  <si>
    <t>GFC supports Pop No'j’s youth program, which is implemented in three states and includes a project to increase public safety through the arts, as well as the organization’s continued support for young, unaccompanied migrants returning from the United States.</t>
  </si>
  <si>
    <t>This past year, Pop No'j continued to provide support for the returned child migrants it had assisted as part of a joint GFC / Kids in Need of Defense initiative. The organization also implemented an innovative project to improve public safety in three municipalities by engaging youth in theater and dance, training youth to be leaders and peer facilitators, and strengthening local youth-led associations. Based on the success of this project, Pop No'j was recognized by the International Republican Institute for promoting a culture of peace in Guatemala.</t>
  </si>
  <si>
    <t>ICCO</t>
  </si>
  <si>
    <t>PCS</t>
  </si>
  <si>
    <t>KIND</t>
  </si>
  <si>
    <t>FLM</t>
  </si>
  <si>
    <t>AFSC</t>
  </si>
  <si>
    <t>12193</t>
  </si>
  <si>
    <t>staff salaries, transportation, and administrative expenses.</t>
  </si>
  <si>
    <t>GFC supports Pop No'j's programming for young migrants returning from the United States, which includes activities such as workshops, home visits, and youth groups to strengthen participants' Guatemalan cultural identity and help them better understand the causes and effects of migration.</t>
  </si>
  <si>
    <t>As a result of its participation in a GFC / Kids in Need of Defense initiative to facilitate the successful return and reintegration of unaccompanied migrant youth, Pop No’j has decided to make migration a permanent focus of its work. In an effort to ensure the continued provision of services to returned migrant youth and to increase Pop No’j’s capacity as a key player in issues related to migration in Guatemala, the organization recently hired a full-time staff member to oversee this new area of focus. This year, GFC will continue to support Pop No’j’s work with returned migrant youth and will encourage the implementation of the organization’s recently completed sustainability strategy.</t>
  </si>
  <si>
    <t xml:space="preserve">The number of children served by Pop No'j increased this past year due to the expansion of the organization's programs to two additional municipalities. </t>
  </si>
  <si>
    <t>PCS - OAK</t>
  </si>
  <si>
    <t>Australian Aid</t>
  </si>
  <si>
    <t>OPS/OMS</t>
  </si>
  <si>
    <t>Oficina para Guatemala</t>
  </si>
  <si>
    <t>Fundación Mac Arthur</t>
  </si>
  <si>
    <t>11793</t>
  </si>
  <si>
    <t>transportation, staff salaries, and administrative expenses.</t>
  </si>
  <si>
    <t>Pop No'j deepened its work with returning migrants over the past year, continuing to work in close collaboration with three other GFC grantees in Guatemala as well as with the US-based immigration services organization Kids in Need of Defense. GFC will work with Pop No'j this year to finalize a sustainability strategy while continuing to support the organization's work with returning migrant youth.</t>
  </si>
  <si>
    <t xml:space="preserve">A GFC organizational development award supported work with a consultant to create a fundraising and sustainability plan to complement the organization's recently completed strategic plan, and an opportunity grant supported a representative of Pop No'j in attending the Permanent Forum on Indigenous Issues at the UN. </t>
  </si>
  <si>
    <t>Unión Europea / Action Aid Denmark</t>
  </si>
  <si>
    <t>Comunidad Europea</t>
  </si>
  <si>
    <t>IBIS</t>
  </si>
  <si>
    <t>Dinamarca</t>
  </si>
  <si>
    <t>IBIS / Embajada de Noruega en Guatemala</t>
  </si>
  <si>
    <t>Noruega</t>
  </si>
  <si>
    <t>Aus Aid</t>
  </si>
  <si>
    <t>11370</t>
  </si>
  <si>
    <t>workshop expenses, transportation, salaries, and administrative costs.</t>
  </si>
  <si>
    <t xml:space="preserve">Asociación Pop No’j facilitates the formation of indigenous leaders through exchange and dialogue and works to build indigenous youth networks in Guatemala. </t>
  </si>
  <si>
    <t>GFC supports Pop No’j’s programming for young migrants returning from the United States, which includes activities such as workshops, home visits, and youth groups to strengthen participants’ Guatemalan cultural identity and help them better understand the causes and effects of migration.</t>
  </si>
  <si>
    <t>In collaboration with GFC and the US-based immigration services organization Kids in Need of Defense, Pop No'j is participating in a pilot program for the reintegration of Guatemalan youth returning from the United States. The organization's technical coordinator participated in the Knowledge Exchange in Guatemala last year, and this year Pop No'j will receive a GFC organizational development award to work with a consultant to create a fundraising and sustainability plan to complement the organization's recently completed strategic plan. Pop No'j is a high-capacity grantee and will likely exit within the next two years.</t>
  </si>
  <si>
    <t>Embajada de Noruega (vía PNUD/Programa Maya)</t>
  </si>
  <si>
    <t>Oxfam America</t>
  </si>
  <si>
    <t>Unión Europea (vía Action Aid)</t>
  </si>
  <si>
    <t>UE</t>
  </si>
  <si>
    <t>Trocaire</t>
  </si>
  <si>
    <t>Irlanda</t>
  </si>
  <si>
    <t>FASTENOPFER/Caritas Francia</t>
  </si>
  <si>
    <t>Suiza/Francia</t>
  </si>
  <si>
    <t>10621.01</t>
  </si>
  <si>
    <t>Pop No'j works with indigenous Mayan youth to train them as leaders and forge national networks for indigenous advancement.</t>
  </si>
  <si>
    <t>Our grant supports Pop No'j's workshops for returned migrants, which help migrants between the ages of 13 and 24 to strengthen their Guatemalan cultural identity, improve their self-esteem, and better understand the causes and effects of migration.</t>
  </si>
  <si>
    <t>According to the National Bureau for Migration in Guatemala, 200 Guatemalans migrate north each day. Of those 200, on average only 17 will arrive in the US. During their journey, migrants are exposed to many kinds of abuse, including kidnappings, rape, assault, and robbery. Children and youth, often traveling alone or in small groups, are particularly vulnerable. More than 60 percent of Guatemalan migrants are indigenous, and the indigenous population of the Guatemalan highlands is most affected by the negative effects of migration. Heavy migration can lead to familial disintegration, interruptions in political participation at the community and municipal levels, and an overdependence on remittances from abroad in the local economy. Most migrants are young adults or adolescents, and the decision to migrate can lead to the abandonment of educational processes, psychological trauma related to marginalization, disconnection from ethnic-cultural identity, and familial and economic instability.</t>
  </si>
  <si>
    <t>Asociación Pop No'j grew from an initiative of Oxfam Australia in Guatemala in the late 1990s and became a formally registered Guatemalan NGO in 2008. The organization's stated mission is to facilitate the political formation of indigenous leaders through exchange, dialogue, and group learning, and to build indigenous movements in Mesoamerica, particularly in Guatemala. Pop No'j focuses on training indigenous leaders and encouraging Mayan youth organizations throughout the country to build networks and participate politically. Pop No'j's youth program works closely with ten Mayan youth organizations in three municipalities of Huehuetenango, with a combined membership of 240 Mayan youth, and also coordinates with other groups throughout the country. Working directly with indigenous youth leaders, Pop No'j facilitates exchange visits, trainings, an annual conference, and research initiatives, all of which serve to strengthen the work of the youth groups and help them combine their efforts and resources. Included in much of Pop No'j's programming is the use of the Mayan calendar, numeracy, and language. Director Juan José Hurtado was a program officer for Oxfam Australia in Central America and left in 2005 to head Pop No'j.</t>
  </si>
  <si>
    <t>In coordination with GFC and Kids in Need of Defense, a US-based immigration services organization, Pop No'j is participating in a pilot program for the reintegration of Guatemalan youth deported from the United States. Through home visits, workshops, and links to other community organizations, Pop No'j is helping returned migrants between the ages of 13 and 24 to strengthen their Guatemalan cultural identity, improve their self-esteem, and better understand the causes and effects of migration. A key component of their participation in the project includes assisting deported youth who return to their home communities locate local youth associations, as well as other cultural, educational, and vocational opportunities. The pilot program also aims to link deported youth with other migrant communities in the United States and elsewhere in Central America.</t>
  </si>
  <si>
    <t>Oxfam UK</t>
  </si>
  <si>
    <t>Ireland</t>
  </si>
  <si>
    <t>ActionAid Nicaragua and Guatemala</t>
  </si>
  <si>
    <t>Denmark</t>
  </si>
  <si>
    <t>10621</t>
  </si>
  <si>
    <t>According to the National Bureau for Migration in Guatemala, 200 Guatemalans migrate north each day.  Of those 200, on average only 17 will arrive in the US. During their journey, migrants are exposed to many kinds of abuse, including kidnappings, rape, assault, and robbery. Children and youth, often traveling alone or in small groups, are particularly vulnerable. More than 60 percent of Guatemalan migrants are indigenous, and the indigenous population of the Guatemalan highlands is most affected by negative effects of migration. Heavy migration can lead to familial disintegration, interruptions in community organizational processes and political participation at the community and municipal level, as well as an overreliance on remittances in the local economy. Most migrants are young adults or adolescents, and the decision to migrate often leads to the abandonment of educational processes, psychological trauma related to marginalization, disconnection from ethnic-cultural identity, as well as familial and economic instability.</t>
  </si>
  <si>
    <t>Pop N'oj grew from an initiative of Oxfam Australia in Guatemala in the late 1990s, Pop No'j became a formerly registered NGO in Guatemala in 2008. The organization's stated mission is to facilitate the political formation of indigenous leaders through exchange, dialogue, and group learning, and to build indigenous movements in Mesoamerica, particularly in Guatemala, as social subjects in the re-vindication of indigenous identity and rights. They focus on training indigenous leaders and encouraging network building and political participation of Mayan youth organizations throughout the country. Included in much of Pop N'oj's programming is the use of the Mayan calendar, numeracy, and language. Director Juan Jose Hurtado was a program officer for Oxfam Australia in Central America but left in 2005 to head Pop No'j, and has over ### years experience working with Guatemalan NGOs.</t>
  </si>
  <si>
    <t>Pop No'j's youth program works closely with 10 Maya youth organizations in 3 municipalities of Huehuetenango, with a combined membership of 240 Mayan youth, and coordinates with other groups throughout the country. Working directly with youth indigenous leaders, Pop No'j facilitates exchange visits, trainings, and research initiatives which serve to strengthen work of the youth groups and helps them combine their efforts and resources to reach a larger national audience.  In coordination with GFC and Kids in Need of Defense, a US-based immigration services organization, Pop No'j will participate in a pilot program for the reintegration of Guatemalan youth deported from the United States. Pop No'j will conduct workshops for returned migrants, helping them to strengthen their Guatemalan cultural identity, improve their self-esteem, and better understand the causes and effects of migration. They will also assist deported youth who return to their home communities locate local youth associations, as well as other cultural, educational, and vocational opportunities. A GFC grant in 2010 will support Pop N'oj's work in the reintegration of returning migrant youth.</t>
  </si>
  <si>
    <t>Oxfam U.K</t>
  </si>
  <si>
    <t>Moriah Foundation</t>
  </si>
  <si>
    <t>Ibis</t>
  </si>
  <si>
    <t>12698</t>
  </si>
  <si>
    <t>Panama</t>
  </si>
  <si>
    <t>Panama City</t>
  </si>
  <si>
    <t>Asociación Pro Juventud de San Felipe</t>
  </si>
  <si>
    <t>Pro Youth of San Felipe Association</t>
  </si>
  <si>
    <t>teacher stipends and program materials.</t>
  </si>
  <si>
    <t>Asociación Pro Juventud de San Felipe (APROJUSAN) provides educational and psychosocial support to vulnerable children aged 7 to 17 in the San Felipe and El Chorrillo neighborhoods of Panama City, which are undergoing rapid transformation and development but have high levels of gang activity, violence, and entrenched poverty.</t>
  </si>
  <si>
    <t>GFC supports the academic support program, which provides a safe space for neighborhood children to go after school and offers tutoring in reading, writing, and math, along with homework help and recreational activities.</t>
  </si>
  <si>
    <t>APROJUSAN continues to level the playing field for underserved children and adolescents in San Felipe by ensuring that they are able to excel academically, build key life skills, and access opportunities for creative expression. To expand its core programming, the organization added specialized visual arts workshops this past year through a partnership with the Museum of Contemporary Art in Panama. APROJUSAN also received recognition for its folkloric dance program from the National Secretary of Children, Youth, and Families.</t>
  </si>
  <si>
    <t>APROJUSAN attributes this decrease to the new textbooks adopted at the national level, which, unlike in previous years, students were not allowed to take home. This led to a scarcity of study materials and difficulty in completing homework.</t>
  </si>
  <si>
    <t>Ministerio de Desarrollo Social</t>
  </si>
  <si>
    <t>Panamá</t>
  </si>
  <si>
    <t>Administración Proyecta S.A.</t>
  </si>
  <si>
    <t>Fundación Felipe Motta</t>
  </si>
  <si>
    <t>Fundación Vazco Núñez de Balboa</t>
  </si>
  <si>
    <t>Fundación Sam Kardonski</t>
  </si>
  <si>
    <t>12185</t>
  </si>
  <si>
    <t>staff salaries and cultural and artistic workshop expenses.</t>
  </si>
  <si>
    <t>APROJUSAN continues to provide high-quality after-school programming for underserved children who would otherwise lack access to extracurricular activities. This past year, APROJUSAN expanded its partnerships with other local organizations in order to offer participants painting, drumming, folk dance, and life skills workshops taught by experienced professionals. GFC will continue to support the growth of the academic support program and will explore opportunities to leverage support and strengthen APROJUSAN’s organizational capacity.</t>
  </si>
  <si>
    <t>Donaciones varias</t>
  </si>
  <si>
    <t>Actividad realizada por APROJUSAN</t>
  </si>
  <si>
    <t>Ingreso en especie</t>
  </si>
  <si>
    <t>11739</t>
  </si>
  <si>
    <t>Constructora Norberto ODEBRECHT</t>
  </si>
  <si>
    <t>Empresa Brasileña</t>
  </si>
  <si>
    <t>Acrtividad realizada por APROJUSAN</t>
  </si>
  <si>
    <t>11337</t>
  </si>
  <si>
    <t>the salary of an educator for primary-school students, as well as cultural and artistic workshop expenses.</t>
  </si>
  <si>
    <t xml:space="preserve">Asociación Pro Juventud de San Felipe (APROJUSAN) provides educational and psychosocial support to vulnerable children aged 7 to 17 in the San Felipe and El Chorrillo neighborhoods of Panama City, which are undergoing rapid transformation and development but have high levels of gang activity, violence, and entrenched poverty. </t>
  </si>
  <si>
    <t>MIDES</t>
  </si>
  <si>
    <t>Fundacion Alberto Motta</t>
  </si>
  <si>
    <t>FASA Management S.A.</t>
  </si>
  <si>
    <t>Administradora Proyecta</t>
  </si>
  <si>
    <t>11035</t>
  </si>
  <si>
    <t>APROJUSAN provides academic support and other services to children aged 7 to 17 in the San Felipe and El Chorrillo neighborhoods of Panama City.</t>
  </si>
  <si>
    <t>Our grant provides general operating support to the organization.</t>
  </si>
  <si>
    <t>From its founding in 1673, the San Felipe neigborhood of Panama City was the center of Panamanian life. In the 1930s the neighborhood began to fall into decay as wealthy Panamanians abandoned the historic downtown for the suburbs. The area soon became one of the most dangerous and poverty stricken neighborhoods in the city. Today, San Felipe  is in the middle of an historic revitalization. Named a UNESCO World Herritage Site in 1998, colonial buildings are being restored and businesses and tourists are returning. Children living in San Felipe still experience some of the highest levels of poverty and neglect in the country as the revilalization of their neighborhood has yet to bring economic opportunity to many. The adjoining neighborhood of El Chorillo is the largest center for gang activity in the country and children are often recruited at an early age by neighbors or older siblings into gang life.</t>
  </si>
  <si>
    <t>Asociación Pro Juventud de San Felipe (Pro Youth of San Felipe Association), or APROJUSAN, was founded in March of 2007 by Dra. María de Jaen. María worked as a dentist at a public hospital in San Felipe and was alarmed at the number of children coming into her office who hadn't eaten anything all day....Founder Dra. María de Jaen was named one of ten Heroes of Panama for her work with APROJUSAN in a competition sponsored by TVN,  a major national TV network.</t>
  </si>
  <si>
    <t>7 to 17 years old...El apoyo que ofrecemos se fundamenta en cuatro aspectos: educación, salud, cultura y entretenimiento. Adicionalmente damos apoyo a los padres con el objetivo de que puedan fortalecer a sus familias en el desempeño de sus roles, convivencia democrática y el respeto por los derechos de los niños y niñas.</t>
  </si>
  <si>
    <t>APROJUSAN has begun to define outcome indicators for its program, but further dialogue is required to understand how the grantee is tracking its progress.</t>
  </si>
  <si>
    <t>10732</t>
  </si>
  <si>
    <t>Asociación Promoción y Desarrollo de la Mujer Nicaragüense Acahual</t>
  </si>
  <si>
    <t>Founded in 1996, Asociación Promoción y Desarrollo de la Mujer Acahual is one of the very few resources in the community focused particularly on issues of violence and discrimination against women and girls. Acahual improves women's and girls' lives through education, integrated health services, and the strengthening of community structures. Acahual's programs include a preschool, a community library, which is used by more than 10,000 children and adults annually,  and a health clinic that include gynecological exams, dental services, family planning, primary healthcare, and a reduced-cost pharmacy. Because of the community's proximity to the city's municipal dump, with its poisonous fumes, polluted soil, and contaminated water, the incidence of cancer and a range of other diseases is significantly higher in Acahualinca than in surrounding communities. Acahual's leadership team, which includes a lawyer, a nurse, a pharmacist, a psychologist, and a teacher, is works around the clock to address the community's full range of needs.
Over the course of GFC's funding, Acahual has tripled its organizational budget and has renovated and upgraded its preschool building. Acahual has also taken a leadership role in the GFC grantee network, providing resources and knowledge to other grantees in the Central America region and offering its neighborhood as a site visit for GFC's 2009 Knowledge Exchange. Acahual has continued to run its preschool program that serves 74 children ages 3-6. This pre-school provides education for the children of families who spend up to 14 hours a day picking trash for a living but are still unable to afford to pay for an education for their children. Over the past 8 years, the organization has been able to improve its monitoring and evaluation system, and increase its number of children served by over 20 percent. In addition, Acahual has also benefited from two emergency grants from GFC to assist residents affected by flooding.</t>
  </si>
  <si>
    <t>2004:
7,000 USD in program support
1,000 USD in health and well being support
2005:
8,000 USD in program support
1,000 USD in health and well being support
2006:
9,000 USD in program support
1,000 USD in health and well being support
2,500 USD in emergency support
2007:
12,000 USD in program support
1,000 USD in health and well being support
2008:
14,000 USD in program support
1,000 USD in health and well being support
2009:
300 USD in emergency support
14,000 USD in program support
2010:
14,000 USD in program support
1,000 USD in health and well being support</t>
  </si>
  <si>
    <t>303.03</t>
  </si>
  <si>
    <t>Acahual uses education and community capacity building to prevent impoverished children living in the neighborhood of Acahualinca from having to scavenge in the nearby dump for items to sell or eat.</t>
  </si>
  <si>
    <t>Our grant supports Acahual's community preschool, which provides an educational foundation for children of trash pickers and enhances these children's prospects for primary-school enrollment and academic success.</t>
  </si>
  <si>
    <t>The neighborhood of Acahualinca is one of the poorest in the city of Managua. Approximately 16,000 inhabitants live in crowded, substandard housing, many without basic services such as potable water, sewage systems, or access to medical care. This community is adjacent to the municipal dump, or chureca, where many residents make their living by scavenging through the garbage for recyclable materials or items to sell. A 2001 survey found that only 10 percent of Acahualinca's residents were formally employed, more than 20 percent were living on less than a dollar a day, and only 29 percent had completed primary school, and in 2007, the Spanish magazine Interviu  named the chureca one of the 20 horrors of the modern world.</t>
  </si>
  <si>
    <t>Founded in 1996, Asociación Promoción y Desarrollo de la Mujer Acahual is one of the very few resources in the community focused particularly on issues of violence and discrimination against women and girls. Acahual improves women's and girls' lives through education, integrated health services, and the strengthening of community structures. In addition to a preschool program and a community library, which is used by more than 10,000 children and adults annually, Acahual offers health services that include gynecological exams, dental services, family planning, primary healthcare, and a reduced-cost pharmacy. Because of the community's proximity to the chureca, with its poisonous fumes, polluted soil, and contaminated water, the incidence of cancer and a range of other lethal diseases is significantly higher in Acahualinca than in surrounding communities. Acahual's leadership team, which includes a lawyer, a nurse, a pharmacist, a psychologist, and a teacher, is highly qualified but works around the clock to address the community's full range of needs.</t>
  </si>
  <si>
    <t>In 2001, Acahual started a preschool program for very poor families who spend up to 14 hours a day picking trash for a living but are still unable to afford an education for their children. The preschool serves 84children aged 3 to 6, divided by age into three classes. The program runs five mornings a week and uses a curriculum and teaching methodology approved by the Ministry of Education, which allows the children to transition into the formal school system upon completion of preschool. The Ministry of Education provides a small stipend to cover the salaries of the three teachers, while Acahual supplies the children with uniforms, books, notepads, pencils, backpacks, and other necessary materials. The preschool, literally an oasis of learning in a bleak and toxic landscape, sponsors various field trips, national holiday celebrations, and other extracurricular activities for the children, and provides free health services such as screening and treatment for parasites, malnutrition, and communicable diseases. In addition, healthy snacks and vitamins are provided daily to these often-malnourished children.</t>
  </si>
  <si>
    <t>For adults served, Acahual tracks visits to its health clinic, but not unique visitors.</t>
  </si>
  <si>
    <t>Acahual received a large one-time grant in 2009 from AECID to fund a new health initiative.</t>
  </si>
  <si>
    <t>Spanish Agency for International Development Coope</t>
  </si>
  <si>
    <t>Medicus Mundi</t>
  </si>
  <si>
    <t>ProNica</t>
  </si>
  <si>
    <t>303.02</t>
  </si>
  <si>
    <t>Acahual's community preschool provides an educational foundation for children of trash pickers and enhances these children's prospects for primary school enrollment and academic success.</t>
  </si>
  <si>
    <t>The neighborhood of Acahualinca is one of the poorest in the city of Managua. Approximately 16,000 inhabitants live in crowded, substandard housing, many without basic services such as potable water, sewage systems, or access to medical care. This community is adjacent to the municipal dump, or chureca, where many residents make their living by scavenging through the garbage for recyclable materials or items to sell. A 2001 survey found that only 10 percent of Acahualinca's residents were formally employed, more than 20 percent were living on less than a dollar a day, and only 29 percent had completed primary school.</t>
  </si>
  <si>
    <t>Due to a new health initiative addressing cervical cancer prevention, the number of adults served increased dramatically.</t>
  </si>
  <si>
    <t>Acahual received a large grant in 2009 from the Spanish Agency for International Development Cooperation.</t>
  </si>
  <si>
    <t>13056</t>
  </si>
  <si>
    <t>Romania</t>
  </si>
  <si>
    <t>Sibiu</t>
  </si>
  <si>
    <t>Asociatia pentru Libertatea si Egalitatea de Gen</t>
  </si>
  <si>
    <t>Association for Liberty and Gender Equality</t>
  </si>
  <si>
    <t>Roxana Marin (Peace Corps volunteer, Romania)</t>
  </si>
  <si>
    <t>Number of program participants demonstrating improved psychological or emotional well-being</t>
  </si>
  <si>
    <t>12939</t>
  </si>
  <si>
    <t>11395</t>
  </si>
  <si>
    <t>salaries, operating expenses, materials, trainings, and program activities.</t>
  </si>
  <si>
    <t xml:space="preserve">Asociatia pentru Libertatea si Egalitatea de Gen (ALEG) promotes gender equality and fights gender-based violence and discrimination in Romania through programs that include support for victims of gender-based violence, an annual gender equality festival, a youth awareness campaign, and a school education and outreach program that focuses on the prevention of child sexual assault. </t>
  </si>
  <si>
    <t>GFC supports ALEG’s victim support and awareness program, including the gender equality festival.</t>
  </si>
  <si>
    <t>During the course of its partnership with GFC, ALEG has steadily increased its visibility in Romania as a leader in the education and promotion of equal rights for women and girls, and it is the primary organization that authorities in southern Transylvania turn to when abused or trafficked girls are at risk or have been rescued. During the past year, with the assistance of an opportunity grant, ALEG executive director Camelia Proca attended an organizational development training, which she reported as being crucial for the sustainability of the organization. The organization is exiting this year and is being considered for a Maya Ajmera Sustainability Award.</t>
  </si>
  <si>
    <t>1026.04</t>
  </si>
  <si>
    <t>ALEG promotes gender equality and fights gender-based violence and discrimination in Romania through programs that include support for victims of gender-based violence, an annual gender equality festival, a youth awareness campaign, and a school education and outreach program that focuses on the prevention of child sexual assault.</t>
  </si>
  <si>
    <t>Our grant supports ALEG's victim-support and awareness program, including the gender equality festival.</t>
  </si>
  <si>
    <t>In Romania, gender equality is still a relatively new concept in a very patriarchal society: violence against females of all ages and gender discrimination are commonplace and are largely accepted by both men and women. The Orthodox Church, the media, and the family all tend to reinforce deeply rooted gender stereotypes. Girls from rural areas, girls who have grown up in institutions, and Roma girls are particularly vulnerable to these influences. In addition, these girls have limited access to healthcare, education, and information on their rights. At the edge of the city of Sibiu, a cultural and religious center located in central Romania's Transylvania region, several state-run dormitories are filled with such girls, who receive little or no support or social services. These girls are extremely vulnerable to economic, physical, and sexual exploitation and often enter into child marriages.</t>
  </si>
  <si>
    <t>Recognizing a deep need for information and education, Camelia Blaga, who has worked for many years to prevent violence against women and girls, founded Asociatia pentru Libertatea si Egalitatea de Gen (ALEG, which means "I choose") in 2004. The first gender-focused organization in Sibiu County, ALEG works to prevent abuse by empowering women and by creating networks of support for them. ALEG encourages its members to take healthy, thoughtful risks without fearing humiliation or abuse. The organization has a number of programs to combat violence, including an awareness-raising program and a victim support program. Director Camelia Blaga received an award for her work from the Association of Women in Development in 2005.</t>
  </si>
  <si>
    <t>The Victim Support Program provides therapy, counseling, and support for victims of gender-based violence in both urban and rural areas and serves people in all age groups. The Awareness Raising Program includes art performances, street outreach, and a yearly gender equality festival and awareness campaign that uses interactive theater and targets youth aged 14 to 25. The Awareness Raising Program also operates a school education and outreach program, called Un-learning Violence, that focuses on the prevention of sexual assault for children aged 10 to 15 in both poor and rural areas. Both projects are directly linked to improving the ability of young women to maintain their own safety by becoming better informed about the potential pitfalls surrounding them and by gaining a higher level of self-confidence, self-reliance, and assertiveness.</t>
  </si>
  <si>
    <t>The number directly served has decreased, but services provided are now more in-depth and comprehensive. The large increase in the number indirectly served reflects the anti-violence campaign last year.</t>
  </si>
  <si>
    <t>Two of the EU projects ended last year. However, the organization has leveraged GFC's support to secure three new grants for this year, totaling $30,000.</t>
  </si>
  <si>
    <t>1026.03</t>
  </si>
  <si>
    <t>Romanian human rights activists continue to struggle as Romania recovers from 40 years of communist isolation that strictly prohibited civil society and human rights movements from developing. Gender equality is still a new concept in this patriarchal society: violence against females of all ages and gender discrimination are commonplace and are largely accepted by both men and women. The Orthodox Church, the media, and the family all tend to reinforce deeply rooted gender stereotypes. Girls from rural areas, girls who have grown up in institutions, and Roma girls are particularly vulnerable to these influences. In addition, these girls have limited access to healthcare, education, and information on their rights. At the edge of the city of Sibiu, a cultural and religious center located in central Romania's Transylvania region, several state-run dormitories are filled with such girls, who receive little or no support or social services. These girls are extremely vulnerable to economic, physical, and sexual exploitation and often enter into child marriages.</t>
  </si>
  <si>
    <t>Recognizing a deep need for information and education, Asociatia pentru Libertatea si Egalitatea de Gen (ALEG, which means "I choose") was founded in 2004 by Camelia Blaga, a young woman who has worked for many years to prevent violence against women and girls. ALEG, the first gender-focused organization in Sibiu County, works to prevent abuse by empowering women and by creating networks of support for them. ALEG encourages its members to take healthy, thoughtful risks without fearing humiliation or abuse. The organization has a number of programs to combat violence, including an awareness-raising program and a victim support program. Director Camelia Blaga received an award for her work from the Association of Women in Development in 2005.</t>
  </si>
  <si>
    <t>European Union</t>
  </si>
  <si>
    <t>The Body Shop Foundation</t>
  </si>
  <si>
    <t>13317</t>
  </si>
  <si>
    <t>London</t>
  </si>
  <si>
    <t>Asphaleia Action</t>
  </si>
  <si>
    <t xml:space="preserve">Over the course its relationship with GFC, Asphaleia Action has expanded its budget by over 50 percent and increased the number of children served by over 700 percent. Asphaleia credits GFC's stable core funding as a key factor in its growth. GFC funding, particularly for the training of Asphaleia staff, has helped make the organization sustainable after several leadership transitions. The organization benefited from increased visibility and engagement of UK and international partners through GFC's assistance. Asphaleia staff participated in three GFC Knowledge Exchanges, including one in Serbia that focused on the migration crisis. Through GFC, Asphaleia staff also participated in the European Foundation Centre Annual Assembly and were featured as a guest speaker at a GFC UK Trust gala. With GFC's introductions, Asphaleia and its Boost Consultancy branch have also helped several other GFC UK partners with fundraising and strategic planning. </t>
  </si>
  <si>
    <t>The organization opened two new locations for the SAFE program, which increased the number of children directly served in the past year.</t>
  </si>
  <si>
    <t>Big Lottery Fund (5 years funding)</t>
  </si>
  <si>
    <t>Esmee Fairbairn (3 year funding)</t>
  </si>
  <si>
    <t>Children in Need (3 years funding)</t>
  </si>
  <si>
    <t>Comic Relief (3 year funding)</t>
  </si>
  <si>
    <t>13044</t>
  </si>
  <si>
    <t>staff training, internship program, and fundraising support.</t>
  </si>
  <si>
    <t>Asphaleia Action provides services to UK asylum seekers, young people with learning difficulties and disabilities, teenage parents, young people living in poverty, and young offenders, with a focus on learning, health and well-being, and life skills development.</t>
  </si>
  <si>
    <t>GFC supports the programs for asylum-seeking children and youth, many of whom are unaccompanied minors.</t>
  </si>
  <si>
    <t>Asphaleia Action continued to diversify its programming and funding during the past year. The organization’s budget grew, and the number of children served grew as well. In particular, the organization increased its support for children who are at risk of or victims of sexual exploitation. The organization now runs eight programs at three locations around London. Through GFC’s support, Asphaleia Action continued to impress external audiences and stakeholders last year. Asphaliea Action director Hayley Roffey spoke with Grant Thornton International’s staff during a day that the company devoted to corporate social responsibility. She also interacted with representatives from the Estée Lauder Companies at the 2017 GFC Knowledge Exchange in London. Ms. Roffey made strong impressions on both Grant Thornton and Estée Lauder staff and was invited to speak at the spring 2017 UK Trust gala, where she highlighted the challenges and successes of unaccompanied minors arriving in the United Kingdom.</t>
  </si>
  <si>
    <t>Big Lottery Fund (five year funding)</t>
  </si>
  <si>
    <t>Big Lottery Fund (three year funding)</t>
  </si>
  <si>
    <t>Esmee Fairbairn (three year funding)</t>
  </si>
  <si>
    <t>Children in Need (three year funding)</t>
  </si>
  <si>
    <t>Comic Relief (three year funding)</t>
  </si>
  <si>
    <t>12713</t>
  </si>
  <si>
    <t xml:space="preserve">fundraising support, rent, and staff training. </t>
  </si>
  <si>
    <t>In the past year, Asphaleia Action continued working with its four core projects: the Better Minds, Better Life, Palm Tree, and Safe projects. For all of the projects, the percentage of beneficiaries with mental health challenges increased last year, and the organization is adapting its programs to meet this need. Asphaleia also needed to adjust its Palm Tree project, which cared for a growing number of unaccompanied asylum-seeking children. In particular, the number of Syrian children in this category increased last year. In all, the Palm Tree project supported 29 young people with one-on-one mentoring and art therapy, as well as lessons on home cooking and personal finance. GFC was able to assist with this vulnerable population through an emergency grant to Asphaleia, which allowed the organization to offer more mentoring, and through the participation of an Asphaleia Action board member in the 2016 Knowledge Exchange in Belgrade, Serbia, which focused on Syrian refugees.</t>
  </si>
  <si>
    <t>The organization stretched a smaller budget to reach even more beneficiaries in year 4 in response to an increase in the number of vulnerable children in need of assistance.</t>
  </si>
  <si>
    <t>The number of children covered in projects that track this outcome increased last year.</t>
  </si>
  <si>
    <t>Big Lottery Fund</t>
  </si>
  <si>
    <t>Children in Need</t>
  </si>
  <si>
    <t>Comic Relief</t>
  </si>
  <si>
    <t>Lloyds TSB</t>
  </si>
  <si>
    <t>City Bridge Trust (via London Borough of Hillingdon)</t>
  </si>
  <si>
    <t>12750</t>
  </si>
  <si>
    <t>12351</t>
  </si>
  <si>
    <t>fundraising expenses, salaries, and staff training costs.</t>
  </si>
  <si>
    <t>Last year was a challenging but successful one for Asphaleia Action. Two of its core projects came to an end, but the organization was able to secure funding to restart these projects and to implement new projects. During the past year, Asphaleia Action used GFC’s primary grant to train new staff members in its Way of Working (WOW) approach. Asphaleia Action believes that this training was crucial in a year of transitions between major projects. During the past year, Asphaleia Action’s consulting arm, Boost Consultancy, served as the organizational development consultant for another GFC partner, Green Shoes Arts, which had won an organizational development award from GFC. Boost provided key technical assistance, particularly with fundraising and proposal writing. Asphaleia Action has benefited from inputs from GFC and provided services for GFC. GFC will continue to work closely with Asphaleia Action to maximize the relationship as the organization prepares for exit.</t>
  </si>
  <si>
    <t>Asphaleia Action added new projects and beneficiaries last year.</t>
  </si>
  <si>
    <t>City Bridge Trust</t>
  </si>
  <si>
    <t>Tudor Trust</t>
  </si>
  <si>
    <t>11956</t>
  </si>
  <si>
    <t xml:space="preserve">salaries and staff training. </t>
  </si>
  <si>
    <t xml:space="preserve">Asphaleia Action provides services to UK asylum seekers, young people with learning difficulties and disabilities, teenage parents, young people living in poverty, and young offenders, with a focus on learning, health and well-being, and life skills development. </t>
  </si>
  <si>
    <t>Asphaleia Action has maximized its relationship with GFC through value-added services. The organization benefited from increased visibility through GFC’s involvement with the Catapult crowdfunding platform and has been able to win new funding from other donors because of GFC’s core support. Asphaleia Action staff have attended the UK GFC Knowledge Exchange, the European Foundation Centre conference, and the UK Gala. Asphaleia Action’s consultancy branch, Boost Consultancy, is now assisting another GFC partner, Green Shoes Arts, in building the capacity of that organization as part of a GFC organizational development award. In addition, Asphaleia Action continues to develop its programs for vulnerable children and youth, including the new SAFE program, which works with asylum seekers and other youth who are vulnerable to human trafficking. This program takes the place of the organization’s Buddy Me program. Asphaleia Action will continue to benefit from additional GFC inputs as the organization begins to prepare for exit.</t>
  </si>
  <si>
    <t>Big Lottery</t>
  </si>
  <si>
    <t>asphaleia ltd</t>
  </si>
  <si>
    <t>Get London Working (City Bridge)</t>
  </si>
  <si>
    <t>11546</t>
  </si>
  <si>
    <t>staff training, staff salaries, and program materials.</t>
  </si>
  <si>
    <t>11194</t>
  </si>
  <si>
    <t>Our grant supports the programs for asylum-seeking children and youth, many of whom are unaccompanied minors.</t>
  </si>
  <si>
    <t>Migrants, asylum seekers, and refugees arriving to the United Kingdom mainly come through a few primary ports of entry. Once they arrive, if they become an asylum seeker in the UK's immigration system, they are often relocated to certain locations.  Some of these include Worthing, where Gatwick airport is located, the county of Kent, home to the port of Dover, and the greater London borough of Hillingdon. All three of these locations are home to large pockets of poverty and deprivation. Hillingdon, in particular, has one of the highest rates in greater London of children that receive government services, a number that is largely due to the high numbers of unaccompanied minors arriving at Heathrow airport. Without family or other adult support, many unaccompanied asylum seekers create their own communities, and can be isolated from mainstream services and vulnerable to exploitation or inappropriate relationships. These young people are some of the most economically and socially excluded from mainstream society.</t>
  </si>
  <si>
    <t>Asphaleia Action began in 1999 with a single house that provided shelter and services to UK asylum seekers. Since that time, the organization has steadily expanded its programs to assist other vulnerable groups, including young people with learning difficulties and disabilities, teenage parents, young migrants and refugees, young people living in poverty, and young offenders.  Asphaleia Action focuses on helping children and youth make a positive transition into adulthood and reach their full potential through programs that focus on learning, improving their health and wellbeing, and developing life skills. They employ specialist project workers and staff with relevant Information Advice and Guidance (IAG) qualifications who are able to support young people during, and after, their learning programmes so they are fully prepared and guided in taking their next steps. The organization works in three main locations: Worthing, the county of Kent, and the greater London borough of Hillingdon. Founder and director David Cottrell has a background in organizational development and over 30 years of experience in providing community services.</t>
  </si>
  <si>
    <t>Asphaleia Action works with children and youth aged 11 to 24 through a variety of different programs. Although they have expanded the number of programs they offer, they still work with asylum seekers as their original and core programs. These include the "A+" reception program for newly arrived unaccompanied asylum seeking children (UASC) aged 14-19. The program provides an eight to twelve week formal learning program including English language lessons, UK cultural awareness and health/sex education. The organization also works with 60 asylum seekers aged 14-19 that have been trafficked or are at risk of sexual exploitation in West Sussex, West London and Kent through the "Buddy Me" program. This program provides one-on-one mentoring for young people tailored to meet their needs and group activity sessions to help them reflect on making positive choices in relationships, themselves and their future.</t>
  </si>
  <si>
    <t>London Development Agency</t>
  </si>
  <si>
    <t>11911</t>
  </si>
  <si>
    <t>Sri Lanka</t>
  </si>
  <si>
    <t>Kinniya</t>
  </si>
  <si>
    <t>Assembly of Social Mobilization</t>
  </si>
  <si>
    <t>salaries and teaching materials.</t>
  </si>
  <si>
    <t xml:space="preserve">Assembly of Social Mobilization (ASM) works primarily with children, youth, and women who have been directly affected by conflict, with the goal of ensuring access to equal resources regardless of race, caste, or religion. </t>
  </si>
  <si>
    <t>GFC supports ASM’s child recreation drop-in centers, which incorporate theater, creative art, storytelling, dance, and other innovative techniques to engage and empower out-of-school children and to develop the children’s leadership and team-building skills.</t>
  </si>
  <si>
    <t>The organization has experienced a large decrease in budget due to the exit of a major funder and stricter government policies concerning foreign funding to NGOs in the post-conflict region.</t>
  </si>
  <si>
    <t>Percentage of program participants demonstrating improved school performance</t>
  </si>
  <si>
    <t>ASM is working in a post-conflict region. The Sri Lankan government is facing increased international pressure to investigate war crimes during the conflict, as well as current human rights conditions. Restrictive government policies on outside funding to nonprofit organizations have meant that many international donor agencies have not been able to continue supporting NGOs in the area. Due to organizational and sociopolitical challenges, ASM has not been able to sustain its funding and program reach.</t>
  </si>
  <si>
    <t>Christian Aid</t>
  </si>
  <si>
    <t>N/A</t>
  </si>
  <si>
    <t>CAFOD</t>
  </si>
  <si>
    <t>CHAP</t>
  </si>
  <si>
    <t>Mercy Corps</t>
  </si>
  <si>
    <t>11547</t>
  </si>
  <si>
    <t>educational materials, exposure visits, trainings, salaries, and operating costs.</t>
  </si>
  <si>
    <t>Assembly of Social Mobilization (ASM) works primarily with children, youth, and women who have been directly affected by conflict, with the goal of ensuring access to equal resources regardless of race, caste, or religion.</t>
  </si>
  <si>
    <t>Europe</t>
  </si>
  <si>
    <t>May 18 Foundation</t>
  </si>
  <si>
    <t>Korea</t>
  </si>
  <si>
    <t>11171</t>
  </si>
  <si>
    <t>ASM works primarily with children, youth, and women who have been directly affected by conflict to ensure their access to equal resources regardless of race, caste, or religion.</t>
  </si>
  <si>
    <t>Our grant supports ASM's child recreation drop-in centers, which incorporate theater, creative art, storytelling, dance, and other innovative techniques to engage and empower out-of-school children as well as develop children's leadership and team-building skills.</t>
  </si>
  <si>
    <t>For over 25 years, from 1983 to 2009, Sri Lanka was embroiled in a conflict between the government and the Tamil Tigers. According to the United Nations, an estimated 80,000 to 100,000 people were killed during the civil war, while hundreds of thousands were displaced. After war ended in May 2009, displaced people returned to extensively destroyed villages and houses. Many children lost their parents who were active in the conflict or were victims of the violence, many were born to single mothers as results of sexual exploitation, and a large number were kidnapped and turned into child soldiers.  Most children were exposed to bombing, shelling, violent killings, destruction of their homes, and sexual exploitation, and as a result suffer from post-traumatic stress. The undercurrents of tension between different ethnic groups in Sri Lanka remain a challenge. Additionally, the Northern district was severely affected by the tsunami in December 2004.  Children continue to face challenges in accessing education, safe spaces, and rehabilitation for the trauma faced from both the tsunami and conflict which has ravaged the villages in which they live.</t>
  </si>
  <si>
    <t>Assembly of Social Mobilization (ASM), registered in 2004, strives to mobilize and empower people at the grassroots level and help them fight poverty and social instability. The organization works primarily with children, youth and women and nearly 99 percent of their beneficiaries have been directly affected by the conflict. ASM ensures that children and youth have access to equal resources regardless of race, caste, or religion. The organization is heavily invested in the community and since inception has provided support to over 3,000 women, children, and families. Director and founder Muhammed Musthafa Muzammil is a former teacher and journalist and was inspired to start ASM to ensure the rights of children and women, especially those affected by the conflict and tsunami.</t>
  </si>
  <si>
    <t>ASM's child recreation drop-in centers (CRDC) reach war-affected children who have dropped out of school. Many of these children are orphans, street children, involved in child labor, or have faced sexual abuse and trauma. ASM provides 205 children between the ages of 6 to 16 with education and helps them mainstream to formal schools. The curriculum incorporates theater, creative art, storytelling, dance meditations, and other innovative techniques to engage and empower children as well as to encourage leadership and team building. Additionally, ASM offers disaster risk reduction awareness trainings to local schools and assists schools in developing risk mitigation plans. The organizational also provides vocational training for youth, HIV awareness programs, legal aid clinics, and organizes monthly community campaigns and engages community, government officials, other NGOs, and local authorities. ASM also supports women through a comprehensive social integration package which provides trainings, community awareness, and micro-funding.</t>
  </si>
  <si>
    <t>11141</t>
  </si>
  <si>
    <t>Associação Barraca da Amizade</t>
  </si>
  <si>
    <t>The northeastern region of Brazil is not only the poorest in the country but also the single largest pocket of poverty in Latin America, with 47 percent of the population living on less than one dollar per day. Since its founding in 1994, Associação Barraca da Amizade (ABA) has worked with boys and young men between the ages of 12 and 24 and girls between 12 and 18 who are living on the streets and often engaged in high-risk behaviors such as gang activity, substance abuse, petty crime and sexual exploitation. The organization provides transitional housing, psychosocial counseling, academic tutoring, and vocational training in the performing arts, including dance, capoeira, and acrobatics. ABA also works directly with families to achieve the longer-term objective of family reintegration and conflict prevention. Working from the principle that vulnerable children have a strong need for identity and belonging, ABA's model is to create a tight-knit social unit that serves as a positive alternative to the streets. 
Since GFC's initial support in 2006, ABA has dramatically expanded its reach from 100 to 450 street-based and exploited children and youth Fortaleza's vulnerable communities. Over the past six years ABA's budget grew from $140,321 to $365,283 and the organization's diversified funding base now includes the Brazil Foundation, UNESCO, UNICEF and Petrobras, among others. Since 2007 ABA has led an inter-agency team of community based organizations to engage in advocacy for the rights of children and adolescents, particularly survivors of sexual exploitation.  In the same year, ABA led the creation of a monitoring and intake online data system for street children to ensure proper services among different governmental and nongovernmental agencies.  ABA participated in GFC's 2010 Brazil knowledge exchange and GFC provided an opportunity grant to ABA to attend a meeting in Brasilia to revise the National Plan Confronting Sexual Violence against Children and Adolescents.</t>
  </si>
  <si>
    <t>337.04</t>
  </si>
  <si>
    <t>Barraca da Amizade provides transitional housing, psychosocial counseling, academic tutoring, and vocational training to boys and girls who are living on the streets and are often engaged in high risk behaviors such as gang activity, substance abuse, and petty crime.</t>
  </si>
  <si>
    <t>Our grant supports the organization's street educators, who meet the children on their own terms, gradually build trust, discuss positive alternatives to life on the streets, and eventually bring the boys and girls into Barraca da Amizade's programs.</t>
  </si>
  <si>
    <t>The northeastern region of Brazil is not only the poorest in the country but also the single largest pocket of poverty in Latin America, with 47 percent of the population living on less than one dollar per day. In Fortaleza, poverty is aggravated by the urban context of overcrowding and inadequate infrastructure, resulting in the proliferation of favelas (shantytowns). Children who live on the streets are particularly vulnerable; in addition to lacking shelter, they lack the fixed address and often the identification documents that would allow them to access public services and support. Officially nonexistent, these undocumented children are easy targets for police brutality, sexual exploitation, street violence, and other forms of mistreatment, and are also prone to drug abuse.</t>
  </si>
  <si>
    <t>Since its founding in 1994, Associação Barraca da Amizade (ABA) has worked with boys and young men between the ages of 12 and 24 who are living on the streets and often are engaged in high-risk behaviors such as gang activity, substance abuse, and petty crime. The organization provides transitional housing, psychosocial counseling, academic tutoring, and vocational training in the performing arts, including dance, theater, capoeira, and acrobatics. ABA also works directly with the boys' families to achieve the longer-term objective of family reintegration and harmony. ABA's model is to create a tight-knit social unit that serves as a positive alternative to the streets. In 2008, the organization made the strategic decision to expand to serve girls between the ages of 12 and 18, particularly survivors of sexual exploitation.</t>
  </si>
  <si>
    <t>Through its team of street educators, ABA meets every day with small groups of children and youth aged 12 to 18 in their own space and on their own terms, engaging them in informal activities around games, art, and books as a means of gradually developing their trust and building a relationship. The goal of the educators is to motivate the children and youth to change their course in life. The educators offer positive alternatives to life on the streets, helping the children to join ABA's comprehensive residential program, which includes education, healthcare, and psychosocial counseling, or to find another suitable home.</t>
  </si>
  <si>
    <t>Petrobras</t>
  </si>
  <si>
    <t>Instituto C&amp;A</t>
  </si>
  <si>
    <t>Brazil Foundation</t>
  </si>
  <si>
    <t>Intervitta</t>
  </si>
  <si>
    <t>Brasilieninitiative Darmstadt Südost</t>
  </si>
  <si>
    <t>337.03</t>
  </si>
  <si>
    <t>Barraca da Amizade provides transitional housing, psychosocial counseling, academic tutoring, and vocational training to boys and girls who are living on the streets and are often engaged in high-risk behaviors such as gang activity, substance abuse, and petty crime.</t>
  </si>
  <si>
    <t>The northeastern region of Brazil is not only the poorest in the country but also the single largest pocket of poverty in Latin America, with 47 percent of the population living on less than one dollar per day. In Fortaleza, poverty is aggravated by the urban context of overcrowding and inadequate infrastructure, resulting in the proliferation of favelas (shantytowns). Children who live on the streets are particularly vulnerable; in addition to lacking shelter, they lack the fixed address and often the identification documents that would allow them to access public services and support. The instability of life on the streets also precludes virtually any possibility of enrolling in school and obtaining a formal education. Officially nonexistent, these undocumented children are easy targets for police brutality and other forms of mistreatment.</t>
  </si>
  <si>
    <t>Since its founding in 1994, Associação Barraca da Amizade (ABA) has worked with boys and young men between the ages of 12 and 24 who are living on the streets and often are engaged in high-risk behaviors such as gang activity, substance abuse, and petty crime. The organization provides transitional housing, psychosocial counseling, academic tutoring, and vocational training in the performing arts, including dance, capoeira, and acrobatics. ABA also works directly with the boys' families to achieve the longer-term objective of family reintegration and harmony. Working from the principle that vulnerable boys have a strong need for identity and belonging, ABA's model is to create a tight-knit social unit that serves as a positive alternative to the streets. In 2008, the organization made the strategic decision to expand to serve girls between the ages of 12 and 18, particularly survivors of sexual exploitation. ABA continues to lead, as they have since 2006, an inter-agency team that uses a shared online data intake system for street children and works closely with the city government. This system, supported in part by UNICEF, continues to improve the ability of the collaborating agencies to monitor each child's situation and progress over time and provide the necessary services and support.</t>
  </si>
  <si>
    <t>Via a team of street educators, Barraca da Amizade meets with small groups of children and youth aged 12 to 18 every day in their own space and on their own terms, engaging them in informal sessions with games, art, and books as a means of gradually developing their trust and building a relationship. The goal of the educators is to motivate the children and youth to change their course in life. The educators offer positive alternatives to life on the streets, helping the children to join ABA's comprehensive residential program, which includes education, healthcare, and psychosocial counseling, or to find another suitable home.</t>
  </si>
  <si>
    <t>337.02</t>
  </si>
  <si>
    <t>The organization's street educators meet the children on their own terms, gradually build trust, discuss positive alternatives to life on the streets, and eventually bring the boys and girls into Barraca da Amizade's programs.</t>
  </si>
  <si>
    <t>The northeastern region of Brazil is not only the poorest in the country but also the single largest pocket of poverty in Latin America, with 47 percent of the population living on less than one dollar per day. In Fortaleza, poverty is aggravated by the urban context of overcrowding and inadequate infrastructure, resulting in the proliferation of favelas (shantytowns). Children who live on the streets are particularly vulnerable; in addition to lacking shelter, they lack the fixed address and often the identification documents that would allow them to access public services and support. The instability of life on the streets also precludes virtually any possibility of enrolling in school and obtaining a formal education. Officially nonexistent, these children are easy targets for police brutality and other forms of mistreatment.</t>
  </si>
  <si>
    <t>Since its founding in 1994, Associação Barraca da Amizade (ABA) has worked with boys and young men between the ages of 12 and 24 who are living on the streets and often engaged in high-risk behaviors such as gang activity, substance abuse, and petty crime. The organization provides transitional housing, psychosocial counseling, academic tutoring, and vocational training in the performing arts, including dance, capoeira, and acrobatics. ABA also works directly with the boys' families to achieve the longer-term objective of family reintegration and harmony. Working from the principle that vulnerable boys have a strong need for identity and belonging, ABA's model is to create a tight-knit social unit that serves as a positive alternative to the streets. In 2008, the organization made the strategic decision to expand to serve girls between the ages of 12 and 18, particularly survivors of sexual exploitation. ABA also engages in advocacy for the rights of children and adolescents, in close partnership with 11 other community-based organizations and two local government bodies in Fortaleza, raising awareness in the government and throughout society regarding the needs of street children.</t>
  </si>
  <si>
    <t>Barraca da Amizade was able to attract several new funders in 2009.</t>
  </si>
  <si>
    <t>345.03</t>
  </si>
  <si>
    <t>Associação de Apoio às Meninas e Meninos da Região Sé</t>
  </si>
  <si>
    <t>2005</t>
  </si>
  <si>
    <t>AA Criança defends the rights of the poorest and most marginalized children and youth of central São Paulo by providing a comprehensive range of legal, educational, psychological, social, and health-related services.</t>
  </si>
  <si>
    <t>Our grant supports the Sé Youth Support Group, which provides nonformal education and counseling on health, sexuality, gender, human rights, child development, and citizenship to homeless adolescent mothers, many of whom are victims of domestic violence, sexual abuse, or prostitution.</t>
  </si>
  <si>
    <t>Born in the favelas, or shantytowns, on the city's periphery, an estimated 4,000 to 5,000 street children live permanently on the streets of São Paulo. An additional 12,000 roam the city streets by day. The Sé area of downtown São Paulo is a common gathering point for street children, adolescent mothers and their children, and other poor and marginalized members of the community. Those with homes often live in cortiços-haphazardly subdivided multifamily units in dilapidated but often high-rent buildings. The area is a zone of intense poverty, homelessness, drug trafficking, and informal economic activity. Children on the streets are also highly vulnerable to sexual exploitation, including child prostitution and the exchange of sex for drugs.</t>
  </si>
  <si>
    <t>Founded in 1993 in response to the beating and murder of street children by police, Associação de Apoio às Meninas e Meninos da Região Sé (AA Criança) defends the rights of the poorest and most marginalized children and youth of central São Paulo, virtually all of whom are victims of some form of violence. AA Criança's programs are rooted in the belief that all children have the right to education, physical safety, a healthy family life, recreation, and most of all, their dreams. The group's Center for the Defense of the Rights of Children and Adolescents (CEDECA-Sé) provides a comprehensive range of legal, educational, psychological, social, and health-related services. Workshops address topics such as drug addiction, sexual and reproductive health, and life skills. Executive director Everaldo Santos Oliveira has a graduate degree in human rights and ten years' experience at AA Criança.</t>
  </si>
  <si>
    <t>AA Criança's experience has been that girls on the streets are more open to intervention when they are pregnant, so the organization developed a program for young mothers aged 9 to 18. Many of these girls and women are also victims of domestic violence, sexual abuse, or prostitution. The program provides education on parenting, early childhood development, health, sexuality, gender, human rights, and the rights and responsibilities of citizenship, as well as a one-year vocational training course in tailoring. The program also offers comprehensive psychosocial support, including counseling, self-help discussion groups, and psychodrama sessions. A daycare center provides free childcare by trained educators to facilitate the mothers' participation. The Sé Youth Support Group has proved so successful that women walk from miles away to attend, and adolescent fathers are now taking part in the program as well.</t>
  </si>
  <si>
    <t>Progetto 98</t>
  </si>
  <si>
    <t>Tok Stok</t>
  </si>
  <si>
    <t>Grupo Jangada</t>
  </si>
  <si>
    <t>345.02</t>
  </si>
  <si>
    <t>AA Criança defends the rights of the poorest and most marginalized children and youth of central São Paulo by providing a comprehensive range of legal, educational, psychological, social, and health related services.</t>
  </si>
  <si>
    <t>The Sé Youth Support Group provides nonformal education and counseling on health, sexuality, gender, human rights, child development, and citizenship to homeless adolescent mothers, many of whom are victims of domestic violence, sexual abuse, or prostitution.</t>
  </si>
  <si>
    <t>AA Criança reported numbers served at the program level because at the time they submitted the proposal, they had not yet calculated the total numbers served by the organization for the previous fiscal year.</t>
  </si>
  <si>
    <t>Approved government funding has been delayed, perhaps indefinitely, causing a significant drop in organizational budget.</t>
  </si>
  <si>
    <t>9960.04</t>
  </si>
  <si>
    <t>Associação Excola</t>
  </si>
  <si>
    <t>Excola helps children living on the streets of Rio de Janeiro to change their course in life through basic education, technical and vocational training, counseling, transitional housing, and a youth run community radio program that airs educational children's programming and programs about women's health, racism, and the daily lives of children living or working on the streets.</t>
  </si>
  <si>
    <t>Our grant supports the Young Mothers Program, which helps girls care for their health and that of their children, gain skills and identify opportunities for income generation, protect themselves against exploitation, prevent further pregnancies, and when possible, return to the support structures of family and community.</t>
  </si>
  <si>
    <t>Home to some of the world's most beautiful beaches and luxury hotels, Rio de Janeiro also has Brazil's biggest favelas (shantytowns), where 16 percent of the city's population lives. In addition, thousands of children make their home and their living on the bustling city streets. These children lack any fixed address and often are not able to obtain the identification documents that would allow them to access public services and support. The instability and dangers of life on the streets have created a complex subculture that is little understood by the rest of society. Officially nonexistent, these children are easy targets for police brutality and other forms of mistreatment and exploitation. Because the children cannot readily change their reality, many resort to substance abuse, such as glue-sniffing, for a temporary escape.</t>
  </si>
  <si>
    <t>Founded in 1994, Associação Excola empowers children living on the streets of Rio de Janeiro to make long-term positive changes in their lives. Excola's street educators, social workers, and psychologists work hard to inspire realistic hope in these children through outreach, basic education, technical and vocational training, psychosocial counseling, group therapy, transitional housing assistance, and media workshops. All of Excola's programs have been developed in direct response to needs and concerns communicated by the children themselves, including lack of access to education, adolescent pregnancy, sexually transmitted diseases, and drug addiction. The children are involved in the development and implementation of all activities. Excola played a central role in the development and promotion of Brazil's Statute on the Rights of Children and Adolescents, coordinating the circulation of a petition and organizing numerous forums, and continues to engage in advocacy and public policy initiatives, both individually and as a member of the Rio Children's Network and the Municipal Council on the Rights of Children and Adolescents.</t>
  </si>
  <si>
    <t>Early on, Excola became concerned about the growing number of girls living on the streets, many of whom became pregnant at an early age and lacked the maturity, knowledge, and resources to care for themselves and their children. The Young Mothers Program helps girls to care for their health and that of their children, to gain skills and identify opportunities for income generation, to protect themselves against exploitation through a better understanding of their rights, to prevent further pregnancies, and to return to the support structures of family and community when possible. Excola also provides psychosocial counseling and legal support and makes referrals to other governmental and nongovernmental resources.</t>
  </si>
  <si>
    <t>The organization's budget decreased due to currency exchange fluctuations and the loss of two major donors.</t>
  </si>
  <si>
    <t>World Vision</t>
  </si>
  <si>
    <t>Ministry of Culture</t>
  </si>
  <si>
    <t>Habitat</t>
  </si>
  <si>
    <t>Oi Futuro</t>
  </si>
  <si>
    <t>11140</t>
  </si>
  <si>
    <t>Home to some of the world's most beautiful beaches and luxury hotels, Rio de Janeiro is also a city of the starkest inequalities imaginable. Associação Excola empowers children living on the streets of Rio de Janeiro to make long-term positive changes in their lives. Excola's street educators, social workers, and psychologists work hard to inspire realistic hope in these children through outreach, basic education, technical and vocational training, psychosocial counseling, group therapy, transitional housing assistance, and media workshops. All of Excola's programs have been developed in direct response to needs and concerns communicated by the children themselves, including lack of access to education, adolescent pregnancy, sexually transmitted diseases, and drug addiction. The children and youth are involved in the development and implementation of all activities. 
With GFC's support over the past 6 years, Associação Excola has grown to be a change agent among organizations serving young mothers and vulnerable youth in Rio de Janeiro. The organization provided training on alternative income generating activities to more than 400 adolescent girls through its Young Mothers program which resulted in a dramatic improvement in their quality of life.  Associação Excola has increased access to social media to over 200 youth from vulnerable communities and has supported a youth-led community radio program that focuses on human rights and citizenship that has reached over 1,500 youth.  Associação Excola played a central role in the development and promotion of Brazil's Statute on the Rights of Children and Adolescents and continues to engage in advocacy and public policy initiatives as a member of the Rio Children's Network and the Municipal Council on the Rights of Children and Adolescents. As a result of its work, Associação Excola won a prize from UN-Habitat for its income generating work in 200. In addition, in 2010 it was recognized with the Rio Socio-Cultural Prize and was also a finalist for the Cultura Viva prize presented by the Ministry of Culture. Associação Excola participated in GFC's 2010 Brazil knowledge exchange and GFC provided an emergency grant to Excola to support relief efforts during a flood in Rio de Janeiro in 2010.</t>
  </si>
  <si>
    <t>9960.03</t>
  </si>
  <si>
    <t>Excola helps children living on the streets of Rio de Janeiro to change their course in life through basic education, technical and vocational training, counseling, transitional housing, and a youth-run community radio program that airs educational children's programming and programs about women's health, racism, and the daily lives of children living or working on the streets.</t>
  </si>
  <si>
    <t>Home to some of the world's most beautiful beaches and luxury hotels, Rio de Janeiro is also a city of the starkest inequalities imaginable. In addition to the 4 million people (one-third of the city's population) living in favelas (shantytowns), there are thousands of children who make their home and their living on the city streets. These children lack any fixed address and often are not able to obtain the identification documents that would allow them to access public services and support. The instability and dangers of life on the streets have created a complex subculture that is little understood by the rest of society. Officially nonexistent, these children are easy targets for police brutality and other forms of mistreatment and exploitation. Because the children cannot readily change their reality, many resort to substance abuse, such as glue-sniffing, for a temporary escape.</t>
  </si>
  <si>
    <t>Early on, Excola became concerned about the growing number of girls living on the streets, many of whom became pregnant at an early age and lacked the maturity, knowledge, and resources to care for themselves and their children. The Young Mothers Program helps girls to care for their health and that of their children, to gain skills and identify opportunities for income generation, to protect themselves against exploitation through a better understanding of their rights, to prevent further pregnancies, and to return to the support structures of family and community when possible. Excola also provides psychosocial counseling and legal support and makes referrals to other governmental and nongovernmental resources. The program currently serves 40 girls and young women between the ages of 12 and 24.</t>
  </si>
  <si>
    <t>Number of directly served fell last year due to the end of certain project specific funding.</t>
  </si>
  <si>
    <t>UN-HABITAT</t>
  </si>
  <si>
    <t>9960.02</t>
  </si>
  <si>
    <t>The Young Mothers Program helps girls to care for their health and that of their children, to gain skills and identify opportunities for income generation, to protect themselves against exploitation through a better understanding of their rights, to prevent further pregnancies, and when possible, to return to the support structures of family and community.</t>
  </si>
  <si>
    <t>Home to some of the world's most beautiful beaches and luxury hotels, Rio de Janeiro is also a city of the starkest inequalities imaginable. In addition to the 4 million people (one-third of the city's population) living in favelas (shantytowns), there are thousands of children who make their home and their living on the city streets. These children lack any fixed address and often are not able to obtain the identification documents that would allow them to access public services and support. The instability and dangers of life on the streets have created a complex subculture that is little understood by the rest of society. Officially nonexistent, these children are easy targets for police brutality and other forms of mistreatment and exploitation. Because the children cannot readily change their reality, many sniff glue, called cola, to give them a temporary escape.</t>
  </si>
  <si>
    <t>Increased number of children served directly requires further dialogue with the grantee.</t>
  </si>
  <si>
    <t>In 2009, Excola staff formalized the organization's data collection and monitoring indicators for key programs.</t>
  </si>
  <si>
    <t>10505</t>
  </si>
  <si>
    <t>13314</t>
  </si>
  <si>
    <t>Burkina Faso</t>
  </si>
  <si>
    <t>Ouagadougou</t>
  </si>
  <si>
    <t>Association Aide à la Scolarisation des Enfants de Familles Démunies</t>
  </si>
  <si>
    <t>Support for the Education of Children from Low-Income Families</t>
  </si>
  <si>
    <t>The organization increased its community mobilization in order to reach more children, and these efforts were successful.</t>
  </si>
  <si>
    <t>Program participants who transitioned to the next grade level</t>
  </si>
  <si>
    <t>Association LACLEF (récolte parrainages)</t>
  </si>
  <si>
    <t>FRANCE</t>
  </si>
  <si>
    <t>12953</t>
  </si>
  <si>
    <t>learning materials, school fees, and an internet connection.</t>
  </si>
  <si>
    <t>Association Aide à la Scolarisation des Enfants de Familles Démunies (ASEFD) offers holistic and family-centered educational support for vulnerable children in Burkina Faso to empower them to become agents of change.</t>
  </si>
  <si>
    <t>GFC supports ASEFD’s education program, which includes scholarships, a library, and individualized after-school academic assistance.</t>
  </si>
  <si>
    <t xml:space="preserve">Last year, due to increased in-kind support from board members and community leaders, ASEFD was able to expand its education program to reach more children. The organization has also successfully involved parents in the education of their children through parent and teacher association meetings, which provide a platform for both parties to freely discuss issues regarding school attendance and student and teacher performance, while proposing solutions to challenges. Though the organization did not receive an official award, the local government still recognized its efforts in child protection and education promotion. The network formed during the 2016 West Africa Knowledge Exchange has helped ASEFD learn useful practices from other organizations implementing similar programs. The organization has received impressive support from some local public school teachers, who volunteer as tutors at its after-school learning programs. </t>
  </si>
  <si>
    <t>Association LACLEF</t>
  </si>
  <si>
    <t>Adama SAWADOGO</t>
  </si>
  <si>
    <t>Membership Fees</t>
  </si>
  <si>
    <t>12767</t>
  </si>
  <si>
    <t>outreach programs and staff salaries.</t>
  </si>
  <si>
    <t>Association Aide à la Scolarisation des Enfants de Familles Démunies (ASEFD) offers holistic and family-centered
educational support for vulnerable children in Burkina Faso to empower them to become agents of change.</t>
  </si>
  <si>
    <t>GFC supports
ASEFD’s education program, which includes scholarships, a library, and individualized after-school academic assistance.</t>
  </si>
  <si>
    <t>Fondateur ASEFD (SAWADOGO Adama)</t>
  </si>
  <si>
    <t>11870</t>
  </si>
  <si>
    <t>staff salaries, operational costs, and training expenses.</t>
  </si>
  <si>
    <t xml:space="preserve">Association Aide à la Scolarisation des Enfants de Familles Démunies (ASEFD) offers holistic and family-centered educational support for vulnerable children in Burkina Faso to empower them to become agents of change. </t>
  </si>
  <si>
    <t>The increase in the number of children served is attributed to ASEFD’s community sensitization campaign and extended hours of operation for ASEFD’s community library in response to increased demand for its library services.</t>
  </si>
  <si>
    <t>The high OCI score in planning is due to guidance from GFC that helped ASEFD develop a strategic plan.</t>
  </si>
  <si>
    <t>Despite a reduced grant from ASEFD’s largest donor, the organization’s budget has slightly risen as a result of an increase in individual donations and significant contributions from the founder.</t>
  </si>
  <si>
    <t>The Friends of Clarisse and the Children of Faso</t>
  </si>
  <si>
    <t xml:space="preserve">Adama Sawadogo </t>
  </si>
  <si>
    <t>11618</t>
  </si>
  <si>
    <t>staff salaries, office equipment, and training expenses.</t>
  </si>
  <si>
    <t>11183</t>
  </si>
  <si>
    <t>Since 2000, Burkina Faso has maintained an average growth rate of over 5.2 percent per annum. The government's sustained efforts and investments in human development have led to positive trends. Under-5 mortality rates have decreased from 205 deaths per 1,000 live births in 1990 to 176 deaths per 1,000 live births in 2010.  In addition, gross primary school enrolments have fast increased from 57 percent in 2005 to over 77 percent in 2011. Despite such improvements, there exists a disparity in primary school enrollments according to geography. Enrollment rates decline significantly-to as low as 21 percent- in rural areas and in peri-urban and slum areas, especially in the capital Ouagadougou. High poverty rates in these areas leave many parents struggling to provide their children with the basics, including schooling and adequate nutrition.</t>
  </si>
  <si>
    <t>Registered in 2004, Aide à la Scolarisation des Enfants de Famille Démunies (ASEFD) works to give each child an opportunity to be an agent in their own development and to learn how to be responsible for their own future. The organization works around peri-urban and slum areas of Ouagadougou and six villages in the North of Burkina Faso. Using access to education as an entry point to support the most vulnerable children in these communities, ASEFD's programming is holistic, family-centered, and targets the individual needs of each child that the organization supports. The organization's Founder and Executive Director, Adama Sawdogo moved to a peri-urban neighborhood of Ouagadougou when his parents left their rural village in search of better economic opportunities. He personally understands the importance of having access to education in order to reach one's own potential and become a productive member of society.</t>
  </si>
  <si>
    <t>ASEFD's has various comprehensive programs benefitting children from low-income families, including an education, a nutrition, and a microcredit program. The organization's education program supports over 220 children and youth between the ages of 6 and 23. It includes a scholarship program, a community multimedia library, and after-school academic support. For out-of-school children and young domestic workers, ASEFD provides vocational training and non formal education. For children in its scholarship program who show signs of malnutrition, the organization also provides nutritional support to them and their families. As a more sustainable solution, in addition to providing food assistance to the families of these children, the organization also distributes moringa- a nutritive traditional plant that is rich in proteins and contains all essential amino acids- to families and educates them on the benefits and appropriate use.  For children who who are on the organization's  waiting list or who  once benefitted from its scholarship program, ASEFD engages parents through a microcredit program that provides vocational training, therefore empowering them in becoming responsible for their children's education.</t>
  </si>
  <si>
    <t>10752</t>
  </si>
  <si>
    <t>Association d’Appui et d’Eveil Pugsada</t>
  </si>
  <si>
    <t>Association d'Appui et d'Eveil Pugsada (ADEP) was founded in 1995 to develop society's respect for women's rights and to promote the self-sufficiency and confidence of girls. Since then, the organization has become one of Burkina Faso's leading champions of women's rights, often addressing taboo topics such as sexual health, sexual abuse, and harmful traditional practices. Through programs like Breaking the Silence on Sexual Harassment in Schools, ADEP cultivates an open and honest dialogue between students, teachers, school administrators, and parents regarding sexual harassment and possible solutions. Marie Léa Gama Zongo, ADEP's founder, was awarded an Ashoka Fellowship in 1995 for her work assisting girls who ran away from forced marriages. 
ADEP has demonstrated impressive progress in its organizational capacity and program development. In 2005, GFC became the first US-based institutional funder for ADEP's Breaking the Silence on Sexual Harassment in Schools program. Since then, the program has become one of ADEP's core activities, receiving additional support from Oxfam International and The German Development Service. Moreover, ADEP's budget has increased by 32 percent since 2005, a notable feat in a country like Burkina Faso, where foreign aid is limited. ADEP's work has drawn local and national recognition, receiving the Chevalier de l'Ordre de Mérite award in 2008 from the Burkinabe government in recognition of the organization's work to empower women and girls. ADEP participated in GFC's first West Africa Knowledge Exchange in 2009.</t>
  </si>
  <si>
    <t>2005:
7,000 USD in program support
2006:
10,000 USD in program support
1,000 USD in health and well being support
2007:
13,000 USD in program support
1,000 USD in health and well being support
2008:
15,000 USD in program support
1,000 USD in health and well being support
2009:
1,000 USD in health and well being support
16,000 USD in program support
2010:
17,000 USD in program support</t>
  </si>
  <si>
    <t>22.03</t>
  </si>
  <si>
    <t>ADEP fights exploitation and violence against girls, educating them about AIDS and reproductive health and helping society better understand the effects on girls of early and forced marriage, the dangers of female circumcision, and the importance of girl child education.</t>
  </si>
  <si>
    <t>Our grant supports educational outreach activities and trainings in communities and schools to break the silence that surrounds the common practice of sexual harassment and abuse in schools.</t>
  </si>
  <si>
    <t>In Burkina Faso, it is considered inappropriate to discuss the topic of sex. Adolescents rarely receive information or education concerning reproductive and sexual health, leaving girls vulnerable to sexual abuse and exploitation, often at the hands of family members, neighbors, and teachers. A common and widespread problem, sexual harassment and exploitation of girls by their teachers is often ignored-even accepted-by school administrators and parents. Due to the prevailing norm of silence around sexual health issues, and the imbalance of power in the student-teacher relationship, victims of sexual exploitation often keep silent and suffer alone. This experience has serious effects on the girls' mental, emotional, and physical well-being. Many of the girls experience unwanted pregnancies, and a significant number are susceptible to self-destructive behaviors, including promiscuity and substance abuse. Although there has been some discussion of the problem within the schools, dialogue within traditional communities is necessary to fully eliminate the practice of sexual exploitation.</t>
  </si>
  <si>
    <t>Association d'Appui et d'Eveil Pugsada (ADEP) was founded in 1995 to develop society's respect for women's rights and to promote the self-sufficiency and confidence of girls. Reaching over 2,000 girls between the ages of 12 and 14, ADEP's activities focus on eradicating violence against girls; educating girls about AIDS, sexuality, and pregnancy; and helping society better understand the effects of early and forced marriage, the dangers of female genital mutilation, and the importance of the education of girls. Working in northern Burkina Faso, ADEP strives to change attitudes and behaviors regarding the treatment of girls and their place in society. The organization is a leading opponent of the forced early marriage of girls, educating communities and policy makers on the physical dangers it poses to young girls, the emotional damage created by the custom, and the reduced educational and socioeconomic opportunities faced by girls in this situation. Founder Marie Léa Gama Zongo was awarded an Ashoka Fellowship in 1995 for her work assisting girls who had run away from forced marriages.</t>
  </si>
  <si>
    <t>The goal of this project is to break the silence that surrounds sexual harassment in schools through information, education, and communications. The core of the project lies in open dialogue among teachers, students, parents, and school administrators regarding the problem and the offenders. To promote these exchanges, ADEP conducts innovative communications initiatives in rural schools, all with the participation and cooperation of the school administration and student body. These initiatives include theatrical representations of sexual harassment scenarios and radio programs conducted by ADEP staff and by teachers, students, and experts. ADEP also forms Pugsada clubs for girls in participating schools in order to create a safe space for girls to explore sexual harassment and other topics covered in the school-based workshops.</t>
  </si>
  <si>
    <t>As a reflection of its budget growth, ADEP significantly increased its outreach and awareness-raising activities, thereby greatly increasing numbers served indirectly.</t>
  </si>
  <si>
    <t>ADEP completed a three year strategic plan, focusing on developing its fundraising and monitoring and evaluation capacity. In addition, two staff members participated in trainings on proposal development and project management.</t>
  </si>
  <si>
    <t>In the past four years, ADEP's organizational budget has changed due to currency exchange fluctuations and to the loss and gain of major donors. Last year, the organization grew its budget by 171 percent, securing support from three new donors.</t>
  </si>
  <si>
    <t>Diakonia</t>
  </si>
  <si>
    <t>Oxfam-Quebec</t>
  </si>
  <si>
    <t>US Embassy</t>
  </si>
  <si>
    <t>World Bank</t>
  </si>
  <si>
    <t>22.02</t>
  </si>
  <si>
    <t>ADEP also initiates activities in communities and schools to break the silence that surrounds the common practice of sexual harassment and abuse in schools.</t>
  </si>
  <si>
    <t>Association d'Appui et d'Eveil Pugsada (ADEP) was founded in 1995 to develop society's respect for women's rights and to promote the self-sufficiency and confidence of girls. ADEP's activities focus on eradicating violence against girls; educating girls about AIDS, sexuality, and pregnancy; and helping society better understand the effects of early and forced marriage, the dangers of female genital mutilation, and the importance of the education of girls. Working in northern Burkina Faso, ADEP strives to change attitudes and behaviors regarding the treatment of girls and their place in society. The organization is a leading opponent of the forced early marriage of girls, educating communities and policy makers alike concerning the physical dangers it poses to young girls, the emotional damage created by the custom, and the reduced educational and socioeconomic opportunities faced by girls in this situation. Founder Marie Léa Gama Zongo was awarded an Ashoka Fellowship in 1995 for her work assisting girls who had run away from forced marriages.</t>
  </si>
  <si>
    <t>ADEP assumes that each child served directly will in turn indirectly reach five children.</t>
  </si>
  <si>
    <t>Following the revision of its five year strategic plan, ADEP undertook a more critical review of its institutional capacity than in previous years.</t>
  </si>
  <si>
    <t>ADEP's organizational budget decreased last year due to the loss of one major donor and currency exchange fluctuations.</t>
  </si>
  <si>
    <t>26.03</t>
  </si>
  <si>
    <t>Association des Artistes et Artisans contre le VIH/SIDA et les Stupéfiants</t>
  </si>
  <si>
    <t>AARCOSIS engages musicians, artists, and artisans in the battle against HIV/AIDS and drug abuse by helping them integrate anti AIDS and anti drug messages into their work.</t>
  </si>
  <si>
    <t>Our grant supports AARCOSIS's concerts, which include HIV-related education and activities to prevent mother-to-child transmission of the virus, as well as direct support to infants and children with HIV-positive parents.</t>
  </si>
  <si>
    <t>Since 1969, Burkina Faso has hosted the world-renowned biennial Pan-African Festival of Cinema and Television. In alternate years, the country hosts the International Arts and Crafts Show of Ouagadougou, which is the largest arts and crafts show on the African continent. Despite its historical and cultural wealth, Burkina Faso faces a host of development challenges, indicated by its low human development ranking and alarming HIV/AIDS epidemic. With an HIV prevalence rate in Burkina Faso of 4 percent, stigma has proved to be a major barrier to prevention, treatment, and care. In a stigmatizing environment, where HIV infection has not been as pervasive as in other African countries, mother-to-child transmission is a particular risk. Mothers often do not know their HIV status and thus do not take precautions to reduce the risk of mother-to-child transmission.</t>
  </si>
  <si>
    <t>Association des Artistes et Artisans contre le VIH/SIDA et les Stupéfiants (AARCOSIS) was founded in 2002 to engage musicians, artists, and artisans in the battle against HIV/AIDS and drugs. The organization helps artists integrate anti-AIDS and anti-drug messages into their creative works for both popular and traditional media. AARCOSIS has focused its recent efforts on reducing the stigma and breaking the silence of people living with AIDS, in order to help prevent mother-to-child transmission of HIV infection. Going beyond the arts, AARCOSIS offers some direct services, including HIV testing for pregnant women and counseling, referrals, and support for those who are HIV-positive. Founder Pyanne Djire is a popular Burkinabe HIV-positive singer and mother. Using her own HIV-positive status to foster discussion and dispel myths about HIV/AIDS, she has become a leading regional activist for the reduction of mother-to-child transmission of HIV. She was awarded the Knight's Order of Merit by the chief of state of Burkina Faso, and she dedicated her last pop album to the fight against AIDS.</t>
  </si>
  <si>
    <t>AARCOSIS organizes concerts to inform and educate rural communities about the prevention of mother-to-child transmission of HIV. During the concerts, stigma is addressed and prevention messages are reinforced. These concerts reach thousands of people annually, including children, youth, and adults. AARCOSIS has found that youth can be mobilized at the local level to engage in AIDS prevention and anti-drug activities. Outreach workers at the concerts are available for one-on-one counseling so at-risk children and families can be identified for referral and follow-up. Those who are found or known to be HIV-positive are offered ongoing counseling, formula for infants, school support for children, strategies for living with AIDS in the community, and referrals for healthcare and treatment.</t>
  </si>
  <si>
    <t>This number is challenging for AARCOSIS to measure due to the nature of the concert approach, the group's significant media outreach, and its presence. Fluctuations over time reflect this challenge and AARCOSIS's low capacity to count numbers served.</t>
  </si>
  <si>
    <t>AARCOSIS has struggled to understand the OCI tool, which explains the fluctuation in capacity over the years. We are working with their staff to understand this tool.</t>
  </si>
  <si>
    <t>Conseil National de Lutte contre le SIDA</t>
  </si>
  <si>
    <t>Programme d'Appui au Monde Associatif et Communaut</t>
  </si>
  <si>
    <t>10910</t>
  </si>
  <si>
    <t>26.02</t>
  </si>
  <si>
    <t>The concerts organized by AARCOSIS include HIV-related education and activities to prevent mother to child transmission of the virus, and AARCOSIS provides direct support to infants and children with HIV positive parents.</t>
  </si>
  <si>
    <t>Since 1969, Burkina Faso has hosted the world-renowned biennial Pan-African Festival of Cinema and Television. In alternate years, Burkina Faso hosts the International Arts and Crafts Show of Ouagadougou, which is the largest arts and crafts show on the African continent. Despite its historical and cultural wealth, Burkina Faso faces a host of development challenges, indicated by its low HD ranking and alarming HIV/AIDS epidemic. With an HIV prevalence rate in Burkina Faso of 4 percent, stigma has proven to be a major barrier to prevention, treatment, and care. In a stigmatizing environment, where HIV infection has not been as pervasive as in other African countries, mother-to-child transmission is a particular risk. Mothers often do not know their HIV status and thus do not take precautions to reduce the risk of mother-to-child transmission in pregnancy and childbirth.</t>
  </si>
  <si>
    <t>Association des Artistes et Artisans contre le VIH/SIDA et les Stupifiants (AARCOSIS) was founded in 2002 to engage musicians, artists, and artisans in the battle against HIV/AIDS and drugs. The organization helps artists integrate anti-AIDS and anti-drug messages into their creative works for both popular and traditional media. AARCOSIS has focused its recent efforts on reducing the stigma and breaking the silence of people living with AIDS, in order to help prevent mother-to-child transmission of HIV infection. Going beyond the arts, AARCOSIS offers some direct services, including HIV testing for pregnant women and counseling, referrals, and support for those who are HIV-positive. Founder Pyanne Djire is a popular Burkinabe HIV-positive singer and mother. Using her own HIV-positive status to foster discussion and dispel myths about HIV and AIDS, she has become a leading regional activist for the reduction of mother-to-child transmission of HIV. She was awarded the Knight's Order of Merit by the chief of state of Burkina Faso, and she dedicated her last pop album to the fight against AIDS.</t>
  </si>
  <si>
    <t>This number is challenging for AARCOSIS to measure due to the organization's significant media outreach and presence. Fluctuations over time reflect this challenge and AARCOSIS's low capacity to count numbers served.</t>
  </si>
  <si>
    <t>AARCOSIS did not complete the OCI assessment in year 4. Year 5 OCI scores require further dialogue with the grantee.</t>
  </si>
  <si>
    <t>10555</t>
  </si>
  <si>
    <t>Democratic Republic of the Congo</t>
  </si>
  <si>
    <t>Association des Jeunes pour le Développement Intégré—Kakundu</t>
  </si>
  <si>
    <t>29.02</t>
  </si>
  <si>
    <t>In a country where children are the primary victims of war and are recruited as foot soldiers, AJEDI Ka works to protect children affected by conflict through its demobilization, rehabilitation, and reintegration programs.</t>
  </si>
  <si>
    <t>The reintegration program provides counseling, educational support, and vocational training to demobilized child soldiers as they prepare to reenter civil society and offers social and material support once they are reintegrated into the community.</t>
  </si>
  <si>
    <t>The June 2006 presidential elections in the Democratic Republic of the Congo raised hopes for a sustainable peace in this war-torn country. Unfortunately, coup attempts and sporadic violence precipitated renewed fighting in the eastern part of the country in 2008. The war, which is concentrated heavily in the eastern region, is estimated to have claimed 3 million lives to date. Children are affected in two ways: many have died directly from the conflict or indirectly from malnutrition or disease, and thousands of children have been forcibly conscripted by all parties to the conflict. It is believed that children make up 40 percent of some forces, including the ones that are currently fighting in the eastern region. They are expected to complete the most dangerous tasks, such as placing mines and spying on enemy barracks, and are subjected to abuse and brutal treatment. The majority of these child soldiers are between 8 and 15 years old, an age where under normal circumstances they would be attending primary and middle school. Instead, they are the foot soldiers, and primary victims, of a conflict whose roots, purpose, and implications they can't fully comprehend.</t>
  </si>
  <si>
    <t>Association des Jeunes pour le Développement Intégré-Kakundu (AJEDI-Ka) was established in 1998 to protect children affected by war and conflict in the Uvira territory of eastern Congo. AJEDI-Ka works on demobilizing, rehabilitating, and reintegrating child solders. The group works in the line of fire, often negotiating with resistant commanders to release child soldiers. Since its creation, AJEDI-Ka has demobilized hundreds of child soldiers, and produced two videos on child soldiers in the Democratic Republic of the Congo for national and international advocacy. Founder Bukeni Tete Waruzi Beck is a human rights activist who has presented nationally and internationally on the issue of child soldiers. Since 2007, he has been living in the United States because of threats to his safety after a testimony he gave to the International Crimes Court on the use of child soldiers.</t>
  </si>
  <si>
    <t>The organization's fluctuating budget is a reflection of the volatile funding landscape in the region over the past few years, during which it has lost and regained donors.</t>
  </si>
  <si>
    <t>Although the organization usually transitions 80 children into safety, its annual target is set at 50 to reflect its staff capacity.</t>
  </si>
  <si>
    <t>10005.02</t>
  </si>
  <si>
    <t>Association Enfant Chez-Soi</t>
  </si>
  <si>
    <t>ECS supports children under the age of 5 who live with their mothers in prison; identifies foster families for the children; and trains prison officials on prisoners' and children's rights.</t>
  </si>
  <si>
    <t>Our grant supports ECS's early childhood development program, which provides basic preschool education as well as medical, nutritional, and psychosocial support to these children.</t>
  </si>
  <si>
    <t>Fifteen years after the genocide, Rwanda's 13 central prisons house approximately 60,000 people charged with genocide-related acts as well as other crimes. While reliable statistics on prison populations are difficult to find and verify, it is estimated that there are 3,500 women in prison. Since Rwandan law allows young children to remain with their mothers in prison, approximately 531 children, the majority of whom were born in prison, live with their incarcerated mothers. When the children reach the age of 3, foster care placements must be identified. However, due to the lack of foster families, many children stay in prison well beyond that age. Organizations such as the International Committee of the Red Cross have decried living conditions in these prisons as inhumane. Despite aid from international organizations, the government does not provide adequate food and medical treatment, and the children have limited opportunities to receive an education.</t>
  </si>
  <si>
    <t>The sole organization working with children living with their mothers in prison in Rwanda, Association Enfant Chez Soi (ECS) was created in 2005 to meet the children's basic education and health needs. Based in Kigali, the organization provides early childhood development services, including education, health, and nutrition, within three prisons in Kigali and the province of Rubavu. In addition, the organization works with prison social workers to identify foster families and conduct follow-up visits. ECS also undertakes advocacy initiatives to bring to light the grave conditions of children living in prisons and conducts workshops on prisoners' and children's rights for prison officials. The group has emerged as the lead advocate for the rights of children in prison and works with numerous actors in civil society and the government to integrate this issue into their agendas. Founder and director Gloriose Mukanzanire is a public health specialist and has highlighted her organization's work on national television and radio talk shows.</t>
  </si>
  <si>
    <t>ECS works with approximately 200 children under the age of 5 in three prisons through its early childhood development program. The children receive basic preschool education from Monday to Friday. The classes are currently taught by prisoners with backgrounds in education, with support from ECS staff, but as the organization formalizes its programs, it intends to hire professional teaching staff. Since the food provided in prisons is insufficient in amount and nutritional quality, the organization provides three daily meals. ECS also offers psychosocial support and medical care, and trains prison staff and mothers on child mental development in order to counter the effects of prison life.</t>
  </si>
  <si>
    <t>The number of directly served children decreased due to an overall decrease in the number of children living in prison. Government policies promoted greater integration of these children into their communities of origin.</t>
  </si>
  <si>
    <t>This OCI metric requires further dialogue with grantee partner.</t>
  </si>
  <si>
    <t>In year 2, ECS lost its major donor, thereby decreasing its budget significantly.</t>
  </si>
  <si>
    <t>Ministry of Gender and Family</t>
  </si>
  <si>
    <t>12381</t>
  </si>
  <si>
    <t>Ankara</t>
  </si>
  <si>
    <t>Association for Solidarity with the Freedom-Deprived Juvenile, Özgeder</t>
  </si>
  <si>
    <t>Burge Akbulut (UNICEF Turkey)</t>
  </si>
  <si>
    <t>rent, school supplies, and scholarships for children.</t>
  </si>
  <si>
    <t>Association for Solidarity with the Freedom-Deprived Juvenile, Özgeder, is the only organization in Turkey that works with at-risk children and children in conflict with the law on a large scale.</t>
  </si>
  <si>
    <t>GFC supports the Consultancy and Solidarity Centre, which provides at-risk children with extracurricular activities, including art, drama, and music, as well as counseling and tutoring.</t>
  </si>
  <si>
    <t>Özgeder has benefited from many GFC value-added services over the course of this partnership. Last year, two staff members attended the seventh annual International Consultation of Child Helplines in the United Kingdom. Participation in international events like this one helps to position Özgeder as one of the premiere organizations in the region that work with youth in conflict with the law and offer assistance hotlines. The organization continues to face a major challenge in working with city authorities  to find an affordable home for its programs in Ankara, but over the past ten years Özgeder has built a stable organization that will continue to provide services for this vulnerable population of youth. Özgeder will remain a valuable part of the GFC network after the organization exits from the primary-grant relationship.</t>
  </si>
  <si>
    <t>The organization’s budget has fluctuated over the past few years, and last year it received fewer grants from fewer sources.</t>
  </si>
  <si>
    <t>Percentage of children reaching higher levels of social, psychological, and educational development</t>
  </si>
  <si>
    <t>Embassy of Canada</t>
  </si>
  <si>
    <t>12003</t>
  </si>
  <si>
    <t>rent and utilities.</t>
  </si>
  <si>
    <t xml:space="preserve">Association for Solidarity with the Freedom-Deprived Juvenile, Özgeder, is the only organization in Turkey that works with at-risk children and children in conflict with the law on a large scale. </t>
  </si>
  <si>
    <t>Özgeder is known throughout Turkey for its human rights trainings and work with youth in conflict with the law. The organization has continued to increase the number of youth attending its trainings, and its hotline is still an important resource for at-risk youth in Ankara. Özgeder should continue to benefit from additional GFC inputs.</t>
  </si>
  <si>
    <t>Özgeder received two large grants from the EU and the Embassy of the Netherlands in 2012 (year 3) for one-year projects. Now that those projects have been completed, Özgeder’s budget has returned to pre-2012 levels.</t>
  </si>
  <si>
    <t>CFCU</t>
  </si>
  <si>
    <t>EU/TR</t>
  </si>
  <si>
    <t>Finland Embassy</t>
  </si>
  <si>
    <t>Finland</t>
  </si>
  <si>
    <t>Canada Embassy</t>
  </si>
  <si>
    <t>Donations</t>
  </si>
  <si>
    <t>TR</t>
  </si>
  <si>
    <t>Member Dues</t>
  </si>
  <si>
    <t>11616</t>
  </si>
  <si>
    <t>rent and other office expenses.</t>
  </si>
  <si>
    <t>Özgeder has been a stable organization with effective programming over the past few years. The organization's staff have benefited from GFC value-added services, including an opportunity grant to attend an international conference and participation in a GFC Knowledge Exchange. Although the organization secured two large grants in 2011, they were one-year projects completed in 2012, so the organization would likely benefit from additional support from GFC to secure additional long-term funding over the next few years.</t>
  </si>
  <si>
    <t>Embassy of the Netherlands</t>
  </si>
  <si>
    <t>Embassy of Finland</t>
  </si>
  <si>
    <t>Embassy of the United Kingdom</t>
  </si>
  <si>
    <t>US Department of State</t>
  </si>
  <si>
    <t>10440.02</t>
  </si>
  <si>
    <t>Özgeder is the only organization in Turkey that works with at risk children and children in conflict with the law on a large scale.</t>
  </si>
  <si>
    <t>Our grant supports the Consultancy and Solidarity Centre, which provides at risk children with extracurricular activities, including art, drama, and music, as well as counseling and tutoring.</t>
  </si>
  <si>
    <t>In Turkey, almost 3.5 million of the country's 28 million children work on the streets. These most vulnerable young citizens are readily visible in cities such as Ankara, Turkey's capital, which is the second-largest city in the country, with a population of more than 4.7 million. Many of the children working on Ankara's streets are from families that migrated from the poor areas of the Anatolia region in search of work. The high number of children, along with increased immigration, has caused many serious problems, including a lack of education and high unemployment. The existing social support system is not equipped to help these new residents or to provide social services to the burgeoning population. Many of these children end up in conflict with the law, and as of 2005, there were more than 3,000 children in Turkish prisons.</t>
  </si>
  <si>
    <t>The Association for Solidarity with the Freedom-Deprived Juvenile, Özgeder was established in 1999 to provide support and guidance to children and juveniles at risk, particularly children and youth who are serving their sentences in confinement centers. Özgeder's activities center around increasing public awareness about the issue of children in prison and working with children currently in prison and other at-risk children and youth in Ankara's middle- and low-income districts and schools. The organization works with more than 1,500 children and youth per year. Özgeder's founder and president, Berin Çanli, has a background in political science and program administration and established the organization because of her interest in children's and human rights.</t>
  </si>
  <si>
    <t>Özgeder established the Consultancy and Solidarity Centre for Children and Juveniles (CEDAM) in a low-income neighborhood in Ankara in 2005 to provide support to children and juveniles at risk, those working on the streets, children in conflict with the law, and those who have been recently released from confinement centers. The children who come to CEDAM are between 7 and 15 years old, and 1,500 children receive services yearly. CEDAM is open six days per week and offers tutoring and extracurricular activities, including drama and music. CEDAM is acting as a local social service unit in the region, and in addition to offering psychological, social, cultural, and sport activities for the children and youth, it provides consulting and training services for the children's families and teachers.</t>
  </si>
  <si>
    <t>Royal Embassy of the Netherlands-Turkey</t>
  </si>
  <si>
    <t>Embassy of the United Kingdom-Turkey</t>
  </si>
  <si>
    <t>10440.01</t>
  </si>
  <si>
    <t>Özgeder is the only organization in Turkey that works with at-risk children and children in conflict with the law on a large scale.</t>
  </si>
  <si>
    <t>Our grant supports the Consultancy and Solidarity Centre, which provides at-risk children with extracurricular activities, including art, drama, and music, as well as counseling and tutoring.</t>
  </si>
  <si>
    <t>In Turkey, almost 3.5 million of the county's 28 million children work on the streets. These most vulnerable young citizens are readily visible in cities such as Ankara, Turkey's capital, which is the second-largest city in the country with a population of more than 4.7 million. Many of the children working on Ankara's streets are from families that migrated from the poor areas of the region of Anatolia in search of work. The high population of children, along with increased immigration, has caused many serious problems, including a lack of education and high unemployment. The existing social support system is not equipped to help these new residents or to provide social services to the burgeoning population. Many of these children end up in conflict with the law, and, as of 2005, there were more than 3,000 children in Turkish prisons.</t>
  </si>
  <si>
    <t>The Association for Solidarity with Freedom-Deprived Juveniles Özgeder was established in 1999 to provide support and guidance to children and juveniles at risk, particularly children and juveniles who are serving their sentences in closed or open confinement centers. Özgeder 's activities center around increasing public awareness about the issue of children in prison and working with those children currently in prison and other at-risk children and youth in Ankara's middle- and low-income districts and schools. The organization works with more than 1,500 children per year. Özgeder's founder and president, Berin Çanli, has a background in political science and program administration and established the organization because of her interest in children's and human rights.</t>
  </si>
  <si>
    <t>Özgeder established the Consultancy and Solidarity Centre for Children and Juveniles (CEDAM) in a low-income neighborhood in Ankara in 2005, with the aim of providing support to children and juveniles at risk, those working in the streets, children at conflict with the law, and those who have been recently released from confinement centers. The children who come to CEDAM are between 7 and 15 years old, and about 500 children receive services yearly. CEDAM is open six days per week and offers tutoring and extracurricular activities, including drama and music. CEDAM is acting as a local social service unit in the region, and in addition to offering psychological, social, cultural, and sport activities for the children, it provides consulting and training services for the children's families and teachers.</t>
  </si>
  <si>
    <t>Özgeder did not complete a Year 1 OCI evaluation.</t>
  </si>
  <si>
    <t>The budget decreased due to the loss of one large funding source, but the organization secured new funding from the British and Canadian embassies.</t>
  </si>
  <si>
    <t>Embassy of Canada to Turkey</t>
  </si>
  <si>
    <t>Embassy of the United Kingdom to Turkey</t>
  </si>
  <si>
    <t>10440</t>
  </si>
  <si>
    <t>The Association for Solidarity with the Freedom Deprived Juvenile, Ozgeder, is the only organization in Turkey that supports at risk children and children in conflict with the law on such a large scale.</t>
  </si>
  <si>
    <t>At Ozgeder's Consultancy and Solidarity Centre for Children and Juveniles, at risk children from the ages of 7 to 15 participate in extracurricular activities, including art, drama, and music, and receive counseling and tutoring.</t>
  </si>
  <si>
    <t>In Turkey almost 3.5 million of the county's 28 million children work on the streets. In addition, in 2005, there were more than 3,000 children in Turkish prisons. These most vulnerable young citizens are apparent in the cities and in Ankara in particular.  Ankara, Turkey's capital is the second largest city in the country, with a population of more than 4.7 million. Many of the children working on Ankara's streets are from the poor areas of the Anatolia region, whose families migrated to the big city for work. The high population of children and also immigration has caused many serious problems including lack of education and unemployment. The existing system is not equipped with support systems to help these new citizens or to provide social services to its burgeoning population. Many of these children end up in conflict with the law.</t>
  </si>
  <si>
    <t>The Association for Solidarity with Freedom-Deprived Juvenile Özgeder is a leading and independent non-governmental organization, established in 1999. The organization's main goal is to provide, support and guidance to all children and juveniles at risk, but primarily for children and juveniles who are serving their sentences in closed and open confinement centers and works with more than 1500 children per year. The organization's activities have centered around public awareness and the organization has completed a number of research studies on children in conflict with the law in coordination with related NGOs, universities and the Ministry of Justice. In addition, Özgeder operates "The Children and Youth Center for Consultation and Solidarity" (ÇEDAM). Through this center, the organization coordinates participation of middle and low income surrounding districts and schools as well as at close and open confinement centers for children. Özgeder is one of very few organizations in Turkey which works with children in prison. The organization also works with children at risk children through the center. In 2009, Özgeder worked with five local schools and provided trainings on human rights and children's rights for educators, parents and children.  At each school the organization worked with approximately 100 children and 50 teachers or parents.  This past year the organization also worked at the reformatory center and made health and hygiene presentations to approximately 500 children and youth.  Özgeder 's founder and president, Berin Çanl?, established the organization in 1999  because of her interest in children's and human rights and has a background in political science and program administration.</t>
  </si>
  <si>
    <t>10351</t>
  </si>
  <si>
    <t>Association for the Development and Enhancement of Women</t>
  </si>
  <si>
    <t>25,000 USD to fund key staff personnel who will develop and initiate the implementation of a strategic
and marketing plan. The purpose of the five-year strategic plan is to increase ADEW's presence in the
Middle East through its programs and through capacity-building initiatives for other like-minded
organizations. In addition, a portion of the award will go toward ADEW's reserve fund.
11,000 USD for the salary of a senior donor unit officer, who will develop and implement the fundraising
component of the new strategic plan.
10,000 USD for the salary of a full-time development adviser to assess ADEW's programs and to develop
and implement a marketing plan to increase ADEW's visibility in social media.
4,000 USD to rebuild ADEW's reserve fund, which the organization had to use in order to cover program
costs during the recent global financial crisis.</t>
  </si>
  <si>
    <t>Association for the Development and Enhancement of Women (ADEW) was founded in 1987 to alleviate poverty and address the culturally reinforced inequalities between genders through direct services and advocacy. In 2000, ADEW established the Girls' Dreams project to provide a safe haven for married and unmarried adolescent girls in Cairo's squatter communities to openly discuss their problems, fears, and questions. Girls' Dreams offers basic nonformal education, scholarships, training in the arts, cultural awareness classes, and health and hygiene education, all with the aim of diminishing the adverse impacts of early marriage and discrimination against women and girls. Dr. Iman Bibars, ADEW's founder and director, is one of Egypt's leading advocates for women's and children's rights, serving on numerous governmental and independent commissions dealing with these issues.
When GFC awarded its first grant in 2005, ADEW was already an established organization with strong leadership in women's rights issues. GFC's initial grant seeded the Girls' Dreams program, enabling ADEW to expand its reach to include adolescent girls. After six years of GFC support, ADEW now implements various programs geared towards adolescent girls, including my Right to Dream, My Right to Play, and My Right to Know My Country, all under the Girls' Dreams umbrella. The organization has also succeeded in attracting additional sources of funding for the Girls' Dreams initiative, making it one of ADEW's core signature programs. With its Executive Director, Dr.Bibars, recently assuming leadership of Ashoka's Middle East branch, ADEW enjoys a strong and expanding network of NGOs in the region.</t>
  </si>
  <si>
    <t>11872</t>
  </si>
  <si>
    <t>Lebanon</t>
  </si>
  <si>
    <t>Beirut</t>
  </si>
  <si>
    <t>Association for the Development of Palestinian Camps</t>
  </si>
  <si>
    <t>staff salaries, operational costs, and ECD program expenses.</t>
  </si>
  <si>
    <t xml:space="preserve">Association for the Development of Palestinian Camps (INAASH) works in Lebanon’s Palestinian refugee camps to raise the cultural, educational, and economic standing of women and children through programs that include early childhood education and a women’s embroidery program. </t>
  </si>
  <si>
    <t>GFC supports INAASH’s provision of quality early childhood education to children in the camps.</t>
  </si>
  <si>
    <t>INAASH has demonstrated consistent programmatic growth over its four years of partnership with GFC, developing more comprehensive programs that address the total needs of children at the early childhood development (ECD) level and incorporating key aspects of sustainable community development. The organization has introduced the use of creative ECD teaching methods into its ECD centers and has extended its programs beyond the child to actively involve family support and empowerment initiatives. INAASH connected with other GFC grantee partners in the region at the GFC Knowledge Exchange in Beirut and has been sharing ideas with them and learning new things in the area of organizational development. The organization was also connected to Heshima Kenya, a GFC Sustainability Award winner in East Africa that is very experienced in the production and sale of small items, to enable INAASH to learn more about income generation and apply its new knowledge to the expansion of its own income-generating initiatives.</t>
  </si>
  <si>
    <t>The number of children INAASH supported decreased slightly due to the opening of new faith-based ECD centers that offer various incentives to parents for enrolling their children.</t>
  </si>
  <si>
    <t>INAASH was unable to transition all of the children who were ready for elementary school, due to issues with their residential status. The organization is working with their families, most of whom are from Palestine or Syria, to overcome this barrier.</t>
  </si>
  <si>
    <t>Percentage of program participants who transitioned to elementary school</t>
  </si>
  <si>
    <t>Welfare Association</t>
  </si>
  <si>
    <t>Gulf Capital</t>
  </si>
  <si>
    <t>UAE</t>
  </si>
  <si>
    <t>11495</t>
  </si>
  <si>
    <t>staff training, kindergarten staff salaries, formation of strategic partnerships, and operational costs.</t>
  </si>
  <si>
    <t>IINAASH has strengthened the capacity of its teachers and has made efforts to increase parental involvement in its programs. The organization's budget grew by almost $50,000, despite INAASH's challenges in mobilizing its internal resources. GFC aims to increase INAASH's visibility through targeted leveraging opportunities and by providing support to strengthen its board. GFC will also help INAASH utilize the networks formed during the FY2013 Middle East and North Africa Knowledge Exchange in preparation for exit planning.</t>
  </si>
  <si>
    <t>Gulf Capital Dubai</t>
  </si>
  <si>
    <t>Dubai</t>
  </si>
  <si>
    <t>10498.02</t>
  </si>
  <si>
    <t>Association for the Development of Palestinian Camps (INAASH) works in Lebanon’s Palestinian refugee camps to raise the cultural, educational, and economic standing of women and children through programs that include early childhood education and a women’s embroidery program.</t>
  </si>
  <si>
    <t>Palestinian refugee camps in Lebanon were first established after the 1948 Arab-Israeli war and have now grown to a total of 12 camps housing 225,125 registered refugees. Most of these refugee camps are overcrowded, poverty-stricken, and lacking formal infrastructure. The United Nations Relief and Works Agency for Palestine Refugees in the Near East (UNRWA) is mandated to provide basic services, including education, to Palestinian refugees in the camps. However, while the agency provides primary and secondary schooling, it does not offer early childhood education opportunities. Currently, early childhood education and development programs are offered by nongovernmental organizations and religious institutions. Many of these centers emphasize religious education and are believed to be affiliated with militant groups. All too often, children enter UNRWA's primary schools without the educational preparation and prior mental stimulation to allow them to excel academically and develop mentally. If Palestinian refugee children are to succeed in school and transition into productive adulthood, it is imperative that they are able to access early childhood education programs that prepare them for subsequent schooling and success.</t>
  </si>
  <si>
    <t>Association for the Development of Palestinian Camps (INAASH) was established in 1969 by a group of Lebanese and Palestinian women to raise the cultural, educational, and economic standing of children and women living in Lebanon's Palestinian refugee camps. The organization accomplishes this primarily through its kindergarten program and livelihoods project for women. Due to their refugee status and cultural norms, it is difficult for Palestinian women to venture outside the camps in search of gainful employment. For women seeking to generate income from their homes, the livelihoods project provides them with embroidery materials and training. For children, INAASH runs three secular kindergartens in three different Palestinian refugee camps, serving a total of 282 children between the ages of 3 and 5. INAASH is one of only three organizations that currently offer secular early childhood education for the Palestinian refugee community.</t>
  </si>
  <si>
    <t>Located in Lebanon's most densely populated refugee camp, the Bourj el-Barajneh kindergarten provides quality early childhood education for approximately 50 children. Classes last for four hours a day and are divided into three groups: 3-year-olds, 4-year-olds, and 5-year-olds. At the center, all the children learn science, math, and Arabic. INAASH's early childhood education and development curriculum promotes active and experiential learning and includes trips outside of the camp to broaden the children's cultural exposure. Each semester, INAASH adopts a learning theme, usually around science and environmental issues, which is then woven into all lessons and activities.</t>
  </si>
  <si>
    <t>The increase in INAASH's OCI scores, particularly in planning and monitoring and learning, reflects the organization's improved capacity in those areas after receiving in-house training from volunteer consultants.</t>
  </si>
  <si>
    <t>INAASH's budget depends heavily on its income-generating activities, and in the past year its budget decreased due to the increase in the cost of living in Lebanon and a decrease in the sale of INAASH's products.</t>
  </si>
  <si>
    <t>10498.01</t>
  </si>
  <si>
    <t>Association for the Development of Palestinian Camps works to raise the cultural, educational, and economic standing of women and youth living in Lebanon's Palestinian refugee camps.</t>
  </si>
  <si>
    <t>Our grant supports the provision of quality early childhood education to children in the camps.</t>
  </si>
  <si>
    <t>Association for the Development of Palestinian Camps (INAASH) was established in 1969 by a group of Lebanese and Palestinian women to raise the cultural, educational, and economic standing of children and women living in Lebanon's Palestinian refugee camps. The organization accomplishes this primarily through its kindergarten program and livelihoods project for women. Due to their refugee status and cultural norms, it is difficult for Palestinian women to venture outside the camps in search of gainful employment. For women seeking to generate income from their homes, the livelihoods project provides them with embroidery materials and training. For children, INAASH runs three secular kindergartens in three different Palestinian refugee camps, serving a total of 248 children between the ages of 3 and 5. INAASH is one of only three organizations that currently offer secular early childhood education for the Palestinian refugee community.</t>
  </si>
  <si>
    <t>Located in Lebanon's most densely populated refugee camp, the Bourj el-Barajneh kindergarten provides quality early childhood education to 50 children. Classes last for four hours a day and are divided into three groups: 3-year-olds, 4-year-olds, and 5-year-olds. At the center, all the children learn science, math, and Arabic. INAASH's early childhood education and development curriculum promotes active and experiential learning and includes trips outside of the camp to broaden the children's cultural exposure. Each semester, INAASH adopts a learning theme, usually around science and environmental issues, which is then woven into all lessons and activities.</t>
  </si>
  <si>
    <t>Due to political instability and a 35 percent increase in market prices, INAASH did not organize a summer camp last year; this is reflected in the decrease in the number of beneficiaries.</t>
  </si>
  <si>
    <t>10498</t>
  </si>
  <si>
    <t>The organization provides quality early childhood education to children in the camps.</t>
  </si>
  <si>
    <t>Palestinian refugee camps in Lebanon were established after the 1948 Arab-Israeli war and have now grown to a total of 12 camps across Lebanon, housing 225,125 registered refugees. Most of these refugee camps are overcrowded, poverty-stricken and lack formal infrastructure. The United Nations Relief and Works Agency for Palestine Refugees in the Near East (UNRWA) is mandated to provide basic services, including education, to Palestinian refugees in the camps. However, while the agency provides primary and secondary schooling, it does not offer early childhood education opportunities. Currently, early childhood education and development (ECD) programs are offered by nongovernmental organizations and religious institutions. Many of these ECD centers emphasize religious education, and are believed to be affiliated with militant groups. All too often, children enter UNRWA's primary schools without the proper education and mental stimulation to excel academically. If Palestinian refugee children are to succeed in school and transition into productive adulthood, it is imperative that they are abe to access early childhood education programs that prepare them for subsequent schooling and success.</t>
  </si>
  <si>
    <t>Inaash Association was established in 1969 by a group of Lebanese and Palestinian women to raise the cultural, educational and economic standing of women and youth living in Lebanon's Palestinian refugee camps. The organization accomplishes this primarily through its kindergarten program and livelihoods project for women. Due to their refugee status and cultural norms, it is difficult for Palestinian women to venture outside the camps in search of gainful employment. For women seeking to generate income from their homes, the livelihoods project provides them with embroidery materials and trainings. For children, Inaash runs 3 secular kindergartens in three different Palestinian refugee camps, serving a total of 250 children between the ages of 3 and 5. Inaash is one of only 3 organizations that currently offer secular early childhood education for the Palestinian refugee community. Throughout its history, Inaash has encountered significan obstacles, including the destruction of several kindergartens and its office space, partiucalry as a result of Lebanon's 20-year civil war. However, the organization has proven its resilience and commitment to the refugee community, remaining active on the direct services and national advocacy front. Last year, Inaash was selected to present the latest shadow report on Palestinian children's' rights to the International Children's Rights Committee in Geneva. The organization also serves as a consulting partner for the Ministry of Social Affairs in its development of its national strategic plan on children's rights.</t>
  </si>
  <si>
    <t>13313</t>
  </si>
  <si>
    <t>Senegal</t>
  </si>
  <si>
    <t>Saint Louis</t>
  </si>
  <si>
    <t xml:space="preserve">Association Jeunesse Espoir </t>
  </si>
  <si>
    <t>Issa Kouyate, director of Maison de la Gare (Senegal)</t>
  </si>
  <si>
    <t>Mamadou Diallo</t>
  </si>
  <si>
    <t>France volontaires</t>
  </si>
  <si>
    <t>Sénégal</t>
  </si>
  <si>
    <t>Aspyre Africa</t>
  </si>
  <si>
    <t>Angleterre</t>
  </si>
  <si>
    <t>Espoir Talibés</t>
  </si>
  <si>
    <t>Samu Social-UE</t>
  </si>
  <si>
    <t>13232</t>
  </si>
  <si>
    <t>12970</t>
  </si>
  <si>
    <t>stipends for volunteer teachers and school materials.</t>
  </si>
  <si>
    <t>Association Jeunesse Espoir (AJE) advances the rights and education of adolescent girls, especially those who are street-based or are at high risk for human trafficking, modern-day slavery, sexual violence, or abuse, by providing the girls with a safe space and psychosocial support, helping to reunite them with their families, and assisting them to go to school.</t>
  </si>
  <si>
    <t xml:space="preserve">GFC supports AJE’s education program, which  prepares the girls to go back to school through a remedial education course and offers after-school tutoring to help the girls stay in school and learn. 
</t>
  </si>
  <si>
    <t>Street Child Africa</t>
  </si>
  <si>
    <t>Samu Social Sénégal</t>
  </si>
  <si>
    <t>The Global Fund for Children</t>
  </si>
  <si>
    <t>Etats-Unis</t>
  </si>
  <si>
    <t>12644</t>
  </si>
  <si>
    <t>school supplies and teachers stipends.</t>
  </si>
  <si>
    <t xml:space="preserve">Association Jeunesse Espoir (AJE) advances the rights and education of adolescent girls, especially those who are street-based or are at high risk for human trafficking, modern-day slavery, sexual violence, or abuse, by providing the girls with a safe space and psychosocial support, helping to reunite them with their families, and assisting them to go to school. </t>
  </si>
  <si>
    <t xml:space="preserve">GFC supports AJE’s education program, which  prepares the girls to go back to school through a remedial education course and offers after-school tutoring to help the girls stay in school and learn. </t>
  </si>
  <si>
    <t>Education is one of the most critical routes to empowerment for women. It is also an area that offers some of the clearest examples of the discrimination that girls suffer. Worldwide, there are twice as many girls as boys not attending school, and twice as many illiterate women as men. In most parts of Africa, early unplanned pregnancy, early marriage, childbirth, and motherhood have a direct impact on the ability of a girl to go to school, stay in school, and complete her education. Offering girls basic education has been proven to empower them to have better health, as well as more social and economic autonomy. Unfortunately, the perceived opportunity costs of education for adolescent girls are higher than for their male peers. This is due to girls having greater responsibility for household domestic work and child rearing. Active and meaningful parental and community involvement is necessary to supplement government and other stakeholders’ efforts to address this situation.</t>
  </si>
  <si>
    <t>Association Jeunesse Espoir (AJE) provides opportunities for adolescent girls to obtain access to education and unlock their potential. AJE works with street-based adolescent girls, who are at high risk for human trafficking, modern-day slavery, sexual violence, and abuse. Many of these girls are from single-parent families, and some have children of their own. Recently, AJE has been involved with girls ensnared in "baby factory" activities. These girls are lured to hostels and sometimes receive a small payment to carry pregnancies to term. Their babies are then trafficked and sold to rich families in Nigeria and elsewhere. Founded in 2012, AJE has seven staff members and ten volunteers. Mohamed Lamine Tall is one of the co-founders and the current executive director of AJE. Before founding the organization with three of his friends, Tall had more than a decade of experience working with talibés, survivors of human trafficking, and street-based children. Enslaved himself, Tall ran away from his slave master at age 12 and was rescued by an NGO, which rehabilitated him and reunited him with his family. He served in the Senegalese army before joining international organizations and working with vulnerable children as an educator. With his leadership, AJE’s work with adolescent girls has been recognized by the office of the prime minister of Senegal and by international stakeholders.</t>
  </si>
  <si>
    <t>AJE serves over 2,000 children, 600 of whom are girls and young women between the ages of 6 and 24. Many of the girls are at risk for teen pregnancy or are teenage mothers living in unstable households. AJE’s education program provides the girls with support for formal education and offers leadership and mentorship training. The organization also offers healthcare support and school preparedness sessions for those who have dropped out of school, so that they can be reintegrated into formal schooling. After-school tutoring is provided five days a week to accelerate the academic performance of the girls. Program participants are fully involved in making decisions about their future and what they want to study, and all of the girls receive psychosocial support. Those who are in need of shelter are referred to partnering organizations, and AJE monitors the girls at the partnering organizations biweekly for up to two years to provide guidance and tailored support. The beneficiaries who return to formal schooling after completing AJE’s year-long remedial education program continue to benefit from the organization’s extracurricular activities and after-school support.</t>
  </si>
  <si>
    <t>AJE is managed by a strong local team of experts and opinion leaders, with support from experienced volunteers. The organization is working with dedicated community members to ensure that they provide quality girls’ education and family empowerment support. GFC’s support will contribute to the organization’s learning process and growth. AJE will be part of Echidna Giving’s girls’ education portfolio.</t>
  </si>
  <si>
    <t>EspoirTalibé</t>
  </si>
  <si>
    <t>200.02</t>
  </si>
  <si>
    <t>Association La Lumière</t>
  </si>
  <si>
    <t>La Lumière promotes the well being of street children, female domestic workers, migrant families, and other marginalized populations living in rural and underdeveloped areas.</t>
  </si>
  <si>
    <t>As part of these efforts, La Lumière works to improve school enrollment among children working in the gold mines near Tambacounda.</t>
  </si>
  <si>
    <t>Tambacounda, a rural region in southwestern Senegal, is situated near the borders of Mali, Guinea, Guinea-Bissau, and the Gambia. Plantations, factories, and mining operations around Tambacounda attract families and children from interior areas and neighboring countries who come in search of employment. In particular, the gold-mining industry informally employs entire families, as children can fit into small mining tunnels, haul water from faraway wells, and provide additional help with domestic and childcare duties. With few nearby schools actively encouraging attendance, many of the children who help their parents in the mines never enroll in primary school and are thus condemned to a lifetime of manual labor. Besides limiting children's future opportunities, the gold mines create real health and safety hazards for children. Most communities do not have access to running water or sewage systems. Furthermore, residents of these communities, which lack electricity and public transportation, are not exposed to television, newspapers, or other points of view, and therefore many of them remain ignorant of the rights of workers and children.</t>
  </si>
  <si>
    <t>Association La Lumière was founded in 1999 to protect and promote the well-being of children, women, and other marginalized populations living in rural, undeveloped areas. Noting that most of the methods, research, and financial support for development projects in Senegal remain centered in and around the capital city of Dakar, La Lumière not only provides services to individuals but also strives to instill a sense of community empowerment and cooperation. The organization's main activities include a shelter and educational development opportunities for street children; advocacy on behalf of children in conflict with the law; and mobilization of female domestic workers in promotion of their rights, health, and social inclusion.</t>
  </si>
  <si>
    <t>10354</t>
  </si>
  <si>
    <t>25,000 USD to establish an income-generating activity and organize a strategic-planning retreat for all
staff members.
18,270 USD to purchase materials and equipment such as chairs, tables, and a sound system for its
income-generating activity. The organization intends to provide affordable equipment for rental purposes
in Tambacounda, where there are a high number of cultural events and ceremonies.
6,730 USD for an organization-wide five-day strategic-planning retreat facilitated by experts in
communications, monitoring, and evaluation. The expert consultants will play a critical role in the
development of the organization's strategic plan and of its marketing plan for its rental business.</t>
  </si>
  <si>
    <t>No Report in P Drive</t>
  </si>
  <si>
    <t>Based in Tambacounda, Association La Lumière was founded in 1999 to protect and promote the well-being of children, women, and other marginalized populations living in rural, undeveloped areas. The organization's main activities include a shelter and educational development opportunities for street children; advocacy on behalf of children in conflict with the law; and mobilization of female domestic workers in promotion of their rights, health, and social inclusion. As part of its work promoting health in gold-mining communities, La Lumière has conducted baseline surveys and led research concerning the situation of working children. In order to encourage school enrollment among children living near the gold mines, La Lumière organizes community-wide awareness activities that incorporate input and invite participation from schools, families, and industries; develop realistic steps to integrate older, working children into the mainstream school system; and generate awareness regarding the laws pertaining to children's rights.
A renowned leader in supporting children and youth, La Lumière has grown its budget since the beginning of GFC's funding in 2003 from $63,524 to $394,675. Having worked for years providing direct services, the organization is currently undergoing a transition to a greater focus on and prioritization of advocacy. La Lumière is a reputable organization in Senegal, particularly within anti-trafficking and anti-child labor NGO communities. Building on its longevity and experience, La Lumière also mentors emerging organizations working with children and youth. La Lumière recently underwent a comprehensive organizational assessment and strategic planning, and is working closely with Oxfam America to strengthen its institutional capacity. The organization attended GFC's first West Africa Knowledge Exchange where it engaged peer organizations to critically analyze the role of NGOs in advocacy at the community and national level.</t>
  </si>
  <si>
    <t>12714</t>
  </si>
  <si>
    <t>Moldova</t>
  </si>
  <si>
    <t>Chisinau</t>
  </si>
  <si>
    <t>Association of Children and Youth with Disabilities VITA</t>
  </si>
  <si>
    <t>Lisa Fiala (Former GFC staff member)</t>
  </si>
  <si>
    <t>costs associated with the Discover the World program.</t>
  </si>
  <si>
    <t xml:space="preserve">The Association of Children and Youth with Disabilities VITA works to enhance the educational opportunities of children with multiple disabilities. </t>
  </si>
  <si>
    <t>GFC supports VITA’s educational support and social inclusion activities for disabled children, as well as training for teachers to promote inclusion of children with disabilities in the classroom.</t>
  </si>
  <si>
    <t>VITA is an organization that continues to attract substantial in-kind support in the form of meeting space and clothes and supplies for its beneficiaries, but not large multi-year awards. This will continue to be a challenge for VITA, but because of its relationship with GFC, it was able to make progress in other key organizational areas. In 2012, the organization completed its first strategic plan. In 2013, after participating in a Knowledge Exchange in Ukraine, VITA adopted the idea of a Parents Club from a GFC grassroots partner in Ukraine. This Parents Club is a key part of the organization’s sustainability because of the in-kind and financial donations of the parents and their contacts. VITA will host the 2016 Knowledge Exchange in Chisinau.</t>
  </si>
  <si>
    <t>The organization’s main donor has decreased its support over the past few years, and because VITA did not receive a primary grant from GFC in 2015, its total expenditures last year were further reduced.</t>
  </si>
  <si>
    <t>In previous years, the organization used different standards for measuring the improvement of social skills. Last year, the organization used a wider set of criteria for evaluating improvement in these skills, resulting in a higher outcome result.</t>
  </si>
  <si>
    <t>Program participants who improved their communication and interpersonal skills</t>
  </si>
  <si>
    <t xml:space="preserve">Perkins School for the Blind </t>
  </si>
  <si>
    <t>11902</t>
  </si>
  <si>
    <t>staff training, psychological consultations, and public awareness and inclusion events for children.</t>
  </si>
  <si>
    <t>VITA has recently experienced impressive organizational growth. As a result of participation in a GFC Knowledge Exchange in 2012 and a subsequent GFC opportunity grant, VITA established its first Parents Club in 2013. Another staff member participated in a 2013 GFC Knowledge Exchange, strengthening the capacity of the organization by empowering younger staff. The organization also recently made significant progress in securing more unrestricted local funding. GFC will continue to provide inputs to further bolster VITA’s progress.</t>
  </si>
  <si>
    <t xml:space="preserve">After receiving an organizational development award from GFC and going through this process, the organization evaluated its capacity in several categories more accurately than in the first two years of its partnership with GFC. </t>
  </si>
  <si>
    <t>The organization received a larger grant last year from one of its main donors and also increased donations from individuals.</t>
  </si>
  <si>
    <t>Perkins School for the Blind</t>
  </si>
  <si>
    <t>11520</t>
  </si>
  <si>
    <t>The Association of Children and Youth with Disabilities VITA works to enhance the educational opportunities of children with multiple disabilities.</t>
  </si>
  <si>
    <t>VITA has benefited from a number of GFC value-added services: VITA staff attended GFC Knowledge Exchanges in 2011 and 2012, while VITA staff and parents received an opportunity grant to conduct an exchange with another GFC partner in order to learn how to create a strong parents' association within the organization. Lastly, VITA received an organizational development award last year and worked closely with a consultant during this process to strengthen the organization's human resources and fundraising capacity. VITA staff have credited these inputs with strengthening the internal processes of the organization and helping the organization to gradually increase its budget. GFC will work with VITA over the next few years to ensure a stable and sustainable exit.</t>
  </si>
  <si>
    <t>Peace Corps-Moldova</t>
  </si>
  <si>
    <t>10437.02</t>
  </si>
  <si>
    <t>VITA works to enhance the educational opportunities of children with multiple disabilities.</t>
  </si>
  <si>
    <t>Our grant supports educational support and social inclusion activities for disabled children, as well as training for teachers to promote inclusion of children in the classroom.</t>
  </si>
  <si>
    <t>Beginning in Year 2, VITA counted children and youth who participated in public awareness events as directly served.</t>
  </si>
  <si>
    <t>VITA's budget only slightly increased in Year 3, but the organization has already secured $6,000 in additional funding for 2012.</t>
  </si>
  <si>
    <t>VITA is working with an organizational development consultant through a GFC organizational development award to improve its reporting of outcomes.</t>
  </si>
  <si>
    <t>10437.01</t>
  </si>
  <si>
    <t>Moldova is Europe's poorest country with a population of around 3.5 million. Following the fall of the Soviet Union, Moldova continued to implement a Soviet-style educational system for children with disabilities, which was primarily one of exclusion. A negative perception of children with disabilities supported the concept and practice of excluding disabled children from classrooms and home life.  These attitudes and practices contributed to the lack of an inclusion policy for people with disabilities, a gap in educational and social services for children with disabilities and their families, and a lack of preparation on the part of mainstream schools for accepting and supporting children with special needs. Parents of children with physical or mental disabilities were encouraged to send their children to state institutions, where many of the children were denied proper care. Due to a poor economic situation, a lack of information, and the stigma around children with disabilities, parents continue to send their disabled children to institutions. As of January, 2011, there were 15,088 children with special needs in Moldova, with over 5,000 of them living in 38 special institutions for children with physical and mental disabilities.</t>
  </si>
  <si>
    <t>The Association of Children and Youth with Disabilities VITA is directed at improving the living conditions of children and youth with disabilities and facilitating their integration into mainstream society. VITA also focuses on the protection of the rights of children and youth with disabilities in Moldova. VITA is supported by state institutions, including the Ministry of Education, Youth and Sport; the Ministry of Health; the Ministry of Social Protection; and the Department of Education and Youth. VITA has collaborated with NGOs and other institutions in Moldova, Russia, and the US. The organization was founded in 2003 by Valentina Lebedeva, the mother of a child with multiple disabilities.</t>
  </si>
  <si>
    <t>VITA offers trainings and workshops to promote the psychological and pedagogical integration of deaf-blind children and blind children with multiple disabilities in educational institutions in Moldova. Activities under this program include seminars on equality, trainings on how to work with children with multiple disabilities, and summer camps for the children and their families. The organization holds an annual integration summer camp for children with multiple disabilities to provide an opportunity for the children to socialize with other children in the community and to raise awareness of disability issues in Moldova.</t>
  </si>
  <si>
    <t>In Year 1, VITA counted only summer camp participants as directly served. Last year, the organization also included children who participated directly in public awareness events.</t>
  </si>
  <si>
    <t>VITA did not complete the Year 1 OCI evaluation.</t>
  </si>
  <si>
    <t>VITA did not count any local donors among its funders for Year 2. Its budget for Year 1 should have been reported as $9,127 (rather than $61,000).</t>
  </si>
  <si>
    <t>10437</t>
  </si>
  <si>
    <t>Association of Children and Youth with Disabilities VITA works to enhance the educational opportunities of children with multiple disabilities.</t>
  </si>
  <si>
    <t>VITA's services include basic educational support and social inclusion activities for disabled children, training for teachers to promote inclusion of children in the classroom, and a program focusing on the integration of children with multiple disabilities into Chisinau's educational institutions.</t>
  </si>
  <si>
    <t>Moldova is Europe's poorest country with a population of around 3.5 million.  Following the fall of the Soviet Union, Moldova continued to implement a soviet style educational system for children with disabilities, which was primarily one of exclusion.  The negative perception of children with disabilities and lack of tolerance for differences continued to support the idea of exclusion from classrooms, as well as home life.  This perpetuated a lack of policy implementation for people with disabilities, a gap of educational and social services for children with disabilities and their families and a lack of preparation of mainstream schools for accepting and supporting children with special needs. Parents of children with physical or mental disabilities were encouraged to send them to the institutions and many children who had been forced to live in institutions were continually left without proper care The current situation in Moldova for children with disabilities has not changed dramatically since soviet times.  Due to the economic situation, lack of information, and stigma around children with disabilities, parents continue to send them to institutions.  According the most recent statistics available in 2004, there are about 13,225 children with special needs. 4,900 of them are placed in 38 special institutions for children with physical and mental problems. From the whole number of institutionalized children only 10% are orphans. The other 90% have one or both parents. Most children with special needs don't receive the necessary medical, physical, educational or psychological assistance.</t>
  </si>
  <si>
    <t>The Association of Children and Youth with Disabilities "VITA" is a non-governmental organization whose activity is directed at the improvement of living conditions of children and youth with disabilities and their integration into modern society.  VITA's primary goal is drawing society's and state institutions' attention to improving living conditions for the disabled and integration and protection of the rights of children and youth with disabilities in Moldova.  VITA is supported by state institutions including the Parliament of the Republic of Moldova; the Ministry of Education, Youth and Sport; the Ministry of Health; the Ministry of Social Protection and the Department of Education and Youth in Chisinau.  VITA has collaborated with NGOS in and special institutions in Moldova, Russia and the US.  The most successful international collaboration in the organization's history was joint cooperation between VITA and the Perkins School for the Blind in the US.  The organization was founded in 2003, by Valentina Lebedeva, the mother of child with multiple disabilities.</t>
  </si>
  <si>
    <t>11983</t>
  </si>
  <si>
    <t>Chennai</t>
  </si>
  <si>
    <t>Association of Community Movements for Social Action</t>
  </si>
  <si>
    <t>salaries, office supplies, and scholarships.</t>
  </si>
  <si>
    <t xml:space="preserve">Association of Community Movements for Social Action (ACMSA) provides training for and builds the capacity of Dalit women and adolescents in rural Tamil Nadu. </t>
  </si>
  <si>
    <t>GFC supports the economic empowerment program, which offers income generation education and training in sewing, tailoring, market strategy, basic business skills, and information technology to Dalit girls and young women between the ages of 14 and 25 who are unemployed, have dropped out of school, and live below the poverty line.</t>
  </si>
  <si>
    <t>Over the course of its partnership with GFC, ACMSA has steadily developed its educational programs for vulnerable children and increased the number of children who can access its services. With the support and encouragement of GFC, the organization created a computer training unit in 2009 and improved the quality of its educational programs at its urban and rural centers. ACMSA also benefited from participation in GFC Knowledge Exchanges and increased visibility, including participation in an international association against ethnic discrimination.</t>
  </si>
  <si>
    <t>Number of program participants engaging in youth-led civic campaigns</t>
  </si>
  <si>
    <t>11575</t>
  </si>
  <si>
    <t>salaries, vocational training materials, school supplies, and operational costs.</t>
  </si>
  <si>
    <t>Association of Community Movements for Social Action (ACMSA) provides training for and builds the capacity of Dalit women and adolescents in rural Tamil Nadu.</t>
  </si>
  <si>
    <t>ACMSA has sustained steady growth in its programs and in the number of children served during GFC's funding. The organization has attended three Knowledge Exchanges and received an organizational development award in 2012. The organization is recognized within the community for its work, won an award for its significant work with young Dalit woman from the Bharatiya Dalit Sahitya Academy, and has been featured on various television shows and newspapers in Tamil Nadu. ACMSA has seen significant growth in its OCI score throughout GFC's partnership and has received several of GFC's value-added services. GFC anticipates preparing the organization for exit with final GFC inputs for leverage and sustainability.</t>
  </si>
  <si>
    <t>Buraku Liberation League</t>
  </si>
  <si>
    <t>Japan</t>
  </si>
  <si>
    <t>1433.04</t>
  </si>
  <si>
    <t>ACMSA provides training for and builds the capacity of Dalit women and adolescents in rural Tamil Nadu.</t>
  </si>
  <si>
    <t>Our grant supports the economic empowerment program, which offers income generation education and training in sewing, tailoring, market strategy, basic business skills, and information technology to Dalit girls and young women between the ages of 14 and 25 who are unemployed, have dropped out of school, and live below the poverty line.</t>
  </si>
  <si>
    <t>In India, approximately 250 million people are Dalit, the lowest caste in India's highly stratified society. Dalits, or untouchables, have historically been relegated to degrading occupations such as sewage collection and scavenging, as well as denied access to temples, village water resources, and common land. Dalit women and children are subject to some of the harshest prejudices. Dalit children are frequently made to sit in the back of the classroom, while women are considered inherently unskilled, and hence their work goes unrecognized, underpaid, and at times even unpaid. Almost all Dalit women enter the labor force before the age of 20, and 31 percent of the girl children from Dalit communities are child workers. While efforts throughout India to transcend caste have resulted in occasional pockets of change, there is still much to do to reform such deep-seated discrimination.</t>
  </si>
  <si>
    <t>Established in 1986, Association of Community Movements for Social Action (ACMSA) is a community-based organization that trains and builds the capacity of Dalits in rural Tamil Nadu. Under the mission of empowering the powerless, ACMSA works with Dalit women and adolescents. The organization implements several initiatives to address economic, political, and social discrimination against Dalits. To combat social discrimination, ACMSA holds leadership trainings for women. To promote livelihood and economic independence, ACMSA conducts trainings on self-employment in economically viable trades. These self-employment trainings have been leveraged by 20 self-help groups, totaling 300 women, to take advantage of government loans to run small businesses, and graduates of the trainings generate an average income of $40 per month. Y. John Manogaran, the founder director of ACMSA, is himself a Dalit and has served the rural Dalit community in various capacities for the last 25 years.</t>
  </si>
  <si>
    <t>The Economic Empowerment program promotes income generation for about 60 rural Dalit adolescent girls and women, ages 14 to 25, who are unemployed, who have dropped out of school, and whose families live below the poverty line. The program includes a tailoring unit, which teaches young women to establish their own tailoring enterprises by providing sewing machines and a trained instructor in village community centers. In the short term, this initiative instills confidence and helps the young women generate enough income to meet basic needs like food, clothing, and shelter. The tailoring initiative's longer-term goal is for the women who participate to form a production unit that will both train increased numbers of Dalit girls and employ women from within the community.</t>
  </si>
  <si>
    <t>Buraki Liberation League</t>
  </si>
  <si>
    <t>1433.03</t>
  </si>
  <si>
    <t>In India, approximately 250 million people are Dalit, the lowest caste in India's highly stratified society. Dalits, or untouchables, have historically been relegated to degrading occupations such as sewage collection and scavenging, as well as denied access to temples, village water resources, and common land. Dalit women and children are subject to some of the harshest prejudices. Dalit children are frequently made to sit in the back of the classroom, while women are considered inherently unskilled, and hence their work goes unrecognized, underpaid, and at times even unpaid. Nearly 85 percent of Dalit women work in the agricultural sector, which is unorganized and lacks the employee benefits, namely medical benefits, found in most organized sectors. Almost all Dalit women enter the labor force before the age of 20, and 31 percent of the girl children from Dalit communities are child workers. While efforts throughout India to transcend caste have resulted in occasional pockets of change, there is still much to do to fundamentally reform such deep-seated discrimination.</t>
  </si>
  <si>
    <t>Established in 1986, Association of Community Movements for Social Action (ACMSA) is a community-based organization that trains and builds the capacity of Dalits in rural Tamil Nadu. Under the mission of empowering the powerless, ACMSA works with Dalit women and adolescents. The organization implements several initiatives to address issues of economic, political, and social discrimination against Dalits. To combat social discrimination, ACMSA holds leadership trainings for women. To promote livelihood and economic independence, ACMSA conducts trainings on self-employment in economically viable trades. These self-employment trainings have been leveraged by 20 self-help groups, totaling 300 women, to take advantage of government loans to run small businesses, and graduates of the training generate an average income of $40 per month. Y. John Manogaran, the founder and director of ACMSA, is himself a Dalit and has served the rural Dalit community in various capacities for the last 25 years.</t>
  </si>
  <si>
    <t>The Economic Empowerment program promotes income generation for about 60 rural Dalit adolescent girls and women, ages 14 to 25, who are unemployed, who have dropped out of school, and whose families live below the poverty line. The program includes a tailoring unit, which teaches young women to establish their own tailoring enterprises by providing sewing machines and a trained instructor in the village community center. Marketing strategy and basic business skills are also taught to further enhance participants' entrepreneurial potential. In the short term, this initiative instills confidence and helps the young women generate enough income to meet basic needs like food, clothing, and shelter. The tailoring initiative's longer-term goal is for the women who participate to form a production unit that will both train increased numbers of Dalit girls and also employ women from within the community.</t>
  </si>
  <si>
    <t>1433.02</t>
  </si>
  <si>
    <t>The economic empowerment program offers income generation education and training in sewing, tailoring, fashion design, and information technology to Dalit adolescent girls between the ages of 14 and 25 who are unemployed, have dropped out of school, and live below the poverty line.</t>
  </si>
  <si>
    <t>12703</t>
  </si>
  <si>
    <t>Ukraine</t>
  </si>
  <si>
    <t>Kyiv</t>
  </si>
  <si>
    <t>Association of Disabled Young People of the Eastern Donbass</t>
  </si>
  <si>
    <t>salaries of distance-school teachers.</t>
  </si>
  <si>
    <t>Association of Disabled Young People of the Eastern Donbass (AMI-East) provides medical and social rehabilitation services and educational programs for children and youth with disabilities, as well as public outreach and training.</t>
  </si>
  <si>
    <t>GFC supports AMI-East’s distance school for children and youth with disabilities.</t>
  </si>
  <si>
    <t>In the past year, AMI-East continued to focus its work on supporting children and youth who are living with disabilities and are now internally displaced persons (IDPs) because of the conflict with Russia in the Donbass. The organization worked with hundreds of internally displaced children and youth spread out all over Ukraine through its distance school. AMI-East also conducted informational workshops and festivals in the past year in Kyiv, Odesa, and other cities to bring attention to the particular vulnerability of internally displaced children and youth living with disabilities. In addition, the organization continued its social inclusion workshops for teachers in the Kyiv region.</t>
  </si>
  <si>
    <t>Children served: AMI-East’s distance school allowed the organization to work with many more children remotely, without incurring significant program costs.</t>
  </si>
  <si>
    <t>The higher budget in year 4 reflected one-time emergency grants to help with resettlement after the Donbass conflict began, and those grants have now ended, resulting in lower expenditures in year 5.</t>
  </si>
  <si>
    <t>Teachers who, after attending inclusive-education seminars, wanted to learn more about inclusive education</t>
  </si>
  <si>
    <t>Research and Training Institute of D. Snow Corporation</t>
  </si>
  <si>
    <t>USA Embassy in Ukraine</t>
  </si>
  <si>
    <t>International Fund "Renaissance"</t>
  </si>
  <si>
    <t>12334</t>
  </si>
  <si>
    <t>salaries and office supplies.</t>
  </si>
  <si>
    <t>The world was turned upside down for AMI-East in 2014. The organization’s home city of Luhansk became one of the strongholds for the separatist movement battling the Ukrainian authorities. The threat of bombing, along with lack of food, water, and other basic necessities, led to AMI-East evacuating most of its beneficiaries to other cities in Ukraine. The leadership of AMI-East then left Luhansk as well. They settled in Kyiv and are now attempting to reach their dispersed beneficiaries through a distance school. The organization is in a fragile position, so GFC sent an emergency grant during the past year to help provide winter clothing for many of the beneficiaries who fled with few possessions. GFC will continue to support AMI-East with value-added services as the organization continues to rebuild and refocus its programs in a new city.</t>
  </si>
  <si>
    <t>Although AMI-East secured crisis-related grants from the US Embassy and UNDP last year, the organization could not reach all of its usual beneficiaries, and the number served decreased.</t>
  </si>
  <si>
    <t>Despite the traumatic relocation of its beneficiaries and programs to Kyiv, AMI-East was able to secure large grants from the US Embassy and UNDP last year.</t>
  </si>
  <si>
    <t>AMI-East was able to work with teachers before and after its relocation, ensuring outcome continuity.</t>
  </si>
  <si>
    <t>Most of the leadership and beneficiaries of AMI-East evacuated from their city of Luhansk to other cities in Ukraine after the war began in 2014. AMI-East is re-forming and refocusing from its new location in Kyiv, but the organization needs support and monitoring to ensure its future viability.</t>
  </si>
  <si>
    <t>UNDP ISAR "Unity"</t>
  </si>
  <si>
    <t>Institute of Researches and Trainings of D.Snow Corporation</t>
  </si>
  <si>
    <t>Ukrainian Women's Fund</t>
  </si>
  <si>
    <t>12245</t>
  </si>
  <si>
    <t>11979</t>
  </si>
  <si>
    <t xml:space="preserve">salaries of staff and master class instructors. </t>
  </si>
  <si>
    <t xml:space="preserve">Association of Disabled Young People of the Eastern Donbass (AMI-East) provides medical and social rehabilitation services and educational programs for children and youth with disabilities, as well as public outreach and training. </t>
  </si>
  <si>
    <t>GFC supports AMI-East’s master classes in wheelchair dancing and creative arts for children and youth living with disabilities.</t>
  </si>
  <si>
    <t>AMI-East continues to build awareness for the rights and talents of children and youth living with disabilities. Through its regional and national events that showcase its performers and musicians, AMI-East continues to demonstrate the positive influence of its master classes in dance, music, and art. AMI-East is still working to develop its fundraising base and retain professionals on its staff, and with anticipated GFC inputs in organizational development, the organization should make progress in these areas.</t>
  </si>
  <si>
    <t>Despite working in a difficult funding environment, AMI-East has rebuilt its budget after recent decreases, and future GFC inputs will be focused on helping the organization to build its fundraising capacity.</t>
  </si>
  <si>
    <t>USA Embassy</t>
  </si>
  <si>
    <t>Fund "Blagovest"</t>
  </si>
  <si>
    <t>Care Package Assistance</t>
  </si>
  <si>
    <t>11636</t>
  </si>
  <si>
    <t>the salaries of instructors and staff.</t>
  </si>
  <si>
    <t>AMI-East's budget decreased last year because the local authorities withdrew their support for many social programs, including those conducted by AMI-East. AMI-East still has good relations with local government and will try to regain this funding, but the organization needs more guidance as it continues to build its fundraising capacity.</t>
  </si>
  <si>
    <t>10845.01</t>
  </si>
  <si>
    <t>AMI-East provides medical and social rehabilitation services and educational programs for children and youth with disabilities, as well as public outreach and training.</t>
  </si>
  <si>
    <t>Our grant supports master classes in wheelchair dancing and creative arts for children and youth living with disabilities.</t>
  </si>
  <si>
    <t>People living with disabilities in Ukraine, already marginalized and often confined to special institutions, have seen their living conditions and access to support stagnate or worsen in independent Ukraine. Educational and employment opportunities for people living with disabilities are still limited, and with social stigma remaining, public policies to improve living conditions for people with disabilities have not been implemented. Urban areas, with their heavy reliance on public transportation and multistory buildings, present a particularly difficult challenge for people with physical disabilities, as access for users of wheelchairs and other mobility aids is practically nonexistent. In southeastern Luhansk Oblast, there are approximately 7,000 children living with disabilities.</t>
  </si>
  <si>
    <t>The Association of Young Disabled People of the Eastern Donbass (AMI-East) was created by a group of young people in 2002 who had suffered spinal injuries and therefore relied on wheelchairs for mobility. AMI-East provides medical and social rehabilitation services and educational programs for children and youth with disabilities. The organization also reaches hundreds of additional children and youth each year through public outreach and trainings. AMI-East collaborates with other community organizations in Luhansk Oblast that focus on providing services for people with disabilities and is a tireless advocate for promoting the rights of children and youth with disabilities, including the right of proper access to educational institutions and workplaces. The organization is a member of the National Assembly of the Disabled of Ukraine, the Coalition to Defend the Rights of Disabled People, and the Luhansk Youth Council. Founder and director Tatiana Barantsova moves with the aid of a wheelchair and is a leader in improving the lives of people with disabilities.</t>
  </si>
  <si>
    <t>AMI-East is an innovator in providing creative and physical-education opportunities for children and youth with disabilities. The organization conducts master classes in wheelchair dancing and creative arts for children and youth that not only allow for individual expression but, through displays and performances, also serve to educate the public about the abilities and rights of people living with disabilities. Over 40 youth aged 10 to 24 take part in dancing classes, including wheelchair dancing, once a week for two hours. Graduates of the class are famous for demonstrating their dancing at regional and national festivals to highlight the creative abilities of people with disabilities. AMI-East also conducts a weekly two-hour creative arts master class for children and youth aged 4 to 24 who have severe mental disabilities. These classes focus on drawing with ink, charcoal, and paint. The artwork produced in the classes is highlighted in regional arts festivals.</t>
  </si>
  <si>
    <t>Two major grants to AMI-East ended in Year 1. The organization is pursuing several additional funding sources.</t>
  </si>
  <si>
    <t>National Assembly for the Disabled</t>
  </si>
  <si>
    <t>10845</t>
  </si>
  <si>
    <t>Approximately 70 percent of Ukraine's 45 million people live in urban areas, and the southeastern Donbass region, comprised of Donetsk and Luhansk oblasts, is the most urbanized and industrialized region in the country. In this region during the Soviet Union, large factories provided daycare and health care and education to their workers and families, but as many factories closed or cut their workforces in Ukraine's post-Soviet economy, the previous services that had been provided disappeared. Even as some heavy industry recovered, the factories did not restore their support, with vulnerable families left to rely on the state's insufficient social services. People living with disabilities in Ukraine, already marginalized to special institutions or confined to their families in the USSR, have seen their living conditions and access to support stagnate or even worsen in independent Ukraine. Educational and employment opportunities for people living with disabilities are still limited and with social stigmatization remaining, public policies to improve living conditions for people with disabilities have not been implemented. Urban areas, with a heavy reliance on public transportation and multi-story buildings, present a particularly difficult challenge for people living with physical disabilities, with wheelchair or other disabled access practically nonexistent. In Luhansk oblast, there are approximately 7,000 children living with disabilities.</t>
  </si>
  <si>
    <t>The Association of Young Disabled People of the Eastern Donbass ("AMI-East") was created by a group of young people in 2002 that had suffered spinal injuries and that were living in wheelchairs. The organization provides professional medical and social rehabilitation and educational and professional educational programs for children and youth with disabilities. The organization also reaches hundreds of other children and youth each year through direct public outreach and trainings. AMI-East unites community organizations in Luhansk oblast that focus on providing services for people living with disabilities, and is a tireless advocate for promoting the rights of children and youth living with disabilities, including the right of proper access in educational institutions and in the workplace. The organization is a member of the National Assembly of the Disabled in Ukraine, the coalition to defend the rights of disabled people, and the Luhansk youth council. Founder and director Tatiana Barantsova moves with the aid of a wheelchair, and is a leader in improving the lives of people with disabilities.</t>
  </si>
  <si>
    <t>AMI-East is an innovator in providing creative and physical educational opportunities for children and youth with disabilities. The organization conducts master classes in wheelchair dancing and creative arts for children and youth that not only allow for individual expression, but that, through displays and performances, also serve to educate the public about the abilities and rights of people living with disabilities. Twenty-five children aged 10-17 and youth aged 18-24 take part in wheelchair dancing classes once a week for two hours. Graduates of the class are famous for demonstrating their dancing at regional and national festivals to highlight the creative abilities of people living with disabilities. AMI-East also conducts a creative arts master class for 35 children aged 4 to 18 and youth aged 18 to 24 living with severe mental disabilities once a week for two hours. These classes focus on   drawing in ink, charcoal, and paint. The artwork produced in the classes is highlighted in regional arts festivals. GFC's grant will support salaries and materials for the master classes in wheelchair dancing and creative arts.</t>
  </si>
  <si>
    <t>AMI-East conducts a large number of trainings, workshops, and public outreach events besides its master classes. The number served reflects the direct contact the organization has at these events with children and youth in the region.</t>
  </si>
  <si>
    <t>East Europe Foundation</t>
  </si>
  <si>
    <t>Embassy of Denmark to Ukraine</t>
  </si>
  <si>
    <t>10004.04</t>
  </si>
  <si>
    <t>Burundi</t>
  </si>
  <si>
    <t>Bujumbura</t>
  </si>
  <si>
    <t>Association pour la Promotion de la Fille Burundaise</t>
  </si>
  <si>
    <t>Association for the Promotion of the Burundian Girl</t>
  </si>
  <si>
    <t>Iracanye Belyse (Collectif pour la Promotion des Associations de Jeunes, Burundi)</t>
  </si>
  <si>
    <t>scholarships, school-related expenses, and administrative support.</t>
  </si>
  <si>
    <t xml:space="preserve">Association pour la Promotion de la Fille Burundaise (APFB) works to awaken the sociopolitical and economic consciousness of young girls in Burundi through academic support, vocational training programs, and awareness-raising initiatives. </t>
  </si>
  <si>
    <t>GFC supports APFB’s academic empowerment program, which offers educational support and financial assistance to girls in primary and secondary school and challenges society’s negligence of girls’ education.</t>
  </si>
  <si>
    <t>During the course of its partnership with GFC, APFB has been able to transform the educational support it provided to children and youth into a more comprehensive program. The organization now provides school kits, scholarships, a transportation allowance, and a hygiene kit to all the children in the program. In addition, the children are each assigned a mentor from their community to monitor their school progress and to provide them with guidance. At the organizational level, APFB improved its program and financial management. The organization hired two staff members, one to manage the education program and the other to manage the gender program. The organization also hired a secretary with accounting experience to improve its financial procedures. This year's grant will be the organization's last grant  from GFC.</t>
  </si>
  <si>
    <t>Percentage of program participants promoted to the next grade level</t>
  </si>
  <si>
    <t>Oxfam</t>
  </si>
  <si>
    <t>Fahamu</t>
  </si>
  <si>
    <t>10004.03</t>
  </si>
  <si>
    <t>APFB works to awaken the sociopolitical and economic consciousness of young girls in Burundi through academic support, vocational training programs, and awareness-raising initiatives.</t>
  </si>
  <si>
    <t>Our grant supports APFB's academic empowerment program, which offers educational support and financial assistance to girls in primary and secondary school and challenges society's negligence of girls' education.</t>
  </si>
  <si>
    <t>While women in Burundi have historically faced social, cultural, political, and economic discrimination, the civil war that began in 1993 and ended in 2005 exacerbated these conditions. The conflict destroyed the country's infrastructure, public welfare system, and social fabric, leaving many young girls orphaned and, quite often, household heads. The political crisis was also heavily characterized by violence against women and girls, particularly sexual abuse and rape. Furthermore, with a weak criminal justice system that often leaves women at a disadvantage, survivors of sexual violence have found little legal recourse. Traditional values place priority on school for boys and early marriage for girls. Today, about 70 percent of girls are enrolled in primary school, but this figure drops significantly, to 15 percent, at the secondary-school level. With limited access to education, girls often find themselves working on the streets to survive. As Burundi moves forward in rebuilding itself, it will need to ensure that girls are able to exercise their right to an education and have access to economic opportunities.</t>
  </si>
  <si>
    <t>Association pour la Promotion de la Fille Burundaise (APFB) was created in 1999 to awaken the sociopolitical and economic consciousness of young girls in Burundi through academic support, vocational training programs, and awareness-raising initiatives. The organization works to deconstruct gender stereotypes prevalent in household and community dynamics by fostering an environment conducive to female participation and leadership. To this end, APFB organizes young university women and adolescent girls into a 150-member community volunteer corps that is responsible for the implementation of the organization's programs. In addition, outreach programs emphasize education on women's rights and the importance of civic engagement to encourage and motivate young women to become agents of change in their communities. The organization is also actively involved in youth mobilization and human rights networks, including Réseau des Jeunes en Action, a leading national youth network. APFB founder Francine Nzibarega is a respected human rights activist and a specialist in gender-based violence who works with UNDP in Burundi.</t>
  </si>
  <si>
    <t>Although a women's organization committed to empowering adolescent girls and young women, APFB understands the importance of integrating boys into its programs, particularly in light of the widespread poverty and low school enrollment rates for all children in Burundi. APFB's academic empowerment program provides financial support to cover school fees and other school-related expenses, such as books and uniforms, for approximately 40 children between the ages of 7 and 19. To ensure academic success, APFB staff members monitor the children's progress, meeting with their teachers, tutors, and parents at the end of every grading period. APFB also conducts wide-scale community education workshops on the importance of sending girls to school.</t>
  </si>
  <si>
    <t>The number of children and youth directly served increased due to APFB's expansion of its outreach and awareness-raising activities.</t>
  </si>
  <si>
    <t>APFB's organizational budget increased due to new funding from a foundation in Bermuda and from Fahamu,  a nonprofit serving the needs of organizations that inspire progressive social change.</t>
  </si>
  <si>
    <t>KIOS Foundation</t>
  </si>
  <si>
    <t>ACORD</t>
  </si>
  <si>
    <t>ISIS Foundation</t>
  </si>
  <si>
    <t>10004.02</t>
  </si>
  <si>
    <t>While women in Burundi have historically faced social, cultural, political, and economic discrimination, the civil war that began in 1993 and ended in 2005 exacerbated these conditions. The conflict destroyed the country's infrastructure, public welfare system, and social fabric, leaving many young girls orphaned and, quite often, household heads. The political crisis was also heavily characterized by violence against women and girls, particularly sexual abuse and rape. Furthermore, with a weak criminal justice system that often leaves women at a disadvantage, survivors of sexual violence have found little legal recourse. Traditional values place priority on school for boys and early marriage for girls. Today, about 59 percent of girls are enrolled in primary school, but this figure drops significantly, to 9 percent, at the secondary-school level. With limited access to education, girls often find themselves on the streets or involved in child labor to survive. As Burundi moves forward in rebuilding itself, it will need to ensure that girls are able to exercise their right to an education and have access to economic opportunities.</t>
  </si>
  <si>
    <t>L'Association pour la Promotion de la Fille Burundaise (APFB) was created in 1999 to awaken the sociopolitical and economic consciousness of young girls in Burundi through academic support, vocational training programs, and awareness-raising initiatives. The organization works to deconstruct gender stereotypes prevalent in household and community dynamics by fostering an environment conducive to female participation and leadership. To this end, APFB organizes young university women and adolescent girls into a 150-member community volunteer corps that is responsible for the implementation of the organization's programs. In addition, outreach programs emphasize education on women's rights and the importance of civic engagement to encourage and motivate young women to become agents of change in their communities. The group is also actively involved in youth mobilization and human rights networks, including Réseau des Jeunes en Action, a leading national youth network. APFB founder Francine Nzibarega is a respected human rights activist and a gender-based-violence specialist working with UNDP in Burundi.</t>
  </si>
  <si>
    <t>Although a women's organization committed to empowering adolescent girls and young women, APFB understands the importance of integrating boys into its programs, particularly in light of the widespread poverty and low school enrollment rates for all children in Burundi. APFB's academic empowerment program provides financial support to cover school fees and other school-related expenses for children between the ages of 7 and 19. To ensure academic success, APFB staff monitor the children's performance, meeting with their teachers, tutors, and parents at the end of every grading period. The group also conducts wide-scale community education workshops on the importance of sending girls to school.</t>
  </si>
  <si>
    <t>The number of children and youth served increased due to APFB's expansion into five additional schools.</t>
  </si>
  <si>
    <t>APFB's organizational budget decreased due to the loss of two major funders, Oxfam International and UNESCO.</t>
  </si>
  <si>
    <t>Lion's Club</t>
  </si>
  <si>
    <t>13220</t>
  </si>
  <si>
    <t>Association Zanmi Timoun</t>
  </si>
  <si>
    <t>Friends of the Children Association</t>
  </si>
  <si>
    <t>Alexis Erkert (Other Worlds, US)</t>
  </si>
  <si>
    <t>Association Zanmi Timoun contributes to Haiti's economic and social change by improving the living conditions of destitute children and youth throughout the country, particularly those who have fallen victim to exploitation, abuse, neglect, trafficking, or violence.</t>
  </si>
  <si>
    <t>GFC supports Zanmi Timoun's provision of services to Dominican child migrants of Haitian descent and its accelerated education and psychosocial services program, which focuses on meeting the needs of former domestic servants, abused children, and imprisoned youth.</t>
  </si>
  <si>
    <t xml:space="preserve">As one of the key advocates for children and youth rights in Haiti, Association Zanmi Timoun is a one stop shop for legal, psychosocial, educational, and life skills training services for children formerly in domestic servitude, incarcerated, or recently deported from the Dominican Republic. With GFC’s support, its assistance project to unaccompanied minors 173 children and youth were registered and assisted when they crossed the Haiti-Dominican Republic border. These young migrants received warm meals, shelter, and transportation services to help with the reunification process with their families. The organization also provides psychosocial support to families to help children reunited after they leave a traumatic situation such as being deported from the Dominican Republic or a situation of domestic servitude which is the case for most of the girls and young women they serve. Last year 100% of their accelerated education program participants improve their literacy skills and succeeded on the state exam. With the help of a two GFC opportunity grants Zanmi Timoun provided specific training to teachers of two of their community schools to help improve the education targeted to girls that were formally in domestic servitude. In addition, one staff member attended a seminary in Brazil dedicated to help over-aged students with their educational outcomes and to successfully graduate or transition to a public school to continue their studies. </t>
  </si>
  <si>
    <t>Zanmi Timoun saw an increase in the number of children who required assistance with legal documentation, and provided 720 children and youth with this service, resulting in an increase in the total number of children served.</t>
  </si>
  <si>
    <t>Percentage of program participants who were referred to appropriate legal, social, or health services</t>
  </si>
  <si>
    <t>MISEREOR</t>
  </si>
  <si>
    <t>Allemage</t>
  </si>
  <si>
    <t>UUSC</t>
  </si>
  <si>
    <t>HAITI</t>
  </si>
  <si>
    <t>HDI</t>
  </si>
  <si>
    <t>MCC</t>
  </si>
  <si>
    <t>12925</t>
  </si>
  <si>
    <t>12885</t>
  </si>
  <si>
    <t>the salaries of a full-time psychologist and one educator, hygiene kits, and operational expenses.</t>
  </si>
  <si>
    <t xml:space="preserve">Association Zanmi Timoun contributes to Haiti's economic and social change by improving the living conditions of destitute children and youth throughout the country, particularly those who have fallen victim to exploitation, abuse, neglect, trafficking, or violence. </t>
  </si>
  <si>
    <t xml:space="preserve">GFC supports Zanmi Timoun's provision of services to Dominican child migrants of Haitian descent and its accelerated education and psychosocial services program, which focuses on meeting the needs of former domestic servants, abused children, and imprisoned youth. </t>
  </si>
  <si>
    <t>As a continued testament to Zanmi Timoun’s role as a strong advocate for children’s rights in Haiti, for the second consecutive year the organization was invited to testify at a special session of the UN Committee for Children’s Rights in Geneva, and the organization brought along two of its beneficiaries to provide personal testimony on the situation of children and youth in Haiti. As a result of its programs this past year, 600 Haitian children, as well as Dominican children and youth of Haitian descent, were assisted with legal and psychosocial services upon their arrival at the Dominican-Haitian border as deportees from the Dominican Republic. Through Zanmi Timoun’s legal services, 50 minors in the prison system who had been charged with minor offenses were successfully liberated and reintegrated into their families. To increase human rights awareness in Haiti, Zanmi Timoun has begun training teachers and social workers in schools in Port-au-Prince and adjacent cities, including those on the border with the Dominican Republic. Zanmi Timoun continues to make a lasting difference through its array of programs, which include reintegration of children who have been trafficked or abused, an accelerated school education program, professional training, and legal services.</t>
  </si>
  <si>
    <t>The devaluation of the Haitian currency, along with high inflation in the past year, has led to an increase in costs, which has made it difficult for Zanmi Timoun to serve the same number of children despite only a small decrease in funding.</t>
  </si>
  <si>
    <t>The organization has a revised outcome that accurately reflects its focus on deportees from the Dominican Republic.</t>
  </si>
  <si>
    <t>Allemagne</t>
  </si>
  <si>
    <t>Etats Unis</t>
  </si>
  <si>
    <t>Unicef</t>
  </si>
  <si>
    <t>12541</t>
  </si>
  <si>
    <t xml:space="preserve">a full-time psychologist, one educator, hygene kits, legal services, and operational expenses. </t>
  </si>
  <si>
    <t xml:space="preserve">Association Zanmi Timoun contributes to Haiti’s economic and social change by improving the living conditions of destitute children and youth throughout the country, particularly those who have fallen victim to exploitation, abuse, neglect, trafficking, or violence. </t>
  </si>
  <si>
    <t>GFC supports Zanmi Timoun’s provision of services to Dominican child migrants of Haitian descent and its accelerated education and psychosocial services program, which focuses on meeting the needs of former domestic servants, abused children, and imprisoned youth.</t>
  </si>
  <si>
    <t>The organization has not yet updated their outcome for the past year.</t>
  </si>
  <si>
    <t>Zanmi Timoun continues to excel and play a lead role among the organizations and governmental entities in Haiti that are addressing issues around child domestic servitude, abused children, and imprisoned youth. In response to the Haitian-Dominican migration crisis, Zanmi Timoun began to assist deportees by providing legal and psychosocial services, making it one of the few organizations working with child migrants in Haiti.</t>
  </si>
  <si>
    <t>FUNDS DISABILITY RIGTH</t>
  </si>
  <si>
    <t>12201</t>
  </si>
  <si>
    <t>a full-time psychologist, teacher salaries, legal services, and operational expenses.</t>
  </si>
  <si>
    <t xml:space="preserve">Association Zanmi Timoun’s objective is to contribute to Haiti’s economic and social change by improving the living conditions of destitute children and youth throughout the country, particularly those who have fallen victim to exploitation, abuse, neglect, trafficking, or violence. </t>
  </si>
  <si>
    <t>GFC supports Zanmi Timoun’s reintegration program for victims of domestic servitude and its accelerated education and psychosocial services program for former domestic servants, abused children, and imprisoned youth.</t>
  </si>
  <si>
    <t xml:space="preserve">Zanmi Timoun has experienced a decrease in donor funding leading to a reduction in the amount of children and youth served. </t>
  </si>
  <si>
    <t>In recognition of Zanmi Timoun’s important work on behalf of vulnerable children and youth in Haiti, the organization was invited to present a report on the status of children’s rights in Haiti at a special meeting of the United Nations Office of the High Commissioner for Human Rights (OHCHR) in Geneva, Switzerland.</t>
  </si>
  <si>
    <t>Equitas Group</t>
  </si>
  <si>
    <t>Fonds Haiti de Boston</t>
  </si>
  <si>
    <t>11809</t>
  </si>
  <si>
    <t>staff salaries, operational costs, and administrative expenses.</t>
  </si>
  <si>
    <t xml:space="preserve">Association Zanmi Timoun's objective is to contribute to Haiti's economic and social change by improving the living conditions of destitute children and youth throughout the country, particularly those who have fallen victim to exploitation, abuse, neglect, trafficking, or violence. </t>
  </si>
  <si>
    <t xml:space="preserve">GFC supports Zanmi Timoun's reintegration program for victims of domestic servitude and its accelerated education and psychosocial services program for former domestic servants, abused children, and imprisoned youth. </t>
  </si>
  <si>
    <t>Haitian children and youth have become increasingly vulnerable in recent decades as a result of continuous political and economic instability in the country. The devastating aftermath of the 2010 earthquake has worsened this situation, and women, children, and youth are the primary victims of exploitation, abuse, violence, and neglect. An extreme lack of economic opportunities in the rural areas forces many families to loan their children to other families in exchange for the children receiving shelter, food, and education. All too often, these children and youth, called restavèk (meaning "stay with" in Haitian Creole), fall prey to extreme abuse and domestic servitude. According to UNICEF, in 2012 there were an estimated 225,000 restavèks in the country, facing deplorable conditions that prevented them from enrolling in school, accessing proper healthcare, living in a dignified manner, and getting adequate nutrition.</t>
  </si>
  <si>
    <t>Association Zanmi Timoun was created by a group of dynamic young social workers living in the Solino neighborhood of Port-au-Prince, who, in light of the pervasive child abuse in their community, saw a need to promote children's rights and protection. Zanmi Timoun's main objective is to improve the living conditions of children and youth by providing vital services to those who are often deprived of opportunities to succeed, including victims of abuse, domestic workers, and incarcerated children and youth. All of the organization's activities are centered on increasing the rights and dignity of beneficiaries in the most vulnerable neighborhoods in Port-au-Prince and in rural communities throughout Haiti.</t>
  </si>
  <si>
    <t>Zanmi Timoun's core activities include a family and community reintegration program, an accelerated education program, a professional training program, and a policy advocacy and awareness-raising program. Through the family integration program, Zanmi Timoun works directly with community members to help identify restavèk victims. The organization then works to reintegrate each child or youth into his or her family and provides psychosocial services and professional training to the entire family to ensure that the child or youth can return to school without being pressured to make a living. Realizing the importance of education to its beneficiaries' success, Zanmi Timoun developed an accelerated education program, which is offered in six schools in Port-au-Prince, for children aged 8 to 17 who were previously exploited, imprisoned, or abused and were never enrolled in school. Through this program, participants are able to finish elementary school in three years by attending courses five times a week for four hours. After the completion of the program, students either enroll in public schools to continue their education or join Zanmi Timoun's professional training program. Zanmi Timoun has two professional training centers for children and youth aged 15 to 22, offering certificates in baking, sewing, craftsmanship, plumbing, and electrical work. Because prevention and awareness are key to reducing the number of children who suffer neglect and abuse, Zanmi Timoun also provides community mobilization workshops and is a strong public-policy advocate of universal rights, particularly those related to victims of violence, exploitation, abuse, and unfair imprisonment.</t>
  </si>
  <si>
    <t>Zanmi Timoun has a team of talented individuals who have positively impacted the life of thousands of children and youth throughout Port-au-Prince and in several rural communities outside the capital. Recognizing the interrelated issues facing its beneficiaries, the organization has created a comprehensive program that has gained recognition and trust from several international foundations and NGOs. Zanmi Timoun has been successful at soliciting institutional funding, but there is still room for programmatic and organizational growth. GFC's support and value-added services will be key to building upon the organization's past success and contributing to its growth. In addition, the organization has great potential to become a strong partner within GFC's Haiti portfolio.</t>
  </si>
  <si>
    <t>Boston Foundation</t>
  </si>
  <si>
    <t>Unitarian Universalist Service Committee</t>
  </si>
  <si>
    <t>Interchurch Organization for Development Cooperation</t>
  </si>
  <si>
    <t>13143</t>
  </si>
  <si>
    <t>Serbia</t>
  </si>
  <si>
    <t>Belgrade</t>
  </si>
  <si>
    <t>Asylum Protection Center</t>
  </si>
  <si>
    <t>Marijana Savic (Atina, Serbia)</t>
  </si>
  <si>
    <t xml:space="preserve">Program participants who received identification documents </t>
  </si>
  <si>
    <t>13170</t>
  </si>
  <si>
    <t>12999</t>
  </si>
  <si>
    <t xml:space="preserve">salaries, transportation, and communication expenses. </t>
  </si>
  <si>
    <t xml:space="preserve">Asylum Protection Center (APC) provides legal, psychological, and other assistance to asylum seekers in Serbia, serving children aged 0 to 24 through consultations with lawyers, social workers, and psychologists. </t>
  </si>
  <si>
    <t>GFC supports APC’s assistance program for child and youth asylum seekers in Serbia.</t>
  </si>
  <si>
    <t>Over the last year, APC continued to play a critical role in supporting refugees arriving in and transiting through Serbia. Although the number of refugees, including children and unaccompanied minors, coming through Serbia decreased from its peak in 2015, the total is still too large for the Serbian government to effectively manage. APC’s legal and psychological services are therefore vital for thousands of refugees arriving in Serbia every year. During the past year, APC staff increased the number of field visits to official and unofficial refugee transit centers in different parts of Serbia. The organization helped hundreds of children and unaccompanied minors obtain legal documents to receive asylum or social services in Serbia. Last year, the organization also opened a new drop-in center in Belgrade across from the bus station, where many refugees gather before trying to reach the northern borders of Serbia. APC continued to be active in working with Serbian media and government. In particular, APC continued its long-term strategy of appealing to Serbians to be welcoming to refugees because many Serbians were internal refugees themselves during the Yugoslav wars. In April 2017, APC director Rados Djurovic spoke at the spring 2017 UK Trust gala about the European migration crisis, making a compelling case for the continued need for assistance to address this ongoing crisis.</t>
  </si>
  <si>
    <t xml:space="preserve">The number of refugee children in Serbia declined this past year but was still very large.  </t>
  </si>
  <si>
    <t>BCIF, Trag Foundation</t>
  </si>
  <si>
    <t>SDA (Swiss Developing Agency)</t>
  </si>
  <si>
    <t>EU Delegation</t>
  </si>
  <si>
    <t>Netherlands Embassy</t>
  </si>
  <si>
    <t>12716</t>
  </si>
  <si>
    <t>salaries of a psychologist, pedagogist, and project manager.</t>
  </si>
  <si>
    <t xml:space="preserve">The Asylum Protection Center (APC) provides legal, psychological, and other assistance to asylum seekers in Serbia, serving children aged 0 to 24 through consultations with lawyers, social workers, and psychologists. </t>
  </si>
  <si>
    <t>The past year was a busy one for APC. Before 2014, APC had been serving Serbia’s migrant families, about 1,000 per year, with a combination of legal, psychosocial, and social services support. Serbia has been one of the primary transit countries for Syrian refugees, and the scale of the refugee crisis tested the capacity of local governments and NGOs. APC used its existing model to respond to the crisis, but current staff worked longer hours, and even new staff hired in the past year ended up working more. APC attracted new donors in order to expand and was therefore able to serve more children and youth, over 30,000 in the past year. To feature APC’s work with the Syrian refugee population, GFC selected APC as the host grassroots partner for the January 2016 Knowledge Exchange in Belgrade, Serbia.</t>
  </si>
  <si>
    <t>Large new grants meant that APC could work with thousands, not hundreds, of Syrian refugee families.</t>
  </si>
  <si>
    <t>APC received several large grants from multiple donors to work with Syrian refugees.</t>
  </si>
  <si>
    <t>APC has emerged as one of the premier organizations in Serbia assisting Syrian refugee families. APC’s combination of psychological, legal, and social service support was the first such approach in Serbia and continues to be used as a model for other organizations serving this vulnerable population.</t>
  </si>
  <si>
    <t>Dutch Embassy</t>
  </si>
  <si>
    <t>12594</t>
  </si>
  <si>
    <t>12525</t>
  </si>
  <si>
    <t>11951</t>
  </si>
  <si>
    <t>caseworker salaries, program materials, and transportation.</t>
  </si>
  <si>
    <t xml:space="preserve">The Asylum Protection Center provides legal, psychological, and other assistance to asylum seekers in Serbia, serving over 500 children under the age of 18 and 900 youth aged 18 to 24 through weekly consultations with lawyers, social workers, and psychologists. </t>
  </si>
  <si>
    <t>GFC supports the Asylum Protection Center’s assistance program for child and youth asylum seekers in Serbia.</t>
  </si>
  <si>
    <t>The Asylum Protection Center continues to build its reputation as the only organization working on a professional level with asylum seekers in Serbia. The organization has increased the capacity of its staff and developed further relationships with Serbian and European institutions. Executive director Rados Djurovic was a featured presenter at GFC’s session at the European Foundation Centre conference in 2013, which helped Djurovic and the organization to increase their cooperation with European foundations and networks. The Asylum Protection Center can continue to benefit from GFC inputs.</t>
  </si>
  <si>
    <t>The organization had a large grant that ended in 2011 (baseline year). Over the past two years, the organization has rebuilt its financial base, receiving support from a diverse group of institutions.</t>
  </si>
  <si>
    <t>BCIF,Trag Foundation</t>
  </si>
  <si>
    <t>SDA (Swiss Development Agency)</t>
  </si>
  <si>
    <t>EU Delegation in Serbia</t>
  </si>
  <si>
    <t>Serbian Commissariat for refugees</t>
  </si>
  <si>
    <t>11574</t>
  </si>
  <si>
    <t>GFC supports the Asylum Protection Center’s assistance program for children and youth asylum seekers in Serbia.</t>
  </si>
  <si>
    <t>Balkan Community Initiative Fund</t>
  </si>
  <si>
    <t>Swiss Agency for Development and Cooperation</t>
  </si>
  <si>
    <t>Skan Foundation</t>
  </si>
  <si>
    <t>11198</t>
  </si>
  <si>
    <t>APC provides legal, psychological, and other assistance to asylum seekers in Serbia, serving over 500 children under the age of 18 and 900 youth aged 18 to 24 through weekly consultations with lawyers, social workers, and psychologists.</t>
  </si>
  <si>
    <t>Our grant supports APC's assistance program for children and youth asylum seekers in Serbia.</t>
  </si>
  <si>
    <t>Serbia's geographical position, bordering three European Union (EU) member states, makes it a major transit country for migrants hoping to settle in the EU. However, many of the EU-bound migrants end up "stuck" in Serbia and apply for asylum, and the Serbian institutions assigned to manage them are inexperienced in this field, and have been unable to respond adequately to their growing number and diversity of needs. The number of asylum applications in Serbia nearly doubled from 2009 to 2010, with the majority of these new applicants coming from Afghanistan, Pakistan, and east Africa. Among this population, minors and unaccompanied minors, who usually do not speak Serbian or English and are unaware of their rights, are most at-risk for being trafficked, a significant problem in Serbia, a country considered to be a major source, transit, and destination country for trafficking.</t>
  </si>
  <si>
    <t>The Asylum Protection Center (APC) offers legal, psychological and other assistance to asylum seekers in Serbia. Since 2008, APC has legally advised over 95 percent of all asylum seekers in Serbia and provided psychological support to more than 50 percent. Based in Belgrade, the organization works closely with the Serbian government to provide assistance at the two state-run asylum centers located in different parts of Serbia. APC is also a member of the European Council on Refugees and Exiles (ECRE). APC was founded in 2007 by a group of law students in Belgrade. The organization's founder, Rados Djurovic, received an award in 2009 from the Office of the President of Serbia for an outstanding contribution in developing Serbian civil society and protecting vulnerable children.</t>
  </si>
  <si>
    <t>APC provides legal, psychological, and other assistance to over 500 asylum seekers aged 0 to 18 and over 900 youth aged 18-24. APC directly serves most of these asylum seekers at the two government-run asylum centers.  Since few of the asylum seekers have any official documents and identification, APC's lawyers meet with the asylum seekers once a week to advise them on their rights and work through the process of obtaining official documents and support from social services. APC lawyers provide legal representation throughout the asylum process, which typically lasts two to five months. Many of the asylum seekers also meet regularly with APC's psychologists and social workers, who provide psycho-social support once or twice a week. In addition, APC organizes workshops with local authorities and residents near the asylum centers to foster engagement with the asylum seekers and to reduce prejudice.</t>
  </si>
  <si>
    <t>Over 75% of APC's budget comes from one funder, UNHCR. These funds are designated only for adult asylum seekers.</t>
  </si>
  <si>
    <t>UNHCR</t>
  </si>
  <si>
    <t>12592</t>
  </si>
  <si>
    <t>Atina</t>
  </si>
  <si>
    <t>Milica Djordevic (GFC grantee partner Centar za Integraciju Mladih, Serbia)</t>
  </si>
  <si>
    <t>Percentage of program participants reporting improved psychological or emotional well-being</t>
  </si>
  <si>
    <t>12572</t>
  </si>
  <si>
    <t>12576</t>
  </si>
  <si>
    <t>11848</t>
  </si>
  <si>
    <t>Atina provides long-term direct assistance to women and children who are victims of trafficking and sexual or labor exploitation, with the aim of helping them overcome their trauma and gain the confidence to successfully reenter community life. Many of Atina’s beneficiaries are Roma, who are particularly vulnerable to sexual or labor exploitation because they often lack official documents and are not connected to educational or social services. Atina's trafficking reintegration program, which includes education and social, psychological, and legal assistance for victims of trafficking, is not only groundbreaking but has been effective because Atina works closely with police and social services to find victims and place them in safe environments. 
During the course of its seven-year partnership with GFC, Atina has steadily increased its influence over legislation, policy, and enforcement of anti-trafficking measures in Serbia while continuing to find, protect, and safely relocate dozens of children and youth who were trafficked. The organization is now recognized as a national and regional expert regarding the issue of trafficking. The organization has also increased its budget by over 500 percent since becoming a GFC grantee, from $40,000 in 2006 to $238,000 in 2012. Director Marijana Savic attended a GFC Knowledge Exchange in 2012 and has been very active in cooperating with other GFC partners to share information about trafficking and migration issues.</t>
  </si>
  <si>
    <t>11740</t>
  </si>
  <si>
    <t>salaries, transportation, and operating costs.</t>
  </si>
  <si>
    <t>Atina provides long-term direct assistance to women and children who are victims of trafficking and sexual or labor exploitation, with the aim of helping them overcome their trauma and gain the confidence to successfully reenter community life.</t>
  </si>
  <si>
    <t>GFC supports Atina's trafficking reintegration program, which includes education and social, psychological, and legal assistance for victims of trafficking.</t>
  </si>
  <si>
    <t xml:space="preserve">During the course of its partnership with GFC, Atina has steadily increased its influence over legislation, policy, and enforcement of anti-trafficking measures while continuing to find, protect, and safely relocate dozens of children and youth who were trafficked. The organization has also increased its budget by over 400 percent since becoming a GFC grantee . Director Marijana Savic attended a GFC Knowledge Exchange in 2012 and has been very active in cooperating with other GFC partners to share information about trafficking and migration issues.  </t>
  </si>
  <si>
    <t>King Baudouin Foundation</t>
  </si>
  <si>
    <t>11287</t>
  </si>
  <si>
    <t xml:space="preserve">Atina provides long-term direct assistance to women and children who are victims of trafficking and sexual or labor exploitation, with the aim of helping them overcome their trauma and gain the confidence to successfully reenter community life. </t>
  </si>
  <si>
    <t>GFC supports Atina’s trafficking reintegration program, which includes education and social, psychological, and legal assistance for victims of trafficking.</t>
  </si>
  <si>
    <t>Atina staff will attend a Knowledge Exchange this year, and the organization will be exited and nominated for a Maya Ajmera Sustainability Award next year.</t>
  </si>
  <si>
    <t>UN</t>
  </si>
  <si>
    <t>1030.04</t>
  </si>
  <si>
    <t>Our grant supports Atina's trafficking reintegration program, which includes education and social, psychological, and legal assistance to victims of trafficking.</t>
  </si>
  <si>
    <t>The southeastern European nation of Serbia serves as a source, transit, and destination country for women and girls trafficked for commercial sexual exploitation. In transit to western European countries, females are trafficked into Serbia from Ukraine, Moldova, Bosnia and Herzegovina, Bulgaria, and Albania. Victims of trafficking, who are often Roma, refugees, or internally displaced people, are often undocumented and not reached by state social services. Furthermore, when interventions do take place, they are often short-term relief efforts that do not meet all the psychological, physical, financial, vocational, and legal needs of victims. Research has shown that trafficking victims require holistic care and comprehensive services in order to prevent re-victimization.</t>
  </si>
  <si>
    <t>Founded in 2003, Atina provides direct assistance to women and children who are victims of trafficking and sexual and labor exploitation. While most beneficiaries are female, 15 percent are boys who have been victims of labor trafficking. Atina assists these victims with psychosocial, legal, medical, and other services. It provides victims with comprehensive reintegration services that go well beyond standard assistance and works with the victims on a long-term basis. The organization's main objective is to help victims overcome trauma and regain confidence, and this is done by working with each victim in all aspects of his or her life to ensure full recovery and a sustainable reintegration. The organization has been leading the charge in Serbia to create a network of service providers that can provide additional services to victims. Atina is regularly invited to participate in TV and radio programs on trafficking and has organized trainings for staff working in Bosnia with victims of trafficking. Atina's director, Marijana Savic, has a background in teaching and marketing and has completed several specialized trainings on trafficking, anti-discrimination, and nonviolent conflict resolution.</t>
  </si>
  <si>
    <t>Three components make up Atina's reintegration program: a transition house, the Open Club, and a field support program. The transition house serves mostly minors and those who cannot return to their families for diverse reasons. Beneficiaries of the transition house receive a variety of services, including food, shelter, medical and legal services, family mediation and counseling, and job training and placement. The Open Club includes an experiential support group (led by the beneficiaries themselves) and group activities such as economic empowerment and skills trainings, language courses, drama workshops, and communication trainings. These activities are designed to provide socialization and strengthen individual and group confidence. Recognizing that many victims prefer to return to their families, the field support program provides continued assistance to victims who leave Belgrade. One unique aspect of Atina's model is its strong encouragement of beneficiary independence from the outset.</t>
  </si>
  <si>
    <t>Atina secured large new grants last year from the Serbian Ministry of Labor and Social Policy and from the Oak Foundation.</t>
  </si>
  <si>
    <t>King Boudouin Foundation</t>
  </si>
  <si>
    <t>Ministry of Labor and Social Policy</t>
  </si>
  <si>
    <t>1030.03</t>
  </si>
  <si>
    <t>The southeastern European nation of Serbia serves as a source, transit, and destination country for women and girls trafficked for commercial sexual exploitation. In transit to western European countries, females are trafficked into Serbia from Ukraine, Moldova, Bosnia and Herzegovina, Bulgaria, and Albania. Victims of trafficking, who are often Roma, refugees, or internally displaced people, are often undocumented and not reached by state social services. Furthermore, when interventions do take place, they are often short-term relief efforts that do not meet all the psychological, physical, financial, vocational, familial, financial, legal, and emotional needs of victims. Research has shown that trafficking victims require holistic care and comprehensive services in order to prevent re-victimization.</t>
  </si>
  <si>
    <t>Founded in 2003, Atina provides direct assistance to women and children who are victims of trafficking and sexual and labor exploitation. While most beneficiaries are female, 15 percent are boys who have been victims of labor trafficking. Atina assists these victims with psychosocial, legal, medical, and other services. It provides victims with comprehensive reintegration services that go well beyond standard assistance and works with the victims on a long-term basis. The organization's main objective is to help victims overcome trauma and regain confidence, and this is done by working with each victim in all aspects of his or her life to ensure full recovery and a sustainable reintegration. The organization has been leading the charge in Serbia to create a network of service providers that can provide additional services to victims. Atina is regularly invited to participate in TV and radio programs on trafficking and has organized trainings for staff working in Bosnia with victims of trafficking. Atina's director, Ksenija Burzan Mandic, has a background in teaching and marketing and has completed several specialized trainings on trafficking, anti-discrimination, and nonviolent conflict resolution.</t>
  </si>
  <si>
    <t>European Commission</t>
  </si>
  <si>
    <t>351.04</t>
  </si>
  <si>
    <t>Avenir de l’Enfant</t>
  </si>
  <si>
    <t>ADE works in the secondary city of Rufisque to safeguard street children and other at risk children from sexual abuse and other forms of exploitation by leading education campaigns, providing children with shelter and support, and facilitating family reintegration.</t>
  </si>
  <si>
    <t>Our grant supports ADE's education campaign, which fights sexual exploitation in the beach resort areas of Mbour and Saly.</t>
  </si>
  <si>
    <t>Senegal is a vibrant West African country with 12.5 million inhabitants, 40 percent of whom are under the age of 15. Senegal's cosmopolitan capital, Dakar, and its natural and cultural attractions bring in more international visitors than any of its regional neighbors. Many of its tourists arrive on packaged tours to soak up the sunshine in Western-style beach resorts in this culturally and religiously conservative country. Straddled between modern and traditional values and mired in poverty, Senegal's families are breaking down, and adolescents are particularly vulnerable in the chasm. Senegal's tourist areas are increasingly showing evidence of an organized sex tourism industry, with unofficial guides and historians playing an intermediary role in setting up illicit encounters between adolescent girls and tourists.</t>
  </si>
  <si>
    <t>Avenir de l'Enfant (ADE) was founded in 1990 in the city of Rufisque to safeguard street children and protect children from sexual abuse and exploitation. Its program for street children implements education campaigns about the dangers and risks of street life; provides street children with shelter and support; and facilitates family reintegration and monitoring. In 2002, ADE started its program to combat sexual abuse of children. This program has a prevention component that works with teachers and students in tourist areas to educate them about the dangers and risks of sexual abuse and how to recognize and leave potentially dangerous situations. In 2005, ADE won a court case in Italy against a pedophile priest who had abused vulnerable street children during his time as a missionary in Senegal. This bold step won ADE much favorable media attention for its programs and was instrumental in breaking the silence on sexual abuse. ADE's founder and director, Moussa Sow, serves on the technical advisory committee of an international network of organizations serving street children, and he was one of 25 human rights fellows selected for the International Center for Tolerance Education's 2008 International Guest Program in New York.</t>
  </si>
  <si>
    <t>ADE runs a campaign against sex tourism in the beach resort areas of Mbour and Saly in Senegal's Petite Côte region. The campaign works with teachers, parents, students, local authorities, and tourism industry workers, such as hotel managers and official guides, to recognize and prevent the practice of sex tourism. Targeting children and youth between the ages of 6 and 18, ADE houses a counseling center and temporary shelter at its headquarters so that victims of sexual abuse can seek psychosocial support, accompaniment to medical care, and legal information and assistance. As a highly visible and effective part of its campaign, ADE encourages youth who work in tourist-oriented small businesses and enterprises, such as souvenir kiosks, to wear T-shirts bearing messages against sexual exploitation.</t>
  </si>
  <si>
    <t>In Year 5, ADE counted its direct beneficiaries as children/youth who participated in counseling sessions. In Year 6 and Year 7, children/youth who transited through ADE's shelter were counted as direct beneficiaries.</t>
  </si>
  <si>
    <t>Due to improved communication between GFC and ADE, the organization was able to submit an OCI score for the first time this year.</t>
  </si>
  <si>
    <t>Terre de Vie</t>
  </si>
  <si>
    <t>Marcq Tiers Monde</t>
  </si>
  <si>
    <t>351.03</t>
  </si>
  <si>
    <t>ADE works in the secondary city of Rufisque to safeguard street children and other at-risk children from sexual abuse and other forms of exploitation by leading education campaigns, providing children with shelter and support, and facilitating family reintegration.</t>
  </si>
  <si>
    <t>In Year 5, ADE counted its direct beneficiaries as children/youth who participated in counseling sessions. In Year 6, children/youth who transited through ADE's shelter were counted as direct beneficiaries.</t>
  </si>
  <si>
    <t>ADE received funding from two new partners, USAID and Marcq Tiers Monde, increasing its organizational budget.</t>
  </si>
  <si>
    <t>351.02</t>
  </si>
  <si>
    <t>ADE's education campaign fights sexual exploitation in the beach resort areas of Mbour and Saly.</t>
  </si>
  <si>
    <t>Senegal is a vibrant West African country with 12.5 million inhabitants, 40 percent of whom are under the age of 15. Senegal's cosmopolitan capital, Dakar, and its natural and cultural attractions bring in more visitors than any of its regional neighbors. Many of its tourists arrive on packaged tours to soak up the sunshine in Western-style beach resorts in this culturally and religiously conservative country. Straddled between modern and traditional values and mired in poverty, Senegal's families are breaking down, and adolescents are particularly vulnerable in the chasm. Senegal's tourist areas are increasingly showing evidence of an organized sex tourism industry, with unofficial guides and historians playing an intermediary role in setting up illicit encounters between adolescent girls and tourists.</t>
  </si>
  <si>
    <t>Avenir de l'Enfant (ADE) was founded in 1990 in the secondary city of Rufisque to safeguard street children and protect children from sexual abuse and exploitation. Its program for street children implements education campaigns about the dangers and risks of street life; provides street children with shelter and support; and facilitates family reintegration and monitoring. In 2002, ADE started its program to combat sexual abuse of children. This program has a prevention component that works with teachers and students in tourist areas to educate them about the dangers and risks of sexual abuse and how to recognize and leave potentially dangerous situations. The organization also works with local authorities and hotel managers to help stem the problem from the demand side. In 2005, ADE won a court case in Italy against a pedophile priest who had abused vulnerable street children during his time as a missionary in Senegal. This bold step won ADE much favorable media attention for its programs and was instrumental in breaking the silence on sexual abuse. ADE's founder and director, Moussa Sow, serves on the technical advisory committee of an international network of organizations serving street children, and he was one of 25 human rights fellows selected for the International Center for Tolerance Education's 2008 International Guest Program in New York.</t>
  </si>
  <si>
    <t>This year, the organization is counting the children/youth served through counseling sessions as being served directly and the children/youth reached through awareness campaigns as being served indirectly.</t>
  </si>
  <si>
    <t>ADE's organizational budget decreased last year due to the loss of one major donor.</t>
  </si>
  <si>
    <t>10460</t>
  </si>
  <si>
    <t>Afghanistan</t>
  </si>
  <si>
    <t>Awaken</t>
  </si>
  <si>
    <t>AWAKEN empowers children and women in Afghanistan by strengthening basic education and health services in poor and remote areas through community mobilization, infrastructure improvements, and building the capacity of service providers.</t>
  </si>
  <si>
    <t>The education program focuses on the physical, nutritional, and emotional development of children; holds home based evening classes; and supports girls' education through scholarships that cover tuition, school supplies, and transportation costs.</t>
  </si>
  <si>
    <t>During the Taliban regime, from 1996 to 2001, many people from Afghanistan fled to Pakistan. Upon their return, they found a country very different from the one they had left. Before the Taliban took control, girls were enrolled in primary school and often pursued secondary education. But under the Taliban, women and girls were restricted to their homes and were not allowed to go to school or work. In the current post-Taliban era, local and international efforts are being made to revamp the educational system, and specifically to reintegrate girls back into school. According to UNICEF, the primary-school enrollment rate for girls in 2009 was 46 percent. Although this is higher than the enrollment rate during the Taliban regime, more than half the girls in Afghanistan are still not in primary school. Additionally, healthcare systems and other public services have been deeply affected by years of war, especially in rural areas.</t>
  </si>
  <si>
    <t>Founded in 2002 by Bibi Bahrami, Afghan Women's and Kids' Education and Necessities (AWAKEN) is dedicated to empowering women and children in Afghanistan through improvements in their health and education. Bahrami was born in Afghanistan and lived as a refugee in Pakistan before moving to the US to pursue higher education. After the attacks of September 11, 2001, she decided to focus her time and resources on rebuilding her country and founded AWAKEN. In partnership with the Ministry of Education and the Ministry of Public Health, AWAKEN is strengthening basic education and health services in poor and remote areas by mobilizing the community, improving infrastructure, and building the capacity of service providers. AWAKEN's services reach 500 families, and programs include health clinics, education, vocational training centers, and child protection (safe spaces for children). The organization operates the Qala-I-Malakh School and runs vocational training centers and health clinics in the villages of Jamaly and Zanabad and a health clinic in Nangahar Province. Director Abullah Noori is a civil engineer who previously worked with the United Nations and has wide experience in rebuilding Afghanistan's public services.</t>
  </si>
  <si>
    <t>12823</t>
  </si>
  <si>
    <t>Peshawar</t>
  </si>
  <si>
    <t>Aware Girls</t>
  </si>
  <si>
    <t>12679</t>
  </si>
  <si>
    <t>project materials, training, and transportation costs.</t>
  </si>
  <si>
    <t>Aware Girls promotes equal rights for girls by providing access to education and health resources, employment avenues, and social services, empowering girls and young women with the skills to make their own decisions.</t>
  </si>
  <si>
    <t>GFC supports the HIV/AIDS program, which promotes HIV prevention in rural areas, educates adolescent girls through training sessions and discussion clubs, and works to reduce the cultural and social stigmas associated with HIV/AIDS.</t>
  </si>
  <si>
    <t>Aware Girls uses a comprehensive and innovative approach to creating awareness at the community level about the value of its interventions, while training and supporting girls from within the community to lead these projects. In addition to receiving GFC’s consistent primary grant support, Aware Girls was awarded an organizational development grant and a Rising Stars Award in 2014 to strengthen its fundraising and IT infrastructure. At the time of its initial support from GFC, Aware Girls had a $40,000 expenditure budget and was struggling to carve a space for itself and gain credibility as a girl-led organization in a traditionally male-dominated environment. After six years of GFC partnership, Aware Girls has evolved its core programming and is now poised for national-level impact and prepared to spur systemic change in Pakistan. Its expenditure budget has increased by 488 percent since 2010, and the organization received the inaugural With and For Girls Award in 2015, enhancing its international visibility. Aware Girls was also a recipient of the 2015 Maya Ajmera Sustainability Award. Its leadership is playing a pivotal role in cultivating new girl-led social enterprises and is ready for a strong exit with final inputs.</t>
  </si>
  <si>
    <t>Stanley Thomas Johnson Foundation</t>
  </si>
  <si>
    <t>Commonwealth Foundation</t>
  </si>
  <si>
    <t>National Endowment for Democracy</t>
  </si>
  <si>
    <t>Ploughshares Fund</t>
  </si>
  <si>
    <t>12575</t>
  </si>
  <si>
    <t>12384</t>
  </si>
  <si>
    <t>salaries, project materials, and rent.</t>
  </si>
  <si>
    <t>Aware Girls continues to expand the scope of its work in Pakistan while gaining international recognition and creating local partnerships to scale its impact outside of Khyber Pakhtunkhwa. Last year, Aware Girls established more than 20 Girls Power Clubs that educated, mentored, and supported girls and young women to establish their own campaigns on the right to education and play and on ending gender-based violence. The organization also imparted information on HIV/AIDS prevention and transmission to more than 1,150 girls in 20 schools in northern Pakistan, an area with a difficult social environment and serious security concerns. Aware Girls received several key inputs from GFC in 2014, including an organizational development award and a Global Rising Stars Award to strengthen its fundraising and IT infrastructure. It also won a Sustainability Award in 2015 to strengthen its security, fundraising, and monitoring and evaluation capacity. Aware Girls co-founder Gulalai Ismail participated in the 2015 South Asia Knowledge Exchange. She also received the 2014 International Humanist of the Year award and the 2015 Commonwealth Youth Award. With five years of GFC support and access to many value-added services, Aware Girls is now poised for national-level impact and is being prepared for a strong exit.</t>
  </si>
  <si>
    <t xml:space="preserve"> National Endowment for Democracy</t>
  </si>
  <si>
    <t xml:space="preserve"> International Planned Parenthood Foundation</t>
  </si>
  <si>
    <t>Mamacash</t>
  </si>
  <si>
    <t>Peace Direct</t>
  </si>
  <si>
    <t>12281</t>
  </si>
  <si>
    <t>Pakistan is home to 187 million people, 63 percent of whom are under the age of 25, and 49 percent of whom are women. Yet, despite decades of discourse on women’s participation in the public space, women and girls in Pakistan still lack the mobility, decision-making power, and information to make independent and informed choices and to fully participate as citizens of the country. According to UNICEF, only 57 percent of girls in Pakistan are enrolled in primary school, and this figure is significantly lower in rural areas. With the mission to change this dynamic and create a new generation of young women leaders, Aware Girls was founded in 2002 by seven young women. Aware Girls empowers young women and girls between the ages of 12 and 29 by providing access to education and health resources, recreational activities, employment avenues, and social services. Aware Girls is a leading voice in national networks such as Pakistan AIDS Control Federation, NWFP AIDS Consortium, and the Youth Advocacy Network.
Aware Girls has a comprehensive and innovative approach to creating awareness at the community level about the value of its interventions, while training and supporting girls from within the community to lead these projects. In addition to receiving GFC’s consistent program grant support, Aware Girls was awarded an organizational development grant and a Rising Stars Award in 2014 to strengthen its fundraising and IT infrastructure. At the time of its initial support from GFC, Aware Girls had a $40,000 expenditure budget and was struggling to carve a space for itself and gain credibility as a girl-led organization in a traditionally male-dominated environment. With five years of GFC support, Aware Girls is now poised for national-level impact. Its expenditure budget has increased by 301 percent, and founders Gulalai and Saba Ismail were recognized by Foreign Policy magazine on its 100 Leading Global Thinkers of 2013 list. However, 2014 was a difficult year for the organization. The founders faced numerous security threats that forced them to relocate their office and residence. Due to the urgent nature of the organization’s work, it is imperative for Aware Girls to develop security and communications plans, while also preparing the next line of leaders within the organization.</t>
  </si>
  <si>
    <t>11984</t>
  </si>
  <si>
    <t>salaries, materials, and operating costs.</t>
  </si>
  <si>
    <t xml:space="preserve">Aware Girls promotes equal rights for girls by providing access to education and health resources, employment avenues, and social services, empowering girls and young women with the skills to make their own decisions. </t>
  </si>
  <si>
    <t>Aware Girls is continuing the upward trajectory of its programs, outreach, organizational capacity, and visibility. Aware Girls has received key inputs from GFC and has been able to maximize them to improve the organization. In 2013, Aware Girls received a Democracy Award from the National Endowment for Democracy. In addition, Foreign Policy magazine recognized Aware Girls founders Saba Ismail and Gulalai Ismail on its 100 Leading Global Thinkers of 2013 list. Aware Girls also joined the advisory board of an international campaign for the right of women to access safe abortions and became a part of the Global Clinton Initiative.</t>
  </si>
  <si>
    <t>Aware Girls utilizes an innovative methodology and approach to reach extremely vulnerable girls in a very challenging environment. The organization is emerging as a strong leader in girls’ empowerment in Pakistan and globally.</t>
  </si>
  <si>
    <t>United States Institute of Peace</t>
  </si>
  <si>
    <t>Netherland</t>
  </si>
  <si>
    <t>Ploughshare</t>
  </si>
  <si>
    <t>11548</t>
  </si>
  <si>
    <t>salaries, training materials, travel, and operating costs.</t>
  </si>
  <si>
    <t>Aware Girls utilizes an innovative methodology and approach to reach the most vulnerable girls in a very challenging environment. The organization has expanded its programs, gained visibility, and attracted new donors over the past year.</t>
  </si>
  <si>
    <t>International Planned Parenthood Foundation</t>
  </si>
  <si>
    <t>British Council</t>
  </si>
  <si>
    <t>Starbucks</t>
  </si>
  <si>
    <t>11689</t>
  </si>
  <si>
    <t>10503.02</t>
  </si>
  <si>
    <t>Our grant supports the HIV/AIDS program, which promotes HIV prevention in rural areas, educates adolescent girls through training sessions and discussion clubs, and works to reduce the cultural and social stigmas associated with HIV/AIDS.</t>
  </si>
  <si>
    <t>Women and girls in rural Pakistan often lack mobility, decision-making power, and the information and support to make independent choices. According to UNICEF, only 57 percent of girls in Pakistan are enrolled in primary school, and this number is significantly lower in rural areas. Khyber Pakhtunkhwa (formerly the North-West Frontier Province), one of four provinces in Pakistan, shares a border with Afghanistan and contains an estimated 1.5 million Afghan refugees. The complicated sociopolitical environment, continued violence, tension between local and refugee populations, and religious and social gender discrimination in the area add to the challenges women and girls face. Additionally, issues like child marriage, early pregnancy, unsafe abortion, sexually transmitted infections, and violence against women are not adequately addressed within the family or at school.</t>
  </si>
  <si>
    <t>Founded in 2002 by seven young women, Aware Girls empowers young women and girls by providing access to education and health resources, recreational activities, employment avenues, and other social services. With girls and young women between the ages of 12 and 29 as members, Aware Girls is a leading voice in national networks such as Pakistan AIDS Control Federation, NWFP AIDS Consortium, and the Youth Advocacy Network. Aware Girls promotes equal rights for girls and women in the Mardan and Karak districts of Khyber Pakhtunkhwa, a region where tribal norms and values are widely followed. Co-founder and director Gulalai Ismail, a dynamic young woman, received a YouthActionNet Global Fellowship and a Paragon Fellowship in 2009 in recognition of her efforts to promote HIV awareness in Khyber Pakhtunkhwa. She also serves on the board of the International Humanist and Ethical Youth Organization. The founders' quest to engage young women and girls at the decision-making level of the organization led them to design Aware Girls as a membership organization.</t>
  </si>
  <si>
    <t>Aware Girls' HIV/AIDS education program promotes HIV prevention in rural areas and provides young girls with the tools they need to protect themselves and their families. The education program conducts research on knowledge levels, attitudes, and perceptions of HIV/AIDS in different districts. Based on the research, training sessions are adapted for each area and implemented by the female volunteers and staff. The unique structure of Aware Girls allows it to reach adolescent girls, a group that is often marginalized and hard to reach due to restricted mobility. Fifty AIDS discussion clubs working under the education program use peer learning to increase knowledge about HIV/AIDS and reduce the stigma associated with it. Through the clubs, over 2,000 school-going and out-of-school girls have been able to access information and services.</t>
  </si>
  <si>
    <t>Network for Social Change</t>
  </si>
  <si>
    <t>Staying Alive Foundation</t>
  </si>
  <si>
    <t>Martin Baro Fund</t>
  </si>
  <si>
    <t>10503.01</t>
  </si>
  <si>
    <t>Women and girls in rural Pakistan often lack mobility, decision-making power, and the information and support to make independent choices. According to UNICEF, only 57 percent of girls in Pakistan are enrolled in primary school, and this number is significantly lower in rural areas. The North-West Frontier Province (NWFP), one of four provinces in Pakistan, shares a border with Afghanistan, and an estimated 1.5 million Afghan refugees reside in this region. The complicated socio-politico environment, continued violence, tension between local and refugee populations, and religious and social gender discrimination in the NWFP add to the challenges women and girls face. Additionally, issues like child marriage, early pregnancy, unsafe abortion, sexually transmitted infections, and violence against women are not adequately addressed within the family or at school.</t>
  </si>
  <si>
    <t>Founded in 2002 by seven young women, Aware Girls empowers young women and girls by providing access to education and health resources, recreational activities, employment avenues, and other social services. The founders' quest to engage young women and girls at the decision-making level of the organization led them to design Aware Girls as a membership organization. With 250 girls and young women between the ages of 12 and 29 as members, Aware Girls is a leading voice in national networks such as Pakistan AIDS Control Federation, NWFP AIDS Consortium, and the Youth Advocacy Network. Aware Girls promotes equal rights for girls and women in Karak District of the NWFP, a region where tribal norms and values are widely followed. Co-founder and director Gulalai Ismail, a dynamic young woman, received a YouthActionNet Global Fellowship and a Paragon Fellowship in 2009 in recognition of her efforts to promote HIV awareness in the NWFP. She also serves on the board of the International Humanist and Ethical Youth Organization.</t>
  </si>
  <si>
    <t>Aware Girls' HIV/AIDS education program promotes HIV prevention in rural areas and provides young girls with the tools they need to protect themselves and their families. The education program conducts research on knowledge levels, attitudes, and perceptions of HIV/AIDS in different districts. Based on the research, training sessions are adapted for each area and implemented by the female volunteers and staff. The unique structure of Aware Girls allows it to reach adolescent girls, a group that is often marginalized and hard to reach due to restricted mobility. Fifty AIDS discussion clubs working under the education program use peer learning to increase knowledge about HIV/AIDS and reduce the stigma associated with it. Through the clubs, 2,000 school-going and out-of-school girls have been able to access information and services.</t>
  </si>
  <si>
    <t>MTV Staying Alive Foundation</t>
  </si>
  <si>
    <t>Women on Waves</t>
  </si>
  <si>
    <t>10626</t>
  </si>
  <si>
    <t>10503</t>
  </si>
  <si>
    <t>The HIV/AIDS program promotes HIV prevention in rural areas, educates adolescent girls through training sessions, and works to reduce the cultural and social stigmas associated with HIV/AIDS.</t>
  </si>
  <si>
    <t>13210</t>
  </si>
  <si>
    <t>Aziza’s Place</t>
  </si>
  <si>
    <t>Mitchell Fenster (Former GFC staff member)</t>
  </si>
  <si>
    <t>Hoa Duong Piyaka</t>
  </si>
  <si>
    <t xml:space="preserve">Aziza’s Place (AP) works with children from the Stung Meanchey dumpsite and city slums around Phnom Penh, providing a safe environment; access to mainstream schooling and supplemental educational activities; programs on healthy lifestyles, community involvement, and visual arts; sports activities; and reintegration services to reunite children with their families. </t>
  </si>
  <si>
    <t>The GFC grant will support techer's salaries, education fees, as well as the art of the total cost of a new school bus to replace the old tuktuks which are becoming botha hazard to children's safety as well as too costly to maintain.</t>
  </si>
  <si>
    <t xml:space="preserve">AP continues to put emphasis on its Educational program for the children, but also expanded their outreach program as they started to provide free healthcare check-ups and give health and nutrition training inside the communities, improving the general home situation for the children and their families. AP has benefitted from the participation in various KEs as well as from the GT supported AMP program.  With some input from the latter, AP have developed a three-year strategic plan, aimed at significantly increasing the number of children supported through the learning and development center. Also, given the success of the systematic approach to the reintegration of our children over the past years, GFC’s inputs have helped expand the Reintegration Program to help other Institutions reintegrate children into their families and communities. Inputs from GFC (and visibility achieved through PO Tara Vanacore’s blog increased visibility and networks for AP. 
AP has also benefitted from an opportunity grant helping increase staff training in fundraising and management as well as an organization development grant supporting professionalization of ways of working including visioning and monitoring and evaluation. 
</t>
  </si>
  <si>
    <t xml:space="preserve">The organization started to report on a new outcome in year 4. </t>
  </si>
  <si>
    <t>Percentage of program participants who transitioned to the next grade level</t>
  </si>
  <si>
    <t>Aziza Ghori Charitable Foundation</t>
  </si>
  <si>
    <t>Aziza Foundation UK</t>
  </si>
  <si>
    <t>FAWCO Foundation</t>
  </si>
  <si>
    <t>Mohammed &amp; Arif</t>
  </si>
  <si>
    <t>12893</t>
  </si>
  <si>
    <t>staff salaries, tuition, and transportation.</t>
  </si>
  <si>
    <t>GFC supports the reintegration program’s health component and supplemental education component, which offers children additional coursework in languages, arts, and sports and provides career counseling, internship opportunities, and job placement for teens.</t>
  </si>
  <si>
    <t>AP has been running two major projects, in education and health, under its pivotal family reintegration program, and GFC supports the implementation of both projects. With GFC’s financial support, AP has been able to hire a qualified teacher to provide English lessons to the children. GFC’s grant also enabled secondary-school children to attend private school for better education. In addition, with GFC’s support, AP hired healthcare professionals to ensure the physical and mental health of its beneficiaries. The reintegration program has been successful, with all the children who formerly resided at AP’s center reuniting with their biological families. This year, AP had eight more children participating in its program and two students graduating from high school to start college. As AP is transitioning from a residential center to a day center, the organization is developing a comprehensive case management system to file and record the activities, documents, and achievements of every child supported by AP.</t>
  </si>
  <si>
    <t>The director of development went part-time to reduce AP’s salary costs.</t>
  </si>
  <si>
    <t>The Aziza Ghori Charitable Foundation</t>
  </si>
  <si>
    <t>Mohammed Semary</t>
  </si>
  <si>
    <t>12521</t>
  </si>
  <si>
    <t>staff salaries and training, the reintegration program, secondary-school fees, and educational materials.</t>
  </si>
  <si>
    <t>Aziza’s Place (AP) works with children from the Stung Meanchey dumpsite and city slums around Phnom Penh, providing a safe environment; access to mainstream schooling and supplemental educational activities; programs on healthy lifestyles, community involvement, visual arts, and sports. In order to give girls better educational and employment opportunities, AP prioritizes girls over boys when making field assessments for new participants, and all of AP’s teenage girls are taught to be community leaders and role models and are regularly ranked among the top 10 students in their class.</t>
  </si>
  <si>
    <t>GFC supports the supplemental education program, which offers children additional coursework in languages, arts, and sports activities and provides career counseling, internship opportunities, and job placement for teens.</t>
  </si>
  <si>
    <t>Since receiving its last grant, AP has strengthened its educational programming by enrolling its high-school students in private schools, while continuing to provide supplementary classes at the center. During the 2014-2015 academic year, 17 out of 18 students passed their grade. Three young AP women graduated from high school and are currently considering future education and employment options; more than half of the current residents are female. AP has also begun a social business initiative, Aziza’s Coffee, that employs women from the dumpsite community. Aziza’s Coffee owns Cambodia’s first solar-powered tuktuk and encourages recycling by accepting bottles and cans as currency. AP is considering expanding the franchise into other provinces. At the June 2015 Southeast Asia Knowledge Exchange, AP’s director of development presented AP’s child protection policy to the group, and several other partners sought AP out as a resource for strengthening their own policies.</t>
  </si>
  <si>
    <t>AP counts only the children and youth in the center when calculating the number of children directly served, but its budget is also spent on its community-wide outreach work, which reaches a greater number of children.</t>
  </si>
  <si>
    <t>GFC worked with AP to align its outcome to an updated GFC outcome that better reflects the program’s goals.</t>
  </si>
  <si>
    <t>AP is currently transitioning from operating as a residential care center to focusing on its daytime educational program. AP staff are working with a deinstitutionalization consultant and participating in social work trainings focused on maximizing the safety and effectiveness of the community-based center. This move to support the long-term development of children by supporting the family as a unit instead of the child as an individual is expected to result in recognition for AP in Cambodia and across Southeast Asia.</t>
  </si>
  <si>
    <t>Aziza Ghori Charitable Foundation (AGCF)</t>
  </si>
  <si>
    <t>Achmed Al</t>
  </si>
  <si>
    <t>11929</t>
  </si>
  <si>
    <t xml:space="preserve">staff salaries and training, healthcare, educational materials, life skills training, and an internship program for the adolescent residents. </t>
  </si>
  <si>
    <t xml:space="preserve">Aziza’s Place works with children from the Stung Meanchey dumpsite and city slums around Phnom Penh, providing a safe residential living environment; access to mainstream schooling and supplemental educational activities; programs on healthy lifestyles, community involvement, and visual arts; and sports. </t>
  </si>
  <si>
    <t>Aziza’s Place has developed a new Child Protection Policy that is more comprehensive and provides more protection for the children the organization serves. This is imperative to protect the residents and maintain their rights. Aziza’s Place has also developed a Further Education Policy that outlines how much support to provide to residents when they graduate from high school. It covers options such as university degrees, vocational training, and full-time work; accommodation options; and participation in the organization’s mentoring program.</t>
  </si>
  <si>
    <t>11527</t>
  </si>
  <si>
    <t>staff salaries and training, healthcare, educational materials, life skills training, and an internship program for the adolescent residents.</t>
  </si>
  <si>
    <t>Aziza's Place has grown steadily throughout GFC funding and is working on building its staff capacity after the departure of two successive interntaional communication and fundraising directors. Aziza's Place has attended a GFC Knowledge Exchange and has used an opportunity grant to fund staff training. The organization is will be well placed for GFC exit with additional targeted leveraging and capacity building support.</t>
  </si>
  <si>
    <t>Select Equity Foundation</t>
  </si>
  <si>
    <t>General Electric Foundation</t>
  </si>
  <si>
    <t>Atlantic Power Foundation</t>
  </si>
  <si>
    <t>SE Michigan Foundation</t>
  </si>
  <si>
    <t>Mothers Against Poverty</t>
  </si>
  <si>
    <t>10853.01</t>
  </si>
  <si>
    <t>Aziza's Place works with children from the Stung Meanchey dumpsite and city slums around Phnom Penh, providing a safe residential living environment; access to mainstream schooling and supplemental educational activities; programs on healthy lifestyles, community involvement, and visual arts; and sports.</t>
  </si>
  <si>
    <t>Our grant supports the supplemental education program, which offers children additional coursework in languages, arts, and sports activities and provides career counseling and internship and job placement for teens.</t>
  </si>
  <si>
    <t>Cambodia, a post-conflict country where two-thirds of the population survives on less than two dollars per day, ranks among the poorest countries in the world. The global financial crisis and resulting increase in food prices has deepened the inequality between Cambodia and neighboring countries and at the same time has increased the level of poverty within Cambodia, severely affecting access to health and educational services for the poorest members of society. Rural migrants to the city have few housing options and often gather in unsanitary, drug-infested squatter sites and slums, and many sort through garbage in peri-urban dumpsites or on city streets to make a living. This way of life exposes families and children to hazardous and toxic chemicals and medicinal waste, domestic and street violence, and physical abuse. According to a 2005 study by a Cambodian NGO, more than 70 percent of waste pickers are children and youth, with 51 percent under the age of 18. Child waste-pickers face pressure to financially assist their families and have little or no opportunities for continuous education or gainful employment, creating a persistent cycle of generational poverty.</t>
  </si>
  <si>
    <t>Established in 2007, Aziza's Place targets the most vulnerable and impoverished children from the Steung Meanchey municipal dumpsite and city slums around Phnom Penh. The organization promotes the holistic growth and positive development of underprivileged children by providing a safe residential living environment; access to public schools and supplemental education; and programs focused on healthy lifestyles, community involvement, the visual arts, and sports. In addition, Aziza's Place coordinates community outreach and programs for the parents, guardians, and relatives of the children and youth it serves. These community members are also invited to volunteer at the organization's center and are encouraged to attend monthly family nights to celebrate the children and maintain strong relationships with them. Aziza's Place has recently begun to facilitate employment opportunities and career counseling for older secondary-school students, and to act as a general resource and guide for these job seekers after they graduate from its programs. Socheat Soy, the director, is from Kampong Cham Province and escaped poverty by studying English at the local church. He began as an English teacher at Aziza's Place and in four years has risen to the role of director.</t>
  </si>
  <si>
    <t>The 25 children served by Aziza's Place, who range in age from 5 to 18, attend Cambodian public school for the first half of each day and then come to Aziza's Place for supplemental education. In addition to English, Khmer, mathematics, and computer classes, the children participate in various electives, including the arts, film, dance, music, and sports lessons, offered either on-site or off-site in partnership with other local community-based organizations. Aziza's Place also provides life skills training, which includes lessons in health, hygiene, and cooking as well as job placement, internships, and career counseling for the older teen residents, encouraging them to think about their futures and consider diverse career options. Aziza's Place staff serve as positive role models and interact with the children and youth on a daily basis, tracking their physical, emotional, and educational development from year to year. GFC's 2011 grant will fund general operating expenses as well as a training course for teenagers on developing self-awareness, life goals, and career direction.</t>
  </si>
  <si>
    <t>Aziza Foundation</t>
  </si>
  <si>
    <t>Mums Against Poverty</t>
  </si>
  <si>
    <t>Cambodia Children's Fund Film Program</t>
  </si>
  <si>
    <t>10853</t>
  </si>
  <si>
    <t>Talk about general poverty in Cambodia and its status as a post-conflict country. Barriers to education, corruption, prohibitvely expensive fees, overcrowded classrooms, teacher absenteeism, lack of healthcare for poor, but also lack of trained health care providers in the country. Children exposed to unsafe conditions/exposure to toxic waste, domestic violence, lack of positive role models, discrimination. From Steang Meanchey dumpsite, impoverished rural areas, and city slums, thousands of Cambodian families come to Phnom Penh to sort through landfill rubbish, including medicinal waste and other hazardous and toxic chemicals in order to earn less than $2 per day. Children from wastepicker and rural impoverished families have litltle to no opportunities for education or gainful employment, creating a cycle of poverty that is difficult to break.</t>
  </si>
  <si>
    <t>Established in 2007, Aziza's Place promotes self determination by providing children with a safe residential living environment, including food, shelter, education, and developmental program focused on health, language, literacy, mathematics, vocational training, life skills and the visual arts. Focusing on children who come from the Steung Meanchey municipal dumpsite and city slums in Phnom Penh, Aziza's Place cultivates positive child development through four key program areas: healthy lifestyles, access to public school and supplemental education, community involvement, and visual arts and sports. The organization includes whenever available parents, guardians, and relatives of the children and youth; they are invited and encouraged to attend monthly family nights  to celebrate their children and maintain strong relationships. Most recently, Aziza's Place has begun to facilitate employment opportunities and career counseling for the older secondary school students, and act as a general resource and guide for job seekers after they graduate from Aziza's Place.</t>
  </si>
  <si>
    <t>Aziza's Place provides 21children, age 5-18 years, residential living, education, and employment skills training. For half of each day, children attend Khmer public school and for the other half of the day, they receive supplemental classes in English, Khmer, Mathematics, Computer studies, and participate in the arts, film, dance, music, and sports lessons offered on site. Life skills training rounds out the education program in such areas as cooking lessons, as well as job placement/internship program for the eldest residents, and career counseling encouraging youth to think about their futures and consider various career options. Tracking physical, emotional, and educational development. More confidence. This year's GFC grant will be used for a training course targeting teenagers focused on developing self-awareness, life-goals, and direction, as well as general operating support for the organization serving 21 children.</t>
  </si>
  <si>
    <t>Aziza's Place provides full-service residential living and educational programs for children, which increases the cost per child; the group also runs additional community programs for parents and families of the children.</t>
  </si>
  <si>
    <t>US, UK</t>
  </si>
  <si>
    <t>11048</t>
  </si>
  <si>
    <t>Timor-Leste</t>
  </si>
  <si>
    <t>Ba Futuru</t>
  </si>
  <si>
    <t>Ba Futuru, whose name means "for the future," signifies a new beginning for the country and its people, building a culture of peace and nonviolence after years of fighting and destruction. Started in 2004, it engages children and youth in playful and artistic conflict resolution and human rights activities, offers training for those working with traumatized children, and provides physical activities to help youth expend their energy in positive and productive ways. Ba Futuru's director, Joana dos Santos Camoes, studied at the University of Timor-Leste and taught at St. Peter's Junior High School prior to becoming director.
To break the cycle of violence that has affected Timor-Leste over the past two decades, the TAHRE program helps children and youth to express their needs, thoughts, and emotions through artistic and nonviolent means and to peacefully resolve conflicts. Working with approximately 600 children and youth under 18, and more than 1,000 youth aged 18 to 24, this program is carried out in orphanages, internally displaced persons (IDP) camps, and institutional childcare centers. It consists of four key components: the At-Risk Children's Project, which is a series of psychosocial workshops that focus on art, conflict resolution, and human rights activities; the Peace Building in School Project, which trains teachers and caretakers in the use of the TAHRE curriculum; the Community Peace Building Support Network, which provides additional conflict negotiation and nonviolence skill building in high-risk areas; and the Center for Peace, which provides a safe and healthy space for youth to interact and participate in recreational activities. TAHRE's community trainers hold lessons three times a week for each group and provide training and hands-on implementation for future trainers.
La
 st year, Ba Futuru's workshops and activities reached 1,600 children and youth in the local community, transitional shelters, and IDP camps in Dili and surrounding districts. This number includes 116 TAHRE-trained youth and community leaders who attended intensive training that led to improved understanding of conflict resolution techniques. Ba Futuru's psychosocial workshops in Dili, attended by 242 children and 124 parents and youth, strengthened participants' skills in dealing with stress and trauma and increased their understanding of child protection. In an effort to decrease physical violence, the organization conducted six child protection trainings that reached 165 teachers, parents, community leaders, advocates, and youth in all districts of Timor-Leste. At the organizational level, Ba Futuru enhanced its strategic planning and financial systems and developed a constitution. The organization also participated in the Adobe Youth Voices program to strengthen its media skills. With leveraging support from GFC, Ba Futuru won the prestigious 2011 STARS Foundation Rising Star Award.  This will be GFC's final program grant to Ba Futuru and will support staff salaries and the TAHRE program.</t>
  </si>
  <si>
    <t>687.04</t>
  </si>
  <si>
    <t>Ba Futuru works to create a positive future for children in orphanages through creative arts, using role-playing, trust exercises, art, and drama to aid in the psychological and emotional rehabilitation of the children, and seeks to break the cycle of violence that has affected Timor-Leste over the past two decades.</t>
  </si>
  <si>
    <t>Our grant supports staff salaries and the Transformative Arts and Human Rights Education Program, which integrates nonviolent means of conflict resolution into the children's daily educational curriculum and works to enable children and youth displaced by the country's internal violence to express their needs, thoughts, and emotions through artistic and peaceful means.</t>
  </si>
  <si>
    <t>Timor-Leste (formerly East Timor) is one of the world's least developed countries, ranking 158 out of 179 on the Human Development Index. In this largely agricultural society, 41 percent of the population continues to live under the national poverty line. For over two decades, Timor-Leste fought with Indonesia for its independence. In 1999, following national elections in which the majority voted for independence, a devastating massacre destroyed the entire infrastructure of the country, leaving it with no functioning government. Following three years of UN administration, a formal government was established in 2003. The country is moving forward with rebuilding and reconstructing itself, but it still faces considerable challenges. Rising unemployment and little private-sector development have added to the growing poverty. In 2006 and early 2007, civil and political unrest caused a resurgence of violence and uprisings, displacing over 200,000 people around the country.</t>
  </si>
  <si>
    <t>Ba Futuru, whose name means "for the future," signifies a new beginning for the country and its people, building a culture of peace and nonviolence after years of fighting and destruction. Started in 2004, it engages children and youth in playful and artistic conflict resolution and human rights activities, offers training for those working with traumatized children, and provides physical activities to help youth expend their energy in positive and productive ways. In its Transformative Arts and Human Rights Education Program, children and youth are able to express their needs, thoughts, and emotions through artistic and nonviolent means. Ba Futuru's director, Joana dos Santos Camoes, studied at the University of Timor-Leste and taught at St. Peter's Junior High School prior to becoming director.</t>
  </si>
  <si>
    <t>To break the cycle of violence that has affected Timor-Leste over the past two decades, the TAHRE program works to rebuild the knowledge and skills of communities toward a more positive future by integrating artistic and nonviolent means of conflict resolution. Targeting children, youth, and adults up to age 35, this program is carried out in orphanages, internally displaced persons (IDP) camps, and institutional childcare centers. It consists of four key components: the At-Risk Children's Project, which is a series of psychosocial workshops that focus on art, conflict resolution, and human rights activities; the Peace Building in School Project, which trains teachers and caretakers in the use of the TAHRE curriculum; Community Peace Building Support Network, which provides additional conflict negotiation and nonviolence skill building in high-risk areas; and the Center for Peace, which provides a safe and healthy space for youth to interact and participate in recreational activities. TAHRE's community trainers hold lessons three times a week for each group, and provide training and hands-on implementation for future trainers.</t>
  </si>
  <si>
    <t>Ba Futuru has made efforts to train staff and improve community input into its programming and evaluation, which led the grantee to report higher OCI scores in these areas.</t>
  </si>
  <si>
    <t>For the last two proposals, Ba Futuru reported more than one calendar year's budget because its reporting cycle differs from GFC's. Year 5's fiscal year budget was actually closer to $300,000, which is aligned with year 6's expenditures.</t>
  </si>
  <si>
    <t>Institute for Foreign Cultural Affairs</t>
  </si>
  <si>
    <t>New Zealand Head of Mission Fund</t>
  </si>
  <si>
    <t>New Zealand</t>
  </si>
  <si>
    <t>Child Frontiers</t>
  </si>
  <si>
    <t>Hong Kong</t>
  </si>
  <si>
    <t>687.03</t>
  </si>
  <si>
    <t>Our grant supports the Transformative Arts and Human Rights Education Program, which integrates nonviolent means of conflict resolution into the children's daily educational curriculum and works to enable children and youth displaced by the country's internal violence to express their needs, thoughts, and emotions through artistic and peaceful means.</t>
  </si>
  <si>
    <t>Ba Futuru worked with IDPs in camps and communities; this situation is stabilizing, therefore a reduction in numbers is reported for emergency activities.</t>
  </si>
  <si>
    <t>Ba Futuru's organizational budget for 2010 is approximately $300,000 due to loss of international donors. The figure listed here is for the most recent fiscal year completed for Ba Futuru, in calendar year 2009.</t>
  </si>
  <si>
    <t>UNMIT - United Nations Mission</t>
  </si>
  <si>
    <t>Institute for Foreign and Cultural Affairs</t>
  </si>
  <si>
    <t>British Embassy - Jakarta</t>
  </si>
  <si>
    <t>England</t>
  </si>
  <si>
    <t>Government of Timor-Leste</t>
  </si>
  <si>
    <t>TimorLeste</t>
  </si>
  <si>
    <t>Caritas</t>
  </si>
  <si>
    <t>13328</t>
  </si>
  <si>
    <t>Mae Sai</t>
  </si>
  <si>
    <t>Baan Nana</t>
  </si>
  <si>
    <t>Childlife</t>
  </si>
  <si>
    <t>Piyanute Kotsan</t>
  </si>
  <si>
    <t xml:space="preserve">Baan Nana runs a shelter for undocumented and stateless children on the border between Thailand and Burma. </t>
  </si>
  <si>
    <t>GFC supports Baan Nana’s education programs for children and youth, which provide scholarships and focus on increasing access to education.</t>
  </si>
  <si>
    <t>Baan Nana continues its work even as it faced some challenges due to some its facilites being affected by flooding. This has led to some shortage in staff and beds for beneficiaries. Nonetheless, Baan Nana continues its quest to be acredited as an alternative school so that it can give certain certifications to its graduates, most of whom are stateless and unable to take advantage of the continuing educational services in Thailand. Vocational training remains at the center of their work. It has also moved on with having an alternative farm in an effort to raise self sufficient food and funding for its beneficiaries and communities. This idea was borne out of the exchanges from a Knowledge Exchange back in 2016 with other partners from Cambodia and Thailand.</t>
  </si>
  <si>
    <t>The number of beneficiaries fell because Baan Nana’s facilities were affected by flooding, leading to a shortage of beds for children as well as a shortage of community volunteers and staff to run the organization’s programs.</t>
  </si>
  <si>
    <t>Program participants who were removed from unsafe or abusive environments</t>
  </si>
  <si>
    <t>Dr. Gudrun Daugs</t>
  </si>
  <si>
    <t>Krungthai AXA</t>
  </si>
  <si>
    <t>Mr. Shinya Satch and KS Language</t>
  </si>
  <si>
    <t>The Sky</t>
  </si>
  <si>
    <t>Mr.Surachai Thamtavitikul</t>
  </si>
  <si>
    <t>13063</t>
  </si>
  <si>
    <t>salaries, school fees, and nutritional support.</t>
  </si>
  <si>
    <t>Daschild ( Nalin Decker )</t>
  </si>
  <si>
    <t>America</t>
  </si>
  <si>
    <t>Miss. Jitlada</t>
  </si>
  <si>
    <t>New Harvest Ministry ( nhm )</t>
  </si>
  <si>
    <t>Mr. Nattawut  Srimok</t>
  </si>
  <si>
    <t>12783</t>
  </si>
  <si>
    <t>Indochina Mission</t>
  </si>
  <si>
    <t>U-turn Project</t>
  </si>
  <si>
    <t>Goldkinder</t>
  </si>
  <si>
    <t>New Harvest Ministry</t>
  </si>
  <si>
    <t>DasChild Foundation</t>
  </si>
  <si>
    <t>12398</t>
  </si>
  <si>
    <t>12323</t>
  </si>
  <si>
    <t>salaries, school fees, and food.</t>
  </si>
  <si>
    <t>Baan Nana runs a shelter and education programs for undocumented and stateless children on the border between Thailand and Burma.</t>
  </si>
  <si>
    <t>Secours populaire</t>
  </si>
  <si>
    <t>Enfants des minorités</t>
  </si>
  <si>
    <t>12028</t>
  </si>
  <si>
    <t>education fees, salaries, and administration.</t>
  </si>
  <si>
    <t xml:space="preserve">Baan Nana runs a shelter and education programs for undocumented and stateless children on the border between Thailand and Burma. </t>
  </si>
  <si>
    <t>The northern provinces of Thailand have attracted large numbers of immigrants from neighboring countries. Over 2 million people from Burma live as migrant workers in Thailand, and the vast majority of them are there illegally. Most of the immigrants in the northern provinces, such as the province of Chiang Rai, are not Thai citizens and therefore have no civil rights and cannot assume regular jobs or obtain land titles. Because of poverty, lack of health services, and malnutrition, immigrant children are often orphaned and become beggars and street children with limited access to education, creative opportunities, skills training, and legal rights. The town of Mae Sai, located in Chiang Rai Province, is a major crossing point on the border between Thailand and Burma. Many children who live along the border are street children who don’t have official legal status. They beg, participate in child labor, and are at risk of trafficking, crime, and forced labor. Many of these children are members of the Akkha people, an ethnic minority from Burma that has experienced extreme discrimination and violence over the past 60 years. These communities also face issues of drug addiction and drug-related violence, as growing and transporting opium is common in the province. The community is characterized by poverty and lacks opportunity and access to quality education and basic child protection infrastructure.</t>
  </si>
  <si>
    <t>Baan Nana began in 1999 when founder and current director Kanjorn Jeamram noticed the number of homeless, street, and neglected children in his community. The organization was officially registered in 2010 and works to reduce the number of children living and working on the streets. Baan Nana works primarily with Akkha children in the border town of Mae Sai, reaching mostly undocumented and stateless children and youth between the ages of 3 and 21. Baan Nana provides housing in its own shelter, food support, and scholarships for children to attend school.</t>
  </si>
  <si>
    <t>Nine full-time staff and one volunteer help to house and protect the 30 children under age 12 who are currently in the shelter. The organization also monitors 90 children who receive support for schooling and food from Baan Nana. These children are orphans, street children, and stateless children from migrant families who face neglect, abuse, and malnourishment. The population Baan Nana serves includes three children with disabilities.</t>
  </si>
  <si>
    <t>Baan Nana is a progressive program, and its staff includes individuals who were formerly children who lived in the shelter. The organization runs the shelter and its other programs as a family to give children a sense of belonging, security, identity, and protection. Although the organization was only recently registered, its close work with the community for the past 15 years shows its strong commitment to serving children in Mae Sai. Baan Nana is also involved in income-generating activities that teach the children life skills, and has been working with local authorities and schools to help the children access education.</t>
  </si>
  <si>
    <t>Enfants des Minorités</t>
  </si>
  <si>
    <t>Axa</t>
  </si>
  <si>
    <t>12861</t>
  </si>
  <si>
    <t>China</t>
  </si>
  <si>
    <t>Baoji, Shaanxi Province</t>
  </si>
  <si>
    <t>Baoji QingQingCao Rehabilitation and Education Center for Handicapped Children</t>
  </si>
  <si>
    <t>Baoji QingQingCao (Green Green Grass) Rehabilitation and Education Center for Handicapped Children</t>
  </si>
  <si>
    <t>salaries, rent, and psychosocial support.</t>
  </si>
  <si>
    <t>Baoji QingQingCao Rehabilitation and Education Center for Handicapped Children (QQC) is the only organization in Shaanxi Province working to improve the lives of intellectually and physically disabled children by providing basic and special education, physical therapy, psychosocial interventions for parents, community-level advocacy, and outreach programs that train village doctors in identifying and referring cases.</t>
  </si>
  <si>
    <t>GFC supports QQC’s rehabilitation and education program, which provides basic education and physical therapy for disabled children, focusing on early intervention for children aged 1 to 8 in an effort to transition these children to mainstream schools.</t>
  </si>
  <si>
    <t>Over the course of its seven-year partnership with GFC, QQC has developed steadily and has acheived 154 percent growth in its budget and 43 percent growth in the number of direct beneficiaries. QQC now employs 20 professionals to serve the children in small groups and is able to provide external training opportunities to these employees. As part of a GFC-funded organizational development process, QQC’s staff members participated in 13 training sessions with an autism professional, improving their skills in serving children with autism spectrum disorder. QQC has expanded its programs to include teenagers as well as the younger children who were the organization’s initial beneficiaries. With GFC’s leverage support, QQC attracted more than $12,000 from other institutions to initiate programs for disabled children between 14 and 18 years old and those living in poor neighborhoods. QQC’s work with local children has received recognition from the local community. QQC has boosted its outreach and has expanded its work with partners in Taiwan and in other parts of China to improve the effectiveness of its therapies.</t>
  </si>
  <si>
    <t>Percentage of children with improved motor movement after treatment</t>
  </si>
  <si>
    <t>One Foundation</t>
  </si>
  <si>
    <t xml:space="preserve">Guangzhou Huiling </t>
  </si>
  <si>
    <t>12553</t>
  </si>
  <si>
    <t>accountant’s salary, operational costs, and psychosocial support for parents and staff.</t>
  </si>
  <si>
    <t>This past year, QQC continued to improve its holistic care for children with cerebral palsy, autism, intellectual disabilities, and Down syndrome. The organization provided training for parents and community members, empowering family members to care for their children at home. QQC increased its organizational capacity by providing training opportunities to management and staff. QQC teachers are using a GFC organizational development award to participate in a series of trainings on topics such as project management, social integration for people with autism, rights for people with physical and mental disabilities, and legal compliance. QQC has formalized its organizational structure, creating clear job descriptions. The organization also created a five-year strategic plan with overall goals and objectives, action plans, and fundraising and public relations goals. The organization and its director were recognized by the municipal government for their contributions, and QQC participated in local and national networks. In the coming year, GFC will continue to provide capacity-building support and work to prepare the group for a positive exit.</t>
  </si>
  <si>
    <t>Service Revenue</t>
  </si>
  <si>
    <t>Huiling Foundation</t>
  </si>
  <si>
    <t>Government</t>
  </si>
  <si>
    <t>12161</t>
  </si>
  <si>
    <t>training and workshops, psychosocial support, medical and nutritional services, and operating expenses.</t>
  </si>
  <si>
    <t>GFC supports QQC's rehabilitation and education program, which provides basic education and physical therapy for disabled children, focusing on early intervention for children aged 1-8 in an effort to transition these children to mainstream schools.</t>
  </si>
  <si>
    <t>In the past year, QQC continued to diversify its revenue stream, securing stable funding from government programs and foundations as well as attracting investment from the private sector. In addition, its social enterprise project, the Nursery Plant Garden, now in its fourth year, generated financial support for a group of high-need children. New partnerships include being selected by the Baoji Handicapped Association to distribute winter clothes donated by a Shanghai-based clothing company, and being chosen by Tencent Charity Foundation, launched by the largest Internet company in China, as a regional partner supporting social inclusion activities for parents of children with cerebral palsy. With additional capacity-building support from GFC, QQC will be ready to make a positive exit from GFC funding.</t>
  </si>
  <si>
    <t>QQC continues to expand its programs, fundraising, and visibility. In 2013, QQC was recognized by the Baoji city government as one of the three most effective service providers in the city.</t>
  </si>
  <si>
    <t>Parents inputs</t>
  </si>
  <si>
    <t>Baoji City Handicapped Associatio</t>
  </si>
  <si>
    <t>Local church</t>
  </si>
  <si>
    <t>11758</t>
  </si>
  <si>
    <t>physical therapy evaluations and aids, teacher and parent training, supplemental nutrition and healthcare, livelihood support for families of disabled children, and general operating expenses.</t>
  </si>
  <si>
    <t>GFC supports QQC's rehabilitation and education program, which provides basic education and physical therapy for disabled children, focusing on early intervention for children under the age of 8 in an effort to transition these children to mainstream schools.</t>
  </si>
  <si>
    <t>QQC has grown in budget and capacity over the course of its relationship with GFC and now has diversified funding from individual donors, local government, international foundations, and income-generating activities. With additional capacity-building support from GFC, QQC will be ready to make a positive exit from GFC funding.</t>
  </si>
  <si>
    <t>This past year, QQC continued to improve its fundraising efforts and revenue diversification, running two successful individual fundraising events and obtaining significant government funding for the first time, which enabled the organization to dramatically expand its visibility, budget, and programs.</t>
  </si>
  <si>
    <t>Baoji City Handicapped Association</t>
  </si>
  <si>
    <t>Nursey Plant Garden program</t>
  </si>
  <si>
    <t>11313</t>
  </si>
  <si>
    <t>teacher and parent trainings, community outreach, support for disabled children to attend physical therapy and special education at the center, and general operating expenses.</t>
  </si>
  <si>
    <t xml:space="preserve">Baoji QingQingCao Rehabilitation and Education Center for Handicapped Children (QQC) is the only organization in Shaanxi Province working to improve the lives of intellectually and physically disabled children by providing basic and special education, physical therapy, psychosocial interventions for parents, community-level advocacy, and outreach programs that train village doctors in identifying and referring cases. </t>
  </si>
  <si>
    <t>GFC supports QQC’s rehabilitation and education program, which provides basic education and physical therapy for disabled children, focusing on early intervention for children under the age of 8 in an effort to transition these children to mainstream schools.</t>
  </si>
  <si>
    <t>This past year, QQC dramatically expanded its visibility, funding, and programs, joining a national network for cerebral palsy support, securing a new multiyear grant from The One Foundation, and doubling the size of its residential center.</t>
  </si>
  <si>
    <t>10321.02</t>
  </si>
  <si>
    <t>QQC is the only organization in Shaanxi Province working to improve the lives of intellectually and physically disabled children by providing basic and special education, physical therapy, psychosocial interventions for parents, community-level advocacy, and outreach programs that train village doctors in identifying and referring cases.</t>
  </si>
  <si>
    <t>Our grant supports QQC's rehabilitation and education program, which provides basic education and physical therapy for disabled children, focusing on early intervention for children under the age of 8 in an effort to transition these children to mainstream schools.</t>
  </si>
  <si>
    <t>China's National Statistics Bureau estimates that in 2006 there were 83 million disabled people in China. Seventy-five percent of the disabled population lives in rural areas, and they tend experience low employment rates. The school enrollment rate for disabled children is 20 percent lower than the national average. Rural families typically cannot afford the medical treatment, care, education, and training that their children need. Stigma, abuse, discrimination, and a lack of trained special education teachers also prevent many disabled children from attending kindergarten and primary school, hindering their chances for future education and employment. Research indicates that early intervention can arrest and diminish the effects of disability in children, whether involving intense stimulation or targeted exercises and therapy for developmentally delayed or physically disabled children.</t>
  </si>
  <si>
    <t>Established in 2006, Baoji QingQingCao Rehabilitation and Education Center for Handicapped Children (QQC) encourages disabled children to achieve their full potential and seeks to improve their lives through education, therapy, and advocacy for the rights of disabled children. To achieve this, QQC forms partnerships with parents, village doctors, individual children, and organizations serving children in need. Its programs and services focus on the most vulnerable children under the age of 8, and in an effort to decrease stigma and offer support to disabled children, the organization provides physical therapy and special education to children, psychosocial interventions for parents, and outreach programs to train village doctors in identifying and referring cases. QQC staff focus on the youngest children, hoping that some of them will be able to attend mainstream public schools in the future. The executive director, Fan Xiaoli, cares for her son, who was born with cerebral palsy, and has studied extensively in the field of physical therapy and special education. She has been featured in the local Baoji Daily newspaper and on Baoji TV for her work on behalf of disabled children.</t>
  </si>
  <si>
    <t>Since 2006, QQC staff have worked with parents and community members to encourage greater integration of disabled children by offering basic education courses and physical therapy for disabled children, and counseling and training for their parents. Parents are encouraged to participate in trainings at QQC's center with their child for at least two hours per day for a minimum of one month. The goal is not only to improve parents' perception of their child but also to teach parents how to properly care for their child and remain optimistic about their child's chances for schooling and self-sufficiency. QQC offers parents and children aged 3 to 8 training in life skills, education, and physical therapy, with the aim of improving children's motor skills and basic education levels. This program also engages village doctors in order to increase their knowledge and understanding of children's issues, appropriate referral, and treatment channels.</t>
  </si>
  <si>
    <t>In year 3, QQC increased its capacity through standardizing HR planning and development guidelines, providing staff with improved training opportunities, and integrating parents into its planning process. Follow-up is needed on QQC's community relations.</t>
  </si>
  <si>
    <t>In year 3, expenditures decreased as QQC completed two projects funded by the World Bank and FuYuanHui. QQC is working to improve its fundraising capacity and acquired one new donor in year 3.</t>
  </si>
  <si>
    <t>Handicapped Association</t>
  </si>
  <si>
    <t>10321.01</t>
  </si>
  <si>
    <t>Our grant supports QQC's alternative education and therapy program, which focuses on the most vulnerable children under the age of 8 in an effort to transition these children to mainstream schools.</t>
  </si>
  <si>
    <t>China's National Statistics Bureau estimated in 2006 that there were 83 million disabled people in China. Seventy five percent of the disabled population lives in less-resourced rural areas, and they tend to be financially dependent and experience low employment rates. The school enrollment rate for disabled children is 20 percent lower than the national average. Rural families typically cannot afford the medical treatment, care, education, and training that their children need. Stigma, abuse, discrimination, and a lack of trained special education teachers also prevent many disabled children from attending kindergarten and primary school, hindering their chances for future education and employment. A lack of resources and training leads some parents to pay exorbitant fees to medically treat their children, depleting their income and causing depression and anxiety in the process. Research indicates that early intervention can arrest and diminish the effects of disability in children, whether involving intense stimulation or targeted exercises and therapy for developmentally delayed or physically disabled children.</t>
  </si>
  <si>
    <t>Established in 2006, QingQingCao Rehabilitation and Education Center for Handicapped Children (QQC) encourages disabled children to achieve their full potential and seeks to improve their lives through education, therapy, and advocacy for the rights of disabled children. To achieve this, QQC forms partnerships with parents, village doctors, individual children, and organizations serving children in need. Its programs and services focus on the most vulnerable children under the age of 8, and in an effort to decrease stigma and offer support to disabled children, the organization provides physical therapy and special education to children, psychosocial interventions for parents, and outreach programs to train village doctors in identifying and referring cases. Eighty percent of the children at QQC's center experience some form of mental or physical disability or a combination of the two. QQC staff focus on the youngest children, hoping that some of them will be able to attend mainstream public schools in the future. The executive director, Fan Xiaoli, cares for her son, who was born with cerebral palsy, and has studied extensively in the field of physical therapy and special education. She has been featured in the local Baoji Daily newspaper and on Baoji TV for her work on behalf of disabled children.</t>
  </si>
  <si>
    <t>Since 2006, QQC staff have worked with parents and community members to encourage greater integration of disabled children by offering basic education courses and physical therapy for disabled children, and counseling and training for their parents. Parents are able to participate in trainings at QQC's center with their child for at least two hours per day for a minimum of one month. The goal is not only to improve parents' perception of their child but also to teach parents how to properly care for their child and remain optimistic about their child's chances for schooling and self-sufficiency. QQC offers parents and children aged 3 to 8 training in life skills, education, and physical therapy, with the aim of improving children's motor skills and basic education levels. This program also engages village doctors in order to increase their knowledge and understanding of children's issues, appropriate referral, and treatment channels.</t>
  </si>
  <si>
    <t>Parent's input</t>
  </si>
  <si>
    <t>Local City</t>
  </si>
  <si>
    <t>FuYuanHui</t>
  </si>
  <si>
    <t>Baoji Handicapped Association</t>
  </si>
  <si>
    <t>12215</t>
  </si>
  <si>
    <t>Baoji Xinxing Aid for Street Kids</t>
  </si>
  <si>
    <t>Baoji Xinxing (New Star) Aid for Street Kids</t>
  </si>
  <si>
    <t>Adam Lane (Plan International, China)</t>
  </si>
  <si>
    <t>staff training, outreach and early intervention activities and supplies, transportation for children, and home visits.</t>
  </si>
  <si>
    <t>Baoji Xinxing Aid for Street Kids provides rehabilitation and reintegration services, education, recreational opportunities, and vocational skills training to poor urban children, many of whom have either migrated from or been trafficked from rural areas of Shaanxi Province.</t>
  </si>
  <si>
    <t>GFC supports Xinxing’s socio-education program for children, which includes nonformal basic education, support to attend formal school, life skills training using art therapy, sports and recreational activities to promote interaction skills, and health education on HIV/AIDS prevention, as well as specially designed classes for intellectually disabled children.</t>
  </si>
  <si>
    <t>Xinxing has shown impressive program expansion and organizational development during its six years of partnership with GFC, and its budget has grown by more than 300 percent. With key operational funding from GFC, Xinxing has served impoverished children in both urban and remote mountain areas, providing a safe living environment, assistance with integration into the public education system, healthcare and nutrition services, and psychosocial support. In addition, Xinxing has reunited trafficked Uighur children with their families and implemented reproductive-health courses for adolescent girls. The organization just opened a 24-hour center in the city of Weinan in Shaanxi Province. The new center, which is modeled after Xinxing’s center in Baoji, will engage 60 street children aged 6 to 17 from across China, using a multidisciplinary approach to holistic care. GFC has contributed to enhanced visibility for Xinxing, which is recognized as a national model by the government. Committed to enhancing its expertise in social work and organizational capacity, Xinxing has participated in trainings by local and international organizations and experts, including Plan (formerly Plan International). Xinxing has demonstrated strong fiscal management through two audits. It has secured funding from a variety of sources, including the local government and the private sector, and is in a four-year partnership with Geneva Global, which is supporting the replication of the Xinxing model and increased staff capacity. Xinxing is poised to become a leader in preventing child homelessness in China.</t>
  </si>
  <si>
    <t xml:space="preserve"> </t>
  </si>
  <si>
    <t>Expenditures increased due to the establishment of the new Weinan Xinxing Aid for Street Kids Center.</t>
  </si>
  <si>
    <t>Number of reintegrated children</t>
  </si>
  <si>
    <t>Geneva Global Fund</t>
  </si>
  <si>
    <t>Relief Station of Baoji City</t>
  </si>
  <si>
    <t>Central Government Social Demonstration Program</t>
  </si>
  <si>
    <t xml:space="preserve">China Charities Aid Foundation for Children                 </t>
  </si>
  <si>
    <t>11759</t>
  </si>
  <si>
    <t>educational support, recreational activities, basic living supplies, and transportation and social services for reintegrated children.</t>
  </si>
  <si>
    <t xml:space="preserve">Baoji Xinxing Aid for Street Kids provides rehabilitation and reintegration services, education, recreational opportunities, and vocational skills training to poor urban children, many of whom have either migrated from or been trafficked from rural areas of Shaanxi Province. </t>
  </si>
  <si>
    <t>GFC supports Xinxing's socio-education program for children aged 6 to 18, which includes nonformal basic education, support to attend formal school, life skills training using art therapy, sports and recreational activities to promote interaction skills, and health education on HIV/AIDS prevention, as well as specially designed classes for intellectually disabled children.</t>
  </si>
  <si>
    <t>Xinxing has shown impressive growth in visibility and budget over the course of its relationship with GFC, and the organization now has diversified funding sources and the prestigious provincial civil affairs bureau AAAA rating. With additional capacity-building support from GFC, Xinxing is well positioned to make a strong exit.</t>
  </si>
  <si>
    <t>This past year, Xinxing underwent a rigorous evaluation process and received the prestigious AAAA rating from the provincial civil affairs bureau, resulting in increased visibility and government funding.</t>
  </si>
  <si>
    <t>¡°Chifan" for Charity</t>
  </si>
  <si>
    <t>Central Government</t>
  </si>
  <si>
    <t>11342</t>
  </si>
  <si>
    <t>educational support, counseling, recreational activities, basic living supplies, and transportation and social services for reintegrated children.</t>
  </si>
  <si>
    <t xml:space="preserve">Baoji Xinxing Aid for Street Kids provides rehabilitation and reintegration services, education, recreation, and vocational skills training to poor urban children, many of whom have either migrated from or been trafficked from rural areas of Shaanxi Province. </t>
  </si>
  <si>
    <t>GFC supports Xinxing’s socio-education program for children aged 6 to 18, which includes nonformal basic education, support to attend formal school, life skills training using art therapy, sports and recreational activities to promote interaction skills, and health education on HIV/AIDS prevention, as well as specially designed classes for intellectually disabled children.</t>
  </si>
  <si>
    <t>Xinxing has shown impressive growth in visibility and budget over its funding relationship with GFC, and the organization now has diversified funding sources, including individual giving, corporate funding, local and national government entities, and institutional donors. GFC will prepare the organization for exit with a potential Maya Ajmera Sustainability Award nomination.</t>
  </si>
  <si>
    <t>This past year, executive director Du Chengfei participated in a joint academic-government research program on increasing the role of NGOs in addressing social issues, resulting in increased visibility for the organization and new funding support from the China Charity Aid Foundation and the central government.</t>
  </si>
  <si>
    <t>ANZ Banking Group Shanghai</t>
  </si>
  <si>
    <t>Right to Play</t>
  </si>
  <si>
    <t>Central Government support for social organization</t>
  </si>
  <si>
    <t>China Charity Aid Foundation for Children</t>
  </si>
  <si>
    <t>10119.03</t>
  </si>
  <si>
    <t>Xinxing provides rehabilitation, education, recreation, and vocational skills training to poor urban children, many of whom are migrants from rural areas, in Shaanxi Province.</t>
  </si>
  <si>
    <t>Our grant supports Xinxing's socio-education program, which offers nonformal basic education, support to attend formal school, life skills training using art therapy, sports and recreational activities to promote interaction skills, and health education on HIV/AIDS prevention, as well as specially designed classes for intellectually disabled children.</t>
  </si>
  <si>
    <t>The All China Women's Federation estimates that there are 58 million "left behind" children in China. The government estimates that at least 23 percent of street children are between the ages of 8 and 12, and 63 percent of street children are between 13 and 15. Many street children come from rural areas, hoping to escape the harsh conditions of the countryside; others are from migrant families who come in search of better opportunities. These youth are vulnerable to the risks of life on the streets and often become involved in petty crime or violence. Most have had little if any education, are illiterate, have few marketable skills, and are pushed into the most marginalized corners of society, with little access to opportunities to build healthy and productive lives. As these youth have little access to life skills education, vocational training, and formal or nonformal literacy training, they are unable to lift themselves from poverty and leave the streets.</t>
  </si>
  <si>
    <t>Focusing on the rehabilitation of children who stream into the cities from poor, rural areas, Baoji Xinxing Aid for Street Kids offers an integrated approach to providing learning and educational opportunities to street children, who are often at risk of becoming outcasts or being further marginalized by society. Xinxing's socio-education programs offer nonformal education covering basic knowledge and life skills, as well as special classes for mentally challenged children. Xinxing's educators provide participants with basic education, and vocational skills training for youth is also available. Moreover, the organization recently began a program integrating sports and play into the curriculum. Xinxing has been featured in the national and international press, including the Australian Broadcasting Company and the San Francisco Chronicle. The director, Du Chengfei, was a former deputy field coordinator for Médecins Sans Frontières and has been featured by local media for his work.</t>
  </si>
  <si>
    <t>In order to provide these "left-behind" children with the chance to lead healthy and productive lives, Xinxing offers innovative learning opportunities to children and youth aged 6 to 18. In addition to providing daily nonformal basic education classes at its center, the organization supports youth in attending formal school once they are able to transition into the public school system. In the center itself, educators work to improve the children's life skills, using art therapy classes for psychosocial learning; combining sports and recreation to hone social interaction skills; and offering health education on HIV/AIDS, sexually transmitted infections, and basic hygiene. In addition, Xinxing has established partnerships with local vocational training centers to provide youth with skills training. Since 2006, Xinxing has served over 800 children, providing them with the skills and education to become productive members of society.</t>
  </si>
  <si>
    <t>Two years after the 2008 Sichuan earthquake, Xinxing was able to focus its efforts on its primary beneficiaries, street children. The number of children served thus increased in year 4.</t>
  </si>
  <si>
    <t>In year 4, Xinxing allocated funds to hire a new employee with English skills and received international volunteer assistance to draft a strategic plan that included financial planning, improving its human resources and financial management capacity.</t>
  </si>
  <si>
    <t>Following the 2008 earthquake, Xinxing received an increase in funding (years 2 and 3). This funding was emergency in nature, so Xinxing experienced a decrease in funding in year 4 and scaled back expenditures accordingly.</t>
  </si>
  <si>
    <t>10119.02</t>
  </si>
  <si>
    <t>Our grant supports Xinxing's socio-education program, which offers nonformal basic education, support to attend formal school, life skills training using art therapy, sports and recreational activities to promote interaction skills, and health education on HIV/AIDS prevention, as well as special classes for mentally challenged children.</t>
  </si>
  <si>
    <t>The All China Women's Federation estimates that there are 58 million "left behind" children in China. The government estimates that at least 23 percent of street children are between the ages of 8 and 12, and 63 percent of street children are between 13 and 15. Many street children come from rural areas, hoping to escape the harsh conditions of the countryside; others are from migrant families who come in search of better opportunities. These youth are vulnerable to the risks of life on the streets and often become involved in petty crime or violence. Most have had little if any education, are illiterate, have few marketable skills, and are pushed into the most marginalized corners of society, with little access to opportunities to build healthy and productive lives. As these youth have little access to life skills education, vocational training, and formal or non-formal literacy training, they are unable to lift themselves from poverty and leave the streets.</t>
  </si>
  <si>
    <t>Focusing on the rehabilitation of children who stream into the cities from poor, rural areas, Baoji Xinxing Aid for Street Kids offers an integrated approach to providing learning and educational opportunities to street children, who are often at risk of becoming outcasts or being further marginalized by society. Xinxing's socio-education programs offer non-formal education covering basic knowledge and life skills, as well as special classes for mentally-challenged children. Xinxing's six educators provide basic education, and vocational skills training for youth is also available. Moreover, the organization recently began a program integrating sports and plays into the curriculum. Xinxing has been featured in the national and international press, including the Australian Broadcasting Company and the San Francisco Chronicle. The director, Du Chengfei, was a former deputy field coordinator for Médecins Sans Frontières and has been featured by local media for his work.</t>
  </si>
  <si>
    <t>In order to provide these "left-behind" children with the chance to lead healthy and productive lives, Xinxing offers innovative learning opportunities to children and youth aged 6 to 18. In addition to providing daily non-formal basic education classes at its center, the organization supports youth in attending formal school once they are able to transition into the public school system. In the center itself, educators work to improve the children's life skills, using art therapy classes for psychosocial learning; combining sports and recreational play to hone social interaction skills; and offering health education on HIV/AIDS, sexually transmitted infections, and basic hygiene. Moreover, Xinxing has established partnerships with local vocational training centers to provide youth with skills training. The center organizes field trips and recreational activities to expose the children to such things as making ceramics, hiking, and community clean-up. Since 2006, Xinxing has served over 800 children, providing them with the skills and education to become productive members of society.</t>
  </si>
  <si>
    <t>Further dialogue is needed to determine number of adults served.</t>
  </si>
  <si>
    <t>Further dialogue and development is needed due to the language barrier.</t>
  </si>
  <si>
    <t>Following the 2008 earthquake, Xinxing acquired new donors. Funding shown here is one year of multi-year funding, which means that a large portion was used to cover the previous year's expenses. Xinxing is implementing an aggressive growth strategy.</t>
  </si>
  <si>
    <t>Australia Chamber of Commerce China</t>
  </si>
  <si>
    <t>Nike Corporation</t>
  </si>
  <si>
    <t>917.02</t>
  </si>
  <si>
    <t>Beijing LovingSource Information Center</t>
  </si>
  <si>
    <t>LovingSource supports the psychosocial needs of young children infected or affected by HIV/AIDS and addresses stigma and discrimination against those with HIV.</t>
  </si>
  <si>
    <t>Its Children Assistance Project includes a pen pal program to encourage psychosocial health and a quarterly magazine designed to reestablish rural children's interest in learning.</t>
  </si>
  <si>
    <t>Current estimates of the number of HIV-positive people in China range from 430,000 to 1.5 million, with some estimates even higher. In addition, UNICEF estimated in 2005 that there were over 80,000 AIDS orphans in China and projected that the number would rise to 260,000 by 2010. In Hebei Province, where HIV was spread initially through state-run contaminated blood collection programs and unprotected sexual intercourse, the government at first suppressed public awareness about the epidemic by claiming that HIV/AIDS was not an issue. Only recently did the government relax its stance and begin to come to terms with the problem. Children living in heavily infected areas are significantly marginalized, and in addition to suffering from the systemic poverty and lack of education common in rural China, they are affected by the psychosocial burden of HIV/AIDS and lack adequate healthcare, since hospitals and doctors often refuse service to HIV-positive patients and their families.</t>
  </si>
  <si>
    <t>Founded in 2004, Beijing LovingSource Information Center (LSIC) works to defend and enhance human dignity by improving basic health conditions, with a focus on providing care and assistance to people infected or affected by HIV/AIDS. LSIC is currently active in three provinces in China-Henan, Hebei, and Anhui. Many of its volunteers live in villages heavily affected by HIV/AIDS and are familiar with the local environment. LSIC's major areas of work include home care and legal assistance to families affected by HIV/AIDS; training for AIDS social work volunteers; AIDS-related public health education; field research on HIV/AIDS-related topics; and provision of information to the public. LSIC has also trained hundreds of college students in five universities in Beijing to become effective volunteers or pen pals for over 440 HIV/AIDS-affected children aged 6 to 19. LSIC is working with Dr. Gao Yaojie, a pioneer AIDS activist in China, to assist in the treatment of HIV-positive people and is increasing public awareness of HIV/AIDS through articles in local newspapers and the quarterly publication of Aiyuan, a newsletter that focuses on villages with a high prevalence of HIV/AIDS.</t>
  </si>
  <si>
    <t>Children involved in the pen-pal project are no longer counted as directly served. Further dialogue is needed due to language barrier.</t>
  </si>
  <si>
    <t>LSIC did not complete the OCI assessment in year 2. Further dialogue and development is needed due to the language barrier.</t>
  </si>
  <si>
    <t>192.03</t>
  </si>
  <si>
    <t>Benishyaka Association</t>
  </si>
  <si>
    <t>Through its education, economic, and community empowerment programs, Benishyaka promotes the development of widows, orphans, and vulnerable families affected by Rwanda's civil war, the 1994 genocide, and the ongoing AIDS epidemic.</t>
  </si>
  <si>
    <t>Our grant supports the education program, which provides academic scholarships to orphaned and vulnerable secondary-school students to ensure that the costs of schooling do not impede their ability to obtain an education.</t>
  </si>
  <si>
    <t>The civil war and 1994 genocide in Rwanda destroyed the families of more than 350,000 children, and today about one in three children in Rwanda is an orphan. Compelled to find ways to support themselves and their younger siblings, children have left school to enter the workforce and girls have been forced into early marriages. Both women and girls have turned to prostitution as a means of survival. As the AIDS pandemic spreads throughout Africa, the number of orphans in Rwanda continues to increase, creating even greater numbers of out-of-school and working children. With few educational opportunities available to them, younger generations do not possess the skills required to replace the skilled professionals who were killed in conflict, leaving critical gaps in the country's medical, legal, academic, and technical fields. The government of Rwanda has recognized access to higher education as a national priority, and civil society organizations can play a critical role in harnessing this national-level interest in effective education programs.</t>
  </si>
  <si>
    <t>The Benishyaka Association was founded in 1994 to address the immediate needs of people devastated by the genocide. Since then, the organization has come to focus on the development and empowerment of women and children, particularly those who live in rural areas and depend entirely on subsistence farming. Benishyaka's programs include providing capital to widows to help them create sustainable income-generating enterprises, primary- and secondary-school sponsorships for orphans and HIV/AIDS-affected children, and skills training programs for older girls who were unable to complete their education. Other activities include HIV/AIDS awareness programs, support for AIDS-affected and HIV-infected individuals, and trainings for peace building, unity, and reconciliation. Betty Gahima, founding member and national coordinator of Benishyaka, is also the second vice-chairperson of Pro Femmes Twese Hamwe, a national network of 40 women's organizations, and is on the steering committee of Land Net, a land rights advocacy organization.</t>
  </si>
  <si>
    <t>By working with community members and local women's groups, Benishyaka identifies orphans and other vulnerable children who have completed primary school but either are at risk of dropping out of secondary school or do not have the resources or family support to continue their education. Working with their mothers and guardians, Benishyaka ensures that these students are properly registered for secondary-school matriculation, provides them with school supplies, and pays their enrollment fees directly to the school. Community social workers regularly visit the schools, as well as the families, to monitor attendance and to discuss any problems that the children have. On average, 96 percent of the students sponsored by Benishyaka are promoted from one grade to the next.</t>
  </si>
  <si>
    <t>A continued reduction in Benishyaka's budget represents the loss of one donor.</t>
  </si>
  <si>
    <t>American Jewish Joint Distribution Committee</t>
  </si>
  <si>
    <t>Rwanda Association for  University Women</t>
  </si>
  <si>
    <t>International Research Exchange and Board</t>
  </si>
  <si>
    <t>10753</t>
  </si>
  <si>
    <t>Benishyaka Association was founded in 1994, following the devastating genocide that took place the same year, to support widows and orphaned and vulnerable children. The organization runs economic empowerment programs for widows, a community health center, and a scholarship program for orphaned and vulnerable children in secondary school. Since 2005, GFC has supported Benishyaka's Educational Sponsorship for Orphans program, which provides scholarships, school supplies, and academic monitoring and support to children in secondary school. 
As a GFC grantee partner, Benishyaka has continuously expanded its scope and reach, increasing the total number of children directly served from 189 in 2005 to 1,350 in 2010. To a large extent, this growth can be attributed to Benishyaka's success in securing funding from four new funders in 2007 and increasing its budget by 78 percent that year. Due to the loss of a donor and currency fluctuations, Benishyaka's budget decreased by 25 percent from 2009 to 2010; however, the organization was able to maintain all of its other major sources of funding. During the course of GFC's partnership, the organization has also added new programs, including the Rurenge Health Clinic, a family planning program, and a camp program for children receiving scholarships. In addition, Benishyaka expanded its staff capacity, increasing the number of employees from 12 in 2006 to 22 in 2010. Benishyaka participated in the 2006 and 2008 Africa Knowledge Exchanges, where the organization was able to share good practices with other GFC partners.</t>
  </si>
  <si>
    <t>2005:
8,000 USD in program support
1,000 USD in health and well being support
2006:
10,000 USD in program support
1,000 USD in health and well being support
2007:
13,000 USD in program support
2008:
15,000 USD in program support
1,000 USD in health and well being support
2009:
15,000 USD in program support
2010:
20,000 USD in program support</t>
  </si>
  <si>
    <t>192.02</t>
  </si>
  <si>
    <t>Benishyaka's education program provides academic scholarships to orphaned and vulnerable secondary-school students to ensure that the costs of schooling do not impede their ability to obtain an education.</t>
  </si>
  <si>
    <t>The Benishyaka Association was founded in 1994 to address the immediate needs of people devastated by the genocide. Since then, the organization has come to focus on the development and empowerment of women and children, particularly those who live in rural areas and depend entirely on subsistence farming. Benishyaka's programs include providing capital to widows to help them create sustainable income-generating enterprises, primary- and secondary-school sponsorships to orphans and HIV/AIDS-affected children, and skills training programs for older girls who were unable to complete their education. Other activities include HIV/AIDS awareness programs, support for AIDS-affected and HIV-infected individuals, and trainings for peace building, unity, and reconciliation. Betty Gahima, founding member and national coordinator of Benishyaka, is also the second vice-chairperson of Pro Femmes Twese Hamwe, a national network of 40 women's organizations, and is on the steering committee of Land Net, a land rights advocacy organization.</t>
  </si>
  <si>
    <t>The figures for number of children/youth served directly represent those reached through the education program, while the numbers for children/youth served indirectly include those reached through the food security, health, and HIV/AIDS programs.</t>
  </si>
  <si>
    <t>A reduction in Benishyaka's budget represents the loss of one donor and currency exchange fluctuations. GFC has supported Benishyaka for six years and is poised to end its funding in the next year.</t>
  </si>
  <si>
    <t>11978</t>
  </si>
  <si>
    <t>Marbial</t>
  </si>
  <si>
    <t>Beyond Travel Partners</t>
  </si>
  <si>
    <t>Lodz Joseph (Haiti Adolescent Girls Network, US)</t>
  </si>
  <si>
    <t>staff salaries, educational materials, and program operating costs.</t>
  </si>
  <si>
    <t xml:space="preserve">With a focus on youth, women, girls, and rural farmers, Beyond Travel Partners (BTP) supports ecological and equitable development in rural Haiti by filling skill and knowledge gaps, thereby helping rural children to thrive while teaching them to nurture and protect their community’s resources. </t>
  </si>
  <si>
    <t>GFC supports BTP’s Girls Empowerment and Environmental Stewardship program, which provides weekly training, group mentoring sessions, and workshops on permaculture, sexual and reproductive health, self-image, rights, self-esteem, and other topics pertinent to the development of adolescent girls.</t>
  </si>
  <si>
    <t>Marbial is a small community located outside the relatively prosperous city of Jacmel in Haiti’s Southern Department. However, Marbial is geographically isolated and thus does not benefit from its proximity to Jacmel. The only route into the community is along a riverbed, which periodically floods during the rainy season. All families in Marbial are engaged in subsistence farming, and most face extreme poverty, earning less than two dollars a day. Severe drought, deforestation, and lack of investment make it impossible for community members to earn a viable income, and even fewer opportunities exist for girls. In Haiti, girls are the most vulnerable subset of a population already at the margins of extreme poverty. Girls as young as 6 are subject to sexual exploitation and violence, and they are trapped in a seemingly endless cycle of poverty, lack of education, and deprivation. In rural areas, the situation is even more dire because of diminished rural livelihood and environmental degradation.</t>
  </si>
  <si>
    <t>Beyond Travel Partners (BTP) was established in 2011 to bring about ecological and equitable development in Haiti by filling skills and knowledge gaps for the most vulnerable members of society. With a focus on youth, women, girls, and rural farmers, BTP believes in a comprehensive approach to poverty alleviation that meets immediate needs, builds capacity to tackle current and future problems, and nurtures the values that enable better stewardship of natural resources and the community. BTP was founded by a Haitian American woman who, after returning from Peace Corps service in Africa, decided to give back to the community where her family originated.</t>
  </si>
  <si>
    <t>BTP’s programs help rural children thrive while nurturing and protecting their community’s natural resources. The organization’s Girls Empowerment and Environmental Stewardship program provides an opportunity for four different groups of girls to meet once a week for two hours of training and group mentoring sessions over a ten-month period. Girls are placed into groups based on age, and each group is limited to 20 girls. Each group is then paired with a peer mentor who is only a few years older than the girls in the group and who also lives in the community. For three months of the program, the girls spend a minimum of two hours a week receiving training in the practice and theory of permaculture. Incorporating the Population Council’s curriculum "Grandir en Harmonie," they also participate in peer group discussions where they talk about sexual and reproductive health, self-image, rights, self-esteem, and other topics pertinent to the development of adolescent girls. In addition to its regular programming, BTP offers enrichment activities, including art workshops and excursions and courses on financial literacy to help the girls start savings groups.</t>
  </si>
  <si>
    <t>BTP is a relatively new organization that is led by a young, driven, and ambitious director who is giving a highly marginalized population in Haiti an opportunity to thrive. This organization will be the first girls-only group in Haiti that is part of the Haiti Adolescent Girls Network and will be a great asset as GFC looks into growing its portfolio of partners in Haiti working directly with adolescent girls. With BTP and other Haiti partners, GFC’s investment in the country will continue at critical-mass level of investment.</t>
  </si>
  <si>
    <t>Percentage of program participants who demonstrate a positive attitude and increased confidence in learning</t>
  </si>
  <si>
    <t>Population Council</t>
  </si>
  <si>
    <t>13012</t>
  </si>
  <si>
    <t>Kyrgyzstan</t>
  </si>
  <si>
    <t>Bokonbaevo</t>
  </si>
  <si>
    <t>Beypil</t>
  </si>
  <si>
    <t>Tranquility</t>
  </si>
  <si>
    <t>Kamila Issabekova (Eurasia Foundation of Central Asia, Kyrgyzstan)</t>
  </si>
  <si>
    <t xml:space="preserve">materials and equipment for the rehabilitation center. </t>
  </si>
  <si>
    <t xml:space="preserve">Beypil assists disabled children and youth through home visits, consultations, regular classes at its rehabilitation center, and income-generating activities, and works with local schools to educate non-disabled children about disabilities. </t>
  </si>
  <si>
    <t>GFC supports the rehabilitation center, which offers individual and group sessions in basic education, art and music therapy, hydrotherapy, and physiotherapy to disabled children and youth.</t>
  </si>
  <si>
    <t>When GFC first started its partnership with Beypil, the organization was renting space for its rehabilitation center within a public building. Now the organization owns its own small building where the rehabilitation center is located. With the help of GFC, Beypil has gradually developed the center and attracted young professionals to serve as therapists and psychologists. The organization has always been entrepreneurial, but with GFC’s assistance toward rent and other administrative expenses, Beypil has been able to use other resources to begin income-generating activities, including a bakery, located next to the rehabilitation center, and a fresh-produce business. Beypil’s director, Baktygul Tentieva, attended three Knowledge Exchanges and brought back recommendations and resources to use for the organization, building its professionalism and structure. The organization is based in a small community on the southern shores of Lake Issyk-Kul, but it is known throughout the region to children, parents, local government, and educational facilities as an expert in the field of rehabilitation and integration for children and youth living with disabilities.</t>
  </si>
  <si>
    <t>In year 5, the organization did not reach as many participants in the mountainous villages near its town.</t>
  </si>
  <si>
    <t>For a few years, the organization did not set targets for its outcome because it was difficult to predict how many children could be transitioned to formal school the following year.</t>
  </si>
  <si>
    <t>Program participants who transitioned to formal school</t>
  </si>
  <si>
    <t>Abilis Foundation</t>
  </si>
  <si>
    <t>12764</t>
  </si>
  <si>
    <t xml:space="preserve">transportation, salaries of therapists, and office equipment. </t>
  </si>
  <si>
    <t>Beypil has continued to develop its partnership with local schools on the southern side of Lake Issyk-Kul. The organization now works with 35 schools, and in the past year over 11,000 children in school-based volunteering clubs learned about disabilities and donated small amounts for children living with disabilities. During the past year, Beypil also organized six new support groups for grandparents to help strengthen extended families’ support for children living with disabilities. Beypil’s director, Baktygul Tentieva, participated in the 2015 Knowledge Exchange in Dushanbe, Tajikistan, and will be an important contributor to the planned 2016 Knowledge Exchange in Kyrgyzstan.</t>
  </si>
  <si>
    <t>12206</t>
  </si>
  <si>
    <t>salaries and transportation.</t>
  </si>
  <si>
    <t>Beypil assists disabled children and youth through home visits, consultations, regular classes at its rehabilitation center, and income-generating activities.</t>
  </si>
  <si>
    <t>Despite the challenge of fundraising in a remote region of Kyrgyzstan, Beypil has continued to run its rehabilitation and education center, summer programs, and training for parents and for healthcare and education officials. Most prominently, Beypil has been a part of the successful movement to integrate more children living with disabilities into mainstream schools in this part of the country. During the past year, Beypil even organized a flash mob in Bokonbaevo to promote the idea of inclusive education. The organization also added to its database of children living with disabilities in the Bokonbaevo region, an especially important task in order to properly document, protect, and procure services for children with disabilities who are living in remote mountainous areas. GFC will continue to support Beypil with requested inputs for organizational capacity building and leveraging.</t>
  </si>
  <si>
    <t>Due to limited funding, Beypil was not able to conduct as much outreach to disabled children in the most remote parts of the district.</t>
  </si>
  <si>
    <t>There were not as many younger school-age children attending Beypil’s rehabilitation center during the past year.</t>
  </si>
  <si>
    <t>11813</t>
  </si>
  <si>
    <t xml:space="preserve">Ministry of Social Development	 	 	</t>
  </si>
  <si>
    <t>11387</t>
  </si>
  <si>
    <t>educational equipment, salaries, and transportation.</t>
  </si>
  <si>
    <t xml:space="preserve">Beypil assists disabled children and youth through home visits, consultations, regular classes at its rehabilitation center, and income-generating activities. </t>
  </si>
  <si>
    <t>11036</t>
  </si>
  <si>
    <t>Our grant supports the rehabilitation center, which offers individual and group sessions in basic education, art and music therapy, hydrotherapy, and physiotherapy to disabled children and youth.</t>
  </si>
  <si>
    <t>Kyrgyzstan is home to the world's second-largest alpine lake, Issyk-Kul, and although tourism is popular in this area, the region has been harshly affected by the country's ongoing political and economic crisis. The overthrow of President Bakiyev and subsequent upheaval in 2010 led to a decrease of Kyrgyzstan's GDP by 3.5 percent in the last year, tightening an already small state budget, and putting severe strain on the authorities' ability to provide basic social services, particularly in rural areas, which is a significant problem in mountainous Kyrgyzstan. Bokonbaevo, located on the southern shore of Lake Issyk-Kul, is a town of 13,000 and the administrative center of the Tong district of 50,000 inhabitants, many of whom live in isolated mountain villages. The district is home to 217 children younger than age 16 that are officially registered as having severe disabilities, but the actual number of children with disabilities is likely much higher. Children with disabilities in this area are routinely refused access to kindergarten, and have difficulty accessing school and difficulty finding employment even if they are able to complete school. The families of children with disabilities are often single parent families with no working parents and with limited information about their child's disability and how they can care for them. These isolated families usually receive little medical support and their children often development secondary disabilities.</t>
  </si>
  <si>
    <t>Beypil ("Tranquility") was founded in 2005 by a group of parents to protect the rights and interests of children living with disabilities. The organization helps children and youth with disabilities access social services, find employment and live independently, and is the only organization in the Tong district that currently operates a rehabilitation center, which supports physical and psychosocial therapy, inclusive education, and income generating projects for children and youth with disabilities. The organization also supports parents, including a self-help group on how to generate income, trainings for parents on how to care for their children, and legal assistance with inclusive education and employment. Beypil is also the only organization in the Tong district that reaches isolated mountain villages through home visits, providing care and instruction to children living with disabilities and their parents. The organization's founder, Baktygul Tentieva, has a daughter with a disability, and is a self-taught therapist, entrepreneur, and local business leader.</t>
  </si>
  <si>
    <t>Beypil's rehabilitation center, located on the grounds of Bokonbaevo's only hospital, operates five days a week, with beneficiaries taking five, 30-minute lessons each day. The center offers individual and group lessons, including art, music, and hydrotherapy provided by specialists trained in physiotherapy and occupational therapy, with most lessons based on Waldorf methodologies. When possible, the rehabilitation center curriculum aims at the eventual inclusion of each child into formal school. Currently, 18 children and youth aged 3 to 18 attend regular lessons at the center, but the center also hosts parent support groups and trainings, and is the home of a sewing shop that is part of an income-generating project for 12 girls aged 18 to 24. The high-quality blankets, dresses, and other goods produced by the young women are sold in local stores and markets. GFC's first grant will support the rehabilitation center.</t>
  </si>
  <si>
    <t>Beypil is focused on increasing its revenues from income-generating activities, local donors, and local businesses.</t>
  </si>
  <si>
    <t>829.04</t>
  </si>
  <si>
    <t>Biblioteca Th’uruchapitas</t>
  </si>
  <si>
    <t>Biblioteca Th'uruchapitas provides a safe, supportive, educational space for the most disadvantaged children in Bolivian society, namely street children, child laborers, and children living in prison with their incarcerated parents.</t>
  </si>
  <si>
    <t>Our grant supports the Not to Be Alone program, which provides academic and psychosocial support to 50 children of prisoners.</t>
  </si>
  <si>
    <t>While Bolivia has achieved an impressive 95 percent enrollment rate for primary school, 57 percent of urban children and 89 percent of rural children abandon school before completing the sixth grade, according to the UN Human Development Report. Many children must find jobs to help support their families or stay home to take care of younger siblings. Some of the most vulnerable children in Bolivian society are the children of prisoners, an estimated 1,200 of whom live in the prisons with their parents. Under Bolivian law, children under 6 are allowed to live in their parents' cells; in practice, with nowhere else to go, many stay well beyond that age. Though allowed to leave the prison to attend school during the day, the children nonetheless face tremendous psychological, social, and economic obstacles to completing their education and achieving a better life.</t>
  </si>
  <si>
    <t>Founded in 1990 by a group of teachers, Biblioteca Th'uruchapitas is the only library in Bolivia exclusively for young children. The library provides access to books and promotes literacy and a love of reading among the most disadvantaged children in Bolivian society, namely children in prison, street children, and child laborers. In addition to running programs at the library itself, Th'uruchapitas takes books into marketplaces, schools, and other places in the community where access to children's literature is limited or nonexistent. The group also provides training to schoolteachers and daycare staff on the importance of reading and the best techniques for engaging young children. In 2003, Th'uruchapitas received the IBBY Asahi Reading Promotion Award from the International Board on Books for Young People, and it has been recognized by the United States Library of Congress as a "sister library" since 2000. Director Gaby Vallejo is a well-known Bolivian author, a professor of literature, the founder of the Committee on Youth and Children's Literature, and a past president of the National Union of Poets and Writers.</t>
  </si>
  <si>
    <t>Biblioteca Th'uruchapitas works with 50 children of prisoners, ages 6 to 16, through its Not to Be Alone program, conducted in partnership with Asociación Civil Hamiraya, another GFC grantee partner. The program focuses on the promotion of reading and writing while also providing the emotional and psychosocial support necessary for these children to become well-adjusted adults. Three teachers work daily with the children, reading to the younger ones and helping the older ones learn to read. Writing exercises provide the children with an opportunity for self-expression and for individual reflection on their experiences, achievements, fears, hopes, and dreams.</t>
  </si>
  <si>
    <t>Yamada Fund</t>
  </si>
  <si>
    <t>Business Women's Society</t>
  </si>
  <si>
    <t>Partner libraries</t>
  </si>
  <si>
    <t>829.03</t>
  </si>
  <si>
    <t>The figures in Years 2 to 4 for children directly served only represented the Not to Be Alone program.</t>
  </si>
  <si>
    <t>Changes in OCI scores over the past three years require further dialogue.</t>
  </si>
  <si>
    <t>Various US-based libraries</t>
  </si>
  <si>
    <t>829.02</t>
  </si>
  <si>
    <t>The Not to Be Alone program provides academic and psychosocial support to 50 children of prisoners.</t>
  </si>
  <si>
    <t>Th'uruchapitas continues to operate almost solely through the work of a team of dedicated volunteers but recognizes the need to formalize staff positions in the coming years to ensure long-term sustainability.</t>
  </si>
  <si>
    <t>Th'uruchapitas received a one-time grant last year to publish a book, which is why their budget declined this year.</t>
  </si>
  <si>
    <t>11475</t>
  </si>
  <si>
    <t>Laos</t>
  </si>
  <si>
    <t>Luang Prabang</t>
  </si>
  <si>
    <t>Big Brother Mouse</t>
  </si>
  <si>
    <t>Shana Weinberg (former GFC staff member)</t>
  </si>
  <si>
    <t>Big Brother Mouse (BBM) was established in 2006 by Sasha Alyson, a retired American publisher who noticed the lack of non-school-related books in the Lao language, and Khamla Panyasouk, a Laotian who grew up in a remote village outside of Luang Prabang and had a desire to turn his curiosity about reading into something concrete. BBM's mission is twofold: to offer a creative outlet for local talents to create and publish books in Lao, and to bring books to rural children who have not seen, let alone owned, a book that is not part of their school curriculum. BBM distributes its books to children and youth aged 6 to 18 in rural areas of Laos by holding book parties at rural schools and founding school libraries. Since 2006, BBM has published over 190 books, reached children in 1250 village schools, and given more than 220,000 rural children their very first book. 
Over the course of GFC's funding, BBM has become a national and regional leader in literacy promotion. Since receiving its first-ever institutional funding from GFC in 2007, BBM's budget has increased by almost 300 percent from $83,000 to $329,900 and now includes a well-balanced mix of funding sources including individual donors, international foundations, and income generating activities. Book sales support over 12 percent of BBM's budget, and the organization has been especially successful with its grassroots fundraising efforts; small individual donations make up almost 30 percent of BBM's income. In addition to growing its budget, BBM has also successfully expanded its project activities. In 2007, BBM conducted 8 rural school book parties; by 2012 that number grew to 825. The organization has also gained national recognition, appearing in the Vientiane Times through GFC's leverage, and is increasingly recognized as a regional model. Three organizations in Southeast Asia have translated and published Big Brother Mouse's books in their countries.</t>
  </si>
  <si>
    <t>FY 2008	$6,000	program grant
FY 2009	$5,000	program grant
FY 2010	$6,000	program grant
FY 2011	$9,000	program grant
FY 2012	$16,000	program grant
Total GFC support: $42,000 since 2008</t>
  </si>
  <si>
    <t>Percentage of teachers who report increased student reading</t>
  </si>
  <si>
    <t>11526</t>
  </si>
  <si>
    <t>books, staff salaries, transportation, and overhead costs associated with holding 90 book parties in rural primary schools.</t>
  </si>
  <si>
    <t>Big Brother Mouse (BBM) promotes literacy and builds a culture of reading in Laos by training local youth to illustrate and publish books in the Lao language, distributing books to rural children who have little access to books outside of the school curriculum, and training junior librarians to manage starter libraries in rural villages.</t>
  </si>
  <si>
    <t>GFC supports BBM's literacy promotion, which includes book dissemination and reading parties, junior librarian trainings, and book publishing to provide a more diverse collection of books for rural Laotian children.</t>
  </si>
  <si>
    <t>During its five years of GFC support, BBM has expanded the reach and depth of its programs and is now a national and regional leader in literacy promotion. In 2007, BBM conducted eight book parties at rural schools; by 2012, that number had grown to 825. These programs have benefited children in over 900 village schools, and more than 120,000 rural children have received their very first book thanks to BBM. The organization has gained national recognition, appearing in the Vientiane Times through GFC's leverage, and is increasingly recognized as a regional model. Three organizations in Southeast Asia have translated and published BBM's books in their respective countries. In addition to strengthening its programs and visibility, BBM has made strong progress toward financial sustainability. Since receiving its first-ever institutional funding from GFC in 2007, BBM has increased its budget by over 400 percent and now has a well-balanced mix of funding sources. Book sales support over 12 percent of BBM's budget, and small individual donations make up almost 30 percent of annual income. Due to its impressive budget growth, high visibility, excellent programming, and strong organizational vision, BBM was awarded a 2013 Maya Ajmera Sustainability Award to invest in its staff development and organizational learning.</t>
  </si>
  <si>
    <t>Last year, BBM increased its use of social media and successfully explored new grassroots fundraising strategies, increasing the percentage of income contributed by small donors to 30 percent.</t>
  </si>
  <si>
    <t>Planet Wheeler</t>
  </si>
  <si>
    <t>Laos Literacy Project</t>
  </si>
  <si>
    <t>Cubit Family Fund</t>
  </si>
  <si>
    <t>Bengier Foundation</t>
  </si>
  <si>
    <t>Embassy of Switzerland to Laos</t>
  </si>
  <si>
    <t>989.04</t>
  </si>
  <si>
    <t>Big Brother Mouse trains local youth to illustrate and publish books in the Lao language, distributes books to rural children who have little access to books outside of the school curriculum, and trains junior librarians to manage starter libraries in rural villages.</t>
  </si>
  <si>
    <t>Our grant supports book dissemination and reading parties, junior librarian trainings, and book publishing to provide a more diverse collection of books for rural Laotian children.</t>
  </si>
  <si>
    <t>In Laos, the educational system is undergoing a series of reforms and expansions. For children in primary school, literacy hovers at 58 percent, but there is marked gender inequity, with more literate boys than girls, and the combined school enrollment rate of 61 percent is much lower for children and youth in rural and minority areas. Although national policy stresses the importance of education and stipulates support for education at all levels, schools throughout the country struggle with a significant lack of funding, properly trained teachers, facilities, and educational materials. Books are generally not considered a recreational necessity in Laos, and few books other than the standard ones offered at school are available to children, especially at the primary-school level.</t>
  </si>
  <si>
    <t>Big Brother Mouse (BBM) was established in 2006 by Sasha Alyson, a retired American publisher who noticed the lack of non-school-related books in the Lao language, and Khamla Panyasouk, a Laotian who grew up in a remote village outside of Luang Prabang and had a desire to turn his curiosity about reading into something concrete. BBM's mission is twofold: to offer a creative outlet for local talents to create and publish books in Lao, and to bring books to rural children who have not seen, let alone owned, a book that is not part of their school curriculum. A group of talented local artists and writers create books in Luang Prabang and Vientiane, and subjects range from folklore to creative learning. Once the books are published, BBM staff members distribute them to children and set up starter libraries in rural areas through book parties. BBM also negotiates for the foreign rights to non-Laotian books. BBM is the first project listed in the "Stay Another Day-Laos" booklet published by the World Bank/International Monetary Fund to promote socially responsible tourism in Laos.</t>
  </si>
  <si>
    <t>BBM distributes its books to children and youth aged 6 to 18 in rural areas of Laos by holding book parties at rural schools. BBM staff members put together a complete list of rural schools in Luang Prabang Province and then visit each school in turn, usually reaching five to six schools a month. For each book party, BBM staff members and volunteers bring books, snacks, and fun activities for the children. Children draw cartoon figures during art classes, learn about the importance of basic hygiene through games, and receive a nutritional boost through healthy snacks provided by staff. At the end of the day, BBM provides a variety of books to jump-start a local library for that school, and each child gets to choose one book to keep. Very frequently, the books from BBM are the very first books owned by the children.</t>
  </si>
  <si>
    <t>Planet Wheeler / Global Development Group</t>
  </si>
  <si>
    <t>Terres des Hommes</t>
  </si>
  <si>
    <t>989.03</t>
  </si>
  <si>
    <t>In Laos, the educational system is undergoing a series of reforms and expansions. For children in primary school, literacy hovers at 58 percent, but there is marked gender inequity, with more literate boys than girls, and the combined school enrollment rate of 61 percent is much lower for children and youth in rural and minority areas. Although national policy stresses the importance of education and stipulates support for education at all levels, schools throughout the country struggle with a significant lack of funding, properly trained teachers, facilities, and educational materials. Books are generally not considered a recreational or creative necessity in Laos, and few books other than the standard ones offered at school are available to children, especially at the primary-school level.</t>
  </si>
  <si>
    <t>Big Brother Mouse (BBM) was established in 2006 by Sasha Alyson, a retired American publisher who noticed the lack of non-school-related books in the Lao language, and Khamla Panyasouk, a Laotian who grew up in a remote village outside of Luang Prabang and had a desire to turn his creative energy into something concrete. BBM's mission is twofold: to offer a creative outlet for local talents to create and publish books in Lao, and to bring books to rural children who have not seen, let alone owned, a book that is not part of their school curriculum. A group of talented local artists and writers create books in Luang Prabang and Vientiane, and subjects range from folklore to creative learning. Once the books are published, BBM staff members distribute them to children and set up starter libraries in rural areas through book parties. BBM also negotiates for the foreign rights to non-Laotian books. BBM is the first project listed in the "Stay Another Day-Laos" booklet published by the World Bank/International Monetary Fund to promote socially responsible tourism in Laos.</t>
  </si>
  <si>
    <t>BBM distributes its books to children in rural areas of Laos by holding book parties at rural schools. BBM staff members put together a complete list of rural schools in Luang Prabang Province and then visit each school in turn, usually reaching five to six schools a month. For each book party, BBM staff members and volunteers bring books, snacks, and fun activities for the children. Children draw cartoon figures during art classes, learn about the importance of basic hygiene through games, and receive a nutritional boost through healthy snacks provided by staff. At the end of the day, BBM provides a variety of books, and each child gets to choose a book to keep. Very frequently, the books from BBM are the very first books owned by the children.</t>
  </si>
  <si>
    <t>BBM's steady increase in funding allowed the group to expand operations and reach more villages in the past two years.</t>
  </si>
  <si>
    <t>Warehouse construction completed in Year 4 accounted for a one time significant increase in expenses, followed by expanded village reach, increased gasoline costs, and increased salaries for additional staff.</t>
  </si>
  <si>
    <t>BBM has articulated outcomes such as increased literacy rates for children and increasing parental and village support for reading, but the organization currently lacks the capacity to track these numbers.</t>
  </si>
  <si>
    <t>Planet Wheeler/Global Development Group</t>
  </si>
  <si>
    <t>989.02</t>
  </si>
  <si>
    <t>Big Brother Mouse offers a creative outlet for local talents to illustrate and publish books in the Lao language and brings books to rural children who have often not seen, let alone owned, a book that is not part of their school curriculum.</t>
  </si>
  <si>
    <t>Big Brother Mouse reaches children through book dissemination parties and junior librarian trainings and publishes books in Lao to provide a more diverse collection of books for the children.</t>
  </si>
  <si>
    <t>OCI scores require further dialogue with the grantee.</t>
  </si>
  <si>
    <t>12786</t>
  </si>
  <si>
    <t>Bishkek</t>
  </si>
  <si>
    <t>Bishkek Feminist Initiatives</t>
  </si>
  <si>
    <t>Mama Cash (Netherlands)</t>
  </si>
  <si>
    <t xml:space="preserve">salaries, transportation, and workshop materials. </t>
  </si>
  <si>
    <t xml:space="preserve">Bishkek Feminist Initiatives (BFI) serves LGBT youth suffering from persecution and violence through a short-term shelter, peer counseling, and public outreach and information campaigns, and hosts the Girl Activists, a girls’ club that documents and tells the stories of girls through video, comics, and blogs. </t>
  </si>
  <si>
    <t>GFC supports the Girl Activists club, which offers mentoring and holds workshops focused on documenting and telling stories and on supporting girls affected by discrimination and violence in their communities.</t>
  </si>
  <si>
    <t>According to Human Rights Watch, domestic violence now affects one-third of women and youth aged 15 to 49 in Kyrgyzstan.  Police apathy and corruption, as well as cultural norms, mean that victims are discouraged from reporting their abuse to the authorities. A domestic violence law was passed in 2003, but the penalties are light and few offenders do jail time. Only 7 percent of domestic violence complaints make it into criminal court. While violence and discrimination against women and girls is a serious problem, abuse and discrimination against LGBT people is even more severe and more underreported. Police are often complicit in abuse against this community, participating in extortion and even sexual violence. Unfortunately, Kyrgyzstan has also followed the lead of Russia in passing discriminatory LGBT legislation. Human Rights Campaign notes that the 2015 law passed in Kyrgyzstan contains provisions for punishment, including jail time, for expressing sentiments that could "create a positive attitude for unconventional sexual orientation." LGBT youth, who are often the most vulnerable members of this community, face violence and marginalization in their families and communities if they are open about their sexual or gender identity.</t>
  </si>
  <si>
    <t>Bishkek Feminist Initiatives (BFI) was officially registered in 2012 by a group of young LGBT activists. The organization works with a diverse population affected by gender-based violence and discrimination, including teenagers, migrants, queer and transgender youth, girls from rural areas in danger of bride kidnapping, street youth, ethnic minorities, young women with disabilities, and young people living with HIV. BFI supports this varied population through a short-term shelter, peer counseling, a Girl Activists club, and public outreach and engagement. BFI’s involvement in the NGO community in Kyrgyzstan has diversified the voices calling for real gender equality in the country. In 2012, after a widespread public outreach campaign, BFI won an award for the Best Public Opinion Outreach Campaign at the Central Asian Advertising Festival. BFI also won a With and For Girls Award in 2015. BFI was founded as a collective and makes most of its decisions collaboratively. The official director is Saadat Baigazieva, who was a National Endowment for Democracy fellow and is a member of the UN Women Civil Society Advisory Group, where she works to mainstream youth issues and ensure equal representation of different communities in all UN women’s programs in Kyrgyzstan.</t>
  </si>
  <si>
    <t>BFI is headquartered in an unlisted community house, which also serves as a short-term shelter for youth fleeing violence or persecution. The Girl Activists of Kyrgyzstan is incubated in BFI and is led by girls aged 13 to 17. The Girl Activists pursue the agenda of equal gender rights through documenting and telling girls’ stories through art, blogs, comic books, and videos. The Girl Activists also organize camps for girls from all over Kyrgyzstan on issues such as sexual and reproductive health and rights, education, and girl power. In 2015, the Girl Activists worked with 11 girls regularly and 15 girls on a short-term basis. In addition to the Girl Activists, BFI offers peer counseling for children and youth affected by violence and discrimination. BFI also hosts a feminist parent-and-child club and the Teenage Youth for Justice and Equality club, which is for teenagers of all genders.</t>
  </si>
  <si>
    <t>BFI is supporting a severely underserved population and working on issues that have worsened in Kyrgyzstan over the past few years because of new legislation. BFI has tackled many of these big problems and, despite being a very young organization, has already won awards and fellowships for its organization and staff. BFI is uniquely organized as a collective, which is an asset to the organization’s mission and identity, but the organization still has much room to grow as a professional NGO with clear strategic goals and standardized human resources and financial practices. GFC’s capacity-building services will help strengthen the organization. With a focus on gender-based violence, BFI will be funded by the NoVo Foundation.</t>
  </si>
  <si>
    <t>Program participants who participated in a community project after completing the program</t>
  </si>
  <si>
    <t>Feminist Review Trust</t>
  </si>
  <si>
    <t>13338</t>
  </si>
  <si>
    <t>Nigeria</t>
  </si>
  <si>
    <t>Jos</t>
  </si>
  <si>
    <t>Bo Sita MADE</t>
  </si>
  <si>
    <t>Stephen Rich Moses(PRO-NYACHAS, Nigeria)</t>
  </si>
  <si>
    <t xml:space="preserve">Bo Sita MADE utilized GFC coaching and guidance support to strengthen its child trafficking preventive initiatives and improve its efforts to promote active community and family involvement. Expanding on networks created during a GFC-sponsored convening in Ghana in 2017, Bosita has formed strong connections with other experienced GFC grantees in Nigeria and other parts in West Africa, which is helping to facilitate peer learning and resource mobilization. Through those networks, Bosita was invited to attend Child Protection Master training organized by UNICEF.  Some of these networks have helped Bosita in working closely with the Ministry of Women Affairs and Social Development and other policy enforcement agencies. Literature shared by GFC has also contributed to Bosita strengthening its anti-human trafficking and child protection advocacy efforts. </t>
  </si>
  <si>
    <t>With the increasing popularity of Bo Sita MADE’s outreach program in schools, more students are attending its trainings, at no extra cost to the organization.</t>
  </si>
  <si>
    <t>Recent instability in Plateau State reduced the number of local donors, resulting in less funding for the organization and a lower budget.</t>
  </si>
  <si>
    <t>13035</t>
  </si>
  <si>
    <t>staff stipends and materials for the outreach program.</t>
  </si>
  <si>
    <t>Bo Sita MADE is a female-led youth development organization that responds to the needs of human trafficking victims by removing them from dangerous environments such as brothels and supporting them holistically to help them live meaningful lives, while also implementing public-awareness initiatives and working to protect those at risk of being trafficked.</t>
  </si>
  <si>
    <t>GFC supports Bo Sita’s rehabilitation program, which includes psychosocial support, mentoring, vocational skills training, and educational support for rescued victims of human trafficking.</t>
  </si>
  <si>
    <t>Bo Sita has made great strides in reaching more children and improving its resource mobilization strategies, which resulted in increased individual donations and in-kind corporate support last year. The organization’s new transitional home received approval from the Plateau State Ministry of Women Affairs and Social Development, making Bo Sita a member of the state chapter of the Child Protection Network. Bo Sita also received support for content development and hosting of its new website. Last year, Bo Sita’s documentary was nominated as the best on child trafficking at the African International Film Festival. The organization has received extensive media coverage of its programs and its efforts to respond to the needs of sexual exploitation and human trafficking survivors through the Christian Broadcasting Network’s “On Voice Summit” program.</t>
  </si>
  <si>
    <t xml:space="preserve">The increase in the expenditure budget is attributable to increased individual giving that Bo Sita received for its rescue operations. </t>
  </si>
  <si>
    <t>BAASA</t>
  </si>
  <si>
    <t>House of haute Vou</t>
  </si>
  <si>
    <t>12643</t>
  </si>
  <si>
    <t>administrative expenses and family reunification costs.</t>
  </si>
  <si>
    <t xml:space="preserve">Bo Sita MADE is a female-led youth development organization that responds to the needs of human trafficking victims by removing them from dangerous environments such as brothels and supporting them holistically to help them live meaningful lives, while also implementing public-awareness initiatives and working to protect those at risk of being trafficked. </t>
  </si>
  <si>
    <t>The budget reduction and Bo Sita’s inability to attract volunteers (again due to terrorist activity in the area) have impacted the number of children the organization is able to support.</t>
  </si>
  <si>
    <t>Bo Sita’s budget reduction is due to terrorist activities (carried out by Boko Haram) in its area of operation, which has affected local businesses that contribute to the organization’s work.</t>
  </si>
  <si>
    <t xml:space="preserve">Bo Sita’s budget has declined significantly due to terrorist activity that has affected local businesses, which are the main source of funding for the organization. GFC plans to guide Bo Sita in exploring other sources of funding, such as online crowdfunding, and to connect the organization with other GFC partners, such as Street Library Ghana, to share ideas. GFC will also inform Bo Sita about opportunities to apply for outside funding and will be available to review applications for funding and to serve as a reference to support any applications submitted. </t>
  </si>
  <si>
    <t>Inge De Knoning Robertson</t>
  </si>
  <si>
    <t>Nanko Madu</t>
  </si>
  <si>
    <t>Faith Lannap</t>
  </si>
  <si>
    <t>Sonnie Guktur</t>
  </si>
  <si>
    <t>12316</t>
  </si>
  <si>
    <t>outreach program expenses, volunteer training, and operational costs.</t>
  </si>
  <si>
    <t>GFC supports Bo Sita MADE’s rehabilitation program, which includes psychosocial support, mentoring, vocational skills training, and educational support for survivors of human trafficking.</t>
  </si>
  <si>
    <t>The number of children served increased due to the organization expanding and diversifying its outreach initiatives to include seminars in schools and training activities in communities.</t>
  </si>
  <si>
    <t>Inge de Koning Robertson</t>
  </si>
  <si>
    <t>Salamatu Audu</t>
  </si>
  <si>
    <t>Moses shando</t>
  </si>
  <si>
    <t>Cocin Headquarters Compound Church</t>
  </si>
  <si>
    <t>11964</t>
  </si>
  <si>
    <t>program implementation support and staff training.</t>
  </si>
  <si>
    <t>GFC supports Bo Sita MADE’s rehabilitation program, which includes psychosocial support, mentoring, vocational skills training, and educational support for rescued victims of human trafficking.</t>
  </si>
  <si>
    <t>Nigeria is a source, transit, and destination country for women and children subjected to trafficking. Trafficked Nigerians are taken from rural and, to a lesser extent, urban areas; women and girls are recruited for domestic servitude and sex trafficking, and Nigerian traffickers rely on threats of voodoo curses to control their victims and force them into situations of sexual abuse. The victims are recruited with promises of well-paid jobs in urban centers within the country or abroad, realizing too late that they have been lured into debt bondage. In addition, violence, coercion, and deception are used to take victims away from their families. Recent instability in northern Nigeria and the large number of displaced families have made this part of the country a reaping field for traffickers of all kinds. Risk factors for the trafficking of women and children in Nigeria are numerous and include poverty, desperation to escape violence, corruption, unemployment, illiteracy, and ignorance. Unequal access to education and the disruption of family and government support systems have made young women particularly vulnerable to trafficking, especially those women who are unemployed, less educated, socially excluded, or living on the streets.</t>
  </si>
  <si>
    <t>Bo Sita MADE is a female-led youth development organization that supports victims of human trafficking and works to ensure that at-risk populations are protected from traffickers. The organization receives beneficiaries through referrals and direct rescue from brothels, homes involved in domestic servitude, and the streets. Bo Sita’s primary responsibilities are to deepen awareness of human trafficking, rehabilitate survivors, and support them to achieve meaningful lives. Founded in 2013, Bo Sita challenges communities to work with law enforcement agencies to help address the issue of trafficking in Nigeria. The founder and current executive director, Ven Yop Lannap, is a multitalented media personality who starred in a movie titled "Europe in My Heart," a media piece aimed at increasing public awareness and information on the ills of human trafficking. She received a medal of honor in November 2013 from a local magazine, Izhan Magazine, for her work with victims of sex trafficking. She regularly receives invitations to participate in international conferences to share her knowledge with others involved in the struggle to end human trafficking.</t>
  </si>
  <si>
    <t>With a staff of eight and a significant number of volunteers, Bo Sita organizes weekly outreach activities in more than 80 known brothels in Jos and follows up on leads when tipped off to the location of trafficking survivors who need help and or have escaped from their traffickers. The organization provides comprehensive rehabilitation and recovery support after rescue, which includes psychosocial support, career guidance, and mentorship programs, as well as family tracing, empowerment, and reunification. Bo Sita also provides educational support to survivors who want to return to school, as well as skills training opportunities to those interested in learning a trade. After-school programs and extracurricular activities are organized to help beneficiaries improve their academic performance and develop their confidence. Increasing community and school-based awareness is one of the core goals of the organization. This is done through community meetings and a bimonthly 90-minute interactive radio program.</t>
  </si>
  <si>
    <t>Bo Sita is led by a very dynamic and well-connected media personality, and the organization is serving the needs of hidden and hard-to-reach girls in Jos. With GFC’s support, Bo Sita will be able to enhance its visibility and attract more strategic partners to enable it to reach more girls. GFC’s value-added services will also be instrumental in accelerating Bo Sita’s efforts to realize its growth potential and to develop a more comprehensive program to better address the needs of its beneficiaries in a holistic and sustainable manner. The experience and best practices Bo Sita has acquired through its work would be a valuable contribution to GFC’s peer learning sessions and help other organizations emulate successful strategies.</t>
  </si>
  <si>
    <t>Austrian Embassy</t>
  </si>
  <si>
    <t>Ven Lannap Freelance Productions</t>
  </si>
  <si>
    <t>Green Ltd</t>
  </si>
  <si>
    <t>13175</t>
  </si>
  <si>
    <t xml:space="preserve">Boy Child Initiative                                                                                                                                               </t>
  </si>
  <si>
    <t xml:space="preserve">Letter of Inquiry </t>
  </si>
  <si>
    <t>Emmanuel Otoo, Pamela Pratt</t>
  </si>
  <si>
    <t>In 2017, BCI took advantage of GFC’s capacity-building and non-grant support to enhance the quality of its programs and improve the programmatic capacity of its team, especially in proposals and report writing. As part of the GFC programmatic capacity-building efforts, ECD teachers from BCI visited Little Rock ECD Center, an experienced GFC partner in Nairobi, where they learned more about child care and protection as well as how to effectively engage parents in the development of their children. With a an opportunity grant from GFC, BCI was further able to provide a 3 week long formal training for 3 additional teachers in early care and development at the Montessori School and Teacher Training Center in Mwanza, Tanzania. These improvements in BCI programs attracted the attention of World Friends through the African Cultural Research &amp; Education Foundation to support BCI’s efforts to respond to the needs of children with disabilities. The organization continued partnering with the government, a collaboration that resulted in all its staff and volunteers receiving training in Child Protection from the Department of Children Services. BCI also received the 'Most Thriving Organization of the Year' Award from the Government of Kenya through the Department of Social Services. This may be attributed to the elevated capacity of the organization because of the GFC funded organizational development award that equipped the board, staff, and volunteers with skills and knowledge in strategic planning, governance, and financial management.</t>
  </si>
  <si>
    <t>BCI expanded its programs to support adolescent youth, most of whom have their children at BCI’s early childhood development center, and that accounts for the increase in the number of children served.</t>
  </si>
  <si>
    <t>OCI improvement in governance, financial management and HR is a result of direct support BCI received from Grant Thornton in Kenya and board improvement materials that GFC shared wi</t>
  </si>
  <si>
    <t>Additional funding from World Friends for BCI’s early childhood development and youth livelihood skills programs accounts for BCI’s budget growth.</t>
  </si>
  <si>
    <t>Several capacity-building inputs that BCI received from GFC accounts for the positive change in the organization’s program outcome.</t>
  </si>
  <si>
    <t>Number of children living in slums who transitioned to primary school</t>
  </si>
  <si>
    <t>World Friends</t>
  </si>
  <si>
    <t>ACREF</t>
  </si>
  <si>
    <t>Arise Saints Ministries</t>
  </si>
  <si>
    <t>Korogocho Community</t>
  </si>
  <si>
    <t>12846</t>
  </si>
  <si>
    <t>offices expenses, cost of classroom repair and providing toilet facilities for the children.</t>
  </si>
  <si>
    <t xml:space="preserve">In order to address the needs of vulnerable, street-based boys in the Korogocho slum, who are often involved in child labor or trash picking, Boy Child Initiative (BCI) offers early childhood development (ECD) services and second-chance primary education, as well as community sensitization, counseling, mentorship, hygiene, and rehabilitation programs. </t>
  </si>
  <si>
    <t>GFC supports BCI’s ECD program, which includes after-school learning activities, supplementary feeding, and provision of educational materials to ensure retention in school and a smooth transition to primary school.</t>
  </si>
  <si>
    <t>In 2016, BCI was named the most innovative organization of the year by Kenya’s Department of Children Services. This recognition led to the organization being featured by Kenya Broadcasting Corporation and local radio stations. BCI’s greater visibility, coupled with improved programs due to hard work and peer coaching from experienced GFC grassroots partners, resulted in the organization attracting support from a number of new partners, including the African Cultural Research and Education Foundation. BCI also received tremendous in-kind support for strengthening its programs from community members and Neema Uhai Hospital. The organization has taken advantage of GFC’s capacity-building services by applying for and receiving opportunity grants to train ECD teachers. A GFC organizational development award was also given to BCI to hire a consultant to help the organization transition from an informal and less-structured NGO into a strong institution facilitating sustainable change. The founder of BCI participated in the 2016 East Africa Knowledge Exchange, where he learned from and shared ideas with other GFC grassroots partners.</t>
  </si>
  <si>
    <t>Positive changes in BCI’s OCI scores represent early benefits from the GFC-supported organizational development process.</t>
  </si>
  <si>
    <t>The increase in budget is due to BCl’s successful efforts to attract additional funding for its ECD program from organizations such as World Friends and the African Cultural Research and Education Foundation.</t>
  </si>
  <si>
    <t>ACREF and Neema Uhai Hospital</t>
  </si>
  <si>
    <t>Arise Saints Ministires and Korogocho Community</t>
  </si>
  <si>
    <t>Governmant of Kenya - Department of Children Services</t>
  </si>
  <si>
    <t>12909</t>
  </si>
  <si>
    <t>12487</t>
  </si>
  <si>
    <t>teachers’ salaries, children’s immunizations, community sensitization learning tour for teachers, and program replication support.</t>
  </si>
  <si>
    <t>Boy Child Initiative (BCI) addresses the needs of vulnerable, street-based boys in the Korogocho slum, who are often involved in child labor or pick through trash, by providing early childhood development (ECD) services and second-chance primary education, as well as community sensitization, counseling, mentorship, hygiene, and rehabilitation programs.</t>
  </si>
  <si>
    <t>Though BCI has been struggling with fundraising in the past year, the organization received tremendous in-kind support from the Department of Children’s Services, Arise Saints Ministries, and LifeSkills Promoters. This resulted in expansion of its ECD and boys’ empowerment programs. Through a GFC opportunity grant, BCI brought Internet access to its office and purchased additional office equipment to facilitate communication. Teachers from BCI also visited other GFC partners, such as Little Rock ECD Centre and Shining Hope for Communities, that are experienced in ECD programs. As part of BCI’s staff development program, the staff received training in counseling and effective ways of addressing the needs of victims of gender-based violence. The organization is active on social media and uses it as a tool for sharing its work and sensitizing its audience on the importance of education, especially at the early childhood stage. In the coming year, BCI will benefit from an organizational development award and participate in a GFC Knowledge Exchange workshop to help sharpen its skills in fundraising and program replication.</t>
  </si>
  <si>
    <t>The continued reduction in the organizational budget is a result of harsh economic conditions that have reduced BCI’s ability to mobilize funds from community members, as well as less cash support from the local government.</t>
  </si>
  <si>
    <t>Department of Child Services</t>
  </si>
  <si>
    <t>12119</t>
  </si>
  <si>
    <t>ECD teachers’ allowances, teaching materials, the feeding program, and other operational costs.</t>
  </si>
  <si>
    <t>Though BCI’s budget decreased, the organization recorded increased enrollment because it moved to a new site and has strengthened its ECD program.</t>
  </si>
  <si>
    <t>The increase in IT is due to a GFC opportunity grant that enabled BCI to purchase PCs and get an Internet connection, and the increase in HR is due to an opportunity grant for two BCI staff members to attend an ECD workshop, increasing their capacity.</t>
  </si>
  <si>
    <t>The decrease in budget is because the organization had previously received a one-time grant from one of its donors. Also, one of its major donors gave in-kind support toward the construction of a new school rather than direct financial support.</t>
  </si>
  <si>
    <t>(Kenya)</t>
  </si>
  <si>
    <t>11708</t>
  </si>
  <si>
    <t>preschool educational aids and staff salaries.</t>
  </si>
  <si>
    <t xml:space="preserve">Boy Child Initiative (BCI) addresses the needs of vulnerable, street-based boys in the Korogocho slum, who are often involved in child labor or pick through trash, by providing early childhood development (ECD) services and second-chance primary education, as well as community sensitization, counseling, mentorship, hygiene, and rehabilitation programs. </t>
  </si>
  <si>
    <t>GFC supports BCI's ECD program, which includes after-school learning activities, supplementary feeding, and educational materials support to ensure retention in school and a smooth transition into primary school.</t>
  </si>
  <si>
    <t>The Korogocho slum, the fourth-largest in Nairobi, is home to an estimated 150,000 to 200,000 residents on just 0.6 square miles of land. The slum is located in eastern Nairobi, approximately 7 miles from the central business district. It borders the Dandora dumping site, which is the largest dumping site in Nairobi. The slum's extremely poor population has no access to basic social services and lives primarily in structures made out of scrap metal and recycled building materials. There is no proper waste management system in the slum, resulting in the rapid spread of diseases. The community has two overcrowded public schools, with a total enrollment of over 4,000 children, and only 49 percent of the population completes primary school. Unemployment rates are high in Korogocho, with approximately 32 percent of the residents receiving no income, and HIV/AIDS is widespread, with a prevalence rate at around 14 percent.</t>
  </si>
  <si>
    <t>Founded in 2010, Boy Child Initiative (BCI) works in Korogocho with vulnerable boys who are being raised by street-based single parents or who are street-based, are involved in picking through trash, or have been neglected. BCI equips them with life skills and provides them with early childhood development (ECD) skills as well as basic primary education. Most of BCI's beneficiaries are victims of drug abuse, are prone to engaging in petty crime, and are involved in child labor. Although BCI targets boys, the organization also focuses on family empowerment initiatives to promote self-reliance. Its community outreach programs encourage families to give attention to boys as a preventive measure against some of the many social vices in the community. Allan Odhiambo Omollo, the founder and executive director of BCI, holds a diploma in social work and community development and a bachelor's degree in counseling and psychology.</t>
  </si>
  <si>
    <t>With three full-time staff and 12 volunteers, BCI serves mainly boys in the Korogocho slum who are under 15 years of age. BCI removes these children from hazardous and dangerous environments and educates and empowers them by providing ECD and primary education. The organization offers continuous counseling, mentorship, and rehabilitation programs to its beneficiaries and provides supplementary feeding and educational materials. Its ECD program uses informal teaching methods to ensure a smooth transition to primary school. To promote family stability, BCI provides additional support to the boys it serves by helping their parents start small businesses. Children at the BCI community school attend school six days a week; this was a demand by both the parents and the children to ensure that the children spend more time at the BCI center, rather than at the dumpsite, where they pick through trash. Trained volunteers conduct bi-weekly home visits to follow up on beneficiaries and to provide additional support.</t>
  </si>
  <si>
    <t>BCI is a young organization that has strong potential for growth. The organization has a committed leader and has established a good relationship with the community. Although its budget is small, its disciplined staff takes bookkeeping seriously and maintains good financial records.</t>
  </si>
  <si>
    <t>Department of Children Services</t>
  </si>
  <si>
    <t>Korogocho community</t>
  </si>
  <si>
    <t>12615</t>
  </si>
  <si>
    <t>Bukavu</t>
  </si>
  <si>
    <t>Bureau pour le Volontariat au Service de l’Enfance et de la Santé</t>
  </si>
  <si>
    <t>Office of Volunteerism for Childhood and Health</t>
  </si>
  <si>
    <t>Chloée Ponchelet (Fund for Global Human Rights, US)</t>
  </si>
  <si>
    <t>staff stipends and payment of school fees.</t>
  </si>
  <si>
    <t xml:space="preserve">Bureau pour le Volontariat au Service de l’Enfance et de la Santé (BVES) promotes the rights of marginalized children, particularly displaced children and former child soldiers. </t>
  </si>
  <si>
    <t>GFC supports BVES’s reintegration program, which provides medical and psychosocial care, basic education, and vocational training to hundreds of children who have been released by the fighting forces in South Kivu.</t>
  </si>
  <si>
    <t xml:space="preserve">Over its six-year partnership with GFC, BVES has expanded and replicated its program from Bukavu to Goma. Both the quality of its initiatives and its geographic reach have been impressive. BVES benefited from two GFC organizational development awards, which led to the preparation of strategic and program replication plans, and has already put into operation most of the recommendations from the organizational development process. The organization also received an emergency grant from GFC and participated in two Knowledge Exchanges. BVES took advantage of GFC leveraging support to attract donors such as UNICEF, Jewish World Watch, and Fund for Global Human Rights. The quality of its programs also contributed to enhanced visibility for the organization and prestigious prizes for BVES and its founder, Murhabazi Namegabe. Awards include the 2010 Oscar Romero Award, the 2011 World’s Children’s Prize, the 2012 Harubuntu award, and recognition in 2010 from the South Kivu Children’s Parliament as best defender of children’s rights in the Democratic Republic of the Congo. In addition to receiving great local media coverage, BVES has caught the attention of international media such as the Voice of Germany and Radio Télévision Belge de la Communauté Française (Belgium). Support from the Stars Foundation has also contributed to the rapid implementation of BVES’s program replication plan. </t>
  </si>
  <si>
    <t>The improved average OCI score reflects the usefulness of the GFC-supported organizational development award BVES received and additional organizational development grants from the Stars Foundation.</t>
  </si>
  <si>
    <t>The increase in BVES’s budget is due to additional funds the organization received from donors such as UNICEF and Jewish World Watch, which are being used to expand programs.</t>
  </si>
  <si>
    <t>Fund for Global Human Rights</t>
  </si>
  <si>
    <t>RDC</t>
  </si>
  <si>
    <t>Working Together-Congo</t>
  </si>
  <si>
    <t>Jewish World Watch</t>
  </si>
  <si>
    <t>12137</t>
  </si>
  <si>
    <t>program replication activities, program expenses, and staff salaries.</t>
  </si>
  <si>
    <t>BVES has been expanding its network to include new partners, receiving in-kind logistical support from USAID, MONUSCO, the International Committee of the Red Cross, and attracting experienced international volunteers. The organization has initiated a process for replicating its programs in strategically chosen rural areas around Bukavu. This is done through the careful selection and orientation of grassroots youth clubs and community leaders. BVES has supported these youth clubs to form a network of child protection advocates called Réseau Communautaire pour la Protection des Droits des Enfants (Community Network for the Protection of Children’s Rights) to help deepen awareness on child protection at the community level. With an organizational development grant from GFC, BVES has been working to strengthen its organizational capacity by developing a strategic plan, a fundraising plan, and an expansion strategy to guide the establishment of a field office and a transitional shelter in Goma, located in eastern DRC. The organization has recruited two new staff, including a planning and data manager, as part of the replication process. GFC has been providing technical assistance on program improvement and will continue to guide BVES in the program replication process, helping to enhance its visibility and resource mobilization capacity.</t>
  </si>
  <si>
    <t>The number of children served in BVES’s center decreased as a result of a decision by the national army not to use children in its ranks, thus diminishing the total number of children engaged in armed conflict.</t>
  </si>
  <si>
    <t>The decrease in the OCI score is a result of BVES’s better understanding of the OCI tool and how to apply it after receiving training from GFC staff during a site visit.</t>
  </si>
  <si>
    <t>FDHM</t>
  </si>
  <si>
    <t>RD Congo</t>
  </si>
  <si>
    <t>WTC</t>
  </si>
  <si>
    <t>SCI</t>
  </si>
  <si>
    <t>11885</t>
  </si>
  <si>
    <t>program replication, operational costs, staff salaries, and training.</t>
  </si>
  <si>
    <t>The increased national visibility of BVES has attracted new donors like Work Together Congo (UK) and Save the Children International, resulting in significant budget growth. The organization created its own network of community leaders and volunteers who help in the rescue and reintegration process. BVES received a GFC organizational development award to develop a strategic plan and a fundraising plan to guide the growth of the organization and attract more partners. GFC will continue providing BVES with technical assistance to improve internal resource mobilization, enhance global visibility, and attract additional sources of funding.</t>
  </si>
  <si>
    <t>The decrease in the OCI score is a result of BVES’s better understanding of how the self-assessment tool works after meeting with GFC staff.</t>
  </si>
  <si>
    <t>Fund for World Human Rigths</t>
  </si>
  <si>
    <t>DRC</t>
  </si>
  <si>
    <t>Work Together for Congo</t>
  </si>
  <si>
    <t>Save the Children</t>
  </si>
  <si>
    <t>11629</t>
  </si>
  <si>
    <t>program expenses, operational costs, and expansion of the rehabilitation center.</t>
  </si>
  <si>
    <t>Despite renewed conflict in the eastern Democratic Republic of the Congo, BVES remains strong in its efforts to rescue and rehabilitate children engaged in armed conflict; the organization provided education and rehabilitation support to nearly 11,900 children and youth last year. BVES received outside training in fundraising and program areas last year and reported to GFC that this assistance has greatly helped the organization. This year, GFC will provide BVES with organizational development support to facilitate program replication. BVES receives ample in-kind support from international government agencies, so GFC inputs will focus on assisting the organization in accessing institutional support.</t>
  </si>
  <si>
    <t>Cotisations des membres</t>
  </si>
  <si>
    <t>Prix Africités 2012</t>
  </si>
  <si>
    <t>Belgique</t>
  </si>
  <si>
    <t>11478</t>
  </si>
  <si>
    <t>10477.02</t>
  </si>
  <si>
    <t>BVES works to promote the rights of marginalized children, particularly displaced children and former child soldiers.</t>
  </si>
  <si>
    <t>Our grant supports BVES's reintegration program, which provides medical and psychosocial care, basic education, and vocational training to hundreds of children who have been released by the fighting forces in South Kivu.</t>
  </si>
  <si>
    <t>Armed conflict in eastern Congo has fractured thousands of families and led to the use of 30,000 children as soldiers, porters, and sex slaves. Ten thousand of these children are in the province of South Kivu, where nearly every armed group in the region-including government forces-has recruited and forcibly conscripted children. Both boys and girls, as young as 6 years old, have been used as combatants or sex slaves, an experience fraught with psychological and physical trauma. When child soldiers are released and return to their villages, they find that they have little or no access to healthcare, quality education, or a means of sustaining themselves. Having missed their formative years of schooling and development, these children also encounter great difficulties when reintegrating into society and demonstrate extreme behavioral problems. Girls, who often return as new mothers, find acceptance from their families particularly difficult, since rape or forced sexual servitude is perceived as a dishonor to the family.</t>
  </si>
  <si>
    <t>Created in 1992 as a haven for Tutsi children fleeing the Rwandan genocide, Bureau pour le Volontariat au Service de l'Enfance et de la Santé (BVES) now works to promote the rights of marginalized children, particularly displaced or exploited children and former child soldiers. Based in Bukavu, South Kivu's capital, BVES serves over 10,000 children through remedial education centers for children who have been rescued from exploitation in the mines or are at risk of being recruited by armed forces. For those who have been abducted by armed groups or orphaned by war, the group operates three transit centers that help these children rejoin their communities. Each center tailors its services to one of the following populations: young girls, former child soldiers, or children living on the streets. At great personal peril, BVES staff and volunteers directly negotiate with armed groups to release conscripted child combatants and sex slaves to BVES centers. Its lead role in advocacy efforts has succeeded in making child recruitment a crime under Congolese military and national law. Murhabazi Namegabe, the founder of BVES, has been nominated for the 2011 World's Children's Prize for his 20-year commitment to supporting children affected by conflict in the Democratic Republic of the Congo.</t>
  </si>
  <si>
    <t>Each year, BVES's reintegration program serves hundreds of children who are released by the fighting forces. Through its three transit centers, the organization works with children between the ages of 5 and 18, providing comprehensive support that includes shelter, medical and psychosocial care, basic education, vocational training, and family reunification. In light of the heavy stigma associated with returnees from conflict, BVES actively works with the surrounding communities to prepare them for the reintegration of the children housed in its centers. Children and youth who are unable to return to their families and communities stay at BVES's transit centers until the age of 18, after which the organization facilitates their transition into independence by setting up group homes and providing ongoing vocational training and educational support.</t>
  </si>
  <si>
    <t>BVES attributes its increased capacity in financial management to its investment in new accounting software.</t>
  </si>
  <si>
    <t>BVES secured new funding from the Institute for Foreign Cultural Relations in Germany and grew its organizational budget by 113 percent.</t>
  </si>
  <si>
    <t>Institute for Foreign Cultural Relations</t>
  </si>
  <si>
    <t>10477.01</t>
  </si>
  <si>
    <t>Created in 1992 as a haven for Tutsi children fleeing the Rwandan genocide, Bureau pour le Volontariat au Service de l'Enfance et de la Santé (BVES) now works to promote the rights of marginalized children, particularly displaced or exploited children and former child soldiers. Based in Bukavu, South Kivu's capital, BVES serves over 8,000 children through 33 remedial education centers for children who have been rescued from exploitation in the mines or are at risk of being recruited by armed forces. For those who have been abducted by armed groups or orphaned by war, the group operates three transit centers that help these children rejoin their communities. Each center tailors its services to one of the following populations: young girls, former child soldiers, or children living on the streets. At great personal peril, BVES staff and volunteers directly negotiate with armed groups to release conscripted child combatants and sex slaves to BVES centers. Its lead role in advocacy efforts has succeeded in making child recruitment a crime under Congolese military and national law. Murhabazi Namegabe, the founder of BVES, has been nominated for the 2011 World's Children's Prize for his 20-year commitment to supporting children affected by conflict in the Democratic Republic of the Congo.</t>
  </si>
  <si>
    <t>BVES provides remedial classes to 8,013 children through 33 centers in four regions of the Democratic Republic of the Congo. The teachers and social workers at the centers are all volunteers from the communities.</t>
  </si>
  <si>
    <t>Last year, BVES used the OCI tool as a reference for improving its organizational capacity, including efforts such as outlining a two year strategic plan, implementing a fundraising plan, and diversifying its board.</t>
  </si>
  <si>
    <t>BVES implemented a fundraising plan, leading to a 63 percent increase in its budget.</t>
  </si>
  <si>
    <t>MONUSCO</t>
  </si>
  <si>
    <t>10477</t>
  </si>
  <si>
    <t>BVES's reintegration program provides medical and psychosocial care, basic education, and vocational training to hundreds of children who have been released by the fighting forces in South Kivu.</t>
  </si>
  <si>
    <t>Armed conflict in eastern Congo has fractured thousands of families and led to the use of 30,000 children as soldiers, porters, and sex slaves. Ten thousand of these children are in the province of South Kivu, where nearly every armed group in the region-including government forces-has recruited and forcibly conscripted children. Both boys and girls, as young as 6 years old, have been used as combatants or sex slaves, an experience fraught with psychological and physical trauma. When child soldiers are released and return to their villages, they find that they have little or no access to healthcare, quality education, or a means of sustaining themselves. Having missed their formative years of schooling, these children also encounter great difficulties when reintegrating into society and demonstrate extreme behavioral problems. Girls, who often return as new mothers, find acceptance from their families particularly difficult, since rape or forced sexual servitude is perceived as a dishonor to the family.</t>
  </si>
  <si>
    <t>Created in 1992 as a haven for Tutsi children fleeing the Rwandan genocide, Bureau pour le Volontariat au Service de l'Enfance et de la Santé (BVES) now works to promote the rights of marginalized children, particularly displaced children and former child soldiers. Based in Bukavu, South Kivu's capital, BVES operates three centers that help these children rejoin their communities after being abducted by armed groups or orphaned by war. Each center tailors its services to the following populations: young girls, former child soldiers, and children living on the streets. At great personal peril, BVES staff and volunteers directly negotiate with armed groups to release conscripted child combatants and sex slaves to BVES centers. Working with a committed corps of volunteers, BVES has successfully mobilized in-kind resources from multilateral and national partners to equip and sustain its centers throughout the years. BVES works with the UN and international human rights organizations to pressure the militia and the Congolese national army to cease the use of children in armed service. Its lead role in advocacy efforts has succeeded in making child recruitment a crime under Congolese military and national law.</t>
  </si>
  <si>
    <t>12165</t>
  </si>
  <si>
    <t>Yushu, Qinghai Province</t>
  </si>
  <si>
    <t>Butter Lamp Compassion Group</t>
  </si>
  <si>
    <t>Snowland Service Group (GFC grantee partner, China)</t>
  </si>
  <si>
    <t>teacher training, teacher salaries, office supplies, and student books and school supplies.</t>
  </si>
  <si>
    <t>Butter Lamp Compassion Group (BLCG) provides educational programs and supplies to some of Yushu Prefecture’s poorest children, including orphaned, disabled, and nomadic children, with the long-term goal of creating equal educational opportunity for all children.</t>
  </si>
  <si>
    <t>GFC supports BLCG’s early childhood education program for children aged 3 to 7, which offers the only bilingual classroom learning in the area, a supplemental feeding program, provision of age-appropriate educational supplies and materials, and tuition relief to ensure the children’s successful transition to primary school.</t>
  </si>
  <si>
    <t>BLCG continues to provide Tibetan-language preschool education to children aged 3 to 7 from impoverished and migrant families. The preschool provides full-time education, including classes in drawing and storytelling, and serves three meals per day. This past year, BLCG supported livelihood training through tailoring and dressmaking classes for women in pasturing areas, a program sponsored by Oxfam Hong Kong; engaged in a solar-powered lamp distribution program sponsored by the China Environmental Protection Program; and participated in the China Social Welfare Foundation’s free lunch project. Despite offering higher salaries in the past year, BLCG had three teachers leave the organization. GFC will help BLCG identify revenue streams and support its steady recovery in the coming year.</t>
  </si>
  <si>
    <t>Further dialogue with BLCG is needed to clarify why the number of children served decreased significantly in year 5.</t>
  </si>
  <si>
    <t>Further dialogue with BLCG is needed to clarify the program outcome.</t>
  </si>
  <si>
    <t>Percentage of program participants who use Tibetan regularly</t>
  </si>
  <si>
    <t>BLCG’s budget and capacity have begun to stabilize after the 2010 earthquake and the costs of reconstruction, but the location, staff, and focus of its programs have all changed since GFC funding began five years ago. BLCG struggled with timely reporting and proposal completion this past fall. GFC will continue to monitor the situation and support BLCG’s sustainability with targeted capacity building.</t>
  </si>
  <si>
    <t>Oxfam HK</t>
  </si>
  <si>
    <t>China Social Welfare Foundation</t>
  </si>
  <si>
    <t>China Environmental Protection Foundation</t>
  </si>
  <si>
    <t>11815</t>
  </si>
  <si>
    <t>teacher salaries, textbooks, school supplies, and supplemental nutrition for the early childhood education program.</t>
  </si>
  <si>
    <t>Butter Lamp Compassion Group (BLCG) provides educational programs and supplies to some of Yushu Prefecture's poorest children, including orphaned, disabled, and nomadic children, with the long-term goal of creating equal educational opportunity for all children.</t>
  </si>
  <si>
    <t>GFC supports BLCG's early childhood education program for children aged 3 to 7, which offers the only bilingual classroom learning in the area, a supplemental feeding program, provision of age-appropriate educational supplies and materials, and tuition relief to ensure the children's successful transition to primary school.</t>
  </si>
  <si>
    <t>BLCG saw a large increase in funding from individual and institutional donors following the Yushu earthquake in 2010, but after experiencing a large budget decrease last year due to the end of several long-term recovery projects, the organization is re-strategizing to focus on its core early childhood education programs. GFC will support the organization's ongoing efforts to explore new funding streams and to work toward sustainability with targeted value-added services to prepare BLCG for a positive exit.</t>
  </si>
  <si>
    <t>BLCG's budget dropped dramatically last year due to the end of funding for several long-term post-earthquake reconstruction grants. As a result, the organization is refocusing on its early childhood education program and is working to build the program's sustainability by charging school fees on a sliding scale. GFC will monitor the situation and support BLCG's sustainability efforts with targeted capacity building.</t>
  </si>
  <si>
    <t>Zhonghua Foundation</t>
  </si>
  <si>
    <t>Shanshui Foundation</t>
  </si>
  <si>
    <t>10319.03</t>
  </si>
  <si>
    <t>teachers' salaries, educational materials, and basic living expenses for students.</t>
  </si>
  <si>
    <t xml:space="preserve">Butter Lamp Compassion Group (BLCG) provides educational programs and supplies to some of Yushu Prefecture’s poorest children, including orphaned, disabled, and nomadic children, with the long-term goal of creating equal educational opportunity for all children. </t>
  </si>
  <si>
    <t>GFC supports BLCG’s youth education program for teens and its early childhood education program for children aged 3 to 7, which offers the only bilingual classroom learning in the area, a supplemental feeding program, provision of age-appropriate educational supplies and materials, and tuition relief to ensure the children’s successful transition to primary school.</t>
  </si>
  <si>
    <t>Established in 2008, Butter Lamp Compassion Group (BLCG) targets poor, orphaned, disabled, and nomadic children in Yushu to offer free bilingual educational programs. With the vision of creating equal educational opportunity for all children, and with particular emphasis on raising ethnic minority children out of poverty, BLCG provides classroom learning, supplemental feeding, educational supplies and materials, and tuition support to some of the poorest children in Yushu prefecture and its environs. BLCG has three teachers at its preschool learning center and offers a variety of subjects, including Chinese, Tibetan, and English. Sixty percent of the children attending the preschool are from families relocated from nomadic communities to Yushu. The organization employs a strong community-based approach and incorporates parents' feedback in curriculum planning. BLCG also has programs to provide essential educational materials and scholarships to preschool, kindergarten, and primary-school children in remote rural areas of Yushu. Director Qiu Ang was a high-school teacher for 16 years before founding this organization.</t>
  </si>
  <si>
    <t>BLCG experienced a sharp increase in funding from individual donors and new institutional donors following the Yushu earthquake in 2010 and has leveraged the reputation earned from its relief efforts to further increase its budget. The organization will be ready for exit within the next two years, potentially with a Sustainability Award nomination.</t>
  </si>
  <si>
    <t>China Siyuan Foundation for Poverty Alleviation</t>
  </si>
  <si>
    <t>China Foundation for Poverty Alleviation</t>
  </si>
  <si>
    <t>10319.02</t>
  </si>
  <si>
    <t>BLCG provides educational programs and supplies to some of Yushu Prefecture's poorest children, including orphaned, disabled, and nomadic children, with the long-term goal of creating equal educational opportunity for all children.</t>
  </si>
  <si>
    <t>Our grant supports BLCG's teenage youth education program and also supports its early childhood education program, which offers the only bilingual classroom learning in the area, a supplemental feeding program, provision of age-appropriate educational supplies and materials, and tuition relief to ensure the children's successful transition to primary school.</t>
  </si>
  <si>
    <t>While China has experienced economic growth in its urban centers over the past few decades, many communities in rural areas continue to struggle with persistent poverty. The 2008 UNDP Human Development Index shows the lowest levels of human development in the western regions, concentrated primarily in nomadic, ethnically Tibetan areas. Most families there live in remote areas high on the plateau, where there is limited access to schools, job opportunities, and healthcare. In Qinghai Province's Yushu Prefecture, where there is a large ethnic minority presence, the literacy rate is 13 percent, far below the national average, and many children do not speak Chinese, which is the language of instruction in public schools. Without early childhood education, the transition to primary school can become an almost insurmountable hurdle for rural children and nomadic children who have recently settled in the area's towns.</t>
  </si>
  <si>
    <t>BLCG's early childhood development program serves children aged 3 to 7 with a comprehensive learning curriculum and tuition support. The program's goal is to ensure that children have access to quality education and a successful transition to primary school. The preschool holds classes in morning and afternoon sessions, and each school day also includes a lunchtime meal and nap time. BLCG teachers use educational materials and child-centered learning activities to teach the students Tibetan, Chinese, English, math, painting, singing, and dancing. The organization's approach engages community members and parents in designing and evaluating the preschool curriculum, and the teachers also meet face-to-face with parents to discuss their child's learning, as many of the parents are illiterate and have no previous experience with formal or informal education.</t>
  </si>
  <si>
    <t>Further communication is needed to clarify the number of children served.</t>
  </si>
  <si>
    <t>Further dialogue with the grantee is needed to clarify the OCI scores.</t>
  </si>
  <si>
    <t>Following the Yushu earthquake in 2010, BLCG experienced a sharp increase in funding from individual Chinese donors as well as from new institutional funders.</t>
  </si>
  <si>
    <t>Shan Shui Conservation Center</t>
  </si>
  <si>
    <t>China Foundation for Poverty Alleciation</t>
  </si>
  <si>
    <t>CITIC-Prudential Life Insurance Company Ltd.</t>
  </si>
  <si>
    <t>10319.01</t>
  </si>
  <si>
    <t>BLCG provides educational programs and supplies to some of Yushu Prefecture's poorest children, including orphaned, disabled, and nomadic children, with the long-term goal of creating equal educational opportunity for all children</t>
  </si>
  <si>
    <t>Our grant supports BLCG's early childhood development program, which offers the only bilingual classroom learning in the area, along with a supplemental feeding program, provision of age-appropriate educational supplies and materials, and tuition relief to ensure the children's successful transition to primary school.</t>
  </si>
  <si>
    <t>While China has experienced economic growth in its urban centers over the past few decades, many communities in rural areas continue to struggle with persistent poverty. The 2008 UNDP Human Development Index shows the lowest levels of human development in the western regions, concentrated primarily in nomadic, ethnically Tibetan areas. Most families there live in remote areas high on the plateau, where there is limited access to schools, job opportunities, and healthcare. In Qinghai Province's Yushu Prefecture, where there is a large ethnic minority presence, the literacy rate is 13 percent, far below the national average. Without early childhood education, the transition to primary school becomes a challenging hurdle for many rural children and nomadic children who have recently resettled to the cities.</t>
  </si>
  <si>
    <t>Established in 2008, Butter Lamp Compassion Group (BLCG) targets poor, orphaned, disabled, and nomadic children in Yushu to offer free bilingual educational programs. With the vision of creating equal educational opportunity for all children, and with particular emphasis on raising ethnic minority children out of poverty, BLCG provides classroom learning, supplemental feeding, educational supplies and materials, and tuition support to some of the poorest children in Yushu and surrounding environs. BLCG has three teachers at its preschool learning center and offers a variety of subjects, including Chinese, Tibetan, and English. Sixty percent of the children attending the preschool are from families relocated from nomadic communities to Jiegu or Yushu town. The organization employs a strong community-based approach and incorporates parents' feedback in curriculum planning. BLCG also has programs to provide essential educational materials and scholarships to preschool, kindergarten, and primary-school children in remote rural areas of Yushu. Director Qiu Ang was a Tibetan high-school teacher for 16 years before founding this organization.</t>
  </si>
  <si>
    <t>BLCG's early childhood development program serves children, ages 3 to 7, with a comprehensive learning curriculum and tuition support. The program's goal is to ensure that children have access to quality education and a successful transition to primary school. The preschool holds classes in morning and afternoon sessions, and each school day also includes a lunchtime meal and nap time. BLCG teachers use educational materials and child-centered learning activities to teach the students Tibetan, Chinese, English, math, painting, singing, and dancing. The organization's approach engages community members and parents in designing and evaluating the preschool curriculum, and the teachers also meet with parents to discuss their child's learning through face-to-face interactions, as many of the parents are illiterate and have lived a nomadic lifestyle their entire lives.</t>
  </si>
  <si>
    <t>Following the Yushu earthquake in 2010, BLCG experienced a sharp increase in the number of individual Chinese donors.</t>
  </si>
  <si>
    <t>The Bridge Fund</t>
  </si>
  <si>
    <t>Citizen and Net</t>
  </si>
  <si>
    <t>10754</t>
  </si>
  <si>
    <t>Carolina for Kibera</t>
  </si>
  <si>
    <t>600</t>
  </si>
  <si>
    <t>329, 690</t>
  </si>
  <si>
    <t>85.03</t>
  </si>
  <si>
    <t>Carolina for Kibera promotes youth leadership and ethnic and gender cooperation through sports, young women's empowerment, and community development in the densely populated and impoverished Kibera urban slum.</t>
  </si>
  <si>
    <t>Our grant supports the Binti Pamoja (Daughters United) center, which provides a safe space for adolescent girls to learn about reproductive health, financial literacy, and personal development.</t>
  </si>
  <si>
    <t>Nairobi is the bustling, cosmopolitan capital of Kenya and a regional hub in East Africa. Kibera, an urban slum in Nairobi, has the dubious distinction of being the largest slum in East Africa, with 600,000 people, half of whom are under the age of 15, living in an area the size of Manhattan's Central Park. There is a severe shortage of basic government services, such as the provision of clean water, healthcare, education, and sewage disposal. Home to five of Kenya's six largest ethnic groups, who all claim land rights to the slum, Kibera has a history of ethnic tension. These tensions played a critical role in fueling the post-election instability that engulfed the country in early 2008; urban slums like Kibera were particularly affected by the violence. Approximately 80 percent of all youth in Kibera are unemployed, and the US Centers for Disease Control and Prevention estimates that over 20 percent of the population is HIV-positive. Young women in Kibera are treated as second-class citizens and have unique needs that are often neither met nor recognized, such as protection from sexual violence and HIV infection.</t>
  </si>
  <si>
    <t>Carolina for Kibera (CFK) was established in 2001 to promote youth leadership and ethnic and gender cooperation through sports, young women's empowerment, and community development. CFK also works to improve basic healthcare, sanitation, and education in Kibera. All of its programs are grounded in the theory and practice of participatory development. CFK operates four main projects to meet the vast needs of Kibera's young residents: a youth sports program, which supports multiethnic soccer teams for boys and girls and includes community cleanups and leadership training; the Tabitha Medical Clinic, which provides primary healthcare for Kibera residents on a sliding-fee scale; the Taka Ni Pato (Trash Is Cash) initiative, which manages profitable and environmentally friendly community-run solid waste management systems within the slum; and the Binti Pamoja center. Carolina for Kibera was recognized as a Global Health Hero in November 2005 by Time magazine. In 2010 the organization was visited by Vice President Joe Biden and his wife Jill Biden.</t>
  </si>
  <si>
    <t>: A survey of Kibera found a dearth of safe places for teenage girls to go within the community to meet their distinct needs and to support their empowerment and ambitions. Thus, in 2002 CFK launched Binti Pamoja (Daughters United), a reproductive-health and women's rights program for 10- to 18-year-old girls. Recognized as the best adolescent girls program in Kenya, the center uses creative media to explore the issues facing young women in Kibera. The center has held exhibitions of the girls' photographs at several local venues within Kibera and Nairobi. Binti Pamoja is committed to having its members be active leaders and shapers of the center. Following a core training program, members become alumnae and take on leadership and mentorship roles in the center's activities, including forming and leading safe-space gatherings in their communities.</t>
  </si>
  <si>
    <t>In Year 5, the number of children/youth served directly only included Binti Pamoja participants, and indirectly served referred to youth served by all other programs. In Year 6, CFK counted all participants in its regular programs as directly served.</t>
  </si>
  <si>
    <t>Carolina for Kibera's budget increased due to support from the Gates Foundation and individual donors.</t>
  </si>
  <si>
    <t>Carolina for Kibera, Inc.</t>
  </si>
  <si>
    <t>Nike Foundation</t>
  </si>
  <si>
    <t>Planned Parenthood Federation of America</t>
  </si>
  <si>
    <t>American Jewish World Service</t>
  </si>
  <si>
    <t>The Bill and Melinda Gates Foundation</t>
  </si>
  <si>
    <t>85.02</t>
  </si>
  <si>
    <t>The Binti Pamoja (Daughters United) center provides a safe space for adolescent girls to learn about reproductive health, financial literacy, and personal development.</t>
  </si>
  <si>
    <t>Nairobi is the bustling, cosmopolitan capital of Kenya and a regional hub in East Africa. Kibera, an urban slum in Nairobi, has the dubious distinction of being the largest slum in East Africa, with 600,000 people, half of whom are under the age of 15, living in an area the size of Manhattan's Central Park. There is a severe shortage of basic government services, such as the provision of clean water, healthcare, education, and sewage disposal. Home to five of Kenya's six largest ethnic groups, who all claim land rights to the slum, Kibera has a history of ethnic tension. These tensions played a critical role in fueling the post-election instability that engulfed the country in early 2008; urban slums like Kibera were particularly affected by the violence. Approximately 80 percent of all youth in Kibera are unemployed, and the US Centers for Disease Control and Prevention estimates that over 20 percent of the population is HIV-positive. Young women in Kibera are treated as second-class citizens and have unique needs that are neither met or rarely recognized, such as protection from sexual violence and HIV infection.</t>
  </si>
  <si>
    <t>Carolina for Kibera (CFK) was established in 2001 to promote youth leadership and ethnic and gender cooperation through sports, young women's empowerment, and community development. CFK also works to improve basic healthcare, sanitation, and education in Kibera. All of its programs are grounded in the theory and practice of participatory development. CFK operates four main projects to meet the vast needs of Kibera's young residents: a youth sports program, which supports multiethnic soccer teams for boys and girls, community cleanups, and leadership training; the Tabitha Medical Clinic, which provides primary healthcare for Kibera residents on a sliding-fee scale; the Taka Ni Pato (Trash Is Cash) initiative, which manages environmentally friendly, profitable, community-run solid waste management systems within the slum; and the Binti Pamoja center. Carolina for Kibera was recognized as a Global Health Hero in November 2005 by Time magazine.</t>
  </si>
  <si>
    <t>CFK has a new director who counts the Binti Pamoja program participants as being served directly while children served through health, sports and other programs are counted as being served indirectly.</t>
  </si>
  <si>
    <t>Given its size and scope, CFK is poised to graduate from GFC's funding.</t>
  </si>
  <si>
    <t>12342</t>
  </si>
  <si>
    <t>Philippines</t>
  </si>
  <si>
    <t>Manila</t>
  </si>
  <si>
    <t>Cartwheel Foundation</t>
  </si>
  <si>
    <t>Jerry Chaves (Filipino Young Professionals, US)</t>
  </si>
  <si>
    <t>Hoa Duong</t>
  </si>
  <si>
    <t>salaries, transportation, and evaluation and monitoring costs.</t>
  </si>
  <si>
    <t>Through its preschools, alternative learning program for adults, and college scholarship programs, Cartwheel Foundation works to increase access to education and to strengthen the skills necessary for active community leadership and involvement in indigenous communities in the southern Philippines.</t>
  </si>
  <si>
    <t>GFC supports Cartwheel’s school operations and the localization of curricula for indigenous elementary-school children in conflict-affected northeastern Mindanao.</t>
  </si>
  <si>
    <t>Cartwheel Foundation has shown incredible innovation in its programming, and, through its partner communities, has nurtured thousands of indigenous children and youth in the southern Philippines over the course of its relationship with GFC. GFC’s emergency grant in 2013 was critical to the recovery of Tagbanua communities affected by Typhoon Haiyan. This past year, Cartwheel Foundation won the Best Practices Award from the UNESCO Asia-Pacific Centre of Education for International Understanding for its early childhood and elementary education program in Agusan del Sur; this geographically remote and isolated program was funded almost entirely by GFC’s grant. GFC’s 2013 opportunity grant enabled the current education coordinator, a graduate of the organization’s indigenous peoples’ education program and a dedicated youth leader, to participate in the 4th University Scholars Leadership Symposium in Manila, an annual event hosted by Humanitarian Affairs United Kingdom. The GFC network has opened many doors for Cartwheel Foundation, including referrals to prestigious international awards and visibility within global networks.</t>
  </si>
  <si>
    <t>Cartwheel Foundation’s partner organizations served 1,100 children and youth in the past year, with Cartwheel Foundation providing guidance on areas ranging from organizational capacity to indigenized curriculum.</t>
  </si>
  <si>
    <t>Percentage of preschool graduates who continue on to elementary school</t>
  </si>
  <si>
    <t>Alfonso Yuchengco Foundation</t>
  </si>
  <si>
    <t>Children’s Hope Fund Hong Kong, Ltd.</t>
  </si>
  <si>
    <t>11833</t>
  </si>
  <si>
    <t>11933</t>
  </si>
  <si>
    <t>staff salaries, teacher and parent training, educational supplies, and transportation costs for the early childhood and elementary education program in northeastern Mindanao.</t>
  </si>
  <si>
    <t xml:space="preserve">Through its preschools, alternative learning program for adults, and college scholarship programs, Cartwheel Foundation works to increase access to education and to strengthen the skills necessary for active community leadership and involvement in indigenous communities in the southern Philippines. </t>
  </si>
  <si>
    <t>During the past year, Cartwheel received its renewed certificate of registration from the Department of Social Welfare and Development "in recognition of its effort to contribute to the upliftment of the poor, the vulnerable and the disadvantaged sector of our society." This accreditation means that Cartwheel’s programs and services have met the minimum standards set by the Philippine government and that the organization is entitled to receive technical assistance from the Department of Social Welfare and Development on its programs and services. Cartwheel received a GFC emergency grant to rebuild houses and repair classrooms in Cartwheel-served Tagbanua communities that were affected by Typhoon Haiyan.</t>
  </si>
  <si>
    <t>Due to a decreased expenditure budget, Cartwheel Foundation will be closely monitored this year.</t>
  </si>
  <si>
    <t>US-Philippine Society</t>
  </si>
  <si>
    <t>A Child's Hope Fund</t>
  </si>
  <si>
    <t>Alfonso Yuchengco (AY) Foundation, Inc.</t>
  </si>
  <si>
    <t>Hanston Commercial and Industrial Corp.</t>
  </si>
  <si>
    <t>Assisi Development Foundation, Inc.</t>
  </si>
  <si>
    <t>11549</t>
  </si>
  <si>
    <t>Cartwheel has grown its budget over the past three years and has increased its level of support from local donors. Cartwheel has attended two GFC Knowledge Exchanges and is well placed to receive additional value-added services. GFC will prepare the organization for exit with targeted capacity-building support.</t>
  </si>
  <si>
    <t>Metrobank Foundation, Inc.</t>
  </si>
  <si>
    <t>Alfonso Yuchengco Foundation, Inc. (AY Foundation)</t>
  </si>
  <si>
    <t>Harnessing Self-Reliant Initiatives &amp; Knowledge (HASIK)</t>
  </si>
  <si>
    <t>10462.02</t>
  </si>
  <si>
    <t>Through its preschools, alternative learning program for adults, and college scholarship programs, Cartwheel works to increase access to education and to strengthen the skills necessary for active community leadership and involvement in indigenous communities in the southern Philippines.</t>
  </si>
  <si>
    <t>Our grant supports school operations and the localization of curricula for indigenous elementary school children in conflict affected northeastern Mindanao.</t>
  </si>
  <si>
    <t>Mindanao, in the southern Philippines, is home to one of the longest-standing armed conflicts in the world, exacerbating the poverty and exclusion of the area's indigenous people, who subsist on rice cultivation, hunting, fishing, gathering, and the trade of locally made goods. Over the years, development has destroyed much of the land and dislocated thousands of indigenous families. Lacking culturally appropriate health services and education, indigenous children exhibit the region's highest rates of malnutrition and mortality and the lowest rates of literacy and formal academic achievement. Although the Philippine government has set national education targets, most local-government and private institutions are unable to serve the needs of communities in remote, mountainous, or conflict-affected areas. Travel distances hinder access to basic healthcare and education, and where education is available, the standard curriculum fails to take into account indigenous languages, cultures, and traditions in both subject matter and teaching methods.</t>
  </si>
  <si>
    <t>Established in 1999, Cartwheel Foundation delivers culturally sensitive and appropriate education to indigenous peoples of the Philippines. Using a participatory model of community organizing and advocacy, Cartwheel creates and implements community needs assessments, action plans, and educational programs with nearly 20 indigenous groups in remote and conflict-affected areas. Through its preschools, alternative learning program for adults, and college scholarship programs, Cartwheel works to increase access to education and strengthen the skills necessary for active community leadership and involvement. The organization also offers music and art instruction, training for teachers, emergency feeding, curriculum indigenization, and cultural exchanges to increase participation and involvement of local communities. In order to prepare future leaders, Cartwheel worked to establish the country's first indigenous people's college in the Philippines-the Pamulaan Center, in Mintal, Davao City-and continues to support scholars to attend the college. Coleen Ramirez, Cartwheel's executive director, graduated from Ateneo de Manila University with training in management and communications.</t>
  </si>
  <si>
    <t>Cartwheel Foundation partners with indigenous communities to establish, maintain, and strengthen community preschools. These schools equip a total of approximately 50 to 60 children aged 4 to 7 with the basic skills of reading, writing, numeracy, and literacy and instill effective learning habits to ensure a successful transition to primary school. Using a localized curriculum, each preschool also serves as a venue for internalizing indigenous culture and traditions. In addition to being involved in building the preschool and shaping the school's curriculum, parents and teachers participate in special activities such as curriculum development and classroom management training, community organizing, and proposal writing to stay engaged in the children's learning and the improvement of their community.</t>
  </si>
  <si>
    <t>In Year 3, Cartwheel launched a new literacy and life skills program, increasing the number of children and youth served.</t>
  </si>
  <si>
    <t>In Year 3, Cartwheel secured funding from four new donors and increased its expenditures, despite the loss of two donors due to project completion.</t>
  </si>
  <si>
    <t>AY Foundation</t>
  </si>
  <si>
    <t>Child's Hope Fund</t>
  </si>
  <si>
    <t>Philippine Charity Sweepstakes</t>
  </si>
  <si>
    <t>Philam Foundation</t>
  </si>
  <si>
    <t>10462.01</t>
  </si>
  <si>
    <t>Our grant supports school operations and the localization of curricula for indigenous elementary-school children in conflict-affected northeastern Mindanao.</t>
  </si>
  <si>
    <t>Mindanao, in the southern Philippines, is home to one of the longest-standing armed conflicts in the world, exacerbating the poverty and exclusion of the area's indigenous people, who subsist on rice cultivation, hunting, fishing, gathering, and the trade of locally made goods. Over the years, development has destroyed much of the land and dislocated thousands of indigenous families. Without culturally appropriate health services and education, indigenous children exhibit the highest rates of malnutrition and mortality and the lowest rates of literacy and formal academic achievement. Although the Philippine government has set national education targets, most local-government and private institutions are unable to serve the needs of communities in remote, mountainous, or conflict-affected areas. Travel distances hinder access to basic healthcare and education, and where education is available, the standard curriculum fails to take into account indigenous languages, cultures, and traditions in both subject matter and teaching methods.</t>
  </si>
  <si>
    <t>Established in 1999, Cartwheel Foundation delivers culturally sensitive and appropriate education to indigenous peoples of the Philippines. Using a participatory model of community organizing and advocacy, Cartwheel creates and implements community needs assessments, action plans, and educational programs with nearly 20 indigenous groups in remote and conflict-affected areas. Through its preschools, alternative learning program for adults, and college scholarship programs, Cartwheel works to increase access to education and strengthen the skills necessary for active community leadership and involvement. The organization also offers music and art instruction, training for teachers, emergency feeding, curriculum indigenization, and cultural exchanges to increase participation and involvement of local communities. Cartwheel worked to establish the country's first indigenous people's college in the Philippines-the Pamulaan Center, in Mintal, Davao City-to prepare future leaders, and supports scholars to attend the college. Coleen Ramirez, Cartwheel's executive director, graduated from Ateneo de Manila University with training in management and communications.</t>
  </si>
  <si>
    <t>Cartwheel Foundation partners with indigenous people to establish, maintain, and strengthen community preschools. These schools equip children aged 4 to 7 with the basic skills of reading, writing, numeracy, and literacy and instill effective learning habits to ensure a successful transition to primary school. Using localized curriculum, each preschool also serves as a venue for internalizing indigenous culture and traditions. In addition to being involved in building the preschool and shaping the school's curriculum, parents and teachers participate in special activities such as curriculum development and classroom management training, community organizing, and proposal writing to stay engaged in the children's learning and the improvement of their community. To date, Cartwheel has benefited nearly 300 children through its partnership with three community-based preschools. GFC's grant will be used to continue school operations for 48 elementary-school children in northeastern Mindanao, with a portion of the funds earmarked for updating and localizing the curriculum.</t>
  </si>
  <si>
    <t>The Learning Child School</t>
  </si>
  <si>
    <t>Direct Aid Program Australian Embassy</t>
  </si>
  <si>
    <t>Other grants</t>
  </si>
  <si>
    <t>Donation</t>
  </si>
  <si>
    <t>Other income</t>
  </si>
  <si>
    <t>10462</t>
  </si>
  <si>
    <t>Through its preschools, alternative learning program for adults, and college scholarship programs, Cartwheel works to increase access to education and strengthen the skills necessary for active community leadership and involvement.</t>
  </si>
  <si>
    <t>Cartwheel supports preschool and kindergarten children in conflict-affected Mindanao and is currently working to localize the curriculum in this area.</t>
  </si>
  <si>
    <t>Mindanao in southern Philippines is home to one of the longest standing conflicts in the world, exacerbating the poverty and exclusion of indigenous people who subsist on rice cultivation, hunting, fishing, gathering, and trade of locally made goods. The destruction over the years of land for development purposes also has affected and spurred the dislocation of thousands of indigenous people and their children. Without culturally appropriate health services and education, indigenous children exhibit amongst the highest degrees of malnutrition and mortality rates and lowest rates of literacy and formal schooling achievement. Though the Philippine government has stated national educational targets, most local government and private institutions are unable to serve the needs of communities in remote, mountainous, or conflict-affected areas. Travel distances hinder access to basic health care and education; where education is attainable, the standard curriculum fails to take into account indigenous language, culture, and traditions in both subject matter and teaching methods.</t>
  </si>
  <si>
    <t>Established in 1999, Cartwheel Foundation delivers culturally sensitive and appropriate education to indigenous peoples of the Philippines. By adapting a participatory model of community organizing and advocacy, Cartwheel facilitates the creation and implementation of community needs assessments, action plans, and educational programs with nearly 20 indigenous groups in remote and conflict affected areas.  Through its pre-school, alternative learning for student parents, and college scholarship programs, Cartwheel works with indigenous communities to increase access to education and strengthen the skills necessary for active community leadership and involvement. It also offers music and art instruction, and trainings for teachers, emergency feeding, curriculum indigenization, and art workshops, and cultural exchanges to increase participation and involvement of local communities. Cartwheel also worked to establish and supports scholars to attend the country's first indigenous people's college in the Philippines -  the Pamulaan Center in Mintal, Davao City, to train future leaders from Luzon, Visayas, and Mindanao. Coleen Ramirez, executive director, graduated from Ateneo de Manila University with training in Management and Communications.</t>
  </si>
  <si>
    <t>10565</t>
  </si>
  <si>
    <t>Centar za Integraciju Mladih</t>
  </si>
  <si>
    <t>10721</t>
  </si>
  <si>
    <t>In Serbia, the conditions for young orphans and street children remain difficult.  Most of these youth are of Roma descent or are internally displaced youth from Kosovo, and most are at-risk for trafficking, sexual abuse, violence, drugs, and discrimination. Furthermore, there is still a severe shortage of social service assistance for these groups. The Centar za Integraciju Mladih (CIM) began offering programs to these two vulnerable populations, street children and orphans, in 2004.  CIM's Invisible Child Program educates street children aged 4 to 24 on their rights and their responsibilities to society, helps them obtain legal documentation, informs them about social and medical services, and teaches them practical skills. CIM's highly trained child advocates conduct street outreach four times a week and have repeat contact with over 200 children a year.  CIM also offers a drop-in center, access to medical care, and assistance in developing contacts at social-work centers. 
GFC has supported the Center for Youth Integration since 2006.  Since that time, CIM's budget has grown from $20,000 to nearly $150,000, and the organization has reached even greater numbers of youth, 490 in 2009, up from 120 in 2005.  In the last year, new drop-in centers were added in the cities of Novi Sad and Nis. In addition, CIM has consistently improved the quality of the services that they provide, and have constantly worked with local and national officials to improve legislation and policy that improves government social services and access to employment. In 2009 CIM staff used a GFC opportunity grant to attend a conference on the Rehabilitation and Reintegration of War-Affected Children Conference.  The organization continues to be a resource for city and national government on the creation of drop-in centers and providing effective social services for vulnerable populations.</t>
  </si>
  <si>
    <t>2007:
6,000 USD in program support
1,000 USD in health and well being support
2008:
9,000 USD in program support
1,000 USD in health and well being support
2009:
1,000 USD in health and well being support
10,000 USD in program support
2010:
10,000 USD in program support
993 USD in opportunity support
2011:
750 USD in emergency support
11,000 USD in program support</t>
  </si>
  <si>
    <t>791.03</t>
  </si>
  <si>
    <t>CIM runs a day shelter for street children and works to empower and fully integrate street children into their communities by providing rehabilitative services, peer support, income-earning activities, and assistance with legal and employment documents.</t>
  </si>
  <si>
    <t>Our grant supports the Invisible Child Program, which educates and provides health and legal services to street children and other vulnerable children.</t>
  </si>
  <si>
    <t>In the small Balkan nation of Serbia, thousands of young people are orphans, and many of them live on the streets. Most are of Roma descent or are internally displaced youth from Kosovo. Both boys and girls on the streets are often exploited by pimps or traffickers. In addition to the physical dangers of living on the streets, homeless youth face other obstacles, such as peer violence and peer sexual abuse, and often resort to stealing and begging to make ends meet. Unfortunately, since children living on the streets and orphans are not recognized by the government as vulnerable groups at high risk of being victims of violence, they do not receive special programs and services, much less the public's sympathy. Only one state-run children's shelter, with only 16 beds, exists in Belgrade. Such shelters are exclusively run by the state authorities, and children are only able to stay for one week and then are forced out. In 2005, 420 children spent time in these shelters, and research shows that many of them end up on the streets.</t>
  </si>
  <si>
    <t>Led by smart and dynamic Milica Djordjevic, Centar za Integraciju Mladih (CIM) began offering programs in 2004 to two vulnerable and underserved populations: street children and orphans. CIM conducts all activities using the following principles: confidentiality, child's rights, participation, and individuality. As a true advocate for the youth it serves, the organization provides not only crisis intervention but also lobbies governmental agencies to help children obtain birth certificates (crucial to accessing social services), primary education, and protection from child labor and prostitution. CIM relies on a strong volunteer corps of over 70 people, thanks to its relationships with Serbian universities. All of the organization's staff, board, and volunteers are under the age of 30.</t>
  </si>
  <si>
    <t>The Invisible Child Program educates street children aged 4 to 24 on their rights and their responsibilities to society, helps them obtain legal documentation, informs them about social and medical services, and teaches them practical skills. CIM's highly trained child advocates conduct street outreach four times a week and have had repeat contact with over 200 children. The child advocates reach out to new children regularly in empty houses, under bridges, in vacant trains, or near traffic lights where they work. Through its street outreach, CIM often encounters Roma girls who have been sold by their parents at a young age, a relatively common phenomenon in Romani culture. CIM offers the girls a safe space at its drop-in center, access to medical care, and assistance in developing contacts at social-work centers.</t>
  </si>
  <si>
    <t>City of Belgrade</t>
  </si>
  <si>
    <t>13279</t>
  </si>
  <si>
    <t>Center for Awareness Promotion</t>
  </si>
  <si>
    <t>Indira Ranamagar (GFC Grantee Partner Prisoners Assistance Nepal, Nepal)</t>
  </si>
  <si>
    <t>Last year staff from Center for Awareness Promotion attended the regional knowledge exchange focused on eradicating hazardous child labor in South Asia. The regional director also introduced them to an organization in Pakistan that was working on a cross-regional proposal to the European Union around addressing trafficking, particularly interventions aimed at the transgender community. CAP worked on a joint proposal and we are waiting for the decision. CAP's executive director, also GFC's main point of contact, left the organization due to conflict with the board of directors. The co-founder has now taken over the role of ED and they have hired another staff member to lead programs. GFC has been in touch with them to understand the direction of the organization and create a strong working relationship with the new point of contact.</t>
  </si>
  <si>
    <t xml:space="preserve">The number of children served decreased as the organization phased out its work with earthquake survivors and refocused on its core programming. </t>
  </si>
  <si>
    <t>Geneva Global/Freedom Fund</t>
  </si>
  <si>
    <t>U.S.A.</t>
  </si>
  <si>
    <t>LUSH Cosmetics</t>
  </si>
  <si>
    <t>Angels Joy</t>
  </si>
  <si>
    <t>Ministry of Health, Government of Nepal</t>
  </si>
  <si>
    <t>12973</t>
  </si>
  <si>
    <t>salaries, shelter materials, educational support, and operating costs.</t>
  </si>
  <si>
    <t>The Center for Awareness Promotion (CAP) rescues and rehabilitates girls and young women in the adult entertainment industry in Kathmandu using mobile counseling, a shelter, and reintegration through education and training.</t>
  </si>
  <si>
    <t>GFC supports CAP’s shelter and education program for girls and young women between the ages of 9 and 24 who have been trafficked or exploited.</t>
  </si>
  <si>
    <t>This past year, CAP strengthened its organizational capacity in financial management, in part through GFC program staff’s mentoring and site visits in the last two years and in part by sending its own staff for training to another local partner with stronger financial management systems. CAP’s program staff (a psychologist, counselors, program managers, and social workers) participated in art therapy training, which helped strengthen their work with shelter residents. The organization also published its research on sexual exploitation of minors in the adult entertainment sector and hopes to use this to share its findings with other organizations, while also beginning to establish itself as a resource on the issue.</t>
  </si>
  <si>
    <t>Ministry of Health Nepal</t>
  </si>
  <si>
    <t>Mr. William Frederic Wilikinson</t>
  </si>
  <si>
    <t>12801</t>
  </si>
  <si>
    <t>12661</t>
  </si>
  <si>
    <t>Due to the April 2015 earthquake in Nepal, CAP expanded the scope of its services temporarily to provide relief and rehabilitation to affected children, leading to an increase in the number of children served.</t>
  </si>
  <si>
    <t>CAP increased the percentage of children enrolled in school after expanding its outreach to a wider population after the earthquake.</t>
  </si>
  <si>
    <t>Thapathali Maternity hospital Nepal</t>
  </si>
  <si>
    <t>12341</t>
  </si>
  <si>
    <t>salaries, shelter materials, education support, and operating costs.</t>
  </si>
  <si>
    <t>A major funder of CAP Nepal, Planète Enfants, phased out its support last year. GFC will assist CAP Nepal in refining its plan to replace this funding.</t>
  </si>
  <si>
    <t>Planete Enfants</t>
  </si>
  <si>
    <t>Angles Joy</t>
  </si>
  <si>
    <t>12412</t>
  </si>
  <si>
    <t>11971</t>
  </si>
  <si>
    <t>the shelter and formal education programs.</t>
  </si>
  <si>
    <t xml:space="preserve">The Center for Awareness Promotion (CAP) rescues and rehabilitates girls and young women in the adult entertainment industry in Kathmandu using mobile counseling, a shelter, and reintegration through education and training. </t>
  </si>
  <si>
    <t>According to local estimates, 10,000 to 15,000 Nepali women and girls are trafficked to India annually, while 7,500 Nepali children are trafficked domestically. These victims are trafficked primarily for commercial sexual exploitation and forced labor. According to local observers, Nepal’s role as a destination for child sex tourism appears to be growing, as efforts to confront this problem in traditional Southeast Asian destinations have become more effective. The majority of those trafficked come from disadvantaged communities and extremely poor families. Girls who are rescued from sexual exploitation are often shunned by their families and communities, and it is difficult for them to reintegrate into society. Many of these girls have contracted HIV during their time in the brothels. In the Kathmandu valley, there are an estimated 11,000 workers in the adult entertainment industry, and over half of them are minors.</t>
  </si>
  <si>
    <t>The Center for Awareness and Promotion (CAP) was founded in 2003 by a group of activists and was restructured in 2011 to focus more on girls and women working in the adult entertainment sector. CAP works with girls aged 9 to 24 who have been trafficked and/or sexually exploited in the adult entertainment industry in Kathmandu. Many girls are forced to work in exploitative situations in massage parlors, dance clubs, and other places, facing harassment, abuse, and stigmatization as well as debt bondage. Last year, CAP reached 324 children and youth, providing shelter, formal education support, training, job placement, and mobile counseling sessions. The organization is currently led by Hira Dahl, who has over ten years of experience working with the issue of trafficking.</t>
  </si>
  <si>
    <t>CAP has a weekly mobile counseling unit that reaches girls aged 9 to 24 working in the adult entertainment sector throughout the Kathmandu valley. The mobile unit reaches these girls where they work and provides them with knowledge and resources in the areas of psychosocial well-being, health, reproductive rights, and legal counseling. With a full-time staff of 18, a part-time staff of four, and two volunteers, CAP utilizes this unit as an entry point for rescuing girls in the adult entertainment industry. CAP also runs a shelter where staff provide psychosocial support, vocational training, job placement, educational support, and reintegration for girls who have been trafficked. In addition, the organization produces a monthly magazine and conducts other advocacy work related to issues in the adult entertainment sector and the rights of girls and women.</t>
  </si>
  <si>
    <t>CAP is still a nascent organization and could benefit from GFC’s value-added services and leveraging support. Adding CAP as a partner would also help build a cluster of GFC partners in Nepal around the issue of trafficking. The organization uses an innovative approach to reach the vulnerable population of young girls exploited by the adult entertainment industry, and partnering with GFC would give CAP enhanced visibility and the ability to grow. With the addition of CAP and other new Nepalese organizations this docket, GFC’s geographic spread will reach critical mass in Nepal.</t>
  </si>
  <si>
    <t xml:space="preserve">Planète Enfants </t>
  </si>
  <si>
    <t xml:space="preserve">Open Society Foundations </t>
  </si>
  <si>
    <t>13218</t>
  </si>
  <si>
    <t xml:space="preserve">Center for Development Initiatives </t>
  </si>
  <si>
    <t xml:space="preserve">Last year, CDI deepened its relationship the Ministry of Gender, Children and Social Protection and worked with different occupational groups and faith-based organizations to remove girls who are forced into marriages to a safe environment. The organization also partnered with youth clubs to combat child trafficking. As the local host of the 2017 Knowledge Exchange in Ghana, CDI shared some of the promising practices and lessons learned in working with the government and with faith-based organizations to ensure the protection of girls. The impressive progress made by CDI in ensuring quality girls education attracted the attention of donors such as Care International and USAID Ghana who are now supporting some of the initiatives of the organization. Coaching from GFC to sharpen CDI’s skills in grassroots advocacy to work closely with the Ministry of Gender, Children and Social Protection to review the Children’s Act of Ghana to be in alignment with international policies and better serve the interest of children. </t>
  </si>
  <si>
    <t>CDI credits OCI improvement in some areas to GFC capacity-building inputs and opportunity grants.</t>
  </si>
  <si>
    <t>CDI’s increase in expenditure budget was a result of additional funding from Care International and USAID Ghana.</t>
  </si>
  <si>
    <t xml:space="preserve">Percentage of girls demonstrating improved academic performance  </t>
  </si>
  <si>
    <t>CARE INTERNATIONAL/USAID</t>
  </si>
  <si>
    <t>GHANA</t>
  </si>
  <si>
    <t>12857</t>
  </si>
  <si>
    <t>transportation for home visits, school fees, school supplies and staff stipends.</t>
  </si>
  <si>
    <t>Working in both urban slums and rural areas, Center for Development Initiatives (CDI) provides access to education, leadership training, empowerment, and health services to migrant, out-of-school girls who are victims of gender-based violence or human trafficking.</t>
  </si>
  <si>
    <t>GFC supports CDI’s girls’ formal education and empowerment program, which helps girls enroll in school, facilitates learning, and strengthens family support systems.</t>
  </si>
  <si>
    <t>CDI’s budget increase is a result of leveraging GFC’s support to receive more funding for its girls’ education and empowerment program.</t>
  </si>
  <si>
    <t>USAID/CARE/IBIS</t>
  </si>
  <si>
    <t>UNCIEF</t>
  </si>
  <si>
    <t>12506</t>
  </si>
  <si>
    <t>staff stipends, administrative costs, payment of school fees, and monitoring costs.</t>
  </si>
  <si>
    <t>Center for Development Initiatives (CDI) provides access to education, leadership training, empowerment, and health services to migrant, out-of-school girls who are victims of gender-based violence or human trafficking, in both urban slums and rural areas.</t>
  </si>
  <si>
    <t xml:space="preserve">This year, about 40 percent of Africa’s children will reach primary-school age and yet not be in school. All too often, this dynamic leads to future economic hardship, social exclusion, and a life of dependency. The situation is even worse in Ghana, where girls’ access to education is low, academic performance of girls is poor, and primary-school completion rates are even lower, compared to other developing countries. Traditional beliefs about gender roles have significantly contributed to poor educational opportunities for girls, as has migration from the north of Ghana to the south by young girls in search of better living conditions. Most girls in the north are pushed out of school and away from their families due to crushing poverty. These girls are forced to make tough choices, and they often decide to migrate to cities in the south in search of a better life. Once there, few have the opportunity to complete their education. In order for all children to have access to education and grow into productive adults, they need to receive the appropriate support and learning opportunities. </t>
  </si>
  <si>
    <t>Center for Development Initiatives (CDI) works in urban slums and a few rural areas to provide access to education, leadership training, and empowerment to migrant girls, most of whom are from single-parent families and are victims of gender-based violence or human trafficking. The organization also offers health and educational support to girls who are out of school or at risk of dropping out. Girls come to CDI through community mobilization efforts and referrals, and most of the organization’s beneficiaries have either been forced to migrate or been trafficked from rural parts of northern Ghana. CDI has established strong relationships with community associations of youth porters, who are mostly migrant girls, and with public schools in order to offer protection, access to education, and extracurricular activities for the holistic empowerment of their beneficiaries, as well as to sustain their interest in enrolling in or staying in school. Alexis Dery Danikuu, the founder and executive director of CDI, is a social worker with 19 years of experience working with children. As a child, he worked on a cocoa farm in order to pay for his education and supplement his family income. Danikuu holds two master’s degrees, in social policy and development and in development management. He also holds a post-graduate diploma in NGO management and has provided policy and professional leadership to the government and the Ghana Association of Social Workers.</t>
  </si>
  <si>
    <t>CDI works with different stakeholders toward comprehensive girls’ education and empowerment. Its girls' education program helps girls ages 7 through 19 enroll in school, facilitates retention in school, and builds support systems to ensure learning achievements and completion of school. In addition to ensuring that the girls attend school regularly and develop their problem-solving skills, CDI provides health support services that include HIV prevention and care, as well as malaria prevention and management. Reproductive health education and provision of emotional support are also key components of CDI’s programs. To increase academic achievement, CDI carries out home and school visits, offers after-school learning, and meets regularly with parents and teachers to work cooperatively toward the girls’ improved academic performance and their transition to the next grade level. As part of its efforts to reduce human trafficking, the organization also provides trainings to parents and commercial transportation drivers on the illegality of transporting unaccompanied children.</t>
  </si>
  <si>
    <t>CDI is led by a self-motivated and dedicated leader, with support from active community members working to ensure the organization’s success in quality girls’ education. The organization has an experienced team and has established good working relationships with strategic stakeholders, which has increased its ability to expand its program. CDI will be part of Echidna Giving’s girls’ education portfolio, and GFC’s support will contribute to the organization becoming a key actor in addressing the needs of adolescent girls in Ghana.</t>
  </si>
  <si>
    <t>13304</t>
  </si>
  <si>
    <t>Amphur Pan</t>
  </si>
  <si>
    <t xml:space="preserve">Center for Girls </t>
  </si>
  <si>
    <t>The Center for Girls promotes awareness of children’s rights through trainings for teachers and schoolchildren and conducts daily support groups and life skills trainings for children.</t>
  </si>
  <si>
    <t>GFC supports the daily children’s groups, which work with rural and minority girls to help them advocate for their rights.</t>
  </si>
  <si>
    <t>CFG has put in place a child protection curriculum which has been taught in schools in Mae-Or, Phan even as the teachers implementing the curriculum are still adjusting to delivering child protection training. In February 2018 CFG met with teachers to discuss the future of the project, and deliver training to 109 students in Grades 4-6 of Primary School (age 10-12 years). Owing to the success of the curriculum CFG plans to expand the project to introduce the curriculum to schools in Chiang Khong district during the next phase of the project. The CFG staff have also had in trainings on child protection, financial management, women's rights, gender, and investigation/referral for special cases. Internally CFG has conducted training sessions on M&amp;E and effective campaigning. CFG last particiapted in a KE in 2016 and have not been visited in the last year.</t>
  </si>
  <si>
    <t>The decrease in expenditure budget is due to the withdrawal of some donors after the conclusion of their projects.</t>
  </si>
  <si>
    <t>Program participants who increased their awareness of children’s rights or human rights</t>
  </si>
  <si>
    <t>KinderNotHilfe</t>
  </si>
  <si>
    <t>12991</t>
  </si>
  <si>
    <t>salaries, rent, and training costs.</t>
  </si>
  <si>
    <t>Kindernothilfe</t>
  </si>
  <si>
    <t>12739</t>
  </si>
  <si>
    <t>salaries, rent, and transportation.</t>
  </si>
  <si>
    <t>Center for Girls began tracking the number of youth in addition to children participating in its programs.</t>
  </si>
  <si>
    <t xml:space="preserve"> There are only two years of OCI data because the organization did not submit a baseline OCI.</t>
  </si>
  <si>
    <t>The organization scaled up its work, resulting in a higher program outcome this year.</t>
  </si>
  <si>
    <t>12383</t>
  </si>
  <si>
    <t>salaries, transportation, and school and community-based program activities.</t>
  </si>
  <si>
    <t>Center for Girls promotes awareness of children’s rights through trainings for teachers and schoolchildren and conducts daily support groups and life skills trainings for children.</t>
  </si>
  <si>
    <t>GFC supports the daily children’s groups, which help rural and minority girls to advocate for their rights.</t>
  </si>
  <si>
    <t>There is only one year of OCI data because the organization did not submit a baseline OCI.</t>
  </si>
  <si>
    <t>The target of 300 children was for the entire two-year training program. So far, 60 children have completed training on child protection and prevention of child sexual exploitation, and 30 of those have gone on to lead trainings in their own communities.</t>
  </si>
  <si>
    <t>Center for Girls has established itself as a leader in child protection. The organization developed and implemented its own child protection policy after participating in an ECPAT Foundation training and has advised the local government and hospitals on this topic. The group participates in such networks as the National Committee on Strategic Planning for the Prevention of Child Rights Violation and the Regional Committee on Media for Children. This past year, Center for Girls received provincial recognition for its work to combat human trafficking and for its work with youth and children.</t>
  </si>
  <si>
    <t>Kindernothlife</t>
  </si>
  <si>
    <t>12029</t>
  </si>
  <si>
    <t>salaries, translation fees, and training costs for participants.</t>
  </si>
  <si>
    <t xml:space="preserve">The Center for Girls promotes awareness of children’s rights through trainings for teachers and schoolchildren and conducts daily support groups and life skills trainings for children. </t>
  </si>
  <si>
    <t>The northern provinces of Thailand have attracted large numbers of immigrants from neighboring countries. Most of them are not Thai citizens and therefore have no civil rights and cannot assume regular jobs or obtain land titles. Driven by poverty and malnutrition, children of families in these provinces are often forced to work and are at risk of being trafficked. Pan, a small agricultural district in the Chiang Rai province of northern Thailand, has a high incidence of children’s rights violations. Composed of 20 villages, the Pan district has a population of 8,006, with children accounting for 1,955, or nearly one-quarter of the population. Some children in this area are ethnic Thai, but many belong to the hill tribes, an often discriminated-against minority, or are undocumented migrants from Burma. The district is characterized by poverty and lacks opportunity and access to high-quality education. Of particular concern are high rates of teen pregnancy, child abuse, and drug addiction.</t>
  </si>
  <si>
    <t>Center for Girls works with rural and ethnic-minority families and girls in the Pan district in Chiang Rai. Center for Girls was established in 2007 by its current director, Nunnatee Luangmoi. The organization works primarily with girls from poor families who are between the ages of 7 and 25. Center for Girls uses a child-rights-based approach to promote awareness of children’s rights in the community and build children’s capacity and life skills. The organization has three primary programs: life skills education for girls and boys, community radio, and child protection and children’s rights training for children and the community.</t>
  </si>
  <si>
    <t>With three full-time staff members, one part-time staff member, and 30 volunteers, Center for Girls reaches out to mostly female children and youth between the ages of 7 and 25 in the Pan district. Center for Girls hosts daily children’s groups and provides weekly support to children to help them carry out children’s rights campaigns in their schools. Twice a year, Center for Girls hosts training workshops on children’s rights for teachers and schoolchildren, and once a year the organization designs a new curriculum based around children’s rights and life skills.</t>
  </si>
  <si>
    <t>Center for Girls’ beneficiaries are actively involved in the design and implementation of the organization’s programs.  The organization is well connected to other local and national institutions such as the Provincial Committee on the Protection of Children, the Provincial Committee on the Prevention and Suppression of Human Trafficking, and the National Committee on Strategic Planning for the Prevention of Child Rights Violations . These connections strengthen Center for Girls’ programs and integrate the organization into the broader child protection landscape of Thailand. Center for Girls is poised to thrive with GFC’s value-added services and will expand GFC’s adolescent-girls portfolio.</t>
  </si>
  <si>
    <t>11590</t>
  </si>
  <si>
    <t>Mongolia</t>
  </si>
  <si>
    <t>Ulaanbaatar</t>
  </si>
  <si>
    <t>Center for Prevention of Child Abuse and Neglect</t>
  </si>
  <si>
    <t>staff salaries, rent, abuse prevention and life skills training for children, and rehabilitative services for abused children.</t>
  </si>
  <si>
    <t>Center for Prevention of Child Abuse and Neglect (CPCAN) provides legal, rehabilitative, and psychosocial support for children who have been victims of violence and abuse in Mongolia.</t>
  </si>
  <si>
    <t>GFC supports peer education training for children in summer camps, in-person and telephone psychosocial counseling services, support-group trainings, and case management for abused and neglected children and youth.</t>
  </si>
  <si>
    <t>Over six years of GFC funding, CPCAN has provided high-quality programming to a vulnerable population and has worked to bring attention to the issue of child abuse in Mongolia. Since 2007, the organization has trained over 4,000 children to recognize, report, and prevent abuse; supplied 265 children with rehabilitation and legal services, and provided over 90 children with health examinations. The organization's 24-hour counseling and reporting telephone hotline, staffed by professional social workers who offer callers psychosocial counseling and referrals to other services, receives over 150 calls a year from families in crisis. To encourage discussion around child abuse issues, CPCAN has developed and distributed nine publications, given out over 3,500 copies of its guide to positive discipline, and appeared on national television to promote positive methods of child discipline. With the support of a GFC opportunity grant, CPCAN attended the 9th International Society for the Prevention of Child Abuse and Neglect (ISPCAN) Asia Pacific Regional Conference on Child Abuse and Neglect. CPCAN has struggled to grow its budget due to low international donor investment and a lack of local philanthropy in Mongolia. However, the organization has a strong relationship with the local government and managed to secure funding from two new institutional donors last year.</t>
  </si>
  <si>
    <t>Number of program participants reporting improved psychological/emotional well-being</t>
  </si>
  <si>
    <t>National Authority for Children</t>
  </si>
  <si>
    <t>Amici dei Bambini</t>
  </si>
  <si>
    <t>595.04</t>
  </si>
  <si>
    <t>CPCAN provides legal, rehabilitative, and psychosocial support for children who have been victims of violence and abuse in Mongolia.</t>
  </si>
  <si>
    <t>Our grant supports peer education training for children in summer camps, in person and telephone psychosocial counseling services, support group trainings, and case management for abused and neglected children and youth.</t>
  </si>
  <si>
    <t>In the 1990s, the social and economic changes following Mongolia's transition to an open economy led to unintended consequences for children. Challenges such as increasing poverty, the breakdown of family structures, and a high incidence of alcoholism have all contributed to the growing neglect, abuse, and exploitation of children. In recent years, child abuse has been on the rise. According to the government, in 2008 there were 1080 recorded cases of children criminally injured or killed. In addition to physical injuries, abused children often suffer from psychological disorders that exacerbate their vulnerabilities, and are more likely to end up living on the streets.</t>
  </si>
  <si>
    <t>Established in 2000, the Center for Prevention of Child Abuse and Neglect (CPCAN) protects children from violence and abuse by providing legal, rehabilitative, and psychosocial support for survivors. Its 24-hour telephone hotline is staffed by professional social workers who offer callers psychosocial counseling. CPCAN tracks the calls and follows up when cases need further intervention, such as removing children from abusive environments. CPCAN provides legal support to survivors through its network of volunteer lawyers, and provides referrals to other services through its extensive networks. CPCAN also conducts prevention and awareness activities for youth, forms youth clubs in schools, and lobbies for child rights and protection. Baigalmaa Sunren, the director, is herself a lawyer and able to pursue many legal avenues for abuse victims.</t>
  </si>
  <si>
    <t>Reaching more than 1,000 children aged 2 to 18, this program provides case management and prevention activities such as trainings and workshops that teach children how to recognize abuse and neglect. To ensure the program's efficacy and efficiency, CPCAN relies on a three-pronged approach consisting of preventive training for children, telephone hotlines, and awareness workshops for adult stakeholders. The hotline continues to be a catalyst for identifying and following up on cases of abuse, and CPCAN offers callers individual and group counseling and facilitates other care through its extended. As the need to address child abuse and neglect grows in Mongolia, CPCAN continues to build strong partnerships that allow it to play an active role in both service provision and advocacy.</t>
  </si>
  <si>
    <t>In Year 6, CPCAN greatly increased the number of beneficiaries indirectly served through increased involvement in large-scale advocacy and education activities.</t>
  </si>
  <si>
    <t>CPCAN's budget decreased in Year 4 and has not recovered, due to exchange rate fluctuations, the global economic crisis, and a shift in donor priorities away from Mongolia.</t>
  </si>
  <si>
    <t>Ministry of Social Welfare and Labor</t>
  </si>
  <si>
    <t>Canada Fund</t>
  </si>
  <si>
    <t>595.03</t>
  </si>
  <si>
    <t>Our grant supports peer education training for children in summer camps, in-person and telephone psychosocial counseling services, support-group trainings, and case management for abused and neglected children and youth.</t>
  </si>
  <si>
    <t>In the 1990s, as Mongolia transitioned from a socialist system to an open economy, social and economic changes led to a number of unintended consequences for children. Challenges such as increasing poverty, the breakdown of family structures, and a high incidence of alcoholism have all contributed to the growing neglect, abuse, and exploitation of children. In recent years, child abuse has been on the rise, and the government has begun to take notice of this issue. A 2004 study of abuse victims found that 26.5 percent of the victims in the study were under the age of 5, and 37.5 percent were between the ages of 6 and 18, with the remainder reflecting adult victims of domestic violence. Most studies show that children who suffer violence and abuse are more likely to run away from their homes to live on the streets. In addition to physical injuries, abused children often suffer from psychological disorders that exacerbate their vulnerabilities.</t>
  </si>
  <si>
    <t>Established in 2000, the Center for Prevention of Child Abuse and Neglect (CPCAN) aims to protect children from violence and abuse by providing legal, rehabilitative, and psychosocial support for victims. The organization works through a number of different channels in order to address the needs of its beneficiaries. Its 24-hour telephone hotline, staffed by professional social workers, allows individuals to call in and receive psychosocial counseling. By tracking the calls, CPCAN is able to follow up on cases that may need further intervention, such as removing children from abusive environments. CPCAN pursues legal interventions through its network of volunteer lawyers, and it refers victims to resources such as social workers, NGOs, or government services for further assistance. CPCAN also conducts prevention and awareness activities for youth, helping to form youth clubs around schools, and works closely with governmental and other partners to lobby for child protections. Baigalmaa Sunren, the director, is herself a lawyer and able to pursue many legal avenues for abuse victims.</t>
  </si>
  <si>
    <t>As the need to address issues of child abuse and neglect grows in Mongolia, CPCAN is continuing to build strong partnerships that allow it to play an active role in both service provision and advocacy efforts. To ensure that the program is effective and efficient, CPCAN relies on a three-tiered approach, including preventive training for children, telephone hotlines, and awareness workshops for parents. Its prevention activities include trainings and workshops that teach children how to recognize abuse and neglect.</t>
  </si>
  <si>
    <t>Further dialogue and development is necessary due to language barriers.</t>
  </si>
  <si>
    <t>The organizational budget decreased in Year 4 due to exchange rate fluctuation and complex procedural requirements and priority shifts for two donors that decreased funding to CPCAN.</t>
  </si>
  <si>
    <t>Peace Corps</t>
  </si>
  <si>
    <t>Caritas Czech</t>
  </si>
  <si>
    <t>Resource of CPCAN such as training</t>
  </si>
  <si>
    <t>595.02</t>
  </si>
  <si>
    <t>CPCAN provides legal, rehabilitative, and psychosocial support for children who have been victims of violence and abuse.</t>
  </si>
  <si>
    <t>Its three tiered approach includes peer education training for children, telephone hotlines, and awareness workshops for parents.</t>
  </si>
  <si>
    <t>10369</t>
  </si>
  <si>
    <t>Center for the Protection of Children’s Rights Foundation</t>
  </si>
  <si>
    <t>25,000 USD to expand the organization's presence into central Thailand and to spearhead a network of
key child protection actors.
15,000 USD for program replication and scaling of CPCR's Child Protection Unit's programming. CPCR
intends to expand its existing programs into Nonthaburi, a provincial area in central Thailand, and to later
replicate this on the national level.
10,000 USD to establish and maintain a network of child protection service experts and practitioners,
including but not limited to legal professionals, social workers, medical staff, and shelter staff, to work
together to develop a multidisciplinary approach to improving services for child abuse victims, and to
advise CPCR on its operational and programmatic approach.</t>
  </si>
  <si>
    <t>Established in 1981, the Center for the Protection of Children's Rights Foundation (CPCR) works to prevent and confront the physical abuse, sexual exploitation, and neglect of children throughout Thailand and in regions of Cambodia, Burma, Laos, and Vietnam. CPCR maintains that abused children can reintegrate into society and lead normal lives alongside their peers. Its principal activities include advocating for the promotion and protection of children's rights; providing protection and assistance to children and youth whose rights have been violated; and fostering greater cooperation among nongovernmental and government organizations concerned with children's rights. CPCR's director, Sanphasit Koompraphant, was a leading advocate for the enactment of the Child Protection Act of 2003 and has served as president of the International Society for the Prevention of Child Abuse and Neglect.
During the past seven years, CPCR has experienced steady budget growth, increased national and international recognition, expanded its program reach to nine major provinces in Thailand, and established a network of anti-trafficking organizations throughout the Mekong region. CPCR's programs focus on training and building the capacity of government and staff facilities charged with the care of exploited and abused children, and their work has gained legitimacy recently by expanding networks and cooperation with government and nongovernmental child protective services to include the Ministry of Public Health and Child and Family Shelter, an organization based in northern Thailand. CPCR Executive Director served as one of the legal advisors for the 2003 Child Protection Act of Thailand, he has served as the President of International Society for the Prevention of Child Abuse and Neglect (IPSCAN), and has been profiled in many news syndicates, including Ms. Magazine, and the Bangkok Post.</t>
  </si>
  <si>
    <t>817.04</t>
  </si>
  <si>
    <t>Liberia</t>
  </si>
  <si>
    <t>Center for Women and Children Empowerment</t>
  </si>
  <si>
    <t>CEWCE provides vulnerable children and women with literacy and numeracy courses, leadership training, vocational training in areas such as welding and carpentry, and child resource centers that promote healthy living.</t>
  </si>
  <si>
    <t>Our grant supports CEWCE's two resource centers, where children engage in meaningful and educational after-school activities intended to develop their leadership potential by equipping them with productive social skills and values.</t>
  </si>
  <si>
    <t>The 14-year-long civil conflict that ended in 2003 destroyed much of Liberia's infrastructure, wiped out its education and health systems, and displaced nearly 1 million people. With an 85 percent unemployment rate, poverty is rampant. Moreover, only 56 percent of the population is literate, and only 40 percent of school-age children are in school. In Monrovia, the country's bustling capital, high poverty rates have forced thousands of children out of school and onto the streets, where they spend their days working or looking for work. Other children, lacking recreational activities in their homes and communities, turn to the streets for entertainment. The city has been overtaken by the rapid growth of video clubs, informal entertainment centers where children and youth socialize while watching films that tend to be violent and pornographic. With most of their time spent on the streets or inside these video clubs, many of the children adopt harmful habits such as smoking, drinking, petty crime, and substance abuse, compromising their development into responsible and contributing adults.</t>
  </si>
  <si>
    <t>The Center for Women and Children Empowerment (CEWCE) was started in 2004 to empower vulnerable women and children in Monrovia through vocational skills training, education, and leadership development activities. Women and girls receive training in baking, sewing, hairdressing, and computers. The training is complemented by an accelerated learning curriculum that offers basic literacy and numeracy courses. The organization also works with vulnerable children to build their leadership capacity. All of CEWCE's activities integrate health education, with a focus on reproductive and sexual health, gender-based violence, and harmful cultural practices. CEWCE is a member of the Liberia NGO Network, a national network of community-based and nongovernmental organizations. CEWCE founder and director Patience Blay-Attoh was a refugee in Guinea, Ghana, and Nigeria from 1990 to 2000, and she spent most of that time working to empower displaced Liberians.</t>
  </si>
  <si>
    <t>Currently operating in Chugbor, Redlight, and Divine Town CEWCE's resource centers focus on creating a safe space for children in primary and secondary school while developing their capacity to lead healthy, responsible, and productive lives. Using visual and performing arts, including films, dance, drama, music, and poetry, the children meet every Saturday to discuss topics such as human rights, reproductive and sexual health, and the environment. They also address violence, poverty, drugs, and peer pressure. Learning excursions to natural reserves, historic sites, government offices, and national monuments are integral to the program. Resource center gatherings take place once a week after school to ensure that all children can attend. Each year, the children visit the Liberian Parliament and shadow their leaders as they undertake the task of rebuilding the country. Although the visit lasts only a day, its impact reverberates throughout the year, as the children have been given a unique opportunity to envision themselves as leaders and change makers.</t>
  </si>
  <si>
    <t>Since CEWCE launched an early childhood development center last year, the number of children directly served by the organization increased.</t>
  </si>
  <si>
    <t>CEWCE's organizational budget decreased due to a one-year partnership with Global Fund for Women ending.</t>
  </si>
  <si>
    <t>Mamba Point Hotel</t>
  </si>
  <si>
    <t>817.03</t>
  </si>
  <si>
    <t>The 14-year-long civil conflict that ended in 2003 destroyed much of Liberia's infrastructure, wiped out its education and health systems, and displaced nearly 1 million people. With an 85 percent unemployment rate, poverty is rampant. Moreover, only 56 percent of the population is literate, and half a million children do not attend school. In Monrovia, the country's bustling capital, high poverty rates have forced thousands of children out of school and onto the streets, where they spend their days working or looking for work. Other children, lacking recreational activities in their homes and communities, turn to the streets for entertainment. Recently, the city has been overtaken by the rapid emergence and growth of video clubs, informal entertainment centers where children and youth socialize while watching films that tend to be violent and pornographic. With most of their time spent on the streets or inside these video clubs, many of the children adopt harmful habits such as smoking, drinking, petty crime, and substance abuse, compromising their development into responsible and contributing adults.</t>
  </si>
  <si>
    <t>The Center for Women and Children Empowerment (CEWCE) was started in 2004 to empower vulnerable women and children in Monrovia through vocational skills training, education, and leadership development activities. Women and girls receive training in conventional and unconventional fields, including welding, carpentry, baking, sewing, and hairdressing. The training is complemented by an accelerated learning curriculum that offers basic literacy and numeracy courses. The organization also works with vulnerable children to build their leadership capacity. All of CEWCE's activities integrate health education, with a focus on reproductive and sexual health, gender-based violence, and harmful cultural practices. CEWCE is a member of the Liberia NGO Network, a national network of community-based and nongovernmental organizations. CEWCE founder and director Patience Blay-Attoh was a refugee in Guinea, Ghana, and Nigeria from 1990 to 2000, and she spent most of that time working to empower displaced Liberians.</t>
  </si>
  <si>
    <t>Currently operating in Cabral Estate and Redlight, small communities on the outskirts of Monrovia, CEWCE's resource centers focus on creating a safe space for 135 children in primary and secondary school while developing their capacity to lead healthy, responsible, and productive lives. Using visual and performing arts, including films, dance, drama, music, and poetry, the children meet every Saturday to discuss topics such as human rights, reproductive and sexual health, and the environment. They also address violence, poverty, drugs, and peer pressure. Learning excursions to natural reserves, historic sites, government offices, and national monuments are integral parts of the program. Resource center gatherings take place once a week after school to ensure that all children can attend. Each year, the children visit the Liberian Parliament and shadow their leaders as they undertake the task of rebuilding the country. Although the visit lasts only a day, its impact reverberates throughout the year, as the children have been given a unique opportunity to envision themselves as leaders and change makers.</t>
  </si>
  <si>
    <t>Mike Mueller Charities</t>
  </si>
  <si>
    <t>13036</t>
  </si>
  <si>
    <t>Karakol</t>
  </si>
  <si>
    <t>Center of Economical Education</t>
  </si>
  <si>
    <t>Baglan Mamaev (Soros Foundation, Kyrgyzstan)</t>
  </si>
  <si>
    <t xml:space="preserve">salaries and office supplies. </t>
  </si>
  <si>
    <t xml:space="preserve">The Center of Economical Education (CEE) conducts education and entrepreneurship workshops for older children and runs early childhood education programs for younger children, particularly those from migrant families. </t>
  </si>
  <si>
    <t xml:space="preserve">GFC supports CEE’s community preschool program, which is designed to improve the academic performance and motivation of disadvantaged children and to encourage their parents to enroll them in primary school. </t>
  </si>
  <si>
    <t xml:space="preserve">Although many of the organization's major projects ended in Year 1, the organization was still able to reach a large number of young children through its educational workshops and pre-school programs. </t>
  </si>
  <si>
    <t>The organization's funding declined and website capacity declined so they scored themselves lower in fundraising and IT.</t>
  </si>
  <si>
    <t>Many of the organization's major projects from other donors ended in Year 1. Therefore, the budget decreased signficantly in Year 2.</t>
  </si>
  <si>
    <t>Program participants who increased their self-confidence in school</t>
  </si>
  <si>
    <t>Because of a significant decline in their budget, CEE should be monitored closely over the next year and be provided with capacity-building inputs aimed at bolstering their fundraising.</t>
  </si>
  <si>
    <t>12681</t>
  </si>
  <si>
    <t>The organization’s budget increased last year due to new support from UNICEF to expand the community kindergarten program.</t>
  </si>
  <si>
    <t>foundation "Soros-Kyrgyzstan" (educational program)</t>
  </si>
  <si>
    <t>foundation "Soros-Kyrgyzstan" (youth program)</t>
  </si>
  <si>
    <t>11927</t>
  </si>
  <si>
    <t xml:space="preserve">rent, educational materials and equipment. </t>
  </si>
  <si>
    <t>GFC supports CEE’s community preschool program, which is designed to improve the academic performance and motivation of disadvantaged children and to encourage their parents to enroll them in primary school</t>
  </si>
  <si>
    <t>The city of Karakol, located at the eastern edge of Lake Issyk-Kul, has a population of about 20,000. Remote and surrounded by mountains and the large alpine lake, the city is surprisingly diverse, home to a mix of ethnicities, including Kyrgyz, Russians, Uzbeks, Dungans, and Uighurs. After the riots in the southern Kyrgyz city of Osh in 2010, many people from that region migrated to the Karakol region, while others were encouraged by the Kyrgyz government to settle in this relatively peaceful corner of the country. Unfortunately, industry and economic development in this region are limited, and the majority of internal migrants remain desperately poor and lack documents confirming their identities and resident status. Many of them live on the outskirts of Karakol in the micro-region of Kashka-Suu. Parents of children in this micro-region often cannot afford basic necessities for their children, and because of a lack of proper documentation, they are unable to enroll their children in school when they are old enough to attend.</t>
  </si>
  <si>
    <t>The Center of Economical Education (CEE) was formed in 2003 by teachers of economics in Karakol to encourage improved economics, business education, and entrepreneurship. Although CEE still conducts programs in business education and entrepreneurship, the organization saw increased need for early childhood education in the Kashka-Suu micro-region and has added more focus on this issue over the years. CEE now conducts a variety of programs for children aged 4 to 19, including courses on business education, computer training, foreign languages, and microenterprise. CEE has also helped found three community preschools in the Karakol region. These centers serve over 240 children aged 4 to 6, most of whom come from internal migrant families. Olga Samokhina, an award-winning teacher and longtime social activist, was one of the original founders and is still serving the organization passionately as the executive director.</t>
  </si>
  <si>
    <t>CEE continues to run its innovative distance-learning entrepreneurship courses as well as its other educational courses for secondary-school students, but the organization now also operates an early childhood education program. The program serves disadvantaged children aged 4 to 6 who come to the CEE office or other rural locations three hours per day for four days a week to work with teachers who have adapted an early childhood education curriculum. This program is designed to improve academic performance and motivation among this disadvantaged population and encourage the children’s parents to enroll them in primary school.</t>
  </si>
  <si>
    <t>CEE has consistently identified needs in its community and worked to address them. Its entrepreneurship courses are unique in this part of the country, and its continued work to establish early childhood education programs puts the organization at the forefront of NGOs in Kyrgyzstan. The organization is still planning and developing its work, particularly when it comes to early childhood education and kindergartens, and GFC’s support will help this effort. CEE has also demonstrated the ability to grow, going from a $10,000 budget in 2010 to $62,000 in 2013. With the addition of CEE and other new Kyrgyz organizations on this docket, GFC’s geographic spread will reach critical mass in Kyrgyzstan.</t>
  </si>
  <si>
    <t>Soros Foundation</t>
  </si>
  <si>
    <t>10430.01</t>
  </si>
  <si>
    <t>Center of Support for Rural Enterprise and Economy</t>
  </si>
  <si>
    <t>The Center of Support for Rural Enterprise and Economy works within a very rural, agricultural, and highly traditional community to educate farmers in the efficient use of water and land resources and to combat the use of child labor in rural agriculture and enterprise.</t>
  </si>
  <si>
    <t>Our grant supports the education program for children and trainings for children, parents, and farmers about child labor.</t>
  </si>
  <si>
    <t>In the South Kazakhstan Oblast, 35 percent of the population is children. The oblast has the highest birthrate in Kazakhstan, at 2.8 children per woman, almost one more child per woman than the national average. Nearly 62 percent of the population lives in rural areas, and the region is a key agricultural producer of fruits, vegetables, and cotton. However, income levels are the lowest in the country: in 2005, income levels were just 48.8 percent of the national average while birthrates are significantly higher than the national average. South Kazakhstan is the country's only cotton-growing region, and much of the cotton is picked by Uzbek and Kazakh migrant workers. Many children are also involved in this work, sometimes voluntarily in order to support their families, but frequently forced to work by their families or employers. This region of Kazakhstan lacks support systems, services, or community organizations that provide support for the education of socially marginalized children or migrant children involved in the worst forms of child labor.</t>
  </si>
  <si>
    <t>Located in the town of Zhetasai, in the South Kazakhstan Oblast, the Center of Support for Rural Enterprise and Economy works within a very rural and highly traditional community where agriculture is the primary source of income. The center's mission is to use democratic principles to promote the economic development of rural water user cooperatives, educate rural farmers in the efficient use of water and land resources, and combat the use of child labor in rural agriculture and enterprise. The center was established in February 2005 and originally focused on land reclamation, improving agricultural productivity, and innovation in agricultural technology. Today, the center continues this work but also focuses on combating the serious problem of child labor in local agricultural enterprise. The center provides direct services to working children, works closely with the local authorities to enforce child labor laws, and conducts outreach to parents and farmers about the value of education and the harms of child labor.</t>
  </si>
  <si>
    <t>The Center of Support for Rural Enterprise and Economy has a specialized program that provides education in history, language, geography, and art to child laborers, mostly migrant children working in the cotton fields of Zhetasai and surrounding villages who are unable to attend school during the busy cotton-picking season. The program is currently focusing on three villages near the Uzbek border that have a high percentage of migrants. Children from the ages of 10 to 16 come from approximately 18 farms located around these villages. Classes are held in village schools, and the children meet three times a week. The center also organizes seminars for the children and parents on the importance of education and staying in school.</t>
  </si>
  <si>
    <t>The grantee reported the number of direct beneficiaries differently in Year 3, counting only regular face to face contact with the children in the program funded directly by GFC. Further dialogue with the partner is needed to clarify total numbers.</t>
  </si>
  <si>
    <t>10430</t>
  </si>
  <si>
    <t>The center's program for migrant child laborers, most of whom work in southern Kazakhstan's cotton fields, provides education for the children, and the center also educates farmers about child labor.</t>
  </si>
  <si>
    <t>In the South Kazakhstan Oblast, there are 690,933 children, making up 35 percent of the region's population. This particular oblast observes the country's highest birthrate, at 2.8 children per woman, almost one more child per woman than the national average. Nearly 62 percent of the population lives in rural areas, and the region is a key agricultural producer of fruits, vegetables, tobacco, fur, leather, vegetable oil, and cotton. However, income levels here are the lowest in the country; in 2005, income levels were just 48.8 percent of the national average. South Kazakhstan is the country's only cotton-growing region, and much of the cotton is picked by Uzbek migrant workers, legal and illegal, who cross the porous borders, attracted by the higher wages that they can earn in Kazakhstan. Reports suggest that pickers in Uzbekistan are currently paid the state-set rate of 3 cents per kilogram, far lower than Kazakhstan's market-set rates. A laborer picking the same amount in Kazakhstan would stand to earn in the range of $8.40 to $11.20. Many children are also involved in this work, either by force or by choice in order to support their families. There are currently no support systems, services, or organizations in the community that provide support for the education of socially marginalized children or migrant children involved in the worst forms of child labor.</t>
  </si>
  <si>
    <t>Located in the town of Zhetasai, in the South Kazakhstan Oblast, the Center of Support for Rural Enterprise and Economy works within a very rural and highly traditional community where agriculture is the primary source of income. Average income here is well below the national average, and birthrates are significantly higher than the national average. The center's mission is to use democratic principles to promote the economic development of rural water user cooperatives, educate rural farmers in the efficient use of water and land resources, and combat the use of child labor in rural agriculture and enterprise. The center was established in February 2005 and originally focused on land reclamation, improving agricultural productivity, and innovation in agricultural technology. Today, the center continues this work but is also focusing on combating the serious problem of child labor in local agricultural enterprise.</t>
  </si>
  <si>
    <t>12240</t>
  </si>
  <si>
    <t>Centre d’Education Speciale</t>
  </si>
  <si>
    <t>Center for Special Education</t>
  </si>
  <si>
    <t>salaries and operational expenses.</t>
  </si>
  <si>
    <t>Centre d’Education Speciale (CES) helps mentally and physically disabled Haitian children and youth between the ages of 3 and 24 to become successful and productive citizens in their communities.</t>
  </si>
  <si>
    <t>GFC supports the Special Education Program, which provides educational, health, developmental, and rehabilitation services, as well as vocational and professional training for children and youth with disabilities.</t>
  </si>
  <si>
    <t>As one of the only local organizations in Haiti dedicated to working with children with physical and mental disabilities, CES has been a key GFC partner, particularly after the 2010 earthquake, when thousands of children and youth became disabled as a result of the disaster. Because of its longtime work on behalf of people with disabilities, CES has been constantly advocating with local governmental authorities and the Ministry of Education for the inclusion of disabled children in the regular school system. As a result of this work and CES’s awareness-raising campaigns, a select group of schools has begun to accept disabled children and to allow tutors to accompany them during national examinations. Due to CES’s partnership with GFC, the Ministry of Education and the Secretariat for the Integration of People with Disabilities felt compelled to provide funds to support 31 children and youth with scholarships to local schools. CES’s prevention, early detection, orthopedic, awareness-raising, accompaniment, and educational services have touched the lives of thousands of children and youth since the beginning of GFC’s funding relationship. GFC will continue to support CES with value-added services during this final year of funding.</t>
  </si>
  <si>
    <t xml:space="preserve">CES's increase in funding is restricted to the construction of a new center for handicapped children living a limited amount of funds for the direct provision of services and thus limiting the amount of children the organization can serve. </t>
  </si>
  <si>
    <t>At the beginning of GFC’s relationship, CES received a large number of funding in response to the 2010 earthquake. Unfortunately, CES’s budget has decreased since then as a result of donor fatigue.</t>
  </si>
  <si>
    <t>Number of children mainstreamed into regular schools</t>
  </si>
  <si>
    <t>Secours Catholique - Caritas</t>
  </si>
  <si>
    <t>Ministry of Education</t>
  </si>
  <si>
    <t>10847.02</t>
  </si>
  <si>
    <t>staff salaries, educational materials and administrative costs.</t>
  </si>
  <si>
    <t>Centre d'Education Speciale (CES) helps mentally and physically disabled Haitian children and youth between the ages of 3 and 24 to become successful and productive citizens in their communities.</t>
  </si>
  <si>
    <t>CES continues to be a critical service provider for children and youth with mental and physical disabilities through its main office in Port-au-Prince and its regional offices in all ten of Haiti's departments. Through its specialized clinic, the only one of its kind in downtown Port-au-Prince, CES provides prenatal care to pregnant women and critical stimulation, rehabilitation, and psychosocial services to over 1,000 children annually, of whom 60 percent are less than 1 year of age. As a result of its long history and recognized work, CES is the only locally led organization that has the capability to work with the Ministry of Education to advocate for the inclusion of a special education curriculum in the public school system. CES continues to provide trainings on special education to schools, government agencies, and nongovernmental organizations throughout the country, and the organization welcomes more than 100 children annually to its special education school. CES director Maryse Jean Jacques participated in GFC's Haiti Knowledge Exchange in July 2012.</t>
  </si>
  <si>
    <t>Arcades</t>
  </si>
  <si>
    <t>10847.01</t>
  </si>
  <si>
    <t>CES helps mentally and physically disabled Haitian children and youth between the ages of 3 and 24 to become successful and productive citizens in their communities.</t>
  </si>
  <si>
    <t>Our grant supports the Special Education Program, which provides educational, health, developmental, and rehabilitation services, as well as vocational and professional training, for children and youth with disabilities.</t>
  </si>
  <si>
    <t>Further dialogue is required to understand how CES tracks its numbers served directly and indirectly.</t>
  </si>
  <si>
    <t>The reduction in CES's budget represents the initial response to the 2010 earthquake (reflected as increased funding in Year 1), followed by a decrease in funding in the years following the disaster.</t>
  </si>
  <si>
    <t>Centre Leo Kannerhuis</t>
  </si>
  <si>
    <t>APEH</t>
  </si>
  <si>
    <t>10847</t>
  </si>
  <si>
    <t>CES works to help mentally and physically handicapped Haitian children between the ages of 6 and 18 to become successful and productive citizens in their communities.</t>
  </si>
  <si>
    <t>Our grant supports the Special Education Program, which provides educational, health, developmental, and rehabilitation services as well as vocational and professional training for handicapped children and youth.</t>
  </si>
  <si>
    <t>One year after the earthquake in January 2010, Haiti's 4 million children continue to suffer. According to a report by UNICEF, many children lack adequate access to water sanitation, healthcare, and education services. Children with mental disabilities are among some of the most vulnerable in the country. With the lack of infrastructure and a viable mental health policy, those with mental disabilities are largely ignored.  Furthermore, some Haitian parents believe that mental disability is a result of divine punishment or a curse being placed on their children. Also, many Haitian parents lack the economic ability to provide their disabled children with adequate rehabilitation and education services.</t>
  </si>
  <si>
    <t>Centre d'Education Speciale was founded in 1976 by the Haitian Association for the Rehabilitation of Handicapped Persons and became an independent organization in 1986. CES's mission is to help mentally disabled children become successful and productive citizens in their environment and communities by providing them with early detection and prevention programs, rehabilitation, health, and development programs, as well as educational services supplemented by vocational training.  Today, the Centre d'Education Speciale(CES) operates a clinic for children with mental disabilities in Port au Prince which serves 1,000 children a year, a special education school which serves 200 children ages 6 to 18, and a training and support program for pre-school teachers, which CES estimates indirectly reaches 120,000 children ages 0 to 6 throughout the country. In addition to their services for children, they also run a support  program for adults with disabilities, which serves 90 adults each year. CES's director, Marse Jean-Jacque, was a teacher at the special education school from 1987 to 1997, and returned in 2007 to serve as director.</t>
  </si>
  <si>
    <t>CES's special education program serves 200 mentally and physically handicapped children per year, ages 6 to18.  The program also works to special needs children into regular school systems when possible, provides professional and vocational training for young mentally disabled adults after they have completing their schooling, and links students to their development and rehabilitation clinic that allows for the early detection, prevention, and intellectual stimulation. Parent education and outreach is an important part of CES's programming, and the school works closely a parents association to providing raining on how to properly care for and encourage the development of children with special needs. Both CES's clinic and special education school were significantly damaged during the January 2010 earthquake, and both programs are operating out of temporary structures while being rebuilt. A GFC grant in 2011 will support staff salaries at both the special education school and the medical clinic.</t>
  </si>
  <si>
    <t>Christoffel Blindenmission</t>
  </si>
  <si>
    <t>12183</t>
  </si>
  <si>
    <t>Bhubaneswar</t>
  </si>
  <si>
    <t>Centre for Child and Women Development</t>
  </si>
  <si>
    <t>Mona Sharma (Ministry of Women and Child Development, India)</t>
  </si>
  <si>
    <t>salaries, rent, teaching and vocational training materials, and administrative costs.</t>
  </si>
  <si>
    <t>Centre for Child and Women Development (CCWD) works with poor and marginalized children from slums and Dalit communities to empower them through social mobilization, child labor rescue and intervention operations, and education and skills training.</t>
  </si>
  <si>
    <t>GFC supports CCWD's community support program, which combines basic education with vocational training to promote better work and life alternatives for working children in eight slum areas and provides them with counseling, academic support, healthcare, and nutritional supplements.</t>
  </si>
  <si>
    <t>Over its six-year partnership with GFC, CCWD has shown impressive 309 percent growth in its budget. The number of children who have benefited from CCWD’s work has grown steadily in the past five years due to collaborations with local organizations. CCWD also works with national and local networks, such as the Childline India Foundation and Child Welfare Committees, to systematize positive change for vulnerable children. The organization has benefited from various GFC value-added services, including an organizational development award focusing on fundraising strategy, and has attended a Knowledge Exchange. GFC will continue to support CCWD by introducing the grantee to partner organizations that can further propel CCWD in scaling its work across India.</t>
  </si>
  <si>
    <t>Percentage of program participants who report a reduction in their level of danger or risk</t>
  </si>
  <si>
    <t>IIMPACT</t>
  </si>
  <si>
    <t>National Foundation for India</t>
  </si>
  <si>
    <t>ActionAid</t>
  </si>
  <si>
    <t>VASA-HBC</t>
  </si>
  <si>
    <t>11762</t>
  </si>
  <si>
    <t xml:space="preserve">salaries, rent, teaching and vocational training materials, and administrative costs. </t>
  </si>
  <si>
    <t>Over its five-year partnership with GFC, CCWD has seen incredible growth in its budget, from $32,508  to $144,446. The organization is an active member of several state and national alliances, including the Forum Against Child Exploitation, and has recently focused on strengthening the capacity of its staff, who attended trainings on child participation, the Right to Education Act, and the Child Labor Prohibition and Regulation Act last year. CCWD is a strong organization, and GFC will continue to provide support as the organization transitions to exit.</t>
  </si>
  <si>
    <t>Manipal foundation</t>
  </si>
  <si>
    <t>Save the Children BR</t>
  </si>
  <si>
    <t>NFI</t>
  </si>
  <si>
    <t>11315</t>
  </si>
  <si>
    <t>salaries, teaching and vocational training materials, and administrative costs.</t>
  </si>
  <si>
    <t xml:space="preserve">Centre for Child and Women Development (CCWD) works with poor and marginalized children from slums and Dalit communities to empower them through social mobilization, child labor rescue and intervention operations, and education and skills training. </t>
  </si>
  <si>
    <t>GFC supports CCWD’s community support program, which combines basic education with vocational training to promote better work and life alternatives for working children in eight slum areas and provides them with counseling, academic support, healthcare, and nutritional supplements.</t>
  </si>
  <si>
    <t>CCWD has seen significant budget and programmatic growth over its four-year partnership with GFC. Additionally, the organization has received the majority of GFC's value-added services and is a strong partner that has expanded its programs and strengthened community relations. As a member of the Forum Against Child Exploitation and other state and national NGO alliances, CCWD has gained recognition and visibility. The organization is poised for exit next year and has the potential to continue to grow and succeed.</t>
  </si>
  <si>
    <t>India,UK,NZ</t>
  </si>
  <si>
    <t>10013.03</t>
  </si>
  <si>
    <t>CCWD works with poor and marginalized children from slums and Dalit communities to empower them through social mobilization, child labor rescue and intervention operations, and education and skills training.</t>
  </si>
  <si>
    <t>Our grant supports CCWD's community support program in eight slum areas, which combines basic education with vocational training to promote better work and life alternatives for working children and provides them with counseling, academic support, healthcare, and nutritional supplements.</t>
  </si>
  <si>
    <t>Although segments of India's education system are considered among the best in the world, the system is not able to meet the needs of children from socioeconomically marginalized communities. The number of dropouts is very high in this population, and many of these children join the labor force to supplement the family income. Out of a total of 210 million children aged 5 to 14, an estimated 11.2 million are working, and an estimated 2 million work in hazardous industries. Due to lack of awareness, daily workload, and the failure of the existing education system to address their needs, these working children do not attend school.</t>
  </si>
  <si>
    <t>Centre for Child and Women Development (CCWD) was founded in 1994 to work with poor, marginalized children from slums and from tribal and Dalit (untouchable) communities. CCWD's strength is its deep contextual understanding of the problems faced by women and children in the state of Orissa. It is committed to empowering women and children through social mobilization, child labor rescue and intervention operations, and education and skills training. CCWD believes that education is one of the most effective ways to reduce child labor and ensure the overall growth of the child. The organization has a strong community base reflected in its collaboration with NGO partners in many districts of Orissa and its leadership role in networks and alliances on education and enterprise training for child laborers. The director of CCWD, Mahendra Parida, is a former journalist who has been instrumental in reintegrating about 10,000 children laborers into mainstream education.</t>
  </si>
  <si>
    <t>CCWD's Community Support Centers provide comprehensive services on a daily basis to children from the slums who have never attended school. The Community Support program combines basic education with vocational training to promote better work and life alternatives for working children, especially domestic workers. Through an integrated support model, the program provides healthy meals, healthcare, counseling, and academic support, as well as legal advice and vocational training to help children realize their rights and potential. Community members and parents are actively engaged in implementing the program through parent-teacher committees. The children are prepared for entry into the formal school system through the program's daily education component and are empowered to develop leadership skills through CCWD's child clubs and child forums.</t>
  </si>
  <si>
    <t>The self-assessed OCI scores are inconsistent with the PO's assessment and require further dialogue.</t>
  </si>
  <si>
    <t>The huge increase in the year 3 budget was due to one-time resource mobilization in response to floods.</t>
  </si>
  <si>
    <t>National Foundation of India</t>
  </si>
  <si>
    <t>WE CAN</t>
  </si>
  <si>
    <t>10013.02</t>
  </si>
  <si>
    <t>Our grant supports CCWD's community support program, which combines basic education with vocational training to promote better work and life alternatives for working children and provides them with counseling, healthcare, and nutritional support.</t>
  </si>
  <si>
    <t>Centre for Child and Women Development (CCWD) was founded in 1994 to work with poor marginalized children from slums and from tribal and Dalit (untouchable) communities. CCWD's strength is its deep contextual understanding of the problems faced by women and children in the state of Orissa. It is committed to empowering women and children through social mobilization, child labor rescue and intervention operations, and education and skills training. CCWD believes that education is one of the most effective ways to reduce child labor and ensure the overall growth of the child. The organization has a strong community base. CCWD works with NGO partners in many districts of Orissa and is a leading member of networks and alliances on education and enterprise training for child laborers. The director of CCWD, Mahendra Parida, is a former journalist who has been instrumental in reintegrating about 10,000 children laborers into mainstream education.</t>
  </si>
  <si>
    <t>CCWD's Community Support Centers provide comprehensive services on a daily basis to children from the slums who have never attended school. The Community Support program combines basic education with vocational training to promote better work and life alternatives for working children, especially domestic workers. An integrated support model, the program provides healthy meals and healthcare, counseling, and academic support, as well as legal advice and vocational training to help children realize their rights and potential. Community members and parents are actively engaged in implementing the program through parent-teacher committees. The children are prepared for entry into the formal school system through the program's daily education component and are empowered to develop leadership skills through CCWD's child clubs and child forums.</t>
  </si>
  <si>
    <t>CCWD is focusing more on advocacy and awareness campaigns. The grantee's evaluation and data management are not consistent. This metric requires further discussion with the grantee.</t>
  </si>
  <si>
    <t>CCWD acquired new funding for its campaigns.</t>
  </si>
  <si>
    <t>13196</t>
  </si>
  <si>
    <t>Lagos</t>
  </si>
  <si>
    <t xml:space="preserve">Centre for Children’s Health Education, Orientation and Protection </t>
  </si>
  <si>
    <t>Princess Olufemi-Kayode (Media Concern Initiative, Nigeria)</t>
  </si>
  <si>
    <t xml:space="preserve">In FY 17, CEE-HOPE continued to expand its geographical reach and improving the quality of its programs. With significant in-kind support from local businesses and cash grant from Kenneth Jones Foundation, CEE-HOPE expand its initiatives into an additional State in Nigeria. This resulted in an increase in the number of girls CEE-HOPE’s Girls-Go-for-Greatness (‘Triple G’) club, which provides girls with access to education, helps them to stay in school, provides support for them to learn and to transition to the next grade level. As part of its program quality improvement efforts and an attempt to respond to the needs the girls the organization supports, CEE-HOPE introduced Information Communication and Technology lessons to its after school and life skills programs. This, and other efforts such rigorous follow-up and family strengthening efforts, contributed to CEE-HOPE succeeding, for the first time in four years, to secure 100 percent school retention for its beneficiaries. 
Some of the achievements as well as the efforts of its leader contributed to the organization receiving  several awards and recognition, including a Wikipedia endorsement and documentary of its work, thus pushing the organization’s visibility globally. How these were achieved by CEE-HOPE were among the best practices that CEE-HOPE shared with other grantees at the last Knowledge Exchange the director attended in Ghana.
</t>
  </si>
  <si>
    <t xml:space="preserve">CEE-HOPE reached more beneficiaries because of in-kind support received for relief after government evictions of residents in some areas of its operation.  </t>
  </si>
  <si>
    <t>CEE-HOPE credits improvement in some OCI categories to a GFC organizational development award and coaching from GFC staff.</t>
  </si>
  <si>
    <t>Percentage of adolescent girls who transitioned to the next grade level</t>
  </si>
  <si>
    <t>Kenneth Jones Foundation, USA</t>
  </si>
  <si>
    <t>Global Green Grant, USA</t>
  </si>
  <si>
    <t>Crown Terrace Methodist Church, Scotland</t>
  </si>
  <si>
    <t>12895</t>
  </si>
  <si>
    <t>transportation for school visits, learning materials, administrative expenses, and stipends for volunteers in the Girls-Go-for-Greatness program.</t>
  </si>
  <si>
    <t>Centre for Children’s Health Education, Orientation and Protection (CEE-HOPE) moves victims of gender-based violence and sexual abuse, as well as other girls in rural communities and urban slums, to safer environments and offers them psychosocial and learning support.</t>
  </si>
  <si>
    <t>GFC supports CEE-HOPE’s Girls-Go-for-Greatness program, which provides school supplies, after-school tutoring, leadership training, and mentoring through its girls’ clubs.</t>
  </si>
  <si>
    <t>The Kenneth Jones Foundation</t>
  </si>
  <si>
    <t>Scotland</t>
  </si>
  <si>
    <t>12540</t>
  </si>
  <si>
    <t xml:space="preserve"> the Girls-Go-for-Greatness program staff salaries, psychosocial support, learning materials, extracurricular activities, and community and school outreach programs.</t>
  </si>
  <si>
    <t>Centre for Children’s Health Education, Orientation and Protection (CEE-HOPE) works in rural communities and urban slums to provide educational assistance, leadership training, and mentorship support to girls, especially victims of gender-based violence and sexual abuse, by moving the girls to safer environments and offering psychosocial and learning support.</t>
  </si>
  <si>
    <t>GFC supports CEE-HOPE’s Girls-Go-for-Greatness program, which provides school supplies, after-school tutoring, leadership training, and mentorship through its girls’ clubs.</t>
  </si>
  <si>
    <t>The number of children served increased significantly due to an expansion of the Girls-Go-for-Greatness program, new initiatives such as the Rise Against Rape program, and CEE-HOPE’s efforts to support displaced girls affected by terrorist activities.</t>
  </si>
  <si>
    <t>With more local volunteers with deep knowledge of the communities in which CEE-HOPE operates and with impressive skills in community mobilization, CEE-HOPE has strengthened its community outreach activities in Makoko and improved its community relations.</t>
  </si>
  <si>
    <t>Kenneth Jones Foundation</t>
  </si>
  <si>
    <t>Africans Unit Against Child Abuse</t>
  </si>
  <si>
    <t>12151</t>
  </si>
  <si>
    <t>program improvements, learning materials, and staff salaries.</t>
  </si>
  <si>
    <t>In 2013, Nigeria passed the Violence Against Persons Act to reduce gender-based violence. The federal law includes harsher punishments for sexual violence and provides for measures such as restraining orders to prevent the continuation of abuse. However, sexual abuse and gender-based violence in the country largely go unreported, in part because of the burden of proof necessary for conviction and the social stigma it brings. The 2012 Gender in Nigeria Report by the British Council states that one in three women and girls aged 15 to 24 has been a victim of sexual violence and that women who are not married are more likely to have been attacked than married women. UNESCO notes that sexual violence, insecure school environments, and inadequate sanitation have adversely affected girls’ self-esteem and their participation and retention in school. Gender-based discrimination and generally accepted social concepts of the roles of men and women in society have kept girls from receiving the education they need and deserve.</t>
  </si>
  <si>
    <t>Centre for Children’s Health Education, Orientation, and Protection (CEE-HOPE) works in rural communities and urban slums to provide educational support, leadership, empowerment, and mentorship training to girls who are victims of sexual violence or other forms of abuse. The organization works with sensitized opinion leaders and faith-based organizations to reach its target population. CEE-HOPE has established active community youth clubs focused on mentorship, leadership, and after-school activities that empower girls and encourage formal education. Betty Abah is the founder and executive director of CEE-HOPE. A seasoned journalist working with two of Nigeria’s leading news magazines, she has won several national and international awards. In 2006, she received the Alfred Friendly Press Fellowship, which places young journalists from the developing world in US newsrooms for hands-on reporting, and that same year she interviewed former US president Jimmy Carter at the Carter Center in Atlanta.</t>
  </si>
  <si>
    <t>CEE-HOPE rehabilitates and empowers girls using a holistic approach that includes community and school sensitization activities, removal of adolescent girls who are victims of gender-based violence from unsafe environments and providing survivors with comprehensive assistance, including legal and medical aid. The organization uses a child participation approach, ensuring that children continue to be an integral part of its work. The Girls-Go-for-Greatness Teenagers Empowerment Club program provides leadership training and mentorship for girls, many of whom are at risk of sexual abuse, unplanned pregnancy, and human trafficking. The program also provides them with educational support to attend formal schools and career guidance to help them make informed choices. The organization uses the club initiative to promote learning and to support those who have learning difficulties. Program participants also receive psychosocial support, and those removed from abusive environments are referred to transitional shelters run by partner organizations.</t>
  </si>
  <si>
    <t>CEE-HOPE is led by a dynamic and committed leader, and the organization has dedicated board members invested in its success. Though at an early stage of development, the organization has established strong working relationships with different stakeholders and has a potential to grow. CEE-HOPE will be part of Echidna Giving’s initiative for girls’ education, and GFC’s support will help the organization to realize its growth potential and promote development.</t>
  </si>
  <si>
    <t>Africans Unite against Child Abuse</t>
  </si>
  <si>
    <t xml:space="preserve"> UK</t>
  </si>
  <si>
    <t>11309</t>
  </si>
  <si>
    <t>Centre for Domestic Training and Development</t>
  </si>
  <si>
    <t>Karen Austrian (Population Council, Kenya)</t>
  </si>
  <si>
    <t>rehabilitation shelter expenses, including rent, staff, security, utilities, and food.</t>
  </si>
  <si>
    <t xml:space="preserve">Centre for Domestic Training and Development (CDTD) equips unskilled girls and women from disadvantaged backgrounds and abusive situations with transitional skills for survival and employment and implements community advocacy and outreach initiatives to rescue domestic workers. </t>
  </si>
  <si>
    <t>GFC supports the Rescue and Rehabilitation program, which reaches out to adolescent girls engaged in domestic work, who all too often experience abuse and exploitation, and provides them with shelter, counseling, medical care, nutritional support, and educational or vocational training assistance.</t>
  </si>
  <si>
    <t>Through GFC's support, CDTD has been able to grow its Rescue and Rehabilitation program and to build a rehabilitation shelter for rescued domestic workers, the first shelter of its kind in Kenya. GFC value-added services have allowed the organization to develop a child protection policy, which facilitates the implementation of the organization's core activities, and to build capacity in planning and in monitoring and evaluation through an organizational development award. Over the course of GFC's funding relationship, CDTD has launched several job placement and rights training programs and has received recognition from the likes of UNHCR, Population Council Kenya, and TechnoServe.</t>
  </si>
  <si>
    <t>Number of child domestic workers successfully reintegrated into their communities</t>
  </si>
  <si>
    <t>TechnoServe</t>
  </si>
  <si>
    <t>9997.03</t>
  </si>
  <si>
    <t>CDTD was started with the objective of equipping unskilled girls and women from disadvantaged backgrounds and abusive situations with transitional skills for survival and employment.</t>
  </si>
  <si>
    <t>Our grant supports CDTD's community advocacy and outreach initiatives to rescue and train adolescent girls engaged in domestic work, who all too often experience abuse and exploitation.</t>
  </si>
  <si>
    <t>In Kenya, up to 60 percent of the population earns a living through the informal economy, which includes petty trade, microenterprises, and domestic work. Child laborers make up a significant percentage of this workforce. According to Kenya's Central Bureau of Statistics, 1.9 million children between the ages of 5 and 17 are involved in some form of child labor, working under conditions that are detrimental to their physical, emotional, and intellectual development. Approximately 340,000 of these children are found in the domestic service industry. All too often, children in rural towns leave behind their families and communities for work opportunities as cooks, messengers, and caregivers in urban centers like Nairobi. However, once in Nairobi they are usually hidden from public view by their employers and consequently are at risk of exploitation, abuse, and violence. They are also excluded from social, economic, and political processes and denied opportunities to play, attend school, and receive critical guidance and information on life skills.</t>
  </si>
  <si>
    <t>The Centre for Domestic Training and Development (CDTD) was started in 2001 to help domestic workers negotiate fair labor conditions and protect themselves from abuse and illness, and to encourage them to consider formal-career alternatives. Because the domestic work industry is not subject to legal or economic controls, CDTD focuses on setting professional standards and acts as a broker between its trainees and potential employers. The domestic workers are provided with basic education; job placement assistance; and training in home management, human rights, and life skills, including reproductive health and HIV/AIDS prevention. The group also conducts direct outreach to employers, equipping them with human and labor rights education, vetting home conditions, and acting as a trusted source for skilled and reliable workers. Its efforts have gained significant recognition and partnerships from institutions like Population Council Kenya and UNHCR.</t>
  </si>
  <si>
    <t>In order to reach children involved in domestic work, CDTD operates an outreach and advocacy program for slum communities with a large number of adolescent domestic workers. Using these outreach activities and its growing network of program participants, organizational partners, and supporters, the organization identifies children under the age of 18 engaged in domestic work and rescues them from abusive situations. Once the children are rescued, they receive counseling, medical care, temporary shelter, nutritional support, and educational or vocational training assistance. The organization's child protection officer works actively to identify their families, assess their protection concerns and needs, and reintegrate them into their communities.</t>
  </si>
  <si>
    <t>The number of directly served children and youth increased due to new partnerships with YouthServe. The number of indirectly served children and youth represents those reached through information, education, and communication (IEC) materials.</t>
  </si>
  <si>
    <t>CDTD's budget increased due to new funding from YouthServe and an increase in the size of the grant the organization receives from UNHCR.</t>
  </si>
  <si>
    <t>9997.02</t>
  </si>
  <si>
    <t>In order to reach children involved in domestic work, CDTD operates an outreach and advocacy program for slum communities with a large number of adolescent domestic workers. Using these outreach activities and its growing network of program participants, organizational partners, and supporters, the organization identifies children under the age of 18 engaged in domestic work and rescues them from abusive situations. Once the children are rescued, they receive counseling, medical care, temporary shelter, nutritional support, and educational or vocational training assistance. The organization's child protection officer works actively to identify their families, assess their child protection concerns and needs, and reintegrate them back into their communities. Until 2009, this work was supported by International Organization for Migration (IOM) and GFC, but has since lost support from the IOM, thereby limiting the number of children rescued to under 20. The organization is currently working to engage new donors and supporters, and use its existing resources strategically to ensure its rescue and rehabilitation program is implemented effectively.</t>
  </si>
  <si>
    <t>The number of directly served children and youth increased due to the effect of CDTD's information, education, and communication (IEC) outreach activities. The number of indirectly served children and youth represents those reached through IEC materials.</t>
  </si>
  <si>
    <t>CDTD's decrease in OCI score reflects higher standards for evaluation as the organization builds and improves its M&amp;E understanding and systems.</t>
  </si>
  <si>
    <t>12969</t>
  </si>
  <si>
    <t>Kigali</t>
  </si>
  <si>
    <t>Centre Marembo</t>
  </si>
  <si>
    <t>Gateway Center</t>
  </si>
  <si>
    <t>Anne Karemera (former GFC grantee partner Benishyaka Association, Rwanda)</t>
  </si>
  <si>
    <t>nutritional support for children.</t>
  </si>
  <si>
    <t>Centre Marembo reintegrates marginalized young people into society by providing them with safe spaces and vocational skills training and by empowering them to make decisions about their future.</t>
  </si>
  <si>
    <t>GFC supports Marembo’s two transitional homes for girls, which provide academic, vocational, health, and psychosocial support to girls who are survivors of gender-based violence.</t>
  </si>
  <si>
    <t>During its partnership with GFC, Marembo networked and shared ideas with several GFC partners in two GFC Knowledge Exchanges. To help strengthen its programs and internal control systems, Marembo received direct, face-to-face technical support from GFC’s team during five site visits. Marembo also received coaching that directed the organization to focus more on quality program delivery in a sustainable way and not spread itself out too thinly. The organization used GFC’s OCI tools to help build its internal structures and systems and took advantage of GFC’s support to initiate its own income-generating program, which is currently funding the organization’s early childhood development program. Marembo also leveraged the support of experienced GFC partners and skillful volunteers to train its team and to develop a strong board. The organization has experienced remarkable visibility expansion, which led to incredible support and recognition by the government of Rwanda. Marembo is joining the GFC alumni community as a strong member of the GFC grassroots partners network in Rwanda and as a resilient organization with closer ties to the communities it serves and the stakeholders that support its initiatives. The organization is poised to continue to expand and make long-lasting change in the lives of its program participants.</t>
  </si>
  <si>
    <t>Program participants who were placed in a safe home or family environment</t>
  </si>
  <si>
    <t>Project Rwanda</t>
  </si>
  <si>
    <t>Austria</t>
  </si>
  <si>
    <t>12642</t>
  </si>
  <si>
    <t xml:space="preserve">operational expenses and program support. </t>
  </si>
  <si>
    <t xml:space="preserve">Centre Marembo reintegrates marginalized young people into society by providing them with safe spaces and vocational skills training and by empowering them to make decisions about their future. </t>
  </si>
  <si>
    <t>GFC supports Marembo’s Umugongo House for girls, a transitional home that provides academic, vocational, health, and counseling support to girls who are survivors of gender-based violence and trains the girls in leadership and community engagement.</t>
  </si>
  <si>
    <t>After participating in the 2015 West Africa GFC Knowledge Exchange, Centre Marembo has been actively helping to mobilize GFC grassroots partners in Rwanda to form a local network to support each other. The organization has also worked with GFC to strengthen its programs and sharpen its program outcome. With improved programs and a good relationship with the local government, Centre Marembo has received impressive local press coverage. The organization has also been effective in attracting new partners such as Red Charity, the University of Western Ontario, and African International Club to support its work addressing the needs of survivors of gender-based violence. The organization is currently focusing on developing its child safety and child protection policies, and GFC has shared guidelines to help with this process. In the coming year, GFC will help Centre Marembo with staff capacity building and strengthening the organization’s life skills program.</t>
  </si>
  <si>
    <t>Reduction in sales of products produced by the organization’s income-generating activities resulted in less money available to spend on programs, leading to a drop in the expenditure budget.</t>
  </si>
  <si>
    <t>Rwanda Austrian Project</t>
  </si>
  <si>
    <t>African International Club</t>
  </si>
  <si>
    <t>Ministère du Gender et de la promotion de la famille</t>
  </si>
  <si>
    <t>Dons individuels</t>
  </si>
  <si>
    <t>Differentes communautés Rwandaises</t>
  </si>
  <si>
    <t>12205</t>
  </si>
  <si>
    <t>transportation for the girls’ training program and other operational expenses.</t>
  </si>
  <si>
    <t>GFC supports Marembo’s transitional home which provides academic, vocational, health, and counseling support to girls who are survivors of gender-based violence and trains the girls in leadership and community engagement.</t>
  </si>
  <si>
    <t>Centre Marembo is one of the few organizations operating a transitional home for female victims of sexual abuse and sexual violence in Rwanda. The organization has strategically moved from serving both boys and girls to focusing exclusively on girls, after deciding that there is greater need for that support. Centre Marembo has also improved its working relationship with different local stakeholders, including the district of Gasabo, which offered the organization a new office space at no cost. The staff participated in a GFC webinar on monitoring and evaluation, as well as a training on child protection that was hosted by the Rwandan National Commission on Children. Centre Marembo also benefited from GFC’s technical assistance during a site visit in regard to improving its financial record keeping and strengthening its board. For the coming year, GFC will continue supporting Centre Marembo to make its program more comprehensive and enhance its visibility.</t>
  </si>
  <si>
    <t>The decrease in the number of children served is a result of a lower budget and the organization shifting its target population to only girls.</t>
  </si>
  <si>
    <t>The inability of one of Centre Marembo’s donors (the Ministry of Youth) to fulfill its financial commitment resulted in a lower budget for the organization.</t>
  </si>
  <si>
    <t>Rwandan Youth inform community organization- RYICO</t>
  </si>
  <si>
    <t>Western Ontario University</t>
  </si>
  <si>
    <t>11729</t>
  </si>
  <si>
    <t>transportation for the girls' program and other operational expenses.</t>
  </si>
  <si>
    <t>GFC supports Marembo's Umugongo House for girls, a transitional home that provides academic, vocational, health, and counseling support to girls who are survivors of gender-based violence and trains the girls in leadership and community engagement.</t>
  </si>
  <si>
    <t>Marembo's participation in a GFC Knowledge Exchange in Senegal provided the organization with an opportunity to learn from peer organizations about how to strengthen its transitional shelter and livelihood skills programs. Due in part to GFC's support for strengthening its capacity and enhancing its credibility, the organization attracted additional funding from a UK-based existing donor, Rwandan Youth Information Community Organisation, for further organizational capacity-strengthening initiatives. The organization has improved its fundraising, communications, and outreach strategies following the recruitment of a new staff member responsible for development and communications. Currently, Marembo is developing a new monitoring and evaluation system to help track its beneficiaries and obtain information to improve future programs. GFC will continue to provide guidance to Marembo to help the organization strengthen its record-keeping systems and ensure sustainability of its programs.</t>
  </si>
  <si>
    <t>Ryico</t>
  </si>
  <si>
    <t>10617.02</t>
  </si>
  <si>
    <t>staff salaries and operational materials for the girls' shelter, including beds and mattresses.</t>
  </si>
  <si>
    <t>Marembo has expanded its programs, pairing its innovative and comprehensive shelter program for boys with a separate shelter for girls.  Despite a decrease in its budget last year due to the end of its partnership with an institutional funder, the organization was able to successfully secure new funding from Comic Relief through its fundraising arm in the UK. With targeted leverage this year, GFC aims to increase Marembo's visibility and support the organization in acquiring additional institutional funding before its anticipated exit in two years.</t>
  </si>
  <si>
    <t>10617.01</t>
  </si>
  <si>
    <t>Centre Marembo works to reintegrate marginalized young people into society by providing safe spaces and vocational skills training and by empowering them to make decisions about their future.</t>
  </si>
  <si>
    <t>Our grant supports the Umungongo House, Marembo's transitional home for boys who lived on the streets, which provides academic, health, and counseling support while training the boys in leadership and community engagement.</t>
  </si>
  <si>
    <t>In Rwanda, there are more than 800,000 orphaned and vulnerable children. Extreme poverty forces many of these children onto the streets of Rwanda's capital, Kigali. Treated as public nuisances, they survive through begging and petty theft. Often malnourished, uneducated, and subjected to various forms of abuse, these children cannot afford or do not have regular access to health services, despite their vulnerability to HIV/AIDS and other sexually transmitted diseases. A Human Rights Watch study of these children found that over half of the boys interviewed and more than three-quarters of the girls, including 35 percent of those under 10, were sexually active. Ninety-three percent of the girls also reported having been raped. Without access to education, health information, and legal protection, these children and youth are denied opportunities for personal development and self-sufficiency.</t>
  </si>
  <si>
    <t>Established in 2005, Centre Marembo works to reintegrate marginalized young people into society by empowering them to make decisions about their future. The center accomplishes this by providing a safe space, access to basic necessities, and trainings in employment-focused skills for youth in Kigali, and by producing a youth-led newspaper. Marembo's core programs include drop-in services, a transitional home for boys, vocational training, and youth clubs. The organization provides weekly drop-in services for street children where they can seek guidance on social services available to them, receive a meal, and wash their clothes. For older youth seeking income-generating opportunities, Marembo offers market-relevant trainings in IT, mechanics, driving, crafts, sewing, and film. With a strong emphasis on theoretical training and hands-on skills, the organization connects students with apprenticeships and other appropriate opportunities. Marembo's executive director, Nicolette Nsabimana, previously worked for the Ministry of Youth and has extensive experience in youth development. She co-founded Centre Marembo after conducting firsthand research on the needs of children who live on the streets.</t>
  </si>
  <si>
    <t>At the Umugongo House, Marembo's transitional home for boys who live on the streets, principles of education, good health, and life skills are promoted and taught. Umugongo houses up to 30 former street boys between the ages of 7 and 17. In addition to a safe place to sleep, the boys receive counseling and scholarship support. All residents attend school regularly and perform well academically. Umugongo also provides healthcare services and information, as many incoming residents suffer from malnutrition and other health-related problems. To foster leadership, every child participates in monthly community service projects and engages in Marembo's awareness activities targeting children still living on the streets.</t>
  </si>
  <si>
    <t>In year 1, Marembo counted all program participants under the age of 35 as children/youth directly served. In year 2, the organization only counted program participants under the age of 24.</t>
  </si>
  <si>
    <t>Marembo reported that its financial management improved because for the first time the organization is producing financial reports that are regularly reviewed by its governing group.</t>
  </si>
  <si>
    <t>Marembo's organizational budget increased in the last year due to higher contributions from its partners and higher sales from its income-generating activities.</t>
  </si>
  <si>
    <t>RYICO</t>
  </si>
  <si>
    <t>Aktion Regen</t>
  </si>
  <si>
    <t>10617</t>
  </si>
  <si>
    <t>The Rwandan genocide in 1994 claimed the lives of more than 800,000 people and left behind thousands of orphans, the legacy of which is still palpable today. In addition, AIDS and rural poverty continue to force many children onto the streets of Rwanda's capital, Kigali. Treated as public nuisances, these vulnerable children survive on scouring for food, beggary and petty theft. These street children are referred to as mayibobo, a pejorative term that further illustrates their marginalization by urban society. Often malnourished, uneducated and subject to various forms of abuse, these children also cannot afford or have regular access to health services despite their vulnerability to HIV/AIDS and sexually transmitted diseases. A Human Rights Watch study found that over half of the boys interviewed and more than three quarters of the girls, including 35 percent of those under ten, admitted they were sexually active. Ninety-three percent of the girls also reported having been raped. Privy to inadequate legal protection and mistreated by urban dwellers, distrust of legal authorities is common amongst children living on the streets. A growing solution to their plight has been the creation of organizations providing opportunities for community reintegration and components of a stable home environment.</t>
  </si>
  <si>
    <t>After conducting field research, two Rwandan women based in the U.K. identified lack of access to information on sexual and reproductive health information, support services and opportunities for employable training as key issues facing youth in Kigali. In 2005, they established Centre Marembo to reintegrate marginalized young people back into society by empowering them to make decisions about their future. The centre accomplishes this by providing a safe space, access to basic needs and training in employable skills for youth in Kigali. Marembo's core programs include drop-in services, the Umugongo house, vocational training and youth clubs.  Centre Marembo provides weekly drop-in services for street children where they can seek guidance on social services available to them, receive a meal and wash their clothes. It is at this phase that children are encouraged to transition into the Umugongo House. Umugongo currently houses 30 former street boys between the ages of 7 and 17. In addition to a safe place to sleep, these young boys receive health, counseling and scholarship support. For older youth seeking sustainable livelihoods, Marembo also provides market relevant trainings in IT, mechanics, driving, crafts and film. With a strong emphasis on theoretical training and hands-on skills, the organization pairs students with apprenticeships and other opportunities where appropriate. Marembo's executive director, Nicolette Nsabimana previously worked for the Ministry of Youth until serving as the organization's head at its inception.</t>
  </si>
  <si>
    <t>At the Umugongo House, principles of education, good health and life skills are promoted and taught to its residents. All residents attend school regularly and perform well in school, of which 7 are highly ranked. All incoming residents suffered malnutrition and various hygienic conditions so the Umugongo provides health care services and information to these young boys.  To foster leadership and responsibility, a house council of five representatives is chosen by the residents who are mandated to address any conflicts amongst the youth. Every child participates in monthly community service programs and engages in Marembo's awareness activities targeting other children still living on the streets. GFC's initial grant will be used to provide scholarship support and materials for young boys living in the Umugongo House.</t>
  </si>
  <si>
    <t>10735</t>
  </si>
  <si>
    <t>Centro Cultural Batahola Norte</t>
  </si>
  <si>
    <t>Centro Cultural Batahola Norte (CCBN) was founded in 1983 to create a safe space where young people and women living in marginalized neighborhoods in Managua could develop a sense of self-determination and self-esteem through exposure to cultural, educational, and vocational opportunities. Today, CCBN offers over 20 courses in basic education and vocational skills certified by Nicaragua's National Technological Institute to more than 3,000 women and children annually, as well as a variety of cultural workshops in dance, vocal and instrumental music, painting, and theater. 
A GFC partner since 2006, CCBN continues to grow its budget while serving an increasing number of children and adults in the  Batahola Norte community. A diversified funding stream now supports a budget of nearly 300,000 USD, representing 55 percent growth since the organization received its first GFC grant. In additional to its course offerings, CCBN operates a school scholarship program as well as a community library, which has become a source of pride for the community and last year received 2,500 unique visitors, primarily children and youth. In 2009, CCBN received a delegation of GFC grantee partners as part of a Central American Knowledge Exchange, sharing with them the organization's history, methodology, and student success stories. Last year, after a five year process, CCBN established its legal independence from the Catholic Church; an official break allowing for greater community participation within CCBN's board of directors.</t>
  </si>
  <si>
    <t>2006:
7,000 USD in program support
1,000 USD in health and well being support
2007:
10,000 USD in program support
1,000 USD in health and well being support
2008:
12,000 USD in program support
1,000 USD in health and well being support
2009:
1,000 USD in health and well being support
14,000 USD in program support
2010:
14,000 USD in program support
2011:
15,000 USD in program support
1,000 USD in health and well being support</t>
  </si>
  <si>
    <t>1201.03</t>
  </si>
  <si>
    <t>CCBN promotes opportunities for vulnerable women and children through basic education and courses in domestic and technical skills and through scholarships for primary-school, secondary-school, and university students.</t>
  </si>
  <si>
    <t>Our grant supports the scholarship program, which integrates individual accomplishment with community solidarity, as scholarship recipients must maintain high grades and perform community service at CCBN.</t>
  </si>
  <si>
    <t>Home to 25,000 people, Batahola Norte is one of the poorest neighborhoods in the Nicaraguan capital of Managua. Unemployment nears 75 percent, with many people working in the informal sector, mostly as street vendors. Average household income is about three dollars a day. Families commonly have six to ten members and are often led by single mothers. Children from Batahola are at high risk of malnutrition, abuse, early pregnancy, low academic achievement, and child labor. Over 30 percent of the population is illiterate. School buildings are in terrible condition, classes are large, teachers are underpaid, and the overall quality of education is poor. According to UNICEF, only 77 percent of Nicaraguan children attend school, and only 54 percent of those reach fifth grade.</t>
  </si>
  <si>
    <t>Centro Cultural Batahola Norte (CCBN) was founded in 1983 to create a safe space where young people and women living in marginalized neighborhoods in Managua could develop a sense of self-determination and self-esteem through exposure to cultural, educational, and vocational opportunities. Today, CCBN offers over 20 courses in basic education and vocational skills to more than 850 women and children annually. All courses are certified by Nicaragua's National Technological Institute. CCBN's library boasts over 5,000 volumes. The organization also offers a variety of cultural workshops in dance, vocal and instrumental music, painting, and theater. The Angel Torrellas Chorus and the Margarita Navarro Youth Orchestra, both part of CCBN's music program, are internationally recognized. Executive director Jennifer Marshall, an American living in Nicaragua, joined CCBN in 2005 after ten years of experience working in grassroots organizations on program development and management, research, communications, and fundraising.</t>
  </si>
  <si>
    <t>CCBN provides internal and external scholarships for primary, secondary, and university studies to children and youth from the community. Scholarship recipients must demonstrate financial need, maintain high grades, and perform community service at CCBN. Many choose to serve by working at the library and acting as tutors and teachers to younger students. Library activities include individual tutoring, study circles, storytelling for children, health workshops, and workshops on social themes. Through its scholarship and library programs, CCBN combines individual opportunity and accomplishment with community service and solidarity.</t>
  </si>
  <si>
    <t>Friends of Batahola</t>
  </si>
  <si>
    <t>Immaculate Heart of Mary Parish</t>
  </si>
  <si>
    <t>Irish Catholic Development Agency</t>
  </si>
  <si>
    <t>St. Jean Vianney Parish</t>
  </si>
  <si>
    <t>Canadian Embassy</t>
  </si>
  <si>
    <t>Jubilee Partners</t>
  </si>
  <si>
    <t>10733</t>
  </si>
  <si>
    <t>Centro de Apoyo al Niño de la Calle de Oaxaca</t>
  </si>
  <si>
    <t>Centro de Apoyo al Niño de la Calle de Oaxaca (CANICA) supports the development of girls and boys working and living on the streets of Oaxaca. CANICA's approach is comprehensive, addressing cognitive development, health and nutrition, affective/emotional development, and socialization. CANICA focuses not only on at-risk children and youth but also on their families and communities, as well as on younger siblings not yet working or living on the streets. Separate programs address the unique needs of three target populations: children working in the market, children working on the streets, and child victims of domestic violence. Each program shares the goals of encouraging children to think critically about their choices, strengthening participants' cultural identity, and increasing access to educational and livelihood opportunities. The organization uses a multidisciplinary approach, employing a team of professionals with training and experience in a variety of fields.
A GFC grantee partner since 2005, CANICA continues to be a leader in Mexico in working with street populations. Working with fellow GFC grantee partners JUCONI and CIDES, JUCONI helped develop a curriculum specifically oriented toward street children, known as META, which has now been adopted by many other organizations. CANICA continues to be active in several local and national networks, including the Forum for Children of Oaxaca and the Council on Vulnerable Groups in the Municipality of Oaxaca, and the group is featured monthly on a local television program to address current local events affecting children and youth. CANICA's community center, built in 2006, allows them to provide health, educational, and pysochosocial support to one central location, and CANICA plans to expand the center to serve an even greater number of children and families.</t>
  </si>
  <si>
    <t>2005:
8,000 USD in program support
1,000 USD in health and well being support
2006:
8,000 USD in program support
1,000 USD in health and well being support
2007:
11,000 USD in program support
1,000 USD in health and well being support
2,500 USD in emergency support
2008:
14,000 USD in program support
1,000 USD in health and well being support
2009:
14,000 USD in program support
2010:
14,000 USD in program support</t>
  </si>
  <si>
    <t>430.03</t>
  </si>
  <si>
    <t>CANICA works with children living and working on the streets of Oaxaca to promote school enrollment, skills development, health and nutrition, and emotional well-being and to ultimately transition these children off the streets.</t>
  </si>
  <si>
    <t>Our grant supports CANICA's education program for market-working children, which helps the children develop marketable skills for better-paying employment off the streets.</t>
  </si>
  <si>
    <t>The second-poorest state in Mexico, Oaxaca has a population that is primarily indigenous, including Zapotecs, Mixtecs, Mixes, and Triquis, and many of its residents are rural migrants lacking the skills and resources to adapt to city life. Indigenous populations in Mexico also face severe discrimination. Children abandon school at the average age of 9 and work to contribute to the family income, selling trinkets on the streets, gathering recyclables, working as domestic servants, and even engaging in prostitution. About one-third of households are headed by single mothers, and most have numerous children. Common problems include unemployment, domestic violence, alcoholism, drug addiction, and malnourishment.</t>
  </si>
  <si>
    <t>Founded in 1992, Centro de Apoyo al Niño de la Calle de Oaxaca (CANICA) supports the development of girls and boys working and living on the streets of Oaxaca. CANICA's approach is comprehensive, addressing cognitive development, health and nutrition, affective/emotional development, and socialization. CANICA focuses not only on at-risk children and youth but also on their families and communities, as well as on younger siblings not yet working or living on the streets. Separate programs address the unique needs of three target populations: children working in the market, children working on the streets, and child victims of domestic violence. Each program shares the goals of encouraging children to think critically about their choices, strengthening participants' cultural identity, and increasing access to educational and livelihood opportunities. The organization uses a multidisciplinary approach, employing a team of professionals with training and experience in a variety of fields. CANICA worked with fellow GFC grantee partners JUCONI and CIDES to develop a curriculum called META that is specifically oriented toward street children. META has now been adopted by many other organizations.</t>
  </si>
  <si>
    <t>CANICA's three-year education program for market-working children helps children aged 3 to 17 develop the skills necessary to obtain more sustainable livelihoods. The first element of the program involves outreach to the children and their families, including street education, recreational activities, counseling, home visits, and preparation for life outside the market. Stage two involves comprehensive educational programs and related services at CANICA's day center, including formal-education enrollment, vocational training, life skills activities, preschool for siblings, and parent counseling and participation. The final stage involves monitoring the participants and helping them adjust and adapt to society. Older youth are supported in the job search process, while young children are encouraged to stay in school. CANICA maintains a data-collection and monitoring system to evaluate its programs and contribute to the state government's knowledge base regarding at-risk children and youth.</t>
  </si>
  <si>
    <t>The number of children served directly decreased last year because CANICA's new strategic plan emphasizes more comprehensive care for a smaller group of beneficiaries. Furthermore, CANICA has improved at distinguishing directly versus indirectly served.</t>
  </si>
  <si>
    <t>Further dialogue is required to understand CANICA's target measures for these outcomes.</t>
  </si>
  <si>
    <t>Quiera Foundation</t>
  </si>
  <si>
    <t>430.02</t>
  </si>
  <si>
    <t>CANICA works with children living and working on the streets of Oaxaca to promote school enrollment, skills development, health and nutrition, and emotional well being and to ultimately transition these children off the streets.</t>
  </si>
  <si>
    <t>CANICA's education program for market working children helps the children develop marketable skills for better paying employment off the streets.</t>
  </si>
  <si>
    <t>Founded in 1992, Centro de Apoyo al Niño de la Calle de Oaxaca (CANICA) supports the development of girls and boys working and living on the streets of Oaxaca. CANICA's approach is comprehensive, addressing the areas of cognitive development, health and nutrition, affective/emotional development, and socialization. CANICA focuses not only on at-risk children and youth but also on their families and communities, as well as on younger siblings not yet working or living on the streets. The organization works with three populations: children working in the market, children working on the streets, and child victims of domestic violence. Each program works in three phases: outreach and preliminary contact, intensive change, and monitoring. The organization uses a multidisciplinary approach, employing a team of professionals with training and experience in a variety of fields. CANICA worked with fellow GFC grantee partners JUCONI and CIDES to develop a curriculum called META that is specifically oriented toward street children. META has now been adopted by many other organizations.</t>
  </si>
  <si>
    <t>13348</t>
  </si>
  <si>
    <t>Tapachula, Chiapas</t>
  </si>
  <si>
    <t>Centro de Derechos Humanos Fray Matías de Córdova</t>
  </si>
  <si>
    <t>Human Rights Center Fray Matías de Córdova</t>
  </si>
  <si>
    <t>Rodrigo Alonso Barraza García</t>
  </si>
  <si>
    <t xml:space="preserve">The city of Tapachula is located on one of the most important migratory corridors connecting Central America with Mexico. According to the United Nations, each year more than 500,000 people cross the Tapachula border to request international protection in Mexico or to travel through Mexico to reach the United States. Due to increasing violence in Central America (more than 13,000 murders were committed in Guatemala, Honduras, and El Salvador in 2017, with women accounting for more than 25% of the victims), more and more individuals and families are seeking asylum in Mexico, causing a deep humanitarian crisis in the region. The situation is particularly dire in regard to unaccompanied migrant children. Since 2010, the Mexican government has arrested more than 100,000 Central American children and adolescents, 30% of whom are girls. Many of these minors are automatically deported, leaving them at the mercy of organized crime. Girls and young women in transit are at risk of being trafficked and experience sexual violence and labor exploitation. When deported, they are at risk of being abducted by gangs, sexually exploited, and forced to carry out illicit activities under threat of death.	 </t>
  </si>
  <si>
    <t>Centro de Derechos Humanos Fray Matías de Córdova (CDH Fray Matías) has more than 20 years of experience in the comprehensive protection of migrants and refugees in Tapachula. Founded in response to constant violations of human rights in the region, its purpose is to train and defend farmers, poor people, migrants and their families, and others in need. The organization monitors public policies that the Mexican government implements on immigration matters, while working directly with the migrant population in Tapachula to facilitate community integration and to train migrants to know and defend their rights. The organization also conducts advocacy at the national and international levels and is part of various national and international advocacy forums, such as Mesa Transfronteriza de Migraciones y Género (Cross-Border Board of Migrations and Gender) in Mexico and Guatemala, the Inter-American Commission on Human Rights in Washington, DC, and the Office of the United Nations High Commissioner for Human Rights in Geneva.</t>
  </si>
  <si>
    <t xml:space="preserve">CDH Fray Matías has four programs. The first is providing assistance and free legal advice to migrants and asylum seekers in Mexico, including unaccompanied migrant children. As part of this program, the organization performs weekly monitoring of the largest migrant detention center in Latin America, which is located in Tapachula and has the capacity to house more than 900 migrants. In addition, along with organizations such as KIND, CDH Fray Matías conducts research about the situation of migrant children in detention; this research is used for advocacy purposes. CDH Fray Matías also conducts trainings and community workshops that seek to position migrant men and women in the public space through forums and artistic activities. Finally, training and psychosocial support is offered to protect and empower migrant children and youth. </t>
  </si>
  <si>
    <t>CDH Fray Matías is the only organization in Mexico that has a drop-in center providing hospitality and protection exclusively by and for migrant women in transit. Called Tja Xuj (“House of Women” in the Mam language), the center bases its work on four approaches—rights, protection, gender, and intercultural. Tja Xuj has the potential to become a replicable model for comprehensive care with a focus on childhood and gender. However, for replication to be possible, it is necessary to systematize, monitor, and evaluate Tja Xuj’s processes and to build communication tools in which migrant girls and young women have a leading role. Global Fund for Children’ support will allow CDH Fray Matías to build and strengthen participatory activities within the organization (improving communication channels and identifying strategies and proposals) and to advance the organization’s direct services, which focus on effective protection mechanisms and facilitating meeting and organizing spaces for migrant children and youth. As part of the NoVo Gender and Migration Initiative, CDH Fray Matías will contribute its expertise in the creation and consolidation of spaces for the comprehensive protection of migrant girls and young women. In addition, the organization can contribute its strong methodology for working with and conducting research on migrant children and its strong presence in international advocacy forums.</t>
  </si>
  <si>
    <t>Fundación Ford</t>
  </si>
  <si>
    <t>Fundación OAK</t>
  </si>
  <si>
    <t>Global Fund for Human Rights</t>
  </si>
  <si>
    <t>Fondo IDRC</t>
  </si>
  <si>
    <t>10367</t>
  </si>
  <si>
    <t>Centro de Documentação e Informação Coisa de Mulher</t>
  </si>
  <si>
    <t>25,000 USD to build capacity within CEDOICOM's team to engage in fundraising and communications.
10,000 USD for staff training in fundraising, including the development of a fundraising plan and the
purchase of equipment (computers and printer) to facilitate proposal submission.
4,000 USD to develop a strategic plan.
6,000 USD to train staff in communications, marketing, and financial management.
5,000 USD for a reserve fund to cover unanticipated costs.</t>
  </si>
  <si>
    <t>Centro de Documentacão e Informacão Coisa de Mulher (CEDOICOM) was founded in 1994 by a group of female professionals who shared a concern about the oppression of women. CEDOICOM's mission is to support and empower women and girls, particularly those who have suffered from discrimination or social exclusion, such as women living in poverty, women of African descent, lesbians, ex-convicts, and girls in high-risk situations. Programs focus on reproductive health education, prevention of commercial sexual exploitation of girls and women, elimination of hazardous child labor, and prevention of HIV/AIDS in ten poor communities. Director Neusa Pereira is a nationally recognized leader in the Afro-Brazilian women's movement. CEDOICOM's model is to create a safe space where approximately 150 girls aged 10 to 24 can come together for a wide range of activities that promote mutual respect as well as personal growth and development. Basic education and information technology classes provide students with new skills; workshops on gender, sexuality, reproductive health, and social justice promote awareness of rights and responsibilities; and theater, vocal music, and dance activities provide a venue for personal expression and creativity.
A GFC partner since 2004, CEDOICOM has received over $64,000 in funding and has been able to build capacity in poor urban and peri-urban communities around Rio de Janeiro to engage and serve girls and young women. In one of the communities served, Bangú, CEDOICOM's support helped a smaller local organization grow and develop girls programming. This organization, Caixa de Surpresas, no longer is receiving funds from CEDOICOM and became a GFC grantee in 2008. Because CEDOICOM builds community capacity, this organization's progress is better measured in communities influenced than in budget growth of CEDOICOM itself. March 2009, CEDOICOM hosted a one day GFC workshop that included the six other GFC grantees in Brazil to exchange knowledge and good practices.</t>
  </si>
  <si>
    <t>10535</t>
  </si>
  <si>
    <t>Centro de Estudios y Apoyo para el Desarrollo Local</t>
  </si>
  <si>
    <t>12272</t>
  </si>
  <si>
    <t>Cusco</t>
  </si>
  <si>
    <t xml:space="preserve">Centro de Estudios, Promoción del Desarrollo y Recuperación de la Identidad Cultural </t>
  </si>
  <si>
    <t xml:space="preserve">Center for Study, Development Promotion, and Recuperation of Cultural Identity </t>
  </si>
  <si>
    <t>Sitting in the outskirts of Cusco, Peru, in the Hermanos Ayar neighborhood where economic hardship is prevalent in all households and children are often put to work at an early age, Centro de Estudios, Promocion del Desarrollo y Recuperación de la Identidad Cultural (CEPRIC) was founded in 2006 to prevent children from abandoning school and continue their education, facilitate alternative learning methods as well as access opportunities to improve their overall development. They do so by offering academic tutoring, a community school, and recreational and cultural activities. In addition, the organization has focused on involving families and community members in their activities to assume responsibility of the education of the children and youth they serve. To complement their involvement with adults and caregivers, CEPRIC has created life skills training workshops to support income generating activities to help families earn a living and support their children's education.
Since its first GFC grant in 2010, CEPRIC has expanded its outreach and improved its programming. 
With budget growth since then of over 145 percent, from $39,106 to over $93,000, CEPRIC now serves more than 300 children and youth from around 12 neighborhoods that come to participate in the organization's formal schooling, educational workshops  and extra-curricular activities. In recent years CEPRIC has solidified its early childhood education and after-school academic support programs, resulting in new funding partners such as the Goodwill Community Foundation. The additional funding has allowed CEPRIC to replicate its work in an additional neighborhood where it works at a community center which is the only place in the area with electricity and running water. The majority of parents and family members work long hours in the poorly paid and insecure informal sector, leaving their children alone and unattended for long-hours with limited access to educational and development opportunities. As a result, CEPRIC has decided to open an Early Childhood Education (ECE) development Center in the Hermanos Ayar neighborhood where children aged 0 to 3 will be cared for while participating in activities that will stimulate their development. To this day there is no center of its kind in the neighborhood or any of the 20 adjacent communities. As a result, CEPRIC will use this sustainability award for the creation of its ECE center.</t>
  </si>
  <si>
    <t>Percentage of program participants who demonstrated improved school performance</t>
  </si>
  <si>
    <t>11993</t>
  </si>
  <si>
    <t>four staff salaries, workshop materials, and utilities.</t>
  </si>
  <si>
    <t xml:space="preserve">Centro de Estudios, Promoción del Desarrollo y Recuperación de la Identidad Cultural (CEPRIC), formerly Asociación Huchuy Yachaq, offers academic tutoring, a community preschool, recreational and cultural activities, and life skills workshops to children and youth in Cusco’s disadvantaged Hermanos Ayar neighborhood. </t>
  </si>
  <si>
    <t>GFC supports the Little Ants preschool program, which provides quality early childhood education to roughly 50 children aged 3 to 5.</t>
  </si>
  <si>
    <t>With GFC support over the past four years, CEPRIC has solidified its early childhood education and after-school academic support programs, resulting in new donors such as the Goodwill Community Foundation, Cooperatour, and Alma de Quetzal. This additional support has allowed CEPRIC to replicate its work in an additional neighborhood. The organization also has plans to open a nursery for very young children and begin providing healthy snacks at its program sites. GFC will continue to support CEPRIC's work in early childhood development and will pursue opportunities for additional funding and visibility in order to help CEPRIC sustain its programs.</t>
  </si>
  <si>
    <t>Due to the addition of new programs and improved systems for tracking participation, the number of children served has doubled in the past year.</t>
  </si>
  <si>
    <t>Alma de Quetzal</t>
  </si>
  <si>
    <t>GVN</t>
  </si>
  <si>
    <t>Nueva Zelanda</t>
  </si>
  <si>
    <t>Goodwill Community Foundation</t>
  </si>
  <si>
    <t>11606</t>
  </si>
  <si>
    <t>staff salaries and transportation expenses.</t>
  </si>
  <si>
    <t>Centro de Estudios, Promoción del Desarrollo y Recuperación de la Identidad Cultural (CEPRIC), formerly Asociación Huchuy Yachaq, offers academic tutoring, a community preschool, recreational and cultural activities, and life skills workshops to children and youth in Cusco's disadvantaged Hermanos Ayar neighborhood.</t>
  </si>
  <si>
    <t>With GFC support over the last three years, Huchuy Yachaq has solidified its early childhood education and after-school academic support programs, resulting in new donors such as the Goodwill Community Foundation, Cooperatour, and Alma de Quetzal. Two nearby communities have asked Huchuy Yachaq to replicate its programming, and this year the organization expects to expand programming to one new site, with plans to construct a preschool on land donated by the community. Because this expansion is outside Huchuy Yachaq's original organizational mandate, the grantee is reregistering as Centro Estudios, Promoción del Desarrollo y Recuperación de la Identidad Cultural (CEPRIC), with an expanded mission to serve children beyond the neighborhood of Hermanos Ayar. GFC will continue to support Huchuy Yachaq's early childhood education programs during this expansion.</t>
  </si>
  <si>
    <t>Goodwill Community Fountation International</t>
  </si>
  <si>
    <t>Cooperatour</t>
  </si>
  <si>
    <t>GVN Foundation</t>
  </si>
  <si>
    <t>10421.02</t>
  </si>
  <si>
    <t>Huchuy Yachaq offers academic tutoring, a community preschool, recreational and cultural activities, and life skills workshops to nearly 300 children and youth in Cusco's disadvantaged Hermanos Ayar neighborhood.</t>
  </si>
  <si>
    <t>Our grant supports the Little Ants preschool program, which provides quality early childhood education to roughly 50 children aged 3 to 5.</t>
  </si>
  <si>
    <t>The neighborhood of Hermanos Ayar sits on a hill overlooking the historic city of Cusco, which is appropriate, given that the neighborhood bears the name of the mythical brothers credited with founding the city. The neighborhood is home to around 240 families, most of whom eke out a living from work in the informal sector, with many working as waste pickers in the nearby dump. No paved roads reach the neighborhood, and many houses still lack basic services such as electricity and running water. Each day, children in Hermanos Ayar travel over an hour down a steep hill to reach their schools in Cusco. When they return from school, and during school vacations, there is little space in their frequently overcrowded homes to concentrate on homework or to engage in educational or recreational activities. As in many communities where parents' income is insufficient to support the family, many children are forced to leave school and begin work at an early age, often cleaning shoes or selling postcards to tourists. High rates of alcoholism, school abandonment, and generalized poverty in the community stigmatize youth as delinquents, further limiting their access to employment and educational opportunities.</t>
  </si>
  <si>
    <t>Asociación Huchuy Yachaq was founded in April 2006 in response to local parents' desire for an organization to support the educational advancement of children in Hermanos Ayar. Huchuy Yachaq's first initiative, a communal library, was the first such facility in the area and was established in a building ceded by the local government. An academic tutoring program was set up soon after, followed by a preschool, recreational and cultural activities, and life skills workshops. Complementary programs in family and peer mediation, vocational training for parents, and children's savings groups round out Huchuy Yachaq's comprehensive community engagement initiatives. The organization's founder and director, Marlene Quispe Barrientos, is a trained nurse and has over 15 years of experience working with NGOs in the Cusco region, including seven years as a youth educator with GFC grantee partner Yanapanakusun.</t>
  </si>
  <si>
    <t>To reach the nearest state-operated preschools, young children from Hermanos Ayar must travel on foot to Cusco. Accidents are common, as children as young as 3, usually unaccompanied by a parent, must cross a multi-lane highway on the way. Responding to community demands for a locally run preschool after two children were killed crossing the road, Huchuy Yachaq initiated the Little Ants (Las Homiguitas) program in 2009 to provide quality early education opportunities for children aged 3 to 5. Unlike other preschool programs, which only last half the day, Little Ants offers a full day of services, with formal classes in the morning and structured recreational and academic reinforcement activities in the afternoon.</t>
  </si>
  <si>
    <t>Huchuy Yachaq received a large donation from the Goodwill Community Foundation International to construct a sports field behind its school buildings.</t>
  </si>
  <si>
    <t>Goodwill Community Foundation International</t>
  </si>
  <si>
    <t>Mission Quechua</t>
  </si>
  <si>
    <t>10421.01</t>
  </si>
  <si>
    <t>Asociación Huchuy Yachaq was founded in April 2006 in response to local parents' desire for an organization to support the educational advancement of children in Hermanos Ayar. Huchuy Yachaq's first initiative, a communal library, was the first such facility in the area and was established in a building ceded by the local government. An  academic tutoring program soon followed, followed by a preschool, recreational and cultural activities, and life skills workshops. Complementary programs in family and peer mediation, vocational training for parents, and children's savings groups round out Huchuy Yachaq's comprehensive community engagement initiatives. Program founder and director Marlene Quispe Barrientos is a trained nurse and has over 15 years of experience working with NGOs in the Cusco region, including seven years as a youth educator with GFC grantee partner Yanapanakusun.</t>
  </si>
  <si>
    <t>To reach the nearest state-operated preschools, young children from Hermanos Ayar must travel on foot to Cusco. Accidents are common, as children as young as 3, usually unaccompanied by a parent, must cross a multi-lane highway on the way. Responding to community demands for a locally run preschool after two children were killed crossing the road, Huchuy Yachaq initiated the Little Ants (Las Homiguitas) program in 2009 to provide quality early education opportunities. Unlike other preschool programs, which only last half the day, Little Ants offers a full day of services, with formal classes in the morning and structured recreational and academic reinforcement activities in the afternoon.</t>
  </si>
  <si>
    <t>Outcome percentages are based on the total population of children served by Huchuy Yachaq, including but not limited to those in the Little Ants program.</t>
  </si>
  <si>
    <t>Asociacion Alma de  Quetzal</t>
  </si>
  <si>
    <t>Asociacion Cooperatour</t>
  </si>
  <si>
    <t>10421</t>
  </si>
  <si>
    <t>Huchuy Yachaq offers academic tutoring, a community preschool, recreational and cultural activities, and life skills workshops to over 250 children and youth in Cusco's disadvantaged neighborhood of Hermanos Ayar.</t>
  </si>
  <si>
    <t>The Little Ants preschool program provides quality early childhood education to roughly 30 children aged 4 to 5.</t>
  </si>
  <si>
    <t>The town of Hermanos Ayar...</t>
  </si>
  <si>
    <t>Asociación Huchuy Yachaq was founded in April of 2006 by....</t>
  </si>
  <si>
    <t>13206</t>
  </si>
  <si>
    <t>Cancun, Quintana Roo</t>
  </si>
  <si>
    <t>Centro Integral de Atención a las Mujeres</t>
  </si>
  <si>
    <t>Comprehensive Care Center for Women</t>
  </si>
  <si>
    <t>Internet research</t>
  </si>
  <si>
    <t>Centro Integral de Atención a las Mujeres (CIAM) works to prevent all forms of violence against women and children through its contextualized and community-based peace education programs.</t>
  </si>
  <si>
    <t>GFC funds CIAM’s peace education workshops for children and youth, which are held both in CIAM’s center and in outlying neighborhoods of Cancun that have some of the highest rates of intra-family violence.</t>
  </si>
  <si>
    <t xml:space="preserve">CIAM’s workshops have shown measurable success in reducing adolescent pregnancy, going from 29 pregnancies among workshop beneficiaries in 2015 to 16 pregnancies in 2016. As a result, the technical high school where CIAM implements its workshops asked CIAM to double the number of classes involved in the project, from 7 to 14. Other specific outcomes observed by CIAM are an increase in students sharing and discussing a wide range of difficult issues, including domestic violence, sexual orientation, and eating disorders. In addition, CIAM is starting to see students seeking guidance upon starting a sexual relationship, in order to access information on reducing the risk of pregnancy and STD infection. To complement this work, CIAM has started individualized psychological services to students seeking help and advice on their sexual and reproductive health. CIAM used an organizational development grant from GFC to complete an organizational structure and procedures manual, which includes procedures for monitoring and evaluation for all of the organization’s programs. The success of this project and the support from GFC helped CIAM form a new partnership with Fundación Quiera, a Mexican foundation focused on helping at-risk children and youth throughout the country. On January 2017 CIAM welcomed 7 new board members as part of their strategy to diversify its board and improve their fundraising strategy. CIAM attended the GFC regional knowledge exchange held in Managua, Nicaragua on April 2017. </t>
  </si>
  <si>
    <t>CIAM had previously submitted several proposals to local and international funders, and the proposals were approved this past year, resulting in an increase in the expenditure budget.</t>
  </si>
  <si>
    <t>The organization started to report on a new outcome in year 1.</t>
  </si>
  <si>
    <t>Percentage of program participants who reported safe sexual practices to prevent pregnancy or STIs</t>
  </si>
  <si>
    <t>OAK Foundation</t>
  </si>
  <si>
    <t>Fundación QUIERA</t>
  </si>
  <si>
    <t>Fundación Banorte</t>
  </si>
  <si>
    <t>Público en General</t>
  </si>
  <si>
    <t>Venta de servicios</t>
  </si>
  <si>
    <t>12905</t>
  </si>
  <si>
    <t xml:space="preserve">salaries, workshop materials, and operational expenses. </t>
  </si>
  <si>
    <t xml:space="preserve">Centro Integral de Atención a las Mujeres (CIAM) works to prevent all forms of violence against women and children through its contextualized and community-based peace education programs. </t>
  </si>
  <si>
    <t>As part of GFC’s initiative with the Summit Foundation, CIAM is now in its third year of implementing projects that work toward significantly reducing teenage pregnancy and improving gender-equitable attitudes. Its work has been so successful that the CONALEP school where it implements its workshops asked CIAM to double the number of classes involved in the project, from seven classes to 14. CIAM reports that thanks to the success of its work with the GFC/Summit initiative and a letter of recommendation from GFC, the organization started a new partnership this past year with Fundación Quiera, a local community foundation in Cancun, and the foundation paid for its summer-school scholarships and is also paying for 22 scholarships for students who took part in CIAM’s "Empowering and Prevention of Teenage Pregnancy" project and its "I’m not for sale" campaign. With the help of a GFC organizational development award, CIAM recently completed an organizational structure and procedures manual, which helped the organization illustrate the relationships between departments and areas of focus and enabled the formulation of procedures for proper monitoring and evaluation of not only its programs but all activities within the organization. CIAM continues to be a strong partner as part of the initiative with the Summit Foundation.</t>
  </si>
  <si>
    <t>CIAM has experienced a reduction in funding in the past year and has submitted several proposals to hopefully increase its funding next year.</t>
  </si>
  <si>
    <t>Oxxo</t>
  </si>
  <si>
    <t>12539</t>
  </si>
  <si>
    <t>GFC supports CIAM’s peace education workshops for children and youth, which are held both in CIAM’s center and in outlying neighborhoods of Cancun that have some of the highest rates of intra-family violence.</t>
  </si>
  <si>
    <t>CAIM's reported outcome is a projection. They will complete a post-program survey in the fall that will confirm the actual outcome.</t>
  </si>
  <si>
    <t>FUNDACION SERTULL</t>
  </si>
  <si>
    <t>MÉXICO</t>
  </si>
  <si>
    <t>COMISION NACIONAL DE DESARROLLO INIGENA</t>
  </si>
  <si>
    <t>INDESOL</t>
  </si>
  <si>
    <t>VENTA DE SERVICIOS</t>
  </si>
  <si>
    <t>FUNDACIÓN OASIS</t>
  </si>
  <si>
    <t>12200</t>
  </si>
  <si>
    <t>Located in Mexico’s number one state for tourism, the city of Cancun is home to pristine beaches, five-star resorts, and an endless array of options for those looking for a sunny vacation in the Mexican Caribbean. Due to the economic opportunity Cancun offers to those wishing to work in the tourist industry, thousands migrate within the state of Quintana Roo and from adjacent states to test their luck and find a temporary job. Unfortunately, the high supply of labor often exceeds demand in the tourist industry, and the demand created by the sex industry has a negative effect on the population.  Those who are most affected by the detrimental effects of tourism and migration in Quintana Roo are women, children, and youth. Last year, it was reported that 44 percent of women surveyed in the state had been victims of violence in the last 12 months, and 20 percent of the female population of the state is illiterate. These realities directly impact the state’s children and youth, who are often victims of violence themselves or are left behind when their mothers or caregivers seek a better life.</t>
  </si>
  <si>
    <t>Centro Integral de Atención a las Mujeres (CIAM) was founded by a nationally acclaimed journalist, Lydia Cacho, in 2001. A native of Quintana Roo, Cacho became famous for dismantling a network of child traffickers who held positions in the Mexican government. Through her work, she became a lead advocate on behalf of victims of trafficking and gender-based violence and subsequently founded CIAM. Cacho is no longer CIAM’s director, but she serves on its board. After its founding, CIAM served as a shelter for victims of violence, trafficking, and gender-based violence for ten years before switching its mission to focus on peace education and violence prevention. The legacy of the shelter’s work led to CIAM having closer community relations and greater knowledge about the dynamics of the community and trends of violence against women and children in the state. CIAM’s center for peace education focuses on gender-based violence prevention and changing gender attitudes to benefit not only women and children but men.</t>
  </si>
  <si>
    <t>During the ten years that CIAM housed a shelter for victims of gender-based violence, the organization gained firsthand knowledge of the vulnerabilities its direct beneficiaries were facing. This past experience frames the workshops, lectures, conferences, and training courses CIAM now offers, and also led CIAM to prioritize raising awareness among children and youth, based on the belief that violence can only be reduced if new generations are conscious of its adverse effects. CIAM currently runs eight programs designed to change current attitudes against equality and gender equity. These programs are all part of its Education for Peace model, which is adapted to the different populations CIAM serves, including indigenous communities, women, children, and young men. Each program is composed of a series of workshops held during a four- to six-month period to address healthy relationships, responsible parenting, concepts of masculinity, peaceful relationships, and a nonviolent culture. The workshops are held twice a week in communities with the highest rates of domestic violence and in five Mayan communities in northern Quintana Roo. CIAM also offers trainings to service providers to improve their response to victims of human trafficking and human rights violations.</t>
  </si>
  <si>
    <t>Quintana Roo is a state with a population of slightly over 1 million people. Due to its small size, the number of grassroots organizations serving the needs of the population is limited. As a result, there are very few organizations in Quintana Roo that are working to address violence with a gender perspective and are also reaching out to the young people in the state. CIAM is an established organization with highly knowledgeable staff and extensive experience in the field, and it will prove a key partner for the GFC initiative "Changing Gender Attitudes, Empowering Girls," funded by the Summit Foundation.</t>
  </si>
  <si>
    <t>Fundación Sertull</t>
  </si>
  <si>
    <t>CDI</t>
  </si>
  <si>
    <t>Indesol</t>
  </si>
  <si>
    <t>10736</t>
  </si>
  <si>
    <t>Centro Interdisciplinario para el Desarrollo Social</t>
  </si>
  <si>
    <t>Centro Interdisciplinario para el Desarrollo Social (CIDES) was founded in 1995 to improve the quality of life of indigenous children and families in Mexico City through community mobilization and social intervention projects. CIDES works specifically with the Otomí (or Ñhañhú) population, which has been migrating from the state of Querétaro for five generations. The organization uses methods such as street education and involves social-science professionals to help children and their families develop life skills that will empower them to succeed. The goal is to create a "positive circle" of academic and social support that embraces the community and the family and that provides children with integrated assistance, including scholarships and medical care.
Since GFC began funding CIDES in 2005, they have nearly doubled the number of children they serve annually, from 120 in 2005 to 232 in 2010. Their sources of funding have also grown steadily...CIDES methology is well respected, and in 2009 GFC provided an opportunity grant to allow program director Alicia Vargas to present their work at a conference of WHAT in Cuba.</t>
  </si>
  <si>
    <t>2006:
8,000 USD in program support
1,000 USD in health and well being support
2007:
11,000 USD in program support
1,000 USD in health and well being support
2008:
13,000 USD in program support
1,000 USD in health and well being support
2009:
1,000 USD in health and well being support
1,200 USD in opportunity support
15,000 USD in program support
2010:
15,000 USD in program support
2011:
15,000 USD in program support
1,000 USD in health and well being support</t>
  </si>
  <si>
    <t>1126.03</t>
  </si>
  <si>
    <t>CIDES supports indigenous migrant children in Mexico City through programs in education, community mobilization, and social intervention.</t>
  </si>
  <si>
    <t>Our grant supports the Hummingbird Center, which addresses the issue of unsafe family situations by forming discussion groups to talk about children's rights and domestic violence and by training adolescents to become community educators.</t>
  </si>
  <si>
    <t>Among Mexico City's many poor communities are several neighborhoods hosting rural migrants, often of indigenous origin. Despite several generations of city dwelling, many indigenous residents have not adapted fully to urban life and culture, and they remain marginalized both economically and socially. They easily fall victim to the worst aspects of urban poverty: addiction, delinquency, domestic violence, unemployment, ignorance, lack of educational and economic opportunities, and exploitation of working women and children. Due to poverty and family dysfunction, the primary family income is often child street labor: washing car windows, selling crafts or trinkets, fire-eating, or simply begging. These activities expose children to automobile accidents, pollution, petty crime, addicts, and abuse.</t>
  </si>
  <si>
    <t>Centro Interdisciplinario para el Desarrollo Social (CIDES) was founded in 1995 to improve the quality of life of indigenous children and families in Mexico City through community mobilization and social intervention projects. CIDES works specifically with the Otomí (or Ñhañhú) population, which has been migrating from the state of Querétaro for five generations. The organization uses methods such as street education and involves social-science professionals to help children and their families develop life skills that will empower them to succeed. The goal is to create a "positive circle" of academic and social support that embraces the community and the family and that provides children with integrated assistance, including scholarships. In collaboration with former GFC grantee partner JUCONI-Mexico and current grantee partner CANICA, CIDES developed a specialized curriculum for street children, which has been adopted by other organizations throughout Latin America.</t>
  </si>
  <si>
    <t>CIDES's focus has always been education, and the organization has identified domestic violence and family dysfunction as important obstacles to learning for the children it serves. CIDES believes that an unsafe family situation is the single largest reason why many of these children drop out of school. The organization's Hummingbird Center addresses these problems by forming child and youth discussion groups to talk about children's rights and domestic violence, by training adolescents to become community educators on children's rights, and by involving parents in anti-violence campaigns. Serving approximately 90 children between the ages of 4 and 17, the Hummingbird Center program integrates academic reinforcement, psychosocial support activities, and cultural activities. CIDES's programs actively incorporate strategies for effectively combating xenophobia toward indigenous people.</t>
  </si>
  <si>
    <t>Year 1 and 2 budgets were high due to a fundraising campaign to remodel the Hummingbird Center.</t>
  </si>
  <si>
    <t>National Institute of Social Development</t>
  </si>
  <si>
    <t>C&amp;A Foundation</t>
  </si>
  <si>
    <t>11124</t>
  </si>
  <si>
    <t>Centro para el Desarrollo Regional</t>
  </si>
  <si>
    <t>Located in the mining town of Cerro Rico de Potosí, Centro para el Desarrollo Regional (CDR) was founded in 1987 and operates various programs that promote local development, create economic opportunity, and improve overall quality of life, particularly for vulnerable women and children. The Child Miners Project focuses on preventing and reducing child labor in the mines by providing viable economic and educational alternatives. CDR supports the continuation of formal education by providing children aged 3 to 18 with scholarships, educational materials, individual attention from teachers and social workers, and a small library with Internet access. In response to the need for additional food and fresh produce, CDR initiated a youth-run greenhouse for the production of fruits and vegetables.
Since becoming a GFC grantee partner in 2006, CDR has faced many challenges, including frequent periods of political instability in Potosí and the loss of its largest international funder. Despite these difficulties, CDR has continued to serve as a leader and spokesperson for the mining community and as an advocate for children and youth in the region. School abandonment among program participants was once over 25 percent, but now holds steady at 12 percent. A partnership with the local government increased visibility of CDR's programs, and CDR's director is also serving a three year term as president of a local network of NGOs, La Asociación Boliviana Uniendo Manos por la Vida. CDR received an opportunity grant in 2009 for a staff training opportunity, attended two GFC Knowledge Exchanges, benefited from leverage services resulting in a $30,000 grant, and received a 2011 Organizational Development award.</t>
  </si>
  <si>
    <t>2006	$7,500	Program Grant
2007	$10,000	Program Grant
2008	$13,000	Program Grant
2009	$14,000	Program Grant
	$2,500	Opportunity Grant
2010	$15,000	Program Grant
2011	$17,000	Program Grant
	$12,500	Organizational Development Award
Centro para el Desarrollo Regional will also be invited to submit a final primary grant proposal in spring 2012.</t>
  </si>
  <si>
    <t>835.04</t>
  </si>
  <si>
    <t>CDR promotes local development, economic opportunity, and improved quality of life for vulnerable women and children in the mining region of Potosí.</t>
  </si>
  <si>
    <t>Our grant supports the Child Miners project, which aims to prevent or reduce child labor in the mines by providing viable economic and educational alternatives through scholarships, tutoring support, vocational training, and youth enterprise, including youth run greenhouses.</t>
  </si>
  <si>
    <t>Bolivia is a democratic, multiethnic, mountainous, and landlocked country with a population of 9 million, roughly 5.4 million of whom live in poverty. Potosí, the capital of Bolivia's southwestern department, boasts the famous Cerro Rico (Rich Mountain), named for its reserves of silver ore, and mining is the city's main source of employment. With an average of six children per family, children are expected to earn income at an early age, either in the mines or on the streets. Mining in Potosí is hazardous work, performed manually with hammers and picks and often without adequate safety equipment. Miners remain in dark, cramped tunnels for as many as ten hours per day, at temperatures often exceeding 100 degrees. Health and safety hazards have reduced the average life expectancy of miners to 38 years. Approximately 6,000 of the miners are children and adolescents between the ages of 7 and 16. The plight of these children was profiled in the 2007 documentary film The Devil's Miner.</t>
  </si>
  <si>
    <t>Located in the mining town of Cerro Rico de Potosí, Centro para el Desarrollo Regional (CDR) was founded in 1987 in the face of the government's failure to address the area's growing poverty and marginalization due to a combination of falling mineral prices and austere structural adjustment policies. CDR operates various programs that promote local development, create economic opportunity, and improve overall quality of life, particularly for vulnerable women and children. The group also promotes and facilitates community advocacy initiatives, in part through a radio program that addresses issues such as education, health, and the environment. CDR is an active member of the Association of Educational and Developmental Institutions of Bolivia, which builds internal capacity in the areas of planning, monitoring, and evaluation of projects.</t>
  </si>
  <si>
    <t>CDR's Child Miners Project focuses on preventing and reducing child labor in the mines by providing viable economic and educational alternatives. CDR supports the continuation of formal education by providing children aged 3 to 18 with scholarships, educational materials, individual attention from teachers and social workers, and a small library with Internet access. Small cafeterias located near the mines provide nutritious meals free of charge to children who would otherwise be badly undernourished. In response to the need for additional food and fresh produce, CDR initiated a youth-run greenhouse for the production of fruits and vegetables. Produce from the greenhouse is used in CDR's cafeterias as well as sold in the local market, creating the opportunity for youth to learn the skills and habits of managing a small agricultural business as an alternative to working in the mines.</t>
  </si>
  <si>
    <t>Despite a reduced budget, CDR remains a strong organization. The director committed to bringing in new funding, and CDR is currently receiving GFC organizational development support to further strengthen some of its systems and processes.</t>
  </si>
  <si>
    <t>835.03</t>
  </si>
  <si>
    <t>Our grant supports the Child Miners project, which aims to prevent or reduce child labor in the mines by providing viable economic and educational alternatives through scholarships, tutoring support, vocational training, and youth enterprise, including youth-run greenhouses.</t>
  </si>
  <si>
    <t>Bolivia is a democratic, multiethnic, mountainous, and landlocked country with a population of 9 million, roughly 5.4 million of whom live in poverty. Potosí, the capital of Bolivia's southwestern department, boasts the famous Cerro Rico (Rich Mountain). Named for its reserves of silver ore, mining is the city's main source of employment. With an average of six children per family, children are expected to earn income at an early age, either in the mines or on the streets. Mining in Potosí is hazardous work, performed manually with hammers and picks and often without adequate safety equipment. Miners remain in dark, cramped tunnels for as many as ten hours per day, at temperatures often exceeding 100 degrees. Health and safety hazards have reduced the average life expectancy of miners to 38 years. Approximately 6,000 of the miners are children and adolescents between the ages of 7 and 16. The plight of these children was profiled in a 2007 documentary film entitled The Devil's Miner.</t>
  </si>
  <si>
    <t>Located in the mining town of Cerro Rico de Potosí, Centro para el Desarrollo Regional (CDR) was founded in 1987 in the face of the government's failure to address growing poverty and marginalization in and around the town, due to a combination of falling mineral prices and austere structural adjustment policies. CDR operates various programs that promote local development, create economic opportunity, and improve overall quality of life, particularly for vulnerable women and children. The group also promotes and facilitates community advocacy initiatives, in part through a radio program that addresses issues such as education, health, and the environment. CDR is an active member of the Association of Educational and Developmental Institutions of Bolivia, which builds internal capacity in the areas of planning, monitoring, and evaluation of projects.</t>
  </si>
  <si>
    <t>CDR's Child Miners Project focuses on preventing and reducing child labor in the mines by providing viable economic and educational alternatives. CDR supports the continuation of formal education by providing scholarships, educational materials, individual attention from teachers and social workers, and a small library with Internet access. Small cafeterias located near the mines provide nutritious meals free of charge to children who would otherwise be badly undernourished. In response to the need for additional food and fresh produce, CDR initiated a youth-run greenhouse for the production of fruits and vegetables. Produce from the greenhouse is used in CDR's cafeterias as well as sold in the local market, contributing to CDR's financial sustainability while creating the opportunity for 45 youth annually to learn the skills and habits of managing a small agricultural business as an alternative to working in the mines.</t>
  </si>
  <si>
    <t>In Year 5, CDR lost its largest funder, who had previously provided over 50 percent of the organizational budget.</t>
  </si>
  <si>
    <t>835.02</t>
  </si>
  <si>
    <t>The Child Miners project aims to prevents or reduce child labor in the mines by providing viable economic and educational alternatives through scholarships, tutoring support, vocational training, and youth enterprise, including youth run greenhouses.</t>
  </si>
  <si>
    <t>Bolivia is a democratic, multiethnic, mountainous, and landlocked country with a population of 9 million, roughly 5.4 million of whom live in poverty. Potosí, the capital of Bolivia's southwestern department, is said to be the highest city in the world, with an altitude of 13,420 feet. Potosí boasts the famous Cerro Rico (Rich Mountain), named for its reserves of silver ore, and mining is the main source of employment for the city. With an average of six children per family, children are expected to earn income at an early age, either in the mines or on the streets. Mining in Potosí is brutal and hazardous work, performed manually with hammers and picks and often without adequate safety equipment. Miners remain in dark, cramped tunnels for as many as ten hours per day, at temperatures often exceeding 100 degrees. Health and safety hazards have reduced the average life expectancy of miners to 38 years. Approximately 6,000 of the miners are children and adolescents between the ages of 7 and 16. The plight of these children was profiled in a 2007 documentary film entitled The Devil's Miner.</t>
  </si>
  <si>
    <t>Last year, CDR lost its largest funder, who previously provided over 50 percent of the organizational budget.</t>
  </si>
  <si>
    <t>11580</t>
  </si>
  <si>
    <t>Puerto Cabezas</t>
  </si>
  <si>
    <t>Centro para la Autonomía y Desarrollo de los Pueblos Indígenas</t>
  </si>
  <si>
    <t>Center of Indigenous Peoples' Autonomy and Development</t>
  </si>
  <si>
    <t>15,000 USD for staff salaries, educational materials, and facility maintenance expenses.</t>
  </si>
  <si>
    <t>Centro para la Autonomía y Desarrollo de los Pueblos Indígenas (CADPI), a research and education center for indigenous and Afro-descendant communities living on the North Atlantic coast of Nicaragua, provides innovative programming focused on indigenous people's rights and autonomy, indigenous women's rights, cultural revitalization, and cross-cultural communication.</t>
  </si>
  <si>
    <t>GFC supports CADPI's early childhood education program, which works with existing preschools to give young children from marginalized groups not only the tools to succeed in school but also the ability to respect diversity, build self-esteem, and be productive citizens in a complex and multiethnic/multicultural context.</t>
  </si>
  <si>
    <t>With GFC support over the past four years, CADPI has continued to serve as the leading resource promoting education, art and culture, and environmental respect and activism in Puerto Cabezas. Saturday art and reading workshops for young children, which take place at CADPI's cultural museum, have become a source of community pride. CADPI's sports and recreation program, which began during GFC's partnership and includes a youth baseball team, has also been successful, with participants demonstrating increased self-esteem. Two young players were chosen to represent Nicaragua on the national team, competing in Guatemala and Honduras. CADPI has a solid fundraising base, in addition to strong income-generating activities that last year earned roughly $68,000 to support the organization's programming.</t>
  </si>
  <si>
    <t>Number of participating children who become peer trainers</t>
  </si>
  <si>
    <t>Tebtebba</t>
  </si>
  <si>
    <t>MADRE</t>
  </si>
  <si>
    <t>10234.03</t>
  </si>
  <si>
    <t>CADPI, a research and education center for indigenous and Afro descendant communities living on the North Atlantic coast of Nicaragua, provides innovative programming focused on indigenous people's rights and autonomy, indigenous women's rights, cultural revitalization, and cross cultural communication.</t>
  </si>
  <si>
    <t>Our grant supports CADPI's early childhood education program, which works with existing preschools to give young children from marginalized groups not only the tools to succeed in school but also the ability to respect diversity, build self esteem, and be productive citizens in a complex and multiethnic/multicultural context.</t>
  </si>
  <si>
    <t>The North Atlantic Autonomous Region (Región Autónoma del Atlántico Norte, commonly referred to as the RAAN) is one of two semi-autonomous regions in eastern Nicaragua and one of the most culturally diverse regions in the Americas. Nicaragua is unique among its Central American neighbors in that it was doubly colonized-by the Spanish along the Pacific coast and by the British along the Atlantic coast. While today the Pacific region is close to 98 percent mestizo, indigenous cultures in the Atlantic region enjoyed geographical isolation and a military alliance with the British, allowing for the preservation of three distinct indigenous groups: Miskito, Suma, and Rama. The arrival of African slaves and migrations of Afro-Caribbeans from Jamaica and Belize gave rise to two additional cultural groups, Creole and Garifunu. Despite its rich cultural heritage and vast natural resources, the RAAN's semi-autonomous status means that the government presence, particularly in the area of public services such as education, is extremely weak. In addition, those living in the RAAN have some of the highest levels of poverty in the country and are still recovering from the intense combat of the 1980s Nicaraguan civil war.</t>
  </si>
  <si>
    <t>Centro para la Autonomia y Desarrollo de los Pueblos Indígenas (CADPI) is a research and education center for indigenous and Afro-descendant communities living on the North Atlantic coast of Nicaragua. Founded in 2004 to document and share local Miskito culture and history, CADPI pioneered methods for bridging cultural and racial barriers through education and mediation and for providing social and economic opportunities for children and youth in the region. Founder Myrna Cunningham, born in Puerto Cabezas and herself a Miskito, is a trained surgeon who has served as minister of health, governor of the RAAN, and chancellor of the University of the Autonomous Regions of the Caribbean Coast of Nicaragua. In 2002, she received the Pan-American Health Organization's Public Health Heroine of the Americas Award, and she serves on the board of the Global Fund for Women. CADPI is located at the Judith Kain Museum and Gallery, a historic home converted into a museum.</t>
  </si>
  <si>
    <t>The preschool program aims to improve the quality of education for indigenous and Afro-descendant children in the city of Puerto Cabezas. Working with existing preschools through teacher trainings and special programming, CADPI provides a type of early childhood education that gives young children from marginalized groups not only the tools to succeed in school but also the ability to respect diversity, build self-esteem, and be productive citizens in a complex and multiethnic/multicultural context. The preschools supported by CADPI are Las Flores, which serves primarily mestizo and Miskito children; Madre Maureen, which serves children who have disabilities; and Marvin Mitchell, which serves children with enormous economic need.</t>
  </si>
  <si>
    <t>Climate and Land Use Alliance</t>
  </si>
  <si>
    <t>Church Development Service</t>
  </si>
  <si>
    <t>10234.02</t>
  </si>
  <si>
    <t>CADPI, a research and education center for indigenous and Afro-descendant communities living on the North Atlantic coast of Nicaragua, provides innovative programming focused on indigenous people's rights and autonomy, indigenous women's rights, cultural revitalization, and cross-cultural communication.</t>
  </si>
  <si>
    <t>Our grant supports CADPI's early childhood education program, which works with existing preschools to give young children from marginalized groups not only the tools to succeed in school but also the ability to respect diversity, build self-esteem, and be productive citizens in a complex and multiethnic/multicultural context.</t>
  </si>
  <si>
    <t>The preschool program aims to improve the quality of education for indigenous and Afro-descendant children in the city of Puerto Cabezas. Working with existing preschools, CADPI provides a type of early childhood education that gives young children from marginalized groups not only the tools to succeed in school but also the ability to respect diversity, build self-esteem, and be productive citizens in a complex and multiethnic/multicultural context. The preschools supported by CADPI are Las Flores, which serves primarily mestizo and Miskitu children; Madre Maureen, which serves children who have disabilities; and Marvin Mitchell, which serves children with enormous economic need.</t>
  </si>
  <si>
    <t>Further dialogue is required to understand how CADPI tracks its numbers of served directly and served indirectly.</t>
  </si>
  <si>
    <t>CADPI's budget grew substantially last year due to new grants to conduct research into regional climate change.</t>
  </si>
  <si>
    <t>Fundacion Tebteba</t>
  </si>
  <si>
    <t>Phillippines</t>
  </si>
  <si>
    <t>10234.01</t>
  </si>
  <si>
    <t>Working with existing preschools, CADPI offers early childhood education that gives young children from marginalized groups not only the tools to succeed in school but also the ability to respect diversity, build self-esteem, and be productive citizens in a complex and multiethnic/multicultural context.</t>
  </si>
  <si>
    <t>The Región Autónoma del Atlántico (North Atlantic Autonomous Region), commonly referred to as the RAAN, is one of two semi-autonomous regions in eastern Nicaragua and one of the most culturally diverse regions in the Americas. Nicaragua is unique among its Central American neighbors in that it was doubly colonized-by the Spanish along the Pacific coast and by the British along the Atlantic coast. While today the Pacific region is close to 98 percent mestizo, indigenous cultures in the Atlantic region enjoyed geographical isolation and a military alliance with the British, allowing for the preservation of three distinct indigenous groups: Miskito, Suma, and Rama. The arrival of African slaves and migrations of Afro-Caribbeans from Jamaica and Belize gave rise to two additional cultural groups, Creole and Garifunu. Despite its rich cultural heritage and vast natural resources, the RAAN's semi-autonomous status means that the government presence, particularly in the area of public services such as education, is extremely weak. In addition, those living in the RAAN have some of the highest levels of poverty in the country and are still recovering from the intense combat of the 1980s Nicaraguan civil war.</t>
  </si>
  <si>
    <t>Centro para la Autonomia y Desarrollo de los Pueblos Indígenas (CADPI) is a research and education center for indigenous and Afro-descendant communities living on the North Atlantic coast of Nicaragua. Founded in 2004 to document and share local Miskito culture and history, CADPI pioneered methods for bridging cultural and racial barriers and for providing social and economic opportunities for children and youth in the region. CADPI displays the work of local artists in its center and implements programs focused on indigenous people's rights and autonomy, indigenous women's rights, cultural revitalization, cross-cultural communication, and intercultural early childhood education. Founder Myrna Cunningham, born in Puerto Cabezas and herself a Miskito, is a trained surgeon and also served as the minister of health, governor of the RAAN, and chancellor of the University of the Autonomous Regions of the Caribbean Coast of Nicaragua. In 2002, she received the Pan-American Health Organization's Public Health Heroine of the Americas Award, and she serves on the board of the Global Fund for Women. CADPI is located at "Casa Museo Judith Kain," a historic home that has been converted to a museum.</t>
  </si>
  <si>
    <t>In 2009, CADPI had a higher than normal budget due to one-time grants for repairs to their museum following Hurricane Felix in 2007.</t>
  </si>
  <si>
    <t>10734</t>
  </si>
  <si>
    <t>Centro Transitorio de Capacitación y Educación Recreativa El Caracol</t>
  </si>
  <si>
    <t>Founded in 1994, Centro Transitorio de Capacitación y Educación Recreativa El Caracol helps boys and girls acquire skills, attitudes, and assets that will enable them to leave the streets and transform their lives. At the heart of El Caracol's model is the belief that the children and adolescents must take initiative and responsibility regarding their future, regardless of the circumstances of their past. El Caracol's multidimensional approach includes street outreach and education, transitional housing, life skills workshops, computer training, enterprise and vocational training, and HIV/AIDS prevention.
. El Caracol's radio program continues to enjoy wide-ranging success. It currently plays in 10 Mexican states, is available online, and last year surpassed 8.6 million listeners. El Caracol continues to play a leadership role in several national and international networks supporting work with street populations, and it regularly presents its work at conferences and in publications. 
OD consultant
Budget? Pop serve?</t>
  </si>
  <si>
    <t>2005:
8,000 USD in program support
1,000 USD in health and well being support
2006:
9,000 USD in program support
1,000 USD in health and well being support
2007:
12,000 USD in program support
1,000 USD in health and well being support
1,800 USD in opportunity support
2008:
15,000 USD in program support
1,000 USD in health and well being support
2009:
1,000 USD in health and well being support
15,000 USD in program support
2010:
16,000 USD in program support
1,000 USD in health and well being support</t>
  </si>
  <si>
    <t>1234.03</t>
  </si>
  <si>
    <t>El Caracol uses a combination of street outreach and education, transitional housing, life skills workshops, computer training, enterprise and vocational training, and graphic design and print media initiatives to help street children and youth acquire the skills, attitudes, and assets to allow them to leave the streets and transform their lives.</t>
  </si>
  <si>
    <t>Our grant supports the Producing Together enterprise training program, which includes a youth-run bakery and a radio program and helps young people develop the skills and values of entrepreneurship.</t>
  </si>
  <si>
    <t>Mexico City is home to thousands of children who live on the streets. Most create their own informal communities and dwell in parks, squares, and abandoned lots in shantylike structures of plastic and cloth, held together with bits of string. They tend to suffer from poor health and malnutrition, alcoholism and drug addiction, HIV and other sexually transmitted diseases, and various forms of violence, including police harassment and brutality. Most come from highly dysfunctional families and have lived on the streets for long periods of time, making reintegration into society extremely challenging. These children begin engaging in high-risk behaviors at a young age, including experimentation with drugs, gang participation, and unsafe sexual activity.</t>
  </si>
  <si>
    <t>Founded in 1994, Centro Transitorio de Capacitación y Educación Recreativa El Caracol helps boys and girls acquire skills, attitudes, and assets that will enable them to leave the streets and transform their lives. At the heart of El Caracol's model is the belief that the children and adolescents must take initiative and responsibility regarding their future, regardless of the circumstances of their past. El Caracol's multidimensional approach includes street outreach and education, transitional housing, life skills workshops, computer training, enterprise and vocational training, and HIV/AIDS prevention.</t>
  </si>
  <si>
    <t>The Producing Together (Produciendo Juntos) program helps adolescent boys develop the skills and values to become self-sufficient entrepreneurs capable of managing and growing their own small businesses. These qualities include leadership, teamwork, initiative, time management, efficient use of resources, and standards of quality. Learning takes place via several on-site enterprises, including a bakery, a café, and a radio program. Products from the bakery are sold in the local market. Reinforcing participants' identity as entrepreneurs rather than as victims, El Caracol insists on marketing these products competitively rather than appealing to charity by mentioning the social nature of the production process. A portion of the profits from these enterprises goes directly to the boys, creating a concrete incentive for excellence. In 2008, the head chef left El Caracol, and the bakery is now managed directly by the youth participants, with only occasional guidance from program staff.</t>
  </si>
  <si>
    <t>Junta de Castilla la Mancha</t>
  </si>
  <si>
    <t>Manos Unidos</t>
  </si>
  <si>
    <t>National Institute for Social Development</t>
  </si>
  <si>
    <t>1234.02</t>
  </si>
  <si>
    <t>The Producing Together enterprise training program, which includes a youth run bakery and restaurant and a youth led radio program, helps young people develop the skills and values of entrepreneurship.</t>
  </si>
  <si>
    <t>Mexico City is home to thousands of children who live on the streets. Most create their own informal communities and dwell in parks, squares, and abandoned lots in shantylike structures of plastic and cloth, held together with bits of string. They tend to suffer from poor health and nutrition, alcoholism and drug addiction, HIV and other sexually transmitted diseases, and various forms of violence, including police harassment and brutality. Most come from highly dysfunctional families and have lived on the streets for long periods of time, making reintegration into society extremely challenging. These children begin engaging in high-risk behaviors at a young age, including experimentation with drugs, gang participation, and unsafe sexual activity.</t>
  </si>
  <si>
    <t>El Caracol utilizes outcome measures, but further dialogue is required to accurately report them on this form.</t>
  </si>
  <si>
    <t>12182</t>
  </si>
  <si>
    <t>Cercle Haitien pour l'Épanouissement et le Développement Educatif</t>
  </si>
  <si>
    <t>Haitian Circle for Educational Fulfillment and Development</t>
  </si>
  <si>
    <t xml:space="preserve">staff stipends, sports equipment, and operational expenses. </t>
  </si>
  <si>
    <t>Cercle Haitien pour l’Épanouissement et le Développement Educatif (CHEDEVE) is a grassroots community organization devoted to promoting opportunities for children and youth in the neighborhood of Fontamara to instill a culture of nonviolence and social responsibility.</t>
  </si>
  <si>
    <t>GFC supports the Soccer and Leadership program, which brings boys together to play soccer, share ideas, and become positive leaders for the future, as well as CHEDEVE’s child-friendly spaces program, which provides safe spaces and engaging activities for both boys and girls.</t>
  </si>
  <si>
    <t>After several training sessions with GFC’s program officer and in-country consultant, CHEDEVE has remarkably improved its programming, reporting, and administrative mechanisms. In addition to continuing to make a difference in the development and upbringing of the children and youth it serves through sports, CHEDEVE has added poetry, theater, and arts and crafts to its curriculum. Through a partnership with the local government, CHEDEVE is now offering literacy workshops to parents so they can better help their children with school and improve their livelihoods. Despite a decrease in funding, CHEDEVE has continued to provide key services in a neighborhood with a lack of safe spaces for children and youth and no opportunities to learn by playing. CHEDEVE’s services to the community are of great importance in keeping children off the streets and keeping them from getting involved in criminal activities. GFC plans to continue to support CHEDEVE and to begin to prepare the organization for exit.</t>
  </si>
  <si>
    <t>Because of its small budget, CHEDEVE has been focusing on having the greatest impact with a smaller group of beneficiaries, resulting in a decrease in the number of children served.</t>
  </si>
  <si>
    <t>Number of program participants who receive full educational scholarships and participate in extracurricular activities</t>
  </si>
  <si>
    <t>Andover</t>
  </si>
  <si>
    <t>KLEDEV</t>
  </si>
  <si>
    <t>11745</t>
  </si>
  <si>
    <t>staff stipends, nutritious meals, sports equipment, and operating expenses.</t>
  </si>
  <si>
    <t xml:space="preserve">Cercle Haitien pour l'Épanouissement et le Développement Educatif (CHEDEVE) is a grassroots community organization devoted to promoting opportunities for children and youth in the neighborhood of Fontamara to instill a culture of nonviolence and social responsibility. </t>
  </si>
  <si>
    <t>GFC supports the Soccer and Leadership program, which brings boys together to play soccer, share ideas, and become positive leaders for the future, as well as CHEDEVE's child-friendly spaces program, which provides safe spaces and engaging activities for both boys and girls.</t>
  </si>
  <si>
    <t>CHEDEVE has received increased support from GFC's Haiti monitoring consultant, and as a result the organization has significantly improved its internal communications, organizational structure, and financial planning and is now able to offer more robust services that have a greater impact on its beneficiaries. Two representatives from the organization participated in GFC's regional convening of Haiti grantees in July 2012. GFC will prepare CHEDEVE for exit with additional capacity-building inputs.</t>
  </si>
  <si>
    <t>Andover High School</t>
  </si>
  <si>
    <t>MI3</t>
  </si>
  <si>
    <t>11389</t>
  </si>
  <si>
    <t>staff stipends, food, sports equipment, and operating expenses.</t>
  </si>
  <si>
    <t xml:space="preserve">Cercle Haitien pour l’Épanouissement et le Développement Educatif (CHEDEVE) is a grassroots community organization devoted to engaging and promoting opportunities for children and youth in the neighborhood of Fontamara to instill a culture of nonviolence and social responsibility. </t>
  </si>
  <si>
    <t>Kledev</t>
  </si>
  <si>
    <t>10936</t>
  </si>
  <si>
    <t>10572.01</t>
  </si>
  <si>
    <t>CHEDEVE is a grassroots community organization devoted to giving children a safe environment in which to play soccer and promote team-building and peace in the Fontamara neighborhood of Port-au-Prince. The organization provides a coached soccer team, an after-school program, a folk dance program for girls, and psychosocial support for youth and families recovering from the January 2010 earthquake.</t>
  </si>
  <si>
    <t>Our grant supports the Soccer and Leadership program, which brings boys together to play soccer, share ideas, form friendships, and become positive leaders for the future.</t>
  </si>
  <si>
    <t>Located on the outskirts of Port-au-Prince, Fontamara faces many of the usual challenges of urban areas--poverty, violence, and inadequate school facilities. In addition, several neighborhoods within Fontamara have been affected by outbreaks of gang violence. In 2007, for instance, two neighborhoods were engulfed for over eight months in gang violence that killed eight residents and forced the departure of several area business owners. The January 2010 earthquake caused extensive damage in the area, making a difficult situation much worse for the majority of residents, who lost their homes and faced shortages of food and water. Due to high unemployment and poor infrastructure in the area, many children and youth continue to be involved in street gangs. This is further exacerbated by the lack of recreational and educational activities available in the community for those looking for an alternative way of life.</t>
  </si>
  <si>
    <t>In 2006, a group of Haitians and Americans formed Kledèv, a cross-cultural collaborative to support community development in Haiti. Out of this collaborative, Hyppolite Roosevelt founded Cercle Haitien pour l'Épanouissement et le Développement Educatif (CHEDEVE) in 2007 to engage and promote opportunities for children and youth in two neighborhoods in Fontamara. This community-based organization conducted an in-depth needs assessment in Fontamara and subsequently developed a set of activities in response to the residents' expressed interests. From these initial activities evolved the organization's current children's program areas, which include sports and leadership, scholarships, and folkloric dance. After the January 2010 earthquake, CHEDEVE was instrumental in coordinating with relief NGOs and individual donors to distribute food and water to 200 children twice a day for seven weeks.</t>
  </si>
  <si>
    <t>The Soccer and Leadership program was a product of many meetings between Kledèv members and CHEDEVE. After the arrest of several gang members in 2007, CHEDEVE organized a soccer tournament called Road to Reconciliation and started to inspire Fontamara's young people to think about how to create a safe and productive future in their community. CHEDEVE's founder, Hyppolite Roosevelt, recruited two professional soccer players to train the youth in Fontamara. In March 2008, CHEDEVE's leadership team went door to door to speak with parents in the community and successfully mobilized a group of boys to come together to avoid the streets and gang violence by playing soccer, sharing ideas, forming friendships, and becoming positive future leaders.</t>
  </si>
  <si>
    <t>No OCI scores are available for year 1. Further dialogue is required with the grantee partner regarding year 2.</t>
  </si>
  <si>
    <t>10572</t>
  </si>
  <si>
    <t>Founded in 2008, CHEDEVE is a grassroots community organization devoted to giving children a safe environment in which to play soccer and promote team-building and peace in the Fontmara neighborhood of Port-au-Prince.</t>
  </si>
  <si>
    <t>To these youth, the organization provides a coached soccer team, an after-school program, a folk dance program for girls, and psycho-social support for youth and families recovering from the January 12th earthquake.</t>
  </si>
  <si>
    <t>On the outskirts of Port-au-Prince, Fontamara 33 and 27 are two urban neighborhoods that face many of the same urban challenges of inner city neighborhoods - poverty, violence, and inadequate school facilities. In addition to these problems, these Fontamara neighborhoods have been affected by occasional outbreaks of gang violence. In 2007, for instance, the two neighborhoods were engulfed in over eight months of gang violence that killed eight residents and forced the departure of several business owners in the area. The January 12th earthquake caused extensive damage in the area, making a difficult situation much worse for the majority of residents who lost their homes and faced shortages of food and water.</t>
  </si>
  <si>
    <t>In 2006, a group of Haitians and Americans formed Kledèv, a cross-cultural collaboration to support community development in Haiti. Out of this collaborative, in 2007, Hyppolite Roosevelt founded CHEDEVE, a community-based organization to engage and promote opportunities for children and youth in Fontamara 27 (Larochelle). CHEDEVE, in collaboration with Kledèv, organized Sports and Leadership Program, a scholarship program and a folkloric dance program to serve children in the neighborhood. After the January 12th earthquake, CHEDEVE was instrumental in coordinating with relief N.G.O.s and individual donors to distribute food and water for 200 children twice a day for seven weeks. In April, CHEDEVE resumed its program activities and continues to provide a daily meal for children as part of its programming.</t>
  </si>
  <si>
    <t>The Soccer and Leadership program was a product of many meetings between Kledèv members and CHEDEVE. After the arrest of several gang members in 2007, CHEDEVE organized a soccer tournament entitled, "Road to Reconciliation" and started to inspire the young people to think about how to create a safe and productive future in their community. CHEDEVE's founder Hyppolite Roosevelt organized two professional soccer players to train the youth in Fontamara Larochelle. In March 2008, Hyppolite and his leadership team went door to door, speaking with parents of the community, mobilized a group of 70 boys to come together to play soccer, share ideas, form friendships, and become a positive leaders in the future. The organization provides two training sessions each week and a meal after each session. The post-training meal was an important part of the program because it reassured parents that after the training, their children would not return home hungry. G.F.C.'s grant will support the Soccer and Leadership program.</t>
  </si>
  <si>
    <t>Phillips Academy Foundation</t>
  </si>
  <si>
    <t>10745</t>
  </si>
  <si>
    <t>11585</t>
  </si>
  <si>
    <t>Challenging Heights</t>
  </si>
  <si>
    <t>Lookie Amuzu (WaterAid, Ghana)</t>
  </si>
  <si>
    <t>program expenses, staff salaries, and administrative expenses.</t>
  </si>
  <si>
    <t xml:space="preserve">Challenging Heights (CH) works to ensure that children and youth in Sankor are protected from child trafficking through educational support, awareness-raising activities on child labor and trafficking, and policy advocacy. </t>
  </si>
  <si>
    <t>GFC supports the organization’s Evening School, which provides school sponsorships, after-school programs, and mentoring for children in primary and secondary school.</t>
  </si>
  <si>
    <t>CH has seen tremendous growth as an organization during the course of GFC's funding relationship. GFC's funding has helped the organization implement a leadership development program that CH cites as one of its major organizational accomplishments. CH has strengthened organizational systems and staff capacity to facilitate programmatic sustainability and has improved its trafficking intervention strategies to such a degree that it is considered a national model. The organization now reaches an estimated 25,000 children indirectly as a result of its work in the community. CH was featured in the Financial Times during the FT Seasonal Appeal, and GFC has leveraged over $250,000 in additional support for the organization in the last six years. Director James Kofi Annan received the Frederick Douglass Purpose Award from Free the Slaves, as well as the Grinnell College Social Justice Prize.</t>
  </si>
  <si>
    <t>Percentage of program participants with improved school attendance</t>
  </si>
  <si>
    <t>Hovde Foundation/Sunwest</t>
  </si>
  <si>
    <t>EMpower</t>
  </si>
  <si>
    <t>Free The Slaves</t>
  </si>
  <si>
    <t>EveryChild</t>
  </si>
  <si>
    <t>Hand In Hand Foundation</t>
  </si>
  <si>
    <t>81.04</t>
  </si>
  <si>
    <t>Challenging Heights works to ensure that children and youth in Sankor are protected from child trafficking through educational support, awareness raising activities on child labor and trafficking, and policy advocacy.</t>
  </si>
  <si>
    <t>Our grant supports the organization's Evening School, which provides school sponsorships, after school programs, and mentoring for children in primary and secondary school.</t>
  </si>
  <si>
    <t>Sankor, a small village in Winneba, in the Central Region of Ghana, is home to 4,000 people, many of whom live in abject poverty. This community has some of the highest levels of unemployment, illiteracy, and malnutrition in the country. Since there is only one school in Sankor and it cannot accommodate all the students, children often have to travel far, usually by foot, to schools in other parts of Winneba to get an education. However, school is not a viable option for a large number of Sankor's children. Because of the extreme levels of poverty in the village, many children are expected to contribute to their families' meager resources by working in the farming, petty-trading, and fishing industries. Moreover, human trafficking to the fishing villages in the Lake Volta region is a common and accepted practice. The entire Winneba district has long been a major source of trafficked children, many of whom are sold by parents who are unable to meet their basic needs.</t>
  </si>
  <si>
    <t>Founded in 2004, Challenging Heights is committed to meeting the needs and aspirations of children and youth in Sankor and neighboring villages through educational support, awareness-raising activities on child labor and trafficking, and policy advocacy. In 2007, the organization established the Challenging Heights School, which offers classes from kindergarten to high school for children recently rescued from the fishing villages and to others who are at risk of being trafficked. The organization also provides school scholarships to primary- and secondary-school students attending other schools in Winneba and conducts awareness-raising activities on the value of education and the harm of child labor and trafficking. Each year, Challenging Heights serves over 1,000 children and youth, and these children play a central role in all of the organization's programs. Founder and executive director James Kofi Annan, a native of Sankor, was himself a victim of trafficking who lived and worked under slavery-like conditions from the age of 6 to the age of 13. In 2008, he received the Frederick Douglass Purpose Award from Free the Slaves for his work in preventing human trafficking.</t>
  </si>
  <si>
    <t>Challenging Heights is renowned for its education program, which includes the Evening School, financial assistance to school-going children, and the Challenging Heights School. Through the Evening School, Challenging Heights provides scholarships and after-school academic support to 125 children in primary and secondary school. The children meet every weekday evening for two hours. Tutors, most of whom are high-achieving secondary-school graduates or current college students, play a critical role in the Evening School's success. They help the children with their homework and conduct supplemental lessons in math, English, and science. Even though many of the tutors face the same financial constraints as program beneficiaries, they provide their services for free.</t>
  </si>
  <si>
    <t>Challenging Heights' increased OCI scores reflect the organization's investments in new staff, a new board of directors, better management with the creation of an executive management committee, and overall improved systems.</t>
  </si>
  <si>
    <t>Challenging Heights' organizational budget increased by almost $600,000 last year due to the construction of the organization's new shelter.</t>
  </si>
  <si>
    <t>Free the Slaves</t>
  </si>
  <si>
    <t>Hovde Foundation</t>
  </si>
  <si>
    <t>81.03</t>
  </si>
  <si>
    <t>Challenging Heights works to ensure that children and youth in Sankor are protected from child trafficking through educational support, awareness-raising activities on child labor and trafficking, and policy advocacy.</t>
  </si>
  <si>
    <t>Our grant supports the organization's Evening School, which provides school sponsorships, after-school programs, and mentoring for children in primary and secondary school.</t>
  </si>
  <si>
    <t>Founded in 2004, Challenging Heights is committed to meeting the needs and aspirations of children and youth in Sankor and neighboring villages through educational support, awareness-raising activities on child labor and trafficking, and policy advocacy. In 2007, the organization established the Challenging Heights School, which offers classes from kindergarten to high school for children recently rescued from the fishing villages and to others who are at risk of being trafficked. The organization also provides school scholarships to primary- and secondary-school students attending other schools in Winneba and conducts awareness-raising activities on the value of education and the harm of child labor and trafficking. Each year, Challenging Heights serves over 1,000 children, and these children play a central role in all of the organization's programs. Founder and executive director James Kofi Annan, a native of Sankor, was himself a victim of trafficking who lived and worked under slavery-like conditions from the age of 6 to the age of 13. In 2008, he received the Frederick Douglass Purpose Award from Free the Slaves for his work in preventing human trafficking.</t>
  </si>
  <si>
    <t>Challenging Heights is renowned for its education program, which includes the GFC-supported Evening School, financial assistance to school-going children, and the Challenging Heights community school. Through the Evening School, Challenging Heights provides scholarships and after-school academic support to 125 children in primary and secondary school. The children meet every weekday evening for two hours. Tutors, most of whom are high-achieving secondary-school graduates or current college students, play a critical role in the Evening School's success. They help the children with their homework and conduct supplemental lessons in math, English, and science. Even though many of the tutors face the same financial constraints as program beneficiaries, they provide their services for free.</t>
  </si>
  <si>
    <t>The numbers served indirectly are primarily from the organization's outreach and awareness-raising activities.</t>
  </si>
  <si>
    <t>The higher OCI scores in fundraising and community relations reflect an increase in media attention and visibility. To strengthen its human resources, the group invested in job-specific training for staff and developed organizational development manuals.</t>
  </si>
  <si>
    <t>Challenging Heights received support from three new funders (EMpower, Hovde Foundation, and GlobalGiving), increasing its organizational budget.</t>
  </si>
  <si>
    <t>African Women's Development Fund</t>
  </si>
  <si>
    <t>GlobalGiving</t>
  </si>
  <si>
    <t>81.02</t>
  </si>
  <si>
    <t>The organization's Evening School provides school sponsorships, after school programs, and mentoring for children in primary and secondary school.</t>
  </si>
  <si>
    <t>Sankor, a small village in Winneba, in the Central Region of Ghana, is home to 4,000 people, many of whom live in abject poverty. This community has some of the highest levels of unemployment, illiteracy, and malnutrition in the country. Since there is only one school in Sankor and it cannot accommodate all the students, children often have to travel far, usually by foot, to schools in other parts of Winneba to get an education. However, school is not a viable option for a large number of children. Because of the extreme levels of poverty in Sankor, many children are expected to contribute to their families' meager resources by working in the farming, petty-trading, and fishing industries. Moreover, human trafficking to the fishing villages in the Lake Volta region is a common and accepted practice. The entire Winneba region has long been a major source of trafficked children, many of whom are sold by parents who are unable to meet their basic needs.</t>
  </si>
  <si>
    <t>Founded in 2004, Challenging Heights is committed to meeting the needs and aspirations of children and youth in Sankor and neighboring villages through educational support, awareness-raising activities on child labor and trafficking, and policy advocacy. The organization has established a community center that serves primary-school students, high-school students, and children recently rescued from the fishing villages. Since its creation, the center has grown into a vibrant hub for community life. The organization also provides school scholarships to primary- and secondary-school students and conducts awareness-raising activities on the value of education and the harm of child labor and trafficking. Each year, Challenging Heights serves over 900 children and the program participants play a central role in all of Challenging Heights' programs. Founder and executive director James Kofi Annan, a native of Sankor, was himself a victim of trafficking, having lived and worked under slavery-like conditions from the age of 6 to the age of 13. In 2008, he received the Frederick Douglass Purpose Award from Free the Slaves for his work in preventing human trafficking.</t>
  </si>
  <si>
    <t>The numbers served indirectly are primarily from the organization's outreach activities, which attract an average of 1,000 children per session.</t>
  </si>
  <si>
    <t>Challenging Heights' high scores in Human Resources, Financial Management, and ML&amp;E may be inflated, but they also reflect the organization's perceived and actual benefits from its organizational development partnership with Free the Slaves.</t>
  </si>
  <si>
    <t>12674</t>
  </si>
  <si>
    <t>Lahore</t>
  </si>
  <si>
    <t>Chanan Development Association</t>
  </si>
  <si>
    <t>Chanan (Light) Development Association</t>
  </si>
  <si>
    <t>Dana Ledyard (International Youth Foundation, US)</t>
  </si>
  <si>
    <t>salaries, communication materials, and workshops for youth activists.</t>
  </si>
  <si>
    <t>Chanan Development Association (CDA) strives to improve the status of youth, especially girls, by promoting equal and active participation in decision making, policy making, planning, and management.</t>
  </si>
  <si>
    <t>GFC supports the Healthy and Active Participatory Program, which offers adolescent girls a platform to discuss issues such as HIV/AIDS, reproductive health, and sexual abuse in groups within their communities and to initiate their own advocacy and media projects.</t>
  </si>
  <si>
    <t>Over the past five years, CDA has replicated its work across Pakistan by securing multi-year funding from a large donor and investing in systems that ensure financial and programmatic transparency. The organization’s leadership is young and dynamic and includes former volunteers and program participants. CDA will participate in the Nepal Knowledge Exchange this year to share lessons learned in disaster recovery and rehabilitation. Given the organization’s tremendous growth in budget and impact over the years, it is well positioned for a strong exit from GFC with final inputs.</t>
  </si>
  <si>
    <t>CDA was able to secure a multi-year commitment from a donor, which has led to replication of its programs and a corresponding increase in its expenditure budget.</t>
  </si>
  <si>
    <t>Program participants who increase their knowledge of preventing HIV/AIDS</t>
  </si>
  <si>
    <t>Oxfam Novib</t>
  </si>
  <si>
    <t>United States Agency for International Development</t>
  </si>
  <si>
    <t>RutgersWPF</t>
  </si>
  <si>
    <t>United Nations Democracy Fund</t>
  </si>
  <si>
    <t>12213</t>
  </si>
  <si>
    <t>salaries, rent, opperational costs, theater performances, and peer education workshops.</t>
  </si>
  <si>
    <t>CDA’s unique approach to addressing sexual health has increased the organization’s influence in the region. In the past year, the organization was featured in 60 articles and advised national-level ministers and senators. During this time, CDA also became a member of the United Nations Inter-Agency Network on Youth Development’s Sub-Working Group on Youth Participation in Peacebuilding. Its partnership with USAID and a new partnership with Rutgers WPF led to the initiation of four new projects in six districts of Pakistan. With the support of GFC, CDA is currently applying for a Global Rising Stars Award. CDA is quickly becoming a leader in its field, and GFC will continue to provide support as the organization begins to prepare for exit.</t>
  </si>
  <si>
    <t>CDA was able to serve more children due to new and expanded programming made possible by increased funding.</t>
  </si>
  <si>
    <t>CDA increased its budget through expanded support from USAID and a new partnership with Rutgers WPF.</t>
  </si>
  <si>
    <t>After a reduction in funding from the United Nations Population Fund in 2013 (year 3), CDA secured new partnerships that have led to major growth across the organization.</t>
  </si>
  <si>
    <t>Creative Associate International (USAID-OTI)</t>
  </si>
  <si>
    <t>United Nations Democracy Fund (UNDEF)</t>
  </si>
  <si>
    <t>Karachi Youth Initiative</t>
  </si>
  <si>
    <t>Y-Care International</t>
  </si>
  <si>
    <t>11763</t>
  </si>
  <si>
    <t>salaries, rent, Internet expenses, and theater and peer education workshops.</t>
  </si>
  <si>
    <t xml:space="preserve">Chanan Development Association (CDA) strives to improve the status of youth, especially girls, by promoting equal and active participation in decision making, policy making, planning, and management. </t>
  </si>
  <si>
    <t>Throughout its partnership with GFC, CDA has shown incredible growth and gained great visibility. The organization is a member of national and international networks, including the Girls Not Brides campaign and the Alliance of Family Planning Associations of Pakistan, and CDA's work was featured in ten articles in national newspapers in Pakistan over the past year. CDA is a responsive and dynamic organization that is poised for even greater growth, recognition, and visibility. GFC will continue to support CDA and will provide additional inputs as the organization moves toward exit.</t>
  </si>
  <si>
    <t>United Nations Population Fund (UNFPA)</t>
  </si>
  <si>
    <t>British Council Pakistan</t>
  </si>
  <si>
    <t>Y-CARE International</t>
  </si>
  <si>
    <t>11353</t>
  </si>
  <si>
    <t>salaries, rent, theater, and peer education workshops.</t>
  </si>
  <si>
    <t>CDA has shown incredible growth during its two-year partnership with GFC. The organization has significantly increased its budget, from $41,756 to $203,006, and the number of children it serves, from 1,500 to 4,800. The organization has gained great visibility and benefited from several of GFC's value-added services. GFC leveraged a Cordes Fellowship for CDA to attend the 2011 Opportunity Collaboration, where the organization was connected to new funders, including The HOW Fund. GFC then assisted CDA with leveraging additional funding from The HOW Fund. CDA is a responsive and dynamic organization that is poised for even greater growth, recognition, and visibility. GFC anticipates that CDA will exit in the next year or two and will be under consideration for a Maya Ajmera Sustainability Award.</t>
  </si>
  <si>
    <t>United Nations Population Fund</t>
  </si>
  <si>
    <t>ActionAID</t>
  </si>
  <si>
    <t>10629.01</t>
  </si>
  <si>
    <t>CDA strives to improve the status of youth, especially girls, by promoting equal and active participation in decision making, policy making, planning, and management.</t>
  </si>
  <si>
    <t>Our grant supports the Healthy and Active Participatory Program, which offers adolescent girls a platform to discuss issues such as HIV/AIDS, reproductive health, and sexual abuse in groups within their communities and to initiate their own advocacy and media projects.</t>
  </si>
  <si>
    <t>According to UNICEF's The State of the World's Children 2010 report, children in Pakistan face malnutrition, poor access to education and health facilities, and exploitation through child labor and child marriage. Only about a third of Pakistani children between the ages of 5 and 9 are enrolled in primary education, and of those, only 40 percent are girls. Furthermore, two-thirds of enrolled girls and almost half of enrolled boys do not complete primary school. Girls are especially affected, as conservative attitudes impede their school attendance, and many are subject to early marriage, with negative consequences for their rights, health, and education. Young people in both rural and urban areas lack the ability to implement and advocate for their rights, and youth, especially girls, lack the resources and decision-making power to make informed choices about their lives. In addition, young people's initiatives often face societal pressure and challenges.</t>
  </si>
  <si>
    <t>Founded in 2006, Chanan Development Association (CDA) aims to improve the status of youth, especially girls, through equal and active participation in planning, management, decision making, and policy making. CDA has national outreach capability and works in both rural and urban communities. The organization has six different programs with different focuses: adolescent girls, women, street children, promoting interfaith harmony, interactive theater, and media. Through these programs, youth are given the opportunity to build their capacity to participate in making decisions and policies that allow them to assert their rights and act as change agents within their communities. CDA also serves as a platform for networking, resource sharing, and advocacy through its campaigns and its theater and media programs, which have been extremely successful in reaching conservative communities. Co-founder Muhammad Shahzad was inspired to start CDA after he successfully stopped the marriage of his older sister (who was 15 years old at the time) to an elderly landlord by mobilizing support from his siblings and mother. He is also a 2009 YouthActionNet global fellow.</t>
  </si>
  <si>
    <t>CDA's Healthy and Active Participatory Program for Youth (HAPPY) provides a platform for adolescent girls to discuss issues around reproductive health, HIV/AIDS, violence against women, child sexual abuse, and other related topics. The program organizes young people into groups within communities, schools, and colleges, focusing on girls between the ages of 10 and 19. Each group participates in capacity-building workshops and trainings on specific issues. At the conclusion of each workshop, the adolescent girls work together and form a plan to share their learning with the community. Groups also participate in initiating action projects, advocacy events for the community, and theater and media initiatives.</t>
  </si>
  <si>
    <t>Chanan received significant visibility, which contributed to acquiring new donors.</t>
  </si>
  <si>
    <t>Norwegian Human Rights Fund</t>
  </si>
  <si>
    <t>United Nations Alliance of Civilization</t>
  </si>
  <si>
    <t>10629</t>
  </si>
  <si>
    <t>CDA strives to improve the status of youth, especially girls, by promoting equal and active participation in decision and policy making, planning, and management through its programs.</t>
  </si>
  <si>
    <t>The Healthy and Active Participatory Program offers adolescent girls a platform to discuss issues such as HIV/AIDS, reproductive health, and sexual abuse in groups within their communities and initiate their own advocacy and media projects.</t>
  </si>
  <si>
    <t>13213</t>
  </si>
  <si>
    <t>San Cristóbal de las Casas</t>
  </si>
  <si>
    <t>Chantiik Taj Tajinkutik</t>
  </si>
  <si>
    <t>Playing to Learn</t>
  </si>
  <si>
    <t>GFC grantee partner Skolta'el Yu'un Jlumaltic, Mexico</t>
  </si>
  <si>
    <t>Chantiik Taj Tajinkutik provides dignified support and skills training to street-working children and youth by involving them in workshops to learn about their rights, gain new skills, and obtain a job that will pay a fair wage once they turn 18.</t>
  </si>
  <si>
    <t>GFC supports Chantiik’s six-month intensive training program, which provides stipends to students in exchange for their full-time participation in the organization’s workshops and skill-building programs.</t>
  </si>
  <si>
    <t>Chantiik Taj Tajinkutik has continued to growth and strengthen its programming to support street working children and youth in San Cristobal de las Casas, Chiapas and adjacent rural communities. Last year the organization moved to a larger space in which they now house a coffee shop, a full functioning computer lab, and two classroom spaces for their daily workshops. Due to an increase in incidence of gender-based violence and interfamily violence, Chantiik hired a full-time psychologist that now offers individual and group therapy sessions to program participants as well as parents to help improve familial relationships and reduce trauma suffered by both its students and family members. In addition to its job training and job-readiness skills building, Chantiik also incorporated sexual and reproductive health workshops primarily to help to demystify preconceived notions on pregnancy and relationships, which are often taboo among indigenous children and youth. Chantiik is now a formal member of the Chiapas Network for Children's Rights and continues to be a strong advocate to reduce child abuse and neglect throughout the state. Chantiik attended the GFC regional knowledge exchange held in Managua, Nicaragua on April 2017.</t>
  </si>
  <si>
    <t>Chantiik received funding earmarked for strategic planning and communications, in addition to a small grant for additional workshops, resulting in an increase in budget but not in the number of children served.</t>
  </si>
  <si>
    <t>The organization started to report on a new outcome in year 2.</t>
  </si>
  <si>
    <t>Percentage of program participants who completed the skills training program</t>
  </si>
  <si>
    <t>Fundacion Amigos de Quiera</t>
  </si>
  <si>
    <t>Fundacion Comunitaria Amigos de San Cristobal</t>
  </si>
  <si>
    <t>Fundacion Dibujando un Mañana</t>
  </si>
  <si>
    <t>Instituto de Desarrollo Social</t>
  </si>
  <si>
    <t>Donativos individuales y/o campañas</t>
  </si>
  <si>
    <t>12881</t>
  </si>
  <si>
    <t xml:space="preserve">salaries, participant scholarships, operating and program expenses. </t>
  </si>
  <si>
    <t xml:space="preserve">Chantiik Taj Tajinkutik provides dignified support and skills training to street-working children and youth by involving them in workshops to learn about their rights, gain new skills, and obtain a job that will pay a fair wage once they turn 18. </t>
  </si>
  <si>
    <t>Chantiik continues to provide life-changing opportunities to indigenous children and youth who would otherwise remain on the streets without any positive outlook for the future. Last year’s participants demonstrated improved communication, teamwork, and cooperation with fellow classmates. After taking part in workshops to learn about their rights and gain practical skills that they can use in the formal labor market, many now report that they are empowered to make informed decisions and are planning to continue their education or find a formal job where they can earn fair wages. Despite an increase in social unrest in the state of Chiapas, which has resulted in continuous strikes and roadblocks that interfere with transportation, program participants have continued to have almost perfect attendance. Chantiik recently started a new program specifically for parents and family members as a way to improve parent-child relationships and keep parents engaged with their children’s progress. 
NOTE: Chantik also applied for and received a spring 2016 grant (funded by the Estée Lauder Companies), and this grant recommendation uses the same data as the spring 2016 recommendation, which is the most recent data available.</t>
  </si>
  <si>
    <t>FUNDACION QUIERA</t>
  </si>
  <si>
    <t>MEXICO</t>
  </si>
  <si>
    <t>FUNDACION LALA</t>
  </si>
  <si>
    <t>FUNDACION DEL DR. SIMI</t>
  </si>
  <si>
    <t>FUNDACION AMIGOS DE SAN CRISTOBAL</t>
  </si>
  <si>
    <t>12684</t>
  </si>
  <si>
    <t>an accountant’s salary, participant scholarships, and operating and program expenses.</t>
  </si>
  <si>
    <t>Chantiik recently upgraded its Internet connectivity and addressed other technological needs, increasing its IT capacity.</t>
  </si>
  <si>
    <t>FUNDACIÓN DEL DR. SIMI A.C.</t>
  </si>
  <si>
    <t>FUNDACIÓN AMIGOS DE SAN CRISTOBAL</t>
  </si>
  <si>
    <t>DIF estatal</t>
  </si>
  <si>
    <t>12350</t>
  </si>
  <si>
    <t>participant scholarships and workshop expenses.</t>
  </si>
  <si>
    <t>Chantiik reported significant capacity improvements in several areas, citing as one example an increase in its participation in local coalitions and collaboration with local peer organizations, which improved its community relations score.</t>
  </si>
  <si>
    <t>Data from previous years does not appear because Chantiik changed its outcome in 2015 to align with GFC’s updated outcomes.</t>
  </si>
  <si>
    <t>Secretary of Social Development of Chiapas</t>
  </si>
  <si>
    <t>Dr. Simi Foundation</t>
  </si>
  <si>
    <t>Altea Spa</t>
  </si>
  <si>
    <t>Friends of San Cristobal</t>
  </si>
  <si>
    <t>11968</t>
  </si>
  <si>
    <t xml:space="preserve">participant scholarships and workshop expenses. </t>
  </si>
  <si>
    <t>FUNDACIÓN NACIONAL</t>
  </si>
  <si>
    <t>SECRETARIA DE DESARROLLO SOCIAL DELEGACIÓN CHIAPAS</t>
  </si>
  <si>
    <t>INSTITUTO NACIONAL DE DESARROLLO SOCIAL</t>
  </si>
  <si>
    <t>SECRETARIA DE SALUD ADMON. BENEF. PUBLICA</t>
  </si>
  <si>
    <t>FUNDACIÓN DEL DR SIMI A.C</t>
  </si>
  <si>
    <t>11623</t>
  </si>
  <si>
    <t>participant scholarships.</t>
  </si>
  <si>
    <t>As a result of armed conflict in the 1970s, and then the disintegration of the agricultural sector shortly after the 1990s trade agreements, a massive exodus from rural to urban areas occurred all over Chiapas, which is one of the poorest states in Mexico. Moving in search of a better life, the migrants found few economic opportunities upon arrival and settled in makeshift communities on the peripheries of cities such as San Cristóbal de las Casas. This migration continues today and is exacerbated by a poor economy. Many residents live in communities with limited services, and the majority of migrants are of indigenous descent, are monolingual, lack a birth certificate, and are mostly illiterate, making them extremely vulnerable to exploitation and unable to access public services. A recent study found that 26 million children and youth under the age of 18 in Mexico are poor and malnourished. Indigenous children tend to be worse off, with 76 percent living in extreme poverty, compared to only 20 percent of non-indigenous children. In 2012, it was estimated that 3,000 children between the ages of 6 and 12 worked on the streets of San Cristóbal de las Casas, of which 58 percent worked six to seven hours a day, seven days per week, and earned less than two dollars per day.</t>
  </si>
  <si>
    <t>Chantiik Taj Tajinkutik is dedicated to providing dignified support and skills training to street-working children and, with the hope that they will stop working on the streets. Chantiik does this by involving beneficiaries in workshops to learn about their rights, learn new skills, and obtain a job that will pay fair wages once they turn 18. Chantiik was founded and registered in 2008 by Andrea Frustraci and Carolina Guerrero, who met the original program participants in 2003, when the two owned a craft shop. After having daily visits from the young vendors, the partners realized that these children needed help, and thus decided to found Chantiik. The founders and staff have been working with street-working children for more than a decade and have directly reached out to families by developing close relationships for an even longer period. Thanks to the time and support dedicated to indigenous communities, the founders and staff have been able to establish strong ties with the children and their families, and the organization is considered trustworthy by the indigenous population.</t>
  </si>
  <si>
    <t>The main goal of Chantiik's program is for children to stop selling goods on the streets and begin to learn new skills through a six-month intensive training program that includes baking, waitressing, cooking, and computer classes. The program also offers workshops on human rights, literacy, self-evaluation and self-esteem, gender, violence, and gender-based violence. Participants receive five hours of training and workshops Monday through Friday, and through a partnership with the Mexican Indigenous Institute (INAH), the organization helps participants with accelerated literacy courses to obtain their primary- and secondary-school certificates. Each participant receives a small scholarship for the duration of the training to compensate for the loss of wages from stopping their work on the streets. Psychological therapy is also offered on an as-needed basis. In 2012, the first cohort of 30 students graduated from Chantiik's training program, and of those graduates five now work in the formal sector and are earning a fair wage.</t>
  </si>
  <si>
    <t>Despite being a nascent organization, Chantiik has been able to secure seed funding from the local government, which speaks to its level of organization, strong mission, and local networks. Because of Chantiik's participatory decision making, all of its beneficiaries take a vote on which workshops they would like to have, creating another level of empowerment in addition to the organization's innovative curriculum. The organization's model has the potential to reach more working children and youth, but limited funding has prevented expansion. With the help of GFC's technical support, funding, and leverage, Chantiik will be able to work toward its long-term goal of replicating its programs throughout the state of Chiapas. With Chantiik and the other Mexican organizations as GFC partners, GFC's investment in the country will grow to significant investment level.</t>
  </si>
  <si>
    <t>Fundación del Dr. Simi AC</t>
  </si>
  <si>
    <t>Ministry of Social Development</t>
  </si>
  <si>
    <t>13295</t>
  </si>
  <si>
    <t>Chehak Trust</t>
  </si>
  <si>
    <t>Vidya Shah (EdelGive Foundation, India)</t>
  </si>
  <si>
    <t>salaries, rent, and program materials.</t>
  </si>
  <si>
    <t>Chehak Trust runs educational and life skills programs for Dalit girls and young women aged 2 to 24 in the slums of Mumbai.</t>
  </si>
  <si>
    <t>GFC supports the Mentorship programme, which consists of one-on-one and group discussions focusing on career guidance, life skills, gender and reproductive health for both school-going and out-of-school adolescent girls.</t>
  </si>
  <si>
    <t xml:space="preserve">Chehak Trust scaled up it’s programs to reach an additional 300 children last year. GFC supports the Scholarship-Mentorship Programme that was launched in June 2017. The program participants included a group of 23 girls pursuing secondary school, junior college and higher education are a part of this programme. All 23 of the participants achieved the outcome, thereby ensuring a 100% success rate. As a part of this program, the girls receive both financial assistance towards their education and mentoring support. Check has partnered with Mentor Together for this program. Their Roshan Library project saw substantial growth in both the number of centres and staff strength. This year, Chehak was invited to submit an abstract for the International Developmental Paediatric Association Congress held in Mumbai from 8th to 10th December. </t>
  </si>
  <si>
    <t>Chehak Trust’s budget grew substantially in the last year due to additional funds from Barrington Education Initiative, which were used for expanding the Roshan program, as well as funds from Deloitte India via United Way.</t>
  </si>
  <si>
    <t>Program participants who graduated from secondary education or attended college</t>
  </si>
  <si>
    <t>Barrington Education Initiative</t>
  </si>
  <si>
    <t>Rangoonwala Foundation India</t>
  </si>
  <si>
    <t>Asha for Education</t>
  </si>
  <si>
    <t>United Way Mumbai</t>
  </si>
  <si>
    <t>Australian Consulate</t>
  </si>
  <si>
    <t>13034</t>
  </si>
  <si>
    <t>Chehak scaled up its programs to reach an additional 950 children last year. Through its Jhula program, Chehak worked with 158 adolescent girls, counseling them and guiding them on issues of human rights, gender, sexuality, and reproductive health. Chehak collaborated with Awaaz De, a company that develops mobile solutions, to create phone-based auto-feedback mechanisms for the participants in its programs. Several new initiatives were introduced at Chehak’s Sangharsh center. These included animal-assisted therapy, occupational therapy, and vocational training for caregivers. Chehak collaborated with another GFC partner, LeapForWord, to create an English literacy program for children enrolled in vernacular-medium schools. The organization was also invited to be a part of Gati, a consortium on education for individuals with disabilities. Manisha Naik, the executive director of Chehak, participated in a Knowledge Exchange held in Mumbai in February 2017, which allowed her to connect with other organizations working in the realm of education for children with disabilities.</t>
  </si>
  <si>
    <t>Chehak’s ECD program was scaled up, reaching an additional 950 children.</t>
  </si>
  <si>
    <t>Outcomes from previous years are no longer relevant, as the organization is now tracking a new program outcome.</t>
  </si>
  <si>
    <t>Rangoonwala Foundation India Trust</t>
  </si>
  <si>
    <t>ASHA for Education, Danbury</t>
  </si>
  <si>
    <t>Westwind Association</t>
  </si>
  <si>
    <t>Shamdasani Foundation</t>
  </si>
  <si>
    <t>12669</t>
  </si>
  <si>
    <t>GFC supports the Jhula program, which consists of training sessions on life skills, gender, sexuality, and reproductive health for both school-going and out-of-school adolescent girls.</t>
  </si>
  <si>
    <t xml:space="preserve"> Additional community outreach efforts have resulted in a higher OCI score for community relations.</t>
  </si>
  <si>
    <t>The organization has diversified its revenue streams to include crowdfunding, which has helped its budget grow over the past year.</t>
  </si>
  <si>
    <t>Outcomes from prior years are no longer accurate as the organization requested a change in its outcome description this year.</t>
  </si>
  <si>
    <t>Lotus Trust</t>
  </si>
  <si>
    <t>12349</t>
  </si>
  <si>
    <t>Chehak Trust provides educational and life skills programs for Dalit girls and young women aged 2 to 24 in the slums of Mumbai.</t>
  </si>
  <si>
    <t>EdelGive Foundation</t>
  </si>
  <si>
    <t>Babulnath Mandir Charities</t>
  </si>
  <si>
    <t>11972</t>
  </si>
  <si>
    <t>salaries and program materials.</t>
  </si>
  <si>
    <t xml:space="preserve">Chehak Trust provides educational and life skills services for Dalit girls and young women aged 2 to 24 in the slums of Mumbai. </t>
  </si>
  <si>
    <t>One in six city residents in India lives in a slum, without access to infrastructure or opportunities. Planned improvement projects are rarely completed, leaving the already vulnerable residents of these communities without the most basic services. According to UN-HABITAT, "slum dwellers die earlier, experience more hunger, have less education, have fewer chances of employment in the formal sector and suffer more from ill-health than the rest of the inhabitants of cities." The World Bank estimates that 22.5 million people will be living in slums in Mumbai by 2025. Slums occupy 7 percent of Mumbai’s land but are home to 60 percent of the population. Slum resettlement projects further impoverish and then isolate children from education and opportunities, and the dropout rate of slum-dwelling children has risen to 48 percent. Within slums, Dalit individuals, who were the "untouchables" during the caste system, experience the highest rates of discrimination and vulnerability, with only half of Dalit children becoming literate and only 1 in 5 completing primary school.</t>
  </si>
  <si>
    <t>Chehak Trust was founded in 2003 by Neha Madhiwalla, an expert in reproductive health. The organization works primarily with Dalit residents of the slums of Mumbai to provide a variety of educational and life skills services for girls and women aged 2 to 24. Chehak’s programs include Umang, a preprofessional training program for older adolescent girls and women aspiring to careers in the social sector; Jhula, a life skills training program for adolescent girls that is woven around their rights and concerns as women and citizens; Sangharsh, an education and rehabilitation center catering to children and youth with special needs; and Roshan, a children’s development center that addresses the educational needs of children through a library, an early intervention program, and an after-school program. The organization also conducts training-of-trainers programs for staff of other organizations who want to use the Jhula program. Chehak Trust executive director Beena Choksi has a master’s degree in social work and a doctorate in education. She has extensive experience in the US and India in teacher development and children’s education programs. In 2010, Chehak Trust won the EdelGive Social Innovation Award in the education category.</t>
  </si>
  <si>
    <t>Chehak Trust is known for its Jhula life skills program, which currently takes place at three sites. The program provides more than 150 adolescent girls with 30 three-hour sessions held weekly or bi-weekly for groups of 25 to 30 girls. Jhula situates issues of human rights, gender, sexuality, and reproductive health in the larger canvas of the life of school-going and out-of-school adolescent girls. The program has continuously adapted and integrated changes based on the experience of conducting this training with different groups of adolescent girls and incorporating their feedback. Adolescent girls attend the life skills program for six to eight months, with refresher programs offered at various times throughout the year.</t>
  </si>
  <si>
    <t>Chehak Trust is a very innovative organization that is beginning to influence other Indian NGOs and the local government. More and more organizations are adapting the Jhula life skills program, and local education authorities are interested as well. Partnering with GFC will allow Chehak Trust to expand its model and visibility in India and even internationally. The organization will also be a great resource for other GFC partners in India and South Asia. While Chehak Trust has had some success in securing international funding, GFC’s leveraging support should help with these efforts. Chehak Trust’s success in lifting slum-dwelling girls out of the cycle of poverty is impressive.</t>
  </si>
  <si>
    <t xml:space="preserve">EdelGive Foundation </t>
  </si>
  <si>
    <t>13192</t>
  </si>
  <si>
    <t>Abuja</t>
  </si>
  <si>
    <t>Child and Youth Protection Foundation</t>
  </si>
  <si>
    <t xml:space="preserve">In the last year, CYPF made many positive strides both in the quality of its programs and the capacity of staff and volunteers and the community. The organization expanded its networking efforts to include International Organization for Migration and Hope Aid and other GFC grantees that the organization met during the Ghana Knowledge Exchange such as Bo Sita Made. Some of these collaborations has contributed to CYPF’s staff receiving training in strengthening its girls’ education and anti-trafficking programs. The organization also formed a close partnership with law enforcement agencies such as the police service to assist in providing protection for survivors of human trafficking. CYPF’s efforts caught the attention of the French Embassy in Nigeria who provided support for the organization to attend workshop to sharpen its skills in the protection of children at-risk of being trafficked as well as those who are victims. With individual support and CYPF’s own income generating efforts, the organization was able to strengthen the capacity of its staff in areas such as trauma management, counseling techniques and child protection. Other areas of focus were financial training and child rights. The organization continued to establish itself as a champion in fighting child labor as well as a key local advocate for child protection and girls’ education. The organization continued to deepen awareness on human trafficking in various schools in Abuja and closely work with teachers to understand their role in ensuring that girls stay in school and continually improve upon their academic performance. </t>
  </si>
  <si>
    <t>Percentage of girls transitioning to the next grade level</t>
  </si>
  <si>
    <t>French Embassy in Nigeria</t>
  </si>
  <si>
    <t>12854</t>
  </si>
  <si>
    <t>school supplies for the after-school tutoring program, psychosocial support expenses, and staff stipends.</t>
  </si>
  <si>
    <t>Child and Youth Protection Foundation (CYPF) empowers trafficked girls, who are often sexually abused and forced into domestic servitude, through formal education, psychosocial support, and mentoring.</t>
  </si>
  <si>
    <t>GFC supports CYPF’s girls’ education program, which assists with school placement and offers the girls after-school tutoring and psychosocial support.</t>
  </si>
  <si>
    <t>With capacity-building support and encouragement from GFC, CYPF has been successful in its income-generating activities and in attracting contributions from individuals.</t>
  </si>
  <si>
    <t>Women Trafficking and Child Labour Eradication Foundation</t>
  </si>
  <si>
    <t xml:space="preserve">Nigeria </t>
  </si>
  <si>
    <t>United Nations Office on Drugs and Crime</t>
  </si>
  <si>
    <t>12512</t>
  </si>
  <si>
    <t>school materials, tutoring, and sustaining the girls’ education program.</t>
  </si>
  <si>
    <t>GFC supports CYPF’s girls’ education program, which assists with school placement and offers after-school tutoring and psychosocial support.</t>
  </si>
  <si>
    <t>Nigeria has had a national policy on education since 1981, but it has not been implemented effectively due to factors such as political instability and poor management of scarce resources. Women and girls have been the most affected by the lack of access to education. According to the United Nations Girls’ Education Initiative, key barriers to girls’ education in Nigeria, especially in the Northern region, are lack of awareness of the value of education, compounded by religious misinterpretation; a lack of teachers, especially female teachers, as well as girl-friendly learning environments; and a lack of essential facilities and materials, including toilets and clean water. UNICEF also reports that hundreds of thousands of children work as domestic servants, which puts them at risk of sexual violence and other forms of abuse and leaves them without the time, money, or energy to go to school. Child domestic workers are predominantly girls who are recruited and trafficked from rural areas; when families are under severe financial strain, many will choose to send girls to work and boys to school.</t>
  </si>
  <si>
    <t>Founded in 2008, Child and Youth Protection Foundation (CYPF) works with adolescent girls from rural areas who are serving as domestic laborers in the capital city of Abuja. Most of these girls have been trafficked, and they are usually not attending school and are often sexually abused. With four full-time staff, CYPF works to address the needs of the girls by removing them from unsafe environments, offering care and holistic support toward their recovery, and providing access to school and tutoring. CYPF works closely with the girls it supports, their families, community members, youth groups, and opinion leaders from diverse faith-based organizations to ensure that its initiatives have strong input from these stakeholders, are relevant to their needs, and meet the expectations of its beneficiaries. The founder and national coordinator of CYPF, Kolawole Olatosimi, has a strong passion for social justice, with a focus on anti-trafficking activities and adolescent girls’ education. This stems from his experience as a student in Australia, where he observed the predicaments that trafficked girls, especially those from Africa, endured and how they were constantly abused, exploited, and forced into commercial sex. Olatosimi holds a degree from the University of Ibadan and is a founding member of the regional Child Protection Network. He participates in different community-based and statewide committees working on child rights and child protection in Nigeria.</t>
  </si>
  <si>
    <t>CYPF provides holistic support to over 60 vulnerable girls who have been removed from harmful and abusive environments in order to help them overcome the challenges of their situations and regain their lives. CYPF’s focus is on girls’ empowerment through formal education, which the girls attend five times a week, and psychosocial support, which is provided bi-weekly and as needed. To accelerate the girls’ learning and ensure retention in school, CYPF contracts with the girls’ teachers to give the girls extra attention through weekly after-school tutoring and counseling. CYPF involves parents and guardians in its programs through quarterly meetings that provide an opportunity to discuss issues related to good parenting and obtain feedback on the girls. During summer vacations, the organization works with volunteer teachers to help students who are struggling with their academic work and to prepare those who are getting ready for an exam. CYPF staff meet with school management committees at least once a term to maintain and improve their working relationship with the schools and to improve school retention. All program participants benefit from life and leadership skills training in addition to monitoring visits, and after conducting a needs assessment of each beneficiary, CYPF provides the needed psychosocial support. CYPF refers beneficiaries who need transitional shelter to members of its network who have that resource and ensures that referred beneficiaries are monitored regularly.</t>
  </si>
  <si>
    <t>CYPF has a strong connection with the community and the children it serves, as well as deep knowledge of its environment and stakeholders. It has an inspiring leader and a dedicated team serving one of the most vulnerable and marginalized populations in Nigeria. GFC’s support will assist CYPF in improving its programs, and CYPF will strengthen the GFC network in Nigeria. CYPF will be part of Echidna Giving’s initiative for girls’ education.</t>
  </si>
  <si>
    <t xml:space="preserve">Women Trafficking and Child Labour Eradication Foundation </t>
  </si>
  <si>
    <t xml:space="preserve">United Nations Office on Drugs and Crime </t>
  </si>
  <si>
    <t>13307</t>
  </si>
  <si>
    <t>Chiang Rai</t>
  </si>
  <si>
    <t>Child Rights Protection Centre</t>
  </si>
  <si>
    <t>Center for Girls (Thailand)</t>
  </si>
  <si>
    <t>Piyanut Kotsan</t>
  </si>
  <si>
    <t>Child Rights Protection Center (CRPC) assists vulnerable and exploited children  in the Thailand-Burma-Laos border area through emergency support, a residential shelter for girls, school scholarships, vocational and life skills trainings for youth, capacity-building for local women leaders, and awareness-raising campaigns focusing on issues such as human trafficking, child labor, and domestic violence.</t>
  </si>
  <si>
    <t>GFC supports CRPC’s training of youth leaders who educate the community about HIV prevention methods, high-risk behaviors, and stigmatizing beliefs and also work directly with HIV-positive community members and their families to offer support and connect them to local hospital resources.</t>
  </si>
  <si>
    <t>In 2017, CRPC continued with its activities, expanding and improving programs to reach a wider target group. They created a manual and improved teaching methods for HIV/Aids awareness, sexual health education, and protection. CRPC also developed the 5 service centers established in 2016. In the past year CRPC recruited and trained 40 youth leaders who, together with the previous 20, worked as a team to strengthen their skills and conduct planning activities. The pre-existing group of youth leaders also received additional training to increase their knowledge on child friendly activities. 
With help from the youth leaders the organization produced material for campaigning and educational purposes. They conducted several public relations campaigns, as well as campaigns to raise awareness about HIV/AIDS, sexual health and family planning in schools, market fairs and festivals. 
An evaluative activity was conducted with the assistance of experts and the youth leaders to promote self-reflection and encourage the long-term sustainability of the project.
Lastly, two meetings were set up with relevant governmental institutions in order to discuss policies and share our expertise.</t>
  </si>
  <si>
    <t>The number served went up significantly because CRPC began counting those reached through its education and awareness campaigns; previously, CRPC counted only those directly trained by the organization.</t>
  </si>
  <si>
    <t>Program participants who increased their knowledge of preventing HIV/AIDS</t>
  </si>
  <si>
    <t>Friends of Thai Daughters</t>
  </si>
  <si>
    <t>Anonymous donors</t>
  </si>
  <si>
    <t>12989</t>
  </si>
  <si>
    <t>salaries, rent, and youth training costs.</t>
  </si>
  <si>
    <t>The organization's program outcome changed this past year from its baseline outcome.</t>
  </si>
  <si>
    <t>Individual Giving and Online Crowd Funding</t>
  </si>
  <si>
    <t>Bazaar International</t>
  </si>
  <si>
    <t>Luxembourg</t>
  </si>
  <si>
    <t>12740</t>
  </si>
  <si>
    <t>salaries, rent and translation fees.</t>
  </si>
  <si>
    <t xml:space="preserve">Child Rights and Protection Center (CRPC) assists vulnerable and exploited children  in the Thailand-Burma-Laos border area through emergency support, a residential shelter for girls, school scholarships, vocational and life skills trainings for youth, capacity-building for local women leaders, and awareness-raising campaigns focusing on issues such as human trafficking, child labor, and domestic violence.  </t>
  </si>
  <si>
    <t>Chiang Khong is a district in Chiang Rai Province in northern Thailand, near the country’s borders with Laos and Burma. Due to its geographic location, Chiang Khong has a large immigrant population and is a human trafficking hub. There is a high rate of poverty in this area, due to many undocumented immigrant families being unable to obtain legal work and access social services. Many immigrant children have no formal education, live on the streets, and perform menial labor or engage in sex work. According to the US Department of State’s 2015 Trafficking in Persons Report, two-thirds of all trafficking victims in Thailand are children, with migrant and ethnic-minority children being the most at-risk populations. Another serious form of child exploitation is child labor, with many families sending children to the streets to beg or work low-paying jobs. Immigrant and ethnic-minority populations also face a higher risk of HIV transmission and lack access to vital healthcare services. According to UNICEF, there are approximately 14,000 children living with HIV in Thailand, and they suffer from community stigmatization and lack of care. Chiang Rai Province is one of the regions that is most affected by the HIV/AIDS epidemic, with the second-highest HIV/AIDS prevalence rate in the country, and migrants in this region have four times the prevalence rate of the general population. Furthermore, the Chiang Khong district is characterized by a high rate of poverty, with many children lacking educational resources, healthcare, and basic services.</t>
  </si>
  <si>
    <t>Child Rights Protection Centre (CRPC) operated for nine years under an umbrella organization, DEPDC, and was officially registered as an independent NGO in 2015 by its founder and current director, Phaungthong Takan. Takan holds a degree in community development and has an extensive background coordinating programs in HIV/AIDS prevention, nonformal education, and child labor. CRPC’s mission is to protect children’s rights to education and to freedom from exploitation. The organization has positioned itself as a leading child rights center in Chiang Khong, with strong partnerships with local agencies, other NGOs, and the local community.</t>
  </si>
  <si>
    <t>CRPC responds to the high risk of exploitation for ethnic-minority children, some of whom are from immigrant families, are orphaned, or are former trafficking victims. With two full-time and three part-time staff, CRPC works with children and youth aged 3 to 20 years old from multiple vulnerable populations in the Chiang Khong district. Through community outreach and networking, CRPC identifies vulnerable children, including children affected by HIV/AIDS, migrant children, children at risk of trafficking, and child laborers, and works with the children on a case-by-case basis to determine each child’s health, educational, and psychosocial needs. CRPC runs a shelter for girls who are at high risk of exploitation and cannot continue living with their families. The organization also works in close collaboration with families in the community to mitigate family disruptions and encourage consistent school attendance. CRPC organizes awareness and advocacy campaigns around issues of child poverty, human trafficking, and child labor exploitation. The organization also runs vocational and life skills trainings for youth, provides school scholarships, and supports children and families in emergency situations.</t>
  </si>
  <si>
    <t>Although CRPC has an established presence in the Chiang Khong district, it is newly registered as an independent organization and can benefit from GFC’s capacity-building support. As a regional leader in the child protection and anti-trafficking field, CRPC is well positioned to build on its existing partnerships to reach more children at risk for exploitation. CRPC will be part of the MAC AIDS Fund initiative for children and youth affected by HIV/AIDS.</t>
  </si>
  <si>
    <t>11613</t>
  </si>
  <si>
    <t>Children and Community Development Organization</t>
  </si>
  <si>
    <t>staff salaries, operational costs, and materials for the kindergarten.</t>
  </si>
  <si>
    <t xml:space="preserve">Children and Community Development Organization (CCDO) works to improve the education and health of children in slum relocation communities in order to create a society where all children and their families are able to reach their full potential. </t>
  </si>
  <si>
    <t>GFC supports CCDO’s kindergarten program, which provides children aged 3 to 6 with all-day care, supplemental nutrition, basic literacy and numeracy education, and school readiness practice five days a week.</t>
  </si>
  <si>
    <t>The district of Posenchey on the outskirts of Phnom Penh has received an influx of families forcibly relocated from inner-city slum communities. Many of these families were formerly waste pickers or did other informal work in Phnom Penh. Relocated too far from the city center to travel to Phnom Penh for work, many families lost their livelihoods after the move. Due to the lack of opportunity, out-migration is common, with children as young as 15 traveling abroad to find work. The district, while developing, is still mainly rural and does not have the infrastructure to accommodate such a large increase in population. Lacking clean water, electricity, and sewer systems, these settlements often consist of one-room bamboo huts on stilts over pools of stagnant water. HIV infection has also spread throughout these communities, and in many families one or both parents are HIV-positive.</t>
  </si>
  <si>
    <t>Children and Community Development Organization (CCDO) was founded in 2010 to provide children in slum relocation communities with improved education and health in order to create a society where all children and their families are able to reach their full potential. CCDO works extensively with peer NGOs and local government units, including the HIV/AIDS Cooperating Committee, the Municipal Health Department, and the Ministry of Women Affairs. Founder Tola Eath has over ten years of NGO experience, working for anti-human trafficking NGO AFESIP Cambodia for two years and for GFC grantee partner Khemara for eight years, where she managed the kindergarten program.</t>
  </si>
  <si>
    <t>CCDO's programs include HIV outreach and education, income generation, and a kindergarten. The kindergarten provides all-day care five days a week to 77 children between the ages of 3 and 6 from the village of Andoung, in the Posenchey district. At the kindergarten, children receive a nutritious meal, learn basic literacy and numeracy, practice school readiness behaviors, and are given a safe space to play. CCDO also provides health and hygiene training, conducts home visits, refers children to a free clinic for medical care, and provides additional supplemental nutrition. After kindergarten graduation, CCDO works with administrators and teachers to enroll students in primary school without paying the commonly required illegal school fees. For the majority of the children in the kindergarten, at least one family member is also enrolled in the income generation project, which helps encourage families to send their children to kindergarten and support their schooling.</t>
  </si>
  <si>
    <t>CCDO runs the only all-day kindergarten program in the Posenchey district and is one of the few nonreligious organizations serving this vulnerable population. While focusing on vulnerable children, CCDO takes a whole-community approach and integrates family income generation into its programs to effectively target poverty, the main obstacle to improved children's health and education. The organization was founded in 2010 and only recently got its first large grant from Caring for Young Khmer, a Japanese organization. While CCDO is at a nascent stage, the staff and leadership have strong backgrounds, and the organization is poised for growth with GFC support.</t>
  </si>
  <si>
    <t>Percentage of kindergarten graduates who enroll in primary school</t>
  </si>
  <si>
    <t>Caring for Young Khmer</t>
  </si>
  <si>
    <t>11316</t>
  </si>
  <si>
    <t>Children and Young People's Protection and Development NGO</t>
  </si>
  <si>
    <t>Letter of interest</t>
  </si>
  <si>
    <t>staff salaries, awareness-raising workshops, vocational training, and cultural and artistic activities for girls in the prevention and rehabilitation program.</t>
  </si>
  <si>
    <t xml:space="preserve">Children and Young People’s Protection and Development NGO (CYPPD) offers a range of integrated programs for vulnerable children and focuses on safety, education, child rights, and health training. </t>
  </si>
  <si>
    <t>GFC supports CYPPD’s prevention and rehabilitation program, which provides financial support for girls’ education and holds regular workshops for sexually abused or at-risk girls on financial literacy, life skills, child rights, and the dangers of hazardous child labor and human trafficking, enabling them to make safe decisions concerning employment.</t>
  </si>
  <si>
    <t>During its five years of GFC support, CYPPD has expanded the reach and depth of its programs. Last year, CYPPD provided 360 children with abuse prevention, education, and rehabilitation services, a 66 percent increase over its baseline figure. Over the past five years, CYPPD has helped 107 out-of-school girls enroll in alternative education centers, 30 percent of whom went on to enroll in formal schools, and has supported the enrollment of 60 girls in vocational education centers. The organization has also gained a strong reputation in the national and international NGO communities and was selected by the International Labor Organization to lead 30 other Mongolian NGOs as the coordinating organization of the National Network against Worst Forms of Child Labor. Due to the pressures of rising inflation and low international donor investment in Mongolia, CYPPD has been unable to grow its budget significantly during its partnership with GFC. However,  CYPPD has continued to find new donors and to implement strong programs. GFC will provide support during this final grant year to prepare the organization for exit.</t>
  </si>
  <si>
    <t>Percentage of girls demonstrating positive changes in psychological or emotional well-being</t>
  </si>
  <si>
    <t>FDG Enterprises</t>
  </si>
  <si>
    <t>Project Mongolia</t>
  </si>
  <si>
    <t>Akosia</t>
  </si>
  <si>
    <t>ILO/IPEC</t>
  </si>
  <si>
    <t>991.04</t>
  </si>
  <si>
    <t>CYPPD offers a range of integrated programs for vulnerable children and focuses on safety, education, child rights, and health training.</t>
  </si>
  <si>
    <t>Our grant supports CYPPD's prevention and rehabilitation program, which offers financial support for girls' education and holds regular workshops for sexually abused or at-risk girls to learn about financial literacy, life skills, child rights, and the dangers of hazardous child labor and human trafficking, enabling them to make safe decisions concerning employment.</t>
  </si>
  <si>
    <t>In Mongolia, the transition from communism to a market economy has led to drastic changes. People now have more mobility, both across and within borders, and this has increased the risk of trafficking, particularly for young girls and women. Recent studies indicate that Mongolia is now a source and transit point for teenage trafficking victims. Many girls are lured by promises of lucrative jobs or marriage, while others are forced into prostitution by their families as a desperate way out of poverty. It is estimated that there are more than 250 underage girls engaged in prostitution in Ulaanbaatar alone, and they are at a high risk of being trafficked. UNICEF reports that the number of underage girls engaged in commercial sex in Mongolia increased by 82 percent from 2001 to 2005. Without the knowledge and skills to protect themselves, girls remain at risk for trafficking and sexual exploitation.</t>
  </si>
  <si>
    <t>Children and Young People's Protection and Development NGO (CYPPD), previously Equal Step Centre, has worked since 2002 to protect the rights and promote the healthy development of vulnerable children and their families in and around Ulaanbaatar. CYPPD offers a range of integrated programs that focus on four primary areas: safety, which concentrates on protecting children from dangerous practices and hazardous environments; child education, which offers education and training to children and youth; child participation and health training, which helps children understand their basic rights and themselves; and foreign communication and cooperation, which builds strategic partnerships with government and NGO partners to promote the organization's mission. CYPPD is a key member of ECPAT, the International Society for Prevention of Child Abuse and Neglect, and is the coordinating organization of the National Network against the Worst Forms of Child Labor. CYPPD's director has worked with children for over 20 years and was previously with Save the Children in Mongolia.</t>
  </si>
  <si>
    <t>In order to equip adolescent girls to better protect themselves against sexual exploitation and abuse, this program offers a comprehensive range of activities that focus on both prevention and rehabilitation. Girls are able to participate in activities such as dance and aerobics classes, which are offered three times a week at CYPPD's recreation center. Girls and their families also take part in workshops and trainings on topics such as financial literacy, life skills, child labor, and human trafficking. The program also supports girls to return to school to continue their education or attend vocational classes that enable them to find safe and productive employment. CYPPD targets girls who are working in the marketplace and in poor communities, where the risk of prostitution and sexual exploitation is high.</t>
  </si>
  <si>
    <t>In year 5, further dialogue helped CYPPD better understand how to calculate the number of children/youth served indirectly, greatly expanding the number of children it counts as indirectly served.</t>
  </si>
  <si>
    <t>In year 5, CYPPD improved its IT capacity with Adobe Youth Voices training. Community impressions of CYPPD and NGOs in general also greatly improved. HR and financial management decreased due to staff retention and strategic fundraising challenges.</t>
  </si>
  <si>
    <t>In year 5, CYPPD lost funding from its largest donor, ILO/IPEC, due to the completion of funded projects. However, the organization was able to successfully raise funds from new donors, and thus its expenditures remained stable.</t>
  </si>
  <si>
    <t>UN-HABITAT Youth Fund</t>
  </si>
  <si>
    <t>International Women's Association of Mongolia</t>
  </si>
  <si>
    <t>Mongol Rally</t>
  </si>
  <si>
    <t>991.03</t>
  </si>
  <si>
    <t>Children and Young People's Protection and Development NGO (CYPPD), previously Equal Step Centre, has been working since 2002 to protect the rights and promote the healthy development of vulnerable children and their families in and around Ulaanbaatar. It offers a range of integrated programs focusing on four primary areas: safety, including child protection, which focuses on preventing children from falling into dangerous practices and hazardous environments; child education, which offers education, training, and life skills to children and youth; child participation and health training, which helps children understand their basic rights and themselves; and foreign communication and cooperation, which builds strategic partnerships with government and nongovernmental partners to promote CYPPD's mission. CYPPD is a key member of ECPAT, the International Society for Prevention of Child Abuse and Neglect, and the Child Rights Information Network. CYPPD's director has worked with children for over 20 years and was previously with Save the Children in Mongolia.</t>
  </si>
  <si>
    <t>In order to equip adolescent girls to better protect themselves against sexual exploitation and abuse, this program offers a comprehensive range of activities that focus on both prevention and rehabilitation. Girls are able to participate in activities such as dance and aerobics classes, which are offered three times a week at the recreation center. The girls and their families also take part in regular workshops and trainings on topics such as financial literacy, life skills, child rights, child labor, and human trafficking. Some of the girls in the program are supported to return to school to continue their education, and others are offered vocational classes that enable them to find safe and productive employment. In particular, CYPPD targets girls who are working in the marketplace and in poor communities, where the risk of prostitution and sexual exploitation is high.</t>
  </si>
  <si>
    <t>ArtAction</t>
  </si>
  <si>
    <t>Edinburgh Global Partnerships</t>
  </si>
  <si>
    <t>13186</t>
  </si>
  <si>
    <t>Monrovia</t>
  </si>
  <si>
    <t>Children Assistance Program</t>
  </si>
  <si>
    <t>Rosana Schaack (GFC grantee partner Touching Humanity in Need of Kindness, Liberia)</t>
  </si>
  <si>
    <t>In the 7 years of partnership with GFC, CAP has taken advantage of GFC’s technical guidance and capacity building. A result of this has been outstanding growth, both in program quality and organizational capacity. With GFC’s guidance, CAP was able to gain support from both local and international partners, which translated into remarkable in-kind support. CAP has participated in two GFC Knowledge Exchange workshops, which granted the organization an opportunity to form strategic partnerships with other local NGOs. The organization also used GFC’s opportunity grants to developed deep community connections and customize its programs to respond to the needs of the communities it serves. These efforts elevated the organization’s image to attract the attention of the Ministries of Gender, Children and Social Protection and Education in Liberia to partner with CAP in the areas of education and Child Protection. CAP’s ECD work has been highlighted in several local media thus contributed to enhanced visibility and credibility of the organization. During the Ebola crisis, CAP increased its efforts to develop initiatives that respond to the needs of families affected while simultaneously continuing to focus on its regular childcare and protection programs. The organization has mobilized and trained its staff on child protection issues and has oriented community-based volunteers on how to aggressively promote education at the early childhood stage.</t>
  </si>
  <si>
    <t>The number of children served fell significantly because most of CAP’s beneficiaries who were affected by the Ebola epidemic have either been reintegrated into their families or placed with foster parents.</t>
  </si>
  <si>
    <t>CAP’s budget growth was a result of additional funds the organization generated internally, as well as  funding  from the World Bank to expand its education initiatives.</t>
  </si>
  <si>
    <t>Percentage of program participants who transitioned to primary school</t>
  </si>
  <si>
    <t>CAP's Early Childhood Development Program</t>
  </si>
  <si>
    <t>World Bank through the Ministry of Gender and Children</t>
  </si>
  <si>
    <t>12880</t>
  </si>
  <si>
    <t>home visits, transportation for community outreach programs, and salaries of ECD teachers.</t>
  </si>
  <si>
    <t>Children Assistance Program (CAP) builds the capacity of vulnerable children and youth to become active members of their communities through comprehensive educational, healthcare, and economic empowerment services.</t>
  </si>
  <si>
    <t>GFC supports CAP’s early childhood education center, which provides basic education to the children of market sellers in the Old Road slum community in Monrovia.</t>
  </si>
  <si>
    <t>CAP has developed impressive initiatives to support children who lost parents or other family members to Ebola. Children who are unable to return to or stay in school because of stigmatization associated with the virus are also supported by the organization. The organization received support from EDUCARE and NAEAL in Liberia to provide psychosocial services to families still struggling to recover from the impact of the Ebola crisis. Although CAP focused on addressing the crisis for several months, the organization also continued to provide essential support for children at the ECD level and to help families understand the importance of education for their children. The organization has mobilized and trained its staff on child protection issues and has oriented community-based volunteers on how to aggressively promote education at the early childhood stage. CAP is now focusing on actively engaging the primary schools attended by its ECD graduates in order to help these schools maintain good tracking and referral systems for children who need assistance.</t>
  </si>
  <si>
    <t>There has been a significant reduction in the income CAP receives from its internal resource mobilization efforts, since many people are still recovering from the impact of the Ebola crisis. This has contributed to its lower expenditure budget.</t>
  </si>
  <si>
    <t>CAP’s intensive home visits and community outreach programs encouraged parents to keep their children in school, which accounts for the much higher program outcome.</t>
  </si>
  <si>
    <t>EDUCARE &amp; NAEAL</t>
  </si>
  <si>
    <t>12513</t>
  </si>
  <si>
    <t>home visits to encourage children to return to school, administrative expenses and post-Ebola management costs.</t>
  </si>
  <si>
    <t>CAP did a great job last year of working with other partners to recover from the impact of the Ebola epidemic. Despite the vast challenges faced by CAP as a result of the Ebola crisis, the organization continued to improve the quality of its early childhood education program. CAP also served the needs of children outside its program who were severely affected by the Ebola crisis. GFC provided an emergency grant during the past year to help CAP better respond to the Ebola epidemic. CAP also received an opportunity grant from GFC, which was used to strengthen the capacity of its staff to better manage the post-Ebola challenges of its beneficiaries and their families. CAP participated in the 2015 Knowledge Exchange workshop in Ghana, where the organization shared its work and formed strategic partnership with other experienced GFC partners in order to promote continued learning and improvement. CAP will continue to benefit from GFC’s technical support as the organization both implements its programs and addresses the repercussions of the Ebola epidemic.</t>
  </si>
  <si>
    <t>Poor program outcome performance is a result of schools being shut down for a long time during the Ebola pandemic.</t>
  </si>
  <si>
    <t>CAP’s budget declined because the organization ended one of its projects, thereby losing a major donor. In addition, some of its donors stopped funding or suspended their funding activities in Liberia due to the Ebola crisis.</t>
  </si>
  <si>
    <t>CAP is still struggling to fully get back on track with its core program after the Ebola epidemic, while at the same time working to address post-Ebola issues. All activities are being done with very limited resources.</t>
  </si>
  <si>
    <t>NARDA</t>
  </si>
  <si>
    <t>Early Childhood Development</t>
  </si>
  <si>
    <t>12236</t>
  </si>
  <si>
    <t>12118</t>
  </si>
  <si>
    <t>administrative costs, program and Ebola management expenses.</t>
  </si>
  <si>
    <t>CAP has continued to expand its early childhood education (ECD) and reading programs, despite being in an area affected by the Ebola epidemic. The organization trained over 120 students as peer educators and youth counselors in 25 schools, and the students are now participating in diverse efforts to deepen the education campaign on the Ebola virus. CAP has also increased its information technology capacity and improved its Internet connectivity speed by acquiring new computers. For the coming year, GFC will support CAP in redesigning its initiatives to assist more beneficiaries affected by Ebola and to enhance its visibility.</t>
  </si>
  <si>
    <t>The number of children served increased due to new Ebola-related initiatives, as well as better reporting, which was made possible by expanding CAP’s data collection to include its Human Rights Based Approach &amp; Child Sponsorship program.</t>
  </si>
  <si>
    <t>The organization increased its budget through additional support from new donors such as ActionAid Liberia, in addition to funds generated from its ECD program.</t>
  </si>
  <si>
    <t xml:space="preserve">Plan International </t>
  </si>
  <si>
    <t>11730</t>
  </si>
  <si>
    <t>its early childhood program, teacher salaries, and educational materials.</t>
  </si>
  <si>
    <t xml:space="preserve">Children Assistance Program (CAP) builds the capacity of vulnerable children and youth to become active members of their communities through comprehensive educational, healthcare, and economic empowerment services. </t>
  </si>
  <si>
    <t>GFC supports CAP's early childhood education center, which provides basic education to the children of market sellers in the Old Road slum community in Monrovia.</t>
  </si>
  <si>
    <t>CAP benefited from peer learning from other GFC grantee partners at a GFC Knowledge Exchange in Senegal, which contributed to the improvement of its early childhood education and reading programs. CAP has joined a few local networks, such as the Liberia Child Protection Network and the New African Research and Development Agency, to help broaden its scope and create strategic alliances. With technical guidance from GFC, the organization has expanded its initiatives to include child sponsorship programs. The organization has also improved its record-keeping and due diligence processes, as well as its monitoring and evaluation systems, due to new staff recruitment and staff capacity-building exercises. GFC plans to assist CAP by focusing on leveraging activities and the establishment of sound sustainability structures.</t>
  </si>
  <si>
    <t>11293</t>
  </si>
  <si>
    <t>teachers' salaries and trainings, teaching supplies, and mentoring session expenses.</t>
  </si>
  <si>
    <t>Concern Worldwide</t>
  </si>
  <si>
    <t>11010</t>
  </si>
  <si>
    <t>CAP works to build the capacity of vulnerable children and youth to become active members of their communities through comprehensive educational, healthcare, and economic empowerment services.</t>
  </si>
  <si>
    <t>Our grant supports CAP's Early Childhood Education center, which provides basic education to the children of market sellers in the Old Road slum community in Monrovia.</t>
  </si>
  <si>
    <t>The 2005 elections signaled the beginning of a new era in Liberia after a decade of conflict that destroyed the country's basic infrastructure, its social services, and the ability of parents and communities to care for and educate their children. The ongoing efforts of the current administration, especially in the education sector, have led to pronounced improvements. Since the introduction of free and compulsory education in 2006, enrollment rates have significantly increased. In 2007, over 450,000 students were enrolled in primary school, compared to 95,000 prior to 2006. In addition, the gender gap is gradually closing, with 664,000 girls enrolled in primary and secondary school during the 2007-2008 school year, compared to 729,000 boys. Despite such great improvements, the government has yet to develop an early childhood education policy. Liberia's 2008 census found that the majority of students in first grade were "over age" and had missed out on programs to prepare them for subsequent schooling and success; some students in first grade were as old as 20.</t>
  </si>
  <si>
    <t>Founded in 1991 to meet the humanitarian needs of children and women in response to the emergency situation in Liberia at the time, Children Assistance Program (CAP) has been working since 2001 to build the capacity of children and youth to enable them to reach their full potential and become active members of their communities. Working in four rural counties in Liberia and in slum areas in the capital of Monrovia, the organization accomplishes its mission through health, education, and economic empowerment programs. CAP's early childhood education program, the organization's core program, serves over 200 children. The organization's youth drop-in center in the Old Road slum area of Monrovia provides counseling by trained community volunteers on sexual and reproductive health. CAP's economic empowerment program has provided 225 young women and out-of-school adolescent mothers with business development skills, microloans, and skills training in unconventional fields, including carpentry, plumbing, and blacksmithing. CAP is a member of the Liberia National Working Group on Adolescent Girls and in 2010 was featured in a national documentary on economic empowerment for adolescent girls.</t>
  </si>
  <si>
    <t>Established in 2006, CAP's early childhood education (ECE) program is located in the market area of the Old Road slum community in Monrovia. Serving 250 children, from toddlers to third-graders, the ECE center is the only one in the community. The center directly targets the children of market sellers-children who would otherwise spend their days at home or in the market area without proper adult supervision. CAP's ECE program emphasizes the importance of play, and its teaching techniques incorporate tools and visual aids that are familiar to the children, such as market produce to teach colors and numbers. Teachers at the ECE center work closely with parents and involve them in the center's activities in order to ensure that the parents are aware of their roles and responsibilities once their children transition out of the ECE program and into formal school. GFC's initial grant will support general expenses for CAP's early childhood education program.</t>
  </si>
  <si>
    <t>IRC</t>
  </si>
  <si>
    <t>World Education</t>
  </si>
  <si>
    <t>116.03</t>
  </si>
  <si>
    <t>Malawi</t>
  </si>
  <si>
    <t>Children in the Wilderness</t>
  </si>
  <si>
    <t>Through a unique partnership with a private safari company, CITW offers basic education, life skills training, and vocational training to orphaned and vulnerable children through experiential learning camps held at safari sites during the commercial off-season.</t>
  </si>
  <si>
    <t>Our grant supports CITW's education program, which offers scholarships to children in secondary school.</t>
  </si>
  <si>
    <t>The small, landlocked country of Malawi in southern Africa is home to nearly 12 million people, half of whom are under the age of 15. Cyclical drought leaves nearly 5 million people at risk of famine during the dry season. This, coupled with subsistence agricultural practices, leaves much of the population dependent on food relief for part of the year. The AIDS epidemic that ravages southern Africa is harsh here, with an estimated 14 percent of the population HIV-infected and over 1 million AIDS orphans. Wildlife is one of Malawi's most viable economic industries; tourism is centered around the national parks. Through ecotourism, Malawi is able to capitalize on its natural assets with a steady stream of tourists seeking remote safari camping experiences off the beaten track.</t>
  </si>
  <si>
    <t>Children in the Wilderness (CITW) is a nonprofit community-based organization that has a formal partnership with the private safari company Central African Wilderness Safaris. Founded in 2003, CITW offers life skills, education, and opportunities to orphans and vulnerable children who live in the rural areas around the safari camps. The unique nonprofit-private partnership allows CITW to benefit from the full use of the tourist camps in the off-season, when the camps are closed. Each season, CITW implements a camp empowerment program for orphaned and vulnerable children from ages 7 to 18 who are selected by each community's Children's Rights Committee.  Once selected, campers participate in the seasonal camp, biannual retreats, and weekly follow-up program for five years, learning about civic responsibilities, human rights, environmental conservation, HIV/AIDS, hygiene, and nutrition. CITW follows an intentional-programming model, which means that every recreational camp activity is designed with a particular psychosocial purpose behind it; for example, developing leadership qualities, building independence and self-reliance, encouraging resilience, or providing creative psychosocial therapy. Each child has an individually tailored program, including medical assessment, HIV testing, educational and vocational planning and support, and, for HIV-positive children, support and accompaniment to receive free anti-retroviral therapy.</t>
  </si>
  <si>
    <t>CITW offers secondary-school scholarships to about 75 campers between the ages of 9 and 18, facilitating their enrollment in and attendance at secondary schools to which they would otherwise not have access. Children are selected for this scholarship based on need, desire to continue schooling, and academic potential as evidenced by grades and acceptance into high-quality public secondary schools. Following completion of their studies, some students enter the tourism industry. CITW works with Central African Wilderness Safaris and other private businesses to place these students in internships and to find them employment in the ecotourism industry and other sectors.</t>
  </si>
  <si>
    <t>Last year, CITW measured youth indirectly served more broadly, counting the average population of youth within a five-kilometer radius of its centers.</t>
  </si>
  <si>
    <t>CITW has developed a strategic plan for programming for 2010 to 2013, adopted improved accounting software, and developed stronger M&amp;E tools.</t>
  </si>
  <si>
    <t>Wilderness Wildlife Trust</t>
  </si>
  <si>
    <t>South Africa</t>
  </si>
  <si>
    <t>Rosemary Pencil Foundation</t>
  </si>
  <si>
    <t>University of California- Los Angeles</t>
  </si>
  <si>
    <t>Pickfit Tyres Ltd.</t>
  </si>
  <si>
    <t>116.02</t>
  </si>
  <si>
    <t>Through a unique partnership with a private safari company, CITW offers basic education and life skills and vocational training to orphaned and vulnerable children through experiential learning camps held at safari sites during the commercial off season.</t>
  </si>
  <si>
    <t>CITW's education program also offers scholarships to children in secondary school.</t>
  </si>
  <si>
    <t>The small, landlocked country of Malawi in southern Africa is home to nearly 12 million people, half of whom are under the age of 15. Cyclical drought leaves nearly 5 million people at risk of famine during the dry season. This, coupled with subsistence agricultural practices, leaves much of the population dependent on food relief for part of the year. The AIDS epidemic that ravages southern Africa is harsh here, with an estimated 14 percent of the population HIV-infected and over 1 million AIDS orphans. Tourism is centered around the national parks; wildlife is one of Malawi's most viable economic industries. Through ecotourism, Malawi is able to capitalize on its natural assets with a steady stream of tourists seeking remote safari camping experiences off the beaten track.</t>
  </si>
  <si>
    <t>Children in the Wilderness (CITW) is a nonprofit community-based organization that has a formal partnership with the private safari company Central African Wilderness Safaris. Founded in 2003, CITW offers life skills, education, and opportunities to orphans and vulnerable children who live in the rural areas around the safari camps. The unique nonprofit-private partnership allows CITW to benefit from the full use of the tourist camps in the off-season, when the camps are closed. Each season, a total of approximately 100 children aged 7 to 18 are selected by each community's Children's Rights Committee to participate in weeklong camp experiences, coupled with interim outreach and follow-up in their home communities. Once selected, campers participate in the seasonal camp, biannual retreats, and weekly follow-up program for five years, learning about civic responsibilities, human rights, environmental conservation, HIV/AIDS, hygiene, and nutrition. CITW follows an intentional-programming model, which means that every recreational camp activity is designed with a particular psychosocial purpose behind it; for example, developing leadership qualities, building independence and self-reliance, encouraging resilience, or providing creative psychosocial therapy. Each child has an individually tailored program, including medical assessment, HIV testing, educational and vocational planning and support, and, for HIV-positive children, support and accompaniment to receive free anti-retroviral therapy.</t>
  </si>
  <si>
    <t>Last year, CITW only counted children who were current recipients of services as being served directly. This year, the organization included past program participants who received follow up support in the total for numbers served directly.</t>
  </si>
  <si>
    <t>CITW did not complete the OCI assessment in year 4.</t>
  </si>
  <si>
    <t>13276</t>
  </si>
  <si>
    <t>Kitgum</t>
  </si>
  <si>
    <t xml:space="preserve">Children of the World Foundation </t>
  </si>
  <si>
    <t>Florence Ochola (Uganda Fund, Uganda)</t>
  </si>
  <si>
    <t>COW has utilized GFC’s capacity strengthening support to attract the Ministry of Gender, Labour and Social Development of Uganda and other international stakeholders to contribute both technically and financially into their programs. Through the use of skills gained from training in Fundraising and Grant Management funded by GFC, the organization received support to strengthen its child safety programs from the UN Universal Periodic Review –Geneva and other international donors. COW was also recognized by the Kitgum District Local Government of Uganda and the Regional Support Initiative in South Africa for being a champion for leading efforts to support children affected by conflicts.  Some girls supported by the GFC grant were invited to present at an international conference for conflict affected girls.</t>
  </si>
  <si>
    <t>COW Foundation’s response to the influx of South Sudanese refugees in Uganda increased the number of beneficiaries.</t>
  </si>
  <si>
    <t>COW Foundation received funds for emergency response to the refugee crisis, and this increased its budget.</t>
  </si>
  <si>
    <t>Rotary Club</t>
  </si>
  <si>
    <t>Nando peretti/A-Z</t>
  </si>
  <si>
    <t>Uganda Protestant Medical Bureau -UPMB</t>
  </si>
  <si>
    <t>13031</t>
  </si>
  <si>
    <t>payment of school fees and learning tools for the livelihood program.</t>
  </si>
  <si>
    <t>Children of the World (COW) Foundation works in conflict-affected areas of Uganda to support adolescent girls, most of whom were abducted or abused by the Lord’s Resistance Army and are now young mothers, disabled, HIV-positive, stigmatized, or psychologically alienated, by offering cost-effective education and employment skills training, in addition to psychosocial support to strengthen the girls’ coping mechanisms for managing post-war trauma.</t>
  </si>
  <si>
    <t>GFC supports COW Foundation’s secondary-education and livelihood training initiatives, which use apprenticeships and mentorships to address participants’ retention and address issues of exclusion and stigma.</t>
  </si>
  <si>
    <t xml:space="preserve">Over the past year, COW Foundation has grown its donor base through demonstrating the impact of its programs for adolescent girls affected by conflict in northern Uganda. With technical assistance from GFC-funded consultants, the organization attracted multiyear funding from the USAID/SDS program, which is aimed at improving delivery of social services to marginalized populations in Uganda. COW Foundation also strengthened its partnership with the Ministry of Gender, Labour and Social Development and other government agencies that have a stake in quality education for girls in a post-conflict environment. Through these partnerships, the executive director of the organization was invited to many seminars and networking opportunities, including the UN Universal Periodic Review forum focused on post-conflict communities. The organization has improved its monitoring and evaluation systems and is currently focusing on ensuring that it provides high-quality learning opportunities for the girls it supports. </t>
  </si>
  <si>
    <t>COW Foundation received grants from the International Solidarity Foundation and ENventure for its girls' education program, and that contributed to the organization’s expenditure budget increase.</t>
  </si>
  <si>
    <t>USAID-SDS Programme</t>
  </si>
  <si>
    <t>International Solidarity Foundation</t>
  </si>
  <si>
    <t>ENventure</t>
  </si>
  <si>
    <t>12538</t>
  </si>
  <si>
    <t>tutoring for the girls in the secondary-education program, learning and working tools for the girls’ livelihood program, and monitoring costs.</t>
  </si>
  <si>
    <t>GFC supports COW Foundation’s secondary-education and livelihood training initiatives, which use apprenticeships and mentorships to ensure participants’ retention and address issues of exclusion and stigma.</t>
  </si>
  <si>
    <t>COW Foundation has made momentous progress in the past year, strengthening its programs and more than doubling its expenditure budget. The organization partnered with other stakeholders to develop a "pro-poor community education program," which sponsored 100 students. As part of the network of GFC partners in Uganda, COW Foundation participated in various trainings, including one on resource mobilization and board development. The organization also received assistance from a consultant supported by GFC to strengthen its capacity in monitoring and evaluation and to develop measurable indicators to better track its programs, especially the program for conflict-affected girls. In addition, the organization is receiving guidance from a GFC-supported organizational development consultant to gain national NGO status. In the coming year, GFC will continue assisting COW Foundation to manage its growth and enhance its visibility. COW Foundation will also be encouraged to coach other GFC partners in Uganda.</t>
  </si>
  <si>
    <t>Positive OCI changes are due to support from the M&amp;E and OD consultants.</t>
  </si>
  <si>
    <t>The budget increase is due to COW Foundation’s ability to attract new donors.</t>
  </si>
  <si>
    <t>COW Foundation has a rare ability to mobilize resources and connect to strategic partners such as USAID and International Solidarity Foundation, which provide in-kind support in addition to funding.</t>
  </si>
  <si>
    <t>SDS-USAID</t>
  </si>
  <si>
    <t>ISF-Finland</t>
  </si>
  <si>
    <t>Uganda/Finland</t>
  </si>
  <si>
    <t>National Union of Disabled Person Uganda (NUDIPU)</t>
  </si>
  <si>
    <t>FountainHead Institute of Technology &amp; Mgt (FIMAT)</t>
  </si>
  <si>
    <t>12134</t>
  </si>
  <si>
    <t>the girls’ secondary education and livelihood skills program, staff salaries, and operating costs.</t>
  </si>
  <si>
    <t>GFC supports COW Foundation’s secondary education and livelihood training initiatives, which use apprenticeships and mentorships to ensure participants’ retention and address issues of exclusion and stigma.</t>
  </si>
  <si>
    <t>The organization was able to increase the number of children served as a result of increased funding from new donors.</t>
  </si>
  <si>
    <t>The growth in IT, fundraising, and other areas is due to GFC’s opportunity grant, and introductions to other donors, as well as changes made by COW Foundation after participating in a ML&amp;E webinar hosted by GFC.</t>
  </si>
  <si>
    <t>The increase in funding is due to successful leveraging initiatives, which resulted in COW Foundation attracting both local and international funding.</t>
  </si>
  <si>
    <t>Regional Psychosocial Support Initiative (REPSSI)/RATN</t>
  </si>
  <si>
    <t>(South Africa)</t>
  </si>
  <si>
    <t>International Solidarity Foundation (ISF)</t>
  </si>
  <si>
    <t>(Finland)</t>
  </si>
  <si>
    <t>Agency for Cooperation and Research in Development (ACORD)</t>
  </si>
  <si>
    <t>11712</t>
  </si>
  <si>
    <t>materials for girls' livelihood program and administrative expenses.</t>
  </si>
  <si>
    <t xml:space="preserve">Children of the World (COW) Foundation works in conflict-affected areas of Uganda to support adolescent girls, most of whom were abducted or abused by the Lord's Resistance Army and are now young mothers, disabled, HIV-positive, stigmatized, or psychologically alienated, by offering cost-effective education and employment skills training, in addition to psychosocial support to strengthen the girls' coping mechanisms for managing post-war trauma. </t>
  </si>
  <si>
    <t>GFC supports COW Foundation's secondary-education and livelihood training initiatives, which use apprenticeships and mentorships to ensure participants' retention and address issues of exclusion and stigma.</t>
  </si>
  <si>
    <t>Kitgum, which borders South Sudan, is one of the poorest districts in northern Uganda, with a poverty rate as high as 91 percent. The district's literacy rate is about 43 percent, with girls constituting the majority of those who are illiterate, and the school enrollment rate for girls in Kitgum lags behind the national average. This situation has been aggravated by the Lord's Resistance Army (LRA) conflict, which lasted over two decades. Despite notable progress toward peace, Kitgum remains deeply scarred by the conflict, which left thousands of people killed, disabled, traumatized, and displaced. The district faces a unique set of post-conflict challenges, including a population with unprecedented rates of sexual violence and an educational system in ruins. Children and schools were on the front lines of the LRA conflict, with schools often targeted by the warring factions.  LRA insurgents destroyed and occupied schools and disrupted the educational system. Adolescent girls were severely affected by the war; not only were they denied the chance for an education, but many were abducted by the LRA and forced to marry rebels. The outcome was a significant number of uneducated adolescent girls and young women returning from captivity either pregnant or with children.</t>
  </si>
  <si>
    <t>Founded in 2006, Children of the World (COW) Foundation focuses on supporting conflict-affected youth, especially girls, by giving them a second-chance education and an opportunity to acquire livelihood skills. COW Foundation also offers psychosocial support to ensure that its beneficiaries deal with their trauma and other effects of the war. The organization uses community participation and an integrated strategy to address the needs of its beneficiaries. The founder and CEO, Peter Ogenga Abwola, was abducted and severely abused by the LRA. He later escaped and worked to support himself through school. Due to his hard work and the organization's role in addressing the needs of children, COW Foundation has received recognition from the Uganda Network of AIDS Service Organizations and the Kitgum district government.</t>
  </si>
  <si>
    <t>With four full-time staff members, two part-time staff members, and 26 volunteers, COW Foundation serves over 1,500 youth between the ages of 15 and 22 who have been affected by the LRA conflict, and most of its beneficiaries are girls. The organization engages in community and school outreach programs, provides conflict-affected girls with second-chance education, and organizes activities to ensure girls' retention in school. COW Foundation supports small clubs in a number of schools, where trained mentors meet with beneficiaries at least once a week to help them address issues of stigmatization and any needs they may have. In addition, the organization's livelihood program provides career guidance for those who want to acquire livelihood skills and assists them in enrolling in apprenticeship programs, which are selected based on the local labor force needs. Upon successful completion of the apprenticeship program, participants are assisted in starting their own businesses or receive job placement support. Psychosocial support is a key aspect of the organization's program package. Beneficiaries who are HIV-positive or living with disabilities receive support to access healthcare services and participate in programs to overcome stigmatization and exclusion. The organization's community outreach program helps community members accept and support victims of the LRA conflict, as well as people living with HIV/AIDS or disabilities. COW Foundation also promotes peace-building issues, such as the use of dialogues to avoid a repetition of the LRA conflict.</t>
  </si>
  <si>
    <t>The founder and staff are committed to promoting partnerships with the local government and other civil society organizations, and they are effective in reaching extremely vulnerable groups of children. COW Foundation understands the difficulties facing its beneficiaries and has demonstrated an ability to mobilize community resources to support the organization. The organization is currently at an early stage in its development and has built an impressive reputation. Its unique community mobilization strategies can be shared with other organizations that are addressing similar issues as a way of promoting peer learning. Support from GFC will help COW Foundation realize its growth potential and promote organizational development.</t>
  </si>
  <si>
    <t>Regional AIDS Treatment Network/REPSSI</t>
  </si>
  <si>
    <t>Local Resource Fund Initiative</t>
  </si>
  <si>
    <t>National Union of Disabled Persons of Uganda</t>
  </si>
  <si>
    <t>12186</t>
  </si>
  <si>
    <t>Balykchy</t>
  </si>
  <si>
    <t>Children of Tien-Shan</t>
  </si>
  <si>
    <t>Asyl Aitbaeva (Interbilim Center, Kyrgyzstan)</t>
  </si>
  <si>
    <t>salaries, educational materials, and nutritious meals.</t>
  </si>
  <si>
    <t>Children of Tien-Shan runs an emergency shelter for vulnerable children and provides them with art therapy, HIV/AIDS education, and other services, with the eventual aim of reuniting them with their biological families or placing them with foster families.</t>
  </si>
  <si>
    <t>GFC supports the emergency shelter and the foster care program, which provides care for vulnerable children and places them in safe family environments.</t>
  </si>
  <si>
    <t>Over the course of its partnership with GFC, Children of Tien-Shan has built a stable organization with professional staff and strong internal organizational processes, which the organization believes were strengthened by careful use of GFC’s Organizational Capacity Index (OCI) as a guiding tool for the organization’s growth. Children of Tien Shan also took full advantage of GFC value-added services, including professional development activities through a Knowledge Exchange and an opportunity grant. In addition, the organization’s participation in the Adobe Youth Voices program through GFC increased the ability of Tien Shan’s staff and beneficiaries to tell their stories, attracting the attention of donors and alerting local authorities to the importance of the organization for this community. Although Children of Tien Shan’s budget is not as high as it was several years ago, the organization has a diverse foundation of local and international funders, as well as a center that it owns and operates itself, ensuring sustainability for its critical services.</t>
  </si>
  <si>
    <t>Number of children placed in a family or home environment</t>
  </si>
  <si>
    <t>Tearfund</t>
  </si>
  <si>
    <t>11797</t>
  </si>
  <si>
    <t>Children of Tien-Shan has benefited from several GFC value-added services, including a GFC Knowledge Exchange, an opportunity grant, and an Adobe Youth Voices technology grant, that have helped it to build a stable organization with a solid team. The organization is being prepared for exit with additional GFC inputs to help ensure the future of the shelter and the other programs.</t>
  </si>
  <si>
    <t>Kumtor Gold Company</t>
  </si>
  <si>
    <t>Kyrgyz Republic</t>
  </si>
  <si>
    <t>Fundraising campaign</t>
  </si>
  <si>
    <t>In-kind donations</t>
  </si>
  <si>
    <t>11346</t>
  </si>
  <si>
    <t xml:space="preserve">Children of Tien-Shan runs an emergency shelter for vulnerable children and provides them with art therapy, HIV/AIDS education, and other services, with the eventual aim of reuniting them with their biological families or placing them with foster families. </t>
  </si>
  <si>
    <t>The organization participated in a GFC Knowledge Exchange in 2012 and received an opportunity grant for staff to attend an organizational development workshop in 2011. Children of Tien-Shan has also improved its technological capacity through an Adobe Youth Voices grant. A planned exit within the next two years, with a possible Maya Ajmera Sustainability Award and additional GFC inputs, will help ensure the stability of the shelter and programs.</t>
  </si>
  <si>
    <t>10010.03</t>
  </si>
  <si>
    <t>Our grant supports the emergency shelter and the foster care program, which provides care for vulnerable children and places them in safe family environments.</t>
  </si>
  <si>
    <t>After independence from the Soviet Union in 1991, the small Central Asian country of Kyrgyzstan suffered major economic difficulties. According to Kyrgyz government estimates, in 2005 there were 2,000 to 15,000 neglected children living and working on the streets nationwide, depending on the time of year. In 2009, public upheaval led to the overthrow of President Bakiyev's administration, which led to renewed economic instability and an increase in the number of rural migrants to cities and children living and working on the streets. Balykchy, located near the Tien-Shan mountain range, is about two hours east of the capital, Bishkek, and has a population of around 40,000. It is a major industrial hub and transport center, with many street children. Some families are not able to support their children financially or emotionally, often due to unemployment and drug and alcohol abuse, and state orphanages are faced with a lack of resources and are often unable to provide proper care. There are few services to address drug or alcohol abuse, or the special needs of children.</t>
  </si>
  <si>
    <t>Children of Tien-Shan was founded in Balykchy in 2000 by a dynamic and dedicated couple, Irina and Dmitry Trofimov. Upon relocating to Balykchy, they were moved by the presence of hungry and neglected children on the streets and were determined to help. They started the organization by establishing a children's crisis center where children could find food, shelter, and safety. The center first accepted children in December 2000. Since that time, Children of Tien-Shan has helped children in crisis and has also provided various types of support to their families. While Children of Tien-Shan began as an emergency shelter, it now operates a number of programs designed to help at-risk children from infancy to age 18, with a current focus on in-home care and crisis services. The organization provides trainings for vulnerable children and their parents at the center and also runs a hot-lunch program for the children. Children of Tien-Shan is working with other children's organizations in Kyrgyzstan to develop the first foster care model for implementation across the country.</t>
  </si>
  <si>
    <t>Children of Tien-Shan's programs include services for street children who have been rejected by their families for a variety of reasons, including poverty and drug and alcohol abuse, or who have been neglected or abused. As part of the Crisis Center program, Children of Tien-Shan provides children with a safe place to live until reunification with their biological families is possible. The Crisis Center previously was run by full-time "foster parents," but it is now staffed by professional caregivers who provide emergency assistance and a loving environment in times of need.</t>
  </si>
  <si>
    <t>The increase in IT score is due to improved organizational proficiency as a result of the Adobe Youth Voices program.</t>
  </si>
  <si>
    <t>The grantee's budget decreased significantly from year 2 to year 3 after the loss of a multiyear Oak Foundation grant.</t>
  </si>
  <si>
    <t>Tear Fund</t>
  </si>
  <si>
    <t>10010.02</t>
  </si>
  <si>
    <t>Children of Tien-Shan runs an emergency shelter for vulnerable children, where the organization provides art therapy, HIV/AIDS education, and other services, with the eventual aim of returning children to their biological families or safe foster families.</t>
  </si>
  <si>
    <t>Our grant supports the emergency shelter and the foster care program, which provides care for vulnerable children and places children in safe family environments.</t>
  </si>
  <si>
    <t>Kyrgyzstan is a small country in Central Asia that gained independence from the Soviet Union in 1991. After independence, the country suffered major economic difficulties. In 2009, public upheaval led to the overthrow of President Bakiyev's administration, which led to economic instability, including a sharp rise in market prices. According to Kyrgyz government estimates, in 2005 there were 2,000 to 15,000 neglected children living and working on the streets nationwide, depending on the time of year. This has become an issue in many cities around the country. The town of Balykchy, located near the Tien-Shan mountain range, is about two hours east of the capital, Bishkek, and has a population of around 40,000. It is a major industrial hub and transport center, with many street children. Some families are not able to support their children financially or emotionally, often due to unemployment and drug and alcohol abuse, and state orphanages are faced with a lack of resources and are often unable to provide proper care. With the exception of a few government programs that lack funding and expertise, there are no services to address drug or alcohol abuse, and the schools offer no social services to address the special issues of children.</t>
  </si>
  <si>
    <t>Children of Tien-Shan was founded in Balykchy in 2000 by a dynamic and dedicated couple, Irina and Dimitri Trofimovi. Upon relocating to Balykchy, they were moved by the presence of hungry and neglected children on the streets and were determined to help. They started the organization by establishing a children's crisis center where children could find food, shelter, and safety. The center first accepted children in December 2000. Since that time, Children of Tien-Shan has helped more than 200 children in crisis and has also provided various types of support to their families. Children of Tien-Shan began as an emergency shelter, but it now operates a number of programs designed to help at-risk children from infancy to age 18, with a current focus on the in-home care program and Crisis Center program. The organization provides unique trainings for vulnerable children and their parents at the center and also runs a hot-lunch program for the children. Children of Tien-Shan is working with other children's organizations in Kyrgyzstan to develop the first foster care model for implementation across the country.</t>
  </si>
  <si>
    <t>The major decrease in funding is due to the loss of funding from the Oak Foundation, which shifted its funding priorities.</t>
  </si>
  <si>
    <t>Samaritans Purse</t>
  </si>
  <si>
    <t>13290</t>
  </si>
  <si>
    <t>Children’s Ger</t>
  </si>
  <si>
    <t>Ines Stople (Humboldt University of Berlin, Germany)</t>
  </si>
  <si>
    <t>Children’s Ger provides financial support and nonformal education to poor and disabled children and their families in the Bayankhoshuu ger district, an unplanned, semi-urban area of Ulaanbaatar made up of traditional portable felt dwellings</t>
  </si>
  <si>
    <t>GFC supports the basic needs of children in the organization’s nonformal education program, which provides children aged 8 to 19 with an education that is equivalent to the national curriculum for grades 1 to 5, focusing on those who have been rejected by government schools because of their age, educational background, or physical or mental disabilities.</t>
  </si>
  <si>
    <t>Children’s Ger continues to provide the basics of food, shelter, and education for vulnerable children. At the same time, the organization is seeking to increase the knowledge and skills of its staff in the areas of social work, educational techniques, and management. Over the last year GFC has provided an opportunity grant that supports specific capacity building for staff in terms of accounting practice, nutrition and counselling. These advances will allow Children’s Ger to better respond to the needs of its beneficiaries, with an eye toward implementing more sustainable solutions given the systemic problems in Mongolia. This complemented 2 previous opportunity grant aimed also aimed at training teachers to be able to have skills on social work and handling primary school children. They also attended an accounting training to help set up proper systems. Children’s Ger also participated in a Knowledge Exchange in Kyrgystan in  2016, which brought some insight into cross-regional issues, as well as specific skills in HR, board management, and leadership development.</t>
  </si>
  <si>
    <t>The slight decrease in the number of children served is due to some students transferring to formal schools or graduating.</t>
  </si>
  <si>
    <t>Individual Sponsors</t>
  </si>
  <si>
    <t>CICED</t>
  </si>
  <si>
    <t>Individual Sponsor</t>
  </si>
  <si>
    <t>Singapur</t>
  </si>
  <si>
    <t>12987</t>
  </si>
  <si>
    <t>teacher training, warm clothing, and warm showers in the public bathhouse for children in the education program.</t>
  </si>
  <si>
    <t>Children’s Ger provides financial support and nonformal education to poor and disabled children and their families in the Bayankhoshuu ger district, an unplanned, semi-urban area of Ulaanbaatar made up of traditional portable felt dwellings.</t>
  </si>
  <si>
    <t>Children’s Ger continues to provide the basics of food, shelter, and education for vulnerable children. At the same time, the organization is seeking to increase the knowledge and skills of its staff in the areas of social work, educational techniques, and management. These advances will allow Children’s Ger to better respond to the needs of its beneficiaries, with an eye toward implementing more sustainable solutions given the systemic problems in Mongolia. One of the cooking staff participated in a chef’s training program, where she gained skills to prepare better, more nutritious food for the children. Children’s Ger also participated in a Knowledge Exchange in Serbia last year, which brought some insight into cross-regional issues, as well as specific skills in HR, board management, and leadership development.</t>
  </si>
  <si>
    <t>Ryparken Lille Skole</t>
  </si>
  <si>
    <t>Children's Ger Donor program</t>
  </si>
  <si>
    <t>Donation from Mongolian Family</t>
  </si>
  <si>
    <t>Mongolian State</t>
  </si>
  <si>
    <t>12788</t>
  </si>
  <si>
    <t>warm clothing, winter boots, and warm showers in the public bathhouse for children in the education program.</t>
  </si>
  <si>
    <t>Over the past year, Children’s Ger continued to provide essential services for children and their families, including education, hot meals, showers, winter clothing, and counseling. The organization has built a strong volunteer community within Ulaanbaatar and abroad, specifically through the Japanese Hiroshima Joshinin organization. Children’s Ger has also leveraged local stakeholders such as mainstream schools that enroll students from Children’s Ger without charging tuition, thereby bridging the transition from nonformal education to formal education. The organization continues to invest in its human resources by ensuring that staff regularly attend relevant trainings and workshops in Mongolia.</t>
  </si>
  <si>
    <t>Children's Ger sponsors</t>
  </si>
  <si>
    <t>Peer and Bolor Lorinet</t>
  </si>
  <si>
    <t>Johnny Baltzersen</t>
  </si>
  <si>
    <t>Hiroshima Joshinin Volunteers</t>
  </si>
  <si>
    <t>12153</t>
  </si>
  <si>
    <t>Children’s Ger continued to provide vital services, including education, hot meals, showers, winter clothing, and counseling for children and their families in the past year. The organization also built a library and a playroom for afternoon activities and after-school care. A Mongolian living in Singapore has committed long-term funding for the provision of one hot meal per day to the children, while short-term funding covered the cost of the library construction project. For health reasons, Children’s Ger is trying to avoid using coal by installing a floor heating system in the library. The European Committee of Domestic Equipment Manufacturers (CECED) is funding this project. GFC will continue to provide capacity-building support to strengthen the education program and the warm meals and clothing programs.</t>
  </si>
  <si>
    <t>Hiroshima Joshinin Volentuur</t>
  </si>
  <si>
    <t>Boloroo Choijamz</t>
  </si>
  <si>
    <t>Enkhtuvshin D.</t>
  </si>
  <si>
    <t>Ger Project</t>
  </si>
  <si>
    <t>11713</t>
  </si>
  <si>
    <t>warm clothing, shoes, and showers in the public bathhouse for students in the education program.</t>
  </si>
  <si>
    <t>Children's Ger provides financial support and nonformal education to poor and disabled children and their families in the Bayankhoshuu ger district, an unplanned, semi-urban area of Ulaanbaatar made up of traditional portable felt dwellings.</t>
  </si>
  <si>
    <t>GFC supports the basic needs of children in the organization's nonformal education program, which provides children aged 8 to 19 with an education that is equivalent to the national curriculum for grades 1 to 5, focusing on those who have been rejected by government schools because of their age, educational background, or physical or mental disabilities.</t>
  </si>
  <si>
    <t>Germen</t>
  </si>
  <si>
    <t>SESED</t>
  </si>
  <si>
    <t>Joshinin volunteer Hiroshima</t>
  </si>
  <si>
    <t>11317</t>
  </si>
  <si>
    <t xml:space="preserve">Children’s Ger provides financial support and nonformal education to poor and disabled children and their families in the Bayankhoshuu ger district, an unplanned, semi-urban area of Ulaanbaatar made up of traditional portable felt dwellings. </t>
  </si>
  <si>
    <t>Roskilde Festival Charity Society</t>
  </si>
  <si>
    <t>Rotary Club of Ulaanbaatar</t>
  </si>
  <si>
    <t>11008</t>
  </si>
  <si>
    <t>Our grant supports the life needs of children in the organization's nonformal education program, which provides children aged 8 to 19 with an education that is equivalent to the national curriculum for grades 1 to 5, focusing on those who have been rejected by government schools because of their age, educational background, or physical or mental disabilities.</t>
  </si>
  <si>
    <t>In Mongolia, since the transition to a market economy, the population of the capital city of Ulaanbaatar has increased by 70 percent and now accounts for 40 percent of the country's population. Many of the city's new residents are former herders whose livelihoods have been damaged by bitter winters and widespread desertification. Most of these rural migrants live in one of the cities many ger districts: unplanned semi-urban areas made up of traditional Mongolia portable felt dwellings. According to the World Bank, more than 60 percent of Ulanbaatar's population lives in these informal settlements, which lack basic infrastructure including electricity, running water, sewage systems, and central heating. Unemployment is high in ger districts and average income is 43 percent lower than in other areas of the city. As a result of this widespread poverty and the pervasive overcrowding in local schools, many children leave school every year in order to work or to care for family members. Many children of rural migrants also lack proper documentation, presenting another barrier to school enrollment. As a result of these factors, many poor migrant children and youth are unable to access the education and skills they need to benefit from Ulaanbaatar's rapid economic development.</t>
  </si>
  <si>
    <t>Children's Ger was founded in 2009 to provide community-based support for poor and disabled children and their families living in the Bayankhoshuu ger district, to enable them to fully participate as integrated, active, and responsible members of society and live a life of dignity. In order to achieve this mission, Children's Ger implements two main programs. The organization has supported over 40 children each year in its family support program, which provides financial support to families below the poverty line to encourage their children to stay at-home and prevent them from becoming street children. Children's Ger also runs a nonformal education program for 30 to 40 children each year to meet the demand for education in the ger district, which is home to only one public kindergarten and one primary school for a population of 8,000. The organization is operated by trained teachers, social workers, and volunteers. Children's Ger works closely with the community and the executive director, Sarantuyaa Ravdan, is a ger district resident with extensive professional teaching and social work qualifications.</t>
  </si>
  <si>
    <t>Established in 2009, the Children's Ger nonformal education program provides 30 to 40 children aged 8 to 19 each year with an education equivalent to the national curriculum for grades 1 to 5. The program targets dropout and disabled children and youth, focusing on those whom government schools reject due to age, educational background, or physical or mental disabilities. Since 2009, over 100 children and youth have enrolled in the Children's Ger school, attaining basic literacy and numeracy. Children's Ger strives to help as many students as possible transition to mainstream schools, both to improve the children's educational outcomes and to facilitate social integration on as many levels as possible. To achieve this, the organization works with students to obtain the necessary documentation for registration and has established a relationship with a nearby private school to accept Children's Ger students who have successfully completed grade 5. Since 2009, all 30 children who have completed grade 5 have continued to grade 6 in mainstream school or have enrolled in other forms of continued education, including vocational training and specialized schools for the disabled. GFC's grant will support the nonformal education program by providing warm clothing and hygiene for the school's students.</t>
  </si>
  <si>
    <t>496.04</t>
  </si>
  <si>
    <t>Children's Legal Rights and Development Center</t>
  </si>
  <si>
    <t>Year 9</t>
  </si>
  <si>
    <t>CLRD provides legal assistance to juvenile offenders, documentation for advocacy purposes, rehabilitation and general welfare support for released juvenile detainees, and training and education.</t>
  </si>
  <si>
    <t>Our grant supports the program for children in detention centers, which provides training, education, and counseling to incarcerated children and youth, as well as training to the police and prison officials who interact with them.</t>
  </si>
  <si>
    <t>In poor urban areas of the Philippines, the number of children and youth living and working on the streets is increasing. A 2010 UNICEF article estimated that there were approximately 250,000 street children in the country, including 85,000 street children in Metro Manila alone. When employment is unavailable, these young people turn to petty crime as a means to survive. If arrested, these children are held in detention centers, where they are subjected to substandard conditions, physical and sexual abuse by adult detainees, and long periods of detention before their cases are reviewed. In addition to lifelong social stigma, such treatment leaves child detainees with severe and long-lasting effects on emotional well-being and can lead to violent, self-destructive, and other antisocial behavior.</t>
  </si>
  <si>
    <t>Located in metropolitan Manila, Children's Legal Rights and Development Center (CLRD) was established in 2002 in response to the growing need for child rights advocacy in the Philippines. The mission of CLRD is to promote and advance the rights of children and to protect them from abuse, neglect, exploitation, and discrimination through education and advocacy. CLRD manages a training and education program; a legal assistance and counseling program for detainees; a policy research, documentation, and advocacy program; and a welfare and rehabilitation program for released detainees. It has developed educational modules for young people that address discrimination, cultural biases, gender violence, and other forms of rights abuse encountered by children in detention centers. The legal component of CLRD's work with youth includes direct legal assistance regarding alleged crimes as well as management of any child abuse or exploitation cases that are discovered.</t>
  </si>
  <si>
    <t>The goal of the training and education program is to increase young people's awareness of their nationally and internationally recognized children's, civil, and legal rights. Children aged 10 to 17 in detention centers are taught to identify unlawful abuses occurring within the centers, proper ways of handling or reporting such abuses, and ways to take responsibility and initiative in advancing their legal cases. Participants are also given awareness training on gender respect, diversity and cultural relativism, social equality, and local laws concerning crime and violence. CLRD has adopted the child-to-child approach, using training in peer counseling to address child rights and awareness. The organization continues to run its Alternative Learning System (ALS), an alternative education program for poor, out-of-school youth aimed at decreasing youth involvement in petty crimes and gang recruitment.</t>
  </si>
  <si>
    <t>CLRD's OCI scores decreased slightly in Year 9 due to the organization's extended fundraising difficulties and resource constraints on staff compensation.</t>
  </si>
  <si>
    <t>DKA-Austria</t>
  </si>
  <si>
    <t>Tagle and Associates</t>
  </si>
  <si>
    <t>Medical Action Group</t>
  </si>
  <si>
    <t>496.03</t>
  </si>
  <si>
    <t>In the poor urban areas of the Philippines, the number of children and youth living and working on the streets is increasing. A 2002 report by Jubilee Action estimated that there were 1.5 million street children in the country, including 7,500 to 8,000 "full-time" street children with no families. When employment is unavailable, these young people turn to petty crime as a means to survive. If arrested for criminal behavior, these children are held in detention centers, where they are subjected to substandard conditions, physical and sexual abuse by adult detainees, and long periods of detention before their cases are reviewed. According to UNICEF, more boys than girls are in detention centers, and the boys are typically 14 to 17 years old. In addition to attaching a lifelong social stigma to these youth, such treatment has severe and long-lasting effects on their emotional well-being and can lead to violent, self-destructive, and other antisocial behavior.</t>
  </si>
  <si>
    <t>Located in the Manila metropolitan area, Children's Legal Rights and Development Center (CLRD) was established in 2002 in response to the growing need for child rights advocacy in the Philippines. The mission of CLRD is to promote and advance the rights of children and to protect them from abuse, neglect, exploitation, and discrimination through education and advocacy. CLRD manages a training and education program; a legal assistance and counseling program for detainees; a policy research, documentation, and advocacy program; and a welfare and rehabilitation program for released detainees. It has developed educational modules for young people that address discrimination, cultural biases, gender violence, and other forms of rights abuse encountered by children in detention centers. The legal component of CLRD's work with youth includes both direct legal assistance for their alleged crimes and management of any child abuse or exploitation cases that are discovered.</t>
  </si>
  <si>
    <t>The goal of the training and education program is to increase young people's awareness of their nationally and internationally recognized children's, civil, and legal rights. Children aged 10 to 17 in detention centers are taught to identify unlawful abuses occurring within the centers, proper ways of handling or reporting such abuses, and ways to take responsibility and initiative in advancing their legal cases. Participants are also given awareness training on gender respect, diversity and cultural relativism, social equality, and local laws concerning crime and violence. CLRD has adopted the child-to-child approach, using training in peer counseling to address child rights and awareness. This year, the organization will also pilot a program called the Alternative Learning System (ALS), an alternative education program for poor, out-of-school youth aimed at decreasing youth involvement in petty crimes and gang recruitment.</t>
  </si>
  <si>
    <t>Further dialogue with the grantee partner is required, as OCI scores appear inflated.</t>
  </si>
  <si>
    <t>CLRD's organizational budget was affected by the 2008 global financial crisis.</t>
  </si>
  <si>
    <t>Equitas</t>
  </si>
  <si>
    <t>Albert Schweitzer Association</t>
  </si>
  <si>
    <t>Tagle and associates</t>
  </si>
  <si>
    <t>496.02</t>
  </si>
  <si>
    <t>CLRD's program for children in detention centers provides training, education, and counseling through a child to child approach.</t>
  </si>
  <si>
    <t>OCI scores require further dialogue with grantee.</t>
  </si>
  <si>
    <t>13257</t>
  </si>
  <si>
    <t>Zambia</t>
  </si>
  <si>
    <t>Chipata</t>
  </si>
  <si>
    <t>Chimwemwe Organisation for the Promotion of Childhood Rights, Education and Development</t>
  </si>
  <si>
    <t>Patrick Makokoro, director of Nhaka Foundation (Zimbabwe)</t>
  </si>
  <si>
    <t>COPECRED’s shift in focus from the quantity of its programs to the quality of its programs has resulted in better programs that involve fewer children, hence the reduction in the number of children served.</t>
  </si>
  <si>
    <t>Program participants who entered primary school</t>
  </si>
  <si>
    <t>Children</t>
  </si>
  <si>
    <t>ZAMBIA NATIONAL EDUCATION COALITION</t>
  </si>
  <si>
    <t>ZAMBIA</t>
  </si>
  <si>
    <t>12948</t>
  </si>
  <si>
    <t>supplemental nutrition, the immunization program, and volunteer teachers' stipends.</t>
  </si>
  <si>
    <t>Chimwemwe Organisation for the Promotion of Childhood Rights, Education and Development (COPECRED) provides comprehensive early childhood development care for preschool-age children and offers entrepreneurship guidance to families affected by HIV/AIDS, using the child as an entry point.</t>
  </si>
  <si>
    <t>GFC supports COPECRED’s early childhood care for children between the ages of 3 and 8, which prepares the children for a successful transition to primary school and promotes the children’s health and protection.</t>
  </si>
  <si>
    <t>12660</t>
  </si>
  <si>
    <t>teachers’ stipends, children’s immunizations, and supplementary feeding.</t>
  </si>
  <si>
    <t>Chimwemwe Organisation for the Promotion of Childhood Rights, Education and Development (COPECRED) provides comprehensive early childhood development support for preschool-age children, offers entrepreneurship guidance to parents, and furnishes livelihood support to families affected by HIV/AIDS, using the child as an entry point to provide comprehensive services to the whole family.</t>
  </si>
  <si>
    <t>Located in Zambia’s Eastern Province, near the border with Malawi, the Chipata District has a population of about 450,000. Most of the district’s inhabitants are small-scale subsistence farmers. HIV infection rates have risen in the previous decade, and there is a particularly high rate of family breakdown, forced child marriage, and child abandonment. One in six children has lost a parent to AIDS in Chipata, compared to the national average of one in 12. Poverty levels are high, with over half of the population living in extreme poverty and lacking sufficient food and clean drinking water. As a result, infant mortality rates continue to be very high, at 111 per 1,000 live births. Under-5 mortality is even higher, at 180 per 1,000 live births. Education is also an issue. While the national adult literacy rate for Zambia is 68 percent, in Chipata it is as low as 48 percent, and there are few opportunities for early childhood education to get children off to a good start.</t>
  </si>
  <si>
    <t>Chimwemwe Organisation for the Promotion of Childhood Rights, Education and Development (COPECRED) is a rural organization founded in 2012 with the objective of providing comprehensive early childhood development (ECD) support for children of preschool age, parental entrepreneurship guidance, and livelihood support to families affected by HIV/AIDS. The organization also provides support to orphaned children who are heads of household and are therefore compelled to join the labor force at an early age. COPECRED uses family empowerment principles to ensure that children’s school attendance is sustained, using the child as an entry point to provide comprehensive services to the whole family. The founder and managing director of COPECRED, Reuben Zulu, grew up without his parents and had challenging times working while going to school. He holds a certificate in business administration from the University of Zambia and a diploma from the UK-based Chartered Institute of Procurement and Supply. He has won awards and recognition for his dedication, including Employee of the Year in 2009 at the Belgium Embassy in Zambia and a Southern Africa Relief Rapid Response award at the UN World Food Programme. He is also the contact person for the Zambia National Education Coalition in the Eastern Province and for the Zambia Eastern Province Provincial Development Coordinating Committee.</t>
  </si>
  <si>
    <t>COPECRED focuses on the provision of early childhood care for children between the ages of 3 and 8 and supports family economic empowerment. The organization works with community volunteers to encourage families to send their children to school. Children attend school from 8:00 AM to 3:00 PM from Monday to Friday and sometimes on Saturdays, while their parents go to work. While in school, the children play, sing, learn to recite rhymes and poems, and are taught other life skills. The organization helps families to obtain birth certificates for their children and assists with school placement for those transitioning to primary school. Program staff also make family visits to follow up on the children after they are in primary school and to check on their well-being. The organization also meets with parents/guardians once every six months to discuss the well-being of their children, and those who need medical support or counseling services receive assistance. To help families keep their children in school, COPECRED ensures that the families receive entrepreneurial and leadership skills to help them start small businesses.</t>
  </si>
  <si>
    <t>COPECRED has a good relationship with the local government and strong connections with youth groups in the community it serves. It has strong leadership, but with a team composed mostly of volunteers, COPECRED will benefit from systems strengthening in human resources. The organization receives in-kind support from a few organizations, but it is not enough to address the needs of the children. GFC’s support will enable COPECRED to learn more about networking and how to better package its programs in a holistic way to attract more support, as well as focus on internal resource mobilization. Its focus on ECD makes COPECRED a good fit for the Bainum Foundation’s ECD portfolio.</t>
  </si>
  <si>
    <t>1454.04</t>
  </si>
  <si>
    <t>Chintan Environmental Research and Action Group</t>
  </si>
  <si>
    <t>Chintan promotes social and environmental justice for waste picking communities, particularly for children and women, by helping them gain access to better educational and livelihood opportunities, increasing public awareness about waste pickers, and advocating for the rights of waste picking communities.</t>
  </si>
  <si>
    <t>Our grant supports the No Child in Bins program, which provides waste picking children between the ages of 3 and 14 with the necessary assets and opportunities to exit this hazardous sector and employs a flexible teaching schedule to meet the needs of these vulnerable children.</t>
  </si>
  <si>
    <t>Over 1 million people in India, many of them children, find their livelihood opportunities in waste picking. In Delhi alone, there are an estimated 30,000 waste-picking children. A study conducted by the National Labor Institute found waste picking to be the fourth-largest occupation for street children in Delhi. Children usually become involved in waste picking through their families or by living near a waste site. The health risks posed by this occupation are considerable, especially for children, who are more vulnerable than adults to occupational hazards such as exposure to airborne contaminants, chemical burns, and long-term physical disabilities. Children involved in waste picking often suffer from diarrhea, lack of sleep, dehydration, typhoid, and malaria.</t>
  </si>
  <si>
    <t>Chintan Environmental Research and Action Group was established in 1999 to promote social and environmental justice for waste-picking communities, choosing to focus on the affected populations engaged in waste picking, rather than on the waste picking itself. Chintan currently operates four learning centers in and around New Delhi and runs a series of projects, including nonformal education for waste-picking children, legal protections for waste recyclers, and waste resource centers. Chintan involves the entire community in addressing the issue of child labor to ensure a community-based solution that is supported by all stakeholders. Bharati Chaturvedi, founder and director of Chintan, has over 15 years of experience in the field of environmental development. Chintan has been profiled in several articles including in The Economist and the New York Times in 2007.</t>
  </si>
  <si>
    <t>While the issue of child labor is addressed in a multitude of ways in India, few organizations specifically address child labor in waste-picking communities. Waste-picking children often work in and around trash bins, where they search for recyclable products (cans, bottles, etc.) that are then sold to junk dealers, who resell the products in the marketplace. Chintan is one of the few organizations working with both children and junk dealers to support children's education and to ultimately remove children from the hazardous risks of waste picking. In the Takiya Kale Khan area of Delhi, 302 children between the ages of 3 and 14 currently attend Chintan's afternoon classes on a flexible schedule in two-hour and three-hour blocks. Recognizing the difficulties the children face in completely leaving this occupation, Chintan strives to work within these constraints to provide the children with education and knowledge of their rights.</t>
  </si>
  <si>
    <t>Chintan's budget increased due to the addition of a new site for its programs as well as several new donors.</t>
  </si>
  <si>
    <t>Action Solidarite Tiers Monde</t>
  </si>
  <si>
    <t>WEIGO</t>
  </si>
  <si>
    <t>Give2Asia</t>
  </si>
  <si>
    <t>New Zealand High Commission</t>
  </si>
  <si>
    <t>11131</t>
  </si>
  <si>
    <t>Established in 1999, Chintan Environmental Research and Action Group works to promote social and environmental justice for waste-picking communities. The organization operates four learning centers for waste-picking children , legal protection support for waste recyclers and waste resource centers in and around New Delhi. Chintan is able to provide over 1,300 children aged 3 to 14 with education through its afternoon classes. Additionally, the organization works with both children and junk dealers to ultimately remove them from the hazardous risks of waste picking. Chintan facilitated the creation of Safai Sena, an association of waste pickers to engage and discuss policies regarding waste materials with the government. 
A GFC partner since 2006, Chintan is recognized as leader in working with the waste picking community. The organization was profiled in several articles on the lives of waste pickers, including in The Economist and the New York Times, and has published several reports on impact of economic crisis on waste pickers in Delhi, , and director Bharati Chaturvedi published a book titled Finding Delhi: Loss and Renewal in the Megacity in 2010. Chintan is accredited by the United Nations Economic and Social Council, and is a member of the Global Alliance for Incinerator Alternatives. Chintan increased its reach from directly serving 600 children in 2006 to directly serving 1,307 children in 2011 and increased its budget from $152,108 to $201,387. A GFC organizational development award in 2007 enabled Chintan to undergo a visioning process and design and implement a robust organizational structure.</t>
  </si>
  <si>
    <t>1454.03</t>
  </si>
  <si>
    <t>Chintan promotes social and environmental justice for waste-picking communities, particularly for children and women, by helping them gain access to better educational and livelihood opportunities, increasing public awareness about waste pickers, and advocating for the rights of waste-picking communities.</t>
  </si>
  <si>
    <t>Our grant supports the No Child in Bins program, which provides waste-picking children between the ages of 3 and 14 with the necessary assets and opportunities to exit this hazardous sector and employs a flexible teaching schedule to meet the needs of these vulnerable children.</t>
  </si>
  <si>
    <t>Over a million people in India, many of them children, find their livelihood opportunities in waste picking. In Delhi alone, there are an estimated 30,000 waste-picking children. A study conducted by the National Labor Institute found waste picking to be the fourth-largest occupation for street children in Delhi. Children usually become involved in waste picking through their families or by living near a waste site or trash bin. With poverty looming, there is often no alternative for these children, as the modest income brought in by waste picking is a steady stream of livelihood for the family. The health risks posed by this occupation are considerable, especially for children, who are more vulnerable than adults to occupational hazards such as exposure to airborne contaminants, chemical absorption and burns, and long-term physical disabilities. Children involved in waste picking often suffer from diarrhea, lack of sleep, dehydration, scabies, typhoid, and malaria.</t>
  </si>
  <si>
    <t>Chintan Environmental Research and Action Group was established in 1999 to promote social and environmental justice for waste-picking communities, choosing to focus on the affected populations engaged in waste picking, rather than on the waste picking itself. Chintan currently operates four learning centers in and around New Delhi and runs a series of projects, including nonformal education for waste-picking children, legal protections for waste recyclers, right to citizenship, and waste resource centers. By engaging both the mothers of waste-picking children and the junk dealers in dialogue, Chintan involves the entire community in addressing the issue of child labor to ensure a community-based solution that is supported by all stakeholders. Bharati Chaturvedi, founder and director of Chintan, has over 13 years of experience in the field of environmental development. She also founded Harit, a registered society of small junk dealers, the first of its kind in India. Chintan is often profiled in articles regarding the lives of waste pickers, including in The Economist and the New York Times in 2007.</t>
  </si>
  <si>
    <t>WIEGO</t>
  </si>
  <si>
    <t>1454.02</t>
  </si>
  <si>
    <t>Chintan promotes social and environmental justice for waste picking communities, particularly for children and women, by helping them gain access to better education and livelihood opportunities, increasing public awareness about waste pickers, and advocating for the rights of waste picking communities.</t>
  </si>
  <si>
    <t>The No Child in Bins program provides waste picking children with the necessary assets and opportunities to exit this hazardous sector and follows a flexible teaching schedule to meet the needs of these vulnerable children.</t>
  </si>
  <si>
    <t>Chintan scaled up its programs to expand classes, thus reaching more children directly.</t>
  </si>
  <si>
    <t>10851.01</t>
  </si>
  <si>
    <t>Citizens Initiative Trust Fund</t>
  </si>
  <si>
    <t>Founded by a group of citizens from different ethnicities, regions, and professions in response to the need for a collective effort to rebuild Sri Lanka as it emerges from three decades of ethnic conflict and civil war, CI utilizes a people to people approach and works with the local community, civil administration, and army to build and manage basic healthcare centers, youth centers, and preschools in needy areas.</t>
  </si>
  <si>
    <t>Our grant supports the preschool recreational therapy program, which provides educational and recreational activities for children between the ages of 1 and 8.</t>
  </si>
  <si>
    <t>In Year 1, CI served children and adults living in IDP camps. This past year, CI's programs were held in the villages of Chiraddikulam and Kakkaiyankulam, reducing the number of children and adults the organization was able to reach directly.</t>
  </si>
  <si>
    <t>Number of children provided with educational opportunities</t>
  </si>
  <si>
    <t>Davis Projects for Peace</t>
  </si>
  <si>
    <t>10851</t>
  </si>
  <si>
    <t>Founded by a group of citizens from different ethnicities, regions, and professions in response to the need for a collective effort to rebuild Sri Lanka as it emerges from three decades of ethnic conflict and civil war, CI utilizes a people-to-people approach and works with the local community, civil administration, and army to build and manage basic healthcare centers, youth centers, and preschools in needy areas.</t>
  </si>
  <si>
    <t>Sri Lanka has been embroiled in the conflict between the government and the Liberation Tigers of Tamil Ealam (Tamil Tigers) for 30 years from 1983 to 2009. According to the United Nations an estimated 80,000 to 100,000 people were killed during the civil war while hundreds of thousands were displaced. After the Tamil Tigers were defeated in May 2009, many displaced populations returned to their homes and villages which have been destroyed by the war. As citizens start to rebuild their communities, the undercurrent tension between different ethnic groups within Sri Lanka is still a challenge. The process of post-war rehabilitation is very slow, and children are often overlooked. The United Nations Special Envoy of the Special Representative of the Secretary-General for Children and Armed Conflict, General Cammaert stressed the urgency to address the needs of internally displaced children on his visit in December 2009 to Vavuniya, conflict affected area of Sri Lanka.</t>
  </si>
  <si>
    <t>Citizens Initiative Trust Fund (CI) was founded in 2009 by a group of citizens from diverse ethnicities, regions and professions to respond to the need of collective effort to heal the society emerging from three decades of ethnic conflict and civil war. For the past year, CI has been helping rebuild the Chiraddikulam in Vavuniya district of northern Sri Lanka, which was under the control of the Tamil Tigers for several years. CI works with the local community, civil administration and army to build and manage basic health care center, a youth center and a pre-school for recreational therapy. CI adopts a people-to-people approach of citizens helping their fellow citizens regardless of ethnic origin. CI's programs are designed with the local community leadership with a goal to be sustainable locally after a few years of its start. Director and co-founder Sunela Jayewardene is an environmental designer by profession and has a private practice in Sri Lanka. She is an active philanthropist and has consulted with the Sri Lanka Department of Wildlife Conservation during the 2004 Asian tsunami.</t>
  </si>
  <si>
    <t>The Recreational Therapy program provides educational and recreational activities for children between the ages of 1 to 8 years. The children's center holds educational and recreational activities for the community on weekends. The preschool teacher, supported by trained volunteers, actively engages children to build their motor and cognitive skills. A playground built with recycled materials by CI and the local community provides a low cost environmentally friendly place for children to engage in play and sports. Art, music, drama, and dance classes allow the children to express their thoughts and feelings. CI is planning to introduce a library in the center to provide access to a variety of books and learning materials as well as provide nutritional assistance through community gardening. A psychologist and four doctors conduct health clinics once every two months to provide check ups and health education. GFC's 2011 grant will support the recreational therapy program.</t>
  </si>
  <si>
    <t>11397</t>
  </si>
  <si>
    <t>Subotica</t>
  </si>
  <si>
    <t>Club 21 Udruenja za Pozitivnu Komunikaciju</t>
  </si>
  <si>
    <t>Club 21 Association for Positive Communication</t>
  </si>
  <si>
    <t>Jelena Panic (Balkan Community Initiatives Fund, Serbia)</t>
  </si>
  <si>
    <t>sports equipment, meals, salaries, and program and operating costs.</t>
  </si>
  <si>
    <t xml:space="preserve">Club 21 Udruenja za Pozitivnu Komunikaciju runs indoor sports clubs that operate in the afternoon and evening and strengthen the communication skills of young people from diverse backgrounds, including out-of-school children and children with different degrees of ability. </t>
  </si>
  <si>
    <t>GFC supports the Moonlight Sports Clubs, which offer activities for children aged 7 to 19 as a means of encouraging them to stay off the streets.</t>
  </si>
  <si>
    <t>During its partnership with GFC, Club 21 created the Moonlight Foundation, which allowed the organization to expand its model of Moonlight Clubs beyond its home city of Subotica. Moonlight Clubs are now active in several cities in Serbia. Club 21 credits GFC with helping to increase the organization's visibility throughout Serbia, as well as in neighboring countries such as Hungary and Romania. The organization is exiting this year without a Maya Ajmera Sustainability Award.</t>
  </si>
  <si>
    <t>Percentage of children and youth returning regularly or periodically to the clubs</t>
  </si>
  <si>
    <t>1048.04</t>
  </si>
  <si>
    <t>Club 21 operates indoor sports clubs that operate in the afternoon and evening and strengthen the communication skills of young people from diverse backgrounds, including out-of-school children and children with different degrees of ability.</t>
  </si>
  <si>
    <t>Our grant supports the Moonlight Sports Clubs, which offer activities for children aged 7 to 19 as a means of encouraging them to stay off the streets.</t>
  </si>
  <si>
    <t>Serbia, a country of 7.3 million people, is still trying to distance itself from the long period of war and instability that began in the early 1990s. Serbians continue to face a faltering economy, high unemployment, and corruption, an environment that is harsh for the country's vulnerable children and youth. According to a 2011 UNDP study, the youth unemployment rate is 46 percent and there are high levels of inactivity among young people: over a third of youth between the ages of 15 and 24 are neither employed, in school, or in vocational training.  The city of Subotica, located in northern Serbia on the Serbian-Hungarian border, is the second-largest city in the Vojvodina region and the fifth-largest city in the country, with a population of approximately 148,400. Despite its size, there are few extracurricular activities for youth to participate in, particularly at night, when juvenile delinquency occurs most frequently. Youth in this city often become involved in petty theft, fights, and the use of alcohol or narcotics.</t>
  </si>
  <si>
    <t>Deze Kiss, a retired schoolteacher and community leader, witnessed a program while living in Hungary that offered youth activities and sports at night. He took this model back to Serbia, where he adapted it to his town's needs and culture. In the year 2000, Club 21-Udruženja za Pozitivnu Komunikaciju was born. Serving more than 400 youth annually, Club 21 strengthens young people's communication skills and empowers youth to express their thoughts, personality, and creativity. The group serves vulnerable children from a variety of backgrounds and challenges; some members have dropped out of school, others have physical or mental disabilities, and many belong to religious or ethnic minorities. In spite of these obstacles, the youth are active participants in all aspects of the organization's work; they plan, make decisions, and implement activities. By relying on an all-volunteer staff and by stretching local resources, the organization continues to grow. In 2007, Club 21 was recognized as the best nonprofit by the Jefferson Institute, a transatlantic research institute in Serbia.</t>
  </si>
  <si>
    <t>In order to prevent juvenile delinquency and to foster youth development, Club 21 operates Moonlight Sports Clubs on weekend nights from 8:00 PM to midnight for children and youth aged 7 to 19. These clubs offer safe, fun alternatives to spending time on the streets; chess and table tennis are especially popular. Well-known public figures-including artists, actors, politicians, doctors, journalists, and athletes-regularly drop by as guests and serve as role models. The clubs are staffed by caring volunteers who serve as mentors for the youth, two-thirds of whom are male and one-third of whom are female. The aim of the activities is to develop trust, cultivate interpersonal exchanges, nurture respect and understanding, and reduce stigma. There is no admission fee, and activities and snacks are provided free of charge. Eight clubs have been established in spaces provided by local schools and NGOs.</t>
  </si>
  <si>
    <t>Club 21's funding decreased in year 3 due to the 2008-2009 economic crisis, which strongly affected Serbia, and the economic situation continues to affect Club 21's ability to increase its funding base.</t>
  </si>
  <si>
    <t>Balkan Community Initiatives Fund</t>
  </si>
  <si>
    <t>1048.03</t>
  </si>
  <si>
    <t>9Our grant supports the Moonlight Sports Clubs, which offer activities for children aged 7 to 19 as a means of encouraging them to stay off the streets.</t>
  </si>
  <si>
    <t>The city of Subotica is located in northern Serbia on the Serbian-Hungarian border and is situated along the major railroad line that connects Serbia to Kosovo, Macedonia, and Albania. It is the second-largest city in the Vojvodina region and the fifth-largest city in the country, with a population of approximately 148,400. Despite its size, there are few extracurricular activities for youth to participate in, particularly at night, and as is the case in many places, juvenile delinquency occurs most frequently during evening and nighttime hours. Youth in this city sometimes become involved in petty theft, fights, and the use of alcohol or narcotics. While the exact rate of drug abuse by youth in Serbia is not known, intravenous drug use is on the rise, accounting for more than 47 percent of HIV/AIDS cases.</t>
  </si>
  <si>
    <t>Deze Kiss, a retired schoolteacher and community leader, witnessed a program while living in Hungary that offered youth activities and sports at night. He took this model back to Serbia, where he adapted it to his town's needs and culture. In the year 2000, Club 21-Udruženja za Pozitivnu Komunikaciju was born. Serving more than 360 youth annually, Club 21 strengthens young people's communication skills and empowers youth to express their thoughts, personality, and creativity. The group serves vulnerable children from a variety of backgrounds and challenges; some members have dropped out of school, others have physical or mental disabilities, and many belong to religious or ethnic minorities. In spite of these obstacles, the youth are active participants in all aspects of the organization's work; they plan, make decisions, and implement activities. By relying on an all-volunteer staff and by stretching local resources, the organization has grown over the past few years. Club 21 has been recognized as the best nonprofit from the Jefferson Institute, a transatlantic research institute in Serbia.</t>
  </si>
  <si>
    <t>In order to prevent juvenile delinquency and to foster youth development, Club 21 operates Moonlight Sports Clubs on weekend nights from 8:00 PM to midnight for children and youth aged 7 to 19. These clubs offer safe, fun alternatives to spending time on the streets; chess and table tennis are especially popular. Well-known public figures-including artists, actors, politicians, doctors, journalists, and athletes-regularly drop by as guests and serve as role models. The clubs are staffed by caring volunteers who serve as mentors for the youth, two-thirds of whom are male and one-third of whom are female. The aim of the activities is to develop trust, cultivate interpersonal exchanges, nurture respect and understanding, and reduce stigma. There is no admission fee, and activities and snacks are provided free of charge. Eight clubs have been established in spaces provided by local schools and NGOs. Schools continually approach the organization with requests to serve their students with this program, pushing the organization to expand. Yet Club 21 has been deliberate and slow in its expansion, adding clubs only when all resources have been secured.</t>
  </si>
  <si>
    <t>Fornetti</t>
  </si>
  <si>
    <t>Kentaur</t>
  </si>
  <si>
    <t>Pro regio</t>
  </si>
  <si>
    <t>12935</t>
  </si>
  <si>
    <t>Kyangwali</t>
  </si>
  <si>
    <t>COBURWAS  International Youth Organization to Transform Africa</t>
  </si>
  <si>
    <t>COBURWAS International Youth Organization to Transform Africa</t>
  </si>
  <si>
    <t>Eric Glustrom (GFC grantee partner Educate!, Uganda)</t>
  </si>
  <si>
    <t>Founded in 2005, COBURWAS International Youth Organization to Transform Africa (CIYOTA) helps children from the Kyangwali refugee camp in Uganda to grow into future leaders and peacemakers. The organization accomplishes this by equipping the children with quality education at its primary school (which includes early childhood education) and through its secondary-school program and by providing training in leadership and entrepreneurship. CIYOTA also runs mentorship programs to inspire beneficiaries and help them discover their full potential. To help students improve their academic performance, CIYOTA offers supplemental academic programs on weekends and non-school days and operates hostel facilities for secondary-school students studying outside the camp. The CIYOTA team has regular meetings with the teachers to discuss how they can work together to address the specific needs of the children, especially the girls, and to make sure that the children stay in school and perform well. CIYOTA has also strengthened its education program to ensure that more girls in upper primary school transition smoothly to the secondary level and has expanded its secondary-school program to accommodate more girls. 
GFC’s partnership with CIYOTA began in 2011 and since then CIYOTA has demonstrated extensive growth in organizational capacity. Representatives from CIYOTA visited Shining Hope for Communities, an experienced GFC grassroots partner in Kenya, to get new ideas for improving its own programs and its overall capacity. In 2015, GFC connected CIYOTA with an organizational development consultant and a monitoring and evaluation consultant who helped the organization define its theory of change, strengthen internal structures, gain national NGO status, and develop measurable indicators to better track programs. CIYOTA has also maximized this partnership by taking advantage of extensive direct coaching from GFC staff to win a 2014 Echoing Green Fellowship. CIYOTA’s annual budget at the beginning of the collaboration was $65,418 but now has increased significantly to almost $300,000. CIYOTA has also attracted new foundation donors and enhanced its visibility: one of its co-founders was named an Ashoka fellow; its community elementary school was recognized as an Ashoka Changemaker school; and some of its beneficiaries were named Akwanya scholars by the MasterCard Foundation. In addition, the CIYOTA education director won a grant from Westminster College that included the installation of a computer lab at CIYOTA’s learning center.</t>
  </si>
  <si>
    <t/>
  </si>
  <si>
    <t>12517</t>
  </si>
  <si>
    <t>the girls’ mentorship program, psychosocial support, staff salaries, payment of school fees, and tutoring for girls in secondary school.</t>
  </si>
  <si>
    <t>COBURWAS International Youth Organization to Transform Africa (CIYOTA) runs education, leadership, and mentorship programs for children and youth from the Kyangwali refugee camp.</t>
  </si>
  <si>
    <t>GFC supports the COBURWAS Learning Center, which offers primary education, nutritional supplements, and early childhood development support to refugee children, and CIYOTA’s provision of lodging and other assistance to refugee youth attending secondary school outside the camp.</t>
  </si>
  <si>
    <t>CIYOTA continues to take advantage of GFC’s coaching and technical guidance. Last year, CIYOTA was introduced to organizational development (OD) and monitoring and evaluation (M&amp;E) consultants supported by GFC. The M&amp;E consultant is helping CIYOTA to formulate measurable indicators and better track its programs. The OD consultant is helping CIYOTA to define its theory of change and to gain national NGO status. CIYOTA is also benefiting from an experienced auditor who is working at a discounted rate to help CIYOTA strengthen its internal checks and balances and promote accountability. Last year, CIYOTA attracted new foundation donors and enhanced its visibility: one of its co-founders was named an Ashoka fellow, its community elementary school was recognized as an Ashoka Changemaker school, and some of its beneficiaries were named Akwanya scholars by the MasterCard Foundation. In addition, the CIYOTA education director won a grant from Westminster College that included the installation of a computer lab at CIYOTA’s learning center. This year, GFC will continue providing support for the external auditor to help CIYOTA consolidate its growth and comply with international standards.</t>
  </si>
  <si>
    <t>The number of children decreased because a large number of beneficiaries graduated from the program last year, with some entering higher education. Therefore, CIYOTA is not currently serving them directly.</t>
  </si>
  <si>
    <t>Increased OCI scores are due to support CIYOTA is receiving from consultants and experienced volunteers, as well as knowledge sharing with members of the GFC partners network in Uganda.</t>
  </si>
  <si>
    <t>The budget increase is due to a number of factors, such as cash benefits associated with awards and new strategic partners such as Red Empress and the Zawadi Africa Education Fund.</t>
  </si>
  <si>
    <t>TVO</t>
  </si>
  <si>
    <t>Red Empress</t>
  </si>
  <si>
    <t>12130</t>
  </si>
  <si>
    <t>staff salaries and girls’ secondary-education program expenses.</t>
  </si>
  <si>
    <t xml:space="preserve">COBURWAS International Youth Organization to Transform Africa (CIYOTA) provides education, leadership, and mentorship programs to help displaced children and youth based at the Kyangwali refugee camp discover their full potential. </t>
  </si>
  <si>
    <t>GFC supports the COBURWAS Learning Center, which offers basic primary education, nutritional supplements, and early childhood development support to refugee children, and CIYOTA’s provision of lodging and other assistance to refugee youth attending secondary school outside the camp.</t>
  </si>
  <si>
    <t>The increased budget size is due to CIYOTA’s successful internal resource mobilization efforts and to grants received in response to the exposure obtained by winning the Echoing Green fellowship.</t>
  </si>
  <si>
    <t>Theater Verses Oppression</t>
  </si>
  <si>
    <t>11896</t>
  </si>
  <si>
    <t>the girls’ secondary-education program, staff salaries, and office expenses.</t>
  </si>
  <si>
    <t>COBURWAS International Youth Organization to Transform Africa (CIYOTA) provides children and youth, especially girls, at the Kyangwali refugee camp with quality education, leadership development, and entrepreneurship skills training to enable them to become future leaders and peacemakers and to help them overcome post-conflict barriers and attain a better quality of life.</t>
  </si>
  <si>
    <t>GFC supports CIYOTA’s secondary-education program for girls, which provides displaced girls with the opportunity to go to and stay in school while receiving psychosocial services and leadership and entrepreneurship training.</t>
  </si>
  <si>
    <t>Built in the 1960s for Rwandan refugees, Kyangwali Refugee Settlement in western Uganda is currently home to 20,000 refugees, mostly from the Democratic Republic of the Congo (DRC). Filled with robust businesses, community activities, and a young, vibrant population, Kyangwali looks more like a permanent settlement than a temporary camp. Nevertheless, without access to government services, refugees must rely on UNHCR and other aid agencies for basic infrastructure and services, including health, water, sanitation, and education. Since it is difficult for refugees to attend Ugandan government schools, international agencies have opened a handful of primary and secondary schools inside the camp. Unfortunately, distance and fees render these schools inaccessible to many children who live far from the school or have few resources. In addition, with high student-to-teacher ratios that average 120:1 and inadequate learning materials, these schools do not offer students the type of education they need to perform well at the primary- and secondary-school levels, let alone prepare them to transition to university studies.</t>
  </si>
  <si>
    <t>COBURWAS International Youth Organization to Transform Africa (CIYOTA) was started in 2005 to nurture refugee children from Kyangwali refugee camp into future leaders and peacemakers in the DRC by equipping them with quality education and providing training in leadership, communication, and entrepreneurship. In addition to running a primary school inside the camp, CIYOTA rents two hostels in major towns to house students as they attend some of the best secondary schools in western Uganda, which are located far from the camp. The fact that the organization is able to negotiate admission for camp-based refugee students at Ugandan schools is a testament to its credibility with the host community, for whom CIYOTA offers environmental and livelihood programs. CIYOTA has negotiated and secured land rights from camp authorities and the host community and uses the land for commercial farming, which generates 50 percent of its revenue. Some of CIYOTA’s program participants have already returned home to the DRC and have carried the CIYOTA model with them, initiating similar projects in their own communities. CIYOTA sits on a camp leadership committee run by UNHCR, the only local organization to do so.</t>
  </si>
  <si>
    <t>CIYOTA supports displaced children and youth from the Democratic Republic of the Congo who are now in Uganda. The organization focuses on education at early childhood, primary, and secondary levels. In addition, CIYOTA offers supplemental academic programs on weekends and non-school days, as well as hostel facilities, to help students improve their academic performance. Teachers have regular meetings with the CIYOTA team to discuss how they can work together to address specific needs of the children, especially the girls, to ensure that they stay in school and perform well. CIYOTA seeks to provide conflict-affected and displaced youth, particularly girls, with the opportunity to go to and stay in school. A key component of CIYOTA’s program is school outreach and community sensitization initiatives. CIYOTA provides its youth with psychosocial services as well as leadership and entrepreneurial skills in agriculture and food processing. The organization also has a vocational skills center that teaches girls sewing.</t>
  </si>
  <si>
    <t>CIYOTA is a young, youth-led organization with impressive potential to grow. The organization is well connected and has a team of committed and selfless young people who are helping to address the needs of conflict-affected children and youth, a hard-to-reach population. GFC has supported CIYOTA’s early childhood development and primary education programs since 2011. CIYOTA is a good fit for the Partnership to Strengthen Innovation and Practice in Secondary Education initiative, which is an extended effort by a consortium of donors led by the MacArthur Foundation to promote education for vulnerable girls in a post-conflict environment.</t>
  </si>
  <si>
    <t>Echoing Green</t>
  </si>
  <si>
    <t>Right to Learn</t>
  </si>
  <si>
    <t>12164</t>
  </si>
  <si>
    <t>basic education program support and stipends for volunteers.</t>
  </si>
  <si>
    <t>COBURWAS International Youth Organization to Transform Africa (CIYOTA) provides education, leadership, and mentorship programs to help displaced children and youth based at the Kyangwali refugee camp discover their full potential.</t>
  </si>
  <si>
    <t>CIYOTA has maximized its partnership with GFC by receiving extensive direct coaching from GFC staff, along with GFC assistance to win a 2014 Echoing Green fellowship, which has further enhanced the organization’s visibility. CIYOTA has also strengthened its education program to ensure that more girls in upper primary school transition smoothly to secondary school, and has expanded its secondary-education program for girls to recruit more beneficiaries. Representatives from CIYOTA visited Shining Hope for Communities, an experienced grantee partner in Kenya, to get ideas for improving CIYOTA’s programs and enhancing its capacity. The organization also received support from a group of experienced volunteers from South Africa to restructure its management team, revise its constitution, build an active board of directors, and strengthen its financial management systems. GFC has selected a consulting firm to help strengthen the ML&amp;E capacities of the organization. This year, CIYOTA will be assisted with an organizational development grant to formalize its processes and improve its organizational systems and structures.</t>
  </si>
  <si>
    <t>Number of secondary-school-age program participants who transitioned  to the next grade level</t>
  </si>
  <si>
    <t>11722</t>
  </si>
  <si>
    <t>provision of school supplies and paying salaries of both teaching and non-teaching staff.</t>
  </si>
  <si>
    <t>GFC supports the COBURWAS Learning Center, which offers basic primary education, nutritional supplements, and early childhood development support to refugee children, and CIYOTA's provision of lodging and other assistance to refugee youth attending secondary school outside the camp.</t>
  </si>
  <si>
    <t>CIYOTA has experienced tremendous growth since its partnership with GFC started two years ago. The organization participated in the May 2013 GFC Knowledge Exchange in Nairobi and has benefited from various leveraging opportunities and technical guidance from GFC. This assistance helped CIYOTA's founder win two major fellowships: the Echoing Green Fellowship and the Archbishop Tutu Leadership Fellowship. The organization also participated in a capacity-building program organized by the Global Leadership Initiative, as well as in the 2013 Civil Society Policy Forum organized by the International Monetary Fund and the World Bank Group. The organization was also involved in public-speaking engagements focused on conflicted-affected youth at Oxford University and the UN. These achievements enhanced CIYOTA's visibility and resulted in a significant increase in the organizational budget and an expansion of programs to address issues related to conflict-affected youth (especially girls), livelihoods, and second-chance access to secondary education. The organization also collaborates with UNHCR to support initiatives such as the observation of World Refugee Day. GFC will continue to provide guidance and targeted leveraging to CIYOTA to consolidate its achievements in a sustainable way and ensure organizational capacity growth in the coming years.</t>
  </si>
  <si>
    <t>CIYOTA gained extensive international visibility by creating strategic networks and by having its founder win both the Echoing Green Fellowship and the Archbishop Tutu Leadership Fellowship.</t>
  </si>
  <si>
    <t>Agriculture, Income Generating projects, community</t>
  </si>
  <si>
    <t>Theatre Vurses Oppression</t>
  </si>
  <si>
    <t>11303</t>
  </si>
  <si>
    <t>teachers' salaries and operating costs.</t>
  </si>
  <si>
    <t xml:space="preserve">COBURWAS International Youth Organization to Transform Africa (CIYOTA) provides education, leadership, and mentorship programs for displaced children and youth based at the Kyangwali refugee camp to help them discover their full potential. </t>
  </si>
  <si>
    <t>GFC supports the COBURWAS Learning Center, which offers basic primary education, nutritional supplements, and early childhood development support to refugee children, and CIYOTA’s program that provides lodging and other assistance to refugee youth attending secondary school outside the camp.</t>
  </si>
  <si>
    <t>Theatre Versus Oppression</t>
  </si>
  <si>
    <t>50 Cent</t>
  </si>
  <si>
    <t>11042</t>
  </si>
  <si>
    <t>CIYOTA builds future Democratic Republic of the Congo leaders and peacemakers by equipping refugee children in the Kyangwali refugee camp with quality education and with training in leadership, communications, and entrepreneurship, and by providing shelter for students receiving secondary schooling outside of the camp.</t>
  </si>
  <si>
    <t>Our grant supports the COBURWAS learning center, which offers basic education and early childhood education and provides learning materials, uniforms, and daily meals to refugee children.</t>
  </si>
  <si>
    <t>Built in the 1960s for Rwandan refugees, Kywangwali Refugee Settlement in western Uganda is currently home to 20,000 refugees, mostly from the Democratic Republic of the Congo (DRC). Robust with businesses, community activities, and a young, vibrant population, Kywangawali looks more like a permanent settlement instead of a temporary structure. Nevertheless, without access to government services, refugees must rely on UNHCR and other aid agencies for basic infrastructure and services, including health, water, sanitation, and education. Since it is difficult for refugees to attend government schools, international agencies have opened a handful of primary and secondary schools inside the camp. Unfortunately, distance and fees render these schools inaccessible to many children who live far or come from orphaned homes. In addition, with a high student to teacher ratio that averages 120:1 and inadequate learning materials, students do not receive the type of education they need to perform well in primary and secondary school, let alone transition to university studies.</t>
  </si>
  <si>
    <t>COBURWAS International Youth Organization to Transform Africa (CIYOTA) was started in 2005 to nurture refugee children from Kiywanwali refugee camp into future leaders and peacemakers in the DRC by equipping them with quality education and providing leadership, communication, and entrepreneurship skills training. In addition to running a primary school inside the camp, CIYOTA rents two hostels in major towns to house students as they attend some of the best secondary schools in Western Uganda, which are located far from the camp. The fact that the organization is able to negotiate admission for camp-based refugee students at Ugandan schools is a testament to its credibility with the host community, for whom CIYOTA offers environmental and livelihoods programs. CIYOTA has negotiated and secured land rights from camp authorities and the host community. The organization uses the land for commercial farming, which generates 50 percent of its revenue. . As a refugee organization, some members undoubtedly return home to DRC, but they have carried the CIYOTA model with them, initiating similar projects in their own communities. CIYOTA sits on a camp leadership committee run by UHNCR, the only local organization to do so.</t>
  </si>
  <si>
    <t>The learning center houses CIYOTA’s primary school, which educates 150 students, 89 of whom are girls with basic education, including math, science, and English. Most of the children come from broken homes, having lost one or both parents. As a result, CIYOTA provides learning materials and uniforms, in addition to offering breakfast and lunch. The organization currently offers classes from nursery through grade three and is in the process of building more classrooms as it expands through to the eighth grade. The school follows the national curriculum and all teachers have undergone  professional teacher education. Although an official evaluation has yet to be completed, anecdotal evidence suggests that CIYOTA students generally demonstrate superior academic performance and grasp of English than their counterparts at other camp-based primary schools. GFC’s initial grant will strengthen the capacity of the learning center by supplementing teacher salaries.</t>
  </si>
  <si>
    <t>Global Changemakers</t>
  </si>
  <si>
    <t>Theatre versus Oppression</t>
  </si>
  <si>
    <t>Think Humanity</t>
  </si>
  <si>
    <t>11819</t>
  </si>
  <si>
    <t>Diyarbakir</t>
  </si>
  <si>
    <t>Çocuklar Ayni Çatinin Altinda Dernegi</t>
  </si>
  <si>
    <t>Children Under One Roof</t>
  </si>
  <si>
    <t xml:space="preserve">training, program, and operating expenses. </t>
  </si>
  <si>
    <t>Çocuklar Ayni Çatinin Altinda Dernegi (ÇaÇa) seeks to reduce the number of children working on the streets in conflict-torn Kurdish areas of Turkey by operating a mentoring and creative arts program that incorporates role-playing, dance, visual arts, and theater for children aged 4 to 15.</t>
  </si>
  <si>
    <t>GFC supports the Ben U Sen Center, which provides space for the creative arts program and other programs that encourage the expression and development of the children.</t>
  </si>
  <si>
    <t>Over the course of its partnership with GFC, ÇaÇa has strengthened its reputation as an NGO leader in Turkey working with the Kurdish population and other marginalized groups. In particular, a long-term partnership with GFC has allowed ÇaÇa to further develop its innovative volunteer, mentoring, and domestic violence prevention programs. Although ÇaÇa's budget declined in year 6, the organization still has a solid foundation of institutional funders and a strong team with which to build on its successes working with vulnerable children.</t>
  </si>
  <si>
    <t>Percentage of program participants who are no longer working on the streets</t>
  </si>
  <si>
    <t>Olof Palme International Center</t>
  </si>
  <si>
    <t>Bernard van Leer Foundation</t>
  </si>
  <si>
    <t>11409</t>
  </si>
  <si>
    <t>training, program, and operating expenses.</t>
  </si>
  <si>
    <t>Our grant supports the Ben U Sen Center, which provides space for the creative arts program and other programs that encourage the expression and development of the children.</t>
  </si>
  <si>
    <t>Over the course of its partnership with GFC, ÇaÇa has furthered its reputation as an NGO leader in Turkey in regard to working with the Kurdish population and other marginalized groups. The organization recently secured multiyear funding from the Bernard van Leer Foundation and is being prepared for exit next year, possibly with a Maya Ajmera Sustainability Award.</t>
  </si>
  <si>
    <t>Bernard Von Leer</t>
  </si>
  <si>
    <t>Olof Palme</t>
  </si>
  <si>
    <t>1079.04</t>
  </si>
  <si>
    <t>ÇAÇA seeks to reduce the number of children working on the streets in conflict-torn Kurdish areas of Turkey by operating a mentoring and creative arts program that incorporates role-playing, dance, visual arts, and theater for children aged 4 to 15.</t>
  </si>
  <si>
    <t>Approximately half of all Kurds worldwide live in Turkey, and southeastern Turkey is predominantly Kurdish. Tensions between Turks and Kurds have resulted in two decades of guerrilla warfare that has left 37,000 dead, thousands of villages destroyed, and hundreds of thousands of people displaced. As families leave rural areas for urban centers, they arrive, unwanted and unwelcome, in cities already overflowing with internally displaced people. Many of these families live in dangerous and overcrowded neighborhoods and are not prepared for the job market. Most do not have the skills needed for urban jobs, and approximately 90 percent do not have regular incomes. Children, then, are forced by their parents to earn money; they work in manual labor or in the informal sector, selling tissues and candy, scavenging, or shining shoes. They experience violence on the streets and at home. As more and more youth turn to the streets for work, fewer attend school. Those who do attend school face overcrowded facilities and a system that does not teach or embrace Kurdish culture.</t>
  </si>
  <si>
    <t>Çocuklar Ayni Çatinin Altinda Dernegi (ÇaÇa) was founded in 2003 by a diverse group of young people trained in pedagogy, architecture, fine arts, and sociology who sought to reduce the number of children working on the streets. Guided by the UN Convention on the Rights of the Child, ÇaÇa's programs serve children aged 4 to 15 in two centers in the poorest neighborhoods of Diyarbakir, where many internally displaced families live. ÇaÇa operates a mentoring program and a creative arts program that incorporates role-playing, dance, visual arts, and theater, and it regularly holds children's festivals in different cities. Although ÇaÇa's focus is on reducing child labor, the organization recognizes the family realities and economic factors that push children onto the streets. Thus, the organization has developed preventive programs to reduce factors that put children at risk of working, and it has initiated dialogues with parents and government officials.</t>
  </si>
  <si>
    <t>The Ben U Sen Center offers creative classes and workshops for more than 500 children aged 4 to 15. The center has been vibrantly painted by the children, and it brims with creative art projects, including life-size animals and people created from used plastic bottles, cups, and wires. The center also offers counseling services and focuses on increasing the children's self-esteem, reducing violent behavior, and providing positive role models. Over 30 youth volunteers, ages 12 to 15, are regularly involved at the center, leading art and human rights workshops and serving as mentors for the younger children. Volunteer training is also a priority of the center.</t>
  </si>
  <si>
    <t>1079.03</t>
  </si>
  <si>
    <t>Approximately half of all Kurds worldwide live in Turkey, and southeastern Turkey is predominantly Kurdish. Tensions between Turks and Kurds have resulted in two decades of guerrilla warfare that has left 37,000 dead, thousands of villages destroyed, and hundreds of thousands of people displaced. As families leave rural areas for urban centers, they arrive, unwanted and unwelcome, in cities already overflowing with internally displaced people. Many of these families live in dangerous and overcrowded neighborhoods and are not prepared for the job market. Most do not have the skills needed for urban jobs, and approximately 90 percent do not have regular incomes. Children, then, are forced by their parents to earn money; they work in manual labor or in the informal sector, selling tissues and candy, scavenging, or shining shoes. They face violence on the streets and at home. As more and more youth turn to the streets for work, fewer attend school. Those who do attend school face overcrowded facilities and a system that does not teach or embrace Kurdish culture.</t>
  </si>
  <si>
    <t>Çocuklar Ayni Çati Altinda Dernegi (ÇaÇa) was founded in 2003 by a diverse group of young people trained in pedagogy, architecture, fine arts, and sociology who sought to reduce the number of children working on the streets. Guided by the UN Convention on the Rights of the Child, ÇaÇa's programs serve over 500 children aged 4 to 15 in two centers in the poorest neighborhoods of Diyarbakir, where many internally displaced families live. ÇaÇa operates a mentoring program and a creative arts program that incorporates role-playing, dance, visual arts, and theater, and it regularly holds children's festivals in different cities. Although ÇaÇa's focus is on reducing child labor, the organization recognizes the family realities and economic factors that push children onto the streets. Thus, the organization has developed preventive programs to reduce factors that put children at risk of working, and it has initiated dialogues with parents and government officials.</t>
  </si>
  <si>
    <t>The Ben U Sen Center runs creative arts classes for children aged 4 to 15. The center has been vibrantly painted by the children, and it brims with creative arts projects, including life-size animals and people created from used plastic bottles, cups, and wires. The organization relies on university student volunteers and youth leaders, ages 12 to 15, to teach the arts classes and serve as mentors. As its programs become more sophisticated and better known among neighborhood families, NGOs, and government officials, ÇaÇa is poised to reach the next level of organizational capacity.</t>
  </si>
  <si>
    <t>Bernard Van Leer Foundation</t>
  </si>
  <si>
    <t>Open Society Institute</t>
  </si>
  <si>
    <t>13277</t>
  </si>
  <si>
    <t>Guanajuato</t>
  </si>
  <si>
    <t>Colectivo Seres</t>
  </si>
  <si>
    <t xml:space="preserve">Being Collective </t>
  </si>
  <si>
    <t xml:space="preserve">Colectivo Seres supports children and youth at risk for or living with HIV/AIDS, offering prevention education and HIV testing for at-risk populations and providing direct services to HIV-positive children and youth to improve their quality of life, help them avoid stigmatization, and ensure that they receive proper care from local and public entities. </t>
  </si>
  <si>
    <t xml:space="preserve">GFC supports Colectivo Seres’s psychological services and mentorship program to help HIV-positive children and youth cope with HIV/AIDS. </t>
  </si>
  <si>
    <t>Colectivo Seres increased its expenditure budget after securing funding from the Centro Nacional y Consejo Estatatal para la Prevención y Control de VIH, and private donors, as well as producing its own funding through income generation activities.</t>
  </si>
  <si>
    <t xml:space="preserve">There is a direct correlation between Colectivo Seres increasing their expenditure budget and aiming to increase their outcome total. PO will follow up with grantee partners regarding the increase in the outcome total number. </t>
  </si>
  <si>
    <t>Program participants who increased their knowledge of how to live with HIV/AIDS</t>
  </si>
  <si>
    <t>Centro Nacional para la Prevención y el Control del VIH y el</t>
  </si>
  <si>
    <t>Consejo Estatal para la Prevención y el Control del VIH/SIDA</t>
  </si>
  <si>
    <t>Donaciones/actividades productivas</t>
  </si>
  <si>
    <t>EEUU/México</t>
  </si>
  <si>
    <t>13005</t>
  </si>
  <si>
    <t>staff salaries and for program and administrative expenses.</t>
  </si>
  <si>
    <t>The Global Fund the Children</t>
  </si>
  <si>
    <t>Secretaria de Desarrollo Social y Humano del Estado</t>
  </si>
  <si>
    <t>Donaciones en especie</t>
  </si>
  <si>
    <t>12730</t>
  </si>
  <si>
    <t xml:space="preserve">Colectivo Seres </t>
  </si>
  <si>
    <t>The state of Guanajuato is located in the center of Mexico, northwest of Mexico City. With a population of slightly over 5 million people, it is rich in culture and known worldwide for its annual Cervantino Festival, when thousands of people interested in theater, music, and the arts come to enjoy performances from around the world. Guanajuato is also home to several universities that house students from all over Mexico and abroad. Youth between the ages of 15 and 29 number 1.5 million, just over a quarter of the state’s population. The total number of people living with HIV/AIDS is close to 5,000, of which 31 percent fall between the ages of 15 to 29. Of these, a large majority belong to the LGBTI community. Public health services in the state rarely address sexual and reproductive health, and those that do provide such services do not cater to youth, resulting in a gap in available healthcare, particularly for LGBTI youth and those affected by HIV/AIDS.</t>
  </si>
  <si>
    <t>Colectivo Seres was founded in 2007 by a group of university students in the city of Guanajuato who realized that the state of Guanajuato lacked programs and services that address sexuality, human rights, and sexual and reproductive health, particularly among children and youth. The organization’s purpose is to create a movement to improve the individual, familial, and social development of youth in terms of sexual and reproductive health and to end stigma and discrimination against people for their gender identity, sexual orientation, or HIV/AIDS status. Colectivo Seres pursues its mission through education, direct services, and human rights monitoring, while motivating youth through leadership development and holistic interventions.</t>
  </si>
  <si>
    <t>Colectivo Seres serves children and youth on multiple fronts. Primarily, the organization engages in outreach that targets at-risk populations to provide HIV awareness and prevention information, health kits, and free HIV testing. From these interventions, Colectivo Seres accompanies HIV-positive individuals to public health centers to avoid stigmatization and ensure proper service provision. The organization provides psychosocial services with the help of its on-site psychologists, who are available five days per week. The organization also connects individuals with mentors to learn how to live and cope with HIV/AIDS. Colectivo Seres conducts workshops in public schools in three different cities in Guanajuato to talk about teenage pregnancy, sexual violence prevention, gender, and sexual and reproductive health. Since services catering to HIV-positive and LGBTI youth are limited throughout the state, Colectivo Seres strives to empower youth to become leaders in their communities and become health advocates, thus increasing its outreach beyond the cities it directly serves.</t>
  </si>
  <si>
    <t>Colectivo Seres is one of the few organizations in the state of Guanajuato that provide direct services to HIV/AIDS-affected youth, while combating stigmatization of the LGBTI community. The organization has created a very thorough social-mapping system that lets staff know exactly how many youth in which city are affected by HIV/AIDS, and lets them track those who tend to run away after they learn of their HIV-positive status. Colectivo Seres’s programs and success demonstrate its capacity to be a key partner in GFC’s initiative with the MAC AIDS Fund.</t>
  </si>
  <si>
    <t>National Center for the Control and Prevention of HIV/AIDS</t>
  </si>
  <si>
    <t>13339</t>
  </si>
  <si>
    <t>Quetzaltenango (Xela)</t>
  </si>
  <si>
    <t>Colectivo Vida Digna</t>
  </si>
  <si>
    <t>Dignified Life Collective</t>
  </si>
  <si>
    <t>In 2017, more than 60,000 Guatemalans, more than 10% of whom were minors, were deported from Mexico and the United States. So far in 2018, more than 3,000 Guatemalan children have been deported. In most cases, the conditions under which these deportations are carried out violate international law and leave migrants defenseless and in precarious situations. Issues include express deportations, abuse, lack of coordination between states, family separation, and abandonment of minors. Moreover, migrants who are returning to Guatemala do not have economic or educational opportunities that facilitate their reintegration. On the contrary, they are discriminated against, marginalized, and excluded from community life. Women who have migrated face even greater difficulties, as they are considered prostitutes, thieves, and bad mothers. These perceptions encourage gender violence and social exclusion. In addition, migration often results in a weakening of cultural, familial, and community identity, especially when people migrate at a young age. Thus, migrants’ return intensifies their vulnerability and encourages conflict when there are no policies or models specifically focused on assisting the returned migrant population.</t>
  </si>
  <si>
    <t>Colectivo Vida Digna includes experts in the areas of Guatemalan migration, local and indigenous culture, and psychosocial care for youth and families in rural areas. In addition, a large part of the Vida Digna team is made up of indigenous young people who have some migratory experience. Vida Digna utilizes an interdisciplinary approach that includes social work, community-based work programs, and sociocultural studies to strengthen the capacity of indigenous migrant youth and their families in the highlands of Guatemala. Since 2010, Vida Digna has worked with young people affected by migration, helping them and their families to live a dignified life. In particular, Vida Digna focuses on serving young unaccompanied migrants who have been detained in the US or Mexico and are returning to Guatemala. Services include legal assistance; educational workshops on migration, gender, and local development; and support that connects returning youth with opportunities for employment and education. In 2013, Vida Digna expanded to include transnational advocacy, scholarly research, and strengthening US-Guatemala partnerships. Young indigenous women sit on its board of directors and actively participate in all activities and decision-making. Vida Digna is committed to political education and encourages greater participation of women in community activities.</t>
  </si>
  <si>
    <t>Vida Digna focuses on two principal areas: migration and culture. The organization conducts research on migration and participates in civil society working groups in Guatemala, Mexico, and the US to advocate on issues pertaining to sexual and gender-based violence in the context of migration. Vida Digna’s direct services include the Child Migrant Return &amp; Reintegration Project, a binational project with Kids in Need of Defense that has facilitated the reunification of more than 70 young people with their families in the departments of Quiche, Sololá, Totonicapán, and Quetzaltenango. Vida Digna focuses on cultural recovery and social economy through interdisciplinary initiatives that promote indigenous knowledge and values in the areas of health, justice, and community cohesion. Through education and entrepreneurship programs, Vida Digna also strengthens young people’s skills and employment prospects. Designed for migrant girls and young women, Vida Digna’s Ix Kame Project emphasizes the strength of Mayan women. The program strengthens participants’ capacities and creates a support circle that recognizes their culture and the importance of communication for family development.</t>
  </si>
  <si>
    <t>Vida Digna has become a recognized leader in issues pertaining to returning migrants, but the organization would like to strengthen its programming by including more girls and young women, mainstreaming a gender perspective, and constructing work protocols with a focus on gender and childhood. To this end, a full-time facilitator will be hired that will allow Vida Digna to carry out activities such as workshops, home visits, community outreach, and youth organizing. All of these activities will have a gender focus. Global Fund for Children’s support will also allow Vida Digna to have its own work space, which will be used not only for program activities but also for a store run entirely by migrants. As part of the NoVo Gender and Migration Initiative, Vida Digna will contribute its extensive expertise in reintegrating returning migrants and its focus on recovering the cultural identity of migrant communities.</t>
  </si>
  <si>
    <t>KIND - CMRRP</t>
  </si>
  <si>
    <t>Universidad de California Long Beach CSULB</t>
  </si>
  <si>
    <t>KIND - Ix Kame</t>
  </si>
  <si>
    <t>Sacred Fire Foundation</t>
  </si>
  <si>
    <t>Actividades Generadoras de Ingreso</t>
  </si>
  <si>
    <t>11818</t>
  </si>
  <si>
    <t>staff stipends, transportation costs, and administrative expenses.</t>
  </si>
  <si>
    <t>Colectivo Vida Digna supports the reintegration of returned migrant children and youth through educational workshops on migration and local development and through a support system that connects returning youth with opportunities for employment and education.</t>
  </si>
  <si>
    <t>GFC supports Colectivo Vida Digna's programming for young migrants returning from the United States, including safe reunification with families, home visits, cultural workshops, and life skills training.</t>
  </si>
  <si>
    <t>Colectivo Vida Digna has become a locally recognized leader on issues pertaining to returning migrants, and the organization actively participates in various regional networks addressing migrant protection issues. The Colectivo Vida Digna program was previously run by the organization Desarollo Sostenibile para Guatemala, but as of 2013, it is under the umbrella of Asociación Payasos Atz'anem K'oj, another local NGO in Quetzaltenango. During this final year of partnership with GFC, Colectivo Vida Digna will continue to work in coordination with Kids in Need of Defense, a US-based immigration service provider, to serve migrant youth returning from the United States, and GFC will work with both organizations to encourage the long-term sustainability of the program.</t>
  </si>
  <si>
    <t>11380</t>
  </si>
  <si>
    <t>staff salaries, rent, and travel expenses.</t>
  </si>
  <si>
    <t>Desarrollo Sostenible para Guatemala (DESGUA) promotes local economic development in rural Guatemala by linking local communities with migrant communities in the United States and by providing support services to returning migrants.</t>
  </si>
  <si>
    <t>Our grant supports the Dignified Life Project, which aims to socially reintegrate returned migrants through educational workshops on migration and local development and through a support system that connects returning youth with opportunities for employment and education.</t>
  </si>
  <si>
    <t>Programa de Estudios Fronterizos de Earlham Col</t>
  </si>
  <si>
    <t>GlobalGiving &amp; Proyecto Linguistico</t>
  </si>
  <si>
    <t>EEUU/Guatemala</t>
  </si>
  <si>
    <t>Giras Internacionales</t>
  </si>
  <si>
    <t>Canary Institute &amp; Scholar in Residence Depauw Uni</t>
  </si>
  <si>
    <t>10622.01</t>
  </si>
  <si>
    <t>DESGUA promotes local economic development in Guatemala, using it as a link between communities in Guatemala and migrant Guatemalan communities in the United States, and concentrates on reintegrating returned migrants.</t>
  </si>
  <si>
    <t>Our grant supports the Dignified Life Project, which aims to socially reintegrate returned migrants through a support system that offers employment, education, and alternatives to repeat migration.</t>
  </si>
  <si>
    <t>According to the National Bureau for Migration in Guatemala, 200 Guatemalans migrate north each day. Of those 200, on average only 17 will arrive in the US. During their journey, migrants are exposed to many kinds of abuse, including kidnappings, rape, assault, and robbery. Children and youth, often traveling alone or in small groups, are particularly vulnerable. More than 60 percent of Guatemalan migrants are indigenous, and the indigenous population of the Guatemalan highlands is most affected by the negative effects of migration. Heavy migration can lead to familial disintegration, interruptions in political participation at the community and municipal levels, and a dependence on remittances from abroad in the local economy. Most migrants are young adults or adolescents, and the decision to migrate often leads to the abandonment of educational processes, psychological trauma related to marginalization, disconnection from ethnic-cultural identity, and familial and economic instability.</t>
  </si>
  <si>
    <t>Desarrollo Sostenible para Guatemala (DESGUA) was founded in 2008 with the stated mission of bridging networks of Guatemalan migrants living in the United States and networks in migrant-sending communities in Guatemala, with the goal of increasing local economic development and sustainability. With offices in Quetzaltenango and New York, DESGUA focuses on social reintegration of returned migrants and alleviating the secondary effects of migration in migrant-sending communities. To strengthen the sustainability and independence of highland villages, DESGUA helps to establish community cooperatives that produce agricultural products for local consumption. Additionally, DESGUA operates educational workshops on migration and local development issues. Founder Willy Barreno migrated to the US in the early 1990s and became involved in workers' and immigrant rights movements, returning to Guatemala in 2007 to direct and produce the film Documigrante, which follows Central American migrants on their journey to the US.</t>
  </si>
  <si>
    <t>When a migrant returns to his or her home community after spending time in the United States, there is often a difficult period of adjustment. Reverse culture shock is common, especially for young migrants who may not remember their early years in Guatemala. Returnees in rural areas find it difficult to readapt to life in the country, and too often, due to economic and social difficulties, migrants feel they have no other option but to return to the US. DESGUA's social reintegration program, known as Una Vida Digna, or A Dignified Life, aims to provide returning migrants with a support system to help them adapt to life in Guatemala, focusing on finding alternatives to repeat migration, including working in cooperatives, finding alternative employment, and returning to school.</t>
  </si>
  <si>
    <t>OCI scores are not available for year 1.</t>
  </si>
  <si>
    <t>Guatemalan Human Rights Comission</t>
  </si>
  <si>
    <t>Canary Institute</t>
  </si>
  <si>
    <t>10622</t>
  </si>
  <si>
    <t>Our grant supports the Dignified Life Project, which aims to socially reintegrate these migrants through a support system that offers employment, education, and alternatives to repeat migration.</t>
  </si>
  <si>
    <t>According to the National Bureau for Migration in Guatemala, 200 Guatemalans migrate north each day.  Of those 200, on average only 17 will arrive in the US. During their journey, migrants are exposed to many kinds of abuse, including kidnappings, rape, assault, and robbery. Children and youth, often traveling alone or in small groups, are particularly vulnerable. More than 60 percent of Guatemalan migrants are indigenous, and the indigenous population of the Guatemalan highlands is most affected by negative effects of migration. Heavy migration can lead to familial disintegration, interruptions in political participation at the community and municipal level, as well as a dependence on remittances in the local economy. Most migrants are young adults or adolescents, and the decision to migrant often leads to the abandonment of educational processes, psychological trauma related to marginalization, disconnection from ethnic-cultural identity, as well as familial and economic instability.</t>
  </si>
  <si>
    <t>Desarrollo Sostenible para Guatemala, or DESGUA, was founded in 2008 with the stated mission to bridge networks of Guatemalan migrants living in the United States and  networks in migrant-sending community in Guatemala, with the goal of increasing local economic development and sustainability.  With offices in Quetzaltenango and New York, DESGUA focuses on social reintegration of returned migrants and alleviating the secondary effects of migration in migrant-sending communities. DESGUA helps to establish cooperatives in highland villages, which produce agricultural products for local consumption, aiming to strengthen the sustainability and independence of local communities. Additionally, DESGUA operates educational workshops on migration and local development issues. Founder Willy Barreno was involved in the student movement during the Guatemala Civil War, and in the early 1990s migrated to America for political and economic reasons. While living in the US, Willy became involved in workers and immigrant rights movements, and returned to Guatemala in 2007 to direct and produce the film "Documigrante" which follows the journey of Central American migrants on their journey to the US. He was also involved in post-production of the film "Voices of a Mountain", which recounts the effects of the Guatemala Civil War and the causes and effects of migration in rural communities. A sequel to this film currently in pre-production will feature the work of DESGUA.</t>
  </si>
  <si>
    <t>When a migrant returns to his home community after spending time in the United States, it is often a difficult period of adjustment. Reverse culture shock is common, especially for young migrants who may not remember their early years in Guatemala. Returnees in rural areas find it difficult to readapt to life in the country, and too often, due to economic and social difficulties, migrants feel they have no other option but to return to the US. DESGUA's social reintegration program, known as Una Vida Digna, or A Dignified Life, aims to provide returning migrants a support system to help them adapt to life in Guatemala, focusing on finding alternatives to repeat migration, including working in cooperatives, finding alternative employment, and returning to school. In coordination with GFC and Kids in Need of Defense, a US-based immigration services organization, DESGUA will participate in a pilot program for the reintegration of Guatemalan youth deported from the United States. A GFC grant in 2010 will support the expansion of the Vida Digna program to specifically target youth ages 12 to 24.</t>
  </si>
  <si>
    <t>Guatemalan Human Rights Commission</t>
  </si>
  <si>
    <t>National Association of Latin Arts and Culture</t>
  </si>
  <si>
    <t>12688</t>
  </si>
  <si>
    <t>Colegio Miguel Angel Asturias</t>
  </si>
  <si>
    <t>Miguel Angel Asturias Academy</t>
  </si>
  <si>
    <t>teacher salaries.</t>
  </si>
  <si>
    <t>Colegio Miguel Angel Asturias provides accessible, quality education to low-income children and youth aged 4 to 18 in Quetzaltenango in an effort to break the cycles of ethnic discrimination, sexism, poverty, and violence in Guatemala.</t>
  </si>
  <si>
    <t>GFC supports the school's core education program, which emphasizes critical thinking, reflection, and dialogue over the rote memorization common at most Guatemalan schools.</t>
  </si>
  <si>
    <t>Over the course of its partnership with GFC, Colegio Miguel Asturias more than doubled its budget and increased the number of children served. GFC’s flexible core support helped Colegio Miguel Asturias to cover teachers’ salaries, which allowed the organization to put other funding, such as tuition fees, toward an endowment, thus safeguarding the organization’s future sustainability. More than $97,000 in additional funding was successfully leveraged from other donors during the partnership with GFC, including an important multi-year commitment from the Global Education Fund. Colegio Miguel Asturias has received recognition from the Guatemalan Ministry of Education and was a Global Rising Stars Award recipient. The continued innovation of its programs, combined with the stability of its funding streams, makes Colegio Miguel Asturias well positioned to replicate its model and impact the larger education system in Guatemala; indeed, the organization is on track to inaugurate its second school in 2017.</t>
  </si>
  <si>
    <t>Global Education Fund</t>
  </si>
  <si>
    <t>Stone Church of the Brethren</t>
  </si>
  <si>
    <t>SG Foundation</t>
  </si>
  <si>
    <t>Brown Family Private Foundation</t>
  </si>
  <si>
    <t>12181</t>
  </si>
  <si>
    <t>six teacher salaries.</t>
  </si>
  <si>
    <t>Colegio Miguel Asturias remains at the forefront of educational excellence in Guatemala. This past year, the school provided its teachers with training from a team of US-based professionals, initiated different interest-based clubs for students, and spearheaded Quetzaltenango’s first library book-lending program for students and families. In March, Colegio Miguel Asturias was chosen as one of five recipients of the Global Rising Stars Award. Colegio Miguel Asturias is also making progress toward long-term sustainability through its successful income-generating educational-tourism program and the creation of a small endowment. Looking forward, the organization has plans to replicate its educational model by opening additional schools in other regions of the country. This year, GFC will work with Colegio Miguel Asturias to develop a long-term fundraising strategy in order to ensure the organization’s strong exit.</t>
  </si>
  <si>
    <t>Colegio Miguel Asturias improved its capacity in information technology through the receipt of 25 new computers donated to the organization.</t>
  </si>
  <si>
    <t>Friends of Asturias Academy</t>
  </si>
  <si>
    <t>Fondo Global para la Educacion</t>
  </si>
  <si>
    <t>Coro de la Universidad de Juniata</t>
  </si>
  <si>
    <t>Woodland Public Charity</t>
  </si>
  <si>
    <t>11779</t>
  </si>
  <si>
    <t>Despite a budget decline in year 5 due to a reduction in foreign individual donors, Colegio Miguel Asturias has achieved remarkable results for its students and has realized a great degree of organizational sustainability due to income-generating activities and a diversified donor base. GFC leverage has played an important role in helping Colegio Miguel Asturias connect with new institutional donors, and the organization is now focusing on securing long-term funding through a small endowment, while also preparing for a future program replication pilot. This year, GFC will continue to support Colegio Miguel Asturias with core programmatic expenses, while preparing the organization for a strong exit.</t>
  </si>
  <si>
    <t>Colegio Miguel Asturias is a leader in affordable, high-quality education in Guatemala and was recently recognized as one of the top six schools (out of 240) in Quetzaltenango by a study conducted by the Ministry of Education.</t>
  </si>
  <si>
    <t>Seatle Fundation</t>
  </si>
  <si>
    <t>Wodlan Public Charity</t>
  </si>
  <si>
    <t>Stone Church of The Bhreten</t>
  </si>
  <si>
    <t>11360</t>
  </si>
  <si>
    <t>teacher salaries and water purification for students.</t>
  </si>
  <si>
    <t xml:space="preserve">Colegio Miguel Angel Asturias provides accessible, quality education to low-income children and youth aged 4 to 18 in Quetzaltenango in an effort to break the cycles of ethnic discrimination, sexism, poverty, and violence in Guatemala. </t>
  </si>
  <si>
    <t>GFC provides general operating support for the school’s core education program, which emphasizes critical thinking, reflection, and dialogue over the rote memorization common at most Guatemalan schools.</t>
  </si>
  <si>
    <t>Colegio Miguel Angel Asturias continues to be a strong partner, with a stable and diversified budget, committed staff, and deep community ties. The organization is ripe for increased visibility and leverage from GFC. The organization should be ready for GFC exit, likely with a Maya Ajmera Sustainability Award nomination, next year.</t>
  </si>
  <si>
    <t>The Woodland Foundation</t>
  </si>
  <si>
    <t>The Seattle Foundation</t>
  </si>
  <si>
    <t>Stone Church of the Bretheren</t>
  </si>
  <si>
    <t>Global Fund for the Children</t>
  </si>
  <si>
    <t>Librarians Without Borders</t>
  </si>
  <si>
    <t>10024.03</t>
  </si>
  <si>
    <t>Colegio Miguel Angel Asturias provides accessible, quality primary education to low-income children in Quetzaltenango in an effort to break the cycles of ethnic discrimination, sexism, poverty, and violence in Guatemala. The school's empowerment-based curriculum emphasizes critical thinking, reflection, and dialogue over the rote memorization common at most Guatemalan schools.</t>
  </si>
  <si>
    <t>In Guatemala, school retention is an ongoing challenge, and approximately 40 percent of the students who start first grade leave before completing sixth grade. To compound the education problem, Quetzaltenango, the second-largest city in Guatemala, does not have enough schools to educate its population. Over the past 20 years, the population of Guatemala has nearly doubled, but only one new public school has been built in Quetzaltenango during this time. Some private schools exist, but their monthly fees can be as high as $90, in a country where 80 percent of the population earns less than two dollars a day. Overall, public schools in Guatemala are severely underfunded, when they exist at all, and private school is an option for only a select few.</t>
  </si>
  <si>
    <t>Colegio Miguel Angel Asturias was founded in 1994 to provide accessible, quality education to low-income children in Quetzaltenango, with a vision of breaking the cycles of ethnic discrimination, sexism, poverty, and violence in Guatemala. Founder Jorge Chojolán, an indigenous Guatemalan and social activist, left Guatemala in 1982 after receiving death threats. While in exile in Mexico, he was exposed to the Freirean philosophy of popular education that he would later adapt for teaching children. The school partners with INTECAP, a national vocational training school that helps prepare students for highly skilled jobs. Colegio Miguel Angel Asturias holds meetings with parents four times a year and has organized a parent leadership team to encourage students to stay in school and to motivate parent involvement. A few years ago, the students decided that instead of having the traditional annual school beauty pageant, they would prefer to establish a student government and have debates. The school continues to have an active student government, an uncommon practice in most Guatemalan schools.</t>
  </si>
  <si>
    <t>Colegio Miguel Angel Asturias believes that qualified and committed teachers are one of the key factors in achieving its mission. Most teachers in Guatemala are trained in methods that put less emphasis on critical thinking, reflection, and dialogue and more emphasis on memorization and obedience. Colegio Miguel Angel Asturias invests time and resources in training its teachers in critical thinking and empowerment-based methodologies and is prioritizing salary increases to reduce teacher turnover. Another organizational priority is providing student scholarships. Although the school offers high-quality education and is in high demand, it has not increased its fees, remaining committed to its mission by aggressively seeking external funding for scholarships and administrative costs. From its humble beginnings with 30 students, Colegio Miguel Angel Asturias has expanded to serve 300 students aged 4 to 18. Approximately 30 percent of the students receive full scholarships, and the rest pay a very low fee to attend.</t>
  </si>
  <si>
    <t>Planet Wheeler Foundation</t>
  </si>
  <si>
    <t>10024.02</t>
  </si>
  <si>
    <t>Decreasing OCI scores require further dialogue with grantee.</t>
  </si>
  <si>
    <t>Lemos Foundation</t>
  </si>
  <si>
    <t>Greece</t>
  </si>
  <si>
    <t>11555</t>
  </si>
  <si>
    <t>Community Outreach Programme</t>
  </si>
  <si>
    <t>school tuition, salaries, Internet expenses, and travel costs.</t>
  </si>
  <si>
    <t>Community Outreach Programme (CORP) provides support to children, especially girls, living in the slums of Mumbai through educational, health, and community development programs that help participants blossom into confident and enthusiastic individuals.</t>
  </si>
  <si>
    <t>GFC supports the Sharanam Center, which rescues street girls from a life of poverty, ill health, abuse, and sexual exploitation and provides a positive environment where they receive psychosocial and educational support, computer skills training, and career counseling and have the chance to participate in recreational activities such as sports, dance, and art.</t>
  </si>
  <si>
    <t>Over the course of its partnership with GFC, CORP greatly increased the number of children reached, from 1,763 to 2,800. The organization utilized an opportunity grant from GFC to invest in capacity-building training for staff. Additionally, CORP benefited from several other value-added services, including participation in a Knowledge Exchange and an organizational development award focusing on creating a planning and fundraising strategy. GFC helped CORP with the design and content of its annual report, which was awarded the Outstanding Annual Report Award by CSO Partners in 2012.</t>
  </si>
  <si>
    <t>Percentage of program participants demonstrating a positive change in emotional well-being</t>
  </si>
  <si>
    <t>Holistic Child Development India</t>
  </si>
  <si>
    <t>Dasra</t>
  </si>
  <si>
    <t>Central Social Welfare Board</t>
  </si>
  <si>
    <t>Inspirasia Foundation</t>
  </si>
  <si>
    <t>556.04</t>
  </si>
  <si>
    <t>CORP provides support to children, especially girls, living in the slums of Mumbai through educational, health, and community development programs that help participants blossom into confident and enthusiastic individuals.</t>
  </si>
  <si>
    <t>Our grant supports the Sharanam Center, which rescues street girls from a life of poverty, ill health, abuse, and sexual exploitation and provides a positive environment where they receive psychosocial and educational support, computer skills training, and career counseling and have the chance to participate in recreational activities such as sports, dance, and art.</t>
  </si>
  <si>
    <t>Girls living on the streets of Mumbai are desperately in need of protection and care, but there are few organizations that work with this particularly vulnerable population. Street girls often become involved in the drug trade, child labor, or prostitution to make a living. Conservative estimates suggest that 15 percent of Mumbai's prostitutes are children, with girls aged 10 to 12 being lucrative commodities and obtaining high prices. Girls living on the streets are also victims of physical and psychological harassment by family members, street boys, and local police. Often their self-image is negatively influenced by the way they are perceived and treated by society, and they find themselves in situations where they are continuously victimized. Due to the societal stigma attached to these children, most organizations shy away from the defense and protection of street girls. In Mumbai, support systems are more likely to exist for boys; only 10 percent of available space and funds at most shelters and organizations are allocated specifically for girls.</t>
  </si>
  <si>
    <t>Founded in 1977, Community Outreach Programme (CORP) reaches out to underprivileged children residing in the slums of Mumbai through education, health, and community development programs. Programs include crèche (daycare) and preschool, tutoring classes, nonformal education for dropouts, and the Sharanam Center for Street Girls. CORP presently works in 13 slum communities and runs 21 centers. The Sharanam Center for Street Girls was started by CORP ten years ago, at a time when very few organizations were willing to take in street girls because of the added responsibility and challenges of working with this population. CORP's leadership recently transitioned from its founder, Anna Fernandes, to Nirmal Chandappa.</t>
  </si>
  <si>
    <t>The Sharanam Center for Street Girls provides a loving home environment for 65 street girls between the ages of 4 to 15, offering them access to mainstream society in order to foster their growth into productive, self-sustaining adults. The girls at the shelter receive individualized attention and participate in school, sports, dance, art, and other activities. As they enter adolescence, many of the girls require additional psychosocial and educational support, and Sharanam seeks to care for them as they reach this transitional age by proactively addressing issues that arise in adolescence. To further bolster their education, Sharanam works with the girls to develop their computer skills, offers career counseling, and provides girls nearing graduation with additional coaching for their final-year examinations. These crucial interventions ensure that the girls have all the support they need to participate and excel in mainstream society upon leaving the shelter.</t>
  </si>
  <si>
    <t>The decreased OCI score reflects better understanding of the tool rather than decreased capacity.</t>
  </si>
  <si>
    <t>Holistic Child Development</t>
  </si>
  <si>
    <t>Vibha</t>
  </si>
  <si>
    <t>556.03</t>
  </si>
  <si>
    <t>Girls living on the streets of Mumbai are desperately in need of protection and care, but there are few organizations that work with this particularly vulnerable population. Street girls often enter into the drug trade, child labor, or prostitution to make a living. Conservative estimates suggest that 15 percent of Mumbai's prostitutes are children, with girls aged 10 to 12 being lucrative commodities and obtaining high prices. Girls living on the streets are also victims of physical and psychological harassment by family members, street boys, and local police. Often their self-image is negatively influenced by the way they are perceived and treated by society, and they find themselves in situations where they are continuously victimized. Due to the societal stigma attached to these children, most organizations shy away from the defense and protection of street girls. In Mumbai, support systems are more likely to exist for boys; only 10 percent of available space and funds at most shelters and organizations are allocated specifically for girls.</t>
  </si>
  <si>
    <t>The Sharanam Center for Street Girls provides a loving home environment for 65 street girls, offering them access to mainstream society in order to foster their growth into productive, self-sustaining adults. The girls at the shelter receive individualized attention and are excelling in school, sports, dance, art, and other activities. Many of the girls are now adolescents and are facing new issues that require additional psychosocial and educational support. Sharanam seeks to expand and improve its care for the girls as they reach this transitional age by proactively addressing issues that arise in adolescence. To further bolster their education, Sharanam works with the girls to develop their computer skills, offers career counseling, and provides girls nearing graduation with additional coaching for their final-year examinations. These crucial interventions ensure that the girls have all the support they need to participate and excel in mainstream society upon leaving the shelter.</t>
  </si>
  <si>
    <t>The lower OCI score reflects better understanding of the OCI through dialogue and discussion with the program officer, rather than decreased capacity.</t>
  </si>
  <si>
    <t>Christian Horizons</t>
  </si>
  <si>
    <t>556.02</t>
  </si>
  <si>
    <t>CORP provides support to children, especially girls, living in the slums of Mumbai through education, health, and community development programs that help participants blossom into confident and enthusiastic individuals.</t>
  </si>
  <si>
    <t>The Sharanam Center rescues street girls from a life of poverty, ill health, abuse, and sexual exploitation and provides a positive environment where they receive psychosocial and educational support as well as computer skills, career counseling, and recreational activities such as sports, dance, and art.</t>
  </si>
  <si>
    <t>GFC is in dialogue with the grantee about its self-assessed OCI scores, as the numbers appear to be inflated.</t>
  </si>
  <si>
    <t>11518</t>
  </si>
  <si>
    <t>Community Sanitation and Recycling Organization</t>
  </si>
  <si>
    <t>Online letter of inquiry</t>
  </si>
  <si>
    <t>school fees and for salaries, educational supplies, transportation, and administrative costs for the mobile education program.</t>
  </si>
  <si>
    <t>Community Sanitation and Recycling Organization (CSARO) addresses the needs of Phnom Penh's waste pickers through a community development program, a solid waste management program, and a mobile education program that enhances the livelihoods, safety, and education of poor children throughout the city.</t>
  </si>
  <si>
    <t>GFC supports the mobile education program, which operates through 18 "curbside classrooms" that utilize a curriculum tailored to the needs of waste-picking children.</t>
  </si>
  <si>
    <t>During its five years of GFC support, CSARO has used innovative methods to reach an extremely vulnerable population. Since 2008, CSARO has helped 359 waste-picker children enroll in government schools for the first time. CSARO's solid waste management program has improved the livelihoods of over 900 waste-picker families through vocational training in higher-earning industries and employment in CSARO's social enterprises. In 2011, CSARO successfully replicated its solid waste management program, working with UNESCAP and the city government to open a new 1,600-square-meter resource recovery center in Kampot. The organization's budget has decreased in recent years due to the departure of several long-term donors. To address this issue, CSARO used a GFC organizational development award to create a social business plan for the solid waste management program. This initiative has already shown results, as CSARO successfully leveraged the GFC-funded social business plan to solicit $22,000 from the Embassy of Germany to expand its Phnom Penh composting facility.</t>
  </si>
  <si>
    <t>Number of program participants who passed the Level A, B, or C basic literacy/numeracy test</t>
  </si>
  <si>
    <t>UNESCAP</t>
  </si>
  <si>
    <t>Manos Unidas</t>
  </si>
  <si>
    <t>896.04</t>
  </si>
  <si>
    <t>CSARO addresses the needs of Phnom Penh's waste pickers through a community development program, a solid waste management program, and a mobile education program that enhances the livelihoods, safety, and education of poor children throughout the city.</t>
  </si>
  <si>
    <t>Our grant supports the mobile education program, which operates through 18 "curbside classrooms" that utilize a curriculum tailored to the needs of waste picking children.</t>
  </si>
  <si>
    <t>Phnom Penh is facing growing pressure from a combination of rapid population growth and inadequate and dilapidated infrastructure and services. One major downside of rapid economic development is the parallel growth of challenges with regard to solid waste management. Increasing volumes of waste are being generated by the city's growing population, and the current waste management system is insufficient due to inadequate public financing and weak management capacity. As a result, much of the waste is thrown onto roadsides and vacant land or into drainage canals within the city. These areas have become the grounds where the urban poor make their daily living. Waste pickers sort through the garbage and collect recyclable materials that they then sell at depots throughout the city, usually earning one to three dollars a day, depending on the luck of the draw. The waste pickers, half of whom are under 18, live in the city's slums and have no access to healthcare or to opportunities that can bring them out of the vicious cycle of poverty and squalor.</t>
  </si>
  <si>
    <t>Community Sanitation and Recycling Organization (CSARO) was established in 1997 and is unusual in that it focuses on urban and peri-urban waste collectors rather than waste collectors at dump sites, the typical focus of community waste management programs. To address the needs of the city waste pickers, CSARO runs three main programs. The Urban Community Development Program helps community development committees identify their priority needs and then helps them develop their own strategic plans. The Solid Waste Management Program helps adult waste pickers form self-help groups to further their social and economic development. Under this program, numerous communities have organized their own waste collection systems, created employment opportunities, and improved the living conditions for residents and waste pickers. The Mobile Outreach and Education Program offers basic education to young waste pickers. Heng Yon Kora, CSARO's director, was a waste picker himself while growing up during the Khmer Rouge times.</t>
  </si>
  <si>
    <t>The Mobile Outreach and Education Program uses a variety of approaches to build awareness about the environment and sanitation at the community level and to provide basic education to child waste pickers. One component of this program is the nonformal education offered to children, age 6-18, at "curbside classrooms" at 18 locations in and around Phnom Penh. CSARO teachers drive a van to the different contact points and offer educational instruction to children in the mornings and evenings. The training sessions include numeracy, literacy, and basic Khmer reading to improve participants' basic academic skills. These curbside sessions use a variety of techniques, including songs, role-playing, pictures, and discussion, and are designed to cater to a range of literacy levels. At the conclusion of each session, CSARO staff offer a healthy meal, medicine, vitamins, and first-aid treatments to combat children's skin infections and other health problems. CSARO staff also work to integrate waste-picking children into mainstream public schools.</t>
  </si>
  <si>
    <t>Scottish Catholic International Aid Fund</t>
  </si>
  <si>
    <t>German Embassy in Cambodia</t>
  </si>
  <si>
    <t>896.03</t>
  </si>
  <si>
    <t>Our grant supports the mobile education program, which operates through 18 "curbside classrooms" that utilize a curriculum tailored to the needs of waste-picking children.</t>
  </si>
  <si>
    <t>The Mobile Outreach and Education Program uses a variety of approaches to build awareness about the environment and sanitation at the community level and to provide basic education to child waste pickers. One component of this program is the nonformal education offered to children at "curbside classrooms" at 18 locations in and around Phnom Penh. CSARO teachers drive a van to the different contact points and offer educational instruction to children in the mornings and evenings. The training sessions include numeracy, literacy, and basic Khmer reading to improve participants' basic academic skills. These curbside sessions use a variety of techniques, including songs, role-playing, pictures, and discussion, and are designed to cater to a range of literacy levels. At the conclusion of each session, CSARO staff offer a healthy meal, medicine, vitamins, and first-aid treatments to combat children's skin infections and other health problems. CSARO staff also work to integrate waste-picking children into mainstream public schools.</t>
  </si>
  <si>
    <t>CSARO is reporting a mix of program numbers and organization-level numbers. Further dialogue is necessary to discuss tracking and counting methods.</t>
  </si>
  <si>
    <t>CSARO did not complete the OCI assessment in year 2. Further dialogue and development are needed due to the language barrier.</t>
  </si>
  <si>
    <t>CSARO's organizational budget in Years 2 and 3 was affected by the 2008 global financial crisis and is now beginning to recover.</t>
  </si>
  <si>
    <t>Gemany</t>
  </si>
  <si>
    <t>Manose Unidas</t>
  </si>
  <si>
    <t>896.02</t>
  </si>
  <si>
    <t>The mobile education program operates through curbside classrooms and is tailored to the needs of waste-picking children.</t>
  </si>
  <si>
    <t>Community Sanitation and Recycling Organization (CSARO) was established in 1997 and is unusual in that it focuses on urban and peri-urban waste collectors rather than waste collectors at dump sites, the typical focus of community waste management programs. To address the needs of the city waste pickers, CSARO runs three main programs. The Urban Community Development Program helps community development committees identify their priority needs and then helps them develop their own strategic plans. The Solid Waste Management Program helps adult waste pickers form self-help groups to further their social and economic development. Under this program, numerous communities have organized their own waste collection systems, created employment opportunities, and improved the living conditions for residents and waste pickers. The Mobile Outreach and Education Program offers basic education to young waste pickers and continually discusses issues and problems with these children and youth to ensure that the education programs meet their needs. Heng Yon Kora, CSARO's director, was a waste picker himself while growing up during the Khmer Rouge times.</t>
  </si>
  <si>
    <t>CSARO is reporting program numbers. Further dialogue is necessary to discuss counting and tracking methods.</t>
  </si>
  <si>
    <t>CSARO did not complete the OCI assessment in year 2. Further dialogue and development is needed due to the language barrier.</t>
  </si>
  <si>
    <t>13252</t>
  </si>
  <si>
    <t>Swaziland</t>
  </si>
  <si>
    <t>Mbabane</t>
  </si>
  <si>
    <t>Compassionate Swaziland</t>
  </si>
  <si>
    <t>The grant from USAID has enabled the organization to reach more beneficiaries.</t>
  </si>
  <si>
    <t>Last year, Compassionate Swaziland received its second, and larger, installment of a USAID grant for HIV  prevention.</t>
  </si>
  <si>
    <t>Program participants whose caregivers reported an increase in the participant’s social/emotional well-being</t>
  </si>
  <si>
    <t>Sahee Foundation</t>
  </si>
  <si>
    <t>13017</t>
  </si>
  <si>
    <t>production of outreach materials and home visits.</t>
  </si>
  <si>
    <t>Compassionate Swaziland (CSD) works with schools and community groups to provide comprehensive, integrated care and support to HIV/AIDS-affected and disabled children and youth and to equip them with entrepreneurship and leadership skills.</t>
  </si>
  <si>
    <t>GFC supports CSD’s services for disabled and HIV/AIDS-affected adolescents, which include psychosocial support, youth empowerment activities, enterprise and livelihood programs, and access to medical care.</t>
  </si>
  <si>
    <t xml:space="preserve">Last year, CSD focused on strengthening its girls’ education and HIV/AIDS programs by working closely with the Ministries of Health and Education and other local NGOs to develop communication materials, training manuals, national referral tools, and systems for tracking its beneficiaries living with HIV/AIDS. With an increased organizational budget, CSD is now able to support more girls to go to school and learn. Parents of the children being supported receive guidance from CSD on how to improve their parenting skills and support their children to stay in school. The organization now collaborates with more schools and has trained several teachers on how to create a violence-free school environment for girls. Through GFC’s recommendation, the director of CSD, Siphiwe Mabuyakhulu, was awarded a full scholarship by the Coady International Institute, located in Canada, to study development leadership. At the end of her studies, she was nominated to receive the Katherine Fleming International Development Award. </t>
  </si>
  <si>
    <t>The increase in number served is a reflection of the larger area served by CSD as a result of funding from USAID.</t>
  </si>
  <si>
    <t>CSD received support from USAID to upgrade its IT system, while the organizational development  award from GFC helped improve the governance and financial management systems.</t>
  </si>
  <si>
    <t>The increase in budget is a result of funding from USAID for CSD's education program.</t>
  </si>
  <si>
    <t>CSD has demonstrated great expertise in both local and global resource mobilization and in building community structures to help reach its target population. This has enhanced the visibility of the organization and attracted new strategic partners.</t>
  </si>
  <si>
    <t>Amplify Change</t>
  </si>
  <si>
    <t>12736</t>
  </si>
  <si>
    <t>the livelihood program and staff stipends.</t>
  </si>
  <si>
    <t xml:space="preserve">Compassionate Swaziland (CSD) works with schools and community groups to provide comprehensive, integrated care and support to HIV/AIDS-affected and disabled children and youth and to equip them with entrepreneurship and leadership skills. </t>
  </si>
  <si>
    <t>Last year, with GFC support, CSD received a grant close to $1.5 million from one of its new partners, and that has led to expansion of its programs and reinforcement of its team through the recruitment of experienced staff and the revamping of its board. The organization is working with an organizational development consultant, hired with GFC funding, to put in place systems and policies that meet international standards and to promote professional development training for its team. The organization is also using the organizational development process to re-engineer itself and focus more on disabled adolescent girls infected with or affected by HIV/AIDS. CSD’s work with vulnerable children and its achievements were covered by the Times of Swaziland, a local newspaper, which enhanced the organization’s visibility. This contributed to CSD attracting support from additional funders, including AmplifyChange, Rotary Club of Malkerns, and Sahee Foundation. During the 2015 Southern Africa GFC Knowledge Exchange, CSD took the opportunity to share its work and techniques in resource mobilization with other Knowledge Exchange participants.</t>
  </si>
  <si>
    <t>An increase in budget size enabled CSD to expand to other needy communities, as outlined in its strategic plan.</t>
  </si>
  <si>
    <t>Through GFC leveraging activities, CSD was awarded multi-year funding from PACT-Swaziland, and the first installment enabled the organization to expand its geographical service area, resulting in growth in its expenditure budget.</t>
  </si>
  <si>
    <t>STAR AWARD FOUNDATION</t>
  </si>
  <si>
    <t>USA EMBASSY</t>
  </si>
  <si>
    <t>ViiV1. HIV prevention information with children 2. Sexual an</t>
  </si>
  <si>
    <t>12129</t>
  </si>
  <si>
    <t>staff capacity development, volunteer allowances, and program expenses.</t>
  </si>
  <si>
    <t>CSD has taken full advantage of GFC’s value-added services, especially leveraging, and has grown its budget by over 200 percent since its partnership with GFC began. Within the past year, the director and regional coordinator completed academic and professional programs in child protection and project management to better position them to support other staff and to ultimately better serve CSD’s target population. Through GFC’s support, CSD attracted the attention of the Ministry of Education and Training and the Ministry of Health, and these government departments helped the organization expand its programs to hard-to-reach areas. CSD’s director also participated in the 2013 GFC Knowledge Exchange in South Africa, where she connected with other experienced grantee partners and gained knowledge to help sharpen CSD’s projects and build the organization. In the coming year, GFC will provide additional inputs to strengthen CSD’s capacity and organizational structure.</t>
  </si>
  <si>
    <t>CSD partnered with two experienced community-based organizations to expand its programs in order to reach more children with disabilities and more children living with HIV/AIDS.</t>
  </si>
  <si>
    <t>The higher scores in fundraising and ML&amp;E are due to support from other networks and from connections made at GFC’s Knowledge Exchange, a GFC webinar in ML&amp;E, and internal capacity building.</t>
  </si>
  <si>
    <t>The increase in budget size is attributable to enhanced confidence in CSD on the part of such partners as the US Embassy in Swaziland and the Dr. Henry Wanyama Family Foundation, resulting in renewed partnerships and higher grant amounts.</t>
  </si>
  <si>
    <t>(Switzerland)</t>
  </si>
  <si>
    <t>Positive Action for Children</t>
  </si>
  <si>
    <t>(UK)</t>
  </si>
  <si>
    <t>U.S.A Embassy</t>
  </si>
  <si>
    <t>(Swaziland)</t>
  </si>
  <si>
    <t>11716</t>
  </si>
  <si>
    <t>operational costs, staff capacity building, and program expenses.</t>
  </si>
  <si>
    <t>GFC supports CSD's services for disabled and HIV/AIDS-affected adolescents, which include psychosocial support, youth empowerment activities, enterprise and livelihood programs, and access to medical care.</t>
  </si>
  <si>
    <t>ViiV Positive Action for Children Fund</t>
  </si>
  <si>
    <t>11278</t>
  </si>
  <si>
    <t>operational support and expansion of programs for disabled adolescents.</t>
  </si>
  <si>
    <t>With an estimated population of 95,000, Mbabane is the largest city in Swaziland. Swaziland is a poor country, and nearly 40 percent of its population is HIV-positive, which is the highest HIV prevalence rate in the world. UNICEF reports that the number of orphans in Swaziland has skyrocketed since 2000, reaching 100,000, largely due to HIV/AIDS, and further indicates that the crisis may escalate, as HIV prevalence among 20 to 30-year-olds is approaching 50 percent. AIDS has contributed to the breakdown of the family structure in Swaziland, and children who have been orphaned by AIDS often face poverty, hunger, and abusive situations. They also exit school early and usually undertake hazardous work to survive. Another critical issue in Mbabane and Swaziland in general is disability. In theory, the 2004 Swaziland Constitution provides protection for people with disabilities, but the government has yet to take steps to fulfill these obligations. The Swaziland census estimates that there are about 27,700 disabled persons in the country, or 3 percent of the population. People with disabilities are usually thought to be victims of witchcraft, and they are therefore mostly hidden away and excluded from the general population. HIV/AIDS is a growing problem among disabled people, and a 2004 study found that while awareness about HIV/AIDS was at an acceptable level in both rural and urban areas among nondisabled study participants, participants with disabilities lacked knowledge about HIV/AIDS.</t>
  </si>
  <si>
    <t>Founded in 2011, Compassionate Swaziland (CSD) is a youth-led community-based organization that works with children and adolescents living with HIV/AIDS and those who are disabled. CSD uses a participatory approach to advocate for children and to eliminate stigmatization and social exclusion of children through collaboration and partnerships, and the organization works extensively with volunteers. CSD focuses on providing comprehensive support to HIV/AIDS-affected and disabled children and youth and connecting them with other community services. CSD has formed strategic partnerships with a number of organizations, including Swaziland Action Group Against Abuse and Swaziland National AIDS Programme. CSD director Siphiwe Mabuyakhulu left a prestigious job with a UNDP-funded project to help found CSD, and she is a natural leader with a wealth of experience in child protection. CSD is respected in Swaziland and has a strong potential to grow.</t>
  </si>
  <si>
    <t>With four full-time staff members and 20 volunteers, CSD supports approximately 500 children between the ages of 8 to 17 and their families. CSD focuses on providing its beneficiaries with psychosocial support and basic livelihood skills. CSD's integrated program includes community sensitization addressing unacceptable cultural attitudes toward disabled children, mentorships, youth empowerment programs, enterprise and livelihood programs, and access to medical care. The organization works with the children in small groups, and each group has a trained volunteer who serves as a group facilitator and makes sure the children get the services they need. CSD also works with schools to provide integrated care and support for its beneficiaries. The organization trains older children and youth to use sisal leaves to produce items such as petroleum jelly, floor polish, and floor mats that are sold to generate income. CSD has established a system where periodic contributions are made from the sale of the products into a health insurance and welfare fund for its beneficiaries.</t>
  </si>
  <si>
    <t>The founders of the organization have strong leadership skills as well as a strong enthusiasm for serving children. They understand the problems facing the populations they serve and have demonstrated their ability to mobilize financial and other resources for the support of child protection interventions. The organization is community based and is able to mobilize grassroots support to ensure the interests of children and vulnerable groups. CSD is a nascent organization with sound organizational structures and is ready to take off. Support from GFC will help CSD realize its strong growth potential and enable the organization to obtain visibility to leverage additional support. GFC's initial grant will be used for operational support and the expansion of programs for adolescents, as well as to underwrite the cost of staff salaries.</t>
  </si>
  <si>
    <t>12312</t>
  </si>
  <si>
    <t>Concerned Children and Youth Association</t>
  </si>
  <si>
    <t>office equipment, staff development, and administrative expenses.</t>
  </si>
  <si>
    <t>A youth-led organization, Concerned Children and Youth Association (CCYA) contributes to the rebuilding of war-torn northern Uganda through integrated education, environmental, and health programs that focus on reaching children and youth who were orphaned or made vulnerable by the country’s civil war.</t>
  </si>
  <si>
    <t>GFC supports CCYA’s education and livelihood skills programs, which provide academic support to children with disabilities and promote community advocacy and economic empowerment.</t>
  </si>
  <si>
    <t>CCYA has thrived in many ways during its partnership with GFC. The organization has leveraged GFC’s value-added services to identify relevant funders, develop its leadership, access GFC’s grantee partners’ network and local and international allied supporters, and build a resilient and motivated team. The organization participated in the GFC-supported Adobe Youth Voices program, where both staff and beneficiaries sharpened their skills on how to tell stories and use social media to attract the attention of donors. CCYA has been formally recognized by the Lira District government for its leadership role in the district. CCYA is graduating from GFC’s financial support at a stage where the organization has improved its skills and formed useful networks that will enable it to continue working in participatory and sustainable ways to better the lives of children and young people.</t>
  </si>
  <si>
    <t>CCYA benefited from various GFC value-added services, which explains the increase in OCI scores.</t>
  </si>
  <si>
    <t>Number of program participants with disabilities who were enrolled in formal education</t>
  </si>
  <si>
    <t>National Democratic Institute</t>
  </si>
  <si>
    <t>11892</t>
  </si>
  <si>
    <t>livelihood skills program expenses and staff salaries.</t>
  </si>
  <si>
    <t xml:space="preserve">A youth-led organization, Concerned Children and Youth Association (CCYA) contributes to the rebuilding of war-torn northern Uganda through integrated education, environmental, and health programs that focus on reaching children and youth who were orphaned or made vulnerable by the country’s civil war. </t>
  </si>
  <si>
    <t>During its partnership with GFC, CCYA has benefited from several GFC services, including an organizational development award, peer learning and sharing through a GFC Knowledge Exchange, technology grants, several site visits, and leveraging opportunities. CCYA has expanded its programs to work with more schools, reinforced its board, attracted new donors, and enhanced its visibility. The organization is currently constructing its own offices and a youth center and will continue to receive technical guidance from GFC to strengthen the capacity of its team and deepen the comprehensiveness of its initiatives.</t>
  </si>
  <si>
    <t xml:space="preserve">American Jewish World Service </t>
  </si>
  <si>
    <t xml:space="preserve">Belgian Technical Cooperation </t>
  </si>
  <si>
    <t xml:space="preserve">International Labor Organization </t>
  </si>
  <si>
    <t>Africa Rising</t>
  </si>
  <si>
    <t>Society for Propagation Faith</t>
  </si>
  <si>
    <t>11550</t>
  </si>
  <si>
    <t>livelihoods program expenses, staff salaries, and operational costs.</t>
  </si>
  <si>
    <t>GFC supports the education program, which provides academic support to children with disabilities and promotes related community advocacy.</t>
  </si>
  <si>
    <t>CCYA's budget has grown over 145 percent during its three-year partnership with GFC. Furthermore, the organization has gained significant national visibility and has strong relationships with a number of international and national volunteers who have contributed to the capacity development of the organization. CCYA received a GFC organizational development award and worked with a consultant to strengthen its internal processes and improve its record keeping. GFC will support the organization to improve its internal resource mobilization mechanism and finalize its sustainability plan as it prepares for exit.</t>
  </si>
  <si>
    <t>American Jewish World Service (AJWS)</t>
  </si>
  <si>
    <t>Belgian Technical Cooperation (BTC)</t>
  </si>
  <si>
    <t>International Labor Organization (ILO)</t>
  </si>
  <si>
    <t>10478.02</t>
  </si>
  <si>
    <t>For 20 years, the Lira district in northern Uganda was at the center of a civil conflict that pitted the national government against the Lord's Resistance Army (LRA) rebel movement. The conflict ended with a ceasefire in 2006, but the destruction it caused remains fresh and visible, particularly in the northern parts of the country. One of the most disheartening legacies of the conflict is the large number of people with disabilities it left behind. While statistics vary widely, available figures for Ugandans living with physical disabilities range from 800,000 to 1.2 million. According to government statistics, there are over 15,000 children and adults living with disabilities in the Lira district, and 98 percent of disabled children lack access to formal education. They are often viewed as a curse by their families and society and are consequently stigmatized and isolated. The few who are able to enroll in school are usually teased and bullied by their peers, discouraging them from completing their studies.</t>
  </si>
  <si>
    <t>Founded in 2001 by children and youth who were affected by the conflict, Concerned Children and Youth Association (CCYA) works toward peace, unity, and socioeconomic empowerment through advocacy, psychosocial support, and educational and environmental activities. The organization currently focuses on education, disability issues, child protection, environmental protection, and community outreach as its core programs. CCYA works with the local community to identify the most vulnerable children in Lira and provides them and their families with targeted and integrated support, including educational scholarships, proper nutrition, health services and information, and counseling. Through its environmental program, CCYA recently established a tree nursery, which acts as a demonstration site for environmental preservation and supplies fruit tree seedlings to the greater community in order to provide a source of food and promote sustainable environmental practices. All the members of the CCYA team are under the age of 25. Many of them have been directly impacted by the conflict, either losing their parents or siblings or having experienced the LRA's infamous abductions, whereby children are stolen from their communities to serve as soldiers or sex slaves.</t>
  </si>
  <si>
    <t>CCYA has identified children with disabilities as particularly vulnerable and absent from schools due to stigma and discrimination. A recent assessment of its work highlighted the importance of providing both targeted and integrated support to children with disabilities. As a result, the organization now concentrates on the educational needs of these children, specifically at the primary-school level. CCYA hopes that its targeted educational and outreach work on disability will bolster the inclusion of children with disabilities in all its activities and in the greater community.</t>
  </si>
  <si>
    <t>CCYA reported the budget from its most recently completed fiscal year, which does not include expenses since January 2012</t>
  </si>
  <si>
    <t>International Labor Organization</t>
  </si>
  <si>
    <t>10478.01</t>
  </si>
  <si>
    <t>A youth-led organization, CCYA contributes to the rebuilding of war-torn northern Uganda through integrated education, environmental, and health programs that focus on reaching children and youth orphaned or made vulnerable by the country's civil war.</t>
  </si>
  <si>
    <t>Our grant supports the education program, which provides academic support to children living with disabilities and promotes related community advocacy.</t>
  </si>
  <si>
    <t>CCYA has identified children with disabilities as particularly vulnerable and absent from schools due to stigma and discrimination. A recent assessment of its work highlighted the importance of providing both targeted and integrated support to children with disabilities. As a result, the organization now concentrates on the educational needs of these children. The organization hopes that its targeted educational and outreach work on disability will bolster the inclusion of children with disabilities in primary schools in all its activities and in the greater community.</t>
  </si>
  <si>
    <t>In Year 1, the number served directly only reflected beneficiaries of the GFC funded program. In Year 2, the number captured all children and youth served directly by the organization, hence the significant increase.</t>
  </si>
  <si>
    <t>Allegra Jordan and Family</t>
  </si>
  <si>
    <t>Cloudnet Mission</t>
  </si>
  <si>
    <t>10478</t>
  </si>
  <si>
    <t>CCYA youth led organization, CCYA contributes to the rebuilding of war torn northern Uganda through integrated education, environmental, and health programs that focus on reaching children and youth orphaned or made vulnerable by the country's civil war.</t>
  </si>
  <si>
    <t>CCYA provides academic support to children living with disabilities and advocates for inclusive education through community mobilization activities.</t>
  </si>
  <si>
    <t>For 20 years Lira district in northern Uganda was at the center of a civil conflict that pitted the national government against the rebel movement, the Lord's Resistance Army (LRA), based in the northern region. The conflict ended with a cease-fire in 2006, but it's destructive impact, particularly in the northern parts of Uganda, remains fresh and visible. One of the most disheartening effects of the conflict is the large number of people with disabilities it left behind. While disability statistics vary widely based on source, available figures for Ugandans living with disabilities range from 800,000-1.2 million. According to government statistics, in Lira district, there are over 15,000 people living with disabilities. Ninety-eight percent of people with disabilities in the district lack access to formal education. They are often viewed as a burden and a curse by their families and society, and are consequently stigmatized and isolated. The few that are able to enroll in school are usually teased and bullied by their peers, discouraging them from completing their studies.</t>
  </si>
  <si>
    <t>Founded in 2001 by children and youth who were affected by the conflict, Concerned Children and Youth Association (CCYA) works towards peace, unity and socio-economic empowerment through advocacy, psychosocial support, educational, and environmental activities. The organization currently focuses on education, child protection, environmental protection, and community outreach as its core programs. CCYA works with the local community to identify the most vulnerable children in Lira, and provides them and their families targeted and integrated support, including access to education, proper nutrition, health services and information, and counseling. Through its environmental program, CCYA recently established a tree nursery, which acts as a demonstration site on environmental preservation, and supplies tree seedlings to the greater community, serving both as a source of food and promoting sustainable environmental practices. All members of the cCYA team are under the age of twenty-five. Many of them have been directly impacted by the conflict, either losing their parents or siblings, or having experienced the LRA's infamous abductions, where children are stolen from their communities to serve as soldiers or sex slaves.</t>
  </si>
  <si>
    <t>11176.01</t>
  </si>
  <si>
    <t>São Gonçalo, Rio de Janeiro</t>
  </si>
  <si>
    <t>Consciência, Liberdade, Atitude e Movimento</t>
  </si>
  <si>
    <t>Conscience, Liberty, Attitude and Movement</t>
  </si>
  <si>
    <t>staff salaries, school materials, meals and administrative expenses.</t>
  </si>
  <si>
    <t>Consciência, Liberdade, Atitude e Movimento (CLAM) is a community-based organization dedicated to promoting a culture of peace, rights, and justice through the power of hip-hop and street art in the community of Monjolos.</t>
  </si>
  <si>
    <t>GFC supports CLAM's educational component for children and youth, which includes tutoring, music classes, reading circles, and sociocultural activities.</t>
  </si>
  <si>
    <t>Consciencia, Liberdade, Atitude e Movimento (CLAM) was founded in 2004 to work with the youth of Monjolos and encourage them to choose an alternative lifestyle away from violence and excessive drug use. CLAM's aim is to improve the living conditions of Monjolos as well as its negative reputation. Using hip-hop culture and street art as entry points to start a dialogue with the children and youth in the community, CLAM creates a positive point of reference for program participants to instill interest in education, healthy lifestyles, positive self-esteem, and Afro-Brazilian identity. CLAM's community center offers a safe space for children and youth and their families to address critical issues in the community through workshops, classes, and monthly cultural events. Born and raised in favelas on the outskirts of Rio de Janeiro, CLAM founders Roberta Maria Federico, a psychologist, and her husband Edmilson dos Santos Silva, a recognized rapper and street artist also known as DinhoK2, decided to return to their community and create CLAM in response to a surge in discrimination and violence in the area.</t>
  </si>
  <si>
    <t>Percentage of children demonstrating improved performance in school</t>
  </si>
  <si>
    <t>As a very nascent organization, CLAM requires careful follow-up and training, particularly regarding financial management, communications, and outcome tracking.</t>
  </si>
  <si>
    <t>11176</t>
  </si>
  <si>
    <t>CLAM is a community-based organization dedicated to promoting a culture of peace, rights, and justice through the power of hip-hop and street art in the community of Monjolos.</t>
  </si>
  <si>
    <t>Our grant supports CLAM's educational component for children and youth, which includes tutoring, music classes, reading circles, and sociocultural activities.</t>
  </si>
  <si>
    <t>Founded by former slaves of the Monjolo tribe, the Monjolos neighborhood in the city of São Gonçalo has one of the lowest Human Development Index scores in the state of Rio de Janeiro. Unpaved roads, lack of potable water, and limited public transportation are some of the issues in Monjolos-challenges that even the most dangerous shantytowns, or favelas, in the city of Rio de Janeiro do not face. Monjolos suffers from low public investment, resulting in high illiteracy and crime. Without adequate schooling, adult supervision, and psychosocial services, children and youth are easily lured into illegal activities, resulting in gangs, drug abuse, and dysfunctional families.</t>
  </si>
  <si>
    <t>With a strong musical focus in all its activities, CLAM runs four main programs: a hip-hop program, psychosocial support, tutoring, and cultural activities. Through its Hip-Hop Observatory program, offered Monday through Saturday, CLAM helps participants create their own lyrics through classes that teach grammar, poetry, and rhymes. Observatory participants are also taught music and performing skills. Once a week, CLAM offers psychological support for those dealing with critical issues in their households, and workshops on black identity are held periodically for participants to talk about what it means to be of African descent in Brazil. CLAM is also focused on reducing illiteracy rates by providing school tutoring three times a week, during which students are helped with homework and can participate in reading circles. CLAM's cultural and educational activities, such as storytelling and recreational games, serve younger students aged 3 to 10, mostly the children of young mothers who come to the center when their mothers are working in nearby cities.</t>
  </si>
  <si>
    <t>13199</t>
  </si>
  <si>
    <t>Honduras</t>
  </si>
  <si>
    <t>San Pedro Sula</t>
  </si>
  <si>
    <t>Cooperativa Mixta Juvenil Emprendedores Solidarios</t>
  </si>
  <si>
    <t>Coed Youth Cooperative "Entrepreneurs in Solidarity"</t>
  </si>
  <si>
    <t>Dr. Claudia Barrientos (OAS, Honduras)</t>
  </si>
  <si>
    <t xml:space="preserve">CMJ continued to implement its pregnancy prevention program, which emphasizes positive masculinity and gender equality, in local high schools. The organization also conducted a census to identify the key needs of people living and working in the local landfill, and found that both adolescent pregnancy and gender inequality were common. With funding from International Samaritan, CMJ is now providing scholarships for children and youth working in the landfill to attend school, and has plans to expand its pregnancy prevention program to reach this population. CMJ also contributed to child marriage being made illegal in Honduras. Prior to the creation of the new law, CMJ participated in a round table on child and youth issues held by the First Lady of Honduras and recommended that a law be created to establish the minumum age of marriage for both boys and girls at 18 years. Securing additional sources of stable funding has been a challenge for CMJ, and this year GFC will continue to support the organization's efforts to this end. </t>
  </si>
  <si>
    <t>CMJ's budget increased due to funding from International Samaritan.</t>
  </si>
  <si>
    <t>Percentage of program participants who acquired knowledge that permits them to prevent pregnancies</t>
  </si>
  <si>
    <t>CEPUDO/FOOD FOR THE CHILDREN</t>
  </si>
  <si>
    <t>Honduras/USA</t>
  </si>
  <si>
    <t>BLESSING OPERATION HONDURAS</t>
  </si>
  <si>
    <t>THEARD INTERNATIONAL</t>
  </si>
  <si>
    <t>SULAMBIENTE Y GOBIERNO NACIONAL</t>
  </si>
  <si>
    <t>HONDURAS</t>
  </si>
  <si>
    <t>EMPRESAS SOCIALMENTE RESPONSABLES Y SERVICIOS</t>
  </si>
  <si>
    <t>12879</t>
  </si>
  <si>
    <t>facilitator and staff stipends, transportation expenses, and workshop materials.</t>
  </si>
  <si>
    <t>Cooperativa Mixta Juvenil Emprendedores Solidarios (CMJ) promotes employability, entrepreneurship, and life skills development among at-risk and formerly gang-involved youth.</t>
  </si>
  <si>
    <t>GFC supports CMJ’s adolescent pregnancy prevention program, which provides both out-of-school and in-school youth with comprehensive sexual and reproductive health education from a gender perspective.</t>
  </si>
  <si>
    <t>CMJ’s budget decreased due to the end of grant funding from two donors, Strachan Foundation and Fundación Cervecería Hondureña.</t>
  </si>
  <si>
    <t>Internationa Samaritan</t>
  </si>
  <si>
    <t>Centavos Rojos</t>
  </si>
  <si>
    <t>Dinamrca</t>
  </si>
  <si>
    <t>Cepudo</t>
  </si>
  <si>
    <t>Empresa Privada</t>
  </si>
  <si>
    <t>Gobierno Nacional</t>
  </si>
  <si>
    <t>12522</t>
  </si>
  <si>
    <t>staff salaries, workshop materials, and transportation costs.</t>
  </si>
  <si>
    <t>GFC supports CMJ’s adolescent pregnancy prevention program, which serves both out-of-school and in-school youth and uses technologically advanced dolls to help participants understand the responsibility involved in caring for a baby.</t>
  </si>
  <si>
    <t>Honduran Brewery Foundation</t>
  </si>
  <si>
    <t>International Samaritan</t>
  </si>
  <si>
    <t>12473</t>
  </si>
  <si>
    <t>12180</t>
  </si>
  <si>
    <t>Youth in Honduras face multiple and interrelated risks, the most noteworthy of which is soaring gang- and drug-related violence. In San Pedro Sula, the city with the highest homicide rate in the world, young people between the ages of 18 and 35 are both the primary perpetrators of violence and the primary victims. Formerly gang-involved youth are at an even greater risk of becoming victims of violence, and in fact many of them have been threatened or killed by the same gangs to which they used to belong. Recently, Honduras has made headlines as the point of origin for the majority of the unaccompanied minors arriving at the US border, who have fled out of fear of being killed, extorted, or recruited by gangs in their home country. Among the factors feeding this violence are high rates of poverty, as well as the cultural construct of machismo, which glorifies male dominance and aggression. Honduras also has the second-highest rate of adolescent pregnancy in all of Latin America, a risk for youth that is thought to contribute to the country’s unusually high level of insecurity. Many gang-involved and gang-affected youth were born to parents too young to be prepared for the task of raising a child. Without comprehensive sexual and reproductive health education, these youth are at risk of becoming young parents themselves.</t>
  </si>
  <si>
    <t>Cooperativa Mixta Juvenil Emprendedores Solidarios (CMJ) was founded by a group of social scientists and formerly gang-involved youth who felt motivated to understand and develop solutions to the growing phenomenon of social and gang violence in Honduras. Two of the founders, one of whom is a sociologist and the current director, took part in a training on youth violence prevention and drug demand reduction that was held in the US and was funded by the US Embassy in Honduras. CMJ’s founders are often invited to regional conferences on security and are sought by local and national media to provide commentary on news items related to violence. CMJ works to combat many of the factors contributing to gang violence, and its direct services to former gang members provide these youth with much-needed alternatives to illicit activities.</t>
  </si>
  <si>
    <t>CMJ promotes employability, entrepreneurship, and life skills among formerly gang-involved and at-risk youth by helping them establish their own microenterprises and connecting them to vocational training, formal schooling, and job opportunities. Youth who participate in CMJ’s employment and livelihood programs also attend sessions on sexual and reproductive health, gender equality, and positive, non-violent masculinity. In partnership with the local government, CMJ works to directly combat the problem of adolescent pregnancy through an innovative preventive education program for youth. The program uses electronic babies (dolls that simulate real infants), an approach in which adolescent girls and boys experience firsthand the high level of responsibility involved in caring for a baby and, as a consequence, make more informed decisions about planning their own families. The use of electronic babies as a teaching tool is popular in the US but unusual in developing countries, and CMJ’s methodology emphasizes gender equality and responsible fatherhood.</t>
  </si>
  <si>
    <t>CMJ is one of the few organizations combating violence by engaging directly with gang-involved and formerly gang-involved youth and recognizing their need for educational and income-generating opportunities. CMJ’s programs are data-driven, and its highly developed capacity in statistics allows the organization to track and demonstrate the impact of its work. CMJ’s focus on adolescent pregnancy prevention and the promotion of responsible fatherhood and non-violent masculinity make it an ideal partner for the "Changing Gender Attitudes, Empowering Girls" initiative funded by the Summit Foundation.</t>
  </si>
  <si>
    <t>Strachan Foundation</t>
  </si>
  <si>
    <t xml:space="preserve">Costa Rica </t>
  </si>
  <si>
    <t>Diunsa Foundation</t>
  </si>
  <si>
    <t>13019</t>
  </si>
  <si>
    <t>Colombia</t>
  </si>
  <si>
    <t>El Retiro</t>
  </si>
  <si>
    <t>Corporación Correcaminos</t>
  </si>
  <si>
    <t>Roadrunner Corporation</t>
  </si>
  <si>
    <t>Clared Jaramillo (GFC grantee partner Poder Joven, Colombia)</t>
  </si>
  <si>
    <t xml:space="preserve">salaries and uniforms. </t>
  </si>
  <si>
    <t>Corporación Correcaminos works in the town of El Retiro to promote community participation, education, and economic opportunities through cultural, educational, and recreational activities, with a focus on cycling.</t>
  </si>
  <si>
    <t>GFC supports the organization’s three primary programs: the after-school Recreation and Competition program, which promotes healthy lifestyles; a bike repair and job training program; and the Biking to School program, which encourages school retention.</t>
  </si>
  <si>
    <t xml:space="preserve">Operating in El Retiro, which is a small town with a mainly agricultural economy, Correcaminos has kept abreast of the challenges faced by youth as the town begins to grow and outsiders change the dynamics of the population, bringing greater drug use and alcohol consumption. Through its innovative bike, sports, education, and citizenship programs, Correcaminos has been able to engage youth in healthy lifestyles and keep them away from drug cartels looking for new customers. Given the demand for engaging children in healthy lifestyles at an earlier age, Correcaminos has launched a new program for children aged 2 to 5 years old, and the organization also began a new parents’ academy in which parents and family members meet on a monthly basis to talk about their challenges and ways to improve their relationship with their children. In partnership with several private companies and the local government, Correcaminos also finished the second phase of its new sports and community center last year, using its bicycle assembly shop to generate income for the construction. Correcaminos participated in GFC’s Knowledge Exchange held in Lima, Peru, in April 2016. </t>
  </si>
  <si>
    <t xml:space="preserve">Due to the construction of its sports and community center, Correcaminos can now serve a greater amount of children and youth, leading to an increase in the number of children served. </t>
  </si>
  <si>
    <t xml:space="preserve">In year 4, Correcaminos received and expended a large amount of money for the construction of its sports and community center, and year 5 saw additional fundraising and work on the center. Correcaminos’ programmatic spending has remained steady. </t>
  </si>
  <si>
    <t>H - A  Bicicletas</t>
  </si>
  <si>
    <t>Fundación Argos</t>
  </si>
  <si>
    <t>Fundación Clásico de Ejecutivos El Colombiano</t>
  </si>
  <si>
    <t>Fundación Fraternidad Medellin</t>
  </si>
  <si>
    <t>Fundación Exito</t>
  </si>
  <si>
    <t>12720</t>
  </si>
  <si>
    <t>salaries.</t>
  </si>
  <si>
    <t>Operating in El Retiro, Colombia, which is a small town with a mainly agricultural economy, Correcaminos has kept abreast of the challenges faced by youth as the town begins to grow and outsiders change the dynamics of the population, bringing greater drug use and alcohol consumption. Through its innovative bike, sports, education, and citizenship programs, Correcaminos has been able to engage youth in healthy lifestyles and keep them away from drug cartels looking for new customers. The organization began including parents in its recreational programs last year in an effort to more fully engage the community. In partnership with the local government, Correcaminos also finished the first phase of its new sports and community center last year, using its bicycle assembly shop to generate income for the construction. A former Correcaminos participant is now an official staff member and has become a role model and inspiration for younger participants</t>
  </si>
  <si>
    <t>The increase in budget is due to the construction of Correcaminos’s sports and community center.</t>
  </si>
  <si>
    <t>H-A  Bicicletas</t>
  </si>
  <si>
    <t>Fundación Fraternidad Medellín</t>
  </si>
  <si>
    <t>Fundación  Exito</t>
  </si>
  <si>
    <t>Fundación Sofia Peres de Soto</t>
  </si>
  <si>
    <t>Fundación para la Enseñanza de Oficios</t>
  </si>
  <si>
    <t>12360</t>
  </si>
  <si>
    <t>Through its innovative bike, sports, education, and citizenship programs, Correcaminos has continued to increase access to school and other activities for residents of rural, mountainous communities. Last year, Correcaminos received funding to begin the construction of its new headquarters, which will contain a bicycle shop and assembly center, as well as space for workshops and meetings. Having its own space will allow Correcaminos to secure long-term sustainability and increase its revenue from income-generating activities. To support program graduates after they finish secondary school, Correcaminos is beginning to train young leaders to become program managers and eventually take larger leadership roles in the organization. GFC will continue to support Correcaminos during its period of expansion.</t>
  </si>
  <si>
    <t>Correcaminos’s budget reflects increased expenditures for the construction of its new headquarters.</t>
  </si>
  <si>
    <t>Data from the previous years does not appear because Correcaminos changed its outcome in 2015 to align with GFC’s updated outcomes.</t>
  </si>
  <si>
    <t>Fundación Clásico El Colombiano</t>
  </si>
  <si>
    <t>Fundacion Suramericans</t>
  </si>
  <si>
    <t>11958</t>
  </si>
  <si>
    <t>staff salaries, transportation expenses, and operating costs.</t>
  </si>
  <si>
    <t xml:space="preserve">Corporación Correcaminos works in the town of El Retiro to promote community participation, education, and economic opportunities through cultural, educational, and recreational activities, with a focus on cycling. </t>
  </si>
  <si>
    <t>H-A  Bicicletas  (empresa)</t>
  </si>
  <si>
    <t>Fundacion Fraternidad Medellin</t>
  </si>
  <si>
    <t>Fundacion Clasico El  Colombiano</t>
  </si>
  <si>
    <t>Contegral S.A  (empresa)</t>
  </si>
  <si>
    <t>Venta de servicios deportivos y almacen bicis</t>
  </si>
  <si>
    <t>11605</t>
  </si>
  <si>
    <t>staff salaries, bike maintenance, uniforms, educational materials, and transportation expenses.</t>
  </si>
  <si>
    <t>GFC supports the organization's three primary programs: the after-school Recreation and Competition program, which promotes healthy lifestyles; a bike repair and job training program; and the Biking to School program, which encourages school retention.</t>
  </si>
  <si>
    <t>An innovative new partnership with a local bike manufacturing company is providing income-generating opportunities for 18 participating families.</t>
  </si>
  <si>
    <t>Fundación Suramericana</t>
  </si>
  <si>
    <t>Empresa  H-A  Bicicletas</t>
  </si>
  <si>
    <t>Fundación para la Educación Técnico Manual</t>
  </si>
  <si>
    <t>Fundación Clásico Ejecutivos El Colombiano</t>
  </si>
  <si>
    <t>11187</t>
  </si>
  <si>
    <t>Our grant supports the organization's three primary programs: the after-school Recreation and Competition program, which promotes healthy lifestyles; a bike repair and job training program; and the Biking to School program, which encourages school retention.</t>
  </si>
  <si>
    <t>In the mountainous town of El Retiro, located just 30 kilometers from Medellin, a majority of the nearly 18,000 inhabitants live in rural, isolated communities, and over 3,000 live on less than $1 a day. Like much of Colombia, El Retiro suffered the violence at the hands of armed group during Colombia's armed conflict, and today family violence as well as alcohol and drug abuse is on the rise. Due to the isolation of many rural communities, school retention is an ongoing problem as is unemployment and under-employment.</t>
  </si>
  <si>
    <t>Corporacion Correcaminos works in the town of El Retiro to promote community participation, education, and economic opportunities through cultural, educational, and recreational activities. Founder and director Iván Dario Echeverri Castaño is from El Retiro and credits receiving a bicycle as a youth as a turning point in his life, allowing him increased opportunities for education and employment, better health, and in general a higher quality of life. With the support of friends and fellow cyclists, Ivan organized the first cycling club in El Retiro in 1994. The club evolved over the next decade to include more participants, including many area youth, and in 2004 registered official as an NGO in order to fundraising with local businesses and expand their programming to more disadvantage youth.</t>
  </si>
  <si>
    <t>The organization now operates three primary programs. The "Recreation and Competition" program is an after-school mountain biking training and life-skills program for children ages 6 and older. Divided into five age groups, 120 participants attend 8 hours of training and recreational rides as well as and 2 hours of life-skills workshop each week, focusing on topics such as family planning, drug prevention, and goal-setting . Several graduates of the program have gone on to earn a living as professional cyclists and are competing professionally nationally and in Europe.  The "Workshop and school of bike repair" program trains program participants in bike repair and maintenance and operates a small repair shop which employs seven youth trained by Correcaminos. The repair shop serves both community members and visiting cyclists who come to the mountainous town of El Retiro to train.  A third program, "Biking to school", donates bikes to rural children to encourage school attendance and healthy behaviors. The program has over 800 active participants and has donated over 1,500 bicycles since 2008.</t>
  </si>
  <si>
    <t>PO will work with the organization over the coming year to develop stronger program outcome measures.</t>
  </si>
  <si>
    <t>Fundación Sofía Pérez de Soto</t>
  </si>
  <si>
    <t>11407</t>
  </si>
  <si>
    <t>Urabá</t>
  </si>
  <si>
    <t>Corporación Salus</t>
  </si>
  <si>
    <t>Salus Corporation</t>
  </si>
  <si>
    <t>rent and utilities, educator salaries, educational materials, and meals.</t>
  </si>
  <si>
    <t xml:space="preserve">Corporación Salus offers psychosocial support to children and youth displaced by Colombia’s armed conflict. </t>
  </si>
  <si>
    <t>GFC supports the Agualuna "Home Away from Home" program, which provides educational opportunities, psychosocial support, and nutritious meals to children aged 4 to 11.</t>
  </si>
  <si>
    <t>The past six years of partnership with GFC have brought tremendous growth to Salus. With financing from municipal governments in Colombia, the organization is working to replicate its model in additional cities, leading to budget growth of over 400 percent since 2006. The Agualuna Center, funded by GFC, has been featured in the international press, shedding light on the challenges faced by children displaced by Colombia's armed conflict. During this final year of support from GFC, Salus will be invited to submit a proposal for a Maya Ajmera Sustainability Award.</t>
  </si>
  <si>
    <t>Percentage of program participants who achieve grade-appropriate academic results</t>
  </si>
  <si>
    <t>939.04</t>
  </si>
  <si>
    <t>Salus provides psychosocial support to children and youth displaced by Colombia's armed conflict.</t>
  </si>
  <si>
    <t>Our grant supports the Agualuna "Home Away from Home" program, providing educational opportunities, psychosocial support, and nutritious meals to children aged 4 to 11.</t>
  </si>
  <si>
    <t>Although Colombia's armed conflict has diminished substantially in recent years, actions by insurgency and counter-insurgency groups continue to result in high levels of violence and displacement. According to the Human Rights and Displacement Consultancy (CODHES) in Colombia, over 4.6 million people have been driven from their homes, including more than 2.3 million children. Whether fleeing from the generalized violence or evicted by drug lords aiming to consolidate their territory, most of these people make their way to relatively secure parts of the country. They cannot, however, easily leave behind the trauma of having been victims and/or witnesses of unspeakable violence and destruction. Urabá was previously one of the most violent and unstable areas of the country and remains extremely poor, lacking even basic electricity and sanitation services. The community is home to approximately 350 displaced families, which average seven children each.</t>
  </si>
  <si>
    <t>Founded in 2002 and named after the Roman goddess of health and prosperity, Salus provides psychosocial support to children and youth displaced by Colombia's armed conflict. Under the direction of founder Loren Callejas, a social psychologist, Salus uses drawing, storytelling, and other creative and artistic media to help the children express and work through their feelings and experiences, with the ultimate aim of having them regain their identity, dignity, and overall sense of well-being. In addition, Salus works with the children's families, which have also been deeply traumatized by their experiences and are often highly dysfunctional as a result. Salus's work with families focuses on improving communication, reducing domestic violence, and strengthening family and community bonds of support. Salus also participates in broader public-awareness campaigns to reduce the stigma and discrimination faced by displaced populations and, to this end, has established partnerships with two key players in Urabá working in this area-Saiza Association of Displaced People and the Cargoban Foundation.</t>
  </si>
  <si>
    <t>The Agualuna program provides psychosocial support for child victims of Colombia's armed conflict. The children are also given nutritious meals while at Agualuna's center. The center serves as a tutoring program and daycare for 40 children aged 4 to 11 who were displaced by the conflict and teaches them how to become socially responsible citizens. Salus realizes that these children need affirmation of their personal and collective identity in order to come to terms with, and eventually overcome, the difficult conditions in which they live. Salus's long-term goal is to empower the children to change their self-image from victims to protagonists who are capable of overcoming the past and becoming productive, well-adjusted adults.</t>
  </si>
  <si>
    <t>Salus didn't report the number of children served indirectly until this year.</t>
  </si>
  <si>
    <t>Salus's budget more than doubled last year due to a project grant with the municipal government of Robles de La Paz, Colombia, to improve educational quality in local public primary schools.</t>
  </si>
  <si>
    <t>939.03</t>
  </si>
  <si>
    <t>Salus provides psychosocial support to children and youth displaced by Colombia's armed conflict, many of whom were either victims or witnesses of unspeakable violence and destruction.</t>
  </si>
  <si>
    <t>The Agualuna "Home Away from Home" program serves as a school and daycare for child victims of the conflict, providing educational opportunities, psychosocial support, and nutritious meals to 30 children aged 4 to 11.</t>
  </si>
  <si>
    <t>The Agualuna program provides psychosocial support for child victims of Colombia's armed conflict. The children are also given nutritious meals while at Agualuna's center. The center serves as a tutoring program and daycare for 30 children aged 4 to 11 who were displaced by the conflict and teaches them how to become socially responsible citizens. Salus realizes that these children need affirmation of their personal and collective identity in order to come to terms with, and eventually overcome, the difficult conditions in which they live. Salus's long-term goal is to empower the children to change their self-image from victims to protagonists who are capable of overcoming the past and becoming productive, well-adjusted adults.</t>
  </si>
  <si>
    <t>Salus does not currently track children served indirectly. Directly served numbers do not reflect entire organization, only the Agualuna center.</t>
  </si>
  <si>
    <t>Further dialogue is required to understanding fluctuating OCI scores.</t>
  </si>
  <si>
    <t>10749</t>
  </si>
  <si>
    <t>13204</t>
  </si>
  <si>
    <t>Courtney's House</t>
  </si>
  <si>
    <t>Neha Raval</t>
  </si>
  <si>
    <t>Courtney’s House offers a safe and loving environment and appropriate services to girls and boys between the ages of 12 and 18 who have been trafficked for sex in the DC region.</t>
  </si>
  <si>
    <t>GFC supports the organization’s drop-in center, which provides educational assistance, survivor-led support groups, trauma recovery counseling, and group therapy to trafficked children and youth.</t>
  </si>
  <si>
    <t xml:space="preserve">As the only survivor led and African-American led organization in the DMV area serving survivors of trafficking, Courtney's House has continued to employ a holistic survivor informed approach to its long term trauma services. Their services have continued to support the therapeutic counseling need of children and youth in the DMV region that are recovering survivors of human trafficking. With increased funding in 2016, Courtney's House was able to hire a part time drop in center aid and this has increased the amount of peer survivor support groups to every Saturday. Courtney’s House full food program has also increased and served more youth and families over the past year and continues to be a resource for the surrounding community. Courtney’s House has become a model organization in the DMV region that that is working closing with local, state, and federal agencies to push for better policies that benefit survivors and their families without criminalization. As a result of their close relationship with governmental entities, more than 50 percent of its budget comes from US federal grants. Courtney’s House has attended two Washington DC based Knowledge Exchanges and with the help of GFC opportunity grants the organization has attended several trainings to improve their internal systems. In 2015 Tina Frundt, Courtney’s House founder and Executive Director was appointed by President Barack Obama as a member of the United States Advisory Council on Human Trafficking.  </t>
  </si>
  <si>
    <t>Number of children and youth who have been placed in a safe, home-like environment</t>
  </si>
  <si>
    <t>DOJ (Training &amp; Technical Assistance Grant)</t>
  </si>
  <si>
    <t>DOJ (Specialized Services Grant)</t>
  </si>
  <si>
    <t>DC Child &amp; Family Services Agency</t>
  </si>
  <si>
    <t>Prince George's County Council</t>
  </si>
  <si>
    <t>12886</t>
  </si>
  <si>
    <t xml:space="preserve">staff salaries and operational expenses for the drop-in center and the support groups. </t>
  </si>
  <si>
    <t xml:space="preserve">Courtney’s House offers a safe and loving environment and appropriate services to girls and boys between the ages of 12 and 18 who have been trafficked for sex in the DC region. </t>
  </si>
  <si>
    <t>Courtney’s House continued to employ a holistic approach to providing vital services to survivors of sexual exploitation and further expanded its influence in the fight against trafficking in Washington, DC, and beyond. Due to the careful, high-quality services it provides to empower trafficking survivors, the organization has experienced an increase in the number of referrals, which now average five to seven per week. This is a large amount not only for the organization’s size but also for the geographical area the organization covers. Last year, Maryland’s Prince George’s County donated new office space for Courtney’s House at the county’s Family Justice Center; this office space will serve as an intake and administrative office and will start operating later in 2016. In addition, Courtney’s House now uses its training model as an income-generating activity, conducting trainings for law enforcement agencies, child advocacy centers, judges, teachers, case workers, foster care workers, and others. These trainings have reached over 2,000 individuals to date. GFC will continue to support Courtney’s House with capacity-building inputs as the partnership progresses.</t>
  </si>
  <si>
    <t>Early in 2016 Courtney's House Founder and Executive Director Early in 2016, the founder and executive director of Courtney’s House, Tina Frundt, was appointed by President Barack Obama to the New Advisory Council on Human Trafficking. Frundt is the chair of the council’s Law Enforcement Committee and will help create a new training manual for all federal law enforcement nationwide on how to identify human trafficking.</t>
  </si>
  <si>
    <t>Brighter Future/ United Methodist Women</t>
  </si>
  <si>
    <t>Elizabeth Smart Foundation</t>
  </si>
  <si>
    <t>Prince Georges Co. Health and Human Services</t>
  </si>
  <si>
    <t>OVW/Training and Technical Assistance</t>
  </si>
  <si>
    <t>HJS Foundation</t>
  </si>
  <si>
    <t>12543</t>
  </si>
  <si>
    <t>staff salaries and operational expenses for the drop-in center.</t>
  </si>
  <si>
    <t>GFC supports the organization's drop-in center which provides educational assistance, survivor-led support groups, trauma recovery counseling, and group therapy to trafficked children and youth.</t>
  </si>
  <si>
    <t>Courtney’s House continued to employ a holistic approach to providing vital services to survivors of sexual exploitation and expand its influence in the fight against trafficking in Washington DC and beyond. Its 24-hour hotline for survivors received over 250 calls last year and they were able to assist nearly 100 youth through its street outreach services.  This past year Courtney’s House created a partnership in New York and Iowa state governments to implement their model and is also working with an organization in Uganda to provide survivor services using their model and curricula. In 2015 emPower magazine honored Tina Frundt, Founder and Executive Director of Courtney’s House, with the 2015 emPower Player award and in late 2014 she was honored by the Montgomery Country chapter of the National Council for Negro Women. GFC will continue to support Courtney’s House with capacity building inputs as the partnership continues.</t>
  </si>
  <si>
    <t>O.L. Pathy Foundation</t>
  </si>
  <si>
    <t>Rose &amp; Winslow Foster Family Foundation</t>
  </si>
  <si>
    <t>Ober Kaler, Grimes &amp; Shriver</t>
  </si>
  <si>
    <t>The Elkes Foundation</t>
  </si>
  <si>
    <t>Van Metre Companies Foundation</t>
  </si>
  <si>
    <t>12228</t>
  </si>
  <si>
    <t xml:space="preserve">Courtney’s House provides a safe and loving environment and appropriate services to girls and boys between the ages of 12 and 18 who have been trafficked for sex in the DC region. </t>
  </si>
  <si>
    <t>Courtney’s House’s budget increased due to an increase in individual donors.</t>
  </si>
  <si>
    <t>Courtney’s House continues to expand its influence in the fight against domestic sex trafficking. In 2014, founder and director Tina Frundt was the keynote speaker at the Department of Justice’s Women’s Day event, where she also received an award. In addition to serving on the DC Human Trafficking Task Force, Courtney’s House is a member of anti-trafficking task forces in Virginia, Maryland, Illinois, and New York. Courtney’s House is also beginning to replicate its model globally, and an organization in Romania recently contacted Courtney’s House with a request to use its model to form support groups for sex trafficking survivors.</t>
  </si>
  <si>
    <t>Capital City Ball</t>
  </si>
  <si>
    <t>Shared Hope International</t>
  </si>
  <si>
    <t>The Diller-von Furstenberg Family Foundation</t>
  </si>
  <si>
    <t>OberKaler, Grimes &amp; Shriver</t>
  </si>
  <si>
    <t>11808</t>
  </si>
  <si>
    <t>Courtney's House provides a safe and loving environment and appropriate services to girls and boys between the ages of 12 and 18 who have been trafficked for sex in the DC region.</t>
  </si>
  <si>
    <t>GFC supports the organization's drop-in center, which provides educational assistance, survivor-led support groups, trauma recovery counseling, and group therapy to trafficked children and youth.</t>
  </si>
  <si>
    <t xml:space="preserve">According to ECPAT International, there are between 100,000 and 300,000 commercially sexually exploited children in the United States, and in 2010, Virginia ranked among the top 10 states for human trafficking calls received by the National Human Trafficking Resource Center's call center. In the DC metro area, children from all ages and backgrounds are trafficked through methods such as pimp control or gang trafficking. Traffickers prey on some of the most vulnerable children and youth in the United States: runaways, homeless teens, abandoned youth, and abused children and youth. Although services are available for adults who have been trafficked, specialized services for both boys and girls in the DC metro area are rare. The number of trafficked children is reported to be grossly underestimated. </t>
  </si>
  <si>
    <t>At Courtney's House we know firsthand that reducing, and eventually eliminating, sex trafficking will require a focused effort to rescue each individual victim, but that it will also require public awareness of this pressing issue.  A survivor’s recovery depends on an individualized assessment of his or her needs, intense individual and group therapy and counseling, parental support, and a commitment on the part of the survivor to chart a different future.  Our mission at Courtney's House is to provide every survivor of sex trafficking individualized, survivor-focused, trauma-informed, holistic services. By drawing on their own experience as survivors, our staff help these youth find and recover their own voices, thus enabling them to succeed and in turn, help others.
One of the greatest misconceptions today is that domestic sex trafficking simply does not exist, or that the victims are not really victims at all, but willing prostitutes. Although trafficking has come under increasing public scrutiny in America, the public has only just begun to see it for the pandemic it really is. Americans are hearing about 11-year-old girls and 8-year-old boys who have been tricked, forced, threatened and worse into a life of prostitution.  Tina Frundt specializes in helping police, FBI, local communities, schools and corporations increase awareness of sex trafficking issues, while simultaneously providing direct services  programs in the D.C. metro area to help survivors and their families. Ms. Frundt has testified in Congress on numerous occasions to raise awareness of the need for stronger laws and better enforcement.  Numerous leaders in nonprofit organizations, corporations and private entities have invited Ms. Frundt to speak to share her first-hand account of this set of issues. She has been featured on the Dr. Oz Show and Lisa Ling's documentary "3am Girls".
Courtney's House staff and volunteers spend every Friday and Saturday night on the streets to reach out to suspected victims. We target specific areas where girls and boys are trafficked or where they may be at high risk of being trafficked. We hand out unassuming items that carry the Survivor Hotline phone number on them to provide a way for the victims to contact us any time of day or night, at a time when they are able to do so.
Each child and teen who comes to Courtney's House is embraced with open and understanding arms by those who have walked in their shoes. Once a preliminary sex trafficking screening is done, a specialized intake process is followed to help to comprehend the full capacity of the trauma that each victim has endured, and to inform the next steps in the treatment and recovery process.
Courtney's House takes a holistic approach to healing. We work with each child on an individual basis in counseling and therapy, coupled with survivor support group sessions to support the child's recovery. Survivor support groups are an integral component of Courtney's House. These groups are open to boys, girls and transgender survivors. They focus on trauma recovery, education and life skills along with fun, therapeutic activities like dance, art and yoga.  In addition, each survivor has access to influential mentors and academic tutoring who can help them to fully embrace their own abilities, to create a more positive and hopeful future, and who can help them realize their personal best. We also recognize that the survivor's parents can play a key role in the recovery process and that they, too, need healing. Parents will find open arms and support at Courtney's House.</t>
  </si>
  <si>
    <t>Courtney’s House has a holistic approach to fighting child sex trafficking, including street outreach, a 24-hour hotline for survivors, staffed by survivors, individualized case management services provided by one of our full-time staff members, trauma counseling, training and technical assistance, court advocacy, and Commercial Sexual Exploitation of Children (CSEC) support groups.  Once trafficking survivors are connected to Courtney’s House through its street outreach and 24-hour hotline, they are encouraged to utilize the services offered at the drop-in center.  CSEC groups educate survivors about coping skills, the nature of rape and consent, healthy relationships, healthy self-image, health education, and other relevant topics.  In being part of a community of healing, Courtney’s House has already seen survivors are better able to stop and prevent sexual assault and abuse.
In order to ensure that trafficking survivors receive the support they need, Courtney’s House provides a case manager who meets with each trafficking survivor monthly and does weekly check-ins with survivors over the phone.  The case manager helps survivors readjust to life outside of sex trafficking by helping them create short-term plans, placing them back in school, and securing counseling resources for them.  The case manager also acts a go-between for the survivor, their family and law enforcement agents, and can work with all parties involved to move the victim to a safer home or school if necessary.
Ms. Tina Frundt provides additional support for family members who may struggle to support their trafficked child by our parent support groups.  All juveniles are eligible for case management.  Thirty-six children are currently receiving case management services from Courtney’s House, and six our currently receiving support groups services and emergency services.
Since its inception, Courtney’s House has supported over 800 survivors as they escaped their trafficking situation.  Ms. Frundt also trains law enforcement and other non-profit groups to not only rescue children but also to provide resources to victims of sex trafficking.  Courtney’s House has trained thousands of people, including but not limited to attorneys assigned to U.S. Attorney’s Offices, law enforcement, community members, representatives from D.C.Child and Family Services, the Northern Virginia Anti-Gang Task Force, probation officers and other frontline responders and workers, to identify and prevent sex trafficking, using a framework which was created by Courtney’s House.  Ms. Frundt is a member of a variety of Task Forces that were created to combat sex trafficking, including Washington D.C., Chicago, Maryland, Prince George’s County, and Virginia. 
In just 5 years Courtney’s House has developed a trademarked program for street outreach which is used nationwide, has consulted with the FBI and other law enforcement groups on identifying trafficked youth, passed out over 2,878 to at-risk youth, fielded 610 calls to an emergency hotline resulting in 114 people receiving emergency services, offered case management to 80 trafficked girls, boys, women, and transgendered youth, and received over 150 referrals for services.  Courtney’s House achieved these results with only three full-time staff members and minimal resources, drawing on support from volunteers and private donors, local businesses and non-profit organizations.</t>
  </si>
  <si>
    <t>CH is the only survivor-run organization in the DC metro area that focuses on sex trafficking rehabilitation for both boys and girls. CH is located in a house entirely donated by a local church, and the neighborhood has embraced the organization. The founder, Tina Frundt, is viewed as a trusted expert on the issue of domestic child sex trafficking by nonprofit organizations, law enforcement officials, and the activist community. She has gained widespread recognition and been featured on media outlets such as CNN, "The Oprah Winfrey Show," and "Our America with Lisa Ling." As CH strives to reach increasing numbers of children and youth, GFC's inputs for strengthening internal organizational structures and helping to build a second line of management will be invaluable. GFC's initial grant will support staff salaries and the drop-in center.</t>
  </si>
  <si>
    <t>Courtney's House and executive director Tina Frundt have continued to serve as leaders in the national fight against sex trafficking and in the movement toward survivor-led support services. This year, Frundt continued her outreach and public engagement activities, speaking at a variety of events across the country, including the TEDxAdamsMorganWomen event, Florida State University's Human Trafficking Summit, and the Governor's Conference on Combating Human Sex Trafficking in Maryland. Frundt was also featured on AOL's "You’ve Got" series in an online piece in which she talks about Courtney's House.</t>
  </si>
  <si>
    <t>Wesley Freedom United Methodist Church</t>
  </si>
  <si>
    <t>Women’s Bar Association Foundation</t>
  </si>
  <si>
    <t>11369</t>
  </si>
  <si>
    <t>According to ECPAT International, there are between 100,000 and 300,000 commercially sexually exploited children in the United States, and in 2010, Virginia ranked among the top 10 states for human trafficking calls received by the National Human Trafficking Resource Center's call center. In the DC metro area, children from all ages and backgrounds are trafficked through methods such as pimp control or gang trafficking. Traffickers prey on some of the most vulnerable children and youth in the United States: runaways, homeless teens, abandoned youth, and abused children and youth. Although services are available for adults who have been trafficked, specialized services for both boys and girls in the DC metro area are rare.</t>
  </si>
  <si>
    <t>Since 2008, Courtney's House (CH) has helped over 500 children escape sex trafficking and receive comprehensive rehabilitation services in the DC metro area. The focus of CH is to provide a safe and loving environment and appropriate services to children and youth who have been trafficked for sex. The organization supports children who are leaving a trafficking situation by using an approach that is centered on healing and empowerment and that offers the children choices, which were taken from them while they were trafficked. CH employs survivors as staff members and hotline volunteers, as they are uniquely positioned to understand the manipulative methods that traffickers use, and thus provide the most effective interventions. Founder and executive director Tina Frundt, a survivor herself, received the Frederick Douglass Award from Free the Slaves in 2010 and is widely respected for her work in combating sex trafficking.</t>
  </si>
  <si>
    <t>CH's comprehensive program empowers children and youth to leave their trafficking situation in a safe and healthy manner and assists with their recovery. The program begins with street outreach in high-trafficking areas and local malls, where trained volunteers discreetly speak to potentially trafficked victims and hand them a covert trinket with the 24-hour survivor-run hotline number. Trafficked children can either call the hotline or visit the drop-in center, which served over 170 children last year. The case manager uses a specialized curriculum for trafficked children and youth and completes individualized trauma-informed needs assessments for survivors. In addition to individual counseling, CH provides group therapy twice a month, a mentoring program, and a college readiness program for girls and boys between the ages of 12 and 21. CH also trains law enforcement and NGOs in rescuing and providing resources to victims.</t>
  </si>
  <si>
    <t>Women's Bar Association Foundation Grant</t>
  </si>
  <si>
    <t>11509</t>
  </si>
  <si>
    <t>Cricket Association of the Blind</t>
  </si>
  <si>
    <t>staff salaries, transportation, trainings, and operating costs.</t>
  </si>
  <si>
    <t>Cricket Association of the Blind (CAB) utilizes cricket as a tool to engage visually impaired children, increase their self-confidence, and develop their leadership skills, and also undertakes advocacy efforts to raise awareness of the challenges faced by visually impaired children and youth in Nepal.</t>
  </si>
  <si>
    <t>GFC supports the girls' cricket team, which provides access to sports and develops leadership qualities, discipline, and confidence in 120 visually impaired girls between the ages of 8 and 24.</t>
  </si>
  <si>
    <t>Number of visually challenged girls with increased leadership roles</t>
  </si>
  <si>
    <t>The Global fund for Women</t>
  </si>
  <si>
    <t>ABILIS Foundation</t>
  </si>
  <si>
    <t>Government of Nepal</t>
  </si>
  <si>
    <t>Department of Education</t>
  </si>
  <si>
    <t>10839.01</t>
  </si>
  <si>
    <t>CAB utilizes cricket as a tool to engage visually impaired children, increase their self-confidence, and develop their leadership skills, and undertakes advocacy efforts to raise awareness of the challenges faced by visually impaired children and youth in Nepal.</t>
  </si>
  <si>
    <t>Our grant supports the girls' cricket team, which provides access to sports and develops leadership qualities, discipline, and confidence in 70 girls between the ages of 8 and 24.</t>
  </si>
  <si>
    <t>Rotary Club of Jawalakhel</t>
  </si>
  <si>
    <t>Ministry for Youth and Sports</t>
  </si>
  <si>
    <t>10839</t>
  </si>
  <si>
    <t>CAB utilizes cricket as a tool to engage visually impaired children, increase their self-confidence, and develop their leadership skills, and also engages in advocacy efforts to raise awareness of the challenges faced by visually impaired children and youth in Nepal.</t>
  </si>
  <si>
    <t>World Health Organization's 2011 factsheet reports that about 284 million people are visually impaired worldwide and 90 percent of the world's visually impaired live in developing countries. An estimated 19 million children are visually impaired. Of these, 12 million children are visually impaired due to refractive errors, a condition that could be easily diagnosed and corrected. 1.4 million are irreversibly blind for the rest of their lives. The loss of social status and self esteem, physical limitations, psychosocial implications, and few possibilities of gainful employment are some of the many challenges visually impaired and their families face on a daily basis. Lack of political will and invisibility of their challenges add to the shortage of resources and recourses available to visually impaired. There are few governmental or non-governmental programs available for the visually impaired persons in Nepal, especially children.</t>
  </si>
  <si>
    <t>Founded in 2007, Cricket Association of the Blind (CAB) utilizes cricket as a tool to engage visually impaired children in sports, increase their self-confidence, and develop leadership skills. CAB organizes national and international tournaments in which the children participate. The organization's advocacy efforts are focused on improving policies in Nepal and creating community awareness to address the issues of visually impaired children and youth. CAB has innovatively adapted the game for visually impaired children by using low cost options. CAB is currently working in four districts and seven schools for blind in Nepal. The organization is a part of several networks including the National Federation of the Disabled, National Sports Council, and the World Blind Cricket Council. Director Pawan Ghimer was a major in the Nepalese army and lost his vision during the civil war. This experience led him to his work with CAB to offer better opportunities for visually impaired youth.</t>
  </si>
  <si>
    <t>The girl's cricket team is organized by the blind women cricket committee a sub-committee of CAB. The committee consists of five visually impaired women and was formed in 2009 to specifically address the needs of girls, train new members, and promote awareness of visually impaired girls and advocate for their rights. Currently 70 girls are active in five teams across Nepal. The teams practice every Sunday. The teams participate in cricket tournaments and have organized four tournaments for blind girls. CAB also provides scholarships to support education of its members. The team facilitates bi-yearly meetings between parents, teachers, and children to facilitate collaboration and ensure the needs of the children are being met. GFC's grant will support the girls cricket team.</t>
  </si>
  <si>
    <t>Government of Australia</t>
  </si>
  <si>
    <t>12701</t>
  </si>
  <si>
    <t>Kolomiya</t>
  </si>
  <si>
    <t>Crocus</t>
  </si>
  <si>
    <t>Roman Oleksenko (U.S. Peace Corps, Ukraine)</t>
  </si>
  <si>
    <t>salaries and educational equipment.</t>
  </si>
  <si>
    <t>Crocus provides rehabilitative, creative, and social activities for children and youth with disabilities and also operates a hippotherapy program, which uses interactions with horses to assist in the children’s development.</t>
  </si>
  <si>
    <t>GFC supports Crocus’s rehabilitative program, which includes art therapy, computer workshops, and other physical and mental activities for children and youth with disabilities.</t>
  </si>
  <si>
    <t>Despite facing funding and banking challenges, Crocus moved forward last year with new programs. During the past year, the organization finished renovating a new rehabilitation classroom, created a new art therapy program, improved the Internet connection in its center, and introduced its beneficiaries to a program about recycling. Crocus also started to survey parents before their children started rehabilitation to find out more about the family’s goals and needs and to better understand the impact of Crocus’s rehabilitation program.</t>
  </si>
  <si>
    <t>Because of an ongoing banking issue, Crocus was only able to spend part of its GFC grant last year. The GFC grant was its only major source of income in year 3.</t>
  </si>
  <si>
    <t>All-Ukrainian Coalition for Individuals with Disabilities</t>
  </si>
  <si>
    <t>Private business</t>
  </si>
  <si>
    <t>12386</t>
  </si>
  <si>
    <t>teacher salaries, educational equipment, and office supplies.</t>
  </si>
  <si>
    <t>Crocus was not able to maintain support from some of its key donors last year. Therefore, the budget decreased. The organization is focusing on fundraising capacity as part of its GFC organizational development award.</t>
  </si>
  <si>
    <t>GFC is working with Crocus to align its outcome to GFC’s updated outcomes.</t>
  </si>
  <si>
    <t xml:space="preserve">Ukraine	</t>
  </si>
  <si>
    <t>Donation boxes and fundraising events</t>
  </si>
  <si>
    <t>11939</t>
  </si>
  <si>
    <t xml:space="preserve">Crocus provides rehabilitative, creative, and social activities for children and youth with disabilities and also operates a hippotherapy program, which uses interactions with horses to assist in the children’s development. </t>
  </si>
  <si>
    <t xml:space="preserve">With the help of GFC's grant last year, Crocus opened its official rehabilitation center, which is a significant step forward for a small, still nascent organization. During the past year, Crocus' director Lyubov Masevych also participated in a GFC Knowledge Exchange in Ukraine, which she credited with helping her better understand what her organization needs to improve. The organization's primary challenge continues to be securing funding to fully support Crocus' wide range of activities for children and youth living with disabilities and their families. Additional GFC inputs should contribute to improving financial capacity and further strengthening the organization. </t>
  </si>
  <si>
    <t>The organization received fewer grants last year and is continuing to apply for additional sources of funding.</t>
  </si>
  <si>
    <t>The Embassy of the Netherlands in Ukraine</t>
  </si>
  <si>
    <t>Peace Corp Volunteers and Girls Camp "Girls Uninterrupted"</t>
  </si>
  <si>
    <t>The Community of Kolomyya/Private donations</t>
  </si>
  <si>
    <t>11539</t>
  </si>
  <si>
    <t>salaries of teachers, educational materials, and equipment.</t>
  </si>
  <si>
    <t>Approximately 166,000 children with disabilities are living in Ukraine, about 2 percent of the country's total population of children. Ukrainian parents of children living with disabilities are still encouraged to follow the Soviet practice of sending their children to special institutions, where the children effectively become orphans. When they grow up, these children are ill prepared to enter an already difficult job market and lead independent lives, if they are allowed to leave state institutions at all. Other parents keep their children at home, believing that the children are incapable of receiving a quality education or getting a job. The children's conditions often deteriorate to the point where they cannot attend preschool or primary school, or even go out and socialize with other children. Social stigmatization remains a significant obstacle, and the underfunded state social services remain incapable of assisting children with disabilities in receiving proper education and medical care.</t>
  </si>
  <si>
    <t>Crocus was founded in 2006 by a group of teachers led by Lyubov Masevych, a mother of a son with Down syndrome. The organization is the only organization in the city and district of Kolomiya, in western Ukraine, providing educational, creative, and social outlets for children and youth from birth to age 24 who are living with disabilities. Crocus is also focused on elevating the status of children and youth living with disabilities and reducing social stigmatization through frequent civic activities. Director Lyubov Masevych is an experienced teacher and community activist who has been honored with literary and civic awards.</t>
  </si>
  <si>
    <t>Crocus conducts a wide variety of programs for children and youth living with disabilities. Its main program is its education center, which serves children and youth from birth to age 24 who have disabilities such as cerebral palsy, Down syndrome, or severe visual impairments. Five days a week, the education center provides art therapy, computer workshops, and other educational activities that are designed individually for each child or youth and with the input of each child or youth. The center moved to its present location in summer 2012, and the organization is beginning to expand the number of regular participants and involve younger children in Montessori-inspired educational activities. Crocus also operates a groundbreaking hippotherapy program, which uses interactions with horses to assist in the physical and psychological development of 30 children living with disabilities, particularly children with cerebral palsy. This program uses certified trainers and is already self-sustaining through fees for community access to horseback riding. In addition, Crocus supports a Parents-for-Parents association, which helps parents of children with disabilities through educational meetings and provides a platform for advocating for the rights of their children. Lastly, the organization involves youth living with disabilities in the operation of small enterprises, including a secondhand-clothing distribution business.</t>
  </si>
  <si>
    <t>Crocus was highly recommended by a manager for Peace Corps-Ukraine who believed that Crocus was among the best small nongovernmental organizations in western Ukraine. The organization was able to grow quite quickly from a group of activist teachers to a trusted and professional organization because of its impressive leadership, grassroots spirit, and entrepreneurial approach. Crocus is located in a small city and is a young organization with a predictably small budget, but the group has consistently found resources and provided services for one of the most vulnerable populations in the region. The organization has also distinguished itself through its innovative hippotherapy program. With the addition of Crocus, GFC's support of Ukrainian NGOs will be maintained at a significant level.</t>
  </si>
  <si>
    <t>Embassy of the Netherlands to Ukraine</t>
  </si>
  <si>
    <t>13266</t>
  </si>
  <si>
    <t>Kabwe</t>
  </si>
  <si>
    <t>Dackana Home Based Care</t>
  </si>
  <si>
    <t>Charlene Bangwe (GFC grantee partner Ubumi Children's Project, Zambia)</t>
  </si>
  <si>
    <t>Partnership with GFC over the past 6 years has contributed to the remarkable growth of DACKANA in serval ways. Through GFC-supported organizational development support, DACKANA received coaching and mentorship assistance to clearly craft its vision statement and goals to align with the needs of the population the organization serves. This has positively impacted on the organization's relationships with both local and international stakeholders. GFC also supported various organizational and staff capacity strengthening activities which includes participation in a course focusing on Fundraising and Grant Management, organized by MS Training Centre for Development Cooperation. With technical guidance from an M&amp;E consultant hired jointly by GFC and DACKANA, the organization has put in place sound structures and systems to implement their evidence-based ECD and second chance girls education initiatives. All of these has resulted in budget growth for the organization and extensive media coverage as well as becoming a strong voice for school integration initiatives in Zambia. This attracted the attention of strategic allies such as PEPFAR, Copperbelt Health Education Project and the Zambian Department of Social Welfare directly donate to DACAKANA. Connections made from the GFC-led local and regional convening that DACKANA attended offered an opportunity for the organization to learn from others and share their experiences, which led to the development and the operationalization of the organizations Child Protection Strategy.</t>
  </si>
  <si>
    <t>DAPP-ZAMFARM</t>
  </si>
  <si>
    <t>12959</t>
  </si>
  <si>
    <t xml:space="preserve">teaching materials, payment of school fees, and operational costs. </t>
  </si>
  <si>
    <t>Dackana Home Based Care works closely with public schools in informal settlements to inspire children and youth who are involved in hazardous work to overcome poverty and low self-esteem, go to and stay in school, acquire livelihood skills, and improve their general well-being.</t>
  </si>
  <si>
    <t>GFC supports Dackana’s community and school outreach programs, scholarships, counseling services, school reintegration initiatives, and after-school educational, mentorship, and recreational activities.</t>
  </si>
  <si>
    <t xml:space="preserve">In the past year, Dackana strengthened its child protection and safety policies by obtaining and incorporating input from the children and their families. The organization leads the GFC Zambia partners network, which shares members’ best practices, celebrates their achievements, and offers suggestions and solutions to challenging situations. Dackana received both cash and in-kind support from a number of organizations last year, including the Copperbelt Health Education Project and the Zambian Department of Social Welfare. Together with other GFC partners in Zambia, Dackana participated in an online fundraising effort to enable the organization to start an after-school learning program for its participants. </t>
  </si>
  <si>
    <t>Dackana has shown impressive leadership in Zambia, helping peer organizations to improve their programs and encouraging them to systematically involve families and teachers in their child safety and protection programs.</t>
  </si>
  <si>
    <t>12631</t>
  </si>
  <si>
    <t>staff stipends, children’s school fees, and operational costs.</t>
  </si>
  <si>
    <t xml:space="preserve">Dackana Home Based Care works closely with public schools in informal settlements to inspire children and youth who are involved in hazardous work to overcome poverty and low self-esteem, go to and stay in school, acquire livelihood skills, and improve their general well-being. </t>
  </si>
  <si>
    <t>Last year, Dackana focused on the implementation of its new strategic plan and other recommendations provided by the GFC-funded organizational development consultant. The organization also strengthened its network with other GFC grassroots partners in the region when the founder participated in the 2015 Knowledge Exchange in South Africa. As a result of the organizational development process, Dackana has improved the quality of its programs and has gained the confidence of its donors, especially PEPFAR. This has led to the organization receiving additional funds and expanding its work. Dackana is currently coaching another GFC partner in Zambia, Youth First Development, in the areas of income generation and program targeting. GFC will continue to support the efforts of the organization as it turns its focus to children who have been forced into the stone-crushing industry.</t>
  </si>
  <si>
    <t>The increase in Dackana’s budget is due to additional funds received from PEPFAR and internally generated funds, which enabled the organization to expand its work.</t>
  </si>
  <si>
    <t>PEPFAR</t>
  </si>
  <si>
    <t>12302</t>
  </si>
  <si>
    <t>the school retention program, program monitoring costs, and office expenses.</t>
  </si>
  <si>
    <t>Dackana continues to improve its programs and strengthen its organizational capacity. In the last year, the organization created a website and trained its staff in the care of orphans and vulnerable children. The organization has been collaborating with local and national networks such as Children In Need Network, Community AIDS Task Force, and District AIDS Task Force, as well as with a GFC grantee partner in Uganda, Rwenzori Information Centres Network. Through a GFC organizational development award, Dackana has strengthened its board and is in the process of completing its strategic plan. Participation in a Knowledge Exchange in 2013 provided Dackana with the opportunity to learn from other experienced grantee partners and strengthen its programs. Because of its impressive work with children, Dackana was recognized by the Child Care and Adoption Society, and this has led to significant media attention. The organization is represented on the District Executive Committee of District AIDS Task Force and is currently serving in a leadership role on the Community AIDS Task Force. In the coming year, GFC will provide guidance to Dackana to finalize and implement its strategic plan and mobilize resources.</t>
  </si>
  <si>
    <t>Improvements in Dackana’s OCI scores are due to the organizational development award the organization received, as well as to support from experienced GFC grantee partners.</t>
  </si>
  <si>
    <t>Dackana’s budget increase is due to grants the organization received from the President’s Emergency Plan for AIDS Relief.</t>
  </si>
  <si>
    <t>President's Emergency Plan for AIDS Relief (PEPFAR)</t>
  </si>
  <si>
    <t>11876</t>
  </si>
  <si>
    <t>school readiness program expenses, volunteer stipends, and operational costs.</t>
  </si>
  <si>
    <t>Dackana’s improved OCI scores in planning and community relations, are attributed to guidance from volunteers, successful efforts by the organization to grow and utilizing connections made at the 2014 Southern Africa Knowledge Exchange.</t>
  </si>
  <si>
    <t>Dackana’s budget increase is due to additional support the organization received from the Electricity Company of Zambia and from its own income-generating activities.</t>
  </si>
  <si>
    <t>Volunteer Contributions</t>
  </si>
  <si>
    <t>Julia Phiri's family</t>
  </si>
  <si>
    <t>11512</t>
  </si>
  <si>
    <t>psychosocial program expansion and administrative costs.</t>
  </si>
  <si>
    <t>AIDS claims the lives of many people in Zambia, leaving behind a significant number of orphans who are forced to engage in various forms of unacceptable work. Most of these children are vulnerable to child abuse and to hazardous work such as stone crushing, small-scale illegal mining, scavenging, and commercial sexual exploitation. It is estimated that over 64 percent of Zambians live below the poverty line, and approximately 1 million children under the age of 15 in Zambia are orphans. Out of this number, over 750,000 are orphans as a result of AIDS. It is important to note that 75 percent of all households in the country are caring for at least one orphan, and children head over 7 percent of all households due to the AIDS-related deaths of both parents. As a result of the country's high mortality rates and reduced life expectancy, over 60 percent of the population is under the age of 24. Children and youth constitute a vital component of the Zambian labor force, with some children being the sole providers for their families. These realities drive most children out of school and compel some to turn to drugs as a coping mechanism.</t>
  </si>
  <si>
    <t>Established by eight community leaders in 2005, Dackana Home Based Care works through community-based volunteers to reach vulnerable children in informal settlements, withdraw them from hazardous work, empower them to attend school, and improve their well-being. Dackana's core activity is its community and school outreach programs on HIV/AIDS and child labor. The driving force behind Dackana is Julia Phiri, an ILO national trainer who resigned from her position as a medical administrator to serve children. She has formed closed partnerships with key stakeholders such as the Zambian Ministry of Community Development, Mother and Child Health and is the current chairperson for the Kaputula Ward's Community AIDS Task Force. In 2010, Dackana received a "Community Stand" award for being a change agent and making a positive impact in the Central Province of Zambia. The award was presented to Dackana by the former minister of information and broadcasting services on behalf of the Zambian president.</t>
  </si>
  <si>
    <t>With six full-time staff and 100 volunteers, Dackana works in informal settlements serving children and youth between the ages of 7 and 21 who are involved in hazardous work. Dackana removes these children from hazardous environments, provides them with counseling services, and integrates them into formal education. The organization's programs include after-school educational and recreational activities, community and school outreach, counseling services, and scholarships. Volunteers offer counseling and support, with the intention of gradually reintegrating the children into formal schools. This is achieved by working closely with public schools to involve them in a community-wide network of support for former child workers. Dackana works directly with families, local authorities, village chiefs, and religious leaders and has been recognized as a best-practice model. The organization links the families of the children it serves to microfinance institutions to help the families improve their small businesses or start one. Other programs include linking families to microcredit opportunities, while offering them the necessary tools and training to ensure they are well positioned to compete for these loans.</t>
  </si>
  <si>
    <t>Dackana is a nascent organization with a small budget and strong potential for growth. The organization has a highly committed team, a visionary and assertive leader, and a good relationship with local NGO networks such as Children in Need Network, which provides its members with useful capacity-building and training programs. The organization has a social worker, an accounts officer, and good data-management and book-keeping systems. Dackana is reaching the most vulnerable children in a remote area.</t>
  </si>
  <si>
    <t>Zambia International Alliance</t>
  </si>
  <si>
    <t>Zambia National AIDS Network</t>
  </si>
  <si>
    <t>International Development Enterprise</t>
  </si>
  <si>
    <t>Community Response to HIV and AIDS</t>
  </si>
  <si>
    <t>13291</t>
  </si>
  <si>
    <t>Jabuka</t>
  </si>
  <si>
    <t>Danica</t>
  </si>
  <si>
    <t xml:space="preserve">During the past year, GFC staff worked with Danica to develop an idea that would help increase the capacity of their organization by training their Roma activist. In summer 2017, with the support of a GFC opportunity grant, Danica organized a training on fundraising for their activists, who had the opportunity to learn more on how to attract donors, discuss other sources of financial support, including businesses and public fundraising, which are not common in Serbia. The opportunity grant from GFC also supported a training on building personal capacities and avoiding burn out. The trainings were essential for Danica’s staff, who conducted nearly 50 workshops in the past year. The organization was also successful in increasing its revenues through new projects from UNICEF and UNDP. In addition, the organization successfully launched their own Facebook page. </t>
  </si>
  <si>
    <t>In year 3, 70 youth attended Danica's workshops but were transferred to government programs. Those 70 were still in government programs in year 4 and not in Danica's workshops, which meant that the total served for year 4 was less than for year 3.</t>
  </si>
  <si>
    <t>The organizational expenditures grew in year 4 because of new grants from UNICEF and UNDP.</t>
  </si>
  <si>
    <t>Program participants who increased their knowledge of preventing pregnancy and STIs</t>
  </si>
  <si>
    <t>Secretariat for Social Policy Demography and Gender Equality</t>
  </si>
  <si>
    <t>Secretariat for educatio, administration, national minoritie</t>
  </si>
  <si>
    <t>12992</t>
  </si>
  <si>
    <t xml:space="preserve">salaries, facilitator fees, and transportation costs. </t>
  </si>
  <si>
    <t xml:space="preserve">Danica provides psychosocial support, conducts outreach on social and legal rights, and holds workshops on domestic violence, reproductive and sexual health, and the importance of education for Roma children and youth. </t>
  </si>
  <si>
    <t>GFC supports Danica’s violence prevention and reproductive and sexual health workshops for Roma teens.</t>
  </si>
  <si>
    <t>During the past year, Danica continued to implement its programs according to its strategic plan, developed as part of a GFC-funded organizational development process. The organization conducted 26 workshops, including workshops on sexual and reproductive health, on preventing underage marriage, and on the importance of education. Last year, Danica staff members participated in a series of trainings on sexual violence to raise their capacity for intervention in cases of sexual violence against Roma girls. The staff also went through trainings on health aspects of early childhood development so that they could implement a UNICEF project on early development of children in Roma communities.</t>
  </si>
  <si>
    <t>The number of children served in year 3 is comparable to the numbers served in the baseline year and year 1. There were some extra events in year 2 that increased the total for that year.</t>
  </si>
  <si>
    <t xml:space="preserve">More dialogue with the partner is needed to review the decrease in many of the OCI scores. </t>
  </si>
  <si>
    <t xml:space="preserve">Fewer young women attended the organization's workshops in Year 3. </t>
  </si>
  <si>
    <t>OSCE Mission in Serbia</t>
  </si>
  <si>
    <t>Local self-government</t>
  </si>
  <si>
    <t>12683</t>
  </si>
  <si>
    <t>communications, transportation, workshop costs, and hygiene supplies.</t>
  </si>
  <si>
    <t>Last year, the organization used much more rigorous criteria for determining the individual change among beneficiaries after the workshops. Therefore, this outcome reflects a more accurate assessment of the program.</t>
  </si>
  <si>
    <t>OSCE Mission to Serbia 2015</t>
  </si>
  <si>
    <t>Reconstruction Women`s Fund 2013</t>
  </si>
  <si>
    <t>EU Delegation partnership project % 2014-15</t>
  </si>
  <si>
    <t>NIS Gaspromnjeft 2011</t>
  </si>
  <si>
    <t>Provincial government 2015</t>
  </si>
  <si>
    <t>12343</t>
  </si>
  <si>
    <t>salaries, workshop expenses, and hygiene supplies for children.</t>
  </si>
  <si>
    <t>Provincial Secretariat for Education, Regulations, Administr</t>
  </si>
  <si>
    <t>EIDHR</t>
  </si>
  <si>
    <t>EU Delegation Serbia</t>
  </si>
  <si>
    <t>11937</t>
  </si>
  <si>
    <t>salaries, transportation, and hygiene supplies for children.</t>
  </si>
  <si>
    <t>Roma are still routinely discriminated against in Serbia in all spheres of life, and particularly in accessing government services such as healthcare, social assistance, and education. Roma girls face the additional challenge of cultural traditions that encourage early marriage, often as young as age 12 or 13. Many Roma girls drop out of school by the 8th grade, while secondary-school graduation rates among Roma boys are only slightly better. Roma girls are also expected to start families when they are young, but if they become pregnant, they are often denied medical services by local Serbian institutions, leading to increased health risks for young Roma mothers and their children. Not far from the Serbian capital of Belgrade is Jabuka, a Roma community of 3,500 living on the outskirts of the town of Pancevo. Tension between the Roma community and the non-Roma community in Pancevo reached a dangerous level in 2010, when a local Roma boy killed the Serbian man who had been molesting him. Serbians closed businesses and services to the Roma community, and access and relations between the two communities remain very fragile.</t>
  </si>
  <si>
    <t>The organization Danica was founded in 2002 by a group of Roma activists with deep roots in the Pancevo area, which makes Danica one of the few community-based Roma organizations in Serbia. Danica works to decrease the level of domestic violence in the community, decrease the number of arranged marriages with underage girls, get more Roma children into school and encourage them to graduate, increase the level of awareness among Roma youth about sexual and reproductive health, and decrease discrimination against Roma in the Pancevo region. The organization does most of its work through workshops in the community that are conducted by Roma volunteers who are trained by the organization to lead workshops on domestic violence, reproductive health, and the importance of education. Through these workshops, Danica reaches 150 children and youth every year. Some of the organization’s founders, including workshop coordinator Danica Jovanovic, overcame arranged marriages as young girls to finish their education and give back to the community.</t>
  </si>
  <si>
    <t>Danica conducts three main types of workshops for Roma children and youth aged 10 to 24. The two-hour "Right to a Life Without Violence" workshops are held four times a month in a few locations, totaling nearly 100 workshops a year. The organization also conducts reproductive and sexual health workshops for Roma teens aged 10 to 18, conducting two workshops per month in two locations over a period of six months. Danica’s other main workshops focus on the importance of education for Roma girls and the delay of marriage, and they take place in two locations over the course of six months. The organization also offers individual consultations as follow-up to the workshops, working with individuals and families to get them connected to healthcare and social services, as well as providing psychosocial support.</t>
  </si>
  <si>
    <t>Danica is an organization deeply committed to its community, which gives it great grassroots strength. The organization is continuously recruiting new volunteers and promoting them to the position of "Roma activist," the title used for the workshop facilitators. Most of these activists are in their late teens and early twenties and are able to forge a connection with their peers and younger children. The Roma community that Danica is from and serves is extremely poor and vulnerable, and Danica has had success reaching this population. GFC’s support will ensure more programmatic stability and allow the organization to build for the future instead of pursuing short-term projects. With the addition of Danica, GFC’s support of Serbian NGOs will be maintained at a significant level.</t>
  </si>
  <si>
    <t>Reconstruction Women`s Fund</t>
  </si>
  <si>
    <t>Kvinna Till Kvinna</t>
  </si>
  <si>
    <t>11132</t>
  </si>
  <si>
    <t>De Laas Gul Welfare Programme</t>
  </si>
  <si>
    <t>De Laas Gul Welfare Programme (DLG) was founded in 1976 as a microenterprise organization for women and has since developed into an established organization leading the struggle against child labor and for women's empowerment. The organization operates 14 rehabilitation and slum centers in and around Peshawar. Targeting street-dwelling and working children, DLG provides them an array of services including education and skills training in order to reintegrate them into society. 
Since GFC's support began in 2004, the organization has increased the number of children served by 400 percent, from reaching 1,000 children directly in 2004 to reaching 5,000 children directly in 2011. GFC provided four emergency grants to DLG to support their relief efforts during the earthquake in 2005 and floods in 2007 and 2010. A GFC organizational development award in 2006 allowed DLG to focus on strategic and succession planning. DLG also participated in GFC's first Knowledge Exchange in 2005 and in the cross-regional Crisis Recovery and Renewal Knowledge Exchange in 2007.</t>
  </si>
  <si>
    <t>1743.04</t>
  </si>
  <si>
    <t>Year 10</t>
  </si>
  <si>
    <t>DLG was founded as a microenterprise organization for women and has since developed into one of the leading organizations working against child labor and for women's empowerment.</t>
  </si>
  <si>
    <t>Our grant supports the Empowering Girls program, which provides 176 girls with nonformal education, livelihood skills training, and basic healthcare, as well as the microcredit program, which teaches marketing techniques and basic accounting to girls and assists in linking them to microfinance institutions.</t>
  </si>
  <si>
    <t>While overall literacy levels and school enrollment figures in Pakistan clearly indicate that girls' educational attainment continues to lag behind boys', these disparities are even more glaring in the provincial and rural sections of the country. Home to 13.4 percent of the country's population, Khyber Pakhtunkhwa (formerly the North-West Frontier Province) is one of the poorest provinces and has one of the lowest literacy rates for girls: while over 47 percent of the men are literate, only 12 percent of the women are. Socioeconomic and complex cultural factors like poverty, early marriages for girls, attitudes toward female education, restrictions on female mobility, and gender discrimination in the household all contribute to this imbalance. Lack of female teachers and inadequate numbers of schools for girls in rural areas, long distances between schools and villages, and the poor quality of teaching are some of the structural factors that contribute to the high number of girls dropping out of school without completing their education.</t>
  </si>
  <si>
    <t>De Laas Gul Welfare Programme (DLG) was founded in 1976 as a microenterprise organization for women, and it has since developed into an established organization leading the struggle against child labor and for women's empowerment. DLG currently operates 14 rehabilitation centers in the slums and industrial areas in and around Peshawar, the capital of Khyber Pakhtunkhwa. Through these centers, DLG targets street-dwelling and working children, providing services such as education and skills training in order to reintegrate them into society. DLG also works to improve the economic and social conditions of women, and advocates for the human, political, and economic rights of individuals and communities. Founder and director Meraj Humayun Khan has worked in the field of education for over 40 years and is well recognized for her promotion of female education in rural areas.</t>
  </si>
  <si>
    <t>Providing 176 girls aged 6 to 14 with nonformal education, skills training, and access to basic healthcare, DLG's rehabilitation center in the Tehkal area of Peshawar offers girls alternatives to child labor and increases their awareness of child rights. After completing four years of primary education at the center, the girls are introduced to basic computer training and literacy. A small computer lab in the center serves both the fifth-year students and the senior-grade students. DLG's microcredit program for 50 girls teaches marketing techniques and basic accounting and helps to link students to microfinance institutions.</t>
  </si>
  <si>
    <t>DLG's numbers served decreased significantly due to the completion of ILO-funded projects in Year 9. ILO had been one of DLG's largest donors, and these projects had reached a large number of children.</t>
  </si>
  <si>
    <t>DLG received funding through the Pakistan Italian Debt Swap Project for one of its locations, resulting in the large budget. However, the funding is specific to that location and does not support the organization's other offices or projects.</t>
  </si>
  <si>
    <t>ILO</t>
  </si>
  <si>
    <t>1743.03</t>
  </si>
  <si>
    <t>Our grant supports the Empowering Girls program, which provides 200 girls with nonformal education, livelihood skills training, and basic healthcare, as well as the microcredit program, which teaches marketing techniques and basic accounting to girls and assists in linking them to microfinance institutions.</t>
  </si>
  <si>
    <t>While overall literacy levels and school enrollment figures in Pakistan clearly indicate that girls' educational attainment continues to lag behind boys', these disparities are even more glaring in the provincial and rural sections of the country. Home to 13.4 percent of the country's population, Pakistan's North-West Frontier Province is one of the poorest provinces and has one of the lowest literacy rates for girls: while over 47 percent of the men are literate, only 12 percent of the women are. Socioeconomic and complex cultural factors like poverty, early marriages for girls, attitudes toward female education, restrictions on female mobility, and gender discrimination in the household all contribute to this imbalance. Lack of female teachers and inadequate numbers of schools for girls in rural areas, long distances between schools and villages, and the poor quality of teaching are some of the structural factors that contribute to the high number of girls dropping out of school without completing their education.</t>
  </si>
  <si>
    <t>De Laas Gul Welfare Programme (DLG) was founded in 1976 as a microenterprise organization for women, and it has since developed into an established organization leading the struggle against child labor and for women's empowerment. DLG currently operates 14 rehabilitation centers in the slums and industrial areas in and around Peshawar. Through these centers, DLG targets street-dwelling and working children, providing services such as education and skills training in order to reintegrate them into society. DLG also works to improve the economic and social conditions of women, and advocates for the human, political, and economic rights of individuals and communities. Founder and director Meraj Humayun Khan has worked in the field of education for over 40 years and is well recognized for promotion of female education in rural areas.</t>
  </si>
  <si>
    <t>Providing 200 girls aged 6 to 14 with nonformal education, skills training, and access to basic healthcare, DLG's rehabilitation center in the Tehkal area of Peshawar offers girls alternatives to child labor and increases their awareness of child rights. After completing four years of primary education at the center, the girls are introduced to basic computer training and literacy. A small computer lab in the center serves both the fifth-year students and the senior-grade students. DLG's microcredit program for 50 girls teaches marketing techniques and basic accounting and helps to link students to microfinance institutions. DLG plans to open another center in Jhanda this year.</t>
  </si>
  <si>
    <t>DLG's budget decreased in Year 9 due to the completion of a project supported by ILO, one of DLG's main donors. The organization also received in kind aid during the flood, which was difficult to track while responding to the emergency.</t>
  </si>
  <si>
    <t>Asia Foundation</t>
  </si>
  <si>
    <t>10649</t>
  </si>
  <si>
    <t>10595</t>
  </si>
  <si>
    <t>1743.02</t>
  </si>
  <si>
    <t>The Tehkal Rehabilitation Center provides livelihood skills training, functional literacy courses, and basic healthcare to 169 girls, and DLG's microcredit program teaches marketing techniques and basic accounting to 50 girls and assists in linking them to microfinance institutions.</t>
  </si>
  <si>
    <t>The organization received funding for new projects in year 8.</t>
  </si>
  <si>
    <t>562.04</t>
  </si>
  <si>
    <t>Desarrollo Autogestionario Asociación Civil</t>
  </si>
  <si>
    <t>AUGE promotes economic empowerment and income generation in rural Veracruz through self managed savings groups, technical training and leadership workshops, community gardens, and a community radio program.</t>
  </si>
  <si>
    <t>Our grant supports the Children's Solidarity Savings program, which works with nearly 700 working children to promote asset building, financial literacy, and life planning, and provides education on issues such as family relations, gender, food sovereignty, HIV/AIDS prevention, the environment, information technology, and human rights.</t>
  </si>
  <si>
    <t>For most of the last century, coffee was the principal economic driver of the region around Veracruz, located on Mexico's Caribbean coast. Dramatic declines in coffee prices in the last several years have had severe economic consequences for the region, including very high levels of unemployment and overall employment instability. Economic difficulties have led to increased social problems as men migrate en masse to the larger cities and to the United States in search of work, weakening family and community ties. Children in this context are generally expected to leave school and begin working at a very young age in order to contribute to the family income.</t>
  </si>
  <si>
    <t>Founded in 1996 after a severe drop in coffee prices, Desarrollo Autogestionario (AUGE) promotes women's economic empowerment and income generation through the creation of self-managed savings associations known as Women's Solidarity Savings Groups. Beginning with 12 groups, AUGE now supports over 140 groups involving more than 4,000 participants in 14 municipalities. AUGE has substantially diversified its activities over the past decade, and in 2007 the organization decided to divide into three distinct legal entities. Desarrollo Autogestionario Asociación Civil, the entity supported by GFC, focuses on youth savings groups, and the other two entities concentrate on credit services and adult education. AUGE's four co-founders, all from the local community, are now divided among the three new organizations, but they continue to work together to coordinate various economic and social development initiatives, as they have for 15 years.</t>
  </si>
  <si>
    <t>In 2001, a young girl named Luz Esmeralda, who had regularly accompanied her mother to the meetings of the local savings group, asked for help in forming her own savings group with the other children. Seeing tremendous potential in her idea, AUGE supported the creation of a Children's Solidarity Savings Groups program. The savings group members, children aged 6 to 18, make all the decisions themselves, with training and technical support from AUGE staff. Participation in the savings groups teaches self-discipline, delayed gratification, and planning for the future, as well as financial-management concepts and interpersonal skills such as how to work in groups. In addition, the groups have organized workshops, theatrical presentations, and radio programs addressing topics such as family relations, violence prevention, gender, food sovereignty, HIV/AIDS prevention, the environment, and human rights. While AUGE facilitates the trainings and discussions, all topics are selected by the children. A complementary Digital Club program, initiated in 2007, provides online access and computer training to participants in the Children's Solidarity Savings Groups.</t>
  </si>
  <si>
    <t>Participation in AUGE's programs fell slightly last year due to increased instability and insecurity in Veracruz.</t>
  </si>
  <si>
    <t>Coffee Kids</t>
  </si>
  <si>
    <t>Vidanta Foundation</t>
  </si>
  <si>
    <t>11125</t>
  </si>
  <si>
    <t>Founded in 1996 after a severe drop in coffee prices, Desarrollo Autogestionario (AUGE) promotes women's economic empowerment and income generation through the creation of self-managed savings associations known as Women's Solidarity Savings Groups.  In 2001, a young girl named Luz Esmeralda, who had regularly accompanied her mother to the meetings of the local savings group, asked for help in forming her own savings group with the other children. Seeing tremendous potential in her idea, AUGE supported the creation of a Children's Solidarity Savings Groups program. The savings group members, children aged 6 to 18, make all the decisions themselves, with training and technical support from AUGE staff. Participation in the savings groups teaches self-discipline, delayed gratification, and planning for the future, as well as financial-management concepts and interpersonal skills such as how to work in groups. In addition, the groups have organized workshops, theatrical presentations, and radio programs addressing topics such as family relations, violence prevention, gender, food sovereignty, HIV/AIDS prevention, the environment, and human rights. 
AUGE's youth savings groups now have 746 participants and to date have collectively saved 656,783 pesos, or over $54,000. A GFC partner since 2006, AUGE has continued to grow and diversify its budget, from $126,087 in year one to $266,241 in year six. In that same time frame, AUGE has nearly doubled the number of children directly served and expanded the Children's Solidarity Savings Groups program to serve an additional three communities in Veracruz.  AUGE received an opportunity grant in 2010 to participate in the Global Village Youth Conference in Monterrey, Mexico, and has attended two GFC knowledge exchanges in Central America.</t>
  </si>
  <si>
    <t>2006	$6,000	Program Grant
2007	$9,000	Program Grant
2008	$11,000	Program Grant
2009	$10,000	Program Grant
2010	$11,000	Program Grant
	$500	Opportunity Grant
2011	$15,000	Program Grant
Desarrollo Autogestionario Asociación Civil will also be invited to submit a final primary grant proposal in spring 2012.</t>
  </si>
  <si>
    <t>562.03</t>
  </si>
  <si>
    <t>AUGE promotes economic empowerment and income generation in rural Veracruz through self-managed savings groups, technical training and leadership workshops, community gardens, and a community radio program.</t>
  </si>
  <si>
    <t>Our grant supports the Children's Solidarity Savings program, which works with more than 700 working children to promote asset building, financial literacy, and life planning, and provides education on issues such as family relations, gender, food sovereignty, HIV/AIDS prevention, the environment, information technology, and human rights.</t>
  </si>
  <si>
    <t>For many years, coffee has been the principal economic driver of the region around Veracruz, located on Mexico's Caribbean coast. Dramatic cyclical fluctuations in coffee prices have therefore had severe economic consequences for the region, resulting in very high levels of unemployment when prices fall and overall employment instability. Economic difficulties have led to increased social problems as men migrate en masse to the larger cities and to the United States in search of work, weakening family and community ties. Children in this context are generally expected to leave school and begin working at a very young age in order to contribute to the family income.</t>
  </si>
  <si>
    <t>Founded in 1996 after a severe drop in coffee prices, Desarrollo Autogestionario (AUGE) promotes women's economic empowerment and income generation through the creation of self-managed savings associations known as Women's Solidarity Savings Groups. Beginning with 12 groups, AUGE now supports over 140 groups involving more than 4,000 participants in 14 municipalities. AUGE has substantially diversified its activities over the past decade, and in 2007 AUGE's management decided to divide the organization into three distinct legal entities. Desarrollo Autogestionario Asociación Civil, the entity supported by GFC, focuses on youth savings groups, and the other two entities concentrate on credit services and adult education. AUGE's four co-founders, all from the local community, are now divided among the three new organizations, but they continue to work together to coordinate various economic and social development initiatives, as they have for 15 years.</t>
  </si>
  <si>
    <t>In 2001, a young girl named Luz Esmeralda, who had regularly accompanied her mother to the meetings of the local savings group, asked for help in forming her own savings group with the other children. Seeing tremendous potential in her idea, AUGE supported the creation of a Children's Solidarity Savings Groups program. The savings group members, children ages 6 to 18, make all the decisions themselves, with training and technical support from AUGE staff. Participation in the savings groups teaches self-discipline, delayed gratification, and planning for the future, as well as financial-management concepts and interpersonal skills such as how to work in groups. In addition, the groups have organized workshops, theatrical presentations, and radio programs addressing topics such as family relations, violence prevention, gender, food sovereignty, HIV/AIDS prevention, the environment, and human rights. While AUGE facilitates the trainings and discussions, all topics are selected by the children. Initiated in 2007, a complimentary "Digital Club" program provides online access and computer training to participants in the Children's Solidarity Savings Groups.</t>
  </si>
  <si>
    <t>AUGE received sizable grants from two new donors in 2010, leading to significant growth in its Year 6 organizational budget.</t>
  </si>
  <si>
    <t>AUGE tracks several important outcome measures for the Youth Savers program, but further dialogue is required to understand how goals are set.</t>
  </si>
  <si>
    <t>International Women's Coffee Alliance</t>
  </si>
  <si>
    <t>562.02</t>
  </si>
  <si>
    <t>The Children's Solidarity Savings program works with more than 600 working children to promote asset building, financial literacy, and life planning, and provides education on issues such as family relations, gender, food sovereignty, HIV/AIDS prevention, the environment, information technology, and human rights.</t>
  </si>
  <si>
    <t>Founded in 1996 after a severe drop in coffee prices, Desarrollo Autogestionario (AUGE) promotes women's economic empowerment and income generation through the creation of self-managed savings associations known as Women's Solidarity Savings Groups. Beginning with 12 groups, AUGE now supports over 140 groups involving more than 4,000 participants in 14 municipalities. AUGE has substantially diversified its activities over the past decade, and in 2007 AUGE's management decided to divide the organization into three distinct legal entities. Desarrollo Autogestionario Asociación Civil, the entity supported by GFC, focuses on youth savings groups, and the other two entities concentrate on credit services and adult education. AUGE's four co-founders, all from the local community, are now divided among the three new organizations, but they continue to work together to coordinate various economic and social development initiatives, as they have for two decades.</t>
  </si>
  <si>
    <t>11348</t>
  </si>
  <si>
    <t>Chandigarh</t>
  </si>
  <si>
    <t>Developing Indigenous Resources</t>
  </si>
  <si>
    <t>Khushboo Sandhu, (journalist, Indian Express, India)</t>
  </si>
  <si>
    <t>salaries and training materials.</t>
  </si>
  <si>
    <t xml:space="preserve">Developing Indigenous Resources (DIR) uses an empowerment approach and behavior modification model for its education, gender, and health interventions in slums near Chandigarh and Punjab. </t>
  </si>
  <si>
    <t>GFC supports DIR’s small community preschool as well as its health promoters program, which recruits and trains local youth to work in collaboration with trained physicians and nutritionists to provide access to healthcare in slum communities, with a focus on children between the ages of 9 and 16 who are malnourished and lack health and hygiene awareness.</t>
  </si>
  <si>
    <t>With support from GFC, DIR has reduced severe malnutrition in its program area for children under age 5 from 87 percent to under 20 percent. GFC's grants enabled DIR to improve its educational support and provide essential healthcare to children. The organization has seen significant growth in its budget, from $46,000 to $134,000. Furthermore, DIR participated in GFC's 2009 Grassroots Girls Initiative Knowledge Exchange. DIR underwent a leadership transition from a local entrepreneur to an expatriate who splits his time between the United States and India. The organization will be exiting GFC funding this year without a Maya Ajmera Sustainability Award. GFC will provide any necessary support to DIR to assist in the transition during this final year of support.</t>
  </si>
  <si>
    <t>Percentage of program participants who have been immunized</t>
  </si>
  <si>
    <t>10083.03</t>
  </si>
  <si>
    <t>DIR uses an empowerment approach and behavior modification model for its education, gender, and health interventions in slums near Chandigarh and Punjab.</t>
  </si>
  <si>
    <t>Our grant supports DIR's small community preschool as well as its health promoters program, which recruits and trains local youth to work in collaboration with trained physicians and nutritionists to provide access to healthcare in slum communities, with a focus on children between the ages of 9 and 16 who are malnourished and lack health and hygiene awareness.</t>
  </si>
  <si>
    <t>Forty-seven percent of children under age 5 in India are underweight, and the figure in neglected communities and slums often reaches 90 percent. Chandigarh, located in northern India, is one of the country's most prosperous cities, yet 30 percent of the population lives in slums. The affluent status of the city further marginalizes the poor, as their needs remain unrecognized in view of the city's prominence. Most of the children living in the slums belong to migrant laborer families and have no access to education, healthcare, or proper housing, as they lack the documentation and information to access even the few resources that are available. In addition, mainstream educational institutions are often not tailored to the needs of these children, who have difficulty with the rigid structure and often find the curriculum not relevant to their lives. Chandigarh has one of the most skewed sex ratios, with 777 females per 1,000 males in the 0 to 6 age range, a much lower proportion of girls than the all-India figure of 927 females per 1,000 males. Early intervention is greatly needed to promote the girl child and raise awareness about gender equality.</t>
  </si>
  <si>
    <t>Developing Indigenous Resources (DIR), founded in 2004, uses an empowerment approach and behavior modification model rather than a service model for education, gender, and health interventions. DIR's model positions community members as implementers of change. The emphasis is on utilizing community resources and insiders' knowledge to build capacity and equip slum communities, especially youth and women, to address their own health needs. DIR's health promoters come from the communities served and are trained to form committees and implement health mobilization activities. DIR collaborates with the government and with other charitable institutions to help children living in the slums access healthcare, including immunizations, and proper nutrition. Director Frederick Shaw has a doctorate in public health from the University of California, Berkeley, and has wide experience in designing, implementing, and supervising health programs.</t>
  </si>
  <si>
    <t>DIR's health promoters-youth recruited from the slum communities served by the organization-work in collaboration with trained physicians and nutritionists to provide access to healthcare and health education. Roughly half of the health promoters are female, who by their visibility and community role help to improve the standing of girls, and the health promoters incorporate the value of girl children into their outreach efforts with community residents. Health promoters work in two slum areas outside Chandigarh: Janta Nagar, with about 10,000 residents, and Adarsh Nagar, with about 4,000. DIR's health promoters focus on children between the ages of 9 and 16 who are malnourished and lack health and hygiene awareness. The organization sees children as critical change agents and engages them through carefully designed games, role-playing, and other activities.</t>
  </si>
  <si>
    <t>Jade Tree Foundation</t>
  </si>
  <si>
    <t>10083.02</t>
  </si>
  <si>
    <t>DIR's health promoters, youth recruited from the slum communities, work in collaboration with trained physicians and nutritionists to provide access to healthcare and education through a small community preschool.</t>
  </si>
  <si>
    <t>DIR's health promoters-youth recruited from the slum communities served by the organization-work in collaboration with trained physicians and nutritionists to provide access to healthcare and health education. Roughly half of the health promoters are female, who by their visibility and community role help to improve the standing of girls, and the health promoters incorporate the value of girl children into their outreach efforts with community residents. Health Promoters work in Janta Nagar, a slum area outside Chandigarh with about 10,000 residents, and has recently expanded into another slum area, Adarsh Nagar, which has a population of 4,000. Altogether, DIR is working with 4,800 children who are malnourished and lack health and hygiene awareness. The organization focuses on children as critical change agents and engages them through carefully designed games, role-playing, and other activities.</t>
  </si>
  <si>
    <t>DIR is in the process of developing the tools for data collection. Inconsistency in numbers may be attributed to the difference in data collection and interpretation.</t>
  </si>
  <si>
    <t>11814</t>
  </si>
  <si>
    <t>Hanyuan County, Sichuan Province</t>
  </si>
  <si>
    <t>Development Organisation of Rural Sichuan</t>
  </si>
  <si>
    <t>Elsa Fan (GFC staff member)</t>
  </si>
  <si>
    <t>operating expenses, school recreational activities, student meetings, and scholarships for rural students.</t>
  </si>
  <si>
    <t>In an effort to alleviate poverty in rural China, Development Organisation of Rural Sichuan (DORS) implements small-scale, village-based projects, including microcredit for women, educational support for children and youth, and renewable-energy, forestry, infrastructure, and income generation projects.</t>
  </si>
  <si>
    <t>GFC supports DORS's education program, which provides tuition assistance, as well as financial support for lodging, school supplies, and basic living expenses, for middle-school, high-school, and college students, including minority youth, to enable them to continue their academic or vocational education.</t>
  </si>
  <si>
    <t>During the last five years, DORS has worked to promote development through education in some of the most remote and vulnerable areas of rural Sichuan, implementing its education projects in over 25 villages and providing educational support to over 4,000 students, the majority from Yi ethnic minority communities. Over the course of its relationship with GFC, DORS has deepened its education program, initiating student meetings and workshops for scholarship recipients to increase the effectiveness of the program. DORS has also invested in its organizational capacity, completing a five-year strategic plan, holding internal training sessions on monitoring and evaluation and communications, and participating in two GFC Knowledge Exchanges. The organization successfully navigated an influx of emergency funding following the 2008 Sichuan earthquake and now has a stable budget with several long-term institutional grants and the support of major individual donors. GFC will continue to support the organization during this final year of funding to ensure a positive exit.</t>
  </si>
  <si>
    <t>Percentage of program participants transitioning to the next grade level</t>
  </si>
  <si>
    <t>Misereor Social Development Foundation</t>
  </si>
  <si>
    <t>Partnerships for Community Development</t>
  </si>
  <si>
    <t>10120.04</t>
  </si>
  <si>
    <t>operating expenses and for academic and vocational educational support for rural high-school and college students.</t>
  </si>
  <si>
    <t>GFC supports DORS’s education program, which provides tuition assistance, as well as financial support for lodging, school supplies, and basic living expenses, for middle-school, high-school, and college students, including minority youth, to enable them to continue their academic or vocational education.</t>
  </si>
  <si>
    <t>Established in 1996, Development Organisation of Rural Sichuan (DORS) has implemented small-scale village-based projects in and around Hanyuan and Ganluo counties for over ten years. DORS seeks to alleviate the poverty in the region through the participation and investment of local villagers, targeting the most remote and poorest villages and working with Yi minority communities, which are among the most impoverished in China. DORS provides learning and educational support to rural children and youth, offers microcredit loans to women, and implements renewable energy, forestry, infrastructure, and income generation projects. The organization works directly at the grassroots level with villagers and has cultivated a sustainable approach to programs by building the capacity of local villagers to own and manage their own projects. Over the years, DORS has garnered local and national support for its participatory approach and successful programs and was hailed as a model for rural development by the provincial government. The founder, Rose Acock, was a recipient of the National Friendship Award from the central government for her outstanding contributions to the China's development.</t>
  </si>
  <si>
    <t>DORS's budget has grown throughout its funding relationship with GFC, and its funding has become increasingly stable, as the organization now has several multiyear grants. GFC will work to leverage new funding for DORS to help the organization prepare for exit.</t>
  </si>
  <si>
    <t>German Foundations</t>
  </si>
  <si>
    <t>Chinese Foundations</t>
  </si>
  <si>
    <t>10120.03</t>
  </si>
  <si>
    <t>In an effort to alleviate poverty in rural China, DORS implements small-scale, village-based projects, including microcredit for women, educational support for children and youth, and renewable-energy, forestry, infrastructure, and income generation projects.</t>
  </si>
  <si>
    <t>Our grant supports DORS's education program, which provides tuition assistance, as well as financial support for lodging, school supplies, and basic living expenses, for middle-school and high-school students, including minority youth, to enable them to continue their learning through academic or vocational pursuits.</t>
  </si>
  <si>
    <t>Despite rapid urbanization and economic growth in China, rural regions continue to be left behind in the country's burgeoning development, and rural conditions are exacerbated by increasing poverty and economic disparity. Although China continues to improve its overall human development, fundamental needs, such as access to education in rural areas, remain a real challenge. The government has implemented a compulsory education policy that mandates free education through grade 9 for all students. However, in many rural areas, satellite schools in smaller villages have been consolidated into more central areas, making it more difficult for children to attend school because of the distance and lack of infrastructure. Moreover, middle schools and high schools often are located only in township or county towns, leaving parents with the financial burden of paying for dormitories, food, and other living expenses to send their children away to school. Ethnic minorities are even more excluded from learning opportunities, as they tend to live in the most impoverished and remote communities, and minority children remain at risk of repeating the cycle of poverty that prevents them from receiving a basic education.</t>
  </si>
  <si>
    <t>In order to break the cycle of rural poverty, DORS supports the long-term development of families by investing in the education of children and youth. Through its education program, the organization provides support for middle-school, high-school, and college students to continue their learning through either academic or vocational education. DORS's support includes financial support for school fees, dormitories, school supplies, and basic living expenses for students who live far away and must board at the school. The organization also provides support for those who have chosen to pursue vocational training to develop technical skills. Over the years, DORS has worked in more than 24 villages on education projects, rebuilt and repaired over ten schools and repaired three, and provided scholarships for over 3,500 students, the majority from Yi communities.</t>
  </si>
  <si>
    <t>In year 1, DORS included the number of all children involved in the library project. Starting in year 2, DORS lists only students involved in the education project.</t>
  </si>
  <si>
    <t>DORS increased its HR capacity by creating an HR manual. Donor monitoring requirements helped improve financial management and ML&amp;E.</t>
  </si>
  <si>
    <t>10120.02</t>
  </si>
  <si>
    <t>In an effort to alleviate poverty in rural China, DORS implements small-scale, village-based projects, including microcredit for women, educational support for children and youth, and renewable-energy, forestry, infrastructure, and income generation projects</t>
  </si>
  <si>
    <t>Established in 1996, Development Organisation of Rural Sichuan (DORS) has been implementing small-scale village-based projects in and around Hanyuan and Ganluo counties for over ten years. Seeking to alleviate the level of poverty in the region through the participation and investment of local villagers, DORS targets the most remote and poorest villages and works in particular with Yi minority communities, which tend to be among the most impoverished in the country. As part of its programs, it provides learning and educational support to rural children and youth, offers microcredit loans to women, and implements renewable energy, forestry, infrastructure, and income generation projects. The organization works directly at the grassroots level with villagers and has cultivated a sustainable approach to programs by building the capacity of local villagers to own and manage their own projects. Over the years, DORS has garnered local and national support for its integrated participatory approach and successful programs and has been hailed as a model for rural development by the provincial government. The founder, Rose Acock, was a recipient of the National Friendship Award from the central government for her outstanding contributions to the development of China.</t>
  </si>
  <si>
    <t>In order to break the cycle of rural poverty, DORS supports the long-term development of families by investing in the education of children and youth. Through its education program, the organization provides support for middle-school and high-school students to continue their learning through either academic or vocational education. DORS's support includes financial support for dormitories, school supplies, and basic living expenses for students who live far away and must board at the school. The organization also provides support for those who have chosen to pursue vocational training to develop technical skills. Over the years, DORS has worked in 24 villages on education projects, rebuilt eight schools and repaired three, and provided scholarships for over 3,500 students, the majority from Yi communities.</t>
  </si>
  <si>
    <t>In year 1, DORS included the number of all children involved in the library project; for the past two years, DORS is listing only students involved in the educational project.</t>
  </si>
  <si>
    <t>Hong Kong, China</t>
  </si>
  <si>
    <t>11849</t>
  </si>
  <si>
    <t>Ghaziabad</t>
  </si>
  <si>
    <t>Dhriiti</t>
  </si>
  <si>
    <t>Courage</t>
  </si>
  <si>
    <t>Established in 2004 by three graduate students, Dhriiti promotes itself as an initiative by the youth, for the youth of India. Dhriiti uses a multipronged approach to developing entrepreneurship, both focusing on the young individual and creating support mechanisms to enable microenterprises to flourish. Dhriiti began by working with youth in private schools through its Entrepreneurship Development Cell, then expanded to government schools in order to reach a larger segment of the population, and now works with out-of-school youth as well. Dhriiti builds a bridge between education and enterprise, fostering economic independence. Its Entrepreneurship Development Cell works to develop and support small and medium-sized grassroots microenterprises by offering skills training and value-added services. The research and development component of the organization consolidates knowledge and information necessary for the success of the microenterprises. 
During GFC’s six years of support to Dhriiti, has shown significant growth and expansion of its programs. Due to recent changes in India regarding income-generating activities of non-profits, Dhriiti registered two of its programs, Dhriiti Professional Services and Tamul Plates Marketing Private Ltd, as separate legal entities to be compliant with new legislation. The total revenue streams of the two-income generating projects last year was $72,799. This approach has allowed Dhriiti to pilot new programs and scale up its current programs. The organization has benefited from several value-added services, including an organizational development award focused on fundraising strategy, participation in two Knowledge Exchanges, an opportunity grant, and digital media capacity building through the Adobe Youth Voices program.</t>
  </si>
  <si>
    <t>Number of youth securing paid employment</t>
  </si>
  <si>
    <t>11934</t>
  </si>
  <si>
    <t>salaries, office supplies, and educational materials.</t>
  </si>
  <si>
    <t xml:space="preserve">Dhriiti, an initiative by youth for youth, utilizes a multipronged approach to developing entrepreneurship, both focusing on the young individual and creating support mechanisms to build a bridge between education and enterprise and to foster economic independence. </t>
  </si>
  <si>
    <t>GFC supports the Ek Naya Aasman program, which provides entrepreneurship training, motivation, and skill development to youth between the ages of 14 and 24 who have not been part of the formal education system and lack the orientation, knowledge, and skills to start their own microenterprises.</t>
  </si>
  <si>
    <t>During its partnership with GFC, Dhriiti has further refined its entrepreneurship trainings for youth. The organization made full use of a GFC organizational development award to improve its financial planning, communications strategy, and governance structures. In addition, GFC helped Dhriiti increase its visibility, and the organization conducted its first press conference with GFC support. Dhriiti has been an inspiring GFC partner and will remain an important part of GFC’s network in South Asia.</t>
  </si>
  <si>
    <t>World Bank Youth Innovation Fund</t>
  </si>
  <si>
    <t>International Finance Corporation</t>
  </si>
  <si>
    <t>VSO International</t>
  </si>
  <si>
    <t>Generation Enterprise</t>
  </si>
  <si>
    <t>11552</t>
  </si>
  <si>
    <t>salaries and for project and training materials.</t>
  </si>
  <si>
    <t>Dhriiti, an initiative by youth for youth, utilizes a multipronged approach to developing entrepreneurship, both focusing on the young individual and creating support mechanisms to build a bridge between education and enterprise and to foster economic independence.</t>
  </si>
  <si>
    <t>GFC supports the Ek Naya Aasman program, which provides entrepreneurship training, motivation, and skill development to youth between 14 and 24 who have not been part of the formal education system and lack the orientation, knowledge, and skills to start their own microenterprises.</t>
  </si>
  <si>
    <t>Dhriiti has shown significant growth throughout its partnership with GFC. As part of the organization's strategy and sustainability plan, Dhriiti registered two of its programs as separate legal entities as they became self-sustaining. This approach has allowed Dhriiti to pilot new programs and scale up its current programs. Dhriiti is a strong and stable organization with thoughtful strategies for the sustainability of its program. The organization has benefited from several value-added services, including an organizational development award, participation in two Knowledge Exchanges, and digital media capacity building through the Adobe Youth Voices program. We anticipate exiting the organization with final inputs for leveraging and sustainability.</t>
  </si>
  <si>
    <t>Sir Dorabji Tata Trust</t>
  </si>
  <si>
    <t>Sir Ratan Tata trust</t>
  </si>
  <si>
    <t>Axom Sarba Siksha Abhijan Mission, Govt of Assam</t>
  </si>
  <si>
    <t>564.04</t>
  </si>
  <si>
    <t>Our grant supports the Ek Naya Aasman program, which provides entrepreneurship training, motivation, and skill development to youth between 14 and 24 who have not been part of the formal education system and lack the orientation, knowledge, and skills to start their own microenterprises.</t>
  </si>
  <si>
    <t>While nearly 75 percent of Indian children between the ages of 6 and 14 are enrolled in government schools, it is estimated that 52 percent of them drop out by the time they reach eighth grade, and 62 percent by tenth grade. This reflects an incredible loss of potential that government schools are unable to retain through their traditional curriculums. Present-day education in India often orients students toward finding conventional jobs, leaving little if any space and opportunity for exploring self-employment and entrepreneurship. Yet a large number of youth remain unemployed despite having been to school, as the job market is unable to absorb the thousands of youth entering it each year. Although entrepreneurship offers a viable solution and alternative to unemployment and underemployment in India, there remains a social stigma attached to self-employment. Because of this, young people find few resources and little space to tap into their own creativity and potential.</t>
  </si>
  <si>
    <t>Established in 2004 by three graduate students, Dhriiti promotes itself as an initiative by the youth, for the youth of India. Dhriiti uses a multipronged approach to developing entrepreneurship, both focusing on the young individual and creating support mechanisms to enable microenterprises to flourish. Dhriiti began by working with youth in private schools through its Entrepreneurship Development Cell, and then expanded its reach to government schools in order to reach a larger segment of the population. Dhriiti builds a bridge between education and enterprise, fostering economic independence. Its Entrepreneurship Development Cell works to develop and support small and medium-sized grassroots microenterprises by offering skills training and value-added services. The research and development component of the organization consolidates knowledge and information necessary for the success of the microenterprises. Dhriiti's director, Anirban Gupta, holds an MBA specializing in rural development from the Xavier Institute of Management.</t>
  </si>
  <si>
    <t>The Ek Naya Aasman Programme focuses on reaching out to and building the capacity of children and youth who are not part of the formal education system. These school dropouts usually take part in the informal education system and begin the process of income generation. Although their poor economic condition means that there is an urgent need for them to undertake income-generating activity, they often lack the orientation, knowledge, and skills to start their own microenterprises. Over the past five year's Dhriiti has evolved its interventions based on its experiences and learnings to create the EntreLAB curriculum. The curriculum helps build children's learning capacities in basic subjects including math and science through entrepreneurship tools. Dhriiti will utilize the curriculum within its Ek Naya Aasman program.</t>
  </si>
  <si>
    <t>Sir Ratan Tata Trust</t>
  </si>
  <si>
    <t>Hewlett-Packard</t>
  </si>
  <si>
    <t>564.03</t>
  </si>
  <si>
    <t>It is estimated that while nearly 75 percent of Indian children between the ages of 6 and 14 are enrolled in government schools, 52 percent of them drop out by the time they reach eighth grade and 62 percent by tenth grade. This reflects an incredible loss of potential that government schools are unable to retain through their traditional curriculums. Present-day education in India often orients students toward finding conventional jobs, leaving little if any space and opportunity for exploring self-employment and entrepreneurship. Yet a large number of youth continue to remain unemployed despite having been to school, and the job market is unable to absorb the thousands of youth entering it each year. Although entrepreneurship offers a viable solution and alternative to underemployment in India, there remains a social stigma attached to self-employment. Because of this, young people find few resources and little space to tap into their own creativity and potential.</t>
  </si>
  <si>
    <t>Established in 2004 by three graduate students, Dhriiti promotes itself as an initiative by the youth, for the youth of India. Dhriiti adopts a multipronged approach to developing entrepreneurship, both focusing on the young individual and creating support mechanisms to enable microenterprises to flourish. Through its Entrepreneurship Development Cell, Dhriiti started working with the youth in private schools and expanded its reach to government schools in order to reach a larger segment of the population. Dhriiti builds a bridge between education and enterprise, fostering economic independence. Its Entrepreneurship Development Cell works to develop and support small and medium-sized grassroots microenterprises by offering skills training and value-added services. The research and development component of the organization consolidates knowledge and information necessary for the success of the microenterprises. Dhriiti's director, Anirban Gupta, holds an MBA specializing in rural development from the Xavier Institute of Management.</t>
  </si>
  <si>
    <t>After the success of GFC supported Entrepreneurs of Tomorrow program, a component of Entrepreneurship Development Cell, Dhriiti has expanded entrepreneurship training for underprivileged children and youth through the Ek Naya Aasman Programme. The program focuses on reaching out to and building the capacity of children and youth who are not a part of formal education system. The school dropouts usually become a part of the informal education system and get into the process of income generation. Although the requirement and urgency for them to undertake income generating activity is high given their economic conditions, they often lack orientation, knowledge and skills to start their own micro enterprises. Ek Naya Aasman Programme provides entrepreneurship training with components of entrepreneurial motivation and skill development.The program began its work with 60 youth in age group of 14-24 yrs.</t>
  </si>
  <si>
    <t>Dhriiti's budget increased due to the addition of new projects as well as new donors.</t>
  </si>
  <si>
    <t>13047</t>
  </si>
  <si>
    <t>Arembepe, Bahia</t>
  </si>
  <si>
    <t>Diaspora Solidaria</t>
  </si>
  <si>
    <t>Diaspora Solidarity</t>
  </si>
  <si>
    <t>School of International Training Alumni Network</t>
  </si>
  <si>
    <t xml:space="preserve">staff stipends and operational expenses. </t>
  </si>
  <si>
    <t>Diaspora Solidaria (DiaSol) utilizes a holistic approach to youth development, providing youth with a safe space to speak their minds and receive support, guidance, resources, knowledge, and care, with the ultimate goal of creating opportunities for personal growth, economic security, and critical thinking.</t>
  </si>
  <si>
    <t>GFC supports DiaSol’s Irmãos Unidos (United Brothers) and Dança Afro (African Dance) programs, which specifically target at-risk Afro-Brazilian youth and young adults through single-gender and coed projects to ensure a successful transition into adulthood.</t>
  </si>
  <si>
    <t>Thanks to DiaSol’s guidance and mentorship, young men and women continue to engage in positive lifestyles, providing a stark contrast to the wave of violence and drug abuse in the region. These young participants did not have a healthy connection with their parents prior to joining the program, and now not only do they have good communication with their families and their community but they understand that they have a fundamental role in shaping their own destiny and that of their country. Last year, DiaSol began a new weekly capoeira program in which young men and women are offered more alternatives to become engaged and stay off the streets. The young women in the dance program have exhibited increased self-esteem and confidence, as well as greater acceptance of their own bodies. The dance class also functions as a safe space and a form of group therapy, as participants talk about issues such as gender-based violence, racism, and spirituality. DiaSol continues to play a key role in its community, even in the face of a rash of violent events in 2016 that posed great threats to its work and the participants it serves.</t>
  </si>
  <si>
    <t>Program participants who engaged in safe behavior</t>
  </si>
  <si>
    <t>Adjoa Jones</t>
  </si>
  <si>
    <t>EUA</t>
  </si>
  <si>
    <t>Jason Warwin</t>
  </si>
  <si>
    <t>Roberval Oliveira</t>
  </si>
  <si>
    <t>12746</t>
  </si>
  <si>
    <t>Thanks to DiaSol’s positive guidance and mentorship, six young men participating in the organization’s Irmãos Unidos program graduated from high school last year, and seven additional participants got their first jobs. These young participants did not have a healthy connection with their parents prior to joining the program, and now not only do they have good communication with their families and their community but they understand that they have a fundamental role in shaping their own destiny and that of their country. The young women in the dance program have exhibited increased pride in and appreciation of their African heritage, as well as greater acceptance of their own bodies. The dance class also functions as a safe space and a form of group therapy as participants talk about issues such as gender-based violence, racism, and spirituality. DiaSol continues to play a key role in its community, even as a rash of violent events sparked again in 2015, posing great threats to its work and the participants it serves.</t>
  </si>
  <si>
    <t>DiaSol has struggled to find additional sources of funding. Despite this, the organization has increased the number of children served with the help of volunteer teachers and staff.</t>
  </si>
  <si>
    <t>Jason Warwin and Adjoa Almeida Jones</t>
  </si>
  <si>
    <t>12385</t>
  </si>
  <si>
    <t>staff stipends, workshop materials, and administrative and operational expenses.</t>
  </si>
  <si>
    <t>DiaSol’s United Brothers program has seen significant participant improvement in the last year. Parents of participants state that their sons have exhibited very positive behavioral changes as a result of being involved in the program. In 2014, five program participants graduated from high school; two are fully employed, and three are currently in apprenticeships. This is a remarkable result, given that education and employment for young men of African descent in Brazil are the exception rather than the norm. After experiencing challenges to implementing its dance program in 2013, DiaSol revived its regular dance classes to help young girls develop their artistic talent as dancers. The program also encourages participants to explore and express themselves through movement, empowering them as young women and building strong bonds of sisterhood. GFC plans to continue to support and provide guidance to DiaSol under its new leadership and structure.</t>
  </si>
  <si>
    <t>The changes in OCI scores are a reflection of the organization’s new leadership and the leadership’s stricter views of the organization.</t>
  </si>
  <si>
    <t>DiaSol has struggled to find additional sources of funding and has become dependent on GFC funding to carry out its United Brothers program. In December 2014, after its participation in the Brazil Knowledge Exchange, DiaSol underwent internal restructuring to improve its efficiency, and the organization is planning to develop a fundraising strategy in 2015.</t>
  </si>
  <si>
    <t>Khary Lazarre-White</t>
  </si>
  <si>
    <t>11992</t>
  </si>
  <si>
    <t>staff stipends, workshop materials, and administrative expenses.</t>
  </si>
  <si>
    <t xml:space="preserve">Diaspora Solidaria (DiaSol) utilizes a holistic approach to youth development, providing youth with a safe space to speak their minds and receive support, guidance, resources, knowledge, and care, with the ultimate goal of creating opportunities for personal growth, economic security, and critical thinking. </t>
  </si>
  <si>
    <t>DiaSol is in the process of improving the Dança Africa program for girls and so did not offer the program during the past year, resulting in fewer beneficiaries. DiaSol is working to address this issue and increase the number of beneficiaries next year.</t>
  </si>
  <si>
    <t>The decrease in DiaSol’s OCI scores is the result of a better understanding of the tool rather than a reflection of diminished capacity.</t>
  </si>
  <si>
    <t>In the baseline year, DiaSol received a one-time donation for the purpose of building its center, leading to a decrease in its budget in year 1.</t>
  </si>
  <si>
    <t>11647</t>
  </si>
  <si>
    <t>staff salaries, materials, and administrative expenses.</t>
  </si>
  <si>
    <t xml:space="preserve">GFC supports DiaSol’s Irmãos Unidos (United Brothers) and Dança Afro (African Dance) programs, which specifically target at-risk Afro-Brazilian  youth and young adults through single-gender and coed projects to ensure a successful transition into adulthood. </t>
  </si>
  <si>
    <t>Known for its rich Afro-Brazilian heritage, exuberant carnival celebrations, and relaxed living, the state of Bahia is considered the heart of Brazil's culture and has the largest population of Afro-Brazilians, who make up 50 percent of the country's total population. Despite having access to free public education, Afro-Brazilians account for 75 percent of all underperforming students, and only 2 percent have a college degree. In addition to a low quality of education, Bahia has the highest incidence of homicide of the entire country. The homicide victims are primarily young men aged 15 to 29 of Afro-Brazilian descent. With a population of 18,000, the city of Arembepe, located in northeastern Bahia, is struggling with challenges stemming from rapid modernization, lack of access to education, and in particular, high violence and drug trafficking. Without parental involvement and facing a lack of opportunities, the young men and women of Arembepe are vulnerable and prone to drug abuse and involvement in organized crime.</t>
  </si>
  <si>
    <t>Diaspora Solidaria (DiaSol) was established in 2010 to bring together residents of Arembepe, both Brazilians and foreigners, to work collaboratively to address the issues that their community is facing. The members of DiaSol work directly with community members, senior citizens, school directors, and parents to collectively design and advocate for high-quality youth-centered programming in the area. Since DiaSol's founding three years ago, over 100 youth have participated in its various projects, and hundreds of adults have supported and participated in its organizing efforts. Jason Jones, one of DiaSol co-founders, is a former Echoing Green fellow.</t>
  </si>
  <si>
    <t>DiaSol utilizes a holistic approach to youth development, providing a safe space for youth to speak their minds and receive support, guidance, resources, knowledge, and care. DiaSol offers a variety of programs as part of its education, arts, culture, human rights, and environmental rights initiatives. Through the Irmãos Unidos (United Brothers) and Dança Afro (African Dance) programs, the organization provides single-gender as well as integrated educational projects that provide youth with support and educational and emotional guidance to ensure a successful transition to adulthood. These projects also work to instill in youth the desire and capacity to create positive change in their own lives and within their community. In addition, DiaSol offers English language courses and tutoring in order to prepare students for the annual school entrance exams. The Irmãos Unidos program, DiaSol's strongest youth program, meets three times a week with male participants aged 14 to 25 and is focused around achieving academic excellence, increasing employability, and improving self-esteem, critical thinking, and leadership skills, all while addressing current issues such as reproductive health, drug use, violence, and African identity.</t>
  </si>
  <si>
    <t>As the only organization specifically targeting Afro-Brazilian youth in the city of Arempebe, DiaSol is filling a vast need to prevent young men and women from falling through the cracks. Created as a horizontal organization with shared leadership, responsibility, and consensus, DiaSol uses an innovative and participatory curriculum in which participants not only are collective decision makers but become active change agents. The organization is led by a group of highly competent staff with ample experience in youth programming and working in the NGO sector. As a result, despite its nascent stage, DiaSol has successfully built strong roots in its community and has become an essential component for the success of Arembepe's youth. With DiaSol and GFC's other Brazil partners, GFC's investment in the country will continue at a critical-mass level of investment.</t>
  </si>
  <si>
    <t>13194</t>
  </si>
  <si>
    <t>Divya Down’s Development Trust</t>
  </si>
  <si>
    <t>Nisha Purushothaman (GFC consultant, India)</t>
  </si>
  <si>
    <t>Divya Down’s Development Trust (DDDT) provides holistic support to individuals with Down syndrome through special education, therapy, and essential skills development, with the ultimate goal of preparing children to enroll in formal school or enter the workforce in order to lead a life of dignity and respect.</t>
  </si>
  <si>
    <t>GFC supports DDDT’s center, which provides comprehensive services to children with Down syndrome through specialized education, training, and rehabilitation five days a week, with individualized development plans for each child, early interventions for young children, and rehabilitation programming that includes physiotherapy, speech therapy, development of social skills, and basic education.</t>
  </si>
  <si>
    <t>DDDT has been a strong and consistent advocate for the holistic development of differently abled children in the city of Bangalore. This year, DDDT in partnership with the Karnataka Parents’ Association for Mentally Retarded Citizens [KPAMRC] conducted a workshop on Employment Avenues and
Opportunities for Children with Down Syndrome to celebrate World Down Syndrome Day. The organization continued to expand its individual donor base, while turning a small profit on its vocational training and income generation project. They invested in jute bag making machines this year. GFC will continue to support DDDT with capacity-building inputs as the partnership progresses.</t>
  </si>
  <si>
    <t>The sharp increase in the expenditure budget was due mainly to $15,000 in non-recurring purchases that included a 13-seat vehicle, a bakery unit, and jute bag stitching machines.</t>
  </si>
  <si>
    <t>Number of children demonstrating growth in cognitive and perceptual skills</t>
  </si>
  <si>
    <t>Penshibao wang pvt. ltd.</t>
  </si>
  <si>
    <t>Manav Jagrithi foundation</t>
  </si>
  <si>
    <t>12877</t>
  </si>
  <si>
    <t>Over the past year, DDDT continued to expand its individual donor base, while turning a small profit on its vocational training and income generation project. In addition to procuring a paper-plate machine, DDDT acquired a baking unit to diversify the skills of its program participants. The organization was also able to benefit from new CSR (corporate social responsibility) laws, which resulted in the donation of a van for driving the children to and from school. The founders faced challenges in attracting and retaining staff specializing in Down syndrome and were introduced to another GFC grassroots partner, Sri Arunodayam Charitable Trust, that agreed to mentor and support DDDT through the process. In the coming months, GFC will further engage the leadership at DDDT through a monitoring visit and participation in a country-level Knowledge Exchange and will facilitate introductions for pro bono support in financial management, board engagement, and staff retention.</t>
  </si>
  <si>
    <t>Concern India Foundation</t>
  </si>
  <si>
    <t>Penshibao Wang Pvt. Ltd.</t>
  </si>
  <si>
    <t>12519</t>
  </si>
  <si>
    <t>Although DDDT has faced challenges over the last year, such as having to move its office, the organization is beginning to develop internal infrastructures and is using low-cost, high-return strategies to establish itself as a leader in the field. Its expenditure budget increased as a result of online fundraising efforts, the acquisition of a paper-plate-making machine, and the setup of a baking unit for vocational training and income generation. In the coming year, GFC will provide value-added services to support DDDT in strengthening its financial management systems and in undertaking strategic planning to deepen its impact with the community while simultaneously expanding its reach to a larger population.</t>
  </si>
  <si>
    <t>DDDT improved its capacity in fundraising and human resources by soliciting new donors online and creating an internship program with the Banjara Institute of Counseling to recruit qualified interns to work with parents of children with disabilities.</t>
  </si>
  <si>
    <t>12160</t>
  </si>
  <si>
    <t>The decrease in some OCI scores reflects a better understanding of the tool and of the organization’s strengths and weaknesses, particularly in fundraising and planning.</t>
  </si>
  <si>
    <t>CONCERN INDIA FOUNDATION</t>
  </si>
  <si>
    <t>11746</t>
  </si>
  <si>
    <t xml:space="preserve">salaries, rent, and educational materials. </t>
  </si>
  <si>
    <t xml:space="preserve">Divya Down's Development Trust (DDDT) provides holistic support and early intervention to individuals with Down syndrome though special education, therapy, and essential skills development, with the ultimate goal of preparing children to enroll in formal school or enter the workforce in order to lead a life of dignity and respect. </t>
  </si>
  <si>
    <t>GFC supports DDDT's center, which provides comprehensive services to children with Down syndrome through special education, training, and rehabilitation five days a week, with individualized development plans for each child, early interventions for young children, and rehabilitation programming that includes physiotherapy, speech therapy, development of social skills, and basic education.</t>
  </si>
  <si>
    <t>Governmental and nongovernmental sources estimate that one in ten children in India is disabled, yet communities lack the medical facilities, knowledge, and awareness to provide adequate and customized care to children with disabilities. Some of these children are abandoned by their parents, who cannot cope with their disabilities. Marginalized by society, these children often face social stigmatization and ridicule from peers who are ignorant of their situations. Children affected by Down syndrome require diagnosis of the disorder and long-term therapy, both of which are often unavailable. In addition, children with disabilities have few educational and rehabilitative services and are denied their basic rights and access to schools. While the need to provide medical, educational, and rehabilitative services and to build awareness in society is immense, the facilities for quality care, empowerment, and skill building for self-care are scarce in both rural and urban areas.</t>
  </si>
  <si>
    <t>Established in 2003, Divya Down's Development Trust (DDDT) was started by Esther Thomas after her daughter, now an adult, was born with Down syndrome. Thomas could not find any institution or organization in the area for her daughter that was solely dedicated to Down syndrome or provided comprehensive services for affected children. She founded DDDT to provide holistic support and early intervention to individuals with Down syndrome though special education, therapy, and the development of essential skills. The organization's ultimate goal is for the children to enroll in formal school or enter the workforce in order to lead a life of dignity and respect. In 2006, DDDT formed the Down's Syndrome Association of Karnataka, which is registered with the state government. Since its founding, the association has registered over 100 children with Down syndrome with the government so they can qualify for services. The association also serves as a network for parents, raises public awareness, and offers activities for children, parents, and families.</t>
  </si>
  <si>
    <t>DDDT's center provides comprehensive services to children with Down syndrome through special education, training, and rehabilitation five days a week from 9:00 AM to 3:00 PM. Services include assessments, an individualized development plan for each child, early interventions for young children, and rehabilitation programming that includes physiotherapy, speech therapy, development of social skills, and education. DDDT follows the curriculum of the National Institute of Mental Health and Neuroscience. When developing the individualized plans for each child, the organization identifies the strengths and weaknesses of the child to tailor the therapy and intervention to his or her needs. Children also receive dental care, partake in extracurricular activities, and participate in exposure visits to develop their social skills. Older children participate in vocational and life skills training opportunities in hospitality, computers, and organic farming. DDDT hopes that, through the program, children will be able to live fulfilling lives and earn a livelihood.</t>
  </si>
  <si>
    <t>DDDT is the only center in Bengaluru that provides comprehensive services for children with Down syndrome and that uses a rights-based approach to allow children to integrate into society and lead productive lives. The services DDDT offers are individualized for each child based on their age and needs. Its approach is three-pronged: rehabilitation, stimulation, and school integration. DDDT hopes to collaborate with the government to expand the program across Bengaluru and then statewide in Karnataka. The city of Bengaluru is estimated to have 8,500 individuals affected by Down syndrome. The organization is nascent but has great potential for growth and replication. DDDT is at an ideal stage for GFC funding and has not been funded by a US-based institutional donor.</t>
  </si>
  <si>
    <t>11576</t>
  </si>
  <si>
    <t>Dream a Dream</t>
  </si>
  <si>
    <t>salaries, transportation and operational costs.</t>
  </si>
  <si>
    <t>Dream a Dream empowers children from vulnerable backgrounds to become productive members of society and provides them with the necessary skills to make life decisions.</t>
  </si>
  <si>
    <t>GFC supports the Life Skills Development program, which encourages the holistic development and growth of vulnerable children and youth through customized sports and creative arts that facilitate their transition and integration into society by fostering creativity, confidence, self-awareness, and a passion for learning.</t>
  </si>
  <si>
    <t>Dream a Dream has shown substantial growth throughout its partnership with GFC, increasing the number of children reached from 500 to 4,500 and increasing its budget from $46,948 to $340,000. Additionally, the organization has an incredible volunteer engagement program that has grown from 12 volunteers in 1999 to 2,000 volunteers currently. Dream a Dream is a leader and innovator in its field, and GFC has connected the organization to several other grantee partners, including The YP Foundation and Raza Educational and Social Welfare Society, for learning and collaboration. Dream a Dream is exiting with a 2013 Maya Ajmera Sustainability Award.</t>
  </si>
  <si>
    <t>Percentage of program participants demonstrating an improvement in life skills</t>
  </si>
  <si>
    <t>Dell Youth Learning Initiative</t>
  </si>
  <si>
    <t>State Street Foundation</t>
  </si>
  <si>
    <t>Nike Game Changers</t>
  </si>
  <si>
    <t>11423</t>
  </si>
  <si>
    <t>Dream a Dream (DAD) was founded in 1999 by a group of young people committed to creating a tolerant society that supports disadvantaged children and youth. The organization works to empower children and youth from vulnerable backgrounds by providing them with the requisite skills to make their own decisions in life, while concurrently sensitizing the surrounding community through active volunteering. In partnership with six other nonprofits across Bengaluru, Dream a Dream offers over 4,000 children and youth, ages 6 to 18, exposure to various life skills through sports, outdoor camps, creative arts, reading, computers, and theater. The Life Skills Assessment Tool, developed by Dream a Dream in 2007 is an unique evaluation tool that allows the organization to collect data on key indicators to measure its impact.
Dream a Dream has shown consistent growth since its partnership with GFC began in 2007. The organization significantly increased the number of children reached from 500 to 4,066 as well as increasing its budget from $46,948 to $224,490, an increase of 378 percent. DAD also expanded its network, partnering with seventeen NGOs across India, including former GFC partner and Sustainability Award Winner Agastya International Foundation. They have become a leader in the field of life skills training and work with several GFC partners providing training and services. DAD has benefited from several of GFC's value added services including an opportunity grant, the Adobe Youth Voices program, to develop media and technology skills, and an organizational development award focusing on strengthening its information systems.DAD also participated in GFC's Enterprise and Learning Knowledge Exchange in 2008.</t>
  </si>
  <si>
    <t>FY 2007	$8,000	program grant
FY 2008	$11,000	program grant
	$970	opportunity grant
	$5,000	organizational development grant
FY 2010	$10,000	program grant
FY 2011	$15,000	program grant
	$3,000	technology grant
FY 2012	$20,000	program grant
Total GFC support: $72,970 since 2007</t>
  </si>
  <si>
    <t>1451.03</t>
  </si>
  <si>
    <t>Our grant supports the Life Skills Development program, which encourages the holistic development and growth of vulnerable children and youth through customized sports and creative arts that facilitate their transition and integration into society by fostering creativity, confidence, self awareness, and a passion for learning.</t>
  </si>
  <si>
    <t>In the southern city of Bengaluru (formerly Bangalore), globalization has generated economic growth and opportunities for many young people, allowing them to become financially independent from their families. However, this prosperity is not shared by the poor urban youth who live in abject poverty in the city's slums or on the streets. Nearly 80 percent of the youth from these economically disadvantaged backgrounds have long periods of unemployment, and while a few have benefited from an increase in demand for construction labor and domestic services, the wages they receive are often insufficient to afford the rising cost of living in Bengaluru. Inadequate housing; insufficient social protection; and lack of access to healthcare, education, and personal security are some of the key impediments faced by these youth when transitioning into adulthood.</t>
  </si>
  <si>
    <t>Dream a Dream was founded in 1999 by a group of young people committed to creating a tolerant society that supports its disadvantaged children and youth. Dream a Dream works to empower children and youth from vulnerable backgrounds by providing them with the requisite skills to make their own decisions in life, while concurrently sensitizing the surrounding community through active volunteering. In partnership with six other nonprofits across Bengaluru, Dream a Dream offers over 2,400 children and youth, ages 6 to 18, exposure to various life skills through sports, outdoor camps, creative arts, reading, computers, and theater. Dream a Dream fosters a strong community participation model through volunteer-based programs, actively encouraging both community empowerment and sensitization about children's issues. Vishal Talreja, the co-founder and director of Dream a Dream, is both an Ashoka fellow and an American India Foundation fellow.</t>
  </si>
  <si>
    <t>The Life Skills Development Program facilitates the transition and integration of children and youth from vulnerable backgrounds into society by fostering creativity, confidence, self-awareness, and a passion for learning. The program focuses on the holistic development and growth of the children and youth through customized sports and creative arts activities. The needs and progress of the participants and the impact of the program are assessed with the Life Skills Assessment Tool, which was developed by Dream a Dream in 2007. This unique evaluation tool allows the organization to collect data on key indicators such as decision making, interpersonal interaction, initiative, conflict management, and ability to understand and follow directions at three intervals throughout the program year.</t>
  </si>
  <si>
    <t>Hans Foundation</t>
  </si>
  <si>
    <t>Global Giving Foundation</t>
  </si>
  <si>
    <t>1451.02</t>
  </si>
  <si>
    <t>Our grant supports the Life Skills Development program, which encourages the holistic development and growth of vulnerable children and youth through customized sports and creative arts that facilitate their transition and integration into society by fostering creativity, confidence, self-awareness, and a passion for learning.</t>
  </si>
  <si>
    <t>Dream a Dream was founded in 1999 by a group of young people committed to creating a tolerant society that supports its disadvantaged children and youth. Dream a Dream works to empower children and youth from vulnerable backgrounds by providing them with the requisite skills to make their own decisions in life, while concurrently sensitizing the surrounding community through active volunteering. In partnership with six other nonprofits across Bengaluru, Dream a Dream offers over 2,452 children and youth, ages 6 to 18, exposure to various life skills through sports, outdoor camps, creative arts, reading, computer, and theater. Dream a Dream fosters a strong community participation model through volunteer-based programs, actively encouraging both community empowerment and sensitization about children's issues. Vishal Talreja, the co-founder and director of Dream a Dream, is both an Ashoka and an American India Foundation fellow.</t>
  </si>
  <si>
    <t>The Life Skills Development Program facilitates transition and integration of children and youth from vulnerable backgrounds into society by fostering creativity, confidence, self-awareness and a passion for learning. The program focuses on holistic development and growth of the children and youth through customized sports and creative arts activities. The needs and progress of the participants and impact of the programs are assessed with the Life Skills Assessment Tool, a unique tool developed by Dream A Dream in 2007. This tool allows Dream A Dream to collect data on key indicators such as decision-making, interpersonal interaction, initiative, conflict management and ability to understand and follow directions at three intervals throughout the program year.</t>
  </si>
  <si>
    <t>Dream a Dream is undergoing an aggressive scaling strategy and reassessing its fundraising and planning.</t>
  </si>
  <si>
    <t>Dream a Dream's budget increased due to increased outreach and investments in curriculum design, training, and quality improvements.</t>
  </si>
  <si>
    <t>1451.01</t>
  </si>
  <si>
    <t>The Dream Mentoring Program trains volunteers and staff to mentor adolescents in areas such as career paths, relationships, and other personal issues and to assist their transition into adulthood and society.</t>
  </si>
  <si>
    <t>Dream a Dream was founded in 1999 by a group of young people committed to creating a tolerant society that supports its disadvantaged children and youth. Dream a Dream works to empower children and youth from vulnerable backgrounds by providing them with the requisite skills to make their own decisions in life, while concurrently sensitizing the surrounding community through active volunteering. In partnership with six other nonprofits across Bengaluru, Dream a Dream offers over 2,200 children and youth, ages 6 to 18, exposure to various life skills through sports, outdoor camps, creative arts, reading, computer, and theater. Dream a Dream fosters a strong community participation model through volunteer-based programs, actively encouraging both community empowerment and sensitization about children's issues. Vishal Talreja, the co-founder and director of Dream a Dream, is both an Ashoka and an American India Foundation fellow.</t>
  </si>
  <si>
    <t>Dream a Dream experienced an impressive increase in its budget due to the adaptation of an aggressive growth plan, coinciding with an increase in beneficiaries.</t>
  </si>
  <si>
    <t>11332</t>
  </si>
  <si>
    <t>Dreamcatchers Foundation</t>
  </si>
  <si>
    <t>Sonali Ojha (former GFC international fellow, India)</t>
  </si>
  <si>
    <t>salaries, rent, and administrative costs.</t>
  </si>
  <si>
    <t xml:space="preserve">Dreamcatchers Foundation uses a participatory, child-centered methodology that helps children coping with grief, destruction, and violence to see the possibilities in life and to find healing, strength, and confidence. </t>
  </si>
  <si>
    <t>GFC supports the Peacemakers project, which works with children in temporary shelters to build teams of child leaders who can inspire and guide their peers in life-changing transitions, and the Dreamcatchers Youth Institute, which serves as a resource and e-learning platform to share Dreamcatchers’ psychosocial support curricula for youth.</t>
  </si>
  <si>
    <t>Over its five-year partnership with GFC, Dreamcatchers has significantly changed its programming, strategy, and approach. The organization has begun implementing a three-year plan that streamlines its programs and is moving away from its direct-services programming to focus its efforts on creating an online platform that serves as a resource center. The organization feels that this is the best way to scale and share its knowledge and experience in providing psychosocial support for youth. GFC provided Dreamcatchers with an opportunity grant to assist the organization in building its online platform. Founder and director Sonali Ojha has been recognized for her work, receiving various prestigious awards, including a 2001 Ashoka fellowship, and was chosen to participate in The Rockefeller Foundation's Bellagio Residency program. As the organization moves away from direct services, it has moved away from GFC's model and typical grantee profile. GFC has been in conversation with Dreamcatchers for the last two years and has decided to give the organization a final grant at this time. GFC will provide Dreamcatchers with any necessary support as the organization transitions out of GFC's funding.</t>
  </si>
  <si>
    <t>Number of program participants demonstrating increased self-confidence</t>
  </si>
  <si>
    <t>Ashoka Youth Venture</t>
  </si>
  <si>
    <t>567.03</t>
  </si>
  <si>
    <t>Dreamcatchers uses a participatory, child-centered methodology that helps children coping with grief, destruction, and violence to see the possibilities in life and to find healing, strength, and confidence.</t>
  </si>
  <si>
    <t>Our grant supports the Peacemakers project, which works with children in temporary shelters to build teams of child leaders who can inspire and guide their peers in life-changing transitions, and the Dreamcatchers Youth Institute, which serves as a resource and e-learning platform to share Dreamcatchers' psychosocial support curricula for youth.</t>
  </si>
  <si>
    <t>Although the Indian government has characterized the 540 million people below the age of 25 in India as "the most idealistic, inspired and energetic section of our society," the reality is vastly different. A majority of these young people live a marginalized and vulnerable existence as slum dwellers, street children, child laborers, and migrant workers. Exposure to drugs, HIV/AIDS, crime, natural disasters, violence, and poverty shapes the existence of these children, taking a huge toll on their mental and physical well-being. Faced with dangers, perils, and pressures, these children often lack the necessary emotional, psychological, and life skills to deal with the violence and trauma in their daily lives. Shunned and rejected by society, they usually suffer from low self-confidence and an acute lack of self-esteem.</t>
  </si>
  <si>
    <t>Using child-centered methodology shaped by its child participants, Dreamcatchers enables children who are struck by grief, destruction, abuse, or violence to begin the process of healing and tap into their inner strength and self-worth. Since its inception in 2004, Dreamcatchers has helped almost 2,000 children identify and develop their internal assets and transition to leading productive lives. Its Wave of Life program and its Children Wisdom Circles program in the tsunami-affected areas of the Andaman and Nicobar Islands and the state of Tamil Nadu have been very successful in helping young people deal with their psychological trauma and their acute sense of grief and loss. Sonali Ojha, a social entrepreneur and the founder and director of Dreamcatchers, was chosen as an Ashoka fellow in 2001 and was an international fellow with GFC in 2006, defining best practices of psychosocial support related to GFC's Safety portfolio.</t>
  </si>
  <si>
    <t>Building a community of youth facilitators in shelters for street children, in orphanages, and in rescue homes for girls is the central focus of Dreamcatchers' Peacemakers Project. The project builds small teams of peer leaders in these spaces, and the leaders then guide their peers in negotiating life transitions. The youth facilitators initially use the curriculum designed by Dreamcatchers; over time, however, they work collaboratively among themselves to develop their own curriculum for engaging their peers. Dreamcatchers' strategy of integrating the life transitions work into the mainstream activities of youth-serving organizations ensures the project's sustainability in diverse organizations. Dreamcatchers recently developed a new project, the Dreamcatchers Youth Institute to serve as  a resource  and e-learning platform to share the curriculums that Dreamcatchers has created over the years on psychosocial support for youth. This year, Dreamcatchers will focus on streamlining their expertise, experiences, and content to create a multi-level toolkit that will be available through live workshops for youth.</t>
  </si>
  <si>
    <t>Dreamcatchers has undergone a transition of its goals, approach, and strategy, resulting in a shift from providing direct services to being a peer training organization. The PO is in communication  to discuss GFC's future relationship with the grantee.</t>
  </si>
  <si>
    <t>The OCI score appears to be inflated and requires further dialogue with the grantee.</t>
  </si>
  <si>
    <t>The decrease in budget reflects the organization's struggle with transitioning from a direct service provider to a training institute.</t>
  </si>
  <si>
    <t>567.02</t>
  </si>
  <si>
    <t>Our grant supports the Peacemakers project which works with children in temporary shelters to build child leaders teams to inspire and guide their peers in the life-changing transitions and the Lifesight program, which focuses on addressing the needs of blind children through leadership and personality development, psychosocial support, and education.</t>
  </si>
  <si>
    <t>Using child-centered methodology shaped by its child participants, Dreamcatchers enables children who are struck by grief, destruction, abuse, or violence to begin the process of healing and tap into their inner strength and self-worth. Since its inception in 2004, Dreamcatchers has helped almost 2,000 children identify and develop their internal assets and transition to leading productive lives. Its Wave of Life program and its Children Wisdom Circles program in the tsunami-affected areas of the Andaman and Nicobar Islands and the state of Tamil Nadu have been very successful in helping young people deal with their psychological trauma and their acute sense of grief and loss. Sonali Ojha, a social entrepreneur and the founder and director of Dreamcatchers, was chosen as an Ashoka fellow in 2001 and was an international fellow with GFC in 2006, doing psychosocial research related to GFC's Safety portfolio.</t>
  </si>
  <si>
    <t>Building a community of youth facilitators in shelters for street children, in orphanages, and in rescue homes for girls is the central focus of Dreamcatchers' Peacemakers Project. The project builds small teams of peer leaders in these transitory shelters, and these leaders then guide their peers in negotiating life transitions. Dreamcatchers' strategy of integrating the life transitions work into the mainstream activities of youth-serving organizations ensures the project's sustainability in diverse organizations. Dreamcatchers added a Lifesight program to increase focus on blind children. Lifesight curriculum focuses on leadership development, personality development, and on building life coping skills of the children. In addition, teachers are trained on understanding diverse psychosocial needs of the blind children.  The youth facilitators initially use the curriculum designed by Dreamcatchers; with time, they work collaboratively among themselves to develop their own curriculum for engaging their peers.</t>
  </si>
  <si>
    <t>Dreamcatchers underwent significant transition to increase its focus on positioning itself as a resource organization, impacting its direct work with children and youth.</t>
  </si>
  <si>
    <t>11938</t>
  </si>
  <si>
    <t>Drive Forward</t>
  </si>
  <si>
    <t>compensation for an employment consultant.</t>
  </si>
  <si>
    <t xml:space="preserve">Drive Forward (formerly Partners in Hope) works with youth leaving the foster care system and helps them to enter and remain in university, acquire training, and find sustainable employment. </t>
  </si>
  <si>
    <t>GFC supports the Drive Programme, which provides youth in London with weekly educational, social, and employment support.</t>
  </si>
  <si>
    <t>GFC provided important leveraging and organizational development support during Drive Forward’s transition from Partners in Hope to the organization’s current structure. GFC began supporting Partners in Hope in 2011, when the organization had decided to refocus its programs in the UK. As the organization rebranded and restructured, its leaders reached out for guidance from GFC staff, who recommended professionals in the UK who could advise on this process. Since the organization became Drive Forward, it has steadily expanded its financial base, including significant support from CLSA that was secured with GFC’s assistance. Drive Forward has also raised the level of its offerings for foster care graduates and other vulnerable youth, providing unparalleled job and career guidance for vulnerable youth in London. Drive Forward’s budget is now almost 50 percent higher than when the organization began its relationship with GFC and its programs now reach three times as many children and youth.</t>
  </si>
  <si>
    <t>Percentage of youth in paid employment</t>
  </si>
  <si>
    <t>CLSA</t>
  </si>
  <si>
    <t>Women's Foundation</t>
  </si>
  <si>
    <t>Flexible Support Fund</t>
  </si>
  <si>
    <t>11553</t>
  </si>
  <si>
    <t>salaries and database expenses.</t>
  </si>
  <si>
    <t>Drive Forward (formerly Partners in Hope) works with youth leaving the foster care system and helps them to enter and remain in university, acquire training, and find sustainable employment.</t>
  </si>
  <si>
    <t>GFC began supporting Partners in Hope in 2011. At the time, Partners in Hope had recently refocused its services on youth in the UK, rather than in Russia, where the organization had previously been active. Because of this organizational realignment, Partners in Hope decided to rebrand and rename itself Drive Forward. GFC advised on this process, which was completed last year. In addition, the organization attended a GFC Knowledge Exchange and has benefited from GFC leveraging assistance. After Drive Forward completed the leadership and organizational rebranding transition, its budget bounced back to a higher level last year. The organization has continued to progress in all areas and will begin preparing for exit.</t>
  </si>
  <si>
    <t>Esmee Fairbairn</t>
  </si>
  <si>
    <t>10796.01</t>
  </si>
  <si>
    <t>Partners in Hope works with youth leaving the foster care system and helps them to enter and remain in university, acquire training, and find sustainable employment.</t>
  </si>
  <si>
    <t>Our grant supports the Genesis Programme, which provides youth in London with weekly educational, social, and employment support.</t>
  </si>
  <si>
    <t>In 2010, the United Kingdom had the third-largest economy in the European Union and the 16th-highest GDP per capita in the world. Despite this, one in three children in the UK lives in poverty. In 2011, the youth unemployment rate (including students) was 18.1 percent, the second-highest figure on record, and a 2011 study by the Guardian newspaper found that more than 1 million youth under 25 in the UK were unemployed. Some of the most vulnerable youth come from the UK foster care system: the Guardian report found that 40 percent of young juvenile offenders had been in the foster care system. According to recent statistics, 2,400 youth in London leave the foster care system each year, and others "drift" to the capital from other cities. These youth are more likely to be homeless, unemployed, and without education than any other group of young people, and only 6 percent of them enter higher education. Furthermore, in 2010, the UK government disbanded its career advisory services, which many youth from the foster care system relied on.</t>
  </si>
  <si>
    <t>Partners in Hope was founded in 1988 in the UK to support Russian NGOs that were working to provide vulnerable children and their families with alternatives to institutional care. In 2010-2011, the organization shifted its focus to London's vulnerable youth population and helps youth leaving the foster care system to enter and remain in university, get training, and find sustainable employment. The organization receives referrals from local authorities and other NGOs working with disadvantaged youth in all eight boroughs of London. Partners in Hope helps these youth find short-term internships, assigns a professional volunteer mentor, and offers a number of training and educational opportunities. Director Martha Wansbrough has been involved with Partners in Hope since 1999, working for many years with the organization in Russia before returning to the UK. She has a background in working with community art, film, and refugees.</t>
  </si>
  <si>
    <t>The Genesis Programme was launched in May 2010 and provides 80 youth aged 17 to 24 with weekly educational, social, and employment support. The youth are from the foster care system in the UK and usually face a range of difficulties regarding housing, benefits, and asylum status. The program assigns each young person a mentor, a volunteer who is active in the same area of interest that the young person wishes to pursue. After passing a training module, mentors meet with their mentees at least once a week and work with them to create a program of training and work experience that will best serve the individual mentee. In addition, many youth are matched by Partners in Hope with top London employers such as Starbucks, Gucci, and Turner Broadcasting for invaluable short-term internships. Youth in the program also have access to workshops on public speaking, CV writing, and interview skills. Nine of the most motivated youth in the program serve on the Creative Board Panel, where they contribute to the decision-making process of the program.</t>
  </si>
  <si>
    <t>The overall budget decreased last year because one of the organization's large Russian projects ended in Year 1. However, the organization was able to increase funding for the core Genesis program.</t>
  </si>
  <si>
    <t>Working Links</t>
  </si>
  <si>
    <t>10796</t>
  </si>
  <si>
    <t>Partners in Hope works with youth leaving the foster-care system and helps them to enter and remain in university, acquire training, and find sustainable employment.</t>
  </si>
  <si>
    <t>In 2010, the United Kingdom had the third-largest economy in the European Union and the 16th-highest GDP per capita in the world, but one in three children lived in poverty. According to the Center for Economic and Social Inclusion, the number of out-of-work youth who are not in full-time education has risen by 267,000 or 22.1 percent from January 2008 to 2011. The youth unemployment rate (including students) has now risen to 18.1 percent, the second highest figure on record.  Some of the most vulnerable of these youth come from the UK foster care system. According to recent statistics, 2,400 youth in London leave the foster care system in the UK each year, with others "drifting" to the capital from other cities. Only 6 percent of these youth enter into higher education and they are more likely to be homeless, unemployed, and without education than any other group of young people. A study by the Guardian newspaper in 2011 reported that more than one million youth in the UK under  25 were unemployed, putting the most vulnerable youth at even more risk: statistics show that 40 percent of young juvenile offenders were in the care system. Furthermore, in 2010, the UK's new government disbanded existing career advisory services, which many care-leavers relied on, but have not yet replaced them with new policies.</t>
  </si>
  <si>
    <t>Partners in Hope was founded in 1988 in the UK to support Russian NGOs that were working with vulnerable children and their families, providing alternatives to institutional care. The organization always maintained its UK connection, and recently shifted its focus back to London's vulnerable youth population. In the UK's capital, Partners in Hope helps youth leaving the foster care system enter and stay in university, get training, and find sustainable employment. The organization receives referrals from local authorities and other NGOs in all 8 boroughs of London that are working with disadvantaged youth.  Partners in Hope helps these youth find short-term internships, assigns a professional volunteer mentor, and offers a number of training and educational opportunities. Director Martha Wansbrough has been involved with Partners in Hope since 1999, working for many years with the organization in Russia before returning to the UK to launch the Genesis Programme. She has a background in working with community art, film, and refugees.</t>
  </si>
  <si>
    <t>The Genesis Programme was launched in May, 2010, and provides 45 youth aged 17-26 in London weekly educational, social, and employment support. The youth come from the foster care system in the UK and usually face a range of difficulties regarding housing, benefits and asylum status. The Genesis Programme assigns each young person a mentor, a volunteer who is active in their own profession and in the same area of interest that the young person wishes to pursue. After passing a training module, the mentor meets with their advisee at least once a week, and works with them to create a program of training and work experience that will match and motivate the young person.  Many youth are matched by Partners in Hope to top London employers for invaluable, short-term internships with companies such as Starbucks, Gucci, and Turner Broadcasting.  Youth in the Genesis Programme also have access to workshops on public speaking, CV writing, and interview skills. Nine of the most motivated youth in the program serve on the Creative Board Panel, where they contribute to the decision-making process of the program. GFC's grant this year will support skills training and travel expenses for participants of the Genesis Programme.</t>
  </si>
  <si>
    <t>GML Investors</t>
  </si>
  <si>
    <t>Allied World Assurance Company</t>
  </si>
  <si>
    <t>Salamander Energy</t>
  </si>
  <si>
    <t>Turner Broadcasting</t>
  </si>
  <si>
    <t>1463.02</t>
  </si>
  <si>
    <t>Durbar Mahila Samanwaya Committee</t>
  </si>
  <si>
    <t>DMSC, a forum of approximately 65,000 sex workers, works in red light districts throughout Kolkata to promote and protect the civil and human rights of its members.</t>
  </si>
  <si>
    <t>DMSC strengthens the formal-school opportunities for sex workers' children through tutoring for out-of-school children and programs at its three education centers, enabling them to break the cycle of poverty and exploitation and enjoy a better quality of life.</t>
  </si>
  <si>
    <t>Sonagachi, the oldest red-light district in Kolkata, is home to approximately 10,000 sex workers in nearly 400 brothels. Most of Sonagachi's sex workers, the majority of whom are under age 18, were forced into the sex trade through poverty, rural-to-urban migration, or human trafficking from the neighboring countries of Nepal and Bangladesh. The living conditions in overpopulated Sonagachi are unhygienic and unsafe, and they present real dangers to the health and lives of the working women and their children. Children and youth-both girls and boys-who live in Sonagachi are extremely vulnerable to sexual and physical abuse by the brothels' clients, psychological trauma caused by their living situations, and diminished opportunities for the future due to inadequate educational, extracurricular, and employment opportunities within the red-light district.</t>
  </si>
  <si>
    <t>The Durbar Mahila Samanwaya Committee (DMSC) is a forum of 65,000 male and female sex workers and their children. DMSC networks with sex workers in four states-West Bengal, Bihar, Orissa, and Jharkhand-in order to promote their full civil and human rights. Most active in West Bengal, where it operates in 45 red-light districts, DMSC runs several programs, including sexual and reproductive health projects, an economic cooperative for sex workers, cultural activities, and education. Since 1999, DMSC has been managing the STD/HIV Intervention Programme, also known as the Sonagachi Project, a program recognized internationally for its extraordinary success in reducing the incidence of STDs and HIV among sex workers. In December 2005, DMSC reached a milestone when Bharati Dey, a former sex worker herself, became the organization's director.</t>
  </si>
  <si>
    <t>In year 5, three projects were completed and closed, resulting in a decrease in organizational expenditure. In year 6, DMSC received funding for new projects.</t>
  </si>
  <si>
    <t>12149</t>
  </si>
  <si>
    <t>Tajikistan</t>
  </si>
  <si>
    <t>Dushanbe</t>
  </si>
  <si>
    <t>Dushanbe Youth House</t>
  </si>
  <si>
    <t>Tahmina Karimova (ILO)</t>
  </si>
  <si>
    <t>teacher salaries, educational materials, and operating costs.</t>
  </si>
  <si>
    <t xml:space="preserve">Dushanbe Youth House (DYH) provides educational and vocational courses for vulnerable children, including street children, working children, and children from poor families, as well as psychological support to the children and their families. </t>
  </si>
  <si>
    <t>GFC supports the educational and vocational courses, which provide the children with the opportunity to engage in such subjects as art, music, English, Arabic, journalism, sewing, and computers.</t>
  </si>
  <si>
    <t>DYH continues to provide high-quality leadership and educational services for more Tajik children and youth than ever before, despite ongoing difficulties in securing large, long-term funding. In addition, DYH continues not only to increase its own organizational capacity but also to serve as an expert for other civil society organizations seeking to improve their organizational capacity. For example, during the past year DYH attended a capacity-building training from the EU and provided technical assistance to the Tajikistan Republican Center for Professional Orientation (RCPO), including helping RCPO to develop a strategic plan. DYH should continue to benefit from GFC inputs until exit.</t>
  </si>
  <si>
    <t>Number of community service projects developed and implemented by participants in the civic education courses</t>
  </si>
  <si>
    <t>dvv international</t>
  </si>
  <si>
    <t>11737</t>
  </si>
  <si>
    <t>DYH now serves even more children, despite facing challenges in securing new long-term funding sources. The organization has a strong team and model and continues to provide high-quality educational and leadership services for children and youth. GFC will prepare DYH for exit with leverage and sustainability inputs.</t>
  </si>
  <si>
    <t>DVV International</t>
  </si>
  <si>
    <t>NGO "Oshyeni baland"</t>
  </si>
  <si>
    <t>11276</t>
  </si>
  <si>
    <t xml:space="preserve">Dushanbe Youth House provides educational and vocational courses for vulnerable children, including street children, working children, and children from poor families, as well as psychological support to the children and their families. </t>
  </si>
  <si>
    <t>DYH staff attended a GFC Knowledge Exchange in 2012 and received an opportunity grant to attend an organizational development workshop in 2011. DYH is continuing to expand its services and grow its budget, and the organization will be exited within two years, possibly with a Maya Ajmera Sustainability Award, in order to maintain current program stability and offer additional GFC inputs.</t>
  </si>
  <si>
    <t>Magee Womancare International</t>
  </si>
  <si>
    <t>School of Information and Telecommunication</t>
  </si>
  <si>
    <t>10011.03</t>
  </si>
  <si>
    <t>DYH provides educational and vocational courses for vulnerable children, including street children, working children, and children from poor families, as well as psychological support to the children and their families.</t>
  </si>
  <si>
    <t>Our grant supports the educational and vocational courses, which provide vulnerable children with the opportunity to engage in such subjects as art, music, English, Arabic, journalism, sewing, and computers.</t>
  </si>
  <si>
    <t>Tajikistan is a landlocked and extremely mountainous country with a population of 7.3 million. Tajikistan continues to be the poorest and least urban of the former Soviet states, with a per capita GDP of $1200 and a 70 percent rural population. Political and economic instability caused by the collapse of the Soviet Union in 1992 and the country's subsequent civil war (1992-1997) brought not only short-term suffering to thousands of families in Tajikistan but also long-term consequences for the development of Tajik society, especially its most vulnerable segment-children and youth. These young people have been traumatized by mass violence, deprived of their homes and families, involved in the hardest and worst forms of child labor, and are significantly underserved by government services and policies. Tajikistan's capital, Dushanbe, with an unofficial population estimate of around 1 million, is the country's largest city. Due to long-term economic stagnation, Dushanbe continues to experience an influx of unregistered children and adults from other areas of the country.</t>
  </si>
  <si>
    <t>Founded by the United Methodist Committee on Relief in 2001, Dushanbe Youth House (DYH) assists disadvantaged children and youth and creates opportunities for their positive self-development and self-realization so that they can become healthy contributors to their communities. Activities include classes in foreign languages, computer skills, the arts, and small-business development, as well as a youth-produced newsletter, a special course on conflict transformation, civic education, and psychological counseling. With the help of young leaders, DYH has implemented a number of community actions, organized meetings with local and international NGOs, provided training on volunteerism, organized debates, and held workshops on HIV/AIDS and drug prevention. Each year, DYH serves 500 to 2,000 youth between the ages of 8 and 18. DYH has been working at the grassroots level to enhance local initiatives and capacities by linking them to other initiatives or programs and has conducted a number of community actions, advocacy campaigns, and school and community meetings on issues related to children and youth. DYH's director, Matluba Dadabaeva, is a pediatrician with several years of experience managing development programs for children and youth. She has been the director of DYH since 2001.</t>
  </si>
  <si>
    <t>DYH provides free access to extracurricular, educational, and vocational courses for vulnerable children, including street children, working children, and children from poor families. In addition, the organization offers psychological support to the children coming to its center and has a psychologist who works with the children, parents, and teachers, as needed. DYH outreach volunteers go to bazaars and other places where children work, as well as to areas of the city with high rates of vulnerable children, to tell them about the available courses and show them the way to the center. Children attend courses at the center after school, two to three times a week. The computer courses give students the opportunity to gain skills for future study and work, and DYH also offers courses in English, Arabic, journalism, art, music, drama, and sewing.</t>
  </si>
  <si>
    <t>10011.02</t>
  </si>
  <si>
    <t>Our grant supports the educational and vocational courses, which provide vulnerable children with the opportunity to engage in art, music, English, Arabic, journalism, sewing, computer, and other courses.</t>
  </si>
  <si>
    <t>Tajikistan, with a population of approximately 7.3 million, is a landlocked country and the smallest nation in Central Asia. In 2005, approximately 40 percent of the population was under 15, and life expectancy was 66. Long recognized as the poorest of the former Soviet states, Tajikistan is also the least urban; approximately 70 percent of its population lives in rural areas. The political and economic instability in Tajikistan caused by the collapse of the Soviet Union in 1992 and the following civil war (1992-1997) brought not only short-term suffering to thousands of families but also long-term consequences for the development of Tajik society, especially the most vulnerable segment of it-children and youth. These young people have been traumatized by mass violence, deprived of their homes and families, involved in the hardest and worst forms of child labor, and denied the opportunity to develop normally in mind and spirit, and they are in great need of special attention to their needs and rights. Tajikistan's capital, Dushanbe, with an official population of 661,000 and current unofficial population estimates of around 1 million, is the country's largest city. Due to the current economic situation, Dushanbe has seen an influx of unregistered children and adults from other areas of the country.</t>
  </si>
  <si>
    <t>Founded by the United Methodist Committee on Relief in 2001, Dushanbe Youth House (DYH) assists disadvantaged children and youth and creates opportunities for their positive self-development and self-realization so that they can become healthy contributors to their communities. Activities include classes in foreign languages, computer skills, the arts, and small-business development, as well as a youth-produced newsletter, a special course on conflict transformation, civic education, and psychological counseling. With the help of young leaders, DYH has implemented a number of community actions, organized meetings with local and international NGOs, provided training on volunteerism, organized debates, and held workshops on HIV/AIDS and drug prevention. DYH serves 500 to 2,000 youth annually, from age 8 to 18. DYH has been working at the grassroots level to enhance local initiatives and capacities by linking them to other initiatives or programs and has conducted a number of community actions, advocacy campaigns, and school and community meetings on issues related to children and youth. DYH's director, Matluba Dadabaeva, is a pediatrician with several years of experience managing development programs for children and youth. She has been the director of DYH since 2001 and previously worked as DYH's project manager.</t>
  </si>
  <si>
    <t>DYH provides free access to extracurricular, educational, and vocational courses for vulnerable children, including street children, working children, and children from poor families. In addition, the organization offers psychological support to the children coming to its center and has a psychologist who works with the children, parents, and teachers as needed. DYH outreach volunteers go to bazaars and other places where children work, as well as to areas of the city with high rates of vulnerable children, to tell them about the available courses and show them the way to the center. Children attend courses at the center after school, two to three times a week. The computer courses give students the opportunity to gain skills for future study and work, and DYH also offers courses in English, Arabic, journalism, art, music, drama, and sewing.</t>
  </si>
  <si>
    <t>Health Focus GmbH</t>
  </si>
  <si>
    <t>12044</t>
  </si>
  <si>
    <t>Early Intervention Institute</t>
  </si>
  <si>
    <t>1114.04</t>
  </si>
  <si>
    <t>EII's work focuses on preventing the institutionalization of infants and young children who have developmental delays and disabilities and on integrating them into families, schools, and communities through therapeutic and educational services.</t>
  </si>
  <si>
    <t>Our grant supports the early intervention program, which provides medical and psychosocial support to children and their families.</t>
  </si>
  <si>
    <t>According to state statistics, 166,000 children in Ukraine were registered as developmentally or physically disabled in 2008. Disabled children remain on the margins of the Ukrainian education system, and many have been totally excluded from it. The Ukrainian Ministry of Education and Science reported that in 2010, 47,300 children with special educational needs attended 387 special-needs schools. These children are effectively determined to be incompetent to learn and develop as other children do, and they are often placed in the custody of the welfare system, as most parents are ill-equipped to provide support to them. This isolation decreases their social competency and stunts their integration and adaptation.</t>
  </si>
  <si>
    <t>Founded by Anna Kukuruza, a medical psychologist and an Open Society Institute fellow with a personal connection to cerebral palsy, the Early Intervention Institute (EII) serves children with disabilities, especially children with Down syndrome, autism, and cerebral palsy. Recognizing that the most crucial time in a disabled child's life is the first several years, the organization serves children from birth to age 6. EII's goals are to prevent the institutionalization of these children, to integrate them into society and their community, to normalize their lives, to support their families, and to change prevailing negative attitudes toward children with disabilities. The organization is a leader in early childhood development, and in 1999 it pioneered new methods for working with children with disabilities in eastern Ukraine. EII often trains other service providers and has created a manual for parents that contains exercises for children. The organization also focuses on transitioning children out of early intervention services and into other age-appropriate educational and developmental activities. The Kharkiv City Council and the Academy of Medical Sciences of Ukraine have bestowed awards upon the organization.</t>
  </si>
  <si>
    <t>EII innovatively combines medical interventions for young disabled children with educational work and strong social support systems for families. An individualized program is determined for each child, and services include group sessions, psychosocial support for children as they transition into the schools, lending of rehabilitative equipment and toys, and support for parents and self-help groups. EII's support programs for families include a parent club and a summer camp for families with children with disabilities. To provide additional support to children and their families, EII maintains an advice telephone helpline, which supports over 100 children, including those who are unable to come to EII's facilities.</t>
  </si>
  <si>
    <t>Hungary</t>
  </si>
  <si>
    <t>11118</t>
  </si>
  <si>
    <t>The Early Intervention Institute (EII) serves Ukrainian children aged 0 to 6 who have disabilities, especially children with Down syndrome, autism, and cerebral palsy. EII's individualized program, which supports 100 children per year, combines group sessions, psychosocial support for children as they transition into school, and lending of rehabilitative equipment and toys. EII also trains other service providers and has created a manual for parents that contains exercises for children. In addition, the organization focuses on transitioning children out of early intervention services and into other age-appropriate educational and developmental activities. EII's support programs for families include a parent club and a summer camp for families with children with disabilities. 
GFC's support for the Early Intervention Institute began in 2007 and has enabled EII to sharpen its professional services and become even more renowned as a model for early childhood education and integrating disabled children into society. During GFC's partnership with EII, the organization's budget has more than doubled, from $44,218 to $99,465. In addition, EII has benefited greatly from GFC's value-added services, which allowed EII's leadership to attend several professional development events, including the 2009 International Step-by-Step Association conference, the 2010 Embracing Inclusive Approaches for Children and Youth with Special Education Needs conference, the 2011 International Society on Early Intervention conference, and GFC's 2011 Europe and Eurasia Knowledge Exchange. EII's long-term goal is to work with the local government to open state-sponsored early intervention institutes, and thanks to EII's efforts, the first of these institutes was opened in the city of Kharkiv in 2010.</t>
  </si>
  <si>
    <t>1114.03</t>
  </si>
  <si>
    <t>According to state statistics, 166,000 children in Ukraine were registered as developmentally or physically disabled in 2008. Disabled children remain on the margins of the Ukrainian education system, and many have been totally excluded from it. The Ukrainian Ministry of Education and Science reported that from 2005 to 2006, over 50,000 children with special educational needs attended approximately 400 special-needs schools. These children are effectively determined to be incompetent to learn and develop as other children do, and they are often placed in the custody of the welfare system, as most parents are ill-equipped to provide support to them. This artificial isolation decreases their social competency and stunts their integration and adaptation.</t>
  </si>
  <si>
    <t>Founded by Anna Kukuruza, a medical psychologist and an Open Society Institute fellow with a personal connection to cerebral palsy, the Early Intervention Institute (EII) serves children with disabilities, especially children with Down syndrome, autism, and cerebral palsy. Recognizing that the most crucial time in a disabled child's life is the first several years, the organization serves children from birth to age 6. EII's goals are to prevent the institutionalization of these children, to integrate them into society and their community, to normalize their lives, to support their families, and to change prevailing negative attitudes toward children with disabilities. The organization is a leader in early childhood development, and in 1999 it pioneered new methods for working with children with disabilities in eastern Ukraine. EII often trains other service providers and has created a manual for parents that contains exercises for children. The organization also adapted programs to focus on transitioning children out of early intervention services and into other age-appropriate educational and developmental activities. The Kharkiv City Council and the Academy of Medical Sciences of Ukraine have bestowed awards upon the organization.</t>
  </si>
  <si>
    <t>Most programs working with young disabled children use a strictly medical approach, yet EII innovatively combines the medical work with educational work and with strong social support systems for families. Individualized programs are determined for each child, and services include group sessions, psychosocial support for children as they transition into the schools, lending of rehabilitative equipment and toys, and support for parents and self-help groups. These services are led by psychologists, speech and physical therapists, doctors, and social workers. To provide other support to children and their families, EII maintains an advice telephone helpline, which supports over 100 children, including those who are unable to come to EII's facilities.</t>
  </si>
  <si>
    <t>Charity Fund Krona</t>
  </si>
  <si>
    <t>1114.02</t>
  </si>
  <si>
    <t>EII's early intervention program provides medical and psychosocial support to these children and their families.</t>
  </si>
  <si>
    <t>Almost 2 percent of all children in Ukraine were registered as developmentally or physically disabled in 2004. Disabled children remain on the margins of the Ukrainian education system, and many have been totally excluded from it. The Ukrainian Ministry of Education and Science reported that from 2005 to 2006, over 50,000 children with special educational needs attended approximately 400 special-needs schools. These children are effectively determined to be incompetent to learn and develop as other children do, and they are often placed in the custody of the welfare system, as most parents are ill-equipped to provide support to them. This artificial isolation decreases their social competency and stunts their integration and adaptation.</t>
  </si>
  <si>
    <t>Founded by Anna Kukuruza, a medical psychologist and an Open Society Institute fellow with a personal connection to cerebral palsy, the Early Intervention Institute (EII) serves children with disabilities, especially children with Down syndrome, autism, and cerebral palsy. Recognizing that the most crucial time in a disabled child's life is the first several years, the organization serves children from birth to age 6. EII's goals are to prevent the institutionalization of these children, to integrate them into their society and community, to normalize their lives, to support their families, and to change prevailing negative attitudes toward children with disabilities. The organization is a leader in early childhood development, and in 1999 it pioneered new methods for working with children with disabilities in eastern Ukraine. EII often trains other service providers and recently created a manual for parents that contains exercises for children. The organization has adapted programs to focus on transitioning children out of early intervention services and into other age-appropriate educational and developmental activities. The Kharkiv City Council and the Academy of Medical Sciences of Ukraine have bestowed awards upon the organization.</t>
  </si>
  <si>
    <t>OCI scores have changed due to a better understanding of the tool and its measurements by EII staff members.</t>
  </si>
  <si>
    <t>10504.02</t>
  </si>
  <si>
    <t>Educate!</t>
  </si>
  <si>
    <t>Educate! works to empower and educate a new generation of socially responsible leaders in Uganda by offering training and mentorship opportunities to children in secondary school.</t>
  </si>
  <si>
    <t>Our grant supports the Educate! Experience program, which equips high school students between the ages of 16 and 19 with the skills to create financially sustainable, innovative, and effective social enterprises that address the greatest challenges faced by students' communities.</t>
  </si>
  <si>
    <t>Nearly 60 percent of the population of Uganda is under the age of 18. Access to education, particularly secondary schooling, is a challenge, and only approximately 14 percent of eligible girls and 16 percent of eligible boys are currently enrolled in secondary school. For many children, secondary schooling is not an option, and for the few who are able to attend school, the quality of education remains a salient issue, as most schools in Uganda uses traditional, rote methods that prioritize memorization and regurgitation of facts. In addition, as indicated by the country's 80 percent unemployment rate for recent high-school graduates, a great number of children who complete their studies have neither a job nor the proper training to develop their own income-earning ventures. If Uganda is to move forward and lift itself out of poverty, it is necessary for young people to receive an education that not only offers facts but also promotes independent and critical thinking, entrepreneurship, and social responsibility.</t>
  </si>
  <si>
    <t>Founded in 2002, Educate! works to empower and educate a new generation of socially responsible leaders in Africa. Through its core leadership development program, Educate! focuses on equipping students in their last two years of secondary school with entrepreneurial skills that enable them to become active social change agents in their communities. The organization works in 24 geographically, ethnically, and socioeconomically diverse secondary schools across Uganda, ranging from well-established institutions to underprivileged rural schools. Educate Scholars have received international attention for their innovative social enterprises from the World Economic Gorum, NPR news, and the Unreasonable Institute to name a few. Educate! director Eric Glustrom and president Boris Bulayev were recognized with Grinnell College Young Leaders in Social Justice award in 2011.</t>
  </si>
  <si>
    <t>The Educate! Experience program equips high-school students between the ages of 16 and 19 across Uganda with the skills to create social enterprises-financially sustainable, innovative, and effective initiatives that address the greatest challenges faced by communities. Educate! scholars complete a two-year leadership curriculum, receive weekly mentoring, and have lifelong access to an alumni network to assist them in the process of creating a social enterprise and ultimately becoming socially responsible leaders in their communities. The students are trained by Educate! mentors, recent graduates of Ugandan universities who go through a rigorous selection process and complete an intensive three-month, full-time training program prior to teaching Educate!'s curriculum. Each mentor works with four Educate! Experience partner schools.</t>
  </si>
  <si>
    <t>Educate! defines "changemaker" as someone who starts a business or community initiative that solves a problem in the community.</t>
  </si>
  <si>
    <t>Barr Foundation</t>
  </si>
  <si>
    <t>Halloran Philanthropies</t>
  </si>
  <si>
    <t>Bedrock Foundation</t>
  </si>
  <si>
    <t>Global Agents for Change</t>
  </si>
  <si>
    <t>10504.01</t>
  </si>
  <si>
    <t>Our grant supports the Educate! Experience program, which equips high-school students between the ages of 16 and 19 with the skills to create financially sustainable, innovative, and effective social enterprises that address the greatest challenges faced by students' communities.</t>
  </si>
  <si>
    <t>Nearly 60 percent of the population of Uganda is under the age of 18. Access to education, particularly secondary schooling, is a challenge, and only approximately 14 percent of eligible girls and 16 percent of eligible boys are currently enrolled in secondary school. For many children, secondary schooling is not an option, and for the few who are able to attend school, the quality of education remains a salient issue. At school, children receive an education that is based on traditional, rote methods that prioritize memorization and regurgitation of facts. As indicated by the country's high unemployment rate-80 percent for recent high-school graduates-a great number of children who complete their studies have neither a job nor the proper training to develop their own income-earning opportunities. If Uganda is to move forward and lift itself out of poverty, it is necessary that young people receive an education that not only offers facts but also promotes independent and critical thinking, entrepreneurship, and social responsibility.</t>
  </si>
  <si>
    <t>Founded in 2002, Educate! works to empower and educate a new generation of socially responsible leaders in Africa. Through its core leadership development program, Educate! focuses on equipping students in their last two years of secondary school with entrepreneurial skills that enable them to become active social change agents in their communities. The organization works in 24 geographically, ethnically, and socioeconomically diverse secondary schools across Uganda, ranging from well-established institutions to underprivileged rural schools. In 2009, Educate! was selected by Entrepreneur magazine as one of ten organizations in the social responsibility category of the magazine's "100 Brilliant Companies." Founder and director Eric Glustrom graduated from Amherst College in 2007 and founded the organization following a trip to Uganda as a high-school senior in 2002.</t>
  </si>
  <si>
    <t>The Educate! Experience program equips high-school students between the ages of 16 and 19 across Uganda with the skills to create social enterprises-financially sustainable, innovative, and effective initiatives that address the greatest challenges faced by communities. Educate! scholars complete a two-year leadership curriculum, receive weekly mentoring, and have lifelong access to an alumni network to assist them in the process of creating a social enterprise and ultimately becoming socially responsible leaders. The students are trained by Educate! mentors, recent graduates of Ugandan universities who go through a rigorous selection process and complete an intensive three-month, full-time training and induction prior to teaching Educate!'s curriculum. Each mentor works with four Educate! Experience partner schools.</t>
  </si>
  <si>
    <t>In Year 1, Educate! determined the number of children/youth served indirectly by counting the number of people impacted by each student's initiative. In Year 2, the organization counted the total number of students in its social entrepreneurship clubs.</t>
  </si>
  <si>
    <t>Educate!'s significant budget growth can be attributed to an increase in individual, foundation, and corporate funding.</t>
  </si>
  <si>
    <t>Educate! defines "changemaker" as someone who starts a business or community initiative that solves a problem in the community, works full time for such an initiative, or has created a job.</t>
  </si>
  <si>
    <t>US Embassy in Kampala</t>
  </si>
  <si>
    <t>Britania Foundation</t>
  </si>
  <si>
    <t>10504</t>
  </si>
  <si>
    <t>The Educate! Experience program equips high school students between the ages of 16 and 19 with the skills to create financially sustainable, innovative, and effective social enterprises that address the greatest challenges faced by communities.</t>
  </si>
  <si>
    <t>Nearly 50 percent of the population of Uganda is under the age of 18. Access to education, particularly secondary schooling, is a challenge, and only approximately 14 percent of eligible girls and 16 percent of eligible boys are currently enrolled in secondary school. For many children, secondary schooling is not an option, and for the few who are able to attend school, the quality of education remains a salient issue. At school, children receive an education that is based on traditional, rote methods that prioritize memorization and regurgitation of facts. As indicated by the country's high unemployment rate-80 percent for recent high-school graduates-a great number of children who complete their studies have neither a job nor the proper training to develop their own income-earning opportunities. If Uganda is to move forward and lift itself out of poverty, it is necessary that young people receive an education that not only offers facts but also promotes independent and critical thinking, entrepreneurship, and social responsibility.</t>
  </si>
  <si>
    <t>Founded in 2002, Educate! works to empower and educate a new generation of socially responsible leaders in Africa. Through its core leadership development program, Educate! focuses on equipping students in their last two years of secondary school with entrepreneurial skills that enable them to become active social change agents in their communities. The organization works in 24 geographically, ethnically, and socioeconomically diverse secondary schools across Uganda, ranging from well-established institutions to the most underprivileged rural schools. Last year, Educate!'s 415 students created 48 community initiatives and 12 businesses, including a literacy program in a slum area, a piggery venture that pays for school fees, and a bulletin board manufacturing business. Educate! has attracted significant attention in the United States, winning the Echoing Green Fellowship and receiving Ashoka's Changemakers Champions of Quality Education in Africa Award, which is sponsored by the William and Flora Hewlett Foundation. In 2009, Educate! was selected by Entrepreneur magazine as one of ten organizations in the social responsibility category of the magazine's "100 Brilliant Companies." Founder and director Eric Glustrom graduated from Amherst College in 2007 and founded the organization following a trip to Uganda as a high-school senior in 2002.</t>
  </si>
  <si>
    <t>The SROI is a ratio of the value of the benefits created in the scholars' communities (measuring both economic and socioeconomic aspects of a business in one monetary term) to the amount that Educate! invests in its scholars.</t>
  </si>
  <si>
    <t>13037</t>
  </si>
  <si>
    <t>Battaramulla</t>
  </si>
  <si>
    <t>Educate, Advocate, Support, Empower Foundation</t>
  </si>
  <si>
    <t>salaries and program costs.</t>
  </si>
  <si>
    <t>Educate, Advocate, Support, Empower Foundation (EASE) educates and empowers disabled children, the majority of whom have had little or no access to education, by helping them to develop the skills to be full members of their families and communities.</t>
  </si>
  <si>
    <t>GFC supports EASE’s center, which provides intensive and individualized interventions for approximately 30 children five days a week to build their self-esteem, decision-making abilities, and relationship-building skills by utilizing age-appropriate materials and engaging the children in recreational activities.</t>
  </si>
  <si>
    <t>EASE continues its high-quality programs for children with disabilities in Sri Lanka. The organization received an organizational development grant last year that helped it develop a strategic plan and formulate finance, human resources, and child protection policies. Additionally, some of the grant funds were used to create a presentation for pitching the organization’s work to corporations. Four new staff members were hired and trained in counseling and teaching the children. EASE is in the process of fundraising for its own program and office space, and GFC will support the organization this year in accessing unrestricted funding for this purpose.</t>
  </si>
  <si>
    <t>12817</t>
  </si>
  <si>
    <t>12749</t>
  </si>
  <si>
    <t>As a result of marketing its new informational videos on autism the organization was able to create stronger community relations.</t>
  </si>
  <si>
    <t>11910</t>
  </si>
  <si>
    <t xml:space="preserve">Educate, Advocate, Support, Empower Foundation (EASE) educates and empowers disabled children, the majority of whom have had little or no access to education, by helping them to develop the skills to be full members of their families and communities. </t>
  </si>
  <si>
    <t>GFC supports EASE’s center, which provides intensive and individualized interventions for 30 children five days a week to build their self-esteem, decision-making abilities, and relationship-building skills by utilizing age-appropriate materials and engaging the children in recreational activities.</t>
  </si>
  <si>
    <t>Yala Fund</t>
  </si>
  <si>
    <t>WeCare Sri Lanka</t>
  </si>
  <si>
    <t>Millenium IT</t>
  </si>
  <si>
    <t>WeCare UK</t>
  </si>
  <si>
    <t>Montgomery County Community Foundation</t>
  </si>
  <si>
    <t>11587</t>
  </si>
  <si>
    <t>salaries, materials, furniture, and exposure visits.</t>
  </si>
  <si>
    <t>Educate, Advocate, Support, Empower Foundation (EASE) works to educate and empower disabled children, the majority of whom have had little or no access to education, by helping them to develop the skills to be full members of their families and communities.</t>
  </si>
  <si>
    <t>GFC supports EASE's center, which provides intensive and individualized interventions for 30 children five days a week to build their self-esteem, decision-making abilities, and relationship-building skills by utilizing age-appropriate materials and engaging the children in recreational activities.</t>
  </si>
  <si>
    <t>Rotary Club of Colombo</t>
  </si>
  <si>
    <t>11173</t>
  </si>
  <si>
    <t>EASE works to educate and empower disabled children, the majority of whom have had little or no access to education, by helping them to develop the skills to be full members of their families and communities.</t>
  </si>
  <si>
    <t>Our grant supports EASE's center, which provides intensive and individualized interventions for 25 children five days a week to build their self-esteem, decision-making abilities, and relationship-building skills by utilizing age-appropriate materials and engaging the children in recreational activities.</t>
  </si>
  <si>
    <t>According to the World Health Organization and World Bank Group's 2011 World Report on Disability, 95 million children worldwide have childhood disabilities, out of which 13 million children are severely disabled.  Last census records report that an estimated 274,711 disabled persons live in Sri Lanka and 64,190 of them are under the age of 24.  As global disability rates continue to rise, research has shown that disabled individuals, especially children have lower health, educational, and economic outcomes resulting in higher rates of poverty than non-disabled populations in addition to increased dependency on family members and restricted participation at the family and community level. Inadequate policies, lack of services and accessibility, psychosocial implications, and social stigma are a few of the challenges that disabled children and their families face on a daily basis.</t>
  </si>
  <si>
    <t>Educate, Advocate, Support, Empower Foundation (EASE) was founded in 2007 by Anoja and Chandima Rajapatirana, a mother and son team.  Chandima was diagnosed with autism at the age of four and had no means of communication until the age of 18. In his own words when he found voice he wanted to help others find it too. EASE works to educate disabled children and empower them with the skills to be full members of their families and communities.  The organization's center provides individualized attention to each child to develop communication and other skills. The majority of the children in their center have had little or no access to school, and schools with the resources and training to adequately educate disabled children are scarce. Director and co-founder Anoja Rajpatirana has extensive knowledge in communication and alternative techniques for teaching autistic children and has a master training certificate from the Institute on Communications and Inclusions from the University of Syracuse.</t>
  </si>
  <si>
    <t>EASE's center provides intensive and individualized intervention for disabled children. Each child is initially assessed through a family interview, questionnaire, and observation sessions to develop a unique program based on the level of the child's disability. EASE focuses on helping children develop eye contact, communication skills, decision-making, and works to build the child's self-esteem and relationship building skills. The center is open Monday through Friday from 8:30 AM to 4:30 PM. Children's progress is tracked and discussed on a weekly basis. As many of the children have never attended school, age-appropriate materials are utilized to introduce the child to local and English alphabets.  Additionally, children are engaged in recreational activities such as yoga and creative arts as well as exposure trips to help children integrate into the community. The organization provides training and counseling to parents and teachers to assist in socializing and integration of the children within their families and communities.</t>
  </si>
  <si>
    <t>11516</t>
  </si>
  <si>
    <t>Educate-Me</t>
  </si>
  <si>
    <t>community outreach and administrative support.</t>
  </si>
  <si>
    <t xml:space="preserve">Focusing on children who have suffered severe neglect and violence and who are engaged in garbage collection or other forms of child labor, Educate-Me uses exploratory learning activities to keep the children in school and to deliver culturally appropriate, goal-orientated learning. </t>
  </si>
  <si>
    <t>GFC supports Educate-Me’s after-school tutoring program and leadership training programs, which utilize a child-led, self-directed learning approach that empowers the children to identify their goals, attain a better quality of life, and perform well academically.</t>
  </si>
  <si>
    <t>With over 10 million residents, Cairo is the most populous city in Egypt. Out of this number, 13 percent are unemployed, and about 50 percent live under or just above the poverty line, which the World Bank sets at two dollars a day. A major indicator of the county's poverty is the number of working children, who constitute over 7 percent of the labor force. It is estimated that approximately 16 percent of children under 14 years of age are forced into various forms of child labor that typically involve hazardous working conditions. Nearly 87 percent of these children work for very long hours in dangerous sectors such as agriculture, garbage collection, and transportation, as well as in the informal sector. When children are in the workforce and are concurrently enrolled in school, more than 50 percent of them subsequently drop out of school.</t>
  </si>
  <si>
    <t>Educate-Me is a community-centered organization established in 2010 to support orphaned and vulnerable children engaged in various forms of child labor and to help them attain a better quality of life and perform well academically. The organization utilizes a child-led, self-directed learning approach that empowers children to identify their goals. The organization works to determine the best means to reach these children by capitalizing on their strengths and mobilizing available resources to help them achieve their goals.  Educate-Me was founded by Yasmin Helal, a systems and biomedical engineer who left a prominent career to dedicate her time and energy to vulnerable children. In the short period since its establishment, the organization has won several prominent awards, including the Ashoka Innovation Network Challenge Award, the Nakhweh Award in Jordan, and an International Child Film Festival Award. In addition, Educate-Me was recently name a semifinalist for the King Abdullah II Award in Jordan and is a finalist for NEGMA's 2013 Impact Egypt! Competition.</t>
  </si>
  <si>
    <t>With two full-time staff members, one part-time staff member, and 38 volunteers, Educate-Me focuses on exploratory learning and activities initiated by children and facilitated by adults. Its programs develop and deliver goal-orientated learning for children, mostly girls, who are under 18 years of age and are from unemployed, female-headed households or from families where girls' education is not valued. Currently, the organization serves 250 children, many of whom have suffered severe neglect and violence and are engaged in various forms of child labor, such as garbage collection. Educate-Me's programs include child and youth empowerment activities, rescuing children and reintegrating them into school, various after-school educational activities, community outreach, scholarships, mentoring, psychosocial support, and youth enterprise.</t>
  </si>
  <si>
    <t>Educate-Me is very well positioned to grow, as it has already obtained some level of visibility as a result of the numerous awards it has won. The organization has also shown impressive potential to directly mobilize community members to achieve sustainable improvements. Although it is at a relatively early stage in its development, Educate-Me already has a sound record-keeping system and an effective model for supporting vulnerable children. GFC's value-added services will help Educate-Me realize its growth potential and enable the organization to build upon its exceptional model.</t>
  </si>
  <si>
    <t>Percentage of program participants demonstrating improved academic performance</t>
  </si>
  <si>
    <t>Rapidly changing laws on foreign funding of civil society organizations and the Egyptian revolution potentially causes delay in funds transfer and program implementation.</t>
  </si>
  <si>
    <t>Etisal International</t>
  </si>
  <si>
    <t>10350</t>
  </si>
  <si>
    <t>Education as a Vaccine against AIDS</t>
  </si>
  <si>
    <t>25,000 USD to establish a reserve fund and to invest in staff development. In response to the 2008 global
economic crisis, EVA is considering both short- and long-term sustainability and has identified staff
retention and funding fluctuations as primary challenges. EVA will create a staff incentive program and
build its reserve fund to support the continuity of its programs and services.
20,000 USD to expand its existing reserve fund to be in proportion with the organization’s current
budget. The money will be placed in an interest-bearing account and will be used in the event of a 50
percent reduction in the organization's budget. The reserve fund will be managed by the organization's
financial officers, its executive director, and members of its board.
5,000 USD to support staff development activities and incentives to improve staff retention and increase
staff capacity.</t>
  </si>
  <si>
    <t>No Report on the P Drive</t>
  </si>
  <si>
    <t>Education as a Vaccine against AIDS (EVA) works to prevent the spread of HIV/AIDS, and promote education and livelihoods in Nigeria. EVA's activities include school-based HIV/AIDS prevention programs; a community providing counseling and materials on reproductive health; economic empowerment initiatives and public awareness campaigns and workshops relating to youth and HIV/AIDS. Co-founders Fadekemi Akinfaderin and Damilola Adebiyi, both Nigerian-born women educated in the US, have strong backgrounds in the biological and social aspects of the international HIV/AIDS epidemic and are recipients of Echoing Green and Compton Foundation fellowships. 
During the course of our partnership, EVA has expanded its programs, reach, and sources of funding. While the organization began its work focusing exclusively on HIV/AIDS education, it has been undergoing a gradual transformation in the last year to transition into a service delivery organization, with an education (scholarships for OVC) and enterprise program (trainings for youth), in addition to its health activities. EVA is currently in the process of changing its name to reflect this transition. As part of this shift, EVA is also transferring the GFC-funded Windows of Hope program to the youth-led community associations it has helped nurture; GFC has been supporting this transition over the last year. This change marks the culmination of EVA's efforts to have communities take ownership of HIV/AIDS education initiatives. Moreover, the organization has experienced impressive growth in its budget during the course of our funding, and it is positioned to increase it further in the coming year. In Abuja, EVA is considered a leader in fundraising, having also successfully mobilized the private sector to support its work, and is currently conducting resource mobilization trainings for other organizations at a fee.</t>
  </si>
  <si>
    <t>574.02</t>
  </si>
  <si>
    <t>EVA works to empower Nigerian youth to make responsible sexual practice choices and personal development decisions through education programs that focus on the social, cultural, and economic factors that shape Nigerian adolescents' and preadolescents' sexual practices.</t>
  </si>
  <si>
    <t>The Window of Hope project is an HIV prevention program that focuses on orphans and street working children in the state of Benue.</t>
  </si>
  <si>
    <t>With an HIV prevalence rate of 3.9 percent, Nigeria has not been as devastated by the HIV/AIDS epidemic as many other countries in sub-Saharan Africa. However, Nigeria is Africa's most populous nation, which means that a total of 2.9 million people are infected with the virus. The capital of Nigeria, Abuja, has been dubbed the next HIV/AIDS hot spot, with an HIV infection rate of between 10 and 20 percent. The proliferation of the epidemic in this city, especially among youth, can be attributed to various social factors, including early onset of sexual activity, unsafe abortions, cultural beliefs and practices, sexual abuse, and lack of health awareness and knowledge. Compounding this problem, sexual and reproductive education in Nigeria is generally limited to basic biology lessons and rarely exposes adolescents to questions of emerging sexuality; sexually transmitted diseases and their prevention and treatment; and essential life skills necessary to avoid or negotiate these issues.</t>
  </si>
  <si>
    <t>Education as a Vaccine against AIDS (EVA) approaches these issues with a deliberate educational strategy that focuses on the social, cultural, and economic factors that shape sexual-practice choices for adolescents in Nigeria. EVA utilizes informal and formal educational initiatives to empower Nigerian youth living with HIV/AIDS as well as to raise awareness and foster positive habits among those who are uninfected. EVA's activities include school-based HIV/AIDS prevention programs; a health center serving young people and the public that offers counseling, reference books, and other materials relating to reproductive health; evidence-based advocacy concerning the health of young people as it relates to HIV/AIDS; economic empowerment initiatives and public awareness campaigns and workshops relating to youth and HIV/AIDS. Co-founders Fadekemi Akinfaderin and Damilola Adebiyi, both Nigerian-born women educated in the US, have strong backgrounds in the biological and social aspects of the international HIV/AIDS epidemic and are recipients of Echoing Green and Compton Foundation fellowships.</t>
  </si>
  <si>
    <t>The organization considers the number of youth reached through its SMS and hotline services as being served directly.</t>
  </si>
  <si>
    <t>EVA grew its budget by 46 percent, securing support from new donors as well as increasing income from large-scale consultancy assignments.</t>
  </si>
  <si>
    <t>12390</t>
  </si>
  <si>
    <t>Education Model Organization</t>
  </si>
  <si>
    <t xml:space="preserve">early childhood development program support and staff salaries. </t>
  </si>
  <si>
    <t>Education Model Organization (EMORG) challenges traditional rote pedagogical models and aims to improve the quality of education in Kisongo Village by providing model schools, teacher training, and supplemental educational resources to teachers and students.</t>
  </si>
  <si>
    <t>GFC supports EMORG’s early childhood development activities as well as its community library, which offers a space for studying, textbooks, and supplemental learning materials to enhance the learning process for children and youth in Kisongo.</t>
  </si>
  <si>
    <t>EMORG has been supported by GFC for the past four years. During this period, EMORG was able to develop and formalize its early childhood care and development program. GFC also helped EMORG to develop its own curriculum, train teachers, and attract experienced volunteers who contributed to the capacity growth of the organization. EMORG’s early childhood program has grown to serve older preschool-age children, and last year, for the first time, the organization successfully transitioned 12 of its students to primary school. EMORG was able to expand its programs to help parents understand the importance of education, especially at the early childhood stage, while strengthening the parents’ micro-businesses to enable them to continue to support their children in school. The organization launched a new website and took advantage of value-added services such as a Knowledge Exchange workshop and coaching from GFC staff to grow. EMORG is well known in the communities in which it operates, and it has a strong working relationship with several public schools and the local government, which supports its programs. During this last year of support, GFC will continue to guide EMORG in forming more strategic networks and enhancing its visibility.</t>
  </si>
  <si>
    <t>EMORG’s budget growth is due to support the organization received from former volunteers and local businesses.</t>
  </si>
  <si>
    <t>Number of program participants who improved their annual reading test scores</t>
  </si>
  <si>
    <t xml:space="preserve">Gladiola Adventure </t>
  </si>
  <si>
    <t>12048</t>
  </si>
  <si>
    <t>11888</t>
  </si>
  <si>
    <t>expansion of early childhood development activities, teaching materials, staff salaries, and administrative expenses.</t>
  </si>
  <si>
    <t>EMORG has benefited from enormous technical support from GFC and from the network of experienced GFC grantee partners in Arusha. EMORG’s participation in a GFC Knowledge Exchange gave the organization an opportunity to learn from others and share its experiences, and this has helped EMORG achieve a stable organizational structure and develop its emerging early childhood development and community library programs. The organization will continue to benefit from GFC’s support to further develop its programs, strengthen its team, and better organize its bookkeeping system.</t>
  </si>
  <si>
    <t>The OCI score in HR dropped because EMORG lost one of its key staff members; however, support by GFC in monitoring and evaluation, along with guidance from a visiting Hilton M&amp;E team, has helped EMORG to improve in that area.</t>
  </si>
  <si>
    <t>The budget decreased slightly due to challenges EMORG has experienced after losing one of its key staff members and its grant from Manga Gems Company.</t>
  </si>
  <si>
    <t>The loss of EMORG’s key program and fundraising staff member has affected the organization’s program implementation and resource mobilization. Experienced grantee partners in Arusha have been connected to EMORG and are currently helping the organization to get back on its feet. GFC will continue to provide additional support to help EMORG through this transitional period.</t>
  </si>
  <si>
    <t>Working in Tandem</t>
  </si>
  <si>
    <t>Ian Kennedy</t>
  </si>
  <si>
    <t>Gladiola Adventures</t>
  </si>
  <si>
    <t>11603</t>
  </si>
  <si>
    <t>educational materials and staff salaries.</t>
  </si>
  <si>
    <t xml:space="preserve">Education Model Organization (EMORG) challenges traditional rote pedagogical models and aims to improve the quality of education in Kisongo Village by providing model schools, teacher training, and supplemental educational resources to teachers and students. </t>
  </si>
  <si>
    <t>GFC supports EMORG’s community library, which offers a space for studying, textbooks, and supplemental learning materials to enhance the learning process for children and youth in Kisongo.</t>
  </si>
  <si>
    <t>Though EMORG experienced a slight reduction in its funding, the organization was able to complete the construction of its own community library and to more than quadruple the number of children served; this was made possible through significant in-kind support and strong community mobilization initiatives, as well as support from a number of local and international volunteers. EMORG will participate in GFC's East Africa Knowledge Exchange in May to network and to learn from more experienced organizations about building organizational capacity around resource mobilization. The organization will also benefit from proposed country-level meetings organized by GFC grantee partners. GFC will support EMORG with intensive leveraging efforts as it prepares to exit.</t>
  </si>
  <si>
    <t>Manga Gems</t>
  </si>
  <si>
    <t>10855.01</t>
  </si>
  <si>
    <t>The educational structure in Tanzania presents many hurdles for students, especially those from remote, rural areas like Kisongo Village, near the Arusha region. In primary school, the language of instruction is Kiswahili, while in secondary school it changes to English. The education system barely prepares its students to read and write in Kiswahili, let alone transition into English during secondary school. Despite national efforts over the past decade to improve academic performance, a recent report found thatseven out of every 19 children in primary school cannot read basic Kiswahili, and nine out of every ten children in secondary school cannot read basic English. These poor academic indicators can be attributed to a variety of factors, including teacher capacity and training. Most teachers have undergone a similar educational structure and are themselves inadequately trained in both languages, thereby utilizing rote, traditional educational methodologies that do not require extensive critical and analytical thinking and dialogue in their classrooms. In addition, many public schools contend with overcrowded classrooms, dilapidated structures, inadequate and under-qualified teaching staff, and limited resources and learning materials. If children are to improve their basic competencies in school and excel in life, it is important to focus on the quality of education they receive, including teacher training and support.</t>
  </si>
  <si>
    <t>Founded in 2008, Education Model Organization (EMORG) aims to improve the quality of education in Kisongo Village through model schools, a community library, and a teacher-training program that involves in-classroom and out-of-classroom training and support. EMORG is a young organization, and its model early childhood education center currently serves approximately 15 students. This year, as part of a three-phase development plan, the organization will begin to expand its model school to include primary and secondary education, a process that will span six years. In addition to providing quality education, the model school serves as a training center for teachers in public and community schools, providing on-site training, observation, and knowledge sharing on developing learner-centered and performance-focused pedagogical methodologies. Moreover, the organization has opened a community library that provides textbooks and learning resources for children and youth and also includes exam and teacher certification materials for instructors taking national certification exams. Believing that activity-based, learner-centered teaching will challenge the current patterns of education in Arusha and improve students' performance, founder and executive director Didas Kivashe left his volunteer position at former GFC grantee partner Kamitei Foundation to start EMORG.</t>
  </si>
  <si>
    <t>EMORG's community library, aimed at children and youth between the ages of 4 and 24, provides a quiet space for studying, textbooks, and supplementary English learning materials that are not available at school. With these resources, EMORG enhances the learning process, giving students the necessary tools to review their English and to study topics covered in class. Currently, the library registers about ten visits per day, for an average of 200 visits every three weeks. Depending on volunteer capacity, the director and the librarian oversee English reading and academic support sessions as an added service available to interested students. The library has quickly emerged as a trusted community resource, with teachers referring their students there on a regular basis to complement their lessons. Many parents who visit the library report that their children show more confidence about attending school and participating in class because of their access to the library. GFC's first grant will be used to furnish and develop the library and to provide salaries for the librarian, nursery-school teacher, and property guard.</t>
  </si>
  <si>
    <t>Manga Gems and Star Engineering</t>
  </si>
  <si>
    <t>WiT</t>
  </si>
  <si>
    <t>Sampson and WenChen</t>
  </si>
  <si>
    <t>10855</t>
  </si>
  <si>
    <t>EMORG challenges traditional rote educational methodologies and aims to improve the quality of education in Kisongo Village by providing model schools, teacher training, and supplemental educational resources to teachers and students.</t>
  </si>
  <si>
    <t>Our grant supports EMORG's community library, which offers a space for studying, textbooks, and supplemental learning materials to enhance the learning process for children and youth in Kisongo.</t>
  </si>
  <si>
    <t>The educational structure in Tanzania disadvantages students, esepcially those from remote, rural backgrounds like Kisongo Village, near the Arusha region. In primary school, the language of instruction is Kiswahili, while in secondary school it changes to English. The education system barely prepares its students to read and write in Kiswahili, let alone transition into English during secondary school. Despite nation-wide efforts over the past decade to improve academic performance, it is reported that 7 out of every 19 children in primary school cannot read basic Kiswahili and 9 out of every 10 children in secondary school cannot read basic English. These poor academic indicators can be attributed to a wide variety of factors, including the important issue of teacher capacity and training. Most teachers have undergone a similar educational structure and are themselves inadequately trained in both langauges, thereby utilizing rhote, traditional education methodologies that do not require extensive critical and anlaytical thinking and dialogue in their classrooms.  In addition, many public schools contend with overcrowded classrooms, dilapidated structures, inadequate and under-qualified teaching staff, and limited resrouces and learning materials. If children are to improve their basic competencies in school and excel in life, it is important to focus on the quality of education they receive, including teacher training and support.</t>
  </si>
  <si>
    <t>Founded in 2008, Education Model Organization (EMORG) aims to improvethe quality of education in Kisongo Village by establishing model schools, a community library, and a teacher-training program that involves in-and out-of-classroom training and support. A new organization, EMORG curently runs a model ECD center that serves approximately 15 students. The organization hopes to expand its model schools to include primary and secondary education in the future. In addition to providing quality education, the model schools serve as training centers for teachers in public and community schools, providing on-site training, observation, and knowledge sharing on developing learner-centered and performance focused pedagogical methodologies. Moreover, the organization has opened a community library that provides textbooks and learning resources for children and youth and exam and teacher certification materials for instructors taking national certification exams.  Founder Didas Kivashe left his volunteer position at former GFC partner Kamitei Foundation to start EMORG, believing that activity-based, learner-centered teaching will challenge the current patterns of education in Arusha and improve students' performance.</t>
  </si>
  <si>
    <t>EMORG's community library provides school-going children with a quiet space for studying, textbooks, and supplementary English learning materials that are not available at school. With these resources, EMORG enhances the learning process, giving students necessary tools to review their English and to study topics covered in class.  Currently, the library registers 10 visits per day for an average of 200 children every three weeks. The library has quickly emerged as a trusted community resource, with teachers referring their students there on regular basis to complement their lessons. Parents who visit the library report frequently that their children show more confidence about attending school and participating in class because of their access to the library. GFC's first grant will be used to furnish and develop the library and to provide salaries for the librarian, nursery school-teacher, and property guard.</t>
  </si>
  <si>
    <t>12034</t>
  </si>
  <si>
    <t>Almaty</t>
  </si>
  <si>
    <t>Eldany Charitable Foundation</t>
  </si>
  <si>
    <t>Lisa Fiala (former GFC staff member)</t>
  </si>
  <si>
    <t>salaries and equipment for youth employment courses in sewing.</t>
  </si>
  <si>
    <t xml:space="preserve">Eldany Charitable Foundation focuses on rehabilitative, psychological, adaptational, and material support for children and youth with cerebral palsy, epilepsy, and motor disabilities through programs that include a creative art studio, a theatrical studio, and a vocal studio. </t>
  </si>
  <si>
    <t>GFC supports Eldany’s youth employment program, which assists youth in creating handicrafts as a therapeutic activity and as a source of income.</t>
  </si>
  <si>
    <t>Eldany continues to serve as a national voice in Kazakhstan for showcasing the talents and defending the rights of children and youth living with disabilities. The organization has used several GFC value-added services to increase the capacity of junior staff, including trainers, and the Eldany team is now stronger than ever. The organization is offering more master classes and is continuing to provide employment opportunities for youth with disabilities who are ready to take this step. In recognition of its achievements and continued ambition as an organization, Eldany recently became a Global Rising Stars awardee, and the organization will use the award to create the first-ever cafe in Kazakhstan operated by people living with disabilities. The organization is being prepared for exit with final GFC inputs.</t>
  </si>
  <si>
    <t>While Eldany’s budget declined in the past year, the organization still has a number of stable and diverse funders and is always focused on securing new funding.</t>
  </si>
  <si>
    <t>Percentage of disabled youth who secured jobs following trainings</t>
  </si>
  <si>
    <t>JSC Intergaz</t>
  </si>
  <si>
    <t>Department of social support</t>
  </si>
  <si>
    <t>BOTA public fund</t>
  </si>
  <si>
    <t>Small company donations</t>
  </si>
  <si>
    <t>Global Giving donations</t>
  </si>
  <si>
    <t>11619</t>
  </si>
  <si>
    <t>psychological consultations and for salaries for the youth employment program facilitators.</t>
  </si>
  <si>
    <t>Eldany has been an outstanding organization during its partnership with GFC. The organization's staff attended and served as local hosts for a GFC Knowledge Exchange, made use of Adobe Youth Voices technology grants, and also attended an organizational development training with the support of a GFC opportunity grant. Eldany has expanded its national and regional reputation as a leader in providing leadership and training opportunities for disabled children and youth. The organization has attracted new donors and sponsors, and now has a stable diversity of funding sources. GFC will work with Eldany to prepare the organization for exit.</t>
  </si>
  <si>
    <t>Intergaz Central Asia</t>
  </si>
  <si>
    <t>10191.03</t>
  </si>
  <si>
    <t>Eldany focuses on rehabilitative, psychological, adaptational, and material support for children and youth with cerebral palsy, epilepsy, and motor disabilities through programs that include a creative art studio, a theatrical studio, and a vocal studio.</t>
  </si>
  <si>
    <t>Our grant supports the youth employment program, which assists youth in creating handicrafts as a therapeutic activity and as a source of income.</t>
  </si>
  <si>
    <t>Kazakhstan, the ninth-largest nation in the world, extends eastward from the Caspian Sea to the Altay Mountains of Central Asia and has a population of 16.5 million. Kazakhstan has made huge strides in its transition since the fall of the Soviet Union. However, social services, especially for the disabled, remain insufficient. Children and youth who have physical or mental disabilities are continually left out of important events such as schooling and extracurricular activities, and they have no representation in the national government. They are routinely denied the right to education, the right to work, and the opportunity to make social contributions. Conditions such as epilepsy are considered severe disabilities in Kazakhstan. A large percentage of these children have received medical certificates saying that they cannot be educated, cannot work, and should stay at home. State support for home education is virtually nonexistent, and where it is available, very few subjects are taught. In the end, these children and youth have no ability to enter high school or university, and a transition to a productive, contributing adulthood is all but impossible.</t>
  </si>
  <si>
    <t>Eldany Charitable Foundation, founded in 1996, provides rehabilitative, psychological, and material support for children and youth with cerebral palsy, epilepsy, and motor disabilities. Founder Alma Bekpan's son, Eldan, has epilepsy, and she noticed how young people with epilepsy and disabilities were left out of events and saw how they were mistreated by others in the community. She created Eldany to change the view that these children and youth have of themselves and to change the view of their parents and society about what they are capable of. Eldany has broken new ground in Kazakhstan, and its conviction that disabled people can contribute to society and do not always need to rely on charity is referred to in local newspapers as "the Eldany philosophy." Eldany currently has a database of more than 600 disabled children and youth, and the organization runs several successful programs, including art therapy, a creative art studio, a theatrical studio, a vocal studio, and a youth club. In addition, the organization provides psychological services to disabled children and their families.</t>
  </si>
  <si>
    <t>In 2006, Eldany started an employment program for youth with disabilities. For this project, an art studio was opened, with space for 25 boys and girls with cerebral palsy, epilepsy, and motor disabilities. In the art studio, youth create beautifully designed handicrafts such as silk paintings, ceramics, and beadwork. This project has been tremendously successful, and Eldany has formed several partnerships with local businesses. The businesses order crafts from Eldany's workshop as gifts for their clients and pay the organization, which in turn pays the youth. Eldany has recently expanded this model by conducting trainings in handicraft production for disabled children in orphanages and in other towns.</t>
  </si>
  <si>
    <t>10191.02</t>
  </si>
  <si>
    <t>Kazakhstan, the ninth-largest nation in the world, extends eastward from the Caspian Sea to the Altay Mountains of Central Asia and has a population of 16.5 million. Kazakhstan has made huge strides in its transition since the fall of the Soviet Union. However, social services, especially for the disabled, remain insufficient. Children and youth that have physical or mental disabilities are continually left out of important events such as schooling and extracurricular activities, and they have no representation in the national government. They are routinely denied the right to education, the right to work, and the opportunity to make social contributions. Conditions such as epilepsy are considered severe disabilities in Kazakhstan. A large percentage of these children have received medical certificates saying that they cannot be educated, cannot work, and should stay at home. State support for home education is virtually nonexistent, and where it is available, very few subjects are taught. In the end, these children and youth have no ability to enter high school or university, and a transition to a productive, contributing adulthood is all but impossible.</t>
  </si>
  <si>
    <t>Eldany Charitable Foundation, founded in 1996, provides rehabilitative, psychological, and material support for children and youth with cerebral palsy, epilepsy, and motor disabilities. Founder Alma Bekpan's son, Eldan, has epilepsy, and when Eldan was very young Alma noticed how people with epilepsy and disabilities were left out of events, and saw how they were mistreated by others in the community. She created Eldany to change the view that these children and youth have of themselves and to change the view of their parents and society about what they are capable of. Eldany has broken new ground in Kazakhstan, and its approach-that disabled people can contribute to society and do not always need to rely on charity-is referred to in local newspapers as "the Eldany philosophy." Eldany currently has a database of more than 600 disabled children and youth, and the organization runs several successful programs, including art therapy, a creative art studio, a theatrical studio, a vocal studio, and a youth club. In addition, the organization provides psychological services to disabled children and their families.</t>
  </si>
  <si>
    <t>In 2006, Eldany started an employment program for youth with disabilities. For this project, an art studio was opened, with space for 25 boys and girls with cerebral palsy, epilepsy, and motor disabilities. In the art studio, youth create beautifully designed handicrafts such as silk paintings, ceramics, and beadwork. This project has been tremendously successful, and Eldany has formed several partnerships with local businesses. The businesses order crafts from Eldany's workshop as gifts for their clients and pay the organization, which in turn pays the youth. Eldany has recently expanded this model by conducting trainings in handicraft production for disabled children in orphanages and other towns.</t>
  </si>
  <si>
    <t>Eldany's budget significantly increased with a new grant from the Bota Foundation.</t>
  </si>
  <si>
    <t>Bota Public Foundation</t>
  </si>
  <si>
    <t>10191.01</t>
  </si>
  <si>
    <t>Eldany focuses on rehabilitative, psychological, adaptational, and material support for children and youth with cerebral palsy, epilepsy, and motor disabilities by providing a number of programs, including a creative art studio, a theatrical studio, and a vocal studio.</t>
  </si>
  <si>
    <t>At the creative art studio, youth create beautifully designed handicrafts as a therapeutic activity that also generates income for the organization and the youth and helps to destroy stereotypes about the capabilities of people with disabilities.</t>
  </si>
  <si>
    <t>Kazakhstan, the ninth-largest nation in the world, extends eastward from the Caspian Sea to the Altay Mountains of Central Asia and has a population of 15.5 million. Kazakhstan is a former Soviet Socialist Republic, and the country has made huge strides in its transition since the fall of the Soviet Union. However, social services, especially for the disabled, continue to suffer. Children and youth who have physical or mental disabilities are continually left out of all important events, such as schooling and extracurricular activities, and have no representation in the national government. They are routinely deprived of the right to education, work, and the ability to make social contributions. Conditions such as epilepsy are considered severe disabilities in Kazakhstan. A large percentage of these children have received medical certificates saying that they cannot be educated, cannot work, and should stay at home. State support for home education is virtually nonexistent, and where it is available, very few subjects are taught. In the end, these children and youth have no ability to enter high school or university, and a transition to a productive, contributing adulthood is all but impossible.</t>
  </si>
  <si>
    <t>Eldany Charitable Foundation, founded in 1996, provides rehabilitative, psychological, adaptational, and material support for children and youth with cerebral palsy, epilepsy, and motor disabilities. Founder Alma Bekpan's son, Eldan, has epilepsy, and as he grew, she noticed how people with epilepsy and disabilities were left out of events, and saw how they were mistreated by others in the community. In an effort to change people's minds about children with mental or physical disabilities and to expand opportunities for these children and their parents, Alma created a foundation for them. Eldany strives to change the view that these children and youth have of themselves; to change the view of the parents of these children about what they are capable of; and to change society's view of these children and youth. Eldany has broken new ground in Kazakhstan, and its approach-that disabled people can contribute to society and do not always need to rely on charity-is referred to in local newspapers as "the Eldany philosophy." Eldany currently has a database of more than 600 disabled children and youth, and the organization runs several successful programs, including art therapy, a creative art studio, a theatrical studio, a vocal studio, and a youth club. In addition, the organization provides psychological services to disabled children and their families.</t>
  </si>
  <si>
    <t>The OCI score requires continued dialogue and follow-up with the grantee. Eldany did hire several new staff members this year due to a growing budget and continues to work on strengthening its ML&amp;E component.</t>
  </si>
  <si>
    <t>12685</t>
  </si>
  <si>
    <t>Elevation Networks</t>
  </si>
  <si>
    <t>Internet Search</t>
  </si>
  <si>
    <t xml:space="preserve">administrative costs and costs associated with the mentoring sessions and workshops. </t>
  </si>
  <si>
    <t>Elevation Networks addresses youth unemployment through pre-employment training, mentoring, volunteering, internships, networking activities, and entrepreneurial training for children and youth aged 11 to 24, especially those from ethnic minority backgrounds; women; those who are neither in school, employed, or in training; and long-term unemployed young people.</t>
  </si>
  <si>
    <t>GFC supports the mentorship program, which aids the growth and professional development of youth over a three- to six-month period.</t>
  </si>
  <si>
    <t>Over the course of its partnership with GFC, Elevation Networks grew its expenditure budget by over 800 percent. The organization continued to develop its programs, regional reach, and visibility. In particular, GFC worked with Elevation Networks to increase the visibility of the Visible Women Campaign, which inspires young women to become the driving force in challenging the under-representation of women in the workplace. GFC also supported Elevation Networks through an opportunity grant to allow staff to attend a training on volunteer programs. This training helped Elevation Networks with its National Citizen Service program, which offers 15- to 17-year-olds the chance to gain skills, meet new people, and give back to their local communities.</t>
  </si>
  <si>
    <t>New funding from the National Youth Agency allowed the organization to include many more young people in its programs.</t>
  </si>
  <si>
    <t>The organization secured large, long-term funding from the National Youth Agency, which is reflected in its higher expenditure budget.</t>
  </si>
  <si>
    <t>Participants demonstrating increased confidence and knowledge in order to secure employment</t>
  </si>
  <si>
    <t>National Youth Agency</t>
  </si>
  <si>
    <t>Trust for London</t>
  </si>
  <si>
    <t>11952</t>
  </si>
  <si>
    <t xml:space="preserve">staff salaries, training, and transportation. </t>
  </si>
  <si>
    <t xml:space="preserve">Elevation Networks addresses youth unemployment through pre-employment training, mentoring, volunteering, internships, networking activities, and entrepreneurial training for children and youth aged 11 to 24, especially those from ethnic minority backgrounds; women; those who are neither in school, employed, or in training; and long-term unemployed young people. </t>
  </si>
  <si>
    <t>GFC supports the mentorship program, which aids the growth and professional development of 60 children and youth over a three- to six-month period.</t>
  </si>
  <si>
    <t>Elevation Networks continues to increase its already broad diversity of programs for teenagers and youth. In the past year, the organization received funding from the British government to participate in the National Citizen Service program, which is part of the government’s Big Society initiative. Elevation Networks’ involvement with this program has expanded the organization’s work beyond London, into northern England. The organization also continues to develop its innovative Visible Women campaign and other programs. GFC will continue to provide inputs and leveraging assistance to support the growth of the organization.</t>
  </si>
  <si>
    <t>In the past year, Elevation Networks received new funding from the National Citizen Service. This support significantly increased its budget.</t>
  </si>
  <si>
    <t>11578</t>
  </si>
  <si>
    <t>staff salaries and general program expenses.</t>
  </si>
  <si>
    <t>Wragge &amp; Co</t>
  </si>
  <si>
    <t>11211</t>
  </si>
  <si>
    <t>Elevation Networks addresses youth unemployment through pre-employment training, mentoring, volunteering, internships, networking activities, and entrepreneurial training for children and youth aged 11 to 24, especially those from ethnic minority backgrounds; women; those who are neither in school, in employment, or in training; and long-term unemployed young people.</t>
  </si>
  <si>
    <t>Our grant supports the mentorship program, which aids the growth and professional development of 60 children and youth over a three- to six- month period.</t>
  </si>
  <si>
    <t>In 2010, the United Kingdom had the third-largest economy in the European Union and the 16th-highest GDP per capita in the world. Despite this, one in three children in the UK lives in poverty. According to the Center for Economic and Social Inclusion, the number of out-of-work youth who are not in full-time education has risen by 267,000, or 22.1 percent, since January 2008. The youth unemployment rate (including students) in 2011 was 18.1 percent, the second-highest figure on record, and a 2011 study by the Guardian newspaper found that more than 1 million youth under 25 in the UK were unemployed.</t>
  </si>
  <si>
    <t>Elevation Networks (EN) was registered in 2009 to address youth unemployment through pre-employment training, mentoring, volunteering, internships, networking activities, and entrepreneurial training. The organization works with children and youth aged 11 to 24, especially those from ethnic minority backgrounds, women, NEETs (Not in Education, Employment, or Training) and long-term unemployed young people. Elevation Networks provides an alternative route for young people and their career paths, working closely with local companies and other employers to offer direct interaction between employers and potential job applicants. For their work with Deloitte Consulting, for example, Elevation Networks won the Partnerships Award at the 2011 Race for Opportunities Award. In addition, founder Samuel Kasumu was recognized as one of the top three role models in the UK by Britain's Real Role Model competition in 2011, while EN's Executive Director Barbara Kasumu was recognized as the 2009 UK Young Activist of the Year.</t>
  </si>
  <si>
    <t>Elevation Networks works with many programs that provide opportunities for children and youth to better prepare themselves for school, university, and employment. Of the organizations over 1200 yearly participants, 70 percent are from ethnic minority backgrounds, 65 percent are women, and 10 percent are living with disabilities. Elevation Networks' main program is the "Advance" mentoring program, which aids the growth and professional development of children and youth over a three to six month period. Sixty participants meet with their mentor at least once a month in person, along with weekly and often daily communication through email and phone. The mentor-mentee relationship develops through three stages: identifying the participant's career interests, advising them in key skill areas, and then providing first-hand work experience through mentor shadowing and engaging in an internship.</t>
  </si>
  <si>
    <t>Barclays Capital</t>
  </si>
  <si>
    <t>11630</t>
  </si>
  <si>
    <t>Dakar</t>
  </si>
  <si>
    <t>Empire des Enfants</t>
  </si>
  <si>
    <t>Children's Empire</t>
  </si>
  <si>
    <t>Matthew Wells (Human Rights Watch, US)</t>
  </si>
  <si>
    <t>transportation and reintegration, improvements to shelter facilities, and staff salaries.</t>
  </si>
  <si>
    <t>Empire des Enfants protects and promotes the well-being of children living on the streets of Dakar by providing shelter and giving the children the opportunity to participate in arts, cultural, and sports activities.</t>
  </si>
  <si>
    <t>GFC supports Empire’s reintegration program, which provides shelter, medical and psychosocial care, basic education, vocational training, and family reunification services.</t>
  </si>
  <si>
    <t>Percentage of participants reintegrated into their families or communities</t>
  </si>
  <si>
    <t>The Global Fund For children</t>
  </si>
  <si>
    <t>Western Union</t>
  </si>
  <si>
    <t>Ministére de la Famille</t>
  </si>
  <si>
    <t>A.S.A.O</t>
  </si>
  <si>
    <t>Fondation sonatel</t>
  </si>
  <si>
    <t>10836.01</t>
  </si>
  <si>
    <t>Empire protects and promotes the well-being of children living on the streets of Dakar by providing shelter and giving the children the opportunity to participate in arts, cultural, and sports activities.</t>
  </si>
  <si>
    <t>Our grant supports Empire's reintegration program, which provides shelter, medical and psychosocial care, basic education, vocational training, and family reunification services.</t>
  </si>
  <si>
    <t>With a growing economy, a wealth of arts and culture, and an eye toward entrepreneurship, Dakar, Senegal, has earned a reputation as the capital of francophone West Africa. A major regional economic hub, Dakar attracts individuals seeking better opportunities from all parts of Senegal and from neighboring West African countries. With meager livelihoods and facing recurring droughts, families in rural communities are increasingly sending their children to Dakar to seek better educational and work opportunities. Unfortunately, once in Dakar, many of these children end up on the streets. A 2008 UNICEF report on street children estimated that 8,000 children-mostly boys-were living on the streets of Dakar. Increasingly, most of these children are victims of child trafficking by Qu'ranic teachers in Mali, Guinea-Bissau, and The Gambia. In Dakar, they are exploited, forced to beg, and exposed to violence, abuse, and exploitation.</t>
  </si>
  <si>
    <t>Empire des Enfants (EDE) was created in 2003 to protect and promote the well-being of children living on the streets of Dakar by creating a sanctuary where boys are sheltered and eventually reintegrated into their communities and society. The center houses 40 boys at a time, providing each with psychosocial and emotional support, schooling, and vocational training. All of EDE's programs are centered on the arts and encourage the boys to express themselves creatively. Various local artists and teachers volunteer at the center and offer a variety of classes, including circus, dance, painting, and tae kwon do. In Senegal, EDE is seen as a pioneer for its work in providing comprehensive long-term shelter to children living on the streets and in facilitating their reintegration. Since 2003, EDE has successfully reintegrated over 800 children into their families or receptive communities. Recognized nationally and internationally as a model, EDE's program was replicated by a partner organization in Guinea-Bissau in 2010. Founder and executive director Anta Mbow is a social worker who lived and worked in France for over 30 years before returning home to Senegal to assist children living on the streets of Dakar.</t>
  </si>
  <si>
    <t>EDE's reintegration program serves boys between the ages of 5 and 20 who are living on the streets of Dakar. The organization houses each boy for a minimum of three months at its center and offers comprehensive support that includes shelter, medical and psychosocial care, basic education, vocational training, and family reunification. EDE's staff is deliberate to involve the children in every stage of the decision-making process, working with each child to assess his background and to determine his needs, interests, willingness to be reintegrated into his family, and wishes regarding enrolling in school or entering an apprenticeship program.</t>
  </si>
  <si>
    <t>Empire's numbers served fluctuates because the shelter can only house up to 40 boys at a time. Therefore, depending on each child's length of stay and rehabilitation period, Empire does not always have the capacity to house new children.</t>
  </si>
  <si>
    <t>Empire's higher OCI score reflects the organization's investment in hiring a new financial manager, revamping its communications strategy, and improving its monitoring systems.</t>
  </si>
  <si>
    <t>Luxembourg Agency for Development Cooperation</t>
  </si>
  <si>
    <t>Fondation Sonatel</t>
  </si>
  <si>
    <t>Association Sénégalaise pour l'Afrique de l'Ouest</t>
  </si>
  <si>
    <t>10836</t>
  </si>
  <si>
    <t>Empire protects and promotes the well-being of children living on the streets of Dakar by providing shelter and giving the children the opportunity to participate in arts, culture, and sports.</t>
  </si>
  <si>
    <t>Our grant supports Empire's reintegration program, which provides shelter, medical and psychosocial care, basic education, vocational training, and family reunification.</t>
  </si>
  <si>
    <t>EDE's reintegration program serves boys between the ages of 5 and 20 who are living on the streets of Dakar. The organization houses each boy for a minimum of three months at its center and offers comprehensive support that includes shelter, medical and psychosocial care, basic education, vocational training, and family reunification. EDE's staff is careful to involve the children in every stage of the decision-making process, working with each child to assess his background and to determine his needs, his interests, his willingness to be reintegrated into his family, and his wishes regarding enrolling in school or entering an apprenticeship program. GFC will be EDE's first US-based institutional funder, and this 2011 grant will support the organization's general operating and administrative expenses.</t>
  </si>
  <si>
    <t>Association Sénégalaise pour l'Afrique de l'Oues</t>
  </si>
  <si>
    <t>13217</t>
  </si>
  <si>
    <t>Pune</t>
  </si>
  <si>
    <t>Equal Community Foundation</t>
  </si>
  <si>
    <t>Networking event (UnLtd India, India)</t>
  </si>
  <si>
    <t>19,000 USD for salaries, operational costs, and community-action events.</t>
  </si>
  <si>
    <t>Equal Community Foundation (ECF), one of the few organizations that actively engage boys and men to address the issue of gender-based violence, works with boys aged 14 to 17 from low-income families to confront the gender-based violence they see in their daily lives.</t>
  </si>
  <si>
    <t>GFC supports the Action for Equality program, which identifies and trains male professionals with a background in youth work and gender and then places them as mentors in low-income communities to work with adolescent boys and deliver a unique gender-equality curriculum that includes livelihood training and film.</t>
  </si>
  <si>
    <t>Over the past year, ECF launched a national-level conversation on ‘Understanding the barriers and enablers to the approach of engaging boys towards gender equality’. The objective is to understand where the diverse groups of organizations in India across the development sector stand on this approach. ECF is conducting this conversation in three stages - an online survey, in-depth interviews and a dissemination of the findings and consultation through online and offline workshops. The data that ECF will gather will inform future approaches and outcomes of working with adolescent boys on gender equality. The organization also garnered much visibility this year, with their work being published in several reputed newspapers and journals both nationally and internationally. These include Indian Express, Huffpost, NDTV, YourStory and Mint. As of February 2017, ECF has conducted the 17th programme cycle of AfE in 19 communities. 4493 young boys have enrolled for the program so far and of these, 2438 graduated. GFC will continue to support ECF with capacity-building inputs as the partnership progresses.</t>
  </si>
  <si>
    <t>The increase in the expenditure budget is due to ECF raising substantial funding from Rohini Nilekani Philanthropies.</t>
  </si>
  <si>
    <t>Number of boys demonstrating evidence of behavior change toward gender equity</t>
  </si>
  <si>
    <t>Rohini Nilekani Philanthropies</t>
  </si>
  <si>
    <t>Social Initiative</t>
  </si>
  <si>
    <t>HummingBird Foundation</t>
  </si>
  <si>
    <t>Free A Girl</t>
  </si>
  <si>
    <t>12868</t>
  </si>
  <si>
    <t>salaries, operational costs, and community-action events.</t>
  </si>
  <si>
    <t>Over the past year, in partnership with Hummingbird Foundation, ECF scaled up its Action for Equality (AfE) program in West Bengal, training other community-based organizations in its methodology for changing gender attitudes among adolescent boys. With five additional partners, the organization is gearing up for the second year of this initiative. In January 2016, ECF also completed the 14th program cycle for AfE. To date, 4,087 adolescent boys have participated in the AfE program and pledged to become allies with girls and women to support gender equality in their communities. ECF’s co-founder and director, Will Muir, was awarded a 2016 Ashoka Fellowship, and the organization’s work was featured on Deutche Welle and on National Public Radio this past year. This year, ECF will participate in GFC’s Knowledge Exchange in India, which will help the organization to build a stronger community of supporters through GFC’s partner network in India.</t>
  </si>
  <si>
    <t>Due to changes in ECF’s operational model, the focus was on sustained and active participation so fewer children were counted . The organization is preparing to run all three stages of AfE simultaneously, which will double the number of children served.</t>
  </si>
  <si>
    <t>Hummingbird Foundation</t>
  </si>
  <si>
    <t>NOVO Foundation</t>
  </si>
  <si>
    <t>iPartner India</t>
  </si>
  <si>
    <t>12503</t>
  </si>
  <si>
    <t>salaries, trainings, and operational costs.</t>
  </si>
  <si>
    <t>ECF has spent the last year carefully identifying and cultivating three new grassroots partnerships in Kolkata to spread the impact of its Action for Equality program. The organization received three years of programmatic support from Hummingbird Foundation to scale the Action for Equality program and a grant from Novo Foundation to cover its core costs over the next two years. This has ensured stable funding for two to three years and will allow the organization to better plan for its future. ECF also hired an external evaluator this past year to assess the impact of its work thus far, and the assessment has informed the organization’s approach to replicating its model outside Pune. In the coming months, ECF will move toward evaluating the program’s outcomes via a randomized controlled trial. ECF’s co-founder and director, Will Muir, also participated in the Ashoka Fellowship selection process and is in the final step of the approval process. In the coming year, GFC will provide an organizational development grant to ECF to further strengthen and institutionalize its fundraising, financial management, and board engagement practices.</t>
  </si>
  <si>
    <t>ECF’s director dedicated a large portion of his time to fundraising last year, while also training a junior staff member to support him, thereby increasing the organization’s fundraising capacity.</t>
  </si>
  <si>
    <t>Savitri Waney Trust</t>
  </si>
  <si>
    <t>Mrs Nergesh Khurshedji Dady Public Charitable Trust</t>
  </si>
  <si>
    <t>British Business Group Pune</t>
  </si>
  <si>
    <t>Erach and Roshan Sadri Trust</t>
  </si>
  <si>
    <t>11943</t>
  </si>
  <si>
    <t xml:space="preserve">Equal Community Foundation (ECF), one of the few organizations that actively engage boys and men to address the issue of gender-based violence, works with boys aged 14 to 17 from low-income families to confront the gender-based violence they see in their daily lives. </t>
  </si>
  <si>
    <t>11554</t>
  </si>
  <si>
    <t>The United Nations Development Fund estimates that one out of every three women around the world will face gender-based violence in her lifetime. The International Center for Research on Women reported in 2011 that 35 percent of women in India face gender-based violence and 37 percent of men report perpetrating violence against women. Often the men are perpetrators within their own families. Discussing a study in India, the World Health Organization reported that domestic violence at home increases the risk of child abuse by 40 percent. Violence against women has long-term effects on their mental, physical, and emotional health. Recent violence against women in India has elicited calls for new laws and regulations against gender-based violence. However, there are very few organizations engaging boys and men to challenge social and cultural norms that perpetuate gender-based violence.</t>
  </si>
  <si>
    <t>Founded in 2009, Equal Community Foundation (ECF) is one of the few organizations that actively engage boys and men to address the issue of gender-based violence. Traditional approaches use women's empowerment but often do not address, or engage with men to address, the root cause of the problem. ECF tackles this head-on by working with boys aged 14 to 17 in low-income families to confront the gender-based violence they see in their daily lives. Founder and director Will Muir is an engineer with previous experience in business administration and project management. He moved to India in 2008 and was inspired to stay in India to start the organization and address issues of violence and discrimination.</t>
  </si>
  <si>
    <t>ECF's Action for Equality program identifies and trains male professionals with a background in youth work and gender and then places them as mentors in low-income communities to work with adolescent boys between the ages of 14 and 17. Mentors deliver a unique curriculum based on gender equality through innovative methods that include livelihood training and film to help adolescent boys discover the pivotal role of women in their lives. The program runs three cycles each year and works with 20 adolescent boys in each cycle for three hours a week for 15 weeks. Boys are mentored and coached through a process of personal behavior change toward women and are taught skills to take collective action to support women in their community. They are coached on a personal action plan that utilizes a framework to expose current behavior patterns toward women and to identify and implement changes to reduce unacceptable behavior toward women. After completing the training, the boys take collective action to reduce violence and discrimination through awareness-raising Action Events in the community, and they continue to engage with the organization through its alumni program. The alumni program remains in regular contact with graduates to sustain their positive behavior change, as well as to provide opportunities for them to volunteer and to share their voices on issues surrounding gender-based violence.</t>
  </si>
  <si>
    <t>The organization is innovative in the population it serves as well as in its approach. ECF targets adolescent boys in an effort to engage boys in the status of women and to involve them in reducing their own violent and discriminatory behavior, in advocating for ending violence and discrimination by their peers and communities, and in taking direct and practical action to empower women. Additionally, the impact of the program is measured through in-depth conversations with women in the community on the changes they have seen. ECF is at an ideal stage for GFC funding and could use the hands-on support GFC provides as it continues to grow and expand.</t>
  </si>
  <si>
    <t>Sigrid Rausing Trust</t>
  </si>
  <si>
    <t>Poddar Developers Ltd</t>
  </si>
  <si>
    <t>10022.02</t>
  </si>
  <si>
    <t>Escola Estrela do Mar</t>
  </si>
  <si>
    <t>Escola Estrela do Mar employs a comprehensive whole-child approach to education for children beginning at age 3, providing English lessons, computer education, and environmental and cultural awareness classes. Targeting children in the favelas of Maceio, the school also offers healthy meals and access to free dental care.</t>
  </si>
  <si>
    <t>In Brazil, only 30 percent of adults aged 25 to 64 hold a high-school diploma; only 59 percent of children complete eighth grade; and 50 percent of all children are functionally illiterate. According to Worldfund, access to education is incredibly unequal, with children in the bottom income quartile obtaining an average of four years of school, whereas children in the top income quartile average over ten years. The World Economic Forum ranks Brazil 120th out of 131 countries for general quality of its education. In the northeastern state of Alagoas, one of the poorest areas of the country, The Economist estimates that 70 percent of the population is either illiterate or did not complete the first grade. Maceio, the capital city of Alagoas, best known for its popular tourist beaches, is also home to some of the worst slums in the country, where children face high crime rates, gang involvement, high rates of depression, poor nutrition, and high rates of illness.</t>
  </si>
  <si>
    <t>Since its founding in 2004, Escola Estrela do Mar has worked to deliver quality education to the often overlooked children in the favelas of Maceio. By implementing innovative strategies and utilizing a comprehensive whole-child approach to education, the school is showing teachers, principals, politicians, and policy makers that any child, from any neighborhood, of any background and any color, can succeed in school and lead a productive and fulfilling life. Beyond satisfying the minimum Brazilian education requirements, the school provides English lessons, computer education, environmental and cultural awareness classes, and monthly field trips and professional days. Students also receive four healthy meals and snacks a day, have free access to dental care, and learn community service by participating in an Adopt-a-Grandmother program at a local nursing home.</t>
  </si>
  <si>
    <t>Now serving 150 children aged 3 to 10, Escola Estrela do Mar has clearly demonstrated through test scores and overall school performance that underprivileged children in Maceio are enthusiastic learners and can succeed in school if given a chance. After five years of consistent growth and improvement at the school, in 2009 executive director Claudia Barbosa and founder David Leiner decided that their innovative model was ready to be disseminated across the country, with the hope that it would encourage leaders to adopt similar educational models in other poverty-stricken areas of Brazil. For this reason, in 2009 they created the Starfish Educational Institute. The goals of the institute are to provide teacher training and, over time, to build capacity in research and advocacy. Escola Estrela do Mar 's plan for replication and dissemination of its model is deeply rooted in community-based action learning: its curriculum and programs continue to evolve as the school's teachers educate students and evaluate their progress.</t>
  </si>
  <si>
    <t>Year 1 budget was inflated by the costs of construction in 2007 for the first floor of Estrela do Mar's new school building.</t>
  </si>
  <si>
    <t>Fondazione Carlo Novello</t>
  </si>
  <si>
    <t>WorldFund</t>
  </si>
  <si>
    <t>Adopt-a-student Campaign</t>
  </si>
  <si>
    <t>Friends of Starfish School</t>
  </si>
  <si>
    <t>13342</t>
  </si>
  <si>
    <t>Espacio Migrante</t>
  </si>
  <si>
    <t>Migrant Space</t>
  </si>
  <si>
    <t>Espacio Migrante was founded in 2015 by young women who had been volunteering with the immigrant community in Tijuana. After viewing the severity of the need and discovering that the civil society infrastructure in Tijuana consisted mostly of shelters that offered little more than food and shelter to immigrants, they founded Espacio Migrante to protect the human rights of migrants and refugees in Tijuana. Espacio Migrante is committed to empowering migrant communities, improving their quality of life, conducting research about migration, and building awareness in border communities.</t>
  </si>
  <si>
    <t>Espacio Migrante’s inclusion program educates migrants and asylum seekers in Tijuana about resources available in the city, their rights in Mexico and the United States, and their human rights. Espacio Migrante produces informational materials in multiple languages and distributes them to migrant shelters throughout Mexico. The organization also offers mental health, medical, legal, and job services to migrants who have been deported to Tijuana. Espacio Migrante recently acquired a building near the port of entry and will turn it into a community space for “know your rights” clinics, arts, and culture by and for the migrant community.</t>
  </si>
  <si>
    <t>Espacio Migrante has proved to be nimble and able to respond to changing landscapes; it was one of the few organizations able to serve the influx of Haitian and African migrants who arrived in Tijuana in the summer of 2016. Now Espacio Migrante is seeing an increase in the number of adolescent girls and young women who are arriving in Tijuana to seek asylum in the US or Mexico, and the organization wants to create space and materials for this unique population. GFC’s investment in Espacio Migrante will enable the organization to start a club for migrant girls and young women that will serve as a place for creation, protection, and political engagement. As part of the NoVo Gender and Migration Initiative, Espacio Migrante will contribute its experience creating opportunities for migrants to express themselves through art at a crucial stage in their migratory journey.</t>
  </si>
  <si>
    <t>International Community Foundation</t>
  </si>
  <si>
    <t>Instituto de Cultura de Baja California</t>
  </si>
  <si>
    <t>12965</t>
  </si>
  <si>
    <t>Exspecto</t>
  </si>
  <si>
    <t>Dusica Popadic (Incest Trauma Center, Serbia)</t>
  </si>
  <si>
    <t>salaries and utilities.</t>
  </si>
  <si>
    <t xml:space="preserve">Exspecto runs an anti-drug and alcohol abuse program that uses an interactive exhibition and follow-up group workshops for schoolchildren to reduce harmful behavior. </t>
  </si>
  <si>
    <t>GFC supports the daily visits by children and youth to Exspecto’s Metamorphosis exhibition, an interactive display that informs visitors about the negative effects of drug and alcohol abuse.</t>
  </si>
  <si>
    <t>The organization's expenses decreased slightly last year because of a decrease in government funding.</t>
  </si>
  <si>
    <t>Program participants who increased their knowledge of preventing drug and alcohol abuse</t>
  </si>
  <si>
    <t>City of Subotica</t>
  </si>
  <si>
    <t>Donations from institutions and individuas</t>
  </si>
  <si>
    <t>Bank interest</t>
  </si>
  <si>
    <t>12687</t>
  </si>
  <si>
    <t>Donations from institutions (schools,) and individuals</t>
  </si>
  <si>
    <t>11936</t>
  </si>
  <si>
    <t>salaries of exhibition guides and for exhibition supplies.</t>
  </si>
  <si>
    <t>Subotica is a city with a population of 100,000 in the Vojvodina autonomous region of Serbia. A 2009 survey in Vojvodina found that the quality of life for young people in the region had decreased and that more young people were coping with stress through drug use. The study also found that the typical age at which a young person first tries drugs is falling, and that 98 percent of young people knew how to obtain street drugs. Alcohol use among young people in Serbia is also a problem, as a 2008 study showed. The report stated that 5 percent of Serbian teens had had at least one alcoholic beverage on more than 20 occasions during the previous month. The report also showed that students in Serbia have mainly positive expectations from consuming alcohol, and that boys experienced more problems caused by alcohol drinking than girls. Secondary-school students from Vojvodina consumed more alcohol and performed worse in school than students from Belgrade and central Serbia.</t>
  </si>
  <si>
    <t>Exspecto was founded in 2006 by a group of activists with backgrounds in education, psychology, and social work to decrease drug and alcohol abuse among children and youth in Subotica through tours of its Metamorphosis exhibition for schoolchildren in grades 8 to 12. The organization also works to build awareness about other public health and social issues, including peer and family violence. In addition, Exspecto provides daycare for parents with limited income and birthing and child-rearing classes for young parents. The organization’s main founder and executive director, Livia Joó-Horti, is a professional psychologist and expert on using drama and presentations as therapeutic and educational tools.</t>
  </si>
  <si>
    <t>Exspecto’s work is centered on the Metamorphosis exhibition, an interactive display divided into five rooms that informs teenagers aged 13 to 18 about the negative effects of drug and alcohol abuse. Groups of 15 schoolchildren pass through the display in about two hours and then work with an Exspecto staff member to discuss their impressions of the exhibition. Over 2,500 schoolchildren pass the program in a given year. Exspecto also hosts a support group for drug addicts, an alcoholics anonymous group, a daycare for low-income parents, and child-rearing and childbirth classes for young parents.</t>
  </si>
  <si>
    <t>Exspecto is the only organization in Serbia working with this kind of innovative model of drug and alcohol abuse prevention and education. The organization used a Hungarian model to start its program but adapted the curriculum and exhibition for local needs. Exspecto is well known in the community but would like to replicate the Metamorphosis exhibition in other Serbian cities. The organization would also like to build another exhibition that would focus on domestic violence. Until now, Exspecto has not worked much with international organizations. Through GFC’s support, Exspecto hopes to expand its model and increase its national and international exposure.</t>
  </si>
  <si>
    <t>Szekeres László Alapítvány</t>
  </si>
  <si>
    <t>13265</t>
  </si>
  <si>
    <t xml:space="preserve">Faraja Young Women Development Organization </t>
  </si>
  <si>
    <t>Letter of Inquiry</t>
  </si>
  <si>
    <t xml:space="preserve">Baseline OCI not available. </t>
  </si>
  <si>
    <t>Program participants who received age-appropriate immunizations</t>
  </si>
  <si>
    <t>UNITED CHILDREN</t>
  </si>
  <si>
    <t>NETHERLANDS</t>
  </si>
  <si>
    <t>13041</t>
  </si>
  <si>
    <t xml:space="preserve">learning materials and immunizations for children in the ECD program. </t>
  </si>
  <si>
    <t>Faraja Young Women Development Organization (FAYOWODO) uses a three-pronged approach to address the challenges faced by sexually abused or trafficked adolescent girls and their children: programs to prevent and respond to violence against adolescent girls; advocacy and outreach programs to deepen awareness about human trafficking and the importance of early childhood care and protection; and an early childhood development (ECD) program.</t>
  </si>
  <si>
    <t>GFC supports the ECD program, which provides a safe, caring environment for the children of the girls the organization supports, as well as for vulnerable young children from nearby communities, and offers nutritious meals, age-appropriate immunizations, and enriching activities to develop the children’s cognitive, physical, and social skills.</t>
  </si>
  <si>
    <t>Tanzania is home to 7.6 million children under the age of 7. Child and infant mortality have declined significantly in the last decade, and access to health interventions is improving. However, malaria continues to be the leading killer of children, and the HIV/AIDS epidemic has orphaned nearly 1 million children. Currently, 34 percent of all children aged 5 to 6 are in some form of early childhood development (ECD) program. (While ECD programs in many other countries are for younger children, the eligible age in Tanzania is 5 to 6.) While Tanzania has developed an integrated ECD policy in an effort to promote early childhood care, a large number of children still lack access to ECD programs. This is partly because Tanzania is one of the poorest countries in the world; 89 percent of the population lives on less than $1.25 a day. Poverty is heavily concentrated in rural areas, and access to ECD programs is also not equally distributed geographically, with deprived areas including parts of Arusha.</t>
  </si>
  <si>
    <t>Faraja Young Women Development Organization (FAYOWODO) was founded in 2007 in response to the high number of human trafficking cases reported in Arusha and other barriers that prevented adolescent girls from achieving their full potential. FAYOWODO provides vocational training to adolescent girls who are survivors of human trafficking, teen mothers who have suffered sexual abuse, and girls who have been removed from forced early marriages in Tanzania’s northeastern region. The organization’s main focus is providing early care and development opportunities for the children of the girls in the program and for other vulnerable children in nearby communities through an ECD program. The founder and director, Martina Siara, is an educator who has worked in several schools and NGOs, as well as for the Tanzanian government at the local level. She has attended national and international conferences and trainings on early childhood development, trafficking, and girls’ education and has received impressive national exposure because of the quality of the education programs she promotes.</t>
  </si>
  <si>
    <t>FAYOWODO uses a three-pronged approach to address the challenges faced by abused or trafficked adolescent girls and their children: programs to prevent and respond to violence against adolescent girls; advocacy and outreach programs to deepen awareness about human trafficking and the importance of early childhood care and protection; and ECD programs. At FAYOWODO’s ECD center, the children of the girls the organization supports and other vulnerable children from nearby communities receive loving, nurturing care. The children are provided with nutritious meals and age-appropriate immunizations, and FAYOWODO obtains birth certificates for them to ensure a smooth transition to primary school. The organization also provides enriching, playful environments and activities to develop the children’s cognitive, physical, and social skills. To help promote district-level advocacy of girls’ rights and early childhood care and development, FAYOWODO organizes orientation sessions with key stakeholders such as representatives of the local government and law enforcement.</t>
  </si>
  <si>
    <t>FAYOWODO is an emerging organization that is poised for growth. The organization is helping to address major issues that heavily impact children and youth. Supporting FAYOWODO will help the organization to strengthen its internal structures and enhance its visibility, and will also elevate GFC’s efforts to respond to the needs of vulnerable children, especially those who need early care and protection. FAYOWODO will also be a great resource during GFC’s peer learning convenings to share experiences in working with government institutions. FAYOWODO will be part of GFC’s ECD portfolio, receiving support from the Bainum Family Foundation.</t>
  </si>
  <si>
    <t>United Children of the Netherlands</t>
  </si>
  <si>
    <t xml:space="preserve">International Organization for Migration </t>
  </si>
  <si>
    <t>927.04</t>
  </si>
  <si>
    <t>Indonesia</t>
  </si>
  <si>
    <t>Fatayat Nahdlatul Ulama NAD</t>
  </si>
  <si>
    <t>Fatayat Nahdlatul Ulama NAD aims to empower communities through capacity building, democracy, and gender equality and works in the areas of reproductive health, child protection, trafficking prevention, education, and gender based violence prevention throughout Indonesia.</t>
  </si>
  <si>
    <t>Our grant supports the operation of seven kindergartens in Banda Aceh as well as teacher training on interacting with traumatized children, including those who survived the 2004 tsunami.</t>
  </si>
  <si>
    <t>In Indonesia, the December 2004 tsunami displaced more than 500,000 people, destroyed an estimated 125,000 homes, and destroyed or damaged nearly 20 percent of schools in Aceh province. Inevitably, children remain some of the most affected by these events, which left them not only physically but emotionally vulnerable. According to UNICEF, returning to school provided children a sense of normalcy in an otherwise unstable environment, and was critical to ensuring their recovery. In a 2005 survey, children in tsunami-affected areas expressed feeling alone and abandoned and exhibited fear of experiencing another tsunami. An overwhelming number of the children surveyed noted the importance of attending school and expressed the need for further support in that area. Educational toys in schools are seen as one effective way of helping children recover, as they encourage the children to express their feelings and experiences in a safe and supportive environment</t>
  </si>
  <si>
    <t>Fatayat Nahdlatul Ulama NAD (Fatayat) is the Aceh chapter of Fatayat Nahdlatul Ulama, a women's organization in Indonesia with 31 chapters nationwide. Founded in 1950, Fatayat aims to eliminate violence, injustice, and poverty by empowering communities through capacity building, democracy, and gender equality. Focusing on women and children, it works in the areas of reproductive health, child protection, trafficking prevention, education, and gender-based violence. Following the tsunami, Fatayat provided immediate relief through school scholarships for separated and orphaned children and by distributing supplies to children. Its other tsunami-related projects included psychosocial activities for children and adolescents, capacity building and awareness raising on trafficking, and livelihood initiatives for vulnerable communities.</t>
  </si>
  <si>
    <t>Building on its ongoing support for quality kindergarten education, Fatayat focuses on helping teachers become better equipped to deal with traumatized children. Fatayat conducts annual training-of-trainers workshops that enable teachers to interact more effectively with children and provide better-quality educational services. The training stresses effective teaching techniques, active play and learning, and motivating other teachers to adopt these methods. School supplies and other materials are provided to schools participating in the training workshops. The best ten participating teachers are selected to continue training in a more in-depth, specialized training module. Additionally, Fatayat staff conduct regular site visits to work with teachers and provide feedback on modules, classroom management, and curriculum design.</t>
  </si>
  <si>
    <t>Since Year 4, Fatayat has expanded the number of districts it reaches and therefore the number of children served.</t>
  </si>
  <si>
    <t>Further dialogue and development is needed due to language barriers and the difficulty of calculating the budget across all branches of Fatayat.</t>
  </si>
  <si>
    <t>Yayasan Kesuma Buana</t>
  </si>
  <si>
    <t>11060</t>
  </si>
  <si>
    <t>Fatayat Nahdlatul Ulama NAD is the Aceh chapter of Fatayat Nahdlatul Ulama (Fatayat NU), a national women's organization in Indonesia with 31 chapters nationwide. As an independent body started in 1950, Fatayat NU aims to eliminate all forms of violence, injustice, and poverty by empowering communities through capacity building, democracy, and gender equality. Focusing on women and children, it works in the areas of reproductive health, child protection, trafficking prevention, education, and gender-based violence. Following the tsunami, Fatayat NU NAD provided immediate relief through scholarships to place separated and orphaned children in traditional and modern Islamic boarding schools and distributed supplies such as clothes and food to children. Its other tsunami-related projects included psychosocial activities for children and adolescents, capacity building and awareness raising on trafficking, and livelihood initiatives for vulnerable communities. Now in the long-term rehabilitation phase of tsunami support, Fatayat NU NAD is well established within the communities because of its earlier relief and rehabilitation efforts. As such, it is well placed to leverage its resources and community connections to diversify its support for children.
Strengthening Quality of Education in Kindergartens: Building on its ongoing support for educational tools and learning materials for kindergartens, the organization is now focusing on helping teachers become better equipped to deal with traumatized children. Fatayat NU NAD conducts a three-day training-of-trainers workshop that is held once a year and enables teachers to interact more effectively with the children and provide better-quality educational services. The trainings stress effective teaching techniques, active playing and learning, how to motivate other teachers to bring creativity and fun to their lessons, and creating a positive learning environment for children in the classroom. School supplies, such as coloring books, storybooks, and other materials, are provided to schools participating in the training workshops. The best ten participating teachers are selected to continue training in a more in-depth, specialized training module. Additionally, Fatayat NU NAD staff conduct regular site visits to work with teachers and provide feedback on modules, classroom management, and curriculum design.
The impact
Last year, funding from GFC supported over 800 children in 11 kindergartens in the Aceh Besar, Banda Aceh, Pidie Jaya, Bireuen, and Aceh Jaya districts through the provision of equipment and materials such as educational toys and multipurpose tables. The grant also funded training for 20 teachers to build their capacity to better interact with traumatized children. As a result of these teacher trainings, Fatayat NU NAD has observed improved quality of early childhood education being provided and increased enrollment in the kindergartens. This year, GFC's funding will be used to expand the provision of materials to East Aceh kindergartens and to conduct training-of-trainers workshops for 20 teachers to further develop effective, creative, and positive teaching techniques for early childhood education.</t>
  </si>
  <si>
    <t>927.03</t>
  </si>
  <si>
    <t>Fatayat Nahdlatul Ulama NAD aims to empower communities through capacity building, democracy, and gender equality and works in the areas of reproductive health, child protection, trafficking prevention, education, and gender-based violence prevention throughout Indonesia.</t>
  </si>
  <si>
    <t>In Indonesia, the December 2004 tsunami displaced more than 500,000 people, destroyed an estimated 125,000 homes, and damaged over 150,000 homes. Nearly 20 percent of the schools were destroyed or damaged. Inevitably, children remain some of the most affected by these events, which left them not only physically but emotionally vulnerable. According to UNICEF, getting children back in school was critical to ensuring their recovery. Schools provided a sense of normalcy in an otherwise unstable environment; a safe space in which to escape from the trauma. In a 2005 survey, children in the tsunami-affected areas exhibited fear of experiencing another tsunami, and Indonesian children expressed feeling alone and abandoned. An overwhelming number of the children surveyed noted the importance of attending school and expressed the need for further support in that area. Educational toys in schools are seen as one effective way of helping children recover, as they encourage the children to express their feelings and experiences in a safe and supportive environment.</t>
  </si>
  <si>
    <t>Fatayat Nahdlatul Ulama NAD is the Aceh chapter of Fatayat Nahdlatul Ulama (Fatayat NU), a national women's organization in Indonesia with 31 chapters nationwide. As an independent body started in 1950, Fatayat NU aims to eliminate all forms of violence, injustice, and poverty by empowering communities through capacity building, democracy, and gender equality. Focusing on women and children, it works in the areas of reproductive health, child protection, trafficking prevention, education, and gender-based violence. Following the tsunami, Fatayat NU NAD provided immediate relief through scholarships to place separated and orphaned children in traditional and modern Islamic boarding schools and distributed supplies such as clothes and food to children. Its other tsunami-related projects included psychosocial activities for children and adolescents, capacity building and awareness raising on trafficking, and livelihood initiatives for vulnerable communities. Now in the long-term rehabilitation phase of tsunami support, Fatayat NU NAD is well established within the communities because of its earlier relief and rehabilitation efforts. As such, it is well placed to leverage its resources and community connections to diversify its support for children.</t>
  </si>
  <si>
    <t>Building on its ongoing support for educational tools and learning materials for kindergartens, the organization is now focusing on helping teachers become better equipped to deal with traumatized children. Fatayat NU NAD conducts a three-day training-of-trainers workshop that is held once a year and enables teachers to interact more effectively with the children and provide better-quality educational services. The trainings stress effective teaching techniques, active playing and learning, how to motivate other teachers to bring creativity and fun to their lessons, and creating a positive learning environment for children in the classroom. School supplies, such as coloring books, storybooks, and other materials, are provided to schools participating in the training workshops. The best ten participating teachers are selected to continue training in a more in-depth, specialized training module. Additionally, Fatayat NU NAD staff conduct regular site visits to work with teachers and provide feedback on modules, classroom management, and curriculum design.</t>
  </si>
  <si>
    <t>927.02</t>
  </si>
  <si>
    <t>Fatayat Nahdlatul Ulama NAD aims to empower communities through capacity building, democracy, and gender equality and works in the areas of reproductive health, child protection, trafficking prevention, education, and gender-based violence.</t>
  </si>
  <si>
    <t>Fatayat NU operates seven kindergartens for young children and provides teacher training on interacting with traumatized children, including those who survived the 2004 tsunami.</t>
  </si>
  <si>
    <t>13024</t>
  </si>
  <si>
    <t>Washington</t>
  </si>
  <si>
    <t>Fihankra Akoma Ntoaso</t>
  </si>
  <si>
    <t>Safe House, Linked Hearts</t>
  </si>
  <si>
    <t xml:space="preserve">Project Create (US) </t>
  </si>
  <si>
    <t>staff stipends and operational expenses.</t>
  </si>
  <si>
    <t xml:space="preserve">Fihankra Akoma Ntoaso (FAN) provides youth in foster care with a safe and stable after-school environment to ensure that they have the educational and social support necessary to escape the cycle of poverty. </t>
  </si>
  <si>
    <t xml:space="preserve"> GFC supports FAN’s after-school program, which offers daily tutoring and enrichment activities such as sports, art, cooking, and educational field trips to youth in middle school and high school. </t>
  </si>
  <si>
    <t>In addition to management transitions, FAN was forced to vacate its offices and worked out of temporary locations for several months, resulting in a drop in the number of children served.</t>
  </si>
  <si>
    <t>Office of State Superintendant</t>
  </si>
  <si>
    <t>Department of Behavioral Health</t>
  </si>
  <si>
    <t>The Share Fund</t>
  </si>
  <si>
    <t>Meyer Foundation</t>
  </si>
  <si>
    <t>Us</t>
  </si>
  <si>
    <t>The Far Southeast Family Strengthening Collaborative</t>
  </si>
  <si>
    <t>12794</t>
  </si>
  <si>
    <t xml:space="preserve">Children and youth in the foster care system in Washington, DC, are among the most underserved young people in the city. Many of them live in two or more different homes during their time in foster care, and lacking a stable family and home life, they struggle to navigate through key transitions of adolescence. The majority of children in foster care also lag behind academically. Youth who are exiting the foster care system upon turning 18 face additional challenges in living independently, as they have few supports and often no adult role models. Practical concerns such as securing housing and employment are often real obstacles for them. Statistics from the DC Child and Family Services Agency indicate that over half of these youth face economic hardships such as homelessness or hunger after exiting the foster care system. In Ward 8, the southernmost ward in Washington, DC, one out of every three residents lives below the poverty line, and over 90 percent of residents are black. </t>
  </si>
  <si>
    <t>Fihankra Akoma Ntoaso (FAN) was established in 2006 by Nia West-Bay, a longtime resident of Ward 8 who has a background in community psychology and over 15 years of experience working with youth involved in the foster care system. The organization was founded to provide youth in foster care with a safe and stable after-school environment and to ensure that they have the educational and social supports necessary to escape the cycle of poverty, which so often contributes to entry into the foster care system. The organization’s current director, Bernie McGrath, has been with FAN for over three years. His background in nonprofit management and data analysis has led to growth for FAN’s administration and its program evaluation methods.</t>
  </si>
  <si>
    <t>FAN’s programming is grounded in the principles of positive youth development and consists of three main tracks: the after-school program, the alumni program, and the caregiver support program. The after-school program offers daily tutoring, along with enrichment activities such as sports, art, cooking, and educational field trips, to 30 youth in middle and high school. The alumni program provides ongoing support to young adults (ages 18-24) who are former after-school program participants. Youth in the alumni program participate in monthly workshops and social gatherings and receive targeted case management to provide support as needed, including help with securing housing and employment. The caregiver support program offers monthly workshops and peer support events for caregivers of the youth program participants in order to encourage supportive foster care environments and successful reunification with birth families.</t>
  </si>
  <si>
    <t>FAN’s high adult-to-youth ratio in the after-school program ensures that participants receive the attention they need, and the fact that almost all of the youth participating are in foster care helps to combat the stigma they may face at school or in other after-school programs. The evidence of FAN’s effectiveness is also clear: 80 percent of its youth participants graduate from high school, compared to only 42 percent of youth in foster care district-wide. Although still a relatively small organization, FAN has made strides toward greater visibility and organizational maturity. In 2015, FAN was featured in the Catalog for Philanthropy of Greater Washington as one of the region’s best community-based charities.</t>
  </si>
  <si>
    <t>13352</t>
  </si>
  <si>
    <t>Jakarta</t>
  </si>
  <si>
    <t xml:space="preserve">Fokus Muda </t>
  </si>
  <si>
    <t>Young Focus</t>
  </si>
  <si>
    <t>Fokus Muda is a youth-led organization that increases access to healthcare for Indonesian adolescents living with or affected by HIV and directs HIV programming and health education by training outreach workers and promoting HIV prevention and treatment on digital platforms, through vouchers for free testing and care, and during face-to-face sessions with key populations, including drug users, sex workers, transgendered people, and men who have sex with men.</t>
  </si>
  <si>
    <t>GFC supports Fokus Muda’s youth outreach programs, which target at-risk populations for HIV transmission in Denpasar, Jakarta Barat, Bandung, and Surabaya, connecting them to healthcare services and providing psychosocial support and leadership development.</t>
  </si>
  <si>
    <t>Program participants who were referred to appropriate legal, social, or health services</t>
  </si>
  <si>
    <t>Rumah Cemara</t>
  </si>
  <si>
    <t>UNICEF Indonesia</t>
  </si>
  <si>
    <t>Youth LEAD</t>
  </si>
  <si>
    <t>Bangkok</t>
  </si>
  <si>
    <t>Right Here Right Now Indonesia</t>
  </si>
  <si>
    <t>12990</t>
  </si>
  <si>
    <t>No baseline OCI is available</t>
  </si>
  <si>
    <t>Youth Lead</t>
  </si>
  <si>
    <t>New York</t>
  </si>
  <si>
    <t>12708</t>
  </si>
  <si>
    <t>staff salaries, workshop materials, and transportation.</t>
  </si>
  <si>
    <t>Indonesia is the fourth most populous country in the world and is home to between 600,000 and 720,000 individuals living with HIV/AIDS. Youth are disproportionately affected by the spread of the epidemic, with one out of every five new HIV infections occurring in youth under the age of 25. UNICEF reports that most incidences of HIV transmission are due to unsafe behaviors, including unprotected sex and drug use, in youth populations. HIV/AIDS-affected populations face stigmatization by the community, and youth are often unaware of HIV/AIDS symptoms and the resources available to them. Youth under 18 are also required to have parental permission before being tested for HIV. These youth populations, particularly the LGBTQ population and drug users, are most at risk for contracting HIV/AIDS, yet they often face discrimination and a lack of access to healthcare and psychosocial resources.</t>
  </si>
  <si>
    <t>Fokus Muda is a youth-led organization working to empower Indonesian youth to participate in directing HIV/AIDS programming and health education. The organization targets youth aged 15 to 27, particularly men who have sex with men, transgender youth, sex workers, and current or former drug users. The program staff are members of these populations, with all six staff members being age 30 or younger. Fokus Muda was founded by four young individuals in 2012 and was officially registered as an NGO in 2014. Before official registration, Fokus Muda worked in partnership with other community-based organizations to implement its programs, learning necessary skills for establishing and sustaining an NGO, particularly financial management practices. The current director and co-founder of Fokus Muda is Setia Perdana. Perdana is 27 years old and has a degree in social work that he pursued while coordinating a youth-led student group on reproductive health. Perdana also serves as a UNICEF Indonesia youth consultant and as the Indonesian youth lead for Youth LEAD. Fokus Muda’s work is informed by an advisory board of experts, including a doctor specializing in HIV/AIDS, a youth engagement expert, and a communication systems expert.</t>
  </si>
  <si>
    <t>Fokus Muda engages at-risk youth and youth living with HIV/AIDS in national and local conversations about the future of HIV/AIDS programming and undertakes a number of programmatic activities to improve youth access to HIV/AIDS services. Its main project is LOLIPOP, a collaborative project to provide necessary services to adolescents affected by HIV/AIDS. The program was piloted in 2015 in Bandung City and expanded to Jakarta, Surabaya, and Denpasar in 2016. In 2015, LOLIPOP trained 95 peer educators and reached 200 at-risk youth through online interventions. The staff conduct sensitization workshops for healthcare workers, and work to increase access to HIV testing. Fokus Muda also carries out community outreach to disseminate safe-sex educational materials, and trains peer educators to reach more youth. Program staff conduct online counseling sessions through mobile apps such as WhatsApp and BlackBerry Messenger. In-person support groups and community events are also held to engage youth in the national HIV/AIDS conversation, to provide psychosocial support, and to connect youth with local healthcare resources. Fokus Muda aims to engage the most at-risk populations in discussions on HIV/AIDS strategic responses and utilizes responsive programming based on program participants’ feedback. Furthermore, Fokus Muda does a great deal of advocacy work for inclusion of youth in the national HIV/AIDS response and successfully advocated for the inclusion of strategies tailored to adolescents living with HIV/AIDS in the most recent National Strategic Plan on AIDS, covering the years 2015 to 2019.</t>
  </si>
  <si>
    <t>Fokus Muda has an innovative model of blended in-person and online outreach and interaction. This innovation could serve as a model to other organizations hoping to reach a large number of youth with limited resources. The organization is a leader in the HIV/AIDS field and is establishing a strong national presence. GFC’s capacity-building support will help Fokus Muda increase its visibility and reach more youth through its programs. Fokus Muda will be part of the MAC AIDS Fund initiative for children and youth affected by HIV/AIDS.</t>
  </si>
  <si>
    <t>13310</t>
  </si>
  <si>
    <t>Lomé</t>
  </si>
  <si>
    <t xml:space="preserve">Fondation Secours Universel </t>
  </si>
  <si>
    <t>Universal Relief Foundation</t>
  </si>
  <si>
    <t>The budget increase is due to funding received from the government to build dormatories.</t>
  </si>
  <si>
    <t>Program participants who improved their reading and writing skills</t>
  </si>
  <si>
    <t>Enterprise BOCAINE</t>
  </si>
  <si>
    <t>NGO Sourire pour le Togo</t>
  </si>
  <si>
    <t>Swizerland</t>
  </si>
  <si>
    <t>Particuliers, Hommes et Femmes d'Affaires</t>
  </si>
  <si>
    <t>Togo; Europe, Canada, USA</t>
  </si>
  <si>
    <t>Eglises</t>
  </si>
  <si>
    <t>Togo, Europe</t>
  </si>
  <si>
    <t>Sociétés commerciales</t>
  </si>
  <si>
    <t>13016</t>
  </si>
  <si>
    <t>school fees for girls, immunizations for children in the early childhood program, and stipends for volunteers.</t>
  </si>
  <si>
    <t xml:space="preserve">Fondation Secours Universel (FSU) offers a safe environment for abandoned and severely neglected infants and children, providing them with early childhood education, care, and development, and identifies and assists the children’s mothers, most of whom are teenage girls forced into commercial sex work, through a transitional home and access to primary and secondary education. </t>
  </si>
  <si>
    <t xml:space="preserve">GFC supports FSU’s early childhood program, which includes supplementary feeding and age-appropriate immunizations, and its girls’ education initiative, which provides payment of school fees, after-school learning support, and psychosocial care. </t>
  </si>
  <si>
    <t xml:space="preserve">In the sub-Saharan nation of Togo, child mortality rates are staggering; more than one in ten children die before their fifth birthday. Many of these children could be saved through basic healthcare, immunizations, and good nutrition. Previously in Togo, school fees of about $4 per year, per child, impeded the objective of education for all. In a country where more than 30 percent of the population lives below the national poverty line, the savings realized by removing school fees are significant. Togo has also undertaken a series of economic reforms in recent years, restructuring its key sectors. In spite of these gains, only 77 percent of children are completing primary school in Togo, and only 33 percent achieve minimum competency in mathematics and reading; impoverished girls have particularly poor outcomes. </t>
  </si>
  <si>
    <t>Fondation Secours Universel (FSU) was founded in 2004 by child rights activist Charity Yawoavi Vodjogb. She, together with a committed group of six staff members and five volunteers, provides care and protection for severely neglected infants and children in Lomé’s suburbs. Most of the infants are abandoned by adolescent parents who are engaged in commercial sex work or are unemployed with no regular source of income. The organization’s primary objective is to provide early childhood education and girls’ primary education. Charity’s training and experience in nursing has come in handy in forging strong relationships with two hospitals in Lomé, and hospital personnel visit FSU regularly to offer medical care to the children FSU serves. The organization has positioned itself as a leading child rights center in Lomé, with strong partnerships with local agencies and the local community.</t>
  </si>
  <si>
    <t>FSU’s program offers safety, care, and protection for abandoned infants and severely neglected children in Togo and also provides basic education at the early childhood and primary levels. All program participants receive biweekly health checkups. FSU operates its own transitional home where children receive early care and development support. FSU’s early childhood care program prepares younger children for primary school, ensures that they receive age-appropriate immunizations, and offers nutritional supplements. For older children, counseling and rehabilitation are arranged once a month to prepare them for reunification with their families. Those whose families cannot be traced or are unwilling to take them back are assisted in finding foster parents. School-age children are enrolled in public school and receive after-school academic support to help them improve their performance. The organization also pays school fees for the children and mentors them to become responsible leaders. For teens, FSU has incorporated microbusiness support and entrepreneurship skills training into its program to enable them to learn self-sufficiency. As part of its preventive measures, FSU organizes community and school outreach programs once a month to deepen awareness on responsible parenting and on the dangers of child neglect and early unwanted pregnancy among teenagers.</t>
  </si>
  <si>
    <t>FSU is led by a passionate and experienced leader and is supported by a committed team of experts and community members. The organization is working with a dedicated board and local individual sponsors to help provide education at both the early childhood and primary levels for vulnerable children in Lomé. GFC’s support will help the organization connect with other experienced NGOs to learn from them. FSU will immensely benefit from GFC’s capacity-building services and connection to resources, as the organization is currently struggling to raise funds. The organization will be part of the Fondation Les Pâquerettes portfolio focused on implementing education and literacy programs.</t>
  </si>
  <si>
    <t>Kailend</t>
  </si>
  <si>
    <t>10492</t>
  </si>
  <si>
    <t>Foundation for Development of Needy Communities</t>
  </si>
  <si>
    <t>2002</t>
  </si>
  <si>
    <t>13347</t>
  </si>
  <si>
    <t>Foundation for Empowerment of Rural Women</t>
  </si>
  <si>
    <t>Foundation for Empowerment of Rural Women (FERW) runs livelihood development, literacy, health, and violence prevention programs aimed at nomadic women and their families in the remote western provinces of Mongolia.</t>
  </si>
  <si>
    <t>GFC supports FERW’s mobile preschool and kindergarten, which provides children aged 4 to 6 in five remote western districts with basic numeracy, literacy, life skills, and music classes during the summer months to ensure a smooth transition to primary school.</t>
  </si>
  <si>
    <t>The mobile preschool and kindergartens have been successful in motivating children to go to and stay in school, especially for herder families, who were often resistant to the idea a few years back. The organization has identified two key challenges to its operations:  staff recruitment and retention, and fundraising. To improve the staff situation, FERW has determined that it needs to engage younger professionals to push forward improvements in the organization’s systems and policy development, especially in HR management.  To improve the overall financial management of the organization, FERW recruited a new. Following the GFC Knowledge Exchange in Kyrgyzstan, FERW identified the need to strengthen its monitoring and evaluation capacities and is presently striving to implement the learnings from the Knowledge Exchange operationally into its systems.</t>
  </si>
  <si>
    <t>The number of children served in year 6 reflected broad awareness programs that had a large reach; those programs have been greatly reduced, and the figure for year 7 reflects only participants in the mobile schools.</t>
  </si>
  <si>
    <t>Program participants who demonstrated school readiness</t>
  </si>
  <si>
    <t>SEVA</t>
  </si>
  <si>
    <t xml:space="preserve">Songino Khairkhan Distric grant </t>
  </si>
  <si>
    <t>13065</t>
  </si>
  <si>
    <t>salaries, office operational costs, and educational materials.</t>
  </si>
  <si>
    <t>More dialogue is needed with partner to explain the increase in children served.</t>
  </si>
  <si>
    <t>S.E.V.A onlus</t>
  </si>
  <si>
    <t>United by Dream</t>
  </si>
  <si>
    <t>Veneton region</t>
  </si>
  <si>
    <t>12791</t>
  </si>
  <si>
    <t>salaries, transportation costs, and educational materials.</t>
  </si>
  <si>
    <t>Over the past year, FERW managed to maintain its operations and even grow its outreach despite a struggling economy that posed challenges to fundraising. FERW also continued to increase its staff capacity by ensuring that relevant staff members participated in workshops and conferences, including the green economy forum organized by the Ministry of Environment, Green Development, and Tourism. It also extended its programming to parents and community members in order to solve the root problems pertaining to education, through offering trainings for parents on such topics as supporting their children after the kindergarten program until they are able to access formal education. This past year, FERW piloted a small-scale project to help unemployed parents earn an income through gardening and selling their produce at the local markets. As a result of its comprehensive approach to empowering children and their families, FERW received a Certificate of Appreciation from the office of the governor of the Khulunbuir district.</t>
  </si>
  <si>
    <t>Due to an economic downturn in Mongolia, and increasing competition in the fundraising arena, FERW had difficulty raising funds, which is reflected in its expenditure budget.</t>
  </si>
  <si>
    <t>The organization is considering changing its outcome unit from percentage to numbers.</t>
  </si>
  <si>
    <t>S.E.V.A onlus &amp; United by Dream</t>
  </si>
  <si>
    <t>12179</t>
  </si>
  <si>
    <t>a kindergarten cook’s salary; transportation costs; furnishings and supplies for a new mobile kindergarten; and educational materials, including art supplies, books, and musical instruments.</t>
  </si>
  <si>
    <t>Foundation for Empowerment of Rural Women (FERW) provides livelihood development, literacy, health, and violence prevention programs aimed at nomadic women and their families in the remote western provinces of Mongolia.</t>
  </si>
  <si>
    <t>FERW continued to deepen and expand its programming during the past year. Operating in five districts, FERW is seeking to meet a growing demand for accessible education that is driven by a government policy encouraging population growth. With more children being born in rural areas, FERW is taking action to employ local teachers and to secure municipal government funding to ensure sustainability of the mobile kindergartens. Last year, the Khangal district governor’s office recognized FERW’s contribution to development in the region. FERW also held a number of health-related and skill-building trainings for women and promoted renewable energy to reduce the amount of ash waste and dust, which are produced by heating with coal and dung. The Asia Foundation conducted a training on community organizing and participatory meeting strategies with FERW staff last year. In order to prepare for a positive exit, GFC will seek opportunities to increase visibility and capacity for FERW, especially since FERW’s staff is aging and the organization seeks to establish a plan for succession.</t>
  </si>
  <si>
    <t>FERW served a total of 420 children, but only the 330 rural herder children in the mobile kindergarten program were supported by GFC’s grant. Further discussion is needed to clarify which population will be counted going forward.</t>
  </si>
  <si>
    <t>United by a Dream onlus</t>
  </si>
  <si>
    <t>11790</t>
  </si>
  <si>
    <t>staff salaries, transportation costs, educational materials, and building supplies for the mobile kindergarten program.</t>
  </si>
  <si>
    <t>GFC supports FERW's mobile preschool and kindergarten, which provides children aged 4 to 6 in three remote western districts with basic numeracy, literacy, life skills, and music classes during the summer months to ensure a smooth transition to primary school.</t>
  </si>
  <si>
    <t>After two years of budget decreases due to inflation and a reduction in donations, attributable to the economic situation in Europe, FERW has successfully secured funding for several new projects for recent rural-to-urban migrants and has continued to expand its programs. GFC supported FERW with an opportunity grant for staff training this past year and will continue to support the organization's capacity building to prepare the grantee for a positive exit.</t>
  </si>
  <si>
    <t>Health project</t>
  </si>
  <si>
    <t>SEVA onlus</t>
  </si>
  <si>
    <t>10641.02</t>
  </si>
  <si>
    <t>educational materials and supplies for the mobile kindergarten program.</t>
  </si>
  <si>
    <t xml:space="preserve">Foundation for Empowerment of Rural Women (FERW) provides livelihood development, literacy, health, and violence prevention programs aimed at nomadic women and their families in the remote western provinces of Mongolia. </t>
  </si>
  <si>
    <t>GFC supports FERW’s mobile preschool and kindergarten, which operates in three remote western districts and provides children aged 4 to 6 with basic numeracy, literacy, life skills, and music classes during the summer months to ensure a smooth transition to primary school.</t>
  </si>
  <si>
    <t>FERW's budget decreased last year due to inflation and a reduction in donations, attributable to the economic situation in Europe; however, the organization was able to continue to expand its programs by opening a new kindergarten site with in-kind contributions from staff and the local community. GFC will provide targeted leverage and capacity- building support to help FERW expand its donor base.</t>
  </si>
  <si>
    <t>10641.01</t>
  </si>
  <si>
    <t>FERW provides livelihood development, literacy, health, and violence prevention programs aimed at nomadic women and their families in the remote western provinces of Mongolia.</t>
  </si>
  <si>
    <t>Our grant supports FERW's mobile preschool and kindergarten, which provides children in three western districts with basic numeracy, literacy, life skills, and music classes during the summer months to ensure a smooth transition to primary school.</t>
  </si>
  <si>
    <t>Providing education in remote, rural areas of Mongolia is an enormous challenge due to geographic isolation, extreme weather conditions, and the nomadic lifestyle of many rural residents. A growing rural population, coupled with increased poverty and inequality, intensifies the difficulties for educators in offering quality education for all. Today, more than half of Mongolians subsist as semi-nomadic herders, moving from one remote pastureland to another, far from village centers or towns and without access to basic education. Children are expected from an early age to assist the family in household chores and the cultivation of livestock, creating a sharp spike in dropout rates for rural communities in middle and secondary school. Although education is compulsory for children up to age 15, scarce local budgets limit the resources available for early childhood education in remote areas, and the distance to and cost of education prevent herder parents from sending their children to village centers for schooling. Children who have accessed preschool and kindergarten achieve higher results and experience smoother transitions to primary school.</t>
  </si>
  <si>
    <t>Established in 1994 as a collective to respond to the livelihood needs and human rights of rural women and their families, the Foundation for Empowerment of Rural Women (FERW) began with microcredit lending programs to shield women from the financial risks of individual herding and to increase small business development. The organization has built a volunteer base of more than 120 small groups in nearly all of Mongolia's 21 districts, or aimags. FERW's core programs include a rural women's microcredit project, a rural women's business development project, a women's literacy program, health and education programs, and violence prevention trainings. In 2006, in response to the need for flexible school-preparedness programs and activities for young children, FERW established a traveling preschool and kindergarten that serves children in western, rural provinces in the summer months. Otgonbayar Chultem, the president and founder of FERW, studied law in Russia and has specialized experience in family counseling and domestic violence issues, and executive director Enkhtaivan Bizya and FERW's other staff members have extensive experience working with rural women.</t>
  </si>
  <si>
    <t>Each summer, from late May through August, FERW serves over 200 children in three western districts who would otherwise not have access to early childhood education. Drawing upon a team of staff and volunteers, including three early childhood development teachers, the group travels to remote areas to teach children basic numeracy, literacy, and life skills, using a variety of visual aids, folk songs, and speaking activities. The teachers track students' progress during the summer months, with the ultimate aim of preparing children for a smooth transition to mainstream schools at the primary-grade level. FERW currently uses profits from livestock raising and bake sales to fund the traveling preschool and kindergarten and is therefore able to offer the educational classes free of charge to children of nomadic families.</t>
  </si>
  <si>
    <t>Further dialogue is needed to clarify OCI scores.</t>
  </si>
  <si>
    <t>Follow-up dialogue is needed to clarify the number of children demonstrating school readiness.</t>
  </si>
  <si>
    <t>Institute of Applied Geology, National Research Co</t>
  </si>
  <si>
    <t>10641</t>
  </si>
  <si>
    <t>Until the 1990s when Mongolia transitioned from a socialist to an open economy, the government and rural collectives supplied the population with basic services. Social and economic changes led to poverty and increased inequality, particularly for rural communities. Today more than half of Mongolians subsist as semi-nomadic herders, moving from one remote pastureland to another, to cultivate livestock that are susceptible to fragile landscape, harsh winters, and animal-born diseases. Scarce local budgets limit the resources available to provide pre-schools and kindergartens in remote areas, and the distance and cost prohibit herder parents from sending children to village centers for schooling. Children who have not accessed pre-school achieve lower results and difficult transitions to school.</t>
  </si>
  <si>
    <t>Established as a collective in 1994 to respond to the livelihood needs of rural women and their families, the Foundation for Empowerment of Rural Women (FERW) began micro credit lending schemes to shield women from the financial risks of individual herding and other small business development. The organization grew to build a volunteer base of more than 120 groups in nearly all of the 21 aimags of Mongolia. The core programs include a rural women's microcredit project, rural women business development project, and more recently in 2006, the establishment of mobile kindergartens for children of these women. In response to the need for school - preparedness programs and activities for the youngest children, FERW has implemented summer kindergartens. Otgonbayar Chultem, the President of FERW, studied law in Russia and has specialized experience on family counseling and domestic violence issues and has assembled a team with extensive experience working with rural women.</t>
  </si>
  <si>
    <t>Each summer from late May through August, FERW serves over 100 children in 3 western districts who would otherwise have no access to pre-school and kindergarten education. Through its mobile kindergartens, a team of 4 staff, including 2 ECD teachers, travel to remote areas to teach children basic numeracy and literacy using a variety of visual aid materials, songs, and speaking activities. The teachers track students progress and aim to ensuring a smooth transition to mainstream schools a the primary grade level. GFC's grant this year will provide educational materials and supplies for students in the mobile kindergartens program.</t>
  </si>
  <si>
    <t>Microcredit initial capital</t>
  </si>
  <si>
    <t>Trainings and book sale</t>
  </si>
  <si>
    <t>ACWW grant</t>
  </si>
  <si>
    <t>13253</t>
  </si>
  <si>
    <t>Oyam</t>
  </si>
  <si>
    <t>Foundation for Inclusive Community Help</t>
  </si>
  <si>
    <t xml:space="preserve">FICH received GFC supplemental grant to participate in a course focusing on Fundraising and Grant Management at an accredited institution in Tanzania. This support, together with GFC coaching and guidance, has allowed FICH to attract funding from both local and international donors. Using tools provided by the GFC sponsored M&amp;E consultant, FICH has redesigned its interventions to be more evidence-based and result-oriented. This has contributed to FICH developing a stronger relationship with key stakeholders such as the Ministry of Gender Labor and Social Development Oyam District Local Government making the interventions of the organization more sustainable and local driven.  </t>
  </si>
  <si>
    <t xml:space="preserve">In the past year, the organization took part in several pro bono trainings, and the expenditure budget includes the value of these trainings. </t>
  </si>
  <si>
    <t>International Labour Organization</t>
  </si>
  <si>
    <t>Twaweza East Africa</t>
  </si>
  <si>
    <t>Pathfinder International</t>
  </si>
  <si>
    <t>12968</t>
  </si>
  <si>
    <t>school fees and for materials for girls in the livelihood program.</t>
  </si>
  <si>
    <t>Fight to Improve Community Health (FICH) responds to the needs of conflict-affected children and youth, mostly girls who were abducted and abused by the Lord’s Resistance Army, through opportunities to obtain second-chance education and job skills training, savings and entrepreneurship initiatives, and counseling and psychosocial support.</t>
  </si>
  <si>
    <t>GFC supports FICH’s girls’ secondary-education and livelihood training initiatives, which also address issues of stigmatization.</t>
  </si>
  <si>
    <t xml:space="preserve">Last year, FICH was recognized by the Oyam District government as the best local grassroots partner of the year. With coaching from peer organizations that FICH connected with during the 2016 Uganda Knowledge Exchange workshop, and with support from the GFC-funded organizational development and monitoring and evaluation consultant, FICH was able to rebrand itself competitively and improve the quality of its programs. Using opportunity grants from GFC, FICH organized several refresher trainings for its staff and attracted experienced volunteers. Over 60 percent of the girls FICH supports had excellent grades in the Uganda national examination last year, and more than 80 percent completed FICH’s livelihood training program and are earning income. FICH has clear programmatic indicators to measure all its achievements. FICH has also incorporated its GREAT (Gender Roles, Equality and Transformation) program model into its second-chance education initiative for conflict-affected girls to help respond to their needs. </t>
  </si>
  <si>
    <t xml:space="preserve">GFC technical guidance and organizational development support, in addition to FICH’s own networking efforts, account for several OCI improvements. </t>
  </si>
  <si>
    <t>FICH has successfully sharpened its monitoring, evaluation, and learning tools with support from a GFC consultant and has incorporated these advances into the other programs it implements. As a result, the organization has developed clear learning indicators and has been able to sharpen its data collection, analysis, and usage skills for its girls’ empowerment initiatives.</t>
  </si>
  <si>
    <t xml:space="preserve">International Labour Organisation </t>
  </si>
  <si>
    <t>Twaweza</t>
  </si>
  <si>
    <t>Pathfinder International &amp; ICPA Uganda</t>
  </si>
  <si>
    <t>12507</t>
  </si>
  <si>
    <t>the mentorship program, entrepreneurship training for girls, tutoring for girls, and staff salaries.</t>
  </si>
  <si>
    <t>FICH had a remarkable year, during which the organization significantly improved its programs. FICH combined financial support from GFC and partnerships with CEDA International and Twaweza’s Uwezo initiative to scale up its girls’ empowerment (livelihood and mentorship) programs for maximum geographic reach. The organization reached over 500 girls in three public schools, and its livelihood skills program was further expanded with additional funding from the International Labor Organization. During the past year, FICH took advantage of various GFC value-added services, including an organizational development grant to put in place a broad set of management skills to transform its operations. Technical expertise from a GFC-supported monitoring and evaluation (M&amp;E) consultant enabled FICH to have one of its staff trained in M&amp;E, and the organization now has established structures to measure key learning outcomes. With a GFC opportunity grant, FICH staff attended a training focused on resource and community mobilization, and this opportunity contributed to the organization’s ability to identify youth-led organizations to form a regional working group around the United Nations’ Youth Engagement and Employment project in Uganda. In the coming year, GFC will work with the organizational development and M&amp;E consultants to help FICH gain national NGO status.</t>
  </si>
  <si>
    <t>The increase in OCI scores, especially in ML&amp;E and financial management, is due to support FICH received from the organizational development and M&amp;E consultants, as well as guidance from the GFC partners network in Uganda.</t>
  </si>
  <si>
    <t>FICH’s budget increase is due to funding received from new partners such as Twaweza and the ILO.</t>
  </si>
  <si>
    <t>The International Labor Organization recognized FICH for its impressive work on various girls’ enterprise initiatives.</t>
  </si>
  <si>
    <t>Twaweza (Uwezo)</t>
  </si>
  <si>
    <t>12128</t>
  </si>
  <si>
    <t>learning materials for the girls’ secondary-education program, livelihood skills training program expenses, and staff stipends.</t>
  </si>
  <si>
    <t xml:space="preserve">Fight to Improve Community Health (FICH) responds to the needs of conflict-affected children and youth, mostly girls who were abducted and abused by the Lord’s Resistance Army, through opportunities to obtain second-chance education and job skills training, savings and entrepreneurship initiatives, and counseling and psychosocial support. </t>
  </si>
  <si>
    <t>FICH’s partnership with CEDA International resulted in the expansion of its mentorship and leadership program for girls in secondary school, which led to the increase in number served.</t>
  </si>
  <si>
    <t>The increase in ML&amp;E is due to participation in a GFC webinar and support received from CEDA International, a member of the Partnership to Strengthen Innovation and Practice in Secondary Education.</t>
  </si>
  <si>
    <t>The budget growth is a result of the International Labor Organization increasing its funding for FICH’s livelihood skills initiatives.</t>
  </si>
  <si>
    <t>11715</t>
  </si>
  <si>
    <t>materials for the girls' livelihood program and for staff stipends.</t>
  </si>
  <si>
    <t xml:space="preserve">Fight to Improve Community Health (FICH) responds to the needs of conflict-affected children and youth, mostly girls who were abducted and abused by the Lord's Resistance Army, through opportunities to obtain second-chance education and job skills training, savings and entrepreneurship initiatives, and counseling and psychosocial support. </t>
  </si>
  <si>
    <t>GFC supports FICH's girls' secondary-education and livelihood training initiatives, which also address issues of stigmatization.</t>
  </si>
  <si>
    <t>Oyam District, in northern Uganda, was one of the areas most affected by the Lord's Resistance Army (LRA) conflict. It is also one of the most underserved districts, due to its remote location. Addressing post-conflict needs, building social cohesion, and finding solutions to the education and livelihood needs of young people remain high priorities for the district. Among the major impacts of the LRA war are the deep mental-health wounds still affecting people in Oyam District and other parts of northern Uganda. A recent study by UNICEF found that between 53 and 74 percent of the population in northern Uganda meets the diagnostic criteria for mental-health disorders. Mental-health issues particularly affect youth who were abducted as children and subjected to various forms of abuse and atrocities. In addition, a number of educational facilities were destroyed during the conflict, and many teachers were traumatized. As a result, a generation of Ugandan children in conflict-affected districts such as Oyam has missed out on education, and there has been a disruption of livelihood opportunities, which has contributed to widespread unemployment.</t>
  </si>
  <si>
    <t>Fight to Improve Community Health (FICH) is a youth-led organization established in 2008 to support poor, rural youth whose lives and families have been affected by the LRA war. The organization uses a youth participation and family-oriented approach to empower its beneficiaries. FICH is made up of young people who consider themselves fortunate to have escaped abduction by the LRA. Its founder is Okello Emmy Zoomlamai, a social worker who had friends and relatives who were abducted and killed during the conflict. After the war ended, he established FICH to help survivors. Zoomlamai is a results-oriented young man with a passion for supporting children. He has great skills in community mobilization and holds a diploma in community health and in human resource management, as well as a certificate in project planning and management. Zoomlamai was recognized in January 2013 by the Youth Employment Network when FICH became the first runner-up at the "What’s working?" worldwide competition organized by the International Labor Organization.</t>
  </si>
  <si>
    <t>With 12 volunteers, three full-time staff, and a part-time social worker, FICH serves over 300 children. Its programs provide second-chance education opportunities and livelihood skills training for girls, while promoting group savings and entrepreneurship  through its village savings and loans associations. The organization assists the girls with gaining admission to public schools and further supports them with learning materials. FICH also provides a monthly orientation for the teachers in the schools attended by FICH beneficiaries, equipping the teachers with counseling skills that enable them to provide psychosocial support and address the special social needs of the beneficiaries to help them stay in school. Beneficiaries attend twice-a-week trainings to learn how to make environmentally friendly cookstoves that they produce and sell to generate income for themselves and their families. FICH also organizes community and school outreach programs.</t>
  </si>
  <si>
    <t>FICH is very well positioned to grow, as it has already obtained some level of visibility as a result of the Youth Employment Network exposure. The organization has also shown impressive potential to directly mobilize local resources and community members to address the needs of conflict-affected girls. Although it is at a relatively early stage in its development, FICH has successfully created a sound combination of effective programs and a basic record-keeping system. GFC's value-added services and peer learning opportunities will help FICH realize its growth potential.</t>
  </si>
  <si>
    <t>Oyam District government</t>
  </si>
  <si>
    <t>13014</t>
  </si>
  <si>
    <t>Foundation for Initiatives in Development and Education for All</t>
  </si>
  <si>
    <t xml:space="preserve">salaries, rent, medical supplies, and extracurricular activities. </t>
  </si>
  <si>
    <t>Foundation for Initiatives in Development and Education for All (IDEA) addresses the underlying financial and nonfinancial factors that cause children to drop out of school through its community-appropriate educational, vocational, and scholarship program.</t>
  </si>
  <si>
    <t>GFC supports the Play and Learn centers, which provide children aged 3 to 8 with nonformal education and extracurricular activities, with the goal of mainstreaming them into formal schools, and which engage parents, teachers, and community members to prevent children from dropping out of school and to ensure the children’s academic success.</t>
  </si>
  <si>
    <t>IDEA continues to grow in its impact, expenditure budget, and organizational capacity. This past year, the organization opened a new e-learning center for children in Kothrud (a suburb of Pune), increasing its focus on providing digital literacy through e-learning centers for children. The organization also expanded its study centers to another slum in Pune, bringing the total number of study centers to 14. IDEA launched Project Umang, a women empowerment program, with the support of Tata Communications. To bring about sustainable impact in the community, IDEA partnered with Social Venture Partners, Cotiviti Healthcare, All State Solutions, and Tata Trent. Usha Pillai, one of the founders of IDEA, participated in a Knowledge Exchange held in Mumbai in February 2017.</t>
  </si>
  <si>
    <t>A new project that was launched last year accounts for the increase in the expenditure budget.</t>
  </si>
  <si>
    <t>Tata Communications Ltd</t>
  </si>
  <si>
    <t>Sir Peter Ustinov Foundation - BMZ</t>
  </si>
  <si>
    <t>HT Parekh Foundation</t>
  </si>
  <si>
    <t>Global Giving - UK</t>
  </si>
  <si>
    <t>SVP Philanthropy Foundation</t>
  </si>
  <si>
    <t>12659</t>
  </si>
  <si>
    <t>salaries, rent, medical supplies, and extracurricular activities.</t>
  </si>
  <si>
    <t>During the past year, IDEA expanded its presence in 13 slums and two schools in Pune and 25 schools and 20 villages in other districts of Maharashtra. The organization also positioned itself as a leader in the education sector by hosting the Inclusive Education - Worldwide Experiences conference, where leaders and practitioners from India, South Africa, and Burkina Faso presented and exchanged best practices on inclusive education. IDEA also strengthened its staff capacity by encouraging staff to attend workshops and trainings on financial management, documenting impact, and fundraising. IDEA has started a crowdsourcing campaign through GlobalGiving, which will allow it to create an alternative revenue stream. GFC plans to engage IDEA’s leadership in a Knowledge Exchange later this year and provide targeted support to further strengthen its fundraising capacity.</t>
  </si>
  <si>
    <t>Tata Communiction ltd.for Project Umang -</t>
  </si>
  <si>
    <t>Give India for Ashakiran Project+Give India - Local</t>
  </si>
  <si>
    <t>Symantec Software India Pvt. Ltd'</t>
  </si>
  <si>
    <t>Global Funds for Children-P&amp;L</t>
  </si>
  <si>
    <t>12150</t>
  </si>
  <si>
    <t xml:space="preserve">salaries, rent, teaching aides and medical camps for the Play &amp; Learn Centers in Pune slums. </t>
  </si>
  <si>
    <t>Foundation for Initiatives in Development and Education for All (IDEA) addresses the underlying financial and nonfinancial factors that cause children to drop out of school through its community-appropriate educational, vocational, and scholarship programs in nine slums in Pune.</t>
  </si>
  <si>
    <t>IDEA continues to benefit from a GFC organizational development award that enabled the organization to improve its financial management and its monitoring and evaluation systems. During the last year, IDEA was shortlisted for the India NGO Award and expanded its programs through new funding from Germany’s Federal Ministry for Economic Cooperation and Development (BMZ) and the Sir Peter Ustinov Foundation. The organization also developed its first online management information system, which allows staff to track multiple outcome indicators for program participants. IDEA used a GFC opportunity grant to attend a summit on online fundraising in July, which increased the organization’s fundraising capacity. GFC plans to continue to strengthen IDEA by providing targeted support to build the organization’s visibility in the region and further grow its fundraising capacity.</t>
  </si>
  <si>
    <t>The increase in the OCI score for the board requires further dialogue with the grantee.</t>
  </si>
  <si>
    <t>The increase in IDEA’s expenditure budget is due to new funding from Germany’s Federal Ministry for Economic Cooperation and Development (BMZ) and the Sir Peter Ustinov Foundation, as well as additional funding from the Volkart Foundation.</t>
  </si>
  <si>
    <t>SPUF- BMZ</t>
  </si>
  <si>
    <t>VOLKART FOUNDATION</t>
  </si>
  <si>
    <t>GIVEINDIA</t>
  </si>
  <si>
    <t>CARING FRIENDS</t>
  </si>
  <si>
    <t>NEESHA KHARVA</t>
  </si>
  <si>
    <t>11747</t>
  </si>
  <si>
    <t xml:space="preserve">salaries, rent, teaching aids, and medical camps. </t>
  </si>
  <si>
    <t xml:space="preserve">Foundation for Initiatives in Development and Education for All (IDEA) addresses the underlying financial and nonfinancial factors that cause children to drop out of school through its community-appropriate educational, vocational, and scholarship programs in nine slums in Pune. </t>
  </si>
  <si>
    <t>GFC supports the Play and Learn centers, which provide children aged 5 to 8 with nonformal education and extracurricular activities, with the goal of mainstreaming them into formal schools, and which engage parents, teachers, and community members to prevent children from dropping out of school and to ensure the children's academic success.</t>
  </si>
  <si>
    <t>GiveIndia</t>
  </si>
  <si>
    <t>Symantec</t>
  </si>
  <si>
    <t>SPUF</t>
  </si>
  <si>
    <t>Volkart</t>
  </si>
  <si>
    <t>11310</t>
  </si>
  <si>
    <t>salaries, rent, teaching aids, medical camps, and administrative costs.</t>
  </si>
  <si>
    <t xml:space="preserve">Foundation for Initiatives in Development and Education for All (IDEA) addresses the underlying financial and nonfinancial factors that cause children to drop out of school through its community-appropriate educational, vocational, and scholarship programs and its creative methodology in nine slums in Pune. </t>
  </si>
  <si>
    <t>GFC supports the Play and Learn centers, which provide children aged 5 to 8 with nonformal education and extracurricular activities, with the goal of mainstreaming them into formal schools, and which engage parents, teachers, and community members to prevent children from dropping out of school and to ensure the children’s academic success.</t>
  </si>
  <si>
    <t>Give US</t>
  </si>
  <si>
    <t>VOLKART</t>
  </si>
  <si>
    <t>God Parents</t>
  </si>
  <si>
    <t>11029</t>
  </si>
  <si>
    <t>IDEA addresses the underlying financial and nonfinancial factors that cause children to drop out of school through its community-appropriate educational, vocational, and scholarship programs and its creative methodology in nine slums in Pune.</t>
  </si>
  <si>
    <t>Our grant supports the Play &amp; Learn centers, which provide children aged 5 to 8 with nonformal education and extracurricular activities, with the goal of mainstreaming them into formal schools, and which engage parents, teachers, and community members to prevent children from dropping out of school and to ensure the children's academic success.</t>
  </si>
  <si>
    <t>According to UNICEF about 42 million children aged 6 to 10 are not attending school in India. About one-third of children who enter primary school drop out before reaching the upper-primary level and another one-third drop out before reaching high school. UNICEF's report on Inclusive Classroom, Social Inclusion/Exclusion and Diversity published in 2010 notes that feelings of alienation and inability to adapt to learning practices and processes can also lead them to drop out of school. Children from socio-economically marginalized communities are more likely to drop out of schools. Furthermore, out of school children when mainstreamed in schools feel out of place in the classroom and their restlessness can be identified as bad behavior by teachers. Supervision from parents and teachers, supplemental classes to help improve their academic performance, creative learning tools, and encouragement, motivation or incentive to stay in school contributes in decreasing the dropout rates.</t>
  </si>
  <si>
    <t>The Foundation for Initiatives in Development and Education for All (IDEA), founded in 2002,  evolved from the in-depth study conducted by the founder, Usha Pillai, into the causes leading to high dropout numbers in the socio-economically marginalized communities living in the slums of Pune. The study found that in addition to economic constrains, the age of students at enrollment, lack of interest, out of place feeling in schools, and parent's lack of motivation to further their children's education were some of the key factors in children dropping out of schools. IDEA's four programs designed to address the community specific issues are implemented in nine urban slum areas of Pune. The community based programs include field visits to identify out of school children, play and learn centers for children aged 5 to 8, and study centers for children aged 8 to 12. The school based programs work in local schools to provide remedial classes, study skills workshops, health awareness, and extracurricular activities. A scholarship program provides financial assistance to needy children. Finally, the skills development program provides vocational training to dropouts, youth, and young women. Founder and director Usha Pillai has a PhD in social work and previously worked with the Community Aid and Sponsorship Programme (CASP).</t>
  </si>
  <si>
    <t>The play and learn centers are for children between the ages of 5 to 8 who have never been enrolled in school, are dropouts, or are enrolled in primary education. The ten centers located throughout the nine slums reach a total of 600 children and provide educational classes, games, and other extracurricular activities to engage children. Each center has a community worker, a teacher and a parents committee to implement programs for two batches of 30 children six days a week for two hours a day. The centers also provide medical care and supplemental nutrition to the children. Additionally, community and parents are engaged to help enroll out of school children in schools. The teachers monitor student's progress by ensuring that children continue to attend the centers even after they are enrolled in mainstream schools. IDEA evaluates each student's performance during their initial entry to the center and on a periodic basis. GFC's grant will support the play and learn centers.</t>
  </si>
  <si>
    <t>Godparents.in</t>
  </si>
  <si>
    <t>11408</t>
  </si>
  <si>
    <t>Pazardjik</t>
  </si>
  <si>
    <t>Foundation for Multi-ethnic Cooperation, Napredak</t>
  </si>
  <si>
    <t>education trainings, salaries, and program materials.</t>
  </si>
  <si>
    <t xml:space="preserve">The Foundation for Multi-ethnic Cooperation, Napredak, provides Roma youth in the city of Pazardjik with education and job training, health programs, social services, and creative activities that keep the youth off the streets. </t>
  </si>
  <si>
    <t>GFC supports Napredak’s school integration program, which transports economically vulnerable Roma children from the Romani neighborhood to the desegregated schools near the center of town and places a Roma mentor in the classroom.</t>
  </si>
  <si>
    <t>Napredak has very dedicated staff who have been assisting the marginalized Roma community for more than a decade. However, the organization was never able to focus on strengthening its organizational capacity, which left it vulnerable to the difficult funding environment for NGOs in Bulgaria and southeastern Europe following the 2008 financial crisis. Napredak's budget continues to decline, and because the organization has not been able to alter this trend, GFC is exiting with this final grant.</t>
  </si>
  <si>
    <t>Number of program participants who completed the school year</t>
  </si>
  <si>
    <t>10313.02</t>
  </si>
  <si>
    <t>Napredak provides Roma youth in the city of Pazardjik with education and job training, health programs, social services, and creative activities to keep the youth off the streets.</t>
  </si>
  <si>
    <t>Our grant supports Napredak's school integration program, which transports economically vulnerable Roma children from the Romani neighborhood to the desegregated schools near the center of town and provides the support of a Roma mentor in the classroom.</t>
  </si>
  <si>
    <t>The Roma in Bulgaria are the country's third-largest ethnic group. In 2001, the official census estimated that there were 370,908 Roma in Bulgaria, equivalent to 4.7 percent of the country's total population, making Bulgaria the European country with the highest percentage of Roma. Unofficial estimates, however, put the Roma population at around 8 to 10 percent. The Roma population was one of the hardest hit communities by Bulgaria's transition from communism, and it remains in great need of support. There are many ways in which Roma children are failed by current Bulgarian support systems as well as existing family structures. Parents are often forced to leave the country to find work as illegal aliens abroad, leaving their children with relatives or neighbors. Roma children are also failed by the Bulgarian educational system, which does not accommodate children who, like the majority of Roma children, do not speak Bulgarian as their first language. Children who do not already know Bulgarian are never taught the language in school, and they can rise as high as the eighth grade while still being completely illiterate in the language in which their lessons are taught. The city of Pazardjik, with a population of around 95,500, is the capital of the Pazardjik Province and home to a large Roma community.</t>
  </si>
  <si>
    <t>When established in 1996, the Foundation for Multi-ethnic Cooperation-Napredak, was the only organization serving the Roma community in Pazardjik. The organization focuses on education, labor, social services, and health. Napredak partners with local government institutions and NGOs implementing projects to improve opportunities for the integration of the Roma people into Bulgarian society. The organization also works with the local employment office to assist Roma people looking for work, often locating or suggesting potential employees, and works with international organizations that want to donate supplies or educational materials. Napredak's programs concentrate on integrating Roma children, particularly girls, into Bulgarian schools; sharing Romani culture within and beyond the neighborhood; and providing assistance with filling out legal documents for the almost entirely illiterate Roma population. The organization also runs very successful summer camps, one for Roma students and one integrated camp with Bulgarian and Roma children. Ninety percent of Napredak's staff is from the Roma community, and the organization's director, Plamen Sankov, is considered a community leader.</t>
  </si>
  <si>
    <t>Napredak's largest project transports economically vulnerable Roma children aged 6 to 12 from the Romani neighborhood to the desegregated schools nearer the center of town and provides the support of a Roma mentor in the classroom. These schools have a much higher standard of education and also aid the children in mastering the Bulgarian language, a common challenge among the Turkish-speaking people in this particular community. The project also works to artistically and physically stimulate the youth from the neighborhood in constructive ways that keep them off the streets. Napredak is currently working to expand the school integration program to include a preschool project that will prepare Roma children entering first grade for integration into mainstream Bulgarian schools.</t>
  </si>
  <si>
    <t>In year 2, Napredak reported only children and youth directly served by the program that GFC was supporting.</t>
  </si>
  <si>
    <t>A large grant from the Roma Education Fund ended last year, as fewer funders are providing grants for  education integration programs.</t>
  </si>
  <si>
    <t>10313.01</t>
  </si>
  <si>
    <t>Roma in Bulgaria are the country's third-largest ethnic group. In 2001, official statistics estimated that there were 370,908 Roma in Bulgaria, equivalent to 4.7 percent of the country's total population, making Bulgaria the European country with the highest percentage of Roma. Unofficial estimates, however, put the Roma population at around 8 to 10 percent. With Bulgaria's transition from communism, the Roma community was one of the hardest-hit and most in need of support. There are many ways in which Roma children are failed by current Bulgarian support systems as well as existing family structures. Parents are often forced to leave the country to find work as illegal aliens abroad, leaving their children with relatives or neighbors. Roma children are also failed by the Bulgarian educational system, which does not accommodate children who, like the majority of Roma children, do not speak Bulgarian as their first language. Children who do not already know Bulgarian are never taught the language in school, and they can make it as high as the eighth grade while still being completely illiterate in the language in which their lessons are taught. The city of Pazardjik, with a population of around 95,485, is the capital of the Pazardjik Province and home to a large Roma community.</t>
  </si>
  <si>
    <t>When established in 1996, the Foundation for Multiethnic Cooperation, Napredak, was the only organization serving the Roma community in Pazardjik. The organization focuses on education, labor, social services, and health. Napredak partners with local government institutions and NGOs implementing projects in Pazardjik to improve opportunities for integration of the Roma people into Bulgarian society. The organization also works with the local employment office to assist Roma people looking for work, often locating or suggesting potential employees, and works with international organizations that want to donate supplies or educational materials. Napredak's programs concentrate on integrating Roma children into Bulgarian schools, sharing Romani culture within and beyond the neighborhood, and providing assistance with the filling out of legal documents for the almost entirely illiterate Roma population. The organization also runs very successful summer camps, one for Roma students and one integrated camp with Bulgarian and Roma children. Ninety percent of Napredak's staff is from the Roma community, and the organization's director, Plamen Sankov, is considered a community leader.</t>
  </si>
  <si>
    <t>Napredak's largest project transports economically vulnerable Roma children aged 6 to 12 from the Romani neighborhood to the desegregated schools nearer to the center of town and provides the support of a Roma mentor in the classroom. These schools have a much higher standard of education and also aid the children in mastering the Bulgarian language, a common challenge among the Turkish-speaking people in this particular community. The project also works to artistically and physically stimulate the youth from the neighborhood in constructive ways that keep them off the streets. The organization recently decided to expand this already successful program to include children at an earlier age. The preschool program will focus on children going into first grade and will prepare Roma children for integration into mainstream Bulgarian schools.</t>
  </si>
  <si>
    <t>Roma Education Fund</t>
  </si>
  <si>
    <t>12697</t>
  </si>
  <si>
    <t>Esik</t>
  </si>
  <si>
    <t>Foundation on Education Development</t>
  </si>
  <si>
    <t>Letter of Interest</t>
  </si>
  <si>
    <t>salaries for teachers, equipment and materials for a soccer camp, and sessions with a psychologist.</t>
  </si>
  <si>
    <t>The Foundation on Education Development (FED) provides supplementary education programs, including national test preparation, special education, and civic education, for children from poor families that have migrated back to Kazakhstan from other countries.</t>
  </si>
  <si>
    <t>GFC supports FED’s oralman (returnee) education and integration program, which provides oralman children with training in the Kazakh and Russian languages and supports their integration into the Kazakh school system.</t>
  </si>
  <si>
    <t>Although challenges remain for FED in the area of fundraising, the organization believes that its relationship with GFC has improved its planning, governance, monitoring, financial management, and community and external relations. In particular, FED credits its participation in GFC Knowledge Exchanges with advancements in its strategic planning and program development. After FED participated in the 2012 Knowledge Exchange in Almaty, Kazakhstan, the organization created its first strategic plan. One part of that plan included a new educational summer camp for oralman children. FED first implemented this aspect of the strategic plan in 2013, and since then over 600 children have participated in the summer camps.</t>
  </si>
  <si>
    <t>The organization was successful last year in increasing the number of children attending its summer camp.</t>
  </si>
  <si>
    <t>12178</t>
  </si>
  <si>
    <t>salaries for teachers, equipment and materials for summer camp, and sessions with a psychologist.</t>
  </si>
  <si>
    <t>The Foundation on Education Development provides supplementary education programs, including national test preparation, special education, and civic education, for children from poor families that have migrated back to Kazakhstan from other countries.</t>
  </si>
  <si>
    <t>GFC supports the organization’s oralman (returnee) education and integration program, which provides oralman children with training in the Kazakh and Russian languages and supports their integration into the Kazakh school system.</t>
  </si>
  <si>
    <t>The Foundation on Education Development continues to implement its first-ever strategic plan, and during the last year the organization more than doubled the number of children it directly served in the Esik area. The organization faces fundraising challenges, but its strategic plan and strong team should help the organization maintain high-quality educational services. GFC will continue to assist the Foundation on Education Development with leveraging and visibility inputs.</t>
  </si>
  <si>
    <t>11802</t>
  </si>
  <si>
    <t>salaries for staff, teachers, and psychologists, and for financial administration.</t>
  </si>
  <si>
    <t>GFC supports the organization's oralman (returnee) education and integration program, which provides oralman children with training in the Kazakh and Russian languages and supports their integration into the Kazakh school system.</t>
  </si>
  <si>
    <t>A staff member from the Foundation on Education Development attended a GFC Knowledge Exchange in 2012, an event that led to the creation of the organization's first-ever strategic plan. The organization recently implemented part 1 of the strategic plan, a summer camp for the oralman children near Esik. The organization's team is strong and the programs are developing, but the organization still has not been able to secure additional funding sources besides GFC. This is a concern, and although GFC will continue to advise on this process, if the organization does not show some success in securing more sources of funding, it should be prepared for exit.</t>
  </si>
  <si>
    <t xml:space="preserve">During the past year, the organization again wrote several grant proposals for additional funding from other sources, but these proposals were not successful. GFC has advised the Foundation on Education Development on writing grants and will continue to monitor the process as the organization applies for more grants. </t>
  </si>
  <si>
    <t>11327</t>
  </si>
  <si>
    <t xml:space="preserve">The Foundation on Education Development provides supplementary education programs, including national test preparation, special education, and civic education, for children from poor families that have migrated back to Kazakhstan from other countries. </t>
  </si>
  <si>
    <t>GFC supports the organization’s oralman education and integration program, which provides oralman (returnee) children with training in the Kazakh and Russian languages and supports their integration into the Kazakh school system.</t>
  </si>
  <si>
    <t>The organization has tried to increase its budget and bring in additional sources of funding. However, it has not yet been able to do so. GFC is advising on this process, but if the organization's budget and services continue to decline, GFC may exit this group next year.</t>
  </si>
  <si>
    <t>During the past year, the organization wrote several grant proposals for additional funding from other sources, but these proposals were not successful. GFC has advised the Foundation on Education Development on writing grants and will continue to monitor the process as the organization applies for more grants.</t>
  </si>
  <si>
    <t>10309.02</t>
  </si>
  <si>
    <t>Our grant supports the organization's oralman education and integration program, which provides oralman (returnee) children with training in the Kazakh and Russian languages and supports their integration into the Kazakh school system.</t>
  </si>
  <si>
    <t>The educational system in Kazakhstan has been changed often since independence in 1991, with unpredictable adjustments adversely affecting the quality of education offered nationwide. In particular, oralman children, who are children of ethnic Kazakh background who have returned to Kazakhstan from abroad, have been left out of the Kazakh national educational curriculum development. These children often have been trained in a completely different educational program and have no knowledge of the Kazakh and/or Russian language. The modern educational system in Kazakhstan does not provide linguistic adaptation courses for these children, nor does it support their adaptation to the Kazakh national curriculum. A number of these students live in villages surrounding Kazakhstan's former capital, Almaty. The village of Bolek, located 50 kilometers east of Almaty near the town of Esik, has over 2,000 inhabitants, and its school has over 600 students and 50 teachers. Most of the village's inhabitants are seasonal workers, and only a small minority of the students is from families with a stable, average income; the rest are from families with monthly incomes below the subsistence minimum wage.</t>
  </si>
  <si>
    <t>Started in 2005, the Foundation on Education Development works to provide additional educational programs for children and youth from socially vulnerable strata of the population of Bolek village and the outskirts of the nearby town of Esik. The Foundation on Education Development's education projects include civic education, preparation for the Unified National Test for eleventh-grade students, education for gifted students, education for children with disabilities, individualized education and education monitoring, and programs for oralman children in the Bolek village school of over 600 students. The organization was founded by Almaz Akhmetov, whose parents are the headmaster and a teacher at the Bolek secondary school.</t>
  </si>
  <si>
    <t>This program provides classes for students who are returnees from abroad, mostly Uzbekistan, Turkmenistan, and China. The program helps them adapt to the Cyrillic alphabet, which is used for both Kazakh and Russian. This instruction is followed by Kazakh and Russian language training, as well as assistance with adapting to the Kazakh educational curriculum. Special efforts are made to encourage the students to participate fully in school and social activities.</t>
  </si>
  <si>
    <t>FED has been reliant on GFC's support. Fundraising from diverse sources is a top priority this year.</t>
  </si>
  <si>
    <t>10309.01</t>
  </si>
  <si>
    <t>The educational system in Kazakhstan has seen little stability since the country's independence in 1991 and has consistently undergone changes that have adversely affected the quality of education offered nationwide. The current system does not take into account the social, mental, and physical conditions of students. Particularly affected are Oralman children, who are children of ethnic Kazakh background who have returned to Kazakhstan from abroad. These children often have been trained in a completely different educational program and have no knowledge of Kazakh and/or Russian. The modern educational system in Kazakhstan does not provide linguistic adaptation courses for these children, nor support their adaptation to the Kazakh educational curriculum. A number of these students live in villages surrounding Kazakhstan's former capital, Almaty. Bolek Village, located 50 kilometers east of Almaty, has 2,092 inhabitants, and its school has 580 students and 52 teachers. Most of the village's inhabitants are seasonal workers, and only 58 of the students are from families with a stable, average income; the rest are from families with monthly incomes below the subsistence minimum wage.</t>
  </si>
  <si>
    <t>Started in 2005, the Foundation on Education Development works to develop education in the Enbekshikazak region and to provide additional educational programs for children and youth from socially vulnerable strata of the population. The organization works primarily with children from Bolek and the outskirts of the nearby town of Esik. Currently, the Foundation on Education Development has education projects addressing the following areas: civic education, preparation for the United National Test (UNT) for eleventh-grade students, education for gifted students, education for children with disabilities, individualized education and education monitoring, and programs for Oralman children. Even with its small budget, the organization has been able to work with 580 children to date, including 226 students in grades 7 to 11 on civic education. The organization was founded by Almatz Akhmetov, whose parents are the headmaster and a teacher at the Bolek secondary school.</t>
  </si>
  <si>
    <t>This program provides classes for students who are returnees from abroad. Most of these students are from Uzbekistan, Turkmenistan, and China. The program helps them adapt to the Cyrillic alphabet, which is used for both Kazakh and Russian. This instruction is followed by Kazakh and Russian language training as well as assistance with adapting to the Kazakh educational curriculum. Special efforts are made to encourage the students to participate fully in school and social activities. To date, this program has benefited 209 students: 193 students from Uzbekistan, three from China, three from Kyrgyzstan, and ten from Turkmenistan. The Foundation on Education Development's first grant from GFC will support the Oralman education program for 44 students.</t>
  </si>
  <si>
    <t>11121</t>
  </si>
  <si>
    <t>Free Minds Book Club and Writing Workshop</t>
  </si>
  <si>
    <t>Founded in 2002, Free Minds Book Club and Writing Workshop reaches an extremely underserved and at-risk segment of the population in Washington, DC-incarcerated youth. Free Minds' mission is to introduce incarcerated males between the ages of 16 and 24 to the life-changing power of books and creative writing, to mentor them, and to connect them to support services throughout their entire incarceration and reentry. Free Minds has three core programs: the Book Club and Writing Workshop meets weekly in the DC Jail; the Continuing Support Program establishes regular correspondence with book club members who have been transferred to federal prison outside of DC; and the Reentry Support Program connects released inmates with community resources like alternative schools, job and vocational training programs, and GED programs. 
Free Minds has continued to grow and increase its impact since its partnership with GFC began in 2007. The number of Free Minds members has increased from 94 to 221, and the budget has grown from $30,000 to nearly $200,000. Most notably, the impact of Free Minds is evidenced by its members having substantially lower than average recidivism rates-28 percent compared to the national average of 90 percent. Over the last six years, Free Minds has benefited from an array of GFC value-added services, including over $14,000 in leverage and an Organizational Development Award to work with a consultant on building capacity in three areas: strategic planning; fundraising; and monitoring, learning, and evaluation. It also received  two opportunity grants, one to aid in a successful leadership transition. Free Minds is poised to continue to excel and aims to eventually develop and implement a Program Development Package to provide earned income by replicating the program model in prisons throughout the US.</t>
  </si>
  <si>
    <t>1846.04</t>
  </si>
  <si>
    <t>Free Minds introduces young male inmates at the DC Jail to the transformative power of books and creative writing by mentoring them and connecting them to supportive services throughout their incarceration and after their reentry into the community.</t>
  </si>
  <si>
    <t>Our grant supports Free Minds' three core programs: the Book Club and Writing Workshop, Continuing Support, and Reentry Support.</t>
  </si>
  <si>
    <t>A rising number of 16- and 17-year-old males are being charged as adults for felony crimes and incarcerated at the DC Jail. Many of these young men have dropped out of school, and on average they read at the fifth-grade level. Academic failures coupled with fresh criminal records have a devastating effect on prospects for any future educational or professional achievement. Moreover, inmates are often transferred to federal prison facilities across the country, separating them from family members and community support. While incarcerated at the DC Jail, inmates receive on average less than three hours of classroom instruction per week. Without education, many inmates see criminal activity as their only viable livelihood. Indeed, up to 90 percent of juvenile offenders incarcerated as adults re-offend within one year after release, according to the Bureau of Justice Statistics.</t>
  </si>
  <si>
    <t>Tara Libert and Kelli Taylor worked for several years in documentary film production that included features on issues such as the death penalty, prison overcrowding, and juvenile justice reform. Drawn to direct service, Tara and Kelli founded Free Minds in 2002 to reach an extremely underserved segment of at-risk youth in Washington, DC. Free Minds' mission is to introduce incarcerated youth to the life-changing power of books and creative writing, to mentor them, and to connect them to support services throughout their entire incarceration and reentry. Free Minds also fosters strong ties between young inmates, their families, and the community through public readings and exhibits of members' poetry. The organization is dedicated to raising awareness of the issues faced by incarcerated youth, making presentations to the DC Superior Court and often testifying in front of the DC Council regarding the importance of educational programming for incarcerated youth. Free Minds has also worked closely with the Campaign for Youth Justice on advocacy regarding the incarceration of juveniles in adult facilities.</t>
  </si>
  <si>
    <t>Free Minds runs three programs for incarcerated and newly released youth. The Book Club and Writing Workshop meets every week in the DC Jail to discuss a work of contemporary literature with newly incarcerated males between the ages of 16 and 24. Book club members engage in creative writing exercises to reflect on their lives and dreams for the future. By sharing their work aloud, they develop and practice leadership, honesty, trust, and tolerance. Through the Continuing Support Program, which works with book club members who have been transferred to federal prison, Free Minds establishes regular correspondence with youth and each month sends them one new book, discussion questions, and a writing assignment. The Reentry Support Program connects released inmates with community resources like alternative schools, job and vocational training programs, and GED programs. Free Minds has also initiated a limited internship program that allows the organization's beneficiaries to work in the Free Minds office for one week following their release, assisting with basic administrative tasks and learning necessary job readiness skills.</t>
  </si>
  <si>
    <t>As a result of increased positive community feedback on public events, Free Minds has begun to track the number of adults being reached indirectly through events and newsletters.</t>
  </si>
  <si>
    <t>Rockefeller Philanthropy Advisors</t>
  </si>
  <si>
    <t>Philip L. Graham Fund</t>
  </si>
  <si>
    <t>Cafritz Foundation</t>
  </si>
  <si>
    <t>DC Commission on the Arts and Humanities</t>
  </si>
  <si>
    <t>Jovid Foundation</t>
  </si>
  <si>
    <t>Ronald McDonald House Charities</t>
  </si>
  <si>
    <t>1846.03</t>
  </si>
  <si>
    <t>Our grant provides support for Free Mind's three core programs: the Book Club and Writing Workshop, Continuing Support, and Reentry Support.</t>
  </si>
  <si>
    <t>Free Minds' Book Club and Writing Workshop meets every week in the DC Jail to discuss a work of contemporary literature with newly incarcerated male juveniles between the ages of 16 and 24. Book club members engage in creative writing exercises to reflect on their lives and dreams for the future. By sharing their work aloud, they develop and practice leadership, honesty, trust, and tolerance. Through the Continuing Support Program, which works with book club members who have been transferred to federal prison, Free Minds establishes regular correspondence with youth and each month sends them one new book, discussion questions, and a writing assignment. The Reentry Support Program connects released inmates with community resources like alternative schools, job and vocational training programs, and GED programs. Free Minds has also initiated a limited internship program that allows the organization's beneficiaries to work in the Free Minds office for one week following their release, assisting with basic administrative tasks and learning necessary job readiness skills.</t>
  </si>
  <si>
    <t>Through its executive director transition process, Free Minds has been reflective, learned a lot about its capacity, and begun to focus on strengthening capacity in many areas, especially planning, board governance, and human resources.</t>
  </si>
  <si>
    <t>Rockafeller Philanthropy Advisors</t>
  </si>
  <si>
    <t>Snave Foundation</t>
  </si>
  <si>
    <t>12947</t>
  </si>
  <si>
    <t>Ethiopia</t>
  </si>
  <si>
    <t>Addis Ababa</t>
  </si>
  <si>
    <t>Fregenet Kidan Lehitsanat</t>
  </si>
  <si>
    <t>Fregenet School</t>
  </si>
  <si>
    <t xml:space="preserve">the supplementary feeding program, and for school materials. </t>
  </si>
  <si>
    <t>In a country where public early childhood education programs are unavailable, Fregenet Kidan Lehitsanat (FKL) promotes the education of young children from impoverished communities through an early childhood program that includes education, nutrition, and health services.</t>
  </si>
  <si>
    <t>GFC supports FKL’s early childhood education program, which offers a comprehensive curriculum for kindergarten through grade 4 and includes language and computer classes taught by accredited teachers and staff.</t>
  </si>
  <si>
    <t xml:space="preserve">FKL’s growth over its seven-year partnership with GFC is remarkable. Working closely with GFC, FKL improved the tracking of its program outcomes, which enabled the organization to provide evidence-based change to its stakeholders, thereby positioning it to attract and maintain new partners such as the Three Graces Foundation and the African Ambassadors Spouses Group in Ethiopia. Through GFC’s organizational development support, FKL has introduced creativity into its programming and organizational development. The organization has devoted more attention to developing its ECD program during its partnership with GFC, using evidence from informal participatory research to change its approach. During the partnership period, GFC also helped improve FKL’s skills in building partnerships with stakeholders like the Ethiopian Ministry of Education and Social Welfare and guided FKL to better align its programs to government policies. FKL received various supplemental grants from GFC to respond to emergencies, attend staff capacity-building workshops, strengthen its internal financial control systems, and revamp its board and website. Through regular check-ins and technical guidance from GFC, FKL is now positively affecting, directly and indirectly, the lives of many vulnerable children in Ethiopia. In addition, its leadership is much stronger and more skillful, with a more inclusive and active board. FKL has actively participated in three GFC Knowledge Exchange workshops to learn, share with other grassroots organizations, and build peer networks, especially in the East Africa region and within the Africa ECD community. </t>
  </si>
  <si>
    <t>OCI score improvements reflect the  organizational development award from GFC and pro bono support from FKL's networks.</t>
  </si>
  <si>
    <t>FKL had to adopt a reduced expenditure budget after some individual donors failed to honor their pledges.</t>
  </si>
  <si>
    <t>12623</t>
  </si>
  <si>
    <t>school supplementary meals and staff salaries.</t>
  </si>
  <si>
    <t xml:space="preserve">In a country where public early childhood education programs are unavailable, Fregenet Kidan Lehitsanat (FKL) promotes the education of young children from impoverished communities through an early childhood program that includes education, nutrition, and health services. </t>
  </si>
  <si>
    <t>FKL’s focus in the last year has been on working with the GFC-funded organizational development consultant to strengthen key aspects of the organization, including putting in place systems and structures. This process has led to revamping FKL’s board, preparing a strategic plan, and sharpening the organization’s reporting skills. FKL also was successful in attracting medical-practitioner volunteers to help with health education and address the basic health needs of the children the organization supports, as well as the health needs of their families. The impressive work of the organization caught the attention of the Africa, Caribbean and Pacific Ambassadors’ Spouses Association in Ethiopia, which led to the group providing financial support to FKL. GFC also paired FKL with another experienced GFC grassroots partner in Ethiopia, Redeem the Generation, to coach and guide FKL as the organization navigates through the process of growing and becoming more sustainable. This year, GFC plans to invite FKL to the proposed East Africa Knowledge Exchange workshop to learn, share experiences, and network.</t>
  </si>
  <si>
    <t>Improvement in the areas of financial management and IT is a result of the GFC-supported organizational development process.</t>
  </si>
  <si>
    <t>The increase in FKL’s budget is attributed to increased individual contributions.</t>
  </si>
  <si>
    <t>Fregenet Foundation</t>
  </si>
  <si>
    <t>12565</t>
  </si>
  <si>
    <t>12152</t>
  </si>
  <si>
    <t>school supplies and supplementary feeding.</t>
  </si>
  <si>
    <t>Last year, FKL reinforced its management team by bringing on board an experienced manager, in addition to hiring two new staff and providing professional development training for its teachers. The organization recorded high library attendance due to increased sensitization on literacy during parent-teacher association meetings. Additionally, the organization organized various fundraising events and income-generating activities to support its resource mobilization efforts. FKL’s work has been increasingly recognized in Addis Ababa, especially by parents and the local government. For example, the organization was acknowledged for the second year in a row by the Women, Children, and Youth Affairs Office of Ethiopia for working with families to address the needs of vulnerable children and for creating awareness about the care and protection of children. GFC will continue supporting FKL’s efforts to strengthen its new leadership and staff as well as create more networks to bolster the sustainability of the organization.</t>
  </si>
  <si>
    <t>The increased OCI scores in planning and human resources are a result of FKL bringing on board a more experienced manager and hiring two new staff.</t>
  </si>
  <si>
    <t>Due to new fundraising events, FKL’s expenditure budget slightly increased.</t>
  </si>
  <si>
    <t>Fund Raising Committee</t>
  </si>
  <si>
    <t>11718</t>
  </si>
  <si>
    <t>provision of school supplies and supplementary feeding.</t>
  </si>
  <si>
    <t>GFC supports FKL's early childhood education program, which offers a comprehensive curriculum for kindergarten through grade 4 and includes language and computer classes taught by accredited teachers and staff.</t>
  </si>
  <si>
    <t>FKL has been stable since recovering last year from the loss of a major donor that withdrew from East Africa. The organization has benefited from GFC value-added services, including leveraging to attract new donors such as the Three Graces Foundation; participation in two GFC Knowledge Exchanges, including a recent one in Nairobi; and support to enhance its visibility. FKL hired a new and more experienced program manager and organizes regular professional development training for its entire staff. The organization continues to receive support from the Addis Ababa city administration and has submitted an application to obtain a piece of land for the construction of its model school. The Women's, Children and Youth Affairs Office of Ethiopia has awarded a certificate of recognition to FKL in acknowledgment of the organization's efforts to address the needs of vulnerable children. FKL will continue to benefit from support from GFC to secure additional long-term funding.</t>
  </si>
  <si>
    <t>11294</t>
  </si>
  <si>
    <t>the school's supplementary nutrition program.</t>
  </si>
  <si>
    <t>GFC supports the early childhood education program, which offers a comprehensive curriculum for kindergarten through grade 4 and includes language and computer classes taught by accredited teachers and staff.</t>
  </si>
  <si>
    <t>Local Fundrasing</t>
  </si>
  <si>
    <t>Donation from diffrent Individuals</t>
  </si>
  <si>
    <t>10614.01</t>
  </si>
  <si>
    <t>In a country where public early childhood education programs are unavailable, FKL works to promote the education of young children from impoverished communities through a comprehensive early childhood program that includes education, nutrition, and health services.</t>
  </si>
  <si>
    <t>Our grant supports FLK's early childhood education program, which offers a comprehensive curriculum for kindergarten through grade 4 and includes language and computer classes taught by accredited teachers and staff.</t>
  </si>
  <si>
    <t>Studies show that early childhood education is critical to a successful educational trajectory for children and youth. However, in many places around the world, access to early childhood education remains a luxury. In Ethiopia, while the government has underscored the importance of early childhood education in its policy documents, there is no money allocated for early childhood programming in any of the national or regional budgets. All early childhood education programs are currently provided through private institutions, which charge fees that often make them inaccessible for the poorest of the poor. Some nongovernmental organizations have started integrating early childhood education into their work, but there are believed to be fewer than five nongovernmental early childhood centers in a country of 80 million people, of which 41 million are children under the age of 18.</t>
  </si>
  <si>
    <t>Fregenet Kidan Lehitsanat (FKL) was founded in 2004 to offer education from kindergarten through fourth grade to children in Kirkos, one of the poorest neighborhoods in Addis Ababa. FKL views its school not only as a center of education but as a greater community resource that integrates health services and community activities. In that vein, the organization opened its first library in 2009. Equipped with books and computers, the library serves the children, their parents and guardians, and the greater community. The organization is currently mobilizing resources to open a school-based health clinic that will serve the students and other members of the community. While advocacy is banned as a result of Ethiopia's recent legislation that limits advocacy activities by NGOs, FKL intends to use its school as a model program to advocate for greater financial and infrastructural engagement from the public sector in early childhood education. In the coming years, FKL plans to replicate its model school across the country, with the ambitious goal of establishing 200 schools throughout Ethiopia in the long term.</t>
  </si>
  <si>
    <t>FKL currently serves 214 children between the ages of 4 and 13, including children who have had a late start to education. The organization works with local district-level government offices to identify the poorest children, including children who are orphaned and those from low-income households. At the school, the children receive quality "first cycle" education, which includes two years of kindergarten and four years of early elementary education. Classes take place Monday through Friday from 8:00 AM to 3:30 PM. In addition to English, math, science, and Amharic, the curriculum includes computer and art classes. FKL also provides school supplies and uniforms, as well as healthy snacks and lunch. All teachers and staff at FKL are accredited in their relevant fields, and local doctors are contacted to provide regular medical checkups.</t>
  </si>
  <si>
    <t>Fregenet Foundatin</t>
  </si>
  <si>
    <t>Feed the Children Ethiopia</t>
  </si>
  <si>
    <t>10614</t>
  </si>
  <si>
    <t>Studies show that early childhood education is critical to a successful educational trajectory for children and youth. In many places around the world, access to early childhood education remains a luxury. In Ethiopia, while the government has underscored the importance of early childhood education in its policy documents, there is no money allocated for ECD programming in any of the national or regional budgets. All ECD programs are currently provided through private institutions, which charge fees that are often inaccessible for the poorest of the poor. Some nongovernmental organizations have started integrating ECD into their work, but there are believed to be fewer than 5 nongovernmental early childhood centers in a country of 80 million people, of which 41 million are children under the age of 18.</t>
  </si>
  <si>
    <t>The Fregenet Kidan Lehisanet School was founded in 2004 to offer "first cycle" -kindergarten to 4th grade- education to children in Kirkos sub-city, one of the poorest neighborhoods in Addis Ababa. The organization aims to provide quality early childhood education opportunities for the most vulnerable children and to mitigate the financial burden on their families by providing free educational and support services. Fregenet sees its school not only as a center of education, but a greater community resource that integrates health services and communal activities. In that regards, the organization opened its first library just last year, which, equipped with books and computers, serves the children, their parents and guardians, and the greater community. The organization is currently mobilizing resources to open a school-based health center. While advocacy is banned as a result of Ethiopia's recent legislation on nongovernmental activities, Fregenet intends to use its school as a model program to advocate for greater financial and infrastructural engagement from the public sector in early childhood education.</t>
  </si>
  <si>
    <t>The Fregenet School currently serves 185 children between the ages of 4 and 13 years old. Fregenet works with local district level government offices to identify the poorest children, which include children who are orphaned and those from low-income households. At the school, the children receive quality "first cycle" education, which includes 2 years of kindergarten and 4 years of early elementary education. In addition to free schooling, the children receive school supplies and uniforms as well as healthy snacks and lunch at the school. Local doctors are contacted to provide regular medical check-ups. All teachers and staff at Fregenet are accredited in their relevant fields. In June 2010, Fregenet graduated its first class of eligible 4th graders, and all 29 children transitioned successfully into local primary schools. Fregenet will use GFC"s 2010 support to support its instutional capacity.</t>
  </si>
  <si>
    <t>Feed the Children</t>
  </si>
  <si>
    <t>1190.04</t>
  </si>
  <si>
    <t>Frente de Salud Infantil y Reproductiva de Guatemala</t>
  </si>
  <si>
    <t>FESIRGUA works with poor indigenous communities in the rural highlands of Guatemala to improve health, education, and overall quality of life.</t>
  </si>
  <si>
    <t>Our grant supports the Opening Opportunities program, which helps over 450 indigenous girls transition into adulthood through training, mentoring, and internships in life skills such as leadership, entrepreneurship, financial literacy, negotiation, communication, decision making, teamwork, self esteem, and formation of life goals and plans.</t>
  </si>
  <si>
    <t>The combined factors of age, gender, geography, and ethnicity make rural indigenous girls perhaps the most vulnerable and underserved group in Guatemalan society. Research shows that they drop out of school, marry, and become parents much earlier than indigenous boys and non-indigenous children, and they are far more likely to be engaged in full-time unpaid labor. Access to education is limited not only by distance between the village and the nearest school but also by traditional norms and values that prioritize boys' education and dictate that girls' duty is to work in the home. Once out of school and working at home, girls' long-term opportunities become even more limited, as their lives are then characterized by social isolation, arduous unpaid work, limited decision-making power, early marriage, and bearing and rearing multiple children.</t>
  </si>
  <si>
    <t>Founded in 1999, Frente de Salud Infantil y Reproductiva de Guatemala (FESIRGUA) is a network of six local organizations in Guatemala that works with poor indigenous communities in the remote rural highlands to improve health, education, and overall quality of life, with a particular focus on child and reproductive health. FESIRGUA's programs include HIV prevention, testing, and counseling; reproductive health education and service referrals; prenatal and infant health and nutrition education; and midwife training. All of FESIRGUA's activities seek to build community ownership and participation for long-term sustainability and impact. FESIRGUA also works at the advocacy level to increase public awareness and affect government policy, and it has collaborated directly with Guatemala's Ministry of Public Health and Social Assistance on past projects.</t>
  </si>
  <si>
    <t>Since 2002, FESIRGUA has operated a program called Opening Opportunities that directly serves over 450 girls in 33 indigenous Mayan communities in three departments in Guatemala. This program aims to help indigenous girls from rural communities make a safe, healthy, and productive transition to early adulthood. The program focuses on basic literacy, numeracy, and life skills such as entrepreneurship, leadership, financial literacy, negotiation, communication, decision making, teamwork, self-esteem, and formation of life goals and plans. FESIRGUA's model is to provide training, mentoring, and internships to small groups of young women aged 15 to 20, who in turn train and mentor groups of 20 younger girls aged 8 to 14, as well as their mothers and other community stakeholders. The program's long-term goal is to develop an effective approach for working with adolescent girls that can be replicated by FESIRGUA members and other local organizations in Guatemala.</t>
  </si>
  <si>
    <t>Adolescent Girls' Advocacy &amp; Leadership Initiative</t>
  </si>
  <si>
    <t>GoJoven</t>
  </si>
  <si>
    <t>USAID/Health Policy Project</t>
  </si>
  <si>
    <t>1190.03</t>
  </si>
  <si>
    <t>Our grant supports the Opening Opportunities program, which helps over 500 indigenous girls transition into adulthood through training, mentoring, and internships in life skills such as leadership, entrepreneurship, financial literacy, negotiation, communication, decision making, teamwork, self-esteem, and formation of life goals and plans.</t>
  </si>
  <si>
    <t>Since 2002, FESIRGUA has operated a program called Opening Opportunities that directly serves roughly 500 girls in 33 indigenous Mayan communities in three departments in Guatemala. This program aims to help indigenous girls from rural communities make a safe, healthy, and productive transition to early adulthood. The program focuses on basic literacy, numeracy, and life skills such as entrepreneurship, leadership, financial literacy, negotiation, communication, decision making, teamwork, self-esteem, and formation of life goals and plans. FESIRGUA's model is to provide training, mentoring, and internships to small groups of young women aged 15 to 20, who in turn train and mentor groups of 20 younger girls aged 8 to 14, as well as their mothers and other community stakeholders. This initiative grew from the observation that indigenous girls must have not only a skill set but also a strong network of relationships in order to identify and seize opportunities for personal growth and advancement. The program's long-term goal is to develop an effective approach for working with adolescent girls that can be replicated by FESIRGUA members and other local organizations in Guatemala.</t>
  </si>
  <si>
    <t>Adolescent Girls' Advocacy and Leadership Initiati</t>
  </si>
  <si>
    <t>1190.02</t>
  </si>
  <si>
    <t>The Opening Opportunities program helps over 500 indigenous girls transition into adulthood through training, mentoring, and internships in life skills such as leadership, entrepreneurship, financial literacy, negotiation, communication, decision making, teamwork, self esteem, and formation of life goals and plans.</t>
  </si>
  <si>
    <t>Founded in 1999, Frente de Salud Infantil y Reproductiva de Guatemala (FESIRGUA) is a network of six local organizations in Guatemala that works with poor indigenous communities in the remote rural highlands to improve health, education, and overall quality of life, with a particular focus on child and reproductive health. FESIRGUA's programs include HIV prevention, testing, and counseling; reproductive health education and service referrals; prenatal and infant health and nutrition education; and midwife training. All of FESIRGUA's activities seek to build community ownership and participation for long-term sustainability and impact. FESIRGUA also works at the advocacy level to increase public awareness and affect government policy, and it has collaborated directly with Guatemala's Ministry of Public Health and Social Assistance on past projects. After undertaking a process of organizational development in 2009, FESIRGUA established its key priorities to be technical assistance, advocacy, research and institutional strengthening to support its member organizations.</t>
  </si>
  <si>
    <t>10527</t>
  </si>
  <si>
    <t>10371</t>
  </si>
  <si>
    <t>Vietnam</t>
  </si>
  <si>
    <t>Friends for Street Children</t>
  </si>
  <si>
    <t>2000</t>
  </si>
  <si>
    <t>25,000 USD to build FFSC's staff capacity and technological infrastructure in order to ensure the quality
and continuity of its programming.
19,000 USD to retain existing staff and strengthen staff capacity through skills development training and
staff incentives.
6,000 USD for IT upgrades, including the purchase of computers and improvements to and maintenance
of the organizational website.</t>
  </si>
  <si>
    <t>Friends for Street Children (FFSC) is a pioneer in developing innovative programs that address the needs of street children by training teachers and educators in counseling, advocacy, intervention, and other traditional areas of social work. All of FFSC's social work is directed toward improving the opportunities of children through education, skills training, and basic health awareness. Since its founding in 1993, FFSC has expanded its model to encompass nine development centers in and around the outskirts of Ho Chi Minh City, where the majority of poor migrant families reside. Other activities include microcredit groups, human rights awareness training, health and hygiene education, and family planning.
Since its initial grant, FFSC has shown steady growth in its budget, increasing from $134,000 to $195,161, as well as its programmatic reach to nine development centers strategically located around the perimeter of Ho Chi Minch City. GFC provided an opportunity grant in 2008 to enhance FFSC professional skills training. With support from GFC, FFSC also started a website to increase its visibility and supplement fundraising efforts. In the past 9 years, FFSC has provided scholarships and / or support to nearly 14,000 children and youth. As a result of their exceptional work, FFSC has garnered the attention of local daily newspapers Vietnam News, The Youth, Vietnam Broadcasting Radio, and Vietnam Television.</t>
  </si>
  <si>
    <t>704.02</t>
  </si>
  <si>
    <t>FFSC's nine development centers provide the street children with formal education, shelter, and healthcare, incorporating a child rights approach.</t>
  </si>
  <si>
    <t>FFSC supports the poorest children with scholarships to pay school fees and buy books and uniforms, enabling them to participate fully in their education and transition to the next grade level.</t>
  </si>
  <si>
    <t>Vietnam's reform program, known as doi moi, transitioned the country to a market-based economy, not only relaxing its markets but also opening its borders and culture to the outside world. These reforms have led to impressive strides over the past two decades, reducing overall poverty from 58 percent in 1993 to 16 percent in 2006. While national enrollment for primary school is impressive (94.6 percent in 2005), education continues to be a challenge for marginalized children, largely because of the increasing migration from rural to urban areas, lack of proper registration, and poverty. According to Save the Children Vietnam, the introduction of high fees for schooling has exacerbated the situation, with most poor families unable to afford the fees. Compounded by parents' notion that their children are potential income generators for the family, these factors present significant obstacles to education for marginalized children in Vietnam.</t>
  </si>
  <si>
    <t>Friends for Street Children (FFSC) is a pioneer in developing innovative programs that address the needs of street children by training teachers and educators in counseling, advocacy, intervention, and other traditional areas of social work. All of FFSC's social work is directed toward improving the opportunities of children through education, skills training, and basic health awareness. Since its founding in 1993, FFSC has expanded its model to encompass nine development centers in and around the outskirts of Ho Chi Minh City, where the majority of poor migrant families reside. Other activities include microcredit groups, human rights awareness training, health and hygiene education, and family planning.</t>
  </si>
  <si>
    <t>11719</t>
  </si>
  <si>
    <t>Friends of the Disabled</t>
  </si>
  <si>
    <t>educational materials, program monitoring expenses, and capacity-building and operational costs.</t>
  </si>
  <si>
    <t xml:space="preserve">In order to provide learning opportunities for disabled children and to help eliminate societal biases and prejudices against disabled people, Friends of the Disabled (FOTD) offers vocational training for youth with disabilities, advocates for employment of disabled youth with local businesses, and teaches sign language to primary-school children. </t>
  </si>
  <si>
    <t>GFC supports FOTD's school-based sign language clubs, which teach sign language, address disability issues, and engage the children in awareness-raising activities.</t>
  </si>
  <si>
    <t>FOTD has attained impressive program expansion and organizational development during its five years of partnership with GFC. With GFC's support, the organization's budget grew by almost 60 percent, and the organization increased the depth and sustainability of its programs. As part of its sustainability efforts, FOTD has implemented income-generating activities, including fish breeding and a water sachet business. Through leveraging support from GFC, the organization was connected to the Nigerian Institute of Oceanography and Marine Research and has finalized preparations for a partnership program to further strengthen its capacity in the fish-farming industry. The organization has also expanded its programs, initiating school-based sign language clubs in four of the six geopolitical districts of Nigeria. With community members' active involvement, FOTD has also reduced the stigmatization of children with disabilities through its community outreach programs. Through networking with other experienced grantee partners at a Knowledge Exchange, and with guidance provided by GFC during site visits, the organization has strengthened its accounting system and financial record keeping. Support from GFC also contributed to enhanced visibility for FOTD, with the organization receiving recognition from the Special People Association of Nigeria as an outstanding organization addressing the needs of children with disabilities.</t>
  </si>
  <si>
    <t>Percentage of program participants demonstrating improved facility with sign language</t>
  </si>
  <si>
    <t>MTN Foundation</t>
  </si>
  <si>
    <t>Ministry of Women Affairs and Social Development</t>
  </si>
  <si>
    <t>Catholic Archdiocese</t>
  </si>
  <si>
    <t>11295</t>
  </si>
  <si>
    <t>educational materials, stipends for sign language teachers, and program monitoring expenses.</t>
  </si>
  <si>
    <t>GFC supports FOTD’s school-based sign language clubs, which teach sign language, address disability issues, and engage the children in awareness-raising activities.</t>
  </si>
  <si>
    <t>FOTD continues to be one of the leading organizations in Nigeria that provides learning and training opportunities for people with disabilities. FOTD is one of the few partners in the Africa portfolio working with children with disabilities, and GFC expects to fund the organization for two more years before exiting the relationship. In this coming year, GFC plans to strategically leverage for the organization and increase its international visibility.</t>
  </si>
  <si>
    <t>SNEPCO/NNPC</t>
  </si>
  <si>
    <t>10000.03</t>
  </si>
  <si>
    <t>FOTD provides learning opportunities for disabled children and works to eliminate societal biases and prejudices against disabled people. The group provides vocational training for youth with disabilities, advocates for employment of disabled youth with local businesses, and teaches sign language to primary-school children.</t>
  </si>
  <si>
    <t>Our grant supports FOTD's school-based sign language clubs, which teach sign language, address disability issues, and engage the children in awareness-raising activities.</t>
  </si>
  <si>
    <t>According to the World Health Organization, about 19 million Nigerians are living with various disabilities. From an early age, they face social, cultural, and economic discrimination that prevents them from enjoying their human rights and full citizenship. In some communities, disabled children are viewed as a curse, and in most places across the country, there is a prevailing perception that they cannot contribute in a meaningful way to society or actively participate in it. Considered a burden, many children with disabilities are abandoned by their families and forced to live on the streets, where they often find shelter in makeshift dwellings that provide little protection to them and their scant belongings. They are given limited access to education and gainful employment opportunities and rely on begging as their primary source of income and food. The few who are enrolled in school face institutional and infrastructural barriers that include lack of proper facilities, unqualified teachers, discrimination from teachers and peers, and isolation in special classes that prevent them from receiving a quality education.</t>
  </si>
  <si>
    <t>Friends of the Disabled (FOTD) was started in 1995 to ensure that disabled children and youth are able to enjoy their rights and lead independent lives. FOTD's integrated learning center, the first of its kind in Nigeria, offers basic education and vocational training in welding, shoemaking, tailoring, and computers. The center fosters interaction and collaboration between nondisabled and disabled children in and out of the classroom. With job placement a critical component of FOTD's work, the group actively works with local businesses and government offices to find employment opportunities for its trainees. FOTD understands that fundamental issues of discrimination must be eliminated if disabled populations are to be fully integrated into society. To this end, the organization conducts policy advocacy and in 2006 succeeded in pushing the national government to pass an inclusive-education bill that prohibits the prevailing practice of isolating disabled children in special classes. Founder and director Aku Christy Orduh is an Ashoka fellow and a trained guidance counselor.</t>
  </si>
  <si>
    <t>FOTD believes that nondisabled Nigerians have an important role to play in promoting the rights of those with disabilities. To that end, the organization works with 420 nondisabled children between the ages of 10 and 14 in seven sign language clubs in primary schools across Nigeria. Meeting once a week under the guidance of FOTD staff and volunteers, the children learn sign language, along with disability issues; participate in awareness-raising activities; and promote sign language among their peers. The clubs serve multiple purposes, including giving a generally poor population of children a unique skill set, eliminating prejudices against people with disabilities before such biases takes root, and ensuring that future generations of nondisabled Nigerians understand the challenges of and can work in solidarity with disabled populations.</t>
  </si>
  <si>
    <t>FOTD has strengthened its capacity in counting directly served children/youth and as a result has provided a more accurate number than in previous years.</t>
  </si>
  <si>
    <t>With the support of a GFC opportunity grant, FOTD's monitoring and evaluation officer attended a training on program management and impact assessment, strengthening the organization's ML&amp;E capacity.</t>
  </si>
  <si>
    <t>Shell Nigeria</t>
  </si>
  <si>
    <t>10000.02</t>
  </si>
  <si>
    <t>Friends of the Disabled (FOTD) was started in 1995 to ensure that disabled children and youth are able to enjoy their rights and lead independent lives. FOTD's integrated learning center, the first of its kind in Nigeria, offers basic education and vocational training in welding, shoemaking, tailoring, and computers. The center fosters interaction and collaboration between nondisabled and disabled children in and out of the classroom. With job placement a critical component of FOTD's work, the group actively works with local businesses and government offices to find employment opportunities for its trainees. To date, the organization has served over 2,000 children and has succeeded in placing some of its disabled graduates in jobs in local government offices, while others have joined FOTD's staff as program managers and instructors. FOTD understands that fundamental issues of discrimination must be eliminated if disabled populations are to be fully integrated into society. To this end, the organization conducts policy advocacy and recently succeeded in pushing the national government to pass an inclusive-education bill that prohibits the prevailing practice of isolating disabled children in special classes. Founder and director Aku Christy Orduh is an Ashoka fellow and a trained guidance counselor.</t>
  </si>
  <si>
    <t>FOTD believes that nondisabled Nigerians have an important role to play in promoting the rights of the disabled. To that end, the organization works with approximately 400 children between the ages of 6 and 14 in primary schools in Lagos and Kaduna to continue with their sign language education and to promote sign language among their peers by creating sign language clubs. Meeting once a week under the guidance of FOTD staff and volunteers, the children learn sign language, along with disability issues, and participate in awareness-raising activities. The clubs serve multiple purposes, including giving a generally poor population of children a unique skill set, eliminating prejudices against the disabled before they take root, and ensuring that future generations of nondisabled Nigerians understand the challenges of and can work in solidarity with disabled populations.</t>
  </si>
  <si>
    <t>13308</t>
  </si>
  <si>
    <t>Chiang Mai</t>
  </si>
  <si>
    <t>Friends Without Borders Foundation</t>
  </si>
  <si>
    <t xml:space="preserve">Friends Without Borders Foundation (FWB) provides training in alternative media production and human rights education to promote and protect the rights of refugees and migrants along the Thailand-Burma border. </t>
  </si>
  <si>
    <t>GFC supports FWB’s peace and rights education program for conflicted-affected children and youth from refugee, migrant, and ethnic-minority families who live in rural areas near the Thailand-Burma border.</t>
  </si>
  <si>
    <t>Over the past year FWB implemented 1) ethnic women leadership program which focused on child's rights, 2) a campaign, film screening and panel discussion event and case monitoring on the extra-judicial killing of a 17-year-old ethnic activist, 3) a capacity building program for young migrant on video research and 4) the border school capacity building program that was supported by GFC. Changes of plans were made for the border school program according to the decision agreed upon in a documentation workshop &amp; consultation meeting in December 2017, that the urgent needs and priority for sustaining eduction for the children in conflict areas were to support school's infrastructure (such as toilet, equipments and reading corners) and financial supports for teachers. Capacity building for teachers will not be beneficial if teachers kept leaving their jobs due to lack of financial support. FWB are in a challenging situation in terms oif its finances with the withdrawal of one of its major funders and GFC is exploring possibilities of linking them to other funders. The last KE that FWB attended was in 2016.</t>
  </si>
  <si>
    <t>The total number of children served decreased because some of the programs ceased operations due to lack of funding.</t>
  </si>
  <si>
    <t>The decrease in budget is due to some donors withdrawing funding support.</t>
  </si>
  <si>
    <t>Australian Embassy</t>
  </si>
  <si>
    <t>Philantrophy Connection Foundation</t>
  </si>
  <si>
    <t>13053</t>
  </si>
  <si>
    <t>operational costs, teacher training, and workshop costs.</t>
  </si>
  <si>
    <t>Terre Des Hommes</t>
  </si>
  <si>
    <t>Amnesty International Thailand</t>
  </si>
  <si>
    <t>12741</t>
  </si>
  <si>
    <t>operational costs and program materials.</t>
  </si>
  <si>
    <t xml:space="preserve">This past year, the organization leveraged support from a new donor to expand a GFC-supported program, thus reaching more children. </t>
  </si>
  <si>
    <t>There are only two years of OCI data because the organization did not submit a baseline OCI.</t>
  </si>
  <si>
    <t>Further discussion is needed to clarify the program outcome.</t>
  </si>
  <si>
    <t>Amnesty International</t>
  </si>
  <si>
    <t>12356</t>
  </si>
  <si>
    <t>teacher training expenses, Internet costs, and school materials.</t>
  </si>
  <si>
    <t>Friends Without Borders Foundation (FWB) provides training in alternative media production and human rights education to promote and protect the rights of refugees and migrants along the Thai-Burma border.</t>
  </si>
  <si>
    <t>GFC supports FWB’s peace and rights education program for conflicted-affected children and youth from refugee, migrant, and ethnic-minority families who live in rural areas along the Thai-Burma border.</t>
  </si>
  <si>
    <t>For the baseline year, only children in certain programs were counted by FWB as directly served. Beginning with year 1, in consultation with GFC, the organization is counting all of the children directly served by all of its programs.</t>
  </si>
  <si>
    <t>Despite increased restrictions due to the political situation in Thailand and reduced funding for programs supporting refugees, FWB has been very resourceful in the past year. The organization is collaborating with educational institutions, indigenous peoples’ networks, and other NGOs to organize an ethnic peoples’ film festival that will highlight films made by ethnic-minority children and youth. FWB also partnered with the ILO and other NGOs to confront the issue of child labor, increasing its visibility and promoting films produced by the youth FWB serves.</t>
  </si>
  <si>
    <t>US embassy</t>
  </si>
  <si>
    <t>Thai Health Promotion Foundation</t>
  </si>
  <si>
    <t>Dinsorsee Group</t>
  </si>
  <si>
    <t>12026</t>
  </si>
  <si>
    <t>staff salaries, transportation, and operating expenses.</t>
  </si>
  <si>
    <t xml:space="preserve">Friends Without Borders Foundation (FWB) provides training in alternative media production and human rights education to promote and protect the rights of refugees and migrants along the Thai-Burma border. </t>
  </si>
  <si>
    <t>There are roughly 150,000 refugees from Burma living in nine official camps on the Thai-Burma border, and more than 2 million migrants from Burma residing in Thailand. Under Thai law, undocumented refugees found outside the borders of the camps are subject to arrest and deportation, and refugees have no legal right to employment. These refugees, the majority of whom are ethnic Karen, have fled Burma to escape civil war and political violence. Due to their lack of legal status, many cannot access their basic rights to education, health, and movement. Children within this population are particularly affected, as they are especially vulnerable to trafficking and abuse. They live in constant fear of deportation, and even when they are able to pass the Thai language assessment that allows them to enter school, the discrimination they face often impedes their academic progress. In addition, the violence and displacement they experienced often leaves them with special psychosocial needs.</t>
  </si>
  <si>
    <t>Friends Without Borders Foundation (FWB), founded in 1999 and formalized in 2008, promotes the rights of refugees, migrants, and ethnic minorities in Thailand. FWB's diverse programs raise awareness among these marginalized groups so that they are better able to defend and assert their rights. The organization's director, Pornsuk Koetsawang, has 20 years of experience working as a journalist and researcher on issues relevant to the vulnerable populations of the Thai-Burma border region. FWB's staff possess in-depth knowledge of the culture and history of the Karen ethnic group with which they primarily work, and they are committed to providing culturally appropriate programming.</t>
  </si>
  <si>
    <t>FWB's work to promote human and child rights consists of producing alternative media, including books, videos, and music, as well as providing direct training in human rights to children, youth, teachers, and community groups. This year, FWB will launch a new program to bring tailored education to conflict-affected children from Burma. Working in partnership with two schools on the Thai-Burma border, FWB will provide training to 11 teachers in alternative and bilingual education. In addition to this training, FWB will conduct site visits to local schools and use the collected information to develop and implement a contextually sensitive bilingual and bicultural curriculum. The curriculum will respond to the needs of these communities as they adjust to the peace process in Burma and will help local schools to fulfill the children's right to a quality education. Parents and children will participate actively in the design and evaluation of the program.</t>
  </si>
  <si>
    <t>FWB is one of the few Thai organizations dedicated to promoting the rights of vulnerable and exploited groups such as migrants, refugees, and cultural minorities. FWB's innovative use of art and media to address human rights issues has earned it local and national attention, and its Border Voices program was successful in getting the stories of local youth and women published in mainstream Thai newspapers. The experience of its staff and the strength of its past programs indicate that FWB has high potential for continued success. Support from GFC will help to build FWB's capacity for growth.</t>
  </si>
  <si>
    <t>FWB running different projects and made change in different levels through their projects and appaorch by teaching how to proudced media ,short film ,songs and learning about human rights, connecting activities with community members and teachers. Most of their project included empowerment for children, create solidarity among them and their community and able to campaign and raise their voices through media and campaign events.</t>
  </si>
  <si>
    <t xml:space="preserve">Empowerment of children and youth through project activities and became youth leadership back to their community. </t>
  </si>
  <si>
    <t>Center for Ethnic Studies and Development</t>
  </si>
  <si>
    <t xml:space="preserve">International Labour Organization </t>
  </si>
  <si>
    <t>11372</t>
  </si>
  <si>
    <t>Bogotá</t>
  </si>
  <si>
    <t>Fundación Alfonso Casas Morales para la Promoción Humana</t>
  </si>
  <si>
    <t>Alfonso Casas Morales Foundation for Human Advancement</t>
  </si>
  <si>
    <t>staff salaries, educational materials, and administrative costs.</t>
  </si>
  <si>
    <t xml:space="preserve">Fundación Alfonso Casas Morales para la Promoción Humana helps children on the northern outskirts of Bogotá to succeed in primary school through scholastic reinforcement programs, a free cafeteria, a computer center, and a community library. </t>
  </si>
  <si>
    <t>GFC supports the academic reinforcement program, which includes an accelerated learning curriculum for children behind grade level and a tutoring program for children at risk of failing or dropping out.</t>
  </si>
  <si>
    <t>Over the past six years of partnership with GFC, Promoción Humana has expanded its programming to serve more children and increased the frequency of its services. The organization's operating budget has grown by over 88 percent, and roughly one-third of the annual expenses are now covered by the organization's various income-generating activities, including facility rentals and a small pizzeria and ice cream shop on the campus of a nearby private school. Promoción Humana will be invited to submit a proposal for a Maya Ajmera Sustainability Award this fiscal year.</t>
  </si>
  <si>
    <t>Percentage of program participants advancing to the next grade level</t>
  </si>
  <si>
    <t>11439</t>
  </si>
  <si>
    <t>Over the past decade, numerous shantytowns have sprung up in the hills on the norther outskirts of Bogotá, a result of internal displacement generated by Colombia's armed conflict. Children who have been displaced by the conflict are particularly vulnerable to exploitation and are much less likely to attend school. Fundación Alfonso Casa para la Promoción Humana helps children ages 6 to 14 succeed in primary school through scholastic reinforcement programs, a free cafeteria, a computer center, and a community library.
Over the past six years of partnership with GFC, Promoción Humana has expanded its programming to serve more children and increased the frequency of its services. The organization's operating budget has grown by over 88 percent, and roughly one-third of the annual expenses are now covered by the organization's various income-generating activities, including facility rentals and a small pizzeria and ice cream shop on the campus of a nearby private school, the later of which receiving a GFC opportunity grant in 2012 to fund start-up expenses. Promoción Humana also received an emergency grant in 2012 to repair structural damage to its building caused by heavy flooding, and has attended GFC Knowledge Exchanges in 2007 and 2010.</t>
  </si>
  <si>
    <t>FY 2007	$6,000	program grant
FY 2008	$9,000	program grant
FY 2009	$11,000	program grant
FY 2010	$10,000	program grant
FY 2011	$11,000	program grant
FY 2012	$15,000	program grant
	$2,000	opportunity grant
	$1,200	emergency grant
FY 2013	$15,000	program grant
Total GFC support: $80,200 since 2006</t>
  </si>
  <si>
    <t>11157</t>
  </si>
  <si>
    <t>579.04</t>
  </si>
  <si>
    <t>Promoción Humana helps children on the northern outskirts of Bogotá to succeed in primary school through scholastic reinforcement programs, a free cafeteria, a computer center, and a community library.</t>
  </si>
  <si>
    <t>Our grant supports the academic reinforcement program, which includes an accelerated learning curriculum for children behind grade level and a tutoring program for children at risk of failing or dropping out.</t>
  </si>
  <si>
    <t>Over the past decade, numerous shantytowns have sprung up in the hills on the northern outskirts of Bogotá, a symptom of Colombia's armed conflict and the internal displacement that the conflict has generated. As many as 3 million people have been driven from their homes, either fleeing violence or evicted by drug lords aiming to consolidate their territory. Most make their way to more secure parts of the country, such as Bogotá. However, with low levels of education and little more than the clothes on their backs, their prospects for a decent standard of living are slim. The vast majority of these people live in poverty and manifest high rates of drug and alcohol abuse, domestic violence, child abandonment, prostitution, and crime. Children who have been displaced by the conflict are particularly vulnerable to exploitation and are much less likely to attend school.</t>
  </si>
  <si>
    <t>Located at the base of the shanty-covered hills north of the Usaquén neighborhood, Fundación Alfonso Casas Morales para la Promoción Humana provides the opportunity for children aged 6 to 14 from permanently displaced families to enroll and succeed in school, reclaim their dignity and identity, and understand their rights and responsibilities as full citizens. Founded in 1984, the organization operates a comprehensive support program for school-age children, a free cafeteria that serves nourishing lunches, a computer center, and a community library. Promoción Humana also runs "school for parents" classes that focus on domestic violence, communication skills, and the importance of education. New executive director J. Enrique Baena Botero brings thirty years of private-sector management experience to Promoción Humana, and has served on the organization's board for ten years.</t>
  </si>
  <si>
    <t>Promoción Humana's academic reinforcement program reaches over 150 students aged 7 to 12. A tutoring component aims to improve the basic academic skills and abilities of participants and to increase their self-confidence and their motivation to continue with their education despite outside pressures to leave school early to begin work. The program also guides children who have fallen significantly behind grade level or who have dropped out of school through an accelerated learning component that allows them to succeed at an age-appropriate grade level. Both projects work to develop conflict resolution and interpersonal skills, and Promoción Humana actively monitors the students' academic and behavioral progress.</t>
  </si>
  <si>
    <t>Promoción Humana's board recently hired a new executive director, leading to a higher score for board capacity on the OCI index.</t>
  </si>
  <si>
    <t>Gimnasio Campestre</t>
  </si>
  <si>
    <t>Plan Padrino</t>
  </si>
  <si>
    <t>579.03</t>
  </si>
  <si>
    <t>Located at the base of the shanty-covered hills north of the Usaquén neighborhood, Fundación Alfonso Casas Morales para la Promoción Humana provides the opportunity for children aged 6 to 14 from permanently displaced families to enroll and succeed in school, reclaim their dignity and identity, and understand their rights and responsibilities as full citizens. Founded in 1984, the organization operates a comprehensive support program for school-age children, a free cafeteria that serves nourishing lunches, a computer center, and a community library. Promoción Humana also runs "school for parents" classes that focus on domestic violence, communication skills, and the importance of education. Only 26 years old, director Pablo Henao Mejía spent years volunteering with the organization prior to being selected by the board as the executive director.</t>
  </si>
  <si>
    <t>Promoción Humana's academic reinforcement program reaches 100 students aged 6 to 14. The program aims to improve the basic academic skills and abilities of participants and to increase their self-confidence and their motivation to continue with their education despite outside pressures to leave school early to begin work. It also guides children who have fallen significantly behind grade level or who have dropped out of school through an accelerated learning component that allows them to succeed at an age-appropriate grade level. The program also works to develop conflict resolution and interpersonal skills, and Promoción Humana actively monitors the students' academic and behavioral progress.</t>
  </si>
  <si>
    <t>Newly developed strategic and fundraising plans have led to an increase in OCI scores.</t>
  </si>
  <si>
    <t>12719</t>
  </si>
  <si>
    <t>Fundación Calicanto</t>
  </si>
  <si>
    <t>Masonry Foundation</t>
  </si>
  <si>
    <t>a dance teacher's salary and participant uniforms.</t>
  </si>
  <si>
    <t>Fundación Calicanto promotes leadership development, economic empowerment, and social inclusion for women and children in the San Felipe and El Chorrillo neighborhoods of Panama City, which are undergoing rapid transformation and development but have high levels of gang activity, violence, and entrenched poverty.</t>
  </si>
  <si>
    <t>GFC supports the Enlaces program, which incorporates modern dance, theater, and academic reinforcement to promote self-esteem, leadership, academic excellence, and artistic ability in children aged 7 to 14.</t>
  </si>
  <si>
    <t>This past year, Calicanto continued to expand and refine its Enlaces program, adding counseling services to its program offerings and reaching 153 students through weekly school-based contemporary dance workshops. The organization also reports increasingly positive results from its system to track the classroom behavior of participants. For the first time in the organization’s history, two Enlaces program participants were invited to travel abroad to receive intensive dance training at renowned institutions. GFC will continue to provide core support to the Enlaces program and will work to leverage additional funding to help ensure the organization’s future sustainability.</t>
  </si>
  <si>
    <t>Calicanto increased its organizational budget due to a successful annual gala and greater support from local businesses.</t>
  </si>
  <si>
    <t>Percentage reduction in the number of "serious incidents" involving Enlaces program participants, as reported on classroom incident logs</t>
  </si>
  <si>
    <t>Citi Foundation</t>
  </si>
  <si>
    <t>Avina Stiftung</t>
  </si>
  <si>
    <t>12199</t>
  </si>
  <si>
    <t>staff salaries and program materials.</t>
  </si>
  <si>
    <t>Calicanto’s use of contemporary dance to build children’s life skills and artistic ability and promote academic excellence has earned the organization increased international attention and numerous awards. This past year, through a partnership with the US Embassy in Panama, the Enlaces program was expanded to include an outreach component to local schools. Calicanto was a recipient of the 2014 Global Rising Stars Award, and with its accompanying Organizational Development Grant the organization was able to produce key internal documents including manuals for administration and human resources. GFC will continue to support the Enlaces program and will pursue opportunities to strengthen Calicanto’s internal structures and processes.</t>
  </si>
  <si>
    <t>The number of children served increased due to the expansion of the Enlaces program to local schools.</t>
  </si>
  <si>
    <t>Calicanto’s budget increased significantly last year due to a successful inaugural gala and support from the US Embassy in Panama.</t>
  </si>
  <si>
    <t>The Enlaces program’s implementation of a procedure for reporting and addressing behavioral issues has resulted in a decrease in the number of serious incidents among participants.</t>
  </si>
  <si>
    <t>Anual Gala</t>
  </si>
  <si>
    <t>US Embassy in Panama</t>
  </si>
  <si>
    <t>11778</t>
  </si>
  <si>
    <t>staff salaries, educational materials, and program supplies.</t>
  </si>
  <si>
    <t>Calicanto's innovative use of modern dance as an educational and motivational tool in the Enlaces program and its successful women's vocational training programming have gained national and international attention, leading to new funding opportunities. GFC will work this year to help Calicanto refine its monitoring and evaluation plan for the Enlaces program, while also continuing to help the organization connect to new donors.</t>
  </si>
  <si>
    <t xml:space="preserve">The organization's director was recently given a full scholarship to attend the prestigious Opportunity Collaboration conference, as well as the Global Freedom Exchange organized by Vital Voices.  Large grants from the US State Department and Avina Foundation, as well as success raising money from individual donors led to a growing budget and expanded programming. Calicanto participated in a GFC Knowledge Exchange in Central America in 2013, and also presented at a GFC event in Chicago in the same year. </t>
  </si>
  <si>
    <t>State Department</t>
  </si>
  <si>
    <t>Avina Foundation</t>
  </si>
  <si>
    <t>JUPA</t>
  </si>
  <si>
    <t>11384</t>
  </si>
  <si>
    <t>a coordinator's salary, healthy snacks, and uniforms.</t>
  </si>
  <si>
    <t xml:space="preserve">Fundación Calicanto promotes leadership development, economic empowerment, and social inclusion for women and children in the San Felipe and El Chorrillo neighborhoods of Panama City, which are undergoing rapid transformation and development but have high levels of gang activity, violence, and entrenched poverty. </t>
  </si>
  <si>
    <t>Calicanto's innovative use of modern dance as an educational and motivational tool in the Enlaces program and its successful women's vocational training programming have gained national and international attention. The organization's work has been highlighted recently by the Aspen Institute, American Airlines, the US State Department, Hewlett-Packard, and the Panamanian version of "Dancing with the Stars."</t>
  </si>
  <si>
    <t>Casco</t>
  </si>
  <si>
    <t>Globalgiving</t>
  </si>
  <si>
    <t>UBS Asesores</t>
  </si>
  <si>
    <t>Arco Properties Inc</t>
  </si>
  <si>
    <t>11012</t>
  </si>
  <si>
    <t>Fundación Calicanto promotes development opportunities for women and children in the historic San Felipe neighborhood of Panama City.</t>
  </si>
  <si>
    <t>Our grant supports the Enlaces program, which uses modern dance and theater as a form of art therapy.</t>
  </si>
  <si>
    <t>From its founding in 1673, the San Felipe neighborhood of Panama City was the center of Panamanian life. In the 1930s the neighborhood began to fall into decay as wealthy Panamanians abandoned the historic downtown for the suburbs. The area soon became one of the most dangerous and poverty stricken neighborhoods in the country. Today, San Felipe is undergoing an historic revitalization. Named a UNESCO World Heritage Site in 1998, colonial buildings are being restored and businesses and tourists are returning. Nevertheless, children living in San Felipe still experience some of the highest levels of poverty and neglect in the country as the revitalization of their neighborhood has yet to bring economic opportunity to many. The adjoining neighborhood of El Chorillo, partially destroyed during the 1989 US invasion of Panama leaving over 14,000 people homeless, is infamous for gang activity and children are often recruited as young as ten by neighbors or older siblings into gang life.</t>
  </si>
  <si>
    <t>Fundación Calicanto was originally formed in 1997 to advocate for the preservation of the historic San Felipe neighborhood, known as Casco Antiguo, by including it as a UNESCO World Heritage Site.  As Fundación Calicanto began work towards restoring the architectural heritage of the neighborhood, gentrification increased as long-time residents began to leave the area. Calicanto decided its mission would envolve to ilude protecting the human heritage of the neighborhood as well as the architectural one. Today, Calicanto runs three programs: RESTAURA, which focuses on advocacy efforts around historical presevation; CAPTA, an innovative vocational training program preparing women to enter the hospitality industry; and ENLACES, an integrated dance, theater and academic reinenforcement program for children. In 2011, Calicanto's founder, arquitect Hildegard V'asquez was named one of ten Heroes of Panama for her work with the CAPTA program in a competition sponsored by TVN, a major national TV network.</t>
  </si>
  <si>
    <t>The Enlaces program incorporates modern dance as a form of art therapy. Kids come after school every day, 3 days a week there is dance and 2 days a week theater, followed by two hours of academic enrichment (math and reading). Program participants "audition" and must show capacity to dance. 20 kids ages 7-14 from San Felipe and surrounding neighborhoods in Enlances program (plans to expand to 30 kids this year). After just one year in the program, four young dancers were selected in an open audition for a production of Alice in Wonderland at the national theatre. M-F 12-4:30, 2 days theater, 2 days, 1 day other cultural activity. Tutoring focused in readin and math, indiv counceling each day.</t>
  </si>
  <si>
    <t>Formal metrics are still being developed for the Enlaces program but will likely include grades in math and language, positive leadership abilities, self-esteem level, artistic abilities in modern dance, and artistic abilities in theater.</t>
  </si>
  <si>
    <t>Sam Kardoski Foundation</t>
  </si>
  <si>
    <t>Gupta Foundation</t>
  </si>
  <si>
    <t>Rilemo Foundation</t>
  </si>
  <si>
    <t>11805</t>
  </si>
  <si>
    <t>Quibdó</t>
  </si>
  <si>
    <t>Fundación Casa Hogar Nuestro Sueño</t>
  </si>
  <si>
    <t>Our Dream Home Foundation</t>
  </si>
  <si>
    <t>staff salaries and stipends, healthy meals, and educational materials.</t>
  </si>
  <si>
    <t>Fundación Casa Hogar Nuestro Sueño provides early childhood development opportunities for children in a slum community on the outskirts of Quibdó through a curriculum that promotes health, nutrition, cognitive and motor skills development, psychosocial well-being, positive values, cultural identity, and environmental awareness.</t>
  </si>
  <si>
    <t>GFC supports the Healthy Foundations for Learning program, which provides children with well-balanced meals, access to basic healthcare and medicines, and psychosocial support.</t>
  </si>
  <si>
    <t>Since GFC's initial investment in 2007, Nuestro Sueño has become the leading early childhood education center in the city. The organization has grown its budget from under $10,000 to over $370,000, moved from a dilapidated, one-room schoolhouse to a multi-building campus, and hired a staff of over 40 educators, health professionals, and social workers to run multiple programs serving the internally displaced population of Quibdó. Nuestro Sueño has benefited from three Knowledge Exchanges and other capacity-building support, and the organization credits GFC with being the first major donor to invest in its vision of quality education for the community. GFC will work with Nuestro Sueño during this final year of support to diversify its donor base, as the organization is heavily reliant on government funding.</t>
  </si>
  <si>
    <t>Percentage of program participants who are at a developmentally appropriate height and weight</t>
  </si>
  <si>
    <t>11366</t>
  </si>
  <si>
    <t>healthy meals, educational materials, and facility maintenance.</t>
  </si>
  <si>
    <t xml:space="preserve">Fundación Casa Hogar Nuestro Sueño provides early childhood development opportunities for children in a slum community on the outskirts of Quibdó through a curriculum that promotes health, nutrition, cognitive and motor skills development, psychosocial well-being, positive values, cultural identity, and environmental awareness. </t>
  </si>
  <si>
    <t>GFC supports the Healthy Foundations for Learning program, which provides children with well-balanced meals, access to basic healthcare and medications, and psychosocial support.</t>
  </si>
  <si>
    <t>Nuestro Sueño is recognized as a community leader in early childhood health and education and has been successful in forging strong relationships with the local and national governments to support its programming. The organization purchased land and constructed its own center adjacent to the neighborhood elementary school, allowing it to gain further recognition and significantly contributing to its long-term sustainability. The organization will be invited for a final grant next year and will be considered for a Maya Ajmera Sustainability Award.</t>
  </si>
  <si>
    <t>GLOBAL FUND FOR CHILDREN</t>
  </si>
  <si>
    <t>INSTITUTO COLOMBIANO DE BIENESTAR FAMILIAR</t>
  </si>
  <si>
    <t>COLOMBIA</t>
  </si>
  <si>
    <t>ALCALDIA DE QUIBDÓ</t>
  </si>
  <si>
    <t>1143.04</t>
  </si>
  <si>
    <t>Nuestro Sueño provides early childhood development opportunities for children in a slum community on the outskirts of Quibdó through a curriculum that promotes health, nutrition, cognitive and motor skills development, psychosocial well-being, positive values, cultural identity, and environmental awareness.</t>
  </si>
  <si>
    <t>Our grant supports the Healthy Foundations for Learning program, which provides children with well-balanced meals, access to basic healthcare and medicines, and psychosocial support.</t>
  </si>
  <si>
    <t>Located within the poorest and least developed region of Colombia, the department of Chocó has a poverty rate exceeding 80 percent. The high rate of poverty is correlated to the high proportion of historically marginalized ethnic groups-80 percent of the population is of African descent, and an additional 15 percent is indigenous. The region's problems are compounded by a high rate of internal displacement. As one of the relatively more stable (albeit poor) areas of the country, Chocó has been a magnet for the displaced, who have created shantytowns around the outskirts of the region's largest city, Quibdó, in particular. Most live in extreme poverty and manifest high rates of drug and alcohol abuse, domestic violence, crime, early pregnancy, and prostitution. Children who have been displaced are particularly vulnerable to exploitation and are much less likely to attend school.</t>
  </si>
  <si>
    <t>Founded in 2005, Fundación Casa Hogar Nuestro Sueño operates an early childhood development program for 205 children in the slum of El Reposo, on the outskirts of Quibdó. The curriculum addresses cognitive development, motor skills, social skills, emotional well-being, values, cultural identity, and environmental conservation, among other topics. Nuestro Sueño also provides daily nutritious meals and monitors the children's height and weight for early detection of malnutrition. The organization was founded by two women from El Reposo in response to the accidental deaths of several young children who either drowned or were hit by cars after being left unattended by single, working mothers who had no options for childcare. Director Milis Moya worked for five years as coordinator of several children's centers in another part of Chocó prior to being displaced and moving to Quibdó.</t>
  </si>
  <si>
    <t>Like other organizations working with vulnerable children, Nuestro Sueño has noted that poor health and nutrition can present significant obstacles to a child's learning and cognitive development. While the organization's early childhood development program has been able to operate largely through the support of volunteers, programs in the areas of health and nutrition have proved more costly and difficult to maintain. Through the Healthy Foundations for Learning program, Nuestro Sueño serves over 400 children, from infants to 5 year-olds, providing each child with well-balanced meals, access to basic healthcare and medicines, and psychosocial support. In addition, each child's overall health is monitored to identify and address any problems or deficiencies. The program also offers educational workshops in preventive health and personal hygiene for both parents and children.</t>
  </si>
  <si>
    <t>Reported increases in OCI scores require further dialogue with the grantee.</t>
  </si>
  <si>
    <t>Budget increases since year 1 reflect increased funding from local and national government.</t>
  </si>
  <si>
    <t>Municipal Government of Quibdó</t>
  </si>
  <si>
    <t>Colombian Institute for Family Welfare</t>
  </si>
  <si>
    <t>1143.03</t>
  </si>
  <si>
    <t>Nuestro Sueño provides early childhood development opportunities for children in a slum community on the outskirts of Quibdó, utilizing a curriculum that promotes health, nutrition, cognitive and motor skills development, psychosocial well-being, positive values, cultural identity, and environmental awareness.</t>
  </si>
  <si>
    <t>Its programs provide a healthy foundation for learning and growth through a curriculum that promotes health, nutrition, cognitive and motor skills development, psychosocial well being, positive values, cultural identity, and environmental awareness.</t>
  </si>
  <si>
    <t>Like other organizations working with vulnerable children, Nuestro Sueño has noted that poor health and nutrition can present significant obstacles to a child's learning and cognitive development. While the organization's early childhood development program has been able to operate largely through the support of volunteers, programs in the areas of health and nutrition have proved more costly and difficult to maintain. Through the Healthy Foundations for Learning program, Nuestro Sueño serves 350 children, from infants to 14-year-olds, who are survivors of armed conflict, providing each child with well-balanced meals, access to basic healthcare and medicines, and psychosocial support. In addition, each child's overall health is monitored to identify and address any problems or deficiencies. The program also offers educational workshops in preventive health and personal hygiene for both parents and children.</t>
  </si>
  <si>
    <t>Increase in number served is the result of government support and staff capacity increases.</t>
  </si>
  <si>
    <t>Nuestro Sueño reported dramatic increases in several OCI areas, particularly in ML&amp;E. These perceived increases are the result of two government partnerships that have provided Nuestro Sueño with training in output and outcome monitoring.</t>
  </si>
  <si>
    <t>Dramatic increase in budget reflects new partnerships as well as the costs of maintaining a relatively more expensive program facility.</t>
  </si>
  <si>
    <t>10746</t>
  </si>
  <si>
    <t>11817</t>
  </si>
  <si>
    <t>Fundación Castillo de Amor para la Niñez</t>
  </si>
  <si>
    <t>Castle of Love for Children Foundation</t>
  </si>
  <si>
    <t>staff stipends and for workshop, transportation, and food expenses.</t>
  </si>
  <si>
    <t>Fundación Castillo de Amor para la Niñez helps at-risk children and youth in rural Guatemala to reenter school, receive vocational training, and create life plans and goals.</t>
  </si>
  <si>
    <t>GFC supports Fundación Castillo's program assisting in the reintegration of Guatemalan children and youth returning from the United States.</t>
  </si>
  <si>
    <t>Fundación Castillo's programming has undergone major changes since the beginning of its partnership with GFC. The loss of two major donors has forced the organization to close a core program that provided shelter for street-based youth, as well as led to a major reduction in staff. However, the GFC-supported program serving returning migrant youth, which is run in collaboration with the US-based immigration services organization Kids in Need of Defense and three other GFC partners in Guatemala, has continued to thrive, providing excellent services and gaining national and international attention. GFC will continue to support Fundación Castillo's work with migrant youth this year, while also working with the organization to encourage the long-term sustainability of the program.</t>
  </si>
  <si>
    <t>Number of at-risk children who achieve secure and stable reintegration into their families</t>
  </si>
  <si>
    <t>Toybox</t>
  </si>
  <si>
    <t>Life of Hope</t>
  </si>
  <si>
    <t>11359</t>
  </si>
  <si>
    <t xml:space="preserve">Fundación Castillo de Amor para la Niñez helps at-risk children, primarily street-living and street-working adolescents, to create a stable and secure future. </t>
  </si>
  <si>
    <t>GFC supports Fundación Castillo’s program assisting in the reintegration of Guatemalan children and youth returning from the United States.</t>
  </si>
  <si>
    <t>In collaboration with GFC and the US-based immigration services organization Kids in Need of Defense, Fundación Castillo is participating in a pilot program for the reintegration of Guatemalan youth returning from the United States. The organization continues to be an effective and vital partner in the program. An expected reduction in funding from Fundación Castillo's largest donor is forcing the organization to restructure several programs, but these changes are not expected to negatively affect the project supported by GFC.</t>
  </si>
  <si>
    <t>An expected reduction in funding from Fundación Castillo's largest donor is forcing the organization to reprioritize and restructure several of its programs.</t>
  </si>
  <si>
    <t>Toy Box</t>
  </si>
  <si>
    <t>Latin Link</t>
  </si>
  <si>
    <t>10620.01</t>
  </si>
  <si>
    <t>El Castillo works primarily with adolescents living on the streets, offering them basic services and counseling through its street teams.</t>
  </si>
  <si>
    <t>Our grant supports the Temporary Home Program, which provides at-risk adolescents with shelter, healthcare, and education, in addition to other services, with the eventual goal of family reintegration or independent living.</t>
  </si>
  <si>
    <t>According to a report issued by the Consortium on Street Children in 2009, there are as many as 5,000 children living on the streets in Guatemala. Many were left orphaned by Hurricane Stan; some were abandoned by parents who could not care for them; and 43 percent indicated physical abuse by family members as the primary reason for leaving home. Guatemala's geographic location makes it a common transit point for children and youth from Central America heading toward Mexico and the United States, which is why an estimated 40 percent of Guatemalan street children are foreign born. While on the streets, children in Guatemala are subject to abuse, drug use, and brutality at the hands of police. New evidence shows a growing number of second-generation street children (children born to parents living on the streets), who are particularly vulnerable and often lack the most basic of services.</t>
  </si>
  <si>
    <t>Since its founding in 1996, Fundación Castillo de Amor por la Niñez (formerly Fundación Ministerios de El Castillo) has worked to help at-risk children, mostly street-living and street-working adolescents, create a stable and secure future. Street teams, made up of a social worker and a psychologist, work in Guatemala City to provide basic services and counseling to children and youth living or working on the streets. Last year, the street teams worked closely with 175 at-risk youth and gave general orientations and presentations on children's rights to 1,450 street children. The children who the street teams decide are at greatest risk are invited to participate in El Castillo's temporary home program until they can be safely reintegrated into their families or extended families. The director of El Castillo since 2009, Manuel Alfredo Salazar Echeverría brings a wealth of experience from the nonprofit sector, having co-founded with his wife the Guatemalan Down Syndrome Association and having served as the Guatemala representative for the international nongovernmental organization Healing Waters.</t>
  </si>
  <si>
    <t>The temporary home program allows street-living and street-working children a chance to escape life on the streets and an opportunity to build their skills and stabilize their environment, with the eventual goal of family reunification or independent living. The program currently has capacity for 64 adolescents, ages 13 to 18, in their center outside of Chimaltenango. The teens living in the houses receive a full range of health, developmental, and psychological services from El Castillo staff, and they attend school in Chimaltenango. The center includes specialized facilities and staff to provide vocational training, computer courses, physical education, and academic support services. While a child is in the temporary home program, El Castillo staff work closely with his or her family, with the goal of reintegrating the child when possible.</t>
  </si>
  <si>
    <t>The Toybox Charity</t>
  </si>
  <si>
    <t>10620</t>
  </si>
  <si>
    <t>According to report issue by the Consortium on Street Children in 2009, there are as many as 5,000 children living on the streets in Guatemala. Many were left orphaned by Hurricane Stan, some abandoned by parents who could not care for them, and 43 percent indicate physical abuse at home as the primary reason for leaving home. Guatemala's geographic location makes it a common transit point for children and youth heading towards Mexico and the United States, which is why an estimated 40 percent of Guatemalan street children are foreign born.  While on the streets, children in Guatemala are subject to abuse, drug use, and brutality at the hands of police. New evidence shows a growing number of second generation street children (children born to parents living on the street), who are particularly vulnerable and often lack the most basic of services.</t>
  </si>
  <si>
    <t>Since its founding in 1996, Fundación Ministerios de El Castillo has worked to help at-risk children, mostly street living and working adolescents, create a stable and secure future. Street teams, made up of a social worker and a psychologist, work in Guatemala city to provide basic services and counseling to children and youth living or working on the streets.  Last year the street teams worked closely with 175 at-risk youth, and gave general orientations and presentations to 1,450 street children on their rights. The children who the street teams decide are at greatest risk are invited to come and live at the Temporary Home Program until they can be safely reintegrate in their families or extended families. The director of El Castillo since 2009, Manuel Alfredo Salazar Echeverría, brings a wealth of experience fromthe non-profit sector, having co-founded with his wife the Guatemalan Down Syndrome Association and having served as the Guatemala representative for the international NGO Healing Waters.</t>
  </si>
  <si>
    <t>The Temporary home program allows street-living and street-working children a chance to escape life on the streets and an opportunity to build their skills and stabilize their environment, with the eventual goal of family reunification or independent living. The program currently houses 49 adolescents, ages 13 to 18, in two houses outside of Chimaltenango. The teens living in the houses receive a full range of health, development, and psychological services from El Castillo staff, and then attend school in Chimaltenango. Later this year, El Castillo will complete construction on a new, larger, and more comprehensive center which will accommodate up to 64 beneficiaries and will close the two houses currently housing the children.. The new center will also include specialized facilities and staff to provide vocational training in baking, sewing, wood-working, and gardening. While living in the home program, El Castillo staff work closely with the child's family, always with the goal of reintegrating the child when possible. In collaboration with GFC and Kids in Need of Defense, a US-based immigration services organization, El Castillo will participate in a pilot program for the reintegration of Guatemalan youth deported from the United States</t>
  </si>
  <si>
    <t>Organizational budget is inflated this year due to one-time construction expenses.</t>
  </si>
  <si>
    <t>Toybox Charity</t>
  </si>
  <si>
    <t>13311</t>
  </si>
  <si>
    <t>Fundación Centro Una Brisa de Esperanza</t>
  </si>
  <si>
    <t>A Breeze of Hope Center Foundation</t>
  </si>
  <si>
    <t>In Bolivia, an estimated 34 percent of children and adolescents are victims of sexual abuse before they turn 18. In Cochabamba, the third-largest city in Bolivia, one in three girls and one in five boys are victims. Sexual abuse, incest, and rape are taboo topics, resulting in a culture of silence for victims and impunity for aggressors. The Bolivian educational system does not have adequate policies to deal with sexual assault within public schools, leading to repeat victimization, and the legal system is poorly prepared to deal with young victims. Victims who do seek assistance in reporting abuse and receiving medical and psychosocial support find that NGO and government support services are severely lacking.</t>
  </si>
  <si>
    <t>Fundación Centro Una Brisa de Esperanza (CUBE) was founded in 2004 by a 17-year-old Bolivian girl, Brisa De Angulo, who had been repeatedly raped by an adult family member whom she then tried to challenge in court. After unsuccessfully trying to identify a lawyer to take her case and find therapy to help her deal with the trauma, she realized that there was a severe lack of services in her country for rape and abuse victims, especially for children. CUBE now offers comprehensive services for victims and their families, including legal assistance, counseling and therapy services, support from a social worker, and parent trainings. Executive director Paola Roque Mercado, a trained psychologist, has worked with the organization since its founding, and Brisa De Angulo continues to support the organization as a board member.</t>
  </si>
  <si>
    <t>CUBE works with sexually abused children as young as 8 months and up to 18 years, and the organization helped over 1,000 children since 2004. The comprehensive services provided by the organization begin with emergency support to victims, followed by regular individual and group therapy and family support groups. Parallel to these support services, CUBE's attorneys work with police to carry out investigations and compile evidence against aggressors. Before CUBE was established, only 2 percent of all child sexual abuse cases that reached trial in Bolivia resulted in a conviction. Today, 95 percent of the cases that CUBE has taken to trial have resulted in a conviction, 188 in total. The organization also works to prevent future abuse by organizing awareness-raising campaigns in the local media, prevention workshops for young people, and specialized trainings for teachers, university and medical students, and legal professionals.</t>
  </si>
  <si>
    <t>CUBE is an impressive organization reaching an incredibly vulnerable population of children. CUBE is the only organization providing comprehensive support services for victims of sexual abuse in Bolivia, but at current funding levels it is only able to receive cases from in and around Cochabamba. Despite a solid funding base from two international funders, the organization is still fairly nascent and is well poised to take full advantage of GFC's value-added services. Adding CUBE to the Latin America and Caribbean portfolio of grantees will maintain GFC's geographic spread at a significant investment level in Bolivia.</t>
  </si>
  <si>
    <t xml:space="preserve">Throughout its partnership with Global Fund for Children, Fundación Centro Una Brisa de Esperanza (CUBE) has been able to deepen their work providing much needed services and advocating for increased protections for survivors of sexual abuse.  Ever deepening and expanding their impact on survivors of sexual abuse, they have been able to incorporate trainings on rights and advocate against sexual violence at the federal level, implement alternative therapies such as yoga, and further strengthen and systematize their job training programs for survivors. CUBE has a stated vision of being a premier organization for combatting sexual abuse and pushing Bolivia to take the lead as a nation for adopting policies that sufficiently protect survivors and hold abusers accountable. GFC has been able to help them reach this goal through our support with an organizational development award in 2016 to support the development of a fundraising strategy and a nomination for the 2015 Global Rising Stars Award. Since GFC began supporting CUBE, the organization's expenditure budget has grown by over 56%. This year they will take the next step towards reaching this international prominence by hosting the 1st International Conference Against Sexual Violence in Cochabamba, where they will bring in experts and stakeholder from around the world to learn and work together in the fight against sexual abuse. Global Fund for Children provided an opportunity grant for this conference to send public officials in Bolivia to the conference. </t>
  </si>
  <si>
    <t xml:space="preserve"> With and for girls</t>
  </si>
  <si>
    <t>Tides</t>
  </si>
  <si>
    <t>T.D.H Alemania</t>
  </si>
  <si>
    <t>Reino Unido</t>
  </si>
  <si>
    <t>13021</t>
  </si>
  <si>
    <t xml:space="preserve">salaries, rent, utilities, program materials, and transportation expenses. </t>
  </si>
  <si>
    <t>Fundación Centro Una Brisa de Esperanza (FUBE) helps child victims of sexual abuse through legal assistance, counseling, guidance from a social worker, parent trainings, and other services.</t>
  </si>
  <si>
    <t>GFC supports FUBE’s comprehensive support system, which includes emergency assistance to sexual abuse victims, individual and group therapy, and family support groups, as well as the organization’s work with police to carry out investigations and compile evidence against aggressors.</t>
  </si>
  <si>
    <t xml:space="preserve">This past year, FUBE served 83 new survivors of sexual abuse and provided continued support to 170 additional survivors. Of the 37 new cases of sexual abuse tried by FUBE lawyers last year, 35 ended in conviction. The organization also created its own Network of Children and Youth Against Sexual Violence, through which young survivors exercise their leadership and participation by organizing events and campaigns, educating their peers, and speaking out against sexual violence in local media outlets. In addition to its comprehensive rehabilitation program that includes psychological counseling, dance therapy, yoga, and education in human rights, the organization also implemented specific training around career planning, occupational skills, and land acquisition in order to encourage girls’ future economic independence and reduce their vulnerability to staying in abusive situations. In 2016, FUBE was awarded the With and For Girls Award, which will provide the organization with core funding and capacity-building support for two years. </t>
  </si>
  <si>
    <t xml:space="preserve">In year 3, the number of children served increased significantly because of special funding to implement school-based trainings. This past year, without these school-based programs, FUBE’s numbers decreased. </t>
  </si>
  <si>
    <t>FUBE’s expenditure budget increased as a result of new funding from Terre des Hommes.</t>
  </si>
  <si>
    <t xml:space="preserve">Because psychosocial rehabilitation for survivors of sexual abuse is a complex and lengthy process, the one-year success rate is sometimes low. </t>
  </si>
  <si>
    <t>Breeze of Hope Foundation</t>
  </si>
  <si>
    <t>Terres des Hmmes Alemania</t>
  </si>
  <si>
    <t>Save The Children</t>
  </si>
  <si>
    <t>Bolivia (Internacional)</t>
  </si>
  <si>
    <t xml:space="preserve">Donaciones </t>
  </si>
  <si>
    <t>12696</t>
  </si>
  <si>
    <t>salaries, operational costs, and programmatic expenses.</t>
  </si>
  <si>
    <t>In 2015, FUBE served 150 new survivors of sexual abuse, 81 of whom are receiving therapy and psychosocial support and have shown significantly reduced signs of trauma. In addition, 95 percent of the girls served by FUBE stayed in or successfully returned to school, and of these, 80 percent improved their academic performance. FUBE’s legal team achieved a total of 56 convictions and 90 sentences against perpetrators of sexual abuse toward children and youth. As part of its prevention and awareness-raising initiatives, the organization conducted 43 workshops with high-school and university-level students to talk about sexual abuse, machismo, human rights, relationships, and how to ask for help in the case of abuse. In response to a participant’s idea, FUBE opened a beauty salon to have a safe space for program participants to learn employment skills and use their life skills in a therapeutic manner. In 2015, FUBE was selected as one of Stars Foundation’s Global Rising Stars, and the organization is currently working on a fundraising strategy thanks to a GFC organizational development award.</t>
  </si>
  <si>
    <t>FUBE has increased the number of awareness-raising workshops, which has led to a rise in the total number of children and youth served.</t>
  </si>
  <si>
    <t>Terres des Hommes Neterlands (hasta el 2015)</t>
  </si>
  <si>
    <t>Breeze of Hope /Novo Foundation</t>
  </si>
  <si>
    <t>Estrellas Crecientes</t>
  </si>
  <si>
    <t>12359</t>
  </si>
  <si>
    <t xml:space="preserve">salaries and operating expenses. </t>
  </si>
  <si>
    <t>Last year, FUBE offered comprehensive therapeutic psychosocial services to 149 child survivors of sexual abuse. Beneficiaries demonstrated significant improvement in their self-esteem, body image, interpersonal communication, and family relationships, while experiencing a decrease in sleep disorders and eating and behavioral disorders. In some cases, participants resumed their education and became more interested in doing homework and participating in training and extracurricular activities. In addition, FUBE provided legal services to 80 new cases of sexual abuse in Cochabamba and adjacent communities and continued to support 207 legal cases. In September 2014, FUBE received the Sun of September award from the Legislative Assembly of Cochabamba for the organization’s contribution to social service work in the city and other municipalities. With the help of a GFC nomination, FUBE received a 2015 Global Rising Stars Award, provided in conjunction with Stars Foundation. GFC plans to continue to support FUBE in the coming years to contribute to the organization’s capacity and sustainability.</t>
  </si>
  <si>
    <t>FUBE has expanded its services to other municipalities, thereby increasing the number of children served by the organization.</t>
  </si>
  <si>
    <t>Data from the previous years does not appear because FUBE changed its outcome in 2015 to align with GFC’s updated outcomes.</t>
  </si>
  <si>
    <t>TERRRE DES HOMMES</t>
  </si>
  <si>
    <t>STEWARDSHIP FOUNDATION</t>
  </si>
  <si>
    <t>ESTADOS UNIDOS</t>
  </si>
  <si>
    <t>SAVE THE CHILDREN</t>
  </si>
  <si>
    <t>CANADA</t>
  </si>
  <si>
    <t>LIGHT MY FIRE</t>
  </si>
  <si>
    <t>12000</t>
  </si>
  <si>
    <t>a social worker's salary and operating expenses.</t>
  </si>
  <si>
    <t xml:space="preserve">Fundación Centro Una Brisa de Esperanza (CUBE) helps child victims of sexual abuse through legal assistance, counseling, guidance from a social worker, parent trainings, and other services. </t>
  </si>
  <si>
    <t>GFC supports CUBE’s comprehensive support system, which includes emergency assistance to sexual abuse victims, individual and group therapy, and family support groups, as well as the organization’s work with police to carry out investigations and compile evidence against aggressors.</t>
  </si>
  <si>
    <t>CUBE has improved its tracking mechanisms and last year served 122 children with legal and psychosocial support services and 2,939 with educational outreach services. In the baseline year, only those receiving legal and psychosocial support were counted.</t>
  </si>
  <si>
    <t>Due to staff transitions, OCI scores are unavailable for the baseline year.</t>
  </si>
  <si>
    <t>With technical guidance from GFC, CUBE has pledged to measure not only the number of participating children, but also program impacts. Going forward, CUBE will track the percentage of victims of violence who remain in school as a result of its programs.</t>
  </si>
  <si>
    <t>MAP International</t>
  </si>
  <si>
    <t>Sedeges</t>
  </si>
  <si>
    <t>11627</t>
  </si>
  <si>
    <t>a social worker's salary, transportation costs, and administrative expenses.</t>
  </si>
  <si>
    <t>Fundación Centro Una Brisa de Esperanza (CUBE) helps child victims of sexual abuse through legal assistance, counseling, guidance from a social worker, parent trainings, and other services.</t>
  </si>
  <si>
    <t>GFC supports CUBE’s comprehensive support system, which includes emergency assistance to victims, individual and group therapy, and family support groups, as well as the organization’s work with police to carry out investigations and compile evidence against aggressors.</t>
  </si>
  <si>
    <t>Terre des Hommes</t>
  </si>
  <si>
    <t>Catholic Ladies</t>
  </si>
  <si>
    <t>11776</t>
  </si>
  <si>
    <t>Fundación Chocó Jóven</t>
  </si>
  <si>
    <t>Young Chocó Foundation</t>
  </si>
  <si>
    <t>staff stipends, transportation costs, and workshop expenses.</t>
  </si>
  <si>
    <t>Fundación Chocó Jóven employs a combination of educational, vocational, cultural, health, and human rights programs to promote leadership and empowerment among disadvantaged and internally displaced youth in the slum communities around Quibdó.</t>
  </si>
  <si>
    <t>GFC supports Chocó Jóven's program on conflict resolution and sexual and reproductive health and rights, which uses small group workshops, peer education, media campaigns, health festivals, and community murals to promote positive and responsible attitudes and behaviors in these areas.</t>
  </si>
  <si>
    <t>Chocó Jóven has substantially deepened its impact and expanded its reach and visibility since GFC's initial investment in 2007. Now a partner of UNICEF and the local government in implementing health, safety, and human rights programming, Chocó Jóven has grown its budget and become a regional leader in nonviolent conflict resolution trainings and sexual rights education for youth, working both directly in public schools and with a small group of youth promoters who replicate workshops with peers. Chocó Jóven attended three GFC Knowledge Exchanges in South America, making important connections with peer organizations. These connections have led to knowledge-sharing experiences, such as a recent exchange visit with a GFC partner in Peru, and have helped Chocó Jóven to strengthen its model. GFC's focus during this final year of funding will include supporting the organization in developing a long-term sustainability plan.</t>
  </si>
  <si>
    <t>Number of conflict prevention committees formed in local schools</t>
  </si>
  <si>
    <t>Swiss Interchurch Aid</t>
  </si>
  <si>
    <t>11381</t>
  </si>
  <si>
    <t>staff salaries, administrative expenses, transporation, and healthy snacks for program participants.</t>
  </si>
  <si>
    <t xml:space="preserve">Fundación Chocó Jóven employs a combination of educational, vocational, cultural, health, and human rights programs to promote leadership and empowerment among disadvantaged and internally displaced youth in the slum communities around Quibdó. </t>
  </si>
  <si>
    <t>GFC supports Chocó Jóven’s program on sexual and reproductive health and rights, which uses small group workshops, peer education, media campaigns, health festivals, and community murals to promote positive and responsible attitudes and behaviors in this area.</t>
  </si>
  <si>
    <t>Chocó Jóven has grown significantly since GFC's initial investment and now works closely with UNICEF in Colombia as well as the local government. The organization has a well-formulated plan for sustainability, which includes the creation of an income-generating youth center, and GFC will work with the organization over the next two years to further develop and resource this plan. GFC anticipates inviting Chocó Jóven to apply for a final GFC grant next year, and the organization is a strong candidate for a Maya Ajmera Sustainability Award.</t>
  </si>
  <si>
    <t>HEKS</t>
  </si>
  <si>
    <t>1135.04</t>
  </si>
  <si>
    <t>Chocó Jóven employs a combination of educational, vocational, cultural, health, and human rights programs to promote leadership and empowerment among youth in the slum communities around Quibdó, most of whom were displaced by Colombia's armed conflict.</t>
  </si>
  <si>
    <t>Our grant supports Chocó Joven's program on sexual and reproductive health and rights, which uses small group workshops, peer education, media campaigns, health festivals, and community murals to promote positive and responsible attitudes and behaviors in this area.</t>
  </si>
  <si>
    <t>The poorest and least developed region of Colombia, Chocó has a poverty rate exceeding 80 percent. The high rate of poverty is correlated with the large proportion of historically marginalized ethnic groups present in the region: 80 percent of the population is of African descent, and an additional 15 percent is indigenous. The region's problems are compounded by a soaring rate of internal displacement. As one of the relatively more secure (albeit poor) areas of the country, Chocó has been a magnet for the displaced, who have created shantytowns around the outskirts of the region's largest city, Quibdó, in particular. Most live in extreme poverty and manifest high rates of drug and alcohol abuse, domestic violence, crime, early pregnancy, and prostitution. Children who have been displaced are particularly vulnerable to exploitation and are much less likely to attend school.</t>
  </si>
  <si>
    <t>Founded in 2000, Fundación Chocó Joven promotes the social, educational, and cultural development of internally displaced young people living in the slums around Quibdó and provides positive alternatives to the gang violence, street violence, substance abuse, petty crime, and prostitution that are prevalent in this area. The organization offers young people a combination of activities, all of which promote youth leadership and initiative in addressing youth problems and challenges. Chocó Joven also advocates for better government protection of the rights of children and youth. The organization works primarily in partnership with autonomous youth associations in eight communities around Quibdó, helping them to plan and implement programs and strengthening their capacity as associations. Chocó Joven is an active member of the State Committee on Juvenile Delinquency, the State Roundtable on Education, and the State Roundtable on Childhood. It has also worked closely with groups such as the International Organization for Migration and the UN High Commission on Refugees.</t>
  </si>
  <si>
    <t>Chocó Joven's sexual and reproductive health program directly engages roughly 400 adolescent boys and girls through small group workshops, media campaigns, health festivals, and community murals to promote positive and responsible attitudes and behaviors in the areas of sexual and reproductive health. Also as part of this program, Chocó Joven trains young people between the ages of 11 and 25 as peer health educators who work within their schools and communities. In cooperation with eight autonomous community youth associations, Chocó Joven is able to spread critical health information across an expansive network of partners, indirectly reaching over 1,200 youth. Chocó Joven also serves as a support group for the youth associations, helping them implement their own programs and build their capacity.</t>
  </si>
  <si>
    <t>Chocó Joven reports numbers served directly only for the program funded by GFC.</t>
  </si>
  <si>
    <t>A large grant from UNICEF and other successful fundraising efforts more than doubled Chocó Joven's budget over the past year.</t>
  </si>
  <si>
    <t>Hilfswerk der Evangelischen Kirchen Schweiz</t>
  </si>
  <si>
    <t>1135.03</t>
  </si>
  <si>
    <t>Fundación Chocó Jóven employs a combination of educational, vocational, cultural, health, and human rights programs to promote leadership and empowerment among youth in the slum communities around Quibdó, most of whom were displaced by Colombia's armed conflict.</t>
  </si>
  <si>
    <t>Chocó Joven's program on sexual and reproductive health and rights uses small group workshops, peer education, media campaigns, health festivals, and community murals to promote positive and responsible attitudes and behaviors in this area.</t>
  </si>
  <si>
    <t>Founded in 2000, Fundación Chocó Joven promotes the social, educational, and cultural development of young people living in the slums around Quibdó and provides positive alternatives to the gang violence, street violence, substance abuse, petty crime, and prostitution that are prevalent in this area. The organization offers young people a combination of activities, all of which promote youth leadership and initiative in addressing youth problems and challenges. Chocó Joven also advocates for better government protection of the rights of children and youth. The organization works primarily in partnership with autonomous youth associations in eight communities around Quibdó, helping them to plan and implement programs and strengthening their capacity as associations. Chocó Joven is an active member of the State Committee on Juvenile Delinquency, the State Roundtable on Education, and the State Roundtable on Childhood. It has also worked closely with groups such as the International Organization for Migration and the UN High Commission on Refugees. The organization publishes a quarterly magazine, written primarily by youth, on children's and youth issues in Chocó. Chocó Joven also established an agreement with a local TV station to reach out to more young people.</t>
  </si>
  <si>
    <t>Chocó Joven's sexual and reproductive health program engages adolescent boys and girls through small group workshops, media campaigns, health festivals, and community murals to promote positive and responsible attitudes and behaviors in the areas of sexual and reproductive health. Also as part of this program, Chocó Joven trains young people ages 13-24 years old as peer health educators to work within their schools and communities. In cooperation with eight autonomous community youth associations, Chocó Joven is able to spread its message across an expansive network of partners, indirectly reaching over 900 youth. Chocó Joven also serves as a support group for the youth associations, helping them implement their own programs and build their capacity.</t>
  </si>
  <si>
    <t>Chocó Joven has improved its rigor in counting children/youth served and as a result has lower (but more accurate) numbers than previous years.</t>
  </si>
  <si>
    <t>Reported increases in several areas are the result of Chocó Joven receiving organizational development support in 2008-2009 from one of its major donors.</t>
  </si>
  <si>
    <t>Chocó Joven acquired an additional donor, leading to an increase in its organizational budget.</t>
  </si>
  <si>
    <t>Florida International University</t>
  </si>
  <si>
    <t>11364</t>
  </si>
  <si>
    <t>Fundación Crecer</t>
  </si>
  <si>
    <t>Growth Foundation</t>
  </si>
  <si>
    <t>staff salaries, utilities, and administrative expenses.</t>
  </si>
  <si>
    <t xml:space="preserve">Fundación Crecer supports children who work on the streets, helping to reintegrate them into school, family, and community life through a comprehensive program of basic education, health, nutrition, vocational and life skills training, and cultural and recreational activities. </t>
  </si>
  <si>
    <t>GFC supports Crecer’s accelerated primary education program, which allows children who have fallen behind grade level to complete two years of material in one year’s time.</t>
  </si>
  <si>
    <t>Crecer is well known for its successful education programs for out-of-school and street-based children in Guayaquil. Its budget is diverse, with support from local government, foundations, income-generating activities, and individual donors. GFC plans to invite Crecer to apply for a final program grant next year, and the organization will be a strong candidate for a Maya Ajmera Sustainability Award.</t>
  </si>
  <si>
    <t>Percentage of program participants who complete the accelerated primary education program</t>
  </si>
  <si>
    <t>Vía Niños</t>
  </si>
  <si>
    <t>1160.04</t>
  </si>
  <si>
    <t>Crecer supports children who work on the streets, helping to reintegrate them into school, family, and community life through a comprehensive program of basic education, health, nutrition, vocational and life skills training, and cultural and recreational activities.</t>
  </si>
  <si>
    <t>Our grant supports Crecer's literary expression workshops, which advance children's literacy and writing skills and promote their psychosocial well-being by providing them with a venue for expressing and working through the trauma and challenges in their lives.</t>
  </si>
  <si>
    <t>According to UNDP, almost half of all Ecuadorians live on less than two dollars a day. Nearly a quarter of all Ecuadorian children drop out of primary school before reaching grade 5, the nationally identified minimum grade for basic literacy. Rural-to-urban migration has caused slum communities to grow at an alarming pace on the outskirts of major cities. These communities are characterized by high levels of crime and violence and by a lack of basic services and infrastructure such as paved roads, potable water, and reliable electricity. The majority of housing structures consist of cane walls and zinc roofs, and few slum residents have legal rights to the land on which they live. An estimated 775,000 Ecuadorian children and adolescents currently work to support themselves and their families. Children working on the streets are not only deprived of access to an education but also are at greater risk of violence, substance abuse, delinquency, and other negative behaviors.</t>
  </si>
  <si>
    <t>Founded in 1989, Fundación Crecer supports children who work on the streets, helping to reintegrate them into school, family, and community through a comprehensive program of basic education, health, nutrition, vocational and life skills training, and cultural and recreational activities. Crecer's primary focus is its accelerated learning program, which helps children who have fallen behind grade level to complete two years of material in one year's time. The organization also offers adult literacy classes, as well as parenting classes on creating a supportive family environment, encouraging children's development, and respecting children's rights. Crecer employs a rigorous system of monitoring, regularly evaluating academic progress, psychological well-being, physical development, and family situation. The organization continues to track program graduates for several years after their completion of the program.</t>
  </si>
  <si>
    <t>Fundación Crecer serves children aged 10 to 17 and has found that their families frequently do not provide the support the children need to stay in school and off the streets. Crecer's Family Strengthening Program works with the parents and family networks of street-working children to strengthen their capacity to support the children's personal and academic potential. Starting with parenting workshops that emphasize alternatives to violence, Crecer continues to work directly with parents through home visits at least once a week. Through this approach, not only does any domestic abuse abate, but the family becomes invested in the child's educational and social success. Family Strengthening Program participants have shown improved mental health and an improved outlook toward the future, which Crecer attributes partly to an increase in school retention rates.</t>
  </si>
  <si>
    <t>Crecer's budget is very diverse, with significant support from local government and income-generating activities, as well as foundation, corporate, and individual donors.</t>
  </si>
  <si>
    <t>Fundación Via Niños</t>
  </si>
  <si>
    <t>1160.03</t>
  </si>
  <si>
    <t>According to UNDP, almost half of all Ecuadorians live on less than two dollars a day. Nearly a quarter of all Ecuadorian children drop out of primary school before reaching grade 5-the nationally identified minimum grade for basic literacy. Rural migration to the cities has caused slum communities to grow at an alarming pace on the outskirts of major cities. These communities are characterized by high levels of crime and violence and by a lack of basic services and infrastructure such as paved roads, potable water, and reliable electricity. The majority of housing structures consist of cane walls and zinc roofs, and few slum residents have legal rights to the land on which they live. An estimated 775,000 Ecuadorian children and adolescents currently work to support themselves and their families. Children working on the streets are not only deprived of access to an education but also are at greater risk of violence, substance abuse, delinquency, and other negative behaviors.</t>
  </si>
  <si>
    <t>Fundación Crecer serves children aged 10 to 17 and has found that their families frequently do not provide the support the children need to stay in school and off the streets. Crecer's Family Strengthening Program works with the parents and family networks of street-working children to strengthen their capacity to support the children's personal and academic potential. Starting with parenting workshops that emphasize alternatives to violence, Crecer continues to work directly with parents through home visits at least once a week. Through this approach, not only does any domestic abuse stop, but the family becomes invested in the child's educational and social success. Family Strengthening Program participants have shown improved mental health and an improved outlook toward the future, which Crecer attributes to an increase in</t>
  </si>
  <si>
    <t>13318</t>
  </si>
  <si>
    <t>Santiago de Cali</t>
  </si>
  <si>
    <t xml:space="preserve">Fundación Dar Amor </t>
  </si>
  <si>
    <t>Give Love Foundation</t>
  </si>
  <si>
    <t xml:space="preserve">Fundación Dar Amor (Fundamor) transforms the lives of children and youth affected by or living with HIV/AIDS through medical attention, personalized emotional care, tutoring, and other holistic services. </t>
  </si>
  <si>
    <t xml:space="preserve">GFC supports the continued implementation of Fundamor’s new family care program, through which HIV-positive children and youth currently in Fundamor’s care will be connected with foster families in order to have access to a loving and caring environment that will prepare them for healthy and independent living. </t>
  </si>
  <si>
    <t>The organization completed the deinstitutionalization process and closed its orphanage, which decreased the number of children directly served.</t>
  </si>
  <si>
    <t>CONTRATOS CON EL ESTADO</t>
  </si>
  <si>
    <t>CONVENIOS COOPERACION INTERNACIONAL</t>
  </si>
  <si>
    <t>USA - JAPON</t>
  </si>
  <si>
    <t>DONACIONES EN DINERO</t>
  </si>
  <si>
    <t>GESTION PROPIA DE RECURSOS AUTOSOSTENIBILIDAD</t>
  </si>
  <si>
    <t>13022</t>
  </si>
  <si>
    <t xml:space="preserve">salaries and operational expenses. </t>
  </si>
  <si>
    <t xml:space="preserve">Fundamor’s new government-funded program has resulted in a significant increase in the total number of children served. </t>
  </si>
  <si>
    <t xml:space="preserve">Fundamor has become a recipient of large government funding to work in 21 municipalities, dramatically increasing its annual expenditure budget. Fundamor’s HIV program, which GFC supports, has a separate budget, which is significantly smaller. </t>
  </si>
  <si>
    <t>Contratos con el  Estado</t>
  </si>
  <si>
    <t>Estrategias de Autosostenibilidad</t>
  </si>
  <si>
    <t>Donaciones en Especie</t>
  </si>
  <si>
    <t>Donaciones en Dinero</t>
  </si>
  <si>
    <t>Cooperación, Convenios y Proyectos</t>
  </si>
  <si>
    <t>Estados Unidos, Inglaterra, Inglaterra y Alemania</t>
  </si>
  <si>
    <t>12737</t>
  </si>
  <si>
    <t>the program coordinator's salary.</t>
  </si>
  <si>
    <t>In the early 1990s, AIDS orphans numbered in the thousands and were spread across world regions. HIV-positive adults had short life spans, and many of their children are now young adults. Throughout Latin America, there have been significant advances in clinical care and prevention of mother-to-child transmission, resulting in fewer children born with the virus. Unfortunately, that is not the case among adolescents involved in risky behavior. Santiago de Cali, known for its bustling nightlife, is the most populous city in southwestern Colombia and is home to the country’s largest population of individuals under 25 who are living with HIV/AIDS.</t>
  </si>
  <si>
    <t>Fundación Dar Amor (Fundamor) was established in 1992 to serve the HIV-affected population in the city of Cali, who at that time needed to travel to the capital city of Bogota to access public health services. Fundamor quickly realized that there was a growing population of children born with the virus, which led to the creation of a home to provide health, education, food, shelter, and protection to children living with HIV/AIDS. Fundamor’s mission is to transform lives through love and dignified services to children and youth affected by or living with HIV/AIDS to promote their holistic upbringing. All of the beneficiaries it serves are under the legal protection of the Colombian Institute of Family Welfare due to abandonment or to violations of their fundamental rights, and thus are adoptable. Fundamor receives referrals from all over Colombia, and most of the children living in its orphanage have spent long periods of time in institutional care. Through its more than two decades of service, Fundamor has realized that no matter how holistic and personalized its services are, the organization will never be able to provide the style of living or the caring environment a home provides. As a result, Fundamor has begun the groundwork to change its care model and connect beneficiaries with foster homes. The organization also provides life skills training as a way for the children in its care to prepare for healthy and independent living. Fundamor is one of only two organizations in all of Colombia directly serving children and youth living with or affected by HIV/AIDS. In addition, Fundamor works with young children through early childhood education and with adolescents on sexual and reproductive health.</t>
  </si>
  <si>
    <t>All of Fundamor’s programs are designed to expand the lifespan of its HIV-positive beneficiaries and improve their health and psychosocial well-being. Its orphanage is currently home to 65 children and youth living with HIV/AIDS who receive medical attention, personalized emotional care, and tutoring, in addition to extracurricular activities such as dance, theater, and sports. All of the school-age children and youth are attending school full-time, and those who have graduated from secondary school are enrolled in technical training or a university program. Fundamor also provides training and awareness-raising workshops in schools, with family members, and with students in order to achieve full inclusion and acceptance for HIV-positive people. In addition, through its comprehensive health services, Fundamor has significantly reduced the mortality rate among its beneficiaries, from 11.6 percent in 1996 to 1.1 percent in 2014, when the average mortality rate of children and youth living with HIV/AIDS worldwide was 16 percent. Fundamor now has the first generation of youth who are reaching adulthood, and its goal is to provide them with the tools necessary for their successful transition into independent life.</t>
  </si>
  <si>
    <t>As one of only two organizations in the entire country directly serving children and youth living with HIV/AIDS, Fundamor is providing holistic, nurturing, and empowering opportunities. Fundamor’s decades of experience have taught the organization that institutionalization does not empower its beneficiaries in the long term, and the organization is now working to transition from being an orphanage to having a family care program. The organization’s evolving program model, along with its experience and strong programming, will be of great importance to GFC as part of its initiative with the MAC AIDS Fund.</t>
  </si>
  <si>
    <t>Stars Foundation</t>
  </si>
  <si>
    <t>Colombian Institute of Family Welfare</t>
  </si>
  <si>
    <t xml:space="preserve">UNICEF </t>
  </si>
  <si>
    <t>Starfish Foundation</t>
  </si>
  <si>
    <t>12876</t>
  </si>
  <si>
    <t>Fundación Fénix</t>
  </si>
  <si>
    <t>Phoenix Foundation</t>
  </si>
  <si>
    <t>salaries and benefits for farm and kitchen staff.</t>
  </si>
  <si>
    <t>Fundación Fénix helps children and youth in the Ciudad Sandino neighborhood of Managua avoid criminal activity and gang involvement, stay away from drugs, prepare for and continue their education, and build skills to generate income.</t>
  </si>
  <si>
    <t>GFC supports Fénix's on-site farm and farm store, an income-generating project run by at-risk youth participants that contributes to the success and sustainability of all of the organization's programs.</t>
  </si>
  <si>
    <t>This past year, Fénix more than doubled the number of children and youth reached through its English program and its early childhood education program, which just completed its second year of operation. The organization also added music classes to its after-school programming, benefiting 50 children and adolescents. The sales from Fénix’s on-site farm continued to grow and to contribute to the sustainability of the organization, while the addition of fruits and vegetables from the farm enhanced the nutritional quality of the snacks the program participants received.</t>
  </si>
  <si>
    <t>This past year, the organization expanded its outreach program to local schools, providing monthly workshops on drug use prevention and positive values in 16 schools and greatly increasing its number of direct beneficiaries.</t>
  </si>
  <si>
    <t>The organization received an increase in funding from the US Department of State, leading to a higher expenditure budget.</t>
  </si>
  <si>
    <t>Percentage of program participants who demonstrate an understanding of the dangers of drug use</t>
  </si>
  <si>
    <t>Departamento de Estado de los estados Unidos</t>
  </si>
  <si>
    <t>Iglesia St. Paul</t>
  </si>
  <si>
    <t>12549</t>
  </si>
  <si>
    <t>two staff salaries and benefits.</t>
  </si>
  <si>
    <t>Fundación Fénix helps children and youth in the Ciudad Sandino neighborhood of Managua to avoid criminal activity and gang involvement, stay away from drugs, continue their education, and build skills to generate income.</t>
  </si>
  <si>
    <t>GFC supports Fénix's drug prevention campaign in local schools.</t>
  </si>
  <si>
    <t>This past year, Fénix broadened its program to offer English classes for children and youth, which include a focus on healthy lifestyles and early prevention of drug use. The organization also continued to build its sports program, hosting more large-scale events and expanding its skateboarding track. The success of Fénix’s on-site farm and the sale of the farm’s produce have allowed the organization to self-fund much of its programming and to therefore reach more children and youth than it would if it relied solely on external funding. In fact, Fénix estimates that it is able to reach twice as many children as it otherwise would. GFC will continue to support Fénix’s prevention programs and will work with Fénix to secure additional funding to prepare the organization for a successful exit.</t>
  </si>
  <si>
    <t>Negocios de autosostenibilidad  (minimarket, finca, pickles)</t>
  </si>
  <si>
    <t>Give thanks</t>
  </si>
  <si>
    <t>Deloitte y Fundación para el Desarrollo sostenible</t>
  </si>
  <si>
    <t>12177</t>
  </si>
  <si>
    <t>two staff salaries and transportation expenses.</t>
  </si>
  <si>
    <t>The success of Fénix’s drug prevention programs for children and youth has earned the organization recognition from the Nicaraguan national police, and the organization is also the country representative for Nicaragua on the Ibero-American Network of Nongovernmental Organizations for Drug Dependency Prevention (RIOD). This past year, Fénix successfully secured financial support from the US Department of State, allowing it to significantly increase the reach of its programs and the number of children served. GFC will continue to support Fénix’s drug prevention program for children and youth and will work with the organization to strengthen its tracking of beneficiaries.</t>
  </si>
  <si>
    <t>The organization was able to reach more children this past year due to the significant increase in its budget.</t>
  </si>
  <si>
    <t>Fénix’s budget increased due to the support it received from the US Department of State.</t>
  </si>
  <si>
    <t>DEPARTAMENTO DE ESTADO DE LOS ESTADOS UNIDOS DE AMERICA</t>
  </si>
  <si>
    <t>FSD Y ROTARIOS INTERNACIONALES</t>
  </si>
  <si>
    <t>GIVE THANK</t>
  </si>
  <si>
    <t>IGLESIA SAN PABLO WASHINGTON</t>
  </si>
  <si>
    <t>11753</t>
  </si>
  <si>
    <t>three staff salaries and educational materials.</t>
  </si>
  <si>
    <t>Fundación Para el desarrollo Sostenible</t>
  </si>
  <si>
    <t>Iglesia San Pablo, Washinton</t>
  </si>
  <si>
    <t>Club Rotario Oklahoma y Club Managua tiscapa</t>
  </si>
  <si>
    <t>11386</t>
  </si>
  <si>
    <t>staff stipends for a social worker, a psychologist, and an agricultural adviser.</t>
  </si>
  <si>
    <t xml:space="preserve">Fundación Fénix helps children and youth in the Ciudad Sandino neighborhood of Managua to avoid criminal activity and gang involvement, stay away from drugs, continue their education, and build skills to generate income. </t>
  </si>
  <si>
    <t>GFC supports Fénix’s agricultural training and income-generating opportunities for at-risk youth, as well as its drug prevention campaign in local schools.</t>
  </si>
  <si>
    <t>Autogestión a través de la venta de vegetales</t>
  </si>
  <si>
    <t>Departamento de Estado</t>
  </si>
  <si>
    <t>Fundación para el desarrollo sostenible</t>
  </si>
  <si>
    <t>FAO/ONU</t>
  </si>
  <si>
    <t>GESI/FSD</t>
  </si>
  <si>
    <t>11013</t>
  </si>
  <si>
    <t>Fénix helps children and youth in the Ciudad Sandino neighborhood of Managua to avoid criminal activity and gang involvement, stay away from drugs, continue their education, and build skills to generate income.</t>
  </si>
  <si>
    <t>Our grant supports Fénix's agricultural training and income-generating opportunities for at-risk youth as well as its drug prevention campaign in local schools.</t>
  </si>
  <si>
    <t>Nicaragua, the largest country in Central America, has had a troubled history with two well-known tragedies: the decade-long contra war (1980-1990), which cost 60,000 lives and $178 billion, and a devastating hit by Hurricane Hugo in 1989 that virtually destroyed Nicaragua's infrastructure and economy. These disasters left Managua with a legacy of crime, gang involvement, and other illicit activity that continues to this day. The literacy rate is now only 67.5 percent, down from 88 percent in the late 1970s, and 500,000 children between the ages of 3 and 12 remain outside the formal education system. The average Nicaraguan completes fewer than five years of schooling, and 50 percent of adults are either unemployed or underemployed.</t>
  </si>
  <si>
    <t>Fundacion Fenix works in the Ciudad Sandino neighborhood of Managua, in a formal partnership with the local police station, to help young people who have a run in with the law get their lives back on track. They combine life-skills training and social work with agricultural vocational training. The organic fruits and vegetables sold produced by the youth are sold at the local police station and help sustain the organizations programs (60% of org. budget).</t>
  </si>
  <si>
    <t>Youth vocational agriculture program (14-19); youth agricultural microenterprise; drug and crime prevention, rehabilitation and reintegration of high-risk youth.
Number/Population/Age Range served:  Vocation training program served 129 ages  14-19. Prevention program reached 3,500 ages 11-15. 23 teens served in "rehabilitation and reinsertion" program.</t>
  </si>
  <si>
    <t>Foundation for Sustainable Development</t>
  </si>
  <si>
    <t>Southern Command</t>
  </si>
  <si>
    <t>Rotary Club of Managua</t>
  </si>
  <si>
    <t>Rotary Club of Lagrange</t>
  </si>
  <si>
    <t>13300</t>
  </si>
  <si>
    <t>Santo Domingo Oeste</t>
  </si>
  <si>
    <t>Fundación La Merced</t>
  </si>
  <si>
    <t>La Merced Foundation</t>
  </si>
  <si>
    <t>Coalition of NGO's for Children (Dominican Republic)</t>
  </si>
  <si>
    <t>Fundación La Merced (FLM) aims to eradicate child labor in Santo Domingo Oeste by providing integrated support services to child laborers and their families and by guaranteeing that their rights are respected.</t>
  </si>
  <si>
    <t>GFC supports FLM’s comprehensive programming, which includes educational scholarships, tutoring, and academic enrichment, as well as psychosocial support to families, medical services, home visits, legal support, and recreational workshops.</t>
  </si>
  <si>
    <t xml:space="preserve">Fundación La Merced has developed new programs to engage more adolescents between 13-18 years old. They have also trained four mothers of the Batey community to work along the Foundation in program implementation and outreach. In terms of organization strengthening the Foundation’s staff has received training in topics such as productivity, internal controls, educational planning and programming, and self-motivation.  </t>
  </si>
  <si>
    <t>KINDERMISSIONSWERK</t>
  </si>
  <si>
    <t>PROEDUCADO</t>
  </si>
  <si>
    <t>SUIZA</t>
  </si>
  <si>
    <t>CAFE</t>
  </si>
  <si>
    <t>INTERNATIONAL WOMEN CLUB</t>
  </si>
  <si>
    <t>REP. DOMINICANA</t>
  </si>
  <si>
    <t>REDES</t>
  </si>
  <si>
    <t>PUERTO RICO</t>
  </si>
  <si>
    <t>13026</t>
  </si>
  <si>
    <t xml:space="preserve">This past year, FLM continued to implement its successful after-school enrichment program, Espacios de Recreación y Aprendizaje (Spaces for Recreation and Learning), adding 36 new children to the program. In addition to daily academic tutoring sessions, children in the program also took part in dance, visual arts, music, theater, and sports activities. Fifty-four adolescents and young adults participated in the organization’s youth program, which included vocational training, life skills, English, and preventive health education. Of particular note was the inauguration of the organization’s first Colmado Solidario (Solidarity Store) in its target community of Bienvenido, through which community members are now able to purchase food staples at discounted, cooperative rates instead of relying on handouts. This unique approach is meant to improve local food security and nutrition while maintaining individual dignity and decreasing dependence on aid. FLM also succeeded in helping residents of Bienvenido create a community oversight committee made up of relevant institutions such as the municipal government and the National Council for Children and Adolescents. With additional support from a GFC organizational development award, FLM created and began implementing its first strategic plan.   </t>
  </si>
  <si>
    <t>Many of the students who showed the greatest academic improvement have enrolled in the new full-day program available at some public schools and have stopped attending FLM's enrichment program, leading to a decrease in the organization's outcome.</t>
  </si>
  <si>
    <t>Kindermissionswerk</t>
  </si>
  <si>
    <t>The Global Fund For Children</t>
  </si>
  <si>
    <t>Banco Ademi</t>
  </si>
  <si>
    <t>Pro-Educado</t>
  </si>
  <si>
    <t>Café</t>
  </si>
  <si>
    <t>Cánada</t>
  </si>
  <si>
    <t>12686</t>
  </si>
  <si>
    <t>salaries for a social worker, a psychologist, and program educators.</t>
  </si>
  <si>
    <t>FLM’s organizational budget increased significantly due to its successful grant proposal to the German organization Kindermissionswerk.</t>
  </si>
  <si>
    <t>Kindermissionswerk 'Die Sternsinger'</t>
  </si>
  <si>
    <t>Puerto Rico</t>
  </si>
  <si>
    <t>Canadian Aid for Education (CAFE)</t>
  </si>
  <si>
    <t>12355</t>
  </si>
  <si>
    <t>Fundación La Merced (FLM) aims to eradicate child labor in Santo Domingo Oeste by providing integrated support services to child shoeshiners and their families and by guaranteeing that their rights are respected.</t>
  </si>
  <si>
    <t>GFC is working with FLM’s new grants manager to get an accurate picture of the organization’s expenses and use of in-kind donations.</t>
  </si>
  <si>
    <t xml:space="preserve">FONDO GLOBAL	     	</t>
  </si>
  <si>
    <t>Republica Dominicana</t>
  </si>
  <si>
    <t>Cafe</t>
  </si>
  <si>
    <t>Club Women Internacional</t>
  </si>
  <si>
    <t>12001</t>
  </si>
  <si>
    <t xml:space="preserve">Fundación Niños Limpiabotas La Merced (FNL) aims to eradicate child labor in Santo Domingo Oeste by providing integrated support services to child shoeshiners and their families and by guaranteeing that their rights are respected. </t>
  </si>
  <si>
    <t>GFC supports FNL’s comprehensive programming, which includes educational scholarships, tutoring, and academic enrichment, as well as psychosocial support to families, medical services, home visits, legal support, and recreational workshops.</t>
  </si>
  <si>
    <t>Santo Domingo Oeste, located west of the capital city of Santo Domingo, is the most densely populated municipality in the Dominican Republic. The rates of poverty are particularly high in the bateyes (shantytowns) of this area, which are largely cut off from the city. Among the risks that families living in the bateyes face are overcrowding, unsanitary living conditions, high unemployment, prostitution, drug trafficking, and lack of legal documentation. Many of the people living in the bateyes are Haitian migrants or people of Haitian descent, and as such, they are often unable to obtain the legal identification documents needed to secure formal employment or access social services. Many children in this area, in response to their families' economic needs, engage in child labor by working as shoeshiners. This practice not only makes it difficult for the children to pursue their education and be successful academically, but also makes them extremely vulnerable to street violence and abuse. An estimated 42 percent of boys between the ages of 5 and 9 years old are working in the Dominican Republic, and this figure increases to 48 percent for boys aged 10 to 14. Girls living in poverty, while not generally engaged in work as shoeshiners, are at a high risk of becoming involved in child prostitution.</t>
  </si>
  <si>
    <t>Fundación Niños Limpiabotas La Merced (FNL) aims to eradicate child labor in Santo Domingo Oeste by providing integrated support services to child laborers and their families and by guaranteeing that their rights are respected. Begun in 2007 by a Spanish missionary and a dedicated team of Dominican volunteers, FNL receives support from a religious entity in the form of office space, food donations, and clinic services. Tomás García Martín-Moreno, the Spanish missionary who co-founded FNL, remains the director and the organization continues to depend largely on its cadre of talented volunteers to run its programs. With greater funding, FNL plans to formalize its staff positions and increase its level of local leadership. FNL has been recognized in the Dominican Republic as a model for providing attention to at-risk children and was selected by the government to be a delegate organization at the launch of the Dominican Child Constitution.</t>
  </si>
  <si>
    <t>FNL's programs are divided into four core areas: education, social support and family outreach, legal support, and advocacy.  Its education programs ensure that its beneficiaries attend school; provide daily homework help and academic enrichment; and involve numerous opportunities for artistic expression and recreation. Of particular note is the Building Talents program, through which beneficiaries participate in three months of art, dance, music, and theater workshops. The program culminates in a final talent show for the entire community that coincides with the World Day Against Child Labor and that serves to both demonstrate participants' potential and build public awareness around the issue of child labor. FNL's social support and family outreach services include direct material assistance to help families' meet their basic needs; medical services; home visits to ensure participant retention; and monthly parent workshops on topics such as hygiene and nutrition. In its legal program, FNL works to obtain legal documentation (such as birth certificates) for beneficiaries and their family members so that they are able to attend school and access services. Finally, FNL's advocacy consists of organizing conferences, marches, photo expositions, and community meetings to combat child labor and promote child rights.</t>
  </si>
  <si>
    <t>FNL's comprehensive programming demonstrates its solid grasp of the complex issues facing the population it serves. The organization's use of volunteers and its ability to procure large amounts of in-kind donations indicate a high level of resourcefulness and capacity to leverage support. GFC's investment will enable FNL to finance and formalize key staff positions, an important step in its organizational development that will allow it to grow its programs.</t>
  </si>
  <si>
    <t>Network of Hope and Solidarity</t>
  </si>
  <si>
    <t>12726</t>
  </si>
  <si>
    <t>Fundación Ph15 para las Artes</t>
  </si>
  <si>
    <t>Ph15 Foundation for the Arts</t>
  </si>
  <si>
    <t>Guillermo Correa (Argentine Network for International Cooperation, Argentina)</t>
  </si>
  <si>
    <t>Michael</t>
  </si>
  <si>
    <t xml:space="preserve">workshop materials. </t>
  </si>
  <si>
    <t>Fundación Ph15 para las Artes uses visual arts to promote education and social inclusion in the neighborhood of Ciudad Oculta and other disadvantaged communities in and around Buenos Aires.</t>
  </si>
  <si>
    <t>GFC supports weekly photography workshops, which encourage creativity as well as emotional and social development in participants, who range in age from 10 to 20.</t>
  </si>
  <si>
    <t>Ph15 has substantially deepened its impact and expanded its reach and visibility since GFC’s initial investment in 2010. Now a partner with UN agencies and local government entities, Ph15 works in several sites within Buenos Aires and 28 other cities throughout Argentina. To date, more than 3,000 children and youth have participated in Ph15’s programs, which are designed to effect change and increase democratic access to basic forms of expression. Ph15 uses art as a powerful tool through which children and youth can have a say in their communities, which are often not used to hearing what young people have to say. Ph15’s work was showcased in one of Argentina’s famous theaters in recognition of the organization’s 15th anniversary. The anniversary celebration also included a photographic book that is being sold throughout the country and was created with the help of a GFC opportunity grant. Ph15 participated in the 2013 Colombia Knowledge Exchange and will participate in the Peru Knowledge Exchange in April 2016.</t>
  </si>
  <si>
    <t>Ph15 expanded its workshops to other cities in Argentina, thus increasing the number of children and youth served.</t>
  </si>
  <si>
    <t>Percentage of program participants who have increased access to educational and employment opportunities</t>
  </si>
  <si>
    <t>Universidad de la Matanza</t>
  </si>
  <si>
    <t>IRSA</t>
  </si>
  <si>
    <t>Promover</t>
  </si>
  <si>
    <t>12379</t>
  </si>
  <si>
    <t>staff stipends, an external evaluator, workshop materials, and operational expenses.</t>
  </si>
  <si>
    <t>As part of the City of Buenos Aires’s Access to Knowledge Program, Ph15 provided workshops on photographic expression in the Los Hornos neighborhood and 28 other locations throughout Argentina. Its pioneering arts and photography programs for marginalized children and youth have gained significant visibility not only in Argentina but also in several international forums around the world. In October 2014, Ph15’s director, Moira Rubio, was invited to the Salzburg Global Forum for Young Cultural Innovators, held in Salzburg, Germany. Earlier that year, Ph15 was invited to exhibit the photographic work of its participants in Luxemburg. GFC will continue to support Ph15’s work and will pursue value-added services to enhance program sustainability in preparation for Ph15’s exit.</t>
  </si>
  <si>
    <t>The new partnership with the City of Buenos Aires has increased Ph15’s revenue and expenses.</t>
  </si>
  <si>
    <t>Universidad de La Matanza - Programa NAC</t>
  </si>
  <si>
    <t>Gobierno de la Ciudad de Buenos Aires</t>
  </si>
  <si>
    <t>Donaciones individuales</t>
  </si>
  <si>
    <t>Argentina y exterior</t>
  </si>
  <si>
    <t>Adobe Foundation</t>
  </si>
  <si>
    <t>Promover - Municipio de La Plata</t>
  </si>
  <si>
    <t>11974</t>
  </si>
  <si>
    <t>staff training, an external evaluator, and audiovisual equipment.</t>
  </si>
  <si>
    <t xml:space="preserve">Fundación Ph15 para las Artes uses visual arts to promote education and social inclusion in the neighborhood of Ciudad Oculta and other disadvantaged communities in and around Buenos Aires. </t>
  </si>
  <si>
    <t>In the past year, Ph15 introduced innovations and pursued new opportunities that allowed the organization to further its mission and increase its profile. Among these advances were Ph15's inclusion in a TEDx Buenos Aires event, the addition of performing arts workshops to its program portfolio, a camera donation drive, and the implementation of a system to digitally archive photographs taken by beneficiaries. GFC will continue to support Ph15's pioneering arts-based work with marginalized children and youth and will pursue value-added services that contribute to the organization's fundraising capacity and financial sustainability.</t>
  </si>
  <si>
    <t>One challenge Ph15 experienced in the past year was keeping existing participants involved in its programs, which led to a decrease in the overall number of children served. Ph15 plans to make participant retention a priority in the coming year.</t>
  </si>
  <si>
    <t>The decrease in budget size was due to the end of Ph15's World Bank LAC Development Marketplace Award, which contributed a significant portion of the organization's budget in the prior year.</t>
  </si>
  <si>
    <t>Municipio de La Plata</t>
  </si>
  <si>
    <t>Donaciones Individuales</t>
  </si>
  <si>
    <t>Adobe Youth Voices</t>
  </si>
  <si>
    <t>Edelman</t>
  </si>
  <si>
    <t>11538</t>
  </si>
  <si>
    <t>digital cameras and computers, staff training, and administrative expenses.</t>
  </si>
  <si>
    <t>Ph15 has increased its profile in recent years, hosting photography exhibitions in well-known venues in Buenos Aires, as well as internationally. The organization was recently featured on MTV's "Agents of Change" documentary series and has begun to expand its photography workshops to additional sites, often in collaboration with other local NGOs. GFC will work with Ph15 to strengthen its monitoring and reporting systems as the organization continues to grow, and will begin to prepare the organization for exit.</t>
  </si>
  <si>
    <t>Banco Mundial</t>
  </si>
  <si>
    <t>Donaciones individuales y Generación de ingresos</t>
  </si>
  <si>
    <t>10844.01</t>
  </si>
  <si>
    <t>Ph15 uses visual arts to promote education and social inclusion in the disadvantaged neighborhood of Ciudad Oculta.</t>
  </si>
  <si>
    <t>Our grant supports weekly photography workshops, which encourage creativity as well as emotional and social development in participants, who range in age from 10 to 20.</t>
  </si>
  <si>
    <t>While Argentina has mostly recovered from the 2001 economic crisis that left nearly 25 percent of the country's adults unemployed, income disparity has only increased in the last decade. Income inequality in Latin America is the highest of any region in the world, and Argentina ranks third, behind only Brazil and Mexico, with 41.7 percent of income going to the richest 10 percent of Argentines, while only 1.1 percent of income goes to the poorest 10 percent. In Greater Buenos Aires, which contains roughly one-third of the country's 40 million people, an estimated 4 million are living in poverty. The sprawling slum community of Villa 15 is one of the most impoverished in the city and is more commonly known as Ciudad Oculta, or "Hidden City," due to the government's decision in 1978 to construct a wall around the community, hiding it from visitors arriving for the 1978 World Cup. Children growing up in Ciudad Oculta face gang violence, threats stemming from the prevalence of paco (a highly addictive cocaine residue), and mistreatment by the police.</t>
  </si>
  <si>
    <t>In 2000, photography professor Martín Rosenthal visited the Ciudad Oculta neighborhood of Buenos Aires on assignment to take pictures of a new soup kitchen. While there, he met many children who were interested in his camera. He told a group of children who were particularly interested that if they could organize ten friends who wanted to learn about photography, then he would come back to Ciudad Oculta and teach them. A few weeks later, the children called him and said they had organized their group. Since then, there have been photography classes in Ciudad Oculta every Saturday. Rosenthal and his colleague Miriam Priotti founded Fundación Ph15 para las Artes, known simply as Ph15, in August of 2000 with the goals of advancing education through visual arts and of utilizing the arts to promote social inclusion. Today, the organization directly reaches 450 children and youth through the regular classes in Ciudad Oculta and special events and workshops throughout the city. The "Ph" in the name stands for "photography," and "15" is for the number assigned to the slum on city maps. The organization's director, Moira Rubio, is a trained photographer and has been working with Ph15 since its inception.</t>
  </si>
  <si>
    <t>Ph15's weekly photography workshops in Ciudad Oculta aim to encourage both the creativity and the emotional and social development of program participants, who range in age from 10 to 20. Thirty children and youth participate each year. Through a camera lens, participants learn ways to depict and analyze different situations and aspects of themselves, their families, and their community. Using their own photography as a starting point for discussions, participants are able to recognize, discuss, and reflect on difficult issues such as poverty, discrimination, domestic violence, and child labor. The program places a heavy emphasis on artistic quality, while at the same time providing a safe space for children to develop their identities and create life plans and goals. The program also encourages students to look outward, facilitating the exploration of different areas of Buenos Aires through photographic expeditions that provide participants with a chance to experience areas of the city outside of Ciudad Oculta. Student work is often displayed at museums throughout Argentina, and proceeds from any work sold are split evenly between Ph15 and the student.</t>
  </si>
  <si>
    <t>Some planned activities were delayed from late 2011 until early 2012, resulting in a budget decrease in Year 2.</t>
  </si>
  <si>
    <t>Help Argentina</t>
  </si>
  <si>
    <t>Promover SA</t>
  </si>
  <si>
    <t>10844</t>
  </si>
  <si>
    <t>While Argentina's economy has mostly recovered from the 2001 crisis which left nearly 25 percent of the country unemployed, income disparity has only increased in last decade. Income equality in Latin America is the highest of any region in the world, and Argentina ranks third only behind Brazil and Mexico, with 41.7 percent of income going to the top 10 percent richest, while only 1.1 percent of income goes to the poorest 10 percent of Argentines. In Greater Buenos Aires, which contains roughly one third of the country's 40 billion people, an estimated 4 million are living in poverty. The sprawling slum community of Villa 15 is one of the most impoverished in the city and is more commonly known as Ciudad Oculta, or the "Hidden City", due to the government's decision in 1978 to construct a wall around the community, hiding it from visitors arriving for the 1978 World Cup.</t>
  </si>
  <si>
    <t>In 2000, photography professor Martín Rosenthal visited the Ciudad Oculta neighborhood of Buenos Aires on assignment to take pictures of a new soup kitchen. While there, he kept meeting kids who were interested in his camera. He told a group of children that were particularly interested that if they could organize ten friends who wanted to learn about photography then he would come back to Ciudad Oculta and teach them. A few weeks later, the children called him and said they had organized their group. Since then, there have been photography classes in the Ciudad Oculta every Saturday. Martín and his colleague Miriam Priotti founded Fundación Ph15 para las Artes, known simply as Ph15, in August of 2000 with the goals of advancing education through visual arts and of utilizing the arts to promote social inclusion. Today, the organization reaches 450 children and youth directly, through the regular classes in Ciudad Oculta and special events and workshops throughout the city. The "Ph" in the same stands for photography, and "15" the number assigned to the slum of Ciudad Oculta on city maps. The organizations director, Moira Rubio is a trained photographer, and has been working with Ph15 since its inception in 2000.</t>
  </si>
  <si>
    <t>Ph15 weekly photography workshops in Ciudad Oculta aim to encourage both the creativity and the emotional and social development of program participants, who range from ages 10 to 20. Through a camera lens, participants learn ways to depict and analyze different situations and aspects of themselves, their families, and their community. Using their own photography as a starting point for discussions, participants are able to recognize, discuss, and reflect on difficult issues such as poverty, discrimination, domestic violence, and child labor. The program puts a heavy emphasis on artistic quality, while at the same time providing a safe-space for children to develop their identities and create life plans and goals. Of primary importance to Ph15 is using the creative power of photography to transmit values and cultural understanding. To accompany this internal focus, however, the program also encourages students to look outward, facilitating the exploration of different areas of Buenos Aires through photographic expeditions, providing a chance to participants to experience areas of the city outside of Ciudad Oculta. Student work is often displayed at museums throughout Argentina, and proceeds from any work sold are splits evenly between Ph15 and the student. A GFC grant in 2011 will support the weekly photography classes for 30 students in Ciudad Oculta as well as an end of the year photo exhibition of student work.</t>
  </si>
  <si>
    <t>Megaphoto</t>
  </si>
  <si>
    <t>Banco Ciudad</t>
  </si>
  <si>
    <t>11373</t>
  </si>
  <si>
    <t>Fundación pro Bienestar y Dignidad de las Personas Afectadas por el VIH/SIDA</t>
  </si>
  <si>
    <t>Foundation for the Well-being and Dignity of People Affected by HIV/AIDS</t>
  </si>
  <si>
    <t>infant formula, medical testing services, and operating expenses.</t>
  </si>
  <si>
    <t xml:space="preserve">Fundación pro Bienestar y Dignidad de las Personas Afectadas por el VIH/SIDA (PROBIDSIDA) offers comprehensive services to prevent the spread of HIV/AIDS in Panama, providing testing and referral services, prevention and education initiatives for youth, and public awareness and advocacy campaigns. </t>
  </si>
  <si>
    <t>GFC supports PROBIDSIDA’s work with HIV-positive mothers and their young children to dramatically reduce the chance of mother-to-child transmission of the virus.</t>
  </si>
  <si>
    <t>PROBIDSIDA is the leading NGO working to eradicate HIV/AIDS in Panama, and the organization is continually growing and improving its innovative programming. Partnerships with the local and national governments, as well as with local corporations, have allowed the organization to provide testing and support services to tens of thousands throughout the country. GFC's support over the past three years has allowed a nascent program supporting HIV-positive pregnant women to build capacity and sustainability, and GFC will work with PROBIDSIDA over this final grant year to ensure a smooth exit.</t>
  </si>
  <si>
    <t>Percentage of participating infants who do not contract HIV during the year</t>
  </si>
  <si>
    <t>Office of the President</t>
  </si>
  <si>
    <t>The Resource Foundation</t>
  </si>
  <si>
    <t>10295.02</t>
  </si>
  <si>
    <t>PROBIDSIDA offers comprehensive services to prevent the spread of HIV/AIDS in Panama.</t>
  </si>
  <si>
    <t>Our grant supports PROBIDSIDA's work with HIV-positive mothers and their young children to dramatically reduce the chance of mother-to-child transmission of the virus.</t>
  </si>
  <si>
    <t>With an annual per capita income of almost $7,000, Panama is a solidly middle-income country. Yet a high average income obscures very high levels of inequality, and pockets of extreme poverty and marginalization persist throughout the country. According to UNDP data, 40 percent of the population lives below the poverty line, with 26 percent living in extreme poverty. HIV/AIDS continues to be one of the country's greatest challenges: Panama has as many as 26,000 people living with the disease, and the adult prevalence rate is 0.92 percent, the second highest in Central America. Due to a lack of access to quality healthcare and a fear of public ostracism, many poor Panamanians are unaware of their HIV status, increasing the likelihood of transmission to a partner or, for women, to a child during pregnancy, childbirth, or breastfeeding.</t>
  </si>
  <si>
    <t>Fundación pro Bienestar y Dignidad de las Personas Afectadas por el VIH/SIDA (PROBIDSIDA) was formed in 1998 to confront the rapid spread of HIV/AIDS in Panama by challenging the government to increase funding for life-saving antiretroviral medications. Over a decade later, PROBIDSIDA offers a comprehensive range of services to address the HIV/AIDS epidemic. To promote early detection, the organization operates a testing facility as well as a free hotline that provides information on the disease and referrals to health clinics and support services. To educate a new generation about the realities of HIV and AIDS, PROBIDSIDA runs a youth program that trains high-school students around the country to become AIDS educators in their school; the project has indirectly reached an estimated 60,000 children to date. The fight against HIV/AIDS is a personal one for PROBIDSIDA, as nearly 70 percent of the group's staff members are infected with HIV. PROBIDSIDA's director, Orlando Quintero, a physician, is a nationally recognized spokesman for those living with HIV/AIDS.</t>
  </si>
  <si>
    <t>By providing HIV tests to expectant mothers through its Greatest Test of Your Love program, PROBIDSIDA's health specialists are able to identify HIV-positive expectant mothers and provide comprehensive support that can dramatically reduce the chance of mother-to-child transmission of the virus. The rate of transmission when the disease is undetected is as high as 25 to 40 percent, but once detection is made and appropriate treatment is provided, the rate drops to as low as 1 percent. Expectant mothers who test positive are referred to appropriate channels to receive specific antiretroviral drug regimens, and a cesarean section is scheduled to prevent transmission during birth. The women are also welcomed into PROBIDSIDA's support group for people living with HIV/AIDS. Postpartum follow-up is provided by distributing infant formula to avoid the risk of transmitting the virus during breastfeeding. Educational radio and television spots about the risks of mother-to-child transmission and prevention methods, as well as the importance of being tested, are a key component of the program.</t>
  </si>
  <si>
    <t>PROBIDSIDA's organizational budget grew substantially last year because of large project grants received from the national government as well as contracts with two local companies.</t>
  </si>
  <si>
    <t>Johnson &amp; Johnson</t>
  </si>
  <si>
    <t>National Lottery</t>
  </si>
  <si>
    <t>10295.01</t>
  </si>
  <si>
    <t>GFC's grant will support the training of high-school students around the country to become AIDS educators in their schools and will enable PROBIDSIDA to test expectant mothers for HIV to dramatically reduce the chance of mother-to-child transmission of the virus.</t>
  </si>
  <si>
    <t>With an annual per capita income of almost $7,000, Panama is a solidly middle-income country. Yet a high average income obscures very high levels of inequality, and pockets of extreme poverty and marginalization persist throughout the country. According to UNDP data, 40 percent of the population lives below the poverty line, with 26 percent living in extreme poverty. HIV/AIDS continues to be one of the country's greatest challenges: Panama has as many as 26,000 people living with the disease, and the adult prevalence rate is 0.92 percent, the second highest in Central America. Due to a lack of access to quality healthcare and a fear of public ostracism, many poor Panamanians are unaware of their HIV status, increasing the likelihood of transmission to a partner or, for women, to a child during pregnancy, birth, or breastfeeding.</t>
  </si>
  <si>
    <t>Fundación pro Bienestar y Dignidad de las Personas Afectadas por el VIH/SIDA (PROBIDSIDA) was formed in 1998 to confront the rapid spread of HIV/AIDS in Panama by challenging the government to increase funding for life-saving anti-retroviral medications. Over a decade later, PROBIDSIDA offers a comprehensive range of services to address the HIV/AIDS epidemic. To promote early detection, the organization operates a testing facility as well as a free hotline that provides information on the disease and referrals to health clinics and support services. To educate a new generation about the realities of HIV and AIDS, PROBIDSIDA runs a youth program that trains high-school students around the country to become AIDS educators in their school-the project has indirectly reached an estimated 60,000 children to date. PROBIDSIDA's programs all share the common goal of promoting and protecting the rights of those living with HIV and AIDS. The fight against HIV/AIDS is a personal one for PROBIDSIDA, as nearly 70 percent of the group's staff members are infected with HIV. PROBIDSIDA's director, Orlando Quintero, a physician, is a nationally recognized spokesman for those living with HIV/AIDS in Panama.</t>
  </si>
  <si>
    <t>By providing HIV tests to expectant mothers through its Greatest Test of Your Love program, PROBIDSIDA's health specialists are able to identify HIV-positive expectant mothers and provide comprehensive support that can dramatically reduce the chance of mother-to-child transmission of the virus. The rate of mother-to-child transmission when the disease is undetected is as high as 25 to 40 percent, but once detection is made and appropriate treatment is provided, the rate drops to as low as 1 percent. Expectant mothers who test positive for the virus are referred to appropriate channels to receive specific anti-retroviral drug regimens, and a cesarean section is scheduled to prevent transmission during birth. These women are also welcomed into PROBIDSIDA's support group for people living with HIV/AIDS. Postpartum follow-up is provided by distributing infant formula to avoid the risk of transmitting the virus during breastfeeding, as well as educating HIV-positive mothers on strategies for continuing to treat their disease while raising a child. Educational radio and television spots about the risks of mother-to-child transmission and prevention methods, as well as the importance of being tested, are a key component of the program.</t>
  </si>
  <si>
    <t>Health Ministry</t>
  </si>
  <si>
    <t>11338</t>
  </si>
  <si>
    <t>Fundación Simsa</t>
  </si>
  <si>
    <t>Simsa Foundation</t>
  </si>
  <si>
    <t>supplies, staff stipends, and transportation for mobile dental clinics.</t>
  </si>
  <si>
    <t xml:space="preserve">Fundación Simsa provides free dental care to some of the poorest segments of Colombian society. </t>
  </si>
  <si>
    <t xml:space="preserve"> GFC supports Simsa’s Boquitas Sanas (Healthy Little Mouths) program, which operates one-day mobile dental clinics for children in poor neighborhoods throughout Bogotá, providing dental treatments, dental health education, and free toothbrushes and toothpaste.</t>
  </si>
  <si>
    <t>With GFC support over the past six years, Simsa has developed into a professional organization with solid organizational practices and improved planning and monitoring of its program. Simsa remains a small organization in terms of staff and resources, but the nature of its programming is such that it is able to easily add or reduce activities according to expected funding for the year. Simsa's work in Bogotá was highlighted last year on a major Colombian TV news outlet, significantly raising its visibility in the country.</t>
  </si>
  <si>
    <t>Percent reduction in cavities in the population served</t>
  </si>
  <si>
    <t>Prodigy Network</t>
  </si>
  <si>
    <t>Fundación Pies Descalzos</t>
  </si>
  <si>
    <t>1145.04</t>
  </si>
  <si>
    <t>Fundación Simsa provides free dental care to some of the poorest segments of Colombian society.</t>
  </si>
  <si>
    <t>Our grant supports Simsa's Boquitas Sanas (Healthy Little Mouths) program, which operates one-day mobile dental clinics for children in poor neighborhoods throughout Bogotá, providing dental treatments, dental health education, and free toothbrushes and toothpaste.</t>
  </si>
  <si>
    <t>Since 2002, Colombia has seen a substantial reduction in armed conflict, revitalization of the economy, and increasing literacy rates. Yet despite this progress, roughly 7 percent of Colombia's population still lives on less than one dollar per day, and almost 18 percent lives on less than two dollars per day, according to the 2008 UNDP Human Development Report. Nearly 19 percent of children drop out of school before reaching fifth grade. Among the poor, access to healthcare is generally limited, and access to dental care is even worse. Mistakenly viewed as a luxury both by families and by many governmental and nongovernmental social programs, dental health can be a decisive factor in overall well-being, both physical and psychological. Research by the American Dental Association has linked gum disease to serious health problems such as heart disease, stroke, and bacterial pneumonia. Missing or decaying teeth can also result in serious social stigma, limiting educational and employment opportunities and robbing people of their dignity.</t>
  </si>
  <si>
    <t>Fundación Simsa was founded in 2004 by dentist Lida Alarcón with support from several of her colleagues in response to the severely inadequate access to dental care experienced by significant portions of the Colombian population. While its activities focus on providing dental health services, Simsa's broader mission is to promote and defend the right to oral health among the poorest segments of Colombian society, particularly children and youth. The organization presently operates only in Bogotá but ultimately seeks to replicate its model throughout the country. Founder and director Lida Alarcón has operated the foundation entirely as a volunteer while also working as a full-time dentist, and much of the foundation's work has been financed by her personal income. The budget figure indicated above does not include the many pro bono hours of work provided by several volunteer dentists who work with Alarcón throughout the year.</t>
  </si>
  <si>
    <t>The Healthy Little Mouths program operates one-day mobile dental clinics for children and youth in poor neighborhoods throughout Bogotá, providing dental treatment, dental health education, and free toothbrushes and toothpaste. The clinics are operated by Lida Alarcón and a small team of dentists, in close partnership with churches and other community groups that take responsibility for providing a space where the clinic can be set up and for getting the word out to the community. Each one-day clinic treats between 100 and 150 children, and the clinics operate on a rotating basis, returning to each neighborhood every six months. In communities that have been visited more than once, Simsa has observed noticeable improvement in brushing and flossing habits as well as a decrease in the incidence of cavities, gum disease, and other dental problems.</t>
  </si>
  <si>
    <t>1145.03</t>
  </si>
  <si>
    <t>Through its flagship Boquitas Sanas (Healthy Little Mouths) program, Fundación Simsa operates one day mobile dental clinics for children in poor neighborhoods throughout Bogotá, providing dental treatments, dental health education, and free toothbrushes and toothpaste.</t>
  </si>
  <si>
    <t>Since 2002, Colombia has seen a substantial reduction in armed conflict, revitalization of the economy, and increasing literacy rates. Yet despite this progress, roughly 7 percent of Colombia's population still lives on less than one dollar per day and almost 18 percent lives on less than two dollars per day, according to the 2008 UNDP Human Development Report. Nearly 19 percent of children drop out of school before reaching fifth grade. Among the poor, access to healthcare is generally limited, and access to dental care is even worse. Mistakenly viewed as a luxury both by families and by many governmental and nongovernmental social programs, dental health can be a decisive factor in overall well-being, both physical and psychological. Research by the American Dental Association has linked gum disease to serious health problems such as heart disease, stroke, and bacterial pneumonia. Missing or decaying teeth can also result in serious social stigma, limiting educational and employment opportunities and robbing people of their dignity.</t>
  </si>
  <si>
    <t>Simsa continues to mature organizationally following a GFC-supported organizational development process in 2008.</t>
  </si>
  <si>
    <t>12995</t>
  </si>
  <si>
    <t>Quito</t>
  </si>
  <si>
    <t>Fundación UBECI</t>
  </si>
  <si>
    <t>UBECI Foundation</t>
  </si>
  <si>
    <t>Fundación UBECI supports working and street-based children in Quito by offering educational opportunities to children where they work.</t>
  </si>
  <si>
    <t>GFC supports the Working Children program, which serves children aged 1 to 16 in six open-air markets around Quito through a mobile-classroom model that focuses on school readiness, early math and reading, and school enrollment for younger children and academic support for older children.</t>
  </si>
  <si>
    <t xml:space="preserve">UBECI has continued to provide year-round services to street-working children in six open-air markets throughout the city of Quito. In addition to providing vital educational workshops and making sure that the children have what they need to physically and mentally thrive, UBECI has been working with parents and family members to address the importance of children’s education. As a result, 76 percent of its participants are enrolled in school, and 77 percent improved their motor and cognitive skills. All of UBECI’s beneficiaries participated in its health and wellness campaigns to receive free dental care, vaccinations, and nutritional supplements. Last year, UBECI also began workshops to address social and physical well-being and distributed 300 school supply kits to those enrolled in the new school year. UBECI participated in GFC’s Knowledge Exchange held in Lima, Peru, in April 2016. </t>
  </si>
  <si>
    <t>A dramatic increase in the population of street-based children has led to greater demand for UBECI's services, resulting in an increase in the number of children served.</t>
  </si>
  <si>
    <t>Program participants who reduced their work hours.</t>
  </si>
  <si>
    <t>GRUPO UNA</t>
  </si>
  <si>
    <t>VIANIÑOS</t>
  </si>
  <si>
    <t>GLOBAL GIVING</t>
  </si>
  <si>
    <t>DOLAR ACADEMY</t>
  </si>
  <si>
    <t>GO FUND ME</t>
  </si>
  <si>
    <t>12728</t>
  </si>
  <si>
    <t>UBECI has continued to provide year-round services to street-working children in six open-air markets throughout the city of Quito. In addition to providing vital educational workshops and making sure that the children have what they need to physically and mentally thrive, UBECI has been working with parents and family members to address the importance of education for their children. As a result, 78 percent of its participants are enrolled in school, and 60 percent improved their motor and cognitive skills. All of UBECI’s beneficiaries participated in its health and wellness campaigns to receive free dental care, vaccinations, and nutritional supplements.</t>
  </si>
  <si>
    <t>UBECI has struggled to increase its fundraising results, but with the help of GFC, the organization earned a permanent spot at GlobalGiving in early 2016.</t>
  </si>
  <si>
    <t>via niños</t>
  </si>
  <si>
    <t>Global Fund</t>
  </si>
  <si>
    <t>GRUPO PRO-EDUCATION</t>
  </si>
  <si>
    <t>DONACIONES INDIVIDUALES</t>
  </si>
  <si>
    <t>12377</t>
  </si>
  <si>
    <t xml:space="preserve">staff salaries. </t>
  </si>
  <si>
    <t>UBECI has continued to provide year-round services to street-working children in six open-air markets throughout the city of Quito. By the time they are 6 years old, UBECI’s beneficiaries are forced to earn money to contribute to their family’s income. As a result, they lose the skills that allow for a healthy childhood. Through its programs, the organization is providing safe and creative spaces that enable its beneficiaries to develop motor and social skills and is giving them the personalized attention that they do not get at home. Last year, the organization began to increase its work with mothers of its beneficiaries to improve the communication, care, and respect between mother and child. UBECI reported that mothers now feel supported and have a better knowledge of how to properly care and love their working children. GFC plans to provide additional inputs to support UBECI in the coming year.</t>
  </si>
  <si>
    <t>Via Niños</t>
  </si>
  <si>
    <t>Grupo UNA</t>
  </si>
  <si>
    <t>Donaciones de materiales</t>
  </si>
  <si>
    <t>algunos paises</t>
  </si>
  <si>
    <t>Pro education- UBECI</t>
  </si>
  <si>
    <t>12017</t>
  </si>
  <si>
    <t xml:space="preserve">Fundación UBECI supports working and street-based children in Quito by offering educational opportunities to children where they work. </t>
  </si>
  <si>
    <t>The number of children served this past year decreased because UBECI has successfully facilitated the transition to regular school for many of its participants, who are now considered indirect beneficiaries.</t>
  </si>
  <si>
    <t>UBECI was unable to reach its goal for all 300 direct beneficiaries because new laws concerning street vendors have resulted in a target population that is now more dispersed and therefore much harder to reach.</t>
  </si>
  <si>
    <t>Grupo de Apoyo UBECI voluntarios</t>
  </si>
  <si>
    <t>Grupo de UBECI voluntarios</t>
  </si>
  <si>
    <t>Esatdos Unidos</t>
  </si>
  <si>
    <t>donaciones individuales recividas en total</t>
  </si>
  <si>
    <t>U.S.A / UK / CANADA</t>
  </si>
  <si>
    <t>11612</t>
  </si>
  <si>
    <t>staff salaries, medical expenses, and accounting services.</t>
  </si>
  <si>
    <t>Pro Education UBECI EV</t>
  </si>
  <si>
    <t>11188</t>
  </si>
  <si>
    <t>UBECI supports working and street-based children in Quito by offering educational opportunities to working children where they work.</t>
  </si>
  <si>
    <t>Our grant supports the Working Children program, which serves children aged 1 to 16 in six open-air markets around Quito through a mobile-classroom model that focuses on school readiness, early math and reading, and school enrollment for younger children and provides academic support for older children.</t>
  </si>
  <si>
    <t>An estimated 775,000 Ecuadorian children and adolescents currently work to support themselves and their families. In the open air markets in Quito, the nations capital, it is not uncommon for children as young as 3 to begin work alongside their parents for up to 14 hours per day. The environment these children grow up in does not provide adequate opportunities for development and when the children enter school they are unprepared and often leave school at a very young age. Children working on the streets are not only deprived of access to an education but also are at greater risk of violence, substance abuse, delinquency, and other negative behaviors.</t>
  </si>
  <si>
    <t>Founded in 2007, Fundación UBECI (Union of Benefits in Education and International Collaboration) runs programs benefiting working and street-based children in Quito. The primary goals of the organization are to offer early educational opportunities to young working children where they work, reduce their working hours, integrate them into formal the formal education system, and work with parents to understand the importance of their children's education. The organization is the brainchild of 15 year-old Byron Salvatierra, at the time studying abroad for high school. He was distraught by meeting so many Ecuadorians abroad who felt compelled to leave their country because they weren't given the education opportunities required to find work in Ecuador. He began thinking of ways to empower the youth of Ecuador, to instill a positive sense of nationality and self-worth.</t>
  </si>
  <si>
    <t>The Working Children's program serves children ages 1 to 16 in six open-air markets around Quito. Working 6 hours a day, five days a week, the program serves both pre-school aged children and children not yet enrolled in formal schools as well as older, in-school students. Using a mobile classroom model, UBECI staff and volunteers first set up a tent in the market, which helps younger children become accustomed to the a classroom setting. For younger children, the program focuses on school readiness, early math and reading, and school enrolment. Older children receive academic support. Each site is coordinated by one staff member with the assistance of 3-4 local and international volunteers. In addition to the education focus, health, hygiene and self-esteem are also discussed.</t>
  </si>
  <si>
    <t>12198</t>
  </si>
  <si>
    <t>San Cristóbal de las Casas, Chiapas</t>
  </si>
  <si>
    <t>Fundación Yirtrak, A.C.</t>
  </si>
  <si>
    <t>Yirtrak Foundation</t>
  </si>
  <si>
    <t>school supplies, computers, and administrative expenses.</t>
  </si>
  <si>
    <t>Fundación Yirtrak provides quality education to both low-income families and middle-class Chiapas residents who want their children to be exposed to a multicultural and alternative education.</t>
  </si>
  <si>
    <t>GFC supports scholarships for children to attend the Yirtrak alternative school, which follows a curriculum that centers around themes of peace building, gender equality, management of resources, creativity, sustainability, and understanding between cultures.</t>
  </si>
  <si>
    <t>Yirtrak continues to provide high-quality, comprehensive education to students with economic need, and its success is clearly demonstrated by the active involvement of parents and the high demand for admission to its school. This past year, Yirtrak was contacted by schools in other countries that are interested in replicating the organization’s approach and curriculum. The relationships Yirtrak has formed with international volunteer organizations also remain strong. GFC will work with Yirtrak to identify leveraging opportunities in order to prepare the organization for exit.</t>
  </si>
  <si>
    <t>Yirtrak's budget decreased this past year due to a decline in child sponsorships from Europe as well as fewer income generating activities.</t>
  </si>
  <si>
    <t>Number of families with improved quality of life and access to education</t>
  </si>
  <si>
    <t>Apadrinamientos y apoyos</t>
  </si>
  <si>
    <t>España e Italia</t>
  </si>
  <si>
    <t>Cuotas de Recuperación</t>
  </si>
  <si>
    <t>Actividades Productivas</t>
  </si>
  <si>
    <t>11741</t>
  </si>
  <si>
    <t>full educational scholarships.</t>
  </si>
  <si>
    <t xml:space="preserve">Fundación Yirtrak provides quality education to both low-income families and middle-class Chiapas residents who want their children to be exposed to a multicultural and alternative education. </t>
  </si>
  <si>
    <t>Because of its innovative and comprehensive educational curriculum, Yirtrak was invited by Mexico's Department of Education to provide teacher training workshops, with the goal of spreading Yirtrak's model in the public school system. At this time, 20 public schools are using Yirtrak's model, indirectly benefiting more than 350 children and youth. Yirtrak will be transitioned to exit with leveraging inputs.</t>
  </si>
  <si>
    <t>Yirtrak's budget significantly decreased last year. In response, Yirtrak implemented several organizational changes to reduce costs and still serve its beneficiaries. However, additional monitoring and support will be provided to ensure program continuity.</t>
  </si>
  <si>
    <t>11365</t>
  </si>
  <si>
    <t>full scholarships for ten students.</t>
  </si>
  <si>
    <t>Fundación Yirtrak’s primary school, known as Los Pingüinos, provides quality education to both low-income families and middle-class Chiapas residents who want their children to be exposed to a wide variety of people and experiences.</t>
  </si>
  <si>
    <t>GFC supports scholarships for children to attend the Pingüinos school, which follows a curriculum centered around themes of peace building, gender equality, management of resources, creativity, sustainability, and understanding between cultures.</t>
  </si>
  <si>
    <t xml:space="preserve">MADRIN@S -- MADRIN@S (apadrinamientos y apoyos)	</t>
  </si>
  <si>
    <t>ESPAÑA - ITALIA</t>
  </si>
  <si>
    <t>DONACIONES MENSUAL MA-PAS</t>
  </si>
  <si>
    <t xml:space="preserve">FONDO GLOBAL NIÑEZ		</t>
  </si>
  <si>
    <t xml:space="preserve">		</t>
  </si>
  <si>
    <t>10623.01</t>
  </si>
  <si>
    <t>Fundación Yirtrak's primary school, known as Los Pingüinos, provides quality education to both low-income families and middle-class Chiapas residents who want their children to be exposed to a wide variety of people and experiences.</t>
  </si>
  <si>
    <t>Our grant supports scholarships for children to attend the Pingüinos school, which follows a curriculum that centers around themes of peace building, gender equality, management of resources, creativity, sustainability, and understanding between cultures.</t>
  </si>
  <si>
    <t>Bordering Guatemala, the southeastern state of Chiapas has long been one of the poorest and most isolated states in Mexico. In the early 1990s, it was also the focal point for violent conflict between the Mexican government and a group of largely indigenous Zapatista rebels. The conflict exacerbated internal displacement and migration, which has also been caused by religious intolerance, land disputes, and the search for employment. Many migrants have settled in slums on the periphery of San Cristóbal. Because most of them speak little or no Spanish, their employment opportunities are severely limited, and they remain on the margins of society. Many slums lack even the most basic services-water, electricity, a sewer system-not to mention schools. Without the opportunity to attend school, children in these communities often end up working on the streets.</t>
  </si>
  <si>
    <t>Fundación Yirtrak (yirtrak is a play on Spanish words mean "turning" and "to transcend") was founded in 2004 by a group of Mexican and international teachers in Chiapas who found the available educational opportunities in the region to be severely lacking for children from disadvantaged families. Public primary and preprimary schools were severely overcrowded, and children whose parents could afford private schools were only receiving a partial education, as they were not being exposed to the diversity of their community. Fundación Yirtrak created a school, known as Los Pingüinos, to serve both low-income families who would otherwise not be able to access quality education and middle-class Chiapas residents who wanted their children to be exposed to a wide variety of people and experiences. The school curriculum centers around themes of peace building, gender equality, management of resources, creativity, sustainability, and understanding between cultures. Francisco Bermúdez serves as the fiscal head of the organization, but the school's teachers collectively manage the day-to-day operations as well as the strategic direction of the organization.</t>
  </si>
  <si>
    <t>The Los Pingüinos school started with just a preschool class and has been adding one grade each year as the first class of students progresses through the grades. Today, the school serves students through the fifth grade and plans to continue adding grades through secondary school. The school day starts with the students briefly sharing with their class how they are feeling, helping them from an early age to understand and express their emotions. Traditional school subjects are taught, but always with the school's cross-cutting themes informing lesson plans. All meals served at the school are vegetarian, and all waste, including waste water, is reused on site-food waste goes to the school's organic, student-managed vegetable garden, and some other items even end up as construction materials for future school buildings. For children who demonstrate emotional needs that require attention outside of the classroom, individual sessions are arranged with a staff art therapist. Between 30 and 50 percent of students receive full or partial scholarships. Potential scholarship students are referred to the organization by other local NGOs, including GFC grantee partner SYJAC and families who receive scholarships commit to 12 hours per month of volunteer service at the school.</t>
  </si>
  <si>
    <t>Increased OCI scores in year 2 for board capacity and human resources require further dialogue.</t>
  </si>
  <si>
    <t>Tarari</t>
  </si>
  <si>
    <t>Welthaus</t>
  </si>
  <si>
    <t>10623</t>
  </si>
  <si>
    <t>Our grant supports scholarships for children to attend the Pingüinos school, which serves 65 students through the fourth grade and follows a curriculum that centers around themes of peace building, gender equality, management of resources, creativity, sustainability, and understanding between cultures.</t>
  </si>
  <si>
    <t>Bordering Guatemala, the southeastern state of Chiapas has long been one of the poorest and most isolated states in Mexico. In the early 1990s, it was also the focal point for violent conflict between the Mexican government and a group of largely indigenous Zapatista rebels. The conflict exacerbated internal displacement and migration, which has also been caused by religious intolerance, land disputes, and the search for employment. Many migrants have settled in slums on the periphery of San Cristobal. Because most of them speak little or no Spanish, their employment opportunities are severely limited, and they remain on the margins of society. Many slums lack even the most basic services-water, electricity, a sewer system-not to mention schools. Without the opportunity to attend school, children in these communities often end up working on the streets.</t>
  </si>
  <si>
    <t>Fundación Yirtrak, a Spanish play on words meaning "Turning toTranscend" was founded in 2004 by a group of teachers in Chiapas who found available educational opportunities in the region to be severly lacking for children from disadvantaged families. Public primary and pre-primary schools were severely overcrowded, and children whose parents could afford private schools were only getting  a partial education, as they were not exposed to the diversity of their community. Fundación Yirtrak created a school, known as Los Pingüinos, to serve both low-income families who would otherwise not be able to access quality education and middle-class Chiapeños who want their children to be exposed to a wide variety of people and experiences. The school curiculum for all grades is built around the transversal themes of peace building, gender equality, managment use of resources, creativity, sustainability, and understanding between cultures. Francisco Bermúdez serves as the fiscal head of the organization, but the day to day and strategic direction of the organization is done collectively by the teachers.</t>
  </si>
  <si>
    <t>The Los Pinguinos school starkly stands out from other schools in Chiapas. Starting with a preschool only, the organization has been adding one grade each year as the first class of students progresses through their education. Today, the school serves 65 students, ages 1 through 10, up through the 4th grade.  The idea is that when Pinguinos reaches its 15th year, its first class of students will graduate from Pinguinos secondary school. The school day starts with each student briefly sharing with their class how they are feeling, helping them from an early age feel comfortable expressing themselves and understand their emotions. Tradition school subjects are taught, but always with the transversal themes included in lesson plans. All meals served at the school our vegetarian, and all waste, including waste water, is reused on site in their organic garden and as construction materials for future school buildings. For children who demonstrate emotional needs that need attention outside of the classroom, individual sessions are introduced with an on-staff art therapist. The school day, 9:00-12:00 in most Mexican pre and primary schools, runs from 8:00 to 14:00 at Los Pinguinos. Last year, 34 percent of the 65 students served receive scholarships to attend, and this year the organization plans to offer at least 40 percent of its students scholarships. Families who receive scholarships commit to 12 hours per month of volunteer serve at the school, which is fullfilled by attending parent conferences and workshops and participating in an income-generating cooperative producing handicrafts. A GFC grant to Fundación Yirtrak in 2010 will provide 6 full scholarships or 12 half scholarships to students at Los Pinguinos.</t>
  </si>
  <si>
    <t>Kermesse Foundation</t>
  </si>
  <si>
    <t>Holand</t>
  </si>
  <si>
    <t>The Finnish Embassy</t>
  </si>
  <si>
    <t>10722</t>
  </si>
  <si>
    <t>Fundatia Noi Orizonturi</t>
  </si>
  <si>
    <t>New Horizons works in Romania's Jiu Valley, a central coal-mining region that, despite Romania's ascension as an EU member, continues to suffer from high unemployment and corruption. Youth in the valley have a very low rate of high school completion, and little access to informal sources of education and social services. Since it was officially registered in 2000, New Horizons has been a leader in adventure and service learning through its two main programs, the Viata summer programs and the IMPACT clubs. Viata uses experiential adventure education to take youth out of their traditional environments and provides activities such as ropes courses, orienteering, and rock climbing to impart positive values. The youth in the IMPACT clubs create service learning projects, engage with local government, and build trust and confidence within their groups and themselves. For its work, New Horizons was recognized as the "Best NGO in the field of education" by the Dinu Patriciu Foundation. As of 2010, over 5000 youth have participated in Viata camps while 3,500 youth aged 11 to 18 remain directly involved in the IMPACT clubs. 
GFC has supported New Horizons' IMPACT clubs since 2006, which has helped the organization expand the number of IMPACT clubs throughout Romania to 170 by 2010. The IMPACT clubs have now been replicated in Moldova, Honduras, and the United States.  New Horizons also secured large grants from the Nokia International Youth Foundation and the Romanian American Fund, and are close to finalizing financial support through European Union structural funds.</t>
  </si>
  <si>
    <t>2005: 5,000 USD in program support
1,000 USD in health and well being support
2007:
7,000 USD in program support
1,000 USD in health and well being support
2008:
9,000 USD in program support
1,000 USD in health and well being support
1,000 USD in opportunity support
2009:
9,000 USD in program support
2010:
10,000 USD in program support</t>
  </si>
  <si>
    <t>2,197</t>
  </si>
  <si>
    <t>784.03</t>
  </si>
  <si>
    <t>Noi Orizonturi provides youth with adventure education and service learning to address the lack of interpersonal trust and the high level of corruption in Romania.</t>
  </si>
  <si>
    <t>Our grant supports the IMPACT Clubs, which empower youth to become agents of change by creating service learning projects that engage with local government and build confidence and trust.</t>
  </si>
  <si>
    <t>Romania's Jiu Valley, a coal-mining region, has been designated by the World Bank as a "severely disadvantaged area." Despite Romania's recent accession into the European Union, the area suffers from over 50 percent unemployment, which has continued to remain high with the closing of several coal mines. Domestic abuse and alcoholism are rampant. Corruption, too, is an extreme problem; much-needed designated funds rarely trickle down from governments to NGOs. Because the region lacks opportunities for employment, education is not valued, and only 25 percent of residents have completed high school. Social services and nonformal or participatory education are nonexistent, and children have no healthy after-school recreational or associational opportunities. Prior to the fall of communism in 1989, private meetings not organized by the state were illegal; thus, clubs and associations are still developing. Community service is still not highly regarded.</t>
  </si>
  <si>
    <t>Fundatia Noi Orizonturi is a leader in both adventure education and service learning. To address the lack of interpersonal trust and the deep culture of corruption in Romania, Noi Orizonturi works to develop the social capital of children and youth. It has two major programs to mobilize and empower children: the Viata summer program and the IMPACT Clubs. The Viata summer program, free of charge to its participants, uses experiential adventure education to take children out of their traditional environments and provides activities such as ropes courses, orienteering, and rock climbing to impart positive values. The organization received an honorary mention in the Romanian Academic Society's national civil society development contest. Dana Bates, the founder and executive director of Noi Orizonturi, has a background in experiential education, and Diana Certan, the director of programs, has expertise in community development.</t>
  </si>
  <si>
    <t>Through a participatory model, Noi Orizonturi's IMPACT Clubs seek to empower children to become agents of change rather than victims of circumstance and to create a lifelong habit of service. Children in the clubs create service learning projects, engage with local government, and build trust and confidence within their groups and themselves. IMPACT Club members implement a community service project every three months; projects range from building speed bumps on busy roads to creating anti-corruption campaigns. Club members are responsible for raising funds and for developing partnerships with local government and businesses. In twice-weekly meetings, the children lead and participate in team-building activities, debates, and conflict resolution trainings. The nine clubs in the Jiu Valley work with 170 children from 11 to 18 years old, and several club members have gone on to lead IMPACT Clubs themselves.</t>
  </si>
  <si>
    <t>Nokia</t>
  </si>
  <si>
    <t>Romanian-American Foundation</t>
  </si>
  <si>
    <t>Phare-Civil Society Development Foundation</t>
  </si>
  <si>
    <t>Young Life</t>
  </si>
  <si>
    <t>784.02</t>
  </si>
  <si>
    <t>Noi Orizonturi provides youth with adventure education and service learning to address the lack of interpersonal trust and the deep culture of corruption in Romania.</t>
  </si>
  <si>
    <t>The group's IMPACT Clubs empower youth to become agents of change by creating service learning projects that engage with local government and build confidence and trust.</t>
  </si>
  <si>
    <t>Romania's Jiu Valley, a coal-mining region, has been designated by the World Bank as a "severely disadvantaged area." Despite Romania's recent accession into the European Union, the area suffers from a 55 percent unemployment rate, which will increase with the imminent closing of several coal mines. Domestic abuse and alcoholism are rampant. Corruption, too, is an extreme problem; much-needed designated funds rarely trickle down from governments to NGOs. Because the region lacks opportunities for employment, education is not valued, and only 25 percent of residents have completed high school. Social services and nonformal or participatory education are nonexistent, and youth have no healthy after-school recreational or associational opportunities. Prior to the fall of communism in 1989, private meetings not organized by the state were illegal; thus, clubs and associations are now in the nascent stages of development. Community service is still not highly regarded.</t>
  </si>
  <si>
    <t>Fundatia Noi Orizonturi is a leader in both adventure education and service learning. To address the lack of interpersonal trust and the deep culture of corruption in Romania, Noi Orizonturi works to develop the social capital of youth. It has two major programs to mobilize and empower youth: the Via?a summer program and the IMPACT Clubs. The Via?a summer program, free of charge to its youth participants, is an adventure education program that has served over 2,000 youth. Via?a uses experiential adventure education to take youth out of their traditional environments and provides activities such as ropes courses, orienteering, and rock climbing to impart positive values. The organization received an honorary mention in the Romanian Academic Society's national civil society development contest. Dana Bates, the founder and executive director of Noi Orizonturi, has a background in experiential education, and Diana Certan, the director of programs, has expertise in community development.</t>
  </si>
  <si>
    <t>The number of beneficiaries increased this year due to the receipt of a large multiyear grant.</t>
  </si>
  <si>
    <t>NHF's budget grew considerably this year due to a large multiyear grant.</t>
  </si>
  <si>
    <t>12748</t>
  </si>
  <si>
    <t>Future Lights for Development Organization</t>
  </si>
  <si>
    <t>materials to train community-based early childhood development attendants.</t>
  </si>
  <si>
    <t xml:space="preserve">Future Lights for Development Organization (FLDO) works to eradicate poverty in Cairo’s poorest neighborhoods through education and economic empowerment programs. </t>
  </si>
  <si>
    <t>GFC supports FLDO’s model preschool, which is based on the Montessori method, and the organization’s provision of capacity-building support to informal daycare centers, which helps them improve their curriculum, services, and capacity, ultimately affecting early childhood education practices in the community.</t>
  </si>
  <si>
    <t>Over the last year, FLDO implemented its business and monitoring plan, which was developed with support from GFC. With support from the Drosos Foundation, FLDO expanded its program to include recycling waste to produce learning and teaching materials. The waste-recycling initiative created jobs for over 1,000 people and enabled them to generate enough income to keep their children in school. FLDO received impressive national press coverage of its work, which enhanced its visibility. The organization has also put in place structures to improve its financial control systems and strengthen the capacity of its board. In 2015, during the annual Shell Intilaaqah Egypt awards ceremony, FLDO was named the best grassroots organization reaching marginalized young people in poor neighborhoods. In the next year, GFC will assist FLDO in enhancing its sustainability structures as the organization prepares to graduate from GFC’s support.</t>
  </si>
  <si>
    <t>FLDO will be receiving GFC funds directly for the first time, and cumbersome procedures for Egyptian NGOs to receive foreign funding could potentially cause delays in program implementation.</t>
  </si>
  <si>
    <t>Drosses</t>
  </si>
  <si>
    <t>CCFD Commité Catholique Contre la Faim et pour le Devel</t>
  </si>
  <si>
    <t>12127</t>
  </si>
  <si>
    <t>the health coordinator’s salary, medical program expenses, and early childhood learning materials.</t>
  </si>
  <si>
    <t>FLDO continued to expand its program and make it more efficient over the last year. The organization partnered with Cairo University to strengthen and sharpen its monitoring and impact assessment indicators. As a result, FLDO revised its curriculum and developed more culturally friendly learning and teaching materials. With an organizational development grant from GFC, the organization developed a business plan that resulted in its model daycare center attaining 100 percent cost recovery. FLDO participated in the 2014 GFC Knowledge Exchange in Beirut, which focused on resource mobilization. With lessons learned from the Knowledge Exchange, the organization established a fundraising arm. Furthermore, the organization developed a monitoring and evaluation system for its programs based on practical tips from GFC’s ML&amp;E training. In recognition of its impressive work in early childhood development for vulnerable children, FLDO received a prize during Intelaqa Egypt’s 2014 annual ceremony, and this has enhanced the organization’s visibility. GFC will continue to support FLDO’s efforts to diversify its internal resource mobilization efforts as the grantee prepares for exit.</t>
  </si>
  <si>
    <t>By reducing the curriculum delivery from three years to one year and by preparing a business plan, FLDO was able to properly strategize and thus serve more children.</t>
  </si>
  <si>
    <t>Alfanar</t>
  </si>
  <si>
    <t>Projects revenues</t>
  </si>
  <si>
    <t>CCFD</t>
  </si>
  <si>
    <t>(France)</t>
  </si>
  <si>
    <t>Drosos</t>
  </si>
  <si>
    <t>(Egypt/Switzerland)</t>
  </si>
  <si>
    <t>Intelaqa</t>
  </si>
  <si>
    <t>11731</t>
  </si>
  <si>
    <t>early childhood development learning materials and health supervisor salaries.</t>
  </si>
  <si>
    <t xml:space="preserve">Future Lights for Development Organization (FLDO) works to eradicate poverty in Cairo's poorest neighborhoods through education and economic empowerment programs. </t>
  </si>
  <si>
    <t>GFC supports FLDO's model preschool, which is based on the Montessori method, and the organization's provision of capacity-building support to informal daycare centers, which helps them improve their curriculum, services, and capacity, ultimately affecting early childhood education practices in the community.</t>
  </si>
  <si>
    <t>Despite the instability in the region, FLDO has grown and expanded its programs since its partnership with GFC  started four years ago. The organization has enhanced its national and international visibility through public speaking engagements and increased media coverage and has produced and disseminated a child protection policy and an early childhood healthcare manual. GFC has provided FLDO with value-added services that include leveraging to enhance its visibility, participation in a Knowledge Exchange, and an organizational development award focusing on strategic business planning to help ensure sustainable internal resource mobilization efforts. GFC will continue to monitor FLDO and provide the needed guidance as the organization prepares to exit from GFC's support.</t>
  </si>
  <si>
    <t>CCFD Commité Catholique Contre la Faim et pour le Developmen</t>
  </si>
  <si>
    <t>SODIC</t>
  </si>
  <si>
    <t>UNFBA</t>
  </si>
  <si>
    <t>The Drosos Foundation</t>
  </si>
  <si>
    <t>11301</t>
  </si>
  <si>
    <t>program expansion and operating costs.</t>
  </si>
  <si>
    <t>FLDO continued to increase its organizational budget last year due to an increase in internally generated funds from the sale of learning and teaching aids, as well as an increase in individual donations as a result of enhanced organizational credibility, attributable to its partnership with GFC. FLDO was visited this past year to help strengthen its resource mobilization plan and finalize its exit strategy. FLDO will participate in the forthcoming Middle East and North Africa regional convening of GFC grantees, which will provide the organization with the opportunity to network with other grantee partners and share experiences. FLDO will be supported for two more years to maintain and improve upon its pace of growth, and GFC expects to nominate FLDO for a Maya Ajmera Sustainability Award to augment the organization's sustainability plan.</t>
  </si>
  <si>
    <t>Shell - British Council</t>
  </si>
  <si>
    <t>Egypt - UK</t>
  </si>
  <si>
    <t>10302.02</t>
  </si>
  <si>
    <t>FLDO works to eradicate poverty in Cairo's poorest neighborhoods through education and economic empowerment programs.</t>
  </si>
  <si>
    <t>Our grant supports FLDO's model preschool, which is based on the Montessori method, and the organization's provision of capacity-building support to informal daycare centers, which helps them improve their curriculum, services, and capacity, ultimately affecting early childhood education practices in the community.</t>
  </si>
  <si>
    <t>It is well documented that early childhood education is important for children's mental, emotional, and social development. However, in many parts of the world, formal early childhood education remains a luxury inaccessible to the poor. Such is the case in Egypt, where, according to the UNDP, only 16 percent of children between the ages of 2 and 6 have access to early childhood education. Furthermore, 80 percent of the children receiving early childhood education are believed to be attending informal daycare centers where the quality of education is very low. The situation is even worse in poor communities, where preschool opportunities are less available and tend to be less valued by families. All too often, children in these communities spend their early years at home without sufficient mental, emotional, and social stimulation, which are all critical for successful transition into primary school.</t>
  </si>
  <si>
    <t>Future Lights for Development Organization (FLDO) was formed in 2005 to support and empower vulnerable children, youth, and women in Cairo through health, education, and economic empowerment programs. The organization focuses on the provision of early childhood education to children in poor communities as its core program. In addition to providing education to young children, FLDO offers reproductive health education for their mothers and other women in the community. In order to create employment opportunities for youth, FLDO's Made in Egypt program offers skills training and job placement assistance at the organization's carpentry workshop, which produces educational toys and classroom furniture for early childhood education centers. In addition, FLDO has formed a network of early childhood education professionals to address early childhood education policies and challenges. FLDO's founder, Semah Edward, has worked in the field of education for 20 years with organizations like Canadian International Development Agency.</t>
  </si>
  <si>
    <t>Established in 2007, the early childhood education program involves the provision of early childhood education through FLDO's model daycare center, which serves 80 children between the ages of 2 and 6 with quality education based on the Montessori approach. In addition, FLDO provides technical and capacity-building support to community early childhood education centers in poor communities to transform their services, curricula, and capacity. FLDO also works with the children's parents, particularly the mothers, to support them in improving their parenting skills and to develop a relationship that will enable the organization and the parents to work together in the best interests of the children. Most daycare centers have very low hygiene standards and do not provide the children with a nutritious diet. In response, FLDO provides specific training sessions on health for dadas, school caretakers who are often responsible for the children's hygiene, food preparation, and general daycare center cleanliness.</t>
  </si>
  <si>
    <t>Terre Solidaire</t>
  </si>
  <si>
    <t>10302.01</t>
  </si>
  <si>
    <t>Future Lights for Development Organization (FLDO) was formed in 2005 to support and empower vulnerable children, youth, and women in Cairo through health, education, and economic empowerment programs. The organization focuses on the provision of early childhood education to children in poor communities as its core program. In addition to providing education to young children, FLDO offers reproductive health education for their mothers and other women in the community. In order to create employment opportunities for youth, FLDO's Made in Egypt program offers skills training and job placement assistance at the organization's carpentry workshop, which produces educational toys and classroom furniture for early childhood education centers. FLDO is committed to using its programs as an advocacy model for the government to begin an expansion of early childhood education in Egypt. To that end, the organization has formed a network of early childhood education professionals to address early childhood education policies and challenges. FLDO's founder, Semah Edward, has worked in the field of education for 20 years with organizations like Canadian International Development Agency and CARE.</t>
  </si>
  <si>
    <t>Established in 2007, the early childhood education program involves the provision of early childhood education through FLDO's model daycare center, which serves70 children between the ages of 2 and 6 with quality education based on the Montessori approach. In addition, FLDO provides technical and capacity-building support to community early childhood education centers in poor communities to transform their services, curricula, and capacity. Holistic in its approach, FLDO also works with the children's parents, particularly the mothers, to support them in improving their parenting skills and to develop a relationship that will enable the organization and the parents to work together in the best interests of the children. Sessions on issues such as women's rights and reproductive health have recently been introduced to ensure that the mothers are consistently engaged. Most daycare centers have very low hygiene standards and do not provide the children with a nutritious diet. In response, FLDO provides specific training sessions on health for dadas, school caretakers who are often responsible for the children's hygiene, food preparation, and general daycare center cleanliness</t>
  </si>
  <si>
    <t>The number of directly served children increased once FLDO expanded its premises to accommodate more students.</t>
  </si>
  <si>
    <t>CIDA</t>
  </si>
  <si>
    <t>12760</t>
  </si>
  <si>
    <t>Future Stars Academy</t>
  </si>
  <si>
    <t>operational costs and transportation for volunteers.</t>
  </si>
  <si>
    <t xml:space="preserve">Future Stars Academy (FSA) combines professional-level soccer training with life skills training, using soccer as a tool to inspire and motivate children from resource-poor households to overcome poverty and become model citizens. </t>
  </si>
  <si>
    <t>GFC supports the Academy soccer program, which focuses on technical and tactical training, teamwork and social skills, and sportsmanship and life skills.</t>
  </si>
  <si>
    <t>The business plan and the re-branding of FSA were completed last year. These activities involved FSA’s entire staff, its board, its beneficiaries, and the parents of its beneficiaries. The organization also expanded its work to include school outreach programs to educate children about their rights and build their leadership skills and discipline. The organization hosted Susan Friedkin, the wife of Thomas Hoyt Friedkin, an American billionaire, businessman, and pilot who is interested in supporting the work of FSA. Currently there is a team of four enthusiastic volunteers from the Netherlands working with FSA to help strengthen its structures and systems and help expand its work. GFC will continue working with FSA to help the organization deepen its resource mobilization initiatives and effectively implement its new business plan. FSA will be invited to the East Africa Knowledge Exchange to network with other grassroots organizations and share its own work.</t>
  </si>
  <si>
    <t>: One of FSA’s major donors decided to provide an in-kind donation instead of grants, resulting in a lower expenditure budget.</t>
  </si>
  <si>
    <t>Registration and Membership</t>
  </si>
  <si>
    <t>Team Sponsor</t>
  </si>
  <si>
    <t>Sports camp</t>
  </si>
  <si>
    <t>11886</t>
  </si>
  <si>
    <t>staff salaries, program expenses, and administrative costs.</t>
  </si>
  <si>
    <t>FSA has made considerable advances in its human resources, financial management, and visibility and has therefore been able to expand its programs and build an expert staff. The organization has been actively sharing knowledge and ideas with other GFC grantee partners in the region following participation in the May 2013 Nairobi Knowledge Exchange, while also learning from other experienced GFC grantee partners, especially in regard to building a strong board. FSA has expanded its initiatives to include leadership and mentorship programs as well as active family empowerment. With custom value-added services from GFC and additional staff capacity building, FSA is well positioned to continue to make a sustainable impact in the communities in which it works.</t>
  </si>
  <si>
    <t xml:space="preserve">Support from FSA volunteers and community leaders has made it possible for the organization to increase the number of children it serves. </t>
  </si>
  <si>
    <t>The improved OCI score in ML&amp;E is due to FSA’s own learning efforts and its participation in a GFC-organized webinar on monitoring and evaluation. In addition, experienced volunteers trained its staff and strengthened its financial management systems.</t>
  </si>
  <si>
    <t>Team sponsosrship - local and international companies</t>
  </si>
  <si>
    <t>Kilimanjaro Marathon - Bus</t>
  </si>
  <si>
    <t>Global</t>
  </si>
  <si>
    <t>11510</t>
  </si>
  <si>
    <t>staff capacity building and administrative costs.</t>
  </si>
  <si>
    <t>During the past year, FSA received an opportunity grant to prepare a business plan and build staff capacity. These improvements, together with guidance from GFC's staff, contributed to an increase in locally generated funds that resulted in doubling the organization's budget and a significant increase in the number of children served. FSA will be invited to GFC's East Africa Knowledge Exchange in May to network and meet other organizations that FSA can share ideas with and learn from in the areas of internal controls and resource mobilization. The organization will also receive leveraging support to help it sustain its programs as it begins to plan for exit.</t>
  </si>
  <si>
    <t>Training and registration fees</t>
  </si>
  <si>
    <t>Team sponsorships</t>
  </si>
  <si>
    <t>Individual contributions</t>
  </si>
  <si>
    <t>Holland/Tanzania</t>
  </si>
  <si>
    <t>Summer camps</t>
  </si>
  <si>
    <t>Chipkizi Cup</t>
  </si>
  <si>
    <t>Kenya/Uganda</t>
  </si>
  <si>
    <t>10856.01</t>
  </si>
  <si>
    <t>Future Stars Academy combines professional-level soccer training with life skills training, using soccer as a tool to inspire and motivate children from resource-poor households to overcome poverty and become model citizens.</t>
  </si>
  <si>
    <t>Our grant supports the Academy soccer program, which focuses on technical and tactical training, teamwork and social skills, and sportsmanship and life skills.</t>
  </si>
  <si>
    <t>Home to the International Crimes Tribunal for Rwanda and close to Mount Kilimanjaro and the Serengeti, Arusha hosts one of the fastest-growing tourist industries in East Africa. The combined effects of land redevelopment for tourism purposes and poor city planning have led to overcrowding in the city center, particularly in slum areas like Majengo and Urundini. In these areas, land is scarce, neighborhoods are congested, and schools are overcrowded. As a result, few schools have sufficient space for recreational or sports facilities. Research indicates that sports can act as a conduit toward successful academic performance and overall child and youth development. Soccer, one of the few productive pastimes for children and youth in slum areas, is avidly followed by young people throughout Arusha. Yet children and youth in the city center do not have opportunities to engage in organized competition, receive coaching, or participate in structured recreational soccer teams. With low school retention and few positive support networks available in these communities, children are susceptible to peer pressure and substance abuse.</t>
  </si>
  <si>
    <t>Founded in 2007, Future Stars Academy (FSA) uses soccer as a tool to inspire and motivate children to overcome poverty and become model citizens. The Academy, FSA's core program, trains children and youth in professional-level, competitive soccer, while also teaching them life skills. FSA also runs soccer clinics and a summer camp as income-generating and outreach activities. The organization focuses on orphaned and vulnerable children and children from resource-poor households, but its integrative model brings together children from affluent and low-income communities to promote peer interaction across class lines. FSA sees soccer as a path to academic excellence, as the sport teaches children discipline and commitment, and staying in school is a prerequisite to participating in FSA activities. Run by former sports professionals and local community members, FSA is reputed to be the best soccer training program in Arusha. Director Alfred Itaeli has played collegiate and professional soccer in the US and founded FSA after working as an employability skills trainer for vulnerable youth in Arusha.</t>
  </si>
  <si>
    <t>The Academy is a goal-oriented soccer program that focuses on three core activities: technical and tactical training, teamwork and social skills, and sportsmanship. FSA uses soccer as a vehicle to train and educate over 150 children and youth aged 8 to 16 in character building, team building, and other life skills, integrating lessons into soccer drills, competitions, and games. Once children enter the program, they join one of FSA's six soccer teams-four for boys and two for girls-which are organized by age. Working after school and on weekends, FSA staff use a training curriculum tailored to each age group to build values and accountability in the children and youth. Each term, the team members participate in workshops on various topics, such as employment behavior and goal setting. FSA's teams compete nationally and internationally and have won several awards.</t>
  </si>
  <si>
    <t>Year 2's budget covers a 12-month accounting period versus a 16-month accounting period reported in Year 1. In addition, with its main program infrastructure in place and the strategic use of in-kind support, FSA has minimized program costs.</t>
  </si>
  <si>
    <t>Asilia Lodges and Tented Camps</t>
  </si>
  <si>
    <t>US Soccer Federation</t>
  </si>
  <si>
    <t>Dekker Bruins</t>
  </si>
  <si>
    <t>Infinitie</t>
  </si>
  <si>
    <t>Air Excel</t>
  </si>
  <si>
    <t>Burka Coffee Estate</t>
  </si>
  <si>
    <t>10856</t>
  </si>
  <si>
    <t>Future Stars Academy uses soccer as a tool to inspire and motivate children from resource-poor households to overcome poverty and become model citizens by combining professional-level soccer training with life skills training.</t>
  </si>
  <si>
    <t>Our grant supports the Academy soccer program, which focuses on technical and tactical training, teamwork and social skills, and sportsmanship and integrates a life skills curriculum tailored to each age group.</t>
  </si>
  <si>
    <t>Home to the International Crimes Tribunal for Rwanda, Mount Kilimanjaro, and gateway to the Serengeti, Arusha hosts one of the fastest growing tourist industries in East Africa. The combined effects of land redevelopment for tourism purposes and poor city planning have led to overcrowding of the city center, particularly slum neighborhoods like Majengo and Urundini. In these areas, land is scarce, neighborhoods are congested, and schools are overcrowded. As a result, few schools have sufficient space to provide recreational or sports facilities. Research indicates that sports can act as a conduit towards successful academic performance and overall child and youth development. One of the few productive pastimes for children and youth, soccer is avidly followed by young people throughout Arusha. Yet, children and youth in the area do not have opportunities to engage in organized competition, receive coaching or participate in structured recreational soccer teams. With low school retention and few positive support networks available in these communities, children are susceptible to peer- pressure and substance abuse.</t>
  </si>
  <si>
    <t>Founded in 2007, Future Stars Academy (FSA) uses soccer as a tool to inspire and motivate children out of poverty and to become model citizens.  The Academy, FSA's core program, trains children and youth in professional, competitive soccer, while teaching them life skills. In addition to these after-school and weekend trainings, FSA runs soccer clinics at other schools and will be launching a summer camp this year as an income-generating and outreach activity. The organization currently targets orphaned children and children from vulnerable households, but is considering an integrative model that would join children from both affluent and poor communities to train together. Soccer is not only seen as a recreational activity, but also as a conduit for academic excellence, teaching the children discipline and commitment. To that end, staying school is a pre-requisite to joining and staying in FSA. Run by former sports professionals and local community-members, FSA is reputed to be the best soccer training program in Arusha. Director Alfred Itaeli has played collegiate and professional soccer in the US, and founded FSA after working as an employability skills trainer for vulnerable youth in Arusha.</t>
  </si>
  <si>
    <t>The Academy is a "goal-oriented" soccer program that focuses on three core activities: technical and tactical training, team work and social skills, and sport attitude. FSA uses soccer as a vehicle to train and educate 120 children and youth between the ages of 8 and 17 in character building, team-building, and other life skills, integrating lessons into soccer dills, competitions, and games. Once children enter the program, they join one of FSA's existing six soccer teams, which are organized by age: under-10, -12, -14, and -16. Currently, the Academy hosts 4 teams for boys and 2 for girls. Working afterschool and on weekends, FSA staff use a training curriculum tailored to each age group to build values and accountability in the children and youth. Each term, the teams receive workshops from outside organizations on various topics, such as employment behavior and goal setting. FSA teams, known as "The Black Mambas," compete nationally and internationally and have won several awards. Parents frequently report positive behavior changes in their children, as evidenced by the 90 percent male and 73 percent female attendance rate at the Academy. As FSA's first US-based institutional funder, GFC will steer this year's grant towards staff salaries and operational expenses.</t>
  </si>
  <si>
    <t>10357</t>
  </si>
  <si>
    <t>Gender Education, Research and Technologies Foundation</t>
  </si>
  <si>
    <t>25,000 USD to implement four directives aimed at securing the sustainability of GERT.
7,200 USD to create a reserve fund to be used in times of unforeseen deficit or opportunity.
8,400 USD to hire a project officer specializing in EU funding to develop proposals and secure future
funding for GERT and to help train GERT staff members in EU funding mechanisms.
3,200 USD for capacity-building programs for GERT's staff, including trainings on proposal writing and
NGO management.
6,200 USD for awareness-raising and visibility activities, including the preparation and publication of a
manual of experience and the preparation and launch of a new website to promote the organization’s
activities to both beneficiaries and future donors.</t>
  </si>
  <si>
    <t>Gender Education, Research and Technologies Foundation (GERT) was established in 2003 to raise public awareness on issues linked to gender stereotypes; to teach young people about reproductive rights and health, including HIV/AIDS; and to improve gender relations between boys and girls in order to reduce gender-based violence and sexual exploitation. In partnership with UNICEF, GERT was selected by the Bulgarian government to translate Implementation Handbook for the UN Convention on the Rights of the Child and to make the handbook culturally specific to Bulgaria. Jivka Marinova, a founding member and the executive director of GERT, has been working on gender issues since 1998, when, in collaboration with UNIFEM, she developed a CD-ROM-based curriculum to educate boys and men about violence toward women. This curriculum is now used in schools throughout Bulgaria.
In 2004, GFC started funding GERT's Peer Education Program to Combat the Trafficking of Orphans.  This program trained peer educators living in state-run orphanages, providing them with information on trafficking, relationship and domestic violence, reproductive and sexual health and child and human rights.  Following the success of this program, and an increase in child-on-child violence in Bulgaria, GERT illustrated the organization's ability to address current needs and started their work on violence prevention in schools.  GERT's bullying prevention program has been funded by GFC since 2008.   GERT continues to serve more than 3,000 children per year and is a leader among NGOs in their community.  GERT's director, Jivka Marinova, was named a fellow at the International Center for Tolerance Education and the organization continues to publish guides and materials for other NGOs and schools based on their programmatic work.</t>
  </si>
  <si>
    <t>10425</t>
  </si>
  <si>
    <t>GERT raises public awareness on issues linked to gender stereotypes, teaches young people about reproductive rights and HIV/AIDS, and improves gender relations among youth in order to reduce gender based violence and sexual exploitation.</t>
  </si>
  <si>
    <t>GERT's Anti Violence and Bullying Prevention program focuses on the prevention of violence and bullying among orphaned children living in social institutions.</t>
  </si>
  <si>
    <t>Bulgaria, with a population of 7.64 million people, sits in the heart of the Balkans, sharing borders with Romania, Macedonia, Turkey, and Greece. Despite Bulgaria's recent accession to the European Union, pockets of extreme poverty still exist across the country, especially among rural households and ethnic minorities. Trafficking of persons, including children, is still an issue the country is struggling to overcome, and Bulgaria is also coping with high levels of corruption and unemployment. In recent years, school violence has been a growing problem, and the incidence of school bullying and aggression toward teachers is on the rise. Several NGOs across the country are scrambling to implement programs to address this issue.</t>
  </si>
  <si>
    <t>Gender Education, Research and Technologies Foundation (GERT) was established in 2003 to raise public awareness on issues linked to gender stereotypes; to teach young people about reproductive rights and health, including HIV/AIDS; and to improve gender relations between boys and girls in order to reduce gender-based violence and sexual exploitation. In partnership with UNICEF, GERT was selected by the Bulgarian government to translate Implementation Handbook for the UN Convention on the Rights of the Child and to make the handbook culturally specific to Bulgaria. Jivka Marinova, a founding member and the executive director of GERT, has been working on gender issues since 1998, when, in collaboration with UNIFEM, she developed a CD-ROM-based curriculum to educate boys and men about violence toward women. This curriculum is now used in schools throughout Bulgaria.</t>
  </si>
  <si>
    <t>Numbers served increased this year due to the organization's growing profile through the production of additional training materials and the organization's expanding relationships with related ministries.</t>
  </si>
  <si>
    <t>12957</t>
  </si>
  <si>
    <t>Gentle Heart Foundation</t>
  </si>
  <si>
    <t>salaries and project materials.</t>
  </si>
  <si>
    <t>Gentle Heart Foundation (GHF) provides educational and psychosocial support to girls aged 2 to 17 from minority communities in Kathmandu.</t>
  </si>
  <si>
    <t>GFC supports GHF’s after-school education program, which offers tutoring and creative activities six days a week and encourages participants to stay in school.</t>
  </si>
  <si>
    <t>GHF continues its focus on the holistic development of vulnerable children, especially girls. Over the past year, GHF partnered with local schools to provide space for after-school tutoring and classes for the organization’s program participants. As a result, the organization was able to engage more vulnerable children in its after-school programs. Local government efforts to monitor and support grassroots organizations led to GHF strengthening its financial management capacity. This coming year, GHF plans to increase the number of its after-school centers in Nepal and also work more closely on the issue of child trafficking and labor, particularly with children who lost their families in the earthquake and are now engaged in, or vulnerable to, trafficking and child labor.</t>
  </si>
  <si>
    <t>The program outcome decreased as the result of more stringent monitoring on the part of the organization.</t>
  </si>
  <si>
    <t>The SA Foundation</t>
  </si>
  <si>
    <t>Individual</t>
  </si>
  <si>
    <t>USA, UK &amp; Japan</t>
  </si>
  <si>
    <t>12616</t>
  </si>
  <si>
    <t xml:space="preserve">Gentle Heart Foundation (GHF) provides educational and psychosocial support to girls aged 2 to 17 from minority communities in Kathmandu. </t>
  </si>
  <si>
    <t>The number of children served increased as GHF was engaged in post-earthquake recovery efforts in Kathmandu.</t>
  </si>
  <si>
    <t>The organization’s score for human resources decreased for the second year in a row due to an increasingly more nuanced understanding of the tool.</t>
  </si>
  <si>
    <t>Personal Contributors</t>
  </si>
  <si>
    <t>USA,UK &amp; Japan</t>
  </si>
  <si>
    <t>Local Contribution &amp; Membership fee</t>
  </si>
  <si>
    <t>12424</t>
  </si>
  <si>
    <t>12318</t>
  </si>
  <si>
    <t>Gentle Heart Foundation (GHF) provides education programs and psychosocial support to girls aged 2 to 17 from minority communities in Kathmandu.</t>
  </si>
  <si>
    <t>Gentle Heart Foundation has dramatically increased its planning capacity by developing strategic goals and clear long-term fiscal projections.</t>
  </si>
  <si>
    <t>Mr. &amp; Mrs. John Gess</t>
  </si>
  <si>
    <t>Mr. Mike Regnier</t>
  </si>
  <si>
    <t>Mr. Mark Hemus</t>
  </si>
  <si>
    <t>Miss Nobuko Miyazaki</t>
  </si>
  <si>
    <t>12136</t>
  </si>
  <si>
    <t>11997</t>
  </si>
  <si>
    <t>salaries, school supplies, and nutritional supplements.</t>
  </si>
  <si>
    <t xml:space="preserve">Gentle Heart Foundation (GHF) provides education programs and psychosocial support to girls aged 2 to 17 from minority communities in Kathmandu. </t>
  </si>
  <si>
    <t>Gentle Heart Foundation (GHF) was founded in 2010 by Arjun Dhakal, who remains the director of the organization. At the age of 11, following the death of his mother and abandonment by his father, Dhakal took on responsibility for his younger sisters. He decided to start GHF based on this experience and his awareness of the continued challenges that girls face in Nepal. GHF is located in Kathmandu and works primarily with indigenous and minority groups such as the Chepang and Mushahar, who are at higher risk of exploitation. GHF serves mainly girls from the ages of 2 to 17, conducting after-school programs, running a children’s home, providing educational scholarships, and assisting with reintegration into families and communities.</t>
  </si>
  <si>
    <t>GHF has several core programs for children aged 2 to 17, including a children’s home for orphaned and abandoned children, after-school programs for girls, and reintegration services for trafficked children. The programs are supported by four full-time staff, six part-time staff, and six volunteers. The children’s home provides holistic support to 17 children and includes extracurricular activities, tutoring, and enrollment in English-language schools. GHF also provides scholarships and after-school support for girls. The after-school program offers tutoring and creative activities six days a week for more than 70 girls and encourages the girls to stay in school, while also encouraging their parents to continue to send the girls to school because they are receiving higher marks. This program keeps girls in a safe environment and enhances and complements classroom learning by emphasizing the social, emotional, and physical development of the girls.</t>
  </si>
  <si>
    <t>GHF is a young, nascent organization that serves an extremely vulnerable population through innovative programming. Although the organization has only been functioning officially for a few years, it has already figured out a way to secure some stable funding from individuals and carry out high-quality programming. Partnering with GFC at this stage would provide GHF with a boost in organizational capacity, fundraising ability, and visibility. With the addition of GHF and other new Nepalese organizations on this docket, GFC’s geographic spread will reach critical mass in Nepal.</t>
  </si>
  <si>
    <t>13272</t>
  </si>
  <si>
    <t>Lubumbashi</t>
  </si>
  <si>
    <t>Muna Wehbe, chief executive of Stars Foundation (UK)</t>
  </si>
  <si>
    <t>Strategic partnerships with organizations like FIFA have increased the services offered by Malaika at its community center.</t>
  </si>
  <si>
    <t xml:space="preserve">The budget increase is a result of a grant from Canada Gives for physical infrastructure construction. </t>
  </si>
  <si>
    <t>Canada Gives</t>
  </si>
  <si>
    <t>Trafigura Foundation</t>
  </si>
  <si>
    <t>FIFA</t>
  </si>
  <si>
    <t>Seidman Family Foundation</t>
  </si>
  <si>
    <t>13039</t>
  </si>
  <si>
    <t>teacher's salaries, transportation and administrative costs.</t>
  </si>
  <si>
    <t>Georges Malaika Foundation provides access to basic education and empowerment opportunities for rural girls; the majority of the girls were displaced by armed conflict, and many of them are involved in child labor or are affected by HIV/AIDS or sexual abuse.</t>
  </si>
  <si>
    <t>GFC supports Malaika’s girls’ education and empowerment program, which offers preschool and primary-school education through the Malaika Girls School, counseling services, sports, and an introduction to community service.</t>
  </si>
  <si>
    <t xml:space="preserve">Malaika is currently expanding its program to the secondary school level, and that accounts for the increase in children served. </t>
  </si>
  <si>
    <t>The increase in Malaika’s expenditure budget is due to new funding the organization received from Football for Hope for its girl’s education program.</t>
  </si>
  <si>
    <t>Vinmart Foundation</t>
  </si>
  <si>
    <t>Fondation de France</t>
  </si>
  <si>
    <t>12641</t>
  </si>
  <si>
    <t>school supplies, operating expenses, and supplemental nutrition.</t>
  </si>
  <si>
    <t xml:space="preserve">Georges Malaika Foundation provides access to basic education and empowerment opportunities for rural girls, the majority of whom were displaced by armed conflict and many of whom are involved in child labor or are affected by HIV/AIDS or sexual abuse. </t>
  </si>
  <si>
    <t xml:space="preserve">GFC supports Malaika’s girls’ education and empowerment program, which offers preschool and primary-school education through the Malaika Girls School, counseling services, sports, and an introduction to community service. </t>
  </si>
  <si>
    <t>Research shows that education is a foundational path to earning a decent living and becoming a productive member of society. Education also helps to improve health and reduces preventable deaths, particularly of children. In most cultures, education promotes equality and transforms an individual’s earning potential. However, in the Democratic Republic of the Congo (DRC), violence and conflicts make it impossible for children, especially girls, to receive an education. Almost 300,000 children have been affected by the recent resurgence of fighting in parts of the eastern DRC. In just one of the affected districts, close to 300 schools have been destroyed over the last few decades, leaving about 600,000 children without an education. Nationwide, almost 19 percent fewer girls than boys complete primary school. In addition to conflicts, forced early marriage, the high cost of schooling, and conformity to negative social norms force girls out of school. If no significant and sustained action is taken on the situation in the DRC, one-eighth of the country’s children, predominantly girls, will never receive any education.</t>
  </si>
  <si>
    <t>Founded in 2007, Georges Malaika Foundation provides access to basic education and empowerment opportunities to girls who are part of a rural population that has little or no government support. The majority of the children at the Malaika Girls School are from displaced families that have fled from armed conflicts in different parts of the DRC. The school’s students include children who were involved in child labor, children who are affected by or infected with HIV/AIDS, and orphans living with grandparents or other relatives. The organization also supports girls dealing with sexual abuse by helping to remove barriers to education. Fashion model and philanthropist Noella Coursaris Musunka founded Malaika and is the current CEO. Following the death of her father when she was 5, her mother lacked the resources to look after her, and she was sent abroad to live with relatives. Her work with Malaika has led to invitations to speak at UNICEF and Cambridge University, and she has appeared several times alongside President Bill Clinton at the Clinton Global Initiative’s annual meetings. Musunka was named one of the most influential Africans by New African magazine in 2014, and she has been interviewed about her philanthropic work on global news outlets such as CNN and the BBC. At Malaika, she is supported by a strong board and 26 full-time staff, eight part-time staff, and 30 dedicated volunteers.</t>
  </si>
  <si>
    <t>Malaika currently serves over 200 girls at the Malaika Girls School, which is located in Kalebuka, a village in the southeastern DRC. The girls attend school five days a week and are taught using the approved Congolese curriculum, with supplemental instruction from curricula from other parts of the world. The school’s curriculum is structured around daily classes in such subjects as French, English, math, science, information technology, health, and civic education. Extra effort is put into cultivating the leadership potential of the students, from involvement in the Girl Scouts to field trips and community service projects such as planting trees or teaching the community about malaria prevention. Art, music, theater, and physical education classes are also part of the robust program, and each girl receives two healthy meals a day. The organization provides counseling services and has quarterly parent meetings. There are also monthly home visits to follow up on how the girls and their families are doing and to find out if there are areas in which they can be assisted; in extreme cases, Malaika removes girls who are living in abusive environments. To engage the community, the organization runs a community soccer program as well.</t>
  </si>
  <si>
    <t>Malaika is a young and fast-growing organization serving the needs of highly vulnerable girls in an area with limited government presence. At the current stage of its growth, the organization needs tailor-made capacity-building assistance to help consolidate its growth and ensure program sustainability. GFC’s capacity-building support and peer learning opportunities will be useful for Malaika at this stage of its development. Malaika will be part of Echidna Giving’s portfolio to advance girls’ education.</t>
  </si>
  <si>
    <t>Buchan Family Foundation</t>
  </si>
  <si>
    <t>Voss Foundation</t>
  </si>
  <si>
    <t>12972</t>
  </si>
  <si>
    <t>Ghana Women's Voices Foundation</t>
  </si>
  <si>
    <t>Amy Oyekunle (GFC grantee partner Kudirat Initiative for Democracy, Nigeria)</t>
  </si>
  <si>
    <t xml:space="preserve">school fees, transportation for home visits, and staff stipends. </t>
  </si>
  <si>
    <t>Ghana Women’s Voices Foundation (GWV) empowers marginalized and vulnerable women and girls through women-centered solutions in education and entrepreneurship.</t>
  </si>
  <si>
    <t>GFC supports GWV’s girls’ empowerment and mentorship program, which provides educational and livelihood support and guidance to vulnerable adolescent girls.</t>
  </si>
  <si>
    <t xml:space="preserve">GWV has demonstrated remarkable programmatic, organizational, and managerial growth during its partnership with GFC. GWV believes that its current growth and achievements were made possible primarily through GFC’s thorough guidance, and it continues to make use of GFC’s organizational development tools; direction received from GFC staff, especially during site visits; and useful networks formed during Knowledge Exchange workshops. GWV also attributes its growth and success to support the organization received from meetings of the GFC grassroots partners network in Ghana. During the partnership with GFC, GWV’s expenditure budget grew by close to 600 percent. This increase is due to resources the organization mobilized from individuals and local businesses who believe in the quality of the services GWV delivers to vulnerable children. With increased social media presence and intensified awareness creation efforts, GWV was able to enhance its visibility and connect with many stakeholders, including the Ghana Ministry of Education. With knowledge received from peer organizations through GFC Knowledge Exchange workshops, the organization joined local partners and collaborators to make grassroots advocacy a strong component of its program. GWV also developed new programs such as the 3-Ts mentoring initiative, where girls who became pregnant through sexual abuse have the opportunity to continue their schooling. Last year, the first set of girls recruited into this program successfully completed senior high school, and some are getting ready to go to college.  GWV is now a strong and experienced organization with solid sustainability structures that will allow it to continue supporting vulnerable adolescent girls.   </t>
  </si>
  <si>
    <t>Program participants who re-enrolled in formal school after an absence</t>
  </si>
  <si>
    <t>12629</t>
  </si>
  <si>
    <t>school fees and for transportation costs for home visits.</t>
  </si>
  <si>
    <t xml:space="preserve">Ghana Women’s Voices Foundation (GWV) empowers marginalized and vulnerable women and girls through women-centered solutions in education and entrepreneurship. </t>
  </si>
  <si>
    <t>As part of its effort to strengthen its girls’ education program, GWV reached out to three schools and the district education office to share the objectives of the program and obtain their support for providing second-chance education to adolescent girls who drop out of school. The founder of the organization participated in the GFC West Africa Knowledge Exchange last year and worked with other GFC partners in Ghana to form a network to support each other through resource mobilization and sharing of program-related ideas. GWV will be the host for the next meeting of the network. Though fundraising is still a challenge for GWV, the organization has been successful in mobilizing in-kind support from a few donors, including Ipas and HEDGE Ghana, which have provided significant support to GWV’s operations and programs. The organization is being encouraged to learn more about online crowdfunding. In the coming year, GFC will continue to guide GWV to strengthen its girls’ education program, get some experienced volunteers, and attract more funding.</t>
  </si>
  <si>
    <t>GWV’s shift in organizational focus led to the revision of the organization’s program outcome, and that is why there is limited program outcome information.</t>
  </si>
  <si>
    <t>GWV has shifted its focus toward education for rural girls, and therefore the organization did not receive funding from the World Health Organization last year, resulting in a roughly 50 percent reduction in its budget.</t>
  </si>
  <si>
    <t>Equity Pharmacy</t>
  </si>
  <si>
    <t>IPas</t>
  </si>
  <si>
    <t>11891</t>
  </si>
  <si>
    <t>operational costs, girls’ education, and mentorship program expenses.</t>
  </si>
  <si>
    <t>Following a request by the management of the Osu Correctional Facility, GWV expanded its mentorship program to include boys, which increased the number of its beneficiaries last year. The organization also brought in two experienced staff members and was able to more than double its budget through increased credibility that made existing funders increase their grants to the organization. GWV has expanded its program to provide second-chance education support to adolescent girls who drop out of school, mostly due to being pregnant. The organization participated in some capacity-building workshops on girls' empowerment to learn from others and share its experiences. GFC will continue providing technical assistance in the areas of strategic leveraging and targeted resource mobilization as the organization is expanding its mentorship program to youth beyond the correctional facility.</t>
  </si>
  <si>
    <t>The increased number of children served is a result of the expansion of GWV’s mentorship program to include boys and the second-chance education for girls.</t>
  </si>
  <si>
    <t>The budget more than doubled as a result of existing funders increasing the size of their grants.</t>
  </si>
  <si>
    <t>GWV expanded its program beyond the correctional center, which resulted in the revision of its program outcome to focus more on girls' formal education.</t>
  </si>
  <si>
    <t xml:space="preserve">World Health Organization </t>
  </si>
  <si>
    <t>Ipas</t>
  </si>
  <si>
    <t>Ghana/US</t>
  </si>
  <si>
    <t>11621</t>
  </si>
  <si>
    <t>operational expenses, program costs, and printing mentorship materials.</t>
  </si>
  <si>
    <t xml:space="preserve">Ghana Women’s Voices Foundation (GWV) works to empower marginalized and vulnerable women and girls by providing women-centered solutions in health and education. </t>
  </si>
  <si>
    <t>GFC supports GWV’s mentorship program, which provides nonformal educational support and guidance to adolescent girls housed in the Osu Girls Correctional Facility.</t>
  </si>
  <si>
    <t>Ipas Ghana</t>
  </si>
  <si>
    <t>Hedge Ghana</t>
  </si>
  <si>
    <t>Obap Services</t>
  </si>
  <si>
    <t>10841.01</t>
  </si>
  <si>
    <t>GWV works to empower marginalized and vulnerable women and girls by providing women centered solutions in health and education.</t>
  </si>
  <si>
    <t>Our grant supports GWV's mentorship program, which provides nonformal educational support and guidance to adolescent girls housed in the Osu Girls Correctional Facility.</t>
  </si>
  <si>
    <t>A stable political climate and an average annual GDP growth rate of nearly 5 percent over the past ten years have propelled Ghana toward middle-income status. Such economic growth has translated into improved human development indicators, particularly in regards to access to education and healthcare. Despite improvements, poor access to healthcare remains a significant factor in the country's high infant and maternal mortality rates, which are further compounded by unsafe abortions that account for 30 percent of maternal deaths. Access to secondary education also remains a challenge for most girls in Ghana, and only 35 percent of secondary-school-age girls are in school. Lack of access to education is especially detrimental for girls at the extreme margins of society, such as incarcerated adolescent girls. While in prison, these girls do not have access to any formal schooling and must rely upon the informal skills training offered by the government as their gateway to career opportunities upon their reintegration into society. However, with Ghana's growing economy and competitive job market, they will need more than skills training to be able to successfully reintegrate into society and excel personally and professionally.</t>
  </si>
  <si>
    <t>Founded in 2007, Ghana Women's Voices Foundation (GWV) is dedicated to empowering marginalized and vulnerable women and girls by providing women-centered solutions in health and education. The organization's reproductive health program enables women to be informed about and take ownership of their reproductive health rights, including access to medical care and services. The organization also provides trainings to health practitioners such as pharmacists and nurses on providing safe medical treatment, including abortions. Mentorship is an important component of GWV's strategy to empower girls and women. Since 2010, the organization's mentorship program has targeted some of Ghana's most vulnerable girls, who are adolescent girls in the Osu Correctional Facility. Founder and director Nana Yaa Appiah is a pharmacist by training and was the first Ghanaian participant in the US State Department/Fortune 500 Mentoring Program for Young Women Leaders.</t>
  </si>
  <si>
    <t>The Osu Girls Correctional Facility is the only correctional facility for adolescent girls in Ghana, and it currently houses 50 girls between the ages of 10 and 18 who have been sentenced for a period of one to two years for crimes ranging in severity from petty theft to assault. While at the facility, the girls receive vocational training but no formal education. Through its mentorship program, GWV offers all the girls non-formal educational support and guidance. The mentors who volunteer their time are women from various professional backgrounds, including nursing, accounting, and engineering, who have been trained by the Non-Formal Education Division of the Ministry of Education. Mentors spend three hours a week with their mentees, providing the girls with the skills and guidance needed to live successful lives upon release.</t>
  </si>
  <si>
    <t>GWV's number of beneficiaries served increased last year due to an increase in the number of incarcerated girls at the Osu Girls Correctional Facility and to GWV's new 3-T program for girls in junior high school and high school.</t>
  </si>
  <si>
    <t>With training from consultants on human resources development and fundraising, GWV hired two new full-time staff, a coordinator for the 3-T program, and a program manager, and successfully secured new funding from a local partner.</t>
  </si>
  <si>
    <t>GWV's organizational budget increased by 400 percent due to new funding secured from a local business.</t>
  </si>
  <si>
    <t>10841</t>
  </si>
  <si>
    <t>GWV works to empower marginalized and vulnerable women and girls by providing women-centered solutions in health and education.</t>
  </si>
  <si>
    <t>A stable political climate and an average annual GDP growth rate of nearly 5 percent over the past ten years have propelled Ghana toward middle-income status. Such economic growth has translated into improved human development indicators, particularly in regard to access to education and healthcare. Despite improvements, poor access to healthcare remains a significant factor in the country's high infant and maternal mortality rates, which are further compounded by unsafe abortions that account for 30 percent of maternal deaths. Access to secondary education also remains a challenge for most girls in Ghana, and only 35 percent of secondary-school-age girls are in school. Lack of access to education is especially detrimental for girls at the extreme margins of society, such as incarcerated adolescent girls. While in prison, these girls do not have access to any formal schooling and must rely upon the informal skills training offered by the government as their gateway to career opportunities upon their reintegration into society. However, with Ghana's growing economy and competitive job market, they will need more than skills training to be able to successfully reintegrate into society and excel personally and professionally.</t>
  </si>
  <si>
    <t>Founded in 2007, Ghana Women's Voices Foundation (GWV) is dedicated to empowering marginalized and vulnerable women and girls by providing women-centered solutions in health and education. The organization's reproductive health program enables women to be informed about and take ownership of their reproductive health rights, including access to medical care and services. The organization also provides trainings to health practitioners such as pharmacists and nurses on providing safe medical treatment, including abortions. Mentorship is an important component of GWV's strategy to empower girls and women. Since 2010, the organization's mentorship program has targeted some of Ghana's most vulnerable girls, adolescent girls in the Osu Correctional Facility. Founder and director Nana Yaa Appiah is a pharmacist by training and was the first Ghanaian participant in the US State Department/Fortune 500 Mentoring Program for Young Women Leaders.</t>
  </si>
  <si>
    <t>The Osu Girls Correctional Facility is the only correctional facility for adolescent girls in Ghana, and it currently houses 15 girls between the ages of 11 and 18 who have been sentenced for a period of one to two years for crimes ranging in severity from petty theft to assault. While at the facility, the girls receive vocational training but no formal education. Through its mentorship program, GWV offers all 15 girls nonformal educational support and guidance. The 20 mentors who volunteer their time are women from various professional backgrounds, including nursing, accounting, and engineering, who have been trained by the Non-Formal Education Division of the Ministry of Education. Mentors spend three hours a week with their mentees, providing the girls with the skills and guidance needed to live successful lives, free from conflict with the law, upon release. In order to address the gap in the services provided to these girls, GWV, the only organization working in the correctional facility, relentlessly lobbies Ghana's Department of Social Welfare to establish a formal education program within the facility. GFC's initial grant in 2011 will support the organization's mentorship program and operating expenses.</t>
  </si>
  <si>
    <t>Vodafone World of Difference Campaign</t>
  </si>
  <si>
    <t>12120</t>
  </si>
  <si>
    <t>Giriyuja</t>
  </si>
  <si>
    <t>Sanctuary</t>
  </si>
  <si>
    <t>Bukeni Waruzi (former GFC grantee partner Association des Jeunes pour le Développement Intégré-Kakundu, DRC)</t>
  </si>
  <si>
    <t>staff salaries, livelihood program expenses, and administrative costs.</t>
  </si>
  <si>
    <t>Giriyuja works to protect children who live or work on the streets by providing life skills training, educational support, and vocational training opportunities, and by guiding them through the process of family tracing and reunification.</t>
  </si>
  <si>
    <t>GFC supports Giriyuja’s livelihood program, which offers vocational training, job placement assistance, and psychosocial support to children between the ages of 15 and 18 to help them reintegrate into their families and society.</t>
  </si>
  <si>
    <t>Giriyuja has consistently demonstrated programmatic growth during its partnership with GFC, developing comprehensive programs and advocacy campaigns for the implementation of the National Strategy for Prevention and Fight for Street-Based Children in Burundi. The organization has been leading a steering committee of stakeholders involved in child protection and child rights, including UNICEF and the Ministry of National Solidarity, Human Rights, and Gender, to design and implement sustainable interventions to address the needs of street-based children. Giriyuja participated in GFC’s 2012 Knowledge Exchange, where the organization formed strategic partnerships with other grantees doing similar work. With leveraging support from GFC, the organization was able to attract new partners like KIYO Children’s Rights to expand its child rights program. Giriyuja has launched a number of new initiatives in the past six years, including Football for Hope, and has created a network of community resources to help children reintegrate into their families and society. To help manage the expansion of its program, the staff of Giriyuja participated in numerous capacity-building trainings on topics such as report and proposal writing. Support from GFC has resulted in budget growth of almost 100 percent and has expanded Giriyuja’s visibility beyond Burundi. With a number of strategic partnerships formed and other advancements made through GFC’s value-added services, Giriyuja is well positioned to continue to grow and reach more children, as well as to support smaller organizations in Burundi.</t>
  </si>
  <si>
    <t>With support from FIFA, Giriyuja opened a soccer center and was able to start a new program and increase the number of children served.</t>
  </si>
  <si>
    <t>The organization’s budget decreased compared to the previous year because Giriyuja received two large grants in year 5 that were one-time grants.</t>
  </si>
  <si>
    <t>Number of program participants integrated into a safe environment</t>
  </si>
  <si>
    <t>KIYO Children’s Rights</t>
  </si>
  <si>
    <t xml:space="preserve">Belgium  </t>
  </si>
  <si>
    <t>European Union Mission</t>
  </si>
  <si>
    <t>Federation of International Football Associations</t>
  </si>
  <si>
    <t>11723</t>
  </si>
  <si>
    <t>vocational skills training, staff salaries, and operational costs.</t>
  </si>
  <si>
    <t xml:space="preserve">Giriyuja works to protect children who live or work on the streets by providing life skills training, educational support, and vocational training opportunities, and by guiding them through the process of family tracing and reunification. </t>
  </si>
  <si>
    <t>GFC supports Giriyuja's livelihood program, which offers vocational training, job placement assistance, and psychosocial support to children between the ages of 15 and 18 to help them reintegrate into their families and society.</t>
  </si>
  <si>
    <t>Giriyuja has experienced remarkable growth in its livelihood program due to support from GFC. The organization participated in the May 2012 GFC Knowledge Exchange in Senegal, where Giriyuja shared its experiences and learned from other grantee partners. This past year, the organization's all-inclusive child-focused programs were recognized by the United Nations and the government of Burundi. This recognition enhanced Giriyuja's visibility and resulted in a significant increase in the organization's budget. The current focus of the organization is on strengthening its sustainability initiatives and internal checks and balances and on implementing its fundraising and strategic plans. GFC will continue to provide guidance and targeted leveraging to strengthen Giriyuja's networks and ensure organizational capacity development.</t>
  </si>
  <si>
    <t>Giriyuja's design and implementation of sustainable child-participation initiatives, such as a children's national parliament to discuss child rights issues, has led to enhanced national visibility and increased media exposure for the organization.</t>
  </si>
  <si>
    <t>Ambassade de la France</t>
  </si>
  <si>
    <t>Suisse</t>
  </si>
  <si>
    <t>10003.04</t>
  </si>
  <si>
    <t>staff stipends, food, and program expenses.</t>
  </si>
  <si>
    <t>Following the end of its partnership with UNICEF, Giriyuja was able to successfully secure new funding from the European Union this past year. With targeted leverage planned for this year, GFC aims to increase Giriyuja's visibility and support the organization in acquiring additional institutional funding before nominating it for a Maya Ajmera Sustainability Award the following year and preparing it for exit.</t>
  </si>
  <si>
    <t>Giriyuja's innovative and holistic program for children living on the streets of Bujumbura is unprecedented in Burundi. The organization's program has been hailed as a national model and is well respected by civil society in Burundi.</t>
  </si>
  <si>
    <t>Global Fund for AIDS, Tuberculosis, and Malaria</t>
  </si>
  <si>
    <t>10003.03</t>
  </si>
  <si>
    <t>Our grant supports Giriyuja's livelihood program, which equips children between the ages of 15 and 18 with vocational training, job placement assistance, and psychosocial support, all intended to help them reintegrate into their families and society.</t>
  </si>
  <si>
    <t>A small, landlocked country nestled between Rwanda, Democratic Republic of the Congo, and Tanzania, Burundi is still emerging from a 12-year-long civil war that ended in 2005. The conflict eroded the country's basic infrastructure and social services, and close to 90 percent of Burundi's 8.6 million people now live on less than two dollars a day. Bujumbura, Burundi's capital, has a population of 300,000, with 5,000 children living on its streets. While various reasons, including poverty, abuse, neglect, and internal displacement, force these children to seek refuge and opportunities on the streets, all of the children end up confronting the perils of street life. With limited access to food and health services, these children often suffer from malnutrition, malaria, and other illnesses. Moreover, because they are viewed by the greater community as truants, they lack the support and tools necessary to mold their future.</t>
  </si>
  <si>
    <t>Giriyuja was formed in 2006 to provide comprehensive care and support to children who live or work on the streets in Bujumbura. Giriyuja offers life skills training, educational and psychosocial support, and vocational training opportunities to give the children access to an improved standard of living. Family tracing and reunification are a core part of its programming. Many of the children experience trauma while living on the streets and distrust authority figures, particularly law enforcement officials. As a result, Giriyuja focuses on relationship building and counseling, spending an extensive amount of time with the children while they are on the streets to learn the truth about their past in order to gain their trust and cooperation. Since its inception, Giriyuja has quickly gained credibility, successfully reintegrating over 375 children into their families and into schools. Aimable Barandagiye, the group's founder and director, is a regionally renowned leader as well as the founder and current president of the first national network of organizations working with street children in Burundi.</t>
  </si>
  <si>
    <t>The livelihood program provides vocational training and psychosocial support to 75 children aged 15 to 18 to help them transition from the streets to safety. Job training is available for various trades, including sewing, welding, and woodworking. Professionals in these fields provide the training, which lasts from six to 12 months, and a staff counselor advises and guides the children through the program and job placement process. The children are also placed in apprenticeships to gain hands-on experience in the trade of their choice. The children are provided with food throughout the training to encourage their participation and to steer them away from theft and begging. Following completion of the program, all graduating children are given the necessary equipment and market space or work space to allow them to apply and capitalize on their newly acquired skills.</t>
  </si>
  <si>
    <t>With funding from new partners, Giriyuja's programs and its number of beneficiaries served have grown substantially and include providing over 4,500 orphaned and vulnerable children with scholarships and organizing various theater awareness activities.</t>
  </si>
  <si>
    <t>Despite losing funding from one of its biggest donors, Giriyuja increased its organizational budget with new funding from the European Union and the Burundi Red Cross.</t>
  </si>
  <si>
    <t>Burundi Red Cross</t>
  </si>
  <si>
    <t>10003.02</t>
  </si>
  <si>
    <t>Our grant supports Giriyuja's livelihood program, which equips children between the ages of 15 and 19 with vocational training, job placement assistance, and psychosocial support, all intended to help them reintegrate into their families and society.</t>
  </si>
  <si>
    <t>A small, landlocked country nestled between Rwanda, Democratic Republic of the Congo, and Tanzania, Burundi is still emerging from a 12-year-long civil war that ended in 2005. The conflict eroded the country's basic infrastructure and social services, forcing close to 90 percent of Burundi's 8.6 million people to live on less than two dollars a day. Bujumbura, Burundi's capital, boasts a population of 300,000 with 5,000 children living on its streets. While various reasons, including poverty, abuse, neglect, and internal displacement, force these children to seek refuge and opportunities on the streets, all of the children end up confronting the perils of street life. With limited access to food and health services, these children often suffer from malnutrition, malaria, and other illnesses. Moreover, because they are viewed by the greater community as truants, they lack the support and tools necessary to mold their future.</t>
  </si>
  <si>
    <t>Giriyuja was formed in 2006 to provide comprehensive care and support to children who live or work on the streets. Giriyuja offers life skills training, educational support, and vocational training opportunities to give the children access to an improved standard of living. Family tracing and reunification are a core part of its programming. Many of the children experience trauma while living on the streets and distrust authority figures, particularly law enforcement officials. As a result, Giriyuja focuses on relationship building and counseling, spending an extensive amount of time with the children while they are on the streets in order to gain their trust and cooperation and to learn the truth about their past. Since its inception, Giriyuja has quickly gained credibility, successfully reintegrating over 300 children into their families and into schools. Aimable Barandagiye, the group's founder and director, is a regionally renowned leader as well as the founder and current president of the first national network of organizations working with street children in Burundi.</t>
  </si>
  <si>
    <t>The livelihood program entails vocational training and psychosocial support for children aged 15 to 19. Job training is available for various trades, including welding, aesthetic care, and woodworking. Experts in these fields teach the training programs, which last between six and 12 months, and a staff counselor advises and guides the children through the training and job placement process. The children are also placed in apprenticeships to gain hands-on experience in the trade of their choice. In addition, trainees and staff meet every day to discuss challenges encountered and alternative solutions. The children are provided with food throughout the training to encourage their participation and to steer them away from theft and begging. Following completion of the training, all the children are given the necessary equipment and market space or work space to allow them to apply and capitalize on their newly acquired skills.</t>
  </si>
  <si>
    <t>OCI scores reflect an increase in key areas and will require further dialogue with grantee partner.</t>
  </si>
  <si>
    <t>864.04</t>
  </si>
  <si>
    <t>Girl Child Concerns</t>
  </si>
  <si>
    <t>GCC works to ensure that Muslim adolescent girls in northern Nigeria complete their secondary schooling through scholarships, mentorships, and leadership development programs, and also organizes an annual leadership development workshop for the girls that addresses such issues as sexual and reproductive health, financial responsibility, and social responsibility.</t>
  </si>
  <si>
    <t>Our grant supports the strengthening of GCC's institutional capacity.</t>
  </si>
  <si>
    <t>Although Nigeria passed its National Policy on Education in 1981, implementation has been slow. According to UNICEF, 40 percent of primary-school-age children, of whom 62 percent are girls, are not enrolled in school. Indicators on secondary school are worse, with only 35 percent of children between the ages of 12 and 17 attending school. However, these national figures mask regional differences. Traditionally, access to education in the northern states, which are predominately Muslim, has been much more limited, with an even wider gender gap. Secondary-school enrollment rates for girls in some northern areas are estimated to be as low as 15 percent. Girls in this part of the country face numerous barriers to education, including poverty and cultural expectations. Due to economic hardship, parents usually keep their female children at home to assist with household chores. Moreover, stringent interpretations of Islam and the lower value placed on girls by society, coupled with cultural practices such as early marriage, prevent many girls from obtaining an education.</t>
  </si>
  <si>
    <t>Founded in 2004 by a group of women from northern Nigeria, Girl Child Concerns (GCC) works to empower adolescent girls through improved educational opportunities. The organization identifies promising girls in higher primary-school levels and provides them with comprehensive educational support, including scholarships, mentorship, and educational materials, in order to ensure their transition into secondary school. GCC also focuses on harnessing local skills and resources to promote education. The group's Give Back Project engages established members of society who have benefited from the public education system to contribute their annual alms, known as zakat, to improve the primary and secondary schools they attended. Dr. Mairo Mandara, GCC's executive director and one of its founders, was born and raised in northern Nigeria and currently serves as the country representative for the Packard Foundation.</t>
  </si>
  <si>
    <t>GCC's main focus is on the provision of financial and material support to 85 adolescent girls in order to ensure their successful transition into and completion of secondary school. In addition to providing educational support, GCC organizes an annual leadership development workshop for the girls that addresses such issues as sexual and reproductive health and financial responsibility. Heavy emphasis is also placed on social responsibility. Each girl is expected to mentor five disadvantaged girls within her community, and the girls also work on advocacy, visiting local district and government offices to address education policy issues. GCC organizes meetings and workshops for parents to reinforce their commitment to keeping the girls in school. Moreover, accomplished and respected women from the northern states serve as mentors for the girls, helping to assuage concerns that parents may have regarding the loss of identity, culture, and religion that is often mistakenly associated with formal schooling.</t>
  </si>
  <si>
    <t>Fluctuations in GCC's OCI score are a reflection of the organization's better understanding of the OCI tool.</t>
  </si>
  <si>
    <t>With GCC's new scholarship process, the organization had a smaller expenditure because it provided scholarships to fewer girls. Still its fundraising efforts have helped the organization secure over $21,000 that is not reflected in its expenditure budget.</t>
  </si>
  <si>
    <t>864.03</t>
  </si>
  <si>
    <t>GCC's main focus is on the provision of financial and material support to 200 adolescent girls in order to ensure their successful transition into and completion of secondary school. In addition to providing educational support, GCC organizes an annual leadership development workshop for the girls that addresses such issues as sexual and reproductive health and financial responsibility. Heavy emphasis is also placed on social responsibility. Each girl is expected to mentor five disadvantaged girls within her community, and the girls also work on advocacy, visiting local district and government offices to address education policy issues. GCC organizes meetings and workshops for parents to reinforce their commitment to keeping the girls in school. Moreover, accomplished and respected women from the northern states serve as mentors for the girls, helping to assuage concerns that parents may have regarding the loss of identity, culture, and religion that is often mistakenly associated with formal schooling.</t>
  </si>
  <si>
    <t>Each adolescent girl directly served mentored three girls within the community on reproductive and health practices, resulting in the increase in indirect beneficiaries.</t>
  </si>
  <si>
    <t>GCC received capacity-building training on fundraising and communications from students at the University of California Santa Cruz. To strengthen its staff capacity, the organization also hired a new program officer.</t>
  </si>
  <si>
    <t>GCC's budget increased by 35 percent through support from UNICEF and higher contributions from the organization's board of trustees.</t>
  </si>
  <si>
    <t>864.02</t>
  </si>
  <si>
    <t>GCC works to ensure that Muslim adolescent girls in northern Nigeria complete their secondary schooling through scholarships, mentorships, and leadership development programs.</t>
  </si>
  <si>
    <t>In addition to providing educational support, GCC organizes an annual leadership development workshop for the girls that addresses such issues as sexual and reproductive health, financial responsibility, and social responsibility.</t>
  </si>
  <si>
    <t>Although Nigeria passed its National Policy on Education in 1981, implementation has been slow. According to UNICEF, 40 percent of primary-school-age children, of whom 62 percent are girls, are not enrolled in school. Indicators on secondary schools are worse, with only 35 percent of children between the ages of 12 and 17 attending school. However, these national figures mask regional differences. Traditionally, access to education in the northern states, which are predominately Muslim, has been much more limited, with a wider gender gap. Secondary-school enrollment rates for girls in some northern areas are estimated to be as low as 15 percent. Girls in this part of the country face numerous barriers to education, including poverty and cultural expectations. Due to economic hardship, parents usually keep their female children at home to assist with household chores. Moreover, stringent interpretations of Islam and society's lower value of girls, coupled with cultural practices such as early marriage, prevent many girls from obtaining an education.</t>
  </si>
  <si>
    <t>Nigeria, Girl Child Concern (GCC) works to empowercountry representative for the Founded in 2004 by a group of women from northern Nigeria, Girl Child Concern (GCC) works to empower adolescent girls through improved educational opportunities. The organization identifies promising girls in higher primary-school levels and provides them with comprehensive educational support, including scholarships, mentorship, and educational materials, in order to ensure their transition into secondary school. GCC also focuses on harnessing local skills and resources to promote education. The group's Give Back Project engages established members of society who have benefited from the public education system to contribute their annual alms, known as zakat, to improve the primary and secondary schools they attended. One of GCC's founders, Dr. Mairo Mandara, was born and raised in northern Nigeria and currently serves as the country representative for the Packard Foundation.</t>
  </si>
  <si>
    <t>This year, the OCI assessment was completed by a different staff member, which explains some of the changes in scores. GCC did not complete the OCI assessment in year 2.</t>
  </si>
  <si>
    <t>GCC lost its largest individual donor last year and as a result experienced a significant decrease in its funding.</t>
  </si>
  <si>
    <t>13193</t>
  </si>
  <si>
    <t>Kisumu</t>
  </si>
  <si>
    <t xml:space="preserve">Girls Leading Our World Initiatives                                                     </t>
  </si>
  <si>
    <t>Maya Ajmera (GFC founder)</t>
  </si>
  <si>
    <t>Last year, iGLOW was successful in expanding its national visibility to help the organization raise more funds especially from individuals and small businesses. With financial support from GFC, the organization prepared its Child Protection Policy and trained its staff on its implementation. IGLOW strategically included one of its major stakeholders, the District Education Office, in its training programs and other activities to help to share its girl's education best practices with other schools in the district in an effort to scale and sustain its efforts.  With support from Grant Thornton Kenya, iGLOW participated in a training program to help the organization improve its financial record keeping and sharpen its skills in program budgeting. iGLOW has been active in the local network of current and exited GFC grantee partners in Kenya that share ideas and learn from each other.</t>
  </si>
  <si>
    <t>Increased budget size and guidance from experienced GFC partners such as NIGEE helped iGLOW reach more girls.</t>
  </si>
  <si>
    <t>With guidance from GFC, iGLOW launched a successful local fundraising program to expand its girls’ education program, resulting in an increase in the expenditure budget.</t>
  </si>
  <si>
    <t>Girls Rights</t>
  </si>
  <si>
    <t>Systemsone</t>
  </si>
  <si>
    <t>In Kind</t>
  </si>
  <si>
    <t>12897</t>
  </si>
  <si>
    <t>supplemental nutrition, learning materials, after-school tutoring, extracurricular activities, and transportation for home visits.</t>
  </si>
  <si>
    <t>Girls Leading Our World Initiatives (iGLOW) provides education and leadership support to marginalized adolescent girls, particularly those who have been forced into early marriage or live in remote areas, through mentorship programs and access to education.</t>
  </si>
  <si>
    <t>GFC supports iGLOW’s girls’ education program, which offers psychosocial support, school placement, self-esteem enhancement, and leadership training to marginalized adolescent girls.</t>
  </si>
  <si>
    <t xml:space="preserve">iGLOW currently depends largely on volunteers to implement its programs and this does not seem to be sustainable. The organization is being advised to allocate an amount in the budget for at least one permanent staff member.  </t>
  </si>
  <si>
    <t>Girls Right Project</t>
  </si>
  <si>
    <t>12508</t>
  </si>
  <si>
    <t>learning materials, after-school tutoring for girls, and extracurricular activities to strengthen the girls’ education program.</t>
  </si>
  <si>
    <t>12147</t>
  </si>
  <si>
    <t>staff salaries and expansion of the girls’ education program.</t>
  </si>
  <si>
    <t>A complex mix of factors, such as low income, high unemployment, underdevelopment, harmful cultural practices like early and forced marriage, and child labor are depriving rural adolescent girls in Kenya of the opportunity to access education and stay in school. While boys are generally encouraged and supported to go to school, barriers for girls remain, even though government policies have placed increased priority on girls’ education. The Kenya Education Sector Support Initiative Programme included a five-year gender and education investment and worked with civil society organizations, grassroots groups, local communities, and the United Nations Girls’ Education Initiative to address these problems. This resulted in the introduction of free primary education, which has significantly increased girls’ enrollment. However, there are still significant gender disparities in rural communities.</t>
  </si>
  <si>
    <t>Girls Leading Our World Initiatives (iGLOW) was founded in 2011 and provides support to adolescent girls who are marginalized by poverty and geographical isolation. Most of these girls have been removed from forced marriages or from sexually abusive or physically unsafe environments, and many come from single-parent households and have been affected by or infected with HIV/AIDS. The organization identifies girls in rural areas and helps them to overcome stigmatization and barriers that prevent them from accessing education and staying in school. iGLOW also provides its beneficiaries with access to healthcare services and focuses on empowering them through leadership skills training and involving them in activities to boost their self-esteem. The process begins with counseling for both the girls and their families, school placement, and teacher orientation. Beneficiaries also receive periodic guidance and counseling to help them process any trauma they have suffered. After-school and weekend learning and tutoring programs are available to help accelerate the girls’ learning progress. GLOW is led by Atieno Oduor, a seasoned international development professional with several years of experience in the field of democracy and governance, specifically in designing, managing, and implementing capacity-building projects.</t>
  </si>
  <si>
    <t>iGLOW has four full-time employees and currently serves 86 girls aged 9 to 16 with access to education, assistance to stay in school, and development of self-esteem and leadership skills. In addition, iGLOW provides after-school and weekend learning and tutoring programs aimed at accelerating the girls’ learning progress. Program participants are also paired with trained mentors, and the organization’s Her Campaign focuses on political and media literacy activities designed to enhance self-esteem and improve beneficiaries’ leadership skills. Biweekly computer training programs are also provided. The organization engages schools, families, and communities to undertake outreach programs and identify opportunities to remove girls from harmful and exploitative environments. Each participant is provided with regular reproductive health support during a biweekly home visit. Exposure visits are organized once every three months to enable the girls to learn more about their environment and about local issues, helping them to become effective change agents.</t>
  </si>
  <si>
    <t>iGLOW has a strong program model for girls in rural areas of Kenya and has a committed leader and a strong team. The organization serves a clear need in an area with limited government support due to its remoteness. Partnership with GFC will afford iGLOW the opportunity to learn from GFC networks as well as help create national and international strategic partnerships that are relevant for its growth.</t>
  </si>
  <si>
    <t xml:space="preserve">Girls Rights Project </t>
  </si>
  <si>
    <t>10360</t>
  </si>
  <si>
    <t>Going to School</t>
  </si>
  <si>
    <t>25,000 USD to replicate the Be! program in South America and to further advance GTS's goal of
creating a global organization headquartered in New York City. Replication of the Be! program will
increase visibility, attract new donors, and create a strategic plan that can be replicated across the
globe.
25,000 USD for travel to Mexico City, Mexico; Sao Paulo, Brazil; and Buenos Aires, Argentina, to meet
with community partners, possible donors, media outlets, and government partners to discuss the creation
of Be! programs in South America. Replication of GTS's programs will increase the visibility and
recognition of GTS outside of India and further its goal of creating a truly global organization.</t>
  </si>
  <si>
    <t>Going to School (GTS) began in 2003. Lisa Heydlauff showcases the diverse and unique ways children learn in India in her book Going to School in India. GTS has evolved into a multimedia project that celebrates every child's right to go to school and to participate in an inspiring education that is relevant to his or her life. GTS's programs include local-language mini-books, short public service films, promotion of school enrollment for girls, and youth entrepreneurship initiatives. The Be! program focuses on leadership and social entrepreneurship in underprivileged children and youth. Targeting children between the ages of 9 to 14 in government schools, they strive to reinforce the links between education and entrepreneurship.
With GFC's support over the past seven years, GTS has expanded its "Be! an Entrepreneur" program to five states in India and carried out in-depth interviews with 700 children in nine states. In addition to the interviews with the children, interviews with 150 entrepreneurs and a study of 100 social enterprise models, GTS is making great strides in creating 13 Be! movies. GTS was able to expand its donor base with funding from NIKE Foundation through a strong recommendation from GFC. Over the years GTS has broadened its visibility and networks in an effort to brand its innovations for global recognition.</t>
  </si>
  <si>
    <t>11284</t>
  </si>
  <si>
    <t>Golden Baobab Foundation for Education</t>
  </si>
  <si>
    <t>prize money and workshop expenses.</t>
  </si>
  <si>
    <t xml:space="preserve">Golden Baobab Foundation for Education (GBFE) encourages the writing of African literature for children by writers in Africa by promoting African literature for African consumption and providing a platform for African writers to gain exposure. </t>
  </si>
  <si>
    <t>GFC supports GBFE’s annual literary competition, which invites entries from African writers, including young authors between the ages of 8 and 15, and offers a monetary award to contest winners.</t>
  </si>
  <si>
    <t>Over the course of its partnership with GFC, GBFE has inspired the creation of 850 stories written by Africans for African children. Of those, 31 percent were created by children and youth. During this time, GBFE has grown from a volunteer-based organization to one with a physical office in Accra, five full-time staff, and three part-time staff. The organization has also steadily raised its visibility and received international recognition through Echoing Green for giving African children an opportunity to see themselves in the books they read.</t>
  </si>
  <si>
    <t>Number of stories submitted for the Golden Baobab Prize that were subsequently  published</t>
  </si>
  <si>
    <t>Reach for Change</t>
  </si>
  <si>
    <t>African Library Project</t>
  </si>
  <si>
    <t>10625.01</t>
  </si>
  <si>
    <t>GBFE encourages the writing of African literature for children by writers in Africa by promoting African literature for African consumption and providing a platform for African writers to gain exposure.</t>
  </si>
  <si>
    <t>Our grant supports GBFE's annual literary competition, which invites entries from African writers, including young authors between the ages of 8 and 15, and offers a monetary award to contest winners.</t>
  </si>
  <si>
    <t>A piece of good literature can reflect many aspects of a culture-values, beliefs, and ways of life. It can expose children to their own traditions and those of others, improve their ability to read and write, and instill in them a love of reading. In most parts of sub-Saharan Africa, there is a shortage of children's books written by Africans. Despite the rich oral history tradition in many countries, very few of these stories have been captured in the form of literature. The dearth of books that represent the African child's experience means that African children and youth are often unable to find a reflection of themselves in the stories that they read, and it forces many to grow up mainly on foreign literature that is inconsistent with their cultural experiences. This scarcity of published African literature for children eliminates books as a crucial medium for spreading cultural knowledge in Africa.</t>
  </si>
  <si>
    <t>Based in Accra, Ghana, the Golden Baobab Foundation for Education was established in 2008 to encourage the writing of African literature for children and young adults. Through its literary competition and award, Golden Baobab hopes to identify the African literary giants of the next generation and produce classic African stories that will be appreciated for years to come. Golden Baobab's literary competition for the Golden Baobab Prize invites entries of unpublished short stories written by African citizens, irrespective of age, race, or geographical location. By promoting African literature for African consumption, Golden Baobab aims to instill pride and love for Africa among African youth; provide a platform for African writers to gain wide exposure on the global stage; diversify the children's and young adult literature market in Africa; and present the international community with multiple perspectives of the African experience to dispel existing misconceptions about the African continent. Founder and director Deborah Ahenkorah served as a 2009 Bryn Mawr College Hepburn fellow at The Global Fund for Children, where she worked with the books department to conduct research on indigenous publishing.</t>
  </si>
  <si>
    <t>Golden Baobab's annual literary competition invites entries of unpublished African stories written for audiences in two categories: 8 to 11 years old and 12 to 15 years old. The prize offers a monetary award for the winning stories and connects outstanding stories with an array of African and international publishers. There is a $1,000 award for the best story in each of the two categories, and an $800 award is given to a promising young writer who is no older than 18. A team of distinguished African literary figures, scholars of children's literature, and publishing editors are recruited to serve as judges on a volunteer basis. The inaugural competition in 2009 received over 70 entries from nine African countries, and the second competition received 160 stories from 12 African countries. Three outstanding stories from the 2009 competition were published for distribution in schools in the 15 countries of the Southern African Development Community.</t>
  </si>
  <si>
    <t>GBFE's OCI increase is due to the organization's focus on building its capacity. In the past year, this included finalizing the organization's constitution and bylaws, drafting a formal fundraising strategy, and recruiting two part-time staff members.</t>
  </si>
  <si>
    <t>The Echoing Green financial award will be reflected in next year's budget.</t>
  </si>
  <si>
    <t>10625</t>
  </si>
  <si>
    <t>A piece of good literature can reflect many aspects of a culture-its values, beliefs, and ways of life. It can expose children to their own traditions and those of others, while improving their ability to read and write, and instilling in many the love of reading. In most parts of sub-Saharan Africa, there is a shortage of children's books written by Africans. Despite the rich oral history tradition in many countries, very few of these stories have been captured in the form of literature. The dearth of books that represent the African child experience means children and youth grow up not being able to find a reflection of themselves in the stories that they read, forcing many young Africans to grow up mainly on foreign literature that is inconsistent with their cultural experiences. This scarcity of published African literature for children eliminates books as a crucial medium for spreading cultural knowledge.</t>
  </si>
  <si>
    <t>Based in Accra, Ghana, the Golden Baobab Foundation for Education (GBFE) was established in June 2008 with a mission to encourage the writing of African literature for children and young adults. Baobab Prize hopes to identify the African literary giants of the next generation and produce classic African stories that will be appreciated for years to come. GBFE's main activity, the Baobab Prize, administers a literary competition that invites entries of unpublished short stories written by African citizens irrespective of age, race or geographical location. The Prize offers a monetary award for its winning stories and connects outstanding stories with an array of African and international publishers. By promoting African literature for African consumption, GBFE aims to instill pride and love for Africa among African youth; provide a platform for African writers to gain wide exposure on the global stage; diversify the child and youth literature market in Africa; and present the international community with multiple perspectives of the African experience to dispel existing misconceptions about the African continent. Founder and director Deborah Ahenkorah served as a Hepburn Fellow at the Global Fund for Children, where she worked with the books department to conduct research on indigenous publishing.</t>
  </si>
  <si>
    <t>The Baobab Prize's annual literary competition invites entries of unpublished African stories (1,000 - 5,000 words) written for audiences in two categories; 8-11 years or 12-15 years. The Prize offers a monetary award for its winning stories and connects outstanding stories with an array of African and international publishers. There is a $1,000 award for the best story in each of the two categories, and an $800 award given to a promising young writer (18 years and under). A team of distinguished African literary figures, scholars of children's literature and publishing editors are recruited to serve as judges on a volunteer basis. The inaugural Baobab prize received over 70 entries from 9 African countries. The second year received 160 stories from 12 African countries.  Three outstanding stories from the inaugural year's competition have been published for distribution in schools in the 15 countries of the Southern Africa Development Community (SADC) region. GFC will provide general support to help GBFE strengthen its institutional capacity.</t>
  </si>
  <si>
    <t>The African Library Project</t>
  </si>
  <si>
    <t>13309</t>
  </si>
  <si>
    <t>Skardu</t>
  </si>
  <si>
    <t>GRACE Association</t>
  </si>
  <si>
    <t>Echidna</t>
  </si>
  <si>
    <t xml:space="preserve">The executive director of GRACE, Khadim, attended the Knowledge Exchange in Nepal in June 2017. GRACE also received an opportunity grant last year to conduct a teacher's training for the teachers at Amal Academy. After a site visit in December 2017, the regional director recommended diversifying their revenue streams, introduced them to global giving for a conversation, and also recommended that they begin increasing the overhead costs (currently averaging at 3-5% per proposal depending on the donor) to allow them to have full time staff and also pay the ED a salary. </t>
  </si>
  <si>
    <t>As a result of additional funding from FHI360, the organization was able to reach a larger number of children.</t>
  </si>
  <si>
    <t>Baseline OCI scores are not available.</t>
  </si>
  <si>
    <t>The organization received additional funding from FHI360.</t>
  </si>
  <si>
    <t>Program participants who improved their scores on a national or regional basic literacy/numeracy exam</t>
  </si>
  <si>
    <t>U.S Embassy Islamabad Access Microscholarship Grant</t>
  </si>
  <si>
    <t>GRACE Members Contribution</t>
  </si>
  <si>
    <t>GRACE Public School</t>
  </si>
  <si>
    <t>12955</t>
  </si>
  <si>
    <t>teacher trainings, scholarships, and educational materials.</t>
  </si>
  <si>
    <t>According to UNESCO, nearly 5.1 million school-age children in Pakistan were out of school in 2010. Two-thirds of this population, or more than 3 million children, were girls. While statistics vary by province and across the rural-urban divide, the number of out-of-school children remains appallingly high across the board. Some of the biggest roadblocks to girls’ education are the lack of community will to educate girls, geographically inaccessible schools, fewer girls’ schools compared to schools for boys (particularly in the far north), and untrained teachers. Remote parts of the country, especially in the far north, lack accessible, quality educational facilities, as do low-income neighborhoods in Islamabad, the country’s capital. In the neighborhood surrounding Islamabad’s Bari Imam shrine, many of the poorest families rely on money distributed through the shrine and cannot afford to send their children to school. Those children who do enroll often end up dropping out during or after primary school. A large number of children in the Bari Imam area are employed at hotels or car repair shops, and girls are married off at a young age or employed as domestic labor in local homes.</t>
  </si>
  <si>
    <t>Founded in 2007, GRACE Association promotes quality early childhood, primary, and secondary education and works to ensure an accessible, safe, and inclusive educational environment for all children, especially girls and children with disabilities. Through awareness sessions and vocational trainings, the organization works at the community level to engage parents and families and to encourage a mindset shift around education, especially for girls. GRACE also works with existing schools in these communities to improve infrastructure, conduct teacher trainings, and strengthen the curriculum. The goal is to transform the school-going experience for girls and to spur community buy-in and meaningful participation for sustainable change. GRACE was founded, and is currently led, by Khadim Hussain, who was born and raised in Skardu, in northern Pakistan. Paralyzed from the waist down by childhood polio, Khadim has personal experience with social and educational exclusion. He was held back from attending school by his parents, but with his grandmother’s support and with help from his friends, Khadim started going to school at the age of 8. His younger sister was not allowed to study at all. Recognizing the lost potential of these uneducated populations inspired him to start GRACE, which began with a focus on inclusive education for children with disabilities and later added a focus on girls.</t>
  </si>
  <si>
    <t>Having expanded from Skardu to Islamabad, GRACE is working in a neighborhood that has a significant number of very low income families and out-of-school children. GRACE has focused on the enrollment and retention of girls through primary and secondary school, as well as the training and retention of teachers at these schools. GRACE is currently working with Amal Academy, a local community school, to train ten members of the school management team, as well as active parents, in school management skills and self-advocacy. GRACE is also planning to hold trainings for 20 teachers on inclusive teaching and student learning outcomes this year, while providing school supplies for children.</t>
  </si>
  <si>
    <t>12640</t>
  </si>
  <si>
    <t>Jaipur</t>
  </si>
  <si>
    <t>Gram Bharati Samiti</t>
  </si>
  <si>
    <t>Indian Village Association</t>
  </si>
  <si>
    <t>Networking (International AIDS Conference, Mexico)</t>
  </si>
  <si>
    <t>salaries, vocational training materials, and monitoring and evaluation costs.</t>
  </si>
  <si>
    <t xml:space="preserve">Gram Bharati Samiti (GBS) works with rural, tribal, and minority communities to raise the communities’ economic self-reliance, especially for girls and women, and incorporates HIV prevention and environmental protection into its programming. </t>
  </si>
  <si>
    <t>GFC supports GBS’s nonformal education program for rural adolescent girls, which provides basic education, life skills training, health and HIV education, and human rights awareness training to girls between the ages of 8 and 18.</t>
  </si>
  <si>
    <t>GBS continues to show consistent growth in its impact and organizational capacity. The organization’s work has expanded to include the protection and sustainability of the region’s heritage, including its art and architecture. GBS continues to engage girls and women in preserving local crafts, while creating a strategy to restore heritage sites with support from the Prince Claus Fund in the Netherlands. GBS benefited from a GFC opportunity grant to attend the 2015 International Congress on AIDS in Asia and the Pacific, which was held in Bangladesh, and one of its founders, Bhawani Shanker Kusum, was elected to serve on the United Nations Convention to Combat Desertification’s Civil Society Organizations panel for Asia. GFC also introduced GBS to Tea Collection, after which the organization served as an inspiration for Tea Collection’s spring/summer clothes last year and was featured on its website, which helped GBS gain international visibility.</t>
  </si>
  <si>
    <t>Help Self Help in Rajasthan</t>
  </si>
  <si>
    <t>The Prince Claus Fund (CER)</t>
  </si>
  <si>
    <t>DIZ</t>
  </si>
  <si>
    <t>12176</t>
  </si>
  <si>
    <t>salaries, training, vocational training materials, educational materials, and transportation costs.</t>
  </si>
  <si>
    <t>Gram Bharati Samiti (GBS) works with rural, tribal, and minority communities to raise the communities’ economic self-reliance, especially for girls and women, and incorporates HIV prevention and environmental protection programs.</t>
  </si>
  <si>
    <t>GBS has shown slow but steady capacity growth throughout the course of its GFC funding relationship. GBS continues to reach some of the most vulnerable adolescent girls in the community through holistic and peer-led initiatives. In July, GBS benefited from a GFC opportunity grant to attend an online fundraising summit led by GlobalGiving. This past year, GBS also began a new partnership with Hilfe zur Selbsthilfe in Rajasthan (Help for Self-Help in Rajasthan), based in Germany. GFC will encourage GBS to network with peer organizations to increase its visibility and fundraising capacity in an effort to accelerate its growth.</t>
  </si>
  <si>
    <t>In year 4, GBS received a grant from a Dutch agency for the restoration of stepwells, which resulted in an increase in budget.</t>
  </si>
  <si>
    <t>PCF</t>
  </si>
  <si>
    <t>HSHR</t>
  </si>
  <si>
    <t>11764</t>
  </si>
  <si>
    <t xml:space="preserve">salaries, training, vocational training materials, educational materials, and transportation costs. </t>
  </si>
  <si>
    <t>Gram Bharati Samiti (GBS) works with rural, tribal, and minority communities to raise the communities' economic self-reliance, especially for girls and women, and incorporates HIV prevention and environmental protection programs.</t>
  </si>
  <si>
    <t>GFC supports GBS's nonformal education program for rural adolescent girls, which provides basic education, life skills training, health and HIV education, and human rights awareness training to girls between the ages of 8 and 18.</t>
  </si>
  <si>
    <t>Mitsui &amp; Co.</t>
  </si>
  <si>
    <t>11333</t>
  </si>
  <si>
    <t>salaries, training, vocational training materials, and transportation costs.</t>
  </si>
  <si>
    <t xml:space="preserve">Gram Bharati Samiti (GBS) works with rural, tribal, and minority communities in an effort to raise the communities’ economic self-reliance, especially for girls and women, and incorporates HIV prevention and environmental protection programs. </t>
  </si>
  <si>
    <t>Mercury Phoenix Trust</t>
  </si>
  <si>
    <t>U.K.</t>
  </si>
  <si>
    <t>Gunther Beile</t>
  </si>
  <si>
    <t>10647.01</t>
  </si>
  <si>
    <t>GBS works with rural, tribal, and minority communities in an effort to raise the communities' economic self-reliance, especially for girls and women, and includes HIV prevention and environmental protection programs.</t>
  </si>
  <si>
    <t>Our grant supports GBS's nonformal education program for rural adolescent girls, which provides basic education, life skills training, health and HIV education, and human rights awareness training to girls between the ages of 8 and 18.</t>
  </si>
  <si>
    <t>Rajasthan is the largest state in India, containing most of the Thar Desert and sharing a border with Pakistan in the west. Due to a conservative culture and a strong patriarchal tradition, Rajasthan has some of the country's worst indicators for women and girls, with a high maternal mortality rate and a low rate of female literacy. The state ranks 32nd out of India's 35 states and union territories on the Gender Development Index, and 24th on Gender Empowerment, according to the 2010 United Nations Development Programme report. Lack of access to quality education and healthcare, social and systemic discrimination based on ethnicity, and early marriage for girls continue to threaten youth development and opportunities in the region. Adolescent girls often do not receive adequate information about their bodies and health, including reproductive and sexual health and HIV.</t>
  </si>
  <si>
    <t>Gram Bharati Samiti (GBS) was founded in 1984 and strives to improve the status of communities, especially girls and women, by raising self-confidence and economic self-reliance. GBS's target populations include rural, tribal, and minority communities. GBS reaches these communities though its nonformal education for adolescent girls, awareness programs in HIV prevention, and environmental protection programs. One of the first NGOs working on HIV in Rajasthan, GBS conducted an extensive health survey in ten of the state's districts and found that 53 percent of youth, particularly girls, between the ages of 14 and 18 were not aware of HIV. GBS also organizes women and girls in rural areas into self-help groups to provide participants with information on reproductive health and HIV and with access to microcredit loans for economic empowerment; the self-help groups have benefitted 8,000 rural women and girls in 65 villages. Bhawani Shanker Kusum, the director and one of the founders of GBS, has been a social activist for many years and has experience working with a variety of NGOs and international networks.</t>
  </si>
  <si>
    <t>GBS's nonformal education program serves girls between the ages of 8 and 18 from rural villages. Most of these girls have been deprived of a formal education. In addition to basic education, GBS provides life skills training, reproductive health and HIV education, and human rights awareness training. In addition, GBS links girls to local schools and to health and medical services, and, to assist girls facing domestic violence, to legal services. In its education program, GBS utilizes a framework that focuses on process, observation, and intellectual learning. The project advisory committee conducts monthly meetings with key stakeholders, including the girls, to ensure proper implementation and monitoring of the program.</t>
  </si>
  <si>
    <t>GBS included the loan from its self-help groups ($137,673) in year 2, while the loan was not included in the budget for year 1.</t>
  </si>
  <si>
    <t>Women Deliver</t>
  </si>
  <si>
    <t>10647</t>
  </si>
  <si>
    <t>GBS reaches rural, tribal, and minority communities in an effort to raise economic self reliance of communities, especially girls and women combining it with HIV prevention awareness, and environmental protection programs.</t>
  </si>
  <si>
    <t>The nonformal education program for adolescent girls provides basic education, life skills training, health and HIV education, and human rights awareness to girls in rural areas.</t>
  </si>
  <si>
    <t>Peace Stone Foundation</t>
  </si>
  <si>
    <t>Australian High Commission</t>
  </si>
  <si>
    <t>Government of Rajasthan</t>
  </si>
  <si>
    <t>12308</t>
  </si>
  <si>
    <t>Cape Town</t>
  </si>
  <si>
    <t>Grandmothers Against Poverty and AIDS</t>
  </si>
  <si>
    <t xml:space="preserve"> the after-school program and Internet improvement costs.</t>
  </si>
  <si>
    <t>As part of its support to grandmothers caring for their orphaned grandchildren, Grandmothers Against Poverty and AIDS (GAPA) runs an early childhood center for young children and an after-school program for children in primary school to keep them in a safe and supportive environment.</t>
  </si>
  <si>
    <t>GFC supports GAPA’s grandmother-run aftercare program, which provides after-school tutoring, mentoring, and support to orphaned and vulnerable children.</t>
  </si>
  <si>
    <t>During the partnership period, GAPA had the opportunity to participate in two GFC Knowledge Exchange workshops, and GFC provided extensive technical support that helped the organization decide to focus more on in-depth, comprehensive services than on geographic expansion. Through closely coordinated coaching, GFC assisted GAPA with attracting strategic partners to contribute financially to the organization, and this helped GAPA’s budget to grow by more than 250 percent. GAPA also leveraged the support of experienced volunteers to train its staff and to develop a strong, passionate, inspiring, tenacious, and resilient team committed to going the extra mile for the benefit of the children GAPA serves. GAPA is graduating from GFC’s support in a sustainable manner as the organization now has even closer ties to the community and more knowledge about how to work with all stakeholders to make a lasting difference in the lives of the children and their families.</t>
  </si>
  <si>
    <t>The networks GAPA formed during the two GFC Knowledge Exchange workshops, along with support received from experienced volunteers, explain GAPA’s OCI growth over the years of the partnership.</t>
  </si>
  <si>
    <t>The impressive budget growth over the partnership period can be partially attributed to guidance from GFC on attracting donors and strengthening the organization’s income-generating activities.</t>
  </si>
  <si>
    <t>Number of program participants who demonstrated a decrease in aggressive behavior</t>
  </si>
  <si>
    <t>Stephen Lewis Foundation</t>
  </si>
  <si>
    <t>Bristol-Myers Squibb</t>
  </si>
  <si>
    <t>Department of Social Development</t>
  </si>
  <si>
    <t>11959</t>
  </si>
  <si>
    <t>volunteer stipends, learning materials, and operational costs.</t>
  </si>
  <si>
    <t xml:space="preserve">As part of its support to grandmothers caring for their orphaned grandchildren, Grandmothers Against Poverty and AIDS (GAPA) runs an early childhood center for young children and an after-school program for children in primary school to keep them in a safe and supportive environment. </t>
  </si>
  <si>
    <t>GAPA has increased its organizational budget by over 280 percent during its partnership with GFC. The organization has been able to attract experienced volunteers from both within and outside South Africa who have been instrumental in contributing to the organization’s growth. In the coming year, GFC will continue to support GAPA to form strong networks with both local and international organizations and to improve its internal resource mobilization structures as the organization prepares to exit from GFC’s support.</t>
  </si>
  <si>
    <t>Despite the reduction in budget, GAPA’s enhanced visibility and credibility due to GFC’s support led to the organization attracting the attention of a volunteer organization, African Impact, which allowed GAPA to increase the number of children served.</t>
  </si>
  <si>
    <t>The organization’s efforts to improve its systems and increased support from volunteers have contributed to improved OCI scores in a few areas.</t>
  </si>
  <si>
    <t>GAPA’s budget decrease is due to reduced production of scarves, beaded jewelry, and other items by the organization’s income generation project because of staff transitions and the loss of some of the grandmothers.</t>
  </si>
  <si>
    <t>11499</t>
  </si>
  <si>
    <t>teachers' stipends, learning materials, and operational costs.</t>
  </si>
  <si>
    <t>GAPA's budget has increased over 300 percent since its partnership with GFC began five years ago. In addition to preparing a strategic plan, the organization significantly improved its record keeping, strengthened the capacity of its team, and introduced data management and accounting systems. As a result, its funders have more confidence in its abilities and have become more consistent with their funding. GFC will work to enhance GAPA's visibility and strengthen its internal sustainability structures as the organization prepares for exit next year.</t>
  </si>
  <si>
    <t>Bristol Myers-Squibb Foundation</t>
  </si>
  <si>
    <t>878.04</t>
  </si>
  <si>
    <t>As part of its support to grandmothers caring for their orphaned grandchildren, GAPA runs an early childhood center for young children and an after school program for children in primary school to keep them in a safe and supportive environment.</t>
  </si>
  <si>
    <t>Our grant supports GAPA's grandmother run aftercare program, which provides after school tutoring, mentoring, and support to orphaned and vulnerable children.</t>
  </si>
  <si>
    <t>Although GAPA secured a new funder, it also lost one significant donor due to a change in the donor's areas of support.</t>
  </si>
  <si>
    <t>Department of Social Services</t>
  </si>
  <si>
    <t>Christ Church Constantia</t>
  </si>
  <si>
    <t>The Stephen Lewis Foundation</t>
  </si>
  <si>
    <t>The US President's Emergency Plan For Aids Relief</t>
  </si>
  <si>
    <t>Bristol-Meyers Squibb Foundation</t>
  </si>
  <si>
    <t>878.03</t>
  </si>
  <si>
    <t>Our grant supports GAPA's grandmother-run aftercare program, which provides after-school tutoring, mentoring, and support to orphaned and vulnerable children.</t>
  </si>
  <si>
    <t>The HIV/AIDS epidemic has had a severe impact on South Africa, particularly on townships and informal settlement communities, claiming the lives of hundreds of thousands of people and leaving 1.2 million children without their parents. Grandparents, especially grandmothers, have responded swiftly and courageously to this crisis, often coming out of retirement to care for their orphaned grandchildren. With very few resources and little support, they draw from an inspiring reserve of compassion, love, and resilience. However, while the grandmothers have taken on the responsibility of raising their grandchildren, they face numerous challenges. Many of the grandmothers are poor and thus struggle to meet the children's basic needs, including health and education. Moreover, they must contend with intergenerational tension and their grandchildren's trauma, both of which are compounded by the proliferation of substance abuse and crime in townships and informal settlements.</t>
  </si>
  <si>
    <t>Founded in 2001 in Khayelitsha township by a group of grandmothers and an occupational therapist, Grandmothers Against Poverty and AIDS (GAPA) works to improve the quality of life for grandmothers who have been affected by HIV/AIDS. GAPA uses a multipronged approach in its work with grandmothers. First, the organization offers education about all aspects of HIV/AIDS, covering topics such as human rights, death, elder abuse, and advice on caring for relatives living with the disease. All of the workshops are conducted by trained grandmothers and facilitated in their native language. Second, GAPA works with the grandmothers to create psychosocial support groups that meet on a regular basis to address emotional hardships. Finally, GAPA provides training in income-generating activities and business management to help the grandmothers earn additional income. The grandmothers produce various products, including dolls, blankets, and ornaments, which are sold at the GAPA shop. Since its inception, GAPA has worked to bring to light the plight of grandmothers affected by AIDS, and grandmothers increasingly act as spokespeople for the organization at conferences.</t>
  </si>
  <si>
    <t>In 2007, GAPA launched this after-school program to keep the community's large number of orphaned and vulnerable children, particularly those in child-headed and single-parent households, away from the streets after school hours. Coordinated by three grandmothers, with other grandmothers serving as volunteers, the program provides a safe space for approximately 100 children between the ages of 6 and 14 to study, play, and learn from their elders. The grandmothers help the children with their homework, provide additional classes in English, and teach the children productive hobbies such as knitting and sewing. Emphasis is placed on the transfer of cultural values and practices, with the grandmothers teaching the children traditional songs, dances, and stories.</t>
  </si>
  <si>
    <t>Republic of South Africa</t>
  </si>
  <si>
    <t>City of Cape Town MSAT</t>
  </si>
  <si>
    <t>Bristol-Meyers Squibb</t>
  </si>
  <si>
    <t>878.02</t>
  </si>
  <si>
    <t>GAPA's grandmother run aftercare program provides after school tutoring, mentoring, and support to orphaned and vulnerable children.</t>
  </si>
  <si>
    <t>The HIV/AIDS epidemic has had a severe impact on South Africa, particularly on townships and informal settlement communities, claiming the lives of hundreds of thousands of people and leaving 1.2 million children without their parents. Grandparents, especially grandmothers, have responded swiftly and courageously to this crisis, often coming out of retirement to care for their orphaned grandchildren. With very few resources and little support, they draw from an inspiring reserve of compassion, love, and resilience. However, while the grandmothers have given fully of themselves to the task of raising their grandchildren, they face numerous challenges. Many of the grandmothers are poor and thus struggle to meet the children's basic needs, including health and education. Moreover, they must contend with intergenerational tension and their grandchildren's trauma, both of which are compounded by the proliferation of substance abuse and crime in townships and informal settlements.</t>
  </si>
  <si>
    <t>Founded in 2001 in Khayelitsha township by a group of grandmothers and an occupational therapist, Grandmothers Against Poverty and AIDS (GAPA) works to improve the quality of life for grandmothers who have been affected by HIV/AIDS. GAPA uses a multipronged approach in its work with grandmothers. First, the organization offers education about all aspects of HIV/AIDS, covering topics such as human rights, death, elder abuse, and advice on caring for relatives living with the disease. All of the workshops are conducted by trained grandmothers and facilitated in their native language. Second, GAPA works with the grandmothers to create psychosocial support groups that meet on a regular basis to address emotional hardships. Finally, GAPA provides training in income-generating activities and business management to help the grandmothers earn additional income. The grandmothers produce various products, including dolls, blankets, and ornaments, which are sold at the GAPA shop. Since its inception, GAPA has worked to bring to light the plight of grandmothers affected by AIDS, and in 2006 three GAPA grandmothers presented at the International AIDS Conference held in Toronto, Canada.</t>
  </si>
  <si>
    <t>GAPA has not completed the OCI assessment in years 2 and 3. This is due to changes in key staffing positions and the low capacity of the grandmothers to complete the assessment.</t>
  </si>
  <si>
    <t>12896</t>
  </si>
  <si>
    <t>Green Shoes Arts</t>
  </si>
  <si>
    <t>Green Shoes Arts (GSA) works with the hardest-to-reach children and youth in the Greater London borough of Barking and Dagenham through creative arts programs, including drama and theater programs.</t>
  </si>
  <si>
    <t>GFC supports the Rising Stars Youth Theatre, a youth-led drama group that develops participants’ drama and leadership skills and helps to improve their confidence and self-esteem.</t>
  </si>
  <si>
    <t>Over the course of its relationship with GFC, GSA has become the go-to arts organization for young people in the Barking and Dagenham borough. During the past year, GSA was asked to be the lead producer for the INSPIRE Festival and to be a part of the Cultural Educational Partnership. GSA has also been recognized as a key partner of the National Challenge Network. GSA credits numerous GFC inputs with playing a major role in GSA’s growth as an organization. Although GSA’s budget has not increased since the beginning of the partnership, the organization received significant long-term funding from large UK donors, a first for GSA, as a result of a GFC organizational development award. During the partnership with GFC, GSA made a successful leadership transition and devoted significant time and resources to developing its board and staff. GSA director Nikki Watson attended a GFC Knowledge Exchange in Belgrade, Serbia, which brought international exposure for the organization and opened up possibilities for GSA’s growth. To capitalize on this event, GFC provided an opportunity grant to GSA staff to travel to Serbia to learn more about income-generating projects, an experience that has helped GSA develop its own income-generating activities, a key component in the organization’s sustainability plan.</t>
  </si>
  <si>
    <t>GSA operates on a March-to-April record-keeping system, so the number reported here is only from April to August; the total number of children served for the current reporting period will be higher.</t>
  </si>
  <si>
    <t>GSA’s INSPIRE program now has a longer engagement period with the youth, so there is more time for the youth to demonstrate better outcomes and for the evaluation of the outcomes to be recorded more thoroughly.</t>
  </si>
  <si>
    <t>Number of participants exhibiting increased use of/confidence in artistic expression</t>
  </si>
  <si>
    <t>Awards for All</t>
  </si>
  <si>
    <t>12702</t>
  </si>
  <si>
    <t xml:space="preserve">rent, facilitator salaries, and administrative costs. </t>
  </si>
  <si>
    <t>Green Shoes Arts works with the hardest-to-reach children and youth in the Greater London borough of Barking and Dagenham through creative arts programs, including drama and theater programs.</t>
  </si>
  <si>
    <t>During the past year, Green Shoes Arts went through a successful leadership change, with dance program manager Nikki Watson transitioning to the role of director. The organization was in a strong position to make this move, having just completed an organizational development process from Boost Consultancy that was made possible through an award from GFC. The award helped Green Shoes Arts apply for and win new grants and include more participants in the past year. GFC support also enabled the creation of a Young Producers initiative, which allowed young people to produce a performance aimed at other young people. The initiative culminated in a show called "Inspire," which was performed at six schools in July 2015. The new Green Shoes Arts director added to her professional development through her attendance at the January 2016 Knowledge Exchange in Belgrade, Serbia. As a result of her participation at this event, the organization is planning to conduct a professional exchange with GFC alumni partner Atina in Belgrade, Serbia, to learn more about social enterprises and working with other vulnerable populations.</t>
  </si>
  <si>
    <t>New funding meant that the organization was able to serve more children in year 4.</t>
  </si>
  <si>
    <t>The work done through a GFC organizational development award helped Green Shoes Arts develop successful funding proposals to new donors.</t>
  </si>
  <si>
    <t>Although the total number of children served increased, the number of participants in the program that is being used to track this outcome decreased last year.</t>
  </si>
  <si>
    <t>Big Lottery fund - Reaching Communities</t>
  </si>
  <si>
    <t>Big Lottery - Awards for All</t>
  </si>
  <si>
    <t>Arts Counil england</t>
  </si>
  <si>
    <t>Local Authority</t>
  </si>
  <si>
    <t>12340</t>
  </si>
  <si>
    <t>renting a venue for programs and arts award expenses.</t>
  </si>
  <si>
    <t>Green Shoes Arts (GSA) developed all aspects of its work and organization last year. Through a GFC organizational development award, GSA worked with Boost Consultancy, the consultancy branch of current GFC partner Asphaleia Action. Boost worked closely with GSA to develop a strategic plan and improve GSA’s fundraising capacity. As part of this task, Boost helped GSA craft proposals to the UK donors Big Lottery Fund and Children in Need. Both proposals were successful, and GSA will have large multi-year grants from these donors to help continue the expansion of its programs. GSA will continue to benefit from GFC inputs as the organization prepares for exit.</t>
  </si>
  <si>
    <t>GSA’s increased budget allowed the organization to engage more children and youth in its programs in the past year.</t>
  </si>
  <si>
    <t>GSA’s increased scores in several OCI categories reflect its work with Boost Consultancy as part of a GFC organizational development award.</t>
  </si>
  <si>
    <t>11953</t>
  </si>
  <si>
    <t>facilitator salaries and rent.</t>
  </si>
  <si>
    <t xml:space="preserve">Green Shoes Arts works with the hardest-to-reach children and youth in the Greater London borough of Barking and Dagenham through creative arts programs, including drama and theater programs. </t>
  </si>
  <si>
    <t>Green Shoes Arts had a very successful 2013. The organization increased the number of participants in its programs, obtained new funding sources, and secured a long-term rental agreement with local government to run its programs from a convenient neighborhood location. The organization has especially focused on internal organizational capacity and has hired and trained new core staff, hired a short-term consultant to help with fundraising, and used a GFC opportunity grant to have staff attend a training on how to apply for European Union funding. Green Shoes Arts has also begun an organizational development process through the support of GFC. This process involves the consultancy branch of another GFC partner, Asphaleia Action, and will help Green Shoes Arts develop its strategic plan and fundraising capacity.</t>
  </si>
  <si>
    <t>Green Shoes Arts has stabilized its budget since losing some government funding a few years ago, and the organization is focused on securing new funders.</t>
  </si>
  <si>
    <t>London Borough of Barking &amp; Dagenham</t>
  </si>
  <si>
    <t>London Borough of Tower Hamlets</t>
  </si>
  <si>
    <t>East London Community Foundation</t>
  </si>
  <si>
    <t>Trinity School, Dagenham</t>
  </si>
  <si>
    <t>Barking &amp; Dagenham Progress Project</t>
  </si>
  <si>
    <t>11602</t>
  </si>
  <si>
    <t xml:space="preserve"> GFC supports the Rising Stars Youth Theatre, a youth-led drama group that develops participants’ drama and leadership skills and helps to improve their confidence and self-esteem.</t>
  </si>
  <si>
    <t>Trinity School</t>
  </si>
  <si>
    <t>Deutsche Bank</t>
  </si>
  <si>
    <t>11180</t>
  </si>
  <si>
    <t>Our grant supports the Rising Stars Youth Theater, a youth-led drama group that develops participants' drama-related and leadership skills and helps to improve their confidence and self-esteem.</t>
  </si>
  <si>
    <t>The greater London borough of Barking and Dagenham has the lowest per capita income in London and a disproportionate amount of people under the age of 25. A recent article in The Economist noted that the borough had the fastest-growing birth rate (58%) in greater London from 2000 to 2010, which means that the demand for school places has also risen sharply (43% for primary school places in 2010-2011), putting severe strain on the borough's public budget. One of the main education areas affected by the UK government's overall austerity measures and the borough's specific budget strain is arts education. A recent survey showed that Barking and Dagenham is among the bottom three of London's boroughs with a 20 percent rate of engagement in the arts.</t>
  </si>
  <si>
    <t>Green Shoes Arts (GSA) provides innovative and participant-led arts programs for children and youth in the greater London borough of Barking and Dagenham. The organization's comprehensive approach encourages participants to develop creative and social skills through experiential learning. GSA focuses on the hardest to reach children and youth in the borough, many of whom are from immigrant families, and most of whom are unaware of available social services and creative opportunities. GSA coordinates its arts and dance leadership programs, youth-led youth theatre, and large-scale community performance projects in partnership with local organizations, businesses, and schools. GSA's goal is to provide a creative outlet for underserved children and empower them to take positive steps towards improving their own futures and their community.  The organization was founded in 2009 by a trio of community activists and arts enthusiasts with backgrounds in education and community theatre.</t>
  </si>
  <si>
    <t>Green Shoes Arts provides several creative arts programs that directly involve over 1,000 children and youth every year, but the core program for which they are known for in the community is the Rising Stars Youth Theater. The program is a youth-led drama group which aims at developing participants' drama-based and leadership skills as well as confidence and self-esteem. Thirty participants aged 11 to 19 are divided into two groups that meet at least two hours per week during the school year to write, rehearse, and perform community theatre. The group members normally create their own productions and earn an Arts Award, an accreditation for their university or college applications, for their participation in the program. GSA also offers the Rising Stars program at a school for children with special needs. Twelve children participate twice a week in the theatre group, which is tailored to meet their specific needs.</t>
  </si>
  <si>
    <t>12875</t>
  </si>
  <si>
    <t>Puerto Plata</t>
  </si>
  <si>
    <t>Grupo Clara, Inc.</t>
  </si>
  <si>
    <t>workshop materials, salaries, and operational expenses.</t>
  </si>
  <si>
    <t>Through medical, educational, and psychosocial services, Grupo Clara, Inc., directly assists individuals and families living with HIV/AIDS to give them the opportunity to have a better quality of life.</t>
  </si>
  <si>
    <t>GFC funds Grupo Clara’s support program for children and youth living with HIV/AIDS, which helps them understand how to cope with the disease by providing individualized health training and awareness workshops and which offers access to free medical treatment for participants and their families.</t>
  </si>
  <si>
    <t>During the course of its partnership with GFC, Grupo Clara has fully developed its unique brand of psychosocial support and education services for HIV-positive children and youth and their families. Taking advantage of GFC’s capacity-building services, the organization participated in two Knowledge Exchanges and received an opportunity grant to attend the International AIDS Conference. Despite the success of its programs and outreach, securing stable and diversified funding has been a continual challenge. With funding priorities for HIV/AIDS recently shifting more toward treatment for HIV-positive individuals and away from prevention and education activities, Grupo Clara’s financial sustainability has become increasingly uncertain. In response to decreased funding as well as the declining number of new cases of children infected with HIV, Grupo Clara is currently engaging in a GFC-supported strategic planning process. The results from this process will help Grupo Clara make important decisions regarding the future of the organization and the services it provides, with the goal of improving its financial sustainability.</t>
  </si>
  <si>
    <t>Number of children and youth who increased their knowledge about living with HIV/AIDS</t>
  </si>
  <si>
    <t>Global Fund to Fight AIDS, Tuberculosis and Malaria</t>
  </si>
  <si>
    <t>12526</t>
  </si>
  <si>
    <t>Grupo Clara’s funding situation continues to be precarious, as USAID’s programs to fight HIV are increasingly restricted to specific, high-risk populations. Because the organization serves children and youth of Haitian descent, who are considered "migrants" by USAID, Grupo Clara continues for the time being to qualify for funding. Although Grupo Clara’s beneficiary population has grown because of the organization’s greater geographical reach, there are now relatively fewer HIV-positive children living in the Dominican Republic, due to the fact that mother-to-child transmission of HIV is becoming increasingly rare. Looking toward the future, the organization will need to adapt its mission and programs to this new reality in order to ensure its relevance and its ability to access funding. GFC will continue to encourage Grupo Clara to take steps toward long-term strategic planning and will provide guidance for a strong exit.</t>
  </si>
  <si>
    <t>Grupo Clara’s budget increased this year because the organization reestablished its funding relationship with USAID.</t>
  </si>
  <si>
    <t xml:space="preserve">Grupo Clara continues to depend heavily on USAID for funding. Long-term strategic planning is needed for the organization to ensure its sustainability and relevance. </t>
  </si>
  <si>
    <t>Alerta Joven / Entrena</t>
  </si>
  <si>
    <t>CONAVIHSIDA / FONDO MUNDIAL</t>
  </si>
  <si>
    <t>Santo Domingo</t>
  </si>
  <si>
    <t>12191</t>
  </si>
  <si>
    <t>Despite efforts to diversify its funding sources, Grupo Clara has experienced a sharp decrease in funding as a result of the discontinuation of its funding from USAID. The reduced amount of funding has led to full dependency on GFC’s grant to carry out its work with children and youth. GFC’s program officer is currently in conversations with the organization to explore approaches to increase funding and create a fundraising strategy. Despite the funding shortage, Grupo Clara continues to be the only provider in the northeastern region of the Dominican Republic serving children and youth affected by or living with HIV/AIDS. Through the organization’s comprehensive case management services, children and youth receive monthly medical checkups, medicine, and food supplements. For program participants between 12 and 18 years old, the organization provides workshops on sexual and reproductive health, as well as coaching to deal with stigma and discrimination. GFC will continue to support Grupo Clara and will prepare the organization for a positive exit.</t>
  </si>
  <si>
    <t>In 2013 USAID cut Grupo Clara's funding which accounted for the majority of its budget, leading to the sharp decrease in expenditure budget.</t>
  </si>
  <si>
    <t>Grupo Clara’s budget is highly dependent on funding from USAID, leading to vulnerable periods during reduced support from the agency.</t>
  </si>
  <si>
    <t>11742</t>
  </si>
  <si>
    <t xml:space="preserve">workshop materials, salaries, and operational expenses. </t>
  </si>
  <si>
    <t xml:space="preserve">Through medical, educational, and psychosocial services, Grupo Clara, Inc., directly assists individuals and families living with HIV/AIDS to give them the opportunity to have a better quality of life. </t>
  </si>
  <si>
    <t>GFC funds Grupo Clara's support program for children and youth living with HIV/AIDS, which helps them understand how to cope with the disease by providing individualized health training and awareness workshops and which offers access to free medical treatment for participants and their families.</t>
  </si>
  <si>
    <t>Grupo Clara continues to be the only comprehensive provider for children and youth living with HIV/AIDS in the northeastern region of the Dominican Republic. With the help of a GFC opportunity grant, Grupo Clara participated in the 2012 World AIDS Forum held in Washington, DC, and attended the 2013 GFC South America Knowledge Exchange held in Medellín, Colombia.</t>
  </si>
  <si>
    <t>11368</t>
  </si>
  <si>
    <t>workshop materials, salaries, home visits, and operational expenses related to the support group program.</t>
  </si>
  <si>
    <t xml:space="preserve">Grupo Clara, Inc., directly assists individuals and families living with HIV/AIDS through medical, educational, and psychosocial services that provide beneficiaries with the opportunity to have a better quality of life. </t>
  </si>
  <si>
    <t>GFC funds Grupo Clara’s support program for children and youth living with HIV/AIDS, which helps them understand how to live with the disease by providing individualized health training and awareness workshops and offers access to free medical treatment for participants and their families.</t>
  </si>
  <si>
    <t>USAID-Pepfar</t>
  </si>
  <si>
    <t>11033</t>
  </si>
  <si>
    <t>Grupo Clara directly assists individuals and families living with HIV/AIDS, providing them with a better quality of life through medical, educational, and psychosocial services.</t>
  </si>
  <si>
    <t>Our grant funds Grupo Clara's support program for children and youth living with HIV/AIDS, which offers health training and awareness workshops as well as access to free individualized medical treatment.</t>
  </si>
  <si>
    <t>Despite a strong agricultural and tourism-based economy, a stable political environment, and a population of only 9 million, the Dominican Republic still has over 34 percent of its population living at or below the poverty line, with 10 percent living in extreme poverty. The poorest communities live in bateyes (housing settlements that formerly served as plantation barracks for Haitian immigrant workers), where there is a high prevalence of HIV/AIDS. According to the 2010 UNAIDS report on the Dominican Republic, an estimated 3,780 children between the ages of 0 and 14 are HIV-positive, and only 37 percent of them have received any type of treatment. Children and youth living with or directly impacted by HIV/AIDS in the Dominican Republic are often subject to stigmatization and discrimination, exposing them to further vulnerability.</t>
  </si>
  <si>
    <t>Founded in 2005 by an HIV-positive Spanish couple, Grupo Clara was created to directly assist individuals and families affected by HIV/AIDS by providing a better quality of life through educational, psychosocial, and medical services. Based in Puerto Plata and working through the northwestern portion of the Dominican Republic, Grupo Clara is the sister organization of the Center for Promotion and Human Solidarity (CEPROSH), which provides medical services to people living with HIV/AIDS. Together, they are the only direct HIV/AIDS-specialized service providers in the northern part of the country, and they provide services to up to 400 individuals a year, including children and youth from birth to age 18. Grupo Clara recognizes that health education is a priority to reduce both the health impacts of HIV/AIDS and the rate of HIV transmission; as a result, the children and youth in the organization's program receive continuous educational services and care. All of Grupo Clara's educational workshops are paired with case management and medical services, creating a one-stop-shopping organization for the residents of Puerto Plata and nearby communities.</t>
  </si>
  <si>
    <t>Grupo Clara's support program provides health education and psychological workshops to 32 HIV-positive children and youth and their families to help them better understand how to live with the disease and ways to prevent it. The workshops are paired with free medical care from specialized staff who provide individualized treatment. Grupo Clara's case managers make home visits to assess the health and socioeconomic status of program participants and to follow up on prescribed medical treatments. In addition, the organization pairs the children and youth with personal tutors who are also living with HIV and who share their firsthand knowledge of the care and treatments needed to live a long and healthy life. The case managers and staff from Grupo Clara work directly with schools and the community in order to reduce stigma and provide better care for the children and youth in the program. When possible, Grupo Clara creates partnerships with local organizations to complement its services and facilitate the provision of food, school supplies, uniforms, and small financial stipends to its participants and their families. A GFC grant will provide a stipend for a full-time program coordinator, fund nutritional supplements for the children and youth, and help with program-related expenses.</t>
  </si>
  <si>
    <t>13258</t>
  </si>
  <si>
    <t>Hand in Hand</t>
  </si>
  <si>
    <t>Marat Israilov (Kelechek, Kyrgyzstan)</t>
  </si>
  <si>
    <t xml:space="preserve">In the past year, Hand in Hand continued to develop all aspects of their work. The organization now offers thirteen different kinds of services at their resource and rehabilitation center. In addition, they began a new program which involved specialists from the UK called “Independence: Step by Step.” This program is designed to develop functional and pre-professional skills for autistic teenagers. One of the main reasons for Hand in Hand’s success has been their strong team and planning. The organization was selected as one of 12 GFC partners to work with Grant Thornton’s Advanced Managers Program (AMP) in 2016-2017. In May 2017, the Grant Thornton team assigned to Hand in Hand worked with the organization to complete a 3-year strategic plan. The plan was already being implemented last summer, including the vocational program for teenagers. GFC staff also worked with Hand in Hand to review the organization’s most important funding gaps not covered by their current grants. Hand in Hand’s upcoming primary grant from GFC will address some of these needs. </t>
  </si>
  <si>
    <t>During the past year, the organization counted all children who received services at its center, not just the weekly participants that had been counted in previous years.</t>
  </si>
  <si>
    <t>ICCO Cooperation</t>
  </si>
  <si>
    <t>Soros Foundation -Kyrgyzstan</t>
  </si>
  <si>
    <t>Embassy of Switzerland in the Kyrgyzstan</t>
  </si>
  <si>
    <t>Switzzerland</t>
  </si>
  <si>
    <t>Local Businesses</t>
  </si>
  <si>
    <t>12964</t>
  </si>
  <si>
    <t xml:space="preserve">Hand in Hand provides treatment, therapy, and educational lessons for children with autistic spectrum disorder (ASD). </t>
  </si>
  <si>
    <t>GFC supports Hand in Hand’s Center for Children with Autism, which utilizes a team of speech pathologists, music therapists, psychologists, and behavioral therapists to provide educational and rehabilitative lessons for autistic children and also conducts workshops for parents on caring for children with ASD.</t>
  </si>
  <si>
    <t>Although the number of children served increased in the past year, some of the new funds received in the last year went to research, organizing conferences, and outreach, rather than direct services to children.</t>
  </si>
  <si>
    <t>The organization continued to implement their strategic plan and therefore rated themselves higher in planning. They also attracted new large donors which increased their financial management score.</t>
  </si>
  <si>
    <t>During the past year Hand in Hand had significant increases in funds from several donors, including Bread for the World.</t>
  </si>
  <si>
    <t>The organization was working with a lot of new participants last year, many of whom take longer to improve their communication skills.</t>
  </si>
  <si>
    <t>ICCO/FSDS, Bread for the World Project</t>
  </si>
  <si>
    <t>Soros Foundation - Kyrgyzstan</t>
  </si>
  <si>
    <t>Democracy Commission of the U. S. Embassy in the KR</t>
  </si>
  <si>
    <t>12699</t>
  </si>
  <si>
    <t>salaries of therapists.</t>
  </si>
  <si>
    <t>Although the organization’s budget increased last year, this increase mainly supported trainings rather than support for more children. The number of autistic children accessing care remained about the same.</t>
  </si>
  <si>
    <t>The organization’s budget increased last year with new support from Bread for the World for staff training.</t>
  </si>
  <si>
    <t>ICCO Bread for the World Project</t>
  </si>
  <si>
    <t>Kumtor Gold Company CJSC</t>
  </si>
  <si>
    <t>Global Giving Foundation Inc.</t>
  </si>
  <si>
    <t>11940</t>
  </si>
  <si>
    <t>GFC supports Hand in Hand's Center for Children with Autism, which utilizes a team of speech pathologists, music therapists, psychologists, and behavioral therapists to provide educational and rehabilitative lessons for autistic children and also conducts workshops for parents on caring for children with ASD.</t>
  </si>
  <si>
    <t>Kyrgyzstan continues to suffer from a lack of economic development and good governance. Government services remain severely underfunded and often operate according to antiquated Soviet standards, particularly in the healthcare sector. For example, the Kyrgyz Ministry of Health states that 120 children in Kyrgyzstan were registered in 2012 with a diagnosis equivalent to autistic spectrum disorder (ASD). However, according to the World Health Organization, 1 percent of all children worldwide are on the autistic spectrum, which means that the actual number of children with ASD in Kyrgyzstan could number more than 20,000. An accurate count of the number of children with ASD is extremely difficult in Kyrgyzstan because of the lack of education and knowledge among the general population and healthcare professionals. Thousands of children and young adults with ASD in Kyrgyzstan do not have the opportunity to be diagnosed correctly at an early age and receive early and crucial medical and educational interventions. Many doctors misdiagnose children with ASD as schizophrenic, while many parents feel they must isolate their autistic children at home or even abandon them. Lack of public awareness about autism, especially in rural areas, leads to social stigmatization of individuals with autism and their families.</t>
  </si>
  <si>
    <t>Hand in Hand was founded in 2012 by parents and grandparents of children with autism spectrum disorder. The organization provides treatment, therapy, and educational lessons for children aged 3 to 9 with ASD at its Center for Children with Autism in Bishkek. One of the primary founders of the organization is Jyldyz Sadykova, a grandmother of an autistic child and a local entrepreneur who donates space above her shop for the center to operate. Since its registration, Hand by Hand has become the focal point for developing care, diagnosis, and advocacy for children with ASD in Kyrgyzstan.</t>
  </si>
  <si>
    <t>Hand in Hand's Center for Children with Autism provides daily and weekly treatment, testing, and educational sessions for children with ASD who are between the ages of 3 and 9. Eighteen children with ASD attend the center at least twice a week to work with a team of speech pathologists, music therapists, psychologists, and behavioral therapists. Every child has an individual learning plan, and most sessions provide individual care. The center also conducts regular weekend workshops for parents on how to care for their children with ASD. More than 45 children with ASD attend these workshops with their parents. In addition to its work with children, Hand in Hand trains Kyrgyz healthcare professionals in the diagnosis and referral of children with ASD.</t>
  </si>
  <si>
    <t>The Center for Children with Autism is the first and only center in Kyrgyzstan that is devoted entirely to assisting children with ASD. Hand in Hand worked closely with international experts to train its staff in approved methods of therapy and education for children with ASD. Hand in Hand has demonstrated a remarkable level of professionalism, ambition, and visibility as a new NGO. Its reputation and the number of children it can serve should continue to grow during its relationship with GFC. With the addition of Hand in Hand and other new Kyrgyz organizations in this docket, GFC’s geographic spread will reach critical mass in Kyrgyzstan.</t>
  </si>
  <si>
    <t>Embassy of Switzerland to Kyrgyzstan</t>
  </si>
  <si>
    <t>12727</t>
  </si>
  <si>
    <t>Jamaica</t>
  </si>
  <si>
    <t>Kingston</t>
  </si>
  <si>
    <t>Healthy Ones Lifestyle Youth Network</t>
  </si>
  <si>
    <t>camp facilitator stipends, camp supplies, and transportation expenses.</t>
  </si>
  <si>
    <t>The Healthy Ones Lifestyle Youth (HOLY) Network empowers at-risk children and youth in downtown Kingston to improve their well-being and self-reliance by providing computer and literacy classes, online media workshops, life skills education, and vocational training.</t>
  </si>
  <si>
    <t>GFC supports the HOLY Network’s residential camps for youth development, which take place twice a year and allow students to participate in creative and exploratory workshops to build their leadership skills and learn how to effectively use media.</t>
  </si>
  <si>
    <t>Over the course of its partnership with GFC, the HOLY Network has grown both in terms of budget size and the number of children served. Thanks to a GFC-facilitated partnership with Adobe Youth Voices, the HOLY Network now has the tools, training, and software to create professional videos and is linked to a global network. The creation of videos through which youth participants share their realities and shed light on social problems in their communities has become the focus of the HOLY Network’s flagship residential camp program. The organization’s work in tutoring and literacy has been recognized by the Jamaican government, which is currently sponsoring the HOLY Network in a pilot program to become a certified center for youth vocational and educational training.</t>
  </si>
  <si>
    <t>L &amp; L Foundation</t>
  </si>
  <si>
    <t>Peace Management Initiative</t>
  </si>
  <si>
    <t>Violence Prevention Alliance</t>
  </si>
  <si>
    <t>GRAFICO Prints</t>
  </si>
  <si>
    <t>12167</t>
  </si>
  <si>
    <t>residential camps, workshop materials, and general operating expenses.</t>
  </si>
  <si>
    <t>The HOLY Network continues to set an example for successful wellness, youth leadership, and development initiatives in Kingston. Earlier this year, the HOLY Network partnered with the Peace Management Initiative to create a mentorship program for at-risk males in ten of the most vulnerable communities across Jamaica. In addition, the organization now sits on the advisory committee of the National Parenting Council. Thanks to the organization’s individualized tutoring sessions and literacy classes, 72 youth participants were able to pass the national competency exam. GFC plans to continue to support the HOLY Network with inputs focusing on leveraging and sustainability.</t>
  </si>
  <si>
    <t>Despite several attempts to find funding sources, the HOLY Network experienced a sharp decline in funding. The local economy has suffered significantly in recent years, leading to a decrease in donations and funding available to grassroots organizations.</t>
  </si>
  <si>
    <t>11755</t>
  </si>
  <si>
    <t>the residential camps, workshop materials, and general operating expenses.</t>
  </si>
  <si>
    <t xml:space="preserve">The Healthy Ones Lifestyle Youth (HOLY) Network empowers at-risk children and youth in downtown Kingston to improve their well-being and self-reliance by providing computer and literacy classes, online media workshops, life skills education, and vocational training. </t>
  </si>
  <si>
    <t xml:space="preserve">GFC supports the HOLY Network's residential camps for youth development, which take place twice a year and allow students to participate in creative and exploratory workshops to build their leadership skills and learn how to effectively use media. </t>
  </si>
  <si>
    <t>As a GFC grantee, the Holy Network was able to take advantage of the Adobe Youth Voices program to gain hands-on experience in the use of media. As a result, the HOLY Network continues to empower at-risk children and youth through workshops where participants not only learn about media but create new videos to increase awareness of critical issues facing Jamaica's youth. Through its network of partners, the HOLY Network now also offers workshops focusing on sexual and reproductive health, HIV/AIDS, conflict resolution, and violence prevention. The HOLY Network is gaining visibility, and two staff members were invited to participate in the Jamaica Social Investment Fund conference after they were recommended by a local government coalition that was impressed with the HOLY Network's success and quality of work. GFC plans to continue to support the HOLY Network in the coming years, focusing on leveraging and sustainability.</t>
  </si>
  <si>
    <t>Grafico Prints</t>
  </si>
  <si>
    <t>Individual Donors</t>
  </si>
  <si>
    <t>Self ( The HOLY Network youths)</t>
  </si>
  <si>
    <t>11377</t>
  </si>
  <si>
    <t xml:space="preserve">The Healthy Ones Lifestyle Youth (HOLY) Network empowers at-risk children and youth in downtown Kingston to improve their well-being and self-reliance by providing computer and numeracy classes, online media workshops, life skills education, and vocational training. </t>
  </si>
  <si>
    <t>GFC supports the HOLY Network’s residential camps for youth development, which take place twice a year and allow students to participate in creative and exploratory workshops to build their leadership skills and, through the Adobe Youth Voices program, to effectively use media.</t>
  </si>
  <si>
    <t>This past year, the HOLY Network formed a new partnership with the Kingston YMCA, and this has given the grantee access to a computer lab, a key resource for its continued online media workshops. Because of the HOLY Network's success with the Adobe Youth Voices program, the organization's director, James Daval, was selected as a lead educator and attended the Adobe Youth Voices leadership training in California. In addition, two former participants of the HOLY Network's leadership summer camp have now been elected to the organization's board of governance, demonstrating its continued commitment to youth empowerment and development.</t>
  </si>
  <si>
    <t>Self (The HOLY Network youths)</t>
  </si>
  <si>
    <t>10294.02</t>
  </si>
  <si>
    <t>The HOLY Network provides computer literacy classes, life skills education, and vocational training to at-risk youth in downtown Kingston.</t>
  </si>
  <si>
    <t>Our grant supports the Youth Development Summer Camps program, which runs weeklong wilderness camps in the Blue Mountains for disadvantaged youth, providing an escape from the "urban jungle" of Kingston and offering instruction in nutrition and overall healthy living.</t>
  </si>
  <si>
    <t>Despite an improvement in healthcare, nutrition, and education in Jamaica poverty, violence, and unemployment remain acute problems that affect children and youth, particularly those living in Kingston and other large urban areas. While children make up 37 percent of the Jamaican population, they account for almost 50 percent of Jamaicans living in poverty. In 2008, there were over 1,600 homicides in Jamaica making it the country with the highest homicide rate in the world. To this date the high homicide rate continues and the latest figures point to youth unemployment rate (ages 14 to 24) being 27.1 percent in 2009. Poor educational outcomes, especially among boys and young men, increase the level of social exclusion and vulnerability of this population.</t>
  </si>
  <si>
    <t>Founded in 2005 and officially registered in 2006, the Healthy Ones Lifestyle Youth (HOLY) Network aims to empower children and youth working on the streets in Kingston to improve their well-being and self-reliance. This goal is achieved through a series of programs, including computerized literacy, life skills education, vocational training, and biennial summer camps. In its first four years, the organization has had a direct impact on the lives of over 200 youth, primarily males between the ages of 10 and 21, from 11 different communities in downtown Kingston. Most of the program participants are youth who have dropped out of school and lack not only basic skills but also the documentation necessary to access public services. The HOLY Network has helped participants obtain their birth certificates and, through its programs, has enabled many participants to improve their self-esteem; to develop marketable skills; and ultimately to transition into stable positions as locksmiths, print and graphic designers, office assistants, security dog trainers, and other professionals. James Bell, the young priest who founded the HOLY Network, was raised in downtown Kingston and gained program and management experience while working for several years at the Area Youth Foundation, a well-known and respected NGO.</t>
  </si>
  <si>
    <t>The youth served by the HOLY Network have lived their entire lives in the hot, crowded, and tense environment of downtown Kingston. The HOLY Network created a one-week wilderness camp to provide an opportunity for its program participants to escape from their "urban jungle" and trek into the majestic Blue Mountains, which begin no more than 10 miles from Kingston but are a world away in every other sense. In this new environment, the youth experience nature and learn about its importance to human well-being. The camp provides not only a chance to relax and have fun, but also a chance to build trust and friendship, to develop personal hygiene skills, and to practice proper nutrition and overall healthy living.</t>
  </si>
  <si>
    <t>No OCI is available for year 1. Further discussion is needed with the grantee partner regarding this tool.</t>
  </si>
  <si>
    <t>HOLY Network's budget increased due to increased visibility from participation in the Adobe Youth Voices project.</t>
  </si>
  <si>
    <t>Jamaica National Bank Foundation</t>
  </si>
  <si>
    <t>10294.01</t>
  </si>
  <si>
    <t>Jamaican children receive better healthcare, nutrition, and education today than they have in past years. Still, poverty, violence, and unemployment remain acute problems that affect children and youth, particularly those living in Kingston and other large urban areas. While children make up 37 percent of the Jamaican population, they account for almost 50 percent of Jamaicans living in poverty. In 2008, there were over 1,600 homicides in Jamaica. That same year, the youth unemployment rate (ages 14 to 24) was 25.9 percent, more than twice the overall rate of 10.6 percent. Poor educational outcomes, especially among boys and young men, increase the level of social exclusion and vulnerability of this population.</t>
  </si>
  <si>
    <t>Founded in 2005 and officially registered in 2006, the Healthy Ones Lifestyle Youth (HOLY) Network aims to empower children and youth working on the streets in Kingston to improve their well-being and self-reliance. This goal is achieved through a series of programs including computerized literacy, life skills education, vocational training and biennial summer camps. In its first four years, the organization has directly impacted the lives of over 200 youth, primarily males between the ages of 10 and 21, from 11 different communities in downtown Kingston. Most of the program participants are youth who have dropped out of school and lack basic skills as well as the documentation necessary to access public services. The HOLY Network has helped participants obtain their birth certificates and, through its programs, has enabled many participants to improve their self-esteem; to develop marketable skills; and ultimately to transition into stable positions as locksmiths, print and graphic designers, office assistants, security dog trainers, and other professionals. James Bell, the young priest who founded the HOLY Network, was raised in downtown Kingston and gained program and management experience while working for several years at the Area Youth Foundation, a well-known and respected NGO.</t>
  </si>
  <si>
    <t>10525</t>
  </si>
  <si>
    <t>13178</t>
  </si>
  <si>
    <t>Heshima Kenya</t>
  </si>
  <si>
    <t>Heshima (Dignity) Kenya</t>
  </si>
  <si>
    <t>Percentage of participants who report an enhanced sense of personal safety</t>
  </si>
  <si>
    <t>11724</t>
  </si>
  <si>
    <t>the full-time salaries of a lead caseworker and two teachers.</t>
  </si>
  <si>
    <t xml:space="preserve">Heshima Kenya (HK) identifies and protects unaccompanied refugee minors, particularly girls, in Kenya and empowers them to lead healthy and self-sufficient lives. </t>
  </si>
  <si>
    <t>GFC supports the Girls' Empowerment Project, which equips adolescent refugee girls for an independent life through education, life skills training, counseling, and a network of peer support.</t>
  </si>
  <si>
    <t>HK has experienced significant growth during its five years of partnership with GFC. GFC's leveraging support has contributed to an increase in the organization's budget from $50,911 to over $700,000, with a resultant increase in the number of beneficiaries, from 50 to 180. HK has improved its programs by establishing holistic models that ensure that the long-term needs of refugee girls are met in a sustainable way. Over 70 percent of HK’s beneficiaries are now self-reliant, and one of them recently won the Women's Refugee Commission's Voices of Courage Award, which led to several media articles featuring HK. The organization received four opportunity grants from GFC, including one grant to create a customized database to track demographic data and to produce two marketing videos. HK formed a number of strategic partnerships when it participated in the 2013 GFC Knowledge Exchange in Nairobi. All of this has contributed to HK's expansion of its programs to include community and national outreach, local and international advocacy initiatives, case management, a transitional home facility, and reintegration services. The organization has also registered its Girls' Empowerment Program with the Ministry of Education. The organization has been supported to form strong relations with a number of strategic organizations such as American Jewish World Service, NoVo Foundation, Bright Future International, Supply Chain, and the UN. Technical guidance from GFC and experience sharing enabled HK to successfully go through staff and leadership development and transitions. The leadership of the organization has been strengthened by a new board of directors. HK is currently working with a consultant to finalize its development strategy to facilitate programmatic sustainability.</t>
  </si>
  <si>
    <t>Bright Future International</t>
  </si>
  <si>
    <t>Bureau of Population, Refugees and Migration</t>
  </si>
  <si>
    <t>Ross Family Foundation</t>
  </si>
  <si>
    <t>Zakat Foundation</t>
  </si>
  <si>
    <t>11839</t>
  </si>
  <si>
    <t>Heshima Kenya (HK) was started in 2007 to identify and protect unaccompanied minors, particularly girls, and empower them to lead healthy and self-sufficient lives. The first and only nongovernmental organization serving orphaned and separated refugee adolescent girls and young women in Kenya, Heshima runs three core programs: the Children's Empowerment and Mentorship Project, the Foster Care Program, and the Safe House. The group works with UNHCR and the refugee community to identify unaccompanied minors. Once enrolled in the program, the girls receive basic education, life skills training, and psychosocial support through the Children's Empowerment Project. The organization also identifies foster parents and provides them with appropriate training and support, conducts ongoing case management, and offers monthly food supplements to ensure quality care. The transitional home provides temporary shelter for children with significant protection concerns or those awaiting foster care placements. Founders Anne Sweeney and Talyn Good have a combined 20 years of experience working with refugee populations in East Africa. In 2013, one of HK beneficiaries won the Women's Refugee Commission's Voices of Courage Award, which led to several media articles featuring HK.
GFC's partnership with HK began in 2008 with support for staff stipends, rent, medical, and counseling expenses for the organization's Children's Empowerment and Mentorship Initiatives. At the time, HK served only 50 girls and had an annual budget of $50,911.Today; HK reaches almost 3,500 girls with various social services and empowerment initiatives. Over 85 percent of HK’s beneficiaries are now self-reliant. With support from GFC, HK’s budget has increased significantly to over $700,000 representing a growth of 1,323 percent.  With GFC’s assistance, including participation in two Knowledge Exchanges and customized guidance, HK has demonstrated outstanding organizational growth and program expansion. HK has also registered its Girls' Empowerment Program with the Ministry of Education. The organization has been supported to enter into partnership with a number of organizations such as American Jewish World Service, NoVo Foundation, Bright Future International, Supply Chain, and the UN. Technical guidance from GFC and experience sharing from other grantee partners enabled HK to successfully go through staff and leadership development and transitions. The leadership of the organization has been strengthened by a new board of directors. HK is currently working with a consultant to finalize its development strategy and facilitate programmatic sustainability. Opportunity grants helped HK to enhance staff capacity, to create a database that tracks demographic data, and to produce two marketing videos.</t>
  </si>
  <si>
    <t>2009  $6,000 Program Grant 
          $1,000 Opportunity Grant 
2010   $6,000 Program Grant 
           $1,000 Opportunity Grant 
2011    $9,000 Program Grant 
            $3,000 Opportunity Grant 
2012    $19,000 Program Grant 
            $5,000 Opportunity Grant 
2013    $19,000 Program Grant</t>
  </si>
  <si>
    <t>11296</t>
  </si>
  <si>
    <t xml:space="preserve"> GFC supports the Girls’ Empowerment Project, which equips adolescent refugee girls for an independent life through education, life skills training, counseling, and a network of peer support.</t>
  </si>
  <si>
    <t>Heshima demonstrates impressive growth and fine-tuning of its programs. Despite a shift in leadership and the addition of new staff, the organization had a successful year of growth, notably increasing its fundraising efforts and the visibility of the Maisha Collective, the livelihoods component of the Girl's Empowerment Project. Heshima is well positioned for exit next year and will be nominated to receive a Maya Ajmera Sustainability Award.</t>
  </si>
  <si>
    <t>Heshima has effectively restructured the learning component of the Girl's Empowerment Project into a three-track system that meets the wide range of academic needs of the girls in the program. Heshima is working to certify its curriculum through the local government.</t>
  </si>
  <si>
    <t>Bureau of Population, Refugees, and Migration</t>
  </si>
  <si>
    <t>Bright Futures International</t>
  </si>
  <si>
    <t>American Jewish World Services</t>
  </si>
  <si>
    <t>Zakat Foundation of America</t>
  </si>
  <si>
    <t>9998.03</t>
  </si>
  <si>
    <t>Heshima Kenya identifies and protects unaccompanied refugee minors, particularly girls, and empowers them to lead healthy and self-sufficient lives through basic education and life skills, a safe house, and foster care placement.</t>
  </si>
  <si>
    <t>Our grant supports the Girls' Empowerment Project, which equips unaccompanied adolescent refugee girls for an independent life through education, life skills training, counseling, and a network of peer support.</t>
  </si>
  <si>
    <t>UNHCR estimates that Kenya currently hosts 404,000 refugees from embattled neighboring countries like Eritrea, Ethiopia, Somalia, and Sudan, of which 100,000 live in or around Nairobi. The agency has also registered over 3,000 orphaned and separated refugee children, often referred to as unaccompanied minors. Some of these children came to Kenya alone, having lost their families in the conflicts that caused them to flee, while others were separated from or abandoned by their families during their journey to safety. Once in Nairobi, unaccompanied minors face a hostile environment with limited educational and economic opportunities. Without family support and protection, they often experience violence and harassment from the local population and the police. Because the country's laws restrict refugees to camps, they also have limited legal protection. Unaccompanied refugee girls are particularly vulnerable, as they must contend with sexual violence and abuse in addition to the perils faced by the general refugee population.</t>
  </si>
  <si>
    <t>Heshima Kenya was started in 2007 to identify and protect unaccompanied minors, particularly girls, and empower them to lead healthy and self-sufficient lives. The first and only nongovernmental organization serving orphaned and separated refugee children in Kenya, Heshima runs three core programs: the Girls' Empowerment Project, the Safe House, and the Foster Care Program. The Girls' Empowerment Project focuses on the needs of adolescent girls, and the Safe House provides temporary shelter for children with significant protection concerns or those awaiting foster care placement. The Foster Care Program identifies foster parents and provides them with appropriate training and support, conducts ongoing case management for foster children, and offers monthly food supplements to ensure quality care. In 2010, Heshima introduced two additional programs: the Maisha Collective, an income-generating program for refugee girls who are past school-going age, and the Sexual and Gender Based Violence Outreach program, which is supported by USAID. Founders Anne Sweeney and Talyn Good have extensive experience working with refugees in East Africa.</t>
  </si>
  <si>
    <t>The cornerstone of Heshima's programs, the Girls' Empowerment Project gives over 100 adolescent refugee girls between the ages of 10 and 18 the skills and tools necessary for healing and self-sufficiency through education, life skills training, counseling, and a network of peer support. Basic education based on the national Kenyan curriculum is taught four days a week, with life skills dialogue on topics such as human rights, health and nutrition, HIV/AIDS prevention, and leadership taking place on Fridays. Ongoing discussions address loss of family, abuse, war, and identity. After the children complete six months to a year in the program, Heshima attempts to enroll them in formal schools or vocational training classes while continuing to engage them in Girls' Empowerment Project activities.</t>
  </si>
  <si>
    <t>Heshima received program funding from the US Department of State, increasing its budget significantly.</t>
  </si>
  <si>
    <t>Pepper Family Foundation</t>
  </si>
  <si>
    <t>Sweeney Foundation</t>
  </si>
  <si>
    <t>United States Department of State</t>
  </si>
  <si>
    <t>9998.02</t>
  </si>
  <si>
    <t>UNHCR estimates that Kenya currently hosts 374,000 refugees from embattled neighboring countries like Eritrea, Ethiopia, Somalia, and Sudan, of which 100,000 live in or around Nairobi. The agency has also registered over 3,000 orphaned and separated refugee children, often referred to as unaccompanied minors. Some of these children came to Kenya alone, having lost their families in the conflicts that caused them to flee, while others were separated from or abandoned by their families during their journey to safety. Once in Nairobi, unaccompanied minors face a hostile environment with limited educational and economic opportunities. Without family support and protection, they often experience violence and harassment from the local population and the police. Because the country's laws restrict refugees to camps, they also have limited legal protection. Unaccompanied refugee girls are particularly vulnerable, as they must contend with sexual violence and abuse in addition to the perils faced by the general refugee population.</t>
  </si>
  <si>
    <t>Heshima Kenya was started in 2007 to identify and protect unaccompanied minors, particularly girls, and empower them to lead healthy and self-sufficient lives. The first and only nongovernmental organization serving orphaned and separated refugee children in Kenya, Heshima runs three core programs: the Children's Empowerment Project, the Foster Care Program, and the Safe House. The group works with UNHCR and the refugee community to identify unaccompanied minors. Once enrolled with Heshima, the girls receive basic education, life skills training, and counseling through the Girls' Empowerment Project. The organization also identifies foster parents and provides them with appropriate training and support, conducts ongoing case management for foster children, and offers monthly food supplements to ensure quality care. The Safe House provides temporary shelter for children with significant protection concerns or those awaiting foster care placement. Since 2009, Heshima has introduced two programs, the Maisha Collective, an income-generating activity, and the Sexual and Gender Based Violence Outreach, supported by USAID. Founders Anne Sweeney and Talyn Good have a combined 20 years of experience working with refugees in East Africa.</t>
  </si>
  <si>
    <t>The cornerstone of Heshima's programs, the Girls' Empowerment Project (GEP) aims to give 50 adolescent refugee girls the skills and tools necessary for healing and self-sufficiency through education, life skills training, counseling, and a network of peer support. Basic education based on the national Kenyan curriculum is taught four days a week, with life skills dialogue on topics such as human rights, health and nutrition, HIV/AIDS prevention, and leadership taking place on Fridays. Ongoing discussions address loss of family, abuse, war, and identity. After the children complete six months to a year in the program, Heshima enrolls them in formal schools or vocational training classes while continuing to engage them in GEP activities.</t>
  </si>
  <si>
    <t>As a result of increased funding, Heshima Kenya was able to increase the number of children served directly by 78 percent last year.</t>
  </si>
  <si>
    <t>Heshima's budget increased by $100,000 due to new funding from Zakat Foundation and USAID.</t>
  </si>
  <si>
    <t>The Zakat Family Foundation</t>
  </si>
  <si>
    <t>The Frankel Family Foundation</t>
  </si>
  <si>
    <t>The Pepper Family Foundation</t>
  </si>
  <si>
    <t>US State Department</t>
  </si>
  <si>
    <t>11581</t>
  </si>
  <si>
    <t>Himpunan Psikologi Indonesia</t>
  </si>
  <si>
    <t>Indonesian Psychological Association</t>
  </si>
  <si>
    <t>Ministry of Women's Empowerment and Children (Indonesia)</t>
  </si>
  <si>
    <t>salaries, teacher training, educational materials, supplemental nutrition, and childcare workshops.</t>
  </si>
  <si>
    <t xml:space="preserve">Himpunan Psikologi Indonesia (HIMPSI), a professional association of psychologists, addresses children’s psychosocial, health, environmental education, and early education needs, primarily through counseling and education programs in disaster-affected areas throughout Indonesia. </t>
  </si>
  <si>
    <t>GFC supports HIMPSI's relief response to the volcanic eruptions of Mt. Merapi, including early childhood education, psychosocial support, vocational training, and supplemental nutrition for children and families in affected communities near Yogyakarta.</t>
  </si>
  <si>
    <t>After first receiving GFC support for its Indian Ocean tsunami relief and reconstruction work, HIMPSI has successfully responded to a wide range of natural disasters. In addition to building community resilience through vocational training, disaster mitigation, and disaster preparedness education, HIMPSI has promoted the importance of psychological support. Since 2006, HIMPSI has trained 207 teachers and volunteers to provide innovative psychosocial programs to disaster-affected children, increasing communities' natural disaster response capacity. During its relationship with GFC, HIMPSI also attended two Knowledge Exchanges and used four GFC emergency grants to leverage the skills of its over 7,000 members to provide immediate psychological services in the wake of natural disasters. HIMPSI's budget has fluctuated over time due to the nature of disaster-related fundraising, but the organization has shown a sustained ability to maintain high-quality programming even with reduced funding.</t>
  </si>
  <si>
    <t>Percentage of children showing improvements in psychological and emotional well-being</t>
  </si>
  <si>
    <t>975.04</t>
  </si>
  <si>
    <t>HIMPSI, a professional association of psychologists, addresses the psychosocial, health, environmental education, and early education needs of children, primarily through counseling and education programs in disaster affected areas throughout Indonesia.</t>
  </si>
  <si>
    <t>Our grant supports early childhood education and the promotion of quality preschool programs on remote Nias Island, as well as psychosocial support for children and families evacuated from the volcanic eruptions of Mt. Merapi, near Yogyakarta.</t>
  </si>
  <si>
    <t>Compounding the civil strife that has plagued the Aceh region of Indonesia for the past 20 years, the unexpected tragedy of the 2004 tsunami left the area severely devastated. The impact of the tsunami was especially severe on children, many of whom were separated from their families or orphaned. Not only are children in such circumstances physically vulnerable, but they can also suffer a heavy mental and emotional toll. The psychological problems seen in these children and youth include stress disorders, feelings of insecurity, panic, aggression, and withdrawal. While organizations have delivered relief and rehabilitation services, less attention has been paid to addressing the psychosocial needs of children within this changed and changing context.</t>
  </si>
  <si>
    <t>Himpunan Psikologi Indonesia (HIMPSI) is a professional organization for psychologists, graduate students, and doctors in Indonesia. Its mission is to enhance and encourage the psychological sciences and professions in the country by empowering local people to participate in rebuilding their lives. Established in 1959, HIMPSI now has 23 regional boards across the country and over 7,000 members. HIMPSI's large membership, extensive experience in capacity building, and activities such as conducting assessments on mental health and psychosocial issues makes it extremely qualified to provide post-disaster relief services. HIMPSI has addressed many of the recent disasters that have affected the country, and has also developed awareness programs in Central Java, where earthquakes, landslides, and floods affect communities regularly. HIMPSI has leveraged additional funding for its programs from the American Psychological Association and the International Union of Psychological Societies.</t>
  </si>
  <si>
    <t>As part of its ongoing disaster rehabilitation efforts, HIMPSI works to address the psychosocial, health, education, and livelihood needs of children in disaster affected areas up to age 12. The program includes trauma counseling and teacher training on promoting psychosocial healing in the classroom, and workshops to enhance quality of care provided by  parents and caregivers. HIMPSI is currently focusing its efforts on Balerante, a village which was devastated by the 2010 Mt. Merapi eruption, which displaced over 300,000 people.</t>
  </si>
  <si>
    <t>Since Year 5, HIMPSI has focused its programs on more remote areas with a smaller population and thus served less children.</t>
  </si>
  <si>
    <t>Due to language barriers, further dialogue and follow-up is needed to clarify the budget numbers.</t>
  </si>
  <si>
    <t>975.03</t>
  </si>
  <si>
    <t>HIMPSI, a professional association of psychologists, addresses the psychosocial, health, environmental education, and early education needs of children, primarily through counseling and education programs in disaster-affected areas throughout Indonesia.</t>
  </si>
  <si>
    <t>Compounding the civil strife that has plagued the Aceh region of Indonesia for the past 20 years, the unexpected tragedy of the tsunami in December 2004 left the area severely devastated. Nowhere is this more apparent than with children, many of whom were temporarily separated from their families or were permanently left with single-caregiver families or orphaned. Not only are children in such circumstances physically vulnerable, but they can also be overwhelmed by the mental and emotional toll on their development. The psychological problems seen in these children and youth include stress disorders, feelings of insecurity, panic, aggression, and withdrawal. While organizations have delivered relief and rehabilitation services, less attention has been paid to addressing the psychosocial needs of children within this changed and changing context.</t>
  </si>
  <si>
    <t>Himpunan Psikologi Indonesia (HIMPSI) is a professional organization for psychologists, graduate students, and doctors in Indonesia. The main mission of HIMPSI is to enhance and encourage the psychological sciences and professions in the country by empowering local people to participate in rebuilding their lives. Established in 1959 as the Indonesian Psychologist Association, it has since expanded to include 23 regional boards across the country and over 7,000 members. HIMPSI was fully qualified to provide post-tsunami support because of its large membership, extensive experience in capacity building, and activities such as conducting assessments on mental health and psychosocial issues. HIMPSI has expanded its programs to address the many disasters that have affected the country and has since developed awareness programs in Central Java, where earthquakes, landslides, and floods affect communities on a regular basis. HIMPSI has been able to leverage additional funding for its programs from the American Psychological Association and the International Union of Psychological Societies.</t>
  </si>
  <si>
    <t>As part of its ongoing tsunami rehabilitation and reconstruction efforts, HIMPSI has been working in Aceh Province to address the psychosocial, health, education, and livelihood needs of children up to age 12 by enhancing the quality of care provided by their parents and caregivers. In addition, HIMPSI's youth entrepreneurship initiative develops the vocational skills of youth and young adults aged 13 to 25 and helps provide options for future employment. For the past three years, HIMPSI has worked with youth in Demak, a city in Central Java that is affected by landslides and floods due to severe deforestation, on building knowledge and awareness of environmental issues through its Go Green program. As priorities change for HIMPSI, it is transitioning to a new location in Nias Island, one of the most impoverished regions of Indonesia, where 70 percent of residents live below the poverty line. HIMPSI's new program goals are to raise awareness on the value of early childhood education and to promote quality preschool programs in this remote area.</t>
  </si>
  <si>
    <t>For the past two years, HIMPSI moved its program to a remote area with a smaller population and thus served less children.</t>
  </si>
  <si>
    <t>The shift in HIMPSI's programs this year to provide emergency relief and psychological support made it challenging to track outcomes.</t>
  </si>
  <si>
    <t>Women and Children Empowerment Ministry</t>
  </si>
  <si>
    <t>Education Ministry</t>
  </si>
  <si>
    <t>10718</t>
  </si>
  <si>
    <t>975.02</t>
  </si>
  <si>
    <t>HIMPSI, a professional association of psychologists, addresses the psychosocial, health, environmental education, and early education needs of children.</t>
  </si>
  <si>
    <t>HIMPSI is currently working to raise awareness on the value of early childhood education and to promote quality preschool programs on remote Nias Island.</t>
  </si>
  <si>
    <t>Compounding the civil strife that has plagued the Aceh region in Indonesia for the past 20 years, the unexpected tragedy of the tsunami in December 2004 left the area severely devastated. Nowhere is this more apparent than with children, many of whom were temporarily separated from their families or were permanently left with single-caregiver families or orphaned. Not only are children in such circumstances physically vulnerable, but they can also be overwhelmed by the mental and emotional toll on their development. The psychological problems seen in these children and youth include stress disorders, feelings of insecurity, panic, aggression, and withdrawal. While organizations have delivered relief and rehabilitation services, less attention has been paid to addressing the psychosocial needs of children within this changed and changing context.</t>
  </si>
  <si>
    <t>HIMPSI moved its program to a more remote area with a smaller population and thus served less children.</t>
  </si>
  <si>
    <t>12853</t>
  </si>
  <si>
    <t>Johannesburg</t>
  </si>
  <si>
    <t>Home of Hope</t>
  </si>
  <si>
    <t>rent, outreach activities, and operational expenses.</t>
  </si>
  <si>
    <t xml:space="preserve">Home of Hope (HoH) works with victims of substance abuse and survivors of gender-based and sexual violence, as well as children infected with or affected by HIV/AIDS, through transitional rehabilitation shelters, education, and skills training activities. </t>
  </si>
  <si>
    <t>GFC supports HoH’s transitional shelters, where girls who have left sex work receive comprehensive assistance, including formal or vocational schooling and psychosocial services, in a safe and nurturing home environment.</t>
  </si>
  <si>
    <t>GFC has supported HoH for the past six years and within that period, the organization has attracted several strategic local partners such as the National Lottery Distribution Trust Fund. This has resulted in budget growth of more than 500 percent for HoH and in widespread media coverage. The organization has also had a remarkable expansion in geographical reach, is serving markedly more girls, and has been successful in creating and deepening its connections with different stakeholders. Effective outreach programs have been put in place that have trained brave young people to stand up to traffickers, pimps, and drug dealers. HoH benefited from GFC’s technical guidance, especially during the four site visits made within the partnership period, and was therefore able to sharpen its skills in areas such as planning, resource mobilization, and financial management. The two GFC Knowledge Exchanges that HoH participated in served as a platform for the organization to strengthen its local networks and share its ideas with other GFC partners. HoH has expanded its transitional shelter and is providing direct, high-quality services to more than 1,000 girls. Both the staff and the board of HoH benefited from a series of tailor-made GFC capacity-building services, including training in monitoring and evaluation, child protection strategies, and visibility expansion.</t>
  </si>
  <si>
    <t>HoH’s recruitment of experienced staff and a series of GFC capacity-building sessions account for the improved OCI scores.</t>
  </si>
  <si>
    <t>Percentage of program participants integrated into a safe environment</t>
  </si>
  <si>
    <t>IKWEZI</t>
  </si>
  <si>
    <t>Afrocentric</t>
  </si>
  <si>
    <t>Every Girl Counts</t>
  </si>
  <si>
    <t>Macquarie International</t>
  </si>
  <si>
    <t>12511</t>
  </si>
  <si>
    <t>community outreach activities, staff salaries, rehabilitation of girls, school fees, and operational costs.</t>
  </si>
  <si>
    <t>Home of Hope (HOH) works with victims of substance abuse and survivors of gender-based and sexual violence, as well as children infected with or affected by HIV/AIDS, through transitional rehabilitation shelters, education, and skills training activities.</t>
  </si>
  <si>
    <t>GFC supports HOH’s transitional shelters, where girls who have left sex work receive comprehensive assistance, including formal or vocational schooling and psychosocial services, in a safe and nurturing home environment.</t>
  </si>
  <si>
    <t>HOH had a remarkable period of growth last year after getting support from experienced volunteers to deepen its outreach program. These volunteers trained HOH’s staff, which resulted in an improvement in the psychosocial care offered by the organization and greater involvement by the private sector in HOH’s work. The organization also expanded its transitional shelter to provide quality service to more girls. HOH continues to establish deep connections with the communities and schools in which it operates and to put in place structures to facilitate young people’s resistance to trafficking, leading to the creation of sustainable change in these communities. In the coming year, HOH will host a GFC Knowledge Exchange workshop in South Africa. This event will offer HOH the opportunity to strengthen its network with other GFC partners. In addition, GFC will continue to provide targeted capacity-building support to HOH, based on its expressed needs.</t>
  </si>
  <si>
    <t>The increase in children served is a result of expanded school and community outreach activities by HOH’s staff and experienced volunteers.</t>
  </si>
  <si>
    <t>HOH received additional grants from existing donors as a result of enhanced donor confidence in the quality of its programs.</t>
  </si>
  <si>
    <t>IBSA TRAN</t>
  </si>
  <si>
    <t>SOLSA</t>
  </si>
  <si>
    <t>Soth Africa</t>
  </si>
  <si>
    <t>Rogue Agency</t>
  </si>
  <si>
    <t>12117</t>
  </si>
  <si>
    <t>livelihood skills training, family tracing, and other program expenses.</t>
  </si>
  <si>
    <t>HOH has improved its Door to Door campaign and other outreach programs by training twice as many auxiliary social workers and adapting to new requirements from the South African Department of Health. The organization has begun putting in place a formal structure to recruit and manage volunteers. It also deepened its working relationship with relevant government institutions such as the Department of Health, resulting in continued support. HOH has strengthened its data collection and analysis tools through support from an experienced volunteer and tips gained from participation in a GFC webinar on monitoring and evaluation. The organization has also enhanced its visibility, which was given a boost by the founder’s participation in the UK Trust’s Women’s Giving Circle program in London. In the coming year, GFC will support HOH to strengthen its staff capacity in psychosocial care and improve the structure of its expanded volunteers program.</t>
  </si>
  <si>
    <t>The increase in the number of children served is due to a combination of program expansion and an increase in budget.</t>
  </si>
  <si>
    <t>The increased score in community relations is due to improved community outreach programs, which were a result of training more peer educators and benefiting from volunteers’ services.</t>
  </si>
  <si>
    <t>The increase in expenditure budget is a result of new donations from local institutions like the Project Group Art and the Wits Health Education Trust.</t>
  </si>
  <si>
    <t>Department of Health</t>
  </si>
  <si>
    <t>Seeds of Light South Africa</t>
  </si>
  <si>
    <t>National Lottery Distribution Fund</t>
  </si>
  <si>
    <t>Project Group Art</t>
  </si>
  <si>
    <t>Wits Health Education Trust</t>
  </si>
  <si>
    <t>11717</t>
  </si>
  <si>
    <t>operational costs, training program expenses, and family reunification costs.</t>
  </si>
  <si>
    <t>GFC supports HOH's transitional shelters, where girls who have left sex work receive comprehensive assistance, including formal or vocational schooling and psychosocial services, in a safe and nurturing home environment.</t>
  </si>
  <si>
    <t>HOH has strengthened the capacity of its community outreach team and the caregivers at its transitional shelter. Additionally, the organization has developed new culturally appropriate community outreach materials, with support from the University of Pretoria's Gordon Institute of Business Science. HOH has also improved its database to track beneficiaries and expanded its programs to include advocacy initiatives. The organization has trained over 150 peer educators, who are using the new outreach materials to reach targeted communities. Through leveraging activities by GFC, HOH's budget grew by over $40,000 to help expand the organization's livelihood and education initiatives. GFC aims to increase HOH's visibility through targeted leveraging opportunities and by providing support to strengthen its programs and database. HOH will also be invited to participate in the upcoming Southern Africa Knowledge Exchange to promote peer learning and the formation of networks to further its growth and sustainability.</t>
  </si>
  <si>
    <t>Lotto</t>
  </si>
  <si>
    <t xml:space="preserve">SOLSA </t>
  </si>
  <si>
    <t>11308</t>
  </si>
  <si>
    <t>program expansion and operating expenses.</t>
  </si>
  <si>
    <t xml:space="preserve">Home of Hope (HOH) works with victims of substance abuse and survivors of gender-based and sexual violence, as well as children infected with and affected by HIV/AIDS, through transitional rehabilitation shelters, education, and skills training activities. </t>
  </si>
  <si>
    <t>Women in Action</t>
  </si>
  <si>
    <t>First Rand Volunteer FNB</t>
  </si>
  <si>
    <t>10610.01</t>
  </si>
  <si>
    <t>Home of Hope gives sexually exploited girls the tools to earn a living outside of the sex trade through education, rehabilitation, and skills training activities. The organization's comprehensive intervention approach includes a transitional center; education and skills training support; and community awareness-raising activities addressing child exploitation, the dangers of HIV/AIDs, substance abuse, and prostitution.</t>
  </si>
  <si>
    <t>Our grant provides operational support to Home of Hope's transitional shelters, where girls who have left sex work receive comprehensive support, including formal or vocational schooling, psychosocial counseling, and a nurturing home environment.</t>
  </si>
  <si>
    <t>Hillbrow, a small neighborhood in downtown Johannesburg, was once a safe haven for anti-apartheid liberals of all races. Today, this neighborhood is known more for its alarming rates of crime and violence than for its rich history. According to a recent report, Hillbrow is the most crime-ridden neighborhood in all of South Africa. One of the epicenters of Johannesburg's drug trafficking networks, Hillbrow is also home to a thriving sex industry, which is often associated with the drug cartels. Girls as young as 8 or 9 are brought to Hillbrow from other parts of South Africa or neighboring countries to engage in forced sex work; these girls are exploited regularly and live in constant fear of reprisal from pimps should they stray. Furthermore, they are often exposed to drugs, sexual and physical violence, and sexually transmitted infections, including HIV, all of which endanger their lives and compromise their future and potential.</t>
  </si>
  <si>
    <t>Founded in 2000 and based in Hillbrow, Home of Hope works to restore the dignity of sexually exploited girls by implementing rehabilitative measures that nurture and educate them while building a foundation for a strong adulthood. The organization works with children engaged in sex work, children who are victims of sexual abuse and exploitation, and children who have been affected or infected by HIV/AIDS. Through its education, rehabilitation, and skills training activities, Home of Hope ensures that children are given the opportunity to earn a living without selling their bodies. The organization also conducts awareness-raising outreach activities on the plight of exploited children and on the dangers of HIV/AIDS, substance abuse, and prostitution. Founder and director Khanyisile Maria Motsa is a longtime resident of Hillbrow who witnessed the gradual transformation of her community into a hub for drug trafficking and sexual exploitation and decided to form Home of Hope to protect girls from the sex industry.</t>
  </si>
  <si>
    <t>Using its few staff members and a network of former child sex workers, Home of Hope reaches out to children engaged in sex work through door-to-door outreach and community awareness-raising activities. The organization's outreach workers identify girls on the streets and build a relationship with them, slowly gaining their trust and confidence. Once the girls become more open, the outreach workers invite them to participate in Home of Hope's activities, particularly its support group for current and former sex workers, where topics such as safety, HIV/AIDS, and substance abuse are discussed. Over time, when a girl decides to leave sex work, Home of Hope offers her access to counseling and to one of the organization's transitional shelters, which currently house 56 girls between the ages of 8 and 18. Girls at the shelters attend formal schools or vocational training programs and receive comprehensive support.</t>
  </si>
  <si>
    <t>Hivo's/Magi</t>
  </si>
  <si>
    <t>Drosty Trust</t>
  </si>
  <si>
    <t>Christ Embassy Church</t>
  </si>
  <si>
    <t>Gurumki</t>
  </si>
  <si>
    <t>10610</t>
  </si>
  <si>
    <t>Hillbrow, a small neighborhood in downtown Johannesburg, was once a safe haven for anti-apartheid liberals of all races. Today, this neighborhood is known more for its alarming rates of crime and violence than for its rich history. According to a recent report, Hillbrow is the most crime-ridden neighborhood in all of South Africa. One of the epicenters of the Johannebsurg's drug sex trafficking networks, Hillbrow is also home to a thriving sex work industry, often associated with the drug cartels. Girls as young as eight or nine are brought to Hillbrow from other parts of South Africa or neighboring countries to engage in forced sex work, where they are exploited regularly and live in the constant fear of reprisal from pimps should they stray. Without the support and care of their families, the girls are often exposed to drugs, sexual and physical violence, and sexually transmitted infections, including HIV/AIDS, taking them further away from their future and potential.</t>
  </si>
  <si>
    <t>Founded in 2000 and based in Hillbrow, Home of Hope works to restore the dignity of sexually exploited girls by implementing rehabilitative measures that nurture and educate them while building a foundation for a strong adulthood. The organization works with children engaged in sex work, children who are victims of sexual abuse and exploitation, and children who have been affected or infected by HIV/AIDS. Through its education, rehabilitation, and skills training activities, Home of Hope ensures that children are given the opportunity to earn a living without selling their bodies. The organization also conducts awareness raising activities on the plight of exploited children, and the dangers of HIV/AIDS, substance abuse and prostitution.  Founder and director Khanyisile Maria Motsa is a long time resident of Hillbrow who witnessed the gradual transformation of her community into a drug trafficking and sexual exploitation hub, and decided to form Home of Hope to protect girls from the insidious industry.</t>
  </si>
  <si>
    <t>Using its small number of staff and a network of former child sex workers, Home of Hope reaches out to children engaged in sex work through door-to-door outreach and community awareness raising activities. The organization's outreach workers, which include former sex workers, identify girls on the streets and build a relationship with them, gaining their trust and confidence over time. Once the girls become more open, the outreach workers invite them to engage in Home of Hope's activities, particularly its support group comprised of current and former sex workers, where topics such as safety, HIV/AIDS and substance abuse are discussed. Overtime, when a girl decides to leave sex work, the organization offers her access to counseling and a transitional shelter, which currently houses 40 girls between the ages of 8 and 18. While at the shelter, the girls attend formal schools or vocational training programs, and they receive comprehensive support, including nutrition, medical care, and legal services, where necessary. GFC's general support will help Home of Hope strengthen its institutional capacity by paying for operational and administrative expenses.</t>
  </si>
  <si>
    <t>Telkom Charity</t>
  </si>
  <si>
    <t>Human Development</t>
  </si>
  <si>
    <t>13341</t>
  </si>
  <si>
    <t xml:space="preserve">Homeland Kids and Family </t>
  </si>
  <si>
    <t>The number served doubled due to increased community mobilization to reach more children.</t>
  </si>
  <si>
    <t>Fondateurs</t>
  </si>
  <si>
    <t>Membres Conseil d'Administration HOKIFA</t>
  </si>
  <si>
    <t>Membres HOKIFA</t>
  </si>
  <si>
    <t>Dons, Ventes objets d'art</t>
  </si>
  <si>
    <t>Togo, USA</t>
  </si>
  <si>
    <t>13001</t>
  </si>
  <si>
    <t>for school materials, transportation, school fees, and rent.</t>
  </si>
  <si>
    <t>Homeland Kids and Family (HOKIFA) offers educational and other opportunities to street-based children, most of whom were abused and involved in child labor.</t>
  </si>
  <si>
    <t xml:space="preserve">GFC supports HOKIFA’s efforts to remove the barriers that prevent these children from accessing and succeeding in primary school by supporting them with payment of school fees, reading opportunities, psychosocial support, and after-school accelerated learning activities.  </t>
  </si>
  <si>
    <t>Togo is ranked 166th out of the 188 countries and territories in the 2015 Human Development Index. An estimated 70 percent of Togo’s people are unable to meet their basic needs for education, health, food, and shelter, with 30 percent living below the poverty line. More than 20 percent of school-age children do not attend school. This is in part due to teacher shortages, overcrowded classrooms in substandard buildings, and the lower  quality of education in Togo’s rural areas. Despite a statutory guarantee of free primary education in Togo, the cost of schooling is often a barrier, and many children are recruited by traffickers instead of attending school.</t>
  </si>
  <si>
    <t>Homeland Kids and Family (HOKIFA) was established in 2014 to give educational and other opportunities to street-based and impoverished children in Lomé. Most of the children are involved in child labor, after either being trafficked or running away from physical abuse at home. The organization seeks to remove the barriers that prevent these children from accessing primary-school education and learning in school. HOKIFA was founded by Constantin Santos, who works with six staff members, 20 volunteers, and teachers from local primary schools to provide access to education. With over eight years of experience working with prestigious international organizations such as the UN and USAID, Constantin believes that education is one of the most effective ways of tackling poverty and of giving children a chance to succeed in life. After less than a year in existence, HOKIFA won the 2014 Saville Foundation Pan-African Award for Entrepreneurship in Education.</t>
  </si>
  <si>
    <t>HOKIFA supports impoverished rural children through a multifaceted approach, improving learning outcomes through a mobile library program, access to primary school, and a reading program. The organization partners with both public and private schools to help children in the reading program. Program volunteers take textbooks to schools three times a week, and children have access to these books for a period of five hours. Trained volunteers assist the children during reading sessions and provide extra tutoring to accelerate learning. The organization also facilitates access to education by paying school fees and providing school materials to children, while empowering parents or guardians to support their children through micro-business programs that offer entrepreneurial skills training and assistance in setting up small businesses. HOKIFA holds family counseling sessions once every two months where children who live in abusive homes, together with their guardians, receive support to help address the root causes of the abuse. All children in the program and their families receive healthcare through HOKIFA’s partnership with local medical providers.</t>
  </si>
  <si>
    <t>HOKIFA is nascent organization with little experience but is doing impressive work with a passionate team and committed board. With limited structures and experience, HOKIFA has been able to win the trust of community members, who are helping to make its program a success. HOKIFA has incredible community entry techniques that the organization could share with other GFC partners during convenings, and HOKIFA will benefit from more experienced GFC partners as it builds its organization and improves the quality of its programs. Partnership with GFC will help the organization to enhance its visibility, and GFC’s coaching and mentoring will support program growth. HOKIFA’s focus on education and literacy makes the organization a good fit for the Fondation Les Pâquerettes portfolio.</t>
  </si>
  <si>
    <t>Teach a Man To Fish Award</t>
  </si>
  <si>
    <t>12729</t>
  </si>
  <si>
    <t>Homeless Children's Playtime Project</t>
  </si>
  <si>
    <t>Fair Chance (US)</t>
  </si>
  <si>
    <t xml:space="preserve">salaries. </t>
  </si>
  <si>
    <t xml:space="preserve">Homeless Children's Playtime Project (HCPP) works to nurture healthy child development and reduce the effects of trauma among children living in emergency or temporary housing in Washington, DC by providing safe and stable opportunities to play, exercise, and learn. </t>
  </si>
  <si>
    <t xml:space="preserve">GFC supports the Playtime Program, which provides one-on-one attention, healthy snacks, and access to developmentally appropriate toys and activities to children from homeless families.  </t>
  </si>
  <si>
    <t>Despite several challenges, including the local government’s plans to close the homeless shelter where the organization operates, HCPP continues to be a champion for homeless children and families in Washington, DC. Last year, HCPP renovated a space at the DC General shelter, and young people are thrilled to now have a space to call their own. In addition, HCPP hired a full-time site manager to run programs in the new space and ensure quality programming that focuses on four key areas: arts and culture, social/emotional intelligence, STEM, and literacy. In addition to providing much-needed educational and recreational opportunities, HCPP made 100 referrals in 2015 to outside programs and services to support families’ goals, including housing, employment, childcare, healthcare, clothing, adult education, food, and summer camps. HCPP’s parent survey found that 73 percent of respondents were satisfied with how well HCPP was helping their children, including by improving the parent-child relationship, giving parents a break to reduce stress, and giving parents the time to focus on things such as job hunting. With the help of a GFC opportunity grant, HCPP attended the Opportunity Collaboration in Puerto Vallarta, Mexico. In addition, GFC helped HCPP obtain critical management training from the Management Center to improve its internal management and systems during this period of growth and transition.</t>
  </si>
  <si>
    <t>HCPP received funds for future program periods, and the amounts received have been booked to a deferred revenue liability account. Other large expenses last year included the renovation of HCPP’s youth space in DC General.</t>
  </si>
  <si>
    <t xml:space="preserve">Morris and Gwendolyn Cafritz Foundation </t>
  </si>
  <si>
    <t>Mariott Foundation</t>
  </si>
  <si>
    <t>MARPAT Foundation</t>
  </si>
  <si>
    <t>Community Foundation for the National Capitol Region</t>
  </si>
  <si>
    <t>Jones Foundation</t>
  </si>
  <si>
    <t>12190</t>
  </si>
  <si>
    <t xml:space="preserve">Playtime Program site managers salaries and rent. </t>
  </si>
  <si>
    <t>Homeless Children's Playtime Project (HCPP) works to nurture healthy child development and reduce the effects of trauma among children living in emergency or temporary housing in Washington, DC, by providing safe and stable opportunities to play, exercise, and learn.</t>
  </si>
  <si>
    <t xml:space="preserve">GFC supports the Playtime Program, which provides one-on-one attention, healthy snacks, and access to developmentally appropriate toys and activities to children from homeless families. </t>
  </si>
  <si>
    <t>HCPP has expanded its staff and has hired its first full-time site manager to better serve the Playtime Program at the DC General homeless shelter. HCPP also hired its first deputy director, who is responsible for supervising the day-to-day operations of the organization’s programs and is able to provide more support to the Playtime Program site managers. This new position allows the executive director to concentrate on other organizational duties and enables HCPP to provide better programs and better services to the children. HCPP was greatly affected by the highly publicized abduction of Relisha Rudd this past spring. Relisha and her family were participants in HCPP’s Playtime Program at the DC General shelter, and her abduction by a janitor who worked for the shelter deeply affected the organization’s staff and volunteers. In addition, the large number of media requests regarding this unprecedented crisis strained the capacity of the organization, which was continuing to provide all its regular services in addition to offering extra support to staff, volunteers, children, and families. The tragedy reinforced the need for extra resources at DC General, and having a full-time Playtime Program site manager stationed at the shelter will allow HCPP to better track each child and the child’s family and to more closely coordinate services with partner agencies. Additionally, after months of advocating by HCPP and others for a permanent playground for the kids at DC General, the DC government finally agreed to build one. This upcoming holiday season, HCPP will participate in Tea Collection’s GFC-initiated "Buy One, Give One" campaign, through which HCPP will receive clothing donated by Tea Collection for Playtime Program participants. In October, HCPP will be honored with the 2014 Street Sense Founder’s Award.</t>
  </si>
  <si>
    <t>Due to an increase in individual donors, HCPP’s budget increased this past year.</t>
  </si>
  <si>
    <t>Clark-Winchcole Foundation</t>
  </si>
  <si>
    <t>Sherman Fairchild Foundation</t>
  </si>
  <si>
    <t>Community Foundation for the National Capital Region</t>
  </si>
  <si>
    <t>11782</t>
  </si>
  <si>
    <t xml:space="preserve"> the teen program and for stipends and administrative costs for the playtime program's site manager fellows.</t>
  </si>
  <si>
    <t xml:space="preserve">GFC supports the playtime program, which provides one-on-one attention, healthy snacks, and access to developmentally appropriate toys and activities to children from homeless families. </t>
  </si>
  <si>
    <t>In the past year, HCPP expanded its programs, opening a new "tween" program at DC General Shelter for children aged 8 to 12; increased its visibility, with executive director Jamila Larson honored by The Washingtonian magazine as one of ten "Washingtonians of the Year 2012"; and secured new learning opportunities, working with the Taproot Foundation to develop an evaluation tool to assess the efficacy of its Play curriculum.</t>
  </si>
  <si>
    <t>Morris and Gwendolyn Cafritz Foundation</t>
  </si>
  <si>
    <t>Live to Give Foundation</t>
  </si>
  <si>
    <t>William and Dorothy O'Neill Foundation</t>
  </si>
  <si>
    <t>The Mattel Foundation</t>
  </si>
  <si>
    <t>11312</t>
  </si>
  <si>
    <t>stipends and administrative costs related to the playtime program's site manager fellows and the teen program.</t>
  </si>
  <si>
    <t xml:space="preserve">Homeless Children’s Playtime Project (HCPP) works to nurture healthy child development and reduce the effects of trauma among children living in emergency or temporary housing in Washington, DC, by providing safe and stable opportunities to play, exercise, and learn. </t>
  </si>
  <si>
    <t>GFC supports HCPP’s playtime program, which provides one-on-one attention, healthy snacks, and developmentally appropriate toys and activities for children from homeless families, as well as its teen program, which offers after-school tutoring and weekend field trips to homeless teens.</t>
  </si>
  <si>
    <t>Commonweal Foundation</t>
  </si>
  <si>
    <t>10956</t>
  </si>
  <si>
    <t>HCPP works to nurture healthy child development and reduce the effects of trauma among children living in emergency or temporary housing in Washington, DC, by providing safe and stable opportunities to play, exercise, and learn.</t>
  </si>
  <si>
    <t>Our grant supports the playtime program, which provides one-on-one attention, healthy snacks, and access to developmentally appropriate toys and activities to children from homeless families.</t>
  </si>
  <si>
    <t>People in homeless families, which make up 39 percent of the total homeless population in Washington DC, increased by 10 percent last year. Families with children find themselves homeless for a variety of reasons: rising rent costs, job loss, incarceration, domestic violence, medical problems, and much more. This vulnerable time in a child's life presents unprecedented risk factors as families live and sleep in unsafe situations while they await shelter. More than 2,000 families in DC apply for shelter over the course of a year, but only about 400 can be served by existing emergency shelter services. Children in families who are granted emergency housing are admitted into a system that can compromise their mental and physical wellbeing, overlook their needs, and even threaten their safety. Most family shelters have no programs or services for children despite the myriad of risk factors associated with homelessness, and many families remain in shelters much longer than they are supposed to. Unlike the single adult homeless population seen on the streets, homeless children and families are the ''hidden homeless'' and the opportunity for a healthy and happy childhood has a very real expiration date.</t>
  </si>
  <si>
    <t>Founded in 2004, the mission of the Homeless Children's Playtime Project (HCPP) is to nurture healthy child development and reduce the effects of trauma among children living in emergency or temporary housing in Washington DC by providing safe and stable opportunities to play, exercise, and learn. Led by social worker and child advocate Jamila Larson and lawyer Regina Kline, HCPP was founded by a coalition of concerned community members who discovered that children in family homeless shelters in DC lacked access to safe places to play or programs designed to meet their special needs. The model expanded from volunteers providing toys and snacks to structured programming that includes playtime, field trips, a teen program, referrals, and advocacy. Through strong community partnerships, these programs are implemented at two emergency shelters and three transitional housing sites across the city. HCPP has always been a largely volunteer-run organization, and is now managed by executive director Jamila Larson and program associate Lana Tilley, along with a team of over 120 screened and trained volunteers.</t>
  </si>
  <si>
    <t>The playtime program provides the only children's program offered in the five shelters where it operates. HCPP believes play is a human right that all children deserve, regardless of housing status. It is how children learn and develop and it helps restore a sense of normalcy to children who no longer have their own rooms or toys. For these reasons, HCPP volunteers provide two-hour playtime sessions to more than 150 homeless children eight times each week. The playtime model provides one-on-one attention, healthy snacks, and access to developmentally appropriate toys and activities designed to reduce the traumatic effects of homelessness on children and to promote learning and joy. During playtime, children might build a fort with HCPP's ''Playground in a Box'' equipment, participate in a mathematical scavenger hunt, create an art project, or play and educational board game. Children also receive healthy snacks during playtime. This grant will be used to support a new site manager initiative, through which three part-time employees will supervise playtime, help coordinate referrals, and coach volunteers.</t>
  </si>
  <si>
    <t>Capitol Hill Community Foundation</t>
  </si>
  <si>
    <t>Herb Block Foundation</t>
  </si>
  <si>
    <t>United Way of the National Capital Area</t>
  </si>
  <si>
    <t>Help the Homeless Walkathon</t>
  </si>
  <si>
    <t>13329</t>
  </si>
  <si>
    <t>Los Angeles</t>
  </si>
  <si>
    <t>Homies Unidos</t>
  </si>
  <si>
    <t>Homies United</t>
  </si>
  <si>
    <t>Erika Pinheiro, Al Otro Lado</t>
  </si>
  <si>
    <t>Since 2013, over 11,000 unaccompanied children have been released from government custody in Los Angeles. Thousands more who arrived with their families and were detained in immigration detention centers have also made Los Angeles their home. Of this population, adolescent girls face some of the toughest challenges. These girls fled gender-based violence in Central America (70% were also sexually assaulted during their journey through Mexico), were placed in detention centers with poor conditions upon arrival in the United States, and have now been released in Los Angeles with few supports. Recent policy changes at the federal level have made it increasingly difficult for these girls to seek legal status through asylum or Special Immigrant Juvenile Status. While California is regarded as an immigrant-friendly state, it has recently been subjected to increased raids and enforcement from federal immigration authorities. Recently arrived adolescent girls have largely been shut out of organizations that provide direct services to immigrants and engage in advocacy.</t>
  </si>
  <si>
    <t>Homies Unidos USA was founded by Alex Sanchez, who arrived in Los Angeles as an unaccompanied minor in the 1970s. After getting involved in gangs and serving time in the California state prison system, he was deported back to El Salvador in 1994. After being targeted in El Salvador, in 1998 he again fled to the United States, where he has devoted his life to working with youth who are in gangs or at risk of gang involvement. Homies Unidos registered as a nonprofit in 2000 and has since worked with immigrant youth who are residing in the Westlake, Pico-Union, and Koreatown neighborhoods of Los Angeles. After the influx of unaccompanied minors in 2014, Homies Unidos’ programs and reach grew to respond to this new, large, and particularly marginalized population. Homies Unidos continues to be the only organization in Los Angeles with a specific focus on unaccompanied children from Central America.</t>
  </si>
  <si>
    <t>Homies Unidos’ core program, Noble Youth, is a 10-week program that guides youth through rites of passage based on indigenous principles, with a restorative justice focus that specifically addresses the experiences of recently arrived immigrant youth. The Noble Youth program is implemented in high schools in Los Angeles, and 160 unaccompanied minors have graduated from the program since 2015. As a way to continue engaging graduates of the Noble Youth program, Homies Unidos offers a Youth Leadership Training paid internship program for 15 graduates who further advance their leadership skills and organize the yearly Central American Youth Leadership Conference. Homies Unidos also provides opportunities for youth to engage in advocacy, lobby at the state and local levels, and speak out about their experiences.</t>
  </si>
  <si>
    <t>Historically, Homies Unidos’ programs typically served adolescent migrant boys, since most unaccompanied children were boys. However, since 2016 there has been an increase in the number of unaccompanied migrant girls, and that has been reflected in Homies Unidos’ programming. At this time, Homies Unidos is looking to bolster its programming that specifically addresses the unique needs of Central American migrant girls. By investing in Homies Unidos, Global Fund for Children will help the organization further develop its innovative programming for girls and invest in building girls’ leadership. As part of the NoVo Gender and Migration Initiative, Homies Unidos will contribute its expertise in empowering migrant youth and bolstering their leadership.</t>
  </si>
  <si>
    <t>Adamma Foundation</t>
  </si>
  <si>
    <t>Alcibie Alliance</t>
  </si>
  <si>
    <t>Solidago Foundation</t>
  </si>
  <si>
    <t>Saint Johns Well Child and Family Center</t>
  </si>
  <si>
    <t>Pacific Presbyterian</t>
  </si>
  <si>
    <t>13049</t>
  </si>
  <si>
    <t>Hong Kong (SAR)</t>
  </si>
  <si>
    <t>Hong Kong Unison</t>
  </si>
  <si>
    <t>Judy Kan (HER Fund, China)</t>
  </si>
  <si>
    <t>salaries, training supplies, and building management fees.</t>
  </si>
  <si>
    <t>Hong Kong Unison promotes racial and ethnic equality in Hong Kong by helping ethnic minorities gain equal access to social services, quality education, and employment.</t>
  </si>
  <si>
    <t>GFC supports the Education Quality Improvement Project and the Youth Development Project, which build better futures for ethnic-minority children and youth through Chinese-as-a-second-language classes, teacher training, career guidance and mentoring for secondary-school students, scholarships for postsecondary education, and leadership training.</t>
  </si>
  <si>
    <t>Unison continues to reach out to ethnic minority youth on career planning, with 32 school talks over the past year. The organization also continues to advocate in the legislature and the Education Bureau for equal educational opportunities for ethnic minority youth, and it has had some policy wins, although these still require substantial operationalization. Organizing ethnic minority parents to support these advocacy efforts is also underway. Unison is organizing its donor database and targeting more foundations and individuals as part of its new fundraising strategy.</t>
  </si>
  <si>
    <t>Number of students with increased career planning ability</t>
  </si>
  <si>
    <t>Fu Tak Iam Foundation Limited</t>
  </si>
  <si>
    <t>China (Hong Kong)</t>
  </si>
  <si>
    <t>Oxfam Hong Kong</t>
  </si>
  <si>
    <t>ADM Capital Foundation</t>
  </si>
  <si>
    <t>Swire Trust</t>
  </si>
  <si>
    <t>General Donation</t>
  </si>
  <si>
    <t>12712</t>
  </si>
  <si>
    <t>salaries and a building management fee.</t>
  </si>
  <si>
    <t>Over the past year, Hong Kong Unison has secured additional, multi-year funding commitments, leading to an increased budget and program expansion. The leaders also organized a conference on ethnic-minority education at the University of Hong Kong, with presentations from academics, front-line teachers, students, and the government. The conference led to increased visibility for the organization’s mission. GFC helped Hong Kong Unison to gain funding from ADM Capital Foundation by providing a reference for the organization.</t>
  </si>
  <si>
    <t xml:space="preserve"> Hong Kong Unison was able to secure a multi-year commitment for program expansion from a large donor, leading to an increase in its expenditure budget.</t>
  </si>
  <si>
    <t>Fu Tak Iam Foundation</t>
  </si>
  <si>
    <t>ADM Foundation</t>
  </si>
  <si>
    <t>Firetree Foundation</t>
  </si>
  <si>
    <t>12006</t>
  </si>
  <si>
    <t>staff salaries and general operating costs for the Youth Development Project and the Education Quality Improvement Project.</t>
  </si>
  <si>
    <t>Hong Kong Unison reviewed its mission and vision and reworked its fundraising strategies during a strategic planning consultation session with Asian Charity Services. Hong Kong Unison also added new members to its executive committee. The organization’s founder, Fermi Wong, stepped down as executive director on January 1, 2014, and the executive committee named research officer Holing Yip as acting executive director for advocacy and named executive officer Amy Liou as acting executive director for program and administration while the search for a new executive director is under way.</t>
  </si>
  <si>
    <t>Hong Kong Unison had a major decrease in budget and will be monitored closely.</t>
  </si>
  <si>
    <t>Hong Kong Unison experienced a significant decrease in budget in the past year and will be monitored closely.</t>
  </si>
  <si>
    <t>United Way Worldwide- Career Guidance Project</t>
  </si>
  <si>
    <t>11556</t>
  </si>
  <si>
    <t>staff salaries and general operating costs for the Youth Development Project and Educational Quality Improvement Project.</t>
  </si>
  <si>
    <t>United Way Worldwide</t>
  </si>
  <si>
    <t>11186</t>
  </si>
  <si>
    <t>Our grant supports the Education Quality Improvement Project and the Youth Development Project, which build better futures for ethnic minority children and youth through Chinese-as-a-second-language classes, teacher training, career guidance and mentoring for secondary-school students, scholarships for postsecondary education, and leadership training.</t>
  </si>
  <si>
    <t>According to the 2001 population census, there are about 350,000 ethnic minorities (EM) in Hong Kong, making up over 5% of the population. Yet despite their numbers and great needs, EM are an invisible population, largely ignored by the government, civil society, and misunderstood or discriminated against by the public. As a result, EM face employment rates of over 20%, at least partially due to unequal access to education. Many HK schools limit the number of EM children they accept and few government aided schools accept EM students at all. Many families struggle to pay the fees of the schools on the government's list of 'Educational Facilities for non-Chinese Speaking Children' and children may lose years of schooling waiting for a place. The consequence of these access barriers is particularly stark at higher levels of education; the school attendance rate for EM aged 19-24 was 3.7%, compared to the overall rate of 26.4%.</t>
  </si>
  <si>
    <t>Unison's mission is to promote racial equality in Hong Kong and to help EM participate fully in Hong Kong society, including gaining equal access to social services, with a particular focus on helping assist EM children and youth access equal and quality education. To do this, Unison carries out research and advocacy activities around EM rights issues, holds seminars educating EM about their rights, conducts cultural sensitivity training workshops and training for government offices, teachers, and other stakeholders on racial equality and inclusion, holds cultural diversity events in schools, provides Chinese language classes for kindergartners, trains teachers on CSL methods, and runs the Youth Development Project. The Youth Development Project provides career guidance and mentoring for youth in secondary school, scholarships to tertiary education for EM youth in financial difficulty, and also includes a leadership development component where EM youth meet and learn to speak to members of the government, media, and social society.Fermi won the Hong Kong Social Worker Association Outstanding Social Workers Award in 2009, was on the 2009 CNNGo Hong Kong Hot List of 20 people to watch, and was also profiled in a 2010 Time.com article.</t>
  </si>
  <si>
    <t>The Youth Development Project provides career guidance and mentoring for youth in secondary school, scholarships to tertiary education for EM youth in financial difficulty, and also includes a leadership development component where EM youth meet and learn to speak to members of the government, media, and social society.</t>
  </si>
  <si>
    <t>13256</t>
  </si>
  <si>
    <t>Gulu</t>
  </si>
  <si>
    <t xml:space="preserve">Hope and Peace for Humanity </t>
  </si>
  <si>
    <t>HPH has been a key member of the GFC Uganda grantees network. Membership of this network has been helpful for HPH to learn from other peer organizations through exchange visits and sharing of tools and resources to strengthen its board and financial systems. Through various GFC value-added support as well as coaching and mentorship, HPH has transitioned to a national NGO and expanded its programs focusing on conflict-affected girls. The organization was recently recognized by the East &amp; Horn of Africa Human Rights Defenders Network as a key player in the safety and protection of children in a post-conflict environment. The Gulu District Local government of Uganda also awarded HPH a certificate of recognition to its efforts to provide quality education opportunities for girls affected by conflict. Due to the positive impact of some of its interventions, the Gulu District Local Government Department of Community Services, Probation, and Social Welfare has invited HPH to be part of its working group where the organization shares some of its lessons and promising practices with other stakeholders. The achievements of the organizations and references from GFC enabled HPH to attract financial support from a number of sources including the Research Triangle Institute (RTI).</t>
  </si>
  <si>
    <t>The increase in its budget enabled HPH to have wider coverage and reach more children.</t>
  </si>
  <si>
    <t xml:space="preserve">Geneva Global significantly increased the size of its grant to HPH, thus increasing the budget. </t>
  </si>
  <si>
    <t>The Imalo/Steve Foundation</t>
  </si>
  <si>
    <t>Research Triangle Institute (RTI)</t>
  </si>
  <si>
    <t>12963</t>
  </si>
  <si>
    <t xml:space="preserve">transportation, program materials, and school fees. </t>
  </si>
  <si>
    <t>Hope and Peace for Humanity (HPH) works with schools, local entrepreneurs, and traditional authorities to support conflict-affected children, especially girls, most of whom were involved in severe forms of forced labor by the Lord’s Resistance Army, are orphaned or disabled, or were sexually abused.</t>
  </si>
  <si>
    <t>GFC supports HPH’s livelihood training and secondary-education programs, which help participants to overcome post-conflict challenges, become self-sufficient, and improve their living conditions.</t>
  </si>
  <si>
    <t xml:space="preserve">HPH continued to expand its partnerships with existing donors last year and is working closely with the local government to ensure that its education and child protection initiatives are sustainable. With a recommendation from GFC, HPH attracted new funding from Geneva Global for its accelerated learning program, which more than tripled its budget and enabled the organization to improve and deepen its program. With guidance from a GFC-funded organizational development consultant, HPH finally managed to obtain its national NGO certification, which will allow the organization to attract more funding and thus expand its reach. HPH also received a discretionary grant from GFC to strengthen its financial systems and internal controls. Following the GFC Knowledge Exchange in Uganda, which included an interactive session with local government officials, HPH has increasingly been invited to participate in various local government-sector working groups. This has enhanced HPH’s visibility and helped the organization gain respect from its peers. </t>
  </si>
  <si>
    <t xml:space="preserve">Increased grants from existing donors used for the organization’s livelihood program account for the increase in expenditure budget.  </t>
  </si>
  <si>
    <t>Geneva Global Inc</t>
  </si>
  <si>
    <t>USAID-PEPFAR</t>
  </si>
  <si>
    <t>Positive Action for Children Fund</t>
  </si>
  <si>
    <t>Pediatric AIDS Treatment for Africa</t>
  </si>
  <si>
    <t>Steve Family Foundation</t>
  </si>
  <si>
    <t>12514</t>
  </si>
  <si>
    <t>boarding-school fees for girls, salary of the monitoring and evaluation officer, and provision of working tools for girls.</t>
  </si>
  <si>
    <t>HPH is gradually strengthening its programs, adding various facets to its programming to ensure that the organization offers comprehensive services to its beneficiaries. Last year, the organization finalized its mentorship program guide and strengthened the program by adding components such as field trips and presentations by role models. HPH has taken advantage of the monitoring and evaluation (M&amp;E) consultant supported by GFC in Uganda to reinforce its M&amp;E systems and structures. The organization now has a trained M&amp;E officer, and all staff members are trained to include M&amp;E in their programs. HPH received support over the past year to strengthen its girls’ empowerment and education programs, focusing on areas such as access to education and livelihood training, retention, and learning. The organization also received support from an organizational development consultant to develop its theory of change. Within the last year, GFC connected HPH to other resources and strategic partners, which resulted in a two-year renewal of its partnership with the Positive Action for Children Fund. In the coming year, HPH will be supported to enhance its visibility and gain national NGO status.</t>
  </si>
  <si>
    <t>HPH’s increased OCI scores are a result of the organization’s own efforts to grow, benefits from a GFC organizational development award, and capacity-building support from an M&amp;E consultant GFC hired to support Uganda partners.</t>
  </si>
  <si>
    <t>North South Cooperation Organisation</t>
  </si>
  <si>
    <t>12125</t>
  </si>
  <si>
    <t>the girls’ secondary-education and livelihood skills programs, staff salaries, and administrative costs.</t>
  </si>
  <si>
    <t xml:space="preserve">Hope and Peace for Humanity (HPH) works with schools, local entrepreneurs, and traditional authorities to support conflict-affected children, especially girls, most of whom were involved in severe forms of forced labor by the Lord’s Resistance Army, are orphaned or disabled, or were sexually abused. </t>
  </si>
  <si>
    <t>HPH expanded its programs to reach more children by partnering with CEDA International, a member of the Partnership to Strengthen Innovation and Practice in Secondary Education.</t>
  </si>
  <si>
    <t>The low program outcome is due to the fact that most of the beneficiaries have not yet completed their livelihood training or schooling, since some of the training takes place over two years.</t>
  </si>
  <si>
    <t>HYS Link Community Initiative</t>
  </si>
  <si>
    <t>CEDA International</t>
  </si>
  <si>
    <t>Positive Action for Children's Fund</t>
  </si>
  <si>
    <t>11711</t>
  </si>
  <si>
    <t>materials for livelihood trainings and operational costs.</t>
  </si>
  <si>
    <t xml:space="preserve">Hope and Peace for Humanity (HPH) works with schools, local entrepreneurs, and traditional authorities to support conflict-affected children, especially girls, most of whom were involved in severe forms of forced labor by the Lord's Resistance Army, are orphaned or disabled, or were sexually abused. </t>
  </si>
  <si>
    <t>GFC supports HPH's livelihood training and secondary-education programs, which help participants to overcome post-conflict challenges, become self-sufficient, and improve their living conditions.</t>
  </si>
  <si>
    <t>The town of Gulu is the commercial and administrative center of Gulu District and one of the areas most affected by the Lord's Resistance Army (LRA) war in northern Uganda. During the war, over 1.8 million people were displaced, including 66,000 children, and 80 percent of the displaced children were girls. These children were forced to seek refuge in the streets and in abandoned buildings, leaving them vulnerable to abduction and various forms of atrocities, such as forced recruitment as soldiers, illegal detention, torture, sexual violence, and killing by the insurgents. Most children were forced out of school, and a large number of school buildings were destroyed. In areas where schools remained, conditions were unsafe for school activities to continue. Consequently, school enrollment and transition to secondary school in conflict-affected areas has been extremely low. Haunted by their horrific experiences and facing stigmatization, those who do attempt to reenroll in formal education tend to be withdrawn and unable to participate effectively in the learning process. A generation of Ugandan children in conflict-affected areas has missed out on education and has had little to no opportunity to acquire livelihood skills.</t>
  </si>
  <si>
    <t>Hope and Peace for Humanity (HPH) empowers conflict-affected youth, especially girls, by providing them with second-chance education opportunities, livelihood skills, and psychosocial support. Founded in 2007 by a group of young graduates who were affected by the LRA war, HPH uses a youth participation approach and works with trained community-based volunteers and local leaders  to help address the needs of its beneficiaries. HPH has a strong relationship with a number of networks, including the Gulu District NGO Forum. It also has a significant presence at the grassroots level and utilizes the talents of its trained community mentors and dedicated team to provide support to its target group. Godfrey Canwat, one of the co-founders of HPH and the director of the organization, holds a degree in social science, a postgraduate diploma in modern management and administration, and a training-of-trainers certificate in HIV/AIDS home-based care, and he has also completed the International Labor Organization's "Start and Improve Your Business" program. He has over eight years' experience working with youth, and his past employers include Comboni Samaritans of Gulu and World Vision Uganda.</t>
  </si>
  <si>
    <t>With nine full-time staff, a part-time social worker, and eight volunteers, HPH provides second-chance education and livelihood support to over 150 youth, mostly girls between the ages of 15 and 21. HPH beneficiaries are typically former LRA abductees; children who were born in captivity, abused by the LRA, or orphaned through LRA atrocities; returnee refugees; or youth who were otherwise affected by the LRA conflict. HPH works with community members to identify its beneficiaries and facilitates family reunification. The organization provides education as well as livelihood skills training in carpentry, small-machine repair, auto mechanics, and construction. Girls are supported to obtain admission to public schools and are provided with education materials and school supplies. Beneficiaries also receive counseling services and meet once a week with trained mentors. Those unable to attend school receive functional educational program support, in addition to career guidance services to help them identify an appropriate field of employment. HPH then supports them through an apprenticeship program to acquire livelihood skills. Upon the beneficiaries' successful completion of the apprenticeship program and training in small-business management, HPH either supports them in obtaining job placement or connects them to local financial institutions for support in starting their own businesses. HPH's programs also include community awareness raising, entrepreneurship development, and family empowerment components.</t>
  </si>
  <si>
    <t>HPH's participatory and goal-oriented approach in addressing the needs of conflict-affected youth has attracted the attention of key stakeholders in Gulu District and beyond. The organization is being driven by young, enthusiastic, and committed graduates who are passionate about the needs of the organization's beneficiaries. HPH is very well positioned to grow and expand its support to other conflict-affected youth in the region. The organization will significantly benefit from enhanced visibility in the US and purposeful leveraging to facilitate the growth of its endeavors.</t>
  </si>
  <si>
    <t>10729</t>
  </si>
  <si>
    <t>Hope for Children Organization</t>
  </si>
  <si>
    <t>2006:
8,000 USD in program support
1,000 USD in health and well being support
2007:
10,000 USD in program support
1,000 USD in health and well being support
2008:
13,000 USD in program support
1,000 USD in health and well being support
2009:
13,000 USD in program support
2010:
14,000 USD in program support
1,000 USD in health and well being support</t>
  </si>
  <si>
    <t>49.03</t>
  </si>
  <si>
    <t>HFC works to protect and empower children and families made vulnerable by the HIV/AIDS epidemic through its livelihoods, counseling, educational, health, and life skills programs.</t>
  </si>
  <si>
    <t>Our grant supports HFC's Global Hope Academy, which provides innovative early childhood and kindergarten education to orphaned and vulnerable children.</t>
  </si>
  <si>
    <t>Addis Ababa, Ethiopia's capital, is a sprawling city of 3 million that intermingles old palaces, international hotels, and residential neighborhoods with crowded slums. Many of the city's poor residents have inadequate access to education, healthcare, and employment. Children of the poorest families are expected to contribute to the family income; boys as young as 6 work the streets as shoeshine boys or chewing-gum sellers, and girls are hired out for domestic service. The rising tide of HIV/AIDS has exacerbated their plight. According to UNICEF, the HIV/AIDS pandemic has left 800,000 children without their parents. Traditionally, extended family and social networks have absorbed vulnerable children, but recent emergencies-including famine and the Ethio-Eritrean war-have overextended family and community support.</t>
  </si>
  <si>
    <t>Hope for Children Organization (HFC) was founded in 2000 to provide community-based care and support for the growing number of rejected children and disintegrating families. HFC was created in the belief that by working together, communities would be able to mobilize local resources and effect positive change on community-based care and support structures. HFC established five group homes in which five to eight orphans of various families live together as one family, and these group homes have become models of non-institutional care. Two community-integrated sites in Wereda Eleven of Addis Ababa, as well as one project site in eastern Ethiopia, provide psychosocial support; livelihood promotions; community resource mobilization; direct support to children for clothing, food, and school fees and materials; and health education and life skills. The Ethiopian government and UNICEF named HFC as one of the top five NGOs in Ethiopia, and HFC has received local and international media attention, including coverage by CNN and the Washington Post. Founder and executive director Yewoinshet Masresha is a former political prisoner who was detained in solitary confinement at the age of 18 for her outspoken views on political freedom, economic rights, and democracy.</t>
  </si>
  <si>
    <t>In 2005, HFC established an innovative and forward-thinking full-time kindergarten that targets orphaned and vulnerable children. The kindergarten program serves approximately 75 children aged 3 to 7 through a formalized curriculum, and in 2008 Global Hope Academy started offering first-grade and second-grade classes as well. Unlike typical Ethiopian kindergartens, where rote recitation is the common pedagogical tool, HFC's kindergarten emphasizes creative play, imagination, and nurturing teacher-child relationships, while moving the children toward school readiness. HFC has integrated the kindergarten into its other activities by employing older orphans as kindergarten staff and interns and by offering scholarships and school support to HFC kindergarten students who enter primary school.</t>
  </si>
  <si>
    <t>Number served directly increased due to a new project, funded by PATH, that supports orphans and vulnerable children.</t>
  </si>
  <si>
    <t>A one time capital investment of $80,000 in the organization's Babile Youth Center accounts for the significant budget increase.</t>
  </si>
  <si>
    <t>PATH</t>
  </si>
  <si>
    <t>Hope for Children Australia</t>
  </si>
  <si>
    <t>Plan International Ethiopia</t>
  </si>
  <si>
    <t>Partner in the Horn of Africa</t>
  </si>
  <si>
    <t>49.02</t>
  </si>
  <si>
    <t>HFC works to protect and empower children and families made vulnerable by the HIV/AIDS epidemic through its livelihoods, counseling, education, health, and life skills programs.</t>
  </si>
  <si>
    <t>HFC's Global Hope Academy provides innovative early childhood and kindergarten education to orphaned and vulnerable children.</t>
  </si>
  <si>
    <t>Addis Ababa, Ethiopia's capital, is a sprawling city of 3 million that intermingles old palaces, international hotels, and residential neighborhoods with crowded slums. Many of the city's poor residents have inadequate access to education, healthcare, and employment. Children of the poorest families are expected to contribute to the family income; boys as young as 6 work the streets as shoeshine boys or chewing-gum sellers, and girls are hired out for domestic service. The rising tide of the HIV/AIDS epidemic has exacerbated their plight. According to UNICEF, the HIV/AIDS pandemic has left 800,000 children without their parents. Traditionally, extended family and social networks have absorbed vulnerable children, but recent emergencies-including famine and the Ethio-Eritrean war-have overextended family and community support.</t>
  </si>
  <si>
    <t>Hope for Children Organization (HFC) was founded in 2000 to provide community-based care and support for the growing number of rejected children and disintegrating families. HFC was created in the belief that by working together, communities would be able to mobilize local resources and effect positive change on community-based care and support structures. HFC established five group homes in which five to eight orphans of various families live together as one family, and these group homes have become models of noninstitutional care. Two community-integrated sites in Wereda Eleven of Addis Ababa, as well as one project site in eastern Ethiopia, provide psychosocial support; livelihood promotions; community resource mobilization; direct support to children for clothing, food, and school fees and materials; and health education and life skills. The Ethiopian government and UNICEF named HFC as one of the top five NGOs in Ethiopia, and HFC has received local and international media attention, including coverage by CNN and the Washington Post. Founder and executive director Yewoinshet Masresha is a former political prisoner who was detained in solitary confinement at the age of 18 for her outspoken views on political freedom, economic rights, and democracy.</t>
  </si>
  <si>
    <t>This year, HFC is only counting children who receive regular support as being served directly while those receiving one-time support are counted as being served indirectly.</t>
  </si>
  <si>
    <t>The OCI metric requires further dialogue with the grantee partner.</t>
  </si>
  <si>
    <t>HFC's budget has increased due to new funding and the purchase of its office building. HFC is poised to graduate from GFC's funding.</t>
  </si>
  <si>
    <t>13322</t>
  </si>
  <si>
    <t>Hope for Rwanda</t>
  </si>
  <si>
    <t>Eric Mahoro (GFC grantee partner Never Again Rwanda, Rwanda)</t>
  </si>
  <si>
    <t xml:space="preserve">Through technical support from GFC in negotiation and advocacy, Hope for Rwanda has been able to effectively collaborate with the Rwanda Gender Monitoring Office and the Rwanda Broadcasting Agency to promote child/youth care and safety with a focus on teen mothers who are survivors of sexual abuse. Being an active member of the Child Protection Network of Gasabo District of Rwanda, Hope for Rwanda has been able to learn from its peers to enhance the quality of its gender-sensitive education and livelihoods programs. Support from local private businesses in Rwanda has contributed to the organization being able to expand and deepen its community awareness initiatives to promote girls education and protection. The organization is still benefiting from the resources provided by the OD consultant GFC hired to support its systems strengthening. Hope for Rwanda has been the key convener for the Rwanda country-level peer learning of GFC grantees.  </t>
  </si>
  <si>
    <t>The organization has added community awareness raising to its program, thereby increasing the number of children served.</t>
  </si>
  <si>
    <t>13008</t>
  </si>
  <si>
    <t>rent, transportation, and staff stipends.</t>
  </si>
  <si>
    <t>Hope for Rwanda (formerly Equity Justice Initiative) is a female- and youth-led organization that supports sexually abused adolescent girls and single mothers through comprehensive care that includes psychosocial and educational support, legal assistance, and livelihood skills training, while also addressing the needs of participants’ babies through early childhood development and care initiatives and parenting training.</t>
  </si>
  <si>
    <t>GFC supports Hope for Rwanda’s legal aid and vocational training programs, as well as its childcare and parenting initiatives.</t>
  </si>
  <si>
    <t>The organization expanded its anti-sexual abuse awareness programs to a few more schools this past year, resulting in an increase in the number of children served.</t>
  </si>
  <si>
    <t>Hope for Rwanda received support from local businesses and new board members for its livelihood and early childhood development programs, and this contributed to the increase in the organizations expenditure budget.</t>
  </si>
  <si>
    <t>12745</t>
  </si>
  <si>
    <t>the livelihood program for girls, care for the babies of beneficiaries, and operational costs.</t>
  </si>
  <si>
    <t xml:space="preserve">Hope for Rwanda (formerly Equity Justice Initiative) is a female- and youth-led organization that supports sexually abused adolescent girls and single mothers through comprehensive care that includes psychosocial and educational support, legal assistance, and livelihood skills training, while also addressing the needs of participants’ babies through early childhood development and care initiatives and parenting training. </t>
  </si>
  <si>
    <t>Organizational development support from GFC accounts for some of the improvements reflected in Hope for Rwanda’s higher OCI scores.</t>
  </si>
  <si>
    <t>Hope for Rwanda has broadened its scope in response to the needs of the communities it serves, and its services now include formal education for girls and early childhood development and care for their children. The makeup of its board has shifted significantly, and the organization changed its name from Equity Justice Initiative to Hope for Rwanda to represent its new image. All these changes occurred as a result of the GFC-supported organizational development process and therefore demand close supervision to ensure that Hope for Rwanda successfully completes the transitional process.</t>
  </si>
  <si>
    <t xml:space="preserve">Akiba Uhaki Foundation </t>
  </si>
  <si>
    <t>12319</t>
  </si>
  <si>
    <t>livelihood program, psychosocial support, and early childhood development program expenses.</t>
  </si>
  <si>
    <t>Equity Justice Initiative (EJI) is a female- and youth-led organization that supports sexually abused adolescent girls and single mothers through comprehensive care that includes psychosocial and educational support, legal assistance, and livelihood skills training, while also addressing the needs of participants’ babies through early childhood development and care initiatives and parenting training.</t>
  </si>
  <si>
    <t>GFC supports EJI’s legal aid and vocational training programs, as well as its childcare and parenting initiatives.</t>
  </si>
  <si>
    <t>The decrease in number of children served is a direct result of the decrease in expenditure budget.</t>
  </si>
  <si>
    <t>Mentorship support and coaching EJI received from Never Again Rwanda, an experienced former GFC partner and from the Rwanda Network of GFC partners partially account for the improved OCI scores.</t>
  </si>
  <si>
    <t>The sharp decrease in budget is a result of the loss of some individual donors  and two institutional donors, Akiba Uhaki and Care International, delaying their 2014 grants.</t>
  </si>
  <si>
    <t>Norwagian Peoples Aid</t>
  </si>
  <si>
    <t>11900</t>
  </si>
  <si>
    <t>the livelihood training program for girls and administrative expenses.</t>
  </si>
  <si>
    <t xml:space="preserve">Equity Justice Initiative (EJI) is a female- and youth-led organization that supports sexually abused adolescent girls and single mothers through comprehensive care that includes psychosocial and educational support, legal assistance, and livelihood skills training, while also addressing the needs of participants’ babies through early childhood development and care initiatives and parenting training. </t>
  </si>
  <si>
    <t>Sexual violence is viewed as a shameful act in many parts of Rwanda, and the victims are often blamed and highly stigmatized. As a result, such cases are treated as "family secrets" and never reported to law enforcement agencies. The International Criminal Court has confirmed the use of widespread and systematic sexual violence as a weapon of war and control during the Rwandan genocide, with devastating and long-term effects. Research suggests that the perpetration of this crime does not automatically cease when a conflict is over. An established pattern of sexual violence continues in societies where impunity for these crimes exists and where the sexual exploitation of victims is overlooked. This problem is further compounded where gender-related social and cultural norms reduce women and girls to second-class citizens. Such is the case in Rwanda, where women and girls who have already suffered grave atrocities during and after the genocide continue to be preyed upon and further victimized by sexual violence. These conditions are exacerbated in rural areas, where many impoverished and vulnerable adolescent girls are heads of household, and where single mothers continue to be victimized.</t>
  </si>
  <si>
    <t>Equity Justice Initiative (EJI) is a youth and women-led organization founded in 2011 with a mission of providing effective and holistic support, including legal assistance and livelihood support, to vulnerable adolescent girls who are less educated, have dropped out of school, are unemployed, are street-based, or are single mothers. The organization also provides support to the babies of these girls. Most of the girls have suffered various forms of abuse, especially sexual exploitation, and as a result, many have been infected with HIV. EJI uses a family-based approach to ensure that its beneficiaries regain their self-esteem and self-confidence, earn an income, and live a meaningful and independent life. The founder and president, Betty Mutesi, is a visionary leader and an attorney who is passionate about the empowerment of girls and providing support to vulnerable people. Born in a refugee camp in Uganda, she understands the injustices these young women face. She has taught human rights, gender equity and equality, and economic empowerment, and she previously worked with the International Criminal Court at The Hague.</t>
  </si>
  <si>
    <t>EJI provides psychosocial support, medical assistance, and legal aid to vulnerable and exploited girls aged 13 to 21 and fights for the prosecution of perpetrators. With three full-time staff, two part-time staff, and two volunteers, EJI also offers counseling services to help beneficiaries overcome any trauma they have suffered and to encourage them to embrace the opportunity to improve their lives. The children of the beneficiaries also receive assistance and care. Those who opt to go to school are assisted in gaining admission and provided with customized support to sustain their interest in their education. Others are supported to acquire relevant livelihood skills that can provide feasible long-term employment opportunities or lead to the creation of lucrative microbusinesses. EJI also runs leadership, mentorship, and coaching programs, where accomplished and successful women in a variety of fields are trained in mentorship and then assigned a girl to mentor. EJI also partners with community leaders and schools to deepen awareness on sexual abuse and exploitation and provides orientation to teachers to sharpen their skills to support vulnerable girls.</t>
  </si>
  <si>
    <t>EJI is one of the few community-based organizations advocating for prosecution of perpetrators of sexual violence and exploitation. Although it is a very young organization, EJI has already created strong partnerships with relevant agencies and government officials, not only to identify victims of sexual violence but to render support and provide victims with access to justice. At this stage in EJI’s development, partnering with GFC will help the organization to grow, enhance its visibility, reach out to more girls, and strengthen more families. EJI will find GFC’s nonmonetary support extremely useful in deepening its governance and financial structures as well as in forming more networks relevant to its growth.</t>
  </si>
  <si>
    <t>Norwegian People’s Aid</t>
  </si>
  <si>
    <t>13275</t>
  </si>
  <si>
    <t>Nchelenge</t>
  </si>
  <si>
    <t>Hope for the Needy Zambia</t>
  </si>
  <si>
    <t>HONZA received a one-time grant from the government, accounting for the increase in budget.</t>
  </si>
  <si>
    <t>GLOBAL FUND FOR CHILDREN (GFC)</t>
  </si>
  <si>
    <t>CHIN</t>
  </si>
  <si>
    <t>12982</t>
  </si>
  <si>
    <t xml:space="preserve">immunizations for children at the early childhood development centers, birth certificates, and administrative expenses. </t>
  </si>
  <si>
    <t>Hope for the Needy Zambia (HONZA) establishes community-run early childhood development and care programs for rural children, most of whom are HIV-positive, have lost their parents to AIDS, or have been otherwise affected by HIV/AIDS and who would otherwise have little or no chance to go to school.</t>
  </si>
  <si>
    <t>GFC supports HONZA’s early childhood development centers, which are run by trained community volunteers and provide nutritional support to the children, promote their health and protection, and prepare them to transition to primary school.</t>
  </si>
  <si>
    <t xml:space="preserve">Most of the children HONZA supports were unable to obtain admission to primary school due to lack of birth certificates; the organization is working with their families to address this. </t>
  </si>
  <si>
    <t>GRZ Youth Empowerment Fund</t>
  </si>
  <si>
    <t>Children in Need Network</t>
  </si>
  <si>
    <t>12658</t>
  </si>
  <si>
    <t>stipends for early childhood program attendants, transportation and other costs to procure birth certificates, immunizations, and operational costs.</t>
  </si>
  <si>
    <t xml:space="preserve">Hope for the Needy Zambia (HONZA) establishes community-run early childhood development and care programs for rural children, most of whom are HIV-positive, have lost their parents to AIDS, or have been otherwise affected by HIV/AIDS and who would otherwise have little or no chance to go to school. </t>
  </si>
  <si>
    <t xml:space="preserve">GFC supports HONZA’s early childhood development centers, which are run by trained community volunteers and provide nutritional support to the children, promote their health and protection, and prepare them to transition to primary school. </t>
  </si>
  <si>
    <t>The concept of early childhood development (ECD) is still relatively new in parts of Zambia, and as such, limited importance is given to sending children to ECD centers. The national ECD curriculum framework and policy has been in its draft form for more than five years. The inaction of the government on ECD suggests that ECD is not yet seen as a priority by either the government or the many cooperating multinational partners, and therefore the issue attracts limited resources. At present, NGOs and a few key stakeholders are implementing ECD programs and pushing for the full adoption of ECD across the country.</t>
  </si>
  <si>
    <t>Hope for the Needy Zambia (HONZA) is a youth-led organization that creates educational opportunities for rural children who have little or no chance to go to school. Most of these children are HIV-positive; others have lost their parents to AIDS or been stigmatized or otherwise affected by the disease. Children mostly come to the program through community sensitization and outreach programs on the importance of education. The goal of HONZA is to help parents and guardians to understand the importance of education and to help them provide their children with opportunities to obtain education, especially at the early childhood stage. The organization also ensures that children receive healthcare and nutritional support and that parents, especially single parents, are equipped with entrepreneurial skills to earn income to sustain their children in school and provide care for those children living with HIV/AIDS. Founded in 2011, HONZA mobilizes communities to ensure that children go to and stay in school, receive age-appropriate immunizations, and transition to the next grade level. HONZA also helps to address other issues affecting children and families living with HIV/AIDS. The founder and current executive director, Richard Mfula, is a trained social worker and holds a bachelor’s degree from the University of Zambia. He was a volunteer field facilitator for ChildFund Zambia and left the for-profit world to work in the nonprofit sector. Mfula also holds a diploma in project management and a certificate in entrepreneurship.</t>
  </si>
  <si>
    <t>With a staff of six, seven experienced volunteers, and a number of committed board members, HONZA organizes monthly community and school outreach activities on HIV/AIDS and the importance of education. The organization also establishes early learning programs targeted at rural, marginalized children of preschool age. HONZA trains community volunteers to teach at the ECD centers and makes sure that communities start their own preschool activities to ensure that they take full ownership of the program. The ECD centers are open from Monday through Friday and, in some cases, on Saturdays as well. Children come to the centers to learn, play, eat, and be cared for. The ECD program also includes monthly home visits to the children and their families to offer counseling services and help sharpen families’ parenting skills, since most of the children have teenage parents. HONZA organizes annual meetings where parents/guardians and teachers meet to discuss issues related to the welfare of the children. Other programs include assisting children who are transitioning to primary school with school placement, psychosocial support for abused and traumatized children, career guidance and livelihood skills training for teenage parents, child rights education in schools, and paralegal support for sexually abused young people. Finally, in order to ensure that the children have access to healthcare and receive age-appropriate immunizations, HONZA helps families to procure birth certificates for their children.</t>
  </si>
  <si>
    <t>HONZA is working hard with limited resources to support children living with or affected by HIV/AIDS. The organization has a committed team and impressive local visibility. At this stage of its development, affiliation with GFC will help the organization strengthen its programmatic and organizational structures, and HONZA will also benefit from the guidance of experienced GFC grassroots partners. HONZA will be part of the Bainum Foundation’s ECD portfolio.</t>
  </si>
  <si>
    <t>World Vision Zambia</t>
  </si>
  <si>
    <t xml:space="preserve">Children in Need Network </t>
  </si>
  <si>
    <t>11847</t>
  </si>
  <si>
    <t>Hope House</t>
  </si>
  <si>
    <t xml:space="preserve">With the closing of the Lorton Correctional Complex in 1997, convicted felons from the District of Columbia were moved to federal correctional facilities throughout the country. Children of inmates often live at or below the poverty level, making visits and even long-distance phone calls nearly impossible. For children whose fathers are incarcerated, displacement often has grave consequences. Contact may be lost, family structure may be weakened, and children often become disinterested in school and experience decreased self-esteem, social isolation, and depression. Without support systems, it is extremely difficult for these children and youth to cope and survive during their father's incarceration period and reintegration. Since 1998, Hope House has served more than 1,000 families with educational and social activities aimed at strengthening the father-to-child bond during periods of incarceration. The main goals of Hope House are to strengthen families with incarcerated fathers; reduce the isolation, stigma, shame, and risk these families experience; and raise public awareness about this at-risk population of children and youth. The major programs operated by Hope House include a father-to-child reading program, a teleconferencing program, summer camps in the prisons, a career pathways program, and peer support groups for the mothers and children. Hope House programs are innovative because of the focus on the father-to-child bond. 
Since GFC’s support began in 2009, Hope House has emerged as a leader in its field and, through its recently created Father to Child Network, is working with several groups nationwide to provide advice and program support for program replication. Hope House has shown tremendous growth in visibility: The organization was honored with the $10,000 Paul H. Chapman Award by the Foundation for Improvement of Justice, and Executive Director, Carol Fennelly, was honored in 2013 as a White House "Champion of Change" for her dedication to the well-being of children of incarcerated parents. Additionally, Carol received the $25,000 Purpose Prize from Encore.org, due to GFC’s leverage. The organization has benefitted from several of GFC’s value-added services, including two opportunity grants to train organizations in New Hampshire and California to replicate their program and a GFC Organizational Development Award which focused on board development and staffing structure. Hope House also participated in a DC Knowledge Exchange in 2012. 
 </t>
  </si>
  <si>
    <t>Percentage of caregivers who report that their children read more on their own as a result of receiving books recorded by their fathers</t>
  </si>
  <si>
    <t>11918</t>
  </si>
  <si>
    <t xml:space="preserve">salaries, travel to prisons, and program supplies. </t>
  </si>
  <si>
    <t xml:space="preserve">Hope House strengthens families with incarcerated fathers by implementing programs to improve the father-to-child bond, holding summer camps for children in their fathers’ prisons, and facilitating peer support groups for mothers and children. </t>
  </si>
  <si>
    <t>GFC supports the Father to Child Reading Program, which improves literacy and strengthens the father-to-child bond by sending children audiotaped or videotaped recordings of their incarcerated fathers reading culturally relevant, age-appropriate books.</t>
  </si>
  <si>
    <t>Hope House has seen tremendous visibility and organizational growth over the course of its relationship with GFC, including winning the White House Champions of Change Award. Hope House has mentored organizations to start their own "summer camp behind bars" programs in California, New Hampshire, Texas, and Idaho. The organization has also been contacted by a federal agency in Missouri and a state agency in Oregon for assistance in starting camps in these prison systems. Hope House has gained tremendously from GFC value-added inputs, including an organizational development award, opportunity grants to replicate its program, a Knowledge Exchange, and leveraging to win the Purpose Prize. Hope House was awarded a Maya Ajmera Sustainability Award in February 2014.</t>
  </si>
  <si>
    <t>For year 5, Hope House counted the number of children served in its summer camp and its teleconferencing program; in previous years, only the children served in the summer camp were counted.</t>
  </si>
  <si>
    <t>Morris &amp; Gwendolyn Cafritz Foundation</t>
  </si>
  <si>
    <t>O L Pathy Foundation</t>
  </si>
  <si>
    <t>DC Commission on the Arts &amp; Humanities</t>
  </si>
  <si>
    <t>Mental Wellness Foundation</t>
  </si>
  <si>
    <t>11535</t>
  </si>
  <si>
    <t>salaries, travel to prisons, and supplies.</t>
  </si>
  <si>
    <t>Hope House strengthens families with incarcerated fathers by implementing programs to improve the father-to-child bond, holding summer camps for children in their fathers' prisons, and facilitating peer support groups for mothers and children.</t>
  </si>
  <si>
    <t>Hope House has shown tremendous growth in visibility over the past year. The organization was honored with the $10,000 Paul H. Chapman Award by the Foundation for Improvement of Justice. Hope House has emerged as a leader in its field and, through its recently created Father to Child Network, is working with several groups nationwide to provide advice and program support for program replication. GFC will prepare the organization for exit with a leverage and sustainability strategy.</t>
  </si>
  <si>
    <t>Hope House is emerging as a national model organization and has created the Father to Child Network to share its work. Through this network, Hope House has mentored two organizations in other states doing similar father-and-child summer camps and reading programs, has created a film about its work, and is in the process of creating an online archive of the history of its work and the closing of Lorton Correctional Institution, which prompted the organization's formation.</t>
  </si>
  <si>
    <t xml:space="preserve">Morris &amp; Gwendolyn Cafritz Foundation	</t>
  </si>
  <si>
    <t>Rapaport Foundation</t>
  </si>
  <si>
    <t>Edna Wardlaw Charitable Trust</t>
  </si>
  <si>
    <t>10187.03</t>
  </si>
  <si>
    <t>Hope House strengthens families with incarcerated fathers by implementing programs to improve the father to child bond, holding summer camps for children in their fathers' prisons, and facilitating peer support groups for mothers and children.</t>
  </si>
  <si>
    <t>Our grant supports the Father to Child Reading Program, which improves literacy and strengthens the father to child bond by sending children audiotaped or videotaped recordings of their incarcerated fathers reading culturally relevant, age appropriate books.</t>
  </si>
  <si>
    <t>According to the US Department of Justice, 93 percent of the 2.3 million inmates nationwide in 2008 were male. Similarly, 92 percent of imprisoned parents were male, resulting in an estimated 1.5 million children with a father in prison. Currently, nearly 8,000 DC inmates, most with families in DC, are imprisoned in more than 50 facilities across the country. Children of inmates often live at or below the poverty level, making visits and even long-distance phone calls nearly impossible. For children whose fathers are incarcerated, displacement often has grave consequences. Contact may be lost, family structure may be weakened, and children often become disinterested in school and experience decreased self-esteem, social isolation, and depression. Without support systems, it is extremely difficult for children and youth to cope with their father's incarceration and subsequent reintegration.</t>
  </si>
  <si>
    <t>Since 1998, Hope House has served more than 1,400 families with activities aimed at strengthening the father-to-child bond during periods of incarceration. The main goals of Hope House are to strengthen families with incarcerated fathers; reduce the isolation, stigma, shame, and risk these families experience; and raise public awareness about this at-risk population of children and youth. The major programs operated by Hope House include a reading program, a teleconferencing program, summer camps in the prisons, a career pathways program, and peer support groups for mothers and children. These programs are innovative because of the focus on the father-to-child bond. There are numerous studies and social programs addressing issues related to incarcerated mothers, but little attention is focused on the significant role of fathers. Carol Fennelly, founder and executive director of Hope House, has been an active community organizer in DC for over 30 years and has initiated a number of innovative social projects related to homelessness and affordable housing.</t>
  </si>
  <si>
    <t>On a regular, routine basis, fathers who qualify for the program are provided with a children's book and a blank audiotape or videotape in order to record a story for their child or children. Each prison facility, along with Hope House, establishes qualification guidelines for participation in the program, with some facilities requiring the incarcerated fathers to complete a parenting program. Hope House mails the book, signed by the father, and the recorded tape to the family's home. For many of the fathers, this is the first story they have ever read to their children. For the children, the program helps instill a love of reading and enables literacy to connect them to their incarcerated fathers. Hope House strives to provide children's books that are culturally relevant to the lives and experiences of the participating families, who reside primarily in DC's Wards 7 and 8. The Father-to-Child Reading Program has been recognized nationally for its effectiveness. The program has expanded into maximum-security facilities and is available for fathers on death row.</t>
  </si>
  <si>
    <t>Hope House has lost some large foundation grants, and although several new smaller grants have been secured, the budget has been inconsistent; the organization is currently developing a new fundraising plan.</t>
  </si>
  <si>
    <t>Wardlaw Foundation</t>
  </si>
  <si>
    <t>Clark Winchole Foundation</t>
  </si>
  <si>
    <t>10187.02</t>
  </si>
  <si>
    <t>Our grant supports the Father-to-Child Reading Program, which improves literacy and strengthens the father-to-child bond by sending children audiotaped or videotaped recordings of their incarcerated fathers reading culturally relevant, age-appropriate books.</t>
  </si>
  <si>
    <t>Currently, nearly 8,000 DC inmates, most with families in DC, are imprisoned in more than 50 facilities across the country. According to the US Department of Justice, 93 percent of the 2.3 million inmates nationwide in 2008 were male. Similarly, 92 percent of imprisoned parents were male, resulting in an estimated 1.5 million children with a father in prison. Children of inmates often live at or below the poverty level, making visits and even long-distance phone calls nearly impossible. For children whose fathers are incarcerated, displacement often has grave consequences. Contact may be lost, family structure may be weakened, and children often become disinterested in school and experience decreased self-esteem, social isolation, and depression. Without support systems, it is extremely difficult for children and youth to cope with their father's incarceration and subsequent reintegration.</t>
  </si>
  <si>
    <t>On a regular, routine basis, fathers who qualify for the program are provided with a children's book and a blank audio or videotape in order to record a story for their child or children. Each prison facility, along with Hope House, establishes qualification guidelines for participation in the program, with some facilities requiring the incarcerated fathers to complete a parenting program. Hope House mails the book, signed by the father, and the recorded tape to the family's home. For many of the fathers, this is the first story they have ever read to their children. For the children, the program helps instill a love of reading and enables literacy to connect them to their incarcerated fathers. Hope House strives to provide children's books that are culturally relevant to the lives and experiences of the participating families, who reside primarily in DC's Wards 7 and 8. The Father-to-Child Reading Program, with Reading Is Fundamental and the Federal Bureau of Prisons, has set national standards and been recognized for its effectiveness. The program was recently expanded into maximum-security facilities and will soon be available for fathers on death row.</t>
  </si>
  <si>
    <t>After Year 1, Hope House narrowed how it counts directly served and has worked hard to more accurately count indirectly served.</t>
  </si>
  <si>
    <t>Two large capacity building grants contributed to the Year 2 increase in all OCI categories. As Hope House continues to build capacity and become more analytical, scores may decrease slightly, as they have in some categories this year.</t>
  </si>
  <si>
    <t>Philip Graham Fund</t>
  </si>
  <si>
    <t>DC Trial Lawyers Association</t>
  </si>
  <si>
    <t>10187.01</t>
  </si>
  <si>
    <t>The Father to Child Reading Program improves literacy and strengthens the father to child bond by sending children audiotaped or videotaped recordings of their incarcerated fathers reading culturally relevant, age appropriate books.</t>
  </si>
  <si>
    <t>Since 1998, Hope House has served more than 1,200 families with educational and social activities aimed at strengthening the father-to-child bond during periods of incarceration. The main goals of Hope House are to strengthen families with incarcerated fathers; reduce the isolation, stigma, shame, and risk these families experience; and raise public awareness about this at-risk population of children and youth. The major programs operated by Hope House include a father-to-child reading program, a teleconferencing program, summer camps in the prisons, a career pathways program, and peer support groups for the mothers and children. Hope House programs are innovative because of the focus on the father-to-child bond. There are numerous studies and social programs addressing issues related to incarcerated mothers, but little attention is focused on the significant role of fathers. Carol Fennelly, founder and executive director of Hope House, has been an active community organizer in DC for over 30 years and has initiated a number of innovative social projects related to homelessness and affordable housing. She is also a published author and a political commentator for WAMU radio.</t>
  </si>
  <si>
    <t>Hope House has narrowed how it counts directly served and has worked hard to more accurately count indirectly served.</t>
  </si>
  <si>
    <t>Two large capacity-building grants awarded in the last year have contributed to Hope House's organizational development.</t>
  </si>
  <si>
    <t>11025</t>
  </si>
  <si>
    <t>Somalia</t>
  </si>
  <si>
    <t>Horn Relief</t>
  </si>
  <si>
    <t>12339</t>
  </si>
  <si>
    <t>Varanasi</t>
  </si>
  <si>
    <t>Human Welfare Association</t>
  </si>
  <si>
    <t>salaries, rent and vocational training materials.</t>
  </si>
  <si>
    <t>Human Welfare Association (HWA) empowers the Dalit community, specifically children and women, through sustainable development, nonformal education programs, vocational training, advocacy campaigns, and self-help groups.</t>
  </si>
  <si>
    <t>GFC supports 15 nonformal education centers, which offer math, science, social science, and English classes; engage the community in supporting children as they transition from informal to formal schools; and promote higher education for girls.</t>
  </si>
  <si>
    <t>HWA has utilized GFC support, and the recognition associated with it, to create strong projects in Varanasi. The quality of its programs has attracted the attention of government schools and the Department of Education and has led to opportunities for partnership and funding. HWA’s work has been extensively covered in local and national media, including Zee News, Star News, and Times of India. Over its partnership with GFC, HWA has stabilized its revenue streams and  is now considered a strong stakeholder by civil society organizations and by the government, which is opening up additional opportunities for replication and local fundraising. As it prepares for exit, the organization will continue to benefit from GFC’s value-added services to strengthen its board governance and its monitoring and evaluation systems.</t>
  </si>
  <si>
    <t>Percentage of program participants enrolled in formal schools</t>
  </si>
  <si>
    <t xml:space="preserve">Terre des Hommes </t>
  </si>
  <si>
    <t xml:space="preserve">Sir Dorabji Tata Trust </t>
  </si>
  <si>
    <t>GoodWeave</t>
  </si>
  <si>
    <t>William J.Clinton Foundation</t>
  </si>
  <si>
    <t>11920</t>
  </si>
  <si>
    <t>salaries, rent, and vocational training materials.</t>
  </si>
  <si>
    <t xml:space="preserve">Human Welfare Association (HWA) empowers the Dalit community, specifically children and women, through sustainable development, nonformal education programs, vocational training, advocacy campaigns, and self-help groups. </t>
  </si>
  <si>
    <t>HWA has maintained steady organizational growth. The organization is having an even greater impact by utilizing the Right to Education Act and getting educational resources to marginalized children. This has resulted in a decreased trend in child labor in Varanasi. Director Rajani Kant received the Best Social Entrepreneur Award in 2013 in Uttar Pradesh. In addition, three women activists from HWA received the Hindustan Times’ Women Award. In the last four years, the organization has benefited from many GFC value-added services and is being prepared for exit.</t>
  </si>
  <si>
    <t>Sir Dorab Ji Tata Trust</t>
  </si>
  <si>
    <t>Indo Global Social Services Society</t>
  </si>
  <si>
    <t>GoodWeaves</t>
  </si>
  <si>
    <t>National Bank for Agriculture &amp; Rural Development(NABARD)</t>
  </si>
  <si>
    <t>11558</t>
  </si>
  <si>
    <t>salaries, educational materials, and operating costs.</t>
  </si>
  <si>
    <t>HWA has seen significant growth in its programs during its partnership with GFC and has increased the number of children served from 4,272 to 6,260. HWA has received capacity-building support from GFC, as well as from international NGO partner GoodWeave, through a joint GFC/GoodWeave initiative on child labor; this support has allowed the organization to strengthen its programs and increase its funding. The organization also benefited from several value-added services in the past year, including an opportunity grant, participation in a Knowledge Exchange, and leveraging of additional funding. HWA is poised to exit from GFC funding with final inputs for leverage and sustainability.</t>
  </si>
  <si>
    <t>The Hans Foundation</t>
  </si>
  <si>
    <t>10451.02</t>
  </si>
  <si>
    <t>HWA empowers the Dalit community, specifically children and women, through sustainable development, nonformal education programs, vocational training, advocacy campaigns, and self help groups.</t>
  </si>
  <si>
    <t>Our grant supports 15 nonformal education centers, which offer math, science, social sciences, and English classes; engage the community in supporting children transitioning from informal to formal schools; and promote higher education for girls.</t>
  </si>
  <si>
    <t>This metric requires further dialogue with the grantee to better understand the decrease in budget over the last two years.</t>
  </si>
  <si>
    <t>Indo Global Social Service Society</t>
  </si>
  <si>
    <t>Rajiv Gandhi Foundation</t>
  </si>
  <si>
    <t>Government of India</t>
  </si>
  <si>
    <t>10451.01</t>
  </si>
  <si>
    <t>HWA empowers the Dalit community, specifically children and women, through sustainable development, nonformal education programs, vocational training, advocacy campaigns, and self-help groups.</t>
  </si>
  <si>
    <t>Varanasi, a city with a vibrant and rich history, is located in eastern Uttar Pradesh, an Indian state known for its handwoven carpets and silk saris. Most of the weavers come from two marginalized populations in India: Muslims and Dalits. Many of the weaver families are held as bonded labor, and any member of the family who is able must work to help pay back the family's loans. Global competition and the availability of cheap synthetic alternatives to silk, mostly imported from China, have put further pressure on the bargaining process for the weavers, resulting in lower payments for their work, increased poverty, and increased malnutrition. On average, a weaver earns about 300 to 400 rupees (about $10) for each sari, which may take up to 15 days to complete. Children are often recruited or forced into labor in the weaving industry. An estimated 200,000 children under the age of 14 are working in the silk industry in the Varanasi area. The majority of these children are either individually bonded to a trader or are working as part of their bonded families. Every year, 20,000 new children join the industry, and about half of them are bonded labor, their future chained in debt forever.</t>
  </si>
  <si>
    <t>Human Welfare Association (HWA), founded in 1991, aims to empower the Dalit community through sustainable development, focusing specifically on women and children. Originally a movement to stop a sewage treatment plant from being built at Dinapur Village, HWA evolved into a community organization advocating for the rights of one of the most marginalized communities in India. Over the last 14 years, HWA has improved the livelihood of artisans and weavers by promoting child rights and empowering women. HWA's services include vocational training, nonformal education centers, child labor eradication programs, advocacy campaigns, and facilitation of self-help groups for women from the Dalit community. Dr. Rajani Kant, director of HWA, has many years of experience in project implementation for grassroots organizations. He also established Banaras Bunkar Samiti (Benaras Weavers Committee), an organization of 94 self-help groups with 1,250 members.</t>
  </si>
  <si>
    <t>HWA's basic education program works through 15 nonformal education centers that strive to mainstream children into the formal education system. These centers, identified 2,679 out-of-school children through outreach efforts and successfully enrolled 1,787 children in formal schools. The education centers offer classes in math, science, social sciences, and English, and the basic education program engages the community in order to encourage parents to support their children in the transition from informal to formal schooling. The centers also play a pivotal role in influencing attitudes toward higher education for girls, as most of the community does not allow girls to be educated beyond the eighth grade.</t>
  </si>
  <si>
    <t>This OCI metric requires further dialogue with the grantee partner.</t>
  </si>
  <si>
    <t>Find Your Feet</t>
  </si>
  <si>
    <t>Rajive Gandhi Foundation</t>
  </si>
  <si>
    <t>Indo-Global Social Service Society</t>
  </si>
  <si>
    <t>10451</t>
  </si>
  <si>
    <t>Through its 15 nonformal education centers, HWA offers math, science, social sciences, and English classes, engages the community in supporting children transitioning from informal to formal schools, and promotes higher education for girls.</t>
  </si>
  <si>
    <t>12711</t>
  </si>
  <si>
    <t>Istanbul</t>
  </si>
  <si>
    <t>Ilk Adim Women Environment Culture and Enterprise Cooperative</t>
  </si>
  <si>
    <t>Gokcen Durutas (Foundation for the Support of Women's Work, Turkey)</t>
  </si>
  <si>
    <t>salaries, office supplies, and utilities.</t>
  </si>
  <si>
    <t>Ilk Adim Women Environment Culture and Enterprise Cooperative supports low-income women and children through early childhood education services, leadership support for women, capacity-building programs focusing on peer learning and communication, and income-generating activities.</t>
  </si>
  <si>
    <t>GFC supports the cooperative’s daycare center and its Neighborhood Motherhood program, which trains mothers in parenting or as care providers.</t>
  </si>
  <si>
    <t>Although Ilk Adim is still a small organization with some fundraising challenges, GFC’s support has benefited the organization in several ways. First, the organization credits support from GFC with increasing its reputation and visibility with Turkish authorities and potential donors. Second, through participation in Knowledge Exchanges, the staff were exposed to more information about organizational development and connecting with international NGOs. Finally, after going through an organizational development process supported by GFC, Ilk Adim decided to focus more attention on income-generating projects in order to secure the long-term stability of the organization.</t>
  </si>
  <si>
    <t>The organization believes that it has built a strong team of staff members and volunteers, which is reflected in the high score in the human resources category.</t>
  </si>
  <si>
    <t>12221</t>
  </si>
  <si>
    <t xml:space="preserve">salaries, educational materials, and utilities. </t>
  </si>
  <si>
    <t>During the past year, Ilk Adim further expanded its income-generating activities, which were the result of an idea that was developed during the organization’s GFC-supported organizational development process. The organization has maintained extremely good relations with the local authorities and is working on translating this relationship into a viable financial future, in combination with the income raised from its activities. Ilk Adim recently participated in its second GFC Knowledge Exchange and had the opportunity to showcase its preschool programs and income-generating activities for the other Knowledge Exchange participants during a site visit to Ilk Adim’s center. The organization is being prepared for exit with an emphasis on leveraging and visibility inputs.</t>
  </si>
  <si>
    <t>11783</t>
  </si>
  <si>
    <t>GFC supports the cooperative's daycare center and its Neighborhood Motherhood program, which trains mothers in parenting or as care providers.</t>
  </si>
  <si>
    <t>For many years, Ilk Adim struggled with long-term planning and fundraising, but it recently received an organizational development award from GFC, which focused on these organizational challenges, and now the organization has begun an income-generating initiative, which should help it meet its financial needs in the future. The organization is being prepared for exit with a strong emphasis on leveraging and visibility inputs.</t>
  </si>
  <si>
    <t>Ilk Adim's budget is still small and is very dependent on GFC funding. However, the organization has started an income-generating initiative, which should make its budget size less of a concern.</t>
  </si>
  <si>
    <t>11318</t>
  </si>
  <si>
    <t xml:space="preserve">Ilk Adim Women Environment Culture and Enterprise Cooperative supports low-income women and children through early childhood education services, leadership support for women, capacity-building programs focusing on peer learning and communication, and income-generating activities. </t>
  </si>
  <si>
    <t>Foundation for the Support of Women's Work</t>
  </si>
  <si>
    <t>10640.01</t>
  </si>
  <si>
    <t>The Ilk Adim women's cooperative supports low-income women and children through early childhood education services, leadership support for women, capacity-building programs focusing on peer learning and communication, and income-generating activities.</t>
  </si>
  <si>
    <t>Our grant supports the cooperative's daycare center and its Neighborhood Motherhood program, which trains mothers in early childhood education.</t>
  </si>
  <si>
    <t>Despite improvements in recent years, early childhood education services are still inadequate in Turkey. These services are mostly provided by the Ministry of Education, which concentrates primarily on preparation for elementary education. This approach considers children as a homogeneous group and does not involve or account for families or other actors in a child's life. Furthermore, the availability of professional early childhood education is quite limited: according to UNICEF, as of 2007, the coverage rate in early childhood education in Turkey was 16 percent. Turkey's largest city, Istanbul, is the fifth-largest city in the world, with an estimated population of 12.8 million. Of this population, 62 percent were not born in Istanbul, which indicates a substantial influx of Turkish citizens from other parts of the country. This domestic migration has put considerable strain on the city's social and educational services. The Nurtepe neighborhood, located in Istanbul's Kagithane district, has a high number of domestic migrants, and they face significant social and political challenges in their attempt to adjust to urban life. Poverty, low levels of education, poor infrastructure, and inadequate access to economic and political resources are major barriers to internal migrants' full integration into Istanbul's diverse society.</t>
  </si>
  <si>
    <t>Ilk Adim Cooperative was established in 2004 by a group of women to support low-income women and children in the Nurtepe neighborhood. Managed by a three-person board, the cooperative provides a space for women to organize and come together to work on common needs and to develop a dialogue with authorities and other stakeholders. The cooperative implements a number of activities, including early childhood education services, leadership support for women, capacity-building programs focusing on peer learning and communication, and income-generating activities. As a member of the Network of Women's Cooperatives, Ilk Adim publicizes the role of women and mothers in local development and is a model for providing sustainable social services.</t>
  </si>
  <si>
    <t>Ilk Adim's parent-managed center serves children from birth to age 6 and includes a daycare center, playrooms, and a toy library. The center operates on a model developed by the Foundation for the Support of Women's Work that has been replicated in women's cooperatives throughout Turkey. This model's educational approach brings together the children, their families, educators, and the community. As part of the center, Ilk Adim operates a toy library to provide low-income children with access to toys. In addition, the organization's Neighborhood Motherhood program trains approximately 20 mothers each year in early childhood education. These women, in turn, disseminate the knowledge learned in trainings, including information on early childhood education, income generation, and activities available at Ilk Adim, to other women in the neighborhood.</t>
  </si>
  <si>
    <t>Ilk Adim's grants from Deutsche Bank and the EU ended last year. Ilk Adim is working with a consultant this year through a GFC OD Award and has identified fundraising as a key priority.</t>
  </si>
  <si>
    <t>10640</t>
  </si>
  <si>
    <t>Despite improvements in recent years, early childhood education services are still inadequate in Turkey.  These services are mostly provide by the Ministry of Education and are based on one model, which is primarily perceived as preparation for elementary education only.  This approach considers children as a homogenous group and does not involve or account for families or other actors in a child's life.  Istanbul is Turkey's largest city, and the fifth largest city in the world with an estimated population of 12.8 million.  Nurtepe neighborhood is located in one of Istanbul's largest districts, Kagithane.  The region, especially Nurtepe, has a high rate of domestic migration which has also resulted in specific social and cultural characteristics.  Poverty is a main issue within the neighborhood as well as political polarization and infrastructure problems.</t>
  </si>
  <si>
    <t>Ilk Adim Cooperative was established in 2004 by a group of women to support low-income women and children in their neighborhood and is managed by a 3-person board.  The cooperative aims to provide women a space to organize and come together to work on common needs and to develop a dialogue with authorities and other stake holders.  The cooperative implements a number of activities including early child care and education services, leadership support for women, capacity building programs including peer learning and communication as well as income-generating activities.</t>
  </si>
  <si>
    <t>GFC's first grant to Ilk Adim will support the organization's day-care center from which 200 children will benefit.  Ilk Adim's parent-managed center serves children aged 0-6 and includes a day-care center, play rooms and toy library.  The center operates on a model developed by the Foundation for the Support of Women's work, replicated in women's cooperatives throughout Turkey.  This model has an educational approach bringing children, their families, educators and community together.  As part of the center, Ilk Adim also operates a toy library, with the goal to provide low-income children access to toys.  In addition, the organization's Neighborhood Motherhood program will train 20 mothers on early child care and education services. These women, in turn will disseminate the knowledge learned in trainings, including information on early childhood education, income generation, and activities available at the cooperative to other women in the neighborhood.</t>
  </si>
  <si>
    <t>Deutsche Bank Urban Age Award</t>
  </si>
  <si>
    <t>13319</t>
  </si>
  <si>
    <t>Immigrant Youth Coalition</t>
  </si>
  <si>
    <t>The Immigrant Youth Coalition (IYC) was founded in 2012 by queer, undocumented immigrant youth in Los Angeles. Its leaders have faced criminalization, detention, and racism. The IYC’s work is entirely led by its members (defined as anyone who regularly attends meetings and is undocumented), with the explicit goal of current staff members training youth to replace them at the IYC as they get older. The organization works to end the criminalization and deportation of immigrants, with particular focus on LGBTQIA immigrants and immigrants of color. The IYC imagines a world where community members can create their own safety and immigrants can utilize their stories and art to fight for justice.</t>
  </si>
  <si>
    <t>The IYC’s youth organizing program conducts sessions on rights, gender justice, immigrant justice, and youth justice in schools throughout Los Angeles. Through these programs, the IYC encourages youth aged 16 to 24 to join its coalition. Youth then hold Youth Empowerment Summits, which are organized and guided entirely by the young people within the coalition. The IYC’s Free the People Network works to free detained migrants from detention through an intergenerational activist network. The Free the People Network and the youth organizing program work together on large-scale campaigns to end the criminalization of immigrants and people of color in LA, throughout California, and across the nation. The IYC works to create change that confronts the interlocking systems of oppression—and its networks consist of individuals who are undocumented, LGBTQIA, indigenous, and multiracial, and include those with criminal records.</t>
  </si>
  <si>
    <t>The IYC’s recruitment efforts have typically targeted immigrant youth who have lived in the US for some time, and recently arrived youth, including girls and LGBTQIA youth, are disconnected from its programs. The IYC has not had the capacity or resources to expand its recruitment efforts to neighborhoods and educational classes that cater to recently arrived young people. By investing in the IYC at this time, Global Fund for Children will support the organization as it devotes staff time and resources to recruitment efforts targeting recently arrived youth, with particular focus on girls and those who identify as LGBTQIA. As part of the NoVo Gender and Migration Initiative, the IYC will contribute its successful model of creating networks of empowered undocumented youth who mobilize to protect their communities against deportation and detention and work toward an intersectional vision for political change.</t>
  </si>
  <si>
    <t>California Endowment</t>
  </si>
  <si>
    <t>Third Wave Fund-Grow Power Fund</t>
  </si>
  <si>
    <t>Open Philanthropy</t>
  </si>
  <si>
    <t>Weingart Foundation</t>
  </si>
  <si>
    <t>Lush Charity Pot</t>
  </si>
  <si>
    <t>606.04</t>
  </si>
  <si>
    <t>Incest Trauma Center</t>
  </si>
  <si>
    <t>Targeting the most vulnerable citizens--Roma, refugee, and orphaned children--ITC operates a 24-hour crisis hotline and conducts outreach and public service announcements throughout the country.</t>
  </si>
  <si>
    <t>Our grant supports the sexual abuse prevention program, which includes nationwide educational campaigns for children and youth on the issue of sexual assault.</t>
  </si>
  <si>
    <t>The topic of sexual abuse of children, and particularly incest, is taboo in Serbia. While the government does not collect statistics on childhood sexual assault, NGO statistics and anecdotal evidence suggest that it is an insidious and pervasive problem. Young victims of sexual assault are doubly harmed because existing institutions do not have sufficient skills to help traumatized children. The only available support for victims is in the form of emergency services; long-term recovery and rehabilitation services are virtually nonexistent. Furthermore, there is little or no outreach work conducted to find sexual abuse victims who are not served by emergency services. Children living in centers and institutions, where there is no parental care, are at the highest risk of recurring victimization, as trauma often goes unnoticed or unaddressed.</t>
  </si>
  <si>
    <t>Founded in 1994 and staffed primarily by survivors of abuse, the Incest Trauma Center (ITC) is an activist organization whose mission is to change the position of survivors by increasing the visibility of child sexual abuse in society. The organization operates a crisis hotline, conducts community education by training professionals working in domestic violence and sexual assault, and works closely with schools to introduce the concept of gender-based violence into the curriculum. ITC works extensively with the mass media and local authorities to produce and distribute sexual assault education and prevention materials and programs. ITC also coordinates the Network of Trust, a team of 15 NGOs that fight gender-based violence in Serbia, and opens its doors each month for community stakeholders, who give direct input on programs and services. During the Balkan war, ITC served over 900 refugee children from Kosovo and other areas. As a way to generate income and educate others, the organization runs trainings on sexual assault for service providers.</t>
  </si>
  <si>
    <t>ITC utilizes a nationwide, multidirectional approach for preventing sexual assault and incest. This model includes conducting educational campaigns for children and youth on the issue of sexual assault through community fairs, open houses, and Excellence Award competitions for schools that create the best performances for raising awareness. ITC staff and volunteers visit schools and encourage the schools to implement the Healthy Choices for Kids program, a ten-week accredited training curriculum on preventing sexual assault. ITC has worked with 53 schools in Belgrade and the Vojvodina region on the ten-week program, and by the end of 2010, 34 of these schools had implemented the curriculum at least once. ITC's prevention program is the first of its kind in Serbia and serves over 1,800 children and youth a year.</t>
  </si>
  <si>
    <t>ITC's budget decreased last year after one-time grants from UNDP, USAID, and the Dutch Embassy ended Year 5. The budget decrease also reflects ITC's shift away from expensive direct services to victims of violence and toward advocacy and training.</t>
  </si>
  <si>
    <t>Reconstruction Women's Fund</t>
  </si>
  <si>
    <t>11116</t>
  </si>
  <si>
    <t>Founded and staffed primarily by survivors of abuse, the Incest Trauma Center (ITC) has led a nationwide effort to increase the awareness of child and gender-based abuse in Serbia's patriarchal society, where it is still difficult to openly discuss sensitive social issues. ITC's sexual assault prevention program uses a diverse, nationwide approach to preventing sexual assault and incest that includes educational campaigns for children and youth on the issue of sexual assault, carried out through community fairs, open houses, and essay competitions for children, particularly those from marginalized ethnic groups. ITC's prevention program is the only one of its kind in Serbia and serves over 1,400 children and youth each year. The organization also operates a crisis hotline, works extensively with the mass media and local authorities to produce and distribute sexual assault education and prevention materials, and runs trainings on sexual assault for service providers.
GFC has supported the Incest Trauma Center since 2007, which has helped the organization increase the scope and reach of its sexual assault prevention program. In 2006, the program reached 800 children and youth; now, over 1,400 children and youth benefit directly each year, with hundreds of thousands more indirectly served through a nationwide public awareness campaign against sexual and domestic violence. During GFC's partnership, ITC has also expanded its catalog of trainings on sexual assault and related issues for other service providers: in 2010 and 2011, over 1,000 officials from government, NGO, and other providers attended ITC trainings. With recent grants from USAID and UNDP, ITC's budget has more than quadrupled, from $31,000 in 2006 to $150,932 in 2010.</t>
  </si>
  <si>
    <t>606.03</t>
  </si>
  <si>
    <t>Targeting the most vulnerable citizens-Roma, refugee, and orphaned children-ITC operates a 24-hour crisis hotline and conducts outreach and public service announcements throughout the country.</t>
  </si>
  <si>
    <t>The topic of sexual abuse of children, and particularly incest, is taboo in Serbia. While the government does not collect statistics on childhood sexual assault, NGO statistics and anecdotal evidence suggest that it is an insidious and pervasive problem. Young victims of sexual assault are doubly harmed because existing institutions do not have sufficient skills to help traumatized children. The only available support for victims is in the form of emergency services; long-term recovery and rehabilitation services are virtually nonexistent. Furthermore, there is little or no outreach work conducted to find sexual abuse victims who are not served by emergency services. Children living in centers and institutions, where there is no parental care, are at the highest risk of recurring victimization, as trauma often goes unnoticed or unaddressed. Adults' attitudes often further damage the abused child, as even most professional service providers enforce a passive client dynamic that reinforces the power structure between adult and child.</t>
  </si>
  <si>
    <t>Founded in 1994 and staffed primarily by survivors of abuse, the Incest Trauma Center (ITC) is an activist organization whose mission is to change the position of survivors by increasing the visibility of child sexual abuse in society. The organization operates a crisis hotline, conducts community education by training professionals working in domestic violence and sexual assault, and works closely with schools to introduce the concept of gender-based violence into the curriculum. ITC also provides psychological assistance to child and adult survivors of sexual assault and receives an average of nine reports of child sexual assault a week. ITC coordinates the Network of Trust, a team of 15 NGOs that fight gender-based violence in Serbia, and opens its doors each month for community stakeholders, who give direct input on programs and services. During the Balkan war, ITC served over 900 refugee children from Kosovo and other areas. As a way to generate income and educate others, the organization runs trainings on sexual assault for service providers.</t>
  </si>
  <si>
    <t>For over 15 years, ITC has been providing counseling to victims of sexual assault all over Serbia-including areas where government workers have been trained by ITC on sexual assault and counseling techniques. In spite of its extensive trainings to thousands of providers, ITC has not seen a reduction in the number of referrals from these groups. In order to address this problem, ITC has shifted its focus away from counseling and toward the prevention of sexual assault. While the organization continues to counsel current clients, it refers others to alternative providers. ITC's prevention program conducts violence prevention trainings and workshops on gender-based violence. This program is the first of its kind in the country, and serves over 1,000 children and youth a year.</t>
  </si>
  <si>
    <t>With some substantial new grants in Year 5, ITC was able to increase the number of prevention events, thus reaching more youth directly and indirectly.</t>
  </si>
  <si>
    <t>ITC's budget increased because of new grants from UNDP and USAID, but these are one-time grants, so ITC is pursuing other funding sources.</t>
  </si>
  <si>
    <t>The Royal Netherlands Embassy</t>
  </si>
  <si>
    <t>606.02</t>
  </si>
  <si>
    <t>Targeting the most vulnerable citizens-Roma, refugee, and orphaned children-ITC provides counseling for children and female victims of sexual assault and operates a 24 hour crisis hotline.</t>
  </si>
  <si>
    <t>ITC's child and adolescent sex worker program provides psychological counseling services to survivors of sex trafficking.</t>
  </si>
  <si>
    <t>The topic of sexual abuse of children, and particularly incest, is taboo in Serbia. While the government does not collect statistics on childhood sexual assault, NGO statistics and anecdotal evidence suggest that it is an insidious and pervasive problem. Young victims of sexual assault are doubly harmed because existing institutions do not have sufficient skills to help traumatized children. The only available support for victims is in the form of emergency services; long-term recovery and rehabilitation services are virtually nonexistent. Furthermore, there is little or no outreach work conducted to find sexual abuse victims who are not served by existing emergency services. Children living in centers and institutions, where there is no parental care, are at the highest risk of recurring victimization, as trauma often goes unnoticed or unaddressed. Adults' attitudes often further damage the abused child, as even most professional service providers enforce a passive client dynamic that reinforces the power structure between adult and child, erodes trust, and curtails the agency of the child in his or her own recovery.</t>
  </si>
  <si>
    <t>The Incest Trauma Center (ITC) is a counseling center that provides psychological assistance to child and adult survivors of sexual assault, and it receives an average of nine reports of child sexual assault a week. Founded in 1994 and staffed primarily by survivors of abuse, the center is an activist organization whose mission is to change the position of survivors by increasing the visibility of child sexual abuse in society. The organization operates a crisis hotline, conducts community education by training professionals working in domestic violence and sexual assault, and works closely with schools to introduce the concept of gender-based violence into the curriculum. The center coordinates the Network of Trust, a team of 15 NGOs that fight gender-based violence in Serbia, and opens its doors each month for community stakeholders, who give direct input on programs and services. During the Balkan war, ITC served over 900 refugee children from Kosovo and other areas. As a way to generate income and educate others, the organization runs trainings on sexual assault for service providers and has trained approximately 5,000 government and NGO employees.</t>
  </si>
  <si>
    <t>Numbers served has decreased due to the organization's lower budget.</t>
  </si>
  <si>
    <t>Organizational budget has dropped due to a decrease in donors in Serbia.</t>
  </si>
  <si>
    <t>13325</t>
  </si>
  <si>
    <t>Initiative pour la Promotion de la Santé Rurale et le Développement Intégré au Burundi</t>
  </si>
  <si>
    <t>IPSDI has received a large amount of funding from Korea Hope Foundation to build a girls' boarding school.</t>
  </si>
  <si>
    <t>KOREA HOPE FOUNDATION</t>
  </si>
  <si>
    <t>SOUTH KOREA</t>
  </si>
  <si>
    <t>AMBASSADE DE FRANCE AU BURUNDI</t>
  </si>
  <si>
    <t>BURUNDI/FRANCE</t>
  </si>
  <si>
    <t>BURUNDI USA EMBASSY</t>
  </si>
  <si>
    <t>BURUNDI/USA</t>
  </si>
  <si>
    <t>MINISTERE DE LA SANTE AU BURUNDI</t>
  </si>
  <si>
    <t>BURUNDI</t>
  </si>
  <si>
    <t>13003</t>
  </si>
  <si>
    <t>transportation, school supplies, and operating costs.</t>
  </si>
  <si>
    <t>Initiative pour la Promotion de la Santé Rurale et le Développement Intégré au Burundi (IPSDI) promotes access to education through after-school learning activities for children in a post-conflict environment, especially girls and internally displaced children and youth, many of whom are, disabled, HIV-positive, or victims of sexual violence.</t>
  </si>
  <si>
    <t>GFC supports IPSDI’s girls’ education program, which provides after-school tutoring, assistance with school placement, reproductive health education, and mentorship activities.</t>
  </si>
  <si>
    <t>IPSDI received additional funding from a foundation and made more profits from its income-generating activities.</t>
  </si>
  <si>
    <t>Burundi Governmemnt  - Ministry of Public Health</t>
  </si>
  <si>
    <t>Korea Hope Foundation</t>
  </si>
  <si>
    <t xml:space="preserve">United Nations for Women’s Guild of Vienna </t>
  </si>
  <si>
    <t>Korea Han Assurance Company LTD</t>
  </si>
  <si>
    <t>12775</t>
  </si>
  <si>
    <t>transportation for the community outreach programs, school supplies, and operating costs.</t>
  </si>
  <si>
    <t>Initiative pour la Promotion de la Santé Rurale et le Développement Intégré au Burundi (IPSDI) promotes access to education through after-school learning activities for children in a post-conflict environment, especially girls and internally displaced children and youth, many of whom are , disabled, HIV-positive, or victims of sexual violence.</t>
  </si>
  <si>
    <t xml:space="preserve">GFC supports IPSDI’s girls’ education program, which provides after-school tutoring, assistance with school placement, reproductive health education, and mentorship activities. </t>
  </si>
  <si>
    <t>Although the 12-year civil war between Hutus and Tutsis in Burundi ended in 2005, the situation remains volatile. Among the threats to Burundi’s children are rape, sexual abuse, exploitation, recruitment by militias, internal displacement, kidnapping, and land mines. All of these negatively impact education, especially education for girls. Since the introduction of free primary education in 2005, the government of Burundi, with the support of other stakeholders, has made progress in encouraging more girls to go to school. However, girls tend to struggle to stay in school as they get older. Currently, the secondary-school enrollment ratio for girls is 15 percent, compared to 21 percent for boys. Challenges for girls intensify at puberty due to the lack of separate sanitation facilities for boys and girls at school, harmful traditional practices, early and forced marriage, teenage pregnancy, and cultural stereotypes regarding roles for girls.</t>
  </si>
  <si>
    <t>Founded in 2011, Initiative pour la Promotion de la Santé Rurale et le Développement Intégré au Burundi (IPSDI) is a youth-led organization that focuses on providing access to education, especially for girls and internally displaced children and youth. In an effort to provide comprehensive support, IPSDI also offers reproductive health services and assistance with family income-generating activities, and works with community leaders to enable them to respond to the needs of the children it serves. Many of the internally displaced children served by IPSDI are orphans, disabled, HIV-positive, or otherwise affected by HIV/AIDS. Many of the girls are victims of forced child marriage or survivors of sexual violence. Moise Ntigirinzigo, a founding member and the current director of IPSDI, holds a degree in public health and has overseas training in leadership and community development. Orphaned by the civil war as a child, he is passionate about programs that respond to the needs of children affected by conflict. He has vast experience working with faith-based institutions and government entities that facilitate rural communities’ access to education and health services. IPSDI has eight full-time staff members and 33 volunteers.</t>
  </si>
  <si>
    <t>IPSDI works with children in a post-conflict environment, whose situations are often exacerbated by other vulnerability factors such as poverty and gender. The focus of the organization is supporting young people, especially adolescent girls, to go to school, stay in school, and learn. IPSDI provides after-school learning support and helps with payment of school fees and school materials. Monthly counseling and outreach programs, along with biweekly home visits, form key components of IPSDI’s programs. To support its beneficiaries’ families and build a stronger community, the organization holds community meetings where parents are encouraged to form economic cooperatives and are educated on savings and how to start their own microbusinesses. The organization also addresses issues related to food security by promoting family backyard gardens. In areas where its beneficiaries are landless due to the war, IPSDI trains youth and their families in soap making and other simple income-generating activities. IPSDI also runs community advocacy programs to ensure that local leaders are equipped with basic advocacy skills to help draw the attention of community members to their role in the education of children.</t>
  </si>
  <si>
    <t>IPSDI runs an impressive program that is responsive to the needs of the community. The organization has dedicated leadership and an inspired team capable of accelerating its development. With GFC-facilitated peer-learning opportunities, IPSDI will be better equipped to support its program participants. IPSDI will be part of Echidna Giving’s girls’ education portfolio.</t>
  </si>
  <si>
    <t xml:space="preserve">German Embassy </t>
  </si>
  <si>
    <t xml:space="preserve">Ministry of Public Health </t>
  </si>
  <si>
    <t>Japanese Embassy</t>
  </si>
  <si>
    <t>13189</t>
  </si>
  <si>
    <t xml:space="preserve">Beirut </t>
  </si>
  <si>
    <t>Insan Association</t>
  </si>
  <si>
    <t xml:space="preserve">Zeina Saab (Nawaya Network, Lebanon) </t>
  </si>
  <si>
    <t>In the previous year, Insan focused on implementing its girl's education strategic plan, which was prepared with an organizational development award grant from GFC. Guidance from GFC sharpened Insan’s grassroots advocacy skills which improved the organization’s dealing with key government institutions such as the Ministry of Labor, Education, and Justice. Key lessons from Insan’s relationship building with the government were shared by Insan during the 2017 Knowledge Exchange workshop in Beirut. The organization also used various innovative non-traditional awareness creation methods such as beauty pageants and fashion shows to sensitize the Lebanese public on issues of forced marriages, refugees, and domestic servitude. As a result of all these achievements and GFC capacity-building efforts, Insan attracted the attention of important strategic partners such as Agencia Española de Cooperación Internacional para el Desarrollo and  Secours Catholique Caritas France to support its work.</t>
  </si>
  <si>
    <t>The number of children served increased because of Insan’s expansion of its girls’ education program and its efforts to respond to the needs of Syrian refugees.</t>
  </si>
  <si>
    <t>Insan’s expenditure budget increased due to more funding from existing donors and new grants from organizations such as GlobalGiving and the French Embassy.</t>
  </si>
  <si>
    <t>Secours catholiques SCCF</t>
  </si>
  <si>
    <t>france</t>
  </si>
  <si>
    <t>Piscca</t>
  </si>
  <si>
    <t>L'atelier</t>
  </si>
  <si>
    <t>wise</t>
  </si>
  <si>
    <t>penny appeal</t>
  </si>
  <si>
    <t>l'atelier</t>
  </si>
  <si>
    <t>12852</t>
  </si>
  <si>
    <t>school supplies for the girls’ education program and administrative expenses for supporting Syrian refugees.</t>
  </si>
  <si>
    <t xml:space="preserve">Insan Association promotes the rights of adolescent girls, especially those who are refugees, have been displaced, are involved in domestic work, or have been sexually or physically abused; ensures the girls’ physical safety; and helps them to obtain education, legal representation, and psychosocial support. </t>
  </si>
  <si>
    <t>GFC supports Insan’s girls’ education initiative, which provides girls with access to education and supports their academic growth and retention in school.</t>
  </si>
  <si>
    <t>In the past year, Insan has taken advantage of its increased visibility as a winner of the With and For Girls Award to promote its work on girls’ rights and education. Insan also utilized an organizational development award from GFC to revise its strategic plan and an opportunity grant to enhance the girls’ empowerment program. The organization has been highly effective in stepping up its efforts to respond to the needs of refugees, especially those from Syria, by working with families to ensure that the rights of the children are protected at all times. It is for this reason that Insan attended the Serbia Knowledge Exchange, where GFC partners working with refugees from Syria learned from and shared with each other and formed networks. Insan has attracted experienced volunteers who are currently helping to mobilize resources and structure the organization’s financial systems. The organization is also receiving guidance and coaching on enhancing its sustainability from GFC staff and from other experienced local organizations in Beirut.</t>
  </si>
  <si>
    <t>Some of Insan’s improved OCI scores, especially in HR, are due to experienced volunteers currently supporting the organization’s work. Other improvements are a result of the organizational development support Insan received from GFC.</t>
  </si>
  <si>
    <t>Wise</t>
  </si>
  <si>
    <t>Fondation Jean-Paul II</t>
  </si>
  <si>
    <t>Open Society Foundation</t>
  </si>
  <si>
    <t>Sesam</t>
  </si>
  <si>
    <t>12757</t>
  </si>
  <si>
    <t>12647</t>
  </si>
  <si>
    <t>12492</t>
  </si>
  <si>
    <t>staff salaries, community outreach program to promote girls’ education, and learning and teaching materials for strengthening the girls’ education program.</t>
  </si>
  <si>
    <t xml:space="preserve">Insan Association promotes the rights of adolescent girls, especially those who are refugees or displaced, involved in domestic work, or sexually or physically abused, by moving them to safer environments and helping them to obtain education, legal aid, and psychosocial support. </t>
  </si>
  <si>
    <t>GFC supports Insan’s girls’ education initiative, which provides girls with access to education and supports their academic growth and their retention in school.</t>
  </si>
  <si>
    <t>The number of children served almost doubled, mainly because of program expansion and the influx of Syrian refugees to Beirut, where some of them are being supported by Insan.</t>
  </si>
  <si>
    <t>The increased OCI scores in ML&amp;E and community relations are due to adding a team member with rich experience in M&amp;E and to Insan intensifying its community and local government activities to better serve refugees from Syria.</t>
  </si>
  <si>
    <t>The 130 percent increase in the expenditure budget is a result of Insan’s current donors increasing the size of their grants, as well as funding by new donors such as Switzerland-based Fondation Sesam.</t>
  </si>
  <si>
    <t>Insan has stretched its limited resources to support refugees from Syria, a decision that could potentially threaten the organization’s core program.</t>
  </si>
  <si>
    <t>WISE</t>
  </si>
  <si>
    <t>Open Society Foundations</t>
  </si>
  <si>
    <t>JPII</t>
  </si>
  <si>
    <t>Sesam Foundation</t>
  </si>
  <si>
    <t>12569</t>
  </si>
  <si>
    <t>12587</t>
  </si>
  <si>
    <t>12146</t>
  </si>
  <si>
    <t>learning materials for girls’ education program.</t>
  </si>
  <si>
    <t>Insan Association promotes the rights of adolescent girls, especially those who are refugees or displaced, involved in domestic work, or sexually or physical abused, by moving them to safer environments and helping them to obtain education, legal aid, and psychosocial support.</t>
  </si>
  <si>
    <t>Everyday life in Lebanon has been negatively affected by a number of factors, including political instability, safety and security issues, and, recently, the effects of the Syrian crisis. Currently, there are over 1 million Syrians registered or pending registration with UNHCR in Lebanon. By the end of 2014, the Syrian refugee population is expected to reach over 1.5 million. The refugee situation, coupled with existing poverty and unrest in Lebanon, has resulted in higher levels of insecurity and unemployment that have directly or indirectly affected the lives of the country’s young people, especially adolescent girls. While boys and young men are traditionally directly affected by conflict and unrest, girls and young women are also negatively affected during times of uncertainty, unrest, and economic hardship. The often hidden effects on girls are worsened by traditional and cultural expectations that require girls to perform certain roles, such as preparing the family’s food and taking care of the family’s everyday needs, that makes it more difficult for them to access education, stay in school, and learn. Additionally, gender-based discrimination deepens girls’ vulnerability to abuse, sexual violence, and unplanned pregnancy and increases girls’ risk of being denied opportunities for education and self-determination.</t>
  </si>
  <si>
    <t>Founded in 2011, Insan Association works with adolescent girls, especially those who have been subjected to sexual or physical abuse. The organization supports refugee and displaced children from within Lebanon and from other countries in the region, particularly Syria, and works closely with UNHCR local officials and community members to identify and support its beneficiaries. Insan also rescues and supports girls who are forced into early marriage, are involved in domestic work or child labor, or live in shantytowns with high levels of crime and violence. Insan removes girls from dangerous and unsafe situations and provides them with a safe environment, while helping them to obtain education, legal aid, and psychosocial support. Insan was founded by Charles Nasrallah, a local human rights activist who used to work with Amnesty International. As a result of his years of direct interaction with refugees and other vulnerable populations in Lebanon, he felt strongly that he should assist them, and with no support from outside donors, he used his own resources and support from friends and family to start Insan.</t>
  </si>
  <si>
    <t>With 14 full-time staff, seven part-time staff, and seven volunteers, Insan addresses the needs of abused or stigmatized girls by assisting them with obtaining education, legal aid, and psychosocial support. The organization runs a transitional shelter that provides a safe environment for girls removed from unsafe and abusive environments. It also runs biweekly outreach activities in some of the shantytowns in Beirut and the suburbs near eastern Beirut to sensitize families about the importance of girls’ education. Insan has a community school and a daily after-school program to help accelerate learning for its beneficiaries. Other programs prepare street-based girls and female domestic workers, many of whom are from Syria, to obtain legal status in Lebanon and integrate into the regular school system. Social workers and trained volunteers go on home visits to further provide customized support to help the girls and their families become self-sustaining. Insan works with other NGOs, such as GFC grantee partner Nawaya Network, to provide mentorship support to the girls.</t>
  </si>
  <si>
    <t>Insan is one of the few grassroots organizations in Beirut addressing the issue of refugees. Although it is a young organization, Insan has successfully developed partnerships with both local and international stakeholders to support internally displaced persons and refugees in Lebanon. At this stage of its development, support from GFC will help the organization to establish strong programmatic and administrative structures, enhance its visibility, and strengthen its girls’ education program and its child protection activities. Insan will be part of Echidna Giving’s initiative for girls’ education.</t>
  </si>
  <si>
    <t>WISE Philanthropy</t>
  </si>
  <si>
    <t>Swiss Development Agency for Cooperation</t>
  </si>
  <si>
    <t>Jean Paul II Foundation</t>
  </si>
  <si>
    <t>12694</t>
  </si>
  <si>
    <t>Cahul</t>
  </si>
  <si>
    <t>Institute for Rural Initiatives</t>
  </si>
  <si>
    <t>Our Courtyard</t>
  </si>
  <si>
    <t>Liliana Botnaru (Peace Corps)</t>
  </si>
  <si>
    <t>Lisa Fiala</t>
  </si>
  <si>
    <t>scholarships, facilitator salaries, and program materials for summer camps.</t>
  </si>
  <si>
    <t>Ograda Noastra works to ensure the equitable inclusion of marginalized communities in society by providing after-school activities for Roma children and undertaking public awareness campaigns.</t>
  </si>
  <si>
    <t>GFC supports the after-school Democracy Clubs, which bring together Roma and non-Roma children to become advocates for their rights and communities.</t>
  </si>
  <si>
    <t>Ograda Noastra has continued to develop its organization and programs every year. A few years ago, the organization made a successful leadership transition from the founder to a program manager, who has benefited from participation in the Ukraine Knowledge Exchange and who has excelled as the new director. During the past year, 33 more children attended the Democracy Clubs than in the previous year, and 70 workshops on children’s needs were conducted in the communities where the Democracy Clubs are active. For these workshops, Ograda Noastra involved local experts who were guided and trained by Ograda Noastra’s workshop trainers, using a workshop curriculum developed by the organization. In the past year, Ograda Noastra also worked with local authorities and local entrepreneurs to encourage them to take long-term ownership of these programs through their financial support, which rose slightly over the previous year. Ograda Noastra is planning to attend a 2016 Knowledge Exchange in Chisinau.</t>
  </si>
  <si>
    <t>Since year 4, the organization secured several multi-year grants to replicate its inclusion programs.</t>
  </si>
  <si>
    <t>The organization continues to report its chosen outcome only for participants in the Democracy Clubs, not for participants in all of its programs. The number of Democracy Club participants grew over the last year, as did participants in all programs.</t>
  </si>
  <si>
    <t>Ograda Noastra has successfully replicated its Democracy Clubs in schools in different parts of Moldova. Its other program on social inclusion for Roma children continues to be the model for this approach in Moldova.</t>
  </si>
  <si>
    <t>US embassy in Moldova</t>
  </si>
  <si>
    <t>Liechtenstein Development Service Foundation (LED) t</t>
  </si>
  <si>
    <t>Liechtenstein</t>
  </si>
  <si>
    <t>Parteneriat in Mission</t>
  </si>
  <si>
    <t>Bulgarian Orphan Fund</t>
  </si>
  <si>
    <t>11901</t>
  </si>
  <si>
    <t xml:space="preserve">Ograda Noastra works to ensure the equitable inclusion of marginalized communities in society by providing after-school activities for Roma children and undertaking public awareness campaigns. </t>
  </si>
  <si>
    <t>Ograda Noastra has grown to become one of the best-known grassroots NGOs in all of Moldova. Its founder, Ruslan Stanga, resigned as director of the organization in 2012 to become the special advisor to the prime minister of Moldova on Roma issues. Program manager Tatiana Costev stepped up as director, and the organization continued to thrive, securing a game-changing new program from the Foundation Liechtenstein Development Service (LED). The program focuses on the inclusion of Roma children in Moldovan schools and will be implemented in many towns outside of Ograda Noastra’s original city of Cahul. The LED program will use Ograda Noastra’s extensive experience in social inclusion as a model for other schools and towns. This support is a huge new step for the organization, but Ograda Noastra has built a strong foundation and team, and it is determined to continue its Democracy Clubs near Cahul and stay committed to its grassroots values as it works to promote social inclusion for Roma children all over Moldova.</t>
  </si>
  <si>
    <t>Only the first part of the new LED funding was received in 2013. The coming year’s expenditure budget will be significantly larger.</t>
  </si>
  <si>
    <t>Ograda Noastra's model has started expanding all across Moldova.</t>
  </si>
  <si>
    <t>LED Moldova</t>
  </si>
  <si>
    <t>11564</t>
  </si>
  <si>
    <t>Ograda Noastra has maximized its relationship with GFC to help build a stronger and more enduring organization. In 2011, Ograda Noastra founder and director Ruslan Stanga attended a GFC Knowledge Exchange. The following year, through the support of a GFC opportunity grant, he attended the European Foundation Centre conference. Stanga used these experiences to strengthen Ograda Noastra's organizational processes and attract increased international investment. The organization now has more diverse sources of income and is healthy enough that Stanga decided to step down as director in 2013 in order to become an adviser to the prime minister of Moldova for Roma issues. The organization has an interim director and is currently searching for a new executive director. GFC will support Ograda Noastra through this transition before exit.</t>
  </si>
  <si>
    <t>Embassy of Norway to Moldova</t>
  </si>
  <si>
    <t>10438.02</t>
  </si>
  <si>
    <t>Our grant supports the after-school Democracy Clubs, which bring together Roma and non-Roma children to become advocates for their rights and communities.</t>
  </si>
  <si>
    <t>Moldova, a small country located between Ukraine and Romania, is the poorest country in Europe. There are approximately 3.5 million people living in Moldova, including members of various ethnic groups such as Roma. Estimates place the country's Roma population at between 2 and 7 percent of the total population, but Roma have historically been stigmatized and treated as second-class citizens. The Moldovan authorities have primarily viewed problems concerning ethnic minorities as cultural issues: while the Moldovan Bureau for Interethnic Relations has supported some cultural activities for disadvantaged ethnic groups (such as Roma), it has not provided any other type of support, including improvements for education, infrastructure, or services. There are also no specific policies or actions for the inclusion of national minorities in Moldova. The city of Cahul, located in southern Moldova, has a large percentage of different ethnicities, including Ukrainian, Russian, Roma, and Bulgarian.</t>
  </si>
  <si>
    <t>Ograda Noastra's mission is to facilitate development in disadvantaged and marginalized communities in order to ensure community members' equitable inclusion in society. The organization addresses inclusion problems at the local level through a variety of projects and initiatives aimed at strengthening educational processes for minority students. These activities include programs that explore democracy while building skills for intercultural cooperation. Ograda Noastra has been working with Roma children and youth since its inception in 2004 and was the first organization in Moldova to create and maintain a Roma Club as a recreational club for Roma and non-Roma children. The organization was also the first Roma organization to form an official partnership with the Ministry of Education and Youth. Through this partnership, Ograda Noastra organized the first national campaign to motivate Roma parents to send their children to school. The organization's founder, Ruslan Stanga, is Roma and from the Cahul region. He received his master's degree in social development at the Metropolitan University of London in Budapest.</t>
  </si>
  <si>
    <t>Ograda Noastra has worked tirelessly since 2004 to provide programs and opportunities for Roma children and other minority children aged 9 to 16 through after-school clubs. The organization currently has two Democracy Clubs, located in the villages of Minjir and Zinstri, that bring together Roma and non-Roma children to learn and act as genuine democracy promoters. The clubs, which meet every two weeks during the school year, teach tolerance and acceptance of socially vulnerable and disadvantaged youth. The goal of these clubs is to inform, train, and mobilize participants so that they become more integrated into society and become advocates for their rights and communities.</t>
  </si>
  <si>
    <t>The organization received large new sources of funding in Year 3.</t>
  </si>
  <si>
    <t>U.S. Embassy-Moldova</t>
  </si>
  <si>
    <t>FHI-360</t>
  </si>
  <si>
    <t>10438.01</t>
  </si>
  <si>
    <t>Our grant supports the after-school democracy clubs and inclusion programs.</t>
  </si>
  <si>
    <t>Moldova, a small country located between Ukraine and Romania, is the poorest country in Europe. There are approximately 3.5 million people living in Moldova, including various ethnic groups such as the Roma. Estimates place the country's Roma population at between 2 and 7 percent of the total population, but Roma have historically been stigmatized and treated as second-class citizens. The Moldovan authorities have primarily viewed problems concerning minorities as cultural issues: the Moldovan Bureau for Interethnic Relations has "supported" disadvantaged ethnic groups (such as Roma) through different "cultural activities" meant to preserve Moldovan national heritage as well as the groups' culture and traditions, but have not provided any other type of support, including improvements for education, infrastructure, or services. There are also no specific policies or actions for the inclusion of national minorities in Moldova. The city of Cahul, located in southern Moldova, has a large percentage of different ethnicities, including Ukrainian, Russians, Roma, and Bulgarian.</t>
  </si>
  <si>
    <t>Ograda Noastra's mission is to facilitate development in disadvantaged and marginalized communities in order to ensure community members' equitable inclusion in society. The organization addresses inclusion problems at the local level through a variety of projects and initiatives aimed at strengthening educational processes for minority students. These activities include programs that explore democracy while building skills for intercultural cooperation. Ograda Noastra has been working with Roma children and youth since its inception in 2004 and was the first organization in Moldova to create and maintain a Roma Club as a recreational club for Roma and non-Roma children. The organization was also the first Roma organization to form an official partnership with the Ministry of Education and Youth. Through this partnership, Ograda Noastra organized the first national campaign on motivating Roma parents to send their children to school. The organization's founder, Ruslan Stanga, is Roma and from the Cahul region. He received his master's degree in social development at the Metropolitan University of London in Budapest.</t>
  </si>
  <si>
    <t>Ograda Noastra has worked tirelessly since 2004 to provide programs and opportunities for Roma children and other minority children aged 9 to 16 through after-school clubs and inclusion programs. The organization currently has two Democracy Clubs, located in the villages of Minjir and Zinstri, that bring together Roma and non-Roma children to learn and act as genuine democracy promoters. The clubs teach tolerance and acceptance of socially vulnerable and disadvantaged youth. The goal of these programs is to inform, train, and mobilize participants so that they become more integrated into society and become advocates for their rights and communities. The Democracy Clubs meet every two weeks during the school year.</t>
  </si>
  <si>
    <t>Ograda Noastra did not complete a Year 1 OCI evaluation.</t>
  </si>
  <si>
    <t>Embassy of Norway to Romania</t>
  </si>
  <si>
    <t>US Embassy to Moldova</t>
  </si>
  <si>
    <t>10438</t>
  </si>
  <si>
    <t>Ograda Noastra's democracy clubs and inclusion programs bring together Roma and non Roma students in an effort to debunk myths and create lasting ties in the community.</t>
  </si>
  <si>
    <t>Moldova, a landlocked country bordered by Ukraine and Romania and is the poorest country in Europe.  There are approximately 3.5 million people living in Moldova.  There are several ethnic minorities living in Moldova, include Roma.  Unfortunately real statistics do not exist on the number of the country's Roma and estimates are from 2-7% of the overall population.  As a rule, Moldovan support systems and community services are still based on old, soviet models.  The main problems concerning minorities in Moldova are seen by authorities primarily from a cultural perspective.  To date, Moldovan authorities through the accredited governmental institution (the Bureau for Interethnic Relations) "supported" disadvantaged ethnic groups (such as Roma) through different "cultural activities" meant to preserve Moldovan national heritage as well as Roma culture and traditions and did not/has not provided any other type of support.  Currently in Moldova, there are no specific, inclusive policies or actions for national minorities nor any concrete institutionalized civil society frameworks for promoting interculturality for capacity building and inclusive policy development.  There is also no allocated budget for supporting/improving education, infrastructure or the quality of services offered to marginalized minorities.  The city of Cahul, located in southern Moldova, has a large percentage of many different ethnicities including Ukrainian, Russian, Roma and Bulgarian.</t>
  </si>
  <si>
    <t>Ograda Noastra has been working efficiently with Roma children and youth since 2004.  Under different projects and initiatives Ogrda Noastra received good and excellent qualifications from different partner organization and foundation while addressing inclusion problems at the local level.  In 2004, Ograda Noastra was the first organization in Moldova to organization and maintain a Roma Club as an optional interest club for Roma and non-Roma children from the Cahul region.  The organization was also the first Roma organization that realized an official partnerships with the Ministry of Education and Youth.  Through this partnership Ograda Noastra, organized the first national campaign on motivating Roma parents to send their children to school, entitled "Parents, please send your children to school".  The organization's founder, Ruslan Stanga, is Roma and from Cahul region.  He received his Master's degree at the Central European University in Budapest.</t>
  </si>
  <si>
    <t>11559</t>
  </si>
  <si>
    <t>Institute of Leadership and Institutional Development</t>
  </si>
  <si>
    <t>teacher training, educational materials, and costs for administration and evaluation.</t>
  </si>
  <si>
    <t>Institute of Leadership and Institutional Development (ILID) serves the poorest sector of society in Karnataka, providing educational programs for primary-school students and livelihood generation programs for unemployed youth.</t>
  </si>
  <si>
    <t>GFC supports Project Pygmalion, which uses computer-aided instruction, role-playing, and interactive games to teach English and computer technology to children and youth as a means of increasing their readiness for the global economy, and also utilizes a non-computer-based English curriculum for students in remote areas where severe power outages limit access to computers.</t>
  </si>
  <si>
    <t>Over its six-year partnership with GFC, ILID has grown programmatically, increasing the number of schools implementing Project Pygmalion's computer-based English language project from 51 to 125. ILID benefited from several value-added services, including opportunity grants and participation in a Knowledge Exchange, as well as widespread visibility in both print and broadcast media facilitated by GFC. GFC anticipates that the organization will remain stable as it exits from GFC funding, and GFC will provide any necessary support during this transition.</t>
  </si>
  <si>
    <t>Percentage of program participants demonstrating a positive attitude towards the English language</t>
  </si>
  <si>
    <t>Balaji Trust</t>
  </si>
  <si>
    <t>1486.04</t>
  </si>
  <si>
    <t>ILID serves the poorest sector of society in Karnataka, providing educational programs for primary-school students and livelihood generation programs for unemployed youth.</t>
  </si>
  <si>
    <t>Our grant supports Project Pygmalion, which uses computer-aided instruction, role-playing, and interactive games to teach English and computer technology to children and youth as a means of increasing their readiness for the global economy, and also utilizes a non-computer-based English curriculum for students in remote areas where severe power outages limit access to computers.</t>
  </si>
  <si>
    <t>In India, education is often seen as the only ray of hope for the millions of children and youth living in abject poverty. In the Indian state of Karnataka, however, 500,000 youth remain unemployed after having graduated from Kannada-medium state schools, which use the local language (Kannada) for instruction. One major reason for this is that until very recently, in accordance with India's 1994 language policy, government primary schools did not teach English, an essential skill required for entrance into higher education and in the professional world. In Bengaluru (formerly Bangalore), the state capital, the ability to understand and speak English comfortably is essential to securing the lucrative jobs in the burgeoning information technology sector. The poorest strata of society are unable to make up for this educational deficiency, as these families cannot afford private tutoring or compensatory high-quality private education for their children.</t>
  </si>
  <si>
    <t>The Institute of Leadership and Institutional Development (ILID), founded in 2004, serves the poorest sector of society in Karnataka through educational and livelihood generation programs that target primary schools and areas where young adults are unemployed. Its major programs include Project Pygmalion (spoken English for poor children), Ekalavya (employment skills for unemployed graduates), management consulting to NGOs, training, and research. Project Pygmalion helps the poorest children overcome one of the most formidable educational obstacles: the inability to speak English. Dr. G. K. Jayaram, the founder and director of ILID, was the first chairman of Infosys (1982-1985) and from 2001 to 2003 created and directed the Infosys Leadership Institute at Mysore, India. In October 2007, he received the first Best Social Leader award from Dayananda Sagar Institutions.</t>
  </si>
  <si>
    <t>Project Pygmalion seeks to level the playing field for the poorest students and to address concrete gaps in education that impede their engagement and success in the professional world. Project Pygmalion works in schools with poor students between the ages of 9 and 16 to teach them the English language skills necessary for gainful employment. Selected volunteers work closely with the teachers in the classrooms to integrate English-learning curricula-taught through computers and mentoring-into the standard lesson plans. Each child learns to operate computers and gains English language skills through this process, spending 4.5 hours per week in Project Pygmalion. By the end of the academic year, the students in the program have learned spoken English, and the teachers have increased their own abilities to assist students in English-language acquisition. The program also uses audiovisual and interactive multimedia methods to interest the children in learning spoken English.</t>
  </si>
  <si>
    <t>ILID's budget decreased due to a reduction in staff.</t>
  </si>
  <si>
    <t>1486.03</t>
  </si>
  <si>
    <t>Our grant supports Project Pygmalion, which uses computer-aided instruction, role-playing, and interactive games to teach English and computer technology to children and youth as a means of increasing their readiness for the global economy; the project recently expanded to include English instruction through a non-computer-based curriculum for students in remote areas where severe power outages limit access to computers.</t>
  </si>
  <si>
    <t>In India, education is often seen as the only ray of hope for the millions of children and youth living in abject poverty. In the Indian state of Karnataka, however, 500,000 youth remain unemployed after having graduated from Kannada-medium state schools, which use the local-language (Kannada) for instruction. One major reason for this is that until very recently, in accordance with India's 1994 language policy, government primary schools did not teach English, an essential skill required for entrance into higher education and in the professional world. In Bengaluru (formerly Bangalore), the state capital, the ability to understand and speak English comfortably is essential to securing the lucrative jobs in the burgeoning information technology sector. The poorest strata of society are unable to make up for this educational deficiency, as these families cannot afford private tutoring or compensatory high-quality private education for their children.</t>
  </si>
  <si>
    <t>The program officer will engage the grantee partner in further dialogue to understand the OCI scores, as ILID recently changed its project manager.</t>
  </si>
  <si>
    <t>1486.02</t>
  </si>
  <si>
    <t>ILID's Project Pygmalion uses computer aided instruction, role playing, and interactive games to teach English and computer technology to children and youth from poor communities in Bengaluru as a means of increasing their readiness for the global economy.</t>
  </si>
  <si>
    <t>The program recently expanded to include English instruction through a non computer based curriculum for remote areas where severe power outages limit access to computers.</t>
  </si>
  <si>
    <t>This requires further dialogue with the organization.</t>
  </si>
  <si>
    <t>11383</t>
  </si>
  <si>
    <t>Malinalco</t>
  </si>
  <si>
    <t>Instituto del Rincón, A.C.</t>
  </si>
  <si>
    <t>The Corner Project of Malinalco</t>
  </si>
  <si>
    <t xml:space="preserve">Proyecto El Rincón de Malinalco provides crisis support for families with relatives living in the United States, as well as educational, vocational, and psychosocial support services for children of migrants. </t>
  </si>
  <si>
    <t>GFC supports El Rincón’s summer program for children of migrants, which aims to keep participating students in school, raise their self-esteem, and strengthen their social skills, in addition to teaching traditional woodcarving, an ancestral trade practiced in the region since the time of the Aztecs.</t>
  </si>
  <si>
    <t>Malinalco, located 70 miles southwest of Mexico City, is a small town of less than 30,000 inhabitants. Finding it difficult to earn a living in agriculture, the traditional livelihood in the region, many residents have recently migrated to the United States to seek work. Children left behind are at greater risk of dropping out of school and face psychological stress from growing up without one or both parents. In addition, according to Mexican census data, between 2005 and 2010, some 300,000 US-born children moved to Mexico. These children face a series of administrative and financial hurdles to enroll in Mexican schools, causing many of them to lose a year or more of school, and some to remain permanently outside the formal education system.</t>
  </si>
  <si>
    <t>Proyecto El Rincón de Malinalco was founded in 2004 to provide crisis support for families with loved ones living in the United States and to find creative solutions to difficult legal, financial, and social issues. The organization has since expanded its work to include educational, vocational, and psychosocial support services for children of migrants left behind in Malinalco, as well as legal services for US-born children of Mexican migrants moving to Mexico for the first time. The organization's founder and director, Ellen Calmus, is a US-born writer, photographer, and educator who has spent most of her adult life living and working in Mexico and Central America. In 2008, she was awarded the Quetzalcóatl Prize by the first lady of Mexico for her work supporting migrant families.</t>
  </si>
  <si>
    <t>El Rincón operates a three-week summer program that provides educational, recreational, and vocational training activities for children of migrants. Program participants also meet on Saturdays throughout the year, and the program currently serves 25 children and youth. The goals of the program include keeping participating students in school, raising their self-esteem, strengthening their social skills, and improving their communication skills in Spanish and English, as well as building their vocabulary in Nahuatl. The program also teaches traditional woodcarving, an ancestral trade practiced in the region since the time of the Aztecs. Medallions carved by the students are purchased by El Rincón and sold to supporters, providing income for both the organization and program participants. El Rincón also operates a crisis center, which last year helped 200 families with relatives in the United States navigate complicated legal and financial situations, using technology and creative problem solving to connect families across borders. Another program assists US-born children in navigating the bureaucracy required to enroll in local schools.</t>
  </si>
  <si>
    <t>El Rincón is a high-potential organization serving a vulnerable population of children, including those who have been abandoned, those whose parents are detained in the United States, and those whose parents died while attempting to migrate. The organization has evolved its programming in direct response to community needs and is addressing the complicated problems facing bi-national families in dynamic and innovative ways, such as using Internet-based calling services to allow for low-cost international phone calls and by creating rich networks with government agencies and partner nonprofits to solve complicated legal issues for migrant families. The addition of El Rincón to the grantmaking portfolio will move GFC to a significant investment level in Mexico and will also provide opportunities for mutual learning and cross-fertilization with other grantees working on migration issues in the region. GFC's initial grant will support programmatic and operating expenses.</t>
  </si>
  <si>
    <t>% of program participants who regularly attended school</t>
  </si>
  <si>
    <t>Maria Anna Brunner Fund</t>
  </si>
  <si>
    <t>San Carlos Foundation</t>
  </si>
  <si>
    <t>Mexican Episcopal Conference's Office on Migration</t>
  </si>
  <si>
    <t>Diocese of Toluca</t>
  </si>
  <si>
    <t>Diocese of Tenancingo</t>
  </si>
  <si>
    <t>913.05</t>
  </si>
  <si>
    <t>Salvador da Bahia</t>
  </si>
  <si>
    <t>Instituto Fazer Acontecer</t>
  </si>
  <si>
    <t>Make It Happen Institute</t>
  </si>
  <si>
    <t>staff salaries, sports equipment, and administrative expenses.</t>
  </si>
  <si>
    <t>Instituto Fazer Acontecer (IFA) promotes the positive development of marginalized youth in the most vulnerable areas of Salvador and in rural provinces in the state of Bahia through the power of sports and education.</t>
  </si>
  <si>
    <t>GFC supports the Sports and Citizenship program, which uses a combination of educational workshops, teamwork, and discipline to improve the behavior and physical well-being of participants, who range in age from 10 to 17.</t>
  </si>
  <si>
    <t>Founded in 2003 by the psychologist for a well-known Brazilian soccer team (Vitória), Instituto Fazer Acontecer (IFA) uses a combination of sports and citizenship training to promote the development of young people between the ages of 10 and 16 from poor and marginalized areas of Salvador. IFA involves young people in sports not only as a means of promoting teamwork, discipline, and physical well-being, but also as a means of engaging them in workshops and other activities on the rights and responsibilities of citizens as protagonists in their communities and in society in general. IFA works in close partnership with the local community, conducting its activities in facilities made available free of charge by universities, private clubs, and the municipal government.</t>
  </si>
  <si>
    <t>Due to the high demand for its services, IFA increased the number of beneficiaries in Castelo Branco from 70 to 120 last year, providing these children and youth with sports activities twice a week and regular citizenship and youth leadership workshops. In partnership with UNICEF, and with the help of a grant from the Inter-American Foundation, IFA identified local government sports authorities in six cities in the semi-arid region of Bahia to receive training from IFA on how to implement the organization's innovative and inclusive methodology. As a result, 240 children and youth in the provinces participated in programs run by IFA last year. In addition, as part of its public policy initiative, the organization trained 400 teachers and sports trainers in nine different cities across the state of Bahia. Since its first funding from GFC, IFA has increasingly gained significant recognition from national and international organizations, including UNESCO, UNICEF, and streetfootballworld.</t>
  </si>
  <si>
    <t>Percentage of program participants who demonstrated increased self-esteem</t>
  </si>
  <si>
    <t>Fluxo Serviços de Petroleo</t>
  </si>
  <si>
    <t>913.04</t>
  </si>
  <si>
    <t>IFA offers a combination of sports and citizenship training to promote teamwork, discipline, and physical well being among youth in some of the poorest areas of Salvador and works to increase their awareness of the rights and responsibilities of citizens as protagonists in their communities.</t>
  </si>
  <si>
    <t>Our grant helps support the operating costs of the Sports and Citizenship program in three program sites in Salvador.</t>
  </si>
  <si>
    <t>It would be difficult to overestimate the importance of soccer, or futebol, in Brazil-it is nothing short of a national obsession. However, this universally loved game is unfortunately also an exercise in social exclusion. While children can be found all over Brazil playing soccer barefoot on homemade fields, coaching and structured recreational teams for low-income youth are notably absent. In addition, public schools do not offer physical education classes, nor do they have junior varsity or varsity teams. In the northeastern region of Brazil, where 47 percent of the population lives on less than one dollar per day, many children grow up in favelas (shantytowns) and rarely have access to structured physical education. These children also have few incentives to stay in school, and many start working well before they have completed primary school.</t>
  </si>
  <si>
    <t>Young people in IFA's program receive four hours of sports training and three hours of citizenship training per week. Citizenship workshops focus on both rights and responsibilities, emphasizing the importance of full and positive participation in one's community and in society, as well as the need for individual initiative in charting the course of one's own growth and development. Workshops build awareness and promote action in areas such as conflict resolution, substance abuse, computer technology, environmental protection, domestic violence, sexual and reproductive health, gender equality, ethics, and Brazil's Statute on the Rights of Children and Adolescents. IFA also ensures participants' integration into the formal education system and regularly reviews students' report cards to identify areas for improvement and to provide appropriate support. Despite the challenges of working in neighborhoods heavily involved in drug trafficking and street violence, IFA continues to receive positive feedback from parents and community leaders regarding the effects of the program on the behavior and attitudes of participants.</t>
  </si>
  <si>
    <t>The organization's budget decreased due to currency exchange fluctuations and the loss of one major donor.</t>
  </si>
  <si>
    <t>Worktime Assessoria Empresarial</t>
  </si>
  <si>
    <t>913.03</t>
  </si>
  <si>
    <t>IFA offers a combination of sports and citizenship training to promote teamwork, discipline, and physical well-being among youth in some of the poorest areas of Salvador and works to increase their awareness of the rights and responsibilities of citizens as protagonists in their communities.</t>
  </si>
  <si>
    <t>It would be difficult to overestimate the importance of soccer, or futebol, in Brazil-it is nothing short of a national obsession. However, this universally loved game is unfortunately also an exercise in social exclusion. While children can be found all over Brazil playing futebol barefoot on homemade fields, coaching and structured recreational teams for low-income youth are notably absent. In addition, public schools do not offer physical education classes, nor do they have junior varsity or varsity teams. In the northeastern region of Brazil, where 47 percent of the population lives on less than one dollar per day, many children grow up in favelas (shantytowns) and rarely have access to structured physical education. These children also have few incentives to stay in school, and many start working well before they have completed primary school.</t>
  </si>
  <si>
    <t>Founded in 2003 by the psychologist for a well-known Brazilian soccer team (Vitória), Instituto Fazer Acontecer (IFA) uses a combination of sports and citizenship training to promote the development of young people between the ages of 10 and 17 from poor and marginalized areas of Salvador. IFA involves young people in sports not only as a means of promoting teamwork, discipline, and physical well-being, but also as a means of engaging them in workshops and other activities on the rights and responsibilities of citizens as protagonists in their communities and in society in general. IFA works in close partnership with the local community, conducting its activities in facilities made available free of charge by universities, private clubs, and the municipal government. IFA's long-term model for self-sufficiency is to use external funding to seed the program in a neighborhood, demonstrate preliminary results, and then link the program to financial support from local businesses, whose interest in community safety and stability is well served by engaging young people in positive and constructive activities.</t>
  </si>
  <si>
    <t>Young people in IFA's program receive four hours of sports training and three hours of citizenship training per week. Citizenship workshops focus on both rights and responsibilities, emphasizing the importance of full and positive participation in one's community and in society, as well as the need for individual initiative in charting the course of one's own growth and development. Workshops build awareness and promote action in areas such as conflict resolution, substance abuse, computer technology, environmental protection, domestic violence, sexual and reproductive health, gender equality, ethics, and Brazil's Statute on the Rights of Children and Adolescents. IFA also ensures participants' integration into the formal education system and regularly reviews students' report cards to identify areas for improvement and to provide appropriate support. Despite the challenges of working in neighborhoods heavily involved in drug tracking and street violence, IFA continues to receive positive feedback from parents and community leaders regarding the effects of the program on the behavior and attitudes of the participants.</t>
  </si>
  <si>
    <t>Numbers served directly are estimates, and IFA is not yet tracking numbers served indirectly.</t>
  </si>
  <si>
    <t>EMPower</t>
  </si>
  <si>
    <t>913.02</t>
  </si>
  <si>
    <t>The sports and citizenship program has recently expanded to serve students in the underserved community of Saramandaia.</t>
  </si>
  <si>
    <t>11371</t>
  </si>
  <si>
    <t>Instituto para el Desarrollo de la Mujer y la Infancia</t>
  </si>
  <si>
    <t>Institute for the Development of Women and Children</t>
  </si>
  <si>
    <t>salaries, workshop expenses, and administrative costs.</t>
  </si>
  <si>
    <t xml:space="preserve">Instituto para el Desarrollo de la Mujer y la Infancia (IDEMI) works with vulnerable children and youth in Panama, supplementing their formal education and raising awareness on child labor, preventive healthcare, gender equality, and civic participation. </t>
  </si>
  <si>
    <t>GFC supports IDEMI’s academic support and HIV/AIDS awareness programs for children and youth in three cities in central Panama.</t>
  </si>
  <si>
    <t>Despite challenges in obtaining stable, multiyear funding, IDEMI is recognized in Panama as an expert on children's rights, and the organization was recently selected by UNICEF to carry out a child and youth social services mapping project in the city of Colón, as well as to create an action plan to improve services and coverage. The organization was also elected as a member of the Observatory on Children's Rights, organized by Panama's Ombudsman's Office. Youth groups and mothers' associations, organized by IDEMI in the three cities where the organization works, now operate semi-independently, running their own programs and advocating for increased government support for education and child protection.</t>
  </si>
  <si>
    <t>Number of program participants who demonstrate improved reading and writing skills</t>
  </si>
  <si>
    <t>1205.04</t>
  </si>
  <si>
    <t>IDEMI works with vulnerable children and youth in Panama, supplementing formal education and raising awareness on child labor, preventive healthcare, gender equality, and civic participation.</t>
  </si>
  <si>
    <t>Our grant supports IDEMI's academic support and HIV/AIDS awareness programs for children and youth in three cities in central Panama.</t>
  </si>
  <si>
    <t>With an annual per capita income of almost $7,000, Panama is a solidly middle-income country. Yet a high average income obscures very high levels of inequality, and pockets of extreme poverty and marginalization persist throughout the country. According to UNDP data, 40 percent of the population lives below the national poverty line, with 26 percent living in extreme poverty. Roughly 15 percent of all children are undernourished and have not received their basic immunizations. Rural indigenous poverty is particularly widespread. It is common for poor children from rural areas to immigrate to the cities to work as domestic servants in return for room and board. Unfortunately, many of these children end up in slavery-like conditions, working seven days a week from morning to night, sleeping on the floor, suffering physical and often sexual abuse, and being denied the opportunity to attend school.</t>
  </si>
  <si>
    <t>Instituto para el Desarrollo de la Mujer y la Infancia (IDEMI) was founded in 1998 to promote and protect the rights of women, children, and adolescents and to promote their full participation in the construction of a just and equitable society. Deeply rooted at the community level, the organization emerged from an informal initiative by local leaders to rebuild their communities following the US invasion of Panama in 1989. IDEMI now works in four primary areas: education, child labor, sexual exploitation, and HIV/AIDS. All of its programs promote self-empowerment and initiative as the keys to long-term sustainable change.</t>
  </si>
  <si>
    <t>IDEMI's target population within its child labor program is girls aged 9 to 18 who work as domestic servants in non-relative households, where they are frequently subjected to exploitation and abuse. In collaboration with local schools, and often following intervention with the girls' employers, IDEMI helps the girls reenroll in school, pays for school fees and materials, and provides tutoring and educational support. The organization conducts weekly workshops and discussion groups in which the girls share their challenges and learn skills and strategies for overcoming them, and also helps the girls understand and defend their rights. In the course of its work, IDEMI found that the girls need a safe space that belongs only to them-private space is completely lacking in the homes where they work, and this deficiency has had a profoundly negative impact on their mental and emotional well-being. In response, IDEMI created a semi-residential center, largely managed by the adolescent girls in the program, where they can study, rest, play, and simply be children.</t>
  </si>
  <si>
    <t>IDEMI continues to refine its methodology for tracking children and youth served directly and indirectly, and year 6 reflects more accurate reporting.</t>
  </si>
  <si>
    <t>1205.03</t>
  </si>
  <si>
    <t>Our grant supports IDEMI's child labor program, which targets girls working as domestic servants in non-relative households, where they are almost always subjected to exploitation and abuse.</t>
  </si>
  <si>
    <t>Last year, IDEMI reported numbers directly served for the program directly supported by GFC. This year, the grantee is reporting numbers for the entire organization.</t>
  </si>
  <si>
    <t>Children's Defense International</t>
  </si>
  <si>
    <t>10365</t>
  </si>
  <si>
    <t>Instituto para la Superación de la Miseria Urbana</t>
  </si>
  <si>
    <t>25,000 USD to strengthen fundraising capacity and establish a reserve fund.
5,000 USD for the partial salary of a fundraiser.
800 USD for trainings for management and technical staff.
2,700 USD for learning exchanges and associated travel expenses.
1,500 USD for administrative costs and the purchase of a new computer.
15,000 USD to create a revolving fund to facilitate cash flow by bridging funding gaps.</t>
  </si>
  <si>
    <t>NO Report on P Drive</t>
  </si>
  <si>
    <t>In 1992, several community-based organizations from marginal communities around Guatemala City formed Instituto para la Superación de la Miseria Urbana (ISMUGUA) to engage in a wide range of community development efforts. The organization provides training in areas such as alternative income generation, financial management, organizational development, and leadership skills and helps to coordinate community development campaigns. ISMUGUA now works in 22 communities with a combined population of approximately 35,000 people. ISMUGUA's Community Children's Centers help communities confront the lack of quality daycare and early childhood development opportunities by establishing centers for children from birth to age 7 who live in informal urban settlements. Each center is built by members of the community on land ceded by the municipal council and is run by "mother-educators" from the community who receive training in early childhood development. Participating children develop cognitively and socially, explore, and learn in each corner of the center: there is a music corner, a reading corner, a science corner, and a counting corner. The centers provide physical and mental stimulation and socialization and encourage the development of psychomotor skills.
Since first receiving GFC funding in 2003, ISMUGUA has increased its annual organizational budget from $88,935 to nearly $200,000, thanks in part to attracting the support of donors such as the International Development Exchange and Oxfam. In 2008, GFC provided an emergency grant to ISMU to help several children orphaned when an avalanche of trash killed their parents who were working at Guatemala City's largest dump. These children were placed with their extended families and in some cases with adopted families who lived in the same community.  This past year, ISMUGUA also provided technical assistance to two new community organizations planning to work with preschool-age children, demonstrating educational materials and offering teacher trainings. ISMUGUA also participated in two GFC Knowledge Exchanges in Central America.</t>
  </si>
  <si>
    <t>10528</t>
  </si>
  <si>
    <t>13326</t>
  </si>
  <si>
    <t xml:space="preserve">International Child Resource Institute - Nepal </t>
  </si>
  <si>
    <t>Joan Lombardi, former GFC consultant; and Indira Ranamagar, founder of Prisoners Assistance Nepal (Nepal)</t>
  </si>
  <si>
    <t>ICRI's executive director, Dhirendra, participated in the knowledge exchange in Nepal in June 2017. GFC convened a small gathering for local philanthropists and introduced ICRI to the Chaudhry Group for further conversations. GFC also chose ICRI as one of the two partners from Nepal to be highlighted in its film for the upcoming Saatchi event and also to be used more generally for communications/fundraising purposes. ICRI is going to be receiving 3 opportunity grants funded from the Global Giving grant, they will be used towards an ECD capacity building/training for teachers, a 3 day organizational development workshop for ICRI staff and board, and a parental/community sensitization workshop.</t>
  </si>
  <si>
    <t>13163</t>
  </si>
  <si>
    <t>13025</t>
  </si>
  <si>
    <t>teacher trainings and school improvement costs.</t>
  </si>
  <si>
    <t xml:space="preserve">International Child Resource Institute (ICRI) works with Kathmandu’s school system to create child-friendly learning environments and strong education programs, and partners with school leaders, teachers, parents, and the government to ensure buy-in and sustainability. </t>
  </si>
  <si>
    <t xml:space="preserve">GFC supports ICRI’s temporary learning centers, which engage and empower children affected by the 2015 Nepal earthquake through stronger curricula and teacher trainings, as well as art therapy and improvements in school infrastructure. </t>
  </si>
  <si>
    <t>Over the past year, the children served through ICRI’s GFC-supported temporary learning centers began demonstrating growth in academics, abstract reasoning, and independent thinking. The organization also continued working with government schools to create learning-friendly environments for young children; ICRI created four additional child-friendly classrooms last year, while also conducting teacher trainings and helping develop teaching and learning materials. The executive director of the organization attended the 2016 regional Knowledge Exchange in Nepal, where he was able to network with other GFC partners and took away key learnings about board engagement and financial management to implement at ICRI.  As a result, the ICRI board carried out an internal evaluation of the organization to strengthen its monitoring and evaluation capacity as well as its financial management systems.</t>
  </si>
  <si>
    <t>The number of children served decreased because ICRI reduced its earthquake rehabilitation efforts.</t>
  </si>
  <si>
    <t>No baseline data available.</t>
  </si>
  <si>
    <t>Karuna Foundation</t>
  </si>
  <si>
    <t>Tewa</t>
  </si>
  <si>
    <t>Other Individual and Institutional Donations</t>
  </si>
  <si>
    <t>Nepal, USA and Europe</t>
  </si>
  <si>
    <t>12657</t>
  </si>
  <si>
    <t>salaries, teacher trainings, and school improvement costs.</t>
  </si>
  <si>
    <t>Nepal was engulfed in a civil war between 1996 and 2006, during which time much of its infrastructure and economy were destroyed. On April 25, 2015, the country lost much of what it had rebuilt, during a 7.8 magnitude earthquake that killed over 8,000 people and injured 21,000. According to the United Nations, 8 million people, or more than a quarter of Nepal’s population, were affected by the massive earthquake and its aftershocks. UNICEF estimated that nearly 1.7 million children were displaced and more than 95,000 children were forced to live in temporary shelters in different parts of the country. An estimated 7,500 schools were either destroyed or damaged beyond use, leaving nearly 600,000 children unable to resume their education. The combination of Nepal’s political turmoil and one of the worst natural disasters the country has seen has resulted in a large population of children without access to education, healthcare, and protection.</t>
  </si>
  <si>
    <t>International Child Resource Institute - Nepal (ICRI-Nepal) was registered as an independent, local NGO in 2007 by its founder, Dhirendra Lamsal, after initially launching as an international organization in 2003. At its onset, the organization focused on running school improvement programs in government and community schools and worked with low-income families to support children’s access to school, with a particular focus on girls. Since the earthquake in 2015, ICRI-Nepal has expanded its work to include both boys and girls affected by the aftermath of the disaster and has started functioning in temporary learning centers. The organization has established its school improvement program in eight schools (five prior to the earthquake and three since then) that teach preschool through first grade. The three schools that it began working with after the earthquake are temporary learning centers that require additional efforts to ensure a safe environment that is conducive to learning. While the physical structures are created by the government, and the schools have their own teachers, there are no teaching materials and no ability on the part of the teachers to create any. ICRI-Nepal therefore creates and provides teaching materials and conducts teacher training to help teachers craft lesson plans and improve their teaching methods. The organization also works with the government to improve the physical infrastructure and environment of the schools and engages the community by coordinating and facilitating parent-teacher associations and school management committees, which are made up of principals, teachers, and community members.</t>
  </si>
  <si>
    <t>Through its school improvement program, ICRI-Nepal works with school leadership, teachers, parents, and the government to create a strong education program for young children at the eight schools in which it operates. Program staff visit each school once a week, every week, for three to four hours per visit. During this time, program staff work with teachers, while the children are present, to observe and improve their teaching methodologies, create materials for the day, and develop monthly or daily schedules. ICRI-Nepal staff also ensure that the learning space is safe and child-friendly by conducting repair and maintenance work. The organization has engaged a therapist from the Netherlands through the Volunteer Service Overseas program to work with children and their families, and she is training a local therapist to take over, with a transition plan in place. The therapist visits one school every 15 days, and all eight schools get visited during that period. The current therapist focuses on art therapy and also finds opportunities to connect with the families of the children separately. A program manager also conducts site visits to increase families’ awareness on health and hygiene issues.</t>
  </si>
  <si>
    <t>ICRI-Nepal provides a high-quality and integrated approach to education during an important period of long-term, post-disaster, community rehabilitation. The organization is poised for further growth and expansion, with the goal to engage with five more temporary learning centers in 2016. Due to its post-earthquake work with children, ICRI-Nepal will be funded by GlobalGiving.</t>
  </si>
  <si>
    <t>Save the Children US</t>
  </si>
  <si>
    <t xml:space="preserve">Tewa and Nagarik Aawaz </t>
  </si>
  <si>
    <t>891.04</t>
  </si>
  <si>
    <t>International Trust for the Education of Zambian Orphans</t>
  </si>
  <si>
    <t>ITEZO empowers orphaned and vulnerable children and youth in urban shantytowns through educational support and vocational skills training programs.</t>
  </si>
  <si>
    <t>Our grant supports ITEZO's education program, which covers school fees and the cost of educational materials for orphaned and vulnerable children in primary and secondary school who would otherwise be unable to afford to attend school.</t>
  </si>
  <si>
    <t>The HIV/AIDS epidemic has had a profound effect on Zambia, weakening public service systems and reversing economic gains. According to UNAIDS, one in every six adults in Zambia is HIV-positive, and 700,000 children have been orphaned by AIDS. In most cases, extended family networks have assumed responsibility for caring for these children, opening their overcrowded homes and sharing their meager resources. However, their limited resources restrict the level of support and opportunities they can provide for the orphans they take in. A large number of orphaned and vulnerable children do not have access to education, particularly secondary school. While 74 percent of Zambian children enroll in primary school, which is free, only 24 percent attend high school, where tuition is required. Eliminating the barrier to secondary school is critical to breaking the cycle of poverty trapping orphaned and vulnerable children.</t>
  </si>
  <si>
    <t>The International Trust for the Education of Zambian Orphans (ITEZO) was established in 2001 to empower children, youth, and women through skills training and educational support. Focusing on urban shantytown communities, ITEZO implements three main programs: scholarships for orphaned and vulnerable children, vocational skills training in knitting and sewing, and job placement. The scholarship program targets children in secondary school and pays for school fees, materials, and uniforms. The vocational skills training is offered to young women, most of whom are teenage mothers. They receive training in machine knitting and sewing, and due to the high quality of their work, they are often solicited by schools and hotels to make student and employee uniforms. Upon completion of the training, some young women are given loans to start their own clothing businesses, while others are assisted through the job placement program. A member of the Children in Need Network and the Forum for Advancement of Women's Education, ITEZO has been featured on local radio and television. A respected leader in her community, ITEZO founder Mary Kasonde received the Woman of Distinction award from a local organization.</t>
  </si>
  <si>
    <t>ITEZO's education program provides educational opportunities to 69 orphaned and vulnerable children in primary and secondary school. The program pays for the children's tuition, school fees, and exam fees, and the education program coordinator conducts home visits and monitors the children's academic progress by working with school officials. Currently, most of ITEZO's children attend a community school with strong ties to ITEZO, enabling the group to monitor the children's academic experience closely. The organization also runs a household gardening program, whereby the children and their guardians are trained in local farming and provided with seeds to start gardening around their homes. This program, which was funded initially by GFC's health and well-being grant in 2007, has become a core part of ITEZO's work, ensuring that the children's nutritional needs are met along with their educational ones.</t>
  </si>
  <si>
    <t>Due to large increases in school fees, ITEZO's scholarship program was not able to support as many students in year 5.</t>
  </si>
  <si>
    <t>Number of students who demonstrate improved school performance</t>
  </si>
  <si>
    <t>Scotish Boarders African AIDS Group</t>
  </si>
  <si>
    <t>Gill Reeve Trust Fund</t>
  </si>
  <si>
    <t>UBS</t>
  </si>
  <si>
    <t>891.03</t>
  </si>
  <si>
    <t>The International Trust for the Education of Zambia Orphans (ITEZO) was established in 2001 to empower children, youth, and women through skills training and educational support. Focusing on urban shantytown communities, ITEZO implements three main programs: scholarships for orphaned and vulnerable children, vocational skills training in knitting and sewing, and job placement. The scholarship program targets children in secondary school and pays for school fees, materials, and uniforms. The vocational skills training is offered to young women, most of whom are teenage mothers. They receive training in machine knitting and sewing, and due to the high quality of their work, they are often solicited by schools and hotels to make student and employee uniforms. Upon completion of the training, some young women are given loans to start their own clothing businesses, while others are assisted through the job placement program. A member of the Children in Need Network and the Forum for Advancement of Women's Education, ITEZO has been featured on local radio and television. A respected leader in her community, ITEZO founder Mary Kasonde received the Woman of Distinction award from a local organization.</t>
  </si>
  <si>
    <t>: ITEZO's education program provides educational opportunities to 80 orphaned and vulnerable children in primary and secondary school. The program pays for the children's tuition, school fees, and exam fees, and the education program coordinator conducts home visits and monitors the children's academic progress by working with school officials. Currently, most of ITEZO's children attend a community school with strong ties to ITEZO, enabling the group to monitor the children's academic experience closely. The organization also runs a household gardening program, whereby the children and their guardians are trained in local farming and provided with seeds to start gardening around their homes. This program, which was funded initially by GFC's health and well-being grant in 2007, has become a core part of ITEZO's work, ensuring that the children's nutritional needs are met along with their educational ones.</t>
  </si>
  <si>
    <t>Year 2 was ITEZO's first time completing the OCI, and its scores were inflated. With more experience and GFC's organizational development support, the organization appears to be arriving at more accurate measures.</t>
  </si>
  <si>
    <t>Scottish Borders Africa AIDS Group</t>
  </si>
  <si>
    <t>11946</t>
  </si>
  <si>
    <t>Interstages, Inc.</t>
  </si>
  <si>
    <t xml:space="preserve">staff salaries, staff capacity building, rent, and program materials. </t>
  </si>
  <si>
    <t xml:space="preserve">Interstages provides educational advancement through the arts for at-risk children in Southeast DC. </t>
  </si>
  <si>
    <t>GFC supports Interstages’ arts program, which helps students focus on personalized academic goals through a distinctive integrated curriculum that teaches fundamental music and art skills.</t>
  </si>
  <si>
    <t>During the 2012-2013 school year, Interstages entered into a partnership with Savoy Elementary and the President’s Committee on Arts and Humanities to implement its curriculum at the school. This initiative was part of a national program called the Turnaround Arts Initiative. Savoy Elementary, using the curriculum created by Interstages, was recognized as the lead organization in the national launch of the project. Additionally, Interstages implemented a partnership for the 2013-2014 school year with the Bishop T. Walker School for Boys.</t>
  </si>
  <si>
    <t>Percentage of program participants reporting increased confidence in school</t>
  </si>
  <si>
    <t>11595</t>
  </si>
  <si>
    <t>staff salaries, staff capacity building, rent, and program materials.</t>
  </si>
  <si>
    <t>Interstages provides educational advancement through the arts for at-risk children in Southeast DC.</t>
  </si>
  <si>
    <t>GFC supports Interstages' arts program, which helps students focus on personalized academic goals through a distinctive integrated curriculum that teaches fundamental music and art skills.</t>
  </si>
  <si>
    <t>In the past year, Interstages has transitioned to working under contract for the Turnaround Arts initiative, a federal program to bring the arts to low-performing schools. As part of this initiative, Interstages has brought its model to Savoy Elementary School in Southeast DC, where it works with low-performing students through its integrated arts curriculum. The school has noted significant increases in these students' academic achievements, and Interstages has hired new arts educators to add to its staff.</t>
  </si>
  <si>
    <t>Interstages' programmatic focus has shifted in the last year from at-risk girls to both boys and girls, and the organization is now working in partnership with Savoy Elementary School in Southeast DC. Interstages will be closely monitored in the upcoming year.</t>
  </si>
  <si>
    <t>Children Youth and Investment Trust</t>
  </si>
  <si>
    <t>10417.02</t>
  </si>
  <si>
    <t>Interstages provides opportunities for early-adolescent girls in low-income neighborhoods in Southeast DC to discover their talents, strengthen and develop their skills, and heighten their self-awareness, setting the stage for a successful transition into young adulthood.</t>
  </si>
  <si>
    <t>Our grant provides general support to help the organization maintain a safe, productive space where the girls can focus on personalized academic goals through a distinctive integrated curriculum that teaches fundamental music and art skills.</t>
  </si>
  <si>
    <t>Washington DC has struggled with persistent poverty for many years. Despite pockets of immense wealth, a recent report from the DC Fiscal Policy Institute states that nearly one in three children in DC lives in poverty, about double the national average. Wards 7 and 8 are where much of this poverty exists. In these wards, adult functional literacy hovers around 50 percent; unemployment is around 30 percent (three times the District-wide unemployment rate); the amount of affordable housing is shrinking; and gangs, drugs, and sexual exploitation are commonplace. Families continue to fight hard to meet their basic needs and struggle to access opportunities that will enable their children to thrive. In this environment, adolescent girls are particularly vulnerable, facing an array of cultural and social expectations that stand in the way of their development, safety, and academic success.</t>
  </si>
  <si>
    <t>Founded in 2005, Interstages, Inc., was the brainchild of Noel Tieszen and Herb Scott. Frustrated with their experiences as teachers in DC Public Schools, Tieszen and Scott created Interstages to provide opportunities for girls between the ages of 11 and 15 in the low-income neighborhoods of Southeast DC to discover their talents, strengthen and develop their skills, and heighten their self-awareness, setting the stage for a successful transition to young adulthood. Interstages' students come primarily from the cooperatively owned Naylor Gardens apartments and the Woodland Terrace public housing project located on the border of Wards 7 and 8. Many of the girls have been in and out of the foster care system, one-third have experienced the death of a parent, and too many experience violence on a regular basis. The focus on adolescent girls resulted from Tieszen and Scott's desire to create a safe space in which the distinct developmental needs of adolescent girls could be addressed. Co-founder Herb Scott is currently the interim executive director.</t>
  </si>
  <si>
    <t>Interstages' exclusive service is its after-school youth development program for 13 middle-school girls, which operates at the Hillcrest Recreation Center from 3:30 to 6:00 four days per week. Three key program elements make the Interstages model unique: an exclusive focus on early adolescent girls, personalized academic goals, and a distinctive integrated curriculum that teaches fundamental music and art skills. Academic skill building and tutoring are used to empower the girls to take ownership of their own learning and set SMART (specific, measureable, attainable, relevant, and time-bound) goals, while teaching music and the arts in a cultural and historical context engages the girls and provides a creative outlet. To ensure depth and individualization of programming, Interstages caps enrollment to maintain a ratio of no more than six girls per program staff member. Through this program, Interstages develops strong, profound relationships with the girls and their families and provides a safe, protective space in which these girls can learn, develop, and grow.</t>
  </si>
  <si>
    <t>Peyton McCall, Inc</t>
  </si>
  <si>
    <t>10417.01</t>
  </si>
  <si>
    <t>Interstages, Inc., provides opportunities for early-adolescent girls in low-income neighborhoods in Southeast DC to discover their talents, strengthen and develop their skills, and heighten their self-awareness, setting the stage for a successful transition into young adulthood.</t>
  </si>
  <si>
    <t>Our grant provides general support to help the organization provide a safe, productive space where the girls can focus on personalized academic goals through a distinctive integrated curriculum that teaches fundamental music and art skills.</t>
  </si>
  <si>
    <t>Washington DC has always struggled with persistent poverty. Despite pockets of immense wealth, a recent report from the DC Fiscal Policy Institute states that nearly one in three children in DC lives in poverty, about double the national average. Wards 7 and 8 are where much of this poverty exists. In these wards, adult functional literacy hovers just under 50 percent; unemployment is around 30 percent (three times the District-wide unemployment rate); the amount of affordable housing is shrinking; and gangs, drugs, and sexual exploitation are commonplace. Families continue to fight hard to meet their basic needs and struggle to access opportunities that will enable their children to thrive. In this environment, adolescent girls are particularly vulnerable, facing an array of cultural and social expectations that stand in the way of their development, safety, and academic success.</t>
  </si>
  <si>
    <t>Founded in 2005, Interstages, Inc., was the brainchild of Noel Tieszen and Herb Scott. Frustrated with their experiences as teachers in DC Public Schools, Tieszen and Scott created Interstages to provide opportunities for early adolescent girls between the ages of 11 and 15 in the low-income neighborhoods of Southeast DC to discover their talents, strengthen and develop their skills, and heighten their self-awareness, setting the stage for a successful transition to young adulthood. Interstages' students come primarily from the cooperatively owned Naylor Gardens apartments and the Woodland Terrace public housing project located on the border of Wards 7 and 8. Many of the girls have been in and out of the foster care system, one-third have experienced the death of a parent, and too many experience violence on a regular basis. The focus on adolescent girls resulted from Tieszen and Scott's desire to create a safe space in which the distinct developmental needs of adolescent girls could be addressed. Co-founder Herb Scott is currently the interim executive director.</t>
  </si>
  <si>
    <t>Interstages' exclusive service is its afterschool youth development program for 18 middle-school girls, which operates at the Hillcrest Recreation Center from 3:30 to 6:00 four days per week. Three key program elements make the Interstages model unique: an exclusive focus on early adolescent girls, personalized academic goals, and a distinctive integrated curriculum that teaches fundamental music and art skills. Academic skill building and tutoring are used to empower the girls to take ownership of their own learning and set SMART (specific, measureable, attainable, relevant, and time-bound) goals, while teaching music and the arts in a cultural and historical context engages the girls and provides a creative outlet. To ensure depth and individualization of programming, Interstages caps enrollment to ensure a ratio of no more than six girls per program staff member. Through this program, Interstages develops strong, profound relationships with the girls and their families, and is providing a safe, protective space for these girls to learn, develop, and grow.</t>
  </si>
  <si>
    <t>In the past two years, three non GFC capacity building grants totaling $50,000 have been awarded to Interstages, focusing on improving IT, sustainability planning, financial systems, and program evaluation.</t>
  </si>
  <si>
    <t>Funding received from the DC government and corporations has decreased in the past two years; however, Interstages has attracted some new small grants funders like GFC.</t>
  </si>
  <si>
    <t>Center for Neighborhood Enterprise</t>
  </si>
  <si>
    <t>Harman Family Foundation</t>
  </si>
  <si>
    <t>10417</t>
  </si>
  <si>
    <t>Interstages, Inc., provides opportunities for early adolescent girls in low income neighborhoods in Southeast DC to discover their talents, strengthen and develop their skills, and heighten their self awareness, setting the stage for a successful transition into young adulthood.</t>
  </si>
  <si>
    <t>The Afterschool Youth Development Program for at-risk girls provides a safe, productive space for girls between the ages of 11 and 15 and focuses on personalized academic goals through a distinctive integrated curriculum that teaches fundamental music and art skills.</t>
  </si>
  <si>
    <t>Washington DC has struggled with persistent poverty for many years. Despite pockets of immense wealth in the city, a recent report from the DC Fiscal Policy Institute states that nearly one in three children in DC lives in poverty, about double the national average. Wards 7 and 8 are where much of this poverty exists. In these wards, adult functional literacy hovers just under 50 percent; unemployment is currently at almost 30 percent (three times the District-wide unemployment rate); the amount of affordable housing is shrinking; and gangs, drugs, and sexual exploitation are commonplace. Families continue to fight hard to meet their basic needs and struggle to access opportunities that will enable their children to thrive. In this environment, adolescent girls are particularly vulnerable, facing an array of cultural and social expectations that stand in the way of their development, safety, and academic success.</t>
  </si>
  <si>
    <t>Founded in 2005, Interstages, Inc., was the brainchild of a teachers-lounge discussion between Noel Tieszen and Herb Scott. Frustrated with their experiences as teachers in DC Public Schools, Tieszen and Scott created Interstages to provide opportunities for early adolescent girls between the ages of 11 and 15 in the low-income neighborhoods of Southeast DC to discover their talents, strengthen and develop their skills, and heighten their self-awareness, setting the stage for a successful transition to young adulthood. Interstages' students come primarily from the cooperatively owned Naylor Gardens apartments and the Woodland Terrace public housing project located on the border of Wards 7 and 8. Many of the girls have been in and out of the foster care system, one-third have experienced the death of a parent, and too many experience violence on a regular basis. The focus on adolescent girls resulted from Tieszen and Scott's desire to create a safe space in which the distinct developmental needs of adolescent girls could be addressed, as well as to meet the need within the community for girl-focused programming (many programs specifically for boys were already operating). Interstages' three staff members have nearly 30 years of combined experience working with youth. In addition, all staff hold DC BEST Advancing Youth Development certification and have participated in the Stewards of Children Sexual Abuse Prevention Training. Tieszen is currently Interstages' executive director, and Scott is chair of the board.</t>
  </si>
  <si>
    <t>13203</t>
  </si>
  <si>
    <t>Iroda</t>
  </si>
  <si>
    <t>Willpower</t>
  </si>
  <si>
    <t>Kate Lapham (Open Society Institute, Tajikistan)</t>
  </si>
  <si>
    <t xml:space="preserve">GFC began supporting Iroda just after the organization registered as an NGO. At the time, the organization was helping 20 kids in a small cottage on a $20,000 budget. During the six year relationship with GFC, Iroda's number of beneficiaries has grown over twelve-fold. Their budget has increased by almost 400 percent. They are now the primary organization in Tajikistan working with autistic children and working with health care officials to correctly diagnose ASD. They are working with hundreded of parents so that they can better support their children. With GFC opportunity grants, Iroda has been able to train their staff in how to care for children with ASD and networked with other NGOs that support autistic children. They are now a core part of the Central Asia Autism Network. With GFC assistance they have strengthened and expanded their board of directors and standardized child protection policies within the organization. Iroda also served as a host of the 2017 Central Asian GFC Knowledge Exchange. As a part of their workshop they were able to show the work of their inclusive education program, which has helped dozens of children with ASD integrate into schools.  </t>
  </si>
  <si>
    <t>Although a large NGO networking grant ended, the organization was able to serve even more children last year through its early intervention program.</t>
  </si>
  <si>
    <t xml:space="preserve">The organization's budget declined because a very large NGO strengthening and networking grant ended. </t>
  </si>
  <si>
    <t>The program outcome figure declined last year, but only in comparison to the year before, when a large cohort of kids transitioned into formal schools. The current program outcome is considered by the organization to be a great success.</t>
  </si>
  <si>
    <t>Number of program participants enrolled in formal school for the first time</t>
  </si>
  <si>
    <t>National Agency of Social Protection</t>
  </si>
  <si>
    <t>Health Prom</t>
  </si>
  <si>
    <t>BICE</t>
  </si>
  <si>
    <t>12874</t>
  </si>
  <si>
    <t>the salaries of the early intervention and inclusive education specialists.</t>
  </si>
  <si>
    <t>Iroda provides access to quality services appropriate for the unique needs of children and youth with autism spectrum disorders (ASD), trains professionals and parents on working with children with ASD, facilitates a parent support group, and helps children with ASD become enrolled in formal school.</t>
  </si>
  <si>
    <t>GFC supports the Development Center for Autistic Children, which provides individually tailored therapeutic and educational programs for children with ASD who are currently unable to access the public education system.</t>
  </si>
  <si>
    <t>During the past year, Iroda continued to steadily increase the number of children directly served by their early intervention and inclusive education programs. Last year 79 children with ASD received individualized, intensive interventions. Through Iroda continues to steadily increase the number of children directly served by its early intervention and inclusive education programs. Last year, 79 children with ASD received individualized, intensive interventions. Through Iroda’s work and its partnership with the Dushanbe public education system, many of the children were able to either enter formal school for the first time or continue their formal-school studies. Iroda’s international visibility also grew in the last year, with the organization’s staff presenting their work with the international Mellow Parenting program at the International Society on Early Intervention (ISEI) Conference in Stockholm, Sweden. Other Iroda staff and leaders attended trainings and presented the organization’s work in Ireland and Israel.</t>
  </si>
  <si>
    <t>The number of program participants who enrolled in school for the first time increased dramatically because of the improved partnership between Iroda and the educational and health systems in Dushanbe and the success of the inclusion program instruction.</t>
  </si>
  <si>
    <t>AAR Japan</t>
  </si>
  <si>
    <t>Agency of Social Protection</t>
  </si>
  <si>
    <t>12537</t>
  </si>
  <si>
    <t>the salaries of the project manager and early intervention specialists, and for program supplies.</t>
  </si>
  <si>
    <t>During the past year, Iroda continued to build on its reputation as the premier organization in Tajikistan working with children with autism spectrum disorders. The organization moved its programs into a pilot school for inclusive education, and this has made it easier for Iroda to place children with ASD into mainstream schools. Iroda also received several large grants last year for strengthening and training networks of NGOs working with children with disabilities. Iroda served as co-host for the 2015 Knowledge Exchange in Dushanbe, Tajikistan, during which the participants learned more about Iroda’s new rehabilitation center and inclusive-education efforts. At the Knowledge Exchange, Iroda staff also shared what they had learned during their recent trip to a conference in Moscow entitled "Autism: Challenges &amp; Solutions," a trip that was supported by a GFC opportunity grant. GFC will continue to support Iroda with capacity-building services, aiming for a strong exit.</t>
  </si>
  <si>
    <t>Although Iroda received several new grants last year, these were not intended for use for direct services of children, but rather for network strengthening and trainings.</t>
  </si>
  <si>
    <t xml:space="preserve">Last year, Iroda received several large grants to conduct trainings and strengthen networks of NGOs working with children with disabilities. </t>
  </si>
  <si>
    <t>The number of children that entered formal school declined last year, but only because such a large cohort entered formal school the year before that. The organization views last year's outcome as a great success.</t>
  </si>
  <si>
    <t>Iroda has pioneered inclusive education for autistic children in Tajikistan, and the organization is receiving more and more attention and support for its efforts.</t>
  </si>
  <si>
    <t>SOROS</t>
  </si>
  <si>
    <t>World Health Organisation</t>
  </si>
  <si>
    <t>12209</t>
  </si>
  <si>
    <t>salaries of the project manager, early intervention specialists, and a life skills trainer.</t>
  </si>
  <si>
    <t>Iroda continues to move forward as one of the premier organizations in Central Asia working with children with ASD. Its influence is growing every year: during the past year, Iroda hosted the Central Asian Autism Network conference. In addition, the Tajikistan Ministry of Health agreed to collaborate with Iroda on a strategy for the diagnosis of autism and to add ASD to the country’s official register of diagnoses. GFC will continue to provide organizational-capacity and other inputs to advance Iroda’s impressive growth trajectory.</t>
  </si>
  <si>
    <t>Iroda was able to significantly increase its budget in the past year due to new funding from sources such as USAID and the Association for Aid and Relief (Japan).</t>
  </si>
  <si>
    <t>Iroda continues to develop its reputation, not only in Tajikistan but elsewhere in Central Asia, as a pioneering organization working with children with autism spectrum disorders. During the past year, Open Society Institute in Tajikistan began supporting Iroda to partner with other parent-led NGOs in Tajikistan, an initiative that will enable small NGOs to collaborate to advocate, lobby, and provide training.</t>
  </si>
  <si>
    <t>US AID</t>
  </si>
  <si>
    <t>Soros Tajikistan</t>
  </si>
  <si>
    <t>Hyatt Dushanbe</t>
  </si>
  <si>
    <t>11784</t>
  </si>
  <si>
    <t>Caritas Germany</t>
  </si>
  <si>
    <t>Soros</t>
  </si>
  <si>
    <t>11326</t>
  </si>
  <si>
    <t xml:space="preserve">Iroda provides access to quality services appropriate for the unique needs of children and youth with autism spectrum disorders (ASD), trains professionals and parents on working with children with ASD, facilitates a parent support group, and helps children with ASD become enrolled in formal school. </t>
  </si>
  <si>
    <t>11037</t>
  </si>
  <si>
    <t>Iroda provides access to quality services appropriate for the unique needs of children and youth with autism spectrum disorders (ASD), trains professionals and parents on working with children with ASD, facilitates a parent support group, and helps children with ASD became enrolled in formal school.</t>
  </si>
  <si>
    <t>Our grant supports the Development Center for Autistic Children, which provides individually tailored therapeutic and educational programs for children with ASD who are currently unable to access the public education system.</t>
  </si>
  <si>
    <t>Tajikistan, a mountainous central Asian country of 7.3 million people, is the poorest of the former Soviet states, with a per capita GDP of $1200. The country suffered through five years of civil war after the collapse of the Soviet Union in 1992, and remains unable to provide adequate social services to many of its vulnerable children and youth. Like many of the former Soviet states, Tajikistan's state approach to addressing the needs of children and youth living with disabilities has centered on institutionalization, while many families, fearful of social stigmatization and lacking basic medical knowledge, have kept their disabled children at home and unable to access education and most medical services. In Tajikistan, 22,000 children are officially registered as disabled, but the total number is likely much higher, as the number of medical specialists and updated medical knowledge about children with disabilities is lacking. In particular, Tajikistan's medical system is largely unfamiliar with Autism Spectrum Disorders (ASD), and most autistic children are misdiagnosed with mental retardation, global developmental delay, sensory alalia, or minimal neurological dysfunction, while children with mild autism are not diagnosed at all. In Dushanbe, the country's capital with a population of nearly one million, there were 34 children officially registered as autistic in 2010, which underestimates the likely actual number, while diagnoses and registration in rural areas are even more inaccurate.</t>
  </si>
  <si>
    <t>Iroda ("Willpower") was founded in 2008 as a group of parents of children with Autism Spectrum Disorders (ASD) in Tajikistan. In 2010, as an initiative group within the Disabled Women's League, Iroda began to provide services for children and families, and in 2011, the group registered as an independent NGO. Iroda is the pioneering organization in Tajikistan for working with children with ASD; previously there was no process available for diagnosing ASD and no medical or educational services available to children with ASD. Iroda advocates for the rights and interests of people with ASD by raising awareness among medical and educational professionals and the general public, and working closely with government and NGOs. They provide access to quality services appropriate for the unique needs of children and youth with ASD, train professionals and parents on working with children with ASD, facilitate a parental support group, and help autistic children became enrolled in formal school. Iroda's founder, Fazliddin Nasriddinov, is a father of an ASD child.</t>
  </si>
  <si>
    <t>Iroda operates an educational center that serves as a source of care, support, and advocacy for autistic children throughout the Dushanbe region. Currently, 18 children between the ages of 6 to 12 attend sessions at the center for three hours a day, five times a week. The sessions involve both group and individual activities and draw on a wide range of therapeutic and educational approaches. Each individually-tailored program is designed to provide an appropriate learning environment for children with ASD who are currently unable to access the education system in Tajikistan. When possible, the program works to include children in formal schools. The center's staff is mostly volunteer educators, social workers, and psychologists that have been trained by Iroda in caring for and educating children with ASD, and many staff have children with ASD. As of 2011, Iroda has trained six staff, and will continue to make training-of-trainers in this specialty, until now unknown in Tajikistan, a top priority.  GFC's grant this year will support the Development Center for Autistic Children.</t>
  </si>
  <si>
    <t>Iroda currently serves 18 autistic children directly with comprehensive educational and medical care, but more children are on a waiting list, and the organization plans to gradually expand the number of children at the development center.</t>
  </si>
  <si>
    <t>10837.01</t>
  </si>
  <si>
    <t>JAAGO Foundation</t>
  </si>
  <si>
    <t>JAAGO (Wake Up) Foundation</t>
  </si>
  <si>
    <t>JAAGO addresses illiteracy and malnutrition in children living in the slums of Dhaka through educational, health and hygiene, women's empowerment, and environmental programs and activities.</t>
  </si>
  <si>
    <t>Our grant supports the Free Schooling program, which provides free, high quality education and learning opportunities to 600 impoverished children through recreational activities that include arts and crafts, dance, sports, and drama.</t>
  </si>
  <si>
    <t>JAAGO expanded its program by opening two new schools last year, increasing the number of children reached.</t>
  </si>
  <si>
    <t>The expansion of its programs, increased visibility, and new donors all resulted in JAAGO's budget growth.</t>
  </si>
  <si>
    <t>12242</t>
  </si>
  <si>
    <t>11544</t>
  </si>
  <si>
    <t>JAAGO Foundation addresses illiteracy and malnutrition in children living in the slums of Dhaka through educational, health and hygiene, women's empowerment, and environmental programs and activities.</t>
  </si>
  <si>
    <t>GFC supports the Free Schooling program, which provides free, high-quality education and learning opportunities to impoverished children through recreational activities that include arts and crafts, dance, sports, and drama.</t>
  </si>
  <si>
    <t>Coca Cola Ltd.</t>
  </si>
  <si>
    <t>Renata Limited</t>
  </si>
  <si>
    <t>Standard Chartered Bank Ltd.</t>
  </si>
  <si>
    <t>Beximco Pharmaceuticals Ltd.</t>
  </si>
  <si>
    <t>10837</t>
  </si>
  <si>
    <t>Our grant supports the Free Schooling program, which provides free, high-quality education and learning opportunities to 280 impoverished children through recreational activities that include arts and crafts, dance, sports, and drama.</t>
  </si>
  <si>
    <t>Bangladesh has a population of approximately 160 million people, 60 million of which are children. Dhaka, the capital, is very densely populated with large populations living in slums. Although primary education in Bangladesh is free for all children from grades one to five, it seldom is available to all children especially those living in slums due to inadequate number of schools, secondary expenses, extreme poverty and lack of awareness among other reasons. UNICEF reports that less than half of all children living in the slums attend school. In addition, the country is plagued with high-drop our rates with only 47 percent of enrolled students completing grade five. Access to quality education remains a challenge for high-risk children including street and working children. The problem is compounded with a lack of qualified teachers. Approximately ten percent of posts in primary schools are vacant and a third of teachers in government schools do not have a Certificate in Education.</t>
  </si>
  <si>
    <t>Founded in 2007, The JAAGO Foundation, a non profit founded by young volunteers, is dedicated to address illiteracy and malnutrition in children living in the slums in Dhaka. The organization has six programs, Free Schooling to provide quality education, Healthy Living to provide health awareness and nutritious meals to its beneficiaries, First Aid Center focused on providing regular medical assistance for all students enrolled in JAAGO's schools, Call to Hygiene to provide basic items such as toothbrushes, toothpaste, and soap to children, Women's Empowerment program to provide vocational training to women in families of JAAGO's students and gain financial stability, and Let's Clean Bangladesh to engage community in cleaning neighborhood of JAGOO schools. Founder Korvi Rakshand defied family and social pressure and left a comfortable career to lead Jaago. Korvi received the 2010 Mosaic International Award for his work with JAAGO Foundation.</t>
  </si>
  <si>
    <t>Started in 2007 in a small room with 17 children, Free Schooling program expanded to three locations and currently has 280 students. All of the children enrolled in the school are from families whose average daily income is less than $2 a day. The goal of this program is to provide free and quality education with English medium curriculum to level the playing field for these children in globalized Bangladesh. The children aged 4 to 15 years are offered classes in English, Math, Bengali, History, Science, Environment, and Culture. The students are currently divided into four classes: Reception, Kindergarten -I, Kindergarten -II, and Standard I. JAAGO also provides learning opportunities through recreational activities such as arts and crafts, dance, sports, drama, and music. Children are provided with school supplies including uniforms, books, school bags, and stationary. GFC's grant will support the Free Schooling program.</t>
  </si>
  <si>
    <t>10723</t>
  </si>
  <si>
    <t>Jabala Action Research Organisation</t>
  </si>
  <si>
    <t>Jabala Action Research Organisation was founded in 1992 to support children living in and around the red-light districts of Kolkata through educational support, healthcare, and rights awareness programs. Working in 12 red-light and slum areas, Jabala's 12- to 15-member child resource teams facilitate after-school tutoring, family case management, behavioral therapy, and child-led awareness projects in order to build the children's confidence levels. Jabala also provides temporary shelter for victims of trafficking and violence through its Child Intervention Centers. In addition, Jabala undertakes advocacy initiatives, focusing on trafficking, child rights, and child marriage. 
A GFC partner since 2005, Jabala has grown organizationally and programmatically. Jabala has more than doubled its budget, from $101,925 in 2005 to $264,947 in 2010, and increased its reach, directly serving 4,125 children in 2010, compared to 3,500 children in 2005. The organization is recognized as a leader in its field, serving as state secretariat of the Campaign Against Child Trafficking, a network of 50 organizations in West Bengal. A GFC organizational development award in 2005 enabled Jabala to strengthen its financial management and monitoring and evaluation systems. GFC also leveraged additional funding for Jabala: $28,906 from EMpower and $5,630 from Asha for Education.</t>
  </si>
  <si>
    <t>2006:
7,000 USD in program support
1,000 USD in health and well being support
7,143 USD in organizational development support
2007:
10,000 USD in program support
1,000 USD in health and well being support
2008:
12,000 USD in program support
1,000 USD in health and well being support
2009:
1,000 USD in health and well being support
13,500 USD in program support
2010:
14,500 USD in program support
1,000 USD in health and well being support
2011:
1,000 USD in health and well being support
14,500 USD in program support</t>
  </si>
  <si>
    <t>1494.03</t>
  </si>
  <si>
    <t>Jabala Action Research Organisation helps children in the red-light districts of Kolkata and surrounding areas better integrate into mainstream society by providing preschool care, educational support, healthcare, and rights awareness programs.</t>
  </si>
  <si>
    <t>Our grant supports the Education and Rights Awareness program, which supports the formal-school enrollment of red-light-district children by paying school costs and providing tutoring, extracurricular activities, temporary shelter, and creative outlets for children to express their feelings.</t>
  </si>
  <si>
    <t>The red-light areas of Kolkata are home not only to sex workers, traffickers, pimps, and organized-crime members, but to tens of thousands of children as well. These children may have been born to prostitutes, been brought into the district by traffickers, or simply migrated with their families from poor rural areas into the city in search of work. Regardless of their background, red-light-district children are exposed on a daily basis to countless dangers and deprivations. Many homes do not have electricity, and often 10 to 15 families share one toilet. Sewage and drainage systems are rudimentary, and diseases such as tuberculosis, malaria, dengue fever, and hepatitis are rampant. The greatest hazards, however, are the customers and adult residents of the red-light district, sometimes including the children's own family members or guardians. Boys and girls alike are highly vulnerable to sexual exploitation, physical abuse, and trafficking. Moreover, due to the taboo surrounding discussions of sex-related issues, most cases of sexual abuse go unaddressed, leaving children to deal with such situations on their own.</t>
  </si>
  <si>
    <t>Founded in 1992, Jabala Action Research Organisation helps children in the red-light districts of Kolkata and surrounding areas better integrate into mainstream society by providing educational support, healthcare, and rights awareness programs. Child resource teams of 12 to 15 members each are available in 12 different red-light and slum areas throughout Kolkata. These teams facilitate after-school tutoring, child-led community awareness projects, family case management, and behavioral therapy-all with the goal of helping children build their confidence levels and cope with the stress in their lives. Jabala continues to be the state secretariat of the Campaign Against Child Trafficking, a network of 50 organizations in West Bengal.</t>
  </si>
  <si>
    <t>Jabala supports the formal-school enrollment of red-light-district children by paying school costs and by providing tutoring and creative extracurricular activities. Beyond this, the organization facilitates storytelling sessions and theater workshops as a means of helping children cope with situations of abuse, and holds regular mothers' meetings and community stakeholder awareness events to reduce the incidence of trafficking and exploitation. Jabala's Child Intervention Centers provide temporary shelter for victims of trafficking and violence. A previous study conducted by the organization revealed that 85 percent of the 200 children living in the red-light areas of Bowbazar and Barrackpur had experienced some type of sexual abuse. These programs continue to successfully inform Jabala's advocacy efforts around the issues of trafficking, child rights, and child marriage.</t>
  </si>
  <si>
    <t>GOAL</t>
  </si>
  <si>
    <t>12901</t>
  </si>
  <si>
    <t>Jamghat</t>
  </si>
  <si>
    <t>Gathering</t>
  </si>
  <si>
    <t>Networking (Delhi)</t>
  </si>
  <si>
    <t>salaries, rent, educational supplies, food, and transportation costs.</t>
  </si>
  <si>
    <t>Jamghat, an innovative initiative led by street children, provides a safe and supportive environment for street children to enable them to evolve physically and emotionally and to have opportunities to make informed and free choices.</t>
  </si>
  <si>
    <t>GFC supports the Aman shelter home for boys and the Aanchal shelter home for girls, which offer full-time care, life skills and vocational training, educational opportunities, and support and treatment for drug and alcohol addiction.</t>
  </si>
  <si>
    <t>Jamghat has demonstrated considerable growth since the start of its partnership with GFC and has explored different funding avenues to make the organization more self-sustainable. One of these is a venture called Ek-Jut, through which the beneficiaries of Jamghat create handmade bags, clothes, and other products that are marketed and sold. Jamghat is exploring online retailing as well. The profits from the program are channeled back into the capital needed for raw materials. This year, Jamghat plans to improve its governance and HR capacities, while also creating a second line of leadership. Jamghat has benefited immensely from GFC’s capacity-building services, particularly an organizational development award and participation in a regional Knowledge Exchange. The organizational development award allowed Jamghat to hire a consultant to support the team in re-envisioning the organization’s vision and mission, and this helped to build a strong foundation for the organization. Jamghat’s participation in a Knowledge Exchange resulted in stronger relationships with other citizen-sector organizations, some of which Jamghat already knew of but hadn't previously interacted with. Staff from Dhriiti, another GFC grassroots partner, conducted a workshop on better accounting practices for Jamghat, which enabled Jamghat to learn about strong financial management systems. GFC will continue to support Jamghat with targeted capacity-building services, including attendance at the India Knowledge Exchange in November 2016.</t>
  </si>
  <si>
    <t>Percentage of program participants demonstrating improved psychological or emotional well-being</t>
  </si>
  <si>
    <t>Max India Foundation</t>
  </si>
  <si>
    <t>Chinti &amp; Parker</t>
  </si>
  <si>
    <t>Charity Aid Foundation</t>
  </si>
  <si>
    <t>12518</t>
  </si>
  <si>
    <t>salaries, rent, education supplies, food and transportation costs.</t>
  </si>
  <si>
    <t>Over the past year, Jamghat has faced challenges such as staff turnover and losing a large institutional donor, but the organization has viewed these changes as an opportunity to pursue alternative revenue streams, such as starting a hair salon and training the youth engaged in its programs to run the salon. Jamghat has also started creating handmade products to sell during festivals as a first step toward becoming a self-sustaining organization. This has allowed its expenditure budget and outreach in the community to remain relatively stable. In the coming year, GFC will connect the leadership at Jamghat to a larger network of social entrepreneurs through a Knowledge Exchange in Delhi and plans to provide pro bono fundraising and financial management support through its corporate partnerships.</t>
  </si>
  <si>
    <t>Jamghat had previously been reporting the number of children it serves on a regular basis as well as the children who come irregularly to its drop-in centers. For year 4, Jamghat is reporting only the number of regularly served direct beneficiaries.</t>
  </si>
  <si>
    <t>After supporting Jamghat for three years, Give2Asia deferred its latest grant due to internal issues. While Give2Asia hopes to restart the relationship in the future, a new commitment from the Royal Bank of Scotland will fill Jamghat’s funding gap.</t>
  </si>
  <si>
    <t>IPartner- Pakhar Singh Foundation</t>
  </si>
  <si>
    <t>AT Kearney</t>
  </si>
  <si>
    <t>USA/India</t>
  </si>
  <si>
    <t>MAX India Foundation</t>
  </si>
  <si>
    <t>12188</t>
  </si>
  <si>
    <t>salaries, rent, education supplies, nutritious food, and transportation costs.</t>
  </si>
  <si>
    <t>GFC supports the Aman shelter home for boys and the Aanchal shelter home for girls, which provide full-time care, life skills and vocational training, educational opportunities, and support and treatment for drug and alcohol addiction.</t>
  </si>
  <si>
    <t>Jamghat has experienced considerable growth since the start of its funding relationship with GFC. This past year, the organization celebrated its ten-year anniversary and developed a partnership with a new institutional funder. In December 2013, the board and executive leadership redefined the roles and responsibilities of key staff members, leading to more effective and efficient organizational operations. The organization is hoping to open a short-term rehabilitation center for girls in crisis during the next grant cycle. Jamghat has experienced challenges in securing a full-time counselor for its centers and, as stated above, is concerned about the prospect of losing a large funder in the coming year. GFC will continue to support Jamghat with targeted value-added services to support its financial stability and will closely monitor its progress.</t>
  </si>
  <si>
    <t>Jamghat’s board became increasingly active this past year, creating a core management group and strengthening organizational systems, and this development is reflected in a higher board score.</t>
  </si>
  <si>
    <t>Jamghat is concerned about potentially losing a large institutional funder this year whose support currently accounts for a quarter of the organization’s budget. GFC will monitor Jamghat closely to ensure that the organization remains stable during this funding transition.</t>
  </si>
  <si>
    <t>iPartner (Pakhar Singh Foundation)</t>
  </si>
  <si>
    <t>Give 2 Asia</t>
  </si>
  <si>
    <t>11765</t>
  </si>
  <si>
    <t>salaries, electricity, medical expenses, nutritious food, and transportation costs.</t>
  </si>
  <si>
    <t xml:space="preserve">Jamghat, an innovative initiative led by street children, provides a safe and supportive environment for street children to enable them to evolve physically and emotionally and to have opportunities to make informed and free choices. </t>
  </si>
  <si>
    <t>iPartner - Pakhar Singh Foundation</t>
  </si>
  <si>
    <t>iPartner - Chinti &amp; Parker</t>
  </si>
  <si>
    <t>A.T. Kearney</t>
  </si>
  <si>
    <t>11334</t>
  </si>
  <si>
    <t>salaries, clothing, nutritious food, and medical expenses.</t>
  </si>
  <si>
    <t>iPartner</t>
  </si>
  <si>
    <t>Codegaz</t>
  </si>
  <si>
    <t>11031</t>
  </si>
  <si>
    <t>Our grant supports the Aman shelter home for boys and the Aanchal shelter home for girls, which provide full-time care, life skills and vocational training, educational opportunities, and support and treatment for drug and alcohol addiction.</t>
  </si>
  <si>
    <t>UNICEF has estimated that approximately 11 million street children live in India and 100,000 in Delhi alone. A 2010 study by Save the Children reported that out of 50,000 street children below the age of 18 in Delhi, 50 percent were illiterate, 23 percent had some form of non-formal education, and only 20 percent had received some form of formal education. Nearly 22 percent of the surveyed street children reported use of drugs. The National Commission for Protection of Child Rights in September 2011 observed that inhalant drug abuse in street children in Delhi is increasing. The street children include runaways living alone on the street, working children who return home during the night, and children who live on the street along with their families. Street children, the most vulnerable group amongst children, are often recruited or coerced by street gangs to join them. The children in the gangs are exposed to sexual and physical exploitation and are forced to engage in pick-pocketing, drug peddling, organized crime, and sex work. They have little opportunity to break the circle of oppression they get caught in living on the street.</t>
  </si>
  <si>
    <t>Founded in 2003, Jamghat strives to provide an environment for street children to enable them to evolve physically and emotionally and to have opportunities to make informed and free choices. Fourteen boys living on the streets in different parts of Delhi came together as result of an Action Aid funded project in 2003 to perform a play on homelessness for the then visiting Prince Charles. After the project ended, the boys were back on the street. Refusing to go back to the same life again, these 14 boys under Amit Sinha's leadership formed their own family, Jamghat. Now Jamghat's programs include two shelter homes, one for boys and another for girls, a day care center for street children living in the Jama Masjid area of Delhi, and awareness programs. The day care center provides an average of 30 children with nutritional support, clothing, medical check-ups, and basic education. The awareness program consists of theater workshops, street plays performances on social issues, and a monthly four hour night walk to sensitizes the public on the challenges of life of a street child. Director Amit Sinha, trained in theater production, became deeply invested in the group of street children he directed for the Action Aid project.</t>
  </si>
  <si>
    <t>The Aman shelter home currently supports fifteen boys between the ages of 6 to 18 and the Aanchal shelter home currently supports nine girls between the ages of 5 to 15. A team of five full time staff supported by volunteers run the shelter homes. The children are provided opportunities for education, vocational training, and life skills training and care, support and treatment to overcome drug and alcohol addictions. Psychosocial counseling helps children deal with the trauma of living on the street and in some cases reunite with their families. Twenty five children from Jamghat have performed over 100 street plays on issues including HIV, street children, homelessness, and environment. The organization will use GFC's grant to support the Aman shelter for boys.</t>
  </si>
  <si>
    <t>CODEGAZ</t>
  </si>
  <si>
    <t>Fidelity India</t>
  </si>
  <si>
    <t>12639</t>
  </si>
  <si>
    <t>Jan Mitra Nyas</t>
  </si>
  <si>
    <t>salaries, administrative costs, exposure visits, and educational materials.</t>
  </si>
  <si>
    <t>Jan Mitra Nyas (JMN) uses a human rights framework to eliminate exploitative situations for vulnerable and marginalized children; promotes education, especially for girls; and engages communities through its education, livelihood, psychosocial support, and testimonial programs.</t>
  </si>
  <si>
    <t>GFC supports JMN’s preprimary education center, which provides basic education to children between the ages of 1 and 5 and engages the community through interactive cultural activities and door-to-door outreach that raises awareness about the importance of education for children.</t>
  </si>
  <si>
    <t>JMN continues to grow, due in part to early investment by GFC in its organizational development. The organization is currently using its GFC grant to implement programs in two large slum communities in Varanasi. JMN uses an inclusive approach to empowering the children in these communities, including setting up "bal panchayats" (children’s groups) that position the "beneficiaries" as stakeholders and allow them to advocate for themselves in their communities and at the local-government level. This child-centric approach created the demand for more IT education and has resulted in a computer being set up in each of the organization’s learning centers. This serves as an additional incentive for the students to attend the programs. JMN is part of numerous local and regional groups such as Forum Asia and the South Asian Peoples Forum. Over the past year, some of JMN’s funding decreased, particularly funding from European donors who redirected their philanthropy toward the refugee crisis, but JMN was able to maintain stable operations as other supporters increased their funding.</t>
  </si>
  <si>
    <t>DIGNITY: Danish Institute AgainstTorture</t>
  </si>
  <si>
    <t>Child Right and You</t>
  </si>
  <si>
    <t>Tata Trust</t>
  </si>
  <si>
    <t>DIG</t>
  </si>
  <si>
    <t>Raj Dulari Foundation</t>
  </si>
  <si>
    <t>12159</t>
  </si>
  <si>
    <t>salaries, health checkups, construction, transportation, and administrative costs.</t>
  </si>
  <si>
    <t>JMN has benefited immensely from GFC’s inputs over the last year, including an organizational development award to develop a fundraising manual and plan and an opportunity grant for the CEO to attend a workshop on fundraising. JMN has also created a three-year strategic plan to help the organization reach a larger number of children with high-quality interventions, increase its resources, and develop its staff capacity. JMN’s efforts to create a sustainable organization and make a lasting impact are reflected in its budget growth over the years as well as the growing effectiveness of its interventions. The organization has diversified its revenue base, allowing its creative teaching techniques to be implemented in 20 new schools and remedial centers. GFC will continue to provide capacity-building support for JMN’s work with children from Dalit and minority communities as the organization prepares for a positive exit.</t>
  </si>
  <si>
    <t>JMN’s higher OCI score for ML&amp;E reflects the successful implementation of a newly developed manual on ML&amp;E. Similarly, the OCI score for human resources increased since the organization is making professional development a priority.</t>
  </si>
  <si>
    <t>In year 4, JMN received a grant from the Sir Dorabji Tata Trust for increasing quality education among minority and Dalit children, which is reflected in its budget growth.</t>
  </si>
  <si>
    <t>The number of program participants demonstrating an improvement in psychological well-being increased by 2,500 children due to increased funding and program expansion.</t>
  </si>
  <si>
    <t>Dignity Danish Institute Against Torture</t>
  </si>
  <si>
    <t>Rehabilitation and Research Center for Torture Victims</t>
  </si>
  <si>
    <t>DIG/IGSR</t>
  </si>
  <si>
    <t>11751</t>
  </si>
  <si>
    <t>salaries, educational materials, health checkups, transportation, and administrative costs.</t>
  </si>
  <si>
    <t>GFC supports JMN's preprimary education center, which provides basic education to children between the ages of 1 and 5 and engages the community through interactive cultural activities and door-to-door outreach that raises awareness about the importance of education for children.</t>
  </si>
  <si>
    <t>JMN has grown significantly since GFC's first investment, increasing its budget, expanding its program scope, and attracting new donors, including the European Union. The organization's founder has won several awards, including the International Human Rights Award (Weimar, Germany) in 2010, and the Karamveer Award in 2012.  GFC will continue to support JMN as the organization prepares for exit.</t>
  </si>
  <si>
    <t>11335</t>
  </si>
  <si>
    <t>salaries, health checkups, and administrative costs.</t>
  </si>
  <si>
    <t xml:space="preserve">Jan Mitra Nyas (JMN) utilizes a human rights framework to eliminate exploitative situations for vulnerable and marginalized children; promotes education, especially for girls; and engages communities through its education, livelihood, psychosocial support, and testimonial programs. </t>
  </si>
  <si>
    <t>Rehabilitation and Research Centre for Torture Vic</t>
  </si>
  <si>
    <t>Child Rights and You</t>
  </si>
  <si>
    <t>America India Foundation</t>
  </si>
  <si>
    <t>Deutsch Indische Gesellschaft</t>
  </si>
  <si>
    <t>10633.01</t>
  </si>
  <si>
    <t>JMN utilizes a basic human rights framework to eliminate exploitative situations for vulnerable and marginalized children, promotes education for girls, and engages communities through its education, livelihood, psychosocial support, and testimonial programs.</t>
  </si>
  <si>
    <t>Our grant supports JMN's preprimary education center, which provides basic education to children between the ages of 1 and 5 and engages the community through interactive cultural activities and door-to-door outreach that raises awareness about the importance of education for children.</t>
  </si>
  <si>
    <t>Varanasi, a city with a vibrant and rich history, is located in eastern Uttar Pradesh, an Indian state known for its hand-woven carpets and silk saris. Most of the weavers come from two marginalized populations in India: Muslims and Dalits. Many of the weaver families are held as bonded labor, and any member of the family who is able must work to help pay back the family's loans. On average, a weaver earns about 300 to 400 rupees (about $10) for each sari, which may take up to 15 days to complete. Children are often recruited or forced into labor in the weaving industry. An estimated 200,000 children under the age of 14 are working in the silk industry in the Varanasi area. The majority of these children are either individually bonded to a trader or are working as part of their bonded families. Every year, 20,000 new children join the industry, and about half of them are bonded labor, their future chained in debt forever.</t>
  </si>
  <si>
    <t>Jan Mitra Nyas (JMN) was founded in 1999 to promote basic human rights and eliminate exploitative situations for vulnerable and marginalized populations in Uttar Pradesh. The organization is working with the Bunkar ethnic community, who are mostly weavers, in the Azamgarh, Mau, and Varanasi districts of eastern Uttar Pradesh. JMN's activities include reactivating defunct primary schools, eradicating bonded labor, ensuring and encouraging education of girls, and promoting nonformal education. JMN engages communities through its education, livelihood, psychological support, and testimonial therapy programs. Additionally, the organization offers medical and legal support to child laborers. JMN is actively involved in local and national advocacy efforts through such networks as Voice of Children, National Project on Preventing Torture in India, and Asian Human Rights Commission. The director of JMN, Dr. Lenin Raghuvanshi, was one of the founders of the organization and has worked for over ten years with the Dalit community and other marginalized populations on human rights issues. He was an Ashoka fellow and won the Gwangju Human Rights Award in 2007.</t>
  </si>
  <si>
    <t>JMN's education programs include a preprimary center and a nonformal education center at Mahadev Nagar, in the Varanasi district. The program provides elementary education and supplementary nutrition to children aged 1 to 5. Specialized and personalized methodologies such as interactive games, cultural activities, and charts and visual aids are created for the children to cultivate an interest in learning. Children are taught basic literacy in English, Hindi, and Urdu as well as basic mathematical skills. Through intensive door-to-door outreach, JMN engages the local community to raise awareness on the importance of elementary education and affordable nutritious food for children from an early age. Through the program, JMN also advocates for implementation of the 2009 Right to Education Act, which ensures basic education for all.</t>
  </si>
  <si>
    <t>This metric appears to be inconsistent with PO assessment and requires further dialogue.</t>
  </si>
  <si>
    <t>JMN acquired new donors, including a large grant from Rehabilitation and Research Center for Torture Victims, Denmark.</t>
  </si>
  <si>
    <t>10633</t>
  </si>
  <si>
    <t>JMN utilizes a basic human rights framework to eliminate exploitative situations for vulnerable and marginalized children; promotes education, especially for girls; and engages communities through its education, livelihood, psychosocial support, and testimonial programs.</t>
  </si>
  <si>
    <t>Our grant supports JMN's preprimary education center, which provides basic education to children between the ages of 1 and 5 and engages the community through interactive cultural activities that raise awareness about the importance of education for children.</t>
  </si>
  <si>
    <t>12337</t>
  </si>
  <si>
    <t>Ahmedabad</t>
  </si>
  <si>
    <t>Janpath</t>
  </si>
  <si>
    <t>People's Way</t>
  </si>
  <si>
    <t>salaries and administrative costs.</t>
  </si>
  <si>
    <t>Janpath brings together community, media, and tribal leaders on issues of social justice in the tribal areas of Ahmedabad and focuses on improving the lives of nomadic and denotifed tribes, who are predominantly Muslim.</t>
  </si>
  <si>
    <t>GFC supports Vicharata Samudaay Samarthan Manch (Support Forum for Nomadic Groups, or VSSM), a forum for nomadic and denotified tribes in Gujarat that addresses the needs of tribal children and youth from birth to age 18 through activity centers, educational assistance, workshops for youth, teacher trainings, and community involvement initiatives.</t>
  </si>
  <si>
    <t>During its relationship with GFC, Janpath has expanded and improved its services to nomadic and denotified tribes in India. Janpath has created 14 bridge schools and four hostels in nine districts of Gujarat, with plans to build and run an additional hostel for girls of the Vadia community, who are at high risk of being forced into prostitution. Janpath’s financial stability has been a source of concern, with fluctuations every year. However, the organization has built community support for its work, and GFC’s partnership has given Janpath the visibility to attract local donors. GFC will continue to provide mentoring and inputs on financial viability as Janpath prepares for exit.</t>
  </si>
  <si>
    <t>Janpath had fewer donors in the past year, which decreased their budget and number of children served.</t>
  </si>
  <si>
    <t>Number of livelihood options for community members</t>
  </si>
  <si>
    <t>Association for India's Development (AID)</t>
  </si>
  <si>
    <t>11921</t>
  </si>
  <si>
    <t xml:space="preserve">salaries and administrative costs. </t>
  </si>
  <si>
    <t xml:space="preserve">Janpath brings together community, media, and tribal leaders on issues of social justice in the tribal areas of Ahmedabad and focuses on improving the lives of nomadic and denotifed tribes, who are predominantly Muslim. </t>
  </si>
  <si>
    <t>Janpath continues to grow and develop its innovative services for the vulnerable nomadic and denotified communities in Gujarat. During the past year, the organization opened a new alternative school in the village of Bhojpur and cooperated with the government to offer a special training class in the village of Ramol. Janpath continued to receive local and national recognition for its work in the past year, winning awards from the State Bank of India and the television channel Durdarshan. In addition, one of its staff members became an Ashoka fellow. An organizational development award from GFC a few years ago helped Janpath continue on its successful path by allowing the organization to focus on improving its systems across the board. The organization will continue to benefit from GFC inputs as it begins to prepare for exit.</t>
  </si>
  <si>
    <t>Because of Janpath’s success with its programs, the Indian government was able to start administering some of the alternate schools that Janpath has set up, which reduced the number of children that Janpath directly served last year.</t>
  </si>
  <si>
    <t xml:space="preserve">The organization continued to grow its base of individual donors last year, which resulted in a higher budget. </t>
  </si>
  <si>
    <t>ASSOCIATION FOR INDIA'S DEVELOPMENT (AID)</t>
  </si>
  <si>
    <t>ACTION AID INDIA</t>
  </si>
  <si>
    <t>CHETNA</t>
  </si>
  <si>
    <t>11560</t>
  </si>
  <si>
    <t>salaries, trainings, and administrative costs.</t>
  </si>
  <si>
    <t>Janpath has greatly expanded its reach and programs throughout its partnership with GFC. The organization is currently in a transitional phase as VSSM becomes an independent organization. GFC has provided Janpath with several value-added services, including an opportunity grant, participation in a Knowledge Exchange, and an organizational development award focusing on strategic direction and fundraising. GFC will continue to monitor the organization as it transitions and provide any necessary support, while offering inputs for sustainability in preparation for exit from GFC's funding.</t>
  </si>
  <si>
    <t>Association for India's Development</t>
  </si>
  <si>
    <t>10233.03</t>
  </si>
  <si>
    <t>Our grant supports Vicharata Samudaay Samarthan Manch (Support Forum for Nomadic Groups), a forum for nomadic and denotified tribes in Gujarat that addresses the needs of tribal children and youth from birth to age 18 through activity centers, educational assistance, workshops for youth, teacher trainings, and community involvement initiatives.</t>
  </si>
  <si>
    <t>A large number of children were directly reached through alternative bridge schools, vocational training, and sports events, and were indirectly reached through advocacy campaigns, meetings, and workshops to sensitize communities on relevant issues.</t>
  </si>
  <si>
    <t>As VSSM transitions to an independent organization, it is managing its finances separately from Janpath, and the decreased budgets reported for Years 3 and 4 reflect VSSM's budget rather than Janpath's.</t>
  </si>
  <si>
    <t>Assoication for India's Development</t>
  </si>
  <si>
    <t>10233.02</t>
  </si>
  <si>
    <t>Our grant supports Vicharata Samudaay Samarthan Manch (Support Forum for Nomadic Groups), a forum for nomadic and denotified tribes in Gujarat, which addresses the needs of tribal children and youth from birth to age 18 through activity centers, educational assistance, workshops for youth, teacher trainings, and community involvement initiatives.</t>
  </si>
  <si>
    <t>Gujarat, a state in western India, suffers from deeply rooted ethnic divisions and pervasive inequality and is home to many denotified tribal groups-ethnic groups once officially criminalized and still heavily discriminated against in Indian society. Under the Criminal Tribes Act of 1871, members of notified tribes were subject to arrest without cause, and forced resettlement. While the original law was repealed in 1959, the subsequently passed Habitual Offenders Acts continued to criminalize nomadic tribes based solely on their ethnicity. The UN Committee on the Elimination of Racial Discrimination requested that these repressive laws be repealed in 2007, and in recent years some progress has been made in increasing access to government services in tribal areas. However, lack of access to quality education and healthcare, social and systemic discrimination based on ethnicity, and early marriage for girls continue to threaten youth development and opportunities in the region.</t>
  </si>
  <si>
    <t>Founded in 1997, Janpath seeks to bring together community organizations, the media, and the government on issues of social justice in the tribal areas near Ahmedabad. It serves as a grassroots network for small community development projects focused on increasing opportunities for the children and youth of nomadic and denotified tribes, which are predominantly Muslim. Due to sociocultural discrimination and a different way of life, members of these tribes are not considered permanent residents of local villages, even after residing in the same place for 20 years or more. Because they lack official status as residents, they are denied many public services and do not have voting rights. Janpath's unique community engagement model promotes dynamic community leadership and engagement and actively works with the government to ensure that adequate services are provided. Harinesh Pandya provides overall leadership for Janpath, while visionary program director Mittal Patel leads Janpath's programs. In 2009, Patel received the Champaben Gondhia Award for her work with the tribal communities.</t>
  </si>
  <si>
    <t>This program, known as VSSM, is a forum for nomadic and denotified tribes in Gujarat. VSSM addresses the needs of tribal children and youth from birth to age 18 through activity centers, educational assistance, workshops for youth, and community involvement. The majority of these children drop out of school, if they are ever enrolled, due to socio-cultural discrimination. Tribal children live in huts consisting of a roof but no walls, and they find it challenging to spend long hours in closed-in school buildings. Complex factors make it difficult for them to access education, healthcare, and employment opportunities. VSSM works to facilitate safe spaces, provide holistic support, and empower youth who are vulnerable to sexual abuse and exploitation. The youth in the program, predominantly girls, engage the nomadic and denotified groups, schoolteachers, and the mainstream community by using creative ways to increase understanding and acceptance of their differences. VSSM also utilizes policy advocacy, networking, and direct services, such as school readiness training, to integrate children into the educational system.</t>
  </si>
  <si>
    <t>VSSM increased the number of children directly served through an expansion of alternative bridge schools to 13.</t>
  </si>
  <si>
    <t>VSSM is transitioning to an independent legal entity. Informally, it has begun to manage its finances as reflected in the budgets for Years 2 and 3.</t>
  </si>
  <si>
    <t>10233.01</t>
  </si>
  <si>
    <t>Janpath's Vicharata Samudaay Samarthan Manch (Support Forum for Nomadic Groups) project, a forum for nomadic and denotified tribes in Gujarat, addresses the needs of tribal children and youth from birth to age 18 through activity centers, educational assistance, workshops for youth, teacher trainings, and community involvement initiatives.</t>
  </si>
  <si>
    <t>These programs integrate children into the educational system and empower, facilitate safe spaces for, and provide holistic support to youth, especially adolescent girls who are vulnerable to sexual abuse and exploitation.</t>
  </si>
  <si>
    <t>Last year the organization undertook emergency relief work in response to floods in the area.</t>
  </si>
  <si>
    <t>13332</t>
  </si>
  <si>
    <t>Jelly Beanz Inc.</t>
  </si>
  <si>
    <t>Program participants who improved their mental or physical condition through rehabilitation</t>
  </si>
  <si>
    <t>RAPCAN</t>
  </si>
  <si>
    <t>Foundation for Professional Development</t>
  </si>
  <si>
    <t>South Africa and USA</t>
  </si>
  <si>
    <t>National Lottery Comission</t>
  </si>
  <si>
    <t>South Africa -</t>
  </si>
  <si>
    <t>Vital Foundation</t>
  </si>
  <si>
    <t>12986</t>
  </si>
  <si>
    <t>for volunteer stipends, staff training, and salaries for counseling staff.</t>
  </si>
  <si>
    <t>Jelly Beanz Inc. (JBI) promotes child protection and safety through direct services for sexually abused children and those who have experienced trauma, abuse, or neglect, offering in-depth individual and group counseling, as well as life skills training on such topics as HIV/AIDS prevention and management, how to report abuse, and career opportunities.</t>
  </si>
  <si>
    <t xml:space="preserve">GFC supports JBI’s after-school counseling activities, school outreach programs on responding to trauma and abuse, and therapy sessions for the children and their families. </t>
  </si>
  <si>
    <t>Cape Town, on South Africa’s southwestern coast, has an estimated population of 3.74 million. A common nickname for Cape Town, which is the oldest town in South Africa, is the Mother City. Unfortunately, both the city and the country have not been successful in the provision of motherly protection for children. Despite world-class legislation in the areas of child protection, violence against children remains high, in terms of both its prevalence and its severity. From 2011 to 2012 alone, the South African Police Service registered 50,688 contact crimes against children, of which 25,862 were sexual offenses. Crimes of a sexual nature are the most frequent type, not only in Cape Town but in other parts of South Africa. Such crimes, especially against children, are committed with relative impunity. Very few cases are reported and not more than one in ten results in a conviction. Though some progress has been made in the development of criminal justice and social development policies that promote and support relevant interventions and investigations, these advances have done little in practice to change the experiences of victims or to curb the rates of violence and abuse.</t>
  </si>
  <si>
    <t>Jelly Beanz Inc. (JBI) was founded in 2010 to respond to the needs, especially the psychosocial needs, of children who have experienced trauma, abuse, or neglect. Because of its demonstrated expertise, the organization has been charged by the National Prosecuting Authority, the South African Police Service, and the Department of Social Development with providing resource development and training to other NGOs and rendering direct therapeutic services to children and families. Social worker extraordinaire and play therapist Edith Kriel, the co-founder and current executive director of JBI, is supported by a committed board and a strong team of psychologists and social workers. She has over 20 years of experience working with abused and traumatized children, and she holds a social work degree from the University of Cape Town. She has many initiatives credited to her, including expanding the Teddy Bear Foundation’s clinic for abused children to a multi-level service, initiating the Child Witness Project for Resources Aimed at the Prevention of Child Abuse and Neglect, and initiating the Healing Project for sexually abused children. Edith is also a founding member of the Child Trauma Centre in Cape Town.</t>
  </si>
  <si>
    <t xml:space="preserve">JBI utilizes a multipronged approach to provide appropriate mental health and other services to children and youth between the ages of 7 and 18 who have been affected by trauma and abuse. Program participants are identified during outreach programs or referred by schools, community groups, or government agencies. In-depth individual and group therapy sessions are conducted over a period that ranges from two weeks to six months, and children and caregivers also take part in capacity-building programs that teach them how to respond to and prevent abuse. JBI’s adolescent life skills program works with beneficiaries once a month on topics such as sex education, HIV/AIDS prevention and management, reporting abuse, career opportunities, and self-esteem improvement. JBI also works with schools to help teachers create a healthy learning environment and encourages the formation of school clubs to eliminate stigma against abuse victims. In addition, JBI has a weekly school outreach program for both students and teachers on how to respond to and report trauma and abuse. JBI’s Love Reading program facilitates reading groups and helps children who are struggling academically through accelerated learning sessions. Through the program, children meet with trained volunteers at least twice a month and on school holidays to learn, have fun, and have their psychosocial issues addressed. JBI also provides legal aid and medical support to sexually abused children. Realizing the important role that attachment and bonding play in healthy human development, JBI introduced parent guidance programs to help parents and guardians improve their parenting skills. The organization also develops resources and curricula to help train caregivers and produces culturally friendly materials and resources that are used by other individuals and organizations to support abused children. </t>
  </si>
  <si>
    <t xml:space="preserve">JBI is an emerging organization working with a team of committed experts, enthusiastic volunteers, and an experienced board. The organization collaborates effectively with key agencies within the South African government and with other civil society organizations, but it lacks visibility, effective planning systems, and accurate tracking of beneficiaries. Partnership with GFC will help provide much-needed technical support for the organization, and GFC’s purposeful peer learning convenings will provide a platform for JBI to learn from others and share its experiences. </t>
  </si>
  <si>
    <t xml:space="preserve">Department of Social Development </t>
  </si>
  <si>
    <t>Morris Stern &amp; Associates</t>
  </si>
  <si>
    <t>13306</t>
  </si>
  <si>
    <t>Shanghai</t>
  </si>
  <si>
    <t>Jiuqian Volunteer Center</t>
  </si>
  <si>
    <t>Grace Nieh (Compassion for Migrant Children, China)</t>
  </si>
  <si>
    <t>Jiuqian Volunteer Center provides children of migrant workers with an educational environment that enables them to prepare for a productive future.</t>
  </si>
  <si>
    <t>GFC supports Jiuqian’s English, reading, art, music, and computer skills classes, which children and youth aged 10 to 18 attend every day after school and on weekends.</t>
  </si>
  <si>
    <t xml:space="preserve">A new migrant kids center in Xiamen of Fujian province. JVC now have three children centers in Shanghai and four in other provinces catering to about 700 kids.  An online learning platform was also developed last year where students can learn more about world history.  JVC also trained migrant children social skills like how to use the library so that they can adapt to city life. They also organized "hand in hand" activities where kids play and coorporate with the volunteers from companies, universities and high schools every month. GFC had a site visit in early 2017 and provided possible linkages to other educational initiatives and methodologies around the Asia region. There are current discussions about improving monitoring and evaluation capacities and internal sharing between the GFC partners in China and Hong Kong
</t>
  </si>
  <si>
    <t>The large increase in number served is a function of the physical expansion of the space for activities as well as increased donor support, both of which make it possible to serve more children.</t>
  </si>
  <si>
    <t>The increase in budget is due to more funding coming from existing donors as well as expansion of the physical space JVC uses for its activities.</t>
  </si>
  <si>
    <t>improved psychosocial wellbeing</t>
  </si>
  <si>
    <t>The Amity Foundation</t>
  </si>
  <si>
    <t>Shanghai Charity Foundation</t>
  </si>
  <si>
    <t>Shanghai United Foundation</t>
  </si>
  <si>
    <t>Equinix</t>
  </si>
  <si>
    <t>Morgan Stanley China</t>
  </si>
  <si>
    <t>13054</t>
  </si>
  <si>
    <t>The addition of one more youth center resulted in more children being served.</t>
  </si>
  <si>
    <t>Staple</t>
  </si>
  <si>
    <t>Target</t>
  </si>
  <si>
    <t>12692</t>
  </si>
  <si>
    <t xml:space="preserve"> Jiuqian was able to secure a large institutional donor, which is reflected in its increased expenditure budget.</t>
  </si>
  <si>
    <t>U.S. Embassy</t>
  </si>
  <si>
    <t>SGM</t>
  </si>
  <si>
    <t>Shanghai Charity Fund</t>
  </si>
  <si>
    <t>12332</t>
  </si>
  <si>
    <t>Jiuqian Volunteer Center provides children of migrant workers with an educational environment that enables them to build their own futures.</t>
  </si>
  <si>
    <t>Previously, Jiuqian counted only the children served in its Shanghai centers; beginning in year 1, the organization is also counting all of the children participating in its summer camps in Anhui, Jiangxi, and Xishuangbanna.</t>
  </si>
  <si>
    <t>There is no baseline OCI data because the organization did not complete the OCI in its first year of funding.</t>
  </si>
  <si>
    <t>Jiuqian increased its visibility, capacity, and services dramatically this past year. The number of staff increased from three to nine, and the organization now trains and deploys 50 volunteers. Jiuqian created its own curriculum and launched a business program to support alumni starting their own enterprises. This past year, three Jiuqian alumni were accepted to the prestigious United World Colleges. Jiuqian secured a donation from Hong Kong University’s Alumni Association to support its third center, as well as a grant from Staples Shanghai to support development of its urban life skills curriculum. The organization was recognized as one of the top ten NGOs in Shanghai’s Pudong district for the second year, resulting in financial support from the local government. Jiuqian also received a Rotary Leadership Award. A GFC opportunity grant will enable the director to participate in the investment showcase session at the Asia Venture Philanthropy Network conference in Singapore in April 2015.</t>
  </si>
  <si>
    <t>Geneva Global INC</t>
  </si>
  <si>
    <t>U.S.</t>
  </si>
  <si>
    <t>Shanghai Charity Fund Pudong Branch</t>
  </si>
  <si>
    <t>UOB</t>
  </si>
  <si>
    <t>Morgan Stanley</t>
  </si>
  <si>
    <t>11651</t>
  </si>
  <si>
    <t>staff salaries and materials for the academic and creative classes.</t>
  </si>
  <si>
    <t>Jiuqian Volunteer Center provides children of migrant workers with the educational environment needed for them to build their own futures.</t>
  </si>
  <si>
    <t>GFC supports Jiuqian’s academic and creative classes, which children and youth aged 10 to 18 attend to learn English, reading, art, music, and computer skills every day after school and on weekends.</t>
  </si>
  <si>
    <t>China's recent rapid development has been fueled by a massive rural-to-urban migration. Migrant workers have provided the majority of labor in the country's manufacturing, coal, and construction sectors, contributing 16 percent of China's GDP over the last 20 years. Of 1.35 billion Chinese, 690 million are estimated to live in cities. However, only about half can claim urban residency status. Without an urban household registration, or hukou, rural migrants are unable to access social services in their new urban homes. This situation is especially serious in affluent coastal cities like Shanghai, which is home to an estimated 9 million rural migrants, about half a million of whom are school-age children. Children of migrant workers are poorer than their urban-born peers and frequently live in unsafe housing, lack adult supervision, and lack access to quality education. While most children of migrant workers in Shanghai are now able to attend public schools, most are segregated in inferior schools with poor facilities, less equipment, and larger class sizes than those attended by native Shanghainese children. Extracurricular activities such as sports and creative classes, while common for urban-born children, are almost entirely absentunheard-of for rural migrant children.</t>
  </si>
  <si>
    <t>Jiuqian Volunteer Center was founded in 2008 to provide children of migrant workers with the educational environment needed for them to build their own future. To work toward this goal, Jiuqian's child beneficiaries are involved in running the organization's community centers and are given progressive responsibilities as they grow older. The organization was nominated as Shanghai's best nonprofit in 2012 by the Rotary Club of Shanghai, was one of the Pudong district's top ten volunteer service organizations in 2013, and has been featured extensively in local and national television and print media. Executive director Yi Chao Zhang holds a master's degree in philosophy from Shanghai's prestigious Fudan University and as a result is extremely well connected to Shanghai's business sector. While in graduate school, he started a volunteer program at a migrant workers' school. In 2010, he was recognized at the Chinese Industry Leadership Forum as "China's most cutting-edge public welfare entrepreneur," and he was awarded the Shanghai Youth May 4th Medal in 2012.</t>
  </si>
  <si>
    <t>Jiuqian runs two community centers in Shanghai serving the children of migrant workers. At the centers, Jiuqian provides children aged 10 to 18 with academic and creative classes after school and on weekends. Offerings include English, reading, art, and computer classes, as well as classes designed to help children adapt to their new surroundings and address the issues faced by their families. At the centers, children are also provided with tutoring and a safe place to play. Jiuqian's children's choir gives migrant children an opportunity to build confidence and spreads awareness about migrant children's issues. A new youth mentor program provides children aged 16 and over with extra academic help and career counseling.</t>
  </si>
  <si>
    <t>Jiuqian's community centers, academic classes, and opportunities for creative expression help address the multiple vulnerabilities faced by migrant children, and the organization has also elevated migrant-worker issues in the public discourse. The organization is relatively new and has mainly fundraised from the corporate sector on the strength of the director's networks. GFC's support will allow Jiuqian to continue to grow, as value-added services will help contribute to the organization's professionalization, and connections to more institutional funders will help increase and diversify the organization's sources of funding.</t>
  </si>
  <si>
    <t>Narada Foundation</t>
  </si>
  <si>
    <t>Pudong Disabled Persons Federation</t>
  </si>
  <si>
    <t>13208</t>
  </si>
  <si>
    <t>Jom Hean Anagod</t>
  </si>
  <si>
    <t>First Step to a Solid Foundation</t>
  </si>
  <si>
    <t>Pauline Marteil (Friends-International, Cambodia)</t>
  </si>
  <si>
    <t>Jom Hean Anagod (JHA) works to improve the lives of marginalized children and youth, especially those living on the streets or in temporary squatter communities, through rehabilitation, education, and societal reintegration services.</t>
  </si>
  <si>
    <t>The grant will support teachers fees, nutrition, food, and school supplies for the children.</t>
  </si>
  <si>
    <t xml:space="preserve">J JHA identifies one its key achievements as the outreach to street children providing basic, lifeskills and HIV information, and the reintegration of some of them to their communities. They also highlighted their increased acknowledgement by the communities and local government as relevant actors in theri field as evidenced by their addition to new networks. They mentioned that GFC's role has been instrumental in providing linkages and support for visibility through referrals and the KEs. They appreciated the high level visits from GFC's senior staff over the years and have benefitted from the conversations and capcity building this has brought with it. The primary and opportunity grants also provided them with not only the means to run the main programs but also supplementary funds for networking and some organizational development. </t>
  </si>
  <si>
    <t>The natural transition of beneficiaries who leave the organization for employment, coupled with government-led election-season "cleanup" drives of street children, has resulted in a significant downturn in the number of children served.</t>
  </si>
  <si>
    <t>Because of election-season "cleanup" drives of street children, the number of street children has temporarily dwindled; this population is expected to return to "normal" levels after the elections.</t>
  </si>
  <si>
    <t>Percentage of program participants with increased knowledge of HIV/AIDS prevention behaviors</t>
  </si>
  <si>
    <t>12866</t>
  </si>
  <si>
    <t>teachers' salaries, nutritional supplements, and school supplies.</t>
  </si>
  <si>
    <t>GFC supports JHA’s drop-in center, which provides street-based children and youth aged 3 to 24 with nutritious meals, health education, literacy and numeracy classes, and basic medical care, as well as a safe place to shower, sleep, and play.</t>
  </si>
  <si>
    <t>Most of the beneficiaries of JHA’s programs are engaged in hazardous labor or have parents who do hazardous work.  The organization’s language education program, which offers courses in Khmer and English, is designed to make participants bilingual and therefore more competitive in the job market. JHA continues to implement its Volunteer Confidential Counseling Testing Program, which tests children for HIV. For those whose tests are positive, JHA provides healthy food and medical treatment. In addition, JHA started offering special support in the local area to newborn babies and their mothers by transporting them to and from the hospital and providing infant formula and healthy food. The collaboration with GFC helped JHA gain recognition from the city of Takhmao, and JHA has been appointed by the city to address the issue of street children. In the coming year, JHA will be implementing a reintegration program that runs training workshops in different categories to help local youth improve their employment skills.</t>
  </si>
  <si>
    <t>JHA updated its reporting system and conducted a workshop in monitoring and evaluation, leading to an increase in its ML&amp;E capacity.</t>
  </si>
  <si>
    <t>12536</t>
  </si>
  <si>
    <t>one teacher's salary, nutritional supplements, school supplies, medical care, and travel stipends for program participants.</t>
  </si>
  <si>
    <t>In the past year, Jom Hean Anagod (JHA) increased trust with community members and government officials in Takhmao. Notably, JHA was the keynote speaker at a government and NGO alliance meeting held at the city hall. JHA used this platform to advocate for access to medical, legal, and employment services for their participants and to mitigate stereotypes against the street children with whom they work. In an example of a successful partnership that took place this past year, the city of Takhmao appointed a new police chief who was not familiar with the local street children and youth. JHA beneficiaries were harassed by the police and chased away from their only shelter, under a bridge. This led to a decrease in attendance at JHA's education program. JHA negotiated with local authorities to organize a meeting with the police chief. This meeting resulted in increased understanding of JHA's longstanding contribution to the city's development and improved relations between authorities and program participants. In the coming year, GFC will work with the partner to identify areas for organizational growth and support those efforts through capacity-building mentoring and discretionary grants.</t>
  </si>
  <si>
    <t>The increase in IT is due to the fact that JHA has acquired enough computers for all staff members to effectively perform their financial, reporting, and monitoring duties, as well as a stable internet connection through a phone line.</t>
  </si>
  <si>
    <t xml:space="preserve">JHA reached more beneficiaries than antcipated, therefore the pool of program participants was larger and the percentage who received training on harm reduction was smaller in terms of percentage than in the previous year. </t>
  </si>
  <si>
    <t>12175</t>
  </si>
  <si>
    <t>teacher salaries, food for the nutrition program, school supplies, and field trips.</t>
  </si>
  <si>
    <t>The increase in the number of children served is due to JHA’s expansion of its outreach zone to marginalized communities in Takhmao, an area bordering Phnom Penh that is neglected by many other organizations.</t>
  </si>
  <si>
    <t>11760</t>
  </si>
  <si>
    <t>teacher salaries, educational materials, supplemental nutrition, medical check ups, and supplies for the drop-in center.</t>
  </si>
  <si>
    <t>GFC supports JHA's drop-in center, which provides street-based children and youth aged 3 to 24 with nutritious meals, health education, literacy and numeracy classes, and basic medical care, as well as a safe place to shower, sleep, and play.</t>
  </si>
  <si>
    <t>Global Fund (GFATM)</t>
  </si>
  <si>
    <t>11356</t>
  </si>
  <si>
    <t>staff salaries, educational materials, and supplies for the drop-in center.</t>
  </si>
  <si>
    <t xml:space="preserve">Jom Hean Anagod (JHA) works to improve the lives of marginalized children and youth, especially those living on the streets or in temporary squatter communities, through rehabilitation, education, and societal reintegration services. </t>
  </si>
  <si>
    <t>Cambodia has experienced rapid economic development during the past decade; its average annual GDP growth of 7.7 percent is one of the ten highest in the world. Much of this growth has been due to strong export-oriented manufacturing, particularly in the garment sector, which is the nation's largest industrial employer. The outskirts of Phnom Penh are home to most of these factories. Potential economic opportunities draw families and teenagers from surrounding rural areas and inner-city slums. Faced with stiff competition for factory jobs and difficulty adapting to their new environment, many of these families and children end up living in temporary squatter communities or on the streets. As a coping mechanism, many begin sniffing glue or using intravenous drugs.</t>
  </si>
  <si>
    <t>Jom Hean Anagod (JHA) was founded in 2010 to improve the lives of marginalized children and youth through rehabilitation, education, and reintegration into society. JHA is a member of Friends-International's CYTI Alliance, a worldwide network of organizations that aim to provide the highest standard of services to marginalized urban children and youth, their families, and their communities. Many of JHA's staff members have themselves lived on the streets and experienced addiction, and thus they have a unique ability to relate to the organization's beneficiaries. Executive director Kimho Ma's family fled the Khmer Rouge and made their way to a Thai refugee camp when he was an infant, and he grew up in Seattle's housing projects after his family was granted US asylum. Kimho became involved with gangs and drugs, and he was arrested and served jail time as a teenager. After his release, Kimho spent three years in INS detention, where he helped lead a successful Supreme Court case that ruled against indefinite detention for deportees. In 2002, he was deported to Cambodia, a country he had not seen since he was an infant. After struggling to adapt and create a life for himself in his "home" country, Kimho found his calling working with street kids in Phnom Penh for an international NGO, and he began JHA to help teenage drug users and other street children who were unreached by other organizations.</t>
  </si>
  <si>
    <t>JHA conducts daily outreach to street and slum communities, provides health education and free HIV/AIDS counseling and testing, distributes supplemental nutrition and health and hygiene supplies, and runs a drop-in center for street children and youth. The drop-in center, which is open from 8:00 AM to 5:00 PM on weekdays and 8:00 AM to 12:00 PM on weekends, provides a safe place for about 50 street children and youth aged 3 to 24 to shower, sleep, and play. JHA also provides center attendees with a free nutritious meal, health education, basic literacy and numeracy classes, basic medical care, and referrals to drug rehabilitation and vocational training centers.</t>
  </si>
  <si>
    <t>JHA is uniquely qualified to serve an extremely vulnerable and hard-to-reach population. Although JHA is nascent and has a very small budget, its staff is passionate and committed to growing the organization and improving its programs. Most of JHA's funding comes from a large HIV/AIDS program subgrant through Friends-International, and the grant also includes capacity-building services and training. This grant ends in 2013, and the coming year is thus a crucial period for JHA to replace that funding and continue its organizational development. With GFC's grant and leveraging support, JHA is poised to continue expanding its capacity, programs, and funding base. GFC's initial grant will support the drop-in center.</t>
  </si>
  <si>
    <t>Friends-International</t>
  </si>
  <si>
    <t>13320</t>
  </si>
  <si>
    <t>San Marcos, Guatemala</t>
  </si>
  <si>
    <t>Jóvenes por el Cambio</t>
  </si>
  <si>
    <t>Youth for Change</t>
  </si>
  <si>
    <t xml:space="preserve">In Guatemala, 80% of children in rural areas suffer from chronic and acute malnutrition. Children are at risk of trafficking, child labor, sexual exploitation, exploitation by organized crime, family breakdown, and drug and alcohol abuse. For many rural children and youth, migration is the only way to access healthcare, housing, employment, and education. Nearly 400,000 Guatemalans cross the border annually into Mexico on their way to the United States. More than half of them are arrested by Mexican authorities and, after experiencing detention conditions that violate their human rights, are deported. In 2017, more than 6,000 Guatemalan children and youth were deported from Mexico and the United States. So far in 2018, more than 3,000 Guatemalan children have been deported. All these children experienced express deportation, difficulties in accessing justice, and violations of due process. During transit, children suffer threats, extortion, and abuse. Eight out of every ten migrant females, many of them girls, who travel through Mexico are sexually abused during their migration. Although there are international laws and standards that require alternatives to detention for migrant children, these requirements are not met, leaving migrant children and youth in unsuitable holding facilities.	</t>
  </si>
  <si>
    <t>Jóvenes por el Cambio was formed in 2015 by young people from the department of San Marcos to develop the social and educational capacity of children and young migrants from the region. In addition to providing direct assistance and facilitating workshops and trainings aimed at migrant children and youth, the organization is part of numerous advocacy networks at the transnational and local levels. For example, Jóvenes is a permanent member of the Mesa Transfronteriza de Migraciones y Género  (Cross-Border Board of Migrations and Gender) and the Migration and Human Security Board of the Department of San Marcos. The director of Jóvenes, Nancy Pérez, is a young university student who has been developing campaigns and actions for several years to raise awareness about migrant children and youth in her community.</t>
  </si>
  <si>
    <t xml:space="preserve">Jóvenes runs workshops on sexual and reproductive health and on preventing adolescent pregnancy in rural communities in San Marcos. To assist people in transit, the organization organizes health fairs aimed at young migrants and provides direct humanitarian assistance to migrants. Jóvenes also facilitates trainings on gender and boxing, promotes public events and plays to raise awareness about the dangers of migration, and organizes workshops and art exhibitions. To educate local youth, Jóvenes holds workshops about gender and migration in middle schools in San Marcos. The organization also conducts activities to reduce pollution and promotes healthy and responsible lifestyles for San Marcos’s young people. </t>
  </si>
  <si>
    <t>Jóvenes is the only organization that focuses on working with migrants in San Marcos, which has some of Guatemala’s greatest migration-related problems and needs. In regard to migration, San Marcos is considered a place of origin, transit, destination, and return. Created just a few years ago by young people affected by migration, Jóvenes has become a well-known actor in advocacy and networking, both in Guatemala and Mexico. Jóvenes has been creating a diploma program in human rights and migration, with a gender focus. Taught at secondary schools in the departments of San Marcos, Malacatán, and Tacana, the diploma curriculum includes a special module where young migrant women take boxing classes. The classes innovatively link sports with other social issues such as body care, gender equity, and sexual violence in migratory contexts. Classes are taught by a young woman, and a gender perspective is incorporated. Global Fund for Children’s support will allow Jóvenes to provide more training and humanitarian assistance to migrant girls and young women and to strengthen its community outreach. In addition, GFC will work with Jóvenes to improve its monitoring and evaluation processes. As part of the NoVo Gender and Migration Initiative, Jóvenes will contribute its experience with developing a migration-focused diploma curriculum, as well as its expertise in local advocacy and cross-border networking.</t>
  </si>
  <si>
    <t>Autosostenibilidad de Jovenes por el Cambio</t>
  </si>
  <si>
    <t>13355</t>
  </si>
  <si>
    <t xml:space="preserve">Kachere Development Programme                                                                       </t>
  </si>
  <si>
    <t>Budget growth is due to one-off funding the organization received for water and sanitation projects and environmental projects.</t>
  </si>
  <si>
    <t>Cross International</t>
  </si>
  <si>
    <t>Civil Society Environment Fund 2</t>
  </si>
  <si>
    <t>Feed the Minds</t>
  </si>
  <si>
    <t>12961</t>
  </si>
  <si>
    <t>birth certificates and age appropriate immunizations for children in the early childhood program.</t>
  </si>
  <si>
    <t>Kachere Development Programme (KDP) offers early childhood care for young children and tuition assistance, skills training, healthcare, and psychosocial support for youth, with a focus on rural-based migrant children who have lost their parents to AIDS or whose parents are living with HIV/AIDS; adolescent girls removed from forced early marriages; and survivors of sexual abuse and gender-based violence and their children.</t>
  </si>
  <si>
    <t>GFC supports KDP’s early childhood program, which provides basic education, healthcare, and nutritional support to young children and prepares the children to transition to primary school.</t>
  </si>
  <si>
    <t>Verre Naasten</t>
  </si>
  <si>
    <t xml:space="preserve">The Netherlands </t>
  </si>
  <si>
    <t xml:space="preserve">Embassy of Finland, Zambia </t>
  </si>
  <si>
    <t xml:space="preserve">Zambia </t>
  </si>
  <si>
    <t>12656</t>
  </si>
  <si>
    <t>stipends for early childhood program attendants, learning materials, and operational costs.</t>
  </si>
  <si>
    <t xml:space="preserve">Kachere Development Programme (KDP) offers early childhood care for young children and tuition assistance, skills training, healthcare, and psychosocial support to youth, with a focus on rural-based migrant children who have lost their parents to AIDS or whose parents are living with HIV/AIDS; adolescent girls removed from forced early marriages; and survivors of sexual abuse and gender-based violence and their children. </t>
  </si>
  <si>
    <t xml:space="preserve">GFC supports KDP’s early childhood program, which provides basic education, healthcare, and nutritional support to young children and prepares the children to transition to primary school. </t>
  </si>
  <si>
    <t>Investment in early childhood development (ECD) provides greater returns through increased enrollment, retention, achievement, and completion of primary school, and also contributes to fulfillment of the UN’s Sustainable Development Goals. Despite ECD’s importance, only about 6 percent of children aged 3 to 5 are enrolled in preschool in Zambia. There are no government-supported ECD centers in the country, although strategies to establish some were outlined in the country’s Sixth National Development Plan. Therefore, the ECD centers that do exist are privately owned or are community-based initiatives with no government support.</t>
  </si>
  <si>
    <t>Founded in 2012 and officially registered in June 2014, Kachere Development Programme (KDP) is a rural organization that serves vulnerable migrant children who have lost their parents to AIDS or whose parents are living with HIV/AIDS; girls and young women removed from forced early marriages; and survivors of sexual abuse and gender-based violence. The founder and program director, Dennis Milanzi, has over 17 years of experience working in rural communities. He is a theologian, a development worker, and an educator. He has received national and international recognition and has facilitated workshops and other convenings in Zambia, the United Kingdom, and the Netherlands. The organization received international recognition when it was a finalist for the 2012 Investing in the Future and Drivers of Change Civil Society Award under the auspices of the Southern Africa Trust. KDP uses an active child participation approach to form community-based children’s groups and uses them as a platform for children to learn and play, and to share the knowledge they acquire with their parents.</t>
  </si>
  <si>
    <t>KDP focuses on early childhood care and development to make sure that children have the opportunity to go to school. The ECD program ensures that the health and nutritional needs of the children, as well as their learning, are adequately addressed and emphasizes strong parental involvement. KDP’s children’s groups encourage active child participation and serve as an entry point to providing support to families. KDP also has community-based and school outreach programs where HIV/AIDS prevention, care, and stigmatization are addressed. In addition, KDP seeks to rescue girls forced into early and unwanted marriages, bring them to a safer environment, and provide them with the opportunity to go to school or learn livelihood skills. Quarterly community meetings provide KDP with the opportunity to learn more about the community’s needs and how to empower community members, especially with income-generating initiatives to help parents sustain their children in school. Toward this goal, an additional aspect of KDP’s ECD program is supporting parents to acquire entrepreneurial skills and start their own small businesses.</t>
  </si>
  <si>
    <t>KDP is a nascent organization with sound programs and strong growth potential. The leadership of the organization is responsive to the needs of the communities it serves but struggles to build the necessary structures for organizational development. GFC peer learning, coaching, and mentorship opportunities will help KDP to grow faster and to better address the needs of its beneficiaries, and KDP will be able to share its experiences to support other grassroots organizations in the region. KDP will be part of the Bainum Foundation ECD portfolio.</t>
  </si>
  <si>
    <t>Keeper Zambia Foundation</t>
  </si>
  <si>
    <t>National AIDS Council</t>
  </si>
  <si>
    <t>12851</t>
  </si>
  <si>
    <t>Enoosaen, Transmara District</t>
  </si>
  <si>
    <t>Kakenya Center for Excellence</t>
  </si>
  <si>
    <t>Lee Wood (former GFC consultant)</t>
  </si>
  <si>
    <t>school materials, counseling, and nutritional support.</t>
  </si>
  <si>
    <t>Kakenya Center for Excellence (KCE) is the first organization in this predominantly Maasai region to offer quality primary education for adolescent girls that incorporates female empowerment, leadership skills, health education, and community development.</t>
  </si>
  <si>
    <t>GFC supports KCE’s Academy for Girls, which educates girls in grades 4 to 8 through a curriculum that combines reproductive health, leadership, and community development education with traditional subjects like math, English, and science.</t>
  </si>
  <si>
    <t>KCE has demonstrated remarkable organizational growth, program quality improvement, and expansion during its six years of partnership with GFC. With GFC’s support, the founder, Kakenya Ntaiya, was named a Top 10 CNN Hero in 2013, which attracted a number of strategic partners to KCE. Kakenya was also featured on the Australian Broadcasting Corporation’s The World program. KCE’s impressive work contributed to the selection of a KCE alumna, Linet Moposhi, to address President Barack Obama during his July 2015 trip to Kenya. During KCE’s partnership with GFC, its budget has increased by over 1,000 percent, and the number of children it supports has grown from under 100 to more than 3,000. With GFC’s guidance, KCE was able to gain support from both local and international partners. GFC has also connected KCE to accounting firm Grant Thornton, which is helping the organization to improve its structures. KCE has participated in three GFC Knowledge Exchange workshops.</t>
  </si>
  <si>
    <t>KCE’s budget increase is due to larger grants from donors such as NoVo Foundation.</t>
  </si>
  <si>
    <t>Percentage of program participants who transitioned to secondary school</t>
  </si>
  <si>
    <t>Montei Foundation</t>
  </si>
  <si>
    <t>12501</t>
  </si>
  <si>
    <t>nutritional support, operational costs, and strengthening of the girls’ education program.</t>
  </si>
  <si>
    <t>In the past year, KCE has been working with the new partners it attracted after the founder, Kakenya Ntaiya was named a CNN Hero. With their assistance, the organization is currently working to build new classrooms, new dormitories, and other facilities to provide access to education to more students. KCE also expanded its global visibility when Dr. Ntaiya participated in a GFC fundraising program hosted by the UK Trust. She was also featured on the television program WorldDenver Talks and the Australian Broadcasting Corporation’s The World program. In addition, one of KCE’s alumnae, Linet Moposhi, addressed President Barack Obama during his trip to Kenya this year. During the past year, KCE also strengthened the capacity of its team by creating and filling the position of vice president of development and communications. GFC will continue to support KCE to reinforce its sustainability plans as it prepares to exit from GFC’s support.</t>
  </si>
  <si>
    <t>An increase in support by KCE’s donors for the new school building accounts for the budget increase and the greater number of girls being supported.</t>
  </si>
  <si>
    <t>Novo Foundation</t>
  </si>
  <si>
    <t>Vicki and Roger Sant</t>
  </si>
  <si>
    <t>The Montei Foundation</t>
  </si>
  <si>
    <t>National Leadership in Schools</t>
  </si>
  <si>
    <t>12122</t>
  </si>
  <si>
    <t>the feeding program, rent, utilities, and staff salaries.</t>
  </si>
  <si>
    <t>In the last year, KCE expanded its programs, including its health and leadership initiatives, to serve more children. The organization also strengthened its staff by hiring new personnel for the Kenya office and through trainings in grant-writing techniques, social media strategies, and financial systems development. KCE reinforced its peer network by joining the Girls Not Brides global network and improved its working relationship with government entities. The founder was honored by OPEC Fund for International Development with its Annual Award for Development in June 2014. GFC will continue to assist KCE with developing a strategic plan and managing its rapid growth.</t>
  </si>
  <si>
    <t>The number of children served more than doubled as a result of the organization extending its leadership training program to other communities and to new schools.</t>
  </si>
  <si>
    <t>The budget increase is due to new donors and to funds KCE received in connection with its founder receiving the CNN Heroes Award.</t>
  </si>
  <si>
    <t>With the graduation of its first class, KCE initiated a new project, Network for Excellence, to continue providing mentorship to the girls and collect data to help improve its boarding-school program.</t>
  </si>
  <si>
    <t>Time Warner (CNN)</t>
  </si>
  <si>
    <t>Summit Fund</t>
  </si>
  <si>
    <t>Dining for Women</t>
  </si>
  <si>
    <t>Wallace Global Fund</t>
  </si>
  <si>
    <t>11720</t>
  </si>
  <si>
    <t>school supplies, supplementary feeding, and other operational expenses.</t>
  </si>
  <si>
    <t>GFC supports KCE's Academy for Girls, which educates girls in grades 4 to 8 through a curriculum that combines reproductive health, leadership, and community development education with traditional subjects like math, English, and science.</t>
  </si>
  <si>
    <t>KCE has exhibited significant growth during its three-year partnership with GFC. The organization has benefited from GFC's value-added services, including an opportunity grant that was used to establish sound accounting systems. KCE also benefited from GFC leveraging efforts that led to its founder being recognized as a CNN Hero in 2013. She was also honored this past year with a Global Women's Rights Award and a Women of Impact Award and participated in this year's Clinton Global Initiative conference. The organization has also expanded its programs to include health and leadership training and is currently implementing its three-year strategic plan with the support of three key staff members who were recently recruited. GFC will continue to support KCE to strengthen its internal due diligence process.</t>
  </si>
  <si>
    <t>KCE has gained enhanced visibility as a result of the organization's founder being recognized as a CNN Hero and winning other international awards, leading to increased credibility and media coverage.</t>
  </si>
  <si>
    <t>Roger and Victoria Sant Founder's Fund</t>
  </si>
  <si>
    <t>Women in the World Foundation</t>
  </si>
  <si>
    <t>Three Grace Foundation</t>
  </si>
  <si>
    <t>11297</t>
  </si>
  <si>
    <t>school fees and supplies for orphaned and rescued girls.</t>
  </si>
  <si>
    <t xml:space="preserve">Kakenya Center for Excellence (KCE) is the first organization in this predominantly Maasai region to offer quality primary education for adolescent girls that incorporates female empowerment, leadership skills, health education, and community development. </t>
  </si>
  <si>
    <t>Victoria Sant</t>
  </si>
  <si>
    <t>National Geographic</t>
  </si>
  <si>
    <t>10618.01</t>
  </si>
  <si>
    <t>Kakenya Center for Excellence is the first organization in this predominately Maasai region to offer quality primary education for adolescent girls that incorporates female empowerment, leadership skills, health education, and community development.</t>
  </si>
  <si>
    <t>Our grant supports Kakenya's Academy for Girls, which educates girls in grades
4 to 8 through a curriculum that combines reproductive health, leadership, and
community development education with traditional subjects like math, English,
and science.</t>
  </si>
  <si>
    <t>Enoosaen, a sprawling Maasai village of about 10,000 people, is located in southwestern Kenya, approximately 250 miles west of Nairobi. As in other Maasai communities, the men are mostly concerned with the health and well-being of the livestock (cows, sheep, and goats), and the women raise the children, keep the household, and practice subsistence farming. Electricity and running water were only recently acquired and are only available in the village center. The rural schools lack learning and instructional materials, and they are significantly ill-equipped to handle large classes. Females in Enoosaen are severely disadvantaged by cultural traditions: education for a Maasai girl is not a priority, and of those fortunate enough to finish primary education, only a handful advance to secondary school. At the onset of their menstrual cycle, girls are often removed from school and married, as young as age 11 or 12. Female genital cutting, viewed as a rite of passage into adulthood, is also widely practiced.</t>
  </si>
  <si>
    <t>Founded in 2009, the Kakenya Center for Excellence (KCE) runs a boarding school focused on serving the most vulnerable, underprivileged Maasai girls. The first girls' primary school in the region, the Academy for Girls focuses on academic excellence, female empowerment, leadership, and community development. The organization attributes its ongoing progress to community buy-in that has led to changing attitudes about girls' education in the district. The school is currently educating 94, with the ultimate goal of enrolling 150 students in grades 4 to 8. Founder and executive director Kakenya Ntaiya was born and raised in Enoosaen until she left to pursue her college and graduate studies in the United States. She was the first youth adviser to the United Nations Population Fund and is currently completing her doctorate in education at the University of Pittsburgh. In 2011, she was honored by Newsweek as one of "150 Women Who Shake the World," and she also received a Diane von Furstenberg Award and was included in the Women Deliver 100 list.</t>
  </si>
  <si>
    <t>The Academy for Girls serves students between the ages of 10 and 14 in grades 4 to 8, since it is at this time in their lives that girls are often forced to abandon their studies. The students are instructed in eight standard subjects-English, Swahili, math, science, geography/history, religion, the arts, and physical education. The girls receive firsthand leadership experience through student councils, student-run extracurricular activities, and community outreach. A health course focuses on educating the girls about female genital cutting, menstrual cycles, and sexual and reproductive health. The aim of this portion of the curriculum is to improve the girls' awareness of HIV/AIDS and to strengthen their roles and negotiating power in future sexual relationships. In addition to providing academic and leadership instruction, the Academy promotes the preservation of non-destructive cultural and domestic values. Girls are taught the life skills of their villages so that their connection to their homes is maintained and strengthened, contributing to family traditions and productivity.</t>
  </si>
  <si>
    <t>Diane von Furstenburg Foundation</t>
  </si>
  <si>
    <t>Wallace Foundation</t>
  </si>
  <si>
    <t>Kenya Constituency Development Fund</t>
  </si>
  <si>
    <t>10618</t>
  </si>
  <si>
    <t>Our grant supports Kakenya's Academy for Girls, which educates girls in grades 4 to 8 through a curriculum that combines reproductive health, leadership, and community development education with traditional subjects like math, English, and science.</t>
  </si>
  <si>
    <t>Enoosaen, a widespread Maasai village of about 10,000 people, is located in southwestern Kenya, approximately 250 miles west of Nairobi. As in most Maasai cultures, generally, men are concerned with the health and well-being of the livestock (cows, sheep, goats) and the women raise the children, keep the households, and practice subsistence farming. Electricity and running water were only recently acquired and are only available in the town center. The rural schools lack learning and instructional materials and they are significantly ill-equipped to handle large classes or course loads. Women and girls in this village are severely disadvantaged by cultural traditions. Education for a Maasai girl is not a priority and of those fortunate enough to finish primary education, only a handful advance to secondary school. At the onset of their menstrual cycle, girls are often removed from school and married, as young as  the ages of 11 or 12. Female Genital Cutting, viewed as a rite of passage into adulthood, is also widely practiced.</t>
  </si>
  <si>
    <t>Found in 2009, The Kakenya Center for Excellence is a primary boarding school focused on serving the most vulnerable, underprivileged Maasai girls. The first primary girls school in the region, the academy focuses on academic excellence, female empowerment, leadership, and community development. The Center opened its doors in May 2009 with 32 students and is currently educating 63 girls with the ultimate goal of enrolling 150 students in grades four to eight. Founder and executive director Kakenya Ntalya was born and raised in Ensooaen until she left to pursue her secondary, college and graduate studies in the United States. She negotiated with her father and village elders to gain their permission and blessing to leave Ensooaen in pursuit of better opportunities and vowed to return and create local educational opportunities for girls. She was the first youth advisor to the United Nations Population Fund and she is currently completing her doctorate in education from the University of Pittsburgh.</t>
  </si>
  <si>
    <t>KCE has identified ages 10-14, or grades 4-8, as critical for girls in the Maasai communities. Since it is at this age that they are often forced to abandon their studies, KCE has developed a quality leadership academy that is providing educational and leadership opportunities for girls in this age group. The students are instructed in eight standard subjects ? English, Swahili, math, science, geography/history, religion, the arts, and physical education. KCE is currently developing a leadership training program which will give girls first hand experience through student councils, student-run extracurricular activities, and community outreach. A health course focuses on educating the girls on female genital cutting, menstrual cycles, and sexual and reproductive health. The aim of this portion of the curriculum is to improve the girls? awareness of HIV/AIDS and their roles and negotiating power in future sexual relationships. In addition to academic and leadership instruction, the school also promotes the preservation of non-destructive cultural and domestic values. Girls are taught the life skills of their villages so that their connection to their homes is maintained and strengthened, contributing to family traditions and productivity.</t>
  </si>
  <si>
    <t>Government of Kenya</t>
  </si>
  <si>
    <t>11975</t>
  </si>
  <si>
    <t>Gapan City</t>
  </si>
  <si>
    <t>Kalinga Mission for Indigenous Children and Youth Development</t>
  </si>
  <si>
    <t>staff salaries, microcredit loans for youth entrepreneurs, webhosting, and seed capital for two youth cooperatives.</t>
  </si>
  <si>
    <t>Kalinga Mission for Indigenous Children and Youth Development (KAMICYDI) trains local indigenous communities in traditional agricultural food production methods, provides nonformal education and vocational opportunities for the children and youth of the Kalinga tribe, and advocates for the land and environmental rights of the Kalinga people.</t>
  </si>
  <si>
    <t>GFC supports the Youth Entrepreneurship Skills program, which provides enterprise and business development opportunities to out-of-school Kalinga youth through skills training and small microenterprise loans.</t>
  </si>
  <si>
    <t>KAMICYDI has demonstrated consistent programmatic and organizational growth over the course of its relationship with GFC. KAMICYDI expanded its work in the province of Nueva Ecija, serving more people from Aeta and Igorot indigenous communities, and expanded its programming to serve children and youth with disabilities. KAMICYDI credits its relationship with GFC with providing the basis for support from individual donors and UMILI Foundation. This past year, KAMICYDI was invited to participate in the Department of Education’s Indigenous Peoples Education Congress, where the Youth Entrepreneurship Skills program was featured. Additionally, KAMICYDI was featured in the UNDP Equator Initiative’s publication on best practices.</t>
  </si>
  <si>
    <t>Number of program participants promoted to the next grade level</t>
  </si>
  <si>
    <t>UMILI Foundation</t>
  </si>
  <si>
    <t>11490</t>
  </si>
  <si>
    <t>staff salaries, microcredit loans for youth entrepreneurs, and seed capital for two youth cooperatives.</t>
  </si>
  <si>
    <t>KAMICYDI has shown slow but steady budget growth over the past four years, has diversified its funding sources and built its organizational processes and capacity, and has moved toward sustainability for its entrepreneurship programs by establishing several cooperatives. GFC will support KAMICYDI's sustainability efforts and prepare the organization for exit.</t>
  </si>
  <si>
    <t>UNDP Equator Initiative</t>
  </si>
  <si>
    <t>St. Augustine Church</t>
  </si>
  <si>
    <t>Jollibee Foundation</t>
  </si>
  <si>
    <t>623.04</t>
  </si>
  <si>
    <t>KAMICYDI trains local indigenous communities in traditional agricultural food production methods, provides nonformal education and vocation opportunities for the children and youth of the Kalinga tribe, and advocates for the land and environmental rights of the Kalinga people.</t>
  </si>
  <si>
    <t>Our grant supports the Youth Entrepreneurship Skills program, which provides enterprise and business development opportunities to out of school Kalinga youth through skills training and small microenterprise loans.</t>
  </si>
  <si>
    <t>Kalinga, a province in the northern Philippines, is home to the Kalingas, a tribal group that relies primarily on subsistence agriculture. Like other indigenous peoples in the Phillipines, the Kalingas have been subject to historical marginalization and continue to lack socioeconomic opportunities. According to the 2009 National Human Development Report, Kalinga Province has one of the lowest life expectancies in the country, and only 42 percent of the province's population has graduated from high school. While the initial school enrollment rate is high, many students drop out of school and few graduate. Lack of education, compounded by poverty, illiteracy, and tribal wars that still affect the area, means that Kalinga youth find few livelihood opportunities.</t>
  </si>
  <si>
    <t>Kalinga Mission for Indigenous Children and Youth Development, Inc. (KAMICYDI) originated from a student movement to defend the land rights of indigenous Kalinga communities in the northern Philippines. Since its registration in 1996, it has developed into an established organization that promotes a culturally and ecologically sustainable future, using traditional techniques to address the impacts of poverty and environmental degradation. Using its roots in advocacy and activism while addressing the economic needs of indigenous peoples, KAMICYDI focuses on empowering local communities with the skills needed to lead and define their futures. KAMICYDI's work includes sustainable agriculture utilizing traditional techniques to increase food production., and nonformal education, scholarships, and supplemental feeding programs for indigenous children and youth. It was a finalist for the Equator Initiative, awarded by UNDP, in 2004. Donato Bumacas, KAMICYDI's director, started the organization as a student activist at the age of 14.</t>
  </si>
  <si>
    <t>The YES program provides development opportunities to school-going and out-of-school youth in indigenous communities. Through a KAMICYDI-developed curriculum workshops and trainings, students learn the soft and the hard skills of enterprise, such as budgeting and business development skills. To enable program participants who complete the training to start a small business, KAMICYDI provides seed capital of up to $200 per person, which is paid back in installments once profits are gained. Businesses started through this program include handicrafts, agribusiness, and small vending enterprises.</t>
  </si>
  <si>
    <t>KAMICYDI's budget decreased in Years 4 and 5 due to a loss of funding related to the global economic crisis. In Year 6, the organization secured funding from a new donor and was able to increase expenditures.</t>
  </si>
  <si>
    <t>Philippine Tropical Forest Conservation Foundation</t>
  </si>
  <si>
    <t>Jolibee Foundation</t>
  </si>
  <si>
    <t>623.03</t>
  </si>
  <si>
    <t>Our grant supports the Youth Entrepreneurship Skills program, which provides enterprise and business development opportunities to out-of-school Kalinga youth through skills training and small microenterprise loans.</t>
  </si>
  <si>
    <t>Kalinga, a province in the northern Philippines, is home to the Kalingas, a tribal group that relies primarily on subsistence agriculture. Over the years, they have preserved a strong cultural heritage and traditional techniques of farming and banking. Despite the cultural preservation, however, the Kalingas continue to be plagued by a lack of socioeconomic opportunities. According to the 2005 National Human Development Report, Kalinga Province has one of the lowest life expectancies in the country, and only 42 percent of the province's population has graduated from high school. While the initial school enrollment rate is high, many drop out of school and few students graduate. As a result, there is a large number of out-of-school youth in the region, leading to a high incidence of drug use and criminal activities among this population. Lack of education, compounded by poverty, illiteracy, and tribal wars that still affect the area, means that Kalinga youth find few livelihood opportunities.</t>
  </si>
  <si>
    <t>Kalinga Mission for Indigenous Children and Youth Development, Inc. (KAMICYDI) originated from a student movement that aimed to defend the land and environment of the indigenous Kalinga communities in the northern Philippines. Since its official registration in 1996, it has developed into an established organization that works to promote a culturally and ecologically sustainable future, using traditional techniques to address the impacts of poverty and environmental degradation. Combining its roots in advocacy and activism with the economic needs of the Kalinga communities, its programs focus on empowering local communities with the skills needed to lead and define their future. Through its Sustainable Indigenous Peoples Agricultural Technology program, it utilizes traditional techniques to increase food production, benefiting mainly women and children. KAMICYDI also supports nonformal education and scholarships for Kalinga children to access educational learning opportunities. It was a finalist for the Equator Initiative, awarded by UNDP, in 2004. Donato Bumacas, KAMICYDI's director, started the organization as a student activist at the age of 14 and has continued with the mission over the years.</t>
  </si>
  <si>
    <t>The YES program provides development opportunities to school-going and out-of-school youth, up to age 24, in Kalinga communities. Through a series of workshops and trainings, which follow a curriculum developed by KAMICYDI, students learn both the soft and the hard skills of enterprise, such as the characteristics of an entrepreneur and business development skills. To enable YES program participants who successfully complete the training to realize their dreams of starting a small business, KAMICYDI provides seed capital of up to $200 per person, which is paid back in installments once profits are gained. Businesses started by youth through this program include weaving, handicrafts, agribusinesses, and small vending enterprises.</t>
  </si>
  <si>
    <t>Due to loss of funding in 2008, KAMICYDI had to scale back some of its programming in Years 4 and 5.</t>
  </si>
  <si>
    <t>The global economic crisis in 2008 severely impacted KAMICYDI's subsequent budgets.</t>
  </si>
  <si>
    <t>UNDP Equator Initiative/IIED</t>
  </si>
  <si>
    <t>USA/UK</t>
  </si>
  <si>
    <t>623.02</t>
  </si>
  <si>
    <t>KAMICYDI works to increase educational and vocational opportunities for the children and youth of the beleaguered Kalinga tribe.</t>
  </si>
  <si>
    <t>The Youth Entrepreneurship Skills program provides enterprise and business development opportunities to out of school Kalinga youth through skills training and small microenterprise loans.</t>
  </si>
  <si>
    <t>Kalinga Mission for Indigenous Children and Youth Development, Inc. (KAMICYDI) originated from a student movement that aimed to defend the land and environment of the indigenous Kalinga communities in the northern Philippines. Since its official registration in 1996, it has developed into an established organization that works to promote a culturally and ecologically sustainable future, using traditional techniques to address the impacts of poverty and environmental degradation. Combining its roots in advocacy and activism with the economic needs of the Kalinga communities, its programs focus on empowering local communities with the skills needed to lead and define their future. Through its Sustainable Indigenous Peoples Agricultural Technology program, it utilizes traditional techniques to increase food production, benefiting mainly women and children. KAMICYDI also supports nonformal education and scholarships for Kalinga children to access educational learning opportunities. It was a finalist for the Equator Initiative awarded by UNDP in 2004. Donato Bumacas, KAMICYDI's director, started the organization as a student activist at the age of 14 and has continued with the mission over the years.</t>
  </si>
  <si>
    <t>Due to loss of funding, KAMICYDI had to scale back some of its programming.</t>
  </si>
  <si>
    <t>The global economic crisis has severely impacted KAMICYDI's budget.</t>
  </si>
  <si>
    <t>10352</t>
  </si>
  <si>
    <t>Kamitei Foundation</t>
  </si>
  <si>
    <t>25,000 USD to bolster fundraising initiatives, improve organizational systems management, and create
an emergency relief fund for student scholarships.
12,000 USD to fund three part-time staff, including field and administrative officers, for the next three
years. The organization relies heavily on volunteers, and this will provide an opportunity to integrate
dedicated staff and develop systems for maintaining and documenting institutional memory.
10,000 USD for the creation of a reserve fund, which will be held in a savings account and managed by
Kamitei’s board and two members of senior management. The fund will ensure the continuity of
Kamitei’s education program by providing the organization with access to resources in the event of a
financial crisis or funding cuts.
3,000 USD to cover the travel expenses of a fundraising volunteer who will devise a multiyear
fundraising plan and approach potential funders during his/her assignment.</t>
  </si>
  <si>
    <t>Tanzania has one the lowest school enrollment rates in the world and these rates are even grimmer in rural communities. In response, the Kamitei Foundation initiates projects aimed at improving education for children in small rural communities, typically consisting of 2,000 to 5,000 people. Launched in 2002, Kamitei's Community Education Improvement (CEI) program consists of two main elements: improving primary education through investments in school infrastructure, materials, and providing select students with scholarships to pursue vocational or secondary education. The organization currently works in a total of nine schools in Maasai and Mbulu communities, partnering closely with community members who are responsible for setting priorities, and making investment decisions. 
Since GFC's initial support in 2003 Kamitei has experienced remarkable increase in its budget, which has grown from $22,000 to $214,136. The group currently enjoys diverse sources of funding that include individuals, foundations, and companies. Kamitei has also expanded the scope of its programs to include teacher support and training, in addition to infrastructural improvements and material distributions in schools. A testament to Kamitei's programmatic growth, Kamitei recently launched the Eagle Scholarship program, a competitive scholarship initiative for enrollment in a leading primary boarding school in Arusha.</t>
  </si>
  <si>
    <t>13055</t>
  </si>
  <si>
    <t>Mae Hong Son</t>
  </si>
  <si>
    <t>Karenni Further Studies Program</t>
  </si>
  <si>
    <t>staff salaries, transportation, and communication costs.</t>
  </si>
  <si>
    <t>Karenni Further Studies Program (KnFSP) works with community-based organizations in Karenni refugee camps on the Thai-Burma border to implement its core programming: an alternative, two-year, post-tenth-grade curriculum for refugee youth.</t>
  </si>
  <si>
    <t>GFC supports the education program, which, in addition to offering the standard curriculum, includes coursework in leadership, management, and public speaking; recreational activities; and internship placements that allow refugee students to become productive, critical members of the refugee camp community.</t>
  </si>
  <si>
    <t>As a result of its location in the refugee camps on the Thai-Burma border, KnFSP faces a broad range of challenges, including restricted access to communities, legal and cultural challenges in terms of the status of ethnic minority beneficiaries, and dwindling donor support for Burma border work, which has led the organization to seek more in-country support.  The ongoing resettlement program by the Thai government has compounded these challenges. Despite these obstacles, the organization continues to have a positive impact though its core program of providing alternative education for refugee youth. Graduates have been offered employment within the refugee camp or by local institutions, including as teachers in primary and middle schools, medics in clinics, and support staff in camp administration. Some of the graduates will return to Burma to provide community service and help organizations there. KnFSP participated in two Knowledge Exchanges in the last few years, with positive takeaways on organizational and financial management in particular. These Knowledge Exchanges also strengthened the connections between and among GFC partners in Cambodia and Thailand, making them more aware of cross-regional issues. KnFSP has deepened partnerships with local and national networks and has created internal structures to ensure that the organization is youth-led and responsive to the needs of the entire community. This year, GFC will work with KnFSP to develop a plan for a positive exit, the main challenge of which is to ensure sustainable funding in the coming years.</t>
  </si>
  <si>
    <t>There has been a decrease in financial support from KnFSP’s major funder, WEAVE, over the past year due to WEAVE’s budget constraints, and this has had a major impact on KnFSP’s budget.</t>
  </si>
  <si>
    <t>WEAVE Thailand</t>
  </si>
  <si>
    <t>12782</t>
  </si>
  <si>
    <t>staff salaries, transportation, and fuel costs.</t>
  </si>
  <si>
    <t>KnFSP continues to face challenges due to the unstable political situation in the region, disruption of programs stemming from resettlement of staff and program beneficiaries, limited communication from inside the refugee camps in which KnFSP works, and increased travel restrictions into and out of the camps. Despite these challenges and a decreased budget, KnFSP showed marked progress last year in the number of youth who graduated from the program and continue to work in the camp and with KnFSP’s education program. KnFSP also continues to strengthen its partnerships with local agencies and other organizations. KnFSP is very connected to the local community and received in-kind donations from volunteers and local agencies last year. To ensure financial sustainability moving forward, KnFSP will begin an income-generating project in the coming year.</t>
  </si>
  <si>
    <t>KnFSP is working to implement a new fundraising plan and an income-generating project to increase its financial sustainability.</t>
  </si>
  <si>
    <t>WEAVE</t>
  </si>
  <si>
    <t>12397</t>
  </si>
  <si>
    <t>12395</t>
  </si>
  <si>
    <t>salaries, field supplies, educational materials, and fuel costs.</t>
  </si>
  <si>
    <t>This past year, KnFSP faced several challenges, including the imposition of martial law in Thailand, which led to increased travel restrictions into and out of the refugee camps; tensions and insecurity in Burma’s Karenni State, where KnFSP runs community school projects, due to movement by the Border Guard Forces; and disruptions to its programs due to the government’s ongoing refugee resettlement program. Since the Thai government does not allow electricity or Internet in the camps, the organization has had to bring generators, batteries, and computers into the camp for use by students and teachers. Despite these obstacles, the organization continued to prosper this past year. All of the students who graduated in March 2015 have been offered employment opportunities within the refugee camp or by local institutions, including as teachers in primary and middle schools, medics in clinics, and support staff in camp administration. Some of the graduates who are internally displaced persons will return to Burma to provide community service. KnFSP has deepened partnerships with local and national networks and has created internal structures to ensure that the organization is youth-led and responsive to the needs of the entire community. GFC will begin to work with KnFSP to develop a plan for a positive exit.</t>
  </si>
  <si>
    <t>In year 5, KnFSP began including youth benefiting from its community outreach program and summer leadership camp, which are jointly organized with the Women’s School Program at a neighboring refugee camp, in its directly served number.</t>
  </si>
  <si>
    <t>11985</t>
  </si>
  <si>
    <t>teacher salaries, teacher training, education program expenses, leadership camps, and a graduation ceremony.</t>
  </si>
  <si>
    <t xml:space="preserve">Karenni Further Studies Program (KnFSP) works with community-based organizations in Karenni refugee camps on the Thai-Burma border to implement its core programming: an alternative, two-year, post-tenth-grade curriculum for refugee youth. </t>
  </si>
  <si>
    <t>KNFSP is a CBO located and implement their project in refugee camp by the border between Thai and Burma for Karenni who are being displaced and effected by the conflict in Burma.  KNFSP provide education programm for youth who are living in the camp and lack of chance to access to education after high school.</t>
  </si>
  <si>
    <t>KNFSP is a CBO an linking and get supervised of their work by WEAVE.  The study programm was initiative by camp members and running by camp members, trained by resources/expert  from different places but organized by WEAVE mostly.</t>
  </si>
  <si>
    <t>KNFSP is provide comprehensive study program for youth in refugee camp and earn credibility and recognition by the refugee camp members, CBOs  and community.</t>
  </si>
  <si>
    <t>At the moment GFC now the only funding agent.  There should be way to support KNFSP to link with other funders, support for skills on resource mobilization.</t>
  </si>
  <si>
    <t>KnFSP’s programs are very comprehensive, and many students have graduated and become teachers themselves and have gone on to support other projects in the camp. KnFSP is moving toward stage 4 and exit.</t>
  </si>
  <si>
    <t>Those who are graduated became active leader , staff  of other CBO inside the camp, teachers and committee of the camp. KNFSP study program is also well-known for the comprehensive and keep their standard of education quality to the students.</t>
  </si>
  <si>
    <t>Refugee of International Japan</t>
  </si>
  <si>
    <t>11659</t>
  </si>
  <si>
    <t>11615</t>
  </si>
  <si>
    <t>teacher training, teacher and staff salaries, educational materials and teaching aids, school building repair, and transportation costs.</t>
  </si>
  <si>
    <t>Karenni Further Studies Program (KnFSP) works with community-based organizations in Karenni refugee camps on the Thai-Burma border to implement its core programming: an alternative, two-year, post-tenth-grade curriculum for refugee children and youth.</t>
  </si>
  <si>
    <t>In March 2013, there was a large fire at one of KnFSP's main program sites. The fire resulted in the displacement of over 2,000 refugee camp residents and the death of one KnFSP student. GFC will monitor the situation and assist KnFSP during this trying time with an emergency grant to support the organization's relief efforts.</t>
  </si>
  <si>
    <t>10465.02</t>
  </si>
  <si>
    <t>Karenni Further Studies Program works with community-based organizations in Karenni refugee camps on the Thai-Burma border to implement its core programming, a two-year, post-tenth-grade curriculum for refugee youth that provides skills training and academic courses.</t>
  </si>
  <si>
    <t>Our grant supports the post-tenth-grade education program, which, in addition to offering the standard curriculum, includes coursework in leadership, management, and public speaking; recreational activities; and internship placements that allow refugee students to become productive, critical members of the refugee-camp community.</t>
  </si>
  <si>
    <t>Political and civil unrest in Burma has driven over 150,000 refugees, particularly ethnic minorities like the Karenni, to Thailand and neighboring countries in search of safety, economic opportunities, and a better life. Nine semi-permanent refugee camps currently exist along the Thai-Burma border. Because Thailand is not a party to the 1951 Refugee Convention, refugees are rarely able to attend school or work legally in Thailand, yet they face danger and loss of life if they attempt to return to Burma. In Camp 2, Karenni refugee children attend overcrowded preschools, primary schools, and vocational skills training, all of which are supported by international organizations and camp coalitions of community-based organizations, without any support from the local authorities. The lack of educational options and future opportunities leaves camp youth susceptible to depression, drug and alcohol dependency, gang violence, early marriage for girls, teen pregnancy, and recruitment as child soldiers.</t>
  </si>
  <si>
    <t>In January 2008, community elders in the refugee camps teamed up with community youth to offer an opportunity for refugee youth to study beyond the tenth-grade level. The result of this effort, the Karenni Further Studies Program (KnFSP), functions as an organization and provides a safe and supportive space for present and future generations of refugees in Camp 2 to live a productive and dignified life. KnFSP works with seven community-based organizations to implement its core programming, an alternative two-year post-tenth-grade curriculum for refugee youth that provides skills training and academic courses. KnFSP also coordinates work internships and career development, a leadership camp, social involvement through community service, and a training series on topics such as human rights and particular elements of teacher training. The entire organization is designed, managed, and implemented by refugee leaders and community members.</t>
  </si>
  <si>
    <t>KnFSP manages a two-year academic program serving more than 150 students, ages 16 to 21, per year. During the school year, students take courses in English, science, leadership, management, social studies, and math, with complementary classes in art, language training, debate, computer literacy, public speaking, music, and recreational activities. The academic program is run in tandem with internship placements in various international organizations and community initiatives inside the camp. Using a team-teaching approach, periodic intensive training modules, which last three to four days, are taught by a combination of refugee teachers and visiting foreign professors. KnFSP measures its success through daily attendance figures and periodic surveys that measure student learning and advancement levels, as well as an assessment of the students' involvement and participation in extracurricular and community affairs.</t>
  </si>
  <si>
    <t>Women's Education for Advancement and Empowerment</t>
  </si>
  <si>
    <t>Refugees International Japan</t>
  </si>
  <si>
    <t>11134</t>
  </si>
  <si>
    <t>10465.01</t>
  </si>
  <si>
    <t>Karenni Further Studies Program works with community-based organizations in Karenni refugee camps on the Thai-Burma border to implement its core programming, an alternative, two-year, post-tenth-grade curriculum for refugee youth that provides skills training and academic courses.</t>
  </si>
  <si>
    <t>Political and civil unrest in Burma has driven over 150,000 refugees, particularly ethnic minorities like the Karenni, to Thailand and neighboring countries in search of safety, economic opportunities, and a better life. Nine semi-permanent refugee camps currently exist along the Thai-Burma border. Because Thailand is not party to the 1951 Refugee Convention, the presence of Burmese on the border presents a complex and highly politicized situation. Refugees are caught in limbo-they are rarely able to attend school or work legally in Thailand, yet they face danger and loss of life if they attempt to return to Burma. In Camp 2, Karenni refugee children attend overcrowded preschools, primary schools, and vocational skills training, all of which are supported by international organizations and camp coalitions of community-based organizations, without any support from the local authorities. The lack of educational options and future opportunities leaves camp youth susceptible to depression, drug and alcohol dependency, gang violence, early marriage for girls, teen pregnancy, and recruitment as child soldiers. A generation of refugees from Burma is at risk of growing up without the skills necessary to lead dignified, productive lives.</t>
  </si>
  <si>
    <t>In January 2008, community elders on the Thai-Burma border teamed up with community youth to offer an opportunity for youth to study beyond the tenth-grade level. The result of this effort, the Karenni Further Studies Program (KnFSP), provides a safe and supportive space for present and future generations of refugees to live a dignified life and to achieve their full potential. Building on its goal of developing a productive generation of young people, KnFSP works with seven community-based organizations to implement its core programming, an alternative two-year post-tenth-grade curriculum for refugee youth that provides skills training and academic courses. KnFSP also coordinates work internships and career development, a leadership camp, social involvement through community service, and a training series on various topics such as human rights or a particular element of teacher training. The entire organization is designed, managed, and implemented by refugee leaders and community members.</t>
  </si>
  <si>
    <t>KnFSP manages a two-year academic program serving 60 students, ages 16 to 21, per year. During the school year, students take courses in English, science, leadership, management, social studies, and math, with complementary classes in art, language training, debate, computer literacy, public speaking, music, and recreational activities. The academic program is run in tandem with internship placements in various international organizations and community initiatives inside the camp. Using a team-teaching approach, periodic intensive training modules, which last three to four days, are taught by a combination of refugee teachers and visiting foreign professors. KnFSP measures its success through daily attendance figures and periodic surveys that measure student learning and advancement levels, as well as an assessment of the students' involvement and participation in community affairs. To date, the program has enabled over 100 students to complete their post-secondary education and become productive and critical members of the camp community. GFC's grant will support KnFSP's general operations and programs.</t>
  </si>
  <si>
    <t>An increase in students referred from the camp education department as well as an increase in interest in the program boosted enrollment in the past year.</t>
  </si>
  <si>
    <t>Further dialogue and development are necessary, as OCI scores appear inflated.</t>
  </si>
  <si>
    <t>Tailand</t>
  </si>
  <si>
    <t>RIJ</t>
  </si>
  <si>
    <t>10465</t>
  </si>
  <si>
    <t>KnFSP works with community-based organizations in Karenni refugee camps on the Thai-Burma border to implement its core programming, an alternative, two-year, post-tenth-grade curriculum for refugee youth that provides skills training and academic courses.</t>
  </si>
  <si>
    <t>KnFSP's education program allows refugee students to complete their post-secondary education and become productive, critical members of the refugee camp community.</t>
  </si>
  <si>
    <t>Political and civil unrest in Burma has driven over 150,000 refugees, particularly ethnic minorities, to Thailand and neighboring countries in search of safety, economic opportunities, and a better life. Nine semi-permanent refugee camps currently exist along the Thailand-Burma border. Due to the complexity and highly politicized nature of the camp settlements, refugees are unable to attend school or work legally in Thailand, and endanger themselves returning to their home country. In Camp 2, Karenni refugee children attend overcrowded pre-schools, primary schools, and vocational skills training supported by international organizations. Education beyond 10th grade level is rare. The lack of educational options and future opportunities leaves youth susceptible to depression, drug and alcohol dependency, gang violence, early marriage for girls, teen pregnancy, and recruitment as child soldiers. A generation of refugees from Burma will grow up without the skills necessary to develop their lives.</t>
  </si>
  <si>
    <t>In January 2008, community elders and youth mobilized resources to open a school that offered a safe space for youth to study beyond the grade 10 level, and there was born the Karenni Further Studies Program (KnFSP). KnFSP is a youth program on the Thai-Burma border aimed at providing safe and enabling space for the present and future generation of refugees to live a dignified life and to achieve their full potential. Building on its goal of developing a productive generation of young people, KnFSP works with a consortium of 7 community based organizations to implement its core programming focused on the management of an alternative two year post-10 training for refugee youth to provide knowledge, skills training, and a dynamic academic curriculum. It also coordinates a symposium and training series, work internships and career development, leadership camp, and social involvement through community service outreach. The entire organization is designed, managed, and implemented by refugee leaders and community members.</t>
  </si>
  <si>
    <t>11424</t>
  </si>
  <si>
    <t>Faridabad</t>
  </si>
  <si>
    <t>Karm Marg</t>
  </si>
  <si>
    <t>Progress Through Work</t>
  </si>
  <si>
    <t>Pallav Das (filmmaker/UNICEF)</t>
  </si>
  <si>
    <t>Major transportation hubs in India, attract a large number of orphaned, abandoned, and runaway children who become ragpickers, sell snacks, carry luggage for passengers, or beg as a way to support themselves. Karm Marg was founded in 1997 to help children living on the railway platform of the New Delhi train station take an initiative in creating a safe haven. Karm Marg operates a home run by and for former street children, with the guidance and supervision of adults. All activities are focused on strengthening skills and teamwork, and children are provided with shelter, education, and medical care. Most children attend private schools, those above the age of 14 who do not wish to return to school are instead provided with nonformal education and encouraged to learn a skill of their choice. Karm Marg also conducts vocational training through its Jugaad initiative, which sells bags, greeting cards, wallets, picture frames, and other products made by the adolescents and young adults. Jugaad emphasizes the use of discarded materials such as newspaper, cloth rags, wood, and scrap metal. 
Since GFC's support began in 2005, Karm Marg has grown tremendously and transitioned from being an individually-led to a complex and multi-layered organization. Karm Marg'a budget grew from $33,975 to $100,390, an increase of 195 percent. Additionally, the organization has benefited from several of GFC's value added services including two opportunity grants and an organizational development award focusing on developing a resource mobilization strategy.  Karm Marg also participated in GFC's Enterprise and Learning Knowledge Exchange in 2008 and the South Asia Knowledge Exchange in 2012.</t>
  </si>
  <si>
    <t>FY 2006	$6,000	program grant
FY 2007	$9,000	program grant
	$500	miscellaneous grant
FY 2008	$11,000	program grant
FY 2009	$13,000	program grant
	$350	opportunity grant
	$5,313	organizational development grant
FY 2010	$12,000	program grant
FY 2011	$15,500	program grant
	$2,500	opportunity grant
FY 2012	$18,000	program grant
FY 2013	$20,000	program grant
Total GFC support: $113,163 since 2005</t>
  </si>
  <si>
    <t>Number of program participants who have become financially independent</t>
  </si>
  <si>
    <t>11344</t>
  </si>
  <si>
    <t>Karm Marg’s home, located outside New Delhi, shelters and is run by former street children, and residents are encouraged to work, study, and play, and to learn a trade or specific skill in order to become productive members of society.</t>
  </si>
  <si>
    <t>GFC supports the home’s nonformal education and extracurricular activities, as well as its vocational training through the Jugaad initiative, which produces bags, greeting cards, wallets, picture frames, and other products.</t>
  </si>
  <si>
    <t>Karm Marg has greatly developed  and grown as an organization with support from GFC. The organization has transitioned from an individually led organization to a systematic and process-driven organization. Karm Marg has been able to put into place human resource policies and a system of monthly assessments, and the organization is implementing new strategies to transition children out of its home. Karm Marg has benefited from many of GFC's value-added services, including opportunity grants, an organizational development award, and two Knowledge Exchanges. Additionally, GFC has connected Karm Marg with several international donors, including GlobalGiving, that have helped the organization market the products made through its income-generating initiative. This is an ideal time for Karm Marg to receive its final grant, and GFC anticipates inviting the organization to apply for a Maya Ajmera Sustainability Award.</t>
  </si>
  <si>
    <t>Mukti Foundation</t>
  </si>
  <si>
    <t>Step Children of Mother India</t>
  </si>
  <si>
    <t>Rug Company</t>
  </si>
  <si>
    <t>1516.04</t>
  </si>
  <si>
    <t>Karm Marg's home, located outside New Delhi, shelters and is run by former street children, and residents are encouraged to work, study, and play, and to learn a trade or specific skill in order to become productive members of society.</t>
  </si>
  <si>
    <t>Our grant supports the home's nonformal education and extracurricular activities, as well as its vocational training through the Jugaad initiative, which produces bags, greeting cards, wallets, picture frames, and other products.</t>
  </si>
  <si>
    <t>Major transportation hubs in India, such as the New Delhi train station, attract a large number of orphaned, abandoned, and runaway children. Seeking means to support themselves, these children become ragpickers, sell water bottles and snacks, carry luggage for passengers, or beg for money. Adolescents and young children alike also learn to make a living through pick-pocketing, petty crimes, and drug dealing. Once they have begun living this way, it is often impossible for them to imagine alternatives for themselves or to see a future beyond their immediate survival needs. Without a proper education, the support of a healthy home, or positive adult role models, it is difficult for these children to make decisions or take steps toward improving their future.</t>
  </si>
  <si>
    <t>Karm Marg was founded in 1997 to help children living on the railway platform of the New Delhi train station take the initiative in creating a place that could be their home in times of distress. Based 25 kilometers outside of New Delhi in Faridabad, Karm Marg now operates a home run by and for former street children, with the guidance and supervision of adults. All activities are focused on strengthening skills and teamwork, and children are provided with shelter, education, and medical care. In addition to supervising the home, Karm Marg conducts vocational training through its Jugaad initiative, which sells bags, greeting cards, wallets, picture frames, and other products made by the adolescents and young adults supported by the organization. As a means of stimulating environmental consciousness, Jugaad emphasizes the use of discarded materials such as newspaper, cloth rags, wood, and scrap metal. Founder and director Veena Lal has worked with children for over 20 years and established Karm Marg after helping a group of children living at the New Delhi train station to run their own programs.</t>
  </si>
  <si>
    <t>In June 2003, Karm Marg completed construction of its child-friendly home built on 1.5 acres of land in the village of Khedi Kalan, outside of Faridabad. The beautiful architecture and design of the children's home is a marked departure from the institutional environment so commonly associated with children's shelters, making this unique home a model for replication. At Karm Gaon (Work Village), 60 boys and girls live and learn to take responsibility for their own daily operations. Most attend private schools, and ten are enrolled in distance learning courses; those above the age of 14 who do not wish to return to school are instead provided with nonformal education and encouraged to learn a skill of their choice, such as carpentry or tailoring. Many of these young people opt to learn how to make Jugaad products, using the proceeds both to support themselves and to contribute to the running of Karm Marg's programs. Regular outings and participation in sports, music, theater, and arts workshops further develop their individual talents.</t>
  </si>
  <si>
    <t>The PO is in dialogue with the organization on the value of measuring outcomes.</t>
  </si>
  <si>
    <t>The Rug Compancy</t>
  </si>
  <si>
    <t>1516.03</t>
  </si>
  <si>
    <t>Karm Marg's home, located outside New Delhi, shelters and is run by former street children, and residents are encouraged to work, study, play, and to learn a trade or specific skill in order to become productive members of society.</t>
  </si>
  <si>
    <t>Our grant supports the home's nonformal education, as well as its vocational training through the Jugaad initiative, which produces bags, greeting cards, wallets, picture frames, and other products.</t>
  </si>
  <si>
    <t>Karm Marg was founded in 1997 to help children living on the railway platform of the New Delhi train station take the initiative in creating a place that could be their home in times of distress. Based 25 kilometers outside of New Delhi in Faridabad, Karm Marg is now a home run by and for former street children, with the guidance and supervision of adults. All activities are focused on strengthening skills and teamwork, and children are provided with shelter, education, and medical care. In addition to supervising the home, Karm Marg conducts vocational training through its Jugaad initiative, which sells bags, greeting cards, wallets, picture frames, and other products made by the adolescents and young adults supported by the organization. As a means of stimulating environmental consciousness, Jugaad emphasizes the use of discarded materials such as newspaper, cloth rags, wood, and scrap metal. Founder and director Veena Lal has worked with children for over 20 years and established Karm Marg after helping a group of children living at the New Delhi train station to run their own programs.</t>
  </si>
  <si>
    <t>In June 2003, Karm Marg completed construction of its child-friendly home built on 1.5 acres of land in the village of Khedi Kalan, outside of Faridabad. The beautiful architecture and design of the children's home is a marked departure from the institutional environment so commonly associated with children's shelters, making this unique home a model for replication. At Karm Gaon (Work Village), 60 boys and girls live and learn to cook, work or study, play, and take responsibility for their own daily operations. Most attend private schools, and ten are enrolled in distance learning courses; those above the age of 14 who do not wish to return to school are instead provided with nonformal education and encouraged to learn a skill of their choice, such as carpentry or tailoring. Many of these young people opt to learn how to make Jugaad products, using the proceeds both to support themselves and to contribute to the running of Karm Marg's programs. Regular outings and participation in sports, music, theater, and arts workshops further develop their individual talents.</t>
  </si>
  <si>
    <t>Karm Marg worked with a volunteer to improve its organizational development, in addition to an OD award from GFC. This metric requires further dialogue with grantee.</t>
  </si>
  <si>
    <t>The Rug Company</t>
  </si>
  <si>
    <t>11357</t>
  </si>
  <si>
    <t>Kawangware Vision Centre</t>
  </si>
  <si>
    <t>Wendy Cross (GFC staff member)</t>
  </si>
  <si>
    <t>staff salaries, nutritious meals, school fees and learning materials.</t>
  </si>
  <si>
    <t xml:space="preserve">Kawangware Vision Centre (KVC) works to ensure that children and youth in the Kawangware slum are protected from the streets and given educational and livelihood opportunities to help them lead productive lives. </t>
  </si>
  <si>
    <t>GFC supports KVC’s Child and Welfare Program, which provides educational, nutritional, and health support to orphaned and vulnerable children from Kawangware.</t>
  </si>
  <si>
    <t>Percentage of participants who remain in school</t>
  </si>
  <si>
    <t>KVC faced unexpected challenges when its landlord terminated its lease agreement prematurely, forcing the organization to move into its newly constructed facility before it had planned to. This had an effect on meeting program objectives for the year. KVC will benefit from assistance in strategic and operational planning, as well as leveraging aimed at institutional funders to help the organization grow its budget, which should help alleviate staffing challenges.</t>
  </si>
  <si>
    <t>INCOME GENERATING</t>
  </si>
  <si>
    <t>KENYA</t>
  </si>
  <si>
    <t>NEXTAID</t>
  </si>
  <si>
    <t>10613.01</t>
  </si>
  <si>
    <t>KVC works to ensure that children and youth in the Kawangware slum are protected from the streets and given educational and livelihood opportunities to lead productive lives.</t>
  </si>
  <si>
    <t>Our grant supports the organization's Child and Welfare Program, which provides educational, nutritional, and health support to orphaned and vulnerable children from Kawangware.</t>
  </si>
  <si>
    <t>Kawangware, an informal settlement in Nairobi, Kenya, is home to about 500,000 people. This slum community lacks basic services: clean water is provided only twice a week; there is only one government health center; and there are only three primary schools and one government secondary school serving the entire population. Over 60 percent of the population is composed of children and young adults below 30 years of age. Many of Kawangware's children and youth live in single-parent or child-headed homes, primarily because they have lost parents to the AIDS epidemic. They have limited access to education, and many are forced to live or work on the streets, where they eke out meager earnings through petty trade or begging. In addition, since Kawangware lacks basic social and recreational amenities, they often engage in harmful behavior such as substance and alcohol abuse, compromising their future and potential.</t>
  </si>
  <si>
    <t>Founded in 2000 and based in the Kawangware slum, the Kawangware Vision Centre (KVC) is a locally created and managed organization that provides positive educational and livelihood opportunities for children who live on the streets and children who have been orphaned. KVC's primary activity is a livelihoods and income-generating business that produces items such as silk-screened gift bags out of recycled paper and sells them to safari companies, Kenyan companies, tourist shops, and even some overseas clients. The products are made by a collective of current and former street children who receive training, educational access, and livelihood support from KVC. This activity enables the participants to generate income for themselves and also for the care of the community's orphaned and vulnerable children, while providing a productive and positive environment for all. Founder and executive director Agasto Richiu is a former street child who is committed to ensuring that younger generations of children are given the educational and economic support they need to avoid life on the streets.</t>
  </si>
  <si>
    <t>KVC is committed to supporting the growing number of orphaned and vulnerable children in Kawangware. Through its Child Feeding and Welfare Program, KVC works with 70 children in primary and secondary school, offering daily meals, tutoring, and recreational activities at the KVC center. These children also receive scholarships to attend school, and KVC has noted improved school retention rates as a result of the program. The organization uses proceeds from its social-enterprise business to conduct its activities. In addition to providing a form of sustainability, this approach has helped to facilitate a space in which former street children involved in the income-generating operation actively support the orphaned and vulnerable children in their community, not just financially but also through guidance and mentoring.</t>
  </si>
  <si>
    <t>Go Campaign</t>
  </si>
  <si>
    <t>Next Aid</t>
  </si>
  <si>
    <t>10613</t>
  </si>
  <si>
    <t>Kawangware, an informal settlement in Nairobi, Kenya, is home to a population of about 500,000 people. This slum community lacks basic social services; for example, clean water is provided twice a week and there is only one government health center, three primary schools, and one government secondary school serving the entire population. Over sixty percent of the population is comprised of children and youth below thirty years of age. Most of these children and youth live in low-income, single parent and/or child-headed homes. Because of prevailing poverty, they have limited access to education and since Kawangware lacks basic social amenities, they often engage in unproductive activities that compromise their safety, well-being, and potential.</t>
  </si>
  <si>
    <t>Found in 2000, The Kawangware Vision Center is a locally created and managed organization that provides positive educational and livelihoods opportunities to get kids off the streets and support children who have been orphaned. Based in Kawangware slum, KVC's primary activity is a livelihoods and income-generating business, which includes making silkscreened gift bags out of recycled paper to sell to safari companies, Kenyan companies, tourist shops and even some overseas clients.  The products are made by a collective of current and former street children who receive training, educational and livelihood support from KVC. The profits from this income-generating activity enable the participants to generate income for themselves and to take care of the community's orphaned or vulnerable children while providing a productive and positive environment for the youth. KVC was started by Agasto Richiu, a former street child who is committed to ensuring younger generation of Kawangaware children and youth are given the educational and economic support they need to avoid life on the streets.</t>
  </si>
  <si>
    <t>KVC is committed to supporting the growing number of orphaned and vulnerable children in Kwangare. Many children have lost and are losing their parents to the HIV/AIDS epidemic, and because of poverty, they often do not receive appropriate nutrition nor educational access and support. Through this program, Kawangaware currently works with 60 children, providing daily meals, tutoring, and recreational activities at the KVC center. Some of the children also receive scholarships to attend school. Since Kawangware does not have any institutional support for this program, the organization ahs been using proceeds from its social enterprise business to conduct its activities, thereby creating a space in which children who are or have been on the streets are able to support orphaned and vulnerable children who are at-risk of entering the streets. GFC's support in 2010 will be used towards the organization's operating expenses and the strengthening of its income generating program.</t>
  </si>
  <si>
    <t>GO Campaign</t>
  </si>
  <si>
    <t>NextAID</t>
  </si>
  <si>
    <t>13007</t>
  </si>
  <si>
    <t>Khemara</t>
  </si>
  <si>
    <t>Navin Moul (American Jewish World Service, US)</t>
  </si>
  <si>
    <t>teacher salaries, preschool supplies, and utilities.</t>
  </si>
  <si>
    <t>Khemara addresses the needs of impoverished villagers in Phnom Penh’s semi-urban Russey Keo district and focuses on providing services and programs for orphans and vulnerable children and for families affected by HIV/AIDS.</t>
  </si>
  <si>
    <t>GFC supports Khemara’s kindergarten program and the organization’s services for children living with or affected by HIV/AIDS, which include nonformal education, scholarships, supplemental feeding, health and hygiene education, and medical checkups.</t>
  </si>
  <si>
    <t xml:space="preserve">During the past year, Khemara expanded its work to six new childcare centers in Tboung Khmum province and formed a community child support committee to raise local funds. Khemara’s focus on preschool education and its cooperation with the local-level commune councils has given the organization access to local government funding. Khemara’s budget increased  significantly due to one-off support from a Korean foundation for the construction of its six new childcare centers, and there was a corresponding increase in children served, numbering 4,225 in the last year. Khemara undertook an evaluation of teaching practices across its childcare centers which culminated in a two-day workshop/training event in December 2016 where teachers were presented with guidance and encouraged to share experiences, practices, and ideas. Khemara intends to make this an ongoing, iterative process that will benefit the quality of services rendered. </t>
  </si>
  <si>
    <t>The jump in the budget is due to one-off funding from the Korea International Cooperation Agency for six childcare centers.</t>
  </si>
  <si>
    <t>increased health for participants after supplementary food and health programs</t>
  </si>
  <si>
    <t>Khana</t>
  </si>
  <si>
    <t>KOICA</t>
  </si>
  <si>
    <t>EverychildUK</t>
  </si>
  <si>
    <t>Projects Abroad</t>
  </si>
  <si>
    <t>12784</t>
  </si>
  <si>
    <t>This past year, Khemara continued to strengthen its organizational capacity, sending various staff members to national conferences. The organization also continued to engage positively with the Phnom Penh community and provided local trainings to the community on child protection, early childhood education, and parenting skills. Khemara used an opportunity grant from GFC to lead a five-day workshop for new kindergarten teachers in the community and an early childhood development teacher. The organization is increasing its financial management capacity by working with qualified accountants and consultants to establish a reserve fund and institute a multi-year financial plan.</t>
  </si>
  <si>
    <t>The decrease in number of children served is due to a scale-down of the Child Protection Club project.</t>
  </si>
  <si>
    <t>Khemara worked with several new, multi-year donors this past year, resulting in a large budget increase</t>
  </si>
  <si>
    <t>KHANA</t>
  </si>
  <si>
    <t>Everychild</t>
  </si>
  <si>
    <t>ManosUnidas</t>
  </si>
  <si>
    <t>Project Abroad</t>
  </si>
  <si>
    <t>12156</t>
  </si>
  <si>
    <t>nutritional support and phone cards.</t>
  </si>
  <si>
    <t>Khemara continued to strengthen its organizational capacity and its impact on the community in its third year of GFC funding. With the assistance of business consultants, the organization undertook an organization-wide strategic analysis that resulted in a three-year strategic plan, to be rolled out later this year. Additionally, Khemara continued to build transparency and accountability into all of its operations, with the development of anti-corruption, procurement, IT, and reserve fund policies. Working with national and lower-level authorities, as well as donor and partner organizations, Khemara expanded its programs to four new geographical areas that it had identified as having high concentrations of target beneficiaries. This growth included the establishment of three new childcare centers at the start of 2014. Khemara also entered into a new partnership with Legal Aid of Cambodia to dramatically expand its services for children coming into contact with the law. Khemara added nine new teaching staff in the past 18 months and benefited from volunteer consultants, including two Australian government volunteers who provided support on project management and IT in fall 2014. In the coming year, GFC will seek to increase Khemara’s visibility and capacity in order to enhance its fundraising efforts and will also work with the organization to develop strategies for locating and supporting children in Phnom Penh who could benefit from nonformal education.</t>
  </si>
  <si>
    <t>The increase in the number of children served is due to the opening of three new childcare centers and to Khemara’s collaboration with Legal Aid of Cambodia.</t>
  </si>
  <si>
    <t>EveryChild UK</t>
  </si>
  <si>
    <t>United Kindom</t>
  </si>
  <si>
    <t>Terre de Hommes Netherlands</t>
  </si>
  <si>
    <t>Lotus Outreach International</t>
  </si>
  <si>
    <t>11787</t>
  </si>
  <si>
    <t>home healthcare kits and supplemental feeding for HIV-positive children, monthly supplemental nutrition at Khemara's six kindergartens, and general operating costs.</t>
  </si>
  <si>
    <t>Khemara addresses the needs of impoverished villagers in Phnom Penh's semi-urban Russey Keo district and focuses on providing services and programs for orphans and vulnerable children and for families affected by HIV/AIDS.</t>
  </si>
  <si>
    <t>GFC supports Khemara's kindergarten program and the organization's services for children living with or affected by HIV/AIDS, which include nonformal education, scholarships, supplemental feeding, health and hygiene education, and medical checkups.</t>
  </si>
  <si>
    <t>Khemara has strong programming and receives funding from a diverse set of institutional donors and the local government. GFC will continue to encourage Khemara to network with and act as a resource for other Cambodian grantees and will begin to prepare the organization for exit.</t>
  </si>
  <si>
    <t>Terre des Hommes Netherlands</t>
  </si>
  <si>
    <t>Family Health International</t>
  </si>
  <si>
    <t>Habitat for Humanity</t>
  </si>
  <si>
    <t>11286</t>
  </si>
  <si>
    <t xml:space="preserve">Khemara addresses the needs of impoverished villagers in Phnom Penh’s semi-urban Russey Keo district and focuses on providing services and programs for orphans and vulnerable children and for families affected by HIV/AIDS. </t>
  </si>
  <si>
    <t>GFC supports Khemara’s kindergarten program and the organization’s services for children living with and affected by HIV/AIDS, which include nonformal education, scholarships, supplemental feeding, health and hygiene education, and medical checkups.</t>
  </si>
  <si>
    <t>Khemara has strong programming, receives funding from a diverse set of institutional donors, and is increasing its work with the local government. GFC will encourage Khemara to network with and act as a resource for other Cambodian grantees and will prepare the organization for exit within the next two years.</t>
  </si>
  <si>
    <t>FHI 360</t>
  </si>
  <si>
    <t>11017</t>
  </si>
  <si>
    <t>Khemara addresses the needs of impoverished villagers in Phnom Penh's semi-urban Russey Keo district and focuses on providing services and programs for orphans and vulnerable children and families affected by HIV/AIDS.</t>
  </si>
  <si>
    <t>Our grant supports Khemara's program for children living with HIV/AIDS, which includes nonformal education, scholarships to formal schools, supplemental feeding, health and hygiene education, medical checkups, and referrals for other services.</t>
  </si>
  <si>
    <t>In 2010, UNICEF estimated there were more than 7,000 children living with HIV/AIDS. Despite the decrease in the overall national rates of transmission, the number of married women and children living with HIV/AIDS has steadily increased from 1998-2007 and continues to rise. For the latter group, this is largely due to increased mother to child transmission, limited access to reliable government antiretroviral drugs, and the lack of community based education and care. The Cambodia government has actively implemented programs and policy that showed impact in reducing the incidence of HIV/AIDS, yet at the community level, there remains a strong stigma associated with the disease, especially for children and youth; this can prevent them from attending and finishing their studies. Moreover, the cost of treatment and care becomes exorbitantly expensive for impoverished families living in the peri-urban areas and villages surrounding Phnom Penh.</t>
  </si>
  <si>
    <t>While Khemara was founded in 1991 primarily as a women's rights organization, it transitioned to a new Executive Director, Phallany Koy, in 2004, and she has emphasized the organization's focus on reaching the most vulnerable people living with HIV/AIDS. Working in semi urban areas of Russey Keo surrounding Phnom Penh, Khemara provides community based services and programs that address the needs of impoverished villagers, including the care and support for orphans and vulnerable children (OVC) and families affected by HIV/AIDS. To reach and serve OVCs, Khemara develops community networks, manages childcare centers to provide non-formal education to preschool and kindergarten age children to improve basic literacy and numeracy, and it establishes public libraries for children. It also targets vulnerable youth by outreaching to women and MSM in the entertainment industry to provide care, education, and transitional housing, and reproductive health education and access to medical care. Khemara also is involved in developing and actively participating in child protection networks. It works to promote the basic rights to education, health, livelihood, and protection from domestic violence, HIV/AIDS prevention, reproductive health and gender equality. Phallany Koy is X.</t>
  </si>
  <si>
    <t>Khemara provides community based care, support, and education to 45 HIV/AIDS positive children, under age 8. Five days per week, pre-school age children attend classes for 2-4 hours per day, in the morning and afternoon, at Khemara's center. Children learn basic numeracy, literacy, socialization skills to prepare them for successful transition to primary school. To address chronic malnutrition, staff also provide children with supplemental feeding, nutrition guidance, home based care for children, referrals for medical and other services, educational materials and scholarships, playgroup activities for children and parents, and assistance in enrolling in formal school. GFC's grant will be used to provide care and support for HIV/AIDS children.</t>
  </si>
  <si>
    <t>Asian Community Trust</t>
  </si>
  <si>
    <t>Lotus Outreach</t>
  </si>
  <si>
    <t>11319</t>
  </si>
  <si>
    <t>Kherwadi Social Welfare Association</t>
  </si>
  <si>
    <t>Dasra (GFC consultant, India)</t>
  </si>
  <si>
    <t>salaries, rent, equipment, transportation and administrative costs.</t>
  </si>
  <si>
    <t xml:space="preserve">Kherwadi Social Welfare Association (KSWA) provides educational, health, and vocational training programs to underprivileged youth living in Mumbai and the surrounding suburbs, and the organization’s outreach centers also engage youth in activities such as sports and educational trips. </t>
  </si>
  <si>
    <t>GFC supports the Yuva Parivartan program, which provides youth between the ages of 16 and 25 with vocational training and job placement counseling in nursing, computers, electronics, fashion design, and other areas to pique participants’ interest in finding suitable employment.</t>
  </si>
  <si>
    <t>KSWA has seen incredible growth in budget, in number of children served, and programmatically throughout its five-year partnership with GFC. The organization has increased its budget from $113,065 to $762,301, and significantly increased the number of children served, from 2,500 to 85,000. KSWA developed several unique methodologies to increase its reach, including opening 43 livelihood delivery centers, using mobile camps to reach rural populations that cannot access KSWA centers, and opening partnership centers with over 60 regional NGOs to implement the Yuva Parivartan model across the country. Additionally, the organization has expanded geographically, from one state to ten states across India. KSWA participated in the 2012 South Asia Knowledge Exchange. KSWA is exiting its partnership with GFC as a strong and stable organization that has the potential to continue to grow and replicate its model, and GFC anticipates that KSWA will be invited to apply for a Maya Ajmera Sustainability Award this year.</t>
  </si>
  <si>
    <t>Percentage of program participants who have successfully gained employment</t>
  </si>
  <si>
    <t>Axis Bank Foundation</t>
  </si>
  <si>
    <t>HSBC</t>
  </si>
  <si>
    <t>GlaxoSmithKline</t>
  </si>
  <si>
    <t>1518.04</t>
  </si>
  <si>
    <t>KSWA provides educational, health, and vocational training programs to underprivileged youth living in Mumbai and the surrounding suburbs, and the organization's outreach centers also engage youth in activities such as sports and educational trips.</t>
  </si>
  <si>
    <t>Our grant supports the Yuva Parivartan program, which provides youth between the ages of 16 and 25 with vocational training and job placement counseling in nursing, computers, electronics, fashion design, and other areas to pique participants' interest in finding suitable employment.</t>
  </si>
  <si>
    <t>According to recent surveys, almost 60 percent of Mumbai's 18 million people live in slums, and 75 percent of school-going children aged 9 to 16 drop out of school. These children usually come from disadvantaged socioeconomic backgrounds: they may have illiterate or semiliterate parents; dysfunctional families; unemployed, alcoholic fathers; or mothers who work as maids and lack a steady income. They cannot afford private schools and hence must attend the government municipal schools, where the low quality of teaching and the high rate of teacher absenteeism dissuade children from learning. This, compounded by limited familial academic support, leads to significant dropout rates from the first grade onward and limits children's prospects for the future.</t>
  </si>
  <si>
    <t>The venerable Kherwadi Social Welfare Association (KSWA) was founded in 1928 by the freedom fighter B. G. Kher and his Gandhian colleagues to address the basic human needs of the leather-tanning families living in the Bandra East neighborhood of Mumbai. Since then, KSWA has expanded into areas of urban development, and its education and youth programs now cover the whole of Mumbai and the surrounding suburbs. One of its main activities, the vocational training program for underprivileged youth, was started in 1998. Kishore Kher, the director of KSWA, is a business management graduate from the prestigious Indian Institute of Management in Ahmedabad. With over 30 years of experience in the corporate world, during which time he contributed to the growth of several multinational companies in India, he has dedicated himself to expanding KWSA and its programs, thereby enabling disadvantaged youth to improve their own and their families' socioeconomic situation.</t>
  </si>
  <si>
    <t>Launched in 2003, KWSA's Yuva Parivartan (Youth Change) program creates opportunities for slum dwellers and school dropouts between the ages of 16 and 25 to lead productive lives. In order to reach underprivileged youth in urban slums as well as in semi-urban and rural communities, Yuva Parivartan has established outreach centers in local institutions such as schools, youth clubs, and prisons. Rooted in the community, these outreach centers offer vocational training in over ten disciplines, including motor mechanics, nursing, computers, fashion design, and electronics. Through the centers' activities, which include sports, educational trips, career guidance, and job placement counseling, youth become motivated and interested in finding suitable employment opportunities. With a target of increasing the number of outreach centers in Maharashtra, Yuva Parivartan is hoping to expand its beneficiary base and ultimately provide employment to a significant number of youth throughout Mumbai and beyond.</t>
  </si>
  <si>
    <t>Fluctuation in OCI scores reflect subjective assessment due to recent change of the program manager.</t>
  </si>
  <si>
    <t>KSWA, as a result of its active expansion and diversification of programs, received project funding from Plan International and Sir Dorabji Tata Trust.</t>
  </si>
  <si>
    <t>Glaxo Smith Kline</t>
  </si>
  <si>
    <t>Vikas Trust</t>
  </si>
  <si>
    <t>1518.03</t>
  </si>
  <si>
    <t>Our grant supports the vocational training program, which includes training and job placement counseling in nursing, computers, electronics, fashion design, and other areas to pique participants' interest in finding suitable employment.</t>
  </si>
  <si>
    <t>According to recent surveys, almost 60 percent of Mumbai's 18 million people live in slums, and 75 percent of school-going children aged 9 to 16 drop out of school. These figures are indicative of the large number of able-bodied but semiliterate youth present in Mumbai. These children usually come from disadvantaged socioeconomic backgrounds: they may have illiterate or semiliterate parents; dysfunctional families; unemployed, alcoholic fathers; or mothers who work as maids and lack a steady income. They cannot afford private schools and hence must attend the government municipal schools, where the low quality of teaching and the high rate of teacher absenteeism dissuade children from learning. This, compounded by limited familial academic support, leads to significant dropout rates from the first grade onward and limits children's prospects for the future.</t>
  </si>
  <si>
    <t>The 79-year-old Kherwadi Social Welfare Association (KSWA) was founded by the freedom fighter B. G. Kher and his Gandhian colleagues to address the basic human needs of the leather-tanning families living in the Bandra East neighborhood of Mumbai. Since then, KSWA has expanded into areas of urban development, and its education and youth programs now cover the whole of Mumbai and the surrounding suburbs. One of its main activities, the vocational training program for underprivileged youth, was started in 1998. Kishore Kher, the director of KSWA, is a business management graduate from the prestigious Indian Institute of Management in Ahmedabad. With over 30 years of experience in the corporate world, during which time he contributed to the growth of several multinational companies in India, he has dedicated himself to expanding KWSA and its programs, thereby enabling disadvantaged youth to improve their own and their families' socioeconomic situation.</t>
  </si>
  <si>
    <t>Launched in 2003, KWSA's Yuva Parivartan (Youth Change) program creates opportunities for slum dwellers and school dropouts between the ages of 16 and 25 to lead productive and socially useful lives. In order to reach out to underprivileged youth in urban slums as well as in semi-urban and rural communities, Yuva Parivartan has established outreach centers in local institutions such as schools and youth clubs. Rooted in the community, these outreach centers offer vocational training in over ten disciplines, including motor mechanics, nursing, computers, fashion design, and electronics. Through the centers' activities, which include sports, educational trips, career guidance, and job placement counseling, youth become motivated and interested in finding suitable employment opportunities. With a target of increasing the number of outreach centers to 105 in Maharashtra, Yuva Parivartan is hoping to expand its beneficiary base and ultimately provide employment to a significant number of youth throughout Mumbai and beyond.</t>
  </si>
  <si>
    <t>Last year, KSWA did community surveys, resulting in large numbers of indirectly served. Depending upon the surveys, the number of indirectly reached varies greatly.</t>
  </si>
  <si>
    <t>Volkart Foundation</t>
  </si>
  <si>
    <t>Syngenta Foundation</t>
  </si>
  <si>
    <t>11865</t>
  </si>
  <si>
    <t>Kiev Children and Youth Support Center</t>
  </si>
  <si>
    <t>11117</t>
  </si>
  <si>
    <t>Founded by staff and graduates of Kyiv State Orphanage Number 12, the Kyiv Children and Youth Support Center provides need-driven support to 300 residents and graduates of this and other area orphanages. The overall goal is to help orphans who have physical or mental disabilities to transition from institutional living to independent living. To that end, the center helps these youth find safe housing, employment, educational opportunities, financial support, food assistance, life skills training, individual tutoring, and vocational skills training. The organization's services and innovation are centered on its Crisis Intervention Program, which provides timely individual assistance in crisis situations such as unlawful arrest by police, eviction, death of relatives, threats of physical or sexual abuse, or hospitalization. The organization's centers are also places where orphans and graduates can come to do laundry, make a hot meal, use a computer, obtain job placement assistance, and receive tutoring. 
The Kiev Children and Youth Support Center has been supported by GFC since 2007, which has allowed the organization to double the number of children and youth served through its programs, from 150 to 300. In particular, thanks to direct GFC support, the Kiev Children and Youth Support Center opened a new branch of the organization in southern Ukraine in 2010, and the organization hopes to open additional centers in different parts of the country as part of its long-term strategy. In addition, many of the regular clients of the Kiev Children and Youth Support Center gained valuable media and technology experience from their involvement in the GFC-sponsored Adobe Youth Voices program. During GFC's partnership with the Kiev Children and Youth Support Center, the organization's budget has almost tripled, from $34,914 to $101,439.</t>
  </si>
  <si>
    <t>823.04</t>
  </si>
  <si>
    <t>The Support Center, founded by orphanage graduates and staff, offers legal, medical, psychological, and financial assistance to young people who have aged out of Kyiv's orphanages.</t>
  </si>
  <si>
    <t>Our grant supports the Crisis Intervention Program, which works with orphanage graduates and supports them during emergencies.</t>
  </si>
  <si>
    <t>According to the Ukrainian Ministry of Family and Health, there were 100,300 orphaned children living in Ukraine as of 2010, with 29,000 of those living in orphanages. A small number of these children are orphans due to the death of their parents, while the rest are considered "social orphans"-orphans due to abandonment or to their parents' alcoholism or imprisonment. As in several other former Soviet countries, orphans "graduate" from government orphanages as early as age 16. They are often ill-prepared to enter mainstream society, making them particularly vulnerable to exploitation and abuse. These youth do not have the skills to confront or cope with extreme stress, and they are routinely refused medical treatment by state hospitals. Because they lack real-world experience, they are often forced to work for free and are even beaten or unlawfully arrested by police.</t>
  </si>
  <si>
    <t>Founded by staff and graduates of Kyiv State Orphanage Number 12, the Kiev Children and Youth Support Center (KCYSC) provides need-driven support to 400 residents and graduates of this and other area orphanages. The center helps these youth find safe housing, employment, educational opportunities, financial support, food assistance, life skills training, individual tutoring, and vocational skills training. The center is open 13 hours a day, seven days a week, and is led by Bogdan Bashtovy, a dynamic and extremely dedicated social worker known for his efforts to reform Ukraine's orphanage system. Bashtovy represents KCYSC on the State Institute for Family and Youth's national working group that is developing standards for social services offered to orphanage graduates in Ukraine.</t>
  </si>
  <si>
    <t>Orphanage graduates often require timely individual assistance in crisis situations such as unlawful arrest by police, eviction, death of relatives, threats of physical or sexual abuse, or unexpected hospitalization. Because of cases of police torturing orphans, the program trains youth on how to assert their rights with the police, and a number of orphans also receive legal assistance. This program is orphan driven, orphan run, and focused on youth empowerment. The crisis intervention program also includes a "graduate assistance point" at Tsurupinsk Children's Home for Physically and Mentally Challenged Children, located in southern Ukraine. Orphanage graduates are able to come to the assistance point when they need help, and are able to use a computer there to look for jobs or schools via the Internet. This assistance point specifically helps orphans with physical or mental disabilities as they transition from institutional living to independent living and is run by a former orphanage resident, with assistance from an orphanage worker. The Tsurupinsk location also serves as a link between KCYSC and Tsurupinsk orphanages.</t>
  </si>
  <si>
    <t>An Orphan Smiles, Inc.</t>
  </si>
  <si>
    <t>SOS Bambino</t>
  </si>
  <si>
    <t>Children Future Project</t>
  </si>
  <si>
    <t>823.03</t>
  </si>
  <si>
    <t>As of 2010, there were 100,300 orphaned children living in Ukraine, according to the Ministry of Family and Health, with 29,000 of those living in orphanages. A small number of these children are orphans due to the death of a parent, while the rest are considered "social orphans"-orphans due to alcoholism, abandonment, or imprisonment of their parents. As in several other former Soviet countries, orphans "graduate" from government orphanages as early as age 16. They are often ill-prepared to enter mainstream society, making them particularly vulnerable to exploitation and abuse. Ukrainian law requires graduated orphans to return to their former place of residence, which is usually an overcrowded apartment shared with alcoholic or drug-addicted parents or other relatives. These youth do not have the skills to confront or cope with extreme stress, and they are routinely refused medical treatment by state hospitals. Because they lack real-world experience, they are often forced to work for free and are even beaten or unlawfully arrested by the police.</t>
  </si>
  <si>
    <t>Founded by staff and graduates of Kyiv State Orphanage Number 12, the Kyiv Children and Youth Support Center (KCYSC) provides need-driven support to 400 residents and graduates of this and other area orphanages. The center helps these youth find safe housing, employment, educational opportunities, financial support, food assistance, life skills training, individual tutoring, and vocational skills training. Orphanage graduates are required to contribute one dollar a month to KCYSC and to volunteer their time. Their contributions serve as an emergency cash reserve. The center is open 13 hours a day, seven days a week, and is led by Bogdan Bashtovy, a dynamic and extremely dedicated social worker known for his efforts to reform Ukraine's orphanage system. Bashtovy represents KCYSC on the State Institute for Family and Youth's national working group that is developing standards for social services offered to orphanage graduates in Ukraine.</t>
  </si>
  <si>
    <t>Orphanage graduates often require timely individual assistance in crisis situations such as unlawful arrest by police, eviction, death of relatives, threats of physical or sexual abuse, or unexpected hospitalization. Because of cases of police torturing orphans, the program trains youth on how to assert their rights with the police, and a number of orphans also receive legal assistance. This program is orphan driven, orphan run, and focused on youth empowerment. KCYSC expanded their program by setting up a "graduate assistance point" at Tsurupinsk Children's Home for Physically and Mentally Challenged Children in southern Ukraine. Orphanage graduates are able to come to the assistance point when they need help, and are able to use a computer, and look for jobs or schools via the Internet. This assistance point specifically helps orphans with physical or mental challenges as they transition from institutional living to independent living and is run by a former orphanage resident with assistance from an orphanage worker. The assistance point serves as a link between KCYSC and Tsurupinsk orphanages.</t>
  </si>
  <si>
    <t>An Orphan Smiles, Inc</t>
  </si>
  <si>
    <t>823.02</t>
  </si>
  <si>
    <t>The Support Center, founded by orphanage graduates and staff, offers legal, medical, psychological, and financial assistance to young people who age out of Kiev's orphanages.</t>
  </si>
  <si>
    <t>Its Crisis Intervention Program works with orphanage graduates and supports orphans during emergencies.</t>
  </si>
  <si>
    <t>More than 100,000 children in Ukraine are orphans, most of which are living in institutions. Ten percent of these children are orphans due to the death of a parent; the rest are considered "social orphans"-orphans due to alcoholism, abandonment, or imprisonment of their parents. As in several other former Soviet countries, orphans "graduate" from government orphanages as early as age 16. They are often faced with a world they do not know how to survive in, making them particularly vulnerable to exploitation and abuse. Ukrainian law requires orphans to return to their former place of residence, which is usually an overcrowded apartment shared with alcoholic or drug-addicted parents or other relatives. These youth do not have the skills to confront or cope with extreme stress, and because they lack real-world experience, they are routinely refused medical treatment by state hospitals, are often forced to work for free, and are even beaten or unlawfully arrested by the police.</t>
  </si>
  <si>
    <t>Founded by staff and graduates of Kiev State Orphanage Number 12, the Kiev Children and Youth Support Center (KCYSC) provides need-driven support to 400 residents and graduates of this and other area orphanages. The center helps these youth find safe housing, employment, educational opportunities, financial support, food assistance, life skills training, individual tutoring, and vocational skills training. Orphanage graduates are required to contribute one dollar a month to KCYSC and to volunteer their time. Their contributions serve as an emergency cash reserve. The center is open 13 hours a day, seven days a week, and is led by Bogdan Bashtovy, a dynamic and extremely dedicated social worker known for his efforts to reform Ukraine's orphanage system. Bashtovy represents KCYSC on the State Institute for Family and Youth's national working group that is developing standards for social services offered to orphanage graduates in Ukraine.</t>
  </si>
  <si>
    <t>860.03</t>
  </si>
  <si>
    <t>Kindle Orphan Outreach</t>
  </si>
  <si>
    <t>Kindle offers comprehensive educational, counseling, healthcare, and spiritual services to orphaned and vulnerable children in the Salima district.</t>
  </si>
  <si>
    <t>Our grant supports Kindle's education program, which covers school fees and educational materials for secondary-school students who would otherwise be unable to afford to attend school.</t>
  </si>
  <si>
    <t>With a human development ranking of 160 out of 172, Malawi is one of the poorest countries in the world. The majority of the country's 13.9 million people survive on subsistence farming, and approximately 53 percent live below the national poverty line. Moreover, Malawi faces chronic and cyclical droughts that leave millions of people at risk of starvation. Humanitarian aid, especially during droughts, helps sustain many communities. Unfortunately, these resources don't always trickle down to the most vulnerable regions, particularly remote, rural areas. Nor do these emergency food rations meet the long-term needs of the communities. The ravaging HIV/AIDS pandemic further compounds these growing conditions of poverty. To date, over 500,000 children have been orphaned. With Malawi's HIV/AIDS prevalence rate at 12 percent, 80,000 more children enter orphanhood each year. Many of these orphaned and vulnerable children do not have access to appropriate social services like education and healthcare, which are critical to their growth into self-sufficient and productive adults.</t>
  </si>
  <si>
    <t>Kindle Orphan Outreach, a faith-based organization that operates in the remote town of Nanjoka in the Salima district, offers community-based solutions to Malawi's development challenges. Founded in 2003, the organization intervenes in an area that is generally beyond government or NGO reach and empowers orphaned and vulnerable children through comprehensive services. Kindle works on health, education, community development, and spiritual and social growth. Kindle's health department runs an ambulance service to remote villages, provides home-based care, and is in the process of building a community clinic. The education program provides funds to support secondary-school students, since children in Malawi must pay for any schooling after the primary level. Kindle also works on reconstructing community wells, running irrigation programs, and helping with small-business development. The children's social and spiritual growth is at the heart of Kindle's activities; the children participate in youth groups and choirs, play sports, and serve as friends and mentors to one another.</t>
  </si>
  <si>
    <t>Many of the children in Salima have limited access to education due to the high levels of poverty in the region. While primary school is free, secondary-school fees discourage many impoverished parents from sending their children to school. As a result, a large number of children are unable to attain post-primary education. Kindle addresses this issue by providing scholarships and supplemental academic support to orphaned and vulnerable children in secondary school. While the education program is in its nascent stages, the group envisions a comprehensive program that serves children from pre-kindergarten to post-secondary levels.</t>
  </si>
  <si>
    <t>The organization's decrease in budget reflects the completion of a construction project, which spiked its budget in previous years.</t>
  </si>
  <si>
    <t>Raising Malawi</t>
  </si>
  <si>
    <t>Alloy Engineering</t>
  </si>
  <si>
    <t>German Embassy</t>
  </si>
  <si>
    <t>Woods Edge Community Church</t>
  </si>
  <si>
    <t>1789.03</t>
  </si>
  <si>
    <t>Kinniya Vision</t>
  </si>
  <si>
    <t>KV promotes education, advocates for human rights, and works to reduce gender imbalances and conserve the environment in the Trincomalee district of northeastern Sri Lanka, in addition to engaging in ongoing recovery and rehabilitation efforts for tsunami-affected communities.</t>
  </si>
  <si>
    <t>Our grant supports KV's education support program, which offers basic education classes to children who have never attended school, remedial support to school-going children, and computer skills training and language classes to students.</t>
  </si>
  <si>
    <t>The Trincomalee district on the northeastern coast of Sri Lanka was severely affected by the tsunami in December 2004. Many lives were lost in the district, and thousands of people were displaced from their homes. The tsunami had a devastating impact on the educational infrastructure in the region, and an immediate priority of the government was to get children back into school, not only so they could resume learning but so they could return to their regular routines. The government was successful in reconstructing and strengthening the educational infrastructure, but recent outbreaks of violence and attacks have exacerbated children's fears stemming from the tsunami, and ensuring that all children are in school has become even more important.</t>
  </si>
  <si>
    <t>Kinniya Vision (KV) was set up in 1996 by a group of concerned professionals brought together by the common desire to struggle against ignorance, poverty, inequity, and injustice. Playing an active role in Trincomalee's development process, KV works toward sustainable human development through participatory approaches, helping people to achieve the greatest degree of self-reliance and social integration. KV's objectives include promoting education, developing human resources, building the capacities of communities, raising awareness of and advocating for human rights, reducing gender imbalances, and conserving the environment. The organization focuses on the rights of the disabled and other particularly vulnerable groups of women, children, and elders. The KV board includes intellectuals and development professionals. KV has partnered with organizations such as Oxfam, UNICEF, and Save the Children on various programs for children, youth, and communities in Kinniya.</t>
  </si>
  <si>
    <t>Kinniya Vision has been implementing educational support and skills training programs for vulnerable children and youth between the ages of 3 and 22 for over five years. As the community continues to progress in its recovery and renewal efforts following the 2004 tsunami, KV has shifted its focus away from relief and rehabilitation and toward development-oriented activities. Basic education classes are offered to those who have never attended school, particularly those who were unable to access education because of distance or lack of facilities. Remedial support is offered to those in school who require additional assistance and tutoring. KV also provides computer skills training and language classes to students, and special attention is given to providing psychosocial support through counseling.</t>
  </si>
  <si>
    <t>KV changed its strategy to undertake programs that require few resources but reach a high number of children and youth, resulting in an increase of children reached directly and indirectly.</t>
  </si>
  <si>
    <t>KV lost four major funders/donors and phased out four projects in the last year, resulting in a decrease in its budget.</t>
  </si>
  <si>
    <t>Room to Read</t>
  </si>
  <si>
    <t>Operation Day's Work</t>
  </si>
  <si>
    <t>Solidarite Laique</t>
  </si>
  <si>
    <t>10724</t>
  </si>
  <si>
    <t>The Trincomalee district in northeastern Sri Lanka was deeply affected by the 2004 tsunami, which had a devastating impact on educational infrastructure in the region. Founded in 1996 by a group of professionals, Kinniya Vision (KV) promotes education, develops human resources, provides capacity-building opportunities, works to reduce gender imbalances and conserve the environment, and advocates for human rights through participatory approaches. Focusing on children and women in vulnerable communities in the Trincomalee district, KV provides educational support and skills training programs for vulnerable children and youth between the ages of 3 and 22. The organization also played a large role in helping the community recover after the tsunami. 
Since GFC's initial support in 2005, KV successfully completed its tsunami-related projects, which accounts for the decrease in its budget from $480,000 in 2005 to $342,090 in 2010. During this time, however, KV dramatically expanded its reach in the community, increasing the number of children and youth directly served from 1,500 in 2005 to 19,084 in 2010. KV has been effective in partnering with multinational organizations such as Oxfam, UNICEF, and Save the Children. Reacting to the post-tsunami decrease in funding in Sri Lanka, KV revamped its strategies to offer programs requiring fewer resources while still reaching a high volume of marginalized children. KV established itself as a leader in its community during the tsunami and shared invaluable learning on its experiences during GFC's Crisis Recovery and Renewal Knowledge Exchange in 2007.</t>
  </si>
  <si>
    <t>2006:
15,000 USD in program support
1,000 USD in health and well being support
2007:
18,000 USD in program support
1,000 USD in health and well being support
2,500 USD in emergency support
2008:
18,000 USD in program support
1,000 USD in health and well being support
2009:
1,000 USD in health and well being support
20,000 USD in program support
2010:
20,000 USD in program support
2011:
20,000 USD in program support
1,000 USD in health and well being support</t>
  </si>
  <si>
    <t>12004</t>
  </si>
  <si>
    <t>Russia</t>
  </si>
  <si>
    <t>Kaluga Oblast</t>
  </si>
  <si>
    <t>Kitezh Children's Community</t>
  </si>
  <si>
    <t>a water filtration system to support the vocational farming program.</t>
  </si>
  <si>
    <t xml:space="preserve">Kitezh Children’s Community offers a sustainable alternative to the state orphanage system in Russia by providing permanent foster care for orphaned children in a therapeutic community in the countryside of the Kaluga region. </t>
  </si>
  <si>
    <t>GFC supports the vocational farming program, which provides educational and vocational skills in horticulture, agriculture, and carpentry to children in the foster care community.</t>
  </si>
  <si>
    <t>Support from GFC has played a key role in Kitezh’s sustainability as an organization. Kitezh began its vocational farming program in 2009, and GFC funding has allowed the program to develop and expand and has helped it attract the attention of local and national authorities, who have provided matching support and award recognition. Since its relationship with GFC began, Kitezh has more than tripled the number of children it serves and has significantly increased its budget. In addition, over the course of Kitezh’s relationship with GFC, staff members were awarded a Ford Motor Company International Fellowship of 92nd Street Y and helped host a GFC Knowledge Exchange. Kitezh took advantage of these opportunities to strengthen its human resources and fundraising capacity, putting the organization in a strong position as a model leader for foster parent training and foster care for children in Russia.</t>
  </si>
  <si>
    <t>Salaries to foster parents that were being paid through Kitezh by the Russian government are now paid directly to the foster parents, a change that has decreased Kitezh’s budget.</t>
  </si>
  <si>
    <t>Percentage of children who demonstrated improvement in educational and vocational skills</t>
  </si>
  <si>
    <t>11492</t>
  </si>
  <si>
    <t>equipment and supplies for the carpentry workshop.</t>
  </si>
  <si>
    <t>Kitezh Children's Community has continued to grow throughout the course of its partnership with GFC. Kitezh staff attended the GFC Knowledge Exchange in 2011 and former Kitezh director Sergei Khlopenov became a Ford fellow of 92nd Street Y thanks to GFC's support. The organization is being prepared for exit next year with leverage and sustainability inputs.</t>
  </si>
  <si>
    <t>IBM</t>
  </si>
  <si>
    <t>Russian Federation</t>
  </si>
  <si>
    <t>Naked Heart Foundation</t>
  </si>
  <si>
    <t>Ecologia Youth Trust</t>
  </si>
  <si>
    <t>10246.03</t>
  </si>
  <si>
    <t>Kitezh Children's Community offers a sustainable alternative to the state orphanage system in Russia by providing permanent foster care for orphaned children in a therapeutic community in the countryside of the Kaluga region.</t>
  </si>
  <si>
    <t>Our grant supports the vocational farming program, which provides educational and vocational skills in horticulture and agriculture to children in the foster care community</t>
  </si>
  <si>
    <t>Russia is the largest country in the world, spanning northern Eurasia and sharing a border with more than ten countries. After the USSR was dissolved in 1991, many social services previously offered by the communist government were suspended. Government support systems for orphans in Russia currently consist of institutions where children live in big groups in facilities similar to military barracks. They have no individual care and support, and their special needs are not taken into account either at school or at the orphanage. Orphanages are underfunded, understaffed, and overpopulated with children. Most of the nearly 800,000 children called orphans in Russia still have living parents but have been either abandoned by their parents or taken away from them by the state due to parental drug and alcohol abuse or the inability of their parents to properly care for them. In 2007 alone, 123,000 new orphans were registered in Russia.</t>
  </si>
  <si>
    <t>In 1992, Dmitry Morozov founded the Kitezh partnership of foster families by building a therapeutic community for orphaned children in the countryside of the Kaluga region, about 185 miles southwest of Moscow. Houses, a school, a dining hall, and a church were built on 100 hectares of land donated by the local government, land that had been left vacant since the collapse of the collective farm system. Over the years, a carpentry workshop, a guesthouse, and a traditional banya (bath) have been built in the village. Since it started in 1992, Kitezh has provided loving homes and education for over 100 foster care children. Kitezh offers a sustainable alternative to the state orphanage system in Russia through permanent foster care. The children live with supportive foster families in houses in the community, attend school, and grow up in an environment that allows them to develop to their full potential. Kitezh opened a new community in 2005 in Orion, located just one hour from Moscow. The Orion community currently houses four foster families.</t>
  </si>
  <si>
    <t>The purpose of Kitezh's farming program is to provide children and youth aged 7 to 23 at the Kitezh community in Kaluga with education and vocational skills in horticulture and agriculture. Interested youth living with foster families in the community learn proper planting techniques and gain expertise in farming. These vocational skills will enable them to support themselves in the future. In addition, this program broadens the range of potential therapeutic activities in Kitezh to include gardening, harvesting, farming, and working with animals. As an added benefit, food produced through the vocational farming program contributes to the sustainability of the community by providing nutritious fruits and vegetables for meals.</t>
  </si>
  <si>
    <t>In addition to children in the foster care program, Kitezh included summer and winter farming camps and vocational farming programs participants as directly served. These participants are not a part of the core foster care program and do not live onsite.</t>
  </si>
  <si>
    <t>10246.02</t>
  </si>
  <si>
    <t>Our grant supports the vocational farming program, which provides educational and vocational skills in horticulture and agriculture to children in the foster-care community.</t>
  </si>
  <si>
    <t>Russia is the largest country in the world, spanning northern Eurasia and sharing a border with more than ten countries. The current population of more than 142 million people is primarily ethnic Russian but also includes other ethnicities, including Tatar, Ukrainian, Chuvash, and Bashkir. After the USSR was dissolved in 1991, many social services previously offered by the communist government were suspended. Government support systems for orphans in Russia currently consist of institutions where children live in big groups in conditions similar to military barracks. They have no individual care and support, and their special needs are not taken into account either at school or at the orphanage. Orphanages are underfunded, understaffed, and overpopulated with children. Most of the nearly 800,000 children called orphans in Russia still have living parents but have been either abandoned or taken away by the state due to their parents' drug and alcohol abuse or the inability of their parents to properly care for them. In 2007 alone, 123,000 new orphans were registered in Russia.</t>
  </si>
  <si>
    <t>In 1992, Dmitry Morozov founded the Kitezh partnership of foster families by building a therapeutic community for orphaned children in the countryside of the Kaluga region, about 185 miles southwest of Moscow. Houses, a school, a dining hall, and a church were built on 100 hectares of land donated by the local government, land that had been left vacant since the collapse of the collective farm system. Over the years, a carpentry workshop, a guesthouse, and a traditional banya (bath) have been built in the village. Since it started in 1992, Kitezh has provided loving homes and therapeutic education for over 100 children. Kitezh Children's Community offers a sustainable alternative to the state orphanage system in Russia through permanent foster care. Living within a loving foster family, orphans attend school and grow up in an environment that allows them to develop to their full potential. Kitezh opened a new community in Orion in 2005, located just one hour from Moscow. The community currently houses four foster families.</t>
  </si>
  <si>
    <t>The purpose of Kitezh's farming program is to provide children and youth aged 7 to 23 at the Kitezh community in Kaluga with education and vocational skills in horticulture and agriculture. Interested youth living with foster families in the community learn proper planting techniques and gain expertise in farming. These vocational skills will enable them to support themselves in the future. In addition, this program broadens the range of potential therapeutic activities in Kitezh to include gardening, harvesting, farming, and working with animals. As an added benefit, foods produced through the vocational farming program contribute to the sustainability of the community by providing nutritious fruits and vegetables for meals.</t>
  </si>
  <si>
    <t>CAF Russia</t>
  </si>
  <si>
    <t>Chamber of Commerce and Industry</t>
  </si>
  <si>
    <t>Northern Crown Foundation</t>
  </si>
  <si>
    <t>10246.01</t>
  </si>
  <si>
    <t>Kitezh Children's Community offers a sustainable alternative to the state orphanage system in Russia by providing permanent foster care for orphaned children in a therapeutic community in the countryside of the Kaluga Region.</t>
  </si>
  <si>
    <t>Kitezh's vocational farming program provides educational and vocational skills in horticulture and agriculture to children in the foster care community.</t>
  </si>
  <si>
    <t>Russia is the largest country in the world, reaching across northern Eurasia and sharing a border with more than ten countries. The country covers one-eighth of the earth's surface and spans 11 time zones. The current population of more than 142 million people is primarily ethnic Russian but also includes other ethnicities, including Tatar, Ukrainian, Chuvash, and Bashkir. After the USSR was dissolved in 1991, many social services, previously offered by the communist government, were suspended. Government support systems for orphans in Russia currently consist of institutions where children live in big groups in conditions similar to military barracks. They have no individual care and support, and their special needs are not taken into account either at school or at the orphanage. Orphanages are underfunded, understaffed, and overpopulated with children. Most of the nearly 800,000 children called orphans in Russia still have living parents but have been either abandoned or taken away by the state due to drug and alcohol abuse or the inability of their parents to properly care for them. In 2007 alone, 123,000 new orphans were registered in Russia.</t>
  </si>
  <si>
    <t>In 1992, Dmitry Morozov founded the Kitezh partnership of foster families by building a therapeutic community for orphaned children in the countryside of the Kaluga region, about 185 miles southwest of Moscow. Houses, a school, a dining hall, and a church were built on 100 hectares of land donated by the local government, land that had been left vacant since the collapse of the collective farm system. Over the years, a carpentry workshop, a guesthouse, and a traditional banya (bath) have been built in the village. Since it started in 1992, Kitezh has provided loving homes and therapeutic education for about 90 children. Kitezh Children's Community offers a sustainable alternative to the state orphanage system in Russia through permanent foster care. This is an innovative approach to the rehabilitation of abandoned and orphaned children in Russia. Living within a loving foster family, orphans attend school and grow up in an environment that allows them to develop to their full potential. Kitezh recently opened a new community in Orion, located just one hour from Moscow. The new community currently houses five foster families and is growing.</t>
  </si>
  <si>
    <t>13184</t>
  </si>
  <si>
    <t>Kito International</t>
  </si>
  <si>
    <t>Kito has partnered with GFC for the past six years and within that period, the organization has acquired impressive skills which have led to programmatic improvement and geographic expansion to support more vulnerable youth, while attracting strategic partners both within and outside Kenya. The two GFC Knowledge Exchange workshops that Kito attended helped the organization build and utilize its network to support its efforts of having a solid and sustainable organization serving the needs of young people. This, in turn, has positively influenced youth empowerment and amplified youth voices in decision-making while ensuring a more inclusive youth society in Kenya. This achievement allowed Kito to attract the attention of the MasterCard Foundation and Skoll Foundation in 2015 and named the founder and director of Kito International, Wiclif Otieno, as one of the year’s Young Global Leaders for his dedication to sustainable social change in the lives of vulnerable young people. Organizational Development award from GFC guided Kito to develop robust strategic and clear business plans, which were instructive in strengthening Kito collaborative relationships with other organizations such as Street Families Rehabilitation Trust Fund and the Youth Department of the Kenyan Ministry of Devolution and National Planning. The combined organizational capacity building support from GFC and Grant Thornton also enabled Kito to tighten its internal financial due diligence processes to ensure conformity with both local and international standards, and significantly improve various aspects of its structures and systems, such as financial management, branding, and HR policies.</t>
  </si>
  <si>
    <t>Kito expanded its outreach program and received more referrals from the Youth Department of the Kenyan Ministry of Devolution and Planning, resulting in an increase in the number of program participants.</t>
  </si>
  <si>
    <t>Increased support from individuals, Kito’s income-generating activities, and new funding from Cordes Foundation for program expansion contributed to the budget increase.</t>
  </si>
  <si>
    <t>Number of youth living on the streets who earned an income after training</t>
  </si>
  <si>
    <t>DOMOGO</t>
  </si>
  <si>
    <t>CHINA</t>
  </si>
  <si>
    <t>CORDES FOUNDATION</t>
  </si>
  <si>
    <t>ECOSAFI PRODUCTS</t>
  </si>
  <si>
    <t>13243</t>
  </si>
  <si>
    <t>Founded in 2010, Kito International helps street-based youth leave the streets and earn a living. Kito's strategy centers on supporting street youth to return to school or acquire livelihood skills that will enable them to become self-sufficient and achieve their full potential. Kito works in partnership with other street youth rehabilitation centers that provide referrals for youth who need care and support. Kito also partners with the offices of the local chief, local government authorities, and Digital Opportunity Trust, a company that provides business incubation and computer skills training. The Kito team works closely with parents and other opinion leaders to ensure that beneficiaries contribute to the design and revision of programs. Kito has strengthened its youth empowerment program with in-depth mentoring and with livelihood and entrepreneurship initiatives to equip the youth with life skills and prepare them for successful adulthood. 
GFC's partnership with Kito began in 2012, and since then Kito has become a more focused, solid, and sustainable organization with quality programs. The innovations that Kito has put in place have come from several sources: program participants, other partners in the Kenya GFC grassroots partners network, a GFC-hired organizational development consultant, and coaches from Grant Thornton Kenya. Most of Kito's youth now transition smoothly to job placements and begin to earn income to support themselves and their families. The organization's visibility has risen, and its internal financial structures are now strong. In 2015, the Mastercard Foundation and Skoll Foundation named the founder and director of Kito International, Wiclif Oongo, as one of the year's Young Global Leaders. He was chosen for his dedication to bringing about sustainable social change in the lives of vulnerable young people in his community. This recognition, along with Kito's GFC-supported website enrichment, enhanced the visibility of the organization, leading to more media coverage and in-kind support. 
As the local host of GFC's 2016 East Africa Knowledge Exchange, Kito connected with Grant Thornton during the convening and has since received pro bono support. Guidance from GFC has enabled Kito to develop measurable indicators to better track its programs and has encouraged Kito to apply practical advocacy skills, especially at the local level, to help duty bearers be sensitive to youth-related issues and be more gender-sensitive. Partnership with GFC has also contributed to sharpening Kito's reporting and proposal-writing skills and to strengthening its governance structure. Kito plans to work with its team and with strategic allies to generate extra income on its own in order to become more self-reliant and less dependent on donor support.</t>
  </si>
  <si>
    <t>12850</t>
  </si>
  <si>
    <t>youth entrepreneurship training, community outreach programs, counseling and operational expenses.</t>
  </si>
  <si>
    <t>Kito International works with local government structures and other community organizations to offer entrepreneurship and leadership training, scholarships, and mentorships to street-based youth in the Kawangware slum.</t>
  </si>
  <si>
    <t>GFC supports Kito’s youth apprenticeship program, which provides street-based and out-of-school youth with livelihood training in various skill areas and assists participants with job placement or supports the creation of their own microenterprises.</t>
  </si>
  <si>
    <t>In 2015, the MasterCard Foundation and Skoll Foundation named the founder and director of Kito International, Wiclif Otieno, as one of the year’s Young Global Leaders, chosen for their dedication to bringing about sustainable social change in the lives of vulnerable young people in their communities. This recognition, along with Kito’s revamping of its website as part of a GFC-supported organizational development process, has enhanced the visibility of the organization, leading to impressive media coverage and in-kind support. As the local host of GFC’s 2016 East Africa Knowledge Exchange in Kenya, Kito connected with Grant Thornton (GT) during the convening and has since received in-kind support in the form of sanitary pads for beneficiaries. In addition, the organization is currently going through an audit as part of its own internal due diligence process, which will ensure conformity with both local and international standards, and is being supported in this exercise by GT. Kito is also talking with GT about further developing their relationship. Though the GFC-supported organizational development process is still in progress, Kito has already seen significant improvements in various aspects of its structures and systems, such as financial management, branding, and HR policies.</t>
  </si>
  <si>
    <t>Kito has started reaping the benefits of the ongoing GFC-supported organizational development process, which is reflected in the changes in OCI scores.</t>
  </si>
  <si>
    <t>The budget figure reflects expenditures of the 2015 calendar year.</t>
  </si>
  <si>
    <t>Ecosafi Produts</t>
  </si>
  <si>
    <t>Street Families Rehabilitation Trust Fund</t>
  </si>
  <si>
    <t>12625</t>
  </si>
  <si>
    <t xml:space="preserve">materials for the youth apprenticeship program.  </t>
  </si>
  <si>
    <t xml:space="preserve">Kito International works with local government structures and other community organizations to mobilize street-based youth in the Kawangware slum and offers them entrepreneurship and leadership training, in addition to scholarships and mentorships. </t>
  </si>
  <si>
    <t>GFC supports Kito’s youth apprenticeship program, which provides street-based, out-of-school youth with livelihood training in various skill areas and assists participants with job placement or supports the creation of their own microenterprises.</t>
  </si>
  <si>
    <t>Kito has remained focused on its program implementation and is working with a GFC-supported organizational development consultant to prepare a business plan and formalize its operations. The organization has been successful with its community mobilization efforts and attended the 2015 Southern Africa Knowledge Exchange to share its experience and learn from others. Kito’s efforts to attract new partners have been quite successful in getting in-kind support from organizations such as Domogo. The organization also received support from Jonathan Lewis, the founder of Opportunity Collaboration, who funded the 2015 financial audit of the organization. Inspired by Kliptown Youth Program during the GFC Southern Africa Knowledge Exchange, Kito is currently revamping its website and working on improving its branding and visibility. The founder of Kito, Wiclif Otieno, participated in the Skoll World Forum conference in the UK last year to deepen his knowledge of social entrepreneurship and to form new partnerships.</t>
  </si>
  <si>
    <t>Improvements noted in certain OCI scores may reflect early benefits from the organizational development process.</t>
  </si>
  <si>
    <t>12311</t>
  </si>
  <si>
    <t>the youth livelihood skills training program, salaries, and administrative costs.</t>
  </si>
  <si>
    <t>Kito International works with local government structures and other community organizations to mobilize street-based youth in the Kawangware slum and offers them entrepreneurship and leadership training, scholarships, and mentorships.</t>
  </si>
  <si>
    <t>GFC supports Kito’s youth apprenticeship program, which provides street-based, out-of-school youth with viable livelihood training in various skill areas and assists participants with job placement or supports the creation of participants’ own microenterprises.</t>
  </si>
  <si>
    <t>This past year, Kito successfully strengthened its programs by partnering with Ampro Africa, a platform that inspires young people to discover opportunities in sports and formal education. Last year, Kito’s founder, Wiclif Otieno, was named one of 19 YouthActionNet 2014 Laureate Global Fellows. Otieno was also one of the 50 finalists for the Acumen East Africa Fellows Program. In addition, he attended a ten-day retreat in Lima, Peru, where he acquired more skills on issues related to leadership, staff development, and fundraising. Two of Kito’s staff members also benefited from a monitoring and evaluation training that was organized by the Center for Education Innovations in Nairobi. In the coming year, GFC will support Kito to enhance its visibility and attract new donors.</t>
  </si>
  <si>
    <t>Kito’s budget reduction is because the organization graduated from the support of Global Philanthropy Alliance.</t>
  </si>
  <si>
    <t>Kenya Community Development Foundation</t>
  </si>
  <si>
    <t>11887</t>
  </si>
  <si>
    <t>youth enterprise skills training, community outreach, staff salaries, and administrative support.</t>
  </si>
  <si>
    <t xml:space="preserve">Kito International works with local government structures and other community organizations to mobilize street-based youth in the Kawangware slum and offers them entrepreneurship and leadership training, scholarships, and mentorships. </t>
  </si>
  <si>
    <t>Kito is still refining its understanding of the OCI tool, and this accounts for the discrepancies observed over the years in using the tool.</t>
  </si>
  <si>
    <t>Kito’s budget increased because the organization received additional funds from new donors.</t>
  </si>
  <si>
    <t>Global Philanthropy Alliance</t>
  </si>
  <si>
    <t>Start Something That Matters</t>
  </si>
  <si>
    <t>Ecosafi</t>
  </si>
  <si>
    <t>11500</t>
  </si>
  <si>
    <t>youth enterprise and community outreach programs and administrative support.</t>
  </si>
  <si>
    <t>GFC supports Kito’s youth apprenticeship program, which provides street-based, out-of-school youth with viable livelihood training in various skill areas and assists participants with job placement or supports the creation of their own microenterprises.</t>
  </si>
  <si>
    <t>Cordes Foundation</t>
  </si>
  <si>
    <t>ABS Foundation</t>
  </si>
  <si>
    <t>How Fund</t>
  </si>
  <si>
    <t>University of San Diego</t>
  </si>
  <si>
    <t>11192</t>
  </si>
  <si>
    <t>Kito works with local government structures and other community organizations to mobilize street-based youth in the Kawangware slum, and offers them entrepreneurship and leadership training, in addition to scholarship and mentorship programs.</t>
  </si>
  <si>
    <t>Our grant supports Kito's youth apprenticeship program, which provides street-based, out-of-school youth with viable livelihood training in various skill areas and either assists participants with job placement or supports them in starting their own businesses.</t>
  </si>
  <si>
    <t>12678</t>
  </si>
  <si>
    <t>Soweto</t>
  </si>
  <si>
    <t>Kliptown Youth Program</t>
  </si>
  <si>
    <t>community and school outreach programs, sports equipment, and salaries of administrative support staff.</t>
  </si>
  <si>
    <t xml:space="preserve">Kliptown Youth Program (KYP) aims to eradicate poverty of the mind, body, and soul through educational and mentorship support to orphaned and vulnerable children from Kliptown, a township in Soweto. </t>
  </si>
  <si>
    <t>GFC supports KYP’s tutoring program, which offers organized academic support every Monday through Thursday to children in primary and secondary school to help them excel academically.</t>
  </si>
  <si>
    <t>Over the course of its six-year relationship with GFC, KYP has impressively improved its educational, mentorship, and after-school care programs. The organization’s budget has increased by over 160 percent, and its programs are now supporting almost twice as many children. After KYP founder Thulani Madondo was named a Top 10 CNN Hero in 2012, the organization’s visibility grew tremendously and continues to improve. The quality of KYP’s work and its high-level organizational reputation, together with guidance from GFC, contributed to KYP attracting some major donors and partners, including AVI Limited, Index Innovation, African Leadership Academy, Bertha Foundation, Jozi Film Festival, the National Youth Development Agency, French Institute of South Africa, and the Fordham University Association in Turkey. KYP has also been successful in attracting experienced volunteers to join its management and board. The organization is currently working to finalize its child safety and protection policies. Last year, the founder participated in the Cognita Schools Leadership Conference as the guest speaker. In recognition of his support for vulnerable children, he was honored by the 21 Icons Project and was named one of City Press’s 100 World Class South Africans. KYP was recognized by cricket icon and former England captain Sir Ian "Beefy" Botham when he walked the streets of South Africa in support of the charity. The organization participated in two GFC Knowledge Exchanges, where new connections were made and existing ones were strengthened. Though KYP is exiting from GFC’s financial support, it will continue to be a vital part of the GFC grassroots partners alumni.</t>
  </si>
  <si>
    <t>KYP’s budget increase reflects mainly infrastructure development, made possible by funds received from Themba Consultants and from KYP’s internal income-generating activities.</t>
  </si>
  <si>
    <t>Tailored for Education</t>
  </si>
  <si>
    <t>Oppenheimer Memorial Trust</t>
  </si>
  <si>
    <t>Themba Consultants</t>
  </si>
  <si>
    <t xml:space="preserve">AVI Limited </t>
  </si>
  <si>
    <t>Comazo</t>
  </si>
  <si>
    <t>12314</t>
  </si>
  <si>
    <t>the Saturday Academy program, food supplements, and staff salaries.</t>
  </si>
  <si>
    <t>In the last year, KYP’s work has been recognized and publicized by most media outlets companies in South Africa. This is due to the quality of work the organization does and to the organization’s founder, Thulani Madondo, being named a Top 10 CNN Hero, with assistance from GFC. KYP partnered with institutions such as African Leadership Academy to improve its leadership program and to sharpen the leadership skills of the entire management team, and the organization also benefited from GFC’s guidance in these areas. The organization used its international image and voice to create awareness about unplanned pregnancies among teenagers and promote girls’ education. The marketing and fundraising team of KYP received tremendous support from AVI Limited and Index Innovation, which helped the organization increase its annual budget. As the host of GFC’s 2013 Knowledge Exchange, KYP formed strong networks with more experienced grantee partners, and these connections helped the organization to develop new materials for marketing and awareness creation, revamp its website to allow credit and debit card donations, and revise its slogan to better reflect its vision.</t>
  </si>
  <si>
    <t>KYP recruited new experienced staff, took advantage of enhanced visibility from CNN Heroes, and rebranded the organization to attract corporate, institutional, and individual donors, all of which resulted in a budget increase.</t>
  </si>
  <si>
    <t>Bertha foundation</t>
  </si>
  <si>
    <t>Caesars foundation</t>
  </si>
  <si>
    <t>AVI</t>
  </si>
  <si>
    <t>Themba consultant</t>
  </si>
  <si>
    <t>11909</t>
  </si>
  <si>
    <t xml:space="preserve">educational trips, tutor stipends, staff capacity development, and operational expenses. </t>
  </si>
  <si>
    <t>KYP has shown inspiring growth in key areas such as visibility and budget during its relationship with GFC. The organization has strengthened its board, increased staff capacity, and improved its financial record keeping. KYP shared some of these skills with other GFC grantee partners when the organization hosted the December 2013 Southern Africa Knowledge Exchange. KYP also talked about some of its diversified funding sources and how it was supported by GFC to win various prestigious awards. With additional capacity-building support from GFC, KYP is well positioned to continue serving more children when it exits GFC’s funding support.</t>
  </si>
  <si>
    <t>KYP’s OCI score in human resources fell because the organization lost one of its key staff members. Nonfinancial benefits from the CNN Heroes award helped KYP obtain training for its staff, which resulted in an increased score in planning.</t>
  </si>
  <si>
    <t>The increase in budget is attributed to diversified funding sources, grants from the CNN Heroes award, and new donors that the organization attracted as a result of the visibility gained through the CNN award.</t>
  </si>
  <si>
    <t>Bertha Founddation</t>
  </si>
  <si>
    <t>AVI Limited</t>
  </si>
  <si>
    <t>Edcon Pty Ltd</t>
  </si>
  <si>
    <t>Caesars Foundation</t>
  </si>
  <si>
    <t>11501</t>
  </si>
  <si>
    <t>beneficiaries' educational trips, tutor stipends, and expansion of the psychosocial programs.</t>
  </si>
  <si>
    <t>KYP has expanded its programs, gained international visibility, and received significant media coverage and various capacity-building packages due to its leader being a top 10 CNN Hero for 2012. The organization has initiated a number of useful strategic partnerships with organizations such as Jozi Film Festival, the National Youth Development Agency, French Institute of Johannesburg, and the Fordham University Association in Turkey. In the next couple of years, GFC will prepare KYP for exit with a targeted focus on helping KYP to develop its own sustainable internal resource mobilization mechanism and to consolidate its achievements stemming from its global visibility.</t>
  </si>
  <si>
    <t>Bertha Foundation</t>
  </si>
  <si>
    <t>KYP T.shirts sales</t>
  </si>
  <si>
    <t>Best Practice Pty (LTD)</t>
  </si>
  <si>
    <t>Still Chasing Rainbows</t>
  </si>
  <si>
    <t>10476.02</t>
  </si>
  <si>
    <t>KYP aims to eradicate poverty of the mind, body, and soul through educational and mentorship support to orphaned and vulnerable children from Kliptown, a township in Soweto.</t>
  </si>
  <si>
    <t>Our grant supports KYP's tutoring program, which offers organized academic support every Monday through Thursday to children in primary and secondary school to help them excel academically.</t>
  </si>
  <si>
    <t>NBL Social Investments</t>
  </si>
  <si>
    <t>10476.01</t>
  </si>
  <si>
    <t>Kliptown, the oldest informal settlement within the township of Soweto, was established in 1903 and holds an important place in South Africa's history as the locale for the Freedom Charter, adopted in 1955. Today, Kliptown is home to approximately 44,000 residents and lacks basic services such as schools, clinics, electricity, and proper sanitation facilities. According to government statistics, unemployment is as high as 70 percent, teenage pregnancy is at about 60 percent, and HIV/AIDS prevalence is at 25 percent. Because poverty is rampant, many children are unable to attend school, deterred by school fees and the high costs of uniforms and learning materials. Those who are able to afford an education all too often attend overcrowded, dilapidated schools with high student-teacher ratios and classroom instruction in English, a second language for the majority of Kliptown's residents.</t>
  </si>
  <si>
    <t>Found in 2007, Kliptown Youth Program (KYP) aims to eradicate poverty of the mind, body, and soul through educational and mentorship support to orphaned and vulnerable children from Kliptown. To ensure that children in primary and secondary school succeed in school and life, the organization offers educational support in the form of school fees and materials, after-school tutoring, computer classes and recreational activities, including competitive soccer and netball teams. The children also participate in arts, and cultural activities, performing traditional songs and dances in countries as far away as France and Belgium. Through all its activities, KYP aims to provide these children with a life defined not by poverty and survival but instead by the ability to imagine, dream, and create a better future. Founder and director Thulani Madondo was born and raised in Kliptown and founded this youth-led organization following his participation in City Year South Africa.</t>
  </si>
  <si>
    <t>The tutoring program offers organized academic support every Monday through Thursday to children in primary and secondary school to help them excel academically. Children in grades 1 to 7 receive homework assistance from high-achieving secondary-school students. Those in grades 8 to 12 receive specialized tutoring in math, science, and English from KYP's staff members and four professional tutors from the community, one of whom is an official grader for the matric exam. All the children receive French lessons on Saturdays, and the center provides snacks and at least one hot meal every day. KYP currently serves 380 children, and since its creation in 2007, at least 98 percent of its students have been promoted to the next grade level and passed the national matric exam.</t>
  </si>
  <si>
    <t>NBL Social Investment</t>
  </si>
  <si>
    <t>10476</t>
  </si>
  <si>
    <t>KYP's tutoring program offers organized academic support every Monday through Thursday to children in primary and secondary school to help them excel academically.</t>
  </si>
  <si>
    <t>Kliptown, the oldest informal settlement within the township of Soweto, was established in 1903, and holds an important place in South Africa's history as the locale for the Freedom Charter, adopted in 1955. Today, Kliptown is home to approximately 44,000 residents and lacks basic services such as schools, clinics, electricity, and proper sanitation facilities. According to government statistics, unemployment is as high as 70 percent, teenage pregnancy is at about 60 percent, and HIV/AIDS prevalence is at 25 percent. Because poverty is rampant, many children are unable to attend school, deterred by the high costs of schooling- fees, uniforms, and learning materials. Those who are able to attain an education face difficulties, all too often attending overcrowded, dilapidated schools with high teacher-student ratios and classroom instruction in English, a second language for the majority of Kliptown's residents.</t>
  </si>
  <si>
    <t>Found in 2007, Kliptown Youth Program (KYP) aims to eradicate poverty of the mind, body and soul through educational and mentorship support to orphaned and vulnerable children from Kliptown. To ensure children in primary and secondary school succeed in school and life, the organization offers educational support in the form of fees and materials, after-school tutoring, and recreational activities, including competitive soccer and netball teams. In addition, the children participate in arts and cultural activities, performing traditional songs and dances in countries as far away as France and Belgium. Through all its activities, KYP aims to enable a life to the children defined not by poverty and survival, but instead by the ability to imagine, dream, and create a better future. A youth-led organization, founder and director Thulani Madondo was born and raised in Kliptown, and initiated the founding of the organization following his one-year participation in City Year South Africa.</t>
  </si>
  <si>
    <t>12742</t>
  </si>
  <si>
    <t>Battambang</t>
  </si>
  <si>
    <t>KnK Network Cambodia</t>
  </si>
  <si>
    <t>Lu Shen (GFC staff member)</t>
  </si>
  <si>
    <t xml:space="preserve">staff salaries, office supplies, and school uniforms.  </t>
  </si>
  <si>
    <t>KnK Network Cambodia provides shelter, mental health services, basic education, family tracing, community reintegration, and vocational and life skills training for underprivileged youth, and specifically targets trafficked teenagers and youth in conflict with the law, both inside and outside prison, to help them reintegrate into their communities.</t>
  </si>
  <si>
    <t>GFC supports KnK’s programs for trafficked or formerly incarcerated children and youth aged 12 to 24, which include nonformal and formal education and vocational training programs, job coaching by trained staff, and admission into the KnK alumni club.</t>
  </si>
  <si>
    <t>KnK continues to meet the needs of children at risk for domestic or sexual abuse and children in conflict with the law, working closely with local authorities and other NGOs to reach vulnerable children. In 2015, KnK participated in a Knowledge Exchange in Thailand and learned about a number of nonprofit management topics. KnK continues to earn revenue through its income-generating program, Young Women Empowerment, which trains teen girls and young women in the production of furniture, clothing, and crafts.</t>
  </si>
  <si>
    <t>The decrease in funding resulted in fewer children served by the organization. (Prior to year 4, the figures reflect only children in GFC-funded programs.)</t>
  </si>
  <si>
    <t>KnK’s budget decreased as a result of reduced grants from its main funding source, KnK Japan.</t>
  </si>
  <si>
    <t>program participants who have been reintegrated into communities and are living productive, independent lives</t>
  </si>
  <si>
    <t>KnK Japan</t>
  </si>
  <si>
    <t>12174</t>
  </si>
  <si>
    <t>staff salaries, office supplies and IT support, school uniforms and supplies, youth trainings, and vaccinations and checkups.</t>
  </si>
  <si>
    <t>KnK continues to meet the needs of children in conflict with the law and those who are at high risk of experiencing domestic violence or sexual abuse, working closely with local authorities and NGOs to reach an increasing number of children. This past year, four KnK staff members benefited from a GFC opportunity grant to attend trainings in human resources and proposal writing. KnK entered into memorandums of understanding with a child help line and with the General Department of Prisons this past year. KnK continued to earn revenue through income-generating activities, which include providing professional training in furniture and clothing production. GFC will continue to support KnK’s education program while preparing KnK for a positive exit.</t>
  </si>
  <si>
    <t>Beginning in year 4, the figure given reflects the total number of children served across all programs. Prior to year 4, the figure given reflected only those children in GFC-funded programs.</t>
  </si>
  <si>
    <t>With monetary support from KnK Japan and in collaboration with local schools and prisons, KnK engaged in emergency disaster relief on a large scale after flooding in Battambang in October 2013. This was KnK’s first experience with emergency assistance, and the organization received recognition for its support of children during the crisis.</t>
  </si>
  <si>
    <t>Donation from visit</t>
  </si>
  <si>
    <t>Selling silk troduction</t>
  </si>
  <si>
    <t>11788</t>
  </si>
  <si>
    <t>staff salaries, educational materials, school fees, healthcare, health workshops, and training courses for youth.</t>
  </si>
  <si>
    <t xml:space="preserve">KnK Network Cambodia provides shelter, mental health services, basic education, family tracing, community reintegration, and vocational and life skills training for underprivileged youth, and specifically targets trafficked teenagers and youth in conflict with the law, both inside and outside prison, to help them reintegrate into their communities. </t>
  </si>
  <si>
    <t>GFC supports KnK's programs for trafficked or formerly incarcerated children and youth aged 12 to 24, which include nonformal and formal education and vocational training programs, job coaching by trained staff, and admission into the KnK alumni club.</t>
  </si>
  <si>
    <t>Although KnK's budget fell during the first two years of its partnership with GFC, the organization secured several new institutional donors in year 3 and began to implement a new long-term vocational skills training project, which it further expanded in year 4. This past year, GFC supported these positive developments by providing the organization with funding to attend trainings on writing proposals and reports. This year, GFC will continue to prepare KnK for a positive exit.</t>
  </si>
  <si>
    <t>JICF</t>
  </si>
  <si>
    <t>Japan Post</t>
  </si>
  <si>
    <t>11343</t>
  </si>
  <si>
    <t>staff salaries, formal and nonformal education, and training courses for youth.</t>
  </si>
  <si>
    <t xml:space="preserve">KnK Network Cambodia provides shelter, mental health services, basic education, family tracing, community reintegration, and vocational and life skills training for underprivileged youth and specifically targets teenagers who have been trafficked and youth in conflict with the law, both inside and outside prison, to help them reintegrate into their communities. </t>
  </si>
  <si>
    <t>While KnK's budget fell during the first two years of its partnership with GFC, the organization secured several new institutional donors last year and began to implement a new long-term project. GFC will support these positive developments and prepare KnK for exit with concentrated leverage efforts and capacity building around resource mobilization.</t>
  </si>
  <si>
    <t>Visitor and other Income</t>
  </si>
  <si>
    <t>Japan International Cooperation Foundation</t>
  </si>
  <si>
    <t>COSECAM</t>
  </si>
  <si>
    <t>10320.02</t>
  </si>
  <si>
    <t>KnK provides shelter, mental health services, basic education, family tracing, community reintegration, and vocational and life skills training for underprivileged youth, and specifically targets trafficked teenagers and youth in conflict with the law, both inside and outside prison, to help them reintegrate into their communities.</t>
  </si>
  <si>
    <t>Our grant supports KnK's programs for trafficked or formerly incarcerated youth, which include nonformal and formal education and vocational training programs, job coaching by trained staff, and admission into the KnK alumni club.</t>
  </si>
  <si>
    <t>Cambodia is one of the poorest countries in the world, ranking 137 out of 177 on the UNDP's 2009 Human Development Index. Roughly 40 percent of the population lives on less than $1.25 per day, according to UNICEF. The global economic crisis further deepened poverty levels, particularly in Battambang, the second-largest city in Cambodia, which reported 30 percent unemployment in 2009. Without local livelihood options, children and youth who cannot afford schooling leave home in search of work and, in the process, become susceptible to violence, abuse, petty crime, gang membership, drug abuse, and human trafficking. Trafficked and incarcerated youth suffer psychological trauma and have little hope for reintegration into their families and communities. Reentry services are not provided by the government, and these children and youth are not ready to live independently as participating citizens upon their return.</t>
  </si>
  <si>
    <t>Established in 2007, KnK Network Cambodia works to provide underprivileged, trafficked, destitute, and incarcerated children, ages 15 to 22, with accommodations, physical and mental healthcare, basic education, vocational and life skills, and social skills in order to aid them in regaining their dignity and self-worth and ultimately becoming independent members of society. The organization provides family tracing and reconciliation, community reintegration, formal and nonformal education, vocational skills training, and income-generating activities for vulnerable youth. At KnK's center, youth have the opportunity to engage in nonformal education and vocational training such as painting, flower making, furniture making, sewing, and knitting. KnK is one of the few organizations in Cambodia to provide shelter for underprivileged youth over the age of 14 and that specifically target youth in conflict with the law, inside and outside of prison. Sophea Kong, the director, was born in Battambang, taught high school in the area for three years, and had more than 11 years of experience working with community-based organizations before joining KnK.</t>
  </si>
  <si>
    <t>Each month, KnK provides comprehensive care and reintegration services for more than 74 youth aged 15 to 22 who have been trafficked or recently released from prison. Trained social workers conduct intake and provide continuous counseling to enrolled youth. KnK also provides vocational training in computer use, sewing, silk weaving, rattan furniture making, and handicrafts design, as well as coursework in basic reading, writing, arithmetic, English, and Khmer. Job coaches place trained youth in local businesses and help secure housing for them. Upon graduating from the education and vocational training program, youth are eligible to join an alumni club and become involved with projects like the self-help fund, which assists graduates during an emergency medical or financial crisis. The organization also implements educational and recreational activities for youth aged 13 to 19 in the Battambang and Banteay Meanchey prisons.</t>
  </si>
  <si>
    <t>In year 3, KnK was able to hire new personnel with more specific job descriptions and continued to professionalize its operations, which it feels increased its capacity in all categories of organizational development.</t>
  </si>
  <si>
    <t>In year 3, KnK lost one donor and received decreased funding from other donors due to the global economic situation.</t>
  </si>
  <si>
    <t>NGO Coalition to Address Exploitation of Children</t>
  </si>
  <si>
    <t>10320.01</t>
  </si>
  <si>
    <t>Our grant supports KnK's programs for trafficked or formerly incarcerated youth in Battambang, which include nonformal and formal education and vocational training programs, job coaching by trained staff, and admission into the KnK alumni club.</t>
  </si>
  <si>
    <t>Cambodia is one of the poorest countries in the world, ranking 137 out of 177 on the UNDP's 2009 Human Development Index. Roughly 40 percent of the population lives on less than $1.25 per day, according to UNICEF. The global economic crisis further deepened poverty levels, particularly in Battambang, the second-largest city in Cambodia, which reported 30 percent unemployment in 2009. Without local livelihood options, children and youth who cannot afford schooling leave home in search of work, making them susceptible to violence, abuse, petty crime, gang membership, drug abuse, and human trafficking. Trafficked and incarcerated youth suffer psychological trauma and have little hope for reintegration into their families and communities. Reentry services are not provided by the government, and these children and youth are not ready to live independently as participating citizens upon their return.</t>
  </si>
  <si>
    <t>In 2007, KnK Network Cambodia, established itself as an independent NGO whose mission is to provide underprivileged, trafficked, destitute, and incarcerated children, ages 15 to 22, with accommodations, physical and mental healthcare, basic education, vocational and life skills, and social skills in order to aid them in regaining their dignity and self-worth and ultimately becoming independent members of society. The organization provides family tracing and reconciliation, community reintegration, formal and non-formal education and vocational skills training, and income-generating activities for vulnerable youth. At KnK's center, youth have the opportunity to engage in non-formal education and vocational training such as painting, flower making, furniture making, sewing, and knitting. In Cambodia, KnK is one of the few organizations that provide shelter for underprivileged youth over the age of 14 and that specifically target youth in conflict with the law, inside and outside of prison. KnK was the first organization to provide regular educational activities for children aged 13 to 19 in Battambang and Banteay Meanchey prisons. Sophea Kong, the director, was born in Battambang, taught high school in the area for three years, and has more than 11 years of experience working with community-based organizations.</t>
  </si>
  <si>
    <t>Each month, KnK provides comprehensive care and reintegration services for approximately 74 youth aged 15 to 22 who have been trafficked or recently released from prison. Trained social workers conduct intake and provide continuous counseling to enrolled youth. KnK also provides vocational training and coursework in basic reading, writing, arithmetic, English and Khmer, computers, sewing, silk weaving, rattan furniture making, and handicrafts design. Job coaches place trained youth in local businesses and help secure housing for them. Upon graduating from the education and vocational training program, youth are eligible to join an alumni club and become involved with projects like the self-help fund, which assists graduates during an emergency medical or financial crisis. The organization also implements educational and recreational activities for youth in Battambang and Banteay Meanchey prisons.</t>
  </si>
  <si>
    <t>Further dialogue is needed due to language barriers.</t>
  </si>
  <si>
    <t>KnK lost one of its donors during the global financial crisis and is continuing to develop a longer-term fundraising strategy.</t>
  </si>
  <si>
    <t>NGO Coalition to Address Expliotation of Children</t>
  </si>
  <si>
    <t>13327</t>
  </si>
  <si>
    <t>Novi Sad</t>
  </si>
  <si>
    <t>Know How Center</t>
  </si>
  <si>
    <t>Program participants who enrolled in pre-school or an early childhood development program</t>
  </si>
  <si>
    <t>Danube Transnational Programme 2017-2019</t>
  </si>
  <si>
    <t>IPA 2013 Development of Effective Community Services...</t>
  </si>
  <si>
    <t>Provincial Secretariat for Finances 2017</t>
  </si>
  <si>
    <t>OSCE Mission to Serbia ( Dec 2017-March 2018)</t>
  </si>
  <si>
    <t>Open Society Foundation (2012-2016)</t>
  </si>
  <si>
    <t>12998</t>
  </si>
  <si>
    <t>salaries and educational materials.</t>
  </si>
  <si>
    <t xml:space="preserve">The Know How Center (KHC) supports Roma and other vulnerable children and youth by holding workshops that encourage parents to send their children to preschool, engaging in outreach to help families access social services, providing education support, and running a youth program focused on improving the psychosocial health of teenagers. </t>
  </si>
  <si>
    <t xml:space="preserve">GFC supports KHC’s preschool access workshops for families and outreach to Roma families and youth. </t>
  </si>
  <si>
    <t>The total number of participants in all KHC's programs declined because they did not operate the health care program for 800 migrant children, but the number of participants in their core pre-school workshop program remained steady.</t>
  </si>
  <si>
    <t>The organization had large grants for research in Year 1 which increased their budget but not their total number of children served.</t>
  </si>
  <si>
    <t>Swiss development Foundation</t>
  </si>
  <si>
    <t>The city of Novi Sad</t>
  </si>
  <si>
    <t>ADRA Serbia</t>
  </si>
  <si>
    <t>EU-Danube Transnational Interreg Programme</t>
  </si>
  <si>
    <t>12721</t>
  </si>
  <si>
    <t xml:space="preserve">salaries, educational materials, volunteer reimbursements, and office supplies. </t>
  </si>
  <si>
    <t>Novi Sad is the second-largest city in Serbia, with a population of 340,000. It is also one of the few cities in Serbia with population growth over the past few years, mostly due to refugees and migrants from former Yugoslav countries and economic migrants moving from rural to urban areas. Although 23 distinct ethnicities live in the Novi Sad area, they often remain isolated from one another. There are 4,000 officially registered Roma in Novi Sad, though unofficial estimates run much higher. Approximately 60 percent of Roma families live in crowded slum areas, with no access to clean water and sanitation facilities. Roma face discrimination and inequity in access to services and resources in many sectors, including education. According to UNICEF, only 66 percent of Roma children enter primary school at the required age and only 10 percent transition to secondary school. One-third of Serbian Roma children will never attend school. Preschool and early childhood development (ECD) program coverage for Roma children is also very low, at around 8 percent. There are a few private agencies engaged in ECD programming, but these are expensive and inconveniently located for many Roma communities.</t>
  </si>
  <si>
    <t>The Know How Center (KHC) was founded in 2012 to focus on support of Roma families and access to education for all vulnerable children. The Roma family outreach program started in 2014 and works in the Roma slums on the outskirts of the city. The organization also supports young children, primarily aged 0 to 3, from single-parent families, families with unemployed parents, and families with parents in prison. KHC also works with families with children living with disabilities. With its primary focus on Roma children, KHC contributed to the first national Serbian strategy and action plan for improving conditions for Roma in Serbia. The organization is also a member of SKRUG, the national Serbian coalition of Roma associations, and sits on the managing board of the national Serbian network of associations for children. The organization was founded by a team of NGO veterans with backgrounds in education, special education, and social work. One of the founders, Milenka Obradovic, is now the director. She was trained as a teacher and has a background as a trainer for NGO staff and as an activist for the Roma community in Novi Sad, where she is well known.</t>
  </si>
  <si>
    <t>KHC divides its work into three main programs. The first program is for children and families and uses two interventions: workshops for parents and 60 children from marginalized families to encourage participation in ECD programs, and home outreach to 150 Roma families to get the parents to focus on education for their children and register them in ECD programs. The second program is the youth program, which is focused on improving the psychosocial health of teenagers. This program is mainly conducted by 40 volunteers, who help youth develop their self-confidence and provide them with career planning. The third program is focused on building the capacity of other Roma-centered NGOs.</t>
  </si>
  <si>
    <t>KHC began as a new organization with one major advantage: the organization’s founders all had NGO experience and local connections. This experience led to the early creation of a strategic plan with clear program focuses. This plan, along with some stable funding at the beginning from large national and international institutions, allowed the organization to start delivering high-quality services to vulnerable children in Novi Sad almost immediately. The organization is committed to being a learning organization, and with additional assistance can be an even more prominent NGO leader for the support of Roma communities and a champion for ECD access in southeastern Europe.</t>
  </si>
  <si>
    <t>Otto per Mille Valdese</t>
  </si>
  <si>
    <t>11841</t>
  </si>
  <si>
    <t>Kolkata Sanved</t>
  </si>
  <si>
    <t>Kolkata Sensitivity</t>
  </si>
  <si>
    <t>West Bengal, the easternmost state in India, with long, unprotected borders with Nepal, Bangladesh, and Bhutan, has become a convenient convergence point for human trafficking, particularly in women and children. Founded in 2004, Kolkata Sanved uses dance movement therapy as an alternative approach to recovery and healing for the most vulnerable and marginalized members of society. Its curriculum, called Sampurnata, which in Bengali means "fulfillment," helps survivors of trafficking, exploitation, and abuse reintegrate into mainstream society. By becoming peer educators, advocates, trainers, and performers, participants are able to lead a life with dignity and respect. Ashoka fellow Sohini Chakraborty, the founder and director of Kolkata Sanved, fused her years of training in dance and theater with her background in sociological research to establish dance movement therapy as a path to recovery and healing.
Since becoming a GFC grantee partner in 2007, Kolkata Sanved has seen exceptional growth and visibility. The organization’s budget increased tremendously from $4,460 to $132,843. Kolkata Sanved has emerged as a leader in its field and has received international attention and visibility, including articles in Time magazine and The Washington Post. Additionally, the organization was visited by Secretary of State Hillary Clinton during her visit to the city of Kolkata in 2012. Executive director Sohini Chakraborty won the 2011 Diane von Furstenberg Award, attended a monthlong leadership course as a recipient of the Ford Motor Company International Fellowship of the 92nd Street Y, and the organization also won the Beyond Sport Award.  Kolkata Sanved has benefited from the majority of GFC's value-added services, including opportunity grants, an organizational development award focused on monitoring and evaluation, participated in a Knowledge Exchange, and benefited from leveraging from the Beyond Sport and the Global Fund for Women.</t>
  </si>
  <si>
    <t>11912</t>
  </si>
  <si>
    <t xml:space="preserve">salaries, rent, and capacity-building costs. </t>
  </si>
  <si>
    <t xml:space="preserve">Kolkata Sanved promotes dance movement as a therapeutic tool for the most vulnerable and underprivileged segments of society, including street children, victims of trafficking or violence, children of sex workers, youth living in slum areas, and other at-risk children. </t>
  </si>
  <si>
    <t>GFC supports weekly dance movement therapy classes for children and youth, as well as training-of-trainers programs that develop the leadership potential of dance therapy trainers through specialized workshops and outreach programs, including advocacy campaigns.</t>
  </si>
  <si>
    <t>Kolkata Sanved has been an outstanding GFC partner, starting as a tiny, grassroots NGO and becoming an internationally recognized leader in serving vulnerable children and youth through its innovative dance therapy. Since Kolkata Sanved became a GFC partner, its budget has increased from just under $5,000 to over $130,000. The organization has made full use of all GFC inputs, including participation in a GFC Knowledge Exchange and an organizational development award. GFC’s support of Kolkata Sanved helped attract several new international donors as well as international visibility, culminating in a 2012 visit from then secretary of state Hillary Clinton. Kolkata Sanved won a 2014 Maya Ajmera Sustainability Award and will be one of six GFC partners honored at the 2014 GFC gala as a Global Catalyst awardee.</t>
  </si>
  <si>
    <t>Paul Hamlyn Foundation</t>
  </si>
  <si>
    <t>Target Charity</t>
  </si>
  <si>
    <t>Kamonohashi</t>
  </si>
  <si>
    <t>Off the Mat</t>
  </si>
  <si>
    <t>11508</t>
  </si>
  <si>
    <t>salaries, rent, and operational expenses.</t>
  </si>
  <si>
    <t>Kolkata Sanved promotes dance movement as a therapeutic tool for the most vulnerable and underprivileged segments of society, including street children, victims of trafficking or violence, children of sex workers, youth living in slum areas, and other at-risk children.</t>
  </si>
  <si>
    <t>Over the course of its funding relationship with GFC, Kolkata Sanved has strengthened its programs, gained international visibility through various awards and news articles, and increased its budget from $4,460 in 2007 to $132,843 today. Kolkata Sanved has benefited from the majority of GFC's value-added services, including opportunity grants, an organizational development award, participation in a Knowledge Exchange, and leveraging. GFC plans to prepare the organization for exit with substantive inputs on organizational and fundraising strategies.</t>
  </si>
  <si>
    <t>Kolkata Sanved utilizes a unique methodology of dance movement therapy to rehabilitate victims of abuse and trafficking. The organization has emerged as a leader in its field and has received international attention and visibility, include articles in Time magazine and The Washington Post during Secretary of State Hillary Clinton's visit to the city of Kolkata in 2012.</t>
  </si>
  <si>
    <t>Global Fund For Women</t>
  </si>
  <si>
    <t>India Foundation For the Arts</t>
  </si>
  <si>
    <t>Off The Mat</t>
  </si>
  <si>
    <t>1523.04</t>
  </si>
  <si>
    <t>Our grant supports weekly dance movement therapy classes that reach 3,000 children and youth and training-of-trainers programs that develop the leadership potential of dance therapy trainers through specialized workshops and outreach programs, including advocacy campaigns.</t>
  </si>
  <si>
    <t>More than 32 percent of the population in West Bengal, lives below the poverty line. In the city of Kolkata alone, over 100,000 children live on the streets or in slums, earning a living as laborers, domestic servants, daily wage earners, ragpickers, and rickshaw pullers. Extreme poverty, loss of traditional sources of livelihood, increasing unemployment, and forced migration have led to large numbers of marginalized children who are deprived of educational opportunities and often become victims of trafficking, sexual exploitation, and abuse. As the easternmost state in India, with long, unprotected borders with Nepal, Bangladesh, and Bhutan, West Bengal has become a convenient convergence point for human trafficking, particularly in women and children.</t>
  </si>
  <si>
    <t>Founded in 2004, Kolkata Sanved uses dance movement therapy as an alternative approach to recovery and healing for the most vulnerable and marginalized members of society. Its curriculum, called Sampurnata, which in Bengali means "fulfillment," helps survivors of trafficking, exploitation, and abuse reintegrate into mainstream society. By becoming peer educators, advocates, trainers, and performers, participants are able to lead a life with dignity and respect. Ashoka fellow Sohini Chakraborty, the founder and director of Kolkata Sanved, fused her years of training in dance and theater with her background in sociological research to establish dance movement therapy as a path to recovery and healing. Kolkata Sanved is a member of several networks, including Global Alliance Against Trafficking in Women, Vital Voices, and Global Leadership Network.</t>
  </si>
  <si>
    <t>Kolkata Sanved holds weekly dance therapy classes that reach 3,000 children and youth across Kolkata. Its dance therapy workshops and its training-of-trainers programs reach children of prostitutes and victims of violence in and around Kolkata, rural West Bengal, and other parts of the country. Kolkata Sanved develops the leadership potential of its dance therapy trainers in order to strengthen and expand its programs to serve greater numbers of youth and children. Through greater exposure to educational materials, dance workshops, and psychosocial training, Kolkata Sanved's trainers continually enhance their skills and expand their repertoire with fresh approaches to rehabilitation and psychosocial healing.</t>
  </si>
  <si>
    <t>India Foundation for the Arts</t>
  </si>
  <si>
    <t>Railway Children</t>
  </si>
  <si>
    <t>1523.03</t>
  </si>
  <si>
    <t>Kolkata Sanved promotes dance movement as a therapeutic tool for the most vulnerable and underprivileged segments of society, including street children, victims of trafficking or violence, children of prostitutes, youth living in slum areas, and other at-risk children.</t>
  </si>
  <si>
    <t>More than 32 percent of the population in West Bengal, the most densely populated state in India, lives below the poverty line. In the city of Kolkata alone, over 100,000 children live on the streets or in slums, earning a living as laborers, domestic servants, daily wage earners, ragpickers, and rickshaw pullers. Extreme poverty, loss of traditional sources of livelihood, increasing unemployment, and forced migration have led to large numbers of marginalized children who are deprived of educational opportunities and often become victims of trafficking, sexual exploitation, and abuse. As the easternmost state in India, with long, unprotected borders with Nepal, Bangladesh, and Bhutan, West Bengal has become a convenient convergence point for human trafficking, particularly in women and children.</t>
  </si>
  <si>
    <t>Founded in 2004, Kolkata Sanved uses dance movement therapy as an alternative approach to recovery and healing for the most vulnerable and marginalized members of society. Its curriculum, called Sampurnata, which in Bengali means "fulfillment," helps survivors of trafficking, exploitation, and abuse reintegrate into mainstream society. By becoming peer educators, advocates, trainers, and performers, participants are able to lead a life with dignity and respect. Ashoka fellow Sohini Chakraborty, the founder and director of Kolkata Sanved, fused her years of training in dance and theater with her background in sociological research to establish dance movement therapy as a path to recovery and healing. Kolkata Sanved is a member of several networks including Global Alliance Against Trafficking in Women, Vital Voices, and Global Leadership Network.</t>
  </si>
  <si>
    <t>The Hilden Charitable Fund</t>
  </si>
  <si>
    <t>Kindness in Action</t>
  </si>
  <si>
    <t>1523.02</t>
  </si>
  <si>
    <t>Kolkata Sanved promotes dance movement as a therapeutic tool for the most vulnerable and underprivileged segments of society, including street children, victims of trafficking or violence, children of prostitutes, youth living in slum areas, and other at risk children.</t>
  </si>
  <si>
    <t>The organization develops the leadership potential of its dance therapy trainers through specialized workshops and participates in outreach programs, including advocacy campaigns.</t>
  </si>
  <si>
    <t>Founded in 2004, Kolkata Sanved uses dance movement therapy as an alternative approach to recovery and healing for the most vulnerable and marginalized members of society. Its curriculum, called Sampurnata, which in Bengali means "fulfillment," helps survivors of trafficking, exploitation, and abuse reintegrate into mainstream society. By becoming peer educators, advocates, trainers, and performers, participants are able to lead a life with dignity and respect. Ashoka fellow Sohini Chakraborty, the founder and director of Kolkata Sanved, fused her years of training in dance and theater with her background in sociological research to establish dance movement therapy as a path to recovery and healing. Kolkata Sanved was the runner-up for the 2009 Kubera-Edelweiss Social Innovation Honours employability award for its innovative dance therapy methodology.</t>
  </si>
  <si>
    <t>According to its self-assessment, Kolkata Sanved has received high levels of recognition in India and internationally and has been accepted as a leader in its field.</t>
  </si>
  <si>
    <t>12910</t>
  </si>
  <si>
    <t>Komisyon Fanm Viktim pou Viktim</t>
  </si>
  <si>
    <t>Victim for Victim Women’s Commission</t>
  </si>
  <si>
    <t>school staff salaries, rent, and operational and administrative expenses.</t>
  </si>
  <si>
    <t xml:space="preserve">Komisyon Fanm Viktim pou Viktim (KOFAVIV) addresses the psychological and direct medical needs of former child slaves and victims of gender-based violence in Haiti and runs a school for victims of trafficking and violence and for former child laborers. </t>
  </si>
  <si>
    <t>GFC supports KOFAVIV’s La Modestie Primary School, which provides second-chance education for children who have been out of school for long periods of time as a result of violence or neglect.</t>
  </si>
  <si>
    <t>For the past seven years, KOFAVIV has been the lead organization in Port-au-Prince for women and girls who have fallen victim to violence and abuse. After the 2010 earthquake in Haiti, tent camps throughout the capital housed hundreds of thousands who had been left without a home, and women and girls became particularly vulnerable to rape and abuse or turned to prostitution as a means of survival. In response, KOFAVIV quickly became extremely involved in providing shelter, psychosocial services, healthcare, legal referrals, and a voice for women during this particularly difficult time. KOFAVIV soon found itself in the spotlight and was featured by a plethora of international media as the go-to organization caring for and directly serving women and girl survivors. In 2012, Malya Villard Appolon, KOFAVIV’s co-founder, was recognized as a Top 10 CNN Hero, and KOFAVIV was featured by the Financial Times in connection with GFC’s position as the FT’s Seasonal Appeal beneficiary. KOFAVIV has participated in four GFC Knowledge Exchanges (two in the 2012 fiscal year) and has received crucial capacity-building support from GFC, including opportunity grants and site visits by GFC’s in-country consultant in Haiti. KOFAVIV operates in a country with high levels of illiteracy and a lack of access to education due to privatization, as well as a culture that widely accepts domestic servitude. Against this backdrop, KOFAVIV’s Modestie school, which educates children who were formerly domestic servants or victims of abuse, serves a critical and, at times, life-saving role for extremely vulnerable children and youth. With the help of GFC’s primary grant, hundreds of children have received academic instruction that meets the standards prescribed by the Haitian Ministry of Education, in addition to participating in extracurricular activities and receiving psychosocial support.</t>
  </si>
  <si>
    <t>In the past two years, KOFAVIV has suffered a significant loss of funding due to reduced donor interest in Haiti as well as leadership transitions after its co-founders had to flee the country in the wake of threats to their security.</t>
  </si>
  <si>
    <t>Number of former domestic servants and sexually abused children enrolled in the primary-school program</t>
  </si>
  <si>
    <t xml:space="preserve">KOFAVIV's co-founders Malya Villard Appolon and Marie Eramithe Delva received several dead threats starting in 2013 and in 2014 both fled the country to seek asylum in the United States. Since this abrupt transition the organization has been struggling to find the necessary funding to maintain its operations and this year most of its staff members are working on a volunteer basis and the organization is only operating its call center, referral services, support groups and its school. GFC has met with KOFAVIV staff, board, school officials and beneficiaries and will continue to monitor throughout its last year of funding. </t>
  </si>
  <si>
    <t>Fondation Mapou</t>
  </si>
  <si>
    <t xml:space="preserve">Haiti </t>
  </si>
  <si>
    <t>12545</t>
  </si>
  <si>
    <t xml:space="preserve">Komisyon Fanm Viktim pou Viktim (KOFAVIV) addresses the psychological and direct medical needs of former child slaves and victims of gender-based violence in Haiti and runs a school in the Martissant community for victims of trafficking and violence and for former child laborers. </t>
  </si>
  <si>
    <t>GFC supports KOFAVIV’s Modestie Primary School which provides second-chance education for children who have been out of school for long periods of time as a result of violence or neglect and offers therapy and psychosocial support to survivors of sexual abuse.</t>
  </si>
  <si>
    <t xml:space="preserve">KOFAVIV has continued to support the children and youth attending the Modestie Primary School, which serves child domestic servants and survivors of sexual abuse. Last year 98 percent of its students passed their annual exams and 80 percent graduated from primary school, a great endeavor given the fact that many start school at later ages or most domestic servants rarely have the opportunity to attend school. In addition, KOFAVIV social workers accompanied 120 families in the learning process of their children to ensure they are meeting learning outcomes and prevent them to fall into servitude again.  KOFAVIV continues to be one of the few organizations in Haiti providing comprehensive case management services, including psychological, legal, medical and safe housing services to victims of sexual abuse and gender-based violence and is the only organization with a 24 hour call center for victims of abuse. GFC will continue to provide support as the organization begins to prepare for exit.  </t>
  </si>
  <si>
    <t>KOFAVIV is currently going through financial difficulties because major donors have pulled their support as a result of limited funding available for post-earthquake relief.</t>
  </si>
  <si>
    <t>PROFAMIL</t>
  </si>
  <si>
    <t>GOLDIN INSTITUTE</t>
  </si>
  <si>
    <t>12197</t>
  </si>
  <si>
    <t xml:space="preserve">Komisyon Fanm Viktim pou Viktim (KOFAVIV) works to address the psychological and direct medical needs of former child slaves and victims of gender-based violence in Haiti and runs a school in the Martissant community for victims of trafficking and violence and for former child laborers. </t>
  </si>
  <si>
    <t>GFC supports the Modestie Primary School, which provides second-chance education for children who have been out of school for long periods of time as a result of violence or neglect and offers therapy and psychosocial support to survivors of sexual abuse.</t>
  </si>
  <si>
    <t>KOFAVIV staff members have been facing a particularly difficult year as a result of constant death threats from the family members of the gender-based violence survivors the organization supports. GFC has supported KOFAVIV in its struggle to keep its staff safe by providing the organization with an emergency grant and by connecting its founders to organizations that focus on helping human rights defenders. Despite these challenging circumstances, KOFAVIV has continued to support the children and youth attending the Modestie Primary School, which serves child domestic servants and survivors of sexual abuse. The organization also began holding workshops for parents on how to better assist their children in the pursuit of education and  how to improve their relationships with their children. KOFAVIV continues to be one of the few organizations in Haiti providing comprehensive case management, including psychological, legal, medical, and safe housing services, to victims of sexual abuse and gender-based violence. GFC expects to continue to provide support to KOFAVIV in the years to follow.</t>
  </si>
  <si>
    <t>KOFAVIV has experienced a decrease in funding from one of its major donors, leading to a slight decline in expenditure budget.</t>
  </si>
  <si>
    <t>Because of the nature of their work, KOFAVIV staff are constantly facing security threats. For security purposes, the organization’s directors were forced to leave the country until the security situation improves and it is safe for them to return. GFC will continue to closely monitor and support the organization.</t>
  </si>
  <si>
    <t>12083</t>
  </si>
  <si>
    <t>11803</t>
  </si>
  <si>
    <t>11800</t>
  </si>
  <si>
    <t>school staff salaries, rent, workshop materials, and equipment.</t>
  </si>
  <si>
    <t>With the help of GFC, KOFAVIV has significantly improved its internal structure, particularly in the areas of board management, communications, and planning, leading to better organizational management. KOFAVIV remains a key ally for victims of gender-based violence and continues to advocate at the policy level on their behalf. Two representatives of the organization participated in GFC's regional convening of Haiti grantees in July 2012. GFC expects to continue to provide support in the years to follow.</t>
  </si>
  <si>
    <t>11402</t>
  </si>
  <si>
    <t>salaries for teachers and school staff.</t>
  </si>
  <si>
    <t xml:space="preserve">Komisyon Fanm Viktim pou Viktim (KOFAVIV) works to address the psychological and direct medical needs of former child slaves and rape victims in Haiti and runs a school in the Martissant community for disadvantaged children, victims of violence, and former child laborers. </t>
  </si>
  <si>
    <t>GFC supports the Modestie Primary School, which provides opportunities for children who have been out of school for long periods of time as a result of violence or neglect to catch up on their studies and obtain literacy skills.</t>
  </si>
  <si>
    <t>As a result of its increased international exposure and extensive work on behalf of women, KOFAVIV has earned worldwide recognition. Co-founder and director Malya Villard-Appolon was chosen as a Top 10 CNN Hero of 2012, and with the help of GFC, KOFAVIV's work was featured in a 2012 Huffington Post article. Two representatives of the organization participated in regional convenings of GFC grantees in Haiti, and with the help of an opportunity grant, KOFAVIV participated in a financial management training.</t>
  </si>
  <si>
    <t>In the past two years, KOFAVIV has experienced accelerated growth, thanks to the support of big international donors. While this is a positive trend, it has led to a weakened internal structure, causing constant communication and internal management issues. GFC will monitor closely and assist KOFAVIV during this period of rapid growth.</t>
  </si>
  <si>
    <t>Madre</t>
  </si>
  <si>
    <t>10576.01</t>
  </si>
  <si>
    <t>KOFAVIV works to address the psychological and direct medical needs of former child slaves and rape victims in Haiti and runs a school in the Martissant community of Port-au-Prince for disadvantaged children and victims of violence.</t>
  </si>
  <si>
    <t>Our grant supports the Modestie Primary School, which was destroyed by the January 2010 earthquake but has re-opened on a temporary site and is continuing to serve students.</t>
  </si>
  <si>
    <t>In Haiti, there is a long history of children being sold into servitude by family members who mistakenly believe that sending their children from the economically depressed rural areas to live with extended family or distant relatives in Port-au-Prince will guarantee a brighter future. Called rèstavek, this system of domestic child servitude has resulted in the sexual and psychological abuse of thousands of children in recent decades. Despite this, few organizations offer the comprehensive services-counseling, technical and professional training, and academic support-that these child survivors need. The institutions that do exist have been negatively affected by the rise in violence in Port-au-Prince over the last decade and by the damage to physical infrastructure and the loss of lives caused by the January 12, 2010, earthquake. There is a general lack of reliable data on violence against children in Haiti, and little information at the community level about existing support structures.</t>
  </si>
  <si>
    <t>Founded in 2004, Komisyon Fanm Viktim pou Viktim (KOFAVIV) is a women's and children's organization of former child domestic servants (rèstaveks) and rape survivors in the poorest and most marginalized areas of Port-au-Prince who have come together to guarantee the rights and safety of women and children. The organization provides individualized support to victims of violence through medical care, education, psychosocial support, and economic reintegration services. From 2004 to 2006, KOFAVIV was the only organization to publicly denounce rape and sexual violence committed by gangs controlling Port-au-Prince. Even after the January 2010 earthquake destroyed KOFAVIV's office, the organization maintained a membership of 1,500 and served over 300 rape victims with medical, psychological, and legal support. KOFAVIV is staffed exclusively by rape survivors, many of whom were also rèstaveks who managed to escape.</t>
  </si>
  <si>
    <t>KOFAVIV operates a primary school in the community of Martissant, serving rèstavek and other vulnerable children. A partnership with the UN Stabilization Mission in Haiti (MINUSTAH) enabled KOFAVIV to employ skilled teachers and a facilitator and to provide books, sports, cultural programs, medical support, and daily meals to the schoolchildren. In the aftermath of the 2010 earthquake, the security situation for children deteriorated further, and child rape continues to rise even a year and a half later. While the Modestie Primary School was damaged by the earthquake, the need for it continues, and KOFAVIV re-opened the school on a temporary site and is operating with minimal resources. Enrollment is growing, and the school aims to expand to serve 200 disadvantaged children this year, most of whom are living in tent camps.</t>
  </si>
  <si>
    <t>No OCI score is available for year 1. Further discussion with the grantee partner is needed regarding year 2.</t>
  </si>
  <si>
    <t>KOFAVIV's budget increased due to a significant grant provided by MADRE. GFC is the only funder providing support for the Modestie Primary School.</t>
  </si>
  <si>
    <t>10935</t>
  </si>
  <si>
    <t>10576</t>
  </si>
  <si>
    <t>In Haiti, there is a long legacy of children being sold into servitude by family members who mistakenly believe that sending their children from the economically depressed rural areas to Port-au-Prince will guarantee a brighter future. This system, known as rèstavek, has resulted in the sexual and psychological abuse of thousands of children in recent decades. Despite this problem, few organizations offer the comprehensive services - counseling, technical and professional training and academic support - that these child survivors need. The institutions that do exist have been affected by both the rise in violence in Port-au-Prince during the first part of the 21st century and by the January 12, 2010 earthquake (in terms of damage to physical infrastructure and loss of lives).  There is a general lack of reliable data on violence against children in Haiti and little information at the community level about existing support structures.In addition, the risk factors for the infection and spread of HIV/AIDS as a result of sexual-based violence are poorly understood at the community level. One reason for the lacking data is that violence against children tends to be severely underreported, thereby obscuring the magnitude of the problem.</t>
  </si>
  <si>
    <t>Founded in 2004, KOFAVIV is a women and children's organization of former child slaves (rèstaveks) and rape survivors in the poorest and most marginalized areas of Port-au-Prince who have come together to guarantee the rights and safety of women and children. The organization provides individualized support to victims of violence by including medical care, education, psychosocial support and economic reintegration services. From 2004-2006, KOFAVIV was the only organization to publicly denounce rape and sexual violence committed by gangs controlling Port-au-Prince. Even after the January 12 earthquake destroyed the KOFAVIV office, the organization has maintained a membership of 1,500 and has served over 300 rape victims with medical, psychological and legal support. The KOFAVIV is comprised exclusively of rape survivors, many of whom were restaveks themselves who managed to escape. For this reason, the staff is personally committed to ensuring that no child or woman ever again suffers what they have endured. KOFAVIV works to create an environment of trust and commitment, ensuring that the children served become a part of a school and a community where they are treated with utmost respect throughout their healing process.</t>
  </si>
  <si>
    <t>For six years, KOFAVIV managed a primary school in the community of Martissant serving 100 rèstavek children. A partnership with UN Stabilization Mission in Haiti (MINUSTAH) enabled KOFAVIV to employ skilled teachers and a facilitator and to provide books, sports, cultural programs, medical support, and daily meals to the school children. On January 12, 2010, the school was destroyed by the earthquake. In the months folowing the earthquake, the security situation for children has deteriorated further and child rape is on the rise. The need for the Martissant Primary school becamse greater than ever, and KOFAVIV re-opened the school on a temporary site and is operating with minimal resources. Enrollment is growing and the school aims to expand to serve 250 disadvantaged children and victims of violence from Martissant, La Saline, Cite Soleil, Bolosse, Bel Air. A parent committee has also been formed to help ensure the school remains faithful to its mission of serving the most vulnerable in the five communities and that appropriate psychosocial accompaniment is provided.  GFC's grant will support teachers salaries and operating costs for the Modestie Primary school.</t>
  </si>
  <si>
    <t>Other Worlds</t>
  </si>
  <si>
    <t>Quixote Center</t>
  </si>
  <si>
    <t>Urgent Action Fund</t>
  </si>
  <si>
    <t>Lambi Fund of Haiti</t>
  </si>
  <si>
    <t>11120</t>
  </si>
  <si>
    <t>Kudirat Initiative for Democracy</t>
  </si>
  <si>
    <t>Kudirat Initiative for Democracy (KIND) was founded in 1999 to ensure that women in Nigeria play an active role in building the country's democracy by pursuing careers in public service. Through KIND's Kudra and Junior Kudra program the organization respectively provides leadership training to young women in universities and adolescent girls in local high schools across Lagos. A leader in provoking critical social thought at the national level, KIND's multidimensional programs address leadership, sexual harassment, sexual and reproductive rights, public service, and education. Hafsat Abiola-Costello, KIND's dynamic founder, was selected as a Global Leader of Tomorrow by the World Economic Forum in 2001 and as an Ashoka fellow in 2003 for her work in creating initiatives that advance women.
In 2006, GFC became the first US-based institutional funder for KIND's Junior Kudra program, which has since grown to be one of the cornerstones of the organization's work. KIND has successfully diversified its sources of funding, adding donors such as EMpower and UN Women and increasing its budget from $123,047 in 2006 to $276,391 in 2011. KIND's executive director, Amy Oyekunle, has led the organization in growing its capacity. She attended the 2011 Grantmakers Without Borders conference with support from a GFC opportunity grant and her successful networking resulted in a new donor, the HOW Fund. As part of the Grassroots Girls Initiative, Amy attended GFC's Knowledge Exchange in India and spent time at GFC as an international fellow. KIND also participated in the 2009 Knowledge Exchange in Senegal. Currently, KIND is transitioning into a network organization and building a leadership development training center.</t>
  </si>
  <si>
    <t xml:space="preserve">2007:   7,000 USD in program support
2008: 11,000 USD in program support
2009: 16,000 USD in program support 
2010: 14,000 USD in program support 
             2,000 USD in opportunity support
           15,000 USD in Presidential Innovation Award support, leveraged from the Zimmer Foundation
2011: 17,000 USD in program support
          15,000 USD in Presidential Innovation Award support, leveraged from the Zimmer Foundation
            4,500 USD in technology support
            4,640 USD in opportunity support
2012: 21,000 USD in program support																																																</t>
  </si>
  <si>
    <t>638.04</t>
  </si>
  <si>
    <t>KIND works to empower future generations of Nigerian women leaders through leadership development and advocacy programs.</t>
  </si>
  <si>
    <t>Our grant supports the Junior Kudra Program for adolescent girls, which addresses issues such as sexual harassment, sexual and reproductive rights, public service, and education, and aims to instill values and skills that will help the girls reach their potential as future leaders of Nigeria.</t>
  </si>
  <si>
    <t>The course of political development in Nigeria has often vacillated between hope and despair. While independence from the British was expected to usher in an era of freedom, Nigeria quickly degenerated into decades of harsh military rule. The few intermittent attempts to democratize were quickly quelled by more repressive governments that denied basic human rights. Throughout these tumultuous times, Nigerian women and children were victims of exclusion and violence, and their voices, concerns, and needs were largely absent from the public agenda. Since 1999, there have been increasing signs of positive change. The last two political transitions, which took place through democratic elections, indicate openness to a participatory government.</t>
  </si>
  <si>
    <t>In 1999, Kudirat Initiative for Democracy (KIND) was formed to ensure that women play an active role in building the country's budding democracy by pursuing careers in public service. KIND's main leadership training program, Kudra, prepares young women in universities for careers in public service through workshops on transformational leadership, entrepreneurship and financial management, sexuality and reproductive health rights, advocacy, and career planning. KIND is a leader in provoking critical social thought at the national level. In 2006, the organization brought The Vagina Monologues into Nigeria to raise awareness of gender-based violence. The performances drew hundreds of people and catapulted KIND into the limelight. In recognition of her work, Hafsat Abiola-Costello, KIND's dynamic founder, was selected as a Global Leader of Tomorrow by the World Economic Forum in 2001 and as an Ashoka fellow in 2003.</t>
  </si>
  <si>
    <t>Through Kudra, its university-based leadership training program, KIND learned that women's expectations of their role in society are formed during late adolescence. With GFC's support in 2006, KIND conducted focus group discussions with girls between the ages of 13 and 18 to gain an understanding of their needs, experiences, and capacity, and developed a curriculum that is age, culture, and context appropriate. The Junior Kudra curriculum addresses leadership, sexual harassment, sexual and reproductive rights, public service, and education. The program serves a network of 200 adolescent girls, and KIND works with local high schools in Lagos to identify program participants. By reaching the girls at an earlier age, KIND hopes to instill in them values and skills that will help them reach their potential as future leaders of Nigeria.</t>
  </si>
  <si>
    <t>The Junior Kudra clubs in secondary schools carry out various awareness activities, and last year they increased their campaigns and activities, therefore increasing the number of children/youth indirectly served by KIND.</t>
  </si>
  <si>
    <t>KIND's budget increase is due to new funding from African Women's Development Fund, United Nations Women, and Omidyar Network.</t>
  </si>
  <si>
    <t>United Nations Women</t>
  </si>
  <si>
    <t>CORDAID</t>
  </si>
  <si>
    <t>Omidyar Network</t>
  </si>
  <si>
    <t>638.03</t>
  </si>
  <si>
    <t>The course of political development in Nigeria has often vacillated between hope and despair. While independence from the British was expected to usher in an era of freedom, Nigeria quickly degenerated into decades of harsh military rule. The few intermittent attempts to democratize were quickly quelled by more repressive governments that denied basic human rights. Throughout these tumultuous political times, Nigerian women and children were victims of exclusion and violence, and their voices, concerns, and needs were largely absent from the public agenda. Since 1999, there have been increasing signs of positive change. The last two political transitions, which took place through democratic elections, indicate openness to a participatory government. The sustainability of these reforms, however, depends on the people's ability to manage ethnic and religious tensions, address the protracted conflict in the oil-producing Niger Delta region, and build an inclusive and transparent government that attends to the needs of vulnerable populations.</t>
  </si>
  <si>
    <t>In 1999, Kudirat Initiative for Democracy (KIND) was formed to ensure that women play an active role in building the country's budding democracy by pursuing careers in public service. KIND's main leadership training program, Kudra, prepares over 1,250 young women in five universities for careers in public service through workshops on transformational leadership, entrepreneurship and financial management, sexuality and reproductive health rights, advocacy, and career planning. Another KIND program, 30 by 11, works to ensure that at least 30 women hold elective office by 2011. KIND is a leader in provoking critical social thought at the national level. Recently, the organization brought The Vagina Monologues into Nigeria to raise awareness of gender-based violence. The performances drew hundreds of people, challenged their conceptions of gender dynamics, and catapulted KIND into the limelight. In recognition of her work, Hafsat Abiola-Costello, KIND's dynamic founder and leader, was selected as a Global Leader of Tomorrow by the World Economic Forum in 2001 and as an Ashoka fellow in 2003.</t>
  </si>
  <si>
    <t>Through Kudra, its university-based leadership training program, KIND learned that women's expectations of their role in society are formed during late adolescence. With GFC's support in 2006, KIND conducted focus group discussions with adolescent girls between the ages of 13 and 18 to gain an understanding of their needs, experiences, and capacity, and developed a curriculum that is age, culture, and context appropriate. The curriculum addresses leadership, sexual harassment, sexual and reproductive rights, public service, and education. By reaching the girls at an earlier age, KIND hopes to instill in them values and skills that will help them reach their potential as future leaders of Nigeria.</t>
  </si>
  <si>
    <t>KIND's budget decrease is due to the loss of its largest donor last year.</t>
  </si>
  <si>
    <t>Zimmer Foundation</t>
  </si>
  <si>
    <t>Exxon Mobil</t>
  </si>
  <si>
    <t>First Bank of Nigeria</t>
  </si>
  <si>
    <t>383.02</t>
  </si>
  <si>
    <t>La Conscience</t>
  </si>
  <si>
    <t>La Conscience works to prevent the trafficking and exploitation of Togo's impoverished children through education programs that transition children into formal schools and raise awareness about the realities of child trafficking.</t>
  </si>
  <si>
    <t>The organization provides educational support to vulnerable children who are at risk of being trafficked because of their family, economic, or social situation.</t>
  </si>
  <si>
    <t>While the institution of slavery has been officially abolished, it still exists in places where people have the least ability to fight it, targeting individuals who have no power to resist the manipulations and ruthlessness of human traffickers. In Togo, it is primarily children between the ages of 5 and 16 from impoverished communities who are victims of modern-day slavery. Due to the poverty of families, the naiveté of parents, and the docility of the children, traffickers promising high-paying jobs and better lives easily lure children away from their communities and send them to Nigeria, Cameroon, Côte d'Ivoire, and Gabon, where they become virtual slaves on corn, manioc, banana, coffee, or cocoa plantations. Seventy percent of trafficked children in Togo are out-of-school girls, and many of them are never able to return to their families. Those who do are often sick, emotionally traumatized, and lack the education and skills to improve their lives and play a productive role in society.</t>
  </si>
  <si>
    <t>Founded in 1994, La Conscience is dedicated to protecting human rights, promoting democracy, and combating prejudice and violence in Togo by empowering all members of society with the knowledge and skills to participate in the economic, social, and political development of their communities and country. La Conscience's activities include education for girls, raising awareness about women's rights, preventing the trafficking of children for labor, HIV/AIDS awareness and prevention, and facilitating the production of the bimonthly publication La Conscience, which is written entirely by high-school and college students from throughout the country and addresses issues such as social injustice, threats to democracy, human rights abuses, and corruption within Togo. This publication received a special mention from the jury of the Geneva-based Press and Democracy in Africa Award in 2000, and founder and executive director Kodjo Djissenou received a Reebok Human Rights Award in 2001.</t>
  </si>
  <si>
    <t>La Conscience did not complete the OCI assessment in year 7.</t>
  </si>
  <si>
    <t>10353</t>
  </si>
  <si>
    <t>25,000 USD to develop an income-generating activity and to establish a reserve fund. In light of sparse
international funding to organizations in Togo, these activities will help La Conscience attain greater
continuity and sustainability of its programs.
15,000 USD to purchase farming equipment and materials to breed chickens, rabbits, and pigs for sale.
Youth pursuing La Conscience's vocational training program will be integrated into this agricultural
initiative, the revenues from which will partly fund the education program. The organization has secured
the support of experts from the Ministry of Agriculture as well as restaurant owners.
10,000 USD to build a reserve fund, which will accrue annual interest and remain in a regular savings
account for at least three years. The fund will be managed by the board, particularly the financial
management and executive committees, which include the executive director of La Conscience.</t>
  </si>
  <si>
    <t>No Report found on P</t>
  </si>
  <si>
    <t>Founded in 1994, La Conscience is dedicated to protecting human rights, promoting democracy, and combating prejudice and violence in Togo, a small landlocked country in West Africa that is often outside the purview of international attention. Through its direct services, the organization reaches 1,500 children and youth with education support, vocational training programs, and awareness raising activities on HIV/AIDS, child labor and trafficking. La Conscience's advocacy initiatives focus on preventing child trafficking and child labor, protecting human rights, and promoting education and democracy. An avid human rights advocate, Founder and director, Kodjo Djissenou, is the recipient of the Reebok Human Rights Award in 2001. 
Since GFC's initial grant in 2003, La Conscience has demonstrated growth in financial and programmatic terms. The organization's budget has increased by 55 percent, a strong feat in a country that receives relatively little donor attention. Its blend of direct services and advocacy have catapulted La Conscience to the forefront of national NGOs in Togo. In 2008, after 10 years of lobbying and advocacy, La Conscience succeeded in achieving the elimination of primary-school fees, giving millions of children in Togo unprecedented access to affordable education. The organization also served as the lead monitor in the last rounds of national elections and Djissenou is often invited to speak before the Parliament on children's issues.</t>
  </si>
  <si>
    <t>12732</t>
  </si>
  <si>
    <t>Albuquerque, New Mexico</t>
  </si>
  <si>
    <t>La Plazita Institute</t>
  </si>
  <si>
    <t>salaries and for operational and programmatic expenses.</t>
  </si>
  <si>
    <t>La Plazita Institute (LPI) reconnects at-risk youth and their families to their traditional or indigenous roots and helps mend the scars caused by broken homes and difficult childhoods by providing a sense of belonging and familia through cultural ceremonies, art, dance, rap, and agriculture.</t>
  </si>
  <si>
    <t>GFC supports the Making a Change programs, through which at-risk young men and women participate in talking circles, sweat purification ceremonies, vision quests, rites of passage, work opportunities, and leadership development opportunities.</t>
  </si>
  <si>
    <t>LPI has been establishing a significant footprint locally and globally in reducing violence, addiction, incarceration, and recidivism. The organization’s multiple-worlds model has a demonstrated social and economic impact in improving public safety, leadership, conservation, local products and employment, and family/community wellness. As part of its efforts to promote access to local, healthy food for low-income children and families, LPI operates four certified organic farms and produces over 10,000 pounds of organic produce each year. The food is sold to youth detention centers, two local community-supported agriculture (CSA) programs, and Albuquerque Public Schools. LPI continues to grow and to improve its internal mechanisms; last year, it completed its first financial audit, secured additional funders, and hired four new staff members. In spring 2015, the organization launched the Rudolfo Anaya Urban Barrio Youth Corps to engage at-risk youth in service to their community.</t>
  </si>
  <si>
    <t xml:space="preserve">LPI is improving its assessment and evaluation, as well as its tracking and reporting mechanisms. </t>
  </si>
  <si>
    <t>LPI received a large three-year grant from the W.K Kellogg Foundation, thus increasing its organizational budget and the number of children served.</t>
  </si>
  <si>
    <t>LPI has established three new initiatives: the Urban Latino &amp; Native Youth Improving Health Equity through Traditional Agriculture program, the Urban Native Youth Corps, and the Rudolfo Anaya Urban Barrio Youth Corps. All three initiatives have launched and have secured funding from local government entities as well as national nonprofit organizations.</t>
  </si>
  <si>
    <t>Kellogg Foundation - EleValle Pathways</t>
  </si>
  <si>
    <t>Kellogg Foundation -- FY15 Capacity Grant</t>
  </si>
  <si>
    <t>Hispanics in Philanthropy - Barrio Youth Corps</t>
  </si>
  <si>
    <t>UNM Health Sciences Center - Pathways</t>
  </si>
  <si>
    <t>Threshold Foundation</t>
  </si>
  <si>
    <t>12396</t>
  </si>
  <si>
    <t>staff salaries, operating expenses, and administrative and program supplies.</t>
  </si>
  <si>
    <t>LPI has greatly increased its program reach, staff, and budget in the last year. Due in large part to GFC’s organizational development award, LPI increased its financial management capacity and staff training and was able to secure new funding from the Bureau of Indian Affairs, Hispanics in Philanthropy, and Bernalillo County Youth Services Center. Executive director Albino Garcia attended the GFC Knowledge Exchange in Washington, DC, in early 2015 and learned new practices in partnership building. He will also attend the Latin America and Caribbean Knowledge Exchange in Panama in April 2015. GFC will be in conversation with LPI this year about added inputs for a successful exit.</t>
  </si>
  <si>
    <t>LPI is improving its assessment and evaluation, as well as its tracking and reporting mechanisms.</t>
  </si>
  <si>
    <t xml:space="preserve">Kellogg Foundation – EleValle Pathways </t>
  </si>
  <si>
    <t xml:space="preserve">UNMHSC Pathways to a Healthy Bernalillo County </t>
  </si>
  <si>
    <t>Hispanics in Philanthropy</t>
  </si>
  <si>
    <t>CNM/UNM ServiceCorps/CEC (In-Kind)</t>
  </si>
  <si>
    <t>Bernalillo County Youth Services Center</t>
  </si>
  <si>
    <t>11947</t>
  </si>
  <si>
    <t xml:space="preserve">La Plazita Institute (LPI) reconnects at-risk youth and their families to their traditional or indigenous roots and helps mend the scars caused by broken homes and difficult childhoods by providing a sense of belonging and familia through cultural ceremonies, art, dance, rap, and agriculture. </t>
  </si>
  <si>
    <t>GFC awarded LPI an organizational development grant, which has greatly assisted LPI with its organizational infrastructure, assessment, evaluation, fundraising, and fiscal management capacity. Due to LPI’s work with the organizational development consultant, its board of directors has grown from five to seven members. The board actively supports LPI’s new strategic direction and has skill sets in policy/legal, information technology, community organizing, clinical social work, academics, research, civil rights, and public relations. LPI also added four honorary board members: Dr. Eliseo "Cheo" Torres, Harry Belafonte, author Rudolfo Anaya, and actor Danny Trejo. Additionally, LPI was awarded the New Mexico Community Foundation’s 2013 Chispa Award for "helping to brighten the future of New Mexico."</t>
  </si>
  <si>
    <t>Kellogg Community Foundation (La Cosecha/CSA)</t>
  </si>
  <si>
    <t>Kellogg EleValle Pathways</t>
  </si>
  <si>
    <t>UNM HSC Pathways to a Healthy Bernalillo County</t>
  </si>
  <si>
    <t>McCune Foundation</t>
  </si>
  <si>
    <t>11582</t>
  </si>
  <si>
    <t>staff salaries and other operating expenses and for administrative and program supplies.</t>
  </si>
  <si>
    <t>The need for LPI's services has grown tremendously this past year, and its partnership with the Juvenile Detention Alternatives Initiative (JDAI) has become a national model . GFC plans to provide LPI with an organizational development award to increase its financial management capacity in order for it to steadily increase its programming.</t>
  </si>
  <si>
    <t>Executive director Albino Garcia received the Albuquerque Community Leader Award in 2013.</t>
  </si>
  <si>
    <t>Kellogg Community Foundation</t>
  </si>
  <si>
    <t>McCune</t>
  </si>
  <si>
    <t>Frances Fund</t>
  </si>
  <si>
    <t>Global Children's Fund</t>
  </si>
  <si>
    <t>La Cosecha CSA</t>
  </si>
  <si>
    <t>10809.01</t>
  </si>
  <si>
    <t>LPI reconnects at-risk youth and their families to their traditional or indigenous roots and helps mend the scars caused by broken homes and difficult childhoods by providing a sense of belonging and familia through cultural ceremonies, art, dance, rap, and agriculture.</t>
  </si>
  <si>
    <t>Our grant supports the Making a Change programs, through which at-risk young men and women participate in talking circles, sweat purification ceremonies, vision quests, rites of passage, work opportunities, and leadership development opportunities.</t>
  </si>
  <si>
    <t>Located in the southwestern United States, New Mexico is known for its beautiful landscape and rich Native American culture. The area has been home to Native American populations for centuries, and with 19 pueblos and three reservations in the state, New Mexico has the third-highest percentage of Native Americans, after Alaska and Oklahoma. Roughly a quarter of the people in New Mexico reside in Albuquerque, one of the fastest-growing cities in the US. The city is rich in arts and culture and has a strong high-tech industry, but it has been plagued by economic disparity and violence. In the South Valley, an unincorporated area bordering Albuquerque, poverty and gang violence are prevalent. Marginalized and underrepresented groups, including Native Americans and Hispanics, have been greatly impacted by historical trauma and structural racism, with many carrying multigenerational legacies of gang involvement, incarceration, substance abuse, homelessness, and poverty.</t>
  </si>
  <si>
    <t>Founded in 2004, La Plazita Institute (LPI) serves at-risk youth and their families in the South Valley. La Cultura Cura, meaning "culture cures," is the core philosophy for all of LPI's programs. LPI uses a variety of methods reconnecting participants to their historical or indigenous roots, including cultural ceremonies, art, dance, rap, and agriculture. In most cases, services are provided by nontraditional case managers who are predominantly BTDTs-those who have "been there, done that." LPI believes that BTDTs, most of whom were previously incarcerated or gang involved, have greater success in relating to and gaining the trust of at-risk youth in the South Valley than mainstream institutional support systems and services. Albino Garcia, founder and director of LPI, is himself a BTDT who over the last 20 years has successfully worked as a violence prevention specialist, spiritual leader, consultant, trainer, program manager, and youth. In 1995, he was awarded the prestigious Kellogg National Leadership Fellowship for his community-based youth work.</t>
  </si>
  <si>
    <t>La Plazita Institute's core youth programs are Thugs Making a Change (T-MAC) and Sisters Making a Change (S-MAC), both of which target the South Valley's most at-risk youth. The majority of participants are Hispanic or Native American youth between the ages of 14 and 24. Most of the youth are gang involved, previously incarcerated, on parole or probation, and/or struggling with substance addiction. T-MAC young men and S-MAC young women participate in weekly talking circles, as well as monthly sweat purification ceremonies, vision quests, rites-of-passage activities, work opportunities at LPI's community gardens, and leadership development opportunities. The Making a Change programs provide these ongoing, intensive services to about 100 highly at-risk youth annually. When necessary, more intensive wraparound services, such as home visits and interventions, are also provided.</t>
  </si>
  <si>
    <t>Kellogg Foundation</t>
  </si>
  <si>
    <t>University of New Mexico Pathways Program</t>
  </si>
  <si>
    <t>10809</t>
  </si>
  <si>
    <t>La Plazita Institute reconnects at-risk youth and their families to their traditional or indigenous roots and helps mend the scars caused by broken homes and difficult childhoods by providing a sense of belonging and familia through cultural ceremonies, art, dance, rap, and agriculture.</t>
  </si>
  <si>
    <t>Located in the Southwest United States, New Mexico is known for its beautiful landscape and rich Native American culture. The area has been home to Native American populations for centuries and with 22 tribes, 19 pueblos, and three reservations, New Mexico has the third-highest percentage of Native Americans after Alaska and Oklahoma. Roughly half the people in New Mexico reside in Albuquerque, one of the fastest growing cities in the US. The city is rich in arts, culture, and a strong high-tech industry, but has been plagued by widening economic disparity and violence. In the unincorporated South Valley area specifically, poverty and gang violence are prevalent. Marginalized and underrepresented groups, including Native Americans, Hispanics, and Latinos, have been greatly impacted by historical trauma and structural racism; with many carrying intergenerational legacies of gang involvement, incarceration, substance abuse, homelessness, and poverty.</t>
  </si>
  <si>
    <t>Founded in 2004, La Plazita Institute serves Albuquerque's at-risk youth and their families, with a primary focus in the Armijo Neighborhood of the South Valley. La Cultura Cura, meaning "culture cures," is the core philosophy within which all of La Plazita's programs and income-generating activities (including community gardens and a local café) are rooted. With a focus on reconnecting participants to their indigenous roots and providing a sense of belonging and "familia," La Plazita uses a variety of methods, including cultural ceremony, art, dance, rap, and agriculture to help community members mend the scars of broken homes, difficult childhoods, and a broken link to their spiritual and cultural roots. In most cases, services are provided by nontraditional case managers who are predominantly BTDT's-Been There, Done That's. La Plazita believes that BTDT's, most of whom were previously incarcerated or gang involved, have greater success in relating to and gaining the trust of youth in the South Valley than mainstream institutional support systems and services. Albino Garcia, founder and director of La Plazita, is himself a BTDT. Over the past two decades, Albino has successfully worked as a violence prevention specialist, spiritual leader, consultant, trainer, program manager, and youth counselor in California, New Mexico, and several other states across the US. In 1995, he was awarded the prestigious Kellogg National Leadership Fellowship for his community-based youth work.</t>
  </si>
  <si>
    <t>Thugs Making a Change (T-MAC) and Sisters Making a Change (S-MAC) are the core youth programs of La Plazita Institute. Targeting Albuquerque's most at-risk youth, the majority of T-MAC and S-MAC participants are Chicano, Hispanic, Latino or Native American youth between the ages of 14 and 24. Many of these youth face the challenge of balancing "multiple worlds" and conflicting values between mainstream culture and their familial culture. The core constituency of youth are gang involved (often multigenerational), previously incarcerated, on parole or probation, and/or struggling with substance addiction. T-MAC young men and S-MAC young women participate in weekly talking circle groups, as well as monthly sweat purification ceremonies, vision quests, rites of passage activities, involvement in La Plazita's community garden sites, and leadership development opportunities, all aimed to expand their ease of movement through "multiple worlds." The Making a Change programs provide these ongoing, intensive services to about 100 highly at-risk youth annually. When necessary, more intensive wraparound services, such as home visits and interventions, are provided. GFC's first grant to La Plazita will be used for general operating support.</t>
  </si>
  <si>
    <t>Aepoch Fund</t>
  </si>
  <si>
    <t>Albuquerque Community Foundation</t>
  </si>
  <si>
    <t>296.02</t>
  </si>
  <si>
    <t>Lapeng Child and Family Resource Service</t>
  </si>
  <si>
    <t>Lapeng serves one of the most violent neighborhoods in Johannesburg by running a model preschool, providing capacity building support for community crèches, and holding weekly drop in arts workshops for children and youth in the community.</t>
  </si>
  <si>
    <t>At Lapeng's early childhood development center, the children receive nutritious meals and early childhood education modeled after the Montessori approach.</t>
  </si>
  <si>
    <t>Hillbrow, a small neighborhood in downtown Johannesburg, was once a safe haven for anti-apartheid liberals of all races. Today, this neighborhood is known more for its alarming rates of crime and violence than for its rich history. According to a recent report, Hillbrow is the most crime-ridden neighborhood in all of South Africa. Children in this community grow up under a constant shadow of fear, unable to experience activities that are essential to their emotional and social development, including playing outside and interacting with their peers. Although Hillbrow is mainly composed of apartment complexes and business buildings, many of which are abandoned, Joubert Park, a small oasis near this congested and densely populated neighborhood, offers possibilities for children and their families to escape the pressures of city life and experience the joys of childhood. Unfortunately, high levels of crime, violence, and drug activity have made the park inaccessible to most of Hillbrow's residents.</t>
  </si>
  <si>
    <t>Established in 1997 and located in Joubert Park, Lapeng Child and Family Resource Service works to support the development of children and families in inner-city Johannesburg, to establish a social safety net, and to increase the understanding of children's rights both locally and internationally. Using arts and culture as the primary medium for individual and community transformation, the organization currently operates two core programs. The Child and Family Service Center is a model early childhood development (ECD) program that includes a kindergarten, a training center for inner-city ECD practitioners, and a resource center for family education. Through the Drop-in Arts program, Lapeng provides free arts education every Saturday to hundreds of children and youth in the community. Lapeng has pioneered the transformation of Joubert Park from a "no-go" zone to a vibrant center of community life and a place where children play freely. The organization played a lead role in the formation of the Joubert Park Neighborhood Network for service providers housed in or around Joubert Park. UNICEF featured Lapeng in its State of the World's Children report as an example of a cutting-edge initiative on children's rights.</t>
  </si>
  <si>
    <t>This year, Lapeng is counting the 2,000 children who participate in its drop-in arts program as being served indirectly, whereas in previous years the drop-in arts program participants were counted as being served directly.</t>
  </si>
  <si>
    <t>This is Lapeng's first year completing the OCI assessment. Lapeng's high scores reflect the organization's limited capacity to complete this type of self assessment, and the OCI should show a decrease in scores over time as Lapeng builds its capacity.</t>
  </si>
  <si>
    <t>Lapeng's budget decreased last year because of delays in funding from the government.</t>
  </si>
  <si>
    <t>13331</t>
  </si>
  <si>
    <t>Houston</t>
  </si>
  <si>
    <t>LaUnidad11</t>
  </si>
  <si>
    <t>Unit11</t>
  </si>
  <si>
    <t>Barbie Hurtado</t>
  </si>
  <si>
    <t>Since October 2013, over 12,000 unaccompanied children have been released from government custody to the Houston area. Thousands more who arrived with their families and were detained in immigration detention centers have also made Houston their home. Of this population, adolescent girls face some of the toughest challenges. These girls fled gender-based violence in Central America (70% were also sexually assaulted during their journey through Mexico), were placed in detention centers with poor conditions upon arrival in the United States, and have now been released to a sprawling city with few resources. Recent policy changes at the federal level have made it increasingly difficult for these girls to seek legal status through asylum or Special Immigrant Juvenile Status. The Houston immigration court has more delays than any other court in the nation, and cases lag well over two years. Anti-immigrant laws in Texas, such as 2017’s Senate Bill 4, have made it more difficult for girls to securely access mental health and medical resources and have created a sense of fear in immigrant communities that forces them into the shadows. Recently arrived migrant girls are particularly disconnected from the few advocacy groups that do exist, as these organizations have typically focused their efforts on migrant boys or on predominately Mexican immigrants who have lived in Houston for a decade or more.</t>
  </si>
  <si>
    <t>LaUnidad11, named for the 11 million undocumented immigrants living in the United States, was founded in Arizona shortly after the passage of Arizona’s Senate Bill 1070, the nation’s strictest state immigration law at the time. After the bill passed, immigrant communities were paralyzed with fear, uneducated about their rights, and hesitant to attend public information events out of fear of being targeted by immigration officials or law enforcement. LaUnidad11 was formed as a protection network, led by undocumented mothers in their homes, on a model of solidarity organizing. Raúl Alcaraz Ochoa, an  immigrant from Jalisco, Mexico, founded LaUnidad11 while living in Arizona and brought LaUnidad11’s model to Houston in 2017 when he moved there in the wake of the passage of Texas’s Senate Bill 4. Since its founding in Houston, LaUnidad11 has grown to have a leadership team of 10 immigrant mothers who are at risk of detention and deportation on a daily basis.</t>
  </si>
  <si>
    <t>LaUnidad11 is a protection network based upon a model of mutual aid, a solidarity organizing model where families and communities are individually and collectively prepared in the event of an arrest, detention, or deportation. LaUnidad11 holds meetings in the homes of immigrant families to offer Know Your Rights workshops and teach emergency planning in case of detention or deportation. Families are then organized into a rapid response network that fundraises to support families impacted by detention or deportation, mobilizes in the event of a raid, and organizes against detention and deportations. LaUnidad11 supports detained individuals through a visitation program at local immigration detention centers and by letter writing. LaUnidad11 has a childcare collective that works to educate the young children of the mothers on their rights and how to understand the risks that their parents face. In its first year in Houston, the focus of LaUnidad11’s work has been building a base of empowered, educated immigrant women who are ready to both protect their community against detention and deportation and advocate for greater protections for the immigrant community.</t>
  </si>
  <si>
    <t>LaUnidad11’s work in Houston has largely focused on immigrant mothers who have lived in the US for nearly a decade. Since recently arrived adolescent migrant girls are so marginalized within the immigrant community, LaUnidad11 has found it difficult to engage them in its model. GFC’s investment in LaUnidad11 will enable the organization to strategically recruit adolescent migrant girls into its protection network and to work with another new GFC partner, Tahirih Justice Center, to expand the resources available for adolescent migrant girls in Houston. As part of the NoVo Gender and Migration Initiative, LaUnidad11 will contribute its model of community-based protection and empowerment of immigrants who would otherwise be living in fear.</t>
  </si>
  <si>
    <t>11112</t>
  </si>
  <si>
    <t>Laura Vicuña Foundation</t>
  </si>
  <si>
    <t>10739</t>
  </si>
  <si>
    <t>2005:
6,000 USD in program support
1,000 USD in health and well being support
2006:
9,000 USD in program support
1,000 USD in health and well being support
2007:
11,000 USD in program support
1,000 USD in health and well being support
2008:
12,000 USD in program support
1,000 USD in health and well being support
2009:
12,000 USD in program support
2010:
12,000 USD in program support
2,500 USD in opportunity support</t>
  </si>
  <si>
    <t>646.03</t>
  </si>
  <si>
    <t>In addition to running a program for sexually abused and exploited girls, LVF builds young children's capacities through educational and development programs, provides nutritional supplements and food for preschool-age children, and advocates for the rights of abused and trafficked children in the Philippines.</t>
  </si>
  <si>
    <t>Our grant supports the Community Organizing and Mobilizing towards Education (COME) project, which offers a range of educational programs, including support for elementary- and high-school students, informal activities for preschool students, and vocational training for out-of-school and working youth.</t>
  </si>
  <si>
    <t>Located in the northern and western regions of the fourth-largest island of the Philippines, the sugarcane fields of Negros Occidental are home to thousands of agricultural laborers and their families. However, the makeshift villages in which they live lack even the most basic infrastructure. Dwellings are made of bamboo and salvaged materials, water is hand drawn from wells, and the absence of toilet facilities forces people to deposit their waste in the fields. Public schools exist in only a few sugarcane villages, and transportation from other communities is limited and expensive, requiring children to walk for up to an hour along rocky and muddy roads to reach school. Because most women work solely as housewives, they are left completely dependent upon their husbands' income to support families of seven or more. Due to the harsh poverty in the area, many parents allow or even encourage their children to work in the fields in order to augment the family income, making regular attendance at school all the more difficult.</t>
  </si>
  <si>
    <t>The Laura Vicuña Foundation (LVF) was established in 1990 to build the capacities of children in difficult circumstances through education and development. Serving over 1,500 children each year, LVF's major initiatives include outreach to street children in Manila, drop-in centers, vocational and employment training, and a residential program for sexually abused and exploited girls. The organization's Technology Centers for working children operate on a "study now, pay later" plan, providing sustainable income for the vocational training programs. LVF also works in coordination with sugarcane field owners to implement practical means of preventing child labor. LVF continues to advocate for children's rights through its annual sponsorship of the Anti-Trafficking Seminar for the Religious Congregations of the Philippines, and its participation in a national initiative against child trafficking helped to finalize the Philippine Guidelines for the Protection of the Rights of the Trafficked Child.</t>
  </si>
  <si>
    <t>The COME Project, the first of its kind in Negros Occidental, reduces the vulnerability of children to child labor and other forms of abuse and exploitation by providing them with access to educational opportunities and community empowerment initiatives. Targeting child laborers, out-of-school youth, and those at risk of leaving school for work, the COME Project offers a range of educational programs to meet each child's needs, including support for elementary-school and high-school students, informal educational activities for preschool-age children, and an Alternative Learning System (ALS) program. A vocational training program, ALS focuses specifically on out-of-school and working youth aged 15 to 21, providing them with skills to create their own productive and healthy employment options.</t>
  </si>
  <si>
    <t>With GFC's support and engagement, LVF has improved its tracking systems, and instead of providing estimates of children and youth served, the organization has been providing actual numbers for the past two years.</t>
  </si>
  <si>
    <t>While LVF has made strides in organizational capacity development, further dialogue is required, as this self-assessment appears inflated.</t>
  </si>
  <si>
    <t>LVF's expenses decreased in the past year as part of a cost cutting strategy in preparation for several donor funding cycles ending.</t>
  </si>
  <si>
    <t>Various Individual and Corporate donors</t>
  </si>
  <si>
    <t>The Philippines</t>
  </si>
  <si>
    <t>Filipino Migrant Workers in Japan</t>
  </si>
  <si>
    <t>UNICEF Manila</t>
  </si>
  <si>
    <t>The Pilippines</t>
  </si>
  <si>
    <t>Association of major religious Superiors</t>
  </si>
  <si>
    <t>646.02</t>
  </si>
  <si>
    <t>In addition to running a program for sexually abused and exploited girls, LVF builds young children's capacities through educational and development programs and offers nutritional supplements and food for preschool age children.</t>
  </si>
  <si>
    <t>The Community Organizing and Mobilizing towards Education (COME) project reduces the vulnerability of children to child labor and other forms of abuse by providing educational opportunities and community empowerment initiatives.</t>
  </si>
  <si>
    <t>The Laura Vicuña Foundation (LVF) was established in 1990 to build the capacities of children in difficult circumstances through education and development. Serving over 1,000 children each year, LVF's major initiatives include outreach to street children in Manila, drop-in centers, vocational and employment training, and a residential program for sexually abused and exploited girls. The organization's Technology Centers for working children operate on a "study now, pay later" plan, providing sustainable income for the vocational training programs. LVF also works in coordination with sugarcane field owners to implement practical means of preventing child labor. LVF continues to advocate for children's rights through its annual sponsorship of the Anti-Trafficking Seminar for the Religious Congregations of the Philippines, and its participation in a national initiative against child trafficking helped to finalize the Philippine Guidelines for the Protection of the Rights of the Trafficked Child.</t>
  </si>
  <si>
    <t>LVF is becoming more adept at accurately counting program participants.</t>
  </si>
  <si>
    <t>13216</t>
  </si>
  <si>
    <t>Leaders in Community</t>
  </si>
  <si>
    <t xml:space="preserve">Neha Raval </t>
  </si>
  <si>
    <t xml:space="preserve">Thanks to GFC support, in the last year LiC has been to offer more volunteer opportunities at LiC. The organization developed training materials and workshops to support volunteers to develop their skills for employment. During the past year, LiC volunteers designed and delivered volunteer projects of their own, including armchair aerobics and women's swimming classes. In addition, LiC added a staff position to increase their outreach model and engagement plan. In February 2016 LiC staff attended the London Knowledge Exchange and hosted GFC grantee partners and Knowledge Exchange guests at their social café. LiC also used a GFC opportunity grant to get some of their social café certified in food safety and management. </t>
  </si>
  <si>
    <t>The organization had fewer donors and less funding last year and was therefore unable to reach as many kids through the outreach program.</t>
  </si>
  <si>
    <t>The organization had fewer donors in the last year, and therefore the budget decreased.</t>
  </si>
  <si>
    <t>Percentage of program participants who participated in a community project after completing the program</t>
  </si>
  <si>
    <t>PoplarHarca</t>
  </si>
  <si>
    <t>East End community Fund</t>
  </si>
  <si>
    <t>Youth Social Action</t>
  </si>
  <si>
    <t>Tesco</t>
  </si>
  <si>
    <t>12865</t>
  </si>
  <si>
    <t xml:space="preserve">the salary of the program manager, rent, and internet support. </t>
  </si>
  <si>
    <t>Leaders in Community (LiC) engages vulnerable children and youth in Tower Hamlets through an employment program, an enterprise program that supports start-ups, music lessons, sports, a community garden, volunteer opportunities, and a leadership and governance program.</t>
  </si>
  <si>
    <t xml:space="preserve">GFC supports LiC’s employment program, which offers youth assistance with resume writing and interview skills, apprenticeships, mentoring, and job placement. </t>
  </si>
  <si>
    <t>Leaders in Community also applied for and received a spring 2016 grant (funded by the Estée Lauder Companies), and this grant recommendation uses the same data (which is the most recent data available) as the spring 2016 recommendation.</t>
  </si>
  <si>
    <t>Trust House Charitable trust</t>
  </si>
  <si>
    <t>EECF SUMMER</t>
  </si>
  <si>
    <t>CVC grant</t>
  </si>
  <si>
    <t>12734</t>
  </si>
  <si>
    <t>a program officer’s salary, utilities, and database maintenance.</t>
  </si>
  <si>
    <t xml:space="preserve">Leaders in Community (LiC) engages vulnerable children and youth in Tower Hamlets through an employment program, an enterprise program that supports start-ups, music lessons, sports, a community garden, volunteer opportunities, and a leadership and governance program. </t>
  </si>
  <si>
    <t>Although it is located in east central London, Tower Hamlets is one of the poorest boroughs in the city and has one of London’s highest rates of youth unemployment. In 2014, the unemployment rate for youth aged 16 to 24 in Tower Hamlets who were not in employment, education, or training was 11.8 percent, and the rate has been steadily rising over the past few years. Systemic poverty is contributing to the unemployment level, as 44 percent of children in Tower Hamlets are growing up with parents who are also out of work, and unequal access to education and employment for minority groups perpetuates the borough’s poverty. Young people, especially those from ethnic or racial minority backgrounds, suffer from an absence of familial role models or highly accomplished local people with whom they can identify.</t>
  </si>
  <si>
    <t>Leaders in Community (LiC) was founded in 2006 by young people from the London borough of Tower Hamlets. The organization’s management team and staff are all still under 30. The organization engages vulnerable children and youth from Tower Hamlets, and 65 percent of its beneficiaries are not involved in education, employment, or training. Many of these young people lack positive support systems to help them make better lives for themselves through education and employment. LiC provides opportunities to address these issues and has won numerous awards for its work. In 2012, LiC won the People’s Choice Award from the National Skills Academy’s Money for Life program. The organization was recognized by the Young London Working Mayor’s Fund as a provider of quality youth services and was singled out in 2014 as an outstanding charity in Tower Hamlets. From 2012 to 2014, LiC also hosted an annual awards ceremony called East London’s Next Top Role Model. LiC founder Momtaz Ajid is from Tower Hamlets and has received recognition in the borough for her contribution to the community.</t>
  </si>
  <si>
    <t>LiC’s flagship program is its employability program, which offers 70 young people assistance with resume writing, interview skills, apprenticeships, one-on-one mentoring, and work placement. LiC also runs a wide range of other programs, including an enterprise program, which supports young people’s start-ups; a music program for 5- to 11-year-olds, featuring violin, guitar, and dance lessons; a sports program; a community gardening program; music development for teenagers; and volunteer opportunities within LiC and with partner organizations. LiC is particularly known for its leadership and governance program, which trains and supports young people to sit on a number of decision-making bodies in the community to make sure that young people’s views are considered and that local infrastructure and services are designed with young people in mind. One of the most unique aspects of the organization is its board development program for youth, which has been training young people since 2006 to serve on LiC’s board.</t>
  </si>
  <si>
    <t>The leadership and staff of LiC are deeply rooted in the borough of Tower Hamlets, and their dedication to empowering young people, particularly through their board development program, is distinct among youth-focused organizations. LiC’s programs receive high praise from the local and national authorities because the outcomes achieved are visible: young people building their confidence, finding jobs, going to school, and becoming leaders. Its focus on youth and diversity would make LiC a strong addition to the GFC family of grassroots partners.</t>
  </si>
  <si>
    <t>Skills for Life Fund</t>
  </si>
  <si>
    <t>East End Community Foundation</t>
  </si>
  <si>
    <t>13323</t>
  </si>
  <si>
    <t>LeapForWord</t>
  </si>
  <si>
    <t>Pooja Taparia, CEO of GFC partner Arpan (India)</t>
  </si>
  <si>
    <t>developing new curricula and printing reading materials and training guides.</t>
  </si>
  <si>
    <t xml:space="preserve">LeapForWord (LFW) provides rural children in the state of Maharastra with access to quality English education by designing and delivering an English curriculum that does not require a certified English teacher, while providing job opportunities to local youth who are trained by LFW as English language instructors. </t>
  </si>
  <si>
    <t>GFC supports LFW’s English learning centers, which increase English proficiency in rural children aged 7 to 11 through a phonics-based approach and which train older rural youth as English teachers for younger children.</t>
  </si>
  <si>
    <t>LFW was conservative in measuring the total number of children served directly. The reported figure of 500 is the number of students LFW reached in one location - Shirpur - through only those teachers receiving fixed remuneration from the organization.</t>
  </si>
  <si>
    <t>Program participants who improved their language skills</t>
  </si>
  <si>
    <t>Switz Foods</t>
  </si>
  <si>
    <t>Donald Lobo</t>
  </si>
  <si>
    <t>Tata Trusts</t>
  </si>
  <si>
    <t>Sai Life Sciences</t>
  </si>
  <si>
    <t>13033</t>
  </si>
  <si>
    <t>Baseline OCI is not available.</t>
  </si>
  <si>
    <t>Central Square Foundation</t>
  </si>
  <si>
    <t>Sai Life Sciences Pvt. Ltd</t>
  </si>
  <si>
    <t>12655</t>
  </si>
  <si>
    <t>developing new curricula and for printing reading materials and training guides.</t>
  </si>
  <si>
    <t>India, one of the fastest-growing economies in the world, has conducted business in English for centuries. Now, with increasing international investments and job opportunities in the country, there is an even stronger connection between an understanding of the English language and job opportunities. While children in larger cities are often exposed to English through schools and media, children in rural India have little to no exposure to English-speaking environments. Without the opportunity to hear, speak, or practice English, rural youth have a very weak grasp of the language, and India’s rural areas generally lack the resources to develop methodologies to teach proper English. While regional languages are the medium for primary and secondary education, the centralized high-school math and science examinations are conducted in English. One of the main nonfinancial reasons that students drop out of school at this point is a lack of English proficiency, which makes it difficult for them to succeed in school. Entrance exams for professional degrees such as medicine and engineering are conducted in English and thereby exclude a huge portion of India’s youth from accessing careers in these fields, further creating barriers to educational and social advancement.</t>
  </si>
  <si>
    <t xml:space="preserve">Founded in 2006, LeapForWord (LFW) teaches English in schools in Maharashtra and operates English learning centers that increase English proficiency in rural children and train older rural youth as English teachers for younger children. The organization works at the community level to nominate youth as future LFW teachers. LFW staff then conduct English learning classes with the nominated youth, while at the same time training the youth to be teachers for children aged 7 to 11 at the organization’s English learning centers, which are located in rural communities. The curriculum focuses on improving reading ability by phonetically deconstructing words and associating sounds with spelling. The goal is for the students to understand the methodology behind reading as opposed to rote learning. LFW’s employment of local youth as teachers gives them a job and helps them develop employment-related skills, and the organization also connects the young teachers with other job opportunities through a placement program that it recently started. Founder and current director Pranil Naik was born and raised in suburban Mumbai to a father who worked two jobs to provide for his family and a mother who ran a daycare in their neighborhood. Very early on, Naik understood the importance of education as a way to break out of his family’s living conditions. This appreciation for education encouraged him, along with a group of friends from college, to start LeapForWord. </t>
  </si>
  <si>
    <t>In order for students to gain English proficiency, LFW recommends one of two schedules: either a maximum of one hour per day for five days a week, or a minimum of 30 minutes per day for six days a week. When LFW is working in schools, the academic schedule does not allow for daily engagement longer than one period, which is about 30 minutes. However, when the organization works outside the schools and within communities through its English learning centers, it has a longer daily engagement period with students. LFW’s curriculum and methodology have been proven to work in completely English-illiterate environments. Currently, LFW reaches around 1,200 children annually through its two English learning centers and through existing schools in five districts in Maharashtra.</t>
  </si>
  <si>
    <t>Given India’s position in the world economy, there is an urgent need to connect its population to opportunities that will allow for social mobilization and enterprise development. Pranil Naik is a visionary leader and recently elected Ashoka fellow who is tackling this issue. LFW will benefit from other GFC partners working on the intersection of education and enterprise and will also allow GFC to position itself in the social innovation space in India.</t>
  </si>
  <si>
    <t>12980</t>
  </si>
  <si>
    <t xml:space="preserve"> Kigali</t>
  </si>
  <si>
    <t>Les Enfants de Dieu</t>
  </si>
  <si>
    <t>Children of God</t>
  </si>
  <si>
    <t>Emmanuel Otoo, Mamadou Diallo</t>
  </si>
  <si>
    <t>farm materials and workers' stipends.</t>
  </si>
  <si>
    <t>Les Enfants de Dieu (EDD) runs a transitional shelter for street-based boys, with the goal of reintegrating the boys into the community, and provides them with comprehensive rehabilitation support while tracing their families or securing foster care placements.</t>
  </si>
  <si>
    <t>GFC supports EDD’s rehabilitation program, which provides educational, livelihood, and psychological support in addition to mentorship and leadership programs.</t>
  </si>
  <si>
    <t>Last year, EDD’s staff worked with its board members and other key stakeholders, such as Human Help Network, to implement its new strategic plan and its child protection policy, as well as other suggestions from its GFC-funded organizational development consultant. EDD also worked with the Social Welfare Department of Rwanda to ensure that its transitional shelter complies with Rwanda’s new child protection policies. The organization received extensive local press coverage from different media channels, including Royal TV of Rwanda. With the support of GFC, EDD was able to obtain a permanent spot at GlobalGiving. The organization also attracted new donors such as Catalyst Rwanda and Marafiki Africa Foundation, which financed the renovation of some of EDD’s structures, revamped the website, and provided several capacity-building opportunities to EDD staff. GFC provided a discretionary grant that helped EDD start its own income-generating activity in the form of a banana farm. The director of EDD participated in the GFC Ghana Knowledge Exchange, which offered him the opportunity to learn more from other organizations and to network. This has contributed to EDD’s success with its internal resource mobilization strategies. Quarterly country-level meetings with GFC’s current and graduated grassroots partners in Rwanda have also contributed to the rapid growth of EDD.</t>
  </si>
  <si>
    <t xml:space="preserve">Implementation of recommendations stemming from the GFC-funded organizational development process and assistance from experienced volunteers account for the growth in the M&amp;E and HR OCI scores. </t>
  </si>
  <si>
    <t>Goverment of Rwanda</t>
  </si>
  <si>
    <t>Human Help Network</t>
  </si>
  <si>
    <t>German</t>
  </si>
  <si>
    <t>Sulfo Rwanda</t>
  </si>
  <si>
    <t>Marafiki Faundation</t>
  </si>
  <si>
    <t>12620</t>
  </si>
  <si>
    <t xml:space="preserve">administrative cost, outreach programs, family tracing and payment of school fees. </t>
  </si>
  <si>
    <t>Les Enfants de Dieu (EDD) runs a transitional shelter for street-based boys and provides them with comprehensive
rehabilitation support while tracing their families or securing foster care placements, with the goal of reintegrating the boys into the community.</t>
  </si>
  <si>
    <t>Firelight Foundation</t>
  </si>
  <si>
    <t>National Commission for Children</t>
  </si>
  <si>
    <t>Sulfo Industries LTD</t>
  </si>
  <si>
    <t>12310</t>
  </si>
  <si>
    <t>nutritional supplements, learning aids, reintegration, and communication expenses.</t>
  </si>
  <si>
    <t>Les Enfants de Dieu (EDD) runs a transitional shelter for street-based boys and provides them with comprehensive rehabilitation support while tracing their families or securing foster care placements, with the goal of reintegrating the boys into the community.</t>
  </si>
  <si>
    <t>The number of children served more than doubled as a result of running multiple community-centered events through youth initiatives.</t>
  </si>
  <si>
    <t>The increased scores in community relations and other areas are a result of EDD developing community-centered youth education initiatives and receiving guidance from experienced grantees in Rwanda on monitoring and staff motivation.</t>
  </si>
  <si>
    <t>EDD received a one-time donation from the Pathy Family Foundation, which contributed to an increase in its budget.</t>
  </si>
  <si>
    <t>Sulfo Rwanda Industries LTD</t>
  </si>
  <si>
    <t>Pathy Foundation</t>
  </si>
  <si>
    <t>11930</t>
  </si>
  <si>
    <t>school and rehabilitation expenses and for office supplies.</t>
  </si>
  <si>
    <t>According to UNICEF, in 2012 Rwanda had an estimated population of 11.4 million, with half of its citizens under the age of 18. Rwanda has, since 1994, experienced rapid urbanization, due mainly to the rural exodus and return of refugees after the genocide and civil war. With the growth of urban population which represents 19 percent, thousands of children have migrated to city streets in an effort to fend for themselves and their siblings but live in abysmal conditions, suffer poor health and hygiene, are exploited for their labor, and are denied the right to education. In addition, although the literacy rate in Rwanda is approximately 80 percent, dropout rates remain extremely high and increase rapidly with the age of the student. The loss of one or both parents usually results in the children being forced to drop out of school to work, most often on the streets, in order to take care of themselves and supplement the household income. Single mothers who are unable to take care of their children also send them to beg on the streets, and many of the children end up living there after becoming comfortable with the lifestyle. The incidence of rape is high in many parts of Rwanda, and for some already-traumatized single mothers, the stigma of bearing a child born from sexual violence and abuse is so overwhelming that they consider it a relief when the child runs away.</t>
  </si>
  <si>
    <t>Les Enfants de Dieu (EDD) was founded in 2004 and provides support to street-based children in Kigali. The organization rescues children from the streets, rehabilitates them at its transitional shelter, and places them either in school or in a vocational training program. Simultaneously, EDD traces their families or secures foster care for them. The organization also focuses on empowering its beneficiaries through leadership skills training and involves them in activities to boost their self-esteem and confidence. The beneficiaries are involved in the day-to-day management of the programs through a unique system that resembles a government with different ministries. Each ministry is led by a team of three children elected for a one-year term. EDD’s leadership team includes a former beneficiary who was among the first children the organization rescued and supported. He is now a university student and supports the organization in its rescue and rehabilitation of children. The director of EDD, Hazab Charles, has several years of experience working with young people. He holds a degree in agricultural science and has received robust training in project management and counseling.</t>
  </si>
  <si>
    <t>EDD has a team of 17 full-time employees, including social workers, nurses, counselors, and teachers, and currently serves 95 boys aged 7 to 19. Its program provides psychological support, school preparedness training, school placement, and accelerated learning activities to help improve the boys’ academic performance. Mentorship, vocational and entrepreneurship skills development, and agricultural training form the cornerstone of its programs. In addition, EDD provides nutritional, health, and well-being services to the children. It also organizes occasional sensitization programs at schools attended by its beneficiaries, to help address any challenges that may prevent them from staying in school. The organization has a team of committed volunteers who engage beneficiaries in various sporting, talent development, and entertainment activities.</t>
  </si>
  <si>
    <t>EDD has a strong community presence and an innovative way of rescuing and empowering former street children. The organization has great but underutilized potential to develop, and a partnership with GFC would help EDD to develop the capacity of its staff, enhance its visibility, and form strategic partnerships to assist in its growth and sustainability.</t>
  </si>
  <si>
    <t>10573.01</t>
  </si>
  <si>
    <t>Li, Li, Li!</t>
  </si>
  <si>
    <t>Li, Li, Li! is a community-based organization in Haiti whose mission is to read storybooks out loud in Creole to children who were displaced by the January 2010 earthquake and who are now living in transitional settings.</t>
  </si>
  <si>
    <t>Our grant supports the reading program, through which trained readers hold storybook-reading sessions in 25 camps per week, reaching approximately 4,000 children per month and providing them with valuable psychosocial support.</t>
  </si>
  <si>
    <t>After the January 2010 earthquake hit Haiti, approximately 1.5 million internally displaced persons (IDPs) were living in temporary camps, which are also referred to as tent cities or IDP camps. As in July 2011, almost a year and a half later, the official count stated that 594,811 people are still living in 894 IDP camps throughout Haiti. The conditions in camps are deplorable-leaky tents; irregular and chaotic food distributions; inadequate sanitation conditions; a serious lack of security, which manifests in increased violence and sexual abuse; widespread unemployment; and an overall sense of anxiety about the future. In most camps, few programs for children or youth exist, leaving these displaced children with vast amounts of unstructured time.</t>
  </si>
  <si>
    <t>Founded in February 2010, Li, Li, Li! is a nonprofit organization in Haiti whose mission is to read storybooks aloud in Haitian Creole to children who were displaced by the earthquake and are now living in transitional settings. The organization's main objectives are to promote literacy, to help children reduce their anxiety following the earthquake, and to create jobs. Li, Li, Li! works in collaboration with other relief and recovery organizations and responds to requests for services. When a request for an intervention is made by an IDP camp or other transitional setting, Li, Li, Li! organizes reading sessions in the camp and also seeks help from its partners or other local NGOs to assist with water, tents, medical care, and other necessities. Li, Li, Li! was founded by Michelle Karshan, an American activist who has worked for years to improve conditions in Haitian prisons. The organization's advisory board is composed of both Haitians and non-Haitians with diverse backgrounds and extensive experience working for the betterment of Haiti.</t>
  </si>
  <si>
    <t>The reading program involves read aloud storybook sessions of approximately one to two hours per week for 50 to 100 children in 25 IDP camps. All seven full-time readers are earthquake victims, and two are under 24. The readers receive training in how to read aloud to children and are responsible for translating books into Creole, although Li, Li, Li! staff members have already translated hundreds of books into Creole to make them accessible to the children, most of whom do not speak French or English. Several of the reading sites include physically and mentally challenged children who were displaced following the earthquake. There are no other regular reading aloud programs in Creole in the IDP camps, nor anywhere else in Haiti. Soon after starting the program, volunteer readers observed how enthusiastic the children were when the readers arrived to read books to them.</t>
  </si>
  <si>
    <t>Li, Li, Li! has improved its rigor in tracking numbers served and as a result has higher numbers than in year 1. Li, Li, Li! also increased the number of tent camps where it provides services.</t>
  </si>
  <si>
    <t>No OCI is available for year 1. Year 2's OCI requires further dialogue with the grantee partner.</t>
  </si>
  <si>
    <t>Percentage of program participants demonstrating an improved attitude toward reading</t>
  </si>
  <si>
    <t>Beyond Borders</t>
  </si>
  <si>
    <t>KONPAY</t>
  </si>
  <si>
    <t>Haiti Justice Alliance</t>
  </si>
  <si>
    <t>10573</t>
  </si>
  <si>
    <t>Li, Li, Li! is a community-based non-profit program in Haiti whose mission is to read story books out loud in Creole to children displaced by the earthquake and now living in transitional settings.</t>
  </si>
  <si>
    <t>The reading program involves out loud storybook reading sessions of approximately 1-2 hours for 50-100 children in 25 camps per week, serving approximately 4,000 children per month. GFC's grant supports readers who receive training on how to read aloud and a monthly salary while providing valuable psychosocial support to children in camps.</t>
  </si>
  <si>
    <t>Eight months after the January 12, 2010 earthquake hit Haiti, approximately 1.5 million internally displaced people (IDP) are still living in camps (also referred to as "tent cities" or IDP camps. In June, the official count stated that 1,342 IDP camps existed in Haiti. The conditions in camps are deplorable - leaky tents, irregular and chaotic food distributions, and inadequate sanitation conditions add to generalized problems of insecurity (risk of violence, sexual abuse), unemployment, and generalized sense of anxiety about the future. In most camps few children and youth programs exist, leaving children with vast amounts of unstructured time.</t>
  </si>
  <si>
    <t>Founded in February 2010, Li, Li, Li! is a community-based not for profit program in Haiti whose mission is to read story books out loud in Creole to children displaced by the earthquake and now living in transitional settings. The organization's main objectives are to promote literacy, help children reduce their anxiety following the earthquake, and to create jobs. Li, Li, Li! works in collaboration with other relief and recovery organizations and responds to requests for services. When a request for an intervention is made made by an IDP camp or other transitional setting, Li, Li, Li!  organizes reading sessions in the camp and also seeks out help through our partners or local NGOs to assist with water, tents, medical care, etc. Li, Li, Li!  was founded by Michelle Karshan, an American activist who worked for years to improve conditions in the Haitian prisons, and is directed with inputs from an Advisory Board composed of Haitians and non-Haitians who are all experienced Haiti experts with diverse background and extensive experience working for the betterment of Haiti. Li, Li, Li!  To create sustainabilty, Li, Li, Li! is exploring ways to start training staff working or volunteering in transitional centers to read the books themselves to the children.</t>
  </si>
  <si>
    <t>The reading program involves out loud storybook reading sessions of approximately 1-2 hours for 50-100 children in 25 camps per week, serving approximately 3,000 children per month. All seven full-time readers are earthquake victims and two are under 24. The readers receive training in how to read out loud to to children and are responsible for translating books into Creole. Li, Li, Li! staff has already translated hundreds of books into Creole to make them accessible to the children, most who do not speak French or English. Readers receive monthly salaries and the program has expanded from Port-au-Prince into surrounding areas affected by the earthquake. In addition, several of the reading sites include physically/mentally challenged children who were displaced following the earthquake. There are no regular reading out loud programs in Creole in the IDP camps, nor anywhere else in Haiti. However, soon after starting the program, volunteer readers observed how enthusiastic the children were when they arrived to read books to them. This year's grant to Li, Li, Li! is part of GFC's Haiti Recovery and Renewal initiative and will provide support one reader's salary.</t>
  </si>
  <si>
    <t>Haiti People's Support Project</t>
  </si>
  <si>
    <t>Fundraisers</t>
  </si>
  <si>
    <t>10848</t>
  </si>
  <si>
    <t>12956</t>
  </si>
  <si>
    <t>Nebbi, West Nile</t>
  </si>
  <si>
    <t xml:space="preserve">Life Concern </t>
  </si>
  <si>
    <t>Winnie Lawoko-Olwe (Forum for African Women Educationalists, Uganda)</t>
  </si>
  <si>
    <t>cost of transport, counseling support, and school fees.</t>
  </si>
  <si>
    <t>Life Concern (LICO) responds to the needs of conflict-affected adolescent girls by helping to dismantle stigmatization and other barriers to advancement and by providing the girls with the tools to regain confidence and self-esteem, making it possible for them to return to school and complete their education or acquire livelihood skills to support themselves and their dependents.</t>
  </si>
  <si>
    <t>GFC supports LICO’s secondary-education program, which provides psychosocial support, learning materials, and mentorship assistance to girls living in a post-conflict environment.</t>
  </si>
  <si>
    <t xml:space="preserve">When LICO first collaborated with GFC in 2014, it had a budget of $79,000. Since then, LICO’s budget has grown by almost 300 percent, and its programs have become streamlined to have more impact on conflict-affected girls. The program has grown from only paying school fees and providing these girls with school materials to providing them with comprehensive support. LICO has formed a mutually beneficial relationship with the local government, which has led to positive outcomes such as the signing of a memorandum of understanding to establish community libraries, officiating at stakeholder meetings, and facilitating a learning visit by its program participants to parts of Uganda and Rwanda. The organization has made full use of all of GFC’s capacity-building inputs, including participation in two Knowledge Exchanges, an organizational development award, and a number of opportunity grants that have helped LICO establish monitoring and evaluation systems and strengthen its board, internal controls, and IT systems. Guided by the advice of GFC-funded organizational development consultants and monitoring and evaluation consultants, LICO has strengthened its community relationships and enhanced its visibility. The organization now has a strategic plan, a resource mobilization plan, and a child protection policy, as well as a monitoring and evaluation document. More than $100,000 in new money was leveraged by the organization through GFC’s support.  After graduating from GFC’s support, LICO will continue to provide coaching and mentoring to organizations in the GFC grassroots partners network in Uganda.  </t>
  </si>
  <si>
    <t>Good Steward Global Initiative</t>
  </si>
  <si>
    <t xml:space="preserve">Human Rights Network Uganda </t>
  </si>
  <si>
    <t>World Wide Fund for Nature</t>
  </si>
  <si>
    <t>USAID-SAFE</t>
  </si>
  <si>
    <t>ENVenture</t>
  </si>
  <si>
    <t>12626</t>
  </si>
  <si>
    <t>school fees, entrepreneurial training programs, and monitoring and evaluation systems.</t>
  </si>
  <si>
    <t xml:space="preserve">Life Concern (LICO) responds to the needs of conflict-affected adolescent girls by helping to dismantle stigmatization and other barriers to advancement and by providing the girls with the tools to regain confidence and self-esteem, making it possible for them to return to school and complete their education or acquire livelihood skills to support themselves and their dependents. </t>
  </si>
  <si>
    <t>Improvements in various areas of LICO’s OCI are due to support the organization is receiving from GFC-funded consultants in the areas of monitoring and evaluation and organizational development.</t>
  </si>
  <si>
    <t xml:space="preserve">The budget increase is due to additional funds received from current donors and the World Wildlife Fund. </t>
  </si>
  <si>
    <t>Action Aid International (PFA)</t>
  </si>
  <si>
    <t>Action Aid International(AADK)</t>
  </si>
  <si>
    <t>Wild World Fund(WWF)</t>
  </si>
  <si>
    <t>Local Revenue</t>
  </si>
  <si>
    <t>12335</t>
  </si>
  <si>
    <t>vocational training materials, mentorship and psychosocial activities expenses, and staff salaries.</t>
  </si>
  <si>
    <t>OCI growth by LICO in areas such as planning and governance is partially attributed to the support received from a GFC organizational development consultant who worked to strengthen LICO and prepare a strategic plan.</t>
  </si>
  <si>
    <t>The increased budget is due to grants LICO received from new donors such as ActionAid Uganda.</t>
  </si>
  <si>
    <t>World Wildlife Fund -Uganda (WWF-UCO)</t>
  </si>
  <si>
    <t>12041</t>
  </si>
  <si>
    <t>school fees, educational materials, psychosocial support activities, and staff stipends.</t>
  </si>
  <si>
    <t xml:space="preserve">Life Concern responds to the needs of conflict-affected adolescent girls by helping to dismantle stigmatization and other barriers to advancement and by providing the girls with the tools to regain confidence and self-esteem, making it possible for them to return to school and complete their education or acquire livelihood skills to support themselves and their dependents. </t>
  </si>
  <si>
    <t xml:space="preserve">GFC supports Life Concern’s secondary-education program, which provides psychosocial support, learning materials, and mentorship assistance to girls living in a post-conflict environment. </t>
  </si>
  <si>
    <t>The West Nile subregion is located in northwestern Uganda. The location of this region makes it a popular destination for people fleeing conflicts in South Sudan, the Democratic Republic of the Congo, and the Central African Republic. Repeated and widespread political and ethnic conflicts, combined with the socioeconomic exclusion experienced by the inhabitants of the region, have created a unique social and political context. The West Nile subregion has been home to Sudanese refugees since the early 1990s and hosted a population of over 178,000 Sudanese in 2005. In addition, the region was heavily affected by the Lord’s Resistance Army (LRA) conflict, and due to its remoteness, it has received little attention compared to other LRA-affected areas of northern Uganda. To compound the problem, the West Nile subregion is in close proximity to the ongoing instability in DRC, South Sudan, and CAR. Adolescent girls in particular have been severely affected by direct conflict and spillover effects from neighboring countries. This situation has deepened their vulnerability and created a huge deficit in education and livelihood skills for the majority of girls, many of whom were abducted and forced into marriages with rebels, raped, physically abused, and deprived of living with their families.</t>
  </si>
  <si>
    <t>Founded in 2003, Life Concern (LICO) addresses the needs of conflict-affected adolescent girls by helping to dismantle the barriers that prevent them from accessing education and other training opportunities. LICO offers programs to help its beneficiaries regain their confidence and self-esteem and to enable them to go back to school and complete their education or acquire livelihood skills to support themselves and their dependents. The founder and executive director of LICO, William Anyolitho, has several years of experience in rescuing children from conflict situations, brokering peace agreements with warring factions, and implementing initiatives to protect children from abductions by rebels. Anyolitho holds a degree in philosophy and is a local community member whose work has been recognized both nationally and internationally.</t>
  </si>
  <si>
    <t>With six volunteers, seven full-time staff, and three part-time staff, LICO has served over 1,000 children and youth directly and indirectly in the West Nile subregion of Uganda. Its programs provide training and support to enable young people to return to school or engage in livelihood skills acquisition, while encouraging group savings, entrepreneurship, and the formation of cooperative groups. Members of these cooperatives receive training in small-business management, improved farming techniques, and food-processing methods to increase their earnings. They are also linked to microcredit organizations to support their microbusinesses. Beneficiaries who are interested in completing their education are assisted in gaining admission to public schools and are provided with tailored support to sustain their interest in school and learning. LICO organizes monthly clubs at schools, which occasionally involve teachers and parents to address issues of social exclusion and stigmatization. Teachers are equipped with counseling skills, enabling them to provide psychosocial support. Some beneficiaries also attend weekly trainings held in over 30 schools in five communities to learn how to make environmentally friendly stoves and solar lamps, which are manufactured and sold in local markets. During these meetings, participants also receive training in income generation and peace building. LICO has trained several volunteers to provide legal support and counseling to its beneficiaries, and the organization refers cases that are beyond its capacity and expertise to other stakeholders.</t>
  </si>
  <si>
    <t>LICO is a young and strong advocate for girls affected by conflict, with great prospects for growth. The organization has been able to mobilize limited resources for its initiatives and now requires additional support to attain sustainability and support more girls. GFC’s grant and value-added services will be instrumental for LICO to achieve this objective. LICO is a good fit for the Partnership to Strengthen Innovation and Practice in Secondary Education initiative, which is an extended effort by a consortium of donors led by the MacArthur Foundation to promote education for vulnerable girls in a post-conflict environment.</t>
  </si>
  <si>
    <t xml:space="preserve">Action Aid </t>
  </si>
  <si>
    <t xml:space="preserve">WorldWide Fund </t>
  </si>
  <si>
    <t xml:space="preserve">Independent Development Fund </t>
  </si>
  <si>
    <t>11591</t>
  </si>
  <si>
    <t>Phuket</t>
  </si>
  <si>
    <t>Life Home Project Foundation</t>
  </si>
  <si>
    <t>educational materials, staff salaries, children's health and hygiene supplies, and general operating expenses for the shelter.</t>
  </si>
  <si>
    <t>Life Home Project Foundation (LHP) provides health services, basic shelter, and support to women and children living with or affected by HIV/AIDS; opportunities for growth and development through scholarships to children and youth; vocational skills training for HIV-positive women; and awareness-raising initiatives in schools about stigma and discrimination.</t>
  </si>
  <si>
    <t>GFC supports daytime and nighttime care for HIV/AIDS-affected children, as well as outdoor environmental education, music and arts, and sports and recreation to support the children's emotional, mental, and physical development.</t>
  </si>
  <si>
    <t>During seven years of GFC funding, LHP has provided high-quality support to vulnerable children living with HIV/AIDS and has brought increased attention to the issue of HIV/AIDS. Since 2006, LHP has provided HIV/AIDS prevention training to over 2,000 people, provided scholarships to over 500 orphans and vulnerable children, and provided over 50 children living with HIV/AIDS with shelter and education. LHP has strived to bring visibility to the HIV/AIDS-affected community, working with local businesses to market goods produced by HIV-positive mothers and advising the Department of Social Welfare, Department of Human Security, and the local government on HIV/AIDS-sensitive policies. LHP has also been featured on over 20 television and radio outlets, produced a radio show on HIV/AIDS prevention, and participated in GFC's 2010 Southeast Asia Knowledge Exchange. LHP received its first GFC grant for its Indian Ocean tsunami relief and recovery efforts, and its budget has decreased as many disaster-focused funders have left the area. However, LHP has successfully solicited funding from local businesses and individual donors and is now able to run its core programs with little international institutional support.</t>
  </si>
  <si>
    <t>Percentage of community members with increased knowledge of how to prevent the spread of HIV</t>
  </si>
  <si>
    <t>999.04</t>
  </si>
  <si>
    <t>LHP provides health services, basic shelter, and support to women and children infected or affected by HIV/AIDS; opportunities for growth and development through scholarships to children and youth; vocational skills training for HIV-positive women; and awareness-raising initiatives in schools about stigma and discrimination.</t>
  </si>
  <si>
    <t>Our grant supports daytime and nighttime care for HIV/AIDS-affected children, as well as outdoor environmental education, music and arts, and sports and recreation to support the children's emotional, mental, and physical development.</t>
  </si>
  <si>
    <t>Phuket has been a prime tourist attraction for many years. The tsunami that struck in December 2004 not only left the province economically devastated but also increased the population's vulnerability to health and social problems such as HIV/AIDS. A post-tsunami UNDP report found that the tsunami-affected regions of Thailand have some of the highest HIV infection rates in the country, and they are the only regions where HIV prevalence among pregnant women has doubled in recent years. While Thailand has made incredible progress in reversing the spread of the epidemic over the years, the tsunami-affected regions continue to be vulnerable. The situation becomes worse for women who engage in sex work, which increases not only their own risk for infection but their children's risk as well. Furthermore, once diagnosed as HIV-positive, these women are unable or unwilling to return to their families and villages for fear of stigma and discrimination, leaving them and their children with little or no support.</t>
  </si>
  <si>
    <t>The Life Home Project Foundation (LHP) provides services and support to women and children affected by HIV/AIDS. Working with populations that have few or no financial resources, LHP enhances the life choices of women and children by reaching out to improve their emotional, mental, and physical well-being. LHP provides basic services such as shelter and medical care for children, opportunities for growth and development through scholarships, vocational skills training for HIV-positive women, and awareness raising in schools about stigma and discrimination. As part of its post-tsunami reconstruction efforts, LHP coordinated relief and regeneration activities and used its existing management and organizational structures to assist with the aid effort.</t>
  </si>
  <si>
    <t>Since its founding in 2003, LHP has been running a shelter for women and children infected or affected by HIV/AIDS. The shelter offers education and skills training for women, and residential support and daycare for children. In order to provide a healthier environment for these children and youth, the shelter offers preschool services for younger children, as well as scholarship support for older youth. The shelter serves approximately 30 to 40 children between the ages of 1 and 22. It is staffed by one full-time teacher, a day caretaker, and an evening caretaker to supervise the younger children. In addition, LHP organizes activities to support the children's emotional, mental, and physical development, including outdoor environmental education, music and arts, and sports and recreation. HIV/AIDS and STD awareness education is incorporated into all programs.</t>
  </si>
  <si>
    <t>Surin Relief Fund</t>
  </si>
  <si>
    <t>Thai Government</t>
  </si>
  <si>
    <t>999.03</t>
  </si>
  <si>
    <t>LHP provides health services, basic shelter, and support to women and children infected or affected by HIV/AIDS, opportunities for growth and development through scholarships to children and youth, vocational skills training for HIV-positive women, and awareness raising in schools about stigma and discrimination.</t>
  </si>
  <si>
    <t>Fund rising gala dinner</t>
  </si>
  <si>
    <t>Welfare dept. Phuket province</t>
  </si>
  <si>
    <t>Private and local business</t>
  </si>
  <si>
    <t>999.02</t>
  </si>
  <si>
    <t>LHP provides services and support to women and children infected or affected by HIV/AIDS.</t>
  </si>
  <si>
    <t>LHP offers daytime and nighttime care for HIV/AIDS-affected children and supports the children's emotional, mental, and physical development through outdoor environmental education, music and arts, and sports and recreation.</t>
  </si>
  <si>
    <t>Grantee is reporting program number for GFC funded project only; last year LHP listed the total number of children and youth served.</t>
  </si>
  <si>
    <t>Follow up with grantee.</t>
  </si>
  <si>
    <t>10716</t>
  </si>
  <si>
    <t>Light for All</t>
  </si>
  <si>
    <t>1058.02</t>
  </si>
  <si>
    <t>LiFA helps rural Haitian communities to strengthen their schools through a school sponsorship program that covers basic costs, provides administrative and financial training for school administrators, educates parents on the importance of education, and helps the community to plan for long term self sufficiency and sustainability.</t>
  </si>
  <si>
    <t>LiFA has sponsored the Toussaint Louverture Education Center in the village of Lhomond since 2001.</t>
  </si>
  <si>
    <t>Haiti's educational system has a long history of failing its poorest and most vulnerable citizens and, on January 12, 2010, a major earthquake hit Port-au-Prince damaging or destroying an estimated 90 per cent of schools in the capital city area and 40 per cent of schools in the southern port city of Jacmel and other stricken areas. According to UNICEF, as many as 2 million children are being deprived of their right to education. Even before the earthquake, less than half of Haiti's population could read and write, and only 63 percent of children aged 6 to 12 were enrolled in school. In rural areas, the enrollment rate was as low as 23 percent. Following the earthquake, approximately 600,000 people fled Port-au-Prince to settle in other communities around Haiti where they had family and friends, straining already fragile social and economic systems.</t>
  </si>
  <si>
    <t>Light for All (LiFA) supports efforts in rural Haitian communities to strengthen schools and to build social structures that promote children's education and development. Through a school sponsorship program, LiFA funds teacher salaries, books, and learning materials; conducts administrative and financial training for school administrators; educates parents on children's rights and the long-term economic returns of education; and provides seed funding and guidance to the community for the eventual establishment of self-sufficient local schools. LiFA's long-term goal was for each community to sustain its own education system. The current goal is to help communities and the schools recover from the earthquake. LiFA is run primarily by volunteers and works through other NGO partners in Haiti to assist in program implementation. Gerry Delaquis, LiFA's president, is a naturalized US citizen of Haitian descent and a retired officer of the US Army. He has been instrumental over the past two decades in coordinating US humanitarian aid shipments to Haiti.</t>
  </si>
  <si>
    <t>LiFA did not report on indirectly served or adults served, and further dialogue with the grantee is required.</t>
  </si>
  <si>
    <t>13042</t>
  </si>
  <si>
    <t>Linking the Youth of Nigeria through Exchange</t>
  </si>
  <si>
    <t>Ashoka network (Ashoka, US)</t>
  </si>
  <si>
    <t>rent and administrative expenses.</t>
  </si>
  <si>
    <t xml:space="preserve">Linking the Youth of Nigeria through Exchange (LYNX) fosters social responsibility among Nigerian children and youth through savings clubs and extended training in civic education and community service. </t>
  </si>
  <si>
    <t>GFC supports LYNX’s training program for girls and provides general support to the organization, which serves children and youth from all ethnic and religious backgrounds in order to build a critical mass of motivated, caring, and resourceful future leaders.</t>
  </si>
  <si>
    <t xml:space="preserve">Last year, LYNX focused on training its staff and revamping its board to help transition the organization to a more formalized, national NGO. The organization also introduced new youth-focused programs, such as the Youth Empowerment through Community Action Program and the Students for Accountability in the Education Sector Project, to help empower the organization’s youth. LYNX has been able to attract in-kind support from several organizations, including ECOM Foundation and the State Universal Basic Education Board in Lagos. The organization has strengthened its networking after attending the GFC Ghana Knowledge Exchange by joining local networks such as the National Youth Democracy Network and the Coalition for Children’s Rights. LYNX has also expanded its Youth Leadership Camp program to include more girls and address issues related to youth violence prevention, conflict resolution, and psychosocial support for those in crisis. </t>
  </si>
  <si>
    <t>Program participants who reported having resolved a conflict</t>
  </si>
  <si>
    <t>World Learning</t>
  </si>
  <si>
    <t>European Union Delegation to Nigeria</t>
  </si>
  <si>
    <t>EU Nigeria Office</t>
  </si>
  <si>
    <t>GRM International</t>
  </si>
  <si>
    <t>UBA Foundation</t>
  </si>
  <si>
    <t>DFiD</t>
  </si>
  <si>
    <t>12771</t>
  </si>
  <si>
    <t>operational expenses and livelihood program costs.</t>
  </si>
  <si>
    <t>Cambridge Consultancy</t>
  </si>
  <si>
    <t>11967</t>
  </si>
  <si>
    <t>the girls’ training program, staff salaries, volunteer stipends, and operational costs.</t>
  </si>
  <si>
    <t>The number of children served more than doubled as a result of increased budget expenditures and the expansion of LYNX’s youth empowerment program.</t>
  </si>
  <si>
    <t>LYNX’s higher scores in some areas are a result of hiring new staff, training the staff, putting in place a financial management system for better bookkeeping, and increasing partnerships with other local organizations.</t>
  </si>
  <si>
    <t>LYNX reinforced its financial management system with support from GFC, which resulted in funding from new donors like Mercy Corps International and EMpower.</t>
  </si>
  <si>
    <t>World Bank Civil Society Fund</t>
  </si>
  <si>
    <t>EMpower Foundation</t>
  </si>
  <si>
    <t>ECOMM Foundation</t>
  </si>
  <si>
    <t>USA/Nigeria</t>
  </si>
  <si>
    <t>Actis/Charities Foundation</t>
  </si>
  <si>
    <t>11586</t>
  </si>
  <si>
    <t>staff training and for program and operational costs, including curriculum development and the salary of a monitoring and evaluation coordinator.</t>
  </si>
  <si>
    <t xml:space="preserve">Linking the Youth of Nigeria through Exchange (LYNX) fosters social responsibility among Nigerian children and youth from a variety of ethnic and religious backgrounds in order to build a critical mass of motivated, caring, and resourceful future leaders. </t>
  </si>
  <si>
    <t>GFC supports LYNX’s child savings clubs, which teach primary-school students about child rights and financial management, and its civic education and community service program, which provides secondary-school students with leadership training and supports the implementation of youth-led community projects.</t>
  </si>
  <si>
    <t>LYNX is growing its programs thoughtfully. The organization is finalizing its three-year strategic plan and demonstrates exceptional communication of its vision and growth plan. In addition, LYNX is rising as a thought leader on civic engagement of youth and economic empowerment programming in Nigeria.</t>
  </si>
  <si>
    <t>EMPOWER FOUNDATION</t>
  </si>
  <si>
    <t>ESSPIN</t>
  </si>
  <si>
    <t>Family Foundation (private)</t>
  </si>
  <si>
    <t>11209</t>
  </si>
  <si>
    <t>LYNX fosters social responsibility among Nigerian children and youth through child savings clubs and extended training in civic education and community service learning.</t>
  </si>
  <si>
    <t>Our grant provides general support to LYNX, which serves over 900 children and youth from all ethnic and religious backgrounds in order to build a critical mass of motivated, caring, and resourceful future leaders.</t>
  </si>
  <si>
    <t>Nigeria is among the "Next Eleven" countries listed to have the potential of becoming one of the world's largest economies in the 21st century.  The nation's abundant supply of natural resources and strategic investments in developing its financial, legal, communications, and transport have brought the country to middle income status. Despite such impressive growth, poverty remains pervasive in Africa's most populous country.  The average life expectancy is 47 years, just over half of the population has access to potable water, and the country's educational system was described as "dysfunctional" by the Nigerian National Planning Commission. With 43 percent of the population under the age of 15, Nigeria's future generations who must soon fill the ranks of leadership in business, government, and civil society need to be well educated, trained, and given the opportunities to lead social change initiatives that yield concrete results.</t>
  </si>
  <si>
    <t>Founded in 2004, Linking the Youth of Nigeria through Exchange (LYNX) works to empower and foster social responsibility among Nigerian children and youth. The organization works in Nigeria's public schools to reach children from low-income backgrounds-especially in urban slum areas and poor rural areas-and empowers them to become agents of change within their communities.  The organization works hand in hand with the communities that they serve and since inception has served over 16,000 children and youth through its programs. Director and founder Nanre is a graduate of Boston College and The London School of Economics, she was nominated as an Ashoka Fellow in 2004 for her pioneering efforts to develop volunteerism and community service learning in Nigeria.</t>
  </si>
  <si>
    <t>LYNX's has two core programs that serve over 900 children and youth between the ages of 6 and 18. Through child savings clubs established in 20 public primary schools, the organization trains students on their rights as children and on innovative methods of saving, prudence, accountability, and financial management to break the cycle of poverty in their lives. Throughout the academic year these clubs meet once a week in their respective schools for two hours under the supervision of volunteer teachers who have been trained by LYNX. The organization's second program on civic education and community service learning targets 10 public secondary schools. The program is launched through a two week leadership training camp for carefully selected peer leaders. In collaboration with LYNX, peer leaders subsequently set-up  clubs in their respective schools where for 10 months an average of 30 "scholars" meet for three hours weekly and implement year-long youth-led projects within their communities.</t>
  </si>
  <si>
    <t>EMpowe Foundation</t>
  </si>
  <si>
    <t>EComm Foundation</t>
  </si>
  <si>
    <t>JP Morgan</t>
  </si>
  <si>
    <t>13013</t>
  </si>
  <si>
    <t>Little Rock ECD Centre</t>
  </si>
  <si>
    <t>Fredrick Ouko (Action Network for the Disabled, Kenya)</t>
  </si>
  <si>
    <t>ECD learning materials and salary for a sign language teacher.</t>
  </si>
  <si>
    <t>The first inclusive early childhood education center in the Kibera slum, Little Rock ECD Centre is dedicated to providing a nurturing environment for vulnerable children, including children with disabilities, through after-school programs, early childhood education, a daycare for children under the age of 3, and other services.</t>
  </si>
  <si>
    <t>GFC supports the early childhood education program, which offers quality education and comprehensive educational resources to ensure participants’ successful transition to primary school.</t>
  </si>
  <si>
    <t xml:space="preserve">Little Rock received its first funding from GFC in 2010, and since then the organization has experienced remarkable growth in the quality of its programs and the number of children served. During this seven-year partnership, Little Rock received many GFC inputs that helped propel the organization to be a strong voice for integrated early childhood development policy in Kenya. In 2011, Little Rock received an organizational development award from GFC that strengthened its financial, fundraising, and human resource structures. This award and the participation of the organization in several GFC Knowledge Exchange workshops, as well as technical guidance from GFC during site visits, helped to increase the profile and visibility of the organization and attract more donors. Little Rock developed and measures its own program outcome that helps the organization provide evidence-based results to its stakeholders.  The organization is one of the founding members and is on the steering committee of the Early Childhood Development Network for Kenya, which is an affiliate of the Africa Early Childhood Development Network. Little Rock has been instrumental in forming a network of GFC partners in eastern and southern Africa and continues to mentor new partners. The organization’s program innovation and stability of funding streams positions Little Rock as a thought leader in ECD in the region, and its models are replicable in the larger education systems in eastern and southern Africa. </t>
  </si>
  <si>
    <t>Little Rock’s expenditure budget increased because the organization expanded its physiotherapy section with additional individual contributions received and more grants from new donors such as Elma Philanthropies.</t>
  </si>
  <si>
    <t>Eliminate Poverty Now</t>
  </si>
  <si>
    <t>Able Child Africa</t>
  </si>
  <si>
    <t>AIDS Orphan</t>
  </si>
  <si>
    <t xml:space="preserve">Elma Philanthropies </t>
  </si>
  <si>
    <t>12548</t>
  </si>
  <si>
    <t>ECD learning materials, children’s immunizations, salary of a sign language teacher, and provision of water and sanitation at the school.</t>
  </si>
  <si>
    <t>Last year, Little Rock strengthened its program for children with disabilities by acquiring new physiotherapy equipment and learning materials. Little Rock also expanded its services to enable program graduates who have transitioned to primary school to attend after-school learning activities at the center. The organization provided training to all its teachers on how to better support children with disabilities to develop their cognitive and motor skills. A counselor was hired to provide psychosocial support to children infected with or affected by HIV and to their families. The administrative staff attended training focused on effective planning and online fundraising techniques, and these trainings resulted in an increase in the organization’s online presence. In collaboration with Al Jazeera, a documentary about Little Rock’s journey was prepared and broadcast in different countries. In the past year, Little Rock has been instrumental in sustaining the GFC grantee partners network in Kenya and coaching other GFC partners, such as Boy Child Initiative, Springs of Hope, and Malanga Orphan Children Centre. In the coming year, Little Rock will be invited to participate in a GFC Knowledge Exchange workshop, will be encouraged to join and benefit from international ECD networks, and will be provided with strategic guidance and leveraging opportunities to facilitate the institutionalization of its sustainability structures.</t>
  </si>
  <si>
    <t>The increase in number of children served is due to the success of Little Rock’s outreach program, which led to having more children enrolled.</t>
  </si>
  <si>
    <t>Euro Money</t>
  </si>
  <si>
    <t xml:space="preserve">Guernsey </t>
  </si>
  <si>
    <t>SDL</t>
  </si>
  <si>
    <t>12126</t>
  </si>
  <si>
    <t>Last year, Little Rock finalized its five-year strategic plan to guide program expansion and organizational growth. Little Rock is a member of the experience-sharing network of GFC partners in Kenya, and the organization has started implementing lessons learned from an Essential Package training program on early childhood development (ECD) that staff members attended through a GFC opportunity grant. A new fundraising officer and an experienced accountant were hired, and the board was reinforced with a seasoned financial expert to support financial management and resource mobilization. The staff also received a refresher training in the care and protection of children. Little Rock improved its programs and care for children with disabilities by acquiring new learning materials and setting up parent support groups. One of its program beneficiaries has been elected to the children’s parliament of Kenya as a senator for the Langata Division. GFC will continue supporting Little Rock to consolidate its growth and strengthen its board.</t>
  </si>
  <si>
    <t>The increase in budget is a result of Little Rock receiving a large, one-time donation from AbleChildAfrica (UK) for expansion of its ECD program and for staff capacity building.</t>
  </si>
  <si>
    <t>11749</t>
  </si>
  <si>
    <t>staff salaries, operational costs, and teaching materials.</t>
  </si>
  <si>
    <t xml:space="preserve">The first inclusive early childhood education center in the Kibera slum, Little Rock ECD Centre is dedicated to providing a nurturing environment for vulnerable children, including children with disabilities, through after-school programs, early childhood education, a daycare for children under the age of 3, and other services. </t>
  </si>
  <si>
    <t>GFC supports the early childhood education program, which offers quality education and comprehensive educational resources to ensure participants' successful transition into primary school.</t>
  </si>
  <si>
    <t>Little Rock has exhibited impressive growth during the past year. The organization participated in the 2013 Knowledge Exchange in Nairobi and has benefited from an organizational development award that focused on developing comprehensive fundraising and communication strategies and on improving the organization's documentation and monitoring and evaluation systems. These efforts led to Little Rock mobilizing resources to complete its new state-of-the-art inclusive ECD center for children with disabilities; recruiting an accounts officer and a new principal to help improve its financial systems and practices; and developing a new curriculum. Along with cultivating new donors, Little Rock strengthened its income-generating activities to ensure both programmatic and organizational sustainability. GFC will continue to guide Little Rock in strengthening its staff capacity and enhancing its visibility.</t>
  </si>
  <si>
    <t>ABLE CHILD AFRICA</t>
  </si>
  <si>
    <t>DEAF CHID WORLDWIDE</t>
  </si>
  <si>
    <t>ELIMINATE POVERTY NOW</t>
  </si>
  <si>
    <t>ANTONY JURGENS</t>
  </si>
  <si>
    <t>11302</t>
  </si>
  <si>
    <t>staff salaries, rent, and learning materials.</t>
  </si>
  <si>
    <t>GFC supports the early childhood education program, which offers quality education and comprehensive educational resources to ensure participants’ successful transition into primary school.</t>
  </si>
  <si>
    <t>Able child africa ( building only)</t>
  </si>
  <si>
    <t>Deaf child worldwide</t>
  </si>
  <si>
    <t>Eliminate poverty now</t>
  </si>
  <si>
    <t>Aids Orphans</t>
  </si>
  <si>
    <t>10615.01</t>
  </si>
  <si>
    <t>The first inclusive early childhood education center in the Kibera slum, the Little Rock ECD Centre is dedicated to providing a nurturing environment for vulnerable children in the area, including some with disabilities, and offers a range of services, including after-school programs, early childhood education, and a daycare for children under the age of 3.</t>
  </si>
  <si>
    <t>Our grant supports the early childhood education program, which offers quality education and comprehensive educational resources to ensure participants' successful transition into primary school.</t>
  </si>
  <si>
    <t>Kibera, located in Nairobi, Kenya, is one of the largest informal settlements in sub-Saharan Africa. While accurate population figures remain elusive, estimates range from 200,000 to 1 million people. Many of these people live in abject poverty and lack basic services, including access to education, health clinics, running water, and lavatories. Considering it an illegal settlement, the government limits its engagement in Kibera and provides little funding for public education. Furthermore, the government does not allocate any money for early childhood education; existing early childhood education centers throughout Kenya are private and thus often inaccessible to the country's poor. Most children from poor households attend school for the first time when they reach the age of 6 and become eligible to take advantage of the country's universal primary education. However, with very little academic preparation prior to entering grade 1, many children struggle to compete with their more privileged peers and to excel academically.</t>
  </si>
  <si>
    <t>Founded in 2003, Little Rock ECD Centre is an inclusive early childhood development center dedicated to providing a nurturing environment for vulnerable children in the Kibera slum. The first inclusive early childhood education center in Kibera, Little Rock was founded on the belief that all children, regardless of their social and economic background, are capable of dreaming and achieving if properly nurtured. In addition to educating preprimary-school children, the center serves former students through after-school activities. Little Rock's activities include medical checkups and care, occupational therapy, nutrition, library services, parent support groups, extracurricular clubs such as music and sign language, and a daycare for children under the age of 3. Founder Lilly Oyare is a former teacher who saw the need for quality early childhood education in 2003, when Kenya made primary schooling free and she was faced with large numbers of students who were entering grade 1 without any preparation. She created Little Rock to enable children to transition successfully into primary school.</t>
  </si>
  <si>
    <t>Little Rock currently serves 266 children between the ages of 1 and 8 in its early childhood education program. The children are either orphaned; infected or affected by HIV/AIDS; from extremely poor families, especially single-parent households; or children with disabilities. Classes take place Monday through Friday, and extracurricular activities such as art, music, and sign language are offered on Saturdays. The teaching techniques used at Little Rock emphasize learning by playing, self-motivation, and sensory awareness. In addition to quality education, the school provides learning materials, uniforms, and healthy meals. To ensure a successful transition to primary school, Little Rock offers an after-school program, which includes mentoring and tutoring, for graduates of the early childhood education program. The after-school program is currently working with 304 Little Rock graduates, who are now in primary school.</t>
  </si>
  <si>
    <t>The organization reports that ECD education is a pressing need in its community; as a result, it has accepted a significant number of new beneficiaries.</t>
  </si>
  <si>
    <t>In addition to forming a fundraising committee, Little Rock has provided trainings for staff in special needs teaching and IT and has held an annual teacher retreat.</t>
  </si>
  <si>
    <t>Little Rock lost one significant donor that closed its office in Nairobi, accounting for the decrease in budget.</t>
  </si>
  <si>
    <t>Deaf Child Worldwide</t>
  </si>
  <si>
    <t>Anton Foundation</t>
  </si>
  <si>
    <t>Mirror Fund Foundation</t>
  </si>
  <si>
    <t>10615</t>
  </si>
  <si>
    <t>Kibera, located in Nairobi, Kenya, is considered one of the largest informal settlements (slum) in sub- Saharan Africa. While accurate population figures remain elusive, available population estimates range from 200,000 to 1,000,000.  The majority of these people live in abject poverty, and lack basic social services, including access to education, clinics, running water, or lavatories. The government has limited it's engagement in Kibera, considering it an illegal settlement, and as a result most learning institutions are privately owned. Since the government does not allocate any money in its budget for early childhood education, existing ECD centers are privately owned and thus often inaccessible for the poorest of the poor. Most children from poor households attend school for the first time when they reach the age of 6 and are able to take advantage of the country's universal primary education. However, with very little academic preparation prior to entering grade one, many children struggle to compete and excel academically, and often abandon their studies during or after primary schools.</t>
  </si>
  <si>
    <t>Found in 2003, Little rock is an Inclusive Early childhood development centre dedicated to providing a nurturing environment for critical early year learning/development to vulnerable children in Kibera slum. The first incluvie ECD center in Kibera, Little Rock is founded on the belief that all children no matter their social and economic background are capable of dreaming and achieving if properly nurtured. The centre currently caters for 500 children, both current students and former students who participate in it's after school activities, 85 of whom are special need children. IN addition to providing early childhood education, Little rocks offers health intervention, occupational therapy, nutritio, liberary services, parent support groups, extracurricular clubs sich as music and sign language,  and a day care. Little Rocks was found by Lilly Oyare, a former teacher who saw the  need for quality early childhood education when Kenya made primary schooling free in 2003 and she was faced with large numbers of students who were entering grade one without any preparation. She decided to create Little Rocks so that children can transition successfully into priary school and excel there.</t>
  </si>
  <si>
    <t>Little Rock aims at laying the foundation for the child to acquire skills &amp; abilities for the intellectual growth which will help them to excel in life. The teaching techniques used emphasize learning by playing, self motivation, sensory observation, sight, touch, smell and hearing stimuli, rather than lecturing and memorization. Little Rocks currently serves 245 children between the ages of one and eight. The children are either orphans, infected and affected by HIV/AIDS, from extremely poor families especially, single parent households, and/or special needs children. The children attend the center Monday through Friday for classes, and on Saturdays for recreational and extracurricular activities that include art, music, and sign language. The children are taught and trained by qualified early childhood teachers and caregivers in a loving and nurturing environment where each child is valued and every child's ability nurtured. To date, the center has transitioned 212 children to nearby primary schools, where they are excelling academically. To ensure smooth transition, Little rocks provides an after-school program, which includes mentorship and tutoring, for these children. GFC's 2010 grant will be used towards teacher stipends, school fees and learning materials.</t>
  </si>
  <si>
    <t>Colgate</t>
  </si>
  <si>
    <t>13225</t>
  </si>
  <si>
    <t>Local Education and Economic Development Organization</t>
  </si>
  <si>
    <t>GFC partner APON</t>
  </si>
  <si>
    <t>Bangladesh, a country of 163 million that is often beset by natural disasters and continues to experience internal strife, is struggling to meet its goal of becoming a middle-income country by 2021. As growing numbers of ethnic minority Rohingya flee Myanmar for Bangladesh’s border regions, migration from rural areas of Bangladesh to the cities—particularly to Dhaka—is increasing exponentially. While Dhaka’s rate of population growth remains among the highest in Asia, the city lacks the infrastructure to support new arrivals, as well as the capacity to stabilize its social and political environment and provide basic services to its residents. According to the Overseas Development Institute, 15 percent of the 6- to 14-year-olds in Dhaka’s slums—home to 3.5 million people—were out of school and engaged in full-time labor in 2016. Many nonprofits are attempting to counter the lack of government-provided social services by addressing some of the surface-level concerns, but few are designing their work with children as the central stakeholders and with their lives and social circumstances as the grounding context.</t>
  </si>
  <si>
    <t>Local Education and Economic Development Organization (LEEDO) is eliminating barriers to success for street children in Dhaka by creating access to education, housing, and economic livelihood opportunities. Having worked with children for the past 20 years, Forhad Hossain, founder and executive director of LEEDO, understands the social dynamics that keep children and youth trapped in generational poverty and illiteracy. LEEDO therefore uses community-appropriate interventions to provide education and safe spaces for street children, while working with their families to promote education, health, and hygiene and to help them achieve financial sustainability. Through its mobile school, informal open-air classes, transitional shelter, and long-term shelter, LEEDO provides services that cater to the particular needs of the children. To help integrate children into formal education, LEEDO is starting to create partnerships with local government schools and low-cost private schools.</t>
  </si>
  <si>
    <t>With street children as the focal point of its work, LEEDO uses a mobile school to create interest in education. The mobile school, which consists of large customizable blackboards on wheels, reflects a hands-on and play-oriented approach to learning. By rotating in five neighborhoods with a high concentration of street children, the mobile school serves as an initial intervention to gain contact with the children and engage them—and their parents—in informal schooling. As a second stage of engagement, LEEDO runs informal schools (Schools Under the Sky) to teach math, English, science, and Bangla in areas, such as Rayer Bazar, where large numbers of street children live and work. This approach enables children to gain basic reading and writing proficiency, as well as essential hygiene and nutritional support, in preparation for formal schooling. LEEDO has formally partnered with a local government school to transition high achievers into the classroom, with plans to expand the number of school partnerships to accommodate more students. LEEDO also runs a small transitional shelter for children who are separated from their parents or families; here, the children receive psychosocial support to help them gain confidence and address trauma, with the goal of re-
integrating them into their families or referring them to other shelters for long-term support. LEEDO’s own long-term shelter (Peace Home), created with pro bono support from BRAC University and enriched with ideas from the children who reside there, provides a safe space and a learning-by-playing environment for children who have experienced trauma and have no family to care for them. Finally, LEEDO has begun to work with some of the families to provide economic empowerment through skills training and connections to potential employers.</t>
  </si>
  <si>
    <t>LEEDO is addressing the root problems of generational poverty by working with families, local government schools, and the private education system, while keeping the well-being and empowerment of children at the core of its programming. The organization is making schooling accessible by taking education to where street children live and work and by using play-based and creative-learning methodologies to interest the children in learning and education. With an emphasis on aligning its work to fill gaps left by existing institutions and organizations, LEEDO has the opportunity to ensure programmatic sustainability in the near future. GFC can support LEEDO with international visibility and by guiding the organization’s leadership toward stronger engagement with peer groups and the government. LEEDO would also benefit from GFC’s support in building financial systems and IT infrastructure.</t>
  </si>
  <si>
    <t>Mr. Liam Steven Patterson</t>
  </si>
  <si>
    <t>Mr. John Macdonald</t>
  </si>
  <si>
    <t>Relief International (RI)</t>
  </si>
  <si>
    <t>Liz &amp; Carl Risberg</t>
  </si>
  <si>
    <t>Ms. Hilde B Fallet</t>
  </si>
  <si>
    <t>11748</t>
  </si>
  <si>
    <t>Bhutan</t>
  </si>
  <si>
    <t>Thimphu</t>
  </si>
  <si>
    <t>Loden Foundation</t>
  </si>
  <si>
    <t>Dawa Sherpa (Bhutan Foundation, US)</t>
  </si>
  <si>
    <t>salaries, trainings, and adminstrative costs.</t>
  </si>
  <si>
    <t>Loden Foundation helps Bhutanese youth access quality education and aims to improve Bhutanese society as a whole through early learning centers, a microloan program for enterprise development, a child sponsorship program, and the Loden Knowledge Base for organizational learning.</t>
  </si>
  <si>
    <t>GFC supports Loden's three early learning centers, which provide early childhood development services for children below the age of 6 in rural areas where the lack of daycare centers forces many parents to leave their young children locked inside the house with food supplies while they work.</t>
  </si>
  <si>
    <t>During its partnership with GFC, Loden greatly benefited from participating in the 2013 South Asia Knowledge Exchange, which focused on building grantees' fundraising capacity. GFC anticipates preparing the organization for exit with final GFC inputs for leverage.</t>
  </si>
  <si>
    <t>Number of children regularly attending the early learning centers</t>
  </si>
  <si>
    <t>Rgdang Education and Maitri Trust</t>
  </si>
  <si>
    <t>Bhutan Foundation</t>
  </si>
  <si>
    <t>Canadian High Commission</t>
  </si>
  <si>
    <t>Amis du Bhoutan</t>
  </si>
  <si>
    <t>11340</t>
  </si>
  <si>
    <t>computers, printers, recreational materials, and exchange programs.</t>
  </si>
  <si>
    <t xml:space="preserve">Loden Foundation helps Bhutanese youth access quality education and aims to improve Bhutanese society as a whole through early learning centers, a microloan program for enterprise development, a child sponsorship program, and the Loden Knowledge Base for organizational learning. </t>
  </si>
  <si>
    <t>GFC supports Loden’s three early learning centers, which provide early childhood development services for children below the age of 6 in rural areas where the lack of daycare centers forces many parents to leave their young children locked inside the house with food supplies while they work.</t>
  </si>
  <si>
    <t>Maitri Trust</t>
  </si>
  <si>
    <t>Rigdang Educational Trust</t>
  </si>
  <si>
    <t>Canadian Fund for Local Initiatives</t>
  </si>
  <si>
    <t>10292.02</t>
  </si>
  <si>
    <t>Loden aims to help Bhutanese youth access quality education and to improve Bhutanese society as a whole through early learning centers, a microloan program for enterprise development, a child sponsorship program, and the Loden Knowledge Base for organizational learning.</t>
  </si>
  <si>
    <t>Our grant supports Loden's two early learning centers, which provide early childhood development services for children below the age of 6 in rural areas where the lack of daycare centers forces many parents to leave their young children locked inside the house with food supplies while they work.</t>
  </si>
  <si>
    <t>Bhutan, a landlocked constitutional monarchy squeezed between India and China, is perhaps best known for its use of "gross national happiness" as opposed to gross domestic product or other purely economic development measures. However, in the area of education, Bhutan is lagging behind in many important indicators. Only 2 percent of children are enrolled in preprimary education, and only 35 percent in secondary school. Twenty percent of children have no access to education at all. Although the government established an Early Childhood Care and Education Division within the Ministry of Education in 2004, access and quality of services for children below age 8 remain a significant challenge. Rural-to-urban migration among older youth in search of employment has already started to take its toll on Bhutan's limited urban centers, and youth unemployment has doubled in the past 20 years. Even Bhutan, often referred to as "the last Shangri-La," cannot escape the challenges of modernization, and the country is confronted with steep increases in alcohol and drug abuse, teen pregnancy, and street violence among children and youth.</t>
  </si>
  <si>
    <t>The Loden Foundation was founded in 2000 with a mission to promote education and culture in Bhutan. Its goals are to help Bhutanese youth access quality education at the preschool, school, and post-school stages and "to cultivate an enlightened ethos in the Bhutanese society at large." Loden works in close collaboration with the community and benefits from the community's active participation. The organization currently operates four programs: early learning centers, a microloan program for enterprise development, a child sponsorship program, and the Loden Knowledge Base, which promotes organizational learning. Dr. Karma Phuntsho, a monk trained in Bhutan and India, received his PhD in Oriental studies from Balliol College, Oxford, and currently splits his time between Bhutan and his work as a researcher in the Department of Social Anthropology at Cambridge University.</t>
  </si>
  <si>
    <t>With the exception of a few major cities, there are no daycare or early learning centers for children below age 6 in Bhutan. This puts children from rural communities at a significant disadvantage, especially since rural parents often leave their young children locked inside the house with food supplies while they are working. At the request of residents of the rural town of Ura, the Loden Foundation established its first early learning center to give rural children equal opportunities in childhood development and early learning. The center opened in 2007 with three instructors and 32 young children, and the children began to improve their motor skills, learn their letters and numbers, and enjoy nursery rhymes, learning games, and other age-appropriate activities to stimulate development. The success of the first early learning center has motivated Loden to work to expand the program throughout the country, and the organization opened a second center in the village of Samtse, in eastern Bhutan, in 2009.</t>
  </si>
  <si>
    <t>Loden's self-assessment is inconsistent with the PO's assessment and requires further dialogue.</t>
  </si>
  <si>
    <t>Rigdang Education Trust</t>
  </si>
  <si>
    <t>Les Amis du Bhoutan</t>
  </si>
  <si>
    <t>Helvetas Bhutan</t>
  </si>
  <si>
    <t>10292.01</t>
  </si>
  <si>
    <t>Bhutan, a landlocked constitutional monarchy squeezed between India and China, is perhaps best known for its use of "gross national happiness" as opposed to gross domestic product or other purely economic development measures. However, in the area of education, Bhutan is lagging behind in many important indicators. Only 2 percent of children are enrolled in preprimary education, and only 35 percent in secondary school. Twenty percent of children have no access to education at all. Although the government established an Early Childhood Care and Education Division within the Ministry of Education in 2004, access and quality of services for children below age 8 remain a significant challenge. Rural-to-urban migration among older youth in search of employment has already started to take its toll on Bhutan's limited urban centers, and youth unemployment has doubled in the past 20 years. Even Bhutan, often referred to as "the last Shangri-La," cannot escape the challenges of modernization, and the country is confronted with a steep increase in alcohol and drug abuse, teen pregnancy, and street violence among children and youth.</t>
  </si>
  <si>
    <t>The Loden Foundation was founded in 2000 with a mission to promote education and culture in Bhutan. Its goals are to help Bhutanese youth access quality education at the pre-school, school, and post-school stages and "to cultivate an enlightened ethos in the Bhutanese society at large." Loden works in close collaboration with the community and benefits from the community's active participation. The organization currently operates four programs: an early learning center, a microloan program for enterprise development, a child sponsorship program, and the Loden Knowledge Base, which promotes organizational learning. Dr. Karma Phuntsho, a monk trained in Bhutan and India, received his PhD in Oriental studies from Balliol College, Oxford, and currently splits his time between Bhutan and his work as a researcher in the Department of Social Anthropology at Cambridge University.</t>
  </si>
  <si>
    <t>With the exception of a few major cities, there are no daycare or early learning centers for children below age 6 in Bhutan. This puts children from rural communities at a significant disadvantage, especially since rural parents often leave their young children locked inside the house with food supplies while they are working. At the request of residents of the rural town of Ura, the Loden Foundation established its first early learning center to give rural children equal opportunities in childhood development and early learning. The center opened in 2007 with three instructors and 32 young children, and the children began to improve their motor skills, learn their letters and numbers, and enjoy nursery rhymes, learning games, and other age-appropriate activities to stimulate development. The success of the first early learning center has motivated Loden to work to expand the program throughout the country, and they opened a second center in the village of Samtse, in eastern Bhutan in 2009. Samtse is part of a low-lying district that is prone to tropical diseases, and the village is home to the Doyas people, a little-known ethnic group.</t>
  </si>
  <si>
    <t>First State Investment</t>
  </si>
  <si>
    <t>11136</t>
  </si>
  <si>
    <t>Love in Action Ethiopia</t>
  </si>
  <si>
    <t>Love in Action (LIA) was formed in 2001 to bring about sustainable change in the Hadiya state, a notoriously underserved region of Ethiopia and home of the marginalized Fuga people. LIA is achieving this through a comprehensive community development model focused on education, entrepreneurship, and health. LIA reaches over 18,000 children and youth through its youth center, an informal education program, and an HIV/AIDs awareness health program; it also implements a public education program to reduce stigma against the marginalized Fuga tribe. With GFC's initial support in 2006, LIA launched an entrepreneurial project serving Fuga girls between the ages of 12 and 21 offering microenterprise and skills training in culturally relevant skills like ceramics and embroidery. LIA concentrates on creative products and effective marketing, coupled with education on banking and savings; girls are organized into savings cooperatives once they have finished the program. 
Since GFC's initial grant in 2006, LIA has grown steadily as an organization. By securing funding from multiple institutional donors, such as PACT Ethiopia, Save the Children USA and Kinderpostzegels Nederlands LIA has grown its budget from $58,347 in 2006 to $303,165 in 2011. This growth has enabled LIA to build staff capacity and strengthen aspects of its work. In recent years, LIA secured legal status and certification for all five savings cooperatives and built the first production center in Hadiya town, giving the girls a centralized space to share skills and resources, instead of working out of their homes. LIA has also strengthened its overall organizational capacity, improving its monitoring, learning and evaluation systems, and introducing human resources policies. LIA has gained local and national acclaim, receiving the award of NGO of  the year from the Hadiya state government, and other honors from district- and province- level government offices.</t>
  </si>
  <si>
    <t>2007: 6,000 USD in program support
2008: 9,000 USD in program support
2009: 11,000 USD in program support 
2010: 10,000 USD in program support
2011: 12,000 USD in program support
2012: 18,000 USD in program support
Total GFC support: 66,000 USD since 2006</t>
  </si>
  <si>
    <t>58.04</t>
  </si>
  <si>
    <t>In order to foster sustainable change in the Hadiya region through the empowerment of children, youth, and women, LIA runs alternative basic education, entrepreneurship, and reproductive health programs.</t>
  </si>
  <si>
    <t>Our grant supports the entrepreneurship program, which provides skills training, banking and savings education, and financial literacy education for adolescent girls and young women from the Fuga community, a rural ethnic minority that has traditionally been discriminated against and excluded from the local economy.</t>
  </si>
  <si>
    <t>The Southern Nations, Nationalities and Peoples' Regional State (SNNPRS) of Ethiopia is home to 14 million people, 91.4 percent of whom reside in rural communities. One of the most underserved and underrepresented regions in the country, this area lacks adequate public services and is nearly devoid of infrastructure. Where available, these resources are often inaccessible to large segments of the population due to financial hardship, distance, or exclusion. This reality is reflected in the Fuga community, a marginalized ethnic group in the Hadiya region of SNNPRS. Most Fuga children grow to adulthood without ever having gone to school or visited a health clinic.</t>
  </si>
  <si>
    <t>Love in Action (LIA) was formed in 2001 to bring about sustainable change in the Hadiya region of SNNPRS through a comprehensive community development model that focuses on education, entrepreneurship, and health. The Youth Resource Center, the first of its kind in Hadiya, is visited by hundreds of children who come for books from the library, recreational activities with peers, or simply a safe refuge from the streets. The informal education program, which reaches over 4,500 children, incorporates HIV/AIDS and gender education into the curriculum, and the health program conducts community outreach to prevent the spread of HIV/AIDS. LIA's strength lies in its deep connection to the Hadiya region.</t>
  </si>
  <si>
    <t>With GFC's initial support in 2006, LIA launched an entrepreneurial project serving Fuga girls between the ages of 12 and 21. Since the Fuga community is isolated, LIA offers microenterprise and skills training in culturally relevant skills like ceramics and embroidery. The Fuga are traditionally known for their ceramic and embroidery products, and focusing on these skills has helped LIA gain the trust of the Fuga community. Harnessing local resources and demand, LIA concentrates on creative products and effective marketing, coupled with education on banking and savings. Once the girls have completed the trainings, they are organized into saving cooperatives. In addition, LIA implements a public education program that educates decision makers and neighboring ethnic groups about the economic and social conditions of the Fuga to help create an open environment in which the girls can employ their newly acquired skills.</t>
  </si>
  <si>
    <t>Save the Children USA</t>
  </si>
  <si>
    <t>Stiching Kinderpostezegels Nederland</t>
  </si>
  <si>
    <t>Pact Ethiopia</t>
  </si>
  <si>
    <t>Consortium of Christian Relief and Devlpment Assoc</t>
  </si>
  <si>
    <t>58.03</t>
  </si>
  <si>
    <t>Our grant supports the entrepreneurship program, which provides skills trainings, banking and savings education, and financial literacy education for adolescent girls and young women from the Fuga community, a rural ethnic minority that has traditionally been discriminated against and excluded from the local economy.</t>
  </si>
  <si>
    <t>LIA notes that the numbers served directly and indirectly in year 5 reflect the number of children and youth the organization reaches through all its activities. This metric requires further dialogue with grantee partner.</t>
  </si>
  <si>
    <t>In years 4 and 5, LIA increased its budget as a result of new funding from international donors like Geneva Global.</t>
  </si>
  <si>
    <t>Pact</t>
  </si>
  <si>
    <t>Geneva Global, Inc</t>
  </si>
  <si>
    <t>11291</t>
  </si>
  <si>
    <t>Mahita</t>
  </si>
  <si>
    <t>Regeneration</t>
  </si>
  <si>
    <t>Internet inquiry</t>
  </si>
  <si>
    <t>salaries, educational and vocational materials, and administrative costs.</t>
  </si>
  <si>
    <t xml:space="preserve">Focusing on vulnerable and marginalized children in the slums, and working in particular with girls and Muslim communities, Mahita creates opportunities for adolescent girls through education, income generation programs, and vocational and life skills training. </t>
  </si>
  <si>
    <t>GFC supports the adolescent girls’ program, which provides girls with nonformal education, skills training, and rights awareness through small group discussions in 14 community learning centers in Hyderabad’s slums.</t>
  </si>
  <si>
    <t>Mahita is a strong organization that has seen steady growth throughout its six-year partnership with GFC. The organization dramatically increased its reach, from 4,300 children and youth in 2006 to 12,230 in 2012. Through intense engagement with local government schools, Mahita has successfully promoted children's clubs, whose members lobbied the government for land on which to construct a new school. GFC has provided an array of value-added services to Mahita, including participation in the 2009 Grassroots Girls Initiative Knowledge Exchange and digital media training through the Adobe Youth Voices program and the Nike Foundation's Brain Trust Initiative. Through these initiatives, Mahita produced 30 short films that were screened in the community, and also submitted nine films for a children's film festival in 2010, where Mahita's film "Our Rights" won an award in the discrimination category. The organization is a stellar grantee with an impressive track record. This will be Mahita's final GFC program grant, and GFC anticipates inviting the organization to apply for a Maya Ajmera Sustainability Award.</t>
  </si>
  <si>
    <t>Percentage of program participants regularly attending school</t>
  </si>
  <si>
    <t>DKA Austria</t>
  </si>
  <si>
    <t>1537.04</t>
  </si>
  <si>
    <t>Focusing on vulnerable and marginalized children in the slums, and working in particular with girls and Muslim communities, Mahita creates opportunities for adolescent girls through education, income generation programs, and vocational and life skills training.</t>
  </si>
  <si>
    <t>Our grant supports the adolescent girls' program, which provides girls with nonformal education, skills training, and rights awareness through small group discussions, in 14 community learning centers in urban slums.</t>
  </si>
  <si>
    <t>In many parts of India, particularly in urban slum areas, girls face unequivocal discrimination from the time they are born. Proper nutrition, healthcare, and education are luxuries rather than rights. The few girls who are sent to school are often withdrawn once they reach puberty, at which time they are confined to the house to care for siblings and manage household chores. More often, girls are married at an early age and begin to bear children almost immediately. Risks related to early marriage are quickly becoming a serious problem for minority girls, including Muslim girls, as the incidence of child trafficking to Gulf countries under the auspices of marriage and/or employment rises. Recent incidents have indicated that Hyderabad is emerging as a supply and transit point of girls to other countries. There have been increasing reports of kidnapping and abduction of young girls from slum areas, and girls who are lured by promises of money, love, and marriage often find themselves forced into situations that leave little opportunity for escape.</t>
  </si>
  <si>
    <t>Mahita was started in 1995 by a group of individuals whose goal was to implement socially just, economically viable, and culturally vibrant development programs in the urban slums of Hyderabad. Focusing on vulnerable children in these communities, Mahita works to create opportunities through education, income generation, and skills training. Special attention is paid to girls, and the majority of the beneficiaries are Muslim. Through Mahita's adolescent girls program, community learning centers are established in slum areas, offering nonformal education to girls from these communities. Skills training is also offered to women and girls to enhance their decision-making power. Parents, especially mothers, are encouraged to engage in activities such as counseling, leadership workshops, and self-help groups.</t>
  </si>
  <si>
    <t>As part of an integrated effort to address the vulnerabilities of girl children in slum areas, Mahita operates 14 community learning centers in urban slums. These centers offer a range of activities for girls aged 6 to 18, including skills training and development, small group discussions on relevant issues such as child rights and trafficking, and nonformal education. Mahita's curriculum offers a unique approach to educating these primarily Muslim girls. The curriculum is based on 25 to 31 key words that serve both as springboards for group discussion and as the basis for learning letter sounds. Writing, reading, critical thinking, and mathematics are all incorporated into the program and revolve around the concepts and sounds presented by these key words. Girls attend the centers six days a week from 9:30 AM to 4:30 PM; weekends are used to provide supplementary education on issues such as child rights, health, and hygiene.</t>
  </si>
  <si>
    <t>Sir Dorabji Trust</t>
  </si>
  <si>
    <t>1537.03</t>
  </si>
  <si>
    <t>Our grant supports the adolescent girls' program, which works through 14 slum-area community learning centers to provide the girls with nonformal education, skills training, and rights awareness through small-group discussions.</t>
  </si>
  <si>
    <t>In many parts of India, particularly in urban slum areas, girls face unequivocal discrimination from the time they are born. Proper nutrition, healthcare, and education are luxuries rather than rights. The few girls who are sent to school are often withdrawn once they reach puberty, at which time they are confined to the household to care for siblings and manage household chores. More often, girls are married at an early age and begin to bear children almost immediately. Risks related to early marriage are quickly becoming a serious problem for minority girls, including Muslim girls, as the incidence of child trafficking to Gulf countries under the auspices of marriage and/or employment rises. Recent incidents have indicated that Hyderabad is emerging as a supply and transit point of girls to other countries. There have been increasing reports of kidnapping and abduction of young girls from slum areas, and girls who are lured by promises of money, love, and marriage often find themselves forced into situations that leave little opportunity for escape.</t>
  </si>
  <si>
    <t>Mahita is actively working to improve its organizational capacity, and its board members meet every two months to review and understand organizational programs, challenges, and successes. This metric requires further dialogue with the grantee.</t>
  </si>
  <si>
    <t>Monsanto Fund</t>
  </si>
  <si>
    <t>12309</t>
  </si>
  <si>
    <t>Bobo Dioulasso</t>
  </si>
  <si>
    <t>Maia Bobo</t>
  </si>
  <si>
    <t>Coumba Toure (Ashoka)</t>
  </si>
  <si>
    <t>training expenses, stipends, and transportation costs for trainers.</t>
  </si>
  <si>
    <t>Maia Bobo works to ensure that adolescent girls stay in school by providing sexual and reproductive health education, offering academic and social support to pregnant teens, and creating safe spaces where girls can discuss issues related to sexual and reproductive health.</t>
  </si>
  <si>
    <t>GFC supports the student-led Maia Clubs, through which girls receive training on HIV/AIDS, female genital cutting, family planning, and other reproductive health topics and have the opportunity to become peer educators.</t>
  </si>
  <si>
    <t>During the partnership period, Maia achieved an over 1,000 percent increase in its budget, and GFC helped the organization to significantly improve its adolescent girls’ educational programs. Maia joined a number of local networks addressing girls’ education issues and connected with other GFC grantee partners in the region serving similar populations. The 2012 GFC Knowledge Exchange was an opportunity for Maia to learn more about providing girls with access to education and ensuring retention in school. Maia now has deep-rooted connections in the communities it serves and better understands community needs. The organization has been scaling up its programs and now reaches multiple regions in the country. With support from GFC, Maia launched a website to enhance its visibility. Maia also gained recognition from the Ministry of Education for its commitment to reaching out to vulnerable girls and was awarded the Prix Baramoussou award for its services in girls’ education by the National Office of Telecommunication. In the last year of the partnership, GFC will help Maia to strengthen its networks and improve its internal resource mobilization capacity.</t>
  </si>
  <si>
    <t>The expansion of programs to new schools and communities and the increase in expenditure budget resulted in an increase in the number of children served.</t>
  </si>
  <si>
    <t>The consistent increase in scores in different areas throughout the years is a result of trainings, technical coaching, increased staff and volunteers, and an improved network with different stakeholders.</t>
  </si>
  <si>
    <t>The more than 1,000 percent budget increase is a result of successful income-generating activities, multiyear support from multiple partners, and stewardship that transformed former international volunteers into informal fundraisers.</t>
  </si>
  <si>
    <t>Percentage of program participants who continued their education</t>
  </si>
  <si>
    <t xml:space="preserve">French Movement for Family Planning </t>
  </si>
  <si>
    <t>Maia Suisse</t>
  </si>
  <si>
    <t>Maia Belgium</t>
  </si>
  <si>
    <t>11897</t>
  </si>
  <si>
    <t>training expenses, trainer stipends, and rent.</t>
  </si>
  <si>
    <t xml:space="preserve">Maia Bobo works to ensure that adolescent girls stay in school by providing sexual and reproductive health education, offering academic and social support to pregnant teens, and creating safe spaces where girls can discuss issues related to sexual and reproductive health. </t>
  </si>
  <si>
    <t>In 2013, Maia Bobo received authorization from the government to teach its health education program in middle schools and high schools around the country. This has increased the organization’s national visibility as a leader in providing sexual and reproductive health education to girls. Though the organization has experienced high staff turnover, its programs continue to expand due to support from its board, alumni, and volunteers. The organization was referred to high-capacity GFC partners to learn how to diversify its revenue-generating activities. GFC will continue to support Maia Bobo with custom-made support and value-added services to help the organization build its capacity and leverage additional sources of funding.</t>
  </si>
  <si>
    <t>Maia Bobo’s improved scores in some areas could be attributed to staff training, a new database for tracking beneficiaries, an increase in community-centered activities, and an upgraded financial management system.</t>
  </si>
  <si>
    <t>The growth in budget is a result of successful fundraising initiatives by some of the organization’s former volunteers in France, Switzerland, and Belgium.</t>
  </si>
  <si>
    <t xml:space="preserve">Switzerland </t>
  </si>
  <si>
    <t xml:space="preserve">Maia Belgium </t>
  </si>
  <si>
    <t xml:space="preserve">Belgium </t>
  </si>
  <si>
    <t>French Movement for Family Planning</t>
  </si>
  <si>
    <t>AIDS Solidarity</t>
  </si>
  <si>
    <t>11644</t>
  </si>
  <si>
    <t>training expenses, school materials, and educational materials.</t>
  </si>
  <si>
    <t>This past year, Maia Bobo expanded its facilities, enabling the organization to reach more children and adolescent girls with educational resources. The organization is currently building a new dormitory to continue this growth. At the 2012 West Africa Knowledge Exchange, Maia Bobo connected with Rwanda grantee Centre Marembo over program overlap. The two organizations have since built a virtual relationship, exchanging best practices and resources in their work on sexual and reproductive health and rights empowerment for adolescent girls. With a significantly larger organizational budget due to increased grant amounts from loyal donors, Maia Bobo is focused on growing the reach of its peer educator trainings.</t>
  </si>
  <si>
    <t>Enfants du Monde Belgique</t>
  </si>
  <si>
    <t>European University</t>
  </si>
  <si>
    <t>Fondation Rosat Colin</t>
  </si>
  <si>
    <t>10259.03</t>
  </si>
  <si>
    <t>Our grant supports the student led Maia Clubs, through which girls receive training on HIV/AIDS, female genital cutting, family planning, and other reproductive health topics and have the opportunity to become peer educators.</t>
  </si>
  <si>
    <t>As the trade and arts center of Burkina Faso, Bobo Dioulasso, the second-largest city in the country, holds an important historical, economic, and cultural place in the country's social fabric. However, despite the city's size and importance, poverty remains pervasive, and it affects girls and women disproportionately. In addition to poverty, harmful traditional practices such as female genital cutting and early marriage compromise the life opportunities available to girls. For example, two girls for every three boys attend primary school, and only half as many girls as boys-15 percent of all adolescent girls-go on to secondary school. In addition, discussion of issues related to sexual and reproductive health is generally taboo, and without proper information, young girls often find themselves facing unplanned pregnancies. Pregnant girls are usually isolated by their families and communities, robbing them of crucial support networks and forcing them to abandon their studies.</t>
  </si>
  <si>
    <t>In 1994, Aminata Diallo, a teacher at Bobo Dioulasso's largest high school, noticed the rising number of student pregnancies and the falling retention rates. Diallo created Maia Bobo to eradicate the social stigma experienced by pregnant girls and to increase the retention rates of female students. Maia Bobo runs three core programs: student sponsorship, sexual and reproductive health education, and vocational training. Each year, Maia Bobo serves over 400 girls and young women between the ages of 13 and 24 in ten high schools (grades 6 through 12) and three universities in Bobo Dioulasso and Burkina Faso's capital, Ouagadougou. Maia Bobo staff members work closely with school officials and village leaders to identify pregnant and vulnerable girls, and enlist their support in sensitizing the community on the social ills affecting girls. For girls who cannot afford to continue their studies, such as girls who live alone or are heads of household, the organization provides scholarships and financial assistance with educational materials. For teenage mothers who choose not to continue their studies, vocational training in crafts, sewing, and cooking is also available. In partnership with two national organizations, Maia Bobo is at the forefront of advocacy initiatives to eradicate female genital cutting, a traditional practice in Burkina Faso. Founder and director Aminata Diallo was selected as an Ashoka fellow in 2008.</t>
  </si>
  <si>
    <t>Since lack of information and education plays a critical role in the life choices made by adolescent girls, Maia Bobo emphasizes sexual and reproductive health education in all of its activities. Initially, the organization set up "listening posts" at three high schools to provide a safe space where adolescent girls could receive sexual and reproductive health information, engage in dialogue around these issues, study together, and learn arts and crafts. All of the listening posts have since evolved into student-led Maia Clubs where girls receive training on HIV/AIDS, female genital cutting, family planning, and other reproductive health topics. Students from the Maia Clubs who demonstrate interest and commitment become peer educators, with guidance, training, and support from Maia Bobo staff.</t>
  </si>
  <si>
    <t>Improvements in Maia Bobo's OCI scores reflect the organization's increased capacity to develop work plans and update them regularly.</t>
  </si>
  <si>
    <t>Maia fundraising branch</t>
  </si>
  <si>
    <t>Rosat Colins Fund</t>
  </si>
  <si>
    <t>10259.02</t>
  </si>
  <si>
    <t>Our grant supports the student-led Maia Clubs, through which girls receive training on HIV/AIDS, female genital cutting, family planning, and other reproductive health topics and have the opportunity to become peer educators.</t>
  </si>
  <si>
    <t>In 1994, Aminata Diallo, a teacher at Bobo Dioulasso's largest high school, noticed the rising number of student pregnancies and the falling retention rates. Diallo created Maia Bobo to eradicate the social stigma experienced by pregnant girls and to increase the retention rates of female students. Maia Bobo runs three core programs: student sponsorship, sexual and reproductive health education, and vocational training. Each year, Maia Bobo serves over 300 girls and young women between the ages of 13 and 24 in ten high schools (grades 6 through 12) and three universities in Bobo Dioulasso and Burkina Faso's capital, Ouagadougou. Maia Bobo staff members work closely with school officials and village leaders to identify pregnant and vulnerable girls, and enlist their support in sensitizing the community on the social ills affecting girls. For girls who cannot afford to continue their studies, such as girls who live alone or are heads of household, the organization provides scholarships and financial assistance with educational materials. For teenage mothers who choose not to continue their studies, vocational training in crafts, sewing, and cooking is also available. In partnership with two national organizations, Maia Bobo is at the forefront of advocacy initiatives to eradicate female genital cutting, a traditional practice in Burkina Faso. Founder and director Aminata Diallo was selected as an Ashoka fellow in 2008.</t>
  </si>
  <si>
    <t>The increase in numbers served directly and indirectly is due to Maia Bobo's introduction of two new programs: sexual and reproductive health education for adolescent girls in the informal labor market and community income-generating initiatives.</t>
  </si>
  <si>
    <t>Last year, for the first time, Maia Bobo had its financial management overseen by an external financial controller, improving its organizational financial management score.</t>
  </si>
  <si>
    <t>The organization's budget decreased last year due to two short-term projects coming to an end.</t>
  </si>
  <si>
    <t>10259.01</t>
  </si>
  <si>
    <t>Maia Bobo works to ensure that adolescent girls stay in school through sexual and reproductive health education, provision of academic and social support to pregnant teens, and the creation of safe spaces where girls can discuss issues related to their sexual and reproductive health.</t>
  </si>
  <si>
    <t>Girls in the student-led Maia Clubs receive training on HIV/AIDS, female genital cutting, family planning, and other reproductive health topics and have the opportunity to become peer educators.</t>
  </si>
  <si>
    <t>As the trade and arts center of Burkina Faso, Bobo Dioulasso, the second-largest city in the country, holds an important historical, economic, and cultural place in the country's social fabric. However, despite the city's size and importance, poverty remains pervasive, and it affects girls and women disproportionately. Poverty coupled with harmful traditional practices such as female genital cutting and early marriage have compromised the life opportunities available to girls. For example, two girls for every three boys attend primary school, and only half as many girls as boys-15 percent of all adolescent girls-go on to secondary school. In addition, there is stigma around the discussion of issues related to sexual and reproductive health, and without proper information, young girls often find themselves facing unplanned pregnancies. Pregnant girls are usually isolated by their families and communities, robbing them of crucial support networks and forcing them to abandon their studies.</t>
  </si>
  <si>
    <t>In 1994, Aminata Diallo, a teacher at Bobo Dioulasso's largest high school, noticed the rise in student pregnancies and the fall of retention rates. Diallo created Maia Bobo to eradicate the social stigma experienced by pregnant girls and to increase the retention rates of female students. Maia Bobo runs three core programs: student sponsorship, sexual and reproductive health education, and vocational training. Staff members in the schools work closely with school officials and village leaders to identify pregnant and vulnerable girls, and enlist their support in sensitizing the community on the social ills affecting young girls. For girls who cannot afford to continue their studies, such as girls who live alone or are heads of household, the organization provides scholarships and material support. The school-based reproductive health and human rights education program offers psychosocial support, legal counseling, and if necessary, family mediation services, in addition to education on sexual and reproductive health issues. For teenage mothers who choose not to continue their studies, vocational training in crafts, sewing, and cooking is also available. In partnership with two national organizations, Maia Bobo is at the forefront of advocacy initiatives to eradicate female genital cutting, a traditional practice in Burkina Faso. Founder and director, Diallo was selected as an Ashoka fellow in 2008.</t>
  </si>
  <si>
    <t>12966</t>
  </si>
  <si>
    <t>St. Louis</t>
  </si>
  <si>
    <t>Maison de la Gare</t>
  </si>
  <si>
    <t>Station House</t>
  </si>
  <si>
    <t>learning materials and for volunteer stipends.</t>
  </si>
  <si>
    <t>Maison de la Gare (MDG) promotes the social and economic integration of talibés, young boys who are sent by their families to urban areas to study the Qur’an and instead end up enduring extreme forms of abuse, neglect, and exploitation.</t>
  </si>
  <si>
    <t>GFC supports MDG's talibé education program, which provides talibés with free primary-level classes in literacy and mathematics, as well as vitamin-rich meals every weekday afternoon.</t>
  </si>
  <si>
    <t xml:space="preserve">During its six-year partnership with GFC, MDG has become an exemplary grassroots organization. Through GFC’s leveraging support, the organization has been able to receive impressive funding support from donors such as GlobalGiving, the UN Voluntary Trust Fund, the European Union, and the UN Slavery Fund. The organization’s sensitization and education programs have improved significantly to help parents better protect their children and help the children to be in school. The outreach programs of MDG, which focus on harmful practices against talibes, expanded significantly from one region to over three regions of Senegal. The organization has now established a system for attracting experienced volunteers who augment staff efforts. Support from GFC has elevated the image of MDG and helped the organization to align its education programs to Sustainable Development Goal 4 (“Ensure inclusive and quality education for all and promote lifelong learning”), which contributed to MDG receiving widespread recognition and being invited by the Senegalese Justice Ministry, UNICEF, and the UNDP to participate in high-level, child-focused discussions. With funding from GFC, MDG produced and aired a documentary titled “Talibés, The Least Favored Children of Senegal.”  MDG was featured in the Human Rights Watch publication “Off the Backs of the Children,” confirming the recognition of the organization when it comes to global child protection issues.   </t>
  </si>
  <si>
    <t xml:space="preserve">Additional funding from the Rev. C.F. Johnston Foundation and GlobalGiving for MDG's education program contributed to the increase in expenditure budget. </t>
  </si>
  <si>
    <t>More dialogue is needed with organization to clarify Year 6 outcome total.</t>
  </si>
  <si>
    <t>Delegation of the European Union to Senegal</t>
  </si>
  <si>
    <t>Rev. C.F. Johnston Foundation</t>
  </si>
  <si>
    <t>UN Slavery Fund</t>
  </si>
  <si>
    <t>NODETA Program</t>
  </si>
  <si>
    <t>12617</t>
  </si>
  <si>
    <t xml:space="preserve">outreach programs and staff stipends. </t>
  </si>
  <si>
    <t>Maison de la Gare (MDG) promotes the social and economic integration of talibés, young boys who are sent by their
families to urban areas to study the Qur’an and instead end up enduring extreme forms of abuse, neglect, and exploitation.</t>
  </si>
  <si>
    <t>GFC supports the talibé education program, which provides talibés with free primary-level classes in literacy and mathematics, as well as vitamin-rich meals every weekday afternoon.</t>
  </si>
  <si>
    <t>Last year, MDG made great strides in taking advantage of the networks created and the skills acquired by founder Issa Kouyate during his participation in the Ford Motor Company International Fellowship of 92nd Street Y. The visibility the organization obtained from the fellowship resulted in press coverage from PBS NewsHour and from Radiodiffusion Télévision Sénégalaise, Senegal’s public broadcasting company. CNN visited MDG and prepared an in-depth report on its work. The organization also hosted a team from TV Suisse. The US Peace Corps is in the process of completing a documentary on MDG entitled "Ran Ran." MDG also hosted a group of university students from Rochester University, in collaboration with the Davis Projects for Peace, and they are working with the organization to strengthen its programs. In collaboration with two Senegalese universities (Gaston Berger and Alioune Diop), as well as the Rev. C. F. Johnston Foundation in Canada, over 100 students volunteered at MDG. Last year, the US Embassy in Dakar presented the International Visitor Leadership Program award to the founder of the organization in recognition of his work with vulnerable children. GFC will continue to help MDG use the visibility obtained to attract more funding in the next year.</t>
  </si>
  <si>
    <t>États-Unis</t>
  </si>
  <si>
    <t>Fondation C.F. Johnston</t>
  </si>
  <si>
    <t>Fonds des Nations Unies pour la lutte contre l'esclavage</t>
  </si>
  <si>
    <t>GlobalGiving.org et GlobalGiving UK</t>
  </si>
  <si>
    <t>États-Unis et Royaume-Uni</t>
  </si>
  <si>
    <t>Maison de la Gare Programme de volontariat</t>
  </si>
  <si>
    <t>12320</t>
  </si>
  <si>
    <t>basic health, educational, and nutritional support, as well as recreational expenses.</t>
  </si>
  <si>
    <t xml:space="preserve">Maison de la Gare (MDG) promotes the social and economic integration of talibés, young boys who are sent by their families to urban areas to study the Qur’an and instead end up enduring extreme forms of abuse, neglect, and exploitation. </t>
  </si>
  <si>
    <t>Last year, MDG established its first transitional shelter home to provide a safe environment and rehabilitation to talibés who escaped from their daaras due to abuse. The organization also increased the number of children rehabilitated, the number of families traced, and the number of children integrated into formal schools. MDG enhanced its visibility by being featured in reports by Human Rights Watch and in various media outlets both nationally and internationally. Due to the quality and comprehensiveness of its work, MDG has become an active player in a number of local networks. The organization also deepened its partnership with the Senegalese Ministry of Justice; MDG and the Ministry of Justice work together and share ideas on general child protection issues and on improving family participation in the reintegration process of talibés. The organization has hired new staff, including, for the first time, former talibés, to better support the population served. As part of the staff development process, Issa Kouyate, the founder and director of MDG, facilitated training sessions to share lessons from his participation in the Ford Motor Company International Fellowship of 92nd Street Y. GFC will continue to support MDG to improve internal resource mobilization and strengthen its networks, especially during its participation in the next Knowledge Exchange in West Africa.</t>
  </si>
  <si>
    <t>The budget more than doubled as a result of increased grants from existing funders, due to their increased confidence in MDG, and a successful crowdfunding program that was undertaken with assistance from GFC.</t>
  </si>
  <si>
    <t>11869</t>
  </si>
  <si>
    <t>programs expenses, staff salaries, and administrative costs.</t>
  </si>
  <si>
    <t>In 2013, MDG introduced successful income-generating initiatives, including a new volunteer program through which individuals pay to volunteer at the organization, and strengthened its staff capacity by hiring four new employees. The organization has improved its working relationships with Qur’anic schools by coaching them, and has expanded its programs by facilitating the admission of more children into school and introducing livelihood skills training initiatives. These initiatives have contributed to increasing MDG’s credibility and have attracted significant media attention. With technical assistance from GFC, the founder was awarded a 2014 Ford Foundation Fellowship of 92nd Street Y and will participate in an intensive management, strategy, and leadership training as part of the fellowship.</t>
  </si>
  <si>
    <t>The increase in the OCI score in human resources is due to the additional new staff members and technical support received from international volunteers.</t>
  </si>
  <si>
    <t xml:space="preserve">United Nations </t>
  </si>
  <si>
    <t>GlobalGiving US and UK</t>
  </si>
  <si>
    <t xml:space="preserve">C.F. Johnston Fondation </t>
  </si>
  <si>
    <t>11620</t>
  </si>
  <si>
    <t>operational costs, staff stipends, and program expenses.</t>
  </si>
  <si>
    <t>Maison de la Gare successfully negotiated with the heads of daaras (Qur'anic schools) to allow 80 percent of its program participants to attend formal school. This is a huge success and a testament to MDG's relationship-based model. In addition, the organization continues to receive media attention for its compelling work; it was featured in the Financial Times Seasonal Appeal and is the subject of a 2011 film that has been selected as a finalist in several international film festivals.</t>
  </si>
  <si>
    <t>États-unis</t>
  </si>
  <si>
    <t>GlobalGiving, GlobalGiving UK</t>
  </si>
  <si>
    <t>États-unis, Angleterre</t>
  </si>
  <si>
    <t>Individus du nord</t>
  </si>
  <si>
    <t>Angleterre, Europe</t>
  </si>
  <si>
    <t>Streets of Hope, Oxford Friends of Senegal</t>
  </si>
  <si>
    <t>10840.01</t>
  </si>
  <si>
    <t>MDG promotes the social and economic integration of talibés, young boys who are sent by their families to urban areas to study the Qur'an and instead end up enduring extreme forms of abuse, neglect, and exploitation in Saint-Louis.</t>
  </si>
  <si>
    <t>Our grant supports the talibé education program, which provides talibés with free primary-level classes in literacy and mathematics, as well as vitamin-rich meals every weekday afternoon.</t>
  </si>
  <si>
    <t>Over 95 percent of Senegal's population is Muslim, and Islam is of paramount importance in Senegalese society and culture. Various religious interpretations of the Qur'an have given rise to traditions and practices that constitute an important element of Senegal's social fabric. One such practice involves sending young boys to religious schools to master the Qur'an. Families in rural areas send their sons between the ages of 4 and 15 to urban areas to study with marabouts, teachers of the Qur'an. These boys, called talibé, an Arabic word meaning "disciple," live in residential Qur'anic schools called daaras without adult supervision. In exchange for teaching them, the marabouts force the boys to beg on the streets and to deliver a certain amount of money each day as compensation for their housing and education. The city of Saint-Louis, the former capital of the French colony of Senegal, has the country's largest population of talibé street boys; it is estimated that 15,000 talibés line the streets for up to ten hours each day begging for money and food. The boys are often subjected to conditions akin to slavery and forced to endure extreme forms of abuse, neglect, and exploitation. Without access to a proper diet, basic education, and healthcare, the boys' welfare and development is neglected from a very early age.</t>
  </si>
  <si>
    <t>Maison de la Gare (MDG) was created in 2007 by a group of young Senegalese men to promote the social and economic integration of talibés in Saint-Louis. MDG serves over 200 talibés between the ages of 4 and 19, primarily through its day center. At the center, younger talibés under the age of 15 receive basic education, and older talibés receive training in various skills, including shoemaking and tailoring. The center is also a safe space where talibés engage in recreational activities, receive basic medical care, and have access to proper nutrition. MDG is the only organization in Saint-Louis that negotiates directly with marabouts for the afternoon release of talibés so they can participate in educational and recreational activities. In exchange, MDG renovates the daaras, which also improves the living conditions for the talibés. Through its weekly radio show and door-to-door awareness-raising activities, MDG encourages community members and local officials to take responsibility for improving the living conditions of talibés. Founder and executive director Issa Kouyaté was himself a talibé; however, having experienced a different reality from most talibés, he is dedicated to ensuring that these children enjoy a better quality of life.</t>
  </si>
  <si>
    <t>The official language in Senegal is French. Most talibés speak Senegal's local language, Wolof, and are taught Arabic by their marabouts. Not being able to speak French hinders the boys' ability to enter formal schooling and to eventually stand as agents of change. Every weekday afternoon, MDG's Talibé Education Program provides free primary-level classes in French to 150 talibés between the ages of 6 and 15. In addition, the boys are divided into three classes, based on their individual education levels and previous schooling, and each class is taught literacy and mathematics by certified teachers. Tailoring its overall educational support to the needs of talibés, MDG promotes interactive learning techniques and strongly encourages play. The boys also receive vitamin-rich meals every day.</t>
  </si>
  <si>
    <t>MDG's increased OCI score reflects investment in a new program manager who is responsible for monitoring and evaluating the organization's programs; in-kind support in the form of a partner on financial management; and revamping its website.</t>
  </si>
  <si>
    <t>Rev. Charles F. Johnston Foundation</t>
  </si>
  <si>
    <t>United Kingdom Talibé Project</t>
  </si>
  <si>
    <t>Rotary International</t>
  </si>
  <si>
    <t>10840</t>
  </si>
  <si>
    <t>With a Muslin population of over 95 percent, Islam in Senegalese society is religious, but also cultural. The interpretation of the Qu'ran, the Islamic holy book, has established many traditions. It is common practice for families in rural areas to send their sons between the ages of 4 and 15 to study the Qu'ran with marabouts, or teachers of the Qu'ran, in urban areas. Many parents are ignorant to what their children will experience in the city. The young boys often called talibé, an Arabic word meaning "disciple", live in residential Qu'ranic schools called daaras without adult supervision. In exchange for teaching the children, marabouts exploit their talibés and force them to beg on the streets and deliver a certain amount of money as compensation for their housing and education. The city of St Louis, the former capital of the French colony of Senegal, has the largest population of talibé street boys; it is estimated that 15,000 talibés line the streets for up to ten hours each day begging for money and food. The boys are often subjected to conditions akin to slavery and forced to endure extreme forms of abuse, neglect, and exploitation. Without access to a proper diet, basic education, and health care the boys' physiological welfare and development is neglected from a very early age.</t>
  </si>
  <si>
    <t>Maison de la Gare St Louis (MDGSL) was created in 2007 by young Senegalese men to promote the social and economic integration of talibés in St Louis. Serving over 200 talibés between the ages of 4 and 19, MDGSL accomplishes this primarily through its day center. For younger talibés under the age of 15, the center provides basic education and older talibés receive training in various skills, including shoemaking and tailoring. The center is also a safe space where talibés engage in recreational activities, receive first aid medical care, and have access to proper nutrition from produce grown on MDGSL's farm. As the only organization in St Louis that negotiates directly with marabouts for the afternoon release of talibés and that works to improve the living conditions of talibés by renovating daaras, MDGSL demonstrates a unique strategy in the social integration of the talibés. Through its weekly radio show and door-to-door awareness raising activities, MDGSL encourages community members and local officials to take responsibility of improving the living conditions of talibés. Each year, MDGSL organizes a free meal for over 1,000 talibés, discouraging the traditional practice of giving talibés leftovers and raising awareness on the plight of the boys.</t>
  </si>
  <si>
    <t>The official language in Senegal is French. Most talibés speak Senegal's local language, Wolof, and are taught Arabic by their marabouts. Not being able to speak French hinders the boys' ability to enter formal schooling and to eventually stand as agents of change. Every weekday afternoon, MDGSL's Talibé Education Program provides free primary-level classes in French to 150 talibés between the ages of 6 and 15. Based on their individual education level and previous schooling, the boys are divided in three classes and are taught literacy and mathematics by certified teachers. Tailoring its overall educational support to the needs of talibés, MDGSL promotes interactive learning techniques and strongly encourages play. The boys also receive vitamin rich meals every day. As MDGSL's first institutional funder, GFC will steer its 2011 grant toward the organization's general operating and administrative expenses, including teacher stipends.</t>
  </si>
  <si>
    <t>11944</t>
  </si>
  <si>
    <t>Cochin</t>
  </si>
  <si>
    <t>Make a Difference</t>
  </si>
  <si>
    <t>salaries, educational materials, and education conference costs.</t>
  </si>
  <si>
    <t xml:space="preserve">Make a Difference (MAD) strives to improve the quality of education, to increase school retention rates, and to provide creative learning opportunities for children living in street shelters, orphanages, and government-run institutional homes through its volunteers in 23 cities across India. </t>
  </si>
  <si>
    <t>GFC supports the English education program, which trains and mentors 2,200 volunteers to teach children the five modules of the Cambridge English for Schools curriculum through 52 two-hour interactive classes a year.</t>
  </si>
  <si>
    <t>MAD is reaching even more children with its innovative educational programs. During the past year, the organization further developed its fundraising capacity, which contributed to an increase in funding from several sources. GFC will begin to prepare the organization for exit with additional value-added services.</t>
  </si>
  <si>
    <t>Number of program participants demonstrating increased proficiency in English</t>
  </si>
  <si>
    <t>MAD has grown tremendously during its partnership with GFC and is becoming more influential with its education program.</t>
  </si>
  <si>
    <t>11561</t>
  </si>
  <si>
    <t>trainings and educational materials.</t>
  </si>
  <si>
    <t>Make a Difference (MAD) strives to improve the quality of education, to increase school retention rates, and to provide creative learning opportunities for children living in street shelters, orphanages, and government-run institutional homes through its volunteers in 23 cities across India.</t>
  </si>
  <si>
    <t>Dream Tee</t>
  </si>
  <si>
    <t>Qualcomm</t>
  </si>
  <si>
    <t>Zoho</t>
  </si>
  <si>
    <t>Juniper Foundation</t>
  </si>
  <si>
    <t>10838.01</t>
  </si>
  <si>
    <t>MAD strives to improve the quality of education, to increase school retention rates, and to provide creative learning opportunities for children living in street shelters, orphanages, and government-run institutional homes through its volunteers in 19 cities across India.</t>
  </si>
  <si>
    <t>Our grant supports the English education program, which trains and mentors 1,200 volunteers to teach children the five modules of the Cambridge English for Schools curriculum through 52 two-hour interactive classes a year.</t>
  </si>
  <si>
    <t>The OCI score appears to be inflated and requires further dialogue with grantee.</t>
  </si>
  <si>
    <t>10838</t>
  </si>
  <si>
    <t>MAD strives to improve the quality of education, to increase school retention rates, and to provide creative learning opportunities for children living in street shelters, orphanages, and government-run institutional homes through its volunteers in 11 districts across India.</t>
  </si>
  <si>
    <t>Our grant supports the English education program, which trains and mentors 800 volunteers to teach the Cambridge English for Schools curriculum to children through 52 two-hour interactive classes a year for five years.</t>
  </si>
  <si>
    <t>With a population of over 1 billion, India in the last few years has seen significant growth in the education system. However, the education system continues to be plagued by high number of out of school children and drop outs, a lack of quality education, and inequalities in access to education. According to UNICEF, the enormous challenges for development in India are the marked disparities among different geographical regions, between social groups, among different income levels and between the sexes. UNICEF estimates that around 42 million children aged 6-10 are not attending school and about one-third of all children leave before finishing primary school. In some states in India, the teacher to student ratio in government schools is as high as 1 teacher for 60 students adding to the burden on teachers, crowding of the classrooms and poor quality of education. The children from the government schools are not able to compete with the other schools in availing further education.</t>
  </si>
  <si>
    <t>Founded in 2006, Make a Difference (MAD) works to improve quality of education, increase retention rate in schools, and to provide creative learning opportunities for children living in street shelters, orphanages, and government institutional homes. The organization provides English classes, computer training and recreational activities such as camps, field trips, and seminars to children between the ages of 8 and 15. MAD has grown from serving 100 children with 20 volunteers in district Cochin to serving 2,500 children with 800 volunteers in 11 districts across India. MAD has been extremely successful in recruiting high quality volunteers by emphasizing the approach to volunteering as a serious commitment rather than a transient hobby. The organization receives a high number of volunteer applications and only ten percent are selected through its thorough and rigorous selection process. MAD received GFC's Presidential Innovation Award in 2010. Director and co-founder Jithin Nedumala won the Ashoka Global Youth Social Entrepreneur Award in 2008 and the YouthActionNet Global Fellowship in 2010.</t>
  </si>
  <si>
    <t>MAD trains and mentors volunteers that spend four hours a week teaching the instruction based curriculum. The volunteers in a city are supervised and managed by fellows. Number of fellows, a minimum of four in a city, is determined according to the size of the city and programs. The education program is conducted for 100 hours a year for five years. Over the course of one year, the children are actively engaged in 52 interactive classes that last two hours. The organization tracks student's progress in four areas: listening, speaking, reading, and writing. At the conclusion of the curriculum the children participate in the First Certificate in English (FCE) test. MAD will use GFC's grant to support the English education program and train 40 fellows.</t>
  </si>
  <si>
    <t>12724</t>
  </si>
  <si>
    <t>Making a New United People</t>
  </si>
  <si>
    <t>Kaajal Shah (KShah Consulting, US)</t>
  </si>
  <si>
    <t>Making a New United People (MANUP) works to change the culture of young men and women of color in Washington, DC, by exposing them to positive role models and behaviors while mentoring them on personal and professional goals.</t>
  </si>
  <si>
    <t>GFC supports MANUP’s mentorship program, which works with low-income youth of color between the ages of 12 and 19 through one-on-one mentoring and a tailored curriculum that engages participants around key areas influencing healthy lifestyle choices.</t>
  </si>
  <si>
    <t>MANUP added an additional full-time staff member, which increased its programming and the number of children served.</t>
  </si>
  <si>
    <t>Boeing Inc</t>
  </si>
  <si>
    <t>City of Takoma Park</t>
  </si>
  <si>
    <t>Montgomery County</t>
  </si>
  <si>
    <t>Community Foundation</t>
  </si>
  <si>
    <t>12348</t>
  </si>
  <si>
    <t>staff salaries, transportation, and entrance fees for field trips.</t>
  </si>
  <si>
    <t>Takoma Park</t>
  </si>
  <si>
    <t>Scottish Rite</t>
  </si>
  <si>
    <t>12007</t>
  </si>
  <si>
    <t xml:space="preserve">Making a New United People (MANUP) works to change the culture of young men and women of color in Washington, DC, by exposing them to positive role models and behaviors while mentoring them on personal and professional goals. </t>
  </si>
  <si>
    <t>In 2013, President Obama launched the White House initiative "My Brother’s Keeper" in order to empower and create opportunities for boys and young men of color. Data shows that by the time black male students in the United States have reached ninth grade, 42 percent have been suspended or expelled at some point during their school years, compared to 14 percent of white male students. Tragically, while black youth account for 16 percent of the youth population, they represent 28 percent of juvenile arrests and 37 percent of the detained population. In Washington, DC, young men and women of color without a support system are particularly at risk of dropping out of school or coming into contact with the criminal justice system.</t>
  </si>
  <si>
    <t>Making a New United People (MANUP) was founded in 2009 by a group of students at Howard University who wanted to address the disparity in educational and social outcomes for young men and women of color in Washington, DC, and its suburbs. MANUP’s mission is to change the culture of young men and women of color by exposing them to positive role models and behaviors, while mentoring them on personal and professional goals. In the past five years, MANUP has grown from a small volunteer initiative to a burgeoning nonprofit organization that has recruited and retained a solid group of professional staff and volunteers who are committed to the mission. The organization has strong partnerships with the Takoma Park Recreation Center, IMPACT Silver Spring, and Dreaming Out Loud. MANUP has also developed a replicable curriculum, grounded in the principles of education, social responsibility, self-empowerment, and economic awareness, to guide and support participants’ growth. Executive director Brandon Johns works with the NAACP and was honored with a Takoma Park Azalea Award for Mentor/Organization of the Year. Johns has also appeared on the TV show "We Are Takoma" to discuss the organization and its impact on the youth of Washington, DC.</t>
  </si>
  <si>
    <t>MANUP works with youth between the ages of 12 and 19 and provides weekly, yearlong programming, utilizing a tailored curriculum to engage youth around key areas influencing healthy lifestyle choices. MANUP works mainly with young men and women from low-income families of color, and many participants have had contact with the juvenile justice system and are on the verge of failing out of school. The mentorship curriculum includes topics such as goal setting, career development, healthy lifestyles, communication skills, community service, and financial literacy. MANUP also provides intensive one-on-one mentoring services to youth participants, pairing participants with an adult mentor with similar interests. MANUP has a cost-effective, volunteer-led program that supplements the weekly mentoring program with educational and social field trips, which have included college tours, museum visits, and trips to DC historic sites. Field trips are held once a month on Saturdays, as well as periodically throughout the yearlong program.</t>
  </si>
  <si>
    <t>MANUP is reaching a vulnerable population of youth in Washington, DC, and utilizes an innovative model of mentorship. The organization is at the right stage for GFC investment and has recently received grants from the Open Society Foundations and the City of Takoma Park. With a strong and committed leadership team, support from foundations, and local visibility that includes being a two-time winner of the Wells Fargo Community Group of the City Award, the organization is on the verge of growth, with plans to expand its services to various community centers throughout Washington, DC, and surrounding areas. MANUP will benefit immensely from GFC’s financial support, value-added services, and networks.</t>
  </si>
  <si>
    <t>11540</t>
  </si>
  <si>
    <t>Makkala Jagriti</t>
  </si>
  <si>
    <t>Children's Awareness</t>
  </si>
  <si>
    <t>youth leadership program expenses and operational costs.</t>
  </si>
  <si>
    <t>Makkala Jagriti focuses on educational and developmental issues and seeks to build a holistic learning environment for emotionally and economically deprived children.</t>
  </si>
  <si>
    <t>GFC supports the youth leadership training program, which teaches youth between the ages of 12 and 22 to develop positive attitudes and enhances their self-confidence, motivation, communication, and leadership qualities through peer learning, trainings, and workshops.</t>
  </si>
  <si>
    <t>With support from GFC, Makkala Jagriti has almost doubled its budget, from $35,176 to $66,271, and greatly increased the number of children served, from 350 to 2,026. The organization works closely with the government and was selected for a national study on community development work. Additionally, Makkala Jagriti has seen a shift in parents' attitudes toward education, especially for girls, and toward supporting their children to pursue higher education. The organization participated in a Knowledge Exchange, and GFC will provide any necessary support to Makkala Jagriti as it exits GFC's funding.</t>
  </si>
  <si>
    <t>Percentage of program participants demonstrating a positive change in attitude</t>
  </si>
  <si>
    <t>Appnomic Systems India Ltd</t>
  </si>
  <si>
    <t>INGVysya Foundation</t>
  </si>
  <si>
    <t>Target India Corporation Ltd</t>
  </si>
  <si>
    <t>10230.03</t>
  </si>
  <si>
    <t>Our grant supports the youth leadership training program, which teaches youth between the ages of 12 and 22 to develop positive attitudes and enhances their self confidence, motivation, communication, and leadership qualities through peer learning, trainings, and workshops.</t>
  </si>
  <si>
    <t>The 2007 Education for All Global Monitoring Report from UNESCO found that 13.5 million children between the ages of 6 and 13 are out of school in India. This grim scenario is further accentuated by the report's finding that while 68 percent of the out-of-school children had never enrolled in school, 32 percent had enrolled only to drop out later. In the city of Bengaluru (formerly Bangalore), which is at the forefront of India's economic boom, 70 percent of students who attend traditional government schools drop out before eighth grade, and absenteeism can reach 85 percent. Children who have minimal educational support from their families are easily impacted by this demoralizing learning environment. The economically and socially deprived children of Bengaluru-the children of construction laborers, household maids, carpenters, mechanics, auto drivers, vegetable vendors, and others-often face substantial challenges in trying to build a life for themselves.</t>
  </si>
  <si>
    <t>Founded in 2003, Makkala Jagriti seeks to address educational and developmental issues and build a holistic learning environment for socially and economically deprived children. Understanding that active engagement with families and the community can create an enabling environment for children, Makkala Jagriti works closely with disadvantaged children's parents and teachers, and the community as a whole. The organization has four main programs: community-based learning centers, which complement a child's formal education; scholarships for disadvantaged children toward school fees, books, and uniforms; residential and nonresidential workshops for children, families, and the community on personal development (based on experiential learning methodology); and livelihood opportunities for youth over 16 years old and for adults. Joy Srinivasan founded Makkala Jagriti following a decade of corporate management experience and years of experience conducting trainings.</t>
  </si>
  <si>
    <t>As part of this program, disadvantaged youth between the ages of 12 and 22 are trained in leadership development. Through participation in at least two days of training per month, in addition to a five-day workshop every six months, youth develop a positive attitude, learn from their peers, and enhance their self-confidence, motivation, communication, and leadership qualities. These trainings support Makkala Jagriti's long-term goal of building a dynamic leadership cadre among its youth to support education. Previous training initiatives culminated in the establishment of the Bright Light Group, which plays an important role in planning, strategizing, and executing work at Makkala Jagriti's community-based learning centers.</t>
  </si>
  <si>
    <t>Target Corporation</t>
  </si>
  <si>
    <t>ING Vysya Foundation</t>
  </si>
  <si>
    <t>Appnomic Systems Pvt Ltd</t>
  </si>
  <si>
    <t>10230.02</t>
  </si>
  <si>
    <t>Our grant supports the youth leadership training program, which teaches youth between the ages of 12 and 22 to develop positive attitudes and enhances their self-confidence, motivation, communication, and leadership qualities through peer learning, trainings, and workshops.</t>
  </si>
  <si>
    <t>Founded in 2003, Makkala Jagriti seeks to address educational and developmental issues and build a holistic learning environment for socially and economically deprived children. Understanding that active engagement with families and the community can create an enabling environment for children, Makkala Jagriti works closely with disadvantaged children's parents, teachers, and the community as a whole. The organization has four main programs: community-based learning centers, which complement a child's formal education; scholarships for disadvantaged children toward school fees, books, and uniforms; residential and nonresidential workshops for children, families, and the community on personal development (based on experiential learning methodology); and livelihood opportunities for youth over 16 years old and for adults. Joy Srinivasan founded Makkala Jagriti following a decade of corporate management experience and years of experience conducting trainings.</t>
  </si>
  <si>
    <t>10230.01</t>
  </si>
  <si>
    <t>Its youth leadership training program teaches youth to develop a positive attitude and learn from their peers and enhances their self confidence, motivation, communication, and leadership qualities.</t>
  </si>
  <si>
    <t>The organization faced challenges in reaching children due to various factors, including competition from mainstream schools and migration because of increased religious sensitivities.</t>
  </si>
  <si>
    <t>12638</t>
  </si>
  <si>
    <t>Siaya</t>
  </si>
  <si>
    <t>Malanga Orphan Children Centre</t>
  </si>
  <si>
    <t>school supplementary feeding, costs of utilities and staff salaries.</t>
  </si>
  <si>
    <t xml:space="preserve">In response to challenges faced by poor and marginalized HIV/AIDS-affected children in the Siaya district, Malanga Orphan Children Centre (MOCC) runs an early childhood facility to ensure that the children are safe during the day and are adequately prepared for primary school. </t>
  </si>
  <si>
    <t>GFC supports MOCC’s early childhood development center, which provides orphaned and vulnerable children with psychosocial support and helps to address their basic health and educational needs.</t>
  </si>
  <si>
    <t>MOCC’s low budget reflects the organization’s inability to attract and maintain experienced staff and volunteers to help with resource mobilization, due to the remoteness of its location.</t>
  </si>
  <si>
    <t>11960</t>
  </si>
  <si>
    <t xml:space="preserve"> program expenses, educational materials, staff training, and operational costs.</t>
  </si>
  <si>
    <t>MOCC seems to not fully understand the use of the OCI tool; the organization has been paired with Little Rock ECD Centre, a more experienced partner, for assistance, in addition to receiving guidance from GFC.</t>
  </si>
  <si>
    <t>MOCC’s budget reduction is a result of the end of project support from the Kenyan National AIDS Control Council.</t>
  </si>
  <si>
    <t>MOCC has still not been able to recover from the death of its founder. Leadership transition is still in progress, and the organization is still not yet stable. Both GFC and Lily Oyare, the founder and executive director of GFC grantee partner Little Rock ECD Centre, will continue to monitor and support MOCC closely.</t>
  </si>
  <si>
    <t>Kenyan Community Development Fund</t>
  </si>
  <si>
    <t>11502</t>
  </si>
  <si>
    <t>staff training, staff salaries, and operational support.</t>
  </si>
  <si>
    <t>The death of MOCC's founder and the consequent leadership transition impacted the stability and growth of the organization. Lily Oyare, the founder and executive director of GFC grantee partner Little Rock ECD Centre, which is also in Kenya, was connected to the MOCC team and has been guiding it through the transitional period.</t>
  </si>
  <si>
    <t>Local fundraisers</t>
  </si>
  <si>
    <t>Ogadah Family</t>
  </si>
  <si>
    <t>11196</t>
  </si>
  <si>
    <t>In response to challenges faced by poor and marginalized HIV/AIDS-affected children in the Siaya district, MOCC runs an early childhood facility to ensure that the children are safe during the day and are adequately prepared for primary school.</t>
  </si>
  <si>
    <t>Our grant supports MOCC's early childhood development center, which provides orphaned and vulnerable children with psychosocial support and helps to address their basic health and educational needs.</t>
  </si>
  <si>
    <t>National  AIDS Control Council</t>
  </si>
  <si>
    <t>African Medical Research Foundation</t>
  </si>
  <si>
    <t>12709</t>
  </si>
  <si>
    <t>Mamele pentru Viata</t>
  </si>
  <si>
    <t>Mothers for Life</t>
  </si>
  <si>
    <t>Sorin Mereacre (East Europe Foundation, Moldova)</t>
  </si>
  <si>
    <t>Mamele pentru Viata offers psychosocial and material support to women living with HIV, to children living with or affected by HIV, and to their families.</t>
  </si>
  <si>
    <t>GFC supports the Creative Skills Development Program, which provides children who are HIV-positive or have HIV-positive parents with classes that develop their creative skills and their abilities in academic subjects.</t>
  </si>
  <si>
    <t>When Mamele pentru Viata was first established, it was not sure how to move forward as an organization independent from its parent organization, New Life. Now, several years later and with GFC capacity-building support, Mamele pentru Viata has established its own identity, secured more stable funding from a few sources, and significantly improved its strategic planning and monitoring and evaluation. The organization is headed toward a strong exit from GFC support and will participate in the upcoming Knowledge Exchange in Chisinau, Moldova.</t>
  </si>
  <si>
    <t>The number of families requesting assistance declined in the past year.</t>
  </si>
  <si>
    <t>Starting in Year 3, the organization started tracking a different program outcome.</t>
  </si>
  <si>
    <t>Childhood</t>
  </si>
  <si>
    <t>??F Moldova</t>
  </si>
  <si>
    <t>12324</t>
  </si>
  <si>
    <t>salaries for a project coordinator, psychologist, and accountant.</t>
  </si>
  <si>
    <t>During the past year, Mamele pentru Viata continued to develop its program of interventions for families affected by HIV/AIDS. This was the second year of implementing its strategic plan, which was developed through a GFC organizational development award and shifts the organization’s focus away from outreach and awareness work and toward direct interventions with families. The organization continued to refine its strategic plan and held trainings for staff on how to work with children and families affected by HIV/AIDS. Mamele pentru Viata should continue to benefit from GFC inputs.</t>
  </si>
  <si>
    <t>Even though its expenditures declined somewhat in the last year, the organization still believes that it has increased its internal fundraising capacity, one of several organizational advances attributable to the GFC organizational development award.</t>
  </si>
  <si>
    <t>Global fund for Children</t>
  </si>
  <si>
    <t>11928</t>
  </si>
  <si>
    <t xml:space="preserve">Mamele pentru Viata offers psychosocial and material support to women living with HIV, to children living with or affected by HIV, and to their families. </t>
  </si>
  <si>
    <t>During the past year, Mamele pentru Viata received an organizational development award from GFC and used that process to reevaluate its organizational focus and strategic plan. The organization decided to focus more intently on improving the lives of younger children affected by HIV/AIDS. One of the organization’s staff members attended a GFC Knowledge Exchange in 2013 in Ukraine, where they learned more about how to use their background in psychology to deliver care to vulnerable children, while helping to develop the overall organization. Mamele pentru Viata should continue to benefit from GFC inputs.</t>
  </si>
  <si>
    <t>For the past year, the organization decided to only count those children directly served in its psychosocial and daycare program for children affected by HIV/AIDS. The youth served by workshops were no longer counted as directly served.</t>
  </si>
  <si>
    <t>During the past year, Mamele pentru Viata shifted its focus from reproductive health workshops to a previously smaller program for improving the lives of younger children affected by HIV/AIDS. Therefore, the organization chose a new outcome to report.</t>
  </si>
  <si>
    <t>UNODC</t>
  </si>
  <si>
    <t>11532</t>
  </si>
  <si>
    <t>salaries for a facilitator, psychologist, and accountant.</t>
  </si>
  <si>
    <t>Soros Foundation-Moldova</t>
  </si>
  <si>
    <t>10850.01</t>
  </si>
  <si>
    <t>Mamele pentru Viata provides psychosocial and material support to women living with HIV, to children living with or affected by HIV, and to their families.</t>
  </si>
  <si>
    <t>Our grant supports the Creative Skills Development Program, which provides children who are HIV positive or have HIV positive parents with classes that develop their creative skills and their abilities in academic subjects.</t>
  </si>
  <si>
    <t>Moldova, the poorest country in Europe, has faced severe challenges since the dissolution of the Soviet Union, including a stagnating economy and a declining population growth rate. Drug use, the trafficking of women, and prostitution have become significant problems for the social services system, which is still largely based on the Soviet model and has been slow to adapt to modern health challenges such as HIV/AIDS. Social stigma against people living with HIV/AIDS is still high, especially in rural areas, where village doctors routinely advise pregnant HIV-positive women not to continue their pregnancies. Children of openly HIV-positive mothers and fathers also face stigmatization in school, and as a result, many of these children do not attend school. According to the National AIDS Programme, in 2010 there were 6,000 officially-registered HIV-positive individuals in a country of less than 4.5 million people. Moreover, the incidence rate continues to rise, with a 35 percent increase in new infections among the rural population and a 34 percent increase among migrants. While transmission of HIV among intravenous drug users is now decreasing, heterosexual transmission is high, accounting for 81 percent of new infections. In addition, nearly 80 new cases of HIV infection among pregnant women are registered every year.</t>
  </si>
  <si>
    <t>Mamele pentru Viata began as a group of mothers of intravenous drug users and people living with HIV and was supported for many years as an initiative of the NGO New Life. In 2007, the staff and volunteers of Mamele pentru Viata decided that their work would be most effective if they focused primarily on providing services for mothers and children living with or affected by HIV/AIDS, so they registered as an independent NGO. The organization provides psychosocial and material support to women living with HIV, to children living with and/or affected by HIV, and to their families. In rural areas, Mamele pentru Viata's support is often the only assistance available. The organization's programs include self-support groups and peer-to-peer consultations for women, and educational and psychological support for children up to age 16. Mamele pentru Viata is also involved in prevention measures, including school-based informational campaigns for youth. Director Irina Belevtova is HIV-positive and a former intravenous drug user who has run self-support groups for mothers and coordinated support programs for women in prison.</t>
  </si>
  <si>
    <t>Mamele pentru Viata conducts sessions by teachers and psychologists twice a week for children aged 3 to 10 who are HIV-positive or have HIV-positive parents. These sessions develop the children's creative skills and their abilities in different academic subjects. Mamele pentru Viata also organizes a variety of leisure activities for the children, as well as seminars for their parents on improving their parental skills. The program also provides psychological support and guidance for parents on how to inform their children of their HIV-positive status and psychological support to help the children adjust to this new knowledge</t>
  </si>
  <si>
    <t>10850</t>
  </si>
  <si>
    <t>Our grant supports the Creative Skills Development Program, which provides children who are HIV-positive or have HIV-positive parents with classes that develop their creative skills and their abilities in academic subjects.</t>
  </si>
  <si>
    <t>Moldova, the poorest country in Europe, has faced severe challenges since the end of the Soviet Union, including a stagnating economy and a declining population growth rate.  With difficult economic conditions continuing, drug use and the trafficking of women and prostitution have been significant problems for the Moldovan social services system, which is still largely based on the Soviet model and has been slow to adapt to modern health challenges such as HIV/AIDS.   State social services are severely underfunded and accessing social support is a very burdensome and complicated process.  Social stigma of people living with HIV/AIDS is still high, especially in rural areas, where village doctors routinely advise pregnant HIV positive mothers not to continue their pregnancies. Children of openly-HIV positive mothers and fathers also face stigmatization in school. According to recent statistics, transmission of HIV among IDUs is decreasing but heterosexual transmission is high, at 81 percent, with a 35 percent increase among the rural population and 34 percent among migrants. Every year, nearly 80 new cases of HIV infection among pregnant women are registered in a country of less than 4.5 million people.</t>
  </si>
  <si>
    <t>Mothers for Life began as a group of mothers of IDU's and people living with HIV in 1999 and was supported for many years as an initiative group by the NGO "New Life." The staff and volunteers of Mothers for Life decided that their work would be most effective if they focused primarily on providing services for mothers and children living with or affected by HIV/AIDS, so they registered as an independent NGO in 2007.   The organization provides psychosocial and material support to women living with HIV and children living with and or/ affected by HIV and their families. In rural areas, Mothers for Life's support is often the only form of assistance available. The programs for women include self-support groups and peer to peer consultations, while the children's program consists of educational and psychological support for children. The organization is also involved in prevention measures, including informational campaigns for youth. Director Irina Belevtova is HIV positive and a former IDU who became involved with a group of former IDU's and HIV positive mothers in 1999 and who has run self-support groups for mothers and coordinated support programs for women in prisons.</t>
  </si>
  <si>
    <t>Most of the children of HIV positive parents that Mothers for Life supports are not aware of their parents' HIV status. Mothers for Life recognizes that children affected by HIV/AIDS need additional psychological and educational support to prepare them for entry into schools and into a society that still stigmatizes mothers and children affected by HIV. Twice a week, children that are HIV positive and children of mothers that are HIV positive attend sessions conducted by teachers and psychologists to develop the children's creative skills and unique abilities in different academic subjects. Mothers for Life also organizes a variety of leisure activities for the children as well as seminars for the parents of the children on improving the quality of their parental skills. GFC's grant will support the expansion of Mothers for Life educational programs for children and prevention programs in schools.</t>
  </si>
  <si>
    <t>League of People Living with HIV/AIDS</t>
  </si>
  <si>
    <t>11913</t>
  </si>
  <si>
    <t>Rajasthan</t>
  </si>
  <si>
    <t>Manav Aashrita Sansthan</t>
  </si>
  <si>
    <t>Human Literacy Society</t>
  </si>
  <si>
    <t xml:space="preserve">transportation and training costs. </t>
  </si>
  <si>
    <t xml:space="preserve">Manav Aashrita Sansthan (MAS) focuses on education, health, women’s empowerment, and participatory governance and works with the most vulnerable and marginalized tribal populations, which are predominantly Muslim, in southern Rajasthan. </t>
  </si>
  <si>
    <t>GFC supports the Young Girls Collective, which provides empowerment opportunities and leadership training to tribal girls and adolescents and engages the community to address issues such as early marriage, teen pregnancy, unsafe childbirth and abortion, and gender equality.</t>
  </si>
  <si>
    <t>Over the course of its relationship with GFC, MAS has made use of several GFC value-added services, including Knowledge Exchange participation and an organizational development award. The organization has nearly tripled its budget and more than tripled the number of beneficiaries. MAS will continue to provide high-quality services for a hard-to-reach population of young women in rural western India.</t>
  </si>
  <si>
    <t>Percentage of adolescent girls demonstrating an increased awareness of relevant health issues</t>
  </si>
  <si>
    <t>Child Relief and You</t>
  </si>
  <si>
    <t>11531</t>
  </si>
  <si>
    <t>salaries, trainings, travel, and operating costs.</t>
  </si>
  <si>
    <t>Manav Aashrita Sansthan (MAS) focuses on education, health, women's empowerment, and participatory governance and works with the most vulnerable and marginalized tribal populations, which are predominantly Muslim, in southern Rajasthan.</t>
  </si>
  <si>
    <t>GFC supports the Young Girls Collective, which provides empowerment opportunities and leadership training to roughly 300 tribal girls and adolescents and engages the community to address issues such as early marriage, teen pregnancy, unsafe childbirth and abortion, and gender equality.</t>
  </si>
  <si>
    <t>MAS has expanded its program reach during its four-year partnership with GFC. The organization has benefited from several value-added services, including an opportunity grant, participation in a Knowledge Exchange, and an organizational development award focusing on fundraising and communication. MAS has strengthened its partnerships with local and national networks and is positioned to exit from GFC funding within the next few years.</t>
  </si>
  <si>
    <t>Child Relif and You</t>
  </si>
  <si>
    <t>Life Insurance Corporation India</t>
  </si>
  <si>
    <t>10232.03</t>
  </si>
  <si>
    <t>MAS focuses on education, health, women's empowerment, and participatory governance and works with the most vulnerable and marginalized tribal populations, which are predominantly Muslim, in southern Rajasthan.</t>
  </si>
  <si>
    <t>Our grant supports the Young Girls Collective, which provides empowerment opportunities and leadership training to roughly 200 tribal girls and adolescents and engages the community to address issues such as early marriage, teen pregnancy, unsafe childbirth and abortion, and gender equality.</t>
  </si>
  <si>
    <t>Life Insurance Corporation</t>
  </si>
  <si>
    <t>10232.02</t>
  </si>
  <si>
    <t>Our grant supports the Young Girls Collective, which provides empowering opportunities and leadership training to roughly 105 tribal girls and adolescents and engages the community to address issues such as early marriage, teen pregnancy, unsafe childbirth and abortion, and gender equality.</t>
  </si>
  <si>
    <t>Rajasthan is the largest state in India, containing most of the Thar Desert and sharing a border with Pakistan in the west. Rajasthan is also home to many denotified tribal groups-ethnic groups once officially criminalized and still heavily discriminated against in Indian society. After the Criminal Tribes Act was passed by the British colonial government in 1871, notified tribes were subject to arrest without cause, forced resettlement, and extensive government monitoring through fingerprinting. While the original law was repealed in 1959, the subsequently passed Habitual Offenders Acts continued to criminalize nomadic tribes based solely on their ethnicity. The UN Committee on the Elimination of Racial Discrimination requested that these repressive laws be repealed in 2007, and in recent years some progress has been made in increasing access to government services in tribal areas. Lack of access to quality education and healthcare, systemic discrimination based on ethnicity, and early marriage (47 percent of Indian girls are married before the age of 18) continue to threaten youth development and opportunities for youth in the region.</t>
  </si>
  <si>
    <t>Founded in 1995, Manav Aashrita Sansthan (MAS) focuses on education, health, women's empowerment, and participatory governance. It works with the most vulnerable and marginalized tribal populations, which are predominantly Muslim, in about 104 small villages in southern Rajasthan. The organization's issue areas include the exploitation of working children, gender inequality, sexual abuse, and inadequate access to education and health facilities. MAS encourages a participatory development approach by supporting the creation of local, village, and tribal networks of young women and girls and by working with these youth groups to ensure access to quality education, employment, and income generation opportunities. The youth groups also participate in awareness trainings on issues such as child marriage and migration, and work to promote local culture, sports, and games. MAS is particularly impressive in that it has a strong community mobilization model in a very isolated area, advocating for policy change by participating in a wider network of community-based NGOs. MAS director Ajmal Singh Chouhan, a well-known community leader, plays a key role in the national NGO networks working on tribal rights.</t>
  </si>
  <si>
    <t>Through ten groups (called Kishori groups) of tribal girls between the ages of 11 and 18, the Young Girls Collective engages the community to address issues such as early marriage, health concerns, teen pregnancies, unsafe childbirth and abortions, and gender equality and empowerment. The Young Girls Collective is guided by MAS senior staff and senior volunteers and holds weekly meetings with the local community. Under this program, leadership trainings are also conducted to enable the girls to assume an active role in various national and state networks. The program's activities to build participants' self-respect and self-image help integrate the tribal girls into mainstream society.</t>
  </si>
  <si>
    <t>In Year 2, MAS received funding from CRY for programs in 22 villages. In Year 3, the funding was reduced to only 12 villages, decreasing MAS's budget.</t>
  </si>
  <si>
    <t>10232.01</t>
  </si>
  <si>
    <t>The Young Girls Collective provides empowering opportunities and leadership training to roughly 105 tribal girls and adolescents and engages the community to address issues such as early marriage, teen pregnancy, unsafe childbirth and abortion, and gender equality.</t>
  </si>
  <si>
    <t>Child Rights and You (CRY), the biggest funder of MAS, revised the project and increased funding in exchange for MAS's commitment to upgrade processes.</t>
  </si>
  <si>
    <t>Last year, MAS received increased funding from CRY.</t>
  </si>
  <si>
    <t>12871</t>
  </si>
  <si>
    <t>Cabarete</t>
  </si>
  <si>
    <t>Mariposa DR Foundation</t>
  </si>
  <si>
    <t>Mariposa (Butterfly) DR Foundation</t>
  </si>
  <si>
    <t>the salaries of the office manager, psychologist, and literacy coordinator.</t>
  </si>
  <si>
    <t>Using a gender-based approach to tackling development issues, the Mariposa DR Foundation works to ensure a safe passage for girls from adolescence to adulthood by focusing on experiential learning, academic enrichment, health and wellness, community engagement, and summer programs.</t>
  </si>
  <si>
    <t>GFC supports Mariposa's Center for Girls, which works to empower participants and provides access to education, skills training, leadership opportunities, and sports activities through its daily afterschool programming and summer camps.</t>
  </si>
  <si>
    <t xml:space="preserve">During the course of GFC’s partnership, Mariposa’s budget and the number of girls served have grown exponentially. At the start of the partnership, the organization relied on shared public spaces to run its programs and did not have the capacity to provide its participants with a full range of ongoing support services. Today, the organization has its own fully equipped center, where it provides comprehensive services and programming to 150 girls six days per week. As a result of its work, Mariposa has elevated the profile of girls in the community. This past year, the organization had the highest number of girls to graduate from high school yet, and one of the girls won a scholarship to attend university abroad. GFC’s support has allowed Mariposa to expand its staff and invest in local talent, including a full-time office manager, a psychologist, and a literacy program coordinator, all of whom are from the local community. Mariposa has also received increased international recognition through its membership in the Girls Not Brides global partnership. Through a GFC opportunity grant for Mariposa staff to attend the 2016 Women Deliver Conference, the organization was able to make key strategic connections and share its work with a wider audience. </t>
  </si>
  <si>
    <t>Number of girls who become pregnant before the age of 19</t>
  </si>
  <si>
    <t>Red Robin International</t>
  </si>
  <si>
    <t>Hispanic Federation</t>
  </si>
  <si>
    <t>Dunn Family Foundation</t>
  </si>
  <si>
    <t>12931</t>
  </si>
  <si>
    <t>12933</t>
  </si>
  <si>
    <t>Located in the northern part of the Dominican Republic, Cabarete is a small beachside town that has become a primary tourist destination for water sports and adventure travel. As such, Cabarete has a large expatriate population, and the extreme income disparity between the foreign and local Dominican communities is starkly evident. Behind the elegant hotels and resorts are hundreds of families living in extreme poverty. Sex tourism is prevalent, with impoverished girls and young women especially vulnerable to being exploited. In addition, traditional gender norms burden girls with a larger share of household and care duties and undervalue their abilities. As a result, many girls become pregnant or married before age 18, making it difficult for them to finish their education, find well-paid work, and escape the cycle of poverty. Since 2009, Mariposa DR Foundation has worked to ensure that girls aged 8 to 19 in Cabarete receive a quality education, know their rights, and have the skills they need to thrive and become economically independent women. In the past three years, not a single Mariposa girl has become pregnant.
During the course of GFC’s partnership, Mariposa’s budget and the number of girls served have grown exponentially. At the start of the partnership, the organization relied on shared public spaces to run its programs and did not have the capacity to provide its participants with a full range of ongoing support services. Today, the organization has its own fully equipped center, where it provides comprehensive services and programming to 150 girls six days per week. As a result of its work, Mariposa has elevated the profile of girls in the community. More Mariposa girls than ever before graduated from high school this past year, and one of the girls won a scholarship to attend university abroad. GFC’s support has allowed Mariposa to expand its staff and invest in local talent, including a full-time office manager, a psychologist, and a literacy program coordinator, all of whom are from the local community. Mariposa has also received increased international recognition through its membership in the Girls Not Brides global partnership. Through a GFC opportunity grant for Mariposa staff to attend the 2016 Women Deliver Conference, the organization was able to make key strategic connections and share its work with a wider audience.</t>
  </si>
  <si>
    <t>12544</t>
  </si>
  <si>
    <t>the salaries of a full-time psychologist, program coordinator, and an office manager.</t>
  </si>
  <si>
    <t>GFC supports the Girls' Academic and Leadership Program, which works to empower participants and provides access to education, skills training, leadership opportunities, and sports activities through its biweekly workshops and girls-only summer leadership program.</t>
  </si>
  <si>
    <t xml:space="preserve">Through GFC’s support, Mariposa has been able to develop its core Dominican staff and strengthen its internal systems, allowing the organization to provide 30 different activities to 150 girls six days per week, develop and maintain local and international partnerships, and successfully host large numbers of volunteers and service groups. Mariposa continues to grow and innovate--most notably, this year brought the completion and inauguration of the organization’s Julia Álvarez Children’s Library, as well as plans to build an international girl museum as part of its Mariposa Center for Girls. The organization has also become so well-regarded for the strength of its art and music programs that the Mariposa girls are often invited to perform at local venues and special events in the community. GFC will continue to provide support to build the strength of Mariposa’s local staff and community partnerships. </t>
  </si>
  <si>
    <t>Mariposa has made significant progress in ML&amp;E, including the development of the organization’s theory of change.</t>
  </si>
  <si>
    <t>Johnson Charitable Gift Fund</t>
  </si>
  <si>
    <t>12166</t>
  </si>
  <si>
    <t>the salaries of a full-time psychologist, one program coordinator and an office manager.</t>
  </si>
  <si>
    <t>This year marked a new beginning for the Mariposa DR Foundation. After the grand opening of the Mariposa Center for Girls, the organization began to serve its beneficiaries six days a week and to provide opportunities for the girls to participate in any activity they want to be part of. At the new center, the organization now offers sports, including water sports, to help ensure that every girl is involved in at least one physical activity. In addition, the Mariposa DR Foundation is now starting a high-school scholarship program, in addition to sending 105 girls to local schools to provide them with the best education in the area. Not only has the new center allowed the expansion of the organization’s programming, but it has given the participants and the community a new sense of pride.</t>
  </si>
  <si>
    <t>This past year, the Mariposa DR Foundation successfully increased and diversified its funding sources, leading to a rise in expenditure budget.</t>
  </si>
  <si>
    <t>Thanks to the completion of its new center, called the Mariposa Center for Girls, the organization has been able to elevate its programming and visibility around the world. Mariposa was invited to join Girls Not Brides, a global partnership of more than 400 civil society organizations from over 60 countries that are committed to ending child marriage.</t>
  </si>
  <si>
    <t>Dunn Family Charitable Foundation</t>
  </si>
  <si>
    <t>Nell Newman Foundation</t>
  </si>
  <si>
    <t>Jon Wagner</t>
  </si>
  <si>
    <t>Ounavarra Capital</t>
  </si>
  <si>
    <t>11738</t>
  </si>
  <si>
    <t>the salaries of a full-time psychologist, two program coordinators, and an office manager.</t>
  </si>
  <si>
    <t xml:space="preserve">Using a gender-based approach to tackling development issues, the Mariposa DR Foundation works to ensure a safe passage for girls from adolescence to adulthood by focusing on experiential learning, academic enrichment, health and wellness, community engagement, and summer programs. </t>
  </si>
  <si>
    <t xml:space="preserve">Mariposa has created a more robust set of services by providing targeted programs based on age and vulnerability, which has led to a better impact among its beneficiaries. In response to increased demand for its services from the girls in its community, Mariposa purchased a large piece of property in 2013, and the organization now operates from its new location  and is providing more courses and activities for its participants. In March 2013, a Mariposa staff member participated in GFC's South America Knowledge Exchange in Medellín, Colombia. Mariposa is a high-capacity grantee, and GFC will begin to prepare the organization for exit. </t>
  </si>
  <si>
    <t>The quality of work provided by Mariposa has dramatically increased its visibility and sources of funding. In May 2013, Mariposa was selected as one of four organizations under the Girl Effect umbrella to receive the Crystal of Hope Award for their work with HIV/AIDS.</t>
  </si>
  <si>
    <t>Lon &amp; Deborah Bouknight</t>
  </si>
  <si>
    <t>Edward &amp; Elizabeth Thorndike</t>
  </si>
  <si>
    <t>11374</t>
  </si>
  <si>
    <t>salaries for staff, including a full-time psychologist, a program assistant, and resource center coordinators.</t>
  </si>
  <si>
    <t xml:space="preserve">Using a gender-based, holistic approach to tackling development issues, the Mariposa DR Foundation works to ensure a safe passage for girls from adolescence to adulthood by focusing on experiential learning, academic enrichment, health and wellness, community engagement, summer programs, and international awareness. </t>
  </si>
  <si>
    <t>GFC supports the Girls’ Academic and Leadership Program, which works to empower participants and provides access to education, skills training, leadership opportunities, and sports activities through its biweekly workshops and girls-only summer leadership program.</t>
  </si>
  <si>
    <t>By working directly with family members and providing incentives for participation, Mariposa has been able to increase participant attendance rates from 70 percent to 95 percent in just one year. Last year, Mariposa won the GlobalGiving Girl Effect Challenge as a result of its networking and extensive outreach.</t>
  </si>
  <si>
    <t>Deborah and Lon Bouknight</t>
  </si>
  <si>
    <t>Edward and Elizabeth Thorndike</t>
  </si>
  <si>
    <t>11034</t>
  </si>
  <si>
    <t>Using a gender-based approach to tackling development issues, the Mariposa DR Foundation works to ensure a safe passage for girls from adolescence to adulthood.</t>
  </si>
  <si>
    <t>Our grant supports the Girls' Academic and Leadership Program, which works to empower participants and provides access to education, skills training, leadership opportunities, and sports activities through its biweekly workshops and girls-only summer leadership program.</t>
  </si>
  <si>
    <t>The tourism industry is one of the largest employers in the Dominican Republic and one of the top three economic drivers of the country's GDP. This Caribbean nation is home to vast natural resources and beach attractions, and towns are often developed to welcome tourists with elegant accommodations and luxuries that only foreigners can afford. Located in the northern part of the Dominican Republic, Cabarete is a small beachside town that has become a primary tourist destination for water sports and adventure travel. With a population of 17,000, Cabarete has a large expatriate community, and extreme income disparities are starkly evident. Behind the five-star resorts are hundreds of families living in extreme poverty, often eating only one meal a day and lacking access to potable water, electricity, education, and health services. In 2008, Cabarete experienced an economic boom that brought scores of Haitians and Dominicans to work in the tourism industry. In the years since, the job market has become dismal, and sex tourism has been on the rise as desperate woman and adolescent girls look for income to sustain their families.</t>
  </si>
  <si>
    <t>Founded in 2009, the Mariposa DR Foundation tackles development issues from a gender-based perspective, focusing on addressing the needs of adolescent girls. Mariposa works to ensure access to free and quality education, promote healthy habits and HIV/AIDS awareness, and provide a safe environment within the community where adolescent girls can build confidence and develop a strong sense of self. The organization firmly believes that significant changes can be realized through empowering adolescent girls and provides individualized services according to each girl's particular needs and life goals. Mariposa supports Haitian and Dominican girls aged 8 to 19 by educating them and empowering them to lead a healthy life and have a safe passage from adolescence to adulthood. Mariposa's founder and director, Patricia Thorndike Suriel, has lived in Cabarete since 1992. In 2002, she changed her career to full-time community work and founded the Dominican Republic Mentoring and Education Project. Seven years later, she moved to tackle community-based issues with a gender-based approach and created the Mariposa Foundation.</t>
  </si>
  <si>
    <t>With a focus on experiential learning, the Mariposa Foundation encourages girls to be active participants in the learning process through its academic and leadership program. During the school year, girls attend biweekly English and health classes lead by local staff and community members, and on the weekends they participate in the organization's leadership program, which brings the girls together for educational and sports activities, art projects, guest speakers, community service, environmental projects, and field trips. In the summer, these activities are further enhanced at an annual girls-only leadership camp that encompasses all the themes focused on throughout the year. In addition, staff, community members, and partner organizations conduct discussions, trainings, and workshops throughout the year on topics such as health, job training, economic empowerment, education, and leadership. Mariposa works closely with parents and family members to ensure their support of the girls' development and, when possible, involves family members in its activities. A GFC grant this year will provide support for general operating costs and a full-time psychologist who will work directly with program participants.</t>
  </si>
  <si>
    <t>11519</t>
  </si>
  <si>
    <t>Mary M. Momolu Development Foundation</t>
  </si>
  <si>
    <t>Jarwlee Geegbe (GFC grantee partner Rescue Alternatives Liberia, Liberia)</t>
  </si>
  <si>
    <t>teacher stipends, instructional materials, and operating expenses.</t>
  </si>
  <si>
    <t xml:space="preserve">The Mary M. Momolu Development Foundation’s school provides quality early childhood and primary education to children under the age of 12, using the national curriculum as a guide. </t>
  </si>
  <si>
    <t>GFC supports the preschool, which focuses on individualized instruction that is student centered and developmentally appropriate, includes nutritional and medical support, and places emphasis on helping the children develop a strong sense of self, with staff actively encouraging them to express themselves freely and openly.</t>
  </si>
  <si>
    <t>Last year, the Mary M. Momolu Development Foundation expanded its services to accommodate the needs of its student body, adding three grade levels and expanding its facilities and staff size accordingly. The organization was connected to the ArcelorMittal Foundation by GFC, which resulted in a new institutional relationship and funding. Additionally, the organization reports that parents are more involved with the school and volunteering at school activities.</t>
  </si>
  <si>
    <t>Percentage of eligible students who transitioned into formal schools</t>
  </si>
  <si>
    <t>While the organization functions effectively, it is growing away from GFC's model. With access to early childhood and primary education increasing in Monrovia, its services are no longer unique. In addition, the organization is moving away from needs-based direct services and operating more like a private school. Given these factors, it is well positioned for exit.</t>
  </si>
  <si>
    <t>Acelor-Mittal - USA</t>
  </si>
  <si>
    <t>Mary M. Momolu Foundation</t>
  </si>
  <si>
    <t>Tuition</t>
  </si>
  <si>
    <t>Parents and Community Contribution</t>
  </si>
  <si>
    <t>10258.03</t>
  </si>
  <si>
    <t>The Mary M. Momolu Development Foundation's school provides quality early childhood and primary education, using the national curriculum as a guide, to children under the age of 12.</t>
  </si>
  <si>
    <t>Our grant supports the preschool, which focuses on individualized instruction that is student centered and developmentally appropriate, includes nutrition and medical support, and places emphasis on helping the children develop a strong sense of self, with staff actively encouraging them to express themselves freely and openly.</t>
  </si>
  <si>
    <t>Years of civil conflict have inflicted extensive damage on Liberia's population and its infrastructure, particularly the education sector. It is estimated that nearly half a million children under the age of 18, or almost half the student population, are currently out of school. According to national statistics, about 60 percent of boys and girls are not enrolled in preprimary schooling. The government, under the leadership of President Ellen Johnson Sirleaf, has made access to primary and secondary education an important component of its reconstruction policies. However, early childhood education has not placed as prominently on the national agenda, and currently few public preschools exist, making early childhood education a luxury for those who can afford private schooling. Unfortunately, with 80 percent of the population living below the national poverty line, a large number of children grow up never having received formal early childhood education.</t>
  </si>
  <si>
    <t>Established in 2004, the Mary M. Momolu Development Foundation (Triple M Foundation) aims to give poor Liberian children access to quality preschool and primary education. Operating in the Jamaica Road community, one of the poorest neighborhoods in the capital city of Monrovia, Triple M currently runs the Solid Education School System, an early learning center and early primary school for children between the ages of 1 and 12. The foundation hopes to expand its activities to include a formal primary school through grade 6 that gives children from extremely poor homes access to superior education. Founder Mary M. Momolu, a Liberian nurse who grew up in a family of 14 and attended school for the first time at the age of 12, uses her childhood experiences as inspiration for her commitment to giving Liberia's children the type of access to education she was denied as a child because of poverty.</t>
  </si>
  <si>
    <t>The Solid Education School System, the first preschool in the Jamaica Road community, provides quality early childhood education and early primary education for children between the ages of 2 and 9. Using the national curriculum as a guide, the school implements an innovative early childhood curriculum that focuses on individualized instruction that is student-centered and developmentally appropriate. In addition to learning to read, write, and count, the children receive nutrition and medical support. Focus is placed on helping the children develop a strong sense of self, with staff actively encouraging them to express themselves freely and openly. When the school first opened its doors in 2004, only eight students registered; today, it is serving a total of 210 students and has grown to include grades 1 through 4 to help the children access primary school without interruption.</t>
  </si>
  <si>
    <t>The increase in Triple M's OCI scores in planning and fundraising reflects the organization's efforts to better plan out its academic year and organize various fundraising activities.</t>
  </si>
  <si>
    <t>10258.02</t>
  </si>
  <si>
    <t>The Mary M. Momolu Development Foundation's preschool provides quality early childhood education, using the national curriculum as a guide, to children under the age of 9.</t>
  </si>
  <si>
    <t>Our grant supports the preschool, which focuses on individualized instruction that is student-centered and developmentally appropriate, includes nutrition and medical support, and places emphasis on helping the children develop a strong sense of self, with staff actively encouraging them to express themselves freely and openly.</t>
  </si>
  <si>
    <t>Years of civil conflict have inflicted extensive damage on Liberia's population and its infrastructure, particularly the education sector. It is estimated that nearly half a million children under the age of 18, or approximately half the student population, are currently out of school. According to national statistics, about 60 percent of boys and girls are not enrolled in preprimary schooling. The government, under the leadership of President Ellen Johnson Sirleaf, has made access to primary and secondary education an important component of its reconstruction policies. However, early childhood education has not placed as prominently on the national agenda, and currently few public preschools exist, making early childhood education a luxury for those who can afford private schooling. Unfortunately, with 80 percent of the population living below the national poverty line, a large number of children grow up never having received formal early childhood education.</t>
  </si>
  <si>
    <t>Established in 2004, the Mary M. Momolu Development Foundation (Triple M Foundation) aims to give poor Liberian children access to quality preschool and primary education. Operating in the Jamaica Road community, one of the poorest neighborhoods in the capital city of Monrovia, Triple M currently runs the Solid Education School System, an early learning center and early primary school for children between the ages of 2 and 9. The foundation hopes to expand its activities to include a formal primary school through grade 6 that gives children from extremely poor homes access to superior education. Founder Mary M. Momolu, a Liberian nurse who grew up in a family of 14 and attended school for the first time at the age of 12, uses her childhood experiences as inspiration for her commitment to giving Liberia's children the type of access to education she was denied as a child because of poverty.</t>
  </si>
  <si>
    <t>The Solid Education School System, the first preschool in the Jamaica Road community, provides quality early childhood education and early primary education for children between the ages of 2 and 9. Using the national curriculum as a guide, the school implements an innovative early childhood curriculum that focuses on individualized instruction that is student-centered and developmentally appropriate. In addition to learning to read, write, and count, the children receive nutrition and medical support. Focus is placed on helping the children develop a strong sense of self, with staff actively encouraging them to express themselves freely and openly. When the school first opened its doors in 2004, only eight students registered; today, it is serving a total of 210 students and has grown to include grades 1, 2, and 3 to help the children access primary school without interruption.</t>
  </si>
  <si>
    <t>In the last year, Triple M started to count children in the surrounding community who play on the school's grounds as part of its indirect beneficiaries. The group also started to count parents, guardians, teachers, and its staff as adult beneficiaries.</t>
  </si>
  <si>
    <t>Triple M strengthened its human resources, organizing two in-service teacher workshops for 16 teachers and staff.</t>
  </si>
  <si>
    <t>In Year 1, Triple M finished a construction project at its school, which explains the decrease in the organization's budget from Year 1 to Year 2. Triple M has identified resource mobilization as a priority in the next year.</t>
  </si>
  <si>
    <t>10258.01</t>
  </si>
  <si>
    <t>The Mary M. Momolu Development Foundation's preschool provides quality early childhood education, including nutrition and medical support, to children under the age of 9.</t>
  </si>
  <si>
    <t>Using the national curriculum as a guide, the preschool focuses on individualized instruction that is student-centered and developmentally appropriate, and emphasis is placed on helping the children develop a strong sense of self, with staff actively encouraging them to express themselves freely and openly.</t>
  </si>
  <si>
    <t>Years of civil conflict have inflicted extensive damage on Liberia's population and its infrastructure, particularly the education sector. It is estimated that nearly half a million children under the age of 18, or approximately half the student population, are currently out of school. Although statistics on preprimary school enrollment are not available, it is believed that a large number of children under the age of 6 are also not in school. The government, under the leadership of President Ellen Johnson Sirleaf, has made access to primary and secondary education an important component of its reconstruction policies. However, early childhood education has not placed as prominently on the national agenda, and currently few public preschools exist, making early childhood education a luxury for those who can afford private schooling. Unfortunately, with 80 percent of the population living below the national poverty line, a large number of children grow up never having received formal early childhood education.</t>
  </si>
  <si>
    <t>Established in 2004, the Mary M. Momolu Development Foundation (Triple M Foundation) aims to give poor Liberian children access to quality preschool and primary education. Operating in the Jamaica Road community, one of the poorest neighborhoods in Monrovia, Liberia's capital, Triple M Foundation currently runs the Solid Education School System, an early learning center for children between the ages of 2 and 9. Over time, the foundation hopes to expand its activities to include a formal primary school that gives children from extremely poor homes access to superior education. Founder Mary M. Momolu, a Liberian nurse who grew up in a family of 14 and attended school for the first time at the age of 12, uses her childhood experiences as inspiration for her commitment to giving Liberia's children the type of access to education she was denied as a child because of poverty.</t>
  </si>
  <si>
    <t>The OCI metric requires further dialogue with the grantee.</t>
  </si>
  <si>
    <t>Last year, Triple M finished a construction project at its school, which explains the decrease in the organization's budget. Triple M has identified resource mobilization as a priority in the next year.</t>
  </si>
  <si>
    <t>13179</t>
  </si>
  <si>
    <t>Masoom</t>
  </si>
  <si>
    <t>Innocent</t>
  </si>
  <si>
    <t>Pooja Warier, (UnLtd, India)</t>
  </si>
  <si>
    <t>Percentage of students who passed the 10th standard exam</t>
  </si>
  <si>
    <t>12596</t>
  </si>
  <si>
    <t>Approximately 30,000 to 40,000 youth between the ages of 14 and 19 study in the 210 night schools in the state of Maharashtra. Night schools serve the growing youth population in India who work during the day to support themselves. Only 2 to 3 percent of night-school students are adequately prepared for good jobs. Over the years, little priority has been placed on improving the quality and infrastructure of these schools. Masoom, formally established in 2008 but working since 2006, is committed to ensuring quality education for the underprivileged students in night schools by strengthening the night schools’ methodologies and curriculum and by tailoring the schools’ operation to the needs of the students. Masoom implements intervention programs in the night schools, which are run by the state government and charitable organizations. Masoom’s vision is to support youth in improving their lives. The organization’s programs are based on director Nikita Ketkar’s in-depth research on the educational needs of night-school students. 
Masoom is a pioneer in implementing comprehensive programs to improve educational standards in existing night schools and is recognized as a national leader in improving the quality of education for underprivileged children. Masoom has expanded its program from two to 57 night schools since GFC started funding the organization in 2008, and has ambitious plans to expand to 210 schools by 2020. Masoom was an extremely nascent organization, with a budget of only $2,000, when it became a GFC grantee. Since then, it has increased its budget by 16,209%, increased the number of youth served from 200 to 2,250, and expanded its programs and visibility. GFC sees great potential in Masoom for increased national visibility, international recognition, and replication of its model. For these reasons, Masoom was given the Global Rising Stars Award in 2014. Additionally, the organization has benefited from several of GFC’s value-added services, including four opportunity grants, an organizational development award focusing on planning and fundraising, a technology grant for the creation of vlogs by adolescent girls, and participation in the 2013 and 2015 South Asia Knowledge Exchanges. GFC has leveraged additional funding for Masoom from several organizations, including Credit Suisse and the Michael and Susan Dell Foundation.</t>
  </si>
  <si>
    <t>12666</t>
  </si>
  <si>
    <t>salaries, communication materials, and teacher trainings.</t>
  </si>
  <si>
    <t xml:space="preserve">Masoom ensures quality education for underprivileged students in night schools by strengthening the schools’ methodologies and curriculum and by customizing the schools’ operation to the needs of the students. </t>
  </si>
  <si>
    <t>GFC supports Masoom’s educational interventions, which facilitate the holistic development of night-school students aged 14 to 24 by offering music, sports, nutritional supplements, English conversation, life skills, science, and vocational training opportunities.</t>
  </si>
  <si>
    <t>Over the course of its partnership with GFC, Masoom has grown from an extremely nascent organization with a budget of $2,000 to a mature organization with a budget of $350,708 and has increased the annual number of youth served from 200 to 4,323. It has positioned itself as a pioneer in implementing comprehensive programs to raise educational standards in night schools and is recognized as a national leader in improving the quality of education for underprivileged children. Masoom has expanded its program from two to 57 night schools since becoming a GFC partner, with plans to expand to 210 schools by 2020. GFC sees great potential in Masoom for increased national visibility, international recognition, and replication of its model. For these reasons, Masoom was given a Global Rising Stars Award in 2014 and a Sustainability Award in 2016. The organization has benefited from GFC’s capacity-building support, including assistance with gaining funding from other organizations and individuals. Masoom is well positioned to exit and take on a mentorship role for new GFC grassroots partners in South Asia.</t>
  </si>
  <si>
    <t>Tech Mahindra Foundation</t>
  </si>
  <si>
    <t>MSDF</t>
  </si>
  <si>
    <t>IDFC</t>
  </si>
  <si>
    <t>Intervida</t>
  </si>
  <si>
    <t>ANZ</t>
  </si>
  <si>
    <t>12358</t>
  </si>
  <si>
    <t>Masoom ensures quality education for underprivileged students in night schools by strengthening the schools’ methodologies and curriculum and by customizing the schools’ operation to the needs of the students.</t>
  </si>
  <si>
    <t>Masoom has grown from a nascent organization with a small budget to a leader in the education field and is using their increased capacity and visibility to strengthen civil society in India. The organization has evolved from using a service-delivery approach to creating an income-generating arm and is empowering others in the field to improve their work. Masoom was given the Global Rising Stars Award this past year and has recently been awarded an opportunity grant to attend the annual Asian Venture Philanthropy Network Forum to leverage funds. The founder and director also participated in the regional Knowledge Exchange which enabled the organization to form regional relationships with other GFC partners and to increase their capacity in Child Rights and Protection. With a revenue generation model, Masoom is well positioned for exit. GFC will support Masoom’s transition by continuing to identify leveraging opportunities with other funders to advance their work and impact.</t>
  </si>
  <si>
    <t>Masoom’s expenditure budget increased by over $150,000 due to adding 14 night schools.</t>
  </si>
  <si>
    <t>Masoom has actively pursued GFC’s value-added services to increase the organization’s capacity and the quality of its work. Masoom’s model is now recognized internationally.</t>
  </si>
  <si>
    <t>IDFC Foundation</t>
  </si>
  <si>
    <t>Michael &amp; Susan Dell Foundation</t>
  </si>
  <si>
    <t>11772</t>
  </si>
  <si>
    <t>salaries, rent, communication materials, and administrative costs.</t>
  </si>
  <si>
    <t>Masoom ensures quality education for underprivileged students in night schools by strengthening the schools' methodologies and curriculum and by customizing the schools' operation to the needs of the students.</t>
  </si>
  <si>
    <t>GFC supports Masoom's educational interventions, which facilitate the holistic development of night-school students aged 14 to 24 by offering music, sports, nutritional supplements, English conversation, life skills, science, and vocational training opportunities.</t>
  </si>
  <si>
    <t>GFC began supporting Masoom when it was an extremely nascent organization, with a budget of only $2,000. Throughout its partnership, Masoom has taken advantage of GFC value-added services and has significantly increased its budget and the number of children served. Masoom is currently developing strategies to scale its reach to 40 night schools by 2016. GFC plans to support the organization in these ambitious growth goals as Masoom prepares for exit.</t>
  </si>
  <si>
    <t>Masoom is a pioneer in implementing comprehensive programs to improve educational standards in existing night schools in Maharashtra. The organization's innovative methodology is based on customizing the schools' operation and curriculum to the needs of the students. Masoom has expanded its program from five to 15 night schools, with ambitious plans for further growth. GFC sees great potential in Masoom for national and international recognition, replication of its model,  and increased visibility for its amazing work.</t>
  </si>
  <si>
    <t>Michael and Susan Dell Foundation</t>
  </si>
  <si>
    <t>Australia and Newzealand  Bank</t>
  </si>
  <si>
    <t>The Bombay Community Public Trust</t>
  </si>
  <si>
    <t>11973</t>
  </si>
  <si>
    <t>scholarships, salaries, vocational certifications, and administrative costs.</t>
  </si>
  <si>
    <t>GFC began supporting Masoom when it was an extremely nascent organization, with a budget of only $2,000. Throughout its partnership, Masoom has taken advantage of GFC value-added services and has significantly increased its budget and the number of children served. Masoom is currently developing strategies to scale its reach to 40 night schools by 2016. GFC plans to support the organization in these ambitious growth goals as Masoom is prepared for exit.</t>
  </si>
  <si>
    <t>Reality Gives</t>
  </si>
  <si>
    <t>11336</t>
  </si>
  <si>
    <t>salaries, rent, educational materials, and administrative costs.</t>
  </si>
  <si>
    <t xml:space="preserve">Masoom ensures quality education for underprivileged students in night schools by strengthening the schools’ methodologies and curriculum and by tailoring the schools’ operation to the needs of the students. </t>
  </si>
  <si>
    <t xml:space="preserve"> GFC supports Masoom’s educational interventions, which facilitate the holistic development of night-school students aged 14 to 24 by offering music, sports, nutritional supplements, English conversation, life skills, science, and vocational training opportunities.</t>
  </si>
  <si>
    <t>Masoom was an extremely nascent organization, with a budget of only $2,000, when it became a GFC grantee. Since then, it has significantly increased its budget and the number of children served and has expanded its programs and visibility. The organization has benefited from many of GFC's value-added services, including networking and capacity-building opportunities. Masoom is currently developing strategies to scale its reach to 40 night schools by 2016, and GFC plans to support the organization for another year or two to assist with these ambitious growth plans. Masoom is an innovative grantee with huge potential for continued and sustainable growth and would be a great candidate to exit with a Maya Ajmera Sustainability Award.</t>
  </si>
  <si>
    <t>Masoom was the first organization in Maharashtra to implement comprehensive programs to improve educational standards in existing night schools. Masoom's innovative methodology is based on tailoring the schools' operation and curriculum to the needs of the students. The organization has expanded its program to 15 night schools and plans to expand further. GFC sees great potential in Masoom both for replication of its model and for national and international recognition and visibility for its incredible work.</t>
  </si>
  <si>
    <t>IL&amp;FS</t>
  </si>
  <si>
    <t>Bombay Community Public Trust / HDFC</t>
  </si>
  <si>
    <t>10014.03</t>
  </si>
  <si>
    <t>Masoom is focused on ensuring quality education for underprivileged students in night schools by strengthening the night schools' methodologies and curriculum and by tailoring the schools' operation to the needs of the students.</t>
  </si>
  <si>
    <t>Our grant supports Masoom's educational interventions, which facilitate the holistic development of youth in the night schools by including music, sports, nutritional supplements, English conversation, life skills, science education components, and vocational training opportunities for students aged 14 to 24.</t>
  </si>
  <si>
    <t>Despite the growing economic boom in India, there is marked disparity in the availability of decent education and skilled employment opportunities. Half of the country's estimated 480 million children and youth do not get an adequate education. Lack of education is one of the key stumbling blocks to the inclusion of marginalized citizens in India's burgeoning global economy. Despite several efforts made by the government, millions of poor children remain illiterate, and child labor further pushes them into the vortex of poverty. The children and young people studying in night schools, an often invisible population, work during the day and are among India's poorest people. Less than 30 percent are able to pass the tenth-grade standard board exam. About 30,000 to 40,000 youth between the ages of 14 and 19 study in the 210 night schools in the state of Maharashtra. Only 2 to 3 percent of night-school students are professionally well situated in good jobs. Over the years, little priority has been placed on improving the quality and infrastructure of these schools.</t>
  </si>
  <si>
    <t>Masoom, formally established in 2008 but working since 2006, is committed to ensuring quality education for the underprivileged students in night schools by strengthening the night schools' methodologies and curriculum and by tailoring the schools' operation to the needs of the students. A nascent, low-budget organization, Masoom has been implementing intervention programs in night schools, which are run by the state government and charitable organizations, by utilizing support from volunteers and from organizations such as UnLtd India, EdelGive Foundation, and the night schools teachers association. Masoom's vision is centered to support youth in learning to improve their lives. Its programs are based on Masoom director Nikita Ketkar's in-depth research assessing the educational needs of night-school students. Ketkar holds a master's degree in political science from Bombay University and resigned from Indian Civil Services to work directly with children and youth. The organization started intervention in two night schools and is currently partnering with 15 night schools in Mumbai.</t>
  </si>
  <si>
    <t>The night schools are run by nonprofit organizations and trusts, and staff and teachers are paid by the state education department. These schools cater to working children who are unable to attend school during the day. Masoom is the first organization in Maharashtra to implement comprehensive programs to improve educational standards in the existing night schools. Masoom's work has already started to increase public awareness of the existence of these schools and the need to improve the educational quality of their offerings. Masoom's intervention programs facilitate the holistic development of the night schools by including, sports, English conversation, life skills, vocational skills science education components and employment opportunities for students aged 14 to 24.</t>
  </si>
  <si>
    <t>The OCI score in year 3 was inflated, and the decreased score reflects the grantee's better understanding of the OCI tool after discussions and capacity building from the PO.</t>
  </si>
  <si>
    <t>ANZ Bank</t>
  </si>
  <si>
    <t>UnLtd India</t>
  </si>
  <si>
    <t>HDFC Bank</t>
  </si>
  <si>
    <t>10014.02</t>
  </si>
  <si>
    <t>Our grant supports the Intervention Program, which facilitates the holistic development of children and youth in the night schools by including music, sports, nutritional supplements, English conversation, life skills, and science education components.</t>
  </si>
  <si>
    <t>Masoom, formally established in 2008 but working since 2006, is committed to ensuring quality education for the underprivileged students in night schools by strengthening the night schools' methodologies and curriculum and by tailoring the schools' operation to the needs of the students. A nascent, low-budget organization, Masoom has been implementing intervention programs in night schools, which are run by the state government and charitable organizations, by utilizing support from volunteers and from organizations such as UnLtd India, Pratham, Salaam Bombay Foundation, and the night schools teachers association. Masoom's vision is centered on every child's right to learn, and its programs are based on Masoom director Nikita Ketkar's in-depth research assessing the educational needs of night-school students. Ketkar holds a master's degree in political science from Bombay University and resigned from Indian Civil Services to work directly with children.</t>
  </si>
  <si>
    <t>The night schools are run by nonprofit organizations, and staff and teachers are paid by the state education department. These schools cater to working children who are unable to attend school during the day. Masoom is the first organization in Maharashtra to implement comprehensive programs for night schools. Masoom's work has already started to increase public awareness of the existence of these schools and the need to improve the educational quality of their offerings. Masoom's intervention programs facilitate the holistic development of the night schools by including music, sports, English conversation, life skills, and science education components for students aged 14 to 24.</t>
  </si>
  <si>
    <t>Masoom has been working with consultants on organizational and programmatic development, with tremendous improvement. However, the self-assessment is subjectively inflated.</t>
  </si>
  <si>
    <t>GFC helped leverage new funding for Masoom, including from Credit Suisse.</t>
  </si>
  <si>
    <t>Credit Suisse</t>
  </si>
  <si>
    <t>First Source</t>
  </si>
  <si>
    <t>12985</t>
  </si>
  <si>
    <t>Mavi Kalem Social Assistance and Charity Association</t>
  </si>
  <si>
    <t xml:space="preserve">salaries, office supplies, and nutritional supplements. </t>
  </si>
  <si>
    <t>Mavi Kalem Social Assistance and Charity Association provides training about volunteerism for low-income children and women, assists the volunteers with forming their own projects, and runs an education program, a summer art club, movie nights, and a story-reading club for children.</t>
  </si>
  <si>
    <t>GFC supports the children’s education program, which offers courses in handicrafts, physics, language, math, music, and drama.</t>
  </si>
  <si>
    <t>Over the course of its relationship with GFC, Mavi Kalem received a number of GFC capacity-building inputs, including an organizational development award, an emergency grant to help Syrian refugees, and participation in two Knowledge Exchanges. With GFC staff guidance on organizational development, Mavi Kalem recently completed a two-year organizational restructuring process. As part of this process, Mavi Kalem documented its 15 years of best practices and included this legacy in organizational policy documents. The organization also developed guidelines to work with international donors. Strategic planning and resource development plans have been revised and updated, and future plans have changed accordingly. This process of development has recently helped attract new donors. In the past year, for example, Mavi Kalem began working with the Malala Foundation to provide Syrian refugee girls with educational services.  Mavi Kalem began as an NGO to address the needs of a community in Istanbul affected by an earthquake, and the organization has demonstrated its strength and sustainability by its ability to adapt and institutionalize its methods for serving vulnerable children and youth.</t>
  </si>
  <si>
    <t xml:space="preserve">Several programs ended in year 5, so the number of children served decreased in year 6. However, several new programs are starting this year, which will result in a big increase in the number of children served.   </t>
  </si>
  <si>
    <t>Malala Foundation</t>
  </si>
  <si>
    <t>12710</t>
  </si>
  <si>
    <t xml:space="preserve">salaries and utilities. </t>
  </si>
  <si>
    <t>Mavi Kalem was founded to assist children and youth affected by an earthquake in 1999. This experience has helped the organization respond to a new crisis in its community: the Syrian refugee crisis. Mavi Kalem continued to work with vulnerable Turkish children and youth last year, registering another 80 children, but also stretched its resources to work with 60 Syrian children. GFC assisted in this effort through an emergency grant to Mavi Kalem, which used the funds to buy winter clothes and boots for refugee children. In the past year, despite some fundraising challenges with long-term donors, Mavi Kalem successfully completed the GlobalGiving open challenge after getting an initial referral and recommendation from GFC.</t>
  </si>
  <si>
    <t>The organization used to count only beneficiaries of one project but is now counting all beneficiaries, including Syrian children who participate in its programs.</t>
  </si>
  <si>
    <t>The organization received less support from some of its long-term donors last year but was able to assist even more children.</t>
  </si>
  <si>
    <t>Canada Embassy Local Initiative Fund</t>
  </si>
  <si>
    <t>Empower</t>
  </si>
  <si>
    <t>EU Youth Volunteer Servise</t>
  </si>
  <si>
    <t>International Women Of Istanbul Association</t>
  </si>
  <si>
    <t>12560</t>
  </si>
  <si>
    <t>12173</t>
  </si>
  <si>
    <t>transportation, operating expenses, salaries, and nutritious meals.</t>
  </si>
  <si>
    <t>Mavi Kalem continues to provide high-quality educational and leadership services to vulnerable children in Istanbul. During the 2014 Knowledge Exchange in Istanbul, Mavi Kalem highlighted its work and achievements during a site visit by other Knowledge Exchange participants. One of Mavi Kalem’s continuing challenges, however, is finding affordable office space in a rapidly gentrifying neighborhood of Istanbul. Mavi Kalem has requested additional GFC inputs toward capacity building, leveraging, and visibility to help the organization find a permanent office and increase its financial stability.</t>
  </si>
  <si>
    <t>Netherland Consulate Matra Program</t>
  </si>
  <si>
    <t>EU Youth Programs (Turkish National Agency)</t>
  </si>
  <si>
    <t>Intrepid Foundation</t>
  </si>
  <si>
    <t>International Women of &amp;#304;stanbul</t>
  </si>
  <si>
    <t>11743</t>
  </si>
  <si>
    <t>educational materials and for program and operating costs.</t>
  </si>
  <si>
    <t>GFC supports the children's education program, which offers courses in handicrafts, physics, language, math, music, and drama.</t>
  </si>
  <si>
    <t>During the past year, Mavi Kalem finished working with a consultant as part of a GFC organizational development award. Mavi Kalem focused on financial management and human resources development during this process, and the organization credits its work with the consultant with strengthening its volunteer management and distribution of responsibilities. The organization still needs additional financial resources to put all its plans into action, so GFC will focus on providing additional leveraging and visibility inputs to prepare the organization for exit.</t>
  </si>
  <si>
    <t>IWI (International Women od Istanbul Association)</t>
  </si>
  <si>
    <t>Netherland Consulate Matra Program /2012-2013</t>
  </si>
  <si>
    <t>EU Youth Programs</t>
  </si>
  <si>
    <t>11289</t>
  </si>
  <si>
    <t xml:space="preserve">Mavi Kalem Social Assistance and Charity Association provides training about volunteerism for low-income children and women, assists the volunteers with forming their own projects, and runs an education program, a summer art club, movie nights, and a story-reading club for children. </t>
  </si>
  <si>
    <t>International Women of Istanbul</t>
  </si>
  <si>
    <t>Dutch Embassy, Matra Kapp Fund</t>
  </si>
  <si>
    <t>10638.01</t>
  </si>
  <si>
    <t>Mavi Kalem provides trainings about volunteerism for low-income children and women, assists the volunteers with forming their own projects, and runs an education program, a summer art club, movie nights, and a story-reading club for children.</t>
  </si>
  <si>
    <t>Our grant supports the children's education program, which offers courses in handicrafts, physics, language, math, music, and drama.</t>
  </si>
  <si>
    <t>Istanbul is the fifth-largest city in the world and has always been a cross-cultural center linking East and West. It is Turkey's most economically important city and therefore a destination for Turkish citizens migrating from rural areas in search of work. According to the 2000 census, 62 percent of the population of Istanbul was born in a different province. In particular, the neighborhoods of Fener and Balat, located on the European side of the city in the Fatih district, are culturally, socially, and economically different from other parts of Istanbul due to the large number of migrants from rural Turkey who have settled there. Many of these rural migrants have had difficulty adjusting to the urban lifestyle that Istanbul brings. They endure economic hardship and are unaware of the services available to them. Migrants to the Fener and Balat neighborhoods are primarily from the Eastern Black Sea, Eastern Anatolia, and Southeastern Anatolia regions. There are often communication problems between migrants and area natives, and the general view of migrants is negative. These issues have primarily affected the children, youth, and women living here. Women in Turkey are relied upon to create the social atmosphere and neighborhood relationships for the family, and because of these issues, migrant women are struggling heavily.</t>
  </si>
  <si>
    <t>Mavi Kalem Social Assistance and Charity Association was founded by a group of volunteers in 2000, following the earthquake in the Marmara region of Turkey, and has been working in the Fener and Balat neighborhoods of Istanbul since 2003. The organization's mission is to promote volunteerism and to support internal migrants as they relocate to the city. Mavi Kalem provides education and trainings on volunteerism and helps volunteers to form their own projects, which are implemented by the organization. For these projects, the target groups are women and children. Among the organization's activities specifically for children are an education program, a summer art club, movie nights, and a story-reading club.</t>
  </si>
  <si>
    <t>Mavi Kalem's education program supports the school studies of 180 children aged 7 to 18. The children are divided into groups based on their age and knowledge level. Several different types of classes are offered, including math, handicrafts, physics, music, drama, English, and Italian. Classes are offered on the weekends during the school year and every day during the summer, and specialized courses are available for children with learning disabilities. As part of the education program, the organization produces a newspaper, The World through the Eyes of Children, to which children regularly contribute articles and art, and the newspaper is distributed to residents in the Fener and Balat neighborhoods.</t>
  </si>
  <si>
    <t>Grants from two large donors ended last year, so Mavi Kalem is focused on public relations and fundraising this year.</t>
  </si>
  <si>
    <t>Intrepid Travel Fund</t>
  </si>
  <si>
    <t>10638</t>
  </si>
  <si>
    <t>Mavi Kalem provides trainings about volunteerism for low-income children and women and assist the volunteers with forming their own projects, and also runs an education program, a summer art club, movie nights, and a story-reading club for children.</t>
  </si>
  <si>
    <t>As the fifth largest city in the world, and Turkey's largest, Istanbul, is seen as a cross-cultural center linking both the east and west.  It is widely considered Turkey's most important city in terms of economics, and its geography ensures its key position in negotiations with neighboring countries and European Union players.  The neighborhoods of Fener and Balat, located in the Fatih district of Istanbul, on the European side of the city, are culturally, socially, historically and economically different from other parts of Istanbul due to the large number of internal migrants from rural Turkey that have settled there.  Due to this migration many people living in these neighborhoods have had difficulty adjusting to the urban lifestyle that Istanbul brings.  They are unaware of the facilities available to them, which is further aggravated by the economic hardships of people in the area.  Migrants to Fener and Balat are primarily from the areas of East Karadeniz, and East/Southeast Anadolu.  There are often communication problems between migrants and area natives and the general view of migrants is negative.  These issues have primarily affected the children, youth and women living here.  Women in Turkey are relied upon to create the social atmosphere and neighborhood relationships for the family, and because of these issues are struggling heavily.</t>
  </si>
  <si>
    <t>Mavi Kalem Social Assistance and Charity Association was founded by a group of volunteers in 2000, following the earthquake in the Marmara region of Turkey and has been working in the Fener Balat neighborhood of Istanbul for the past 7 years.  The organization's initial mission was to promote the idea of volunteerism and to support internal migrants as they relocated to the city.  As such, supporting volunteer projects has been one of the basic purposes of the association and they provide education and trainings about volunteerism and enable volunteers to form their own projects which are implemented by the organization.  For these projects, the target groups are women and children.  Among the organization's activities for children are an education program, a summer art club, movie night, and a story reading club.</t>
  </si>
  <si>
    <t>GFC's initial grant to Mavi  Kalem will support the organization's education program.  This program supports the studies of 120 children aged 8-18 in their school courses. Children are placed into different groups based on their age and knowledge level.  Several different types of classes are offered including, math, Turkish, handicrafts, physics, music, drama, English and Italian.  Classes are offered on the weekends, and every day during the summer.   In addition, specialized courses are offered for children with learning disabilities.   The organization will also continue to produce their newspaper "The world through the eyes of children" in which children regularly contribute articles and art.  This newspaper is distributed in the Fener and Balat neighborhoods.</t>
  </si>
  <si>
    <t>Boston Women's Health Collective</t>
  </si>
  <si>
    <t>EU Youth Program Action 2</t>
  </si>
  <si>
    <t>Oxfam International</t>
  </si>
  <si>
    <t>11320</t>
  </si>
  <si>
    <t>Media Concern Initiative</t>
  </si>
  <si>
    <t>Amy Oyekunle (former GFC grantee partner Kudirat Initiative for Democracy, Nigeria)</t>
  </si>
  <si>
    <t>equipment, such as books and computers, for the new children and youth resource center.</t>
  </si>
  <si>
    <t xml:space="preserve">To prevent and respond to the sexual abuse of children and youth, Media Concern Initiative (MCI) provides free legal support and counseling, raises public awareness about abuse, and partners with health professionals and police. </t>
  </si>
  <si>
    <t>GFC supports MCI’s child abuse prevention program, which raises awareness about child abuse through the creative and performing arts and is establishing a media resource center for children and youth.</t>
  </si>
  <si>
    <t>During the course of its partnership with GFC, MCI has remained at the forefront of providing children and youth with appropriate and culturally informed print and electronic resources on sexual abuse prevention and response. The organization also established Nigeria's first rape crisis center. The center has three help lines that are nationally accessible and that provide 24-hour confidential support. Over the years, the center and MCI's programs have become more comprehensive and holistic, and MCI now interviews victims, administers post-rape HIV prevention drugs, and provides legal support. At the organizational level, MCI has strengthened its organizational capacity by developing systems and policies and by diversifying its sources of income through various institutional funders. MCI has also been able to capitalize on its leadership on issues of sexual abuse by leading and organizing workshops for civil society actors, thereby providing the organization with a sustainable source of income. The organization is exiting this year and will be nominated for a Maya Ajmera Sustainability Award.</t>
  </si>
  <si>
    <t>Percentage of sexual abuse survivors with increased access to and knowledge of reporting mechanisms</t>
  </si>
  <si>
    <t>Stop It Now</t>
  </si>
  <si>
    <t>Front Line Defenders</t>
  </si>
  <si>
    <t>11477</t>
  </si>
  <si>
    <t>Media Concern was founded to provide resources and advocacy for effective responses to sexual and gender-based violence in Nigeria. A leading national organization in this domain, to prevent and respond to the sexuality of Western Cape in South Africa, Concern Initiative (MCI) provides free legal support and counseling, raises public awareness about abuse, and partners with health professionals and police. 70% of Media Concern's beneficiaries are below 18, 30% are below 24. The organization works with civil society, health care providers, and government actors on prevention, treatment, crisis response, and legal support to enforce a social context where sexual abuse of children and youth is appropriately addressed. Founder and director Princess Olufemi-Kayode is an Ashoka Fellow, honorary Doctorate in Public Health of the University of Western Cape in South Africa, and was recently awarded a Women of Peace Award from the Women's Peacepower Foundation. 
GFC has supported MCI's child abuse prevention program since 2007. Over the course of our funding, the organization has received 30,000 USD and two new institutional relationships from leveraging. MCI grown to be a national leader in the provision print and electronic resources on sexual abuse prevention and response and has developed its programs comprehensively. In addition to diversifying its sources of income through various institutional funders, it has been able to capitalize on its leadership on issues of sexual abuse by facilitating trainings and workshops for civil society actors, thereby providing the organization with a sustainable source of income. A pioneer in SGBV response, the organization also established Nigeria's first rape crisis center which offers three help lines that are nationally accessible and provide 24-hour confidential support. GFC opportunity grants have facilitated MCI's sharing of insights in building effective mechanisms to challenge child sexual abuse internationally. Thanks to emergency grant support, MCI has been able to reinforce its security strategy and technologies.</t>
  </si>
  <si>
    <t>FY 2008	$7,000	program grant
FY 2009	$9,000	program grant
FY 2010	$10,000	program grant
	$1,000	Presidential Innovation Award
FY 2011	$12,000	program grant
	$2,000	opportunity grant
	$2,000	emergency grant
	$4,500	technology grant
FY 2012	$18,000	program grant
	$3,170	opportunity grant
	$2,200	technology grant
FY 2013	$20,000	program grant
	$1,000	emergency grant
Total GFC support: $91,870 since 2007</t>
  </si>
  <si>
    <t>11410</t>
  </si>
  <si>
    <t>866.04</t>
  </si>
  <si>
    <t>To prevent and respond to the sexual abuse of children and youth, MCI provides free legal support and counseling, raises public awareness about abuse, and partners with health professionals and police.</t>
  </si>
  <si>
    <t>Our grant supports MCI's child abuse prevention program, which raises awareness about child abuse by using the creative and performing arts to reach children and communities at schools, churches, and marketplaces.</t>
  </si>
  <si>
    <t>Sexual violence, particularly child sexual abuse, is a taboo subject in Nigeria. Approximately 90 percent of sexual abuse cases take place within the neighborhood and are perpetrated by someone the children know and trust. Due to the close relationship with the perpetrator, all too often these children keep silent and suffer alone. Even in the small number of cases where they reveal an incident to family members, child victims don't always receive proper care and support. Nigeria does not have a comprehensive crisis center, and as a result, victims must travel from one office to another to seek medical, legal, and counseling services, often compromising confidentiality in the process. Moreover, victims must pay for all services, including medical examinations, legal fees, and the release of police records, and most lower-income victims are unable to overcome these bureaucratic and financial hurdles to seek care and justice.</t>
  </si>
  <si>
    <t>Founded in 2000, Media Concern Initiative is determined to eradicate the silence around sexual violence and to ensure that survivors receive comprehensive care and support. The organization implements direct services, educational and public-awareness activities, and media-based advocacy within Lagos. Media Concern uses its in-house capacity to provide free legal, individual, and helpline counseling to its clients, while partnering with health professionals for medical treatment and with the police for criminal reports. The organization also implements prevention activities to educate children and their families on sexual abuse. The Media Forum, Media Concern's annual media capacity-building workshop, trains members of the media on human rights and sexual violence, giving them tips and tools on covering sexual abuse cases and on advocating with local governments for policy change. The founder and director of Media Concern, Princess Olufemi-Kayode, is a former journalist who writes weekly columns on child sexual abuse for the Sun, a national newspaper; she is also a survivor of child sexual abuse. She was inducted as an Ashoka fellow in May 2008.</t>
  </si>
  <si>
    <t>Started at the request of parents and community members seeking guidance on how to discuss abuse with their children, the child abuse prevention program is a core component of Media Concern's programming. Currently, the organization reaches approximately 30,000 children by using posters, drama, songs, and games to educate children between the ages of 5 and 12 about their bodies, appropriate and inappropriate touching, and the importance of open communication with their parents. Media Concern targets this age group because most initial incidents of sexual abuse take place at an early age. The organization has created a children's advisory board to ensure that children have input into the design and implementation of its programs.</t>
  </si>
  <si>
    <t>The numbers for directly served children/youth reflect the organization's reach through outreach campaigns, while the numbers for indirectly served presume that each program participant reaches five to ten people.</t>
  </si>
  <si>
    <t>866.03</t>
  </si>
  <si>
    <t>Sexual violence, particularly child sexual abuse, is a taboo subject in Nigeria. Reliable statistics are not available, but activists in the sexual and reproductive health field believe millions of children have experienced sexual abuse. Approximately 90 percent of sexual abuse cases take place within the neighborhood and are perpetrated by someone the children know and trust. Due to the close relationship with the perpetrator, all too often these children keep silent and suffer alone. Even in the small number of cases where they reveal an incident to family members, child victims don't always receive proper care and support. Nigeria does not have a comprehensive crisis center, and as a result, victims must travel from one office to another to seek medical, legal, and counseling services, often compromising confidentiality in the process. Moreover, victims must pay for all services, including medical examinations, legal fees, and the release of police records. Since most victims of sexual violence are poor, they're unable to overcome these bureaucratic and financial hurdles to seek care and justice.</t>
  </si>
  <si>
    <t>Founded in 2000, Media Concern Initiative is determined to eradicate the silence around sexual violence and to ensure that survivors receive comprehensive care and support. The organization implements direct services, educational and public-awareness activities, and media-based advocacy within Lagos. Media Concern uses its in-house capacity to provide free legal and counseling support to its clients, while partnering with health professionals for medical treatment and with the police for criminal reports. The group also implements prevention activities to educate children and their families on sexual abuse. The Media Forum, the group's annual media capacity-building workshop, trains members of the media on human rights and sexual violence, giving them tips and tools on covering sexual abuse cases and on advocating with local governments for policy change. The founder and director of Media Concern, Princess Olufemi-Kayode, is a journalist who writes weekly columns on child sexual abuse for the Sun, a national newspaper; she is also a survivor of child sexual abuse. Olufemi-Kayode was inducted as an Ashoka fellow in May 2008.</t>
  </si>
  <si>
    <t>Started at the request of parents and community members seeking guidance on how to discuss abuse with their children, the child abuse prevention program is a core component of Media Concern's programming. Currently, the organization uses posters, drama, songs, and games to educate children between the ages of 5 and 12 about their bodies, appropriate and inappropriate touching, and the importance of open communication with their parents. Media Concern targets this age group because most initial incidents of sexual abuse take place at an early age. The organization has created a children's advisory board to ensure that children have input into the design and implementation of its programs.</t>
  </si>
  <si>
    <t>The numbers for directly served children/youth reflect the organization's reach through outreach campaigns, while the numbers for indirectly served presume that each program participant reaches 5 to 10 people.</t>
  </si>
  <si>
    <t>This metric requires further dialogue with grantee partner.</t>
  </si>
  <si>
    <t>The organization's budget increased due to new funding from Stop It Now.</t>
  </si>
  <si>
    <t>10915</t>
  </si>
  <si>
    <t>13221</t>
  </si>
  <si>
    <t>Chetumal, Quintana Roo</t>
  </si>
  <si>
    <t xml:space="preserve">México y Caribe Jóvenes A.C. </t>
  </si>
  <si>
    <t xml:space="preserve">Mexico and Caribbean Youth </t>
  </si>
  <si>
    <t>Eva Miller and Sandra Macías del Villar</t>
  </si>
  <si>
    <t>México y Caribe Jóvenes works to advance the rights of young people, particularly their sexual and reproductive rights, by educating youth and training them to be community leaders.</t>
  </si>
  <si>
    <t>GFC supports the organization’s Colectivo J-Xiibal program, which works with boys and young men in the community of Chunhuhub to promote sexual and reproductive health and gender equality.</t>
  </si>
  <si>
    <t xml:space="preserve">Over the last year, México y Caribe Jóvenes has conducted workshops for 300 adolescents and has trained 30 adolescents as facilitators on sexual and reproductive health, with the goal of having all its workshops become youth led. México y Caribe Jóvenes expanded its programs  to two new schools to provide workshops on sexual and reproductive health issues, growing the network of schools and institutions that are applying its methodology in rural and predominantly Mayan areas in the state of Quintana Roo. The organization also recently added several new program activities, including a photography workshop that incorporates a gender perspective, a community radio project, and participation in several community and regional events, including the First Mayan Worldview and Development Forum and Community Art Festival (Xek Fest). In addition to its extensive participation in local and statewide events, México y Caribe Jóvenes was the only organization in Quintana Roo to participate in the VIRAL Mexico/US Bi-national Forum sponsored by USAID. México y Caribe Jovenes participated in the regional knowledge exchange held in Managua, Nicaragua on April 2017. The organization received an organizational development award, to help it strengthen its new leadership and strategic planning. </t>
  </si>
  <si>
    <t>Percentage of program participants with increased knowledge of birth control methods</t>
  </si>
  <si>
    <t>Fondo CAMY</t>
  </si>
  <si>
    <t>E.U.</t>
  </si>
  <si>
    <t>PHI/SUMMIT</t>
  </si>
  <si>
    <t>12908</t>
  </si>
  <si>
    <t>a staff stipend, transportation, and operational and administrative expenses.</t>
  </si>
  <si>
    <t xml:space="preserve">México y Caribe Jóvenes works to advance the rights of young people, particularly their sexual and reproductive rights, by educating youth and training them to be community leaders. </t>
  </si>
  <si>
    <t>Previously, the organization reported only the number of children participating in the program supported by GFC, rather than the total number of children served by the organization, which is the figure reflected in this recommendation.</t>
  </si>
  <si>
    <t>The organization has been going through staff transitions and has had some delays in program implementation. GFC will continue to monitor for progress and provide support and guidance through this transition period.</t>
  </si>
  <si>
    <t>PHI</t>
  </si>
  <si>
    <t>E.E.U.U.</t>
  </si>
  <si>
    <t>Mexfam</t>
  </si>
  <si>
    <t>12535</t>
  </si>
  <si>
    <t>a staff stipend and for operational and administrative expenses.</t>
  </si>
  <si>
    <t xml:space="preserve">México y Caribe Jóvenes A.C. works to advance the rights of youth, in particular their sexual and reproductive rights, by educating them and training them to be community leaders. </t>
  </si>
  <si>
    <t>The baseline outcome is not available for this organization.</t>
  </si>
  <si>
    <t>E.E.U.U</t>
  </si>
  <si>
    <t>SEDESOL</t>
  </si>
  <si>
    <t>IMJUVE</t>
  </si>
  <si>
    <t>MEXFAM</t>
  </si>
  <si>
    <t>12196</t>
  </si>
  <si>
    <t>a project coordinator's stipend, workshop materials, and transportation expenses.</t>
  </si>
  <si>
    <t>México y Caribe Jóvenes works to advance the rights of youth, in particular their sexual and reproductive rights, by educating youth and training them to be community leaders.</t>
  </si>
  <si>
    <t>GFC supports the Colectivo J-Xiibal program, which works with boys and young men in the community of Chunhuhub to promote sexual and reproductive health and gender equality.</t>
  </si>
  <si>
    <t>While the rise in tourism in the Mexican state of Quintana Roo has brought economic benefits, it has also led to a correspondingly high level of internal migration and associated problems such as human trafficking, sexual exploitation, drug trafficking, family disintegration, and higher rates of HIV infection. Quintana Roo is now considered by experts to be the Mexican state at greatest risk of a surge in organized crime. Children, who make up 40 percent of the population of Quintana Roo, are particularly vulnerable to this social instability, and at even greater risk are the children and youth of Mayan descent who live in the marginalized rural communities south of Cancun. Government-funded youth development programs fail to reach these rural areas, and Mayan youth must also confront racism and discrimination. Recent studies have revealed that gender-based violence is an even greater problem in rural areas of Quintana Roo than in the state’s urban areas. Felipe Carrillo Puerto is far removed from the urban center of Cancun and is one of the poorest municipalities in all of Quintana Roo.</t>
  </si>
  <si>
    <t>México y Caribe Jóvenes was founded in 2013 by alumni of the Public Health Institute’s regional program GOJoven, which provided training to young civil society leaders on topics related to sexual and reproductive health and rights. The mission of México y Caribe Jóvenes is to advance the rights of youth, in particular their sexual and reproductive rights, by educating youth and training them to be community leaders. Both the organization’s director and its board president are former GOJoven fellows. Carlos Can, the director of México y Caribe Jóvenes and also the coordinator of its program for boys and young men in the rural community of Chunhuhub, which is located in the municipality of Felipe Carrillo Puerto, is himself from Chunhuhub. He holds a master’s degree in applied anthropology and has received numerous awards and recognition for his leadership from institutions such as Ashoka and the Kellogg Foundation.</t>
  </si>
  <si>
    <t>México y Caribe Jóvenes runs a variety of programs for youth in the state of Quintana Roo that focus on gender equality and sexual and reproductive health, especially reduction of adolescent pregnancy and HIV transmission. The organization’s most innovative program is Colectivo J-Xiibal, a group for boys and young men aged 13 to 25 in the Mayan community of Chunhuhub. The group, which is led by the organization’s director, meets six days per week and includes comprehensive programming in personal development and life skills, environmental awareness, leadership skills, sexual and reproductive health, and entrepreneurship. Most importantly, the group is a safe space for its members to reflect upon and discuss what it means to be men, as well as to promote positive masculinity and more equal gender relations among their peers and in the community.</t>
  </si>
  <si>
    <t>México y Caribe Jóvenes stands out as an entirely youth-led and youth-focused organization, and its program Colectivo J-Xiibal is the only group of its kind in Quintana Roo working exclusively with marginalized boys and young men of indigenous descent. The organization’s interest in working with boys and young men to change gender attitudes and promote gender equality makes it an ideal partner for the GFC initiative "Changing Gender Attitudes, Empowering Girls," funded by the Summit Foundation.</t>
  </si>
  <si>
    <t>Summit Foundation</t>
  </si>
  <si>
    <t>MexFam</t>
  </si>
  <si>
    <t>Public Health Institute</t>
  </si>
  <si>
    <t>11562</t>
  </si>
  <si>
    <t>Santiago</t>
  </si>
  <si>
    <t>Ministerio Tiempo Decisivo</t>
  </si>
  <si>
    <t>Decisive Time Ministry</t>
  </si>
  <si>
    <t>salaries, educational materials and administrative costs.</t>
  </si>
  <si>
    <t>Through its Children with a Hope program, Ministerio Tiempo Decisivo (MTD) provides academic support, life skills training, health education, and personal development opportunities to children who previously lived and worked in the Santiago garbage dump.</t>
  </si>
  <si>
    <t>GFC supports the program's education component, which promotes school enrollment and retention and reinforces academic and life skills through after-school activities.</t>
  </si>
  <si>
    <t>During MTD's seven years of partnership with GFC, its Children with a Hope project has increased the education level of the children and youth in the community; there is now a higher rate of high-school completion, compared to an average of fourth-grade completion when MTD first started working in the community. MTD added four new classrooms to its facilities and provided educational services to 336 children and youth last year, offering daily tutoring lessons, two warm meals, educational materials, and recreational activities. Last year, MTD received a service-learning grant from the Council on International Educational Exchange to implement a local recycling project for plastics and cardboard, and this income-generating project will directly involve the parents of Children with a Hope program participants.</t>
  </si>
  <si>
    <t>Percentage of program participants with improved school grades</t>
  </si>
  <si>
    <t>Trash Moutain Project</t>
  </si>
  <si>
    <t>CIEE Service Learning</t>
  </si>
  <si>
    <t>1148.04</t>
  </si>
  <si>
    <t>Ministerio Tiempo Decisivo's Children with a Hope program provides academic support, life skills training, health education, and personal development opportunities to children who previously lived and worked in the Santiago dump.</t>
  </si>
  <si>
    <t>Our grant supports the education program, which promotes school enrollment and retention and reinforces academic and life skills through after school activities.</t>
  </si>
  <si>
    <t>With more than 1 million people, Santiago is the Dominican Republic's second-largest city. It is also a major industrial center for the rum, textile, and tobacco industries. Nestled in the relatively prosperous Cibao Valley, Santiago has been a magnet not only for industry but also for poor migrants from other parts of the country who come looking for employment. Unfortunately, many fail in their search and end up worse off than before, living on the margins of the city in shacks haphazardly constructed of scrap materials, without basic utilities and sanitation. The Cienfuegos neighborhood at the edge of the Rafey dump is one such community. Until recently, the dump was the daytime (and sometimes nighttime) home of several hundred children who scavenged for cans, cardboard, clothes, and even food. The children suffered from numerous health problems, including skin diseases, respiratory infections, cuts, burns, and food poisoning</t>
  </si>
  <si>
    <t>In 2004, several Cienfuegos residents formed Ministerio Tiempo Decisivo (MTD) in order to reach out to children in the Rafey dump as well as to their parents, who often scavenged the dump alongside them. Starting with family outreach on the value and importance of education, the group enrolled the children in school and created an after-school program to reinforce both academic and life skills. MTD has also been actively engaged in advocacy and public awareness campaigns, highlighting the dangers and injustice of children forced to live in deplorable conditions and urging the government and society to assume responsibility for a long-term solution to the problem. The group has been featured extensively in the local press, and founder Pablo Ureña is widely acknowledged as an unofficial spokesman for the community living around the dump. He is also well known for continuously advocating for children's rights.</t>
  </si>
  <si>
    <t>This program provides children aged 5 to 17 with academic tutoring and recreational opportunities in theater, sports, literature, and painting. The Academic Support Program also leads children through five "personal growth modules" focusing on family, health, environment, self-esteem, and cultural identity. The program aims to improve school attendance and help children develop their aspirations and set goals for the future. The program is dramatically changing participants' goals: the children now aspire to professions like doctor, engineer, pilot, chef, and teacher-ambitions that would have been unimaginable while they were spending their time scavenging at the Rafey dump.</t>
  </si>
  <si>
    <t>Trash Mountain Project</t>
  </si>
  <si>
    <t>Rodacaribe</t>
  </si>
  <si>
    <t>COOPEGAS</t>
  </si>
  <si>
    <t>11166</t>
  </si>
  <si>
    <t>1148.03</t>
  </si>
  <si>
    <t>Our grant supports the education program, which promotes school enrollment and retention and reinforces academic and life skills through after-school activities.</t>
  </si>
  <si>
    <t>With more than 1 million people, Santiago is the Dominican Republic's second-largest city. It is also a major industrial center for the rum, textile, and tobacco industries. Nestled in the relatively prosperous Cibao Valley, Santiago has been a magnet not only for industry but also for poor migrants from other parts of the country who come looking for employment. Unfortunately, many fail in their search and end up worse off than before, living on the margins of the city in shacks haphazardly constructed of scrap materials, without basic utilities and sanitation. The Cienfuegos neighborhood at the edge of the Rafey dump is one such community. Until recently, the dump was the daytime (and sometimes nighttime) home of several hundred children who scavenged for cans, cardboard, clothes, and even food. The children suffered from numerous health problems, including skin diseases, respiratory infections, cuts, burns, and food poisoning.</t>
  </si>
  <si>
    <t>In 2004, several Cienfuegos residents formed Ministerio Tiempo Decisivo (MTD) in order to reach out to children in the Rafey dump as well as to their parents, who often scavenged the dump alongside them. Starting with family outreach on the value and importance of education, the group enrolled the children in school and created an after-school program to reinforce both academic and life skills. MTD has also been actively engaged in advocacy and public awareness campaigns, highlighting the dangers and injustice of children forced to live in deplorable conditions and urging the government and society to assume responsibility for a long-term solution to the problem. The group has been featured extensively in the local press, and founder Pablo Ureña is widely acknowledged as an unofficial spokesman for the community living around the dump.</t>
  </si>
  <si>
    <t>MTD's budget increased substantially last year due to a large donation from the US based Trash Mountain Project.</t>
  </si>
  <si>
    <t>1148.02</t>
  </si>
  <si>
    <t>Ministerio Tiempo Decisivo's Children with a Hope program provides academic support, life skills training, health education, and personal development opportunities to more than 250 children who previously lived and worked in the Santiago dump.</t>
  </si>
  <si>
    <t>Its education program promotes school enrollment and retention and reinforces academic and life skills through after school activities.</t>
  </si>
  <si>
    <t>With more than 1 million people, Santiago is the Dominican Republic's second-largest city. It is also a major industrial center for the rum, textile, and tobacco industries. Nestled in the relatively prosperous Cibao Valley, Santiago has been a magnet not only for industry but also for poor migrants from other parts of the country who come looking for employment. Unfortunately, many fail in their search and end up worse off than before, living on the margins of the city in shacks haphazardly constructed of scrap materials, without basic utilities and sanitation. The Cienfuegos neighborhood at the edge of the Rafey dump is one such community. Until recently, the dump was the daytime (and sometimes nighttime) home of several hundred children who scavenged for cans, cardboard, clothes, and even food. The children suffered from numerous health problems, including skin diseases, respiratory infections, cuts, burns and food poisoning.</t>
  </si>
  <si>
    <t>In 2004, several Cienfuegos residents formed Ministerio Tiempo Decisivo (MTD) in order to reach out to children in the Rafey dump as well as to their parents, who often scavenged the dump alongside them. Starting with family outreach on the value and importance of education, the group enrolled the children in school and created an after-school program to reinforce both academic and life skills. MTD has also been actively engaged in advocacy and public awareness campaigns, highlighting the dangers and injustice of children forced to live in deplorable conditions and urging government and society to assume responsibility for a long-term solution to the problem. The group has been featured extensively in the local press, and director Pablo Ureña is widely acknowledged as an unofficial spokesman for the community living around the dump.</t>
  </si>
  <si>
    <t>10501</t>
  </si>
  <si>
    <t>10389</t>
  </si>
  <si>
    <t>11476</t>
  </si>
  <si>
    <t>Monduli</t>
  </si>
  <si>
    <t>Monduli Pastoralist Development Initiative</t>
  </si>
  <si>
    <t>Founded in 2004, Monduli Pastoralist Development Initiative (MPDI) aims to improve the well-being of young children under age 8 in Sepeko Ward, a small pastoralist Maasai community in northern Tanzania. The organization focuses on early childhood development (ECD) programing as a way to promote education and community development. As a leader in ECD activities, MPDI mobilizes community efforts to establish and run ECD centers. The organization also uses outreach programs to sensitize community members on the relevance of education. MPDI was established by the Sepeko Ward Development Committee to address the growing need for culturally appropriate ECD programs, and its success can be attributed to its roots in Maasai traditions. The Tanzanian Ministry of Education has formally recognized the organization for its work and has assured MPDI of the ministry's continued cooperation. Director Erasto Sanare has extensive experience in teaching at the primary- and secondary-school levels and in leading community mobilization programs.
GFC's partnership with MPDI began in 2007 with support for the acquisition of learning materials for the organization's ECD program; at the time, MPDI served only 1,818 children and had an annual budget of $76,000.Today, MPDI reaches over 3,000 children directly and 30,000 indirectly in 40 preschool centers. Its budget has increased to over $141,429, representing growth of 86 percent. The organization has enabled over 5,500 children to transition into the formal school system and has trained over 200 ECD attendants. With GFC inputs, including participation in two Knowledge Exchanges and tailored guidance from GFC's regional program officers, MPDI has demonstrated remarkable growth both in organizational capacity and program development, and has formed new partnerships with institutional funders like the MS Training Centre for Development Cooperation and the Flora Family Foundation. It has also grown to be a regional thought leader on ECD, which GFC has facilitated with opportunity grant support.</t>
  </si>
  <si>
    <t>FY 2007	  $6,000	program grant
FY 2008	  $8,000	program grant
FY 2009	  $9,000	program grant
	  $2,000	opportunity grant
FY 2010	$12,000	program grant
	  $1,000	Pres. Innovation Award
FY 2011	$15,000	program grant
	  $2,000	opportunity grant
FY 2012	$17,000	program grant
	  $3,170	opportunity grant
Total GFC support: $75,170  since 2007</t>
  </si>
  <si>
    <t>Number of children receiving early childhood development schooling</t>
  </si>
  <si>
    <t>11503</t>
  </si>
  <si>
    <t>hygiene supplies and training, early childhood development program expenses, and networking.</t>
  </si>
  <si>
    <t xml:space="preserve">Monduli Pastoralist Development Initiative (MPDI) helps Maasai pastoralist communities maintain their traditional beliefs and systems while ensuring that their children receive a modern education through community-based early childhood development centers. </t>
  </si>
  <si>
    <t>GFC supports the Early Childhood Development Program, through which children engage in educational activities and receive proper nutrition and clean water at MPDI’s centers.</t>
  </si>
  <si>
    <t>During its six-year partnership with GFC, MPDI has successfully gained and maintained support from the Maasai community. This community support is due to MPDI's participatory approach, which includes holistic community development and innovatively combines traditional and contemporary education at the early childhood stage by providing appropriate and culturally friendly education. MPDI has helped to improve early childhood education through over 40 early childhood development centers. This past year alone, the organization provided 3,500 children with clean water, proper nutrition, quality stimulation, care, and protection, as well as support to their families to help them better understand the value of education and generate income to take care of their children. Over 5,600 children have transitioned into primary school since its founding, which shows that the organization has had a tremendous impact in its community. Through the years, MPDI has become more comprehensive in addressing other aspects of community development and ensuring the total well-being of children and their families. At the organizational level, MPDI has strengthened its organizational capacity by developing systems and policies to ensure sustainability and attract various institutional funders. Concurrently, it has increased the capabilities of its teachers, which has resulted in improved teaching techniques and higher learning rates. The organization has formed and strengthened partnerships with a number of networks, including the Tanzanian Early Childhood Development Network and the Tanzania Pastoralist and Hunter-Gatherer Organization. MPDI exits with a 2013 Maya Ajmera Sustainability Award to further strengthen its internal sustainability structures and enhance its visibility.</t>
  </si>
  <si>
    <t>Flora Family Foundation</t>
  </si>
  <si>
    <t>Invest on Children and their Socities</t>
  </si>
  <si>
    <t>Stromme Foundation</t>
  </si>
  <si>
    <t>367.04</t>
  </si>
  <si>
    <t>MPDI helps Maasai pastoralist communities maintain their traditional beliefs and systems while ensuring that their children receive a modern education through community based early childhood development centers.</t>
  </si>
  <si>
    <t>Our grant supports the Early Childhood Development Program, through which children engage in educational activities and receive proper nutrition and clean water at MPDI's centers.</t>
  </si>
  <si>
    <t>Tanzania is home to approximately 650,000 Maasai, an indigenous ethnic group known for its rich cultural traditions and pastoralist lifestyle. Sepeko Ward, a small community in the Monduli District of northern Tanzania, is composed of eight villages with a total population of 32,000 people. The Maasai make up a large portion of the population in Sepeko, and they often struggle to strike a balance between maintaining their traditions and engaging in contemporary social, economic, and political structures. In order to preserve their culture, the Maasai keep young children at home, where boys learn to manage the family's livestock from their fathers and girls learn household management skills from their mothers. The children also learn traditional beliefs and customs, including Maasai songs and dances. However, this practice often keeps children from attending school during the most formative years of life.</t>
  </si>
  <si>
    <t>Founded in 2004, Monduli Pastoralist Development Initiative (MPDI) works to improve the standard of living of the Maasai community in the Monduli region. MPDI focuses on early childhood development (ECD) programming as a way to promote education and thus community development. Each ECD center is run by local community members, with technical and capacity-building support from MPDI. The organization also conducts awareness-raising activities to ensure continued support of and improvements to the ECD programs. To a large extent, MPDI's success can be attributed to its roots in the Maasai community; the organization was established by the Sepeko Ward Development Committee to address the growing need for culturally appropriate ECD programs. Director Erasto Sanare has extensive experience in teaching at the primary- and secondary-school levels and in leading community mobilization programs.</t>
  </si>
  <si>
    <t>MPDI has succeeded in gaining the support of the Maasai community largely because of the organization's innovative approach to early childhood development. Designed like bomas-traditional Maasai homes-MPDI's ECD centers provide both contemporary and traditional education. In addition to learning to read, write, and count, the children learn Maasai songs, dances, and stories to help preserve the Maasai culture. MPDI currently has 40 ECD centers that reach over 2,000 children between the ages of 2 and 8. Run by local community members, the ECD centers provide education, clean water, and at least one meal a day. MPDI believes that by capturing children's imagination and creativity at an early age, it can instill in them a long-term commitment to education. However, many more children are still out of school, requiring expanded services and support from the organization, which also operates community primary schools.</t>
  </si>
  <si>
    <t>Stomme Foundation</t>
  </si>
  <si>
    <t>367.03</t>
  </si>
  <si>
    <t>MPDI helps Maasai pastoralist communities maintain their traditional beliefs and systems while ensuring that their children receive a modern education through community-based early childhood development centers.</t>
  </si>
  <si>
    <t>Founded in 2004, Monduli Pastoralist Development Initiative (MPDI) works to improve the standard of living of the Maasai community in the Monduli region. MPDI focuses on early childhood development (ECD) programming as a way to promote education and thus community development. Each center is run by local community members, with technical and capacity-building support from MPDI. The organization also conducts awareness-raising activities to ensure continued support of and improvements to the ECD programs. To a large extent, MPDI's success can be attributed to its roots in the Maasai community; the organization was established by the Sepeko Ward Development Committee to address the growing need for culturally appropriate ECD programs. Director Erasto Sanare has extensive experience in teaching at the primary- and secondary-school levels and in leading community mobilization programs.</t>
  </si>
  <si>
    <t>MPDI has succeeded in gaining the support of the Maasai community largely because of the organization's innovative approach to early childhood development. Designed like bomas-- traditional Maasai homes-- MPDI's ECD centers provide both contemporary and traditional education. In addition to learning to read, write, and count, the children learn Maasai songs, dances, and stories to help preserve the Maasai culture. MPDI currently has 38 ECD centers that reach over 2,200 children between the ages of 2 and 8. Run by local community members, the ECD centers provide education, clean water and at least one meal a day. MPDI believes that by capturing children's imagination and creativity at an early age, it can instill in them a long-term commitment to education. Despite reaching so many children, many more children are still out of school, requiring expanded services and support from the organization.</t>
  </si>
  <si>
    <t>MPDI annual fees</t>
  </si>
  <si>
    <t>367.02</t>
  </si>
  <si>
    <t>In addition to educational activities, the centers provide proper nutrition and clean water to attending children.</t>
  </si>
  <si>
    <t>Founded in 2004, Monduli Pastoralist Development Initiative (MPDI) works to improve the standard of living of the Maasai community in the Monduli region. MPDI focuses on early childhood development (ECD) programming as a way to promote education and thus community development. The organization has established over 36 ECD centers that serve over 2,000 children between the ages of 2 and 8 throughout Monduli. Each center is run by local community members, with technical and capacity-building support from MPDI. The organization also conducts awareness-raising activities to ensure continued support of and improvements to the ECD programs. To a large extent, MPDI's success can be attributed to its roots in the Maasai community; the organization was established by the Sepeko Ward Development Committee to address the growing need for culturally appropriate ECD programs. Director Erasto Sanare has extensive experience in teaching at the primary- and secondary-school levels and in leading community mobilization programs.</t>
  </si>
  <si>
    <t>MPDI's budget increase is due to an increase in the amount of funding from one donor.</t>
  </si>
  <si>
    <t>13343</t>
  </si>
  <si>
    <t>Mosaic Youth</t>
  </si>
  <si>
    <t>Kita Jiwani of GFC former partner YOH (UK)</t>
  </si>
  <si>
    <t>The organization was able to enroll more participants in its activities because of an improvement in its outreach and a slight increase in its funding.</t>
  </si>
  <si>
    <t>John Lyons Foundation</t>
  </si>
  <si>
    <t>12984</t>
  </si>
  <si>
    <t>rent.</t>
  </si>
  <si>
    <t xml:space="preserve">Mosaic Youth helps schools incorporate LGBT inclusion lessons into their curriculum and provides LGBT youth with workshops, mentoring, counseling, and a summer retreat that focus on sexual and reproductive health, building self-confidence, and overcoming stigmatization and discrimination. </t>
  </si>
  <si>
    <t xml:space="preserve">GFC supports Mosaic Youth’s youth center, where the organization engages with LGBT youth through social activities, workshops, counseling, and peer mentoring. </t>
  </si>
  <si>
    <t>John Lyon's</t>
  </si>
  <si>
    <t>LGBT Consortium</t>
  </si>
  <si>
    <t>Jack Petchey</t>
  </si>
  <si>
    <t>12795</t>
  </si>
  <si>
    <t>According to the World Health Organization, there are 103,700 people living with HIV in the United Kingdom. The most affected group is men who have sex with men (MSM), who account for 44 percent of the country’s HIV-positive population. Over half (51 percent) of new diagnoses are among MSM in the London area. Across the UK, an estimated 17 percent of HIV-positive individuals are unaware of their infection, which underlines the need for people to get tested regularly and access healthcare services. Early diagnosis can be especially challenging for young MSM, who are often not comfortable being openly LGBT in their communities. In 2013, 4,622 homophobic and 555 transphobic crimes were reported in England and Wales, and even more crimes are estimated to go unreported. The continued social stigmatization in the UK of MSM and the LGBT community in general can lead to unsafe behavior, mental health issues, and medical dangers, including HIV infection. Despite this, according to the Guardian newspaper, national and local UK governments have cut social services for youth by 36 percent since 2011, and services for LGBT youth have been deeply affected by these cuts.</t>
  </si>
  <si>
    <t>Mosaic Youth has been working with LGBT youth aged 13 to 19 since 2000. In 2013, Mosaic Youth registered as an organization, and it is now in the process of reregistering as a charity. Since 2000, Mosaic Youth has worked with over 7,500 LGBT youth, and it is currently the only organization in west and northwest London offering support services to LGBT youth. The organization serves about 100 youth each year, including HIV-positive youth, through its LGBT community center, LGBT youth summer camp, and other programs. In 2013, the organization contributed to the National Youth Agency’s report on youth work in formal education, and in 2015, the organization received a Crystal Award from the Jack Petchey Foundation for its work. Mosaic Youth is led by Lukasz Konieczka, a trained psychologist with extensive experience in the social sector, including working with the LGBT community and people living with HIV. Konieczka has experience in this field in his home country of Poland as well as in the UK.</t>
  </si>
  <si>
    <t>Most of Mosaic Youth’s services are offered through its youth center. The youth center hosts a weekly LGBT youth club, which provides a safe social and educational space for LGBT youth. Volunteers with social work, education, and psychology backgrounds run the youth clubs and other workshops. Through this engagement, Mosaic Youth staff have learned of the positive HIV status of some of the attendees. Many of Mosaic Youth’s workshops focus on sexual and reproductive health and emphasize testing and safe sexual behavior. Mosaic Youth staff are trained to engage with youth attending the clubs and workshops and to encourage those youth who have more needs to take advantage of the organization’s peer mentoring and more intensive counseling, which averages about 15 hours per week per beneficiary. In 2013, Mosaic Youth began the very first LGBT youth music program, which encourages LGBT youth to write music and lyrics. The organization also conducts an LGBT youth summer camp and a winter retreat, which serve as weeklong interventions for the youth, and organizes other LGBT cultural events such as a youth prom and a winter ball. Mosaic Youth prioritizes community engagement, and works with local schools to train them on discussing how to incorporate inclusion into lessons.</t>
  </si>
  <si>
    <t>Mosaic Youth is an organization that has continued to integrate youth feedback and experience into its programs and has a large impact relative to its limited resources. Its LGBT summer camp and school inclusion lessons are particularly innovative, not only for London but for the entire UK. With the cuts by local government to social service support organizations, Mosaic Youth is one of the few remaining organizations in the London area to offer support to LGBT and HIV-positive youth. GFC’s support will give the organization some stability as it reregisters and implements its new business and fundraising plans. Mosaic Youth will be supported by the MAC AIDS Fund.</t>
  </si>
  <si>
    <t xml:space="preserve">Terrence Higgins Trust </t>
  </si>
  <si>
    <t>Jack Petchey Foundation</t>
  </si>
  <si>
    <t>12038</t>
  </si>
  <si>
    <t>Lhomond</t>
  </si>
  <si>
    <t>Mouvman Peyizan Lomon</t>
  </si>
  <si>
    <t>Lhomond Peasant Movement</t>
  </si>
  <si>
    <t xml:space="preserve">Mouvman Peyizan Lomon (MPL) addresses the educational, medical, and agricultural needs of the community of Lhomond, in southern Haiti, through its school, medical clinic, and potable-water initiative. </t>
  </si>
  <si>
    <t>GFC supports the Toussaint Louverture Education Center, which offers day and evening classes to students aged 5 to 25 from the Lhomond community.</t>
  </si>
  <si>
    <t>MPL’s services in the rural community of Lhomond have been critical, and at times lifesaving, for area residents, particularly children and youth. Through its community radio program, MPL was the only organization in the area to raise awareness about the proper handling of food and other preventive measures during the cholera outbreak. Through its agriculture program, the organization has provided the means to make a living to many families in the community whose children are enrolled at MPL’s innovative school. Through an accelerated curriculum, students at the Toussaint Louverture school are able to complete primary school in five years instead of the average six at the national level. Last year, MPL established a computer lab, the only one in the area, and began to provide computer literacy classes to students twice a week. MPL has been a recipient of an organizational development award and has participated in three GFC Knowledge Exchanges. MPL was one of the Haiti grantee partners selected to host GFC’s Haiti donor trip in March 2014.</t>
  </si>
  <si>
    <t>Percentage increase in literacy rates among program participants</t>
  </si>
  <si>
    <t>Les Offices Jeunesse Internationaux du Québec</t>
  </si>
  <si>
    <t>11418</t>
  </si>
  <si>
    <t>11614</t>
  </si>
  <si>
    <t>teacher and staff salaries.</t>
  </si>
  <si>
    <t>Mouvman Peyizan Lomon (MPL) addresses the educational, medical, and agricultural needs of the community of Lhomond, in southern Haiti, through its school, medical clinic, and potable-water initiative.</t>
  </si>
  <si>
    <t>GFC supports the Toussaint Louverture Education Center, which offers day and evening classes to over 250 students aged 5 to 25 from the Lhomond community.</t>
  </si>
  <si>
    <t>MPL continues to be a key provider of educational, health, and agricultural services in Lhomond and adjacent communities. In response to the cholera outbreak, MPL helped hundreds of families learn about the proper handling of food and water through its community radio program. Each year, MPL welcomes over 200 students from rural communities to its school, and since the beginning of the organization's relationship with GFC, the school has added a new grade level each year. MPL is now teaching 300 children and youth at its school and has opened a new computer center where students and community members can learn basic computer literacy. With the help of a GFC organizational development award in 2012, MPL improved its internal structures, leading to better board relations, designation of roles and responsibilities, and enhanced communications. In addition, MPL attended a financial management training, which has led to improved budgeting and human resource management.</t>
  </si>
  <si>
    <t>MPL continues to improve its curriculum to include hands-on science and math classes both of which are rare to find in public schools in Haiti.</t>
  </si>
  <si>
    <t>LIFA</t>
  </si>
  <si>
    <t>Ministere de l'Education</t>
  </si>
  <si>
    <t>10846.01</t>
  </si>
  <si>
    <t>MPL addresses the educational, medical, and agricultural needs of the community of Lhomond, in southern Haiti, through the creation and operation of a school, a medical clinic, and a potable-water initiative.</t>
  </si>
  <si>
    <t>Our grant supports the Toussaint Louverture Education Center, which offers day and evening classes to over 250 students aged 5 to 25 from the Lhomond community.</t>
  </si>
  <si>
    <t>Haiti's fragile state has a long history of failing its poorest and most vulnerable citizens. Prior to the devastating earthquake of 2010, the public spending on the education sector was less than 5 percent of its total GDP. The 2010 earthquake destroyed or damaged 4000 school establishments, disrupting schooling to approximately 2.5 million students. Currently 33 percent of rural youth and 53 percent of urban youth attend school.  To make matters worse, on January 12, 2010, a major earthquake hit Port-au-Prince, damaging or destroying an estimated 90 percent of the schools in the capital city. Approximately 600,000 people fled Port-au-Prince after the earthquake to settle in other communities around Haiti where they had family or friends, straining already fragile social and economic systems. Due to a lack of government support, some rural communities form Peasant Associations, pooling resources and working together to meet the basic needs of the community.</t>
  </si>
  <si>
    <t>Mouvman Peyizan Lomon (MPL) was founded in 1994 in order to address the educational, medical, and agricultural needs of the community of Lhomond, located in the department of Nippes in southern Haiti. Responding to community input, MPL has built a primary school and started a medical clinic, runs a community radio station, and leads a potable water initiative. MPL also provides training and resources to help peasant farmers improve their crop yields and maintain their land more efficiently. MPL is the only resource provider for education and medical services in its area and periphery communities. As a result it continuously faces high demand to attend its school and receive medical treatment. Fritzner "Bob" Voltaire and family members founded the school on property owned by his family in response to a demand for schooling for the children of the peasants working the community land. He was recently elected to be its director and has attended several conferences around the world to talk about his work in Lhomond. MPL is entirely locally run, and leadership rotates among its members.</t>
  </si>
  <si>
    <t>Mouvman Peyisan Lomon's school, the Toussaint Louverture Education Center, was built in 1995 to serve the educational needs of young children in the community. Before the school opened, the nearest public school was a three-hour walk away, and many families simply chose not to send their children to school. Now serving children aged 3 to 25, Toussaint Louverture offers day and night classes to accommodate more students and adheres to the official curriculum of the Haitian national education board to ease the students' transition to government-run secondary schools. In addition, MPL works with the Lhomond community to provide inclusive education for physically disabled children. From 2004 to 2010, GFC supported MPL's Toussaint Louverture school through Light for All, a US-based NGO that funds education in Haiti.</t>
  </si>
  <si>
    <t>10846</t>
  </si>
  <si>
    <t>MPL works to address the educational, medical, and agricultural needs of the community of Lhomond, in southern Haiti, through the creation and operation of a school, a medical clinic, and a potable-water initiative.</t>
  </si>
  <si>
    <t>Our grant supports the Toussaint Louverture Education Center, which offers day and evening classes to over 250 students aged 3 to 16 from the Lhomond community.</t>
  </si>
  <si>
    <t>Haiti's educational system has a long history of failing its poorest and most vulnerable citizens. To make matters worse, on January 12, 2010, a major earthquake hit Port-au-Prince, damaging or destroying an estimated 90 percent of the schools in the capital city area and other stricken areas. Approximately 600,000 people fled Port-au-Prince to settle in other communities around Haiti where they had family and friends, straining already fragile social and economic systems. The quake further strained the country's already poor educational system. Currently, according to UNICEF, as many as 2 million children are being deprived of their right to education. Before the earthquake, less than half of Haiti's population could read and write, and only 63 percent of children aged 6 to 12 were enrolled in school. According to a report released by the World Bank in 2006, most of Haiti's approximately 3.9 million living in extreme poverty live in rural areas, where school enrollment rates are only around 23 percent. Due to a lack of government support, some rural communities form Peasant Associations, pooling resources and working together to meet the basic needs of the community.</t>
  </si>
  <si>
    <t>Mouvman Peyisan Lomon (MPL) was founded in 1994 in order to address the educational, medical, and agriculture needs of the community of Lhomond, located in the department of Nippes in southern Haiti. Responding to community input, MPL has built a primary and started a medical clinic, runs a community radio station, and leads a potable water initiative. MPL also provides training and resources for peasant farmers to improve the crop yields and to and maintain their land more efficiently. MPL faces new challenges as the community has received an influx of refugees fleeing the destruction in Port au Prince, leading to an increase in demand for all of their services. MPL is entirely locally run, and leadership rotates among its members.</t>
  </si>
  <si>
    <t>Mouvman Peyisan Lomon's school, the Toussaint Louverture Education Center, was built in 1995 to serve the educational needs of young children in the community. Before the school opened, the nearest public school was a 3 hour walk, and many families simply chose not to send their children to school. By 2000, attendance at the school totaled 54 children; last year, the school served 243 students and today has an enrolment of over 250. The increase is due in part to the expansion of the school to serve older children and in part due to refugees fleeing Port au Prince and taking up residence in Lhomond. Now serving children ages 3 to 16, Toussaint Louverture offers day and night classes to accommodate more students and adheres to the official curriculum of the Haitian national education board to ease the students' transition to government-run secondary school. In addition, MPL works with the Lhomond community to provide inclusive education facilities for physically disabled children. From 2004 to 2010, GFC has support the Toussaint Louventure school through the organization Light for All, but is now able to fund MPL directly. A 2011 GFC grant will support teachers salaries at the Toussaint Louventure Education Center.</t>
  </si>
  <si>
    <t>Light For All</t>
  </si>
  <si>
    <t>Catholic Relief Service</t>
  </si>
  <si>
    <t>12002</t>
  </si>
  <si>
    <t>Movimiento de Mujeres Dominico-Haitianas</t>
  </si>
  <si>
    <t>Movement of Dominican-Haitian Women</t>
  </si>
  <si>
    <t>salaries, materials for the educational workshops, and administrative and operational expenses.</t>
  </si>
  <si>
    <t>Movimiento de Mujeres Dominico-Haitianas (MUDHA) promotes the advancement of Dominicans of Haitian descent through general education and programs on health, human rights, gender, domestic violence, policy advocacy, and identity.</t>
  </si>
  <si>
    <t>GFC supports MUDHA’s community school in Palmarejo, which was established to serve children who would otherwise have no access to education, as well as health and educational workshops for children and youth.</t>
  </si>
  <si>
    <t>During GFC’s seven years of partnership with MUDHA, the organization has been a strong advocate and ally not only for Dominican children of Haitian descent but for the Dominican Republic’s entire Haitian-Dominican community, which has faced growing discrimination in recent years. New government policies deny citizenship and thus a birth certificate to Haitian-Dominican children, and MUDHA’s activities have been key to raising awareness and educating the public about this population being denied access to public health services and education. Through its Anaisa primary school, MUDHA has educated hundreds of children annually and has actively recruited parents as tutors and included them in the organization’s literacy programs. MUDHA has now expanded its workshops to 20 communities throughout the greater Santo Domingo area, and immediately after the Haiti earthquake in 2010, the organization also established services in Léogâne, Haiti. In Haiti, MUDHA has built a center where it provides basic health services, critical support to women and children in tent camps, and shelter and education to orphaned children. MUDHA will exit GFC with a 2014 Maya Ajmera Sustainability Award to further strengthen its internal structures. MUDHA’s president, Cristiana Francisca Luis, will be attending GFC’s spring gala, where the organization will be presented with a GFC Global Catalyst Award.</t>
  </si>
  <si>
    <t>Despite a decrease in funding, MUDHA has continued to expand its educational workshops to more communities, reaching a greater number of children.</t>
  </si>
  <si>
    <t>Most of MUDHA’s funders are in Europe, and due to the economic crisis, the organization has seen a dramatic reduction in funds received over the years. Other funders have pulled out of the country, resulting in a decrease in MUDHA’s expenditure budget.</t>
  </si>
  <si>
    <t>Percentage of children with improved literacy rates and change in attitude toward violence</t>
  </si>
  <si>
    <t>Christian AID</t>
  </si>
  <si>
    <t>Spanish Agency for International Development Cooperation</t>
  </si>
  <si>
    <t>Norwegian Agency for Development Cooperation</t>
  </si>
  <si>
    <t>11842</t>
  </si>
  <si>
    <t>Children of Haitian descent born in the Dominican Republic are often denied legal identification papers, without which they cannot enroll in public school, receive healthcare, or access other public services. Movimiento de Mujeres Dominico-Haitianas (MUDHA) promotes the advancement of Dominicans of Haitian descent through education and programs on health, human rights, gender, domestic violence, policy advocacy, and identity.
Despite the death of MUDHA's founder and director, Sonia Pierre, in 2011, MUDHA continues to be a leading advocate for the rights of Haitian Dominicans and other vulnerable populations. Since its first GFC grant in 2007, MUDHA has broadened its reach and deepened its impact. With budget growth since then of over 150 percent, from $150,046 to over $375,000, MUDHA now employs 24 full-time staff and has received large grants from the European Union, Christian Aid, and InterRed. Immediately following the 2010 earthquake in Haiti, MUDHA expanded its services to Léogâne, Haiti, the epicenter of the earthquake, to provide basic health services, critical support to women and children in the tent camps, and shelter and education to orphaned children. The organization continues to work in both countries. During its partnership with GFC, MUDHA also received three emergency grants and attended the 2012 Haiti Knowledge Exchange.</t>
  </si>
  <si>
    <t xml:space="preserve">
MUDHA will also be invited to submit a final program grant proposal in spring 2014. </t>
  </si>
  <si>
    <t>11634</t>
  </si>
  <si>
    <t>teacher and staff salaries, educational workshops, awareness materials, administrative expenses and nutritious meals.</t>
  </si>
  <si>
    <t>GFC supports MUDHA's community school in Palmarejo, which was established to serve children who would otherwise have no access to education, as well as health and educational workshops for children and youth.</t>
  </si>
  <si>
    <t>MUDHA continues to be a leader on and strong advocate for the rights of Dominicans of Haitian descent, and well as a valued service provider to this particular community. As a result of its educational and awareness-raising workshops, MUDHA has seen a significant decrease in the use of violence and an increase in literacy and human rights awareness. With the help of GFC's grant, MUDHA's school now has a full-time psychologist who is directly working with 58 students and their families to reduce intrafamily violence and involve parents in their children's education. Immediately after the 2010 earthquake in Haiti, MUDHA expanded its services to Léogâne, Haiti, the epicenter of the earthquake, to provide basic health services, critical support to women and children in the tent camps, and shelter and education to orphaned children. MUDHA continues to operate the center in Haiti, and the organization has become a key GFC grantee to support recovery and renewal efforts in Léogâne and adjacent communities. GFC will work with MUDHA in the upcoming year to begin to prepare the organization for exit.</t>
  </si>
  <si>
    <t>Educación Sin Fronteras</t>
  </si>
  <si>
    <t>Intered</t>
  </si>
  <si>
    <t>11127</t>
  </si>
  <si>
    <t>943.04</t>
  </si>
  <si>
    <t>MUDHA promotes the advancement of Dominicans of Haitian descent through general education and programs on health, human rights, gender, domestic violence, policy advocacy and identity.</t>
  </si>
  <si>
    <t>Our grant supports MUDHA's community school in Palmarejo, which serves children who would otherwise have no access to education.</t>
  </si>
  <si>
    <t>Despite sharing the island of Hispaniola, Haiti and the Dominican Republic are constantly separated by political, socioeconomic, and racial divides. Even though both countries face challenging economic environments, for decades Haitians have migrated to the Dominican Republic in search of a better life. More than half a million Haitian immigrants and Dominicans of Haitian descent live in largely isolated bateyes, housing settlements that formerly served as sugar plantation barracks, in the Dominican Republic. The bateyes are among the poorest communities in the country, often lacking even the basics of electricity and running water. Children in the bateyes, even those born in the Dominican Republic, face constant stigma, discrimination, and risk of expulsion. Systematically refused the right to nationality, children of Haitian descent are often denied legal identification papers, without which they cannot enroll in school, receive healthcare, or access other public services.</t>
  </si>
  <si>
    <t>Movimiento de Mujeres Dominico-Haitianas (MUDHA) was founded in 1984 by women of Haitian descent to defend their basic rights and to promote their full participation in society. The organization has since expanded to include programs for both women and children in areas such as health, education, human rights, gender equity, domestic violence, self-esteem, and citizenship. The organization also works at the national and international levels to promote greater public and government awareness of the injustices faced by people of Haitian descent living in the Dominican Republic. Founder Sonia Pierre received the Robert F. Kennedy Human Rights Award in 2006 and the International Women of Courage Award in 2010. She passed away in December 2011, and although this was a huge loss for the organization and the international community, her legacy continues with the MUDHA staff.</t>
  </si>
  <si>
    <t>In response to the widespread absence of public schools in the bateyes, MUDHA helps to create and support independent community schools. The Anaísa Community School teaches the same curriculum as the public schools in order to advance MUDHA's goal of ultimately integrating the children into the public school system. Teachers come from within the community, and numerous volunteers from the community play an important support role in the planning and implementation of activities. The Anaísa School annually serves between 200 and 300 children aged 3 to 12 in two shifts per day.</t>
  </si>
  <si>
    <t>Aguadilla Children</t>
  </si>
  <si>
    <t>AECID</t>
  </si>
  <si>
    <t>Junga de Castilla de la Mancha</t>
  </si>
  <si>
    <t>Minority Rights Group International</t>
  </si>
  <si>
    <t>943.03</t>
  </si>
  <si>
    <t>MUDHA promotes the advancement of Dominicans of Haitian descent through general education and programs on health, human rights, gender, domestic violence, and identity.</t>
  </si>
  <si>
    <t>The nations of Haiti and the Dominican Republic share the island of Hispaniola and a bloody history. In 1937, Dominican Republic president Rafael Trujillo ordered all Haitians living in the Dominican Republic exterminated, killing as many as 15,000 people of Haitian decent, many of whom were born in the Dominican Republic, in only five days. Today, most of the half million Haitian immigrants and Dominicans of Haitian descent live in largely isolated bateyes, housing settlements that formerly served as sugar plantation barracks. The bateyes are among the poorest communities in the country, often lacking even the basics of electricity and running water. Residents face constant stigma, discrimination, and risk of expulsion. Children in the bateyes, even those born in the Dominican Republic, are often denied legal identification papers, without which they cannot enroll in school, receive healthcare, or access other public services. In January 2010, shortly after the devastating earthquake hit Port-au-Prince, Haiti, the government of the Dominican Republic inaugurated a new constitution that defines citizens as "the children of Dominican parents," posing additional obstacles to many children living in bateyes.</t>
  </si>
  <si>
    <t>Movimiento de Mujeres Dominico-Haitianas (MUDHA) was founded in 1984 by women of Haitian descent to defend their basic rights and to promote their full participation in society. The group has since expanded to include programs for both women and children in areas such as health, education, human rights, gender equity, domestic violence, self-esteem, and citizenship. MUDHA is currently active in 13 bateyes throughout the country, working through local coordinators rooted in each community. The group also works at the national and international levels to promote greater public and government awareness of the injustices faced by people of Haitian descent living in the Dominican Republic. Director Sonia Pierre received the Robert F. Kennedy Human Rights Award in 2006.</t>
  </si>
  <si>
    <t>In response to the widespread absence of public schools in the bateyes, MUDHA helps to create and support independent community schools and works with the community to promote their long-term sustainability, while simultaneously pressuring the government to fulfill its responsibility in this area. The community schools teach the same curriculum as the public schools in order to advance MUDHA's goal of ultimately integrating the children into the public school system. Teachers come from within the community, and numerous volunteers from the community play an important support role in the planning and implementation of activities. The Anaísa School annually serves between 200 and 300 children aged 3 to 12 in two shifts per day.</t>
  </si>
  <si>
    <t>MUDHA now has a full time grant writer on staff, which has significantly increased its capacity to fundraise.</t>
  </si>
  <si>
    <t>In order to undertake relief work in Haiti, MUDHA embarked on an aggressive fundraising campaign in Year 4, leading to a dramatic increase in its organizational budget.</t>
  </si>
  <si>
    <t>943.02</t>
  </si>
  <si>
    <t>Its community school in Palmarejo serves children who would otherwise have no access to education.</t>
  </si>
  <si>
    <t>MUDHA is now disaggregating children served directly, children served indirectly, and adults.</t>
  </si>
  <si>
    <t>In order to undertake its relief work in Haiti, MUDHA embarked upon aggressive new fundraising campaigns, leading to a dramatic increase in its annual budget.</t>
  </si>
  <si>
    <t>10383</t>
  </si>
  <si>
    <t>11062</t>
  </si>
  <si>
    <t>Muhammadiyah ’Aisyiyah</t>
  </si>
  <si>
    <t>Muhammadiyah 'Aisyiyah is the women's branch of Muhammadiyah, a socio-religious organization established to improve the quality of life for Indonesians through higher education, healthcare, and social services. 'Aisyiyah is an autonomous arm that focuses specifically on the empowerment of women; its services to women and children include leadership development, education, healthcare, social welfare, and reduction of maternal mortality. The organization also manages playgroups, kindergartens, schools at all levels, and orphanages around the country. With its central board located in Jakarta, 'Aisyiyah has local branches that reach out to over 7,800 villages around the country. Having such a wide reach enables it to work directly with the communities that need it the most.
Educational Training for Children and Youth: Following the tsunami, 'Aisyiyah established seven children's centers to better address the needs of affected children. By supporting teachers' fees and transportation costs, 'Aisyiyah allows the centers' kindergartens to continue functioning without a loss of staff, a significant point because so many teachers were lost to the tsunami. For older youth, particularly graduates of junior high school, 'Aisyiyah provides skills training support, especially for those who are unable to continue with school due to the associated financial burden. Building on its previous tsunami-related work, 'Aisyiyah is expanding into the area of disaster alertness and preparedness. Its disaster alertness program trains preschool and kindergarten teachers in disaster awareness and preparation and outlines the steps to be taken if disaster strikes. The teachers are trained not only to implement these steps but also to disseminate information to the children and their parents, increasing the community's level of disaster awareness and preparedness.
The impact
'Aisyiyah continues to implement relief, rehabilitation, and disaster alertness programs for children and youth throughout Indonesia, especially in Aceh and Central Java. Teachers and children participating in 'Aisyiyah's trainings learned about the hazards associated with flood-prone areas, life-saving techniques in the event of natural disaster, utilization of evacuation routes, and cleanliness and hygiene practices in the absence of potable water. 'Aisyiyah reached 50 teachers from 30 schools with these trainings and reached 3,000 children through the training-of-trainers component of its disaster alertness program. At the organizational level, 'Aisyiyah developed a network of rapid information sharing among schools and local organizations to be utilized in the event of a natural disaster. It also established a center for disaster information sharing in Jakarta and uses the center to hold trainings for facilitators as well. GFC's 2010 grant will assist 'Aisyiyah in continuing its programs in Aceh, Central Java, and other highly vulnerable areas of Indonesia, including Bengkulu and East Java, areas that regularly face natural disasters like earthquakes, landsides, flooding, and tsunamis.</t>
  </si>
  <si>
    <t>983.04</t>
  </si>
  <si>
    <t>Muhammadiyah 'Aisyiyah offers leadership development, education, healthcare, and social welfare programs for women and children, including children's programs and teacher training in disaster affected areas throughout Indonesia.</t>
  </si>
  <si>
    <t>Our grant supports disaster alertness and preparedness curriculum development and teacher training in elementary schools in Aceh, Yogyakarta, and other highly disaster prone areas.</t>
  </si>
  <si>
    <t>In Aceh Province, where civil strife has disrupted daily life for the past 20 years, the December 2004 tsunami only exposed more vulnerabilities in already-affected populations. While reconstruction and rehabilitation continues to take place in the region, access to education remains a challenge for many children. The World Bank estimates that over 2,000 schools were damaged or destroyed in Aceh as a result of the tsunami. Furthermore, the valuable human resource of trained teachers was diminished as many died. In addition, many families lost their homes and livelihoods in the tragedy and are unable to afford the fees for uniforms, transportation, and school supplies.</t>
  </si>
  <si>
    <t>Muhammadiyah 'Aisyiyah is the women's branch of Muhammadiyah, a socio-religious organization established to improve the quality of life for Indonesians through higher education, healthcare, and social services. 'Aisyiyah is an autonomous arm that focuses specifically on the empowerment of women; its services to women and children include leadership development, education, healthcare, social welfare, and reduction of maternal mortality. The organization also manages playgroups, kindergartens, schools at all levels, and orphanages around the country. With its central board located in Jakarta, 'Aisyiyah has local branches that reach out to over 7,800 villages around the country. Having such a wide reach enables it to work directly with the communities that most need its services.</t>
  </si>
  <si>
    <t>Following the 2004 tsunami, 'Aisyiyah established seven children's centers to better address the needs of affected children between the ages of 4 and 15. By supporting teachers' fees and transportation costs, 'Aisyiyah enables the centers' kindergartens to function without a loss of staff, a significant point because so many teachers were lost to the tsunami. For older youth, 'Aisyiyah provides skills training support, especially for those who are unable to continue with school due to the associated financial burden. Building on its previous tsunami-related work, 'Aisyiyah implements a disaster alertness program that trains preschool and kindergarten teachers in disaster awareness and preparation and outlines the steps to be taken if disaster strikes. The teachers are trained not only to implement these steps but also to disseminate information to the children and their parents, increasing the community's level of disaster awareness and preparedness.</t>
  </si>
  <si>
    <t>Before Year 6, 'Aisyiyah reported the numbers served only by one branch of the organization. In Years 6 and beyond, the numbers served represent an estimate of the total number of children served by all branches of 'Aisyiyah throughout Indonesia.</t>
  </si>
  <si>
    <t>Further dialogue and development is necessary due to the language barrier and difficulty of calculating the budget for all 'Aisyiyah branches.</t>
  </si>
  <si>
    <t>The Asia Foundation</t>
  </si>
  <si>
    <t>AusAID</t>
  </si>
  <si>
    <t>983.03</t>
  </si>
  <si>
    <t>Muhammadiyah 'Aisyiyah offers leadership development, education, healthcare, and social welfare programs for women and children, including children's programs and teacher training in disaster-affected areas throughout Indonesia.</t>
  </si>
  <si>
    <t>Our grant supports disaster alertness and preparedness curriculum development and teacher training in elementary schools in Aceh, Yogyakarta, and other highly disaster-prone areas.</t>
  </si>
  <si>
    <t>In Aceh Province, where civil strife has disrupted daily life for the past 20 years, the December 2004 tsunami only exposed more vulnerabilities in already-affected populations. While reconstruction and rehabilitation continues to take place in the region, access to education remains a challenge for many children. The World Bank estimates that over 2,000 schools were damaged or destroyed in Aceh as a result of the tsunami. Furthermore, the valuable human resource of trained teachers was diminished when many died. In addition, many families lost their assets, homes, and livelihoods in the tragedy and are unable to afford the fees for uniforms, transportation, and school supplies.</t>
  </si>
  <si>
    <t>Muhammadiyah 'Aisyiyah is the women's branch of Muhammadiyah, a socio-religious organization established to improve the quality of life for Indonesians through higher education, healthcare, and social services. 'Aisyiyah is an autonomous arm that focuses specifically on the empowerment of women; its services to women and children include leadership development, education, healthcare, social welfare, and reduction of maternal mortality. The organization also manages playgroups, kindergartens, schools at all levels, and orphanages around the country. With its central board located in Jakarta, 'Aisyiyah has local branches that reach out to over 7,800 villages around the country. Having such a wide reach enables it to work directly with the communities that need it the most.</t>
  </si>
  <si>
    <t>Following the tsunami, 'Aisyiyah established seven children's centers to better address the needs of affected children. By supporting teachers' fees and transportation costs, 'Aisyiyah allows the centers' kindergartens to continue functioning without a loss of staff, a significant point because so many teachers were lost to the tsunami. For older youth, particularly graduates of junior high school, 'Aisyiyah provides skills training support, especially for those who are unable to continue with school due to the associated financial burden. Building on its previous tsunami-related work, 'Aisyiyah is expanding into the area of disaster alertness and preparedness. Its disaster alertness program trains preschool and kindergarten teachers in disaster awareness and preparation and outlines the steps to be taken if disaster strikes. The teachers are trained not only to implement these steps but also to disseminate information to the children and their parents, increasing the community's level of disaster awareness and preparedness.</t>
  </si>
  <si>
    <t>Further dialogue and development is necessary due to the language barrier.</t>
  </si>
  <si>
    <t>Further dialogue and development necessary due to the language barrier.</t>
  </si>
  <si>
    <t>Global Fund ATM</t>
  </si>
  <si>
    <t>Austcare</t>
  </si>
  <si>
    <t>10717</t>
  </si>
  <si>
    <t>983.02</t>
  </si>
  <si>
    <t>Muhammadiyah 'Aisyiyah implements rehabilitation programs for children, offering nutritional supplements, clothing, health services, and counseling at its children's centers.</t>
  </si>
  <si>
    <t>To build the sustainability of communities and their ability to withstand natural disasters, it also provides disaster alertness and preparedness training, including a training of trainers component.</t>
  </si>
  <si>
    <t>1541.04</t>
  </si>
  <si>
    <t>Muktangan</t>
  </si>
  <si>
    <t>Muktangan addresses the learning needs of underprivileged children by providing a holistic learning environment for the children's physical, cognitive, and socio-emotional development and by involving multiple stakeholders, including parents, community members, and government.</t>
  </si>
  <si>
    <t>Our grant supports the Teacher Training Program, which trains young women from low-income communities to offer low-cost, inclusive, English-medium education to underprivileged children and also provides formal education in seven preprimary and seven primary schools.</t>
  </si>
  <si>
    <t>A 2005 report by the World Bank stated that 25 percent of government primary-school teachers in India are entirely absent from work, and only 50 percent of those who go to work are actually engaged in the act of teaching. These statistics continue to be relevant and are indicative of a flawed system, but often this is the only educational option available to children from disadvantaged families or slums. Even if teachers do come to work and do teach, the conditions in these schools are often miserable, characterized by a drab learning environment, poorly ventilated classrooms, few learning resources for the children, and an alarming teacher to child ratio (a single primary-school teacher may have up to 125 children in one class). Due to outdated pedagogical concepts, unwieldy administrative structures, unproductive and wasteful deployment of resources, unmanageably large classes, and uninspiring teaching, learning often becomes a lost and tedious process. The children in these schools fail to learn, lose interest, are often labeled as failures, and are either pushed out or drop out of the system.</t>
  </si>
  <si>
    <t>Founded in 2003 as the Paragon Charitable Trust, Muktangan addresses the learning needs of underprivileged children and their families by offering low-cost, high-quality child-centered education. Muktangan's major initiatives include a teacher training center for young women from low-income communities; preprimary and primary schools located on the same premises as, and integrated with, the teacher training center; replicating and spreading the Muktangan model to other government schools in central Mumbai; and collaborating with other NGOs to train women from their respective communities as teachers. Muktangan is geared toward creating a replicable child-centered model of quality education for economically disadvantaged children and youth. It is spearheaded by Elizabeth Mehta, an accomplished educator with vast experience in education.</t>
  </si>
  <si>
    <t>Due to its innovative and effective participatory methodology, Muktangan's teacher-training approach has received widespread recognition from both the civic sector and the public sector in Mumbai. The teacher training program trains young women from low-income communities to offer low-cost, inclusive, English-language education, thereby addressing the learning needs of underprivileged children. The training provides teachers with the opportunity to progress from the preschool level directly to higher levels, thereby ensuring continuity. Special focus in the trainings is given to educating children with learning disabilities without isolating them from their peers. In conjunction with its teacher training program, Muktangan provides formal education in seven preprimary and seven primary schools, serving children from 3 to 12 years old.</t>
  </si>
  <si>
    <t>The OCI metric requires further dialogue with the grantee. As Muktangan is a large organization, the program staff oversees the proposal process, and frequent transitions lead to inadequate understanding of organizational structures and functions.</t>
  </si>
  <si>
    <t>Stone Family Foundation</t>
  </si>
  <si>
    <t>11128</t>
  </si>
  <si>
    <t>Founded in 2003 as the Paragon Charitable Trust, Muktangan works to address the learning needs of underprivileged children and their families by offering low-cost, high-quality child-centered education. Muktangan's programs include a teacher training center for young women from low-income communities, preprimary and primary schools integrated with the teacher training center, and replicating Muktangan's model to other government schools in Mumbai. Muktangan's teacher training program has received widespread recognition from both the civil and private sector in Mumbai. Through its formal education program, the organization reaches children between the ages of 3 to 12 years with a special focus on educating children with learning disabilities without isolating them from their peers. 
Over the five years of GFC's support to Muktangan, the organization has demonstrated incredible programmatic and organizational growth. Muktangan's budget increased by over 580 percent from $87,719 in 2007 to $597,832 in 2011 and the number of children directly reached increased from 851 to 1,700. Muktangan's teacher training program has received widespread recognition and Muktangan received a Social Impact Award from Dasra to create a Teacher Education Program Institute. The organization is currently working to receive accreditation from the government for its teacher training program. In addition, Muktangan expanded its staff capacity, increasing the number of staff from 80 in 2007 to 296 in 2011. The organization also participated in GFC's Enterprise and Learning Knowledge Exchange in 2008.</t>
  </si>
  <si>
    <t>1541.03</t>
  </si>
  <si>
    <t>Our grant supports the Teacher Training Program, which trains young women from low-income communities to offer low-cost, inclusive, English-medium education to underprivileged children in primary and preprimary schools.</t>
  </si>
  <si>
    <t>A report by the World Bank stated that 25 percent of government primary-school teachers in India are entirely absent from work, and only 50 percent of those who go to work are actually engaged in the act of teaching. These statistics continue to be relevant and are indicative of a flawed system, but often this is the only educational option available to children from disadvantaged families or slums.  Even if teachers do come to work and do teach, the conditions in these schools are often miserable, characterized by a drab learning environment, poorly ventilated classrooms, few learning resources for the children, and an alarming teacher to child ratio (a single primary-school teacher may have up to 125 children in one class). Due to outdated pedagogical concepts, unwieldy administrative structures, unproductive and wasteful deployment of resources, unmanageably large classes, and uninspiring teaching, learning often becomes a lost and tedious process. The children in these schools fail to learn, lose interest, are often labeled as failures, and are either pushed out or drop out of the system.</t>
  </si>
  <si>
    <t>Founded in 2003 as the Paragon Charitable Trust, Muktangan addresses the learning needs of underprivileged children and their families by offering low-cost, high-quality child-centered education. Muktangan's major initiatives include a teacher training center for young women from low-income communities; preprimary and primary schools located on the same premises as, and integrated with, the teacher training center; replicating and spreading the Muktangan model to six other government schools in central Mumbai; and collaborating with other NGOs to train women from their respective communities as teachers. Muktangan is geared toward creating a replicable child-centered model of quality education for economically disadvantaged children and youth. It is spearheaded by Elizabeth Mehta, an accomplished educator with vast experience in education.</t>
  </si>
  <si>
    <t>Due to its innovative and effective participatory methodology, Muktangan's teacher-training approach has received widespread recognition from both the civic sector and the public sector in Mumbai. The teacher training program trains young women from low-income communities to offer low-cost, inclusive, English-language education, thereby addressing the learning needs of underprivileged children. The training provides teachers with the opportunity to progress from the preschool level directly to higher levels, thereby ensuring continuity. Special focus in the trainings is given to educating children with learning disabilities without isolating them from their peers. In conjunction with its teacher training program, Muktangan provides formal education in seven preprimary and primary schools, serving 1,500 children from 3 to 12 years old.</t>
  </si>
  <si>
    <t>ICICI Securities</t>
  </si>
  <si>
    <t>Bombau Community Public Trust</t>
  </si>
  <si>
    <t>11279</t>
  </si>
  <si>
    <t>Mumbai Mobile Crèches</t>
  </si>
  <si>
    <t>Shumona Goel (American Jewish World Service, US)</t>
  </si>
  <si>
    <t>salaries, nutritious food, and administrative costs.</t>
  </si>
  <si>
    <t xml:space="preserve">To ensure that the children of migrant construction workers are protected from the dangers of construction sites, Mumbai Mobile Crèches (MMC) sets up mobile daycare centers at construction sites, providing nutritious meals and a supervised place for young children to play and learn while their parents work. </t>
  </si>
  <si>
    <t>GFC supports the mobile crèches program, which offers integrated education and health and nutritional support six days a week to meet the needs of the children and runs specialized programs for children under age 3, children aged 3 to 6, and children over the age of 6.</t>
  </si>
  <si>
    <t>During its five-year partnership with GFC, MMC has expanded its programs from 22 centers to 39 centers. Additionally, the organization has more than doubled its budget. MMC greatly expanded its nutrition program to include nutritious food with vitamins, minerals, and antioxidants. The organization has evolved significantly over the course of its GFC partnership and undertook an extensive strategic planning process for 2012-2015. The strategic plan builds on past organizational successes and sets clear goals and timelines for future growth and expansion. MMC participated in the 2012 South Asia Knowledge Exchange. The organization has shown tremendous growth and is poised to exit GFC's funding as a strong organization. GFC anticipates that MMC will be invited to apply for a Maya Ajmera Sustainability Award.</t>
  </si>
  <si>
    <t>Number of children regularly attending school</t>
  </si>
  <si>
    <t>Jamsetji Tata Trust</t>
  </si>
  <si>
    <t>British Asian Trust</t>
  </si>
  <si>
    <t>Macquarie Group Foundation</t>
  </si>
  <si>
    <t>1545.03</t>
  </si>
  <si>
    <t>To ensure that the children of migrant construction workers are protected from the dangers of construction sites, Mumbai Mobile Crèches sets up mobile daycare centers at construction sites, providing nutritious meals and a supervised place for young children to play and learn while their parents work.</t>
  </si>
  <si>
    <t>Our grant supports the mobile crèches program, which offers integrated education and health and nutritional support six days a week to meet the needs of the children and runs specialized programs for children under age 3, children aged 3 to 6, and children over the age of 6.</t>
  </si>
  <si>
    <t>The construction industry in India is one of the largest employers of migrant laborers in the country. An estimated 35 million men and women work in construction. They are largely unorganized and among the poorest in the country. Moving to wherever they can earn an income, they make only 60 to 80 rupees (about $1.30 to $1.70) a day. More often than not, these migrant workers shuttle from place to place with their families, denying their children a safe and traditional environment. It is estimated that there are nearly 54 million children of migrant workers, and they are often left unattended, out of school and subject to the daily hazards of living on construction sites, while their parents work. Housing generally consists of temporary makeshift shelters made from debris and leftover construction materials and lacks even the most basic amenities. Children suffer from malnutrition, tuberculosis, and construction-site-related accidents. Given the lack of access to medical care, such injuries and diseases are often left untreated.</t>
  </si>
  <si>
    <t>The first mobile crèche was established in 1969 when organizational founder Meera Mahadevan observed neglected children on a construction site, built a makeshift shelter, and found a woman to watch over the children. Today, Mumbai Mobile Crèches (MMC) operates 26 different centers on construction sites in and around Mumbai. As new construction sites emerge, the organization negotiates with the builders and sets up centers within months. MMC was established with the special intention of filling the critical gap between institutional services and the reality on the ground. It is one of the few organizations offering childcare services specifically for children of migrant workers on construction sites. It developed a comprehensive early childcare program that serves as a practical guide and model to early childhood development and has been used to train many organizations in the country. Vrishali Pispati recently took over as the director.</t>
  </si>
  <si>
    <t>Although Mumbai Mobile Crèches works with children of all ages, special consideration is given to early childhood care and those under the age of 14. A number of different programs are implemented on each construction site, based on the needs and ages of the children present. Crèches target children under the age of 3: specially trained caretakers engage the children with mobiles and toys, and walls are covered with bright pictures to create a positive environment for the infants. Balwadis (childcare centers) cater to children from 3 to 6 years old: here, children play and participate in learning activities, including learning through play, music, drama, stories, and songs. For children over the age of 6, nonformal education classes are provided, and where feasible and relevant, mainstreaming children into formal government schools is supported. Space for the centers is usually provided by the builders. The centers are open six days a week and offer supplementary nutrition in the form of snacks in the morning and lunch in the afternoon.</t>
  </si>
  <si>
    <t>MMC changed its leadership in 2010, with Vrishali Pispati taking over as director, and as a result the organization increased its capacity over the past year, including in financial management.</t>
  </si>
  <si>
    <t>The increase in budget in year 3 was due to various causes, including dedicated funding in response to a community fire. The 2010 change in leadership is reflected in an increase in budget in year 5 due to expansion of programs from 16 to 26 centers.</t>
  </si>
  <si>
    <t>The British Asian Trust</t>
  </si>
  <si>
    <t>1545.02</t>
  </si>
  <si>
    <t>The mobile daycare centers offer an integrated education program and health and nutrition programs to meet the needs of these children, as well as specialized programs for children under 3, children aged 3 to 6, and children over the age of 6.</t>
  </si>
  <si>
    <t>The first mobile crèche was established in 1969 when organizational founder Meera Mahadevan observed neglected children on a construction site, built a makeshift shelter, and found a woman to watch over the children. Today, Mumbai Mobile Crèches (MMC) operates 16 different centers on construction sites in and around Mumbai. As new construction sites emerge, the organization negotiates with the builders and sets up centers within months. MMC was established with the special intention of filling the critical gap between institutional services and the reality on the ground. It is one of the few organizations offering childcare services specifically for children of migrant workers on construction sites. It developed a comprehensive early childcare program that serves as a practical guide and model to early childhood development and has been used to train many organizations in the country. Devika Mahadevan, who received her master's degree from the London School of Economics, recently took over as the director.</t>
  </si>
  <si>
    <t>This requires further dialogue with the grantee.</t>
  </si>
  <si>
    <t>The organizational budget was high in year 3 due to various factors, including a community fire, reapplication for long-term funds, and labor intensive fundraising due to funding concerns.</t>
  </si>
  <si>
    <t>12763</t>
  </si>
  <si>
    <t>Budapest</t>
  </si>
  <si>
    <t>Nap Klub Foundation</t>
  </si>
  <si>
    <t>Edit Kecskeméti (UNICEF)</t>
  </si>
  <si>
    <t>rent and for salaries of teachers and an accountant.</t>
  </si>
  <si>
    <t>Nap Klub Foundation focuses on urban community development through crime prevention, support groups, environmental protection activities, and education, including creative workshops for children and youth and a specialized education program for high-performing marginalized children.</t>
  </si>
  <si>
    <t>GFC supports the education program for talented, marginalized children in the eighth district of Budapest.</t>
  </si>
  <si>
    <t>GFC’s multi-year support of Nap Klub allowed the organization to keep its primary programs running during a very difficult economic and political environment for NGOs in Hungary. Support from the Hungarian government for civil society has largely disappeared since the economic crisis of 2008 and the change in government in 2010. Nap Klub also benefited from GFC capacity-building services. An organizational development award from GFC led to the recruitment of younger staff and an understanding that the organization needed a stronger focus on supporting families, rather than individual children. Nap Klub staff also participated in a Knowledge Exchange, which connected the organization to other grassroots NGOs, providing information and examples of how other NGOs survive in difficult economic and regulatory environments.</t>
  </si>
  <si>
    <t>The organization’s support from local government has decreased over the past few years, a trend that is very common for Hungarian NGOs.</t>
  </si>
  <si>
    <t>12214</t>
  </si>
  <si>
    <t>program materials and teacher salaries.</t>
  </si>
  <si>
    <t>Nap Klub has started to recover from the loss of the majority of its long-term funding from local and national governments and is looking to the future. The organization has reorganized its education center and raised money from new individual donors in the community. Nap Klub has also expanded its outreach programs to even more vulnerable neighborhoods. In addition, the organization is continuing its successful program for mothers, which will eventually be run by the local authorities at a parent center in Nap Klub’s district. Nap Klub has strengthened an already strong team through the infusion of four new volunteers, who are continuing to receive training and mentoring from the organization in order to maximize their effectiveness with the children. GFC will prepare the organization for exit with sustainability and leveraging inputs.</t>
  </si>
  <si>
    <t>Europa Unió</t>
  </si>
  <si>
    <t>11785</t>
  </si>
  <si>
    <t>Nap Klub has strengthened an already strong organization through GFC value-added services, particularly a GFC organizational development award. The organization has a stable team and effective programs but is still working to overcome the loss of long-term funding from local and national governments that was withdrawn after the financial crisis and Hungary's change of government. GFC will prepare the organization for exit with sustainability and leveraging inputs.</t>
  </si>
  <si>
    <t>Lindros Kft</t>
  </si>
  <si>
    <t>ÖKOTÁRS Fundation</t>
  </si>
  <si>
    <t>11396</t>
  </si>
  <si>
    <t>During the past year, Nap Klub received a GFC organizational development award and worked with Budapest-based Cromo Foundation to strengthen the organization's internal processes, most notably developing a detailed strategic plan and a volunteer management program. These improvements are important and impressive, given that, like many Hungarian NGOs, Nap Klub is facing considerable financial challenges due to a wide-scale decrease in NGO funding from the national and local government in Hungary. Nevertheless, if the organization's budget continues to decline, GFC may exit this group next year.</t>
  </si>
  <si>
    <t>National Civil Fund</t>
  </si>
  <si>
    <t>10311.02</t>
  </si>
  <si>
    <t>Nap Klub focuses on urban community development through crime prevention, support groups, environmental protection activities, and education, including creative workshops for children and youth and a specialized education program for high-performing marginalized children.</t>
  </si>
  <si>
    <t>Our grant supports the education program for talented, marginalized children in the eighth district of Budapest.</t>
  </si>
  <si>
    <t>In Hungary, the past two decades have brought a widening of the social and economic gap between the highest and lowest income groups. These changes have had the most tangible effects on small settlements in underdeveloped regions of the country and on the Roma minority, many of whom had previously been employed as unskilled laborers. The highly stratified Hungarian educational system is incapable of balancing these inequalities or reducing the achievement gap between pupils from different backgrounds. The school career of a child in Hungary is more likely to be defined by his or her family and social background than by his or her capabilities. The local community in the 8th district of Budapest consists mostly of low-income people, many of whom are permanently out of the labor market. A large number of these people are of Roma origin, and they typically live in large families, often in squatting-type arrangements, with very poor living conditions. In many cases, parents and children in these families are in intermittent conflict with the law and therefore experience general uncertainty and anxiety in their daily lives.</t>
  </si>
  <si>
    <t>Nap Klub Foundation is a locally based NGO in the 8th district of Budapest, one of the poorest and most segregated neighborhoods in the city. The organization is focused on urban community development, and its mission is to create and maintain a supportive social network based on solidarity and mutual support. Key principles guiding the organization's activities are equality of opportunities, protection of youth, crime prevention, environmental protection, self-help groups, and local democracy. Nap Klub provides programs for local children and youth between the ages of 6 and 18 to encourage them to spend their free time in the organization's center instead of on the streets. The organization offers creative afternoon workshops such as drama, handicrafts, and sports. Apart from youth programs, Nap Klub's main activity is community building. Civil forums, a local newspaper edited by community members, and empowerment of unemployed citizens are all part of community-building projects the organization supports. Nap Klub was founded by a retired teacher, Katalin Templom.</t>
  </si>
  <si>
    <t>Nap Klub provides a long-term, extracurricular education program for marginalized children aged 6 to 18. Because of their family model and socialization, these children lack the skills to meet traditional school standards. The children are invited to the program when they enter first grade when are formed into groups that will stay together until secondary school. The aim is to help these socially marginalized but talented children achieve better performance in school and to motivate them to continue their studies. Activities are connected to the official school curriculum, but individual and group needs also play a role in the planning of activities. The aim of the program is not only to increase lexical knowledge but also to develop skills and raise motivation. The groups meet two to three times a week as well as one weekend per month.</t>
  </si>
  <si>
    <t>The lower budget is due to a decrease in funding from local and national governments and individual donors. The organization is focusing on fundraising this year.</t>
  </si>
  <si>
    <t>10311.01</t>
  </si>
  <si>
    <t>In Hungary, the past two decades have brought a widening of the social and economic gap between the highest and lowest income groups. These changes have had the most tangible effects on small settlements in underdeveloped regions of the country and on the Roma people, many of whom had previously been employed as unskilled laborers. The highly stratified Hungarian educational system is incapable of balancing these inequalities or reducing the differences in the achievement gap between pupils from different backgrounds. The school career of a child in Hungary is more likely to be defined by his or her family and social background than by his or her capabilities. The local community in the 8th district of Budapest consists mostly of low-income people, many of whom are permanently out of the labor market. A large number of these people are of Roma origin and they typically live in large families, often in squatting-type arrangements and in very poor living conditions. In many cases, parents and children in these families are often in conflict with the law and as such existential uncertainty is a constant problem in their daily lives. As a result of the increasing anti-Roma sentiment in Hungary, tensions also have risen in this community between Hungarians and the Roma.</t>
  </si>
  <si>
    <t>Nap Klub is a locally based NGO in the 8th district of Budapest, one of the poorest, most segregated neighborhoods in the city. The organization is focused on urban community development and its mission is to create and maintain a supportive social network based on solidarity and mutual support. In the organization's work conducted in the neighborhoods equality of opportunities, protection of youth, crime prevention, environmental protection, self-help groups and local democracy are the key principles of the organization's activities. Nap Klub provides structured and non-structured programs for local children and youth. The basic aim of these programs is to attract children between the ages of 5 - 18 in order to spend their free time in the organization's programs instead of spending it on the streets. The organization also offers creative workshops in the afternoon such as drama, handicrafts, and sports. Children also have the opportunity to use the Internet or play table tennis when they come to the center. Apart from youth programs, Nap Klub's other main activity is community building. Civil forums, a local newspaper edited by community members and empowerment of unemployed citizens are all currently part of community building projects the organization supports.  Nap Klub was founded by retired teacher, Katalin Templom.</t>
  </si>
  <si>
    <t>Nap Klub provides a long-term, extra-curricular, educational program for children ages 6-12. Children are invited to the program when they enter 1st grade, where they form two small groups which stay together until they enter secondary school. The aim is to help these socially marginalized but talented children achieve better performance in school and to motivate them to continue their studies.  Activities are connected to the official school curriculum, but individual and group needs also play a role in planning the activities. The goal of this program is to support children succeed in school, but who lack the skills - as a result of their family model and socialization - that would make them capable of living up to traditional school standards. The focus of learning is not only on gaining lexical knowledge but on developing skills and raising motivation.</t>
  </si>
  <si>
    <t>The decrease in budget is due to the loss of funding from the European Union.  Further dialogue with the grantee is needed about other potential funding sources.</t>
  </si>
  <si>
    <t>12967</t>
  </si>
  <si>
    <t>Nawaya Network</t>
  </si>
  <si>
    <t>Rima Musalla (Iqra' Association, Lebanon)</t>
  </si>
  <si>
    <t xml:space="preserve"> transportation and for counseling and training services.</t>
  </si>
  <si>
    <t xml:space="preserve">The Nawaya Network serves refugees and street-based youth in Lebanon, providing them with psychosocial support, offering them mentorships, and connecting them to financial, educational, and material resources that help develop their talents and strengthen their skills. </t>
  </si>
  <si>
    <t>GFC supports Nawaya’s weekly mentoring and counseling sessions, small-business programs, job placement activities, psychosocial support for traumatized and abused refugees, family tracing and reunification services, and foster-care programs.</t>
  </si>
  <si>
    <t xml:space="preserve">Nawaya had a fulfilling year and expanded its programs to respond to the pressing needs of Syrian refugees. With significant support from UNICEF and other donors that GFC helped Nawaya attract, the organization has been able to expand its program from 50 youth to 800. The organization now works with a well-motivated team, devoted board, and experienced volunteers to provide support for street-based youth and refugees. The organization has also started a new youth entrepreneurship program that sharpens the IT skills of low-income youth to enable them to earn more income. Nawaya hosted the GFC 2017 Middle East and North Africa mini-Knowledge Exchange in Beirut and shared its fundraising experience with other GFC partners in the region. </t>
  </si>
  <si>
    <t>Nawaya is expanding its program and thus is now supporting more children and youth.</t>
  </si>
  <si>
    <t xml:space="preserve">Additional funding from UNICEF to support Nawaya’s efforts to respond to the needs of Syrian refugees accounts for the increase in the organization’s expenditure budget. </t>
  </si>
  <si>
    <t>Low-income youth enrolled in trainings to develop their talents</t>
  </si>
  <si>
    <t>UK Lebanon Tech Hub</t>
  </si>
  <si>
    <t>Asfari Foundation</t>
  </si>
  <si>
    <t>Bader Young Entrepreneurs</t>
  </si>
  <si>
    <t>The Diane Foundation</t>
  </si>
  <si>
    <t>12619</t>
  </si>
  <si>
    <t>volunteers’ transportation costs and skills development materials.</t>
  </si>
  <si>
    <t>Last year was an exciting year for the Nawaya Network. The organization took advantage of GFC’s partnership to enhance its visibility and strengthen its programs. With support from other experienced GFC partners in Lebanon, Nawaya was able to tighten its internal financial controls. The visionary leadership of founder Zeina Saab and the quality of the organization’s program attracted the attention of international media such as the Huffington Post and CNN, and their coverage of the organization has enhanced its visibility. During the past year, Nawaya has benefited from experienced volunteers who provided technical guidance, particularly with organizational branding and strategic planning. The organization also received additional funding from its participation in various competitions, such as the Global Social Venture Competition, and was able to bring in large individual contributions. GFC will continue to help Nawaya to make the most of its volunteers and other experienced GFC partners in the region.</t>
  </si>
  <si>
    <t>Patchi</t>
  </si>
  <si>
    <t>Transmed</t>
  </si>
  <si>
    <t>Applied Medical</t>
  </si>
  <si>
    <t>King Abdullah Fund for Development</t>
  </si>
  <si>
    <t>UCA Insurance</t>
  </si>
  <si>
    <t>12297</t>
  </si>
  <si>
    <t>talent development programs and youth training expenses.</t>
  </si>
  <si>
    <t>The Nawaya Network serves refugees and street-based youth in Lebanon, providing them with psychosocial support, offering them mentorships, and connecting them to financial, educational, and material resources that help develop their talents and strengthen their skills.</t>
  </si>
  <si>
    <t>GFC supports Nawaya’s weekly mentoring and counseling sessions, small-business programs, job placement activities, psychosocial support for traumatized and abused refugees, family tracing and reunification services, and foster care programs.</t>
  </si>
  <si>
    <t>Nawaya continues to show notable progress in both program expansion and organizational capacity development. In the last year, the organization was a finalist at the 2014 Harvard Arab Start-Up Pitch Competition, the Banque du Liban Accelerate 2014 Startup Competition, and the Global Social Venture Competition, Lebanon Track. The founder, Zeina Saab, followed up on her TEDxBeirut talk by continuing to create awareness about the organization, both within and outside Lebanon. The staff of Nawaya participated in various capacity-building trainings in financial management, fundraising, media relations, and grant writing. The organization also formed partnerships with other GFC grantees in the region during a GFC Knowledge Exchange workshop held in Beirut in 2014. In the coming year, GFC will support Nawaya in developing and strengthening corporate partnerships to encourage active private- sector participation in its work.</t>
  </si>
  <si>
    <t>Nawaya prefers to report only on beneficiaries being supported with GFC grants, and that accounts for the low number of children served.</t>
  </si>
  <si>
    <t>Training programs supported by USAID account for Nawaya’s improved OCI scores.</t>
  </si>
  <si>
    <t>Additional grants received from individuals and BBAC Bank explain the increase in Nawaya’s budget.</t>
  </si>
  <si>
    <t>Nawaya has demonstrated innovation in using social media and active youth participation to enhance its visibility and attract strategic partners in a short period of time. The organization won three awards in the past year; the founder has presented at TEDxBeirut; and the organization’s budget has grown significantly. Another area of innovation is the use of experienced volunteers who help in both program strengthening and organizational development.</t>
  </si>
  <si>
    <t>Al Fanar</t>
  </si>
  <si>
    <t>BBAC Bank</t>
  </si>
  <si>
    <t>11883</t>
  </si>
  <si>
    <t>program expansion expenses and operational costs.</t>
  </si>
  <si>
    <t>The increase in Nawaya’s organizational budget and capacity has led to the organization doubling the number of youth supported last year.</t>
  </si>
  <si>
    <t>OCI improvement in several areas reflects how Nawaya took advantage of GFC’s guidance and technical support and benefited from opportunities for learning and sharing with other grantee partners in Lebanon, as well as reflects the hiring of new staff.</t>
  </si>
  <si>
    <t>The budget increase is due partially to funds raised from an online campaign and several individual donors, and in large part to GFC’s leveraging and visibility services, which have resulted in attracting awards and new partners such as Alfanar.</t>
  </si>
  <si>
    <t>11491</t>
  </si>
  <si>
    <t>program expansion and staff capacity strengthening.</t>
  </si>
  <si>
    <t>The Nawaya Network (NN) serves refugees and street-based youth in Lebanon, providing them with psychosocial support, offering them mentorships, and connecting them to financial, educational, and material resources that help develop their talents and strengthen their skills.</t>
  </si>
  <si>
    <t xml:space="preserve"> GFC supports NN’s weekly mentoring and counseling sessions, small-business programs, job placement activities, psychosocial support for traumatized and abused refugees, family tracing and reunification services, and foster-care programs.</t>
  </si>
  <si>
    <t>The Lebanese Civil War (1975-1990) significantly damaged Lebanon's economy and had an incredibly negative impact on the country's position as one of the emerging economic giants in the Middle East. In recent times, political unrest in the Middle East has worsened Lebanon's situation and caused significant displacement of people in the region. There are 4.8 million registered refugees in about 60 UNHCR camps in the region. According to UNHCR, Lebanon had approximately 8,990 refugees as of January 2012. Since April 2011, Lebanon has seen a significant influx of refugees due to the political unrest in Syria and other parts of the region. Most of the refugees live in and around the capital, Beirut, in impoverished conditions. As a result, poverty levels in Lebanon have worsened, and the UN estimates that extreme poverty in Lebanon is at 8 percent, with 28.5 percent of the population below the poverty line. Most of the poor are located in Lebanon's urban areas, including Beirut, Tripoli, and Sidon. The level of poverty is evident in conditions such as mass populations of neglected and vulnerable refugees, extreme overcrowding, and increased numbers of street-based children who have no access to education and are suffering severe violence.</t>
  </si>
  <si>
    <t>The Nawaya Network (NN) empowers refugees and at-risk street-based youth by providing them with psychosocial support, offering mentorships, and connecting them to financial, educational, and material resources that help develop their talents and strengthen their skills in diverse areas. Founded in 2012, NN works through an interactive online platform that allows the organization to match the needs of the youth with various local, regional, and even international resources by leveraging the power of social media and the Internet. NN has a strong relationship with a number of networks, including the Network of Arab-American Professionals. It also has a significant presence at the grassroots level and utilizes the talents of its trained community mentors and dedicated team to provide support to the youth. Zeina Saab, the founder of NN, holds a graduate degree from the Massachusetts Institute of Technology and resigned from her position at the United Nations Population Fund in 2011 to focus solely on the empowerment of disadvantaged youth. She was selected as a finalist for "The Ideaz Prize" (a business competition featured on Lebanese TV) and was also selected as a TEDxBeirut speaker in November 2011.</t>
  </si>
  <si>
    <t>With four full-time staff members, one part-time staff member, and 30 volunteers, NN uses activities such as sports, music, and dance to attract and sustain the interest of its 15 beneficiaries, who are between the ages of 10 and 22. NN offers weekly mentoring sessions to develop beneficiaries' skills, works to enroll beneficiaries in community-based workshops or small businesses, and provides job placement, weekly counseling, and psychosocial support for traumatized and abused refugees. NN further supports its beneficiaries to obtain legal documents, which give them access to social services, and offers family tracing and reunification services, as well as foster care.</t>
  </si>
  <si>
    <t>The founder of the organization is a selfless leader with a strong passion for and commitment to supporting vulnerable youth. She has demonstrated her ability to mobilize both local and international resources for the support of the children she serves. The organization has also shown potential by directly mobilizing community members to actively contribute toward changing the lives of marginalized youth. NN is at a relatively early stage in its development and has impressive online leveraging systems that it can share with other GFC-supported organizations.</t>
  </si>
  <si>
    <t>Mt. Kilimanjaro Climb for Hope Team</t>
  </si>
  <si>
    <t>Lebanon and Jordan</t>
  </si>
  <si>
    <t>Tessa Sakhit</t>
  </si>
  <si>
    <t>Roche Pharmaceuticals</t>
  </si>
  <si>
    <t>484.03</t>
  </si>
  <si>
    <t>Zimbabwe</t>
  </si>
  <si>
    <t>Nehemiah AIDS Relief Project</t>
  </si>
  <si>
    <t>Nehemiah is a faith-based nongovernmental organization that facilitates the church and community response to HIV/AIDS, providing a variety of educational, material, and social support services to children in Bulawayo.</t>
  </si>
  <si>
    <t>Our grant supports a program that offers counseling and educational initiatives for the children of sex workers, serving 60 children and youth.</t>
  </si>
  <si>
    <t>Zimbabwe is currently dealing with political instability, triple-digit runaway inflation, and a raging AIDS epidemic, with more than one in four adults infected. Sauerstown, a suburb of Zimbabwe's second-largest city, Bulawayo, in southwestern Zimbabwe, has a population of 13,000 people. Sauerstown has traditionally been a community of disenfranchised groups, including a large number of families and children of mixed-race background. The neighboring community of Cowdray Park houses 20,000 residents, with large populations of soldiers and migrant workers. Disenfranchisement, poverty, and transience have led to the area being a hub for the sex trade. These two communities are overwhelmed by social problems, and community children have limited access to education, healthcare, and recreation. They face stigma, discrimination, and suspicion and must meet their emotional, social, material, and spiritual needs on their own.</t>
  </si>
  <si>
    <t>Established in 2001, Nehemiah AIDS Relief Project is a faith-based organization that facilitates the church and community response to HIV/AIDS. Nehemiah provides a variety of educational, material, and social support programs. Its services include peer education; educational assistance; home-based care and support groups for people living with AIDS; bereavement counseling; and food and nutritional support. Nehemiah has established several HIV/AIDS support groups, the only support outlet of its kind in the community for those infected or affected by HIV/AIDS. Nehemiah stresses independence rather than dependence in all its activities; for example, providing seed packets and subsidized, low-cost foodstuffs rather than operating a feeding program. Founder and director David Green has worked on church-based projects since 1995. In 2001, recognizing the need for a comprehensive response to the AIDS epidemic, with the faith community and churches as the community entry point, he established Nehemiah. This transformed the faith community's role from a charitable one to one of social justice, while maximizing the strong, trusting relationship between the community and churches.</t>
  </si>
  <si>
    <t>Nehemiah has found that children of sex workers in the community are especially vulnerable to early and high-risk sexual activity, abuse by parents and adult caregivers, minimal parental supervision and guidance, and entry into the sex trade themselves. In light of this, Nehemiah reaches out to sex workers and their families, offering support and counseling as well as assistance in leaving the sex trade for less exploitative livelihoods. To ensure that the children stay in school, the organization offers educational assistance in the form of school fees and tutoring. Nehemiah also runs life skills camps for children, youth, and parents, providing children with psychosocial support and parents with parenting training. The organization currently serves 41 children and youth between the ages of 6 and 16 in primary and secondary school.</t>
  </si>
  <si>
    <t>In Year 5, the number of children and youth directly served represented only those supported by GFC's grant. The directly served number in Year 6 reflects the total number of children reached through various programs.</t>
  </si>
  <si>
    <t>Nehemiah lost two board chairs in the last year and is currently formulating a new board.</t>
  </si>
  <si>
    <t>Matilda Project</t>
  </si>
  <si>
    <t>484.02</t>
  </si>
  <si>
    <t>Nehemiah is a faith based nongovernmental organization that facilitates the church and community response to HIV/AIDS, providing a variety of educational, material, and social support services to children in Bulawayo.</t>
  </si>
  <si>
    <t>Nehemiah's programs include counseling and education initiatives for the children of sex workers.</t>
  </si>
  <si>
    <t>Zimbabwe is currently steeped in political instability, triple-digit runaway inflation, and a raging AIDS epidemic, with more than one in four adults infected. Sauerstown, a suburb of Zimbabwe's second-largest city, Bulawayo, in southwestern Zimbabwe, has a population of 13,000 people. Sauerstown has traditionally been a community of disenfranchised groups, including a large representation of families and children of mixed-race background. The neighboring community of Cowdray Park houses 20,000 residents, with large populations of soldiers and migrant workers. Disenfranchisement, poverty, and transience have led to the area being a hub for the sex trade. These two communities are overwhelmed by their social burdens, and a result, children's right and access to education, healthcare, and recreation are curtailed. They face stigma, discrimination, and suspicion from their community, and they must meet their emotional, social, material, and spiritual needs on their own.</t>
  </si>
  <si>
    <t>Established in 2001, Nehemiah AIDS Relief Project is a faith-based nongovernmental organization that facilitates the church and community response to HIV/AIDS. Nehemiah provides a variety of educational, material, and social support programs. Its services include peer education; educational assistance; home-based care and support groups for people living with AIDS; bereavement counseling; and food and nutritional support. Nehemiah has established several HIV/AIDS support groups, the only support outlet of its kind in the community for those infected or affected by HIV/AIDS. Nehemiah stresses independence rather than dependence in all its activities; for example, providing seed packets and subsidized, low-cost foodstuffs rather than operating a feeding program. Founder and director David Green has worked on church-based projects since 1995. In 2001, recognizing the need for a comprehensive response to the AIDS epidemic, with the faith community and churches as the community entry point, he established Nehemiah as a nongovernmental organization. This transformed the faith community's role from a charitable one to one of social justice, while maximizing the strong, trusting relationship between the community and churches.</t>
  </si>
  <si>
    <t>The organization is now measuring the children served through its education program as the number of children/youth served directly and measuring other program participants as being served indirectly.</t>
  </si>
  <si>
    <t>The high OCI scores reflect Nehemiah's assessment of its progress following GFC's OD award in 2008, through which the organization created a strategic plan and worked on developing an M&amp;E framework.</t>
  </si>
  <si>
    <t>654.02</t>
  </si>
  <si>
    <t>Neng Guan Performing Arts Training Center</t>
  </si>
  <si>
    <t>Neng Guan raises awareness of the dangers of drug use and reduces stigma against HIV/AIDS among rural and ethnic communities through the use of traditional performing arts such as singing and dancing.</t>
  </si>
  <si>
    <t>The group works with underprivileged minority youth, providing them with the training and skills to educate their communities through public performances.</t>
  </si>
  <si>
    <t>Ruili, located along China's border with Myanmar, has long been a bridge for the Southeast Asian drug and human-trafficking trades. Throughout the 1990s, it had one of the highest rates of drug abuse in the country, largely due to the prevalence of intravenous drug use, and a thriving sex industry, and these two factors have led to escalating rates of HIV infection in the region. Studies have found that the majority of drug users in the region are members of the Jingpo ethnic minority, and intravenous drug use is highest among Jingpo males. Ethnic groups, historically marginalized by the majority Han Chinese, are especially vulnerable to such influences because of the lack of education and high incidence of poverty within their communities. Despite increasing attention and interventions in this area, drug abuse and HIV continue to plague the region. Although the Chinese authorities issue instructions to local governments to include HIV education in their mainstream programming, there remain barriers to implementing the educational priorities locally; one barrier is the strong social stigma attached to HIV-infected persons throughout the country, particularly in areas populated by rural and ethnic minorities.</t>
  </si>
  <si>
    <t>Founded in 2004, the Neng Guan Performing Arts Training Center uses traditional performing arts such as singing and dancing to raise awareness about the dangers of drug use and reduce stigma against HIV/AIDS among rural and ethnic communities in the Ruili area. Drawing largely from the traditions of the Jingpo culture, the program works with underprivileged minority youth from the rural areas and provides them with the training and skills to educate their communities. Each year, Neng Guan carries out performances in and around the villages surrounding Ruili on specific topics such as drug abuse, prevention of HIV/AIDS, and stigma. The director, Zhang Yinzhong, is from the Jingpo minority and left his flourishing career as a performer to return to Ruili to work with youth from his community.</t>
  </si>
  <si>
    <t>Further dialogue is needed due to language barrier.</t>
  </si>
  <si>
    <t>Loss of funding is due primarily to the global economic crisis and new restrictions on foreign donations to China.</t>
  </si>
  <si>
    <t>11845</t>
  </si>
  <si>
    <t>Never Again Rwanda</t>
  </si>
  <si>
    <t>Bridgitte Schmidt (Third Millennium Foundation, US)</t>
  </si>
  <si>
    <t>Victoria Dunning</t>
  </si>
  <si>
    <t xml:space="preserve">Founded by university students in 2002, Never Again Rwanda (NAR) is committed to creating a peaceful and thriving country by equipping young people with entrepreneurial skills and tools necessary for conflict prevention, management, and resolution as well as youth entrepreneurship. NAR uses theater for development, local folklore, and debates to engage children and adolescents in various youth-empowerment initiatives. The group focuses on the creation of safe spaces where young people are mentored and taught basic life skills and supported to establish their micro-businesses. The organization operates in more than half of the country's 30 districts and works with about 5,000 children and young people in 35 schools and universities and a number of small –scale business operators. In response to the needs of the youth, NAR has developed a comprehensive outreach program, especially for those who are street-based and out of school. This outreach program applies NAR’s newly formulated "participatory focus, pressure, and action" methodology to help its beneficiaries learn more about basic human rights, acquire leadership, livelihoods and entrepreneurial skills to enable them establish their small businesses. 
Since GFC’s support to NAR’s youth-empowerment initiatives in 2008, the organization has demonstrated significant milestones in organizational development and program improvement and expansion. NAR has been supported to expand its youth associations from three to 78, and over 90 percent of the beneficiaries have started their own micro businesses and are now able to support themselves and their families. NAR recently opened its own youth center which serves as a useful resource for their leadership and empowerment programs. The organization has been assisted by GFC to seek leveraging opportunities and to form networks. As a result, NAR received additional funding and increased its budget by over 370 percent. Through our support, NAR has succeeded in joining a number of local and international networks. The organization has been assisted in finalizing its five-year strategic plan and enhanced its visibility at the global level. GFC has also facilitated activities that have led to strengthening some of the critical internal structures of NAR. They have improved the capacity of their staff through various training packages and now NAR has in place a sound financial recordkeeping and improved documentation systems. GFC’s regular site visits and technical guidance have promoted NAR’s efforts in building effective youth entrepreneurial initiatives and reinforced its outreach strategies to reach more children especially those out of school.  
</t>
  </si>
  <si>
    <t>2009 $7,000 Program Grant
2010 $6,000 Program Grant
2011 $8,000 Program Grant
2012 $13,000 Program Grant
2013 $15,000 Program Grant</t>
  </si>
  <si>
    <t>Number of community projects initiated by NAR clubs</t>
  </si>
  <si>
    <t>11795</t>
  </si>
  <si>
    <t>operational costs, training expenses, equipment for the resource center, and media initiatives.</t>
  </si>
  <si>
    <t xml:space="preserve">Founded by university students, Never Again Rwanda (NAR) is committed to creating a peaceful and thriving country by equipping young people with skills and tools in conflict management and resolution, entrepreneurship, and leadership. </t>
  </si>
  <si>
    <t>GFC supports NAR's Youth-Initiated Projects program, which empowers youth to implement their own community development projects by providing training and capacity-building support.</t>
  </si>
  <si>
    <t>NAR's five-year partnership with GFC has brought tremendous growth to the organization. NAR has expanded its youth associations from three to 78, and members of the associations have started their own microbusinesses and are now able to support themselves and their families, in addition to helping to support the associations. NAR recently opened its own community center, which is a useful resource for youth in the community. The organization has been assisted by GFC during this partnership period to seek leveraging opportunities and form strategic networks, which has resulted in NAR receiving additional funding to increase its budget by over 370 percent. The organization has been assisted to enhance its visibility at both the national and the international levels and has been involved in various public speaking engagements. GFC has also facilitated carefully planned activities that have led to NAR's organizational and programmatic strengthening. With GFC's support, NAR has succeeded in joining a number of networks. The organization is in its last year of implementing its three-year strategic plan and has initiated a process to develop a five-year plan. This is being done with support from Amashyiga, a consultancy firm based in Rwanda. The organization increased its staff capacity through various training packages and now has in place a sound financial recordkeeping system and improved documentation. NAR has a practical, self-initiated sustainability plan to continue to mobilize resources, actively involve all key stakeholders in its programs, and respond to community needs with holistic and comprehensive initiatives.</t>
  </si>
  <si>
    <t>Germany Cooperation</t>
  </si>
  <si>
    <t>EDC/USAID</t>
  </si>
  <si>
    <t xml:space="preserve">IWPR/USAID </t>
  </si>
  <si>
    <t>Rwanda Governance Board</t>
  </si>
  <si>
    <t>Akiba Uhaki Foundation</t>
  </si>
  <si>
    <t>11401</t>
  </si>
  <si>
    <t>training expenses, computers, and the equipment to establish a youth resource center.</t>
  </si>
  <si>
    <t>GFC supports NAR’s Youth-Initiated Projects program, which empowers youth to implement their own community development projects by providing training and capacity-building support.</t>
  </si>
  <si>
    <t>With targeted leveraging to increase NAR's visibility internationally, GFC plans to exit the organization in two years, with a possible Maya Ajmera Sustainability Award to help ensure the stability of its Youth-Initiated Projects program.</t>
  </si>
  <si>
    <t>UNDEF</t>
  </si>
  <si>
    <t>Akiba Ukhaki Foundation</t>
  </si>
  <si>
    <t>The German Federal Development Agency</t>
  </si>
  <si>
    <t>10002.03</t>
  </si>
  <si>
    <t>Founded by university students, NAR is committed to creating a peaceful and thriving country by equipping young people with skills and tools in conflict management and resolution, entrepreneurship, and leadership.</t>
  </si>
  <si>
    <t>Our grant supports NAR's Youth-Initiated Projects program, which empowers youth to implement their own community development projects by providing training and capacity-building support.</t>
  </si>
  <si>
    <t>With the harrowing 1994 genocide behind it, Rwanda is in the midst of reinventing itself as a unified and peaceful nation. Although the country has moved with impressive speed toward infrastructural and institutional reconstruction, the ethnic tensions that were the root causes and outcomes of the genocide require more time to address. Today, 20 percent of the Rwandan population is composed of children and youth under the age of 20. Almost all of these children were either not born at the time of the genocide or were too young to remember it. They have inherited a nation with a complex history of ethnic relationships, conflict, and conflict management. Yet, because of a collective sense of shame, fear, and apprehension around the genocide and its causes, they rarely have an opportunity to discuss these issues openly and engage in constructive dialogue that is critical to ensuring that future generations avoid the mistakes of the past.</t>
  </si>
  <si>
    <t>Founded in 2002 by young university students, Never Again Rwanda (NAR) is committed to creating a peaceful and thriving country by equipping young people with skills and tools in conflict management and resolution. NAR uses theater, songs, and debates to engage children in its school-based youth clubs on complex topics that include the root causes of Rwanda's past conflicts, human rights, democracy, and sustainable peace. The group focuses on the creation of safe spaces where children from different parts of the country can express their viewpoints openly and without fear of reprisal. NAR also organizes annual peace camps where young people learn about and discuss peace building and develop their own action plans for genocide prevention. In 2010, the organization launched a peace-building program that supports youth participation in commemoration projects and that encourages young people to explore what Rwanda can teach the world on transitional justice and reconciliation.</t>
  </si>
  <si>
    <t>NAR works with 70 youth clubs and associations that have a membership of over 3,700 children and youth in secondary schools, universities, and non-school settings. Club members engage in a array of activities, including theater programs for social change, debates and discussions on conflict resolution, and skills training. Since 2009, NAR has been implementing its Youth-Initiated Projects program, which encourages young people in the clubs to enact their own initiatives for change. NAR empowers them to implement activities and projects that engage their intellect, develop their leadership capacity, and contribute to building sustainable peace in their communities and nation. The organization provides leadership development training, mentoring, and capacity-building support to ensure that the clubs are able to succeed in their social change initiatives.</t>
  </si>
  <si>
    <t>Even though NAR launched new projects, including a youth magazine and a youth-led radio show, the number of children/youth directly served decreased due to the nature of the new projects, which focus on reaching more youth indirectly.</t>
  </si>
  <si>
    <t>In year 1, the OCI tool was completed by a different staff member. In years 3 and 4, the organization has had a better understanding of the tool.</t>
  </si>
  <si>
    <t>With new funding from USAID, UNDEF, UN-HABITAT, and IREX, NAR's organizational budget increased by almost $200,000.</t>
  </si>
  <si>
    <t>National Endowment Fund for Democracy</t>
  </si>
  <si>
    <t>IREX</t>
  </si>
  <si>
    <t>10002.02</t>
  </si>
  <si>
    <t>With the harrowing 1994 genocide behind it, Rwanda is in the midst of reinventing itself as a unified and peaceful nation. Although the country has moved with impressive speed toward infrastructural and institutional reconstruction, the ethnic tensions that are the root causes and outcomes of the genocide require more time to address. Today, 20 percent of the Rwandan population is composed of children and youth under the age of 20. Almost all of these children were either not born at the time of the genocide or were too young to remember it. They have inherited a nation with a complex history of ethnic relationships, conflict, and conflict management. Yet, because of a collective sense of shame, fear, and apprehension around the genocide and its causes, they rarely have an opportunity to discuss these issues openly and engage in constructive dialogue that is critical to ensuring that future generations avoid the mistakes of the past.</t>
  </si>
  <si>
    <t>Founded in 2002 by young university students, Never Again Rwanda (NAR) is committed to creating a peaceful and thriving country by equipping young people with skills and tools in conflict management and conflict resolution. NAR uses theater, songs, drama, and debates to engage children in its school-based youth clubs on complex topics that include the root causes of Rwanda's past conflicts, human rights, democracy, and sustainable peace. The group focuses on the creation of safe spaces where children from different parts of the country can express their viewpoints openly and without fear of reprisal. NAR also organizes annual peace camps where young people learn about and discuss peace building and develop their own action plans for genocide prevention. Recently, NAR began building networks outside Rwanda, hosting young anti-genocide activists from Darfur to share experiences, ideas, and lessons learned.</t>
  </si>
  <si>
    <t>NAR currently works with 20 youth clubs and associations serving over 3,000 children and youth between the ages of 12 and 24 in secondary schools, universities, and out-of-school settings. Club members engage in a wide array of activities, including theater programs for social change, debates and discussions on conflict resolution, and skills training. Since 2009, with support from GFC, NAR has been implementing its Youth-Initiated Projects, which aims to encourage these young people to enact their own change initiatives. NAR empowers the young people to implement activities and projects that engage their intellect and ideas, develop their capacities as leaders, and positively contribute to building sustainable peace in their communities and nation. The organization provides leadership development training, guidance, mentorship, and capacity-building support to ensure the clubs are able to succeed in their social change initiatives.</t>
  </si>
  <si>
    <t>NAR increased the number of directly served children and youth following new funding from USAID. The decrease in the number of children and youth served indirectly since year 1 reflects improvements in measuring methods.</t>
  </si>
  <si>
    <t>The OCI tool was completed by different staff members since year 1 and will require further dialogue with grantee partner.</t>
  </si>
  <si>
    <t>NAR's budget decreased last year due to the loss of two donors, following the 2008 economic crisis. In the first half of its current fiscal year, NAR has secured funding from USAID, and thus expects an increase in its budget the upcoming year.</t>
  </si>
  <si>
    <t>Global Aid Partnerships</t>
  </si>
  <si>
    <t>11643</t>
  </si>
  <si>
    <t>New Arrival Women League</t>
  </si>
  <si>
    <t>Linda To, HER Fund</t>
  </si>
  <si>
    <t>tutor fees, transportation, and materials for the after-school tutoring program.</t>
  </si>
  <si>
    <t>New Arrival Women League (NAWL) helps migrant women and children who are new to Hong Kong to adjust to life in the city by providing monthly support-group meetings and a telephone hotline for counseling and services; engaging women through training programs, women's issues, and policy advocacy; and supporting children with educational services, including an after-school tutoring program.</t>
  </si>
  <si>
    <t>GFC supports the after-school tutoring program for child migrants, which offers assistance in the areas of math, science, literature, and computer training, with the aim of increasing student enrollment and grade promotion levels.</t>
  </si>
  <si>
    <t>Percentage of students demonstrating improvements in their academic grades</t>
  </si>
  <si>
    <t>NAWL's budget has risen rapidly due to increased visibility for migrant women's issues in Hong Kong and the strength of its women's programs. However, the greater visibility and funding for NAWL's women's programming has caused the children's program to become increasingly tangential to the organization's work. GFC will continue to monitor the situation and work with NAWL to explore the future direction of its children's programming.</t>
  </si>
  <si>
    <t>The Women's Foundation</t>
  </si>
  <si>
    <t>Lee Hysan Foundation</t>
  </si>
  <si>
    <t>HER Fund</t>
  </si>
  <si>
    <t>10852.01</t>
  </si>
  <si>
    <t>NAWL helps migrant women and children who are new to Hong Kong to adjust to life in the city by providing monthly support group meetings and a telephone hotline for counseling and services; engaging women through training programs, women's issues, and policy advocacy; and supporting children with educational services, including an after school tutoring program.</t>
  </si>
  <si>
    <t>Our grant supports the after school tutoring program for child migrants, which offers assistance in the areas of math, science, literature, and computer training, with the aim of increasing student enrollment and grade promotion levels.</t>
  </si>
  <si>
    <t>Despite its high per capita GDP, Hong Kong remains one of the most unequal places in the world, with nearly 1 million of its 7.1 million residents living in relative poverty. Hong Kong continues to face challenges in meeting the fundamental needs of impoverished communities, including communities with high concentrations of migrants (who come for a limited time) and immigrants (who come to stay). There are no official figures for the number of migrant children in Hong Kong, but local newspaper accounts in 2001 estimated 30,000. According to the 2004 World Development Report and the Hong Kong Council of Social Services, 25 percent of children in the city live in poverty. Only those born on Hong Kong soil are legally entitled to government benefits, and therefore legal immigrants must sometimes use benefits from their Hong Kong-born children to financially support an entire family. With the high cost of living, new immigrants, who often work in the informal sector for low wages, must work long, inflexible hours, depriving them of the time to care for their children and ensure that they thrive in school. Both migrant and immigrant children face language barriers and have difficulty catching up to their peers in school, as financial constraints inhibit their access to tutoring, books and materials, computers, and study space.</t>
  </si>
  <si>
    <t>New Women Arrivals League (NWAL) was founded in 2004 by 27 women migrants from mainland China to increase understanding of and advocate around issues facing new women and children arrivals to Hong Kong; today, it has nearly 200 members. NWAL provides support to new migrant women through monthly meetings, training, and a telephone hotline, and convenes members to campaign for migrant and immigrant rights. When new members enter the program, NWAL documents their needs, secures the right of residence for new child arrivals, helps prepare social and cash benefits applications, secures local school placements and documentation of previous education levels, intervenes in child abuse cases, and provides access to childcare options. Because migrant and immigrant children often struggle academically when beginning school in Hong Kong, NWAL began offers an after-school tutoring program for children age 7-15. Executive director Yeung Mei, a migrant woman who came to Hong Kong in search of a better life and faced numerous obstacles to making a living and supporting her two young children, started the organization by making phone calls to 26 other migrant women in 2004.</t>
  </si>
  <si>
    <t>NWAL members and volunteers from local universities partner to provide individualized one- to two-hour after-school tutoring programs, five days per week, students age 7-15, in grades 1 to 10. Students gather in the multipurpose room of NWAL's office, where computers are available for use and tutors are on hand to offer assistance in standard school subjects such as mathematics, science, literature, and computer skills. NWAL has begun to consider tracking participants in the tutoring program, with the goal of increasing the percentage of students who are enrolled in mainstream school and promoted to the next grade level.</t>
  </si>
  <si>
    <t>NAWL's continued advocacy for the rights of marginalized migrant and immigrant women and children helped the organization to secure funding from a new institutional donor and to grow its budget by 488 percent in Year 2.</t>
  </si>
  <si>
    <t>10852</t>
  </si>
  <si>
    <t>NWAL helps migrant women and children who are new to Hong Kong to adjust to life in the city by providing monthly support-group meetings and a telephone hotline for counseling and services; engaging women through training programs, women's issues, and policy advocacy; and supporting children with educational services, including an after-school tutoring program.</t>
  </si>
  <si>
    <t>Our grant supports the after-school tutoring program for child migrants, which offers assistance in the areas of math, science, literature, and computer training, with the aim of increasing student enrollment and grade promotion levels.</t>
  </si>
  <si>
    <t>Situation of migrants in Hong Kong from mainland China. Children and young people arriving with their famlies do not have good prospecs for work.</t>
  </si>
  <si>
    <t>New Women Arrival League is a member-based organization founded in 2004 by 26 women migrants from mainland China and today has grown to nearly 200 members. NWAL assists new immigrant women solve problems and adapt to life in Hong Kong as well as provide mutual support through monthly meetings, and telephone hotline. They also organize members to campaign for the rights of new immigrants by expressing their concerns to the government. Through uniting migrant women in activities such as training programs, participating in women's issues, and policy advocacy, the league aims to deepen societal understanding of the persistent issues that women and children face when arriving in Hong Kong. Realising that migrant children need catch up to their peers when beginning school, NWAL group has begun to address the educational needs of 70 children, ranging in age from 7-15.</t>
  </si>
  <si>
    <t>After school tutoring program for children of migrant women with the goal of helping them achieve grade level assimilation into mainstream school.</t>
  </si>
  <si>
    <t>454.02</t>
  </si>
  <si>
    <t>New Horizon Ministries</t>
  </si>
  <si>
    <t>NHM works with children who are orphaned, impoverished, or living with HIV/AIDS to promote their positive involvement in the community and in activities that reduce their vulnerability to sexual and other forms of exploitation.</t>
  </si>
  <si>
    <t>NHM's education program helps orphaned and vulnerable children stay in primary and secondary school by covering school expenses and transportation.</t>
  </si>
  <si>
    <t>In the urban slums of Lusaka, the per capita income in some communities has sunk to around one dollar a day, enough to pay for a single meal. The city's limited resources and infrastructure cannot support the increasing numbers of AIDS orphans and AIDS-affected children who are coming to the capital in search of work and care, and the extended families of these children are often too poor to take them in or to look after them properly. Poverty combined with vulnerability often leads to abuse, and many children in Lusaka-especially girls-find themselves victims of commercial sexual exploitation and rape. Brothel owners and pimps exploit girls for financial gain, and girls are raped by HIV-positive men who believe that this will cure them of the infection. Many of these children, deprived of community and family guidance, become addicted to drugs and turn to prostitution as a means to support themselves on the streets.</t>
  </si>
  <si>
    <t>New Horizon Ministries (NHM) has worked since 1999 to make education, healthcare, nutrition, shelter, and economic opportunities accessible to orphans and vulnerable children. In particular, NHM focuses on the welfare of girls who are orphaned, impoverished, or living with HIV/AIDS, and works to promote their participation and involvement in the community and in activities that will eventually eliminate their vulnerability to exploitation. Its main activities include a community home that provides refuge to 35 abused girls and also serves as a kindergarten and nursery for community children; child nutrition programs that are supplied by NHM's own farm outside of Lusaka; basic education for girls; AIDS and gender-discrimination awareness campaigns; and an integrated program that supports single parents, grandparents, and youth in their efforts to maintain homes for orphaned children. NHM is a member of local and national networks, including the Children in Need Network and the Child Care Association, which promotes the education, certification, and professionalization of childcare and youth-care workers at the community level.</t>
  </si>
  <si>
    <t>305.04</t>
  </si>
  <si>
    <t>New Life Community Projects</t>
  </si>
  <si>
    <t>New Life helps children who live on the streets in Cape Town's informal settlements by providing them with educational and psychosocial support through community based home schools, psychosocial support groups, and partnerships with the public school system.</t>
  </si>
  <si>
    <t>Our grant enables New Life to provide individual therapy and video based psychosocial counseling to out of school children and youth.</t>
  </si>
  <si>
    <t>Provincial Department of Social Development</t>
  </si>
  <si>
    <t>Anonymous donor</t>
  </si>
  <si>
    <t>305.03</t>
  </si>
  <si>
    <t>New Life helps children who live on the streets in Cape Town's informal settlements by providing them with educational and psychosocial support through community-based home schools, psychosocial support groups, and partnerships with the public school system.</t>
  </si>
  <si>
    <t>Our grant enables New Life to provide individual therapy and video-based psychosocial counseling to out-of-school children and youth.</t>
  </si>
  <si>
    <t>South Africa has produced one of the most progressive constitutions in the world. According to this document, all people are guaranteed the right to housing. However, this right has not been realized by a large number of the country's poor, who are mainly black and coloured South Africans. Over 1 million people are estimated to live in informal settlements-also known as shantytowns and squatter camps-where they have limited access to government services and resources, including education, healthcare, electricity, and potable water. These communities are characterized by high levels of unemployment and extreme poverty. In addition, substance abuse, alcoholism, crime, and violence are widespread. Although statistics are unavailable, many children and youth in the informal settlements are believed to be out of school. Children face numerous barriers to education, the most salient of which is the pervasive lack of birth certificates among people who reside in the informal settlements. Since these documents are required to attend South African public schools, many children are forced to stay at home, and they often end up spending time on the streets, where they learn to use drugs, drink, and become involved in gangs.</t>
  </si>
  <si>
    <t>New Life Community Projects was formed in 2002 to empower and improve the living conditions of street children, out-of-school children, and their families in informal settlements. New Life's core program is its home-based support network. The organization trains respected elders in the community to provide basic education and psychosocial support in their homes to a small group of street children. The organization does not advocate the immediate removal of children from the street environment. Rather, the elders open their homes to the children for classes, counseling services, and support, with the intention of gradually reintegrating them into the formal schools, and in some cases reuniting them with their families. The organization also works closely with public-school teachers and administrators to involve them in a community-wide network of support for street children. Additionally, the staff constantly evaluates and reshapes its programs in response to community feedback, to ensure that the most relevant issues are being addressed. New Life has received numerous awards and recognition as a best practice model both nationally and internationally for its innovative approaches to interactive therapy, use of digital media, and intervention approach. Founder and director Gerrie Smit is a psychologist with extensive experience working with vulnerable children.</t>
  </si>
  <si>
    <t>New Life is committed to providing accessible support to out-of-school and street children. The group has a well-thought-out model that focuses heavily on taking programs and services to the children. To that end, in 2007, New Life established community resource centers, which are housed in large shipping containers, to complement its home-based support units. The resource centers provide counseling, health information, basic skills training, and informal education to out-of-school children and street children between the ages of 5 and 17. Open 24 hours, the centers are managed by community members, including former beneficiaries.</t>
  </si>
  <si>
    <t>305.02</t>
  </si>
  <si>
    <t>In addition, New Life's community education and outreach program works to prevent children from entering street life.</t>
  </si>
  <si>
    <t>South Africa has produced one of the most progressive constitutions in the world. According to this document, all people are guaranteed the right to housing. However, this right has not been realized by a large number of the country's poor, mainly black and coloured South Africans. Over 1 million people are estimated to live in informal settlements-also known as shantytowns and squatter camps-where they have limited access to government services and resources, including school, healthcare, electricity, and potable water. These communities are characterized by high levels of unemployment and extreme poverty. In addition, substance abuse, alcoholism, crime, and violence are widespread. Although statistics are unavailable, many children and youth in the informal settlements are believed to be out of school. Children face numerous barriers to education, the most salient of which is the pervasive lack of birth certificates among people who reside in the informal settlements. Since these documents are required to attend South African public schools, many children are forced to stay at home, and they often end up spending time on the streets, where they learn to use drugs, drink, and become involved in gangs.</t>
  </si>
  <si>
    <t>New Life Community Projects was formed in 2002 to empower and improve the living conditions of street children, out-of-school children, and their families in informal settlements. New Life's core program is its home-based support network. The organization trains respected elders in the community to provide basic education and psychosocial support to a small group of street children in their homes. The organization does not advocate the immediate removal of children from the street environment. Rather, the elders open their homes to the children for classes, counseling services, and support, with the intention of gradually reintegrating them into the formal schools, and in some cases reuniting them with their families. The organization also works closely with public-school teachers and administrators to involve them in a community-wide network of support for street children. New Life has received numerous awards and recognition and is still recognized by the European Network for Street Children Worldwide as a best practice model. Founder and director Gerrie Smit is a psychologist with extensive experience working with vulnerable children.</t>
  </si>
  <si>
    <t>New Life did not complete the OCI assessment in year 3. Year 4 OCI scores require further dialogue with the grantee.</t>
  </si>
  <si>
    <t>13057</t>
  </si>
  <si>
    <t>NGO Parity</t>
  </si>
  <si>
    <t>12938</t>
  </si>
  <si>
    <t>11298</t>
  </si>
  <si>
    <t>Nia Foundation</t>
  </si>
  <si>
    <t>stipends, nutritional supplements, and operating costs for the Joy Center.</t>
  </si>
  <si>
    <t xml:space="preserve">Nia Foundation provides support to vulnerable children, offering programs for girls involved in commercial sex work and for victims of gender-based violence, programs for children with autism and related disorders, and a support group for parents. </t>
  </si>
  <si>
    <t>GFC supports the Joy Center, the only school for children with autism and related disorders in the country, which provides comprehensive services that include counseling, rehabilitative education, psychosocial care, physical and behavioral therapy, and advocacy.</t>
  </si>
  <si>
    <t>With support from GFC, over 110 children with developmental disabilities have been served by Nia since 2006, most of them for many years. Since Nia is the only organization addressing the needs of children with autism in Ethiopia, GFC has guided the organization and connected it to beneficial local and international partners. GFC has also supported Nia in enhancing its visibility and credibility both within and outside Ethiopia. In 2010, Nia received a certificate of appreciation, presented by the president of Ethiopia, in recognition of the organization's contribution to addressing issues of autism, and Nia also received a letter of appreciation from the prime minister. In addition, the Ethiopian Charities and Societies Agency, the governing body for all charity organizations working in Ethiopia, recently informed Nia of the agency's decision to recognize the organization for its impressive work. Nia's work has been widely publicized by local and international media, including Ethiopian National Television, Reuters, BBC, CCTV, German and Australian radio stations, the Finnish newspaper Helsingin Sanomat, and almost all local electronic and print media. A number of academic institutions, both within and outside Ethiopia, continue to reach out to Nia for collaboration on several initiatives. In the coming year, Nia will begin preliminary planning for the construction of a new autism center. The organization has effectively utilized the financial support and value-added services from GFC to grow, and it is being considered for a Maya Ajmera Sustainability Award, which will fit into its self-initiated sustainability plan.</t>
  </si>
  <si>
    <t>Percentage of children who demonstrate improved psychosocial health</t>
  </si>
  <si>
    <t>Packard Foundation</t>
  </si>
  <si>
    <t>Finnish Embassy</t>
  </si>
  <si>
    <t>813.04</t>
  </si>
  <si>
    <t>Nia Foundation provides support to vulnerable children, offering programs for girls involved in commercial sex work, programs for children with autism and related disorders, and a support group for parents.</t>
  </si>
  <si>
    <t>Our grant supports the Joy Center, the only school for children with autism and related disorders in the country, which provides comprehensive services, including rehabilitative education, psychosocial care, physical and behavioral therapy, and advocacy.</t>
  </si>
  <si>
    <t>In Ethiopia, high-profile challenges such as poverty and HIV/AIDS take precedence over mental health concerns in the prioritization of issues and distribution of resources. There is a prevailing norm of silence about, stigmatization of, and isolation of children with mental health problems or developmental disabilities such as autism. These children are often misdiagnosed as having devil possession, and as a result, responses are limited to traditional and religious solutions. In the rare cases where their condition has been properly diagnosed, the children face a culture that believes investment in the mentally disabled is a squandering of strained resources in an impoverished country. Unable to articulate their interests and needs, these children are excluded from educational and employment opportunities and are vulnerable to neglect and abuse.</t>
  </si>
  <si>
    <t>Nia Foundation was established in 2006 by a mother who has a child with autism and is a tireless advocate for vulnerable children. Nia's mission is to empower the most marginalized children in Ethiopia through three targeted programs. The youth empowerment program mentors and rehabilitates girls involved in commercial sex work. The mothers' program organizes and mobilizes mothers of vulnerable children to lobby and advocate for change in local and national policies. The Joy Center provides a safe environment where children with autism spectrum disorders are nurtured and treated with respect. Nia's founder and president, Zemi Yenus, is an avid advocate for children with autism, drawing on her experience as a mother of an autistic child to change minds and norms. She is regularly featured in Ethiopian print media and on radio and television.</t>
  </si>
  <si>
    <t>The Joy Center is committed to challenging the pervasive belief that children with mental disabilities are incapable of achievement and undeserving of services. At the center, children with autism and related disorders receive intensive, individualized support, with emphasis on stimulating their visual and tactile functions through physical therapy and games. Through Abogida Fonetiks, a communication tool developed by Nia Foundation to teach languages to nonverbal autistic children, the children at the center also learn to express themselves. The severity of autism varies for each child, and as a result, the center focuses on helping each child realize his/her unique potential. Renowned for its innovative blend of therapy, life skills training, and advocacy, the Joy Center has a waiting list of 300 children in Addis Ababa alone.</t>
  </si>
  <si>
    <t>For year 6, Nia measured numbers of children and adults served indirectly by estimating the number of individuals who have seen the grantee's awareness-raising billboards.</t>
  </si>
  <si>
    <t>The Packard Foundation</t>
  </si>
  <si>
    <t>813.03</t>
  </si>
  <si>
    <t>In Ethiopia, high-profile challenges such as poverty and HIV/AIDS take precedence over mental health concerns in the prioritization of issues and distribution of resources. There is a prevailing norm of silence about, stigmatization of, and isolation of children with mental handicaps. Mental disabilities are often misdiagnosed as devil possession, and as a result, responses are limited to traditional and religious solutions. In the rare cases where their condition has been properly diagnosed, mentally disabled children face a culture that believes investment in the mentally disabled is a squandering of strained resources in an impoverished country. Unable to articulate their interests and needs, these children are excluded from educational and employment opportunities and are vulnerable to neglect and abuse.</t>
  </si>
  <si>
    <t>Nia Foundation was established in 2006 by the mother of an autistic child, a mother who is also a tireless advocate of vulnerable children, with a mission to empower the most marginalized children in Ethiopia through three targeted programs. The youth empowerment program mentors and rehabilitates girls involved in commercial sex work. The mothers' program organizes and mobilizes mothers of vulnerable children to lobby and advocate for change in local and national policies. The Joy Center provides a safe environment where children with autism spectrum disorders are nurtured and treated like human beings. Nia's founder and president, Zemi Yenus is an avid advocate for children with autism, drawing from her experience as a mother of an autistic child to change minds and norms. She is regularly featured in Ethiopian print media and on radio and television.</t>
  </si>
  <si>
    <t>The Joy Center is committed to challenging the pervasive belief that children with mental disabilities are incapable of achievement and undeserving of service. At the center, children with autism and related disorders receive intensive, individualized support, with emphasis on stimulating their visual and tactile functions through physical therapy and games. Through Abogida Fonetiks, a communication tool developed by Nia Foundation to teach languages to nonverbal autistic children, the children also learn to express themselves. The severity of autism varies for each child, and as a result, the center focuses on helping each child realize his/her unique potential. Renowned for its innovative blend of therapy, life skills training, and advocacy, the Joy Center has a waiting list of 300 children in Addis Ababa alone.</t>
  </si>
  <si>
    <t>The current figure for numbers served directly only reflects children at the Joy Center. At the time of publication, total figures for numbers served directly were not available.</t>
  </si>
  <si>
    <t>PACT</t>
  </si>
  <si>
    <t>UNESCO</t>
  </si>
  <si>
    <t>IPAS</t>
  </si>
  <si>
    <t>12232</t>
  </si>
  <si>
    <t>Bangú, Rio de Janeiro</t>
  </si>
  <si>
    <t xml:space="preserve">Nucleo Socio-Cultural "Caixa de Surpresas" </t>
  </si>
  <si>
    <t>Box of Surprises Sociocultural Center</t>
  </si>
  <si>
    <t>salaries, course materials, and operational expenses.</t>
  </si>
  <si>
    <t>Nucleo Socio-Cultural "Caixa de Surpresas" works to reduce the vulnerability of children and youth living in the city of Bangú by engaging them in the arts, especially in theater, dance, martial arts, and Afro-Brazilian musical productions.</t>
  </si>
  <si>
    <t>GFC supports the Constructing Citizenship through Creative Arts program, which provides young people aged 6 to 24 with daily art workshops that offer opportunities to discuss and address key issues to help participants overcome their social and psychological struggles and cultivate the confidence and knowledge they need to proactively shape their lives.</t>
  </si>
  <si>
    <t>As a result of years of constant work with at-risk youth in the neighborhood of Bangú in Rio de Janeiro, Caixa is now observing remarkable changes and transformation in many of its program participants, mostly due to its efforts to connect participants with opportunities to thrive. For instance, former program beneficiaries are now leading workshops for Caixa and serving as social workers for the organization; others have become active participants in the local youth labor network; and still others are attending or have graduated from university. In response to requests from the children and youth it serves, Caixa implemented new programs that also support healthy lifestyles. For example, the organization now offers capoeira classes in addition to dance, judo, and theater programs. Caixa was selected as a Point of Culture by the city of Rio de Janeiro and as such will be the recipient of a three-year grant to provide a safe space for children and youth to be involved in audiovisual, photography, video, and screenplay classes. GFC will work to provide leveraging inputs in the coming year and to transition Caixa to exit.</t>
  </si>
  <si>
    <t>Percentage of program participants who effectively use art as a form of expression and improve their self-esteem</t>
  </si>
  <si>
    <t>11821</t>
  </si>
  <si>
    <t xml:space="preserve">Nucleo Socio-Cultural "Caixa de Surpresas" works to reduce the vulnerability of children and youth living in the city of Bangú by engaging them in the arts, especially in theater, dance, martial arts, and Afro-Brazilian musical productions. </t>
  </si>
  <si>
    <t>Despite heightened violence in the area it serves, Caixa has been able to continuously engage at-risk children and youth in the community, and the organization implemented a new program last year to address violence issues through interactive theater and dance workshops. As one indicator of the success of its programs, Caixa reported that 85 percent of its participants report a desire to become mentors, teachers, or staff members to continue to spread the organization's positive impacts. GFC will continue to provide guidance and targeted services to strengthen Caixa's programs and ensure sustainability.</t>
  </si>
  <si>
    <t>Casa de Moeda do Brasil</t>
  </si>
  <si>
    <t>11394</t>
  </si>
  <si>
    <t>salaries, workshop materials, food, and building maintenance costs.</t>
  </si>
  <si>
    <t xml:space="preserve">Nucleo Socio-Cultural "Caixa de Surpresas" works to reduce the vulnerability of children and youth living in the city of Bangú in the state of Rio de Janeiro by engaging them in the arts, especially in theater, dance, martial arts, and Afro-Brazilian musical productions. </t>
  </si>
  <si>
    <t>GFC supports the Constructing Citizenship through Creative Arts program, which provides young people aged 6 to 24 with daily art workshops that offer opportunities to discuss and address key issues in order to help participants overcome their social and psychological struggles and cultivate the confidence and knowledge they need to proactively shape their lives.</t>
  </si>
  <si>
    <t>By using art as a form of expression, Caixa has been able to successfully create a safe space for at-risk children and youth to reflect on the issues they face on a daily basis, to share their experiences, and to build an alternative to the harsh conditions they live in. Since receiving an organizational development award in 2010, Caixa has proved its capacity to apply the knowledge it learned and is now beginning to show improvements in its internal structure and its programming. As a key partner in Rio de Janeiro, Caixa will be invited to apply for another GFC grant in 2013.</t>
  </si>
  <si>
    <t>Casa da Moeda do Brasil</t>
  </si>
  <si>
    <t>Programa Mais Cultura</t>
  </si>
  <si>
    <t>Brasil</t>
  </si>
  <si>
    <t>10020.03</t>
  </si>
  <si>
    <t>Caixa de Surpresas works to reduce the vulnerability of children and youth living in the Bangú section of Rio de Janeiro by engaging them in the arts, especially the performing arts and Afro-Brazilian musical productions.</t>
  </si>
  <si>
    <t>Our grant supports the Constructing Citizenship through Creative Arts program, which provides young people aged 6 to 24 with daily two-hour classes that combine creative arts, therapeutic exercises, and human rights education to help them overcome their social and psychological struggles.</t>
  </si>
  <si>
    <t>The favelas of Rio de Janeiro suffer from all the usual problems of the world's mega-urban slums-poverty, inadequate housing, few public services, limited access to education, family instability, violence, drug trafficking, substance abuse, and prostitution. The population of the favelas is young; more than half of all residents are between the ages of 14 and 24. Due to the rigidity of Brazil's class structure, young people have few opportunities for professional, economic, or educational advancement. Lacking positive alternatives, young people in the favelas easily fall into illicit activity and unemployment. Bangú is a neighborhood on the western zone of Rio de Janeiro that consists of several different communities. Many of the children and young people in Bangú are fatherless or have fathers in prison, and this has severe consequences for the children's self-esteem and sense of self-worth.</t>
  </si>
  <si>
    <t>Nucleo Socio-Cultural "Caixa de Surpresas" is a community-based Brazilian nongovernmental organization that works to reduce the vulnerability of children and youth living in Bangú. Formally registered in 2003, Caixa de Surpresas builds on young people's creativity and intelligence by engaging them in performing arts and Afro-Brazilian musical productions that help them overcome their social and psychological struggles. Caixa focuses particularly on gender equality and the rights of women and girls, and 70 percent of its beneficiaries are female. The organization participates in the State Black Youth Forum, National Black Youth Group (ENJUNE), and the Life to Life without STD/AIDS Forum. Caixa also takes part in a local action network (Instituto Rede Açao) made up of ten community NGOs that work together to improve youth development through education, culture, health, environment, income generation, and citizenship. Caixa's founder, Waldemir dos Santos Corrêa, has dedicated his entire career to improving the lives of Brazil's most vulnerable children through a combination of community organizing, human rights education, and therapeutic theater and dance.</t>
  </si>
  <si>
    <t>The Constructing Citizenship through Creative Arts program benefits 150 young people aged 2 to 24 who take part in daily two-hour classes that combine creative arts, therapeutic exercises, and human rights education. Many of these young people witness or experience trauma, ranging from domestic abuse to drug wars, on a daily basis. The classes offered by Caixa aim not only to help the children cope with their daily trials but also to cultivate within them the confidence and knowledge they need to proactively shape their destiny. The theater component focuses on themes such as gender equality, confronting prejudice, and eliminating violence.</t>
  </si>
  <si>
    <t>Caixa's significant improvements in OCI scores stem from a GFC-sponsored organizational development process.</t>
  </si>
  <si>
    <t>10020.02</t>
  </si>
  <si>
    <t>Caixa de Sorpresas works to reduce the vulnerability of children and youth living in the Bangú section of Rio de Janerio by engaging them in the arts.</t>
  </si>
  <si>
    <t>Concentrating on performing arts and Afro Brazilian musical productions, the Constructing Citizenship through Creative Arts program provides young people aged 6 to 24 with daily two hour classes that combine creative arts, therapeutic exercises, and human rights education to help them overcome their social and psychological struggles.</t>
  </si>
  <si>
    <t>The Constructing Citizenship Through Creative Arts program benefits 150 young people aged 2 to 24 who take part in daily two-hour classes that combine creative arts, therapeutic exercises, and human rights education. Many of these young people witness or experience trauma, ranging from domestic abuse to drug wars, on a daily basis. The classes offered by Caixa aim not only to help the children cope with their daily trials but also to cultivate within them the confidence and knowledge they need to proactively shape their destiny. The theater component, for instance, focuses on themes such as gender equality, confronting prejudice, and eliminating violence. In October 2007, Caixa occupied an abandoned building that was formerly used by the regional government. The building has now been officially recognized by the regional government as Caixa's property, and daily programs are being held in the space.</t>
  </si>
  <si>
    <t>The numbers served increased disproportionately to the budget due to a process of building trust within the community that has led to improved program attendance and retention.</t>
  </si>
  <si>
    <t>CEDOICOM</t>
  </si>
  <si>
    <t>12765</t>
  </si>
  <si>
    <t>Khorog</t>
  </si>
  <si>
    <t>Nur Center</t>
  </si>
  <si>
    <t>rehabilitative equipment, staff salaries, and transportation.</t>
  </si>
  <si>
    <t xml:space="preserve">Nur Center offers customized basic education and professional development training for mentally and physically disabled minority children in the mountainous Gorno Badakhshan Autonomous Oblast, a remote region of Tajikistan. </t>
  </si>
  <si>
    <t>GFC supports the education program for disabled children, which provides basic education, vocational skills training, and medical rehabilitation services.</t>
  </si>
  <si>
    <t>Over the course of its relationship with GFC, Nur Center has expanded its facilities and programs into more rural areas of the remote Gorno Badakhshan Autonomous Oblast (GBAO) in Tajikistan. GFC’s support was critical in Nur Center gaining recognition and support from GBAO and from national Tajik authorities for its work with children with disabilities. Nur Center is now known as the premier organization serving this vulnerable population in GBAO. Nur Center also connected with other Central Asian NGOs through its participation in GFC’s Central Asia Knowledge Exchanges.</t>
  </si>
  <si>
    <t>The organization expanded its number of regional programs, which meant more beneficiaries and more of these children integrated into school.</t>
  </si>
  <si>
    <t>11994</t>
  </si>
  <si>
    <t xml:space="preserve">rehabilitative equipment, staff salaries, and transportation. </t>
  </si>
  <si>
    <t>Nur Center has been very successful in helping children and youth living with disabilities in the Gorno Badakhshan Autonomous Oblast (GBAO). GFC has assisted Nur Center with securing additional funding, building its human resources and project management capacity, and improving its rehabilitation facilities. Nur Center has steadily increased its budget and has also increased the number of children that the organization serves through expansion of satellite centers in GBAO. Nur Center’s growth and development as an organization has been particularly impressive given the difficult and remote location of its main center and satellite centers. Even more inspiring, Nur Center continued its work right after the civil unrest and fighting in Khorog in 2012. The organization is an outstanding GFC partner and will benefit from additional GFC inputs.</t>
  </si>
  <si>
    <t>Nur Center has steadily increased the number of children served as the organization has expanded to support satellite centers in GBAO.</t>
  </si>
  <si>
    <t>11524</t>
  </si>
  <si>
    <t>Nur Center has used every possible opportunity to strengthen its organization and services. The organization works in an extremely poor and mountainous region, yet it has managed to professionalize its staff and bring a high level of early detection and rehabilitation services to disabled children and youth in remote areas. Nur Center has taken advantage of GFC opportunity grants, leveraging assistance, and a Knowledge Exchange to build its internal capacity and expand its donor base. The organization continues to have exceptional support from the local government, even after prolonged violence destabilized Khorog and the Gorno Badakhshan Autonomous Oblast last year. Nur Center will be transitioned to exit.</t>
  </si>
  <si>
    <t>Hope Foundation</t>
  </si>
  <si>
    <t>10772.01</t>
  </si>
  <si>
    <t>Nur Center offers customized basic education and professional development training for mentally and physically disabled minority children in the mountainous Gorno Badakhshan Autonomous Oblast, a remote region of Tajikistan.</t>
  </si>
  <si>
    <t>Our grant supports the education program for disabled children, which provides basic education, vocational skills training, and medical rehabilitation services.</t>
  </si>
  <si>
    <t>Tajikistan, with a population of just over 7 million in 2009, is a landlocked country and the smallest nation in Central Asia.Tajikistan claimed independence from the Soviet Union in 1991 and endured a devastating civil war from 1992 to 1997. During the war, people from Gorno Badakhshan Autonomous Oblast (GBAO) in the Pamir Mountains of eastern Tajikistan were targeted in what Human Rights Watch called an "ethnic cleansing campaign." Few government subsidies have been sent to GBAO since the end of the civil war, and as a result, children have become more vulnerable, especially children with disabilities. In 2000, the Tajik Ministry of Labor reported that 104,272 disabled people were registered in Tajikistan, but actual numbers are likely much higher.</t>
  </si>
  <si>
    <t>The Nur Center, founded in 2001, offers customized basic education and professional development training for mentally and physically disabled children aged 7 to 19 in Khorog and was the first center in GBAO to work directly with disabled children. The organization's leadership has a strong belief in inclusive/integrated education and the importance of the biological family, and it also recognizes the special cultural needs of children from GBAO. Prior to the opening of the Nur Center, parents of disabled children had no choices for their care. Typically, children would be transferred to inadequate government institutions located in the country's capital, Dushanbe, an 18-hour drive through the mountains. Due to lack of funds and the prohibitive distance, parents were unable to visit their children, which made their children's adjustment and proper care difficult. The Nur Center's founder, Dr. Kamoliddin Shanbe-zoda, is a pediatrician and was formerly the deputy head physician for the protection of maternity and childhood and the head of polyclinics in Khorog.</t>
  </si>
  <si>
    <t>Using both Russian and AmeUsing both Russian and American models and integrating GBAO culture, the Nur Center has developed a unique general education curriculum for physically and mentally disabled children. As part of the larger program, the organization developed a program for deaf and mute children and has a license from the local government to administer this specialized education program. The Nur Center also offers youth living with disabilities professional development courses tailored to available jobs in the region. In addition, the center provides in-depth medical rehabilitation support, including psychosocial services, for children with disabilities.</t>
  </si>
  <si>
    <t>Nur Center staff attended organizational development training in Year 3, which improved the organization's capacity in key areas.</t>
  </si>
  <si>
    <t>10772</t>
  </si>
  <si>
    <t>Tajikistan, with a population of just over 7 million in 2007, is a landlocked country and the smallest nation in Central Asia. In 2005, approximately 40 percent of the population was under 15, and life expectancy was 66. Tajikistan claimed independence from the Soviet Union in 1991 and endured a devastating civil war from 1992 to 1997. During the war, people from Gorno Badakhshan Autonomous Oblast (GBAO) were targeted in what Human Rights Watch has called an "ethnic cleansing campaign." GBAO is a province in the Pamir Mountains of eastern Tajikistan that makes up 45 percent of the country's landmass and has a population 220,400. The largest city in GBAO, and the provincial capital, is Khorog, with a population of 22,000. Few government subsidies have been sent to GBAO since the end of the civil war, and as a result, children have become more vulnerable, especially children with disabilities. In 2000, the Tajik Ministry of Labor reported that 104,272 disabled people were registered in Tajikistan, but actual numbers are likely much higher.</t>
  </si>
  <si>
    <t>The Nur Center, founded in 2001, offers customized basic education and professional development training for mentally and physically disabled children aged 7 to 19 in Khorog and was the first center in GBAO to work directly with disabled children. The organization's leadership has a strong belief in inclusive/integrated education and the importance of the biological family, and it also recognizes the special cultural needs of children from GBAO. Prior to the opening of the Nur Center, parents of disabled children had no choices for their care. Typically, children would be transferred to inadequate government institutions located in the country's capital, Dushanbe, an 18-hour drive through the mountains. Due to lack of funds and the prohibitive distance, parents were unable to visit their children, which made their children's adjustment and proper care difficult. The Nur Center's founder, Dr. Kamoliddin Shanbe-zoda, is a pediatrician and former deputy head physician for the protection of maternity and childhood and the head of polyclinics in Khorog.</t>
  </si>
  <si>
    <t>Using both Russian and American models and integrating GBAO culture, the Nur Center has developed a unique general education curriculum for physically and mentally disabled children. As part of this program, the organization also developed a program for deaf and mute children and has a license from the local government to administer this specialized education program. Nur also offers professional development courses tailored to available jobs in the region. In addition, the center provides in-depth medical rehabilitation support, including psychosocial services.</t>
  </si>
  <si>
    <t>Nur Center staff attended organizational development training last year, which improved the organization's capacity in key areas. Nur Center also made significant improvements in its relationship with the government.</t>
  </si>
  <si>
    <t>11135</t>
  </si>
  <si>
    <t>Nyaka AIDS Orphans Project</t>
  </si>
  <si>
    <t>Nyaka AIDS Orphans Project (NAOP) was founded in 2001 to provide free high-quality education and extracurricular activities to children who had been orphaned due to AIDS. NAOP operates five main programs, using a holistic approach to improving lives of AIDS orphans: free primary education and social services; scholarships for secondary education; basic healthcare for students and their foster families; HIV/AIDS community education; and nutrition and community gardens. The organization's schools are the only schools in the area that combine education with advocacy. 
Since 2006, GFC has supported NAOP's nutrition education and community gardens program, which offers hands-on learning about nutrition and gardening as well as meal provision for students and their families. As the program developed, NAOP has attributed it to improved school performance and participation. NAOP has continually expanded its programs, serving 532 of children today, compared to 118 in 2006. In 2007, NAOP opened a second primary school, the Kutamba school, and it is now working towards opening a secondary school for graduates of the Nyaka and Kutamba schools. NAOP has received international media attention, in part due to visibility efforts by founder and director Jackson Kaguri, who recently published a book, "The Price of Stones," and has been featured in Time Magazine, Huffington Post, and other major media outlets. As a result, NAOP has succeeded in diversifying its funding sources and growing its budget to from $30,000 in 2006 to over $500,000 today. NAOP has expanded its facilities, adding the first community library in the Kanungu District, and an income-generating farm that will also serve as vocational training center. The organization has hired a US-based Development Officer, and expanded its programs team and teaching staff. NAOP received a GFC opportunity grant for monitoring and evaluation training of its country director; the organization is also receiving OD support this year.</t>
  </si>
  <si>
    <t xml:space="preserve">	2006: 7,000 USD in program support
	2007: 10,000 USD in program support
	2008: 14,000 USD in program support
	2009: 17,000 USD in program support 
	2010: 16,000 USD in program support
	1,000 USD in opportunity support
	2011: 18,000 USD in program support 
	8,000 USD in organizational development support
	2012: 20,000 USD in program support</t>
  </si>
  <si>
    <t>887.04</t>
  </si>
  <si>
    <t>Nyaka provides AIDS orphans with a free, high-quality primary education and extracurricular activities, as well as access to social services and health resources.</t>
  </si>
  <si>
    <t>Our grant supports Nyaka's nutrition and community gardens program, which teaches students and community members how to cultivate the school gardens; ensures that students get daily nutritious meals from the gardens' produce; and provides local families with seeds for sustainable gardening.</t>
  </si>
  <si>
    <t>Uganda is world-renowned for its effective HIV/AIDS prevention programs, which resulted in a drop in HIV prevalence from over 15 percent in the 1990s to approximately 6.4 percent in 2010. Yet the epidemic still taxes communities and health systems with orphans and AIDS support services. Over 1 million children have lost both of their parents to AIDS. The educational system is also burdened with overcrowded classrooms, a high student-to-teacher ratio, a scarcity of materials, and crumbling infrastructure. In the rural village of Nyakagyezi, in the remote Kanungu district of southwestern Uganda, these shortfalls are all the more apparent and their implications more menacing. An estimated 75 percent of the children in district villages are illiterate, and 65 percent of the estimated 4,000 school-age orphans are girls who have left school to care for their families. Without parental or family advocacy, orphans who try to enroll in school are often denied access due to bureaucratic barriers.</t>
  </si>
  <si>
    <t>Nyaka AIDS Orphans Project was founded in 2001 to provide free high-quality education and extracurricular activities, both formal and informal, to children who had been orphaned due to AIDS. Nyaka operates four main programs: free primary education and social services; basic healthcare for students and their foster families; HIV/AIDS community education; and nutrition and community gardens. Nyaka currently provides students with free education, uniforms, and books and ensures that all students have been placed with loving families in the community. Over 775 children benefit annually from the community programs, which include a nutrition and garden component that has provided vegetable seeds to a total of 400 families and built a rain-harvesting water tank from which students can draw clean drinking water. In 2007, the organization opened a second school in Kutamba, modeled after the Nyaka school, that currently provides children in grades 1 through 5 with quality education. The Nyaka and Kutamba schools are the only schools in the area that combine education with advocacy. Founder and director Jackson Kaguri was a participant in the Global Philanthropy Forum's Marketplace, which showcases social entrepreneurs and NGOs with high-impact projects.</t>
  </si>
  <si>
    <t>The nutrition and community gardens component is a unique feature of Nyaka. Since the community gardens were started, local foster families have learned about alternative nutritious foods and have participated in tending the gardens on the school grounds. Notably, when the school started providing a midday meal with garden produce, attendance increased dramatically. Nyaka students have on average scored higher than their public-school peers on government exams, and many more children participate in extracurricular sports, gardening, and vocational training, which Nyaka attributes in part to its nutrition education and meal program. This program extends into the community, annually providing 200 local families and community caregivers with free vegetable seeds and a shared harvest.</t>
  </si>
  <si>
    <t>Last year, the organization added nursery classes at each school, increasing the number of children served directly.</t>
  </si>
  <si>
    <t>Following the release of founder and director Jackson Kaguri's book, "The Price of Stones," in year 6, the organization has seen a spike in individual and institutional giving.</t>
  </si>
  <si>
    <t>Blue Lupin</t>
  </si>
  <si>
    <t>887.03</t>
  </si>
  <si>
    <t>Nyaka AIDS Orphans School was founded in 2001 to provide free high-quality education and extracurricular activities, both formal and informal, to children who had been orphaned due to AIDS. Nyaka operates four main programs: free primary education and social services; basic healthcare for students and their foster families; HIV/AIDS community education; and nutrition and community gardens. Nyaka currently provides students with free education, uniforms, and books and ensures that all students have been placed with loving families in the community. Over 775 children benefit annually from the community programs, which include a nutrition and garden component that has provided vegetable seeds to a total of 400 families and built a rain-harvesting water tank from which students can draw clean drinking water. In 2007, the organization opened a second school in Kutamba, modeled after the Nyaka school, that currently provides 120 children in grades 1 through 4 with quality education. The Nyaka and Kutamba schools are the only schools in the area that combine education with advocacy. Founder and director Jackson Kaguri was a participant in the Global Philanthropy Forum's Marketplace, which showcases social entrepreneurs and NGOs with high-impact projects.</t>
  </si>
  <si>
    <t>Nyaka's budget increased due to new funding from Blue Lupin Foundation and a record $180,000 raised through individual donations following the publication of Jackson Kaguri's book, "The Price of Stones."</t>
  </si>
  <si>
    <t>Blue Lupin Foundation</t>
  </si>
  <si>
    <t>13182</t>
  </si>
  <si>
    <t>Nyanza Initiative for Girls' Education &amp; Empowerment</t>
  </si>
  <si>
    <t>MacArthur Foundation (US)</t>
  </si>
  <si>
    <t xml:space="preserve">For the baseline year, NIGEE reported the total cumulative number of children served since its inception, while for year 1, only children served in the past year were counted. </t>
  </si>
  <si>
    <t>NIGEE still has three months remaining in its fiscal year, and this is reflected in the reduced expenditure budget, which comprises nine months of expenditures rather than twelve.</t>
  </si>
  <si>
    <t>Percentage of girls demonstrating improved academic performance</t>
  </si>
  <si>
    <t>With and For Girls - Stars Foundation</t>
  </si>
  <si>
    <t>French Embassy</t>
  </si>
  <si>
    <t>NIGEE bussiness</t>
  </si>
  <si>
    <t>12864</t>
  </si>
  <si>
    <t>school materials for the girls’ education program, home visits, and extra tuition costs.</t>
  </si>
  <si>
    <t xml:space="preserve">To respond to the needs of rural adolescent girls who are involved in child labor or have been forced into early marriage or female genital mutilation, Nyanza Initiative for Girls’ Education and Empowerment (NIGEE) operates a holistic girls’ education program that helps participants to succeed in formal education and undertakes community sensitization and community-based advocacy activities. </t>
  </si>
  <si>
    <t>GFC supports NIGEE’s girls’ education program, which includes community outreach programs, provision of scholarships, after-school tutoring to accelerate learning, and mentorship programs.</t>
  </si>
  <si>
    <t>In Kenya, the theme of the 2015 Day of the African Child was "Ending child marriage" and rightly so, because with an estimated 23 percent of girls married before their 18th birthday, Kenya is one of the world’s top ten countries for child marriage. Being forced into marriage at an early age comes with a host of risks for girls, the top among them being teen pregnancy and motherhood, contracting HIV, and experiencing sexual domestic violence. A study in Kisumu, Kenya, found that 33 percent of married girls surveyed were infected with HIV, as opposed to 22 percent of their sexually active but unmarried counterparts. Kisumu also scores above the national average for teenage pregnancy and motherhood, HIV prevalence, and sexual violence against women. As child brides, girls are deprived of their basic rights and an education that would have offered them the opportunity to make smart choices and improve their lives. Although Kenya has a policy that allows teenage mothers to return to school, the policy is not enforced. With an education system struggling with issues such as an overwhelming demand for classrooms and a consistent increase in overall student-teacher ratios, worrying about second-chance education for girls does not seem like a priority.</t>
  </si>
  <si>
    <t>Nyanza Initiative for Girls’ Education and Empowerment (NIGEE) was founded by Dr. Kawango Agot in 2011 in response to the challenges faced by rural adolescent girls in an environment of forced early marriage and female genital mutilation (FGM). Using a broad approach, NIGEE runs a girls’ empowerment program that includes community sensitization, direct support, community-based advocacy, and girls’ formal education. NIGEE works to equip girls and their families with the information to stop forced marriages and FGM, while providing a nurturing atmosphere for girls to access education. Agot, who is the current director of NIGEE, is a public health professional and the author of numerous academic publications on education and other Kenyan children’s issues. In addition, he is a co-investigator in a study on the behavioral effects of male circumcision in Kisumu District. Agot received a Fulbright Junior Staff Development Fellowship to pursue a PhD in medical geography at the University of Washington, Seattle.</t>
  </si>
  <si>
    <t>NIGEE runs a holistic girls’ education program that provides adolescent girls with the opportunity to obtain formal education and enhances their chances of staying in school and improving their academic performance. This is done through community outreach programs, provision of scholarships, after-school tutoring to accelerate learning, and leadership programs. A total of 13 full-time staff and seven volunteers work with NIGEE’s board to realize this goal. The majority of NIGEE’s program participants are teenage single mothers, victims of forced marriages, and/or girls infected with HIV. The organization works with schools and a network of volunteers to maintain a sexual abuse hotline and a phone-based referral system for sexually abused girls. NIGEE also traces girls forced into commercial sex and moves them to a safer environment. Program participants attend school from Monday to Friday each week. Extra tutoring and extracurricular activities take place for about three to four hours on Wednesdays and Saturdays to help the girls accelerate their learning and build their confidence to fight stigmatization. NIGEE’s community volunteers organize focus-group discussions each quarter to obtain feedback from community members. The focus groups are in addition to meeting and working with faith-based groups, village elders, and traditional leaders. NIGEE also operates a sponsorship and grassroots mentorship program, a campaign against child marriage, and a Male Champions program that trains males to promote girls’ protection and fight against gender-based violence.</t>
  </si>
  <si>
    <t>NIGEE is a nascent organization with good potential for growth and innovative methods of local resource mobilization. However, NIGEE has limited visibility and narrow exposure to staff capacity-building initiatives. Support from GFC at this stage of NIGEE’s development will address some of the organization’s current weaknesses as well as strengthen its girls’ empowerment initiatives through guidance from other seasoned GFC partners. NIGEE also has the potential to become a thought leader by sharing its approach to local fundraising and its girls’ education model through peer learning platforms. NIGEE will be part of Echidna Giving’s initiative for girls’ education.</t>
  </si>
  <si>
    <t>12960</t>
  </si>
  <si>
    <t>Observatoire Ineza des Droits de l'Enfant au Burundi</t>
  </si>
  <si>
    <t>Children's Rights Observatory in Burundi</t>
  </si>
  <si>
    <t>Astère Muyango (International Bridges to Justice, Burundi)</t>
  </si>
  <si>
    <t>Observatoire Ineza des Droits de l’Enfant au Burundi (OIDEB) works with communities to protect the rights of children and respond to their legal needs, and advances children’s well-being by providing child-friendly educational, psychosocial, and health services.</t>
  </si>
  <si>
    <t>GFC supports OIDEB’s counseling center for victims of physical abuse, its community-based child rights resource center, and its provision of family-centered psychological, legal, and medical support.</t>
  </si>
  <si>
    <t xml:space="preserve">To help promote academic retention, OIDEB has worked with teachers and families during the past year to ensure that they provide a violence-free environment for the children the organization works with. The organization also partners with a number of pro bono legal services to help families who need legal assistance. With support from UNICEF and other partners, OIDEB introduced two new programs: Assistance and Legal Aid for Minors in Conflict with the Law in Burundi prisons, and Empowerment of Widows and Their Children. With support from the Ngozi governor’s office through the Provincial Child Protection Committee, some of OIDEB’s staff received support for training in child safety and protection. OIDEB is also coaching new GFC grassroots partners in Burundi on community entry and child protection issues. </t>
  </si>
  <si>
    <t>Before Year 3 the organization was not counting the referrals for all of their programs for their outcome total.</t>
  </si>
  <si>
    <t>KIYO</t>
  </si>
  <si>
    <t>OPDE</t>
  </si>
  <si>
    <t>12622</t>
  </si>
  <si>
    <t>operational costs and counseling staff salaries.</t>
  </si>
  <si>
    <t xml:space="preserve">Observatoire Ineza des Droits de l’Enfant au Burundi (OIDEB) works with communities to protect the rights of children and respond to their legal needs, and advances children’s well-being by providing child-friendly educational, psychosocial, and health services. </t>
  </si>
  <si>
    <t>OIDEB has expanded its work to three new schools, providing child rights information to both students and teachers. Due to increased visibility stemming from its improved programs, its revamped website, and recognition from the government, last year OIDEB received in-kind support from organizations such as KIYO (a Belgium-based NGO) and Fédération des ONG de Coopération au Développement to strengthen its legal and psychosocial support programs. The organization also acquired more learning and teaching aids due to support from UNICEF. The Ngozi governor’s office, through the Provincial Child Protection Committee, acknowledged the work of OIDEB and supported the organization with food items. In the coming year, OIDEB plans to attract more donors and experienced volunteers, and GFC will work with the organization to achieve this objective.</t>
  </si>
  <si>
    <t>KIYO pour 2015</t>
  </si>
  <si>
    <t>OPDE pour 2015</t>
  </si>
  <si>
    <t>UNICEF pour 2014</t>
  </si>
  <si>
    <t>Ambassade du Royaume de Belgique au Burundi pour 2010-2012</t>
  </si>
  <si>
    <t>CARE/CRS 2009</t>
  </si>
  <si>
    <t>12347</t>
  </si>
  <si>
    <t>community outreach expenses, court fees, and salary for the program coordinator.</t>
  </si>
  <si>
    <t>OIDEB has become a national leader in defense of children’s rights in Burundi and participates in numerous technical committees set up by government agencies, including the Ministry of Justice and the Ministry of National Solidarity, to work on child protection policies. Last year, OIDEB expanded its programs to two new communities, launching two legal clinics and a drop-in center with in-kind support from UNICEF Burundi. The staff has been taking English language courses to increase the organization’s staff and fundraising capacity. With support from GFC, the organization launched its new website to enhance its visibility. The founder will participate in her first GFC Knowledge Exchange workshop this May to network and share experiences with other grassroots organizations’ leaders working in the same field. GFC will continue to support OIDEB to strengthen its board and secure more donors.</t>
  </si>
  <si>
    <t>The increase in the number of children served is the result of the expansion of the program to two new communities and the inclusion of children who received birth certificates due to OIDEB’s efforts.</t>
  </si>
  <si>
    <t>The increased OCI scores in several areas are a result of the addition of an experienced member to the board, intensive community outreach activities, and a strong record-keeping system.</t>
  </si>
  <si>
    <t>The budget decrease is due to temporary withdrawal by some donors because of political instability in the country.</t>
  </si>
  <si>
    <t>Belgium Embassy in Burundi</t>
  </si>
  <si>
    <t>OPDE Burndi</t>
  </si>
  <si>
    <t>11899</t>
  </si>
  <si>
    <t>legal aid expenses, staff training, community outreach, and administrative costs.</t>
  </si>
  <si>
    <t>The increased number of children served is a result of OIDEB’s program expansion and intensified community sensitization initiatives.</t>
  </si>
  <si>
    <t>OIDEB put in place an accounting system and trained its staff in accounting due diligence, which resulted in an increase in its financial management OCI score.</t>
  </si>
  <si>
    <t>Due to its enhanced credibility and comprehensive initiatives, OIDEB was able to secure a multiyear grant from UNICEF, which explains the significant increase in the organization’s budget.</t>
  </si>
  <si>
    <t xml:space="preserve">Belgium Embassy in Burundi </t>
  </si>
  <si>
    <t xml:space="preserve">Burundi </t>
  </si>
  <si>
    <t xml:space="preserve">CARE International </t>
  </si>
  <si>
    <t>Jesuit Foundation</t>
  </si>
  <si>
    <t>11652</t>
  </si>
  <si>
    <t>training expenses, staff stipends, and administrative costs.</t>
  </si>
  <si>
    <t xml:space="preserve">Observatoire Ineza des Droits de l’Enfant au Burundi (OIDEB) works with communities to respond to the rights and legal needs of children, and advances their well-being by providing child-friendly educational, psychosocial, and health services. </t>
  </si>
  <si>
    <t>GFC supports OIDEB’s counseling center for victims of physical abuse, its community-based child rights resource center, and its provision of family-based psychological, legal, and medical support.</t>
  </si>
  <si>
    <t>The East African country of Burundi is still emerging from a 12-year-long civil war that ended in 2005. The conflict eroded the country's basic infrastructure and social services, and close to 90 percent of Burundi's 8.6 million people now live on less than two dollars a day. Bujumbura, Burundi's capital, has a population of 300,000, with 5,000 children living on its streets. While Burundi is committed to the UN Convention on the Rights of the Child, the country lacks government oversight and institutionalized systems that protect children from exploitation and defend their rights. Due to Burundi's patriarchal society, property and titles are inherited through the male line, which leaves children whose fathers have severed ties with them at a legal disadvantage. Additionally, over 1 million children are estimated to be without birth certificates, which are necessary for access to basic public resources like healthcare and school.</t>
  </si>
  <si>
    <t>Observatoire Ineza des Droits de l'Enfant au Burundi (OIDEB) was founded in 2003 by a cross-sectoral group of Burundian experts on children's rights and protection to protect and promote the rights of Burundian children. The organization was started as a response to failures by the government and civil society to defend children's rights and began offering direct services to children in 2006. Serving children who are victims of exploitation or physical abuse, or who have been failed by the legal system, OIDEB has trained 27 community members as "rights operators" who are the first line of reporting and defense for children's rights abuses. The organization's comprehensive approach to addressing children's rights empowers both community members and the children served. OIDEB trains magistrates and other community members on how to identify rights abuses and handle juvenile cases, advocates for children to be separated from the general prison population, and provides direct services such as counseling, psychosocial support, mediation, medical support, legal representation, and school support to child victims. Named after its observatory methodology, OIDEB assesses the vulnerability, trauma, and evidence of a child's situation before any intervention is taken. OIDEB is a national reference on children's rights issues and has the only library in Burundi for resources on this matter.</t>
  </si>
  <si>
    <t>OIDEB reaches about 300 children annually with comprehensive services pertaining to their rights and legal needs. OIDEB has a counseling center that is open five days a week from 8:00 to 5:00 for children or families seeking legal or psychosocial counseling, as well as a resource library on children's rights that is open twice a week and serves mostly NGO workers and university students. The organization offers psychosocial support services, family mediation assistance, legal services, access to health services, and school support to exploited or abused children during their legal procedures and after their cases are resolved. OIDEB also runs an awareness-raising program about children's rights through radio spots, child-friendly materials, and teacher trainings. Since 2003, the organization has successfully resolved over 1,500 rights abuse cases.</t>
  </si>
  <si>
    <t>OIDEB is the only organization in Burundi to address the issue of children's rights, and the only nationally recognized actor on children's rights issues. With GFC as its first US-based institutional funder, OIDEB will benefit from greater US visibility and targeted US leveraging. The organization has visions for growth, mainly to expand its services to minors in prison, who are now only being served on a sporadic basis.</t>
  </si>
  <si>
    <t>Belgium Embassy</t>
  </si>
  <si>
    <t>European Commission Burundi</t>
  </si>
  <si>
    <t>Alboan</t>
  </si>
  <si>
    <t>13209</t>
  </si>
  <si>
    <t>Rio de Janeiro</t>
  </si>
  <si>
    <t>Onda Solidária</t>
  </si>
  <si>
    <t>Solidarity Wave</t>
  </si>
  <si>
    <t>Onda Solidária promotes social inclusion by offering opportunities in low-income communities and encouraging the general public to participate in the organization’s activities to advance justice and equality.</t>
  </si>
  <si>
    <t>GFC supports the Sports Wave, Educational Wave, and Environmental Wave programs, which work in four favelas and two rural communities and offer activities such as gender-inclusive sports, job skills training, and environmental education workshops.</t>
  </si>
  <si>
    <t xml:space="preserve">Last year Onda Solidaria experienced progress and improvements in all of its programs. With the help of an organizational development award, Onda Solidaria strengthen its planning and organization structures, allowing staff members to improve its internal processes as well as organize its programs to have a better focus with a higher impact. The Onda Esportiva program is being very successful in Rio as more youth want to be engaged in activities that promote both sportsmanship as well as positive and healthy lifestyles. For the first time, Onda Solidaria decided to replicate its Transformação (youth transformation) program in the state of Minas Gerais to test out the possibility to replicate to other cities throughout Brazil. With in-depth follow-up and careful monitoring, the project has proven successful.  At its environmental vila, also called Vila of dreams or Vila dos Sonhos, Onda Solidaria is continuing to welcome volunteers from around the world to partake in the construction of the Eco site but also provide workshops to members the local community including children and youth. As its youth empowerment programs begin to grow, Onda Solidaria has now hired two former participants as English teachers and other two former participants have become team leaders for younger children who participate in its sports and environmental education program. Onda Solidaria’s media presence has also dramatically grown, several local and state agencies around Brazil have featured the work of the organization strengthening its visibility both at the local and international level. The organization has continued its partnership with the Seed School of Washington DC and other US organization as part of its expansion in the US to create a legal entity that will eventually serve as a fundraising arm for its programs in Brazil. </t>
  </si>
  <si>
    <t>Last year, Onda Solidária offered more educational workshops and services at its Mina Gerais site, in addition to an expanded sports program, resulting in an increase in the total number of children served.</t>
  </si>
  <si>
    <t>Percentage of youth participants who were integrated into the labor market</t>
  </si>
  <si>
    <t>Since 2012, Onda Solidária has shown consistent improvement in its programming and visibility. Its environmental-education mini-village went from being an empty field to boasting an organic garden, a farm, a kitchen, a dining area, classrooms, dormitories, and an eco-sanitation system—all built by volunteers from around the world with eco-friendly materials. Its sports program has now been replicated in two states, with a plan to expand to other communities in need throughout Brazil.</t>
  </si>
  <si>
    <t>Events</t>
  </si>
  <si>
    <t>Onda Esportiva / Donors</t>
  </si>
  <si>
    <t>ChildrensAid UK</t>
  </si>
  <si>
    <t>Local companies / Schools</t>
  </si>
  <si>
    <t>12894</t>
  </si>
  <si>
    <t xml:space="preserve">Onda Solidária promotes social inclusion by offering opportunities in low-income communities and encouraging the general public to participate in the organization’s activities to advance justice and equality. </t>
  </si>
  <si>
    <t>This past year, Onda Solidária began to serve the larger community in Santana do Deserto in Mina Gerais, where its environmental villa is located. In this community, Onda Solidária served approximately 200 children and youth through career guidance workshops, English classes, and several field trips to Rio de Janeiro. Thanks to input and guidance from GFC, Onda Solidária won a Spark and Ignite award from EMpower to help focus its work with adolescent girls. With the help of a GFC organizational development award, Onda Solidária began its strategic planning process, which has already helped the staff to gain a new perspective on their work in terms of programs and decision making, a crucial step as the organization begins to grow and mature.
NOTE: Onda Solidária also applied for and received a spring 2016 grant (funded by the Estée Lauder Companies), and this grant recommendation uses the same data as the spring 2016 recommendation, which is the most recent data available.</t>
  </si>
  <si>
    <t>Privare Donors</t>
  </si>
  <si>
    <t>Ignite &amp; Spark Award / Empower</t>
  </si>
  <si>
    <t>Cognita / Gaylussac</t>
  </si>
  <si>
    <t>Brazil / UK</t>
  </si>
  <si>
    <t>Events / Courses / Campaigns</t>
  </si>
  <si>
    <t>12733</t>
  </si>
  <si>
    <t>rent and a coordinator’s salary.</t>
  </si>
  <si>
    <t>Onda Solidaria continues to be a catalyst with its educational, environmental, and sports programs in Rio de Janeiro and beyond. In partnership with the municipality of Santana, which is located in the state of Minas Gerais and has a mainly rural population, as well as with local schools in the community, Onda Solidaria began to work with over 200 children and youth and offered them career guidance, English lessons, and environmental education workshops. With the help of an organizational development award, Onda Solidaria has begun its strategic planning process and is on its way to improving its internal structure and processes. With support from GFC, Onda Solidaria’s director, Ricardo Calçado, became a 2015 recipient of the prestigious Ford Motor Company International Fellowship of 92nd Street Y, and the organization also won the Spark and Ignite award from EMpower to increase its programming with young women and girls.</t>
  </si>
  <si>
    <t>12392</t>
  </si>
  <si>
    <t xml:space="preserve">staff salaries and rent. </t>
  </si>
  <si>
    <t>Onda Solidária has experienced dramatic growth since the beginning of its GFC partnership two years ago. Last year, the organization began classes in permaculture and environmental sustainability at its Vila dos Sonhos (Villa of Dreams), located on a donated piece of land where the organization is building classrooms and dormitory-style rooms for program participants. Children and youth have increased their participation in the volunteer-led courses and activities at the Vila dos Sonhos, and people from the surrounding communities gather every weekend to help build the classrooms and maintain the edible gardens. The organization’s Sports Wave program has experienced a rise in demand, as has its Educational Wave program. To help manage the increased demand, Onda Solidária hired a former participant as a staff member. Inspired by its participation in the Brazil Knowledge Exchange in November 2014, Onda Solidária decided to begin an organizational restructuring process to address its current expansion and the increasing demand for its services in the states of Mina Gerais and Rio de Janeiro. GFC will continue to support Onda Solidária and will pursue value-added services to help the organization through its restructuring period.</t>
  </si>
  <si>
    <t>Onda Solidária experienced higher demand for its programs in two states, leading to an increase in the total number of children served.</t>
  </si>
  <si>
    <t>Mega Matte</t>
  </si>
  <si>
    <t>12012</t>
  </si>
  <si>
    <t xml:space="preserve">a full-time educator and program expenses. </t>
  </si>
  <si>
    <t xml:space="preserve">Onda Solidaria promotes social inclusion by offering opportunities in low-income communities and encouraging the general public to participate in the organization’s activities to advance justice and equality. </t>
  </si>
  <si>
    <t>Onda Solidaria has dramatically improved its reporting and tracking mechanisms for its beneficiaries and has been part of international sports exchanges between the UK and Brazil. Its environmentally focused Vila do Sonhos (Villa of Dreams), an eco-friendly mini-village that is being constructed, has been featured on several Brazilian news sites and blogs.</t>
  </si>
  <si>
    <t>Charity Investiment Fund</t>
  </si>
  <si>
    <t>Onda Esportiva</t>
  </si>
  <si>
    <t>Campaigns  Donations</t>
  </si>
  <si>
    <t>11648</t>
  </si>
  <si>
    <t>a full-time educator, transportation expenses and program materials.</t>
  </si>
  <si>
    <t>Onda Solidaria promotes social inclusion by offering opportunities in low-income communities and encouraging the general public to participate in the organization’s activities to promote justice and equality.</t>
  </si>
  <si>
    <t>Despite rapid economic growth, Brazil is one of the most unequal nations in the world. Its vast natural resources have been the fuel for its wealth and significant GDP increase. Unfortunately, the wealth is not equitably distributed, and the financial inequalities impact those living in both urban and rural areas. Progressive social policies have helped families gain access to food and education assistance, but opportunities for children and youth are minimal, and the lack of quality education has become a critical issue. Within the city of Rio de Janeiro, there are more than 200,000 people living in urban slums. In addition, several communities in the rural areas between Rio de Janeiro and the border of the state of Minas Gerais have some of the lowest Human Development Index rates in the country. In addition to the unfavorable economies in these areas, violence, drug use, and unequal education are highly predominant, and there is a pronounced lack of youth-related services for a population that is mostly between the ages of 12 to 24.</t>
  </si>
  <si>
    <t>Onda Solidaria promotes social inclusion by offering opportunities in low-income communities and encouraging the general public to actively participate in the organization's activities to increase awareness and promote justice and equality. The organization works directly with four favelas and two rural communities in the states of Rio de Janeiro and Minas Gerais. Onda Solidaria's founder, Ricardo Calçado, is a young social entrepreneur educated in the UK who always envisioned providing an alternative and just model for development for underprivileged youth. He founded Onda Solidaria in 2010 to create a model where education, culture, sports, and citizenship blend together to support not only participants but also family and community members at large.</t>
  </si>
  <si>
    <t>Onda Solidaria has three key programming "waves" that work with different age groups and address issues related to specific community needs. The Sports Wave is a gender-inclusive program for children aged 6 to 18 in four favelas in the city of Rio de Janeiro. The program meets three times a week, using structured play to address current issues and promote healthy lifestyles and social responsibility. The Educational Wave has two components: a job skills training program and a rural school. The Action Transformation program is an intensive, four-month professional skill building program for youth aged 15 to 20 that increases their employability after they finish their high-school degree. The rural school, located an hour north of Rio de Janeiro, provides daily early childhood education to 55 children aged 2 to 6 who would otherwise not have access to any schooling because of their remote location. The school provides two daily meals and is home to the organization's first community garden. Onda Solidaria's Environmental Wave is the newest and most ambitious project, where a green villa is being constructed so participants will be able to learn about the environment through hands-on activities such as tree planting, community gardening, composting, and harvesting.</t>
  </si>
  <si>
    <t>Onda Solidaria's model is unique, and within its short lifespan the organization has already achieved significant changes in the communities where it operates. Ricardo Calçado is a very dedicated and passionate leader with ambitious goals and vision. Because of his extensive network, he has been able to form "solidarity groups" that help fundraise and support his cause throughout the UK, Spain, France, Holland, and Japan. The organization can greatly benefit from GFC's technical advice to improve its programming and organizational structure. With Onda Solidaria added to the other GFC partners in Brazil, GFC's investment in the country will remain at critical mass.</t>
  </si>
  <si>
    <t>Children's Aid UK</t>
  </si>
  <si>
    <t>11948</t>
  </si>
  <si>
    <t>One Common Unity</t>
  </si>
  <si>
    <t xml:space="preserve">staff salaries, rent, and marketing materials. </t>
  </si>
  <si>
    <t xml:space="preserve">One Common Unity (OCU) nurtures sustainable, caring communities through innovative peace education services, arts initiatives, and media programming for inner-city Washington, DC, children and youth between the ages of 7 and 24 who are marginalized and prone to violence. </t>
  </si>
  <si>
    <t>GFC supports the Fly By Light program, an immersive six-month experience that teaches social and emotional skills through art, music, and active learning and connects students to their community.</t>
  </si>
  <si>
    <t xml:space="preserve">This past year, OCU completed the documentary film "Fly By Light," which was directed by award-winning documentary filmmaker Ellie Walton and follows OCU students’ journey through the OCU program.
 </t>
  </si>
  <si>
    <t>Percentage of program participants who report decreased violence in their lives</t>
  </si>
  <si>
    <t>Cindy Ma</t>
  </si>
  <si>
    <t>Steve Ma</t>
  </si>
  <si>
    <t>Macy's Foundation</t>
  </si>
  <si>
    <t>11641</t>
  </si>
  <si>
    <t>staff salaries, rent, and website development.</t>
  </si>
  <si>
    <t>One Common Unity (OCU) aims to nurture sustainable, caring communities through innovative peace education services, arts initiatives, and media programming for inner-city Washington, DC, children and youth between the ages of 7 and 24 who are marginalized and prone to violence.</t>
  </si>
  <si>
    <t>Due to the executive director transition, the organization has not experienced significant budget or program growth. The founder has fresh  ideas and, together with a stronger board of directors and three new board members, plans to add new fundraising and program staff.</t>
  </si>
  <si>
    <t>One Common Unity has undergone leadership transition in the past year, and the founder Rajeev "HawaH" Kasat stepped back in as Executive Director. OCU will be closely monitored this year.</t>
  </si>
  <si>
    <t>Anonymous Donor</t>
  </si>
  <si>
    <t>Children's Defense Fund</t>
  </si>
  <si>
    <t>Latin American Youth Center</t>
  </si>
  <si>
    <t>Humanities Council of Washington, DC</t>
  </si>
  <si>
    <t>United Planning Organization</t>
  </si>
  <si>
    <t>11022</t>
  </si>
  <si>
    <t>One Common Unity aims to nurture sustainable, caring communities through innovative peace education services, arts initiatives, and media programming for inner-city Washington, DC, youth between the ages of 7 and 24 who are marginalized and prone to violence.</t>
  </si>
  <si>
    <t>Our grant supports the Fly By Light program, an immersive six-month experience that teaches social and emotional skills through art, music, and active learning and connects students to their community.</t>
  </si>
  <si>
    <t>In the District of Columbia, the violent crime rate is more than three times the national average. According to the Washington Examiner, juvenile arrests in Washington DC skyrocketed in early 2011. Arrests of children under 18 who are charged with violent crimes (including homicide, rape, and aggravated assault) rose 10 percent from 2010 to 2011. DC Police Chief Cathy Lanier has made combating youth violence a top priority for the DC police department. According to Lanier, in 2010, kids 18 years old and younger were responsible for only 6 percent of all crime in the city, but the same age group committed 40 percent of DC's violent crime. Though rates of violent crime in the District have gone down overall in the last decade, youth violence is still prevalent and pervasive, and is likely to increase with continued citywide cuts in spending on education, summer job programs for teens, and mental health services.</t>
  </si>
  <si>
    <t>In the spring of 2000, after a string of school shootings and unceasing youth violence in DC, a small group of young artists and educators came together to use their music, visual art, and spoken word poetry to inspire youth and spread a message of nonviolence. The founding members' passion and commitment to youth development and cultural transformation quickly became One Common Unity (OCU). OCU's mission is to nurture sustainable, caring communities through innovative peace education services, arts initiatives, and media programming. OCU does this through three main programs: Peace Education, A Nu View, and Fly By Light; as well as convening and hosting large scale community forums. Its unique arts-based approach to peace education uses the arts to engage youth between the ages of 7 and 24 to understanding and promoting peace and conflict resolution through self-expression. OCU works with inner-city youth who are marginalized and prone to violence--primarily youth who have been previously incarcerated or in juvenile detention facilities, foster care, victims of domestic violence, and recovering from discrimination based on sexual orientation. Executive director, HawaH, was a founding member of OCU and is an artist, author, educator, and community organizer. He has worked with Americorps and with the United Nations and the World Conference Against Racism as an RFK Memorial Foundation fellow.</t>
  </si>
  <si>
    <t>An intensive 6-month experience for low-income, at-risk youth living in all eight wards of Washington DC, Fly By Light teaches social and emotional skills through art, music, and active learning and connects students to their community. After developing relationships, learning about each other's backgrounds, and establishing group cohesion at home in DC, the program culminates when the youth spend eight intensive days in nature for a transformative experience. Youth take part in sweat lodge ceremonies, drum circles, health and wellness classes, and group dialogue sessions focusing on grief and trauma. Upon returning to DC, the relationships and learning continue with community presentations, workshops, and mentoring. The most recent Fly By Light cohort was made up of xx youth. Graduates from the program become "ambassadors" of OCU, maintaining connections to the organization through alumni programs, follow-up retreats, and opportunities to be mentors to other program participants. This GFC grant will provide general support for Fly By Light program.</t>
  </si>
  <si>
    <t>Puffin Foundation</t>
  </si>
  <si>
    <t>Compton Foundation</t>
  </si>
  <si>
    <t>13280</t>
  </si>
  <si>
    <t>Atakpamé</t>
  </si>
  <si>
    <t>ONG Dedome Amis du Père Franck</t>
  </si>
  <si>
    <t>The decrease in budget is due to many of the organization’s European sponsors no longer being able to afford to donate.</t>
  </si>
  <si>
    <t>Comité suisse</t>
  </si>
  <si>
    <t>suisse</t>
  </si>
  <si>
    <t>13002</t>
  </si>
  <si>
    <t xml:space="preserve">buying books for the community library program, operational costs, and volunteer stipends. </t>
  </si>
  <si>
    <t>ONG Dedome Amis du Père Franck educates rural children from low-income families, some of whom are living with HIV/AIDS and most of whom are involved in child labor and are at risk of being trafficked, through its own school, access to public schools, and a community library program.</t>
  </si>
  <si>
    <t xml:space="preserve">GFC supports Dedome’s education programs, which include early childhood care and development, classes  at the organization’s school, cooperation with public schools in the area, and community libraries, which offer healthcare, nutritional support, and reading programs. 
</t>
  </si>
  <si>
    <t>Dedome's representatives in Switzerland successfully raised more money to support the organization’s education programs leading to an increase in the expenditure budget.</t>
  </si>
  <si>
    <t>Comité Suisse</t>
  </si>
  <si>
    <t>12654</t>
  </si>
  <si>
    <t xml:space="preserve">improving the community library program, operational costs, and volunteer stipends. </t>
  </si>
  <si>
    <t xml:space="preserve">GFC supports Dedome’s education programs, which include early childhood care and development, classes  at the organization’s school, cooperation with public schools in the area, and community libraries, which offer healthcare, nutritional support, and reading programs. </t>
  </si>
  <si>
    <t>Although school fees have been abolished and all primary schooling in Togo is now free, access to education is still characterized by significant gender and geographic disparities. Access to schooling in rural areas is low due to the lack of schools within communities, which forces children to walk long distances to and from school. To address this challenge, many communities have established their own community-based schools. In addition, the Togo Ministry of Education is working with a number of civil society organizations to develop a list of primary objectives to improve education. These include recruiting and training teachers, improving classrooms and other educational facilities, providing learning and teaching aids, and promoting preschool education, as well as encouraging communities to establish community libraries to help children improve their reading skills and stay in school.</t>
  </si>
  <si>
    <t>ONG Dedome Amis du Père Franck empowers children in rural areas who are from low-income families. Some of the children are living with HIV/AIDS, while others are out of school prematurely due to poor or no parental support. More than half of the children are involved in some kind of work to generate income to support themselves or to supplement family income. Because of the children’s vulnerabilities, they are at risk of being trafficked. Founded in 2005, Dedome is headed by Frédéric Djinadja. He holds a master’s degree in natural sciences from the University of Lomé and worked as a high-school teacher for over 20 years before entering nonprofit and civil society work. As a project administrator at Caritas Dapaong from 2004 to 2007, Djinadja worked with children who were living with of affected by HIV/AIDS. He helped to start and strengthen Dedome because of his passion for working with vulnerable children. Djinadja has participated in international capacity-building workshops and has consulted for several international organizations such as the International Land Coalition and the International Union for Conservation of Nature.</t>
  </si>
  <si>
    <t>With five staff members, two volunteers, and a strong board of directors, Dedome works to ensure that children at risk of human trafficking and other forms of vulnerability are given the opportunity to go to and stay in school. The organization has its own school and also works with different public schools to help children obtain access to education, from the preschool level on up. Quarterly meetings are held with parents to check on the performance and safety of the children. Dedome also runs periodic community awareness programs to help parents understand the harmful effects of child neglect and human trafficking. Since the organization does not have its own transitional shelter facility, it collaborates with the Ministry of Social Welfare and other NGOs to support children who are removed from harmful environments. With community support, the organization conducts agriculture initiatives where parents learn about agriculture as a business. Vegetables from the school farm are used to prepare supplemental, nutritious food for the children. Dedome runs a community library program and supports young people who are interested in acquiring other livelihood skills.</t>
  </si>
  <si>
    <t>Dedome’s program is comprehensive, and the team is experienced. The organization reaches rural populations and is doing impressive work with vulnerable children. However, Dedome lacks sounds structures, systems, and sustainability plans. At this stage of its development, Dedome could benefit from GFC’s capacity-building support, including technical guidance in enhancing its visibility and attracting more strategic partners. Dedome’s focus on literacy and early childhood development makes the organization a good fit for the Fondation Les Pâquerettes portfolio.</t>
  </si>
  <si>
    <t>13191</t>
  </si>
  <si>
    <t>Petit-Goâve</t>
  </si>
  <si>
    <t>Organisation Haitienne pour le Développement Durable</t>
  </si>
  <si>
    <t>Haitian Organization for Sustainable Development</t>
  </si>
  <si>
    <t>Haiti Response Coalition (Haiti)</t>
  </si>
  <si>
    <t>Located in Petit-Goâve’s Delattre community, Organisation Haitienne pour le Developpement Durable (OHDD) promotes sustainable development through education, culture, civic engagement, and environmental protection.</t>
  </si>
  <si>
    <t>GFC supports OHDD’s scholarship program, which pays for the school fees and supplies of more than 250 children and youth and complements their education with hands-on tutoring sessions, child-friendly spaces, and vocational training.</t>
  </si>
  <si>
    <t xml:space="preserve">The recent economic crisis in Haiti has led dramatic inflation rates and an increasingly expensive cost of living. Due to lack of payments to schoolteachers, the majority of schools in the country were in strike for 4 months. Despite of this, the teachers and tutors at OHDD managed to continue educational activities to the children and youth they serve and 97 percent successfully passed to the next grade level. In terms of technical training and higher education, 26 youth including 12 girls, will graduate with a technical degree in December 2017. The organization has also continued to provide legal services and as a result, 200 children and youth were given legal support to process paperwork such as birth certificates and in-person visits to offer legal representation to minor. With the help of a GFC opportunity grant, OHDD sent 16 of its teachers attended a pedagogy course given by the Institute for Research and Training in Port-au-Prince to improve their methodologies and develop materials to use at their schools. Throughout its partnership with GFC, OHDD has attended five knowledge exchanges in Haiti and received several opportunity grants to help with financial management, teacher training, and professional development. In addition, OHDD has been critical emergency responder during times of emergency and has also received support in the aftermath of 2010 earthquake, the 2016 hurricane Matthew, and has participated in numerous cholera prevention campaigns with GFC’s support. OHDD stands out not only for its focus on education, but as well as an organization that sources most of its budget from income generating activities who account for more than 50 percent of its expenditure budget. </t>
  </si>
  <si>
    <t>Last year, the organization increased the quantity of legal services provided and the number of scholarship recipients, so the overall number of children served increased.</t>
  </si>
  <si>
    <t>Percentage of participants demonstrating improved school performance</t>
  </si>
  <si>
    <t>HSDF</t>
  </si>
  <si>
    <t>Don des Diaspora</t>
  </si>
  <si>
    <t>USA/CANADA</t>
  </si>
  <si>
    <t>MINUSTAH</t>
  </si>
  <si>
    <t>Gouvernement Haitien</t>
  </si>
  <si>
    <t>13134</t>
  </si>
  <si>
    <t>12922</t>
  </si>
  <si>
    <t>12873</t>
  </si>
  <si>
    <t>staff salaries, school materials, tutoring, operational expenses, and medical assistance.</t>
  </si>
  <si>
    <t>Thanks to the academic support and individualized tutoring sessions provided by its dedicated staff, OHDD has continued to increase the educational achievement of its students in the community of Dé lattre, in southwestern Haiti. Last year, 97 percent of the students receiving scholarships from OHDD successfully passed to the next grade level, a 1 percent increase over the previous year’s figure. Fourteen students passed the national graduation exam to successfully complete their secondary education, and nine beneficiaries have already started jobs using the skills taught by OHDD, such as masonry, plumbing, and construction. The organization continued to provide access to healthcare services to children 4 to 16 years of age who often suffer from tuberculosis, anemia, and malaria. In addition, OHDD’s legal assistance program helped 139 children and youth who either were incarcerated, were victims of violence and abuse, or needed help with their birth certificates and registration . As a highly resourceful organization, OHDD has continued to raise funds from income-generating activities and local partnerships with foundations and institutions, which now account for nearly 60 percent of its expenditure budget. This impressive percentage is a testament to OHDD’s quality of work and reputation among other local organizations in Haiti.</t>
  </si>
  <si>
    <t>Gouvernement</t>
  </si>
  <si>
    <t>Autofinancement</t>
  </si>
  <si>
    <t>Digicel</t>
  </si>
  <si>
    <t>12520</t>
  </si>
  <si>
    <t>staff salaries, school materials, operational expenses, and medical and legal assistance.</t>
  </si>
  <si>
    <t xml:space="preserve">Located in Petit-Goâve’s Delattre community, Organisation Haitienne pour le Developpement Durable (OHDD) promotes sustainable development through education, culture, civic engagement, and environmental protection. </t>
  </si>
  <si>
    <t>GFC supports OHDD’s scholarship program pays for the school fees and supplies of more than 250 children and youth and complements their education with hands-on tutoring sessions, child-friendly spaces, and vocational training.</t>
  </si>
  <si>
    <t xml:space="preserve">OHDD has become a key source for academic success in the community of Delattre in Petit-Goâve, Haiti. Last year, 96 percent of the students receiving scholarships from OHDD successfully passed to the next grade level thanks to its after-school tutoring services and academic support. In addition, 12 out of 15 scholars passed their baccaleuriat exam and are on their way to being admitted to a local university. Through their legal assistance program 128 children and youth received support which resulted in 88 being released from prison. In addition to its academic success, OHDD has been able to secure funds from local institutions and income generating activities which make up nearly 50 percent of its expenditure budget. GFC will continue to support OHDD and position for a strong exit in the near future. </t>
  </si>
  <si>
    <t>MINUSTHA</t>
  </si>
  <si>
    <t>12138</t>
  </si>
  <si>
    <t>school fees, school materials, staff salaries, and operational expenses.</t>
  </si>
  <si>
    <t>Organisation Haitienne pour le Developpement Durable (OHDD) is a grassroots organization in Petit-Goâve’s Delattre community that promotes sustainable development through education, culture, civic engagement, and environmental protection.</t>
  </si>
  <si>
    <t>OHDD has become an extremely resourceful organization that was able to locally fundraise more than 20 percent of its latest expenditure budget, with an additional 40 percent of the budget raised through its income-generating activities. Through its agricultural program, OHDD capitalized on cash crops deemed important to its community, and as a result the organization expanded its services to include a new technical training program for youth interested in gaining skills to work as construction workers, electricians, cosmetologists, seamstresses, and agricultural technicians. OHDD also began to support children and youth in trouble with the law and in the prison system, as well as those in need of a birth certificate to attend school. Last year, 94 percent of the students receiving scholarships from OHDD successfully passed to the next grade level. GFC will continue to support OHDD through this key growth period and will focus on leveraging and enhancing its visibility.</t>
  </si>
  <si>
    <t>11728</t>
  </si>
  <si>
    <t xml:space="preserve">Organisation Haitienne pour le Developpement Durable (OHDD) is a grassroots organization in Petit-Goâve's Delattre community that promotes sustainable development through education, culture, civic engagement, and environmental protection. </t>
  </si>
  <si>
    <t>GFC supports OHDD's scholarship program, which pays for the school fees and supplies of more than 250 children and youth and complements their education with hands-on tutoring sessions, child-friendly spaces, and vocational training.</t>
  </si>
  <si>
    <t>McCrory Family Fund</t>
  </si>
  <si>
    <t>11388</t>
  </si>
  <si>
    <t>school fees, uniforms, school materials, staff salaries, and operational expenses.</t>
  </si>
  <si>
    <t>Organisation Haitienne pour le Développement Durable (OHDD) is a grassroots organization in Petit-Goâve’s Delattre community that promotes sustainable development through education, culture, civic engagement, and environmental protection.</t>
  </si>
  <si>
    <t>GFC supports OHDD’s scholarship program, which pays for the school fees and supplies of 200 children and youth and complements their education with hands-on tutoring sessions, child-friendly spaces, and vocational training.</t>
  </si>
  <si>
    <t>Glory House Services</t>
  </si>
  <si>
    <t>10571.01</t>
  </si>
  <si>
    <t>OHDD is a grassroots organization in the community of Delattre that promotes education in sustainable development.</t>
  </si>
  <si>
    <t>Our grant supports OHDD's scholarship program, which pays for the school fees and supplies of 56 children and provides them with complementary, hands-on classes in arts, conflict resolution, civics, and agricultural/tree nursery techniques.</t>
  </si>
  <si>
    <t>Petit Goâve, a fishing town approximately 40 miles west of Port-au-Prince, was badly damaged by the January 12, 2010, earthquake, as well as by severe aftershocks later that month. Official estimates state that 1,000 people died in Petit Goâve due to the earthquake and its aftershocks and that half of the town's buildings were destroyed. Approximately 20,000 refugees from Port-au-Prince and surrounding towns migrated to Petit-Goâve after the earthquake, adding to the 170,000 people already living in the town and its surrounding villages. Much of the area's population lacked adequate food and water after the earthquake, and the international relief effort was slow to arrive, leaving local communities and grassroots organizations to mobilize relief and recovery efforts. 2e Plaine (the 2nd communal section of Petit Goâve) is a peasant farming area 12 kilometers south of Petit Goâve with a rapidly expanding population of approximately 16,000 people, 60 percent of whom are school-age children.</t>
  </si>
  <si>
    <t>Organisation Haïtienne pour le Développement Durable (OHDD) was founded in 2005 in Delattre, a community in 2e Plaine, to provide sustainable development to the community through education, culture, sanitation, protection of the environment, and human rights. The organization seeks to create a strong, self-reliant community network to address challenges identified by Delattre residents. Since its founding, OHDD has engaged in a range of activities, including a scholarship program, an HIV-prevention initiative, and a tree planting and soil conservation project, as well as diverse cultural activities. Jean-Eddy Etienne, an agronomist, founded OHDD when he was 22 years old. Prior to that, he worked for the local office of the United States Peace Corps and served as executive director of a youth literacy movement in Petit Goâve.</t>
  </si>
  <si>
    <t>OHDD provides scholarships to children aged 5 to 17 each year whose parents cannot afford to send them to school. The objective of the program is to educate the poorest children in 2e Plaine; prepare them to participate in the development of Haiti; and train them in agriculture, nursery management, and environmental preservation. The scholarship covers school fees, books, and uniforms for attending local schools, and scholarship recipients also attend complementary, hands-on classes in arts, conflict resolution, civics, and agricultural/tree nursery techniques at OHDD.</t>
  </si>
  <si>
    <t>No OCI is available for year 1. Further dialogue with the grantee partner is required for year 2.</t>
  </si>
  <si>
    <t>Change in budget is due primarily to an increase in funds for health purposes as a result of the cholera outbreak.</t>
  </si>
  <si>
    <t>Grassroots United</t>
  </si>
  <si>
    <t>Erzulie Art</t>
  </si>
  <si>
    <t>10571</t>
  </si>
  <si>
    <t>Petit Goâve, a fishing town approximately 40 miles west of Port-au-Prince, was badly damaged by the January 12, 2010 earthquake as well as by severe aftershocks later that month. Official estimates state that 1,000 people died in the earthquake and its aftershocks and half of the town's buildings were destroyed. Approximately 20,000 refugees from Port-au-Prince and surrounding towns migrated to Petit- Goâve, adding to the 170,000 people already living in the town and its surrounding villages. Much of the area's population lacked adequate food and water after the earthquake, and the international relief effort was slow to arrive, leaving local communities and grassroots organizations to mobilize relief and recovery efforts. The 2e Plaine a peasant farming area 12 kilometers south of Petit Goâve, has a rapidly expanding population of approximately 16,000 people, 60 percent of whom are school-age children.</t>
  </si>
  <si>
    <t>The Organisation Haïtienne pour le Développement Durable (OHDD) was founded in Delattre in May 2005 to provide sustainable development to the community through education, culture, sanitation, protection of the eco-system (environment), and human rights. The organization seeks to create a strong, self-reliant community network to address challenges identified by Delattre residents. Since its founding, this organization has engaged in a range of activities including a scholarship program, an HIV-prevention initiative, a tree planting and soil conservation project, as well as diverse cultural activities. Jean-Eddy Etienne, an agronomist, founded OHDD when he was 22 years old and prior to that worked for the local office of the United States Peace Corps and served as executive director of a youth literacy movement in Petit Goâve.</t>
  </si>
  <si>
    <t>OHDD provides scholarships for between 40 and 60 children ages 5 to 17 years each year whose parents cannot afford to send them to school. The objective of the program is to educate the poorest children in 2e Plaine, prepare them to participate in the development of Haiti, and train them in agriculture, nursery management, and the environmental preservation. The scholarship covers school fees, books, and uniforms for attending local schools as well as complementary, hands-on classes in arts, conflict resolution, civics, and agricultural/tree nursery techniques. This year's GFC grant would support the scholarship and hands-on learning program for 56 students for the upcoming school year 2010-2011.</t>
  </si>
  <si>
    <t>Further dialogue with grantee needed to determine best outcomes for monitoring and evaluation.</t>
  </si>
  <si>
    <t>10744</t>
  </si>
  <si>
    <t>13315</t>
  </si>
  <si>
    <t>Lome</t>
  </si>
  <si>
    <t xml:space="preserve">Organisation pour la Femme et le Développement </t>
  </si>
  <si>
    <t>Organization for Women and Development</t>
  </si>
  <si>
    <t>Eduard Kruseman, director of Fondation Les Pâquerettes (Netherlands)</t>
  </si>
  <si>
    <t>The number of children served decreased due to reduced funding.</t>
  </si>
  <si>
    <t>The budget decreased due to reduced funding.</t>
  </si>
  <si>
    <t>Fondation Maagdenhuis</t>
  </si>
  <si>
    <t>12979</t>
  </si>
  <si>
    <t>books for the community library program and transportation for monitoring visits.</t>
  </si>
  <si>
    <t xml:space="preserve">Organisation pour la Femme et le Développement (OFED) provides skills training and library services to children and youth who have been  involved in domestic servitude, commercial sex, or other forms of child labor, as well as those who are at a high risk of being trafficked, and assists the young children of these beneficiaries through an early childhood development program and programs at its community library. </t>
  </si>
  <si>
    <t>GFC supports OFED’s early childhood development program, which also promotes immunizations, and its community library, where children can practice and improve their reading and get help with their homework.</t>
  </si>
  <si>
    <t>The R.C. Maagdenhuis Foundation</t>
  </si>
  <si>
    <t>Fondation Les Paquerettes</t>
  </si>
  <si>
    <t>Fondation SATCH</t>
  </si>
  <si>
    <t>Benin</t>
  </si>
  <si>
    <t>Fondation Énergies pour le Monde,</t>
  </si>
  <si>
    <t>12691</t>
  </si>
  <si>
    <t>learning and teaching materials for the early childhood development program, and for books for the community library.</t>
  </si>
  <si>
    <t xml:space="preserve">GFC supports OFED’s early childhood development program, which also promotes immunizations, and its community library, where children can practice and improve their reading and get help with their homework. </t>
  </si>
  <si>
    <t>Togo is one of the smallest countries on the African continent, with a population of about 7.5 million people. The education sector of the country has been negatively impacted by sociopolitical crises, economic mismanagement, and poor community participation. The sector faces considerable challenges, including limited access to resources, significant gender and geographic disparities in access to services, and poor-quality teaching, which leads to low academic performance. In response, the government, along with civil society organizations and other key stakeholders, prepared an Education Sector Plan for 2010-2020. While this effort reflected the government’s desire to address challenges facing the education sector, little has been done, and nonprofit organizations are coming in to fill this gap.</t>
  </si>
  <si>
    <t>Registered in 2009, Organisation pour la Femme et le Développement (OFED) supports children who have been exploited through domestic servitude and commercial sexual exploitation. OFED also addresses the needs of rural and street-based children, some of whom are victims of child trafficking or who are at a high risk of being trafficked. Children’s and women’s rights activist Sophie Lawson-Adigo, who is also an attorney, is the founder of OFED and currently serves as its CEO and president. Her participation in the Fourth World Conference on Women and her several years of service to her country at the grassroots level provided her with the opportunity to understand some of the challenges children and other vulnerable groups face in Togo. Her experiences in different rural areas motivated her to form OFED. Lawson-Adigo is supported by a strong team at OFED, including two sociologists, and a committed board of directors.</t>
  </si>
  <si>
    <t xml:space="preserve">OFED runs a number of interconnected programs for children and adults, including a program for exploited children and youth, a community sensitization program, an ECD program, agricultural entrepreneurship and financial literacy programs, and a community library program, all with the goal of mobilizing the entire community for the benefit of all members, especially children. One of OFED’s main programs focuses on removing children and youth from domestic servitude and commercial sexual exploitation. Beneficiaries, who are between the ages of 2 and 25, receive psychosocial support and counseling services at least once every three months. Since OFED does not have its own shelter, it works with other organizations that provide transitional shelter services. Another major component of OFED’s work is its bimonthly sensitization program, which works in the community and in schools to address issues of stigmatization and to educate community members on the importance of education and the harmful effects of domestic servitude. OFED also runs an early childhood development (ECD) program for the children of the girls and young women removed from domestic servitude or commercial sexual exploitation. The ECD program’s daycare and nursery provide quality care for these children, enabling their parents to go to work. Children come to the daycare center three times a week and are visited at home as well. The parents of the children supported by OFED meet with the organization quarterly to discuss their children and how the program can be improved. OFED also runs a community reading and literacy program for children and youth through its community library, where children can read books, get help with their homework, and improve their reading skills. To build the economic capacity of the community and to ensure that parents are able to keep their children in school, OFED offers classes for women and youth in agricultural entrepreneurship, specifically backyard gardening and the keeping of poultry. The agricultural program is paired with a financial literacy program that increases participants’ business skills and focuses on everyday accounting and math skills that they need for their small businesses. Finally, a weekly functional literacy program serves women and adolescents who are unable to join the formal schooling system. </t>
  </si>
  <si>
    <t>OFED has a strong and visionary leader who is supported by a committed board of directors. The organization’s program goals are impressive, and GFC’s support, along with guidance from other GFC grassroots partners, will help OFED achieve its objectives and grow rapidly. The organization will also be an asset during peer convenings to share its experience in community mobilization and child participation. OFED will be supported under the Fondation Les Pâquerettes partnership.</t>
  </si>
  <si>
    <t>Fondation R.C Maagdenhuis</t>
  </si>
  <si>
    <t xml:space="preserve">Fondation Les Pâquerettes </t>
  </si>
  <si>
    <t>Fondation Energie de France</t>
  </si>
  <si>
    <t xml:space="preserve">US ambassador to Togo </t>
  </si>
  <si>
    <t>1213.04</t>
  </si>
  <si>
    <t>Organización Guaruma</t>
  </si>
  <si>
    <t>Guaruma uses photography, digital imaging, graphic design, website design, creative writing, and media technology to help children develop marketable skills and to provide them with a medium for self expression, creativity, critical thinking, leadership, and reflection on their lives.</t>
  </si>
  <si>
    <t>Our grant supports the Technology and Environment Program, which combines media technology training with environmental conservation, ecotourism, and medicinal biology training for children living in the endangered Rio Cangregal watershed.</t>
  </si>
  <si>
    <t>Honduras is a country rich in natural resources and biodiversity, but illegal logging is a major threat: over 36 percent of the nation's forests were cleared between 1990 and 2010. One of the poorest countries in the Western Hemisphere, Honduras has an extraordinarily unequal distribution of income, with 10 percent of the population controlling nearly half of all resources. Despite these challenges, there is tremendous potential for Honduras to follow the example of Costa Rica and create a vibrant ecotourism industry. Although Rio Cangrejal, a 20-mile river that provides water for numerous communities, is a growing ecotourism attraction, the majority of those living in the Rio Cangrejal watershed have not been able to tap into the area's economic growth. Many children in the area come from single-mother families with a family income of less than two dollars a day, and drug abuse, alcohol abuse, domestic violence, and gang activity are prevalent.</t>
  </si>
  <si>
    <t>Organización Guaruma was founded in 2002 to promote environmental conservation in the Rio Cangrejal watershed and to provide sustainable development opportunities that allow the local population to improve their standard of living. The organization has three primary components: education, ecological research, and ecotourism services. Guaruma's education program helps poor children in the Rio Cangrejal watershed develop marketable skills as an alternative to menial labor and gives them a medium for self-expression, creativity, critical thinking, leadership, and reflection on their lives. Its research program focuses on cataloguing the area's biodiversity, monitoring water quality for contamination, and developing a better understanding of the dynamics of the local ecosystem in order to preserve it. Finally, Guaruma offers ecotourism services to the many visitors to nearby Pico Bonito National Park, providing a source of revenue both to the organization and to the young people who serve as ecotourism guides. Guaruma's founder, Nancy McGirr, moved to Guatemala in 2006 to found a new organization using Guaruma's model.</t>
  </si>
  <si>
    <t>Guaruma's technology and environment program serves children, youth, and young adults (ages 10 to 22) in three communities bordering Pico Bonito National Park in the Rio Cangrejal watershed. The program combines photography, graphic design, and computer technology training with environmental conservation, ecotourism, and medicinal biology. The objective is to help the children understand the connections between technology, enterprise, and conservation as the basis for sustainable development. The children in the program have created an interactive museum and a nature trail with markers, and they serve as guides at both locations.</t>
  </si>
  <si>
    <t>Grand Cayman Rotary Club</t>
  </si>
  <si>
    <t>Cayman Islands</t>
  </si>
  <si>
    <t>Secretary of Natural Resources and the Environment</t>
  </si>
  <si>
    <t>Honduras/European Union</t>
  </si>
  <si>
    <t>1213.03</t>
  </si>
  <si>
    <t>Guaruma uses photography, digital imaging, graphic design, website design, creative writing, and media technology to help children develop marketable skills and to provide them with a medium for self-expression, creativity, critical thinking, leadership, and reflection on their lives.</t>
  </si>
  <si>
    <t>Guaruma was founded in 2002 to promote environmental conservation in the Rio Cangrejal watershed and to provide sustainable development opportunities that allow the local population to improve their standard of living. The organization has three primary components: education, ecological research, and ecotourism services. Guaruma's education program helps poor children in the Rio Cangrejal watershed develop marketable skills as an alternative to menial labor and gives them a medium for self-expression, creativity, critical thinking, leadership, and reflection on their lives. Its research program focuses on cataloguing the area's biodiversity, monitoring water quality for contamination, and developing a better understanding of the dynamics of the local ecosystem in order to preserve it. Finally, Guaruma offers ecotourism services to the many visitors to nearby Pico Bonito National Park, providing a source of revenue both to the organization and to the young people who serve as ecotourism guides. Guaruma's founder, Nancy McGirr, moved to Guatemala in 2006 to found a new organization using Guaruma's model.</t>
  </si>
  <si>
    <t>Guaruma's technology and environment program serves children and youth (ages 10 to 22) in three communities bordering Pico Bonito National Park in the Rio Cangrejal watershed. The program combines photography, graphic design, and computer technology training with environmental conservation, ecotourism, and medicinal biology. The objective is to help the children understand the connections between technology, enterprise, and conservation as the basis for sustainable development. The children in the program have created an interactive museum and a nature trail with markers, and they serve as guides at all three locations.</t>
  </si>
  <si>
    <t>1213.02</t>
  </si>
  <si>
    <t>The Technology and Environment Program combines media technology training with environmental conservation, ecotourism, and medicinal biology training for children living in the endangered Rio Cangregal watershed.</t>
  </si>
  <si>
    <t>Honduras is a country rich in natural resources and biodiversity, but illegal logging is a major threat: over 37 percent of the nation's forests were cleared between 1990 and 2005. One of the poorest countries in the Western Hemisphere, Honduras has an extraordinarily unequal distribution of income, with 10 percent of the population controlling nearly half of all resources. Despite these challenges, there is tremendous potential for Honduras to follow the example of Costa Rica and create a vibrant ecotourism industry. Although Rio Cangrejal, a 20-mile river that provides water for numerous communities, is a growing ecotourism attraction, the majority of those living in the Rio Cangrejal watershed have not been able to tap into the area's economic growth. Many children in the area come from single-mother families with a family income of less than two dollars a day, and drug abuse, alcohol abuse, domestic violence, and gang activity are prevalent.</t>
  </si>
  <si>
    <t>Guaruma was founded in 2002 to promote environmental conservation in the Rio Cangrejal watershed and to provide sustainable development opportunities that allow the local population to improve their standard of living. The organization has three primary components: education, ecological research, and ecotourism services. Guaruma's education program helps poor children in the Rio Cangrejal watershed develop marketable skills as an alternative to menial labor and gives them a medium for self-expression, creativity, critical thinking, leadership, and reflection on their lives. Its research program focuses on cataloguing the area's biodiversity, monitoring water quality for contamination, and better understanding the dynamics of the local ecosystem in order to preserve it. Finally, Guaruma offers ecotourism services to the many visitors to nearby Pico Bonito National Park, providing a source of revenue both to the organization and to the young people who serve as ecotourism guides. Executive director Francisco Cabañas, who joined Guaruma in 2008 after working for USAID-funded ecotourism projects in La Ceiba, is a trained biologist/zoologist and a professor of biology and environmental education at Universidad Tecnológica de Honduras. Guaruma's founder, Nancy McGirr, moved to Guatemala in 2006 to found a new organization using Guaruma's model.</t>
  </si>
  <si>
    <t>Political instability in Honduras caused cancellation of several activities.</t>
  </si>
  <si>
    <t>13214</t>
  </si>
  <si>
    <t>El Progreso</t>
  </si>
  <si>
    <t>Organización para el Empoderamiento de la Juventud</t>
  </si>
  <si>
    <t>Organization for Youth Empowerment</t>
  </si>
  <si>
    <t>Joe Eldridge (American University, US)</t>
  </si>
  <si>
    <t xml:space="preserve">OYE continues to implement its successful sexual education and gender equality training program in locals schools, and now receives requests from additional schools that have learned about and become interested in the program. A key component of its program is communications and advocacy, through youth-led efforts to spread messages questioning traditional gender norms and roles and encouraging gender equality. OYE shared this aspect of its work with other grassroots partners who are part of the "Changing Gender Attitudes, Empowering Girls" initiative at the GFC Mesoamerican Knowledge Exhange held in May. The other grassroots partners expressed their admiration of OYE's use of video testimonials, and their interest in creating their own videos. This year, GFC will support OYE's efforts to share its best practices and impact with other organizations. </t>
  </si>
  <si>
    <t xml:space="preserve">OYE's budget increased due to larger grants from several of its institutional donors. </t>
  </si>
  <si>
    <t>Percentage of program participants who increased their knowledge of gender-equitable attitudes and behaviors</t>
  </si>
  <si>
    <t>Fundación Interamericana</t>
  </si>
  <si>
    <t>Fondo para Jóvenes de Centroamérica y México</t>
  </si>
  <si>
    <t>Fundación Internacional de Seattle</t>
  </si>
  <si>
    <t>Public Welfare Foundation</t>
  </si>
  <si>
    <t>Fundación Strachan</t>
  </si>
  <si>
    <t>12884</t>
  </si>
  <si>
    <t>youth facilitator stipends, utilities, and workshop expenses.</t>
  </si>
  <si>
    <t>Organización para el Empoderamiento de la Juventud (OYE) builds socially conscious youth leaders and encourages high academic achievement through a competitive scholarship program and community engagement projects that include a youth-run radio station, a magazine, public arts, and graphic design.</t>
  </si>
  <si>
    <t>GFC supports OYE’s Capacity-Building and Leadership program, which trains youth to educate their peers and communities about healthy lifestyles and gender equality.</t>
  </si>
  <si>
    <t>By working in schools with larger student populations, OYE significantly increased its number of direct beneficiaries.</t>
  </si>
  <si>
    <t>OYE increased its expenditure budget as a result of a successful US fundraising event for individual donors.</t>
  </si>
  <si>
    <t>OYE’s use of youth-led media campaigns on sexual health and positive masculinity has garnered the organization increased local recognition and has multiplied the reach of its training programs.</t>
  </si>
  <si>
    <t>Fondo para Jóvenes de Centroamérica y México (Fondo CAMY)</t>
  </si>
  <si>
    <t>12534</t>
  </si>
  <si>
    <t>the program coordinator’s salary, youth facilitator stipends, utilities, and workshop materials.</t>
  </si>
  <si>
    <t>OYE’s direct beneficiaries increased significantly due to the organization’s partnership with a local boys’ home and with a vocational school.</t>
  </si>
  <si>
    <t>Fundación de Bienestar Público</t>
  </si>
  <si>
    <t>12204</t>
  </si>
  <si>
    <t>a stipend for a gender consultant, workshop materials, and transportation expenses.</t>
  </si>
  <si>
    <t>Honduras is the second-poorest country in Central America, and its high rates of gang- and drug-related violence, adolescent pregnancy, and HIV infection present multiple risks for young people. Most notably, Honduras has recently made headlines as the point of origin for the majority of the unaccompanied minors detained at the US border, most of whom are fleeing the growing violence. El Progreso, a city of 200,000, sits in the shadow of San Pedro Sula, which is the epicenter of gang activity and drug trafficking and is widely considered the most dangerous city in the world. Education is a powerful antidote to the problems of poverty and violence, but often there are barriers for youth in accessing educational opportunities. Although public education is free in Honduras, the costs associated with schooling, such as transportation, materials, and lost income, can strain family finances, and the secondary-school dropout rate is high.</t>
  </si>
  <si>
    <t>Organización para el Empoderamiento de la Juventud (OYE) was founded in 2005 by two young Americans who spent their childhoods in Honduras and continued to volunteer in El Progreso during their adolescence. Built upon the belief that empowering young people can bring about positive and widespread social change, OYE's comprehensive approach to working with youth emphasizes education, leadership, and creative expression. Since 2009, the executive director and all other staff positions have been held by young Hondurans, with the exception of the development coordinator position. The current program coordinator is a university graduate who was among OYE’s first generation of scholars. The board is composed of locally based Hondurans as well as Americans based in the US, and both founders are current board members.</t>
  </si>
  <si>
    <t>OYE’s flagship program is a competitive youth scholarship program. The scholarships are renewable for multiple years, beginning in secondary school and continuing through the completion of university. All of OYE’s scholars participate in the Capacity-Building and Leadership Program, which provides training in key life skills, including sexual and reproductive health and gender equality, and consists of eight workshops over a four-month period. Scholars also participate in one of five Community Engagement Projects, which include a radio station, a magazine, public arts, graphic design, and team sports. Entirely designed and led by the youth scholars themselves, these projects take place every Saturday and serve as OYE’s platform to reach out to and engage thousands more local youth.</t>
  </si>
  <si>
    <t>The high level of youth engagement in and ownership of programs is what makes OYE unique. The professional-quality products produced by the Community Engagement Projects are a testament to OYE’s conviction that youth flourish when they are given the freedom to pursue their passions and the responsibility for real outcomes. The proven success of its current programs demonstrates the organization’s commitment and capacity to participate in the "Changing Gender Attitudes, Empowering Girls" initiative funded by the Summit Foundation. With GFC support, OYE will enhance its Capacity-Building and Leadership Program to include components specifically designed to promote gender equality.</t>
  </si>
  <si>
    <t>13195</t>
  </si>
  <si>
    <t>Ternopil</t>
  </si>
  <si>
    <t>Orphan's Future</t>
  </si>
  <si>
    <t>Irina Wells (IREX-Ukraine, Ukraine)</t>
  </si>
  <si>
    <t xml:space="preserve">Orphan's Future has continued to have a bigger influence in their region over the past year. Orphan's Future staff have participated in local news shows and national advocacy events such as the "Opening Doors for Children" campaign for better inclusion of orphan's in Ukrainian society. One of Orphan's Future's signature projects, their mentoring program for orphans still in institutions, has now been adopted as a program by the government. Also during the last year the organization secured potential long-term funding a from US businessman who will support many different activities of the organization. </t>
  </si>
  <si>
    <t xml:space="preserve">Because the organization's mentoring program has been adopted by the government, the organization has slightly fewer beneficiaries. </t>
  </si>
  <si>
    <t>Although the organization's budget decreased somewhat last year, its overall donor base has expanded.</t>
  </si>
  <si>
    <t>The organization started to report on a new outcome in year 3.</t>
  </si>
  <si>
    <t>Percentage of program participants that have transitioned to higher education, vocational training, or employment</t>
  </si>
  <si>
    <t>WALO group</t>
  </si>
  <si>
    <t>Ukraine Charity</t>
  </si>
  <si>
    <t>United Ukrainian American Relief Committee (UUARC)</t>
  </si>
  <si>
    <t>the USA</t>
  </si>
  <si>
    <t>Ukrainian Adoption Service (UAS)</t>
  </si>
  <si>
    <t>One World Foundation</t>
  </si>
  <si>
    <t>12872</t>
  </si>
  <si>
    <t>educational materials, summer camp and leadership skills training expenses, salaries, and transportation.</t>
  </si>
  <si>
    <t>Founded by orphanage graduates, Orphan’s Future runs an information center and conducts life skills trainings and summer camps for orphans and orphanage graduates.</t>
  </si>
  <si>
    <t>GFC supports the graduate training program, which provides orphans with life skills education to prepare them for independent living after graduation.</t>
  </si>
  <si>
    <t>During the past year, Orphan’s Future added a new mentoring program, while continuing to conduct its successful life skills and leadership trainings for orphans and orphanage graduates. The new mentoring program was featured on a national Ukrainian news station. Acting on advice from GFC, Orphan’s Future also continued to focus on staff and board development last year. Two senior staff attended project management trainings, while other senior staff led their own projects for the first time. In addition, one of the organization’s volunteers was invited to serve on the city of Ternopil’s youth council. Orphan’s Future staff also attended a GFC Knowledge Exchange in Chisinau, Moldova, in June 2016, which focused on leadership and NGO governance.</t>
  </si>
  <si>
    <t>Fundraising in Ukraine for small NGOs like Orphan’s Future is still challenging, as many individual Ukrainians and businesses have shifted the focus of their modest donations from orphans to veterans and families affected by the war in eastern Ukraine.</t>
  </si>
  <si>
    <t>Lviv Education Fundacia</t>
  </si>
  <si>
    <t>World Orphan Project</t>
  </si>
  <si>
    <t>St,Andrews Church of Scotland</t>
  </si>
  <si>
    <t>12547</t>
  </si>
  <si>
    <t>During the past year, Orphan’s Future continued to improve its curriculum for the life skills trainings and summer leadership camps for orphans and orphanage graduates. The organization also continued to work closely with local orphanages to help orphans get into universities or vocational schools and transition to living on their own in apartments. During a site visit to the organization in September 2015, the Orphan’s Future team shared their organizational needs, and GFC will work to connect the organization to capacity-building services, particularly those related to strategic planning and governance.</t>
  </si>
  <si>
    <t>The number of orphans about ready to graduate last year was less than in previous years, which meant that the organization did not deliver trainings to as many children.</t>
  </si>
  <si>
    <t>After consultation with GFC, Orphan’s Future decided to report on a new outcome that better reflects the organization’s contribution to the development of orphanage graduates.</t>
  </si>
  <si>
    <t>Rotary Club Rouse Hill</t>
  </si>
  <si>
    <t>UBB.org</t>
  </si>
  <si>
    <t>Lviv Educational Foundation</t>
  </si>
  <si>
    <t>12139</t>
  </si>
  <si>
    <t xml:space="preserve">educational materials, summer camp expenses, salaries, and transportation. </t>
  </si>
  <si>
    <t>The organization was able to increase its budget during the past year through an increase in the number of funding sources, including a significant new grant from Ukraine Charity in the UK.</t>
  </si>
  <si>
    <t>Great Britain</t>
  </si>
  <si>
    <t>UAS Eastern Adoption Service</t>
  </si>
  <si>
    <t>St. Andrews Church of Scotland</t>
  </si>
  <si>
    <t>Rotary Club of Rouse Hilla</t>
  </si>
  <si>
    <t>11727</t>
  </si>
  <si>
    <t>educational materials, summer camp expenses, salaries, and transportation.</t>
  </si>
  <si>
    <t>Founded by orphanage graduates, Orphan's Future runs an information center and conducts life skills trainings and summer camps for orphans and orphanage graduates.</t>
  </si>
  <si>
    <t>Easter Europe Adoption Agency UES</t>
  </si>
  <si>
    <t>World Orphan Project, Inc.</t>
  </si>
  <si>
    <t>Rotary Club Rouse Hill + Rotary International</t>
  </si>
  <si>
    <t>USA+Australia</t>
  </si>
  <si>
    <t>11379</t>
  </si>
  <si>
    <t xml:space="preserve">Founded by orphanage graduates, Orphan’s Future runs an information center and conducts life skills trainings and summer camps for orphans and orphanage graduates. </t>
  </si>
  <si>
    <t>According to the Ukrainian Ministry of Family and Health, there were 100,300 orphaned children living in Ukraine as of 2010, with 29,000 of those living in orphanages. A small number of these children are orphans due to the death of their parents, while the rest are considered "social orphans," orphans due to abandonment or to their parents' alcoholism or imprisonment. As in several other former Soviet countries, orphans "graduate" from government orphanages as early as age 16. They are often ill prepared to enter mainstream society, making them particularly vulnerable to exploitation and abuse, including prostitution and drugs.</t>
  </si>
  <si>
    <t>Orphan's Future was founded in 2006 in Ternopil, in western Ukraine. The organization's staff and volunteers are almost all graduates of the orphanage system in Ukraine, and the organization serves over 250 orphans who are either graduates of the institutions or are still at the orphanages. The organization's programs include life skills training for older children who are in their last few years of school at the orphanages. The organization also runs an information resource center for orphanage graduates as well as other vulnerable youth. In addition, Orphan's Future works closely with local universities to promote volunteerism and charitable work. Summer camps conducted by the organization provide an opportunity for orphans to gain skills and knowledge from the organization's staff and volunteers. The organization's founder and director, Andriy Nazarenko, is a graduate of a local orphanage who has been featured on television programs and newspaper articles as an advocate for the rights of orphans.</t>
  </si>
  <si>
    <t>From January to May, Orphan's Future conducts trainings twice a month for 40 to 50 orphans aged 13 to 18 in grades 9 to 11. These trainings are primarily aimed at those orphans in grade 11 who are about to graduate from the orphanages, but younger students are also included so they can get some information in advance of their final year of school. The training program includes life skills education as well as material and financial support immediately following graduation. After graduation, Orphan's Future invites graduates to its information resource center, which provides a variety of services, including English and computer classes and psychosocial support from a psychologist. In addition, the organization offers summer camps for children still in orphanages to improve their social and communication skills through educational and civic activities.</t>
  </si>
  <si>
    <t>Orphan's Future is a rare example of an organization that is led entirely by orphans and that serves orphans. The staff's firsthand experience is critical to working with a population that is still among the most vulnerable and marginalized in Ukraine. As orphanage graduates, the organization's staff and volunteers have leveraged their background to gain unique access to the orphanages and build the trust of local government in their ability to deliver services. The organization's youthful leadership has also utilized recent information technology and social media tools to gain greater visibility and funding for the organization and orphans. Orphan's Future has a solid core of young leaders who are eager to improve the services that the organization offers, and partnering with GFC will greatly assist this organizational strengthening. Support for Orphan's Future will maintain GFC's geographic spread at a significant investment level in Ukraine. GFC's initial grant will support the graduate training program.</t>
  </si>
  <si>
    <t>WALO</t>
  </si>
  <si>
    <t>Rotary Club of Rouse Hill</t>
  </si>
  <si>
    <t>Thoughts of Faith</t>
  </si>
  <si>
    <t>11212</t>
  </si>
  <si>
    <t>Orphelinat Foyer Divin</t>
  </si>
  <si>
    <t>Foyer Divin addresses the educational, medical, and psychosocial needs of orphaned children in and around La Plaine.</t>
  </si>
  <si>
    <t>Our grant supports the Orphelinat Foyer Divin Primary School, which offers daily classes and meals to 100 students in the community.</t>
  </si>
  <si>
    <t>Tortug'air</t>
  </si>
  <si>
    <t>Condor Security</t>
  </si>
  <si>
    <t>Blue Ridge</t>
  </si>
  <si>
    <t>10574</t>
  </si>
  <si>
    <t>Foyer Divin provides shelter, psychosocial support, education, and nutrition for children living on the outskirts of Port-au-Prince.</t>
  </si>
  <si>
    <t>Our grant supports Foyer Divin's primary school, which serves over 100 children in the area, including those who live in the organization's orphanage.</t>
  </si>
  <si>
    <t>The January 12th earthquake left thousands of children orphaned and left to eke out a living on their own. This phenomenon has contributed to the sharp increase in the incidence of child abuse and all forms of sexual exploitation, though accurate statistics are hard to find due to underreporting and other data-collection challenges. In recent months, there have been reports of young girls selling themselves into prostitution in order to provide food and water for their younger siblings. Many children were vulnerable before the earthquake and now find themselves in even more desperate conditions. Others who previously had the opportunity to attend school now find themselves with few support networks to continue their studies in a country that is so focused on basic survival.</t>
  </si>
  <si>
    <t>Orphelinat Foyer Divin, founded in 2004, works with orphans and unaccompanied minors in Haiti on the outskirts of Port-au-Prince. This organization serves children from ages 0 to 16 years who formerly lived on the streets or had no family able to care for them. This orphanage provides a safe, family-style environment to the children as well as food, psychosocial support, medical care and a commitment to respecting all the rights of the children, as delineated in the United Nations Convention on the Rights of the Child (CRC). In addition to providing basic support and comprehensive care for each child, Foyer Divin also runs a primary school for local children, offers vocational training courses for older children and teaches ethics and the value of community service to all its program participants. Founder Judith Jean-Baptist, is the Haitian Ambassador for People fighting AIDS and a member of CECOSIDA, a Haitian network of committed journalists and communicators against AIDS and for the promotion of public health and well-being in the Haitian Caribbean region and in several Haitian communities in North America.</t>
  </si>
  <si>
    <t>Judith Jean-Baptist started the Foyer Divin Primary School in 2006, in order to provide primary school education the 22 children served by the orphanage. Today, the school serves 102 children from the area, including 40 who live in the orphanage and 62 who come from surrounding areas and whose parents cannot afford to pay school fees. In addition to four hours of daily instruction, the school also offers its students nutritious daily meals. The school employs two teachers with private donations raised from local Haitian donors. After the January 12th earthquake, many of these donors have died or left the country, and the school has embarked upon an ambitious effort to secure funds necessary to continue operations. At the same time as funding for Foyer Divin has decreased, the demand for the orphanage and the school has increased dramatically. This year's grant to Foyer Divin is part of GFC's Haiti Recovery and Renewal initiative and will provide general support for the Foyer Divin Primary school.</t>
  </si>
  <si>
    <t>11321</t>
  </si>
  <si>
    <t>Kabul</t>
  </si>
  <si>
    <t>Oruj Learning Center</t>
  </si>
  <si>
    <t>Mendi Njonjo (Advocacy Project, US); Marianne Gimon (Flora Family Foundation, US)</t>
  </si>
  <si>
    <t>salaries, transportation, and general operating costs.</t>
  </si>
  <si>
    <t xml:space="preserve">Oruj Learning Center works collaboratively to run six girls’ schools in the rural Wardak and Nangarhar provinces of Afghanistan; advocates for the expansion of primary education in villages; offers rights awareness workshops and English and computer lessons; and runs the Oruj Leadership and Management Institute, the nation’s first female community college, which offers courses in leadership, management, communication, advocacy, and lobbying. </t>
  </si>
  <si>
    <t>GFC supports the Bibi Khadija and Bibi Ayesha schools, which provide primary education to 1,000 girls.</t>
  </si>
  <si>
    <t>Oruj has grown tremendously over its five-year partnership with GFC and has gained widespread visibility for its incredible work in Afghanistan. Oruj's budget increased dramatically, from $28,645 to $209,990, and the number of children and youth reached increased from 1,400 to 5,000. In 2009, the organization established the first women's community college, which has since expanded to a four-year college. Additionally, the organization and its director, Sadiqa Basiri, have been profiled by several media outlets, including Newsweek, NBC, BBC, and National Public Radio, and the director received the Vital Voices Rising Voices Award in 2009 and the Diane von Furstenberg Award in 2010. GFC has leveraged a total of $30,500 in additional funding for Oruj from the Advocacy Project and the Patricia Blunt Koldyke Fellowship at The Chicago Council on Global Affairs. The organization also participated in the Grassroots Girls Initiative Knowledge Exchange in 2009. Oruj has been a strong partner with sustained growth and great visibility. This will be Oruj's last program grant, and GFC anticipates inviting the organization to apply for a Maya Ajmera Sustainability Award.</t>
  </si>
  <si>
    <t>Percentage of program participants demonstrating age-appropriate entry into schools</t>
  </si>
  <si>
    <t>Liechtenstein Development Service</t>
  </si>
  <si>
    <t>1427.04</t>
  </si>
  <si>
    <t>Oruj Learning Center works collaboratively to run six girls' schools in the rural Wardak and Nangarhar provinces of Afghanistan; advocates for the expansion of primary education in villages; offers rights awareness workshops and English and computer lessons; and runs the Oruj Leadership and Management Institute, the nation's first female community college, which offers two-year courses in leadership, management, communication, advocacy, and lobbying.</t>
  </si>
  <si>
    <t>Our grant supports the Bibi Khadija and Bibi Ayesha schools, which provide primary education to over 700 girls.</t>
  </si>
  <si>
    <t>Afghanistan has a low rate of school attendance and a high percentage of illiteracy. Under the Taliban regime, from 1996 to 2001, the educational situation worsened: the school curriculum was restricted, schools were destroyed, and Afghan females were banned from all aspects of educational life. Girls were prevented from attending school, and female teachers were banned from working. In 1998, UNICEF reported that nine out of ten Afghan girls and almost two out of three Afghan boys were not enrolled in school. After the fall of the Taliban in 2001, there was an international effort to reconstruct the educational system, and record numbers of students enrolled in school. Despite this progress, more than 1 million primary-school-age girls in Afghanistan are still not enrolled in school.</t>
  </si>
  <si>
    <t>Founded in 2002 by four young Afghan refugee women, the Oruj Learning Center strives to address the challenge of educating girls in Afghanistan. After spending more than 18 years as refugees in Pakistan during the Soviet occupation of Afghanistan, the founders of Oruj started the organization by paying from their own pockets for the education of 36 girls in the village of Godah, where no schools for girls existed. Since then, Oruj has worked collaboratively with six girls' schools in the rural Wardak and Nangarhar provinces of Afghanistan. As a result of Oruj's lobbying of local authorities and religious leaders for the expansion of girls' primary education in the villages, all Oruj partner schools have been registered with the government of Afghanistan and have the support of local religious leaders. Prior to founding Oruj, 28-year-old director Sadiqa Basiri worked for the Afghan Women's Network. For her work in the arena of girls' education in Afghanistan, she received the Louise Gaskins Civil Rights Award from the Massachusetts Teachers Association in 2006.</t>
  </si>
  <si>
    <t>Shortly after its founding, Oruj identified two girls' primary schools in the Chack district of Wardak Province that needed immediate assistance: the Bibi Khadija school and the Bibi Ayesha school. In order to support girls' education in these two communities, Oruj in 2004 took over the two schools, which have six grades each and are attended by girls ranging in age from 7 to 16. After the fall of the Taliban regime, these schools were opened by the community with the intention of receiving funding from the Ministry of Education, but bureaucratic delays hindered educational efforts and increased the vulnerability of the schools. When Oruj took over the Bibi Khadija school, the school was in urgent need of teachers and supplies to keep up with increasing student enrollment. Similarly, the Bibi Ayesha school was operating through community support, with classes being held in different locations: two grades in a home, two others in tents, and the remaining two in mosques. Both schools are now in good shape and together educate over 700 girls.</t>
  </si>
  <si>
    <t>The target for the second outcome (students receiving training next year) is lower than the baseline because half of the students will graduate from the two-year training program next year.</t>
  </si>
  <si>
    <t>Canadian International Development Agency</t>
  </si>
  <si>
    <t>1427.03</t>
  </si>
  <si>
    <t>Oruj Learning Center works collaboratively to run six girls' schools in the rural Wardak and Nangarhar provinces of Afghanistan; advocates for the expansion of primary education in villages; lobbies for the elimination of gender-based violence; offers rights awareness workshops, English and computer lessons, leadership seminars, and counseling to young women and girls; and last year created the nation's first female community college.</t>
  </si>
  <si>
    <t>Shortly after its founding, Oruj identified two girls' primary schools in the Chack district of Wardak Province that needed immediate assistance: the Bibi Khadija school and the Bibi Ayesha school. In order to support girls' education in these two communities, Oruj in 2004 took over the two schools, which have six grades each and are attended by girls ranging from 7 to 16. After the fall of the Taliban regime, these schools were opened by the community with the intention of receiving funding from the Ministry of Education, but bureaucratic delays hindered educational efforts and increased the vulnerability of the schools. When Oruj took over the Bibi Khadija school, the school was in urgent need of teachers and supplies to keep up with increasing student enrollment. Similarly, the Bibi Ayesha school was operating through community support, with classes being held in different locations: two grades in a home, two others in tents, and the remaining two in mosques. Both schools are now in good shape and together educate over 650 girls.</t>
  </si>
  <si>
    <t>Huntington Public Service Fund</t>
  </si>
  <si>
    <t>10675</t>
  </si>
  <si>
    <t>13299</t>
  </si>
  <si>
    <t>Our Voice</t>
  </si>
  <si>
    <t>Kamila Issabekova (Kloop, Kyrgyzstan)</t>
  </si>
  <si>
    <t xml:space="preserve">During the past year, GFC worked with Our Voice through GFC's new capacity development template. The organization had identified the training and integration of new staff, including establishing more policies and procedures, as a major priority. They also prioritized improving their monitoring, learning, and evaluation capabilities. The organization also continued to network extensively, both in Kyrgyzstan and abroad. In 2017 Our Voice staff attended a peacebuilding seminar in Kyiv, Ukraine, and the Global Conference on Social Work and Networking in Thailand. In 2017 the organization was named one of the top organizations working on human rights in Kyrgyzstan. </t>
  </si>
  <si>
    <t>A very large UNICEF project ended in year 3, resulting in a significantly lower budget in year 4.</t>
  </si>
  <si>
    <t>Program participants who transitioned to independent living environments</t>
  </si>
  <si>
    <t>Oasis</t>
  </si>
  <si>
    <t>13062</t>
  </si>
  <si>
    <t xml:space="preserve">rent and utilities. </t>
  </si>
  <si>
    <t>Our Voice focuses on providing all necessary support to enable orphans and other graduates of state-run institutions in Kyrgyzstan to successfully transition to independent living.</t>
  </si>
  <si>
    <t>GFC supports the orphanage graduate support program, which offers psychological consultations, legal aid, job placement services, assistance with securing housing, and vocational courses.</t>
  </si>
  <si>
    <t>The organization served more youth last year than in the previous year, but the number of youth achieving the outcome was less because the majority of participants have already achieved that outcome.</t>
  </si>
  <si>
    <t>TF</t>
  </si>
  <si>
    <t>TF social house</t>
  </si>
  <si>
    <t>UNICEF 1 tranche</t>
  </si>
  <si>
    <t>UNICEF 2 tranche</t>
  </si>
  <si>
    <t>UNICEF 3 tranche</t>
  </si>
  <si>
    <t>12706</t>
  </si>
  <si>
    <t>With significant new UNICEF funding, the organization was able to serve more children and youth last year.</t>
  </si>
  <si>
    <t xml:space="preserve">The organization’s budget increased due to new support from UNICEF to create five new community centers for youth. </t>
  </si>
  <si>
    <t>In Year 2 the organization served more beneficiaries and increased the outcome that they report to GFC.</t>
  </si>
  <si>
    <t>Tearfund (Social House)</t>
  </si>
  <si>
    <t>UNICEF (1 tranche)</t>
  </si>
  <si>
    <t>UNICEF (2 tranche)</t>
  </si>
  <si>
    <t>12171</t>
  </si>
  <si>
    <t>The organization decided to focus in the past year more on improving the quality of services for slightly fewer beneficiaries than on reaching more youth.</t>
  </si>
  <si>
    <t xml:space="preserve">The organization did not complete an OCI assessment for its baseline year. </t>
  </si>
  <si>
    <t>During the past year, the organization secured new long-term donors.</t>
  </si>
  <si>
    <t>GAV</t>
  </si>
  <si>
    <t>IYF</t>
  </si>
  <si>
    <t>Kumtor Ltd</t>
  </si>
  <si>
    <t>National Telecorportion "MIR"</t>
  </si>
  <si>
    <t>Kyrgyzstan branch</t>
  </si>
  <si>
    <t>11812</t>
  </si>
  <si>
    <t xml:space="preserve">rent, utilities, and operating expenses. </t>
  </si>
  <si>
    <t xml:space="preserve">Our Voice focuses on providing all necessary support to enable orphans and other graduates of state-run institutions in Kyrgyzstan to successfully transition to independent living. </t>
  </si>
  <si>
    <t>Like many of the former Soviet republics, the central Asian republic of Kyrgyzstan has found it difficult to fund social services for children and other vulnerable groups since becoming independent from the Soviet Union. Kyrgyzstan still relies on underfunded institutions to house orphans and children who are missing one or both parents. According to UNICEF, less than 5 percent of orphans are able to find housing and employment after leaving these institutions. Orphans and other institutionalized children leave school with poor communication skills and few of the other life skills that are essential to leading independent lives. Few have the ability to cook for themselves, develop a CV or a personal budget, or know their rights according to Kyrgyz law. Orphanage graduates are at a very high risk of substance abuse, prostitution, and trafficking.</t>
  </si>
  <si>
    <t>Our Voice was founded by social workers and orphanage graduates in 2011 to serve the highly vulnerable community of former residents of Kyrgyzstan's state-run institutions. The organization works with many teenagers while they are still at the orphanages, as young as age 14, but most programming provides assistance to the graduates of these institutions, up to age 24. Our Voice focuses on providing all necessary support for program beneficiaries to either continue their education or secure employment, and to find stable places to live. Several of the staff members and most of the volunteers are graduates of orphanages. Founder Ilgiz Mamytov lived in an orphanage as a child and later worked in another as an administrator.</t>
  </si>
  <si>
    <t>Our Voice provides a wide range of services for children and youth, both in orphanages and after these young people exit from these institutions. At the orphanages, Our Voice staff provide life skills trainings for children aged 14 to 18. For orphanage graduates aged 16 to 24, Our Voice provides a variety of vocational courses, including a six-month sewing course, a two-month salon course, a two-month culinary course, and a one-year mechanic course. The organization also provides psychosocial consultations to help assist program beneficiaries with the transition to independent living, and legal consultations to make sure that graduates have all of their necessary work-related and legal documents. In addition, Our Voice offers job placement services for orphans and other former residents of institutions. The organization also runs two social houses, which provide lodging and life skills training for youth transitioning to independent living.</t>
  </si>
  <si>
    <t>Our Voice is the first organization in Kyrgyzstan with the mission of delivering consultative services and vocational training for orphanage graduates, and the organization started its work with a strong foundation of activists and social workers who were familiar with the challenges facing formerly institutionalized young people. The organization has built upon its initial successes by attracting more institutional funding and has even raised significant money through social media. Our Voice already has a national presence, and a partnership with GFC will help the organization become an important national organization providing a comprehensive response for orphanage graduates. With the addition of Our Voice, GFC's support of NGOs in Kyrgyzstan will be maintained at a significant level.</t>
  </si>
  <si>
    <t>Fund G.A.V.</t>
  </si>
  <si>
    <t>13050</t>
  </si>
  <si>
    <t>Partnership for Sustainable Development Nepal</t>
  </si>
  <si>
    <t>Joan Lombardi (US Department of Health and Human Services, US)</t>
  </si>
  <si>
    <t>staff trainings and supplies for children’s activities.</t>
  </si>
  <si>
    <t>Partnership for Sustainable Development Nepal (PSD) offers sustainable, community-based programs in education, youth development, health and sanitation, and the environment, including an after-school program held in orphanages.</t>
  </si>
  <si>
    <t>GFC supports PSD’s after-school program, which provides children between the ages of 3 and 8 in two orphanages with educational, life-skills-building, and extracurricular activities, including tutoring, sports, arts, and exposure visits.</t>
  </si>
  <si>
    <t>Over the past year, PSD’s work improved the lives of over 5,000 children, particularly after the organization received a one-time $1 million grant from Habitat for Humanity to rebuild schools and homes damaged by the 2015 earthquake. The organization continued working with local orphanages to provide therapy, life skills training, and education through after-school programs and extracurricular activities. PSD also conducted a water, sanitation, and hygiene training with 200 women in Kavre, where the organization is building 87 houses. The women were then able to implement this knowledge in the orphanages and in their own homes. The organization continues to engage volunteers from US universities in its rural education programs and has partnered with three additional universities this year to attract volunteer teachers and teacher-trainers this summer.</t>
  </si>
  <si>
    <t>PSD received a grant from Habitat for Humanity for long-term earthquake reconstruction efforts, resulting in an increase in its expenditure budget.</t>
  </si>
  <si>
    <t>Just Aid UK</t>
  </si>
  <si>
    <t>Nepal Adoptive Families Association</t>
  </si>
  <si>
    <t>Bristol Volunteer Development Abroad</t>
  </si>
  <si>
    <t>12637</t>
  </si>
  <si>
    <t>salaries, rent, staff trainings, and recreational supplies.</t>
  </si>
  <si>
    <t>PSD faced numerous challenges after the April 2015 earthquake in Nepal. The orphanages that PSD’s programs support sustained serious structural damage, and PSD employed its resources to provide immediate relief for the children there and for communities in desperate need of help. PSD’s leadership took this is an opportunity to launch a successful GlobalGiving campaign and expanded the organization’s scope of work to support the reconstruction of schools and rehabilitation of affected children. Through GFC’s network, PSD participated in a trauma resiliency training held by the Unitarian Universalist Service Committee and the Trauma Resource Institute in Kathmandu and has now partnered with both organizations to provide resiliency training to caregivers and the broader NGO community in Kathmandu. PSD has also utilized GFC’s emergency grants to rebuild schools and provide food and temporary shelter to those affected by the earthquake. The organization plans to participate in the 2016 Knowledge Exchange in Nepal, which will focus on business continuity in a post-disaster setting.</t>
  </si>
  <si>
    <t>Despite the earthquake, PSD held steady and improved its OCI scores, demonstrating the organization’s resiliency and ability to adapt to contextual challenges.</t>
  </si>
  <si>
    <t>Just Aid</t>
  </si>
  <si>
    <t>Families Build Bold Future</t>
  </si>
  <si>
    <t>12595</t>
  </si>
  <si>
    <t>12411</t>
  </si>
  <si>
    <t>12145</t>
  </si>
  <si>
    <t>salaries, rent, educational materials, and recreational supplies.</t>
  </si>
  <si>
    <t>PSD has expanded its program scope and impact since GFC’s first investment. The organization has also diversified its funding base to include partnerships with nontraditional donors. For example, PSD recently entered into a $25,000 City University of Hong Kong partnership to develop new school infrastructure and improve existing programs in rural schools, with a focus on early childhood development. PSD received an organizational development award this past year and has been nominated for the Global Rising Stars award. GFC will continue to support PSD with leveraging opportunities and inputs while working with the organization on exit planning.</t>
  </si>
  <si>
    <t>PSD’s budget decreased slightly because some of its volunteer-funded projects were smaller than in the previous year.</t>
  </si>
  <si>
    <t>Bristol Volunteer Development Abroad, Bristol University</t>
  </si>
  <si>
    <t>Oxford Development Abroad, Oxford University</t>
  </si>
  <si>
    <t>City University</t>
  </si>
  <si>
    <t>Bold Park School</t>
  </si>
  <si>
    <t>11734</t>
  </si>
  <si>
    <t xml:space="preserve">salaries, rent, and educational and recreational materials. </t>
  </si>
  <si>
    <t xml:space="preserve">Partnership for Sustainable Development Nepal (PSD) offers sustainable, community-based programs in education, youth development, health and sanitation, and the environment, including an after-school program held in orphanages. </t>
  </si>
  <si>
    <t>GFC supports PSD's after-school program, which provides children between the ages of 3 and 8 in two orphanages with educational, life-skills-building, and extracurricular activities, including tutoring, sports, arts, and exposure visits.</t>
  </si>
  <si>
    <t>Sending Volunteers Abroad, Glasgow University</t>
  </si>
  <si>
    <t>Just Aid, Bristol</t>
  </si>
  <si>
    <t>11323</t>
  </si>
  <si>
    <t>exposure visits and educational and recreational materials.</t>
  </si>
  <si>
    <t xml:space="preserve">Partnership for Sustainable Development Nepal (PSD) offers sustainable, community-based programs in education, youth development, health and sanitation, and the environment, including an after-school program held in orphanages and small-scale development programs. </t>
  </si>
  <si>
    <t>GFC supports PSD’s after-school program, which provides children between the ages of 3 and 8 in two orphanages with educational, life-skills-building, and extracurricular activities, including tutoring, sports, arts, exposure visits, and hiking.</t>
  </si>
  <si>
    <t>Oxford Development Abroad</t>
  </si>
  <si>
    <t>Sending Volunteer Abroad</t>
  </si>
  <si>
    <t>11030</t>
  </si>
  <si>
    <t>PSD offers sustainable, community-based programs in education, youth development, health and sanitation, and the environment, including an after-school program held in orphanages and small-scale development programs.</t>
  </si>
  <si>
    <t>Our grant supports PSD's after-school program, which provides children between the ages of 3 and 8 in two orphanages with educational, life-skills-building, and extracurricular activities, including tutoring, sports, arts, exposure visits, and hiking.</t>
  </si>
  <si>
    <t>A United Nations 2009 report estimated that there are approximately 650,000 orphaned children in Nepal. Many children are abandoned by their parents due a variety of reasons including poverty, physical and mental disabilities, sexual abuse or rape. These vulnerable children find themselves in orphanages and institutions, most of which are overcrowded and lack basic facilities. Due to child trafficking allegations in adoption processes and serious concerns regarding the credibility of documentation, the US and the majority of other countries suspended adoption from Nepal in 2010. The adoption fee or donation fee of about $5,000 was utilized by the orphanages for running costs and providing care to those who were not adopted. Due to a decrease in adoption and fee collection, orphanages are faced with difficulty in running their regular operations and an increased number of orphans. The Central Child Welfare Board, Nepal has a four part grading system A, B, C, and D for orphanages. An A grade, the best, means the orphanage meets the minimum standards and D grade, the lowest means the orphanage is at the risk of being shut down. Currently all of the 444 orphanages in Nepal fall in the C and D grades.</t>
  </si>
  <si>
    <t>Founded in 2002, the Partnership for Sustainable Development - Nepal (PSD) focuses on sustainable and community based programs in the areas of education, youth development, health and sanitation, and the environment. PSD's programs include an after-school program in orphanages and small scale development program in villages. The small scale development program provides skill building trainings and engages vulnerable groups including children and youth, women, and disabled persons in projects that help build infrastructures such as classrooms and toilets. Director Bishnu Hari Bhatta has over 20 years of development experience, having previously worked for Save the Children and the Peace Corps, and currently represents the Asia leadership team in the Nature Action Collaborative for Children, an initiative of the World Forum Foundation.</t>
  </si>
  <si>
    <t>PSD holds its after-school program in two orphanages. The Nepal Children's Home supports 100 children between the ages of 3 to 8 and the Social Welfare Children's Home supports 20 children between the ages of 5 to 8. PSD supports a library program in the orphanages to provide opportunities of reading, writing, and tutoring for the children. The life skill building courses integrating gardening, computer learning, and playing are held twice a week and on the weekends. Children also participate in extracurricular activities including sports, music, dance, art, and martial arts. Older children from the orphanage often help organize the extracurricular activities and serve as mentors to the younger children. Exposure visits are conducted for the children including hiking, picnics, and river walks. GFC's grant will support the after-school program in two orphanages.</t>
  </si>
  <si>
    <t>Bristol Volunteers for Development Abroad</t>
  </si>
  <si>
    <t>InterVol</t>
  </si>
  <si>
    <t>12921</t>
  </si>
  <si>
    <t>Pax Christi Ayiti</t>
  </si>
  <si>
    <t>Program participants who engaged in unsafe behavior</t>
  </si>
  <si>
    <t>13058</t>
  </si>
  <si>
    <t>scholarships, operational costs, and administrative expenses.</t>
  </si>
  <si>
    <t>Pax Christi Ayiti, known locally as SAKALA, provides a safe space where children, youth, and community members come together to build a culture of peace, self-empowerment, and development by blending sports, community building, and education in the heart of Cité Soleil.</t>
  </si>
  <si>
    <t>GFC supports the peace education scholarship program for children and youth, which offers mediation and conflict resolution workshops, scholarships, after-school tutoring, and recreational activities.</t>
  </si>
  <si>
    <t>SAKALA’s programs have continued to thrive despite the growing violence in Cité Soleil. Last year, 80 percent of the children involved participated in the tutoring and after-school program, and 100 children in the program received scholarships and school supplies. SAKALA’s fully equipped computer lab has opened the virtual world to its students, enhancing their educational experience, and is also available to the community at large. In addition to its educational and sports programs, SAKALA operates an urban garden that attracts visitors from around the world, while helping children and youth in the community eat healthier, more nutritious meals from food harvested in their garden. A program launched last year for 25 girls continues to thrive and helps improve their self-esteem. Former program beneficiaries are now taking leadership roles and becoming mentors and teachers in computer courses and peace education.</t>
  </si>
  <si>
    <t>Rising Stars</t>
  </si>
  <si>
    <t>Go Campain</t>
  </si>
  <si>
    <t>Fortress</t>
  </si>
  <si>
    <t>St Mary High School</t>
  </si>
  <si>
    <t>12731</t>
  </si>
  <si>
    <t xml:space="preserve">Pax Christi Ayiti, known locally as SAKALA, provides a safe space where children, youth, and community members come together to build a culture of peace, self-empowerment, and development by blending sports, community building, and education in the heart of Cité Soleil. </t>
  </si>
  <si>
    <t>GFC supports the peace education scholarship program for children and youth, which provides mediation and conflict resolution workshops, scholarships, after-school tutoring, and recreational activities.</t>
  </si>
  <si>
    <t>SAKALA’s programs have continued to thrive despite the growing violence in Cité Soleil. Last year, 80 percent of the children involved participated in tutoring and after-school programs. SAKALA’s new, fully equipped computer lab has opened the virtual world to its students, enhancing their educational experience, and is also available to the community at large. In addition to its educational and sports programs, SAKALA’s urban garden continues to thrive and to attract visitors from around the world. A new program for 25 girls was implemented last year as demand grew for a space and a program catering to their needs. The program has resulted in higher self-esteem for participants. Former program beneficiaries are now taking leadership roles and becoming mentors and teachers in computer courses and peace education. In 2015, SAKALA won the Global Rising Stars Award from the Stars Foundation.</t>
  </si>
  <si>
    <t>Children and youth are participating less due to the heightened violence in Cité Soleil, which is prompting families to stay away from the streets and out of harm’s way.</t>
  </si>
  <si>
    <t>Rising stars</t>
  </si>
  <si>
    <t>fortress</t>
  </si>
  <si>
    <t>St Mary High school</t>
  </si>
  <si>
    <t>12222</t>
  </si>
  <si>
    <t xml:space="preserve">salaries, scholarships, and operational expenses. </t>
  </si>
  <si>
    <t xml:space="preserve">Pax Christi Ayiti (Pax Christi Haiti), known locally as SAKALA, provides a safe space where children, youth, and adult community members come together to build a culture of peace, self-empowerment, and development by blending sports, community building, and education in the heart of Cité Soleil, Haiti’s biggest slum. </t>
  </si>
  <si>
    <t>GFC supports the peace education and scholarship program for children and youth, which provides mediation and conflict resolution workshops, scholarships, after-school tutoring, and recreational activities.</t>
  </si>
  <si>
    <t>Through its innovative peace projects, creative programming, and unique urban community garden, SAKALA has increased its visibility internationally while continuing to greatly impact the lives of its beneficiaries and the community at large. With GFC’s guidance, the organization has improved its programming to provide at least eight full hours per week of direct services to children and youth in Cité Soleil. Each program participant is involved in one hour per week of sports activity, one hour of service in SAKALA’s urban community garden, two hours of community service, two hours of after-school tutoring classes, and two hours of arts and crafts lessons. As a result of its new programming, children have improved their computer skills, adopted healthier eating habits, stayed enrolled in school, and avoided involvement in criminal activities. Through a nomination by GFC, SAKALA’s director, Daniel Tillias, was selected to participate in the 2014 Ford Motor Company International Fellowship program. In March 2014, SAKALA was one of the organizations to host GFC’s donor trip to Haiti. GFC expects to continue to support SAKALA in the coming years.</t>
  </si>
  <si>
    <t>Pax christi USA</t>
  </si>
  <si>
    <t>Anastasia Church</t>
  </si>
  <si>
    <t>St Lucy Church</t>
  </si>
  <si>
    <t>St Mary School</t>
  </si>
  <si>
    <t>11754</t>
  </si>
  <si>
    <t>school fees, school supplies, staff stipends, and administrative expenses.</t>
  </si>
  <si>
    <t xml:space="preserve">Pax Christi Ayiti (Pax Christi Haiti), known locally as SAKALA, provides a safe space where children, youth, and adult community members come together to build a culture of peace, self-empowerment, and development by blending sports, community building, and education in the heart of Cité Soleil, Haiti's biggest slum. </t>
  </si>
  <si>
    <t>SAKALA has grown throughout its GFC partnership and has gained significant visibility worldwide as a result of its dynamic leader, Daniel Tillias, and its effective programming, which blends sports, conflict resolution, and environmental stewardship. With the help of a GFC opportunity grant, Tillias presented alongside GFC's executive vice president at the Council on Foundations annual conference in April 2013, and Tillias received the Human Rights Award from the Haiti Solidarity Network of the North East that same month. Two representatives of the organization participated in GFC's regional convening of Haiti grantees in July 2012. SAKALA is a key partner in the Haiti portfolio, and GFC expects to continue to support the organization in the coming years.</t>
  </si>
  <si>
    <t>SAKALA's urban gardening program, which works to address food insecurity by involving community members, children, and youth, was featured on CNN because of its innovation and success.</t>
  </si>
  <si>
    <t>Pax Christi USA</t>
  </si>
  <si>
    <t>FAVACA</t>
  </si>
  <si>
    <t>HSSNE</t>
  </si>
  <si>
    <t>Smart foundation</t>
  </si>
  <si>
    <t>St Patrick church Jersey City</t>
  </si>
  <si>
    <t>11375</t>
  </si>
  <si>
    <t>11378</t>
  </si>
  <si>
    <t>school fees, school supplies, stipends, uniforms, and program expenses.</t>
  </si>
  <si>
    <t xml:space="preserve">Pax Christi Ayiti (Pax Christi Haiti), known locally as SAKALA, provides a safe space where children, youth, and adult community members come together to build a culture of peace, self-empowerment, and development by blending sports, community building, and education in the heart of Cité Soleil, one of Haiti’s biggest slums. </t>
  </si>
  <si>
    <t>GFC supports the peace education and scholarship program for children and youth, which provides mediation and conflict resolution workshops, as well as scholarships, after-school tutoring, and recreational activities.</t>
  </si>
  <si>
    <t>Daniel Tillias, director of SAKALA, was named an Architect of the Future by the Waldzell Institute in Vienna for his active and innovative role in bringing change to the community in Cité Soleil.</t>
  </si>
  <si>
    <t>Bochika</t>
  </si>
  <si>
    <t>Resurrection church</t>
  </si>
  <si>
    <t>10570.01</t>
  </si>
  <si>
    <t>Pax Christi Haiti is the Port-au-Prince chapter of the Pax Christi Movement and serves the youth and community of Cité Soleil through after-school and weekend programs that include arts and sports; recreational, educational, and cultural activities; peace education programming; and meals.</t>
  </si>
  <si>
    <t>Our grant supports the peace education and scholarship program for children and youth, which provides mediation and conflict resolution workshops as well as scholarships and after-school tutoring.</t>
  </si>
  <si>
    <t>Originally designed to house manual laborers for a local export processing zone (EPZ) in the 1960s, the neighborhood of Cité Soleil evolved to become the home of thousands of Haitians seeking factory work. In 1991, a coup d'état deposed President Jean-Bertrand Aristide, and a subsequent boycott of Haitian products closed the EPZ. Cité Soleil residents were left without employment, and the area became extremely poor and prone to violence. Between 2005 and 2007, gangs essentially controlled the entire area and divided it up into 34 sectors, which remain today. While violence continues in many of these sectors, approximately 400,000 people currently make their home in Cité Soleil. After the January 12, 2010, earthquake, it took over two weeks for aid to reach Cité Soleil and thousands are still living in makeshift tent camps even a year and a half after the earthquake adding to the instability and further deteriorating the education and security situation for the area's children.</t>
  </si>
  <si>
    <t>Founded in 2000, Pax Christi Haiti strives to promote the message of peace in Haiti, starting in what is known as the 3DB neighborhood of Cité Soleil. The organization was founded by Daniel Tillias, who grew up in Cité Soleil and was determined to revitalize the area, improve conditions for children living there, and show the outside world the promise and potential within Cité Soleil. Pax Christi Haiti provides after-school and weekend programs that include arts, sports, and recreational, educational, and cultural activities. Each Sunday during the summer, the organization hosts Sunday Fun Day, with games, relay races, sports, and dancing. Over 100 children attend each Sunday, and the initiative has resulted in a notable decrease in violence in the 3DB neighborhood. In the months following the January earthquake, Pax Christi Haiti was instrumental in helping to secure the 3DB neighborhood and in facilitating the arrival of basic provisions to displaced and affected families in the area.</t>
  </si>
  <si>
    <t>The Peace Education and Scholarship Program provides scholarships and after-school tutoring for students aged 5 to 22 years old. In addition, the program offers meditation and conflict resolution workshops that promote an understanding of these concepts and the skills to engage in them. The program employs six trainers who work with program participants to ensure their continued attendance in school and their overall psychosocial well-being. In addition to scholarships and educational services, the program provides three to four meals per week, which are many of the children's only meal of the day. By creating a safe space for study and support, Pax Christi Haiti provides a hopeful and educational alternative to the violence and gang activities that the children witness in their neighborhoods.</t>
  </si>
  <si>
    <t>Pax Christi has improved its rigor in tracking the numbers of children served and as a result has lower but more accurate numbers than in year 1.</t>
  </si>
  <si>
    <t>No OCI scores are available for year 1. Further dialogue is needed with the grantee partner for year 2.</t>
  </si>
  <si>
    <t>Budget increase is due to one-time funds donated for Pax Christi's new construction project.</t>
  </si>
  <si>
    <t>Pax Christi</t>
  </si>
  <si>
    <t>10570</t>
  </si>
  <si>
    <t>Pax Christi Haiti is the Port-au-Prince chapter of the Pax Christi Movement and serves the youth and community of Cité Soleil through after-school and weekend programs, including arts and sports; recreational, educational, and cultural activities; peace education programming; and meals.</t>
  </si>
  <si>
    <t>Originally designed to house manual laborers for a local Export Processing Zone (EPZ) in the 1960s, the neighborhood of Cité Soleil evolved as a home to a growing number of Haitins seeking factory work. In a 1991, a coup d'état deposed President Jean-Bertrand Aristide and boycott of Haitian products closed the EPZ. Cité Soleil residents were left without employment and the area has since been generally regarded as one of the poorest and most dangerous areas of the western Hemisphere. Between 2005 and 2007, gangs essentially controlled the entire area and divided it up into 34 sectors which remain today. Violence continues in many of these sectors, and approximately 400,000 people currently make their home in Cité Soleil. After the January 12, 2010 earthquake, it took over two weeks for aid to reach Cité Soleil and over 3,000 violent criminals escaped the Haitian central prison, and returned to their homes in Cite Soleil adding to the instability and further deteriorating the security situation for Haiti's children.</t>
  </si>
  <si>
    <t>Founded in 2000, Pax Christi Haiti strives to promote the message of peace in Haiti, starting in what's known as the "3DB" neighborhood of Cité Soleil. The organization was founded by Daniel Tillias who grew up in Cité Soleil and was determined to revitalize the area, improve conditions for children living there, and show the outside world the promise and potential within Cité Soleil Pax Christi Haiti provides after-school and weekend programs that includes arts, sports, recreational, educational and cultural activities. Each Sunday during the summer, the organization hosts "Sunday Fun Day" with games, relay races, sports and dancing. Over 100 children attend each Sunday and one result of this initiative has been a notable decrease in violence in the 3DB neighborhood as well as attracting residents from other neighborhoods in Haiti to Cité Soleil. In the months following the January 12th Earthquake, Pax Christi Haiti was instrumental the 3DB neighborhood in helping secure the area and facilitating the arrival of basic provisions to displaced and affected families in the area.</t>
  </si>
  <si>
    <t>The Peace Education and Scholarship Program provides scholarships and after-school tutoring 150 children ages 7 to 19. In addition, the program offers workshops to promote an understanding of and skills to engage in meditation and conflict resolution. The program employs 6 animators who work with program participants to ensure their continued attendance in school and their overall psychosocial well-being. In addition to its economic support (scholarships) and educational services, the program providing 3 to 4 meals per week, which are are many of the children's only meal of the day.  By creating a safe space for study and support, Pax Christi Haiti works to create a hopeful and educational alternative to the violence and gang activities that the children witness in their neighborhoods. This year's grant to Pax Christi Haiti is part of GFC's Haiti Recovery and Renewal initiative and will provide general support for the Peace Education and Scholarship Program.</t>
  </si>
  <si>
    <t>Health Empowering Humanity</t>
  </si>
  <si>
    <t>Menonite Central Comitee</t>
  </si>
  <si>
    <t>National Black Law Student Association</t>
  </si>
  <si>
    <t>10743</t>
  </si>
  <si>
    <t>11427</t>
  </si>
  <si>
    <t>Jacmel</t>
  </si>
  <si>
    <t>Pazapa</t>
  </si>
  <si>
    <t>Step by Step</t>
  </si>
  <si>
    <t>With an already low priority on Haiti's governmental agenda, Haitian children with special educational needs are in a constant state of vulnerability.  In Haiti children with mental and developmental disabilities are not accepted in schools, while children with physical disabilities seldom have access to medical treatment, and blind or deaf children have little or no access to education. Pazapa is the only local organization in Haiti's Southeast Department that provides comprehensive medical services, education, and support to children with disabilities and their families. Thanks to its home services children beneficiaries are able to receive individualized customized care that could not be available to them otherwise. In order to support the children's families, Pazapa provides small business loans to parents and program graduates and it has increased its outreach services to children living in five rural areas surrounding Jacmel.
Since GFC's initial support in 2007, Pazapa has dramatically and consistently grown its budget, from $72,813 to $180,133 today, and has diversified its donor based to include organizations from Germany, UK, Canada and the United States. In 2012 Pazapa received a pledge of 1.2 million dollars over the curse of three years from Christian Blind Mission. Immediately after the 2010 earthquake Pazapa's center was completely destroyed and thus the new funds from CBM will go toward the construction of a new facility. Director Marika MacRae and Pazapa staff participated in GFC's  two Knowledge Exchanges held in Haiti and also received an emergency grant to fix its temporary facility in the aftermath of tropical storm Isaac.  In October 2012 Pazapa welcomed a visit from GFC and Financial Times staff as part of the FT's seasonal appeal and the organization was featured on a photo spread and an article highlighting its work</t>
  </si>
  <si>
    <t>FY 2007	$7,000	program grant
FY 2008	$9,000	program grant
FY 2009	$9,000	program grant
FY 2010	$10,000	program grant
	$1,500	emergency grant
FY 2011	$12,000	program grant
FY 2012	$17,000	program grant
FY 2013	$1,500	emergency grant
Total GFC support: $67,000 since 2007</t>
  </si>
  <si>
    <t>Number of disabled students mainstreamed into regular schools</t>
  </si>
  <si>
    <t>11403</t>
  </si>
  <si>
    <t>11640</t>
  </si>
  <si>
    <t>teacher salaries and teacher training.</t>
  </si>
  <si>
    <t>Pazapa provides educational and developmental opportunities to children with physical and mental disabilities and helps their families and communities value them as human beings worthy of dignity and respect.</t>
  </si>
  <si>
    <t>GFC supports the Special Education School, which provides physical therapy, psychological therapy, and education for children with disabilities from infancy through adolescence to help them develop basic social, language, and reading skills.</t>
  </si>
  <si>
    <t>Despite operating in temporary facilities as a result of the 2010 earthquake, Pazapa has continued to provide and improve its services to children with disabilities in Jacmel and adjacent rural communities. Since its inception, Pazapa has been offering special education services to over 100 children annually, and it is the only organization providing home services in rural communities to children with disabilities, who would otherwise not be able to receive critical therapy for their survival. Last year alone, ten children were mainstreamed into the public school system, 163 hearing-impaired children received education and therapy services, and 13 received critical home services. Most of Pazapa's beneficiaries are shunned, neglected, and not accepted into schools. As a result of Pazapa's trainings and educational workshops for parents and members of the community, the stigmatization of these children has significantly decreased. In addition, with the help of GFC's grant support, Pazapa's teachers have been trained and are now using new techniques and materials, making them more effective in helping the children develop to their full potential. In the last year, Pazapa participated in two Knowledge Exchanges held in Haiti. Pazapa also hosted a visit from the Financial Times, and the organization's work was covered in a Financial Times article as part of the 2012 Seasonal Appeal. Pazapa is a recipient of the 2013 Maya Ajmera Sustainability Award.</t>
  </si>
  <si>
    <t>Pazapa has become a strong model as a service provider of comprehensive services for children and youth with mental and physical dissabilities throughout Haiti's southern department. Its work has been recognized by the government and by organizations worldwide.</t>
  </si>
  <si>
    <t>The Siloe Project</t>
  </si>
  <si>
    <t>Christian Blind Mission</t>
  </si>
  <si>
    <t>Feed My People</t>
  </si>
  <si>
    <t>Canadian Association Step by Step</t>
  </si>
  <si>
    <t>Haitian Timoun Foundation</t>
  </si>
  <si>
    <t>1063.04</t>
  </si>
  <si>
    <t>Pazapa serves children with physical and mental disabilities by providing formal schooling, physical therapy, psychosocial support, orthopedic surgery, nutritious meals, and family counseling and training.</t>
  </si>
  <si>
    <t>Our grant supports the Special Education School, which provides education as well as physical and psychological therapy to children with physical and mental disabilities who would otherwise have no opportunity for schooling.</t>
  </si>
  <si>
    <t>Haiti's leaders have a long history of failing the country's poorest and most vulnerable citizens. Prior to the devastating earthquake of 2010, public spending on the education sector was less than 5 percent of the total GDP. Currently, only 33 percent of rural youth and 53 percent of urban youth attend school. With education already low on the agenda, the special educational needs of children and youth with physical and mental disabilities are an even lower priority for government entities and the organizations that are leading Haiti's recovery, making Haitian children with disabilities particularly vulnerable. This vulnerability is heightened by the weak socioeconomic environment and the stigma surrounding disabilities. Many Haitian parents believe that their child's disability is either the result of a curse placed on them during the pregnancy or a divine punishment for some misdeed. The resulting shame and stigma often lead parents to hide their disabled children in a corner of the house, away from the public eye.</t>
  </si>
  <si>
    <t>Pazapa works to overcome these obstacles, providing educational and developmental opportunities to children with physical and mental disabilities and helping their families and communities to value them as human beings worthy of dignity and respect. The group works with over 100 children, providing basic education, psychosocial support, healthcare, and when possible, corrective surgery and physical therapy. Pazapa works with families at its special education school and in their homes, teaching practical skills in caring for a disabled child and providing crucial moral support. Marika MacRae became executive director in April 2008, following the death of her mother, Jane MacRae, a Canadian who lived in Haiti for almost 30 years and founded Pazapa. Marika MacRae is working with the staff to transition Pazapa to fully indigenous leadership.</t>
  </si>
  <si>
    <t>Pazapa's school provides education and therapy for children with physical and mental disabilities who would otherwise have no opportunity for schooling. Pazapa offers three levels of education to serve children from infancy through late adolescence, holding classes three times a week for each group. The early intervention program works with parents and their children from birth to age 3 to teach and encourage the use of stimulation, therapy, and socialization techniques. The primary-school program helps the children to develop basic social, language, and reading skills and to overcome or cope with physical disabilities. The "senior class" program provides supplementary academic support to disabled children and youth aged 10 to 20 who are attending mainstream schools and helps those with more severe disabilities to acquire basic vocational and life skills. All students receive hot meals and nutritional supplements on class days.</t>
  </si>
  <si>
    <t>Siloe Project</t>
  </si>
  <si>
    <t>Feed my People</t>
  </si>
  <si>
    <t>SEIPH</t>
  </si>
  <si>
    <t>1063.03</t>
  </si>
  <si>
    <t>Located just across the Florida Straits and a little over an hour's flight from Miami, Haiti-the most impoverished country in the Western Hemisphere-is a world apart. The devastating earthquake that hit on January 12, 2010, damaged or destroyed an estimated 90 percent of schools in the capital city area and 40 percent of schools in the southern port city of Jacmel and other stricken areas. In addition, food prices increased drastically after the earthquake. With this increase, more and more families are being forced to choose between who gets to eat and who does not. Haitian children with disabilities are particularly vulnerable. First, many Haitian parents believe that their child's disability is either the result of a curse placed on them during the pregnancy or a divine punishment for some misdeed. The resulting shame and stigma often lead parents to hide their disabled children in a corner of the house, away from the public eye. Second, Haitian families often choose to invest their scarce resources in the child or children most likely to succeed in school, get a good job, and support the family.</t>
  </si>
  <si>
    <t>Pazapa works to overcome these obstacles, providing educational and developmental opportunities to children with physical and mental disabilities and helping their families and communities to value them as human beings worthy of dignity and respect. The group works with over 100 children, providing basic education, psychosocial support, healthcare, and when possible, corrective surgery and physical therapy. Pazapa works with families at its special education school and in their homes, teaching practical skills in caring for a disabled child and providing crucial moral support. The group also advocates for school and government officials to better address the needs of disabled children within the mainstream educational system. Marika MacRae became executive director in April 2008 following the death of her mother, Jane MacRae, a Canadian who lived in Haiti for almost 30 years and founded Pazapa. Marika MacRae is working with the staff to transition Pazapa to fully indigenous leadership.</t>
  </si>
  <si>
    <t>Pazapa's school provides education and therapy for over 100 children with physical and mental disabilities who would otherwise have no opportunity for schooling. Pazapa provides three levels of education to serve children from infancy through late adolescence, holding classes three times a week for each group. The early intervention program works with parents and their children from birth to age 3 to teach and encourage the use of stimulation, therapy, and socialization techniques. The primary-school program helps the children to develop basic social, language, and reading skills and to overcome or cope with physical disabilities. The "senior class" program provides supplementary academic support to disabled children and youth aged 10 to 20 who are attending mainstream schools and helps those with more severe disabilities to acquire basic vocational and life skills. All students receive hot meals and nutritional supplements on class days.</t>
  </si>
  <si>
    <t>Pazapa was not able to track numbers served indirectly in Year 5.</t>
  </si>
  <si>
    <t>Further dialogue is required to understand the significant improvements in all OCI categories last year.</t>
  </si>
  <si>
    <t>Christian Blind Ministries</t>
  </si>
  <si>
    <t>Cheatham Foundation</t>
  </si>
  <si>
    <t>1063.02</t>
  </si>
  <si>
    <t>The Special Education School provides education as well as physical and psychological therapy to children with physical and mental disabilities who would otherwise have no opportunity for schooling.</t>
  </si>
  <si>
    <t>10534</t>
  </si>
  <si>
    <t>12172</t>
  </si>
  <si>
    <t>People Improvement Organization</t>
  </si>
  <si>
    <t>teacher salaries, supplemental nutrition, hygiene supplies, and school materials.</t>
  </si>
  <si>
    <t>People Improvement Organization (PIO) delivers formal and nonformal education, livelihood training, and support to girls, orphans, and street-based children in Phnom Penh’s poorest districts.</t>
  </si>
  <si>
    <t>GFC supports PIO’s outreach schools, which are located in the city’s garbage dumps and slum areas and offer children aged 5 to 15 a free education that parallels the national public curriculum.</t>
  </si>
  <si>
    <t>PIO has flourished during its four-year relationship with GFC. PIO has secured 501(c)(3) status in the US and is currently recruiting US-based board members. Through its outreach schools, it has transformed the lives of children living in slums and city dumps by enabling them to attend school for the first time. PIO’s preschool program for younger children has allowed parents to work while their children are cared for and educated in a safe environment, and its nutrition program has improved the health of hundreds of students and has made it possible for them to focus on their schoolwork. The hygiene products and school materials provided by PIO, from toothbrushes to notebooks, have empowered children to care for themselves and have reduced the financial burden on their parents. PIO credits GFC with promoting its work on social media and attributes its international visibility and success in fundraising in part to its partnership with GFC. CEO Susan Goodell’s visit in the spring lent prestige to the organization, and GFC facilitated PIO’s acceptance into the GlobalGiving platform. GFC is in the process of arranging several donor meetings for PIO’s founder and CEO, Phymean Noun, in the US and Canada. GFC will continue to promote PIO as an innovator and champion of children’s rights after its exit from GFC funding.</t>
  </si>
  <si>
    <t>Percentage of children who complete their grade level and transition to the next level</t>
  </si>
  <si>
    <t>JustWorld International</t>
  </si>
  <si>
    <t>Canadian International School</t>
  </si>
  <si>
    <t>Maybank</t>
  </si>
  <si>
    <t>11789</t>
  </si>
  <si>
    <t>teacher salaries, school bags and uniforms, educational materials, supplemental nutrition, and hygiene supplies for children at the outreach schools.</t>
  </si>
  <si>
    <t xml:space="preserve">People Improvement Organization (PIO) delivers formal and nonformal education, livelihood training, and support to girls, orphans, and street-based children in Phnom Penh's poorest districts. </t>
  </si>
  <si>
    <t>GFC supports PIO's outreach schools, which are located in the city's garbage dump and slum areas and offer children aged 5 to 15 a free education that parallels the national public curriculum.</t>
  </si>
  <si>
    <t>PIO has international visibility, including a high number of foreign volunteers, and a large budget with diverse funding. Despite a drop in budget last year due to the completion of a long-term grant and a reduction in funding from individual donors, PIO's financial situation remains stable. GFC will provide capacity-building support and prepare the organization for a positive exit.</t>
  </si>
  <si>
    <t>Just World International</t>
  </si>
  <si>
    <t>Project Hammer</t>
  </si>
  <si>
    <t>Richard Architectural Lighting</t>
  </si>
  <si>
    <t>Qiaoling, Blumenbecker</t>
  </si>
  <si>
    <t>Fundraising and in kind donations</t>
  </si>
  <si>
    <t>11354</t>
  </si>
  <si>
    <t>school equipment, educational materials, and health and hygiene supplies for children at the outreach schools.</t>
  </si>
  <si>
    <t xml:space="preserve">People Improvement Organization (PIO) delivers formal and nonformal education, livelihood training, and support to girls, orphans, and street-based children in Phnom Penh’s poorest districts. </t>
  </si>
  <si>
    <t>GFC supports PIO’s outreach schools, which are located in the city’s garbage dump and slum areas and offer children aged 5 to 15 a free education that parallels the national public curriculum.</t>
  </si>
  <si>
    <t>PIO's budget has grown throughout its two years of GFC funding, and the organization has gained international visibility and has a strong funding base of institutional and individual donors. GFC will prepare the organization for exit, potentially with a Maya Ajmera Sustainability Award nomination.</t>
  </si>
  <si>
    <t>Jasmine Charitable Trust</t>
  </si>
  <si>
    <t>Richard's Architectural Lighting</t>
  </si>
  <si>
    <t>10642.01</t>
  </si>
  <si>
    <t>PIO delivers nonformal education, livelihood training, and support to girls, orphans, and street-based children in Phnom Penh's poorest districts.</t>
  </si>
  <si>
    <t>Our grant supports PIO's outreach schools, which are located in the city's garbage dump and slum area and offer children aged 5 to 15 a free education that parallels the national public curriculum.</t>
  </si>
  <si>
    <t>Cambodia, with more than two-thirds of its population living on less than two dollars per day, ranks among the poorest countries in Southeast Asia. Globally, it has one of the highest rates of child malnutrition. Despite economic growth prior to the financial crisis of 2008, the country as a whole demonstrates increased inequality and lack of infrastructure to support the poorest members of society. Access to clean water, food, education, and safe places to live remain serious issues, especially for the uneducated and unemployed. In Phnom Penh, most of the children living in the slums and garbage dumps lack access to education and health services and must work in order to supplement the family income or to take care of themselves. Children in this situation find few opportunities to obtain a basic education, and those who enter the public school system often drop out because they lack the funds and support to continue their studies.</t>
  </si>
  <si>
    <t>Created in 2002 to fill a gap in the educational framework for marginalized and impoverished children, People Improvement Organization (PIO) delivers nonformal education, livelihood training, and support to girls, orphans, and street-based children in Phnom Penh's poorest districts. In addition to providing approximately 800 children per day with basic education from kindergarten to grade 9, PIO provides shelter for at-risk youth, manages a child sponsorship program, implements a community savings initiative, and runs a vocational training program aimed at teaching adolescent girls livelihood skills in the beauty industry, tailoring, and computers. PIO's goal is to build the capacity of children and young people to become employed and self-sufficient adults who can contribute to the long-term development of Cambodia. Phymean Noun, the executive director, worked for the United Nations before founding PIO; she was selected as one of the Top Ten CNN Heroes of 2008.</t>
  </si>
  <si>
    <t>PIO operates three outreach schools in Phnom Penh's Stung Meanchey garbage dump and other slum areas to offer children aged 5 to 15 a free education that parallels the national public-school curriculum. The schools target motivated children and young people who are from impoverished backgrounds, orphaned, street-based, or affected by HIV/AIDS and who face particularly challenging circumstances. To increase nutrition levels and encourage families to keep their children in school rather than sending them to work, PIO provides supplemental feeding in the morning and afternoon, as well as five kilograms of rice per month to each student. Due to an agreement with the government, children who graduate from the PIO schools are able to continue on to any government school at the appropriate level. The PIO team regularly schedules health and dental checkups for the children as part of their annual educational plans. PIO was selected to be part of Academy Award-nominated director Richard Robbins's documentary 10x10, which will spotlight the powerful relationship between investing in girls' education and a nation's progress. The film will feature ten girls in ten countries as they share stories about their struggle to stay in school, and two of PIO's students are shortlisted to represent Cambodia.</t>
  </si>
  <si>
    <t>PIO was able to increase expenditures in year 2 due to an increase in funding from individual donors.</t>
  </si>
  <si>
    <t>10642</t>
  </si>
  <si>
    <t>Our grant supports PIO's three outreach schools, which are located in Phnom Penh's garbage dump and slum area and offer children aged 5 to 15 a free education that parallels the national public curriculum.</t>
  </si>
  <si>
    <t>More than two-thirds of Cambodians live on less than $2 per day, ranking it amongst the poorest countries in Southeast Asia. Globally, it has one of the highest burdens of child under-nutrition and one of the 33 "alarming" countries for levels of hunger and under nutrition according to World Bank estimates. Despite economic growth prior to the financial crisis of 2008, the country as a whole experiences increased inequality and lack of infrastructure to support the poorest members of society. Access to clean water, food, education, and safe places to live remain serious issues especially for the uneducated and unemployed. In Phnom Penh, most of the children living in the slums and garbage dump sites lack access to education and health services and must work in order to supplement the family income or take care of themselves. Others drop out of the public school system because they lack the funds and support to continue. Children in this situation find few opportunities to obtain a basic education.</t>
  </si>
  <si>
    <t>Created in 2002 to fill a gap in the educational framework for marginalized and impoverished children, People Improvement Organization (PIO) delivers non-formal education, livelihood training, and support to girls, orphans, and street based children in Phnom Penh's poorest districts. In addition to providing more than 800 children per day from kindergarten to grade 9 with basic education, PIO provides shelter for at-risk youth, manages a child sponsorship program, implements a community savings initiative, and continues a vocational training program aimed at teaching adolescent girls skills in beauty industry, tailoring, and computers. Its goal is to build the capacity of children and young people to become employed and self-sufficient who can contribute to the long term development of Cambodia. Phymean Noun, the executive director, worked for the United Nations before founding PIO; she was selected as one of the Top Ten CNN Heroes of 2008.</t>
  </si>
  <si>
    <t>PIO operates three outreach schools in the city's garbage dumpsite and slum areas of Phnom Penh to offer children, aged 5 to 15, free educational classes that parallel the national public school curriculum. PIO targets children and young people who are motivated, from impoverished backgrounds, orphaned, street-based, affected by HIV/AIDS, and face particularly challenging circumstances to attend. To increase nutrition levels and encourage families to keep their children in school rather than working, PIO provides supplemental feeding in the morning and afternoon, as well as 5 kgs of rice per month to each student. With an MOU from the government, a child that graduates from PIO school will be able to continue to any government school at the appropriate level. The PIO team regularly schedules health and dental check ups for the children as part of their annual educational plans. PIO was selected to be part of Academy Award nominated director Richard Robbins' documentary called 10x10, which will spotlight the powerful relationship between investing in girls' education and a nation's progress. The film will feature ten girls in ten countries sharing stories about their struggle to stay in school; 2 of PIO's students are shortlisted to represent Cambodia. This year's grant will be used to support the educational programs for kindergarten and primary school age children in PIO's outreach schools.</t>
  </si>
  <si>
    <t>PIO experienced an increase in individual donors following media visibility from CNN in the past year.</t>
  </si>
  <si>
    <t>Richard Teo</t>
  </si>
  <si>
    <t>In kind doantion</t>
  </si>
  <si>
    <t>Fundraising</t>
  </si>
  <si>
    <t>11976</t>
  </si>
  <si>
    <t>Vientiane</t>
  </si>
  <si>
    <t>Phonsinuane Volunteer Group</t>
  </si>
  <si>
    <t>Boutsady Khounnouvong (Concern Worldwide)</t>
  </si>
  <si>
    <t>educational materials and follow-up visits for children, youth leadership trainings, and capacity building for staff.</t>
  </si>
  <si>
    <t xml:space="preserve">Phonsinuane Volunteer Group (PVG) offers youth leadership trainings, manages a library to provide resource materials and instill in youth an appreciation for reading, and provides after-school activities for children aged 4 to 10. </t>
  </si>
  <si>
    <t>GFC supports the after-school activities, which supplement the standard Lao school curriculum; include recreational activities to strengthen participants’ social interaction skills; and emphasize leadership, environmental awareness, and creative-thinking skills.</t>
  </si>
  <si>
    <t xml:space="preserve">PVG is based in Vientain ,Lao PDR. They are working in different parts in Lao and networking with other NGO.  Many children in Lao PDR still living under poverty and limited chance to access to education.  Youth are limited chance for learning, to do any social movement or participate in any decision making processes that impact their life. Civil society movement in Lao PDR is very limited.  </t>
  </si>
  <si>
    <t>PVG is one of key volunteer organization recognized by govenment and non government agencies. They are expert in facilitated capacity building for youth and mobilized activities with school and communities by volunteer members.  Many of youth volunteers connect with PVG for long term and contribute their work and energy for PVG. However PVG is still in the process of getting approval for organization registration,</t>
  </si>
  <si>
    <t>Support poor children in remote area and urban poor for education based on need assessment. Capacity building and strengthening youth networking for social movement and volunteer works.</t>
  </si>
  <si>
    <t>PVG is a small, unregistered, volunteer-led organization that has shown inconsistent growth and that does not have aspirations to grow into a large organization. PVG is in the process of applying for official NGO status from the Lao government for the first time. If this application is successful, it would lay a good foundation for the organization’s continued growth and sustainability. PVG has successfully networked with other GFC partners at two Knowledge Exchanges and has learned to reevaluate its organizational capacity.</t>
  </si>
  <si>
    <t>PVG’s budget has decreased significantly and will be monitored this year.</t>
  </si>
  <si>
    <t>Number of students demonstrating improved school performance</t>
  </si>
  <si>
    <t xml:space="preserve">Flag for monitoring and budget volatility in order to schedule a site visit and dialogue with GFC. </t>
  </si>
  <si>
    <t>11592</t>
  </si>
  <si>
    <t>educational materials and follow-up visits for children, youth leadership training, and capacity building for staff.</t>
  </si>
  <si>
    <t>Phonsinuane Volunteer Group (PVG) offers youth leadership trainings, manages a library to provide resource materials and instill in youth an appreciation for reading, and provides after-school activities for children aged 4 to 10.</t>
  </si>
  <si>
    <t>GFC supports the after-school activities, which supplement the standard Lao school curriculum; include recreational activities to strengthen participants' social interaction skills; and emphasize leadership, environmental awareness, and creative-thinking skills.</t>
  </si>
  <si>
    <t>PVG is a small, unregistered, volunteer-led organization that has shown substantial but inconsistent growth and that does not have aspirations to grow into a large organization. PVG is in the process of applying for official NGO status from the Lao government for the first time, which, if successful, would lay a good foundation for the organization's continued growth and sustainability. GFC will support this and other capacity-building efforts to prepare the organization for exit.</t>
  </si>
  <si>
    <t>Frence</t>
  </si>
  <si>
    <t>10464.02</t>
  </si>
  <si>
    <t>PVG offers youth leadership trainings, manages a library to provide resource materials and instill in youth an appreciation for reading, and provides after school activities for children aged 4 to 10.</t>
  </si>
  <si>
    <t>Our grant supports the after school activities, which supplement the standard Lao school curriculum; include recreational activities to strengthen participants' social interaction skills; and emphasize leadership, environmental awareness, and creative thinking skills.</t>
  </si>
  <si>
    <t>In Laos, over half the population lives on less than two dollars per day, making it one of the poorest countries in the region. While statistics show over 70 percent of Lao children enrolled in primary school, only 33 percent of children complete lower secondary school, and a mere 12 percent complete upper secondary school. Nearly 40 percent of children are malnourished, contributing to one of the highest child mortality rates in Southeast Asia. Laos is currently reforming its education system to bring it in line with international standards, but the country continues to struggle with underperforming, under-resourced schools that have a significant negative impact on educational achievement and workforce development. The lack of trained teachers, creative instruction, and appropriate learning materials leaves students disengaged. School fees and family expectations that children will contribute to the household income further discourage students from continuing their studies. In general, youth in Laos find few outlets for creative exploration, critical thinking, entrepreneurship, and community involvement.</t>
  </si>
  <si>
    <t>Phonsinuane Volunteer Group (PVG) started in 2002 as a project initiated by an entrepreneurial group of Lao youth interested in expanding the scope of public education. With support from the local community and school and from a few international donors, PVG has now expanded its efforts to include youth leadership training activities, a library to provide resource materials and instill in youth the value of reading, and after-school activities to bring recreation to youth and strengthen participants' social interaction skills. Managed by a core team of young people, who are all under age 30, PVG also trains youth aged 15 to 25 as volunteers in a local public school. PVG plays a lead role in the Lao Youth Network, a network of ten community organizations that publishes a monthly newsletter and coordinates educational tours for volunteers to learn more about community resources and about environmental and education topics that might impact local communities; in 2009, the network shared its experiences at the World Bank conference on youth leadership in Vientiane.</t>
  </si>
  <si>
    <t>Five days a week, for three hours each day, PVG offers after-school activities to children aged 4 to 10 to supplement the standard Lao curriculum. Activities emphasize leadership, environmental awareness, and creative-thinking skills and include reading and storytelling, drama, Lao dancing, games, singing, gardening, recycling, writing, drawing, and handicraft making. Working with these children enhances the leadership and development of PVG volunteers, who are recruited at the secondary-school level. Trainings for volunteers take place each summer and are also offered throughout the year by organizations within the Lao Youth Network. Volunteers are also encouraged to attend monthly trainings that cover a variety of topics, such as peer teaching on graphic design, dance instruction, video editing, and film production.</t>
  </si>
  <si>
    <t>10464.01</t>
  </si>
  <si>
    <t>PVG offers youth leadership trainings, manages a library to provide resource materials and instill in youth an appreciation for reading, and provides after-school activities for children aged 4 to 10.</t>
  </si>
  <si>
    <t>Our grant supports the after-school activities, which supplement the standard Lao school curriculum; include recreational activities to strengthen participants' social interaction skills; and emphasize leadership, environmental awareness, and creative-thinking skills.</t>
  </si>
  <si>
    <t>In Laos, over half the population lives on less than two dollars per day, making it one of the poorest countries in the region. While statistics show over 70 percent of Lao children enrolled in primary school, only 33 percent of children complete lower secondary school, and a mere 12 percent complete upper secondary school. Nearly 40 percent of children are malnourished, contributing to one of the highest child mortality rates in Southeast Asia. Laos is currently reforming its education system to bring it in line with international standards, but the country continues to struggle with underperforming, under-resourced schools that have a significant impact on educational achievement and workforce development. The lack of trained teachers, creative instruction, and appropriate learning materials leaves students disengaged. School fees and family expectations that children will contribute to the household income further discourage students from continuing their studies. Youth find few outlets for creative exploration, critical thinking, entrepreneurship, and community involvement to challenge them and enable them to realize their full potential.</t>
  </si>
  <si>
    <t>Phonsinuane Volunteer Group (PVG) started in 2002 as a project initiated by an entrepreneurial group of Lao youth interested in expanding the scope of public education. With subsequent support from the local community and school and a few international donors, PVG has now expanded its efforts to include youth leadership training activities, a library to provide resource materials and instill in youth the value of reading, and after-school activities to bring recreation to youth and strengthen participants' social interaction skills. Managed by a core team of young people, who are all under age 30, PVG also trains youth aged 15 to 25 as volunteers in a local public school. PVG plays a lead role in the Lao Youth Network, a network of ten community organizations that publishes a monthly newsletter and coordinates educational tours for volunteers to learn more about community resources and specific environmental and education topics that might impact local communities; in 2009, the network shared its experiences at the World Bank conference on youth leadership in Vientiane.</t>
  </si>
  <si>
    <t>PVG offers after-school activities to children aged 4 to 10, five days per week for three hours per day, to supplement the standard Lao curriculum. Activities emphasize leadership, environmental awareness, and creative-thinking skills and include reading and storytelling, drama, Lao dancing, games, singing, gardening, recycling, writing, drawing, and handicraft making. Working with these children enhances the leadership and development of PVG volunteers, who are recruited at the secondary-school level. Trainings for volunteers take place each summer and are also offered throughout the year by organizations within the Lao Youth Network. Volunteers are also encouraged to attend monthly trainings that cover a variety of topics, such as peer teaching on graphic design, dance instruction, video editing, and film production. PVG currently works with one school in Phonsinuane village and next year will expand to offer after-school activities and volunteer training at an additional school in the village. GFC's grant will support the activities of 50 volunteers serving 194 students at two village schools.</t>
  </si>
  <si>
    <t>PVG received increased grants from two donors in the past year.</t>
  </si>
  <si>
    <t>Deutscher Entwicklungdienst</t>
  </si>
  <si>
    <t>10464</t>
  </si>
  <si>
    <t>The after-school activities supplement the standard Lao school curriculum, include recreation to strengthen participants' social interaction skills, and emphasize leadership, environmental awareness, and creative-thinking skills.</t>
  </si>
  <si>
    <t>In Laos, nearly 40 percent of the population lives below the poverty line, making it one of the poorest countries in the region. While statistics show X percent enrolled in primary school, the percent of Lao children that finish school by the age of X. Because resources are scarce, public schools in Laos are managed by a few teachers earning low wages, teaching with educational materials and supplies short in supply for all students.The Lao government has stated goals to bring education in line with international standards, but it low budgets for on education causing many public schools to operate on substandard levels, with children sharing materials, using rote memorization teaching methods, generally operating without the capacity to offer creative instruction. This lack curtails opportunities for critical thinking, knowledge building, entrepreneurship and community involvement. Youth find few outlets for creative exploration and learning methods in order to develop their full potential.</t>
  </si>
  <si>
    <t>In 2002, Phonsinuane Volunteer Group started as a project initiated by an entrepreneurial group of Lao youth interested in expanding the scope of public education. With support from the local community and school, and a few international donors, PVG now has expanded its program efforts to include youth leadership training activities, library opening to instill in youth the value of reading and learning while providing resource materials, after school activities to strengthen the current curriculum by bringing recreation to youth and instilling in them social interaction skills. The center managed by a core team all under age 30, also trains youth aged 15-25 as volunteers to serve children in the local public school. PVG also plays a lead role in the Lao Youth Network, comprised of  10 organizations, to coordinate a monthly newsletter, study tours to relevant environmental topics, and recently shared its experiences at the 2009 World Bank conference on youth leadership in Vientiane.</t>
  </si>
  <si>
    <t>11626</t>
  </si>
  <si>
    <t>Kontagora</t>
  </si>
  <si>
    <t>Physicians for Social Justice</t>
  </si>
  <si>
    <t>Brigitte Schmid (International Center for Tolerance Education, US)</t>
  </si>
  <si>
    <t>medical expenses and transportation.</t>
  </si>
  <si>
    <t xml:space="preserve">Physicians for Social Justice (PSJ) provides rural communities in Niger State with essential health services and promotes community health by applying human rights and social justice principles. </t>
  </si>
  <si>
    <t>GFC supports the Integrated Health and Education Project, which utilizes mobile health units to provide basic health services and health education to children.</t>
  </si>
  <si>
    <t>PSJ has demonstrated exceptional and consistent programmatic and organizational growth over its five years of partnership with GFC. This growth has enabled PSJ to expand its health services for children in need, and the organization now reaches over 14,000 children in rural areas annually. Additionally, the organization's development of more-advanced program strategies has enabled it to reach people living with HIV/AIDS in sustainable and effective ways. PSJ has received national recognition for its innovation in healthcare provision, most notably for its prevention and treatment of HIV/AIDS in rural Niger State. Thanks to a GFC opportunity grant that enabled the organization to attend the 2013 Coalition for Children Affected by AIDS conference, PSJ was able to leverage support from ViiV Healthcare.</t>
  </si>
  <si>
    <t>Percentage of program participants demonstrating knowledge of community health resources</t>
  </si>
  <si>
    <t>Pact Nigeria</t>
  </si>
  <si>
    <t>American Jewish World Service, AJWS</t>
  </si>
  <si>
    <t>ViiV Healthcare Positive Action for Children Fund</t>
  </si>
  <si>
    <t>Niger State Agency for the Control of AIDS</t>
  </si>
  <si>
    <t>868.04</t>
  </si>
  <si>
    <t>PSJ provides rural communities in Niger State with essential health services and promotes community health by applying human rights and social justice principles.</t>
  </si>
  <si>
    <t>Our grant supports the Integrated Health and Education Project, which utilizes mobile health units to provide basic health services and health education to children.</t>
  </si>
  <si>
    <t>Niger State in Nigeria is home to over 4 million people, many of whom live in impoverished rural areas. Individuals residing in rural communities face numerous economic, infrastructural, and cultural barriers that prevent them from realizing their fundamental human rights, particularly access to healthcare. All too often, they must travel long distances to reach a health facility, and in most cases, the shortage of qualified staff and essential supplies limits the services they receive. The lack of access to healthcare is reflected in poor national health indicators. According to the World Health Organization, 197 out of every 1,000 children in Nigeria never make it to the age of 5, and those who survive only live for an average of 47 years. While there is a dearth of reliable and disaggregated data on rural regions, it is commonly believed that health indicators in these areas are much worse.</t>
  </si>
  <si>
    <t>Founded in 2003 by young local doctors, Physicians for Social Justice (PSJ) works to provide rural communities in Niger State with essential health services and to promote community health by advancing human rights and social justice. The organization's mobile health clinic program takes medical teams composed of a doctor, a nurse, and two community outreach workers to remote, rural villages to provide basic health services, including medical screenings, treatment, and health education, to over 3,700 children and youth, from infancy to age 24. In addition, the group's family-centered program for vulnerable children who have lost one or both parents to HIV/AIDS provides educational and nutritional support to orphans in remote communities. An avid advocate of human rights and social justice, PSJ focuses on empowering rural communities with education on their rights and also advocates locally and nationally to ensure the government's adoption of inclusive health services and policies. In 2010 the organization won the joint UNDP/UNAIDS Red Ribbon Award and Dr. Chukwumuanya Igboekwu, the group's founder and director, was an International Center for Tolerance Education fellow in 2006.</t>
  </si>
  <si>
    <t>Through this project, PSJ provides preventive and essential health services to over 3,500 school-going children in the Mashegu region of Niger State. PSJ's mobile health teams regularly visit local primary schools to provide basic health services, including treatment of endemic infections, provision of immunizations, and distribution of vitamins. Through anti-AIDS clubs the health teams' outreach workers offer life skills education with an emphasis on HIV/AIDS and hygiene. PSJ focuses on building the capacity of teachers and administrative authorities to embed a health focus in the schools. In addition to educating teachers and school authorities on the health, nutrition, and hygiene needs of children, PSJ works with local communities to establish Parent and Teacher Associations that work on developing healthy schools.</t>
  </si>
  <si>
    <t>PSJ launched its first website and bought new computers last year, strengthening its information technology capacity.</t>
  </si>
  <si>
    <t>PSJ's organizational budget is lower in Year 5 because its new funding from Pact Nigeria and King Baudouin Foundation was secured at the end of the organization's fiscal year and is therefore not reflected in the organizational expenditure budget.</t>
  </si>
  <si>
    <t>868.03</t>
  </si>
  <si>
    <t>Niger State in Nigeria is home to over 4 million people, many of whom live in impoverished rural areas. Individuals residing in rural communities face numerous economic, infrastructural, and cultural barriers that prevent them from realizing their fundamental human rights, particularly access to healthcare. All too often, they must travel long distances to reach a health facility, and in most cases, the shortage of qualified staff and essential supplies limits the services they receive. The lack of access to healthcare is reflected in poor national health indicators. According to the World Health Organization, 197 out of every 1,000 children in Nigeria never make it to the age of 5, and those who survive only live for an average of 47 years. While there is a dearth of reliable and disaggregated data on rural regions, it is commonly believed that health indicators in these areas are much worse. Furthermore, during the extended illness in 2009 and 2010 of President Yar'Adua, an acting president was not appointed, creating a leadership vacuum that made it impossible for decisions on key expenditures to be made, further weakening investment in and access to healthcare in rural areas.</t>
  </si>
  <si>
    <t>Founded in 2003 by young local doctors, Physicians for Social Justice (PSJ) works to provide rural communities in Niger State with essential health services and to promote community health by advancing human rights and social justice. The organization's mobile health clinic program takes medical teams composed of a doctor, a nurse, and two community outreach workers to remote, rural villages to provide basic health services, including medical screenings, treatment, and health education, to over 3,500 children and youth, from infancy to age 24. In addition, the group's family-centered program for vulnerable children who have lost one or both parents to HIV/AIDS provides educational and nutritional support to orphans in remote communities. An avid advocate of human rights and social justice, PSJ focuses on empowering rural communities with education on their rights and also advocates locally and nationally to ensure the government's adoption of inclusive health services and policies. Dr. Chukwumuanya Igboekwu, the group's founder and director, was an International Center for Tolerance Education fellow in 2006.</t>
  </si>
  <si>
    <t>Through this project, PSJ provides preventive and essential health services to 3,400 school-going children in the Mashegu region of Niger State. The lack of an expenditure framework for the Mashegu government, due to the national power vacuum, has made it difficult for local authorities to fulfill many of their commitments, including providing water and sanitation facilities in rural primary schools. PSJ's mobile health teams regularly visit local primary schools to provide basic health services, including treatment of endemic infections, provision of immunizations, and distribution of vitamins. The health teams' outreach workers offer life skills education with an emphasis on HIV/AIDS and hygiene. PSJ focuses on building the capacity of teachers and administrative authorities to embed a health focus in the schools. In addition to educating teachers and school authorities on the health, nutrition, and hygiene needs of children, PSJ works with local communities to establish Parent and Teacher Associations that work on developing healthy schools.</t>
  </si>
  <si>
    <t>PSJ counts children receiving one-time support or health services through its programs as being served directly.</t>
  </si>
  <si>
    <t>Expanding its staff capacity, PSJ hired an accounting and fundraising officer and a program manager. In addition, two staff members attended a workshop on building sustainable organizations.</t>
  </si>
  <si>
    <t>Center for Development and Population Activities</t>
  </si>
  <si>
    <t>868.02</t>
  </si>
  <si>
    <t>The Integrated Health and Education Project utilizes mobile health units to provide basic health services and health education to children.</t>
  </si>
  <si>
    <t>Niger State in Nigeria is home to over 4 million people, many of whom live in impoverished rural areas. Individuals residing in rural communities face numerous economic, infrastructural, and cultural barriers that prevent them from realizing their fundamental human rights, particularly access to healthcare. All too often, they must travel long distances to reach a health facility, and in most cases, the shortage of qualified staff and essential supplies limits the services they receive. The lack of access to healthcare is reflected in poor national health indicators. According to the World Health Organization, 197 out of every 1,000 children in Nigeria never make it to the age of 5, and those who survive only live for an average of 47 years. While there is a dearth of reliable and disaggregated data on rural regions, it is commonly believed that the health indicators in these areas are much worse.</t>
  </si>
  <si>
    <t>Found in 2003 by young doctors, Physicians for Social Justice (PSJ) works to provide rural communities in Niger State with essential health services and to promote community health by advancing human rights and social justice. The organization's mobile health clinic program takes medical teams composed of a doctor, a nurse, and two community outreach workers to remote, rural villages to provide basic health services, including medical screenings, treatment, and health education. The organization does not merely provide medical services-a critical intervention in its own right-but also works with communities to address the root problems that prevent residents from attaining good health. For example, in the Mashegu district of Niger State, PSJ has worked with local villages to develop an insurance plan whereby community members contribute $1 per month as a premium to a common illness fund that they manage through a board of trustees. An avid advocate of human rights and social justice, PSJ focuses on empowering rural communities with education on their rights and also advocates locally and nationally to ensure the adoption of inclusive health services and policies. Dr. Chukwumuanya Igboekwu, the group's founder and director, was an International Center for Tolerance Education fellow in 2006.</t>
  </si>
  <si>
    <t>935.03</t>
  </si>
  <si>
    <t>Poder Joven</t>
  </si>
  <si>
    <t>Poder Joven offers programs that promote literacy, life skills, critical thinking, and personal responsibility, with the aim of preventing children living in the violent and impoverished neighborhoods of downtown Medellín from abandoning their homes for the streets.</t>
  </si>
  <si>
    <t>Our grant supports the Casa Karah program, which serves school-going children aged 4 to 14 and focuses on traditional academic subjects as well as issues such as self-esteem, tolerance, social values, self-respect, and respect for the children's surroundings.</t>
  </si>
  <si>
    <t>The neighborhood of Guayaquil, in Colombia's second-largest city of Medellín, is well known locally as a focal point for prostitution, violence, drug dealing, and other illicit activities. Many of the families living in the neighborhood are poor rural migrants who moved to the city for economic opportunities that never materialized. Lacking the funds to buy or build their own homes, most live in dilapidated single-room apartments rented weekly by slumlords who charge exploitative rates, knowing that their tenants have few alternatives. It is common for a family of four to eight to live in a room measuring no more than 10 by 15 feet, in which they must somehow cook, eat, sleep, and store their meager belongings. Households are often led by single mothers, and domestic violence and child abuse are common. Many children turn to sniffing glue and abusing other substances for escape and end up living on the streets.</t>
  </si>
  <si>
    <t>Poder Joven provides constructive alternatives to the dangers of the streets through an educational program that promotes basic education as well as life skills, health, nutrition, emotional well-being, and positive values. The organization uses a highly participatory methodology that encourages children to reflect on their circumstances and assume responsibility for their future. One of the innovative aspects of Poder Joven's work is its use of a life plan through which children identify specific dreams and goals and then develop a concrete plan for realizing them. Poder Joven's work is based on a simple but important strategy: educate children to become active, contributing members of society and make them aware of their value as human beings so they can construct a worthy future for themselves and their families. Executive director Clared Jaramillo Duque is a dynamic community leader, teacher, and child rights advocate who has been with Poder Joven since its founding in 1995.</t>
  </si>
  <si>
    <t>The Casa Karah program provides assistance to 75 children aged 4 to 14 through an intensive four-hour curriculum, offered each weekday, that focuses on traditional academic subjects as well as issues such as self-esteem, tolerance, social values, self-respect, and respect for the children's surroundings. Activities teach the value of coexistence, self-improvement, avoiding drug use, personal responsibility, and responsible sexuality. Poder Joven ensures participants' attendance at school and pays all costs of matriculation and meals. Roughly half of the participants have not previously received any formal education. Medical assistance is provided on an ongoing basis. Workshops are conducted on topics such as hygiene, nutrition, vaccination, and personal and social welfare and are open both to the children and to their parents or guardians. Recognizing that communication is crucial to family interaction, Poder Joven promotes positive relationships among family members, involving parents in the educational activities of their children whenever possible.</t>
  </si>
  <si>
    <t>Timmy Foundation</t>
  </si>
  <si>
    <t>Global Teer</t>
  </si>
  <si>
    <t>10737</t>
  </si>
  <si>
    <t>Founded in 1995, Poder Joven provides constructive alternatives to the dangers of the streets through two educational centers that promote basic education as well as life skills, health, nutrition, emotional well-being, and positive values. The organization uses a highly participatory methodology that encourages children to reflect on their circumstances and assume responsibility for their future. Poder Joven's work is based on a simple but important strategy: educate children to become active, contributing members of society and make them aware of their value as human beings so they can construct a worthy future for themselves and their families. Executive director Clared Jaramillo Duque is a dynamic community leader, teacher, and child rights advocate who has been with Poder Joven since its founding.
Over the seven years of GFC's support to Poder Joven, the organization has almost doubled the number of children served, has more than doubled its organizational budget and has developed a motorcycle repair training center where youth are trained to refurbish and repair motorcycles, which generates a small but steady income stream for the organization. This pays for recurring costs (electricity, water, rent) associated with Casa Kara and Casa Maren, two educational centers that provide a total of 140 children per year aged 4 to 14 an intensive four-hour curriculum, offered each weekday, that focuses on traditional academic subjects as well as issues such as self-esteem, tolerance and self-respect. Poder Joven received organizational development support from GFC in 2007 and, as a result, reported a significant improvement in internal structure and capacity in terms of operational planning and financial planning for the medium and long term.</t>
  </si>
  <si>
    <t>2005:
5,000 USD in program support
1,000 USD in health and well being support
2006:
7,000 USD in program support
1,000 USD in health and well being support
2007:
10,000 USD in program support
2,000 USD in health and well being support
2008:
13,000 USD in program support
1,000 USD in health and well being support
10,000 USD in organizational development support
2009:
1,000 USD in health and well being support
15,000 USD in program support
2010:
15,000 USD in program support
2011:
15,000 USD in program support
1,000 USD in health and well being support</t>
  </si>
  <si>
    <t>10880</t>
  </si>
  <si>
    <t>13190</t>
  </si>
  <si>
    <t>Gisenyi</t>
  </si>
  <si>
    <t>Point d’Ecoute</t>
  </si>
  <si>
    <t>Listening Point</t>
  </si>
  <si>
    <t>Nicolette Nsabimana (GFC partner Centre Marembo, Rwanda)</t>
  </si>
  <si>
    <t>Over its six-year partnership with GFC, PE has achieved tremendous programmatic and operational growth as well as an increase in geographic reach. The organization now applies a holistic approach to its program design and implementation by focusing more on the root causes of children on the streets and how to work with the children, families, communities and other stakeholders to put in place preventive measures to the issue of street-based children. The organization, with GFC’s support and in partnership with the Ministry of Gender and Family Promotion, has completed and is currently implementing its child protection policy. With an Organizational Development award from GFC and utilizing the services of a local consultant, PE was guided to prepare its strategic and program replication plans which align with the new childcare policies of the Rwandan government. The organization has already started implementing most of the recommendations from the organizational development process. GFC program staff also provided PE with several capacity building packages either in person during site visits or online to respond to its expressed needs. These inputs have helped to improve internal financial controls, record keeping, board engagement, and strength, as well as the organization’s connections and relationships with government officials. PE staff learned a lot and shared their best practices both at the Rwanda grantees network meetings and during Knowledge Exchanges workshops. In a remarkable way, PE took advantage of GFC leveraging support to attract two France-based partners (International SOS and ECPAT International) who are currently funding its school preparedness and second-chance education programs for children removed from the streets. The quality of PE’s programs contributed to enhancing its visibility to catch the attention of the National Children Council and The Ministry of Local Government who are now helping the organization in its family tracing and reunion processes.</t>
  </si>
  <si>
    <t>The organization credits improvement in some OCI categories to a GFC organizational development award and guidance from other experienced GFC grassroots partners.</t>
  </si>
  <si>
    <t>ECPAT France</t>
  </si>
  <si>
    <t>SOS</t>
  </si>
  <si>
    <t>12849</t>
  </si>
  <si>
    <t>counseling, rent, staff stipends, and network meetings.</t>
  </si>
  <si>
    <t>Point d’Ecoute (PE) protects street children and other vulnerable children and empowers them to lead self-sufficient lives.</t>
  </si>
  <si>
    <t>GFC supports PE’s reintegration program, which provides a safe space, counseling, basic literacy courses, a daily meal, and showers to boys between the ages of 7 and 19.</t>
  </si>
  <si>
    <t>In the past year, PE focused on putting in place the organizational structures prescribed by a GFC-supported organizational development consultancy. The organization also worked on aligning its programs in accordance with the new policies of the Rwandan government regarding the rehabilitation and reintegration of street-based children. PE now has a comprehensive approach to reaching and protecting children on the streets, which involves providing psychosocial support and helping them to acquire livelihood skills. Due to its improved programs and enhanced visibility, PE, with GFC support, has been able to attract new donors such as ECPAT International and SOS France.</t>
  </si>
  <si>
    <t>PE’s outstanding outreach programs resulted in more children contacting the organization for support, and more children were also referred to the organization.</t>
  </si>
  <si>
    <t>The organizational development process helped PE to improve several of its OCI scores.</t>
  </si>
  <si>
    <t>Improved capacity of PE’s team due to the GFC-supported organizational development process contributed to the organization attracting support from donors such as International SOS (France).</t>
  </si>
  <si>
    <t xml:space="preserve">ECPAT International </t>
  </si>
  <si>
    <t xml:space="preserve">SOS International </t>
  </si>
  <si>
    <t>12490</t>
  </si>
  <si>
    <t>a program officer’s salary; healthcare, food, and rehabilitation for youth removed from the streets; and preparation for program replication.</t>
  </si>
  <si>
    <t xml:space="preserve">Due to improvement in its work and enhanced visibility, PE was able to attract funding from the local government for the first time last year. The organization’s staff received training in child rights and child protection, which has helped them to more actively engage the community. PE learned from and shared with peer organizations by participating in the National Forum against HIV/AIDS and staying an active member of the country-level network of GFC partners in Rwanda. The director also participated in the West Africa Knowledge Exchange in Accra, which focused on staff development and resource mobilization for sustainable growth. Through a GFC organizational development award, PE worked with an independent consultant to develop a more robust fundraising plan and a long-term program strategy. The organization also received intensive mentoring support from GFC program officers as well as from an experienced former GFC partner in Rwanda with in-depth understanding of community development and youth empowerment initiatives. In addition, PE received an opportunity grant to help the organization maintain regular access to the Internet and improve its financial record-keeping system. In the coming year, GFC will work with PE to ensure that all the support it has received translates into attracting new funders and strengthening the quality of its programs. </t>
  </si>
  <si>
    <t>PE completed a series of trainings as part of an ongoing organizational development process and also benefited from mentorship support from other GFC partners, resulting in increased OCI scores.</t>
  </si>
  <si>
    <t>SOS France</t>
  </si>
  <si>
    <t>Acting For Life</t>
  </si>
  <si>
    <t>12121</t>
  </si>
  <si>
    <t>administrative costs and reintegration program expenses.</t>
  </si>
  <si>
    <t>In the past year, PE made significant programmatic progress in a number of areas. It hired more experienced staff to strengthen its family tracing and reintegration processes. It also initiated a new system for following up on reintegrated beneficiaries. Additionally, PE worked with a more experienced GFC grantee partner in Rwanda, Centre Marembo, to help improve PE’s understanding of child protection and child rights. PE participated in a GFC webinar on ML&amp;E, which resulted in the development of a data collection tool to help track the outcomes and impact of the organization’s interventions. With guidance from GFC, PE is in the process of putting in place an internal control system to help improve its financial record-keeping system. Due to the comprehensiveness of its program and the commitment of its team, PE has been accepted as a key member of a national network of organizations addressing the needs of street-based children. PE also joined the Joint Action Development Forum at the district level to learn more from others doing similar work and to share its own experience. GFC will continue to provide guidance to PE on aggressively positioning itself to attract new donors and on generating funds internally to support its programs.</t>
  </si>
  <si>
    <t>The reduction in the number of children served is because PE decided to concentrate on just a few communities to have a greater impact.</t>
  </si>
  <si>
    <t>In year 1, PE successfully completed the implementation of a three-year project supported by the United Nations World Food Program, resulting in a sharp reduction in its expenditure budget in year 2.</t>
  </si>
  <si>
    <t>11792</t>
  </si>
  <si>
    <t>health insurance for the children, administrative costs for the reintegration program, and a stipend for an additional counselor.</t>
  </si>
  <si>
    <t xml:space="preserve">Point d'Ecoute protects street children and other vulnerable children and empowers them to lead self-sufficient lives. </t>
  </si>
  <si>
    <t>GFC supports Point d'Ecoute's reintegration program, which provides a safe space, counseling, basic literacy courses, a daily meal, and showers to boys between the ages of 7 and 19.</t>
  </si>
  <si>
    <t>11322</t>
  </si>
  <si>
    <t>Point d’Ecoute protects street children and other vulnerable children and empowers them to lead self-sufficient lives.</t>
  </si>
  <si>
    <t>GFC supports the organization’s reintegration program, which provides a safe space, counseling, basic literacy courses, a daily meal, and showers to boys between the ages of 7 and 19.</t>
  </si>
  <si>
    <t>With sandy beaches and resorts along Lake Kivu, paved main roads, and many businesses in development, the city of Gisenyi, located in western Rwanda, is growing quickly. Gisenyi is next to Goma, which lies across the border in the Democratic Republic of the Congo (DRC), and Gisenyi's growth is especially impressive after decades of instability. Gisenyi was at the heart of the 1994 genocide and was a center of anti-Tutsi sentiment. It became a magnet  for thousands of displaced Rwandans as they sought refuge in the DRC in 1994, and became a place of transit and instability again in 1997 when many refugees returned home. Today, despite the city's efforts to rebuild and overcome its socioeconomic challenges, orphans and street children remain a part of this legacy. Without access to education, healthcare, and adult supervision, these children are unable to reach their full potential, and most turn to petty theft and crime in order to survive.</t>
  </si>
  <si>
    <t>Point d'Ecoute was founded in 1998 to identify and protect vulnerable and street children and to empower them to lead self-sufficient lives. The organization works with children and youth who are fleeing rural areas of Gisenyi due to poverty or family tensions, or who are forced to become heads of households as their parents seek better economic opportunities outside Gisenyi or across the border in the DRC. Through a network of community volunteers who act as overseers, the organization works hand in hand with the communities that it serves and into which the children are eventually reintegrated. Since its inception, Point d'Ecoute has reached over 2,500 children and youth through its programs and regularly follows up with most of them, even those who are no longer directly served by the organization. Aloys Kaberuka, the founder and executive director of Point d'Ecoute, has been working in the area of child protection for over 18 years, including while he was a refugee in the DRC.</t>
  </si>
  <si>
    <t>The only organization working with street children in Gisenyi, Point d'Ecoute has three core programs: the Young Mothers Empowerment Program, the Academic Support Program for vulnerable and previously reintegrated street children, and the Street Children Reintegration Program. The Street Children Reintegration Program is centered around Point d'Ecoute's drop-in center, the only one of its kind in Gisenyi, which provides a safe space, counseling, basic literacy courses, a daily meal, and showers to an average of 50 boys between the ages of 7 and 19. From the moment a child starts coming to the center, he or she has a reintegration plan that is prepared with a counselor. Within six months, the children are reintegrated into the community and enrolled in school. Youth over the age of 15 follow a six-month vocational training program and are housed in youth-led group homes that are overseen by community members.</t>
  </si>
  <si>
    <t>As the only organization working with street children in Gisenyi, Point d'Ecoute is respected and trusted by community members. The staff's commitment to and passion for supporting vulnerable children is rooted in personal triumph, as many of the counselors are former street children who were supported by the organization. GFC's support will help Point d'Ecoute to continue on its strong path of growth and allow the organization to invest more in its organizational and staff capacity. Point d'Ecoute has already identified two organizational priorities: increasing staff capacity in child psychosocial counseling and training a second line of management. GFC's initial grant will be used to hire an additional counselor and for health insurance expenses for the children served by Point d'Ecoute.</t>
  </si>
  <si>
    <t>SOS Enfants</t>
  </si>
  <si>
    <t>Acting for Life</t>
  </si>
  <si>
    <t>11133</t>
  </si>
  <si>
    <t>Potohar Organization for Development Advocacy</t>
  </si>
  <si>
    <t>Potohar Organization for Development Advocacy (PODA) was founded in 2003 to strengthen support for gender equality, diversity, and democracy by building the capacity of rural communities to promote economic, social, cultural, and political rights. Focusing on early childhood development, basic education, health, nutrition, children's rights, and community involvement, PODA expended its work to relief activities during several natural disasters. 
A GFC partner since 2004, PODA has increased its budget more the eightfold from $30,000 in 2004 to $251,039 in 2011. GFC successfully leveraged $18,000 in funding for PODA from EMpower. The organization also received three emergency grants from GFC to aid in its emergency relief efforts during the 7.6 magnitude earthquake that struck Pakistan in 2005 and heavy monsoon flooding in 2007 and 2010.
PODA also participated in three knowledge exchanges: GFC's first knowledge exchange in 2005, the Crisis Recovery and Renewal Exchange in 2007, and the Grassroots Girls Knowledge Exchange in 2009.</t>
  </si>
  <si>
    <t>1768.04</t>
  </si>
  <si>
    <t>PODA builds the capacity of rural communities to promote economic, social, cultural, and political rights in order to strengthen support for gender equity, diversity, and democracy.</t>
  </si>
  <si>
    <t>Our grant supports PODA's educational and capacity-building program, which offers vocational training to youth to increase their earning potential, and its Child Rights Support and Education Center, which provides skills development training, psychosocial support, and recreational opportunities for waste-picking children and youth aged 8 and up.</t>
  </si>
  <si>
    <t>The largely rural Chakwal district of Pakistan has a predominantly agricultural economy, with a very small industrial sector. Due to a lack of government social services for rural youth, most young villagers are forced to live a life of low expectations and unmet needs, with inadequate access to education, healthcare, employment, and skills training. Current socioeconomic conditions, including ingrained gender discrimination and violence, poverty, unemployment, and lack of income from agriculture, prompt young villagers to leave their homes and venture into the towns and cities in search of a better life. For lack of better opportunities, a large number of young men join the national army after completing high school. The remaining youth usually leave for the cities to find a job or learn a skill, leading to a drain of the rural population. In the past few years, increased political instability in the region has forced hundreds of families to migrate to safer areas and further disrupted the educational system.</t>
  </si>
  <si>
    <t>Potohar Organization for Development Advocacy (PODA) has worked since 2003 to strengthen support for gender equity, diversity, and democracy by building the capacity of rural communities to promote economic, social, cultural, and political rights. In response to the enormous need after the devastating Pakistan earthquake in 2005, PODA's activities expanded to include relief work for affected populations, particularly vulnerable children. PODA's regular programs are focused on early childhood development, basic education, health, nutrition, sanitation, children's rights, and community involvement. Organization founder and director Sameena Nazir is a well-known advocate, speaker, and scholar on women and children's rights.</t>
  </si>
  <si>
    <t>PODA's educational and capacity-building program provides vocational training to youth to increase their income-earning potential and sets up ventures that will be beneficial for the communities PODA serves. The program also utilizes traditional sports to engage rural children in education, works to improve the quality of rural education, and teaches young boys and girls about the theory and practice of entrepreneurship. The program continues to work toward its goal of launching small-scale businesses as models of child- and youth-led enterprises. Last year, PODA launched a Child Rights Support and Education Center for waste-picking children and youth in Chakwal. Children age eight and up work from sun up to sun down sorting through garbage for metal, glass bottles, and other items that they can sell. The center provides skills development training for children, psychosocial support, and recreational opportunities for children.</t>
  </si>
  <si>
    <t>PODA significantly increased the number of children directly and indirectly reached due to funding from UNICEF to set up 50 child protection centers for flood-affected children.</t>
  </si>
  <si>
    <t>PODA received two large one-time grants from UNICEF for flood relief work last year, resulting in the large increase in budget.</t>
  </si>
  <si>
    <t>1768.03</t>
  </si>
  <si>
    <t>Our grant supports PODA's educational and capacity-building program, which provides vocational training to youth to increase their earning potential, and its Early Childhood Education and Development Center, which promotes indigenous cultures, languages, and traditions to combat religious extremism for children aged 3 and above.</t>
  </si>
  <si>
    <t>The largely rural Chakwal district of Pakistan has a predominantly agricultural economy, with a very small industrial sector. Due to a lack of government social services for rural youth, most young villagers are forced to live a life of low expectations and unmet needs, with inadequate access to education, healthcare, employment, and skills training. Current socioeconomic conditions, including ingrained gender discrimination and violence, poverty, unemployment, and lack of income from agriculture, prompt young villagers to leave their homes and venture into the towns and cities in search of a better life. For lack of better opportunities, a large number of young men join the national army after completing high school. The remaining youth usually leave for the cities to find a job or learn a skill, leading to a drain of the rural population. In the past few years, increased political instability in the region has forced hundreds of families to migrate to safer areas and further disrupted the educational system, as youth and schools are often targeted by militants.</t>
  </si>
  <si>
    <t>Potohar Organization for Development Advocacy (PODA) has worked since 2003 to strengthen support for gender equity, diversity, and democracy by building the capacity of rural communities to promote economic, social, cultural, and political rights. In response to the enormous need after the devastating Pakistan earthquake in 2005, PODA's activities expanded to include relief work for affected populations, particularly vulnerable children. PODA's regular programs are focused on early childhood development, basic education, health, nutrition, sanitation, children's rights, and community involvement. Rising security concerns and recent violence in Pakistan have posed new challenges for PODA, and the organization is taking extra precautionary measures to protect its staff and program participants. Organization founder and director Sameena Nazir is a well-known advocate, speaker, and scholar on women and children's rights.</t>
  </si>
  <si>
    <t>PODA's educational and capacity-building program provides vocational training to youth to increase their income-earning potential and sets up ventures that will be beneficial for the communities PODA serves. The program also utilizes traditional sports to engage rural children in education and works to improve the quality of rural education. Covering the districts of Attock, Chakwal, Islamabad, Jhelum, Mianwali, and Rawalpindi, the program teaches young boys and girls about the theory and practice of entrepreneurship. The program continues to work toward its goal of launching small-scale businesses as models of child- and youth-led enterprises. Anticipated businesses include bookstores, gift shops, seed and plant stores, agriculture and farming tool stores, and office stationery and supply stores. Last year, the program implemented a pilot project, an Early Childhood Education and Development Center that serves children aged 3 and up. The center will promote indigenous cultures, languages, and traditions in an effort to combat religious extremism and as an alternative to Madrassa schools in rural areas.</t>
  </si>
  <si>
    <t>PODA concentrated its efforts on two areas, decreasing its direct beneficiaries but intensifying its programs and outreach in the focused areas.</t>
  </si>
  <si>
    <t>Teachers Without Borders</t>
  </si>
  <si>
    <t>United Methodist Church</t>
  </si>
  <si>
    <t>10627</t>
  </si>
  <si>
    <t>1768.02</t>
  </si>
  <si>
    <t>PODA's educational and capacity building program provides vocational training to youth to increase their earning potential, and its Children's Rights Center project promotes indigenous cultures, languages, and traditions to combat religious extremism.</t>
  </si>
  <si>
    <t>PODA changed its strategy to work more in depth and on a daily basis with a smaller group of children.</t>
  </si>
  <si>
    <t>PODA has been increasingly engaged in community relations and advocacy in response to the current political situation and the need for civil society mobilization.</t>
  </si>
  <si>
    <t>1574.03</t>
  </si>
  <si>
    <t>Pravah</t>
  </si>
  <si>
    <t>Pravah encourages young people to become social entrepreneurs and agents of change and to facilitate positive change in society.</t>
  </si>
  <si>
    <t>Our grant supports the Change Looms fellowship program, which provides funding and capacity-building training to young social entrepreneurs addressing critical social needs for the most marginalized sectors of the population</t>
  </si>
  <si>
    <t>In the next five years, over 150 million young people will enter the job market in India, far outstripping the employment opportunities available. Currently, young people between the ages of 15 and 24 constitute nearly 19 percent of the total population in India, yet an estimated 59 percent of this group remains unemployed. Lack of education and literacy continues to pose huge challenges for this young population. In some cases, educational opportunities don't exist; in others, the quality of education does not adequately incorporate factors such as social, environmental, and equitable change. More often than not, the educational system neglects to provide the life skills and tools that allow young people to become entrepreneurs; yet entrepreneurship is a large-scale alternative that could address the employment gap while focusing not only on income generation but also on impacting social change.</t>
  </si>
  <si>
    <t>Pravah was founded in 1993 by a group of young professionals whose vision was to direct the creativity, energy, and innovation of young people toward promoting a movement for social action within India. The essence of Pravah is a flow of knowledge, ideas, experiences, feelings, and expressions among youth to bring about positive social change. Pravah believes that by facilitating youth as potential change makers, by helping them move beyond the self to society, they will be able to fulfill their roles as socially responsible citizens. Its programs for adolescents work with students in school to mainstream citizenship and life skills education, and bring together urban and rural youth to enhance diversity and tolerance. Pravah also promotes youth volunteerism through the SMILE program, reaching out to students in colleges and from urban slum communities. Executive director Meenu Venkateswaran is one of the founding members of Pravah and has over 20 years of management experience. Ashraf Patel, another founding member, was an Ashoka fellow.</t>
  </si>
  <si>
    <t>Started in 2004 in partnership with Ashoka, Change Looms is a unique program that recognizes young social entrepreneurs as exceptional citizens and supports them in their endeavors toward social change. The program works to ensure that young people gather the insights, opportunities, and skills they need to pursue their aspirations. Targeting entrepreneurs between the ages of 17 and 27, Change Looms fellowships are given to individuals addressing critical social needs for the most marginalized and vulnerable sectors of the population. Each year, six to ten fellows from around the country are selected; as part of the fellowship, each fellow is awarded a small stipend to seed his or her endeavor. In addition, finalists attend a weeklong capacity-building workshop where they learn to develop their social entrepreneurial skills. Pravah also assists with networking and building partnerships between different groups to further maximize sharing and learning opportunities.</t>
  </si>
  <si>
    <t>Ashoka</t>
  </si>
  <si>
    <t>Misereor International</t>
  </si>
  <si>
    <t>Voluntary Service Organisation</t>
  </si>
  <si>
    <t>10725</t>
  </si>
  <si>
    <t>Established in 1993 by a group of young professionals, Pravah works to direct the creativity, energy, and innovation of young people to foster social action within India. Lack of educational opportunities, in conjunction with other social, environmental, and economic factors, can prevent young people from obtaining the skills and tools needed to become entrepreneurs. Through its programs, Pravah encourages a flow of knowledge, ideas, experiences, feelings, and expressions to bring about positive social change. The organization's main programs include the SMILE program, which promotes youth volunteerism; the Adolescent Intervention program, which works with children and youth between the ages of 13 and 17 to inspire them to be active citizens; and the Change Looms Fellowship Program, which recognizes young social entrepreneurs and supports their endeavors toward social change. 
During the past five years, Pravah has increased its annual budget, from $280,620 in 2006 to $493,864 in 2010. Through GFC's support, Pravah has strengthened the Change Looms Fellowship Program, which began in 2004 as a partnership with Ashoka, increasing the program's outreach to over 100 organizations across India to support 15 teams of Change Loom fellows. Pravah has continuously evolved in organizational capacity and programmatic depth and has organized 15 exposure visits to peer organizations in the US and India for staff development and to encourage second-line leadership. Pravah also participated in GFC's 2008 Enterprise and Learning Knowledge Exchange. GFC has successfully leveraged additional funding for Pravah: $18,150 from Asha for Education and $6,980 from Microsoft.</t>
  </si>
  <si>
    <t>2007:
6,000 USD in program support
2008:
8,000 USD in program support
1,000 USD in health and well being support
2009:
1,000 USD in opportunity support
1,000 USD in health and well being support
10,000 USD in program support
2010:
10,000 USD in program support
2011:
11,000 USD in program support</t>
  </si>
  <si>
    <t>12993</t>
  </si>
  <si>
    <t>Kharkiv</t>
  </si>
  <si>
    <t>Pravo Vibora</t>
  </si>
  <si>
    <t>The Right of Choice</t>
  </si>
  <si>
    <t>Viktor Liakh (East Europe Foundation, Ukraine)</t>
  </si>
  <si>
    <t xml:space="preserve">salaries and equipment for the rehabilitation center. </t>
  </si>
  <si>
    <t>Pravo Vibora provides physical rehabilitation for children with disabilities, offers educational and employment support for youth, and conducts outreach to overcome negative stereotypes about people with disabilities.</t>
  </si>
  <si>
    <t>GFC supports the rehabilitation center, which provides physical rehabilitation and psychosocial support to children with disabilities.</t>
  </si>
  <si>
    <t xml:space="preserve">Over the course of its partnership with GFC, Pravo Vibora has evolved and developed numerous aspects of its organizational capacity. The organization continuously trained its staff on modern rehabilitation and management techniques. Pravo Vibora’s Mother’s School and parents’ association, in particular, have thrived during the GFC partnership. With GFC support, the organization renovated most of its rehabilitation center. In the middle of Pravo Vibora’s relationship with GFC, the conflict in southeastern Ukraine drove thousands of people from Donbass toward Pravo Vibora’s city of Kharkiv. GFC provided an emergency grant to help Pravo Vibora with the first wave of refugees with disabilities coming to the organization, and the organization has continued to take in new beneficiaries, many of them refugees. The organization now serves more than seven times as many children and youth as it did at the beginning of the GFC relationship. Pravo Vibora’s sources of funding have become more sustainable: the organization has improved its local sources of funding and its relationship with local government, continues to raise money through GlobalGiving, and recently introduced a small but important income-generating project. </t>
  </si>
  <si>
    <t xml:space="preserve">The organization continued to expand the number of participants that they were able to reach through their expanded presence in their city. </t>
  </si>
  <si>
    <t>National Assembly of the Disabled of Ukraine</t>
  </si>
  <si>
    <t>Kharkiv Charitable Fund Agora</t>
  </si>
  <si>
    <t>12700</t>
  </si>
  <si>
    <t xml:space="preserve">summer rehabilitation camp expenses, rent, and utilities. </t>
  </si>
  <si>
    <t>During the past year, Pravo Vibora continued its services at its rehabilitation center while working on several Ukrainian and international projects. One of these, called Road to Independence, which was run jointly with a Bulgarian organization, tested models for helping blind youth live independently and integrate into society. Thirty young people participated in this program. Pravo Vibora also partnered with organizations from the war-torn Donetsk and Luhansk oblasts on a project called Bringing a Story to the Children of War, which helps children living with disabilities who have been affected by the Donbass conflict. Pravo Vibora also initiated a multi-directional social enterprise that includes the production of energy-saving electrode boilers, the production of books and manuals for children with severe visual impairments, and career opportunities for blind masseurs.</t>
  </si>
  <si>
    <t>GLOBAL GIVING FOUNDATION INC</t>
  </si>
  <si>
    <t>International Charitable Foundation "German-Ukrainian networ</t>
  </si>
  <si>
    <t>Department of Labour and Social Affairs</t>
  </si>
  <si>
    <t>Employment Center</t>
  </si>
  <si>
    <t>12336</t>
  </si>
  <si>
    <t>the Mother's School program, rent, utilities, and transportation.</t>
  </si>
  <si>
    <t>The past year was an extremely challenging one for Pravo Vibora. The war in eastern Ukraine affected Pravo Vibora in many direct ways: the organization helped care for many refugees from the war zone; the organization lost significant funding from some Russian donors; and high inflation caused the organization’s core costs to rise and donations made in Ukrainian hryvnias to be worth a lot less. Despite these enormous challenges, the organization has continued to improve the quality of its services for disabled children, and served as many children as it could with far fewer financial resources than it had in the previous year. To assist the organization during this critical period, GFC provided an emergency grant during the past year. GFC will continue to support Pravo Vibora with significant inputs during this difficult time for the organization.</t>
  </si>
  <si>
    <t>Due to a significant decrease in funding available, Pravo Vibora could not serve as many children last year.</t>
  </si>
  <si>
    <t>Despite the loss of many Russian donors, Pravo Vibora successfully raised money through GlobalGiving, a process that increased its financial management and IT capacity.</t>
  </si>
  <si>
    <t>The organization’s budget decreased significantly due to the loss of one large Russian institutional donor and many other smaller Russian donors. Ukrainian donor contributions were also worth much less because of wartime inflation.</t>
  </si>
  <si>
    <t>GlobalGiing</t>
  </si>
  <si>
    <t>Grant from the local budget</t>
  </si>
  <si>
    <t>Individuals</t>
  </si>
  <si>
    <t>&amp;#1057;ompany	  "Hardizel"</t>
  </si>
  <si>
    <t>&amp;#1057;ompany	 'Slobozhanka`</t>
  </si>
  <si>
    <t>12043</t>
  </si>
  <si>
    <t>11915</t>
  </si>
  <si>
    <t>the Mother’s School program, a creativity contest, rent, and utilities.</t>
  </si>
  <si>
    <t xml:space="preserve">Pravo Vibora provides physical rehabilitation for children with disabilities, offers educational and employment support for youth, and conducts outreach to overcome negative stereotypes about people with disabilities. </t>
  </si>
  <si>
    <t>Pravo Vibora is continuously developing its capacity and programs. For example, the organization’s staff frequently participate in professional development activities connected to rehabilitative services. Pravo Vibora also hosted the 2013 Europe and Eurasia GFC Knowledge Exchange in Kharkiv, Ukraine, demonstrating the organization’s high level of professionalism and organizational skills. In addition, the organization built on its fundraising successes, including a successful GlobalGiving campaign. Pravo Vibora continues to serve as an example for other GFC partners in the former Soviet Union and will continue to benefit from GFC’s inputs.</t>
  </si>
  <si>
    <t>The organization increased its budget across the board by securing larger grants from existing donors and additional funding from new sources such as GlobalGiving.</t>
  </si>
  <si>
    <t>Global Given</t>
  </si>
  <si>
    <t>Novartis</t>
  </si>
  <si>
    <t>GSM Kievstar</t>
  </si>
  <si>
    <t>Hardisel</t>
  </si>
  <si>
    <t>Rotary</t>
  </si>
  <si>
    <t>11536</t>
  </si>
  <si>
    <t>the Mother's School program, rehabilitation equipment, and a creativity contest.</t>
  </si>
  <si>
    <t>During its partnership with GFC, Pravo Vibora has continued to deepen its funding base and increase its regional visibility as a leader in delivering rehabilitative services to children living with disabilities. Pravo Vibora director Valentina Butenko attended a GFC Knowledge Exchange in 2012, during which she forged close connections with other organizations in the former Soviet Union working with children living with disabilities. Pravo Vibora is continuing to grow and will benefit from additional GFC inputs and further time to diversify its funding sources.</t>
  </si>
  <si>
    <t>10797.01</t>
  </si>
  <si>
    <t>Our grant supports the rehabilitation center, which provides physical rehabilitation and psychosocial support to children with disabilities.</t>
  </si>
  <si>
    <t>Approximately 166,000 children with disabilities are living in Ukraine, about 2 percent of the country's total population of children. Ukrainian parents of children living with disabilities are still encouraged to follow the Soviet practice of sending their children to special institutions, where the children effectively became orphans. When they grow up, these children are ill prepared to enter an already difficult job market and lead independent lives, if they are allowed to leave state institutions at all. Other parents keep their children at home, believing that the children are incapable of receiving a quality education or getting a job. The children's conditions often deteriorate to the point where they cannot attend preschool or primary school, or even go out and socialize with other children. Social stigmatization remains a significant obstacle, as does the underfunded state social services, which remain incapable of assisting children with disabilities and their parents in receiving proper education and medical care.</t>
  </si>
  <si>
    <t>Founded in 2002 by socially active youth who were visually challenged, Pravo Vibora works with children and youth with disabilities, providing medical rehabilitation for children from birth to age 8 and educational and employment support for youth aged 16 to 24. Pravo Vibora also conducts a "Mothers' School" to teach mothers how to properly care for children with severe disabilities and to help them understand that their children can participate in society. The organization believes that the rehabilitation of children should be accompanied by support for their parents, as most of the mothers are low-income and unable to pay for rehabilitation services or equipment. Director Valentina Butenko has an academic and professional background in teaching visually challenged children and has created her own curriculum to develop the cognitive activity of children with visual impairments. She has been honored with awards at the national and local levels for her teaching and her work with children and youth.</t>
  </si>
  <si>
    <t>Rehabilitation Center: Pravo Vibora's primary program is its rehabilitation center, which regularly serves 60 children, from birth to age 8, who have disabilities such as cerebral palsy, Down syndrome, or severe visual impairments. The children visit the center at least once a week and, depending on their medical needs, receive physical rehabilitation, including intensive medical massage; psychosocial support; and speech therapy. The rehabilitation center is staffed by medical professionals, some of whom have created their own rehabilitative materials for use at the center. The center's goal is to improve the mental and physical abilities of children with disabilities so that the children can be better prepared for instruction at special schools, at home, and when possible, at regular schools. Older youth with disabilities who are part of Pravo Vibora's other support programs serve as regular volunteers at the center, where they take part in rehabilitation activities for younger children.</t>
  </si>
  <si>
    <t>Center for Rehabilitation of Blind Children</t>
  </si>
  <si>
    <t>10797</t>
  </si>
  <si>
    <t>Approximately 166,000 children are living with disabilities in Ukraine, about 2% of the total population of children.  Ukraine has been independent for 20 years, but many practices common in the Soviet Union, such as the treatment and attitude towards people with disabilities remain: parents of children living with disabilities are still encouraged to send their children to special institutions, where the children effectively became orphans and who are ill-prepared, if they are allowed to leave state institutions, to enter an already difficult job market and lead independent lives. Other parents keep their children at home, believing that the children are incapable of receiving a quality education and getting any kind of job.  Children with visual impairments are particularly vulnerable, as their conditions are often inherited or exacerbated by the poverty and lack of education of their families, who cannot afford crucial early detection and treatment. The children's conditions often deteriorate, and they cannot attend pre-school, primary schools, or even go out and socialize with other children. Social stigmatization remains a significant obstacle, as does underfunding of Ukraine' state social services, which remain incapable of assisting children with disabilities and their parents in providing proper education and medical care.</t>
  </si>
  <si>
    <t>Pravo Vibora was founded in 2002 by socially active youth that were visually challenged, and provides medical rehabilitation for children with disabilities as well as educational and employment support for youth about ready to enter university or the workforce. The organization also conducts outreach, including seminars and festivals, to overcome negative stereotypes about people with disabilities. In addition, Pravo Vibora conducts a "Mother's School" to train mothers to properly care for children with severe disabilities and to help them understand that their children can participate in society. The organization believes that the rehabilitation of children should be accompanied by support for their parents, and most of the mothers with children with disabilities are from low-income families, and are unable to pay for rehabilitation services or equipment. Director Valentina Butenko has an academic and professional background in teaching visually challenged children, and has developed her own program for the development of cognitive activity for children with visual impairments. She has been honored with awards both at the national level and local level for her teaching and work with children and youth.</t>
  </si>
  <si>
    <t>Pravo Vibora's primary program is their rehabilitation center, which regularly serves 60 children with disabilities such as cerebral palsy, down's syndrome, and severe visual impairments.  The children visit the center at least once a week and, depending on their medical needs, receive physical rehabilitation, including intensive medical massage, psycho-social support, speech therapy, computer classes, and fairy-tale therapy. The Rehabilitation Center's is staffed by medical professionals, some of whom have created their own rehabilitative materials for use at the center. The center's goal is to improve the mental and physical abilities of children with disabilities so that they can receive better education in school and participate in society. Older youth with disabilities that are part of Pravo Vibora's other support programs are also regular volunteers at the center, where they take part in rehabilitation activities for younger children. Twenty of these youth with disabilities now attend regular universities. GFC's grant will support general operating expenses and the purchase of special rehabilitation equipment for the center.</t>
  </si>
  <si>
    <t>International Renaissance Foundation</t>
  </si>
  <si>
    <t>12646</t>
  </si>
  <si>
    <t>Prayasam</t>
  </si>
  <si>
    <t>Endeavor</t>
  </si>
  <si>
    <t>salaries, communications, uniforms, and educational materials.</t>
  </si>
  <si>
    <t>Prayasam provides preventive health education, mentoring, nutritional supplements, and media training to children working in the brick kilns of Kolkata, with the goal of enabling them to break away from the oppressive cycle of poverty and become change agents in their community.</t>
  </si>
  <si>
    <t>GFC supports the Progti (Progress) program, which works through nonformal education centers to offer creative and artistic activities that are integrated with public awareness programs and involve the local community on issues such as child trafficking.</t>
  </si>
  <si>
    <t>Prayasam continues to deepen its impact in the communities in which it works. The organization gained international visibility after the founder, Amlan Ganguly, and three of the children served by Prayasam were featured in a documentary called "The Revolutionary Optimists," which was widely distributed and is also available on platforms such as Netflix. Prayasam took advantage of the Adobe Youth Voices program, an opportunity introduced by GFC, to set up the Prayasam Visual Basics Studio, which provides filmmaking and editing education to children from underprivileged backgrounds. The organization has also launched two local social enterprises to bring in additional funding: a small guest house for visitors to Kolkata and a community kitchen that serves Bengali delicacies. Prayasam staff participated in the South Asia Knowledge Exchange in Nepal last year, which helped the organization create a stronger regional network and gave the staff new ideas on fundraising and impact assessment.</t>
  </si>
  <si>
    <t>Percentage of program participants demonstrating a positive attitude toward school</t>
  </si>
  <si>
    <t>The Pumpkin Foundation</t>
  </si>
  <si>
    <t>The Window Foundation</t>
  </si>
  <si>
    <t>Govt. of India, Dept. of Labour</t>
  </si>
  <si>
    <t>11922</t>
  </si>
  <si>
    <t>salaries, administrative costs, and hygiene supplies.</t>
  </si>
  <si>
    <t xml:space="preserve">Prayasam provides preventive health education, mentoring, nutritional supplements, and media training to children working in the brick kilns of Kolkata, with the goal of enabling them to break away from the oppressive cycle of poverty and become change agents in their community. </t>
  </si>
  <si>
    <t>Prayasam continues to enhance its reputation as an international leader in providing innovative services to vulnerable children and youth. In particular, the organization is refining its already strong approach to providing media and technology training to vulnerable children. Prayasam took part in the Adobe Youth Voices program, and many of the organization’s staff and beneficiaries were closely involved in the Adobe Youth Voices summit in 2013. Prayasam’s work has attracted more funding from international donors, as well as international visibility; in the past year, Melinda Gates visited the organization and helped publicize its work through social media. The organization’s services are in great demand, but Prayasam is being cautious about growing too quickly and possibly weakening the quality of its services. Prayasam will continue to benefit from GFC inputs in leveraging and visibility as the organization is prepared for exit.</t>
  </si>
  <si>
    <t>Prayasam has an inspiring and innovative model and has increased its international exposure, which positions the organization as a rising star among GFC partners.</t>
  </si>
  <si>
    <t>Govt of India</t>
  </si>
  <si>
    <t>UPS Foundation</t>
  </si>
  <si>
    <t>Coco Flims</t>
  </si>
  <si>
    <t>11567</t>
  </si>
  <si>
    <t>educational materials, exposure visits, salaries, and nutritional supplements.</t>
  </si>
  <si>
    <t>Prayasam has shown impressive growth in its programs and has received international visibility due to its relationship with GFC. Through a large grant from UNICEF, the organization has expanded its reach throughout Kolkata. Director Amlan Ganguly and beneficiaries of Prayasam were featured in "The Revolutionary Optimists," a documentary supported by GFC. The documentary began screening across the US on March 29, 2013. The organization has received several value-added services, including an opportunity grant and participation in a Knowledge Exchange, and has also received digital media training through the Adobe Youth Voices program. GFC anticipates transitioning the organization for exit and will provide any additional inputs before exit planning.</t>
  </si>
  <si>
    <t>Coco Films</t>
  </si>
  <si>
    <t>10448.02</t>
  </si>
  <si>
    <t>Our grant supports the Progti (Progress) program, which works through nonformal education centers to offer creative and artistic activities that are integrated with public awareness programs and involve the local community on issues such as child trafficking.</t>
  </si>
  <si>
    <t>Prayasam reached a large number of children directly and indirectly through a partnership with Save the Children and UNICEF to create networks and safety nets for child domestic workers.</t>
  </si>
  <si>
    <t>National Child Labour Project</t>
  </si>
  <si>
    <t>Iti Sydney</t>
  </si>
  <si>
    <t>10448.01</t>
  </si>
  <si>
    <t>Our grant supports the Progti (Progress) program, which utilizes nonformal education centers to offer creative and artistic activities that are integrated with public awareness programs and involve the local community on issues such as child trafficking.</t>
  </si>
  <si>
    <t>Poverty, a pervasive problem in India, is nowhere more visible than in Kolkata. A 2009 UNDP report states that 75 percent of Indians live on less than two dollars a day. Brick kilns on the outskirts of Kolkata, known for notorious human rights violations, child labor, and hazardous working conditions, are often the only place where there is work available for migrant families. The migrants, living in abject poverty, flock to the kilns for seasonal work and are exploited by factory owners for their cheap, unskilled labor. An average-size brick kiln employs 250 to 300 laborers from 80 to 100 migrant families. The families live on the kiln site for the entire production period, usually the eight monsoon-free months. An estimated 30 to 50 children below 18 years of age reside in each of the 4,000 brick production units in the area, for a total of approximately 160,000 children. The brick kilns, far away from villages and local habitations, operate in isolation, and any government provisions benefiting the inhabitants are rarely or never enforced. Children are forced to work up to 16 hours a day, seven days a week, in temperatures that can exceed 104ºF. Most of these children suffer from malnutrition, frequent sickness, and work-related accidents, and will never have the opportunity to attend school.</t>
  </si>
  <si>
    <t>Founded in 1999, Prayasam aims to provide children working in the brick kilns with opportunities to break away from the oppressive cycle of poverty. Prayasam started with one nonformal education center and now provides nonformal and preventive health education, nutritional supplements, mentoring, and media training in 28 municipalities in seven districts of West Bengal. The organization's model focuses on empowering children as change agents by leading and participating in child rights discourse in the community. The child leaders then start to mold the physical and social environment in which they live in ways that will create a brighter future for their families. Prayasam actively engages with the community and government to ensure children's participation in formulating better public policies and services. Founder Amlan Kusum Ganguly, a lawyer and an Ashoka fellow, is one of eight public health leaders profiled in the documentary film The Revolutionary Optimists, produced by Stanford University. Additionally, he was awarded the Indian Achievers Award for Social Service by the Indian Achievers Forum for his work in sustainable change by empowering children.</t>
  </si>
  <si>
    <t>Prayasam operates multiple-activity nonformal education centers for children working in the brick kilns. The centers implement alternative and innovative education that is adapted to the lives of children in the brick-making community, reaching 292 children. Creative and artistic activities are utilized to engage the children in advocacy, such as poster campaigns to combat child trafficking. The centers involve families by holding adult literacy sessions every Sunday, and they also run a safe-pregnancy awareness program for expectant mothers. The centers consistently ask brick kiln owners to participate in meetings and events and actively seek the owners' financial investment in programs such as the provision of school uniforms and light meals for the children.</t>
  </si>
  <si>
    <t>Prayasam was able to reach a large number of children directly and indirectly through a partnership with Save the Children and UNICEF to set up networks and safety nets in Kolkata for child domestic workers.</t>
  </si>
  <si>
    <t>10448</t>
  </si>
  <si>
    <t>The Progti (Progress) program's nonformal education centers offer creative and artistic activities that are integrated with public awareness programs and involve the local community.</t>
  </si>
  <si>
    <t>12800</t>
  </si>
  <si>
    <t>Sierra Leone</t>
  </si>
  <si>
    <t>Freetown</t>
  </si>
  <si>
    <t>Precious Gems Rescue Mission</t>
  </si>
  <si>
    <t>Florence Kaindaneh (New Field Foundation, Sierra Leone)</t>
  </si>
  <si>
    <t>home visits to encourage families to send their children back to school, costs of school materials and operational expenses.</t>
  </si>
  <si>
    <t>Precious Gems Rescue Mission (PGRM) works to foster the potential of out-of-school children and break the cycle of
poverty among child beggars and children living on the streets by providing them with access to education.</t>
  </si>
  <si>
    <t>GFC supports PGRM’s community school program, which provides children of beggars and children from poor families with education and nutritional support in community centers.</t>
  </si>
  <si>
    <t>PGRM focused more last year on addressing issues related to recovery from the Ebola crisis. The organization revised its strategic plan to incorporate approaches to better support families in order to ensure that children return to and stay in school. Children who lost their parents to Ebola are also being supported by PGRM, with assistance from the local government and other local NGOs. Some of PGRM’s activities caught the attention of the media; the organization was featured by the Sierra Leone national television station in a program called "We Yus," and also received coverage from Sierra Leone newspapers for its work with children. As its visibility improved locally, PGRM connected with new partners who provided volunteers and in-kind support to the organization. Two such partners are Global Youth Network and the Bible Way Ministry.</t>
  </si>
  <si>
    <t>The number of children was lower because PGRM is still working with families to get children back to school after the Ebola epidemic.</t>
  </si>
  <si>
    <t>Low achievement was recorded in PGRM’s program outcome due to families’ slow recovery from the impact of the Ebola epidemic.</t>
  </si>
  <si>
    <t xml:space="preserve">World Food Programme </t>
  </si>
  <si>
    <t xml:space="preserve">Dunnet Educational Services   </t>
  </si>
  <si>
    <t>12237</t>
  </si>
  <si>
    <t>12387</t>
  </si>
  <si>
    <t>administrative costs and post-Ebola activities expenses.</t>
  </si>
  <si>
    <t>Precious Gems Rescue Mission (PGRM) works to foster the potential of out-of-school children and break the cycle of poverty among child beggars and children living on the streets by providing them with access to education.</t>
  </si>
  <si>
    <t>GFC supports PGRM's community school program, which provides children of beggars and children from poor families with education and nutritional support in community centers.</t>
  </si>
  <si>
    <t>PGRM has received close monitoring, guidance, and coaching from GFC as part of the process to assist the organization with overcoming weaknesses observed during GFC’s due diligence review. Though the process is still in progress, PGRM has improved its communications, developed a strategic plan, and invested in various aspects of staff training. Key staff members participated in a two-day training on the management of gender-based issues and on providing comprehensive psychosocial support to children whose lives have been heavily impacted by the Ebola epidemic. The organization also incorporated post-Ebola management initiatives into its programs. PGRM is working with the Sierra Leone Ministry of Education and Technology and experienced GFC partners to more thoroughly integrate its mobile education and community school programs so that children served by the mobile education program transition directly to the community school program. While using an emergency grant from GFC to support families during the height of the Ebola crisis, PGRM joined other local networks, and the organization is now beginning to integrate some promising practices from these networks to strengthen its connection with the communities it serves. PGRM has been invited to participate in its second GFC Knowledge Exchange, which will focus on how to achieve real community change through access to education, retention in school, and ensuring significant academic performance in a post-crisis environment. In the next year, GFC will support PGRM in solidifying its new management team and enhancing its visibility.</t>
  </si>
  <si>
    <t>Dunnet Educational Services</t>
  </si>
  <si>
    <t>Dr. Susie Long</t>
  </si>
  <si>
    <t>Bible Way Minisatries, C.O.O.L.J.C.</t>
  </si>
  <si>
    <t>World Food Programme (WFP)</t>
  </si>
  <si>
    <t>Gifts and donations</t>
  </si>
  <si>
    <t>11798</t>
  </si>
  <si>
    <t>staff salaries, uniforms, and learning and teaching materials.</t>
  </si>
  <si>
    <t xml:space="preserve">Precious Gems Rescue Mission (PGRM) works to foster the potential of out-of-school children and break the cycle of poverty among child beggars and children living on the streets by providing them with access to education. </t>
  </si>
  <si>
    <t>PGRM's capacity is low, and the organization is not responsive to emails, despite GFC’s two years of support and the grantee's participation in a Knowledge Exchange. The organization is transitioning from its mobile school program, which GFC previously supported, to running community center schools because the organization has mobilized a considerable number of children from the streets who need intensive learning and psychosocial support. GFC will work closely with PGRM this year to strengthen its capacity and guide the organization in program design and implementation.</t>
  </si>
  <si>
    <t>Dunnet Eductional Srvices</t>
  </si>
  <si>
    <t>Office of the First Lady</t>
  </si>
  <si>
    <t>Dr. Susi Llong</t>
  </si>
  <si>
    <t>11281</t>
  </si>
  <si>
    <t>teachers' salaries and educational equipment and materials.</t>
  </si>
  <si>
    <t>GFC supports PGRM’s mobile school program, which provides children of beggars and children from poor families with education and nutritional support aboard buses.</t>
  </si>
  <si>
    <t>Despite its innovative programming, PGRM has organizational capacity and staff challenges that need to be monitored and addressed through a site visit this year.</t>
  </si>
  <si>
    <t>11005</t>
  </si>
  <si>
    <t>PGRM works to foster the potential of out-of-school children and break the cycle of poverty among child beggars and children living on the streets by providing them with access to education.</t>
  </si>
  <si>
    <t>Our grant supports PGRM's Mobile School program, which provides children of beggars and children from poor families with education and nutritional support aboard buses.</t>
  </si>
  <si>
    <t>The civil war in Sierra Leone lasted over a decade and displaced half of the country's population, with large numbers of people fleeing provincial towns and villages to seek refuge in the capital of Freetown. Since the end of the war in 2002, many have permanently stayed in the capital in search of jobs and improved living conditions; it is estimated that up to a quarter of the country's population currently resides in Freetown. In a nation where the government is still undertaking the hefty task of reconstruction and where one in four people lives in extreme poverty, Freetown's increased population has resulted in significant pressure on food supplies and urban facilities and services. Many parents-the majority of whom are rural immigrants and have a strong agricultural background-are unemployed and struggle to provide for their families. Children, often alongside their parents, are forced to beg on the streets for food and money, sacrificing their opportunity to attend school and jeopardizing their chances of become self-sufficient and productive adults.</t>
  </si>
  <si>
    <t>Based in Freetown, Precious Gems Rescue Mission (PGRM) was established in 2010 to foster the potential of out-of-school children and break the cycle of poverty among child beggars and children living on the streets by providing them with access to education. Through its mobile school program, the only such program in Sierra Leone, the organization takes education beyond the four walls of schools and reaches child beggars who live in or around three slum areas of Freetown. In addition, with the support of social workers, PGRM's staff conducts home visits and works with parents to explain the value of education and how it can lead to a better life for their children. The organization uses an accelerated version of the national curriculum that has been adapted to the specific needs of the children. PGRM was established by Marion Graham, a teacher for over 30 years and the proprietress of a private preparatory school in Freetown. She created PGRM to reach out to children who have no access to formal schooling.</t>
  </si>
  <si>
    <t>PGRM's mobile school program currently serves 300 children between the ages of 4 and 15 who would otherwise have no access to education. The children are either child beggars; from extremely poor families; or hospitalized due to long illness. For child beggars, classes take place aboard a bus, and for other children, classes are taught in their community centers or in hospital rooms. Three times a week, for two hours, the children learn English, basic numeracy, math, literacy, and hygiene, and are provided with counseling services and a nutritious snack. Using a variety of visual aids, songs, and games, the program promotes easy and interactive learning in order to prepare the children for a smooth transition to formal school. PGRM currently uses profits from the founder's private school to fund the mobile school and is therefore able to offer the classes free of charge. GFC's initial grant will be used for educational materials and teachers' stipends.</t>
  </si>
  <si>
    <t>70.04</t>
  </si>
  <si>
    <t>Prei Effort for Those Who Are in Need</t>
  </si>
  <si>
    <t>PEFAN works to keep vulnerable children, including those in the preprimary-school and early-primary-school age groups, off the streets through holistic services that include educational support, access to healthcare, counseling, mentoring, and training in the performing arts.</t>
  </si>
  <si>
    <t>Our grant supports the education program, which offers scholarships, after-school tutoring and mentoring, and recreational activities to ensure that the children excel in school and transition successfully into productive livelihoods.</t>
  </si>
  <si>
    <t>Years of political conflict, recurring natural calamities, and a rising HIV/AIDS pandemic have exacerbated poverty levels in Ethiopia. Moreover, these challenges have altered the traditional family structure, leaving close to 4.6 million children without the care of one or both parents. While extended family networks have responded swiftly and courageously to care for many of these children, their limited resources prevent them from absorbing all those in need. According to the Ethiopian government, there are 150,000 street children in the country, but many aid agencies believe the number is closer to 600,000. An additional 500,000 children are believed to be on the verge of living on the streets. Although these children may live with one or both parents or guardians, they are often not in school, eat just once a day, and are disproportionately involved in commercial sex work, manual labor, or domestic servitude to supplement dwindling family resources.</t>
  </si>
  <si>
    <t>Prei Effort for Those Who Are in Need (PEFAN) was founded in 1999 to empower and support street children. Staffed mostly by volunteers, PEFAN focuses on the provision of comprehensive home-based support to children aged 4 to 19 who are at risk of entering street life. The children receive quality education at local private schools and additional academic support from university students. PEFAN also works actively to create internship and job placement opportunities. To counter the impact of prevailing cultural norms that give little credence to children's voices, PEFAN places a heavy emphasis on self-expression, particularly public speaking, dance, and drama. The organization is committed not only to keeping the children safe from the streets but also to empowering them into becoming active agents of social change. PEFAN children perform and teach dance to disabled kids, feed the homeless on holidays, and organize regular fundraising events. When the children are asked what they value most about PEFAN, they often say they can finally speak, think, and dream big. For children from backgrounds of extreme poverty and hopelessness, these sentiments reflect a world of meaning and transformation.</t>
  </si>
  <si>
    <t>The education program is the foundation of PEFAN's work. In addition to paying the school fees of approximately 40 children in kindergarten, primary, and secondary school, PEFAN provides the children with supplemental educational support. Each Saturday, tutors provide math, science, and English lessons. The tutoring sessions have played a key role in helping the children perform well in school. The children also receive life skills training aimed at building their confidence, leadership skills, and capacity to make informed decisions. In order to meet the educational and health needs of children in kindergarten and early primary school, a PEFAN staff member is dedicated to developing the organization's early childhood work and to ensuring that the children receive the type of support necessary to nurture their minds and help them transition successfully into primary school or to the next grade level.</t>
  </si>
  <si>
    <t>70.03</t>
  </si>
  <si>
    <t>Prei Effort for Those Who Are in Need (PEFAN) was founded in 1999 to empower and support street children. Staffed mostly by volunteers, PEFAN focuses on the provision of comprehensive home-based support to children aged 4 to 19 who are at risk of entering street life. The children receive quality education at local private schools and additional academic support from university students. PEFAN also works actively to create internship and job placement opportunities. To counter the impact of prevailing cultural norms that give little credence to children's voices, PEFAN places a heavy emphasis on self-expression, particularly public speaking, dance, and drama. The organization is committed not only to keeping the children safe from the streets but also to empowering them into becoming active agents of social change. PEFAN children perform and teach dance to disabled kids, feed the homeless on holidays, and organize regular fundraising events to support peer organizations. When the children are asked what they value most about PEFAN, they often say they can finally speak, think, and dream big. For children from backgrounds of extreme poverty and hopelessness, these sentiments reflect a world of meaning and transformation.</t>
  </si>
  <si>
    <t>The education program is the foundation of PEFAN's work. In addition to paying for school fees for approximately 40 children in kindergarten, primary, and secondary school, PEFAN provides supplemental educational support to all the children in the program. Each Saturday, tutors provide math, science, and English lessons. The tutoring sessions have played a key role in helping the children perform well in school. The children also receive life skills training aimed at building their confidence, leadership skills, and capacity to make informed decisions. In order to meet the educational and health needs of children in kindergarten and early primary school, the organization recently added a staff member dedicated to developing PEFAN's early childhood work and to ensuring that the children receive the type of support necessary to nurture their minds and help them transition successfully into primary school or to the next grade level.</t>
  </si>
  <si>
    <t>PEFAN is committed to keeping the number of children served small to ensure quality interventions that allow the children to break the cycle of poverty in their lives.</t>
  </si>
  <si>
    <t>10361</t>
  </si>
  <si>
    <t>Prerana</t>
  </si>
  <si>
    <t>25,000 USD for the creation of a resource mobilization team, which will be an integral part of Prerana's
fundraising strategy.
10,000 USD for the salary (for one year) of the resource mobilization director, who will implement
publicity campaigns, initiate and institutionalize payroll collections, mobilize corporate donations, and
bid for professional grants on a regular basis.
10,000 USD for administrative costs, including rent for an office space, publicity materials, and
communications and transportation.
5,000 USD for the salary (for one year) of the assistant resource mobilization director, who will provide
support and assistance to the director.</t>
  </si>
  <si>
    <t>Prerana has worked in Kamathipura, Mumbai's largest red-light district, since 1986. Prerana strives to protect the human rights of sexually exploited woman and their children in these vulnerable areas through night-care centers, daycare centers, institutional placement, education support, women's empowerment programs, police training, anti-trafficking initiatives, and other community based activities.  The night-care center protects children from the harmful realities of the red-light district and helps to discourage second-generation sex workers. 
With GFC's support over the past five years, Prerana has strengthened its programs and reach. Prerana conducted trainings and manuals for CHILDLINE at the request of the Ministry of Social Justice. Co-founders Priti and Pravin Parkar serve on special national committees of woman, trafficking, and sexual exploitation. Prerana won the Civil Society Award from UNAIDS in 2006. GFC also provided an organizational development award to Prerana that allowed them to build a strategic plan for the organizational sustainability.</t>
  </si>
  <si>
    <t>12423</t>
  </si>
  <si>
    <t>Prisoners Assistance Nepal</t>
  </si>
  <si>
    <t>Ashoka (US)</t>
  </si>
  <si>
    <t>11750</t>
  </si>
  <si>
    <t xml:space="preserve">daycare center supplies, nutritional supplements, salaries, and transportation costs. </t>
  </si>
  <si>
    <t>By introducing the concept of community parenting and by working with prisoners and their children, Prisoners Assistance Nepal (PA Nepal) implements reform, rehabilitation, and welfare programs in Nepal's prisons.</t>
  </si>
  <si>
    <t>GFC supports PA Nepal's daycare center for children aged 1 to 6 who live with their incarcerated mothers in the district prison in Kathmandu, providing them with a healthy and safe environment during the day while helping them maintain bonds with their family members.</t>
  </si>
  <si>
    <t>PA Nepal has grown in budget size, reach, and program effectiveness during its partnership with GFC. The organization is currently working in five prisons and running two daycare centers. As part of PA Nepal's sustainability plan, a third center is run in partnership with a private daycare to make the program more cost-effective. The organization hopes to open an additional four centers through this collaborative and cost-sharing process. Although the organization has been affected by the depressed global economy, with several donors pulling out of Nepal, it has been able to maintain an upward trend in its budget with the help of individual donors. PA Nepal has been a strong partner with ambitious growth plans for the future.</t>
  </si>
  <si>
    <t>Firefly Children's Home</t>
  </si>
  <si>
    <t>Association Bhavisya</t>
  </si>
  <si>
    <t xml:space="preserve">Girls Education Nepal </t>
  </si>
  <si>
    <t>Nepal Australian Overseas</t>
  </si>
  <si>
    <t>11314</t>
  </si>
  <si>
    <t>daycare center supplies, nutritional supplements, and administrative costs.</t>
  </si>
  <si>
    <t xml:space="preserve">By introducing the concept of community parenting and by working with prisoners and their children, Prisoners Assistance Nepal (PA Nepal) implements reform, rehabilitation, and welfare programs in Nepal’s prisons. </t>
  </si>
  <si>
    <t>GFC supports PA Nepal’s daycare center for children aged 1 to 6 who live with their incarcerated mothers in the district prison in Kathmandu, providing them with a healthy and safe environment during the day while helping them maintain bonds with their family members.</t>
  </si>
  <si>
    <t>PA Nepal has grown in budget size, reach, and program effectiveness during its five-year partnership with GFC. Although the organization has been affected by the depressed global economy, with several donors pulling out of Nepal, it has been able to maintain an upward trend in its budget. GFC plans to exit PA Nepal next year.</t>
  </si>
  <si>
    <t>CCS Italy</t>
  </si>
  <si>
    <t>1729.04</t>
  </si>
  <si>
    <t>By introducing the concept of community parenting and by working with prisoners and their children, PA Nepal implements reform, rehabilitation, and welfare programs in Nepal's prisons.</t>
  </si>
  <si>
    <t>Our grant supports PA Nepal's daycare center for children aged 1 to 6 who live with their incarcerated mothers in the district prison in Kathmandu, providing them with a healthy and safe environment during the day while helping them maintain bonds with their family members.</t>
  </si>
  <si>
    <t>In Nepal, there are many women in prison who have been convicted of various crimes, including dowry-related crimes, murder, human trafficking, drug peddling, and abortion. These women are shunned by their families and live in deplorable conditions in overcrowded, congested prisons that have limited provision of food and other basic supplies. Innocent children often end up in jail with their mothers and grow up in the same conditions, deprived of education and stigmatized by their jail time. Those who remain outside while their parents are in prison often receive no care and are in serious danger of becoming victims of trafficking and abuse.</t>
  </si>
  <si>
    <t>Founded in 1990 by Ashoka fellow Indira Ranamagar, Prisoners Assistance Nepal (PA Nepal) works to implement reform, rehabilitation, and welfare programs in Nepal's prisons. PA Nepal's holistic approach includes working not just with the prisoners but also with their children, families, and home communities. Over the last ten years, the organization has provided services to over 2,000 prisoners; started a children's home that provides a safe and secure environment for 100 children, many of whom were rescued from prison or have a family member in prison; established the Junkeri (Firefly) school, which provides education to over 150 children; and enabled 50 female prisoners to be reintegrated into society through educational and counseling support. PA Nepal's ongoing advocacy regarding prison reform has won the confidence and cooperation of both prison authorities and prisoners. Founder Indira Ranamagar has been working in the area of prison reform for over 18 years and has received widespread recognition for her work. She has chaired the Network on Children, Prisoners and Dependants and was selected as a delegate to the 2007 Asia 21 Young Leaders Summit.</t>
  </si>
  <si>
    <t>In 2009, PA Nepal started a daycare center close to the Kathmandu Central Female Jail to serve children between 1 and 6 years of age who live with their incarcerated mothers. The daycare center aims to protect and care for the children by providing a safer environment for them during the day. The children return to the jail at night and thus maintain close relationships with their mothers. A case assessment is done for each child at the daycare center so the children can more easily return to their home villages, be placed in more permanent foster care, or accompany their mothers once they are released. Through the daycare center, children who would otherwise be forced to live full-time in the jail with their mothers are physically and emotionally supported and encouraged to maintain bonds with their family members and community.</t>
  </si>
  <si>
    <t>The decrease in the OCI scores reflects better understanding of the OCI tool. A monitoring visit in 2010 included capacity building, OCI tool discussion, and follow-up on year 4's OCI score discrepancy with the capacity of the organization.</t>
  </si>
  <si>
    <t>CSS Italy</t>
  </si>
  <si>
    <t>Nepal Australia Overseas Foundation</t>
  </si>
  <si>
    <t>1729.03</t>
  </si>
  <si>
    <t>Founded in 1990 by Ashoka fellow Indira Ranamagar, Prisoners Assistance Nepal (PA Nepal) works to implement reform, rehabilitation, and welfare programs in Nepal's prisons. PA Nepal's holistic approach includes working not just with the prisoners but also with their children, families, and home communities. Over the last nine years, the organization has provided services to over 2,000 prisoners; started a children's home that provides a safe and secure environment for 100 children, many of whom were rescued from prison or have a family member in prison; established the Junkeri (Firefly) school, which provides education to over 150 children; and enabled 50 female prisoners to be reintegrated into society through educational and counseling support. PA Nepal's ongoing advocacy regarding prison reform has won the confidence and cooperation of both prison authorities and prisoners. Founder Indira Ranamagar has been working in the area of prison reform for over 18 years and has received widespread recognition for her work. She chaired the Network on Children, Prisoners and Dependants and was selected as a delegate to the 2007 Asia 21 Young Leaders Summit.</t>
  </si>
  <si>
    <t>In 2008, PA Nepal started a daycare center close to the Kathmandu Central Female Jail to serve children between 1 and 6 years of age who live with their incarcerated mothers. The daycare aims to protect and care for the children by providing a safer environment for them during the day. The children return to the jail at night and thus maintain close relationships with their mothers. A case assessment is done for each child at the daycare center so the children can more easily return to their home villages, be placed in more permanent foster care, or accompany their mothers once they are released. Through the daycare center, children who would otherwise be forced to live full-time in the jail with their mothers are physically and emotionally supported and encouraged to maintain bonds with their family members and community.</t>
  </si>
  <si>
    <t>OCI score requires further dialogue with grantee.</t>
  </si>
  <si>
    <t>13061</t>
  </si>
  <si>
    <t>Project Create</t>
  </si>
  <si>
    <t>Fair Chance DC, Washington DC</t>
  </si>
  <si>
    <t>Project Create works directly with children who are living in transitional housing or homeless shelters in Washington, DC, to provide access to the arts, with the aim of breaking the cycle of homelessness and poverty.</t>
  </si>
  <si>
    <t>GFC supports Project Create’s integrated arts education curriculum, which allows teachers to form consistent, long-term relationships with students to impart valuable life skills while teaching art skills, enhancing creativity and innovation, and developing the students’ leadership skills.</t>
  </si>
  <si>
    <t>Project Create continues to be a key player in Washington, DC, providing critical services to at-risk children and youth. Last year, the organization provided 500 children and youth with accessible, high-quality, visual and performing arts education and enrichment at five housing facilities for homeless families, four low-income housing units, and two after-school enrichment programs. At its new Anacostia studio, Project Create produced semester-long arts courses, workshops, classes, and special events to develop participants’ creative problem-solving, critical thinking, and technical arts skills and employed therapeutic arts methods to help at-risk children and youth. Last summer, Project Create hosted DC Summer Youth Employment Program students, helping to create a new generation of arts leaders as they assisted with the organization’s programming. Project Create participated in GFC’s Knowledge Exchange in August 2016.</t>
  </si>
  <si>
    <t>With a new location, Project Create has experienced increased attendance for its programs, leading to an increase in the total number of children served.</t>
  </si>
  <si>
    <t xml:space="preserve">In Year 3, Project Create raised funds to support its new studio and expand its programming; expenditures are now back to pre-expansion levels. Project Create also experienced lower foundation grant funding as priorities changed for local donors. </t>
  </si>
  <si>
    <t>Program participants who strengthened their creativity skills</t>
  </si>
  <si>
    <t>Share Fund</t>
  </si>
  <si>
    <t>Bancroft Foundation</t>
  </si>
  <si>
    <t>12735</t>
  </si>
  <si>
    <t>Project Create has become a key player in Washington, DC, and provides vital services to at-risk children and youth in the area. With its new Project Create Studio, the organization has a program model that allows it to create a new community for after-school programming and to have free space for children to learn and grow in the heart of Anacostia. In early 2016, the New York-based Institute for Children, Poverty, and Homelessness recognized Project Create for its dynamic and impactful work with children in homeless shelters.</t>
  </si>
  <si>
    <t>Project Create received new, large program grants from local family foundations, helping it to increase its budget and the number of children served.</t>
  </si>
  <si>
    <t>City Fund</t>
  </si>
  <si>
    <t>William S. Abell Foundation</t>
  </si>
  <si>
    <t>12378</t>
  </si>
  <si>
    <t xml:space="preserve">Project Create works directly with children who are living in transitional housing or homeless shelters in Washington, DC, to provide access to the arts, with the aim of breaking the cycle of homelessness and poverty. </t>
  </si>
  <si>
    <t xml:space="preserve">GFC supports Project Create’s integrated arts education curriculum, which allows teachers to form consistent, long-term relationships with students to impart valuable life skills while teaching art skills, enhancing creativity and innovation, and developing the students’ leadership skills. </t>
  </si>
  <si>
    <t>While successfully working in partnership with homeless shelters and transitional housing centers in DC to provide quality arts and therapy programming to children, Project Create identified a need for their own space for children to participate in activities anytime during the week. This past year, Project Create successfully opened their own art center in Anacostia, a part of DC where many of the children they serve come from. The organization has hired new staff members, including an art therapist to increase the level of support children in their programs receive. Executive Director, Christie Walser has benefited greatly from attending two DC Knowledge Exchanges, and attended the National Build for Community Arts Education's conference due to a GFC Opportunity Grant. GFC will continue to support Project Create during this important expansion phase.</t>
  </si>
  <si>
    <t>Project Create's budget increased due to the successful opening of an arts center in Anacostia.</t>
  </si>
  <si>
    <t>Weissman Family Foundation</t>
  </si>
  <si>
    <t>11961</t>
  </si>
  <si>
    <t>In February 2014, Project Create signed a lease for program space in the Anacostia neighborhood. For the first time, Project Create will be able to provide arts education programming to children and youth in Anacostia at its own site, in addition to continuing to provide programming at partners’ sites.</t>
  </si>
  <si>
    <t>Weissman Foundation</t>
  </si>
  <si>
    <t>D.C. Commission on the Arts and Humanities</t>
  </si>
  <si>
    <t>11609</t>
  </si>
  <si>
    <t>GFC supports the integrated arts education curriculum, which allows teachers to form consistent, long-term relationships with students to impart valuable life skills while teaching art skills, enhancing creativity and innovation, and developing the students’ leadership skills.</t>
  </si>
  <si>
    <t>In Washington, DC, nearly 30 percent of children live at or below the poverty line, a rate that is about 10 percent higher than the national child poverty rate. East of the Anacostia River, child poverty rates are even higher (40 percent in Ward 7 and nearly 50 percent in Ward 8). As poverty in DC increases, so does homelessness. The number of homeless families in the city rose 18 percent in 2012 (and 74 percent since the recession began). Tragically, there are over 2,000 children in homeless families in Washington, DC, this year, and the trauma of homelessness can inhibit the physical, emotional, cognitive, social, and behavioral development of children.</t>
  </si>
  <si>
    <t>Project Create has been in existence since 1994, when Rev. John W. Wimberly Jr., a community activist and the pastor of DC's Western Presbyterian Church, started arts classes for neighborhood children at Thaddeus Stevens Elementary School. In 2003, the organization formally registered as a nonprofit and partnered with SOME (So Children Might Eat) and Community of Hope, which both operate transitional housing for poor and homeless families in the DC area. Some of the children and youth that Project Create works with have been homeless multiple times, and in and out of housing. Project Create works directly with the children, providing access to the arts that they might otherwise not have, and makes an effort to break the cycle of chronic homelessness and poverty, one child at a time.</t>
  </si>
  <si>
    <t>Project Create serves approximately 150 children and youth annually. Each Project Create student attends class for 1.5 to 2 hours each week as part of a 15-week semester course, and most students participate in both fall and spring semesters. Students also participate in student exhibitions and performances, as well as arts enrichment field trips throughout the year, including the summer, resulting in a year-round experience. Class time combined with arts enrichment field trips and performance/exhibition opportunities provides each student with 50 to 60 "contact hours" per year at six transitional housing facilities in Washington, DC.</t>
  </si>
  <si>
    <t>Project Create's teaching artists encourage and reinforce positive and healthy behaviors through an integrated arts education curriculum. The teachers and staff form consistent, long-term relationships with students to teach them valuable life skills while teaching art skills. All classes incorporate art therapy into the educational curriculum to improve students' school performance, enhance creativity and innovation, and teach valuable leadership skills. Project Create's ultimate goal is to equip homeless and poor children and youth for academic and social success. This organization will join the growing number of DC-based GFC partners working on the issue of homelessness, providing opportunities for mutual learning.</t>
  </si>
  <si>
    <t>The Community Foundation for the National Capital Region</t>
  </si>
  <si>
    <t>862.04</t>
  </si>
  <si>
    <t>Mozambique</t>
  </si>
  <si>
    <t>Projecto de Vida para Crianças e Jovens</t>
  </si>
  <si>
    <t>PROVIDA offers after school programs in such areas as sports, arts, and culture to teach children and youth about health, with a focus on HIV/AIDS prevention.</t>
  </si>
  <si>
    <t>Our grant supports PROVIDA's education program, which provides educational opportunities and HIV/AIDS education to orphaned children.</t>
  </si>
  <si>
    <t>Mozambique has made significant strides in improving economic conditions since the end of its civil war in 1992. However, Mozambique remains one of the poorest places in the world, with a human development ranking of 184 out of 187 countries. According to UNICEF, children under the age of 18 constitute 50 percent of the total population of 20 million, and 58 percent of all children live below the poverty line. Many of them have been made vulnerable by constant food insecurity issues and the HIV/AIDS epidemic. UNICEF estimates that 350,000 children have lost one or both parents to AIDS. Moreover, an estimated 95, 000 youth between ages 15 and 19 are living with HIV. Given the high levels of poverty and the growing incidence of HIV among children and youth, it is important to develop programs that educate and empower young people to live healthy lifestyles.</t>
  </si>
  <si>
    <t>Founded in 2000 and based in one of the poorest neighborhoods in Maputo, the capital of Mozambique, Projecto de Vida para Crianças e Jovens (PROVIDA) works to promote the social development of children and youth and to prevent HIV/AIDS through sociocultural and health education programs. The organization engages children and youth in meaningful and productive after-school activities, offering a wide variety of courses and workshops on topics such as painting, drawing, sculpture, dance, music, karate, and computers. All of these activities incorporate reproductive health and HIV/AIDS education, and the children and youth produce the organization's health communications materials, applying their talents and newly acquired skills in drawing, painting, or graphic arts. Most of PROVIDA's activities are conducted inside its Sociocultural and Sports Center, an old, abandoned warehouse that the group has transformed into a vibrant community hub. Founder and director Cremildo Gonçalves, a  retired national soccer star, has a master's degrees in psychology and public health.</t>
  </si>
  <si>
    <t>While all the children and youth in PROVIDA's programs come from impoverished backgrounds, some have been further disadvantaged by the HIV/AIDS epidemic. These children have lost one or both parents to the disease and live in households headed by children, single parents, or extended family networks that all too often cannot meet the children's basic education and health needs. PROVIDA has developed an education program for orphaned children between the ages of 8 and 15 to ensure that they receive support to continue their schooling. In addition to participating in the sociocultural and health education activities, these children benefit from financial support in the form of school materials and uniforms. Volunteer educators from the community also offer homework assistance and supplemental after-school and weekend support.</t>
  </si>
  <si>
    <t>PROVIDA's budget decline is reflective of an unexpected reduction in program participants at the Maputo program site due to unforeseen flooding and excessive heat that deterred attendees.</t>
  </si>
  <si>
    <t>862.03</t>
  </si>
  <si>
    <t>PROVIDA offers after-school programs in such areas as sports, arts, and culture to teach children and youth about health, with a focus on HIV/AIDS prevention.</t>
  </si>
  <si>
    <t>Mozambique has made significant strides in improving economic conditions since the end of its civil war in 1992, reducing the percentage of people living below the poverty line from 69 percent to 54 percent between 1997 and 2003 alone. However, Mozambique remains one of the poorest places in the world, with a human development ranking of 165 out of 169 countries. According to UNICEF, children under the age of 18 constitute 50 percent of the total population of 20 million, and 58 percent of all children live below the poverty line. Many of them have been made vulnerable by constant food insecurity issues and the HIV/AIDS epidemic. UNICEF estimates that 470,000 children have lost one or both parents to AIDS. Moreover, 90,000 children under age 15, as well as approximately 11 percent of girls and nearly 4 percent of boys between 15 and 24, are living with HIV. Given the high levels of poverty and the growing incidence of HIV among children and youth, it is important to develop programs that educate and empower young people to live healthy lifestyles.</t>
  </si>
  <si>
    <t>Founded in 2000 and based in one of the poorest neighborhoods in Maputo, the capital of Mozambique, Projecto de Vida para Crianças e Jovens (PROVIDA) works to promote the social development of children and youth and to prevent HIV/AIDS through sociocultural and health education programs. The organization engages children and youth in meaningful and productive after-school activities, offering a wide variety of courses and workshops on topics such as painting, drawing, sculpture, dance, music, karate, and computers. All of these activities incorporate reproductive health and HIV/AIDS education, and the children and youth produce the organization's health communications materials, applying their talents and newly acquired skills in drawing, painting, or graphic arts. Most of PROVIDA's activities are conducted inside its Sociocultural and Sports Center, an old, abandoned warehouse that the group has transformed into a vibrant community hub. Founder and director Cremildo Gonçalves, a former national soccer star, earned a master's degrees in psychology and public health in France after retiring from the sport.</t>
  </si>
  <si>
    <t>While all the children and youth in PROVIDA's programs come from impoverished backgrounds, some have been further disadvantaged by the HIV/AIDS epidemic. These children have lost one or both parents to the disease and live in households headed by children, single parents, or extended family networks that all too often cannot meet the children's basic education and health needs. PROVIDA has developed an education program for orphaned children between the ages of 8 and 15 to ensure that they receive support to continue their schooling that measures their psychosocial states to track progress. In addition to participating in the sociocultural and health education activities, these children benefit from financial support in the form of school materials and uniforms. In addition, volunteer educators from the community offer homework assistance and supplemental after-school and weekend courses.</t>
  </si>
  <si>
    <t>862.02</t>
  </si>
  <si>
    <t>PROVIDA's education program provides educational opportunities and HIV/AIDS education to orphaned children.</t>
  </si>
  <si>
    <t>Founded in 2000 and based in one of the poorest neighborhoods in Maputo, the capital of Mozambique, Projecto de Vida para Crianças e Jovens (PROVIDA) works to promote the social development of children and youth and to prevent HIV/AIDS through sociocultural and health education programs. The organization engages children and youth in meaningful and productive after-school activities, offering a wide variety of courses and workshops on topics such as painting, drawing, sculpture, dance, music, karate, and computers. All of these activities incorporate reproductive health and HIV/AIDS education, and the children and youth produce the organization's health communications materials, applying their talents and newly acquired skills in drawing, painting, or graphic arts. Most of PROVIDA's activities are conducted inside its Sociocultural and Sports Center, an old, abandoned warehouse that the group has transformed into a vibrant community hub. Founder and director Cremildo Gonçalves, a former national soccer star, earned master's degrees in psychology and public health in France after retiring from the sport.</t>
  </si>
  <si>
    <t>The fluctuation in the organization's budget in the past three years reflects a decrease in donor funding. However, the organization has benefitted from increased in kind support.</t>
  </si>
  <si>
    <t>1120.04</t>
  </si>
  <si>
    <t>Puririsun</t>
  </si>
  <si>
    <t>Puririsun provides educational support, health education, nutrition, and life skills workshops to disadvantaged children in La Paz.</t>
  </si>
  <si>
    <t>Our grant supports Puririsun's early childhood development program for infants and toddlers, which focuses on stimulating their physical, intellectual, and emotional development.</t>
  </si>
  <si>
    <t>In Bolivia, primary education is free and obligatory, and according to a 2004 Pan-American Health Organization report, 97 percent of children aged 6 to 13 are enrolled in primary school. However, many arrive at school unprepared, having spent their early years without sufficient care, stimulation, and attention. According to a 2004 World Bank report, preschool enrollment is at 30 percent for 5- and 6-year-olds and only 10 percent for 3- and 4-year-olds. Despite heavy public investment in public education in recent years, national and international achievement indicators in Bolivia continue to lag behind those of its neighbors in the region.</t>
  </si>
  <si>
    <t>Founded in 2006, Puririsun promotes dignity and opportunity for poor children under age 5 in La Paz and surrounding communities through a comprehensive early childhood education program. Using a combination of Montessori and culturally relevant methodologies, the Puririsun curriculum includes mathematical logic, science and the environment, language and communication, interpersonal interactions, and motor skills. Each child's progress in the five main subject areas is closely monitored by staff members, and activities are targeted to the needs of each child. Puririsun is the second social enterprise founded by director Juan José Obando, who in 2001 established a similar organization in Peru, which in five years grew to serve more than 1,200 children and their families and gained widespread recognition for its effectiveness and innovation. He is now replicating the model in Bolivia.</t>
  </si>
  <si>
    <t>Puririsun's early childhood development program serves 20 children between 2 and 4 years of age, an age range that is considered one of the most vulnerable due to a widespread lack of parental awareness of the importance of early childhood education as well as the absence of government-supported early childhood initiatives. Using Montessori and other methods, Puririsun works with young children and their families to promote physical, cognitive, social, and emotional development. Puririsun is also engaged with local government authorities to build support for the program and to encourage greater attention to early childhood development in general.</t>
  </si>
  <si>
    <t>Puririsun continues to receive significant in-kind support from the municipal government and local businesses (staff, facilities, utilities) that is not reflected in its budget.</t>
  </si>
  <si>
    <t>1120.03</t>
  </si>
  <si>
    <t>Puririsun provides educational support, enterprise training, health education, nutrition, and life skills workshops to disadvantaged children and youth living in La Paz.</t>
  </si>
  <si>
    <t>In Bolivia, primary education is free and obligatory, and according to a 2004 Pan-American Health Organization report, 97 percent of children ages 6 to 13 are enrolled in primary school. However, many arrive at school unprepared, having spent their early years without sufficient care, stimulation, and attention, as, according to 2004 World Bank report, preschool enrollment is at 30 percent for 5 to 6 year olds, and only 10 percent for 3 to 4 year olds. Despite heavy public investment in public education in recent years, national and international achievement indicators in Bolivia continue to lag behind its neighbors in the region.</t>
  </si>
  <si>
    <t>Puririsun's early childhood development program serves 20 children between 2 and 4 years of age, an age range that is considered one of the most vulnerable due to a widespread lack of parental awareness of the importance of early childhood education as well as the absence of government-supported early childhood initiatives. Using Montessori and other methods, Puririsun works with young children and their families to promote physical, cognitive, social, and emotional development. Puririsun is also engaged with local government authorities in order to build support for the program and to encourage greater attention to early childhood development in general. The municipal government has already agreed to provide a building, and the expectation is that the program will be entirely government supported within five years.</t>
  </si>
  <si>
    <t>Puririsun continues to receive increasing significant in-kind support from the municipal government (staff, facilities, utilities) that is not reflected in its budget.</t>
  </si>
  <si>
    <t>12144</t>
  </si>
  <si>
    <t>Cotabato City, Mindanao</t>
  </si>
  <si>
    <t>PUSAKA Mindanao Inc.</t>
  </si>
  <si>
    <t>training kits, program and school supplies, and nutritonal supplements.</t>
  </si>
  <si>
    <t>In addition to teaching the national curriculum, with options to study Arabic and English, in two primary schools in the southern Philippines, PUSAKA Mindanao Inc. conducts trainings for youth on human rights, environmental care and protection, peace building, voter education, and child advocacy.</t>
  </si>
  <si>
    <t>GFC supports PUSAKA’s education and supplemental feeding program, which serves primary-school students between the ages of 5 and 12 in two rural areas in North Cotabato and Maguindanao provinces and equips them with the educational and social skills necessary to perform at age-appropriate levels and transition to the next grade.</t>
  </si>
  <si>
    <t>This past year, PUSAKA established a website, gained national and regional visibility, and improved its organizational capacity, especially in the areas of planning, human resources, and IT. PUSAKA has adapted its child labor, anti-bullying, sports, and child rights programs to fit the changing political landscape, including developing a plan to keep up with developments in peace negotiations between the Philippine government and the Muslim rebels in Mindanao. This past year, in collaboration with the Municipal Social Welfare and Development Office, PUSAKA expanded its child protection advocacy program from one school to 25 schools. GFC will provide capacity-building support and mentorship during this transition period and will begin to prepare PUSAKA for a positive exit.</t>
  </si>
  <si>
    <t>The increase in children served reflects PUSAKA’s expansion of its child protection advocacy program from one school to 25 schools.</t>
  </si>
  <si>
    <t>The increase in the IT score reflects PUSAKA’s acquisition of Wi-Fi and the hire of an IT staff member. This has enabled PUSAKA to launch a website, engage with social media, and participate in GFC webinars and other online trainings.</t>
  </si>
  <si>
    <t>Percentage of children who passed their grade level</t>
  </si>
  <si>
    <t>In February 2015, the founder and director died suddenly. His father and sister, along with the board, have taken on leadership of PUSAKA, but plans for the future are still evolving. Additionally, an escalation of the conflict in Mindanao prevented GFC from making a site visit in early 2015.</t>
  </si>
  <si>
    <t>Department of Social Welfare and Development</t>
  </si>
  <si>
    <t>Global Funds For Children</t>
  </si>
  <si>
    <t>Washington DC</t>
  </si>
  <si>
    <t>Southern Philippines Muslim and Non Mslim Association</t>
  </si>
  <si>
    <t>Alay  Ko Sa Iyo Inc</t>
  </si>
  <si>
    <t>E Net Phiilppines</t>
  </si>
  <si>
    <t>12291</t>
  </si>
  <si>
    <t>11757</t>
  </si>
  <si>
    <t>teacher training, educational materials, expenses for child rights trainings, and operational expenses.</t>
  </si>
  <si>
    <t>GFC supports PUSAKA's education and supplemental feeding program, which serves primary-school students between the ages of 5 and 12 in two rural areas in North Cotabato and Maguindanao provinces and equips them with the educational and social skills necessary to perform at age-appropriate levels and transition to the next grade.</t>
  </si>
  <si>
    <t>PUSAKA has shown slow but steady budget and capacity growth throughout the course of its GFC funding relationship. GFC will provide capacity-building support to continue and accelerate PUSAKA's growth.</t>
  </si>
  <si>
    <t>International Foundation for Electoral System</t>
  </si>
  <si>
    <t>Wshington DC</t>
  </si>
  <si>
    <t>Technical Education and Skills Development Authority</t>
  </si>
  <si>
    <t>Alay Ko Sa Iyo Inc.</t>
  </si>
  <si>
    <t>Jpan</t>
  </si>
  <si>
    <t>E- Net Philippines</t>
  </si>
  <si>
    <t>11277</t>
  </si>
  <si>
    <t>educational materials, supplementary feeding and healthcare for children in the education program, teacher and parent training, and startup costs for youth enterprises.</t>
  </si>
  <si>
    <t>Global Fund For Children AYV</t>
  </si>
  <si>
    <t>National Anti - Poverty Commission  NAPC</t>
  </si>
  <si>
    <t>Technical Education Skills Development Authority</t>
  </si>
  <si>
    <t>11158</t>
  </si>
  <si>
    <t>10645.01</t>
  </si>
  <si>
    <t>In addition to teaching the national curriculum, with options to study Arabic and English, in two primary schools in the southern Philippines, PUSAKA Mindanao conducts trainings for youth on human rights, environmental care and protection, peace building, voter education, and child advocacy.</t>
  </si>
  <si>
    <t>Our grant supports primary-school operations and supplemental feeding programs in North Cotabato and Maguindanao provinces.</t>
  </si>
  <si>
    <t>Mindanao, in the southern Philippines, is the location of one of the longest-standing conflicts in the world. In 2008, residents of North Cotabato and Maguindanao provinces experienced intensified rounds of armed resistance and were forced to flee to evacuation centers, where food, health, education, shelter, and infrastructure continue to be severely lacking. The unpredictable violence disrupts schooling and livelihoods for entire families. As a result, many children and youth find themselves lagging behind in grade-level studies. Due to ongoing insecurity and poverty, the southern provinces post among the lowest national literacy and school completion rates at every level. While the Philippine government has set national education targets, most local authorities and private institutions are unable to provide education and services to communities in conflict-affected areas. In cases where schools are operating on a consistent basis, parents and administrators lack the funds and support to provide enough nutritious and healthy food for children and note limited mental concentration as a result of students' chronic hunger.</t>
  </si>
  <si>
    <t>PUSAKA Mindanao Inc. was organized in 2005 by young Muslim educators who wanted to advance development, alleviate poverty, reduce community vulnerability to disaster and emergency, and increase educational and livelihood opportunities for communities in the southern Philippines. The organization manages two primary schools, one in North Cotabato Province and the other in Cotabato City, in Maguindanao Province. In addition to teaching the standard national curriculum, PUSAKA provides English and Arabic lessons and conducts trainings on human rights, environmental care and protection, peace building, voter education, and child advocacy. Partnering with community economic development groups, PUSAKA's livelihoods program provides community training on small business development, food and farming cooperative development, and community organizing to shift attitudes toward self-reliance. Sahid Ali, Director of PUSAKA, is an active member of several education-based civil society networks in Mindanao. In 2010, PUSAKA was accredited by the government of Maguindanao as an NGO partner in child welfare and education.</t>
  </si>
  <si>
    <t>PUSAKA partners with the local community to manage a formal and nonformal education and supplemental feeding program for primary-school students in two rural areas in North Cotabato and Maguindanao provinces. These schools equip children aged 5 to 12 with the educational and social skills necessary to perform at age-appropriate levels and transition to the next grade. During a nine-month academic year, from mid-June to mid-March, five days per week, PUSAKA provides students with classroom instruction that follows the national curriculum and nutritious meals in the morning and afternoon. The school is making additional efforts to work with older children who have fallen behind in their studies because of repeated evacuations from their homes.</t>
  </si>
  <si>
    <t>In year 2, PUSAKA narrowed its definition of the children it serves indirectly to include only the children referred by the organization to enroll in school.</t>
  </si>
  <si>
    <t>In year 2, due to funding increases, enhanced visibility and reputation, and participation in the Adobe Youth Voices program, PUSAKA was able to make dramatic improvements in its organizational capacity.</t>
  </si>
  <si>
    <t>PUSAKA experienced a large increase in funding in year 2 due to GFC's initial funding and an additional $14,000 in funding from two other new sources.</t>
  </si>
  <si>
    <t>National Commission for Culture and the Arts</t>
  </si>
  <si>
    <t>10645</t>
  </si>
  <si>
    <t>In addition to teaching the national curriculum, with options to study Arabic and English, in two primary schools in the southern Philippines, PUSAKA Mindanao, Inc., also conducts trainings for youth on human rights, environmental care and protection, peace building, voter education, and child advocacy.</t>
  </si>
  <si>
    <t>Mindanao in the southern Philippines is home to one of the longest standing conflicts in the world. In 2008, North Cotabato and Maguindanao provinces experienced intensified rounds of armed resistance and forced relocation of people to evacuation centers where food, health, education, and shelter services and infrastructure are severely lacking. The unpredictable violence disrupts schooling for children and youth and livelihoods for entire families. As a result, many students find themselves lagging behind in grade level studies. Due to ongoing insecurity and poverty, the southern provinces post amongst the lowest national literacy and primary school completion rates. While the Philippine government has set national education targets, most local government and private institutions are unable to provide education and services to communities in conflict- affected areas. In cases where schools are operating on a consistent basis, parents and administrators lack the funds and support to provide enough nutritious and healthy food for children and note the limited concentration students demonstrate as a result of hunger.</t>
  </si>
  <si>
    <t>In 2005, PUSAKA Mindanao Inc. was organized out of the efforts of Muslim young educators who wanted to advance development, alleviate poverty, reduce community vulnerability to disaster and emergency, and increase educational and livelihood opportunities for communities living in the southern Philippines. The organization manages two schools, grades 1 to 11, in the provinces of North Cotabato, Cotabato City, and Maguindanao, both in the ARMM region. The livelihoods program provides community training on small business enterprise, food and farming cooperative development, and community organizing to shift attitudes toward self reliance. PUSAKA is a member of several education-based civil society networks.</t>
  </si>
  <si>
    <t>PUSAKA manages a formal and nonformal education and supplemental feeding program for 168 primary, middle, and secondary school students in two rural areas in North Cotabato and Maguindanao provinces. In addition to the standard curriculum taught at the national level, PUSAKA provides English and Arabic lessons, and conducts trainings on human rights, environmental care and protection, peacebuilding, voter education, and child advocacy. During a 9 month academic year, from mid-June to mid-March, five days per week, PUSAKA provides classroom training and nutritional meals to students in the morning and afternoon. This year's grant will be used to support the education and supplemental feeding program for children and youth.</t>
  </si>
  <si>
    <t>Basic Education Assistance for Mindanao</t>
  </si>
  <si>
    <t>13174</t>
  </si>
  <si>
    <t>Ravenstvo</t>
  </si>
  <si>
    <t>Equality</t>
  </si>
  <si>
    <t xml:space="preserve">Over the course of it relationship with GFC, Ravenstvo has developed even further as one of the leaders of NGOs in central Asia that work with children with disabilities. They are the coordinator of a large internationally-funded networking and development program for NGOs working with people living with disabilities. With the help of a GFC opportunity grant, Ravenstvo made even deeper international connections when they attended a training in Kenya on reproductive health for people living with disabilities. Their trainers now train other NGOs on this subject. In addition, with GFC funding, Ravenstvo were able to move from a small facility for their rehabilitation center to a much larger facility that serves all disabled children in Karakol. </t>
  </si>
  <si>
    <t>Percentage of program participants demonstrating improved psychological well-being</t>
  </si>
  <si>
    <t>Association Kunnys</t>
  </si>
  <si>
    <t>Ministry of Labor and Social Development</t>
  </si>
  <si>
    <t>13235</t>
  </si>
  <si>
    <t>Ravenstvo (Equality) was founded in 2004 by a group of people living with disabilities at the far end of Lake Issyk-Kul in Kyrgyzstan. The organization focuses on inclusive education, rehabilitation, and advocacy for children living with disabilities. Ravenstvo also makes home visits, offers consultations for drop-in visitors at its office, and works to provide income-generating activities and access to employment for children and youth with disabilities. In addition, the organization operates a "social taxi" dispatch service for a fleet of local taxis; the taxis donate 10 percent of all profits to the NGO and are coordinated at all times by dispatchers with physical disabilities. Although its main office and rehabilitation center are located at the eastern end of the country, Ravenstvo has been more and more active throughout Kyrgyzstan in advocating for the rights of people with disabilities. 
Since GFC started partnering with Ravenstvo in 2011, the organization has evolved as a leader among NGOs in central Asia that work with children with disabilities. Ravenstvo is now the coordinator of a large, internationally funded networking and development program for NGOs working with people living with disabilities. In addition, Ravenstvo strengthened its national and regional NGO ties by attending several GFC Knowledge Exchanges in central Asia. With the help of a GFC opportunity grant, Ravenstvo made even deeper international connections when staff members attended a training in Kenya on reproductive health for people living with disabilities. The organization's trainers now train other NGOs on this subject. In addition, with GFC funding, Ravenstvo was able to move its rehabilitation center to a much larger facility that serves all disabled children in Karakol. 
Ravenstvo is currently poised to build on its national reputation and open a Living Laboratory in the Kyrgyz capital of Bishkek. The Living Laboratory will include not only a rehabilitation center but also a youth leadership academy that will offer psychosocial and peer counseling and be the headquarters for a youth advocacy group. Opening an office in the capital will allow the organization to strengthen its national presence and serve more young people.</t>
  </si>
  <si>
    <t>12889</t>
  </si>
  <si>
    <t xml:space="preserve">salaries, utilities, and office equipment. </t>
  </si>
  <si>
    <t>Ravenstvo provides educational and physical rehabilitation, home visits, consultations, income-generating activities, and access to employment for children and youth with disabilities.</t>
  </si>
  <si>
    <t>GFC supports the Center for the Development and Adaptation of Children with Disabilities, which serves children with disabilities who are between the ages of 5 and 18 and offers educational and therapeutic sessions based on standard rehabilitative and educational methodologies.</t>
  </si>
  <si>
    <t>During the past year, Ravenstvo improved the professionalism and youth participation in its Center for the Development and Adaptation of Children with Disabilities. For the first time, children contributed to their own individualized lesson plans. In addition, the center became a model for other rehabilitation centers and was named one of the best centers in the country by the Kyrgyzstan Ministry of Social Development. Last year, Ravenstvo actively lobbied for Kyrgyzstan to ratify the UN Convention on the Rights of Persons with Disabilities. Through the support of a GFC opportunity grant, Ravenstvo staff traveled to Kenya in May 2016 to receive training from the Kenya Association of the Intellectually Handicapped on how to provide sexual and reproductive health lessons for youth living with disabilities. This year, Ravenstvo plans to conduct a training of trainers in Kyrgyzstan based on the curriculum learned in Kenya.</t>
  </si>
  <si>
    <t>The organization had previously counted as indirectly served some children who received direct interventions. This year, those children were counted as directly served.</t>
  </si>
  <si>
    <t>Kunnus Association</t>
  </si>
  <si>
    <t>12531</t>
  </si>
  <si>
    <t>salaries and operating expenses.</t>
  </si>
  <si>
    <t>During the past year, Ravenstvo moved its primary rehabilitation center to another location that is larger and more accessible for the children. The old center will be used as a resource center for older youth. Ravenstvo continued to conduct staff trainings last year and worked with its team to create a new strategic plan. Ravenstvo director Gulmira Kazakunova attended the 2015 Knowledge Exchange in Dushanbe, Tajikistan, where she learned more about child protection and participation policies.</t>
  </si>
  <si>
    <t>In year 3, Ravenstvo counted only the number of children served in the rehabilitation center. During the past year, the organization was able to increase that number.</t>
  </si>
  <si>
    <t>Kunnus</t>
  </si>
  <si>
    <t>Abilis</t>
  </si>
  <si>
    <t>HealthProm</t>
  </si>
  <si>
    <t>12207</t>
  </si>
  <si>
    <t xml:space="preserve">salaries, operating expenses, and rehabilitation equipment. </t>
  </si>
  <si>
    <t>Ravenstvo continue</t>
  </si>
  <si>
    <t>Ravenstvo continues to improve its rehabilitation center, which opened a few years ago with GFC support. The organization is constantly upgrading its educational and exercise materials and the center’s equipment, while encouraging staff to increase their teaching capacity. During the past year, seven staff members attended trainings and seminars. Ravenstvo as an organization is always developing its capacity: during the past year, the organization conducted an internal audit, and it is currently working on developing its next three-year strategic plan. GFC will continue to work with Ravenstvo to provide organizational-capacity and leveraging inputs.</t>
  </si>
  <si>
    <t>This past year, the organization decided to count as directly served only those children who receive regular services at the rehabilitation center. Other children are directly served, but not as frequently.</t>
  </si>
  <si>
    <t>11801</t>
  </si>
  <si>
    <t>salaries, operating expenses, and educational materials.</t>
  </si>
  <si>
    <t>Found Soros Kyrgyzstan</t>
  </si>
  <si>
    <t>Ministry of Social Development	Kyrgyzstan</t>
  </si>
  <si>
    <t>Found Abilis</t>
  </si>
  <si>
    <t>HI</t>
  </si>
  <si>
    <t>11275</t>
  </si>
  <si>
    <t>salaries, transportation, and educational equipment.</t>
  </si>
  <si>
    <t xml:space="preserve">Ravenstvo provides educational and physical rehabilitation, home visits, consultations, income-generating activities, and access to employment for children and youth with disabilities. </t>
  </si>
  <si>
    <t>Kunnus  Association</t>
  </si>
  <si>
    <t>11044</t>
  </si>
  <si>
    <t>Our grant supports the Center for the Development and Adaptation of Children with Disabilities, which serves children with disabilities who are between the ages of 5 and 18 and offers educational and therapeutic sessions based on standard rehabilitative and educational methodologies.</t>
  </si>
  <si>
    <t>Once praised as the most democratic of the former Soviet states in central Asia, Kyrgyzstan has been in a prolonged crisis, with the overthrow of President Bakiyev in 2010 the most recent event to threaten the country's economic and political development. Kyrgyzstan's GDP contracted by 3.5 percent in 2010, tightening an already small state budget, and putting severe strain on regional authorities' ability to provide basic social services. The conditions for the country's children have deteriorated throughout recent events, with some of the most vulnerable children, those living with disabilities, often left out of budget and policy considerations completely. According to the Ministry of Social Protection, there are approximately 20,000 registered children up to age 18 with disabilities in Kyrgyzstan, but the actual number is likely 30 to 35 percent higher. Furthermore, these children face stigmatization at school, poor awareness among local government about how to provide equal access and education, and a severe lack of knowledge among parents of children with disabilities about the need for proper education and medical care. Karakol, a town of 70,000 located at the eastern end of Lake Issyk-Kul, the country's large alpine lake, should be benefiting from the area's pristine nature and increasing tourism, but local infrastructure and services remain underfunded and decaying, and the region is the country's third poorest.</t>
  </si>
  <si>
    <t>In 2004, a group of people living with disabilities in Karakol founded Ravenstvo ("Equality") with the mission to raise awareness and advocate for the rights of people living with disabilities. However, after conducting a study in 2007 that showed that the vast majority of disabled children in the region were not attending school, Ravenstvo decided to focus on inclusive education, rehabilitation, and advocacy for children living with disabilities. The organization also provides home visits, offers consultations for drop-in visitors to its office, and works to provide income-generating activities and access to employment for children and youth with disabilities. In addition, Ravenstvo operates a "social taxi" service, which is a fleet of local taxis that donates 10 percent of all profits to the NGO, and which is coordinated at all times by dispatchers with physical disabilities. Although they are located at the eastern end of the country, Ravenstvo has been active throughout Kyrgyzstan in advocating for the rights of people with disabilities. The organization's founder, Gulmira Kazakunova, moves with the aid of a wheelchair, and is local leader in defending the rights of the disabled.</t>
  </si>
  <si>
    <t>Ravenstvo opened the Center for the Development and Adaptation of Children with Disabilities in 2008.  The center serves children with disabilities aged 5 to 18 with disabilities with educational and therapeutic sessions five days a week, seven hours a day. There are currently 15 children from the Karakol district that regularly attend sessions at the center, while many former beneficiaries and some occasional visitors also come to the center for sessions. A teacher, psychologist, and volunteer occupational therapist conduct the sessions, which are based on standard rehabilitative and educational methodologies. The goal of the educational and physical rehabilitation is to enable students, when possible, to become enrolled in local schools, and the Ravenstvo staff work closely with the schools to ensure that the schools offer access to classrooms and instruction. This year's grant from GFC will support the rehabilitation center.</t>
  </si>
  <si>
    <t>Ravenstvo works directly with 80 of the 186 children registered as disabled in the Karakol district, but as a resource center and through informational campaigns, the organization indirectly reaches more than 1,000 children in the Issyk-Kul region.</t>
  </si>
  <si>
    <t>Eurasia Foundation of Central Asia</t>
  </si>
  <si>
    <t>11919</t>
  </si>
  <si>
    <t>Raza Educational and Social Welfare Society</t>
  </si>
  <si>
    <t xml:space="preserve">salaries for teachers. </t>
  </si>
  <si>
    <t xml:space="preserve">Raza Educational and Social Welfare Society (RESWS) seeks to eradicate child labor by bringing children from economically deprived localities to RESWS’s formal school, which serves students from the lower primary level to the high-school level. </t>
  </si>
  <si>
    <t>GFC supports the school, which offers tailored curricula to first-generation learners and former child laborers; utilizes up-to-date classroom equipment; and provides students with vocational training, computer instruction, and recreational opportunities.</t>
  </si>
  <si>
    <t>During its partnership with GFC, RESWS has doubled its organizational budget and nearly doubled the number of beneficiaries served. RESWS credits GFC’s many value-added services with connecting the organization to other NGOs in India, serving as a reference for other funding, and bolstering RESWS’s visibility by encouraging the organization to engage with the media and public. RESWS staff members and the organization have received national and local recognition and awards. The organization will continue to impact the lives of children living on the streets in Bengaluru.</t>
  </si>
  <si>
    <t>The outcome submitted by the partner is not consistent with previous outcomes. Further dialogue with the partner about outcomes is needed.</t>
  </si>
  <si>
    <t>Number of program participants demonstrating improved school performance</t>
  </si>
  <si>
    <t>United Way of Bangalore</t>
  </si>
  <si>
    <t>11533</t>
  </si>
  <si>
    <t>salaries, workshops, and teaching materials.</t>
  </si>
  <si>
    <t>Raza Educational and Social Welfare Society (RESWS) seeks to eradicate child labor by bringing children from economically deprived localities to RESWS's formal school, which serves 500 students from the lower primary level to the high-school level.</t>
  </si>
  <si>
    <t>RESWS has seen significant budget and programmatic growth over its five-year partnership with GFC. Additionally, the organization has benefited from several of GFC's value-added services, including an organizational development award, participation in a Knowledge Exchange, and leveraging of additional resources. RESWS has a strong network and collaborates with other NGOs, including GFC grantee partner Dream a Dream. The organization is poised to exit from GFC funding with final capacity-building and leveraging inputs.</t>
  </si>
  <si>
    <t>Tech Mahindra</t>
  </si>
  <si>
    <t>Premamjali Trust</t>
  </si>
  <si>
    <t>1604.04</t>
  </si>
  <si>
    <t>RESWS seeks to eradicate child labor by bringing children from economically deprived localities to RESWS's formal school, which serves 500 students from the lower primary level to the high school level.</t>
  </si>
  <si>
    <t>Our grant supports the school, which offers tailored curricula to first generation learners and former child laborers; utilizes up to date classroom equipment; and provides students with vocational training, computer skills, and recreational opportunities.</t>
  </si>
  <si>
    <t>With 35 million working children, India has one of the largest child labor forces in the world. Additionally, the National Labor Institute estimates that there are about 74.4 million children who are neither enrolled in school nor accounted for in the labor force. Although legislation and policies exist to protect these children, the rules have made little difference. Loopholes in the laws, coupled with a lack of effective implementation of policies, cultural tolerance of child labor practices, and general public apathy to the suffering faced by millions of children, have led to the situation remaining relatively unchanged. In the state of Karnataka, 1 million children toil in factories, quarries, garages, agricultural fields, and small-scale industries, including textiles, tobacco, and silk. Rapid urbanization in Bengaluru (formerly Bangalore) has led to an increase in child laborers. More than 50 children migrate to Bengaluru each day in search of employment and a secure future, and most of them end up on the streets or in menial and exploitative jobs. Extending educational facilities to this large group of children and youth is critical.</t>
  </si>
  <si>
    <t>Profoundly moved by the plight of child laborers working in an automobile garage across the road from her house, Benazeer Baig founded Raza Educational and Social Welfare Society in 1998. The organization operates in Bismillah Nagar, a predominantly Muslim area that houses a number of small-scale industries employing child laborers. Raza's founder saw that even though the children worked very hard, they were paid a nominal amount, and even basic amenities like drinking water were not provided. Slowly, the children started dropping by her home across the road for drinking water and for first aid after they had been badly beaten or suffered an injury at work. Gradually, she began teaching five children for two hours after work each day, concentrating on the alphabet, words, and numbers. From these humble beginnings, Raza was born, and its staff of 36 now seeks to eradicate child labor by bringing in children from economically deprived localities and educating them. Raza's formal school serves students from the lower primary level to the high-school level.</t>
  </si>
  <si>
    <t>Raza Educational and Social Welfare Society has educated over 1,000 children between the ages of 4 and 18, and its school can accommodate 500 students each year. Even as its facilities and student population grow, Raza continues to offer tailored educational curricula and attention to the children. Given that most of the students are first-generation learners and former child laborers, it is necessary to recruit highly qualified teachers who are also able to mentor these children. Modern classroom equipment prepares the children for the ever-advancing technological world around them, and an outreach team of teachers and volunteers works to demonstrate the value of education to child laborers and their families.</t>
  </si>
  <si>
    <t>This metric requires further dialogue with grantee.</t>
  </si>
  <si>
    <t>Premanjali Trust</t>
  </si>
  <si>
    <t>1604.03</t>
  </si>
  <si>
    <t>RESWS seeks to eradicate child labor by bringing children from economically deprived localities to RESWS's formal school, which serves 500 students from the lower primary level to the high-school level.</t>
  </si>
  <si>
    <t>Our grant supports the school, which offers tailored curricula to first-generation learners and former child laborers; utilizes up-to-date classroom equipment; and provides students with vocational training, computer skills, and recreational opportunities.</t>
  </si>
  <si>
    <t>Profoundly moved by the plight of child laborers working in an automobile garage across the road from her house, Benazeer Baig founded Raza Educational and Social Welfare Society in 1998. The organization operates in Bismillah Nagar, a predominantly Muslim area that houses a number of small-scale industries employing child laborers. Raza's founder saw that even though the children worked very hard, they were paid a nominal amount, and even basic amenities like drinking water were not provided. Slowly, the children started dropping by her home across the road for drinking water and for first aid after they had been badly beaten or suffered an injury at work. Gradually, she began teaching five children for two hours after work each day, concentrating on the alphabet, words, and numbers. From these humble beginnings, Raza was born, and its staff of 36 now seeks to eradicate child labor by bringing in children from economically deprived localities and educating them. Raza's formal school serves students from the lower primary level to the high-school level. In addition, Raza implements several complementary programs, including a childcare program, women's empowerment initiatives, and income generation programs for the mothers of working children.</t>
  </si>
  <si>
    <t>Raza Educational and Social Welfare Society has educated over 1,000 children between the ages of 4 and 18, and its recently constructed school building can accommodate 500 students each year. Even as its facilities and student population grow, Raza continues to offer tailored educational curricula and attention to the children. Given that most of the students are first-generation learners and former child laborers, it is necessary to recruit highly qualified teachers who are also able to mentor these children. Modern classroom equipment prepares the children for the ever-advancing technological world around them, and an outreach team of teachers and volunteers works to demonstrate the value of education to child laborers and their families.</t>
  </si>
  <si>
    <t>Raza's budget increased due to the addition of new programs as well as new donors.</t>
  </si>
  <si>
    <t>Tee Kay's</t>
  </si>
  <si>
    <t>1604.02</t>
  </si>
  <si>
    <t>The school offers tailored curricula to first generation learners and former child laborers, introduces up to date classroom equipment, and provides students with vocational training, computer skills, and recreational opportunities.</t>
  </si>
  <si>
    <t>Profoundly moved by the plight of child laborers working in an automobile garage across the road from her house, Benazeer Baig founded Raza Educational and Social Welfare Society in 1998. The organization operates in Bismillah Nagar, a predominantly Muslim area that houses a number of small-scale industries employing child laborers. Raza's founder saw that even though the children worked very hard, they were paid a nominal amount, and even basic amenities like drinking water were not provided. Slowly, the children started dropping by her home across the road for drinking water and for first aid after they had been badly beaten or suffered an injury at work. Gradually, she began teaching five children for two hours after work each day, concentrating on the alphabet, words, and numbers. From these humble beginnings, Raza was born, and its staff of 23 now seeks to eradicate child labor by bringing in children from economically deprived localities and educating them. Raza's formal school serves students from the lower primary level to the high-school level. In addition, Raza implements several complementary programs, including a childcare program, women's empowerment initiatives, and income generation programs for the mothers of working children.</t>
  </si>
  <si>
    <t>The decrease in funding in year 2 triggered an organizational development award from GFC for upgrading Raza's fundraising capacity. Raza showed promising growth in year 3.</t>
  </si>
  <si>
    <t>13205</t>
  </si>
  <si>
    <t>Red + Posithiva de Quintana Roo</t>
  </si>
  <si>
    <t>Positive Network of Quintana Roo</t>
  </si>
  <si>
    <t>Antonio Maldonado (Red Juventud, Mexico)</t>
  </si>
  <si>
    <t>Red + Posithiva de Quintana Roo provides HIV prevention education and comprehensive health services to people living with HIV in all ten municipalities of Quintana Roo.</t>
  </si>
  <si>
    <t>GFC supports Red + Posithiva’s mobile clinic, which offers medical services and educational workshops on sexual health and gender-related topics to youth in remote areas of Quintana Roo.</t>
  </si>
  <si>
    <t xml:space="preserve">Red Posithiva has been a constant advocate for sexual and reproductive rights, as well as gender and LGBT rights, in the state of Quintana Roo. This past year, approximately 1,200 youth participated in Red + Posithiva’s workshops. Schools have been exceptionally satisfied with the organization’s services and have asked Red + Posithiva to include parents and teachers in its programs to improve gender-equitable attitudes and further the goal of reducing teenage pregnancy. The teachers have found the workshops to be useful venues for learning, exchanging opinions, and sharing best practices, which ultimately strengthen their teaching. The parents report that their involvement in the program has improved their relationships with their sons and daughters and has provided them with accurate and unbiased information on sexuality issues. GFC provided Red + Posithiva with an organizational development award, which helped the organization revamp its internal structure and create a strategic plan. This process resulted in a stronger gender focus in its mission.  Red + Posithiva attended the GFC regional knowledge exchange held in Managua, Nicaragua on April 2017. </t>
  </si>
  <si>
    <t>In years 1 and 2, the organization reported only the number of children served through its GFC-supported program, rather than the total number of children served by the organization; the number reported this year reflects the total number.</t>
  </si>
  <si>
    <t>Percentage of program participants who increase their gender-equitable attitudes</t>
  </si>
  <si>
    <t>PPG</t>
  </si>
  <si>
    <t>CENSIDA</t>
  </si>
  <si>
    <t>FUNDACION KARISMA</t>
  </si>
  <si>
    <t>DONANTE PARTICULAR</t>
  </si>
  <si>
    <t>CUOTAS VOLUNTARIAS</t>
  </si>
  <si>
    <t>12892</t>
  </si>
  <si>
    <t>salaries, materials, and operational expenses.</t>
  </si>
  <si>
    <t xml:space="preserve">Red + Posithiva de Quintana Roo provides HIV prevention education and comprehensive health services to people living with HIV in all ten municipalities of Quintana Roo. </t>
  </si>
  <si>
    <t>Red + Posithiva has been a constant advocate for sexual and reproductive rights, as well as gender and LGBT rights, in the state of Quintana Roo. This past year, over 1,000 youth participated in Red + Posithiva’s workshops, and schools have been so satisfied with the organization’s services that they have asked Red + Posithiva to include parents and teachers in the conversation to improve gender-equitable attitudes and reduce teenage pregnancy. With the help of a GFC organizational development award, Red + Posithiva is in the process of revamping its internal structure and creating a strategic plan. As one result of this process, the organization’s mission now includes a gender focus.</t>
  </si>
  <si>
    <t>Despite an increase in funding, the organization has decided to focus on quality rather than quantity, reducing the number of schools and classes it serves and thus decreasing the total number of children served.</t>
  </si>
  <si>
    <t>Red + Posithiva has successfully increased its funding through new partnerships with local and national funders, thus increasing its total expenditure budget.</t>
  </si>
  <si>
    <t>Donantes individuales</t>
  </si>
  <si>
    <t>12533</t>
  </si>
  <si>
    <t>GFC supports Red + Posithiva’s mobile clinic which offers medical services and educational workshops on sexual health and gender-related topics to youth in remote areas of Quintana Roo.</t>
  </si>
  <si>
    <t>The change in number of children served is a reflection of implementing more accurate tracking systems rather than a reflection of the organization’s capacity.</t>
  </si>
  <si>
    <t>Centro Nal. De Equidad de Genero</t>
  </si>
  <si>
    <t>CAMY Fund</t>
  </si>
  <si>
    <t>Medisex (Área de atención a usuarios)</t>
  </si>
  <si>
    <t>12227</t>
  </si>
  <si>
    <t xml:space="preserve">salaries, administrative and operational expenses. </t>
  </si>
  <si>
    <t xml:space="preserve">With its thriving tourist industry, Quintana Roo is the state that contributes the most to Mexico’s GDP. Quintana Roo’s population of slightly over 1 million people is concentrated mostly in the municipality of Benito Juarez, home to the popular city of Cancun, and youth between the ages of 15 and 29 represent 18.2 percent of the state’s total population. Unfortunately, the state’s economic boom has worsened inequality in the last decade, leading to a stark increase in poverty and exploitation, particularly for the indigenous population, which is mostly of Mayan and Tzotil descent. For example, more than 80,000 Mayans aged 15 and older are illiterate, and severe malnutrition persists in 15 indigenous communities. In most of the indigenous communities, there is little to no access to public services such as healthcare centers and schools, much less to services related to sexual and reproductive health, adolescent pregnancy, HIV/AIDS, and sexual violence and abuse. In addition, due to Quintana Roo’s large commercial sex industry and the constant influx of tourists and migrants from elsewhere in Mexico and nearby countries, the state’s population is especially vulnerable to sexually transmitted diseases, HIV, and sexual abuse. </t>
  </si>
  <si>
    <t>Founded in 2008, Red + Posithiva provides comprehensive services to youth affected by HIV/AIDS and educates youth on sexual and reproductive health. Red + Posithiva’s director, Roberto Guzman, worked with several for-profit, governmental, and nonprofit organizations in Quintana Roo for more than two decades. Through his work, Guzman realized the prevalence of HIV/AIDS, especially among youth in Cancun and adjacent communities, and decided to work with those affected by HIV/AIDS, focusing on prevention and treatment. It soon became evident to him that very few of the available services catered to youth. As a result, Guzman founded Red + Posithiva to create a comprehensive center and one-stop shop for those living and affected by HIV/AIDS, as well as to educate youth and raise their awareness about sexual and reproductive health and to train those directly working with youth to become better service providers.</t>
  </si>
  <si>
    <t>All of Red + Posithiva’s programs are focused around prevention, care, monitoring, and policy advocacy. To date, the organization has provided services to all of Quintana Roo’s ten municipalities, making it a leader in HIV/AIDS awareness and prevention, as well as in sexual and reproductive health. Red + Posthiva’s main program, called Young People, provides weekly workshops in middle schools and high schools to raise awareness about sexual and reproductive health. The schools are chosen based on the vulnerability of the community and on the availability of services to the population. To be able to reach rural and vulnerable communities, Red + Postihiva launched a mobile service unit to provide access to contraceptive methods, reduce adolescent pregnancy, and prevent domestic violence and abuse. The mobile service unit also runs workshops for youth aged 12 to 24 to address gender-based violence and talk about concepts of masculinity.</t>
  </si>
  <si>
    <t>Red + Posithiva goes beyond the traditional drop-in center approach for those living and affected by HIV/AIDS. Its staff constantly participates in public outreach activities to create awareness about reproductive and sexual health, reproductive rights, gender-based violence, and HIV awareness and prevention, while connecting those with HIV/AIDS to comprehensive care services. Red + Posithiva’s experience and outreach to the entire state will prove valuable for the GFC initiative "Changing Gender Attitudes, Empowering Girls," funded by the Summit Foundation.</t>
  </si>
  <si>
    <t>National Center for Gender Equity and Reproductive Health</t>
  </si>
  <si>
    <t>Mexican Foundation for Family Planning</t>
  </si>
  <si>
    <t>12628</t>
  </si>
  <si>
    <t>Redeem the Generation Ethiopia</t>
  </si>
  <si>
    <t>community outreach activities, materials for youth programs, and Internet costs.</t>
  </si>
  <si>
    <t xml:space="preserve">Redeem the Generation Ethiopia (RTG) works to eliminate HIV/AIDS and alleviate poverty by inspiring and mobilizing children and youth to play an active role in addressing Ethiopia’s development challenges. </t>
  </si>
  <si>
    <t>GFC supports RTG’s education program, which provides educational support for orphaned children, using the organization’s cadre of youth volunteers as tutors and mentors.</t>
  </si>
  <si>
    <t>Over the course of its partnership with GFC, RTG has grown significantly, with over 300 percent budget growth alone. The organization is now very stable, with sound administrative and financial structures and high-level internal control systems. RTG has also gained the confidence of its donors by strengthening its programs, which led to the organization being named the best organization of the 2015 ESAP2 (Ethiopia Social Accountability Program Phase 2) initiatives. The ESAP2 event was aired on Ethiopian national television and has significantly enhanced the organization’s visibility. Due to the national recognition the organization has gained, the director, Ato Melaku Sebhat, received and accepted several invitations from the media to share the work of the organization and discuss the role of civil society organizations in Ethiopia. GFC has supported RTG with various capacity-building services, including coaching, technical support, and participation in two Knowledge Exchange programs, which enabled the organization to learn, share, and network. In addition, the organization’s participation in the Adobe Youth Voices program through GFC increased its capacity to tell stories using various techniques and helped RTG to establish an IT lab to support its beneficiaries. RTG will be invited to the proposed 2016 GFC Knowledge Exchange in Kenya.</t>
  </si>
  <si>
    <t>RTG’s budget increased because of additional grants received by the organization from existing donors such as Friends for Children and new grants from ESAP2 to expand its programs.</t>
  </si>
  <si>
    <t>Ethiopia Health care network</t>
  </si>
  <si>
    <t xml:space="preserve">Pact Ethiopia	</t>
  </si>
  <si>
    <t xml:space="preserve">US 	</t>
  </si>
  <si>
    <t>ESAP2 Management Agency</t>
  </si>
  <si>
    <t>Netherlands /pool fund</t>
  </si>
  <si>
    <t>12123</t>
  </si>
  <si>
    <t>youth facilitators’ salaries, livelihood skills training expenses, and operating costs.</t>
  </si>
  <si>
    <t xml:space="preserve">RTG led a partnership with ten other NGOs in Ethiopia to obtain a grant from the British Council for a functional adult literacy program. The organization now airs its child protection program on national radio as a way of educating the general public on child protection issues. In the past year, RTG was audited by an international auditing firm for the first time and received a clean audit outcome. After a successful organizational-capacity needs assessment facilitated by Boston University, RTG received a grant from the Consortium of Reproductive Health Associations, based in Ethiopia, to enhance its monitoring and evaluation systems and address other gaps identified during the needs assessment, such as improving the quality of its reproductive health service delivery initiative. The organization recruited and trained one of its former beneficiaries to support the youth peer-to-peer education program. This coming year, GFC will provide additional targeted capacity building in resource mobilization to enable RTG to attract new funding to help support its growth. </t>
  </si>
  <si>
    <t>RTG’s budget increase is due to capacity-building grants received from the Consortium of Reproductive Health Associations in Ethiopia.</t>
  </si>
  <si>
    <t>Ethiopia Health Network</t>
  </si>
  <si>
    <t>Civil Society Support Program (CSSP)</t>
  </si>
  <si>
    <t>Ireland, Netherlands, Sweden</t>
  </si>
  <si>
    <t>Ireland, UK, Germany, EU</t>
  </si>
  <si>
    <t>Friends for Children</t>
  </si>
  <si>
    <t>11725</t>
  </si>
  <si>
    <t>training-program expenses, youth support club stipends, and operating costs.</t>
  </si>
  <si>
    <t xml:space="preserve">Redeem the Generation Ethiopia (RTG) works to eliminate HIV/AIDS and alleviate poverty by inspiring and mobilizing children and youth to play an active role in addressing Ethiopia's development challenges. </t>
  </si>
  <si>
    <t xml:space="preserve">GFC supports RTG's education program, which provides educational support for orphaned children, using the organization's cadre of youth volunteers as tutors and mentors. </t>
  </si>
  <si>
    <t>RTG has demonstrated significant growth throughout its four-year partnership with GFC. The organization received technical guidance from GFC and was connected to the World Bank. This resulted in a new partnership and funding relationship last year that contributed to the organizational budget increasing from $180,853 to almost $300,000. Through GFC leveraging activities, RTG has been guided to form partnerships with a number of organizations such as the VSO, the British Council, and the Boston University Center for Global Health and Development. RTG also formed strategic networks with other GFC grantee partners during the May 2013 Knowledge Exchange in Nairobi. With support from both local and foreign volunteers, RTG revised its human resource management procedures, updated its finance and accounting manuals, rejuvenated its website, completed a ten-year program plan and an organizational impact assessment exercise, produced an impressive documentary called "Now and Then," and redesigned and printed organizational brochures. The organization is ready to expand its program to reach more vulnerable children.</t>
  </si>
  <si>
    <t>CSSP</t>
  </si>
  <si>
    <t>CCRDA</t>
  </si>
  <si>
    <t>11282</t>
  </si>
  <si>
    <t>educational support for girls and training expenses.</t>
  </si>
  <si>
    <t>RTG has formed strategic relationships with various networks in Ethiopia. With its enhanced visibility, staff capacity development, and the completion of its three-year development plan (all with GFC's support), RTG is poised for growth. RTG's board members and its program team received several training packages this past year to enhance performance and facilitate growth. The organization also participated in a number of international conferences to learn from others and share its experiences. In the coming year, in addition to participating in the upcoming East Africa Knowledge Exchange, RTG will continue to share ideas and knowledge at the country level and ensure peer learning with other current and former GFC grantee partners in the country. RTG is currently being guided to work on its exit strategy and sustainability plan.</t>
  </si>
  <si>
    <t>Pro Pride/Path</t>
  </si>
  <si>
    <t>Friends For Children</t>
  </si>
  <si>
    <t>10307.02</t>
  </si>
  <si>
    <t>Redeem the Generation was founded to eliminate HIV/AIDS and alleviate poverty by inspiring and mobilizing children and youth to play an active role in addressing Ethiopia's development challenges.</t>
  </si>
  <si>
    <t>Our grant supports Redeem the Generation's education program, which provides educational support for orphaned children, using the organization's cadre of youth volunteers as tutors and mentors.</t>
  </si>
  <si>
    <t>Over the past decade, Ethiopia has made promising gains in macroeconomic indicators, including maintaining low but steady GDP growth. However, the country is still struggling with high unemployment, poor education and health systems, and an increasingly despondent population that sees migration as the only viable option for financial sustainability. In addition, the HIV/AIDS epidemic has ravaged social and familial structures, leaving over 1 million children without their parents. Many of these children are cared for by extended family networks, but a large number have fallen through the cracks, often ending up on the streets, where they are vulnerable to violence, crime, and other hazards. It is estimated that half of Ethiopia's 83 million people are children under the age of 18. If the country is to reduce HIV/AIDS prevalence and eradicate poverty, these children and youth must receive education, health services, and economic support.</t>
  </si>
  <si>
    <t>Founded in 2001, Redeem the Generation-Ethiopia aims to eliminate HIV/AIDS and alleviate poverty by inspiring and mobilizing children and youth to play an active role in addressing Ethiopia's development challenges. To that end, the organization implements education, life skills, and leadership development programs for children, youth, and young women. Its reproductive health program reaches adolescent girls and young women in rural communities with critical reproductive and sexual health education, and its youth empowerment program mobilizes youth between the ages of 15 and 22 through life skills and leadership development training. Youth in the youth empowerment program also receive reproductive and sexual health education, with many of them becoming HIV/AIDS peer educators. The group's founder, Ashenafi Addisu, was a renowned HIV/AIDS and youth empowerment activist whose life was cut short by the disease.</t>
  </si>
  <si>
    <t>Redeem's education program provides educational support to 174 orphaned and vulnerable children under the age of 18. The children attend government schools and receive assistance with uniforms, textbooks, and other school materials from Redeem. In addition, because many of the children have experienced emotional distress associated with the loss of their parents, the organization provides psychosocial support through home visits conducted by youth volunteers. The home visits also give the organization access to information on the children's academic performance. Those who are struggling academically receive additional tutoring support once a week at their place of residence. To ensure that the children engage in productive recreational activities, the organization provides monthly opportunities for children to participate in sports, theater, and music under the guidance of the young people in the youth empowerment program.</t>
  </si>
  <si>
    <t>IMF</t>
  </si>
  <si>
    <t>10307.01</t>
  </si>
  <si>
    <t>Our grant supports Redeem the Generation 's education program, which provides educational support for orphaned children, using the organization's cadre of youth volunteers as tutors and mentors.</t>
  </si>
  <si>
    <t>Founded in 2001, Redeem the Generation - Ethiopia aims to eliminate HIV/AIDS and alleviate poverty by inspiring and mobilizing children and youth to play an active role in addressing Ethiopia's development challenges. To that end, the organization implements education, life skills, and leadership development programs for children, youth, and young women. Its reproductive health program reaches adolescent girls and young women in rural communities with critical reproductive and sexual health education to help them make informed and life-saving decisions about their health. One of the backbones of Redeem, the youth empowerment program mobilizes youth between the ages of 15 and 22 through life skills and leadership development training that aims to build their capacity to address challenges faced by their communities. As part of the program, the youth receive reproductive and sexual health education, with many of them becoming HIV/AIDS peer educators. To date, Redeem has worked with over 4,000 youth, and participants in Redeem's leadership development program have established 36 clubs and community associations. The group's founder, Ashenafi Addisu, was a renowned HIV/AIDS and youth empowerment activist whose life was cut short by the epidemic.</t>
  </si>
  <si>
    <t>Redeem's education program provides educational support to 174 orphaned and vulnerable children under the age of 18. The children attend government schools, and receive assistance with uniforms, textbooks, and other school materials from Redeem. In addition, because many of the children have experienced emotional distress associated with the loss of their parents, the organization provides psychosocial support through home visits conducted by youth volunteers. The home visits also give the organization access to information on the children's academic performance. Those who are struggling academically receive additional tutoring support once a week at their place of residence.  To ensure the children engage in productive recreational activities, the organization has recently initiated monthly activities where children participate in sports, theater, and music under the guidance of the young people in the youth empowerment program. GFC's grant will help strengthen the education program by supporting the linkages between the children and youth, and ensuring the children receive educational and psychosocial support.</t>
  </si>
  <si>
    <t>In year 1, Redeem provided numbers for children enrolled only in its education activities. In year 2, the organization is counting children and youth served in all programs, including awareness-raising activities. This metric requires further dialogue.</t>
  </si>
  <si>
    <t>Christian Relief and Development Association</t>
  </si>
  <si>
    <t>690.03</t>
  </si>
  <si>
    <t>Rescue Alternatives Liberia</t>
  </si>
  <si>
    <t>RAL advocates against torture and for human rights and prison reform by monitoring and reporting violations of prisoners' rights.</t>
  </si>
  <si>
    <t>Our grant supports the Youth Diversion Program, which diverts first-time juvenile offenders from entering prison and provides counseling and vocational training to incarcerated youth.</t>
  </si>
  <si>
    <t>Liberia is emerging from a long period of civil crisis that frayed the very fabric of its society, most notably the well-being and security of its children and youth. Many children were either conscripted into fighting forces or subjected to abuse, rape, and torture during the country's 14-year civil war. In 2005, the country transitioned into democracy with the election of Ellen Johnson Sirleaf, Africa's first female head of state. The country is planning and preparing for a hopeful future, but the passage to this future is formidably challenging. Over 50 percent of demobilized soldiers are between the ages of 12 and 26. Mostly boys and young men, these ex-combatants have no way to earn a living and so turn to street life and crime. Once in detention, they are subjected to a harsh environment of harassment and abuse, leading to a recurring cycle of violence and detention. Nonetheless, the opportunity exists within this budding democracy to cultivate a new generation of adults prepared to protect society, respect human rights, and assume responsible and productive roles in society.</t>
  </si>
  <si>
    <t>Rescue Alternatives Liberia (RAL), formerly Prisoners Assistance Program, advocates against torture and for human rights and prison reform. Its mission is to monitor, investigate, document, and report violations and abuses of prisoners' rights; advocate alternatives to child detention; promote and protect the rights of detainees and prisoners, and provide material relief, rehabilitation, and aid to victims of violations. RAL's activities are implemented in four counties-Montserrado, Margibi, Bomi, and Grand Bassa-through training, public education, trauma counseling, and referrals. RAL's accomplishments include securing the release of illegally detained persons, including children; conducting a national assessment of child prisoners for UNICEF; and publishing a human rights adult literacy booklet. A two-time recipient of the Monrovia Inquirer's Liberia Human Rights Group of the Year award, RAL is also an active partner of the National Endowment for Democracy in the US. Jarwlee Geegbe, a founding member of RAL and its executive director since December 1999, has been a human rights advocate for 15 years.</t>
  </si>
  <si>
    <t>RAL's Youth Diversion Program helps youth offenders between the ages of 10 and 18 in two ways. First, it works with judicial and law enforcement systems to divert first-time offenders from entering prison. Second, it offers counseling and training to juveniles placed in the Monrovia Central Prison and the Liberia National Police Headquarters cells. RAL prepares these youth for the future responsibilities and challenges of adult life by providing life skills training in personal responsibility and decision making through sports, guided role-playing, and peer and mentor support. NGOs serving youth will not typically include ex-offenders in their programs, and RAL fills this important gap by serving 55 former child prisoners and detainees, all of whom are boys.</t>
  </si>
  <si>
    <t>In year 6, RAL's offices were burglarized and the organization has since struggled to replace its equipment and retain its students.</t>
  </si>
  <si>
    <t>Following completion of its first OCI in year 5, RAL undertook a strategic-planning process, which explains the changes in its OCI scores during year 6.</t>
  </si>
  <si>
    <t>UN Voluntary Fund for Victims of Torture</t>
  </si>
  <si>
    <t>12898</t>
  </si>
  <si>
    <t>Rewrite</t>
  </si>
  <si>
    <t>Sonal Shaw (Capital Community Foundation, UK)</t>
  </si>
  <si>
    <t>salaries of the director and project coordinators.</t>
  </si>
  <si>
    <t>Rewrite provides a platform for young people of different cultural and social backgrounds to express their ideas and opinions creatively, breaks down barriers of prejudice and racism through drama and creative writing, and raises public awareness about issues surrounding refugees and asylum seekers.</t>
  </si>
  <si>
    <t>GFC supports the REACT program, a children’s theater that explores social and political issues and works to raise awareness in the community.</t>
  </si>
  <si>
    <t xml:space="preserve">During its funding relationship with GFC, Rewrite has experienced significant growth in budget, organizational capacity, and programming. GFC’s support of core Rewrite expenses attracted other UK donors to fund the organization, especially after the organization was featured in the Financial Times when GFC was the charity selected for  the FT’s seasonal appeal campaign. Other GFC inputs included an opportunity grant for Rewrite staff to attend a creative ESOL (English for speakers of other languages) conference to further develop the organization’s curriculum, a curriculum that is now being used as a model in more London school districts. GFC’s support of Rewrite also allowed the organization’s leaders to put more emphasis on programming and staff development, especially fundraising capacity. The organization is currently finishing its fundraising and strategic plan development activities as part of an organizational development award from GFC. These activities and other GFC support have provided Rewrite with a strong foundation to ensure the sustainability of the organization as a leading provider of innovative performing arts and ESOL activities for recent immigrants to the UK.
NOTE: Rewrite also applied for and received a spring 2016 grant (funded by the Estée Lauder Companies), and this grant recommendation uses the same data (which is the most recent data available) as the spring 2016 recommendation.
</t>
  </si>
  <si>
    <t>Number of young people who have improved their English language skills</t>
  </si>
  <si>
    <t>BBC Children in Need</t>
  </si>
  <si>
    <t>Royal Masonic Trust for Boys and Girls</t>
  </si>
  <si>
    <t>Wakefield and Tetley Trust</t>
  </si>
  <si>
    <t>Peter Minet Trust</t>
  </si>
  <si>
    <t>12682</t>
  </si>
  <si>
    <t>rent and administrative costs.</t>
  </si>
  <si>
    <t>Rewrite went through a successful leadership transition in the past year, as long-time director Eleanor Cocks was replaced by Emily Doherty. The strength of the organization allowed it to keep attracting new funds and serving more teenagers throughout this transition period. In the past year, Rewrite delivered 96 workshops; two extracurricular Free Writers (creative writing) projects with young people from migrant, refugee, and established communities; and two extracurricular React (drama) projects with young people from migrant, refugee, and established communities. The organization also conducted a creative writing competition and gave out four awards. New director Emily Doherty participated in the 2016 Knowledge Exchange in Belgrade, Serbia, which focused on refugees and asylum seekers, a core population of Rewrite’s programs.</t>
  </si>
  <si>
    <t>This outcome only reflects the language skills of participants in the Creative ESOL program, and participation in that program was slightly down last year. However, all of the program’s participants improved their English last year.</t>
  </si>
  <si>
    <t>Royal Masonic Trust</t>
  </si>
  <si>
    <t>Wakefield and Tetley</t>
  </si>
  <si>
    <t>Mercers</t>
  </si>
  <si>
    <t>Peter Minet</t>
  </si>
  <si>
    <t>12338</t>
  </si>
  <si>
    <t xml:space="preserve">office space and program venue costs. </t>
  </si>
  <si>
    <t>During the past year, Rewrite continued to build on the momentum from its fundraising and program developments, both of which were boosted by a GFC opportunity grant and leveraging support. Rewrite continued to expand its Creative ESOL program to other London boroughs, and the organization was able to include more participants: 45 newly arrived migrants and refugees aged 7 to 11 at three primary schools in Lambeth, and over 100 young people in the Islington secondary-school system. The organization also disseminated the Creative ESOL model to arts and language practitioners through three foundation-level training days and an advanced-level training course. In addition, Rewrite produced a Creative ESOL training handbook for arts and language practitioners and is using the income from handbook sales to help the core program. The organization has continued to develop its capacity, launching a new website in the past year and engaging a new fundraising consultant. GFC will focus on final inputs as Rewrite is prepared for exit.</t>
  </si>
  <si>
    <t xml:space="preserve">With an increase in budget, Rewrite was able to reach more children. </t>
  </si>
  <si>
    <t xml:space="preserve">Rewrite's budget continued to increase, partially due to new support from the borough of Islington. </t>
  </si>
  <si>
    <t>Rewrite’s Creative ESOL (English for Speakers of Other Languages) program is an innovative way for asylum seekers, refugees, and other immigrants to learn English. With the assistance of GFC, Rewrite’s program is now being replicated in other school systems beyond the organization’s original location.</t>
  </si>
  <si>
    <t>Reta Lila Howard Foundation</t>
  </si>
  <si>
    <t>Islington Council</t>
  </si>
  <si>
    <t>London Community Foundation</t>
  </si>
  <si>
    <t>11957</t>
  </si>
  <si>
    <t xml:space="preserve">staff salaries and general program expenses. </t>
  </si>
  <si>
    <t xml:space="preserve">Rewrite provides a platform for young people of different cultural and social backgrounds to express their ideas and opinions creatively, breaks down barriers of prejudice and racism through drama and creative writing, and raises public awareness about issues surrounding refugees and asylum seekers. </t>
  </si>
  <si>
    <t>Rewrite has benefited greatly from a variety of GFC inputs over the past few years. Several funders agreed to fund Rewrite because of GFC’s core support for the organization, while other funders read about Rewrite and GFC in the Financial Times. GFC has also supported the professional development of Rewrite’s staff, particularly in regard to the organization’s groundbreaking Creative ESOL program. In the past year, this program was replicated for the first time beyond Rewrite’s primary location to another school system in London, and the organization is in talks with other schools about further replication. Rewrite has maximized its relationship with GFC to develop its systems, staff, and programs, and the organization will continue to benefit from GFC’s inputs as it prepares for exit.</t>
  </si>
  <si>
    <t>United St Saviours</t>
  </si>
  <si>
    <t>Reed Elsevier Cares</t>
  </si>
  <si>
    <t>11577</t>
  </si>
  <si>
    <t>Rewrite is a small organization for the UK, but it has consistently strived to become a sustainable one. The organization has been very open to and has made great use of GFC inputs, including participation in a Knowledge Exchange and a TESOL conference made possible through a GFC opportunity grant. Recently, Rewrite was featured in the GFC Financial Times Seasonal Appeal campaign, and it has started to attract more attention from donors. In order to allow the organization to fully capitalize on its recent exposure and build its institutional donor base, Rewrite will continue to receive GFC support and inputs before moving to exit.</t>
  </si>
  <si>
    <t>City of London Academy</t>
  </si>
  <si>
    <t>Cooperative Community Fund</t>
  </si>
  <si>
    <t>10798.01</t>
  </si>
  <si>
    <t>Our grant supports the REACT program, a children's theater that explores social and political issues and works to raise awareness in the community.</t>
  </si>
  <si>
    <t>The United Kingdom is ranked number 26 on the UNDP Human Development Index, yet it has one of the highest rates of child poverty in the industrialized world, with 3.5 million children, or one in three, living in poverty in 2011, according to UNICEF. In London, these figures are even higher, especially for immigrant and minority populations. Educational challenges in London are widespread, as more than 40 percent of schoolchildren in the city's publically funded schools speak English as a second language. Most of these children are immigrants, and many face difficulty adapting to British society and achieving proficiency in English. Unfortunately, teachers often have limited time and capacity to meet the needs of these children. Furthermore, the UK government implemented austerity measures in 2010-2011, which means tight education budgets and a significant decrease in support for social services. The South London borough of Southwark is home to a large immigrant and migrant population, and in 2007 it ranked in the top 10 percent of English boroughs for destitution, with almost half of all children living in poverty.</t>
  </si>
  <si>
    <t>Rewrite, which began as a volunteer organization in 2000 and registered as an NGO in 2005, provides a platform for young people of different cultural and social backgrounds to express their ideas and opinions creatively; breaks down barriers of prejudice and racism through drama and creative writing; and raises public awareness about issues surrounding refugees and asylum seekers. Rewrite is based in the London borough of Southwark, which has a high proportion of minority groups, newly arrived and already settled migrant and refugee groups, and low-income families. Rewrite's programs include youth theater, a radio drama summer school, an annual playwriting competition, and a creative ESOL program, the only one of its kind in London. Rewrite's founder and board chair, Emily Hunka, has been involved with social and community theater and writing in London for over ten years.</t>
  </si>
  <si>
    <t>Rewrite's flagship program is REACT, a children and youth theater for 13- to 19-year-olds from different cultural and national backgrounds who work together to explore social and political issues important to them and raise awareness about these issues among their peers. Children and youth attend rehearsals twice a week throughout the school year. The youth write and act in all of the performances, which largely focus on the issues of asylum and immigration but also cover other social issues. One of REACT's goals is to improve participants' speaking skills and to build the confidence and leadership abilities of the youth through the writing and especially the acting required by the program.</t>
  </si>
  <si>
    <t>Help a London Child</t>
  </si>
  <si>
    <t>STEP</t>
  </si>
  <si>
    <t>10798</t>
  </si>
  <si>
    <t>The United Kingdom is ranked number 26 on the UNDP Human Development Index, yet it has one of the highest rates of child poverty in the industrialized world, with 3.5 million children, or one in three, living in poverty in 2011, according to UNICEF. In London, these figures are even higher, especially for immigrant and minority populations. Approximately 67 percent of Pakistani and Bangladeshi children, 51 percent of children of African descent, and 48 percent of Chinese children are living in poverty. Educational challenges for London are widespread, as more than 40 percent of schoolchildren in the city's state schools speak English as a second language. Most of these children are immigrants who face difficulty adapting to British society because mainstream schools will often not accept children who speak English as a second language. For those that do enter regular UK schools, the teachers often have limited time and capacity to meet the needs of these children. Furthermore, the UK government implemented austerity measures in 2010-2011, which means tight education budgets and a significant decrease in support for social services. The south London ward of Southwark is home to a large immigrant and migrant population, and in 2007 ranked in the top 10 percent of English wards for destitution, with almost half of all children living in poverty.</t>
  </si>
  <si>
    <t>Rewrite, which began as a voluntary organization in 2000 and registered as an NGO in 2005, provides a platform for young people of different cultural and social backgrounds to express their ideas and opinions creatively, breaks down barriers of prejudice and racism through drama and creative writing, and raises public awareness about issues surrounding refugees and asylum seekers. Rewrite is a London-wide organization but most of its activities are based in the borough of Southwark, one of the most deprived areas of the city with a high proportion of people from minority groups, newly-arrived and settled migrant and refugee groups and low-income families. Rewrite's programs include youth theater, a Radio Drama Summer School, an Annual Playwriting Competition, and a Creative ESOL program, the only one of its kind in London. Rewrite's founder and board chairperson Emily Hunka has been involved with social and community theatre and writing in London for over 10 years.</t>
  </si>
  <si>
    <t>Rewrite's flagship program is REACT, a youth theatre for 13-19 year olds from different cultural and national backgrounds, who work together to explore social and political issues important to them and raise awareness amongst their peers. Fifteen youth and children attend rehearsals twice a week throughout the school year. The youth write and act in all of the performances, which largely focus on the issues of asylum and immigration but also other social issues.  Several volunteers from the London Central School of Speech and Drama tutor and assist the youth with the performances, and when the youth graduate from the program, they often return to volunteer. Two of the graduates are now pursuing drama in university. GFC's grant will support the REACT program.</t>
  </si>
  <si>
    <t>Esmee Fairbaim</t>
  </si>
  <si>
    <t>Grassroots Grants</t>
  </si>
  <si>
    <t>Wakefield Trust</t>
  </si>
  <si>
    <t>Co-operative Community Fund</t>
  </si>
  <si>
    <t>Karachi</t>
  </si>
  <si>
    <t>Roshni Research and Development Welfare Organization</t>
  </si>
  <si>
    <t>Sameena Nazir (GFC grantee partner Potohar Organization for Development Advocacy, Pakistan)</t>
  </si>
  <si>
    <t>Number of missing children documented by the police and/or reported by the media</t>
  </si>
  <si>
    <t>13197</t>
  </si>
  <si>
    <t xml:space="preserve">Roshni's work has evolved over the seven year partnership with GFC with missing and exploited children at the the core of its programming. Roshni has built multiple interventions in to its work, ranging from prevention of exploitation through safety campaigns, to recovery and then rehabilitation of the children, and their families. The organization has also been creative in building a strong stakeholder network that includes police, hospitals, local shopkeepers, and the transgender commmunity to ensure that recovery is rapid and justice is delivered. The organization was recently successful in winning a USAID grant which will allow it to work in other regions of Pakistan. At the same time, through participation in GFC's Knowledge Exchanges, Roshni has built networks with Nepali partners and is replicating some of its framework through GFC partner Center for Awareness Promotion as well as local government agencies in Kathmandu. Roshni is a strong GFC ally in Pakistan, a source of nominations for new partners, and mentor to existing partners in the region. </t>
  </si>
  <si>
    <t>The number of children officially reported as missing by the police decreased due to turnover in the police department. Roshni will be working with the new heads of the local offices to train staff and ensure that cases are being documented.</t>
  </si>
  <si>
    <t>FGHR</t>
  </si>
  <si>
    <t>FGC</t>
  </si>
  <si>
    <t>12863</t>
  </si>
  <si>
    <t>salaries, operational expenses, and staff trainings.</t>
  </si>
  <si>
    <t>Roshni Research and Development Welfare Organization, a one-of-a-kind initiative in Pakistan, focuses on recovering missing children in the first 48 hours after their disappearance, facilitates the children’s rehabilitation, builds the capacity of communities to protect children and more quickly recover missing children, and advocates for better laws and policies to address this neglected but critical issue.</t>
  </si>
  <si>
    <t>GFC supports the Roshni Helpline, a unique quick-response mechanism that coordinates with Roshni’s vast network to distribute and receive information, works to develop neighborhood early-warning systems, and engages local community members, the police, and the media to recover missing children.</t>
  </si>
  <si>
    <t>This past year, Roshni continued to build its relationship with the GFC network in Nepal as the organization prepares to expand its work beyond Pakistan. Founder and executive director Mohammad Ali participated in the 2016 GFC Knowledge Exchange in Nepal, which focused on organizational sustainability, and used the opportunity to begin formalizing partnerships with Nepal GFC partners to replicate Roshni’s strategy for recovering and rehabilitating children. At the same time, Roshni continued to strengthen its communication and advocacy efforts by participating in radio shows to raise awareness on child protection and missing children. This year, GFC will help Roshni reach out to international media outlets and establish a presence on crowdfunding platforms to garner flexible funding for the organization’s expansion within Pakistan.</t>
  </si>
  <si>
    <t>12529</t>
  </si>
  <si>
    <t>salaries, transportation costs, and communications materials.</t>
  </si>
  <si>
    <t xml:space="preserve">Roshni Research and Development Welfare Organization, a one-of-a-kind initiative in Pakistan, focuses on recovering missing children in the first 48 hours after their disappearance, facilitates the children’s rehabilitation, builds the capacity of communities to protect children and more quickly recover missing children, and advocates for better laws and policies to address this neglected but critical issue. </t>
  </si>
  <si>
    <t>This past year, Roshni took advantage of its participation in the South Asia Knowledge Exchange to build a larger network of regional supporters. In that role, Roshni was one of the first organizations to extend support to GFC’s earthquake-affected grassroots partners in Nepal by sharing its methodology for searching for and reuniting missing children, thereby aiding existing efforts by governmental and nonprofit entities. Roshni also established three new offices in northwestern Pakistan to curb child trafficking from northern Pakistan and Afghanistan (the two main sources of child trafficking) to the rest of the country. GFC will support Roshni in strengthening its fundraising capacity as it prepares for a strong exit in the near future.</t>
  </si>
  <si>
    <t>Roshni has strengthened its IT infrastructure by purchasing customized accounting software and hiring a reliable IT support company.</t>
  </si>
  <si>
    <t>In the last year, Roshni has developed a strong relationship with the transgender community in Sindh and has established a quick-response system in the community to aid in the search for missing children. As an extremely tight-knit community with a strong presence in many areas where children go missing, the transgender community has already aided Roshni in reuniting missing children with their families. Roshni has also developed a program to work with the transgender community on health and protection issues, thereby expanding its outreach to a new population. Roshni’s founder and executive director recently participated in the Acumen Regional Fellows Program in Pakistan to further develop and spread his idea across the country.</t>
  </si>
  <si>
    <t>12187</t>
  </si>
  <si>
    <t>Roshni Research and Development Welfare Organization, a one-of-a-kind initiative in Pakistan, focuses on recovering missing children in the first 48 hours after their disappearance, facilitates the children's rehabilitation, builds the capacity of communities to protect children and more quickly recover missing children, and advocates for better laws and policies to address this neglected but critical issue.</t>
  </si>
  <si>
    <t>GFC supports the Roshni Helpline, a unique quick-response mechanism that coordinates with Roshni's vast network to distribute and receive information, works to develop neighborhood early-warning systems, and engages local community members, the police, and the media to recover missing children.</t>
  </si>
  <si>
    <t>This past year Roshni took advantage of organizational development and opportunity grants, as well as a GFC-led webinar, to strengthen its ML&amp;E practices and create a plan for strategic growth. The value of these inputs is reflected in Roshni's OCI scores for both Governance and Community. Even though Roshni's expenditure budget decreased due to the exit of two donors, it has largely maintained its impact with the number of missing children served, through print and electronic media as well as continuous relationship-building with the Pakistani police. With support from GFC to find additional institutional funders, Roshni is positioned for a strong exit in the near future.</t>
  </si>
  <si>
    <t>In FY13, Roshni received one-time support from UNICEF for emergency efforts related to flooding in the Sindh province of Pakistan, resulting in an increase in the budget. That project is now over, which has led to a decrease in its budget.</t>
  </si>
  <si>
    <t>Funds For Global Human Rights</t>
  </si>
  <si>
    <t>11766</t>
  </si>
  <si>
    <t xml:space="preserve">salaries, Internet expenses, workshops, and transportation costs. </t>
  </si>
  <si>
    <t xml:space="preserve">Roshni Research and Development Welfare Organization, a one-of-a-kind initiative in Pakistan, focuses on recovering missing children in the first 48 hours after their disappearance, facilitates the children's rehabilitation, builds the capacity of communities to protect children and more quickly recover missing children, and advocates for better laws and policies to address this neglected but critical issue. </t>
  </si>
  <si>
    <t>The Roshni Helpline is an innovative initiative that has shown significant growth, developed and strengthened its programs, and provided visibility to the plight of missing children in Pakistan. By focusing on recovering children in the first 48 hours of their disappearance and by utilizing creative methodology that engages a wide variety of stakeholders, the organization has increased the success rate for recovery and rehabilitation of missing children.</t>
  </si>
  <si>
    <t>PAKISTAN</t>
  </si>
  <si>
    <t>GENERAL DONATION</t>
  </si>
  <si>
    <t>11292</t>
  </si>
  <si>
    <t>salaries, rent, trainings, materials, and administrative costs.</t>
  </si>
  <si>
    <t>Funds for Global Human Rights</t>
  </si>
  <si>
    <t>11026</t>
  </si>
  <si>
    <t>Roshni, a one-of-a-kind initiative in Pakistan, focuses on recovering missing children in the first 48 hours after their disappearance, facilitates the children's rehabilitation, builds the capacity of communities to protect children and more quickly recover missing children, and advocates for better laws and policies to address this neglected but critical issue.</t>
  </si>
  <si>
    <t>Our grant supports the Roshni Helpline, a unique quick-response mechanism that coordinates with Roshni's vast network to distribute and receive information, works to develop neighborhood early-warning systems, and engages local community members, the police, and media to recover missing children.</t>
  </si>
  <si>
    <t>A UK based children's organization, Plan International mentions about 3,000 children are reported missing in Pakistan in a year and a higher number of runaways, abductions and trafficking victims go unreported. In the past few years, the number of missing children in Pakistan has significantly increased due to floods and ongoing conflict with the Taliban resulting in a high number of displaced people. UNICEF estimated the number of missing children during the 2010 floods at one thousand. A guide from the US Department of Justice, Office of Juvenile Justice and Delinquency Prevention emphasizes the first 48 hours as crucial time in ensuring a quick recovery of the child. The risk of sexual and other forms of exploitation increases with the length of time the child has been missing. Missing children are often very difficult to track and if found need extensive rehabilitation and may be disowned by their families due to social stigma, especially if they have been sexually abused.</t>
  </si>
  <si>
    <t>Founded in 2006, Roshni Research and Development Welfare Organization is a one of a kind initiative in Pakistan that focuses on recovering missing children in the first 48 hours and facilitates their rehabilitation, builds capacity of the community to protect children and recover them faster if they go missing, and advocates for better laws and policies to address this neglected but critical issue. Roshni has strategically developed networks of local community groups, street vendors, neighborhood shopkeepers, government officials, local police, media outlets, medical professionals and child welfare organizations in and around Karachi, a city known as a hub of child trafficking gangs. The wide and diverse networks helps Roshni receive and spread information about the missing children, respond quickly to recover them, and gather resources needed to rehabilitate them after recovery. Roshni's helpline plays a crucial role in preventing, reporting, and recovery of missing children. The organization also has a weekly 30 minute radio program focusing on issues affecting children to increase visibility and spread awareness. Founder and director Muhammad Ali, a 2008 Ashoka Fellow, has over 20 years of experience working with children's issues.</t>
  </si>
  <si>
    <t>Roshni Helpline plays a key role in Roshni's unique strategy to develop a quick response and coordinate with its vast networks to distribute and receive information about missing children. The helpline facilitates neighborhood early warning system by engaging the police, roadside shops and hotels, salons, health clinics, and mosques. Helpline works with the family and neighbors to collect information including pictures of the missing child, print and distribute pamphlets through its network, media and local cable networks, and spreads information and description of the missing child verbally through neighborhood channels. In 2010, 3,090 children were reported missing, out of which Roshni handled a total of 530 cases, and recovered a total of 215 children between the ages of 2 to 18. GFC's grant will support the Roshni Helpline.</t>
  </si>
  <si>
    <t>The Fund for Global Human Rights</t>
  </si>
  <si>
    <t>10740</t>
  </si>
  <si>
    <t>Ruili Women and Children Development Center</t>
  </si>
  <si>
    <t>2005:
6,000 USD in program support
2006:
6,000 USD in program support
1,000 USD in health and well being support
2007:
9,000 USD in program support
2,000 USD in health and well being support
2008:
13,000 USD in program support
1,000 USD in health and well being support
2009:
1,000 USD in health and well being support
15,500 USD in program support
2010:
16,500 USD in program support
1,000 USD in health and well being support
2011:
1,000 USD in health and well being support
17,500 USD in program support</t>
  </si>
  <si>
    <t>548.03</t>
  </si>
  <si>
    <t>RWCDC works to improve the overall well-being of neglected or sexually exploited women and children living in Ruili County, bordering Burma, with a particular focus on raising awareness about HIV/AIDS and other sexually transmitted diseases.</t>
  </si>
  <si>
    <t>Our grant supports RWCDC's provision of free medical care to trafficked girls, as well as its training of peer mentors who lead and coordinate community awareness workshops on the prevention of HIV/AIDS and drug abuse and on reproductive and adolescent health, reaching hundreds of teens and youth, including in minority villages.</t>
  </si>
  <si>
    <t>More than half of all new HIV infections in China today are among young people between the ages of 15 and 24. Despite this, many youth remain unaware of how to protect themselves against infection, and continue to engage in risky behaviors such as unsafe sex and intravenous drug use. In the 1990s, one of the highest rates of drug abuse was in Ruili, a small town bordering Burma in southern China. Consequently, it has one of the highest HIV/AIDS infection rates in the country. As a major hub for the Southeast Asian drug and human trafficking trade, the city is a point of entry for opium and heroin from Burma. Compounding the problem is the lucrative sex trade and the related trafficking of young women and girls from Southeast Asia and parts of China. Without having received any education concerning the spread of HIV, its effects, or how to prevent infection, young people remain at risk of contracting the disease and passing it on to others.</t>
  </si>
  <si>
    <t>Established in 2000, the Ruili Women and Children Development Center (RWCDC) works to create a healthy living environment for neglected and sexually exploited women and disadvantaged children and youth in Ruili, with a focus on raising awareness about HIV/AIDS and other sexually transmitted diseases. RWCDC maintains a strong commitment to serving local communities, particularly migrants from bordering Burma, who face discrimination, denial of social services, and neglect or persecution by the Chinese government. Activities include reproductive and sexual health education and counseling, medical care, and HIV prevention and protection for commercial sex workers, out-of-school youth, and community members. Simultaneously, RWCDC aims to inform government policies and practices by disseminating findings, sharing best practices, and increasing public awareness.</t>
  </si>
  <si>
    <t>Focusing on the healthy and productive development of rural youth, this project uses education and community participation to promote leadership and positive behavior among out-of-school youth and those at risk for drug abuse. As part of the project's peer education program, trainings are held four times a year for up to 20 youth aged 13 to 24. The youth then take the lead in organizing educational activities and workshops on reproductive and adolescent health, drug abuse, and HIV/AIDS, reaching thousands of people in local communities, including minority villages. In some villages, community youth centers create a safe space for young people to participate in healthy activities, and offer a recreational space that prevents them from engaging in drug use. Other aspects of this program include free medical treatment for trafficked young women and for girls who are commercial sex workers, and theatrical performances for youth on prevention of HIV.</t>
  </si>
  <si>
    <t>Global Fund-Four rounds</t>
  </si>
  <si>
    <t>Global Fund - Six rounds</t>
  </si>
  <si>
    <t>Yin Bei Company</t>
  </si>
  <si>
    <t>919.04</t>
  </si>
  <si>
    <t>Rural China Education Foundation</t>
  </si>
  <si>
    <t>RCEF places teaching assistants and coaches in a rural school to partner with local teachers and to experiment with and document effective curricula and teaching approaches for the rural context, with the aim of promoting learner centered education that is relevant to children's life needs and prepares students for active roles in improving their communities.</t>
  </si>
  <si>
    <t>Our grant supports the creation of teaching materials and the capacity building of teachers through trainings in lesson planning and in utilizing nontraditional teaching approaches in order to improve rural children's educational performance.</t>
  </si>
  <si>
    <t>The current educational system in China is uniform throughout the country and does not address the specific needs of rural students. The general curriculum, is geared toward exam preparation, relies heavily on rote memorization, and does not address rural children's livelihood opportunities and needs, which significantly depart from those of urban children. Studies have shown that in some rural areas, nearly half of rural students do not go on to high school, and the completion of nine years of compulsory education does not provide them with better employment opportunities. The few who continue their studies rarely make use of their education to advance the development of their rural hometowns. There has been some attempt by the Chinese government to address these issues through short-term training to increase the capacity of local teachers, but it has proved difficult for rural teachers to implement new methods without ongoing support and feedback.</t>
  </si>
  <si>
    <t>In response to these problems, Rural China Education Foundation (RCEF) works to promote learner-centered education in rural China that is relevant to children's life needs and prepares them for active roles in improving their communities. RCEF cultivates the leadership and teaching potential of rural teachers in order to accumulate and share practice-based expertise on pedagogy that meets these goals. Its core program, the Integrative Rural Education Program, places teaching coaches with teachers at a rural primary school to strengthen curriculum and pedagogical approaches. RCEF supports the library and reading programs in its partner school and helps other schools and organizations implement innovative teaching projects. RCEF also organizes enriching summer camps to supplement rural children's regular schooling. The co-founders received the Echoing Green Fellowship in 2007.</t>
  </si>
  <si>
    <t>Under this program, RCEF program staff and volunteers serve as teaching coaches and assistants to strengthen rural teachers' methods and curriculum. RCEF originally focused on placing recent university graduates into low-resourced teaching environments, and then concentrated on the quality of teaching and curriculum. However, the organization recently realized the need to broaden its scope to include whole-school reforms to address teacher stability, management, hardware improvements, professional development, teacher salaries, and networking. RCEF currently provides in-service support and a platform through which facilitators and teachers at different sites can share experiences, and the organization also partners closely with non-education-focused organizations to craft a holistic approach to addressing community needs.</t>
  </si>
  <si>
    <t>Due to a change in personnel, RCEF's expenses for salaries decreased, leading to lower organizational expenditures.</t>
  </si>
  <si>
    <t>Chen Yet Sen Family Foundation</t>
  </si>
  <si>
    <t>Ping and Amy Chao Foundation</t>
  </si>
  <si>
    <t>Givology</t>
  </si>
  <si>
    <t>Black Rock</t>
  </si>
  <si>
    <t>Chinese Property Professionals Society</t>
  </si>
  <si>
    <t>919.03</t>
  </si>
  <si>
    <t>RCEF places teaching assistants and coaches in a rural school to partner with local teachers and to experiment with and document effective curricula and teaching approaches for the rural context, with the aim of promoting learner-centered education that is relevant to children's life needs and prepares students for active roles in improving their communities.</t>
  </si>
  <si>
    <t>The current educational system in China is uniform throughout the country and therefore does not address the specific needs of rural students. The general curriculum, which is geared toward exam preparation, relies heavily on rote memorization and does not strongly address rural children's livelihood opportunities and knowledge needs, which significantly depart from those of urban children. Statistics show that only 20 percent of rural students are promoted to high school, and the completion of nine years of compulsory education neither provides them with better employment opportunities nor prepares them to handle exploitation and other challenges they face as part of the rural population. The few who continue their studies rarely make use of their education to advance the development of their rural hometowns. There has been some attempt by the Chinese government to address these issues through short-term training to increase the capacity of local teachers, but it has proved difficult for rural teachers to implement new methods without ongoing support and feedback.</t>
  </si>
  <si>
    <t>In response to these problems, Rural China Education Foundation (RCEF) works to promote learner-centered education in rural China that is relevant to the children's life needs and prepares them for active roles in improving their communities. RCEF's strategy is to cultivate the leadership and teaching potential of rural teachers in order to accumulate and share practice-based expertise on pedagogy that meets these goals. Its core program, the Integrative Rural Education Program, places teaching coaches with teachers at a rural primary school to strengthen class curriculum and pedagogical approaches. RCEF supports the library and reading programs in its partner school and helps other schools and organizations to implement innovative teaching projects. RCEF also organizes enriching summer camps to supplement rural children's regular schooling. The co-founders received the Echoing Green Fellowship in 2007.</t>
  </si>
  <si>
    <t>Under this program, RCEF program staff and volunteers serve as teaching coaches and assistants to strengthen rural teachers' methods and curriculum. In previous years, RCEF placed outside volunteers into rural areas as partners for local teachers, but the organization shifted its focus two years ago and now concentrates on cultivating promising locals as innovative teachers. This change has been embraced by local communities and ensures longevity of commitment. Originally RCEF focused only on the quality of teaching and curriculum, but the organization quickly realized the need to broaden its scope to include whole-school reforms to address teacher stability, management, hardware improvements, professional development, teacher salaries, and networking. RCEF began its newly designed program by focusing its efforts on the Guan Ai Primary School in Shanxi Province, a boarding school that served as a laboratory for rural curriculum and skills development. In early 2010, RCEF shifted its main program site to Xiaochao Primary School, a public school in neighboring Yongji Prefecture. RCEF provides in-service support and a platform through which facilitators and teachers at different sites can share experiences, and the organization also partners closely with non-education-focused organizations to craft a holistic approach to addressing community needs.</t>
  </si>
  <si>
    <t>In 2009 and 2010, RCEF relocated to two different partner schools.</t>
  </si>
  <si>
    <t>Program staff growth and program expansion contributed to the increasing budget expenditures.</t>
  </si>
  <si>
    <t>919.02</t>
  </si>
  <si>
    <t>In order for educators to share their experiences and support each other, RCEF also supports their communication and travel costs.</t>
  </si>
  <si>
    <t>RCEF relocated to a different partner school this past year.</t>
  </si>
  <si>
    <t>12952</t>
  </si>
  <si>
    <t>Kantale</t>
  </si>
  <si>
    <t>Rural Economic and Community Development Organization</t>
  </si>
  <si>
    <t>salaries, operational costs, and training materials.</t>
  </si>
  <si>
    <t>Rural Economic and Community Development Organization (RECDO) works with socioeconomically marginalized communities to address a variety of community needs, including education, food security, healthcare, and microfinancing.</t>
  </si>
  <si>
    <t>GFC supports the integrated education program, which provides educational and recreational activities for preschool children aged 3 to 5; after-school tutoring for children and youth aged 6 to 20 who are at risk of dropping out of school; and vocational training, career counseling, and job search assistance for out-of-school youth aged 16 to 19.</t>
  </si>
  <si>
    <t>This past year, RECDO continued expanding its outreach in the remote Trincomalee district of northeastern Sri Lanka by establishing a sanitation and hygiene program in the local school, a toy library, and vision camps in schools where the organization runs its programs. The organization also conducted trainings for its outreach and field staff on engaging with the parents and communities of the children served by the program. Based on feedback and demand from the local community, RECDO plans to create mobile medical camps, a vocational training (sewing) program, and a women’s leadership and development program this year.  GFC will continue to connect RECDO with like-minded organizations in South Asia to provide feedback as it expands its programs.</t>
  </si>
  <si>
    <t>Further dialogue with organization is needed to clarify year 4 outcome.</t>
  </si>
  <si>
    <t>TAF Net work  - Sri Lanka</t>
  </si>
  <si>
    <t>Muslim Aid</t>
  </si>
  <si>
    <t>British</t>
  </si>
  <si>
    <t>C.I.E.L.O</t>
  </si>
  <si>
    <t>Franch</t>
  </si>
  <si>
    <t>American Centre</t>
  </si>
  <si>
    <t>Families Relief</t>
  </si>
  <si>
    <t>12636</t>
  </si>
  <si>
    <t>RECDO was able to find a local donor in Sri Lanka to support its work in Trincomalee, which led to an increase in its expenditure budget over the last year.</t>
  </si>
  <si>
    <t>TAF Net work</t>
  </si>
  <si>
    <t>Sri Lanka (UK Based)</t>
  </si>
  <si>
    <t>Center for Poverty Analysis</t>
  </si>
  <si>
    <t>American centre</t>
  </si>
  <si>
    <t>12286</t>
  </si>
  <si>
    <t>11889</t>
  </si>
  <si>
    <t>salaries, operational costs, and materials.</t>
  </si>
  <si>
    <t xml:space="preserve">Rural Economic and Community Development Organization (RECDO) works with socioeconomically marginalized communities to address a variety of community needs, including education, food security, healthcare, and microfinancing. </t>
  </si>
  <si>
    <t>RECDO secured new funding during the past year, in part from increased fundraising capacity and planning through an organizational development award from GFC.</t>
  </si>
  <si>
    <t>TAF Net Work</t>
  </si>
  <si>
    <t>National language Project</t>
  </si>
  <si>
    <t>Sri Lanka (Uk Based)</t>
  </si>
  <si>
    <t>11513</t>
  </si>
  <si>
    <t>salaries, training, and operational costs.</t>
  </si>
  <si>
    <t>The organization experienced a large decrease in budget over the past year due to reduced donor interest, as well as the completion of several health projects. GFC will monitor RECDO's financial trajectory over the next year.</t>
  </si>
  <si>
    <t>TAF NETWORK</t>
  </si>
  <si>
    <t>SRI LANKA</t>
  </si>
  <si>
    <t>NATIONAL LANGUAGE PROJECT</t>
  </si>
  <si>
    <t>MUSLIM AID</t>
  </si>
  <si>
    <t>11170</t>
  </si>
  <si>
    <t>RECDO works with socioeconomically marginalized communities to address a variety of community needs, including education, food security, healthcare, and microfinancing.</t>
  </si>
  <si>
    <t>Our grant supports the integrated education program, which provides educational and recreational activities for 200 preschool children aged 3 to 5; after-school tutoring for 200 children and youth aged 6 to 20 who are at risk of dropping out of school; and vocational training, career counseling, and job search assistance for out-of-school youth aged 16 to 19.</t>
  </si>
  <si>
    <t>For over 25 years, from 1983 to 2009, Sri Lanka was embroiled in a conflict between the government and the Tamil Tigers. According to the United Nations, an estimated 80,000 to 100,000 people were killed during the civil war, while hundreds of thousands were displaced. After war ended in May 2009, displaced people returned to extensively destroyed villages and houses. Many children lost their parents who were involved in the conflict or as victims of the violence, many were born to single mothers as results of sexual exploitation, and a large number were kidnapped and turned into child soldiers.  Most children were exposed to bombing, shelling, violent killings, destruction of their homes, and sexual exploitation, and suffered post-traumatic stress. The undercurrents of tension between different ethnic groups in Sri Lanka remain a challenge. Additionally, the Northern district was severely affected by the tsunami in December 2004.  Children continue to face challenges in accessing education, safe spaces, and rehabilitation for the trauma faced from both the tsunami and conflict which has ravaged the villages in which they live.</t>
  </si>
  <si>
    <t>Registered in 2005, Rural Economic and Community Development Organization (RECDO) strives to foster resilient communities that are educated, economically empowered, and equipped with the social capital to overcome poverty. RECDO's community based programs address a variety of issues faced by the community including food security, health care, education, and micro-financing. Sri Lanka is deliberately comprised of several ethnic and religious groups and has an environment of post-conflict tensions among these groups remain high. The organization's staff and beneficiaries are from religious and ethnic minorities including Muslims, Hindus, and Christians. Director and founder Jainulabdeen Mohamed Azhar, born and raised in the community, was motivated to start REDCO after receiving a degree in sociology and working as teacher to help his community rebuild their lives.</t>
  </si>
  <si>
    <t>RECDO's integrated educational programs reach extremely vulnerable children from socioeconomically marginalized communities. Two hundred pre-school children aged 3 to 5 are provided with educational and recreational activities to prepare them for formal schools. Another 200 children aged 6 to 20 who are at risk to drop-out receive after-school tutoring. Vocational trainings are provided for out of school youth between the ages of 16 to 19. Career guidance counseling and job search assistance is also offered to the youth. The organization also hosts support workshops for parents or guardians of orphaned children to help them deal with challenges they face in caring for their children affected by post-war trauma.</t>
  </si>
  <si>
    <t>Mahatma Ghandi Centre</t>
  </si>
  <si>
    <t>Al-Muslimat</t>
  </si>
  <si>
    <t>1104.03</t>
  </si>
  <si>
    <t>Rural Family Support Organization</t>
  </si>
  <si>
    <t>RuFamSO offers guidance, educational support, life skills training, and workshops on nutrition and personal health to adolescents in Jamaica's rural communities.</t>
  </si>
  <si>
    <t>Our grant supports the Roving Caregivers program, which provides trained adults to visit teenage parents in their homes to give parenting guidance, and the vocational training program, which prepares these young parents to successfully transition from school to work.</t>
  </si>
  <si>
    <t>TIn Jamaica primary school attendance ratio is relatively high, with 87% of children attending until to the last grade of primary school in 2009, according to UNICEF. After primary school, enrolment and attendance ratios drop, particularly in rural areas. The combination of low secondary school attendance ratios and a 26% youth unemployment rate, the challenges young people face attaining a stable, dignified existence are immense. In addition, one in five children in Jamaica were born to teenage mothers in 2009 and social services and educational opportunities for these teen parents are severely lacking.</t>
  </si>
  <si>
    <t>Founded in 1996 and working in communities in the rural region east of Kingston, Rural Family Support Organization (RuFamSO) provides education and training to children and adolescents from birth through early adulthood, focusing particularly on children under 3 years old and young people in the critical transition years between adolescence and adulthood. The director, Utealia Burrell, is a founding member of the organization and is an educator for and the former coordinator of RuFamSO's Roving Caregivers program in early childhood stimulation. Under her direction, RuFamSO helps adolescents acquire formal education and vocational training, as well as proper nutrition and healthcare, so that they can grow into healthy and productive adults. RuFamSO works with a variety of target populations, including children from birth to age 3, teens, and adolescent parents. Individual counseling and guidance underscore all programs and, due to high rates of adolescent pregnancy, each program has components on sexual and reproductive health and on parenting. RuFamSO also works with the Caribbean Support Initiative, an organization based in Barbados that disseminates best practices in early childhood education throughout the region.</t>
  </si>
  <si>
    <t>Through the Roving Caregivers program, trained adults make weekly visits to the homes of teenage parents. During the visits, these "roving caregivers" model and teach the parents a range of early stimulation activities that enhance babies' healthy growth and development. Because RuFamSO recognizes that income generation opportunities tend to keep adolescent parents engaged in other positive activities, the Teen Vocational Training program combines basic literacy and math with vocational training in commercial food preparation, garment making, and masonry. As with RuFamSO's other courses, participants pay for a portion of the training costs. The vocational training program helps prepare teens for the transition from school to work and also helps strengthen the teens' academic skills to enable them to enroll into more advanced vocational training courses.</t>
  </si>
  <si>
    <t>The numbers served have decreased due to the loss of a major donor. This donor stopped funding RuFamSO because of its own loss of revenue.</t>
  </si>
  <si>
    <t>The OCI score dropped in Fundraising, ML&amp;E, and Community Relations. These reported changes are the direct and indirect results of a decrease in institutional funding for RuFamSO and a resulting decrease in children and communities served.</t>
  </si>
  <si>
    <t>Environmental Foundation of Jamaica</t>
  </si>
  <si>
    <t>Heart Trust National Training Agency</t>
  </si>
  <si>
    <t>Jamaica National Foundation</t>
  </si>
  <si>
    <t>Constituency Development Fund</t>
  </si>
  <si>
    <t>10738</t>
  </si>
  <si>
    <t>Founded in 1996 and working in communities in the rural region east of Kingston, Rural Family Support Organization (RuFamSO) provides education and training to children and adolescents from birth through early adulthood, focusing particularly on children under 3 years old and young people in the critical transition years between adolescence and adulthood. The Roving Caregivers program trains parents of young children in early childhood stimulation, and RuFamSO helps adolescents acquire formal education, vocational training, proper nutrition and healthcare so that they can grow into healthy and productive adults. Individual counseling and guidance underscore all programs, and due to high rates of adolescent pregnancy, each program has components on sexual and reproductive health and on parenting. 
With GFC's support over the past six years, RuFamSO has maintained the Roving Caregivers program, in which trained adults make weekly visits to the homes of teenage parents. During the visits, these "roving caregivers" model and teach the parents a range of early stimulation activities that enhance babies' healthy growth and development. RuFamSO has worked over the years to replicate this program in other areas in Jamaica and beyond, with the support of the Caribbean Support Initiative, an organization based in Barbados that disseminates best practices in early childhood education throughout the region. RuFamSO has also continued to secure renewed funding from the Environmental Foundation of Jamaica (EFJ), has upgraded its accounting software, and is in the process of developing an improved performance management system, a key step in professionalizing its human resources department. In addition, RuFamSO has developed an income-generating Toy-making project, with the support of the Kingston-based Culture, Health, Arts and Education (CHASE) Fund.</t>
  </si>
  <si>
    <t>2005:
5,000 USD in program support
1,000 USD in health and well being support
2006:
8,000 USD in program support
1,000 USD in health and well being support
2007:
10,000 USD in program support
1,000 USD in health and well being support
2008:
11,000 USD in program support
1,000 USD in health and well being support
2,500 USD in emergency support
2009:
1,000 USD in health and well being support
13,000 USD in program support
2010:
13,000 USD in program support
2011:
15,000 USD in program support
1,000 USD in health and well being support</t>
  </si>
  <si>
    <t>12239</t>
  </si>
  <si>
    <t>Rural Human Rights Activists Program</t>
  </si>
  <si>
    <t>Number of participants demonstrating improved understanding of human rights and diversity within their community</t>
  </si>
  <si>
    <t>819.04</t>
  </si>
  <si>
    <t>RHRAP promotes ethnic tolerance, human rights, and democracy in Liberia through advocacy and through peace education programs.</t>
  </si>
  <si>
    <t>Our grant supports the peace education program for children, which is implemented in a community where ethnic tensions are prevalent and teaches participants about human rights, diversity, and tolerance to help them break the cycle of ethnic and religious conflict.</t>
  </si>
  <si>
    <t>Ethnic and religious divisions fueled Liberia's long civil war, and while the country is currently at peace, these tensions continue to fester below the surface. This reality is reflected vividly in Gbarnga, the capital of Bong County, a region with a long history of ethnic conflict between the Mandingo people, who are predominantly Muslim, and the Kpelle, who practice Christianity and traditional beliefs. Although the two communities live close together in a small area of land, deeply rooted biases and prejudices keep them far apart. In 2004, fighting between Muslims and Christians left several schools, churches, and mosques ablaze. In 2007, members of the Kpelle ethnic group attacked a Mandingo community, leading to a riot that required intervention from UN peacekeeping forces and the Liberian government. The election of Ellen Johnson Sirleaf, Africa's first female head of state, marked the beginning of the peace-building process for Liberia; its completion requires the concerted efforts of civil society organizations and the government in addressing lingering ethnic and religious divisions.</t>
  </si>
  <si>
    <t>Founded in 1997, Rural Human Rights Activists Program (RHRAP) is committed to realizing a nonviolent civil society where human rights and democratic principles take root and flourish at all levels. The group conducts human rights education and advocacy programs to eliminate the deeply entrenched stereotypes, prejudices, and discriminatory practices that are pervasive in rural regions of Liberia. Local community leaders, community members, and NGO professionals are trained on human rights principles and values to build their capacity to employ a rights-based approach in their activities. Working through the schools, RHRAP organizes discussions and debates on human rights and democracy, all with a strong emphasis on ethnic and religious tolerance. In addition, the group acts as a mediator and is often called upon to resolve community-level conflicts with ethnic or religious roots. RHRAP is a member of various networks, including West African Network for Peace Building and Africa Democracy Forum. The founder and director, Lorma Baysah, comes from a multiethnic and multireligious home; he served as an International Center for Tolerance Education (ICTE) fellow in 2006.</t>
  </si>
  <si>
    <t>RHRAP knows that ethnic and religious prejudices are learned at an early age, and the group has developed a peace education program to teach children tolerance and respect for diversity while they are young and more open to absorbing new ideas. The program uses a peace education training manual for children that Lorma Baysah developed in collaboration with ICTE and Facing History, Facing Ourselves. The manual incorporates innovative approaches and techniques used globally in peace education programs and modifies them to reflect the social and cultural realities of life in rural Liberia. Each year, RHRAP's peace education program works with approximately 40 children between the ages of 12 and 15, teaching them the values of tolerance, respect, and diversity and exposing them to fundamental human rights principles. In addition, RHRAP works closely with teachers and parents to monitor the changes in participants' behavior and perceptions.</t>
  </si>
  <si>
    <t>The lower OCI score reflects better understanding of the OCI tool through discussions with the program officer during the last site visit.</t>
  </si>
  <si>
    <t>RHRAP's budget increased due to new funding from the National Endowment for Democracy.</t>
  </si>
  <si>
    <t>Inter Church Cooperation for Development</t>
  </si>
  <si>
    <t>819.03</t>
  </si>
  <si>
    <t>Ethnic and religious divisions fueled Liberia's long civil war, and while the country is currently at peace, these tensions continue to fester below the surface. This reality is reflected vividly in Gbarnga, the capital of Bong County, a region with a long history of ethnic conflict between the Mandingo people, who are predominantly Muslim, and the Kpelle, who practice Christianity and traditional beliefs. Although the two communities live close together in a small area of land, deeply rooted biases and prejudices keep them far apart. Tensions remain high and find expression in intermittent flares of violent clashes. In 2004, fighting between Muslims and Christians left several schools, churches, and mosques ablaze. In August 2007, members of the Kpelle ethnic group attacked a Mandingo community, leading to a riot that required intervention from United Nations peacekeeping forces and the Liberian government. The election of Ellen Johnson Sirleaf, Africa's first female head of state, marked the beginning of the peace-building process for Liberia; its completion requires the concerted efforts of civil society organizations and the government in addressing lingering ethnic and religious divisions.</t>
  </si>
  <si>
    <t>RHRAP knows that ethnic and religious prejudices are learned at an early age, and the group has developed a peace education program to teach children tolerance and respect for diversity while they are young and more open to absorbing new ideas. The program uses a peace education training manual for children that Lorma Baysah developed in collaboration with ICTE and Facing History, Facing Ourselves. The manual incorporates innovative approaches and techniques used globally in peace education programs and modifies them to reflect the social and cultural realities of life in rural Liberia. Each year, RHRAP works with approximately 40 children between the ages of 12 and 15. Through the peace education trainings, children are taught the values of tolerance, respect, and diversity. They are also exposed to fundamental human rights principles such as the right to life, religion, and opinion.</t>
  </si>
  <si>
    <t>The OCI scores appear to be inflated and will require further dialogue with grantee partner.</t>
  </si>
  <si>
    <t>Catholic Organization for Overseas Development</t>
  </si>
  <si>
    <t>13273</t>
  </si>
  <si>
    <t>Arua, West Nile</t>
  </si>
  <si>
    <t>Rural Initiative for Community Empowerment - West Nile</t>
  </si>
  <si>
    <t xml:space="preserve">Rural Initiative for Community Empowerment-West Nile has worked with the Uganda-based M&amp;E consultant to build its M&amp;E structures and train two of its staff to lead its evidence-based approach in providing support to girls in a post-conflict environment. Through GFC’s supplemental grant support, RICE-WN’s capacity was strengthened in fundraising and grant management. This training, GFC’s referrals, and other inputs has assisted RICE-WN attracted more strategic allies such as Fund for Global Human Rights, OXFAM, American Jewish World Service and Community Empowerment for Rural Development.   </t>
  </si>
  <si>
    <t xml:space="preserve">The reduction in the number served is due to the ending of one of the organization’s major projects. </t>
  </si>
  <si>
    <t xml:space="preserve">A major project funded by SNV ended, resulting in a lower expenditure budget. </t>
  </si>
  <si>
    <t>Program participants who transitioned to secondary school</t>
  </si>
  <si>
    <t>World Wide Fund for Nature (WWF) – Uganda Country Office</t>
  </si>
  <si>
    <t>Horizont3000 and Austrian Development Agency</t>
  </si>
  <si>
    <t>American Jewish World service</t>
  </si>
  <si>
    <t>United States of America</t>
  </si>
  <si>
    <t>Safer World</t>
  </si>
  <si>
    <t>12978</t>
  </si>
  <si>
    <t xml:space="preserve">school fees and for volunteer stipends. </t>
  </si>
  <si>
    <t>Using a youth-participation approach and working with local government structures and community volunteers, Rural Initiative for Community Empowerment - West Nile (RICE-WN) addresses challenges such as stigmatization in order to provide girls in post-conflict communities with opportunities to access education, stay in school, acquire employment skills, and earn an income.</t>
  </si>
  <si>
    <t>GFC supports RICE-WN’s girls’ empowerment program, which provides educational support, counseling, leadership training, entrepreneurial skills training, and community engagement activities.</t>
  </si>
  <si>
    <t xml:space="preserve">Last year, RICE-WN caught the attention of the Office of the Prime Minister of Uganda during one of its radio outreach programs, where the organization promotes girls’ education. With support from a GFC-funded organizational development consultant, RICE-WN was able to revise its girls’ education strategic plan and its child protection policy. The consultant also helped the organization to revise its constitution and revamp its board. Taking advantage of GFC’s leveraging support, RICE-WN attracted new donors such as SNV and received additional grants from USAID. During the 2016 GFC Uganda Knowledge Exchange, RICE-WN took the lead as an experienced organization by sharing its local grassroots advocacy skills and best practices with other organizations. With GFC’s support, RICE-WN has made significant progress in establishing its monitoring and evaluation unit and in identifying indicators for measuring its provision of quality education and entrepreneurial support for girls affected by conflict.  </t>
  </si>
  <si>
    <t xml:space="preserve">RICE-WN’s income generating activities have started yielding returns and this is reflected in the organization’s expenditure budget. </t>
  </si>
  <si>
    <t>International Alert</t>
  </si>
  <si>
    <t>Netherlands Development Organisation</t>
  </si>
  <si>
    <t>12630</t>
  </si>
  <si>
    <t>community outreach programs, exposure learning for girls in school, school fees, and operational costs.</t>
  </si>
  <si>
    <t>Using a youth-participation approach and working with local government structures and community volunteers, Rural
Initiative for Community Empowerment - West Nile (RICE-WN) addresses challenges such as stigmatization in order to provide girls in post-conflict communities with opportunities to access education, stay in school, acquire employment skills, and earn an income.</t>
  </si>
  <si>
    <t>The budget increase is due to RICE-WN’s income-generating efforts, in addition to new grants received from donors such as SNV and USAID.</t>
  </si>
  <si>
    <t>Democratic Governance Facility (DGF)</t>
  </si>
  <si>
    <t>United Kingdom (UK)</t>
  </si>
  <si>
    <t>USAID SAFE</t>
  </si>
  <si>
    <t>SNV</t>
  </si>
  <si>
    <t>AJWS</t>
  </si>
  <si>
    <t>12301</t>
  </si>
  <si>
    <t>salaries of girls’ mentors, training expenses, and after-school learning programs.</t>
  </si>
  <si>
    <t>Using a youth-participation approach and working with local government structures and community volunteers, Rural Initiative for Community Empowerment - West Nile (RICE-WN)  addresses challenges such as stigmatization in order to provide girls in post-conflict communities with opportunities to access education, stay in school, acquire employment skills, and earn an income.</t>
  </si>
  <si>
    <t>RICE-WN’s budget increase is due to additional funding the organization received from organizations such as USAID, American Jewish World Service, and World Wide Fund for Nature.</t>
  </si>
  <si>
    <t>Democratic Governance Facility</t>
  </si>
  <si>
    <t>Civil Society Fund - Joint Clinical Research Center (JCRC)</t>
  </si>
  <si>
    <t>CSF - Wellshare International</t>
  </si>
  <si>
    <t>11990</t>
  </si>
  <si>
    <t>materials for the girls’ education and livelihood skills program and administrative expenses.</t>
  </si>
  <si>
    <t>Using a youth-participation approach and working with local government structures and community volunteers, Rural Initiative for Community Empowerment – West Nile (RICE-WN) addresses challenges such as stigmatization in order to provide girls in post-conflict communities with opportunities to access education, stay in school, acquire employment skills, and earn an income.</t>
  </si>
  <si>
    <t>The West Nile subregion of Uganda remains volatile due to protracted conflict situations in the region and in neighboring countries. Lingering ethnic tensions that can be traced back to the regime of Idi Amin, the legacy of the recent Lord’s Resistance Army (LRA) conflict, and unaddressed consequences of previous conflicts continue to divide communities in this region. Addressing the post-conflict needs of the inhabitants, especially adolescent girls, while building social cohesion and meeting current transition-related challenges, remains a top priority for these communities. During the LRA conflict, children and schools were on the front lines, with classrooms, teachers, and pupils often targeted by the warring groups. Atrocities committed included abduction and kidnapping of children and teachers, forced recruitment of children as soldiers or for labor, forced disappearances, illegal detentions, torture, and sexual violence. Under such harsh conditions, girls could not benefit from the Universal Primary Education program the government introduced. Consequently, in conflict-affected areas such as the West Nile subregion, girls’ completion of upper primary education and transition to secondary school, as well as their acquisition of livelihood skills, has been awfully low.</t>
  </si>
  <si>
    <t>Rural Initiative for Community Empowerment - West Nile (RICE-WN) empowers conflict-affected young people, especially girls, in geographically isolated areas and rural communities. Most of its beneficiaries are orphans from the long-term conflicts that plagued the region, while others have suffered various forms of abuse and are still struggling to either get back into school or acquire livelihood skills. Founded in 2005 by five students motivated by the challenges that young people living in conflict-affected areas were going through, RICE-WN uses a youth empowerment and participation approach and works with community-based volunteers to address the needs of the girls it supports. The director and co-founder, Pax Sakari, returned to Uganda after obtaining his bachelor’s degree in Rome, and he is an influential and visionary leader working to improve the lives of young people in the West Nile subregion. Sakari and his team work in close collaboration with a number of organizations such as the Joint Clinical Research Center, which described RICE-WN as a "progressive partner."</t>
  </si>
  <si>
    <t>With 22 staff members and 15 volunteers, RICE-WN organizes bimonthly community sensitization and school outreach programs to help address issues of stigmatization that prevent girls from accessing education, staying in school, and earning a decent income. Counseling services, as well as leadership and entrepreneurial skills training in agriculture and food processing, are provided to all the beneficiaries. Beneficiaries also receive nonformal education and training in small-business management techniques, and they are encouraged to participate in small groups that later evolve into cooperatives that work on farms and in food-processing businesses. After-school programs are offered twice a week to help those beneficiaries who are enrolled in school improve their academic performance. Teachers receive regular orientation and refresher training to help them respond to the needs of girls recovering from conflict. The organization further conducts home visits to empower the families of its beneficiaries to ensure that they receive adequate support at home to accelerate their recovery.</t>
  </si>
  <si>
    <t>RICE-WN’s committed staff members are familiar with the challenges facing girls in post-conflict environments. The organization has been successful in generating local financial support and in securing funds from institutional funders. RICE-WN has attained significant national presence in Uganda, and a partnership with GFC will help the organization build on its success. RICE-WN is a suitable organization for the Partnership to Strengthen Innovation and Practice in Secondary Education initiative, which is an extended effort by a consortium of donors led by the MacArthur Foundation to promote education for vulnerable girls in a post-conflict environment.</t>
  </si>
  <si>
    <t>Uganda Health Marketing Group</t>
  </si>
  <si>
    <t>Wellshare International</t>
  </si>
  <si>
    <t>13259</t>
  </si>
  <si>
    <t>Rwenzori</t>
  </si>
  <si>
    <t>Rwenzori Information Centres Network</t>
  </si>
  <si>
    <t>The number of children served last year was lower because RIC-NET is intentionally not replacing beneficiaries who graduate from secondary school, so as to improve the quality of services to those remaining in the program.</t>
  </si>
  <si>
    <t>RIC-NET concluded one of its projects in 2016 (year 3), leading to reduced expenses in year 4.</t>
  </si>
  <si>
    <t>European Union and HIVOS</t>
  </si>
  <si>
    <t>Child rights &amp; Violence Prevention Fund (CRVP-Fund)</t>
  </si>
  <si>
    <t>Human rights Network Uganda</t>
  </si>
  <si>
    <t>Level up village</t>
  </si>
  <si>
    <t>12962</t>
  </si>
  <si>
    <t>school fees and learning materials for the girls' training program.</t>
  </si>
  <si>
    <t>Rwenzori Information Centres Network (RIC-NET) provides psychosocial, educational, and livelihood support for school-going and out-of-school youth, especially girls, who are struggling to recover from conflict situations, and uses technology, social media, and community theater to break down barriers such as poverty and stigmatization and enable abused and traumatized girls to overcome challenges and achieve their full potential.</t>
  </si>
  <si>
    <t>GFC supports RIC-NET’s secondary-education and skills-acquiring initiatives, which equip adolescent girls and young women with employment-related and entrepreneurial skills, offer psychosocial assistance, and provide care for the babies of program participants.</t>
  </si>
  <si>
    <t>Last year, RIC-NET received remarkable press coverage from a number of local media outlets, including the Daily Monitor, Bukedde TV, and Kasese Guide Radio, due to its unique methods of addressing the needs of vulnerable children. Taking note of the press coverage, over five district governments reached out to RIC-NET to collaborate in providing IT support training to the beneficiaries of its livelihood programs. The Crop Resources division of the Ministry of Agriculture, Animal Industry and Fisheries also connected with RIC-NET to provide opportunities for its beneficiaries to receive practical training at the ministry’s centers. With GFC’s assistance, last year RIC-NET participated in NGO networking meetings and trainings organized by the Uganda National NGO Forum and the Development Network of Indigenous Voluntary Associations. This helped the organization to widen its network and strengthen the capacity of its program team members. RIC-NET also benefited from support from the Uganda Community Libraries Association, which provided additional academic support for the girls the organization is helping to go to school. During GFC’s most recent site visit, RIC-NET took advantage of GFC staff members’ physical presence to bring together its board members to receive guidance in different ways of revamping the board and improving the organization’s internal control systems.</t>
  </si>
  <si>
    <t>Hivos International</t>
  </si>
  <si>
    <t>Level Up Village</t>
  </si>
  <si>
    <t>12627</t>
  </si>
  <si>
    <t>girls’ entrepreneurial training, tutoring expenses, procurement of working tools, and operational costs.</t>
  </si>
  <si>
    <t>Rwenzori Information Centres Network (RIC-NET) provides psychosocial, educational, and livelihood support for
school-going and out-of-school youth, especially girls, who are struggling to recover from conflict situations, and uses
information technology, social media, and community theater to break down barriers such as poverty and stigmatization and enable abused and traumatized girls to overcome challenges and achieve their full potential.</t>
  </si>
  <si>
    <t>Support from GFC consultants in monitoring and evaluation and in organizational development accounts for the improved OCI scores.</t>
  </si>
  <si>
    <t>East African children fund (EACF)</t>
  </si>
  <si>
    <t>Beligium</t>
  </si>
  <si>
    <t>CABI-UK</t>
  </si>
  <si>
    <t>Legal and Human Rights Centre (LHRC)</t>
  </si>
  <si>
    <t>Uganda National NGO Forum (UNNGOF)</t>
  </si>
  <si>
    <t>12303</t>
  </si>
  <si>
    <t>girls’ apprenticeship training and school materials, the early childhood development program, and operational costs.</t>
  </si>
  <si>
    <t>Rwenzori Information Centres Network (RIC-NET) provides psychosocial, educational, and livelihood support for school-going and out-of-school youth, especially girls, who are struggling to recover from conflict situations, and uses information technology, social media, and community theater to break down barriers such as poverty and stigmatization and enable abused and traumatized girls to overcome challenges and achieve their full potential.</t>
  </si>
  <si>
    <t>Improvement in some areas of RIC-NET’s OCI score is attributable to the organizational development award received from GFC to strengthen the organization’s systems and structures.</t>
  </si>
  <si>
    <t xml:space="preserve">HIVOS -RWECO  (RO EA 1002681)	</t>
  </si>
  <si>
    <t xml:space="preserve">CONNECT FOR CHANGE -CFSU (UG1214H01)  	</t>
  </si>
  <si>
    <t xml:space="preserve">Netherlands	</t>
  </si>
  <si>
    <t xml:space="preserve">DEVELOPMENT INITIATIATIVES (DI)-DRT	</t>
  </si>
  <si>
    <t>Ceda International</t>
  </si>
  <si>
    <t>11931</t>
  </si>
  <si>
    <t>office operations and girls’ training program materials.</t>
  </si>
  <si>
    <t xml:space="preserve">Rwenzori Information Centres Network (RIC-NET) provides psychosocial, educational, and livelihood support for school-going and out-of-school youth, especially girls, who are struggling to recover from conflict situations, and uses information technology, social media, and community theater to break down barriers such as poverty and stigmatization and enable abused and traumatized girls to overcome challenges and achieve their full potential. </t>
  </si>
  <si>
    <t>The recent wave of conflict in the eastern Democratic Republic of the Congo has resulted in the displacement of over 220,000 people in North Kivu, with over 40,000 of them fleeing to neighboring Uganda. This influx has placed an additional strain on the already limited resources of the government and host communities throughout western Uganda. These conflicts and their effects have resulted in increased migration and tension over land ownership and access and have directly or indirectly affected the lives of young girls in the country. Ugandan youth in western portions of the country have suffered severely from armed conflict, and rebels target both boys and girls for attacks and kidnapping. Conflicts in these regions have been fought by, with, and against children and youth. In its prime, the Lord’s Resistance Army was more than 80 percent minors who were forced to become child soldiers, domestic servants, and sex slaves to commanders. Although boys are gravely victimized by war, girls in western Uganda are disproportionately affected during conflict times. This is a result of gendered expectations that require women and girls to leave safe environments within their communities or camps in order to search for firewood, tend small gardens, collect water, and perform other domestic duties. This leaves them at a greater risk of abduction and rape, as well as unwanted pregnancies and the contraction of HIV.</t>
  </si>
  <si>
    <t>Founded in 2006, Rwenzori Information Centres Network (RIC-NET) works with school-going and out-of-school youth, especially girls, who are struggling to recover from conflict situations and have suffered various atrocities, mass violence, and forced migration. These youth have been exposed to traumatic experiences, and most of them were subjected to raids and abuse by rebels, including sexual violence and physical abuse. RIC-NET offers its beneficiaries a range of capacity development services to enable them to overcome the challenges of a post-conflict environment. The organization also provides psychosocial support to help its beneficiaries recover from trauma. RIC-NET is led by a former teacher, John Silco, who holds a bachelor’s degree in information technology. Silco was so moved by the atrocities young people experienced during the protracted conflict and its aftereffects that he gave up his teaching career and small business to join RIC-NET to assist victims, especially young girls. He has earned several certificates in leadership.</t>
  </si>
  <si>
    <t>RIC-NET has eight full-time staff, seven part-time staff, and 20 volunteers and provides support to children and youth (mostly girls and young women) between the ages of 15 and 22. The program focuses on using social media and community theater to break down barriers, such as poverty and stigmatization, that prevent these young people from going to and staying in school. RIC-NET trains teachers to help address some of the challenges that abused and traumatized girls face in school. The organization also focuses on supporting young women with babies by enrolling the children in a nursery program while helping the mothers to either go back to school or obtain a skill. Specific focus has been placed on supporting young people to learn different farming techniques, as well as packaging, branding, and marketing methods. RIC-NET also supports young people to acquire employment-related and entrepreneurial skills, while providing all of its beneficiaries with customized reproductive health assistance and weekly psychosocial support. The organization uses information technology to spur change at the individual and community levels by amplifying citizens’ voices on social accountability and service delivery. Trained community facilitators and local small businesses support the organization’s mentorship and leadership programs. Its weekly peer-to-peer and school/community outreach programs have been active in all the communities in which RIC-NET operates.</t>
  </si>
  <si>
    <t>RIC-NET is one of the few organizations focused on empowering conflict-affected girls in the West Nile subregion. The organization has gained credibility among peers due to its dedication and commitment to ensuring that both its beneficiaries and its stakeholders are actively involved in the design and implementation of its programs. RIC-NET is a good fit for the Partnership to Strengthen Innovation and Practice in Secondary Education initiative, which is an extended effort by a consortium of donors led by the MacArthur Foundation to promote education for vulnerable girls in a post-conflict environment.</t>
  </si>
  <si>
    <t>HIVOS International</t>
  </si>
  <si>
    <t>European Investment Fund</t>
  </si>
  <si>
    <t>Common Fund for Commodities</t>
  </si>
  <si>
    <t>Development Initiatives</t>
  </si>
  <si>
    <t>13183</t>
  </si>
  <si>
    <t>Sahyog Care for You</t>
  </si>
  <si>
    <t>13,000 USD for salaries, transportation, and educational supplies.</t>
  </si>
  <si>
    <t>Sahyog Care for You works to eliminate socioeconomic inequality through education and health initiatives in the slum communities of Delhi.</t>
  </si>
  <si>
    <t>GFC supports Sahyog’s remedial education classes and child development classes, which use a holistic approach to after-school education to improve the lives of out-of-school and poorly performing girls from Delhi’s slums.</t>
  </si>
  <si>
    <t>A new program focusing on the prevention of child sexual abuse was launched by Sahyog in government schools in Delhi, thereby increasing the number of children served by approximately 50,000.</t>
  </si>
  <si>
    <t>Sahyog was able to substantially increase its expenditure budget because the organization more than doubled the amount raised from individual donors while also receiving greater funding from existing corporate donors.</t>
  </si>
  <si>
    <t>Number of girls exhibiting a more positive attitude toward learning</t>
  </si>
  <si>
    <t>BSES Rajdhani Power Limited</t>
  </si>
  <si>
    <t>Tata Power Delhi Distribution</t>
  </si>
  <si>
    <t>HCL</t>
  </si>
  <si>
    <t>Nasscom</t>
  </si>
  <si>
    <t>12859</t>
  </si>
  <si>
    <t>salaries, transportation, and educational supplies.</t>
  </si>
  <si>
    <t>Sahyog did not complete a baseline OCI. Lower OCI scores for this year reflect Sahyog’s better understanding of the OCI tool and the organization’s more careful assessment of its abilities, rather than an actual reduction in capacity.</t>
  </si>
  <si>
    <t>Sahyog received significantly more corporate social responsibility (CSR) funding from existing CSR partners, and this is reflected in Sahyog’s increased expenditure budget.</t>
  </si>
  <si>
    <t>HCL Technologies Foundation</t>
  </si>
  <si>
    <t>Tata Power Delhi Distribution Limited</t>
  </si>
  <si>
    <t>12504</t>
  </si>
  <si>
    <t>salaries, transportation, and education supplies.</t>
  </si>
  <si>
    <t>Due to new funding partnerships, Sahyog has been able to expand its services to include counseling for survivors of sexual abuse and vocational training for youth, more than tripling the number of children served.</t>
  </si>
  <si>
    <t>Sahyog did not complete a baseline OCI.</t>
  </si>
  <si>
    <t>Sahyog received new corporate social responsibility funding over the last year, which is reflected in its increased expenditure budget.</t>
  </si>
  <si>
    <t>HCL Technologies foundation</t>
  </si>
  <si>
    <t>India and Japan</t>
  </si>
  <si>
    <t>12229</t>
  </si>
  <si>
    <t>salaries, transportation, and program materials.</t>
  </si>
  <si>
    <t>One in six city residents in India lives in a slum, without access to infrastructure or opportunities. Planned improvement projects are rarely completed, leaving the already vulnerable residents of these communities without the most basic services. The majority of the people in New Delhi’s slum communities migrated from other parts of India for economic opportunities, but most slum-dwelling families earn very little money, and their children often do not have access to education. Children’s rights groups in India, along with the World Bank, estimate that one-third of New Delhi slum children are malnourished and that the literacy rate in New Delhi slum areas is only 56 percent. Girls in the slums are most at risk for not receiving education, as they are often considered "paraya dhan" (another person’s property), which reduces parents’ incentive to educate their daughters.</t>
  </si>
  <si>
    <t>Sahyog Care for You was founded in 2002 by Shekhar Mahajan, a social activist who remains the director today. The organization provides quality education to out-of-school slum children in New Delhi, particularly girls, with the aim of mainstreaming these children into government schools. The organization works in slums and resettlement colonies in the northern and western parts of Delhi, where children experience some of the lowest levels of education and some of the highest dropout rates. The organization’s after-school, remedial, and nonformal education programs are the core of its work. Many of the girls Sahyog works with have never attended school or are dropouts, but some are school-going children who need extra coaching.</t>
  </si>
  <si>
    <t>Sahyog provides quality education to mostly out-of-school slum children aged 4 to 18 in New Delhi, focusing especially on girls. Sahyog works with over 1,200 children through 18 centers, primarily through its remedial girls’ program, which operates two hours a day, five days a week, and its child development program, which operates three hours a day, five days a week. Participating children are also provided with books, uniforms, and nutritious food. Sahyog incorporates innovative methodologies to increase learning, including field trips, activity-based learning, and situational learning. Its programs also take into account the girls’ other developmental needs and incorporate health programming, psychosocial support, and leadership development.</t>
  </si>
  <si>
    <t>Sahyog works with the most vulnerable girls in the already hard-to-reach slums of New Delhi. Its innovative programs are helping girls to lift themselves out of poverty and overcome big challenges. With creative programming focused on girls, Sahyog will be funded by Echidna Giving. The organization is deeply embedded in the community through its staff and outreach and has formed a strong team that could greatly benefit from GFC’s value-added services. Sahyog is in an ideal position to learn from other GFC partners in India and South Asia and to share its own experiences. Although the organization has had consistent funding from Indian sources, its model and experience should be shared with international funders to increase its budget and visibility.</t>
  </si>
  <si>
    <t>Care and Concern Foundation</t>
  </si>
  <si>
    <t>Sant Kaur Memorial Trust</t>
  </si>
  <si>
    <t>458.04</t>
  </si>
  <si>
    <t>Salesian Sisters</t>
  </si>
  <si>
    <t>Salesian Sisters provides holistic support services to adolescent girls who are survivors of neglect and sexual abuse and runs a transitional shelter, a successful community school, and a vocational skills training program.</t>
  </si>
  <si>
    <t>Our grant supports the City of Hope community school, which educates close to 800 children who would otherwise be unable to attend school.</t>
  </si>
  <si>
    <t>Salesian Mission Center Warsaw</t>
  </si>
  <si>
    <t>Poland</t>
  </si>
  <si>
    <t>Jugend Dritte Welt</t>
  </si>
  <si>
    <t>Swedish Caritas</t>
  </si>
  <si>
    <t>458.03</t>
  </si>
  <si>
    <t>Children under the age of 18 represent approximately 50 percent of Zambia's 12 million residents. In a country where 76 percent of the population lives on less than a dollar a day, many children are out of school and, more often than not, engaged in various forms of child labor. This problem is further compounded by the devastating impact of the HIV/AIDS pandemic, which has left 20 percent of Zambian children without one or both parents. In many cases, these children are supported by extended family networks, but some, particularly girls, are failed or unabsorbed by these support systems. Many girls fall victim to sexual and physical abuse by family members, guardians, or the institutions that were intended to care for them. The girls often run away to escape these exploitative environments, but they face another set of challenges once on the streets. In addition to the lack of shelter, food, and adequate clothing, they are vulnerable to alcohol and substance abuse, crime, and sexual violence.</t>
  </si>
  <si>
    <t>In 1986, Salesian Sisters founded City of Hope on the outskirts of the capital city of Lusaka to protect and support adolescent girls who were victims of neglect and abuse. City of Hope believes that the needs of adolescent girls cannot be isolated from the needs of the greater community. As a result, its core programs, while focusing primarily on the overall safety and long-term security of adolescent girls, serve additional community members between the ages of 9 and 24, particularly boys and vulnerable young women. The organization operates a coed community school that provides primary-level education, a skills training program for adolescent girls and young women, and a home of last resort for girls who are unable or unwilling to return to their families. In addition, City of Hope offers counseling services, school and job placement assistance, and financial literacy trainings to buttress the effect of its core programs. Renowned locally as a model of safe, protective, and nurturing care for girls, City of Hope has received significant media coverage from local and international organizations, as well as high-level visits from government ministers, embassies, and UN agencies.</t>
  </si>
  <si>
    <t>City of Hope views education as an important medium for assuring the safety and long-term security of children and youth. The City of Hope community school provides free primary- and junior secondary-level education (up to grade 9) to approximately 800 children whose parents are unable to afford school fees and uniforms. The academic performance of the students at the community school parallels, if not exceeds, the performance of students at government schools. Upon completion of their education at City of Hope, many of the children transition into government secondary schools. However, school fees and limited space hinder a significant number from completing their senior secondary level education (grades 10-12). In response, City of Hope is currently constructing a full primary and secondary school to carry its children through twelfth grade education.</t>
  </si>
  <si>
    <t>OCI scores appear to be inflated and require further dialogue with the grantee partner.</t>
  </si>
  <si>
    <t>Salesian Sisters undertook extensive building projects and fundraising in Year 4, thereby increasing its budget significantly, and began its school construction project in Year 5.</t>
  </si>
  <si>
    <t>Misean Cara</t>
  </si>
  <si>
    <t>458.02</t>
  </si>
  <si>
    <t>The City of Hope program, run by the Salesian Sisters of Zambia, provides holistic support services to adolescent girls who are survivors of neglect and sexual abuse and runs a transitional shelter, a successful community school, and a vocational skills training program that incorporates training on banking and savings.</t>
  </si>
  <si>
    <t>The community school educates close to 800 children who would otherwise be unable to attend school.</t>
  </si>
  <si>
    <t>In 1986, Salesian Sisters Zambia founded City of Hope on the outskirts of the capital city, Lusaka, to protect and support adolescent girls who were victims of neglect and abuse. City of Hope believes that the needs of adolescent girls cannot be isolated from the needs of the greater community. As a result, its core programs, while focusing primarily on the overall safety and long-term security of adolescent girls, serve additional community members between the ages of 9 and 24, particularly boys and vulnerable young women. The organization operates a coed community school that provides primary-level education, a skills training program for adolescent girls and young women, and a home of last resort for girls who are unable or unwilling to return to their families. In addition, City of Hope offers counseling services, school and job placement assistance, and financial literacy trainings to buttress the effect of its core programs. Renowned locally as a model of safe, protective, and nurturing care for girls, City of Hope has received significant media coverage from local and international organizations, as well as high-level visits from government ministers, embassies, and UN agencies.</t>
  </si>
  <si>
    <t>Salesian Sisters initiated extensive building projects to improve school infrastructure and mobilized multiple sources of funding, increasing its budget by over 300 percent.</t>
  </si>
  <si>
    <t>12170</t>
  </si>
  <si>
    <t>Samajik Vikas Kendra - Social Development Centre</t>
  </si>
  <si>
    <t>NGO Directory (India)</t>
  </si>
  <si>
    <t>Farah Anwar</t>
  </si>
  <si>
    <t>salaries and nutritional support.</t>
  </si>
  <si>
    <t>Samajik Vikas Kendra - Social Development Centre (SVK-SDC) runs a 24-hour residential home for street children, the Dreamz Home, to provide them with education, shelter, and the skills to lead dignified lives.</t>
  </si>
  <si>
    <t>GFC supports the Dreamz Home, which ensures a family environment and support systems for 65 children by providing tutoring, extracurricular activities, nutritious meals, and health checkups; helps each child obtain a national identity card; and assists the children in maintaining relationships with family members whenever possible.</t>
  </si>
  <si>
    <t>SVK-SDC's budget growth is due to a one-time donation to purchase land for a retired persons home.</t>
  </si>
  <si>
    <t>ADYE'S ANGEL FOUNDATION</t>
  </si>
  <si>
    <t>AUSTRALIA</t>
  </si>
  <si>
    <t>MADHU &amp; KIRTIBEN GHEEWALA</t>
  </si>
  <si>
    <t>THE GLOBAL FUND FOR CHILDREN</t>
  </si>
  <si>
    <t>ROTARY CLUB OF BOMBAY PIER</t>
  </si>
  <si>
    <t>11752</t>
  </si>
  <si>
    <t xml:space="preserve">salaries and nutritional support. </t>
  </si>
  <si>
    <t xml:space="preserve">Samajik Vikas Kendra - Social Development Centre (SVK-SDC) runs a 24-hour residential home for street children, the Dreamz Home, to provide them with education, shelter, and the skills to lead dignified lives. </t>
  </si>
  <si>
    <t>GFC supports the Dreamz Home, which ensures a family environment and support systems for 65 children by providing tutoring, extracurricular activities, nutritious meals, and health checkups; helps each child obtain a national identity card; and assists in maintaining relationships with family members whenever possible.</t>
  </si>
  <si>
    <t xml:space="preserve">According to UNICEF, India is home to the world's largest population of street children, estimated at over 18 million. One of the most marginalized sectors of society, street children are exposed to some of the worst forms of insecurity and abuse. With no safety net or support structures, street children are vulnerable to hunger, violence, sexual exploitation, and crime. Some turn to sex work to make a living; most survive through begging or stealing; and many are lured into drug use to escape from their world of misery. The practice of injecting drugs and sharing needles inevitably puts these children at a much higher risk of contracting diseases, especially HIV. Girls living on the streets of Mumbai are desperately in need of protection and care, but there are few organizations that work with this particularly vulnerable population. </t>
  </si>
  <si>
    <t>Samajik Vikas Kendra - Social Development Centre (SVK-SDC) was established in 1996 on Human Rights Day to promote and encourage the social and educational development of the urban poor. In 2004, the organization conducted an extensive survey on street children in Mumbai. Founder Vijay Karande was motivated to initiate the survey after witnessing a young woman repeatedly begging with different children. After confronting her, he found that she would hire a child for 125 to 200 rupees ($2 to $3) a day to use for begging. The results of the survey were published in several local newspapers. Through awareness raised by the survey and a campaign, SVK-SDC was able to mainstream street children into schools. However, the organization wanted to provide more holistic support to children and expanded into a 24-hour residential home for street children, the Dreamz Home. Karande began volunteering with NGOs at the age of 14 and subsequently worked for several NGOs before founding SVK-SDC.</t>
  </si>
  <si>
    <t>The Dreamz Home program began with eight children who were living on the streets and has grown to 65 children, ages 5 to 17, in three homes; one home for girls, and two for boys. SVK-SDC ensures that the homes have a family environment and support systems for the children. All children are enrolled in Marathi- or English-medium schools. The organization offers tutoring classes for each child, as well as a variety of extracurricular activities, including computer classes, music, tailoring, carpentry, and yoga. Children are also provided with nutritious meals and health checkups. Additionally, the organization helps each child get a national identity card and assists in maintaining relationships with family members whenever possible. Families are invited and encouraged to visit children monthly and attend events hosted by Dreamz Home. All activities are designed to be child-focused and to give the children the opportunity to lead dignified and fulfilling lives.</t>
  </si>
  <si>
    <t>SVK-SDC has identified a community challenge and has crafted a solution to reach highly vulnerable children. Poverty is the driving force behind many children being forced onto the streets to beg, being abandoned, or being trafficked. Dreamz Home provides a safe space for children where they can grow in a family environment and learn the skills to lead productive lives and break the cycle of poverty. The staff is incredibly dedicated to the mission and goals of the organization and has ambitious plans for growth. The organization is nascent, has a relatively small budget, and could benefit from GFC's knowledge sharing, especially grantee networks and collaboration with other grantees working with street children. GFC's support could assist in elevating SVK-SDC's work and accessing additional funding sources for the organization.</t>
  </si>
  <si>
    <t>Buy1 Give1 Foundation</t>
  </si>
  <si>
    <t>13187</t>
  </si>
  <si>
    <t>Samburu</t>
  </si>
  <si>
    <t>Samburu Girls Foundation</t>
  </si>
  <si>
    <t>Charlene Bangwe, USAID (Zambia)</t>
  </si>
  <si>
    <t>SGF’s budget increase is due to additional funding received from corporate institutions such as Vodafone Kenya, whose contribution was used to construct a classroom block.</t>
  </si>
  <si>
    <t>SGF needs guidance on how to be more focused on activities that help to achieve quality girls’ education, and the organization also needs support to enhance internal controls, financial accountability, and record keeping. GFC will provide support and guidance in these areas.</t>
  </si>
  <si>
    <t>Northern Rangerland Trust</t>
  </si>
  <si>
    <t>Too Young Too Wed</t>
  </si>
  <si>
    <t>Globally</t>
  </si>
  <si>
    <t>Canadian Fund For Local Initiatives</t>
  </si>
  <si>
    <t>13234</t>
  </si>
  <si>
    <t>12899</t>
  </si>
  <si>
    <t>school fees, after-school tutoring expenses for the girls’ education program, and volunteer training expenses.</t>
  </si>
  <si>
    <t>Working in hard-to-reach rural areas, Samburu Girls Foundation (SGF) provides a safe environment, access to education, and psychosocial and family support to girls who are at risk of or victims of female genital mutilation and forced early marriage, including girls who are living with HIV/AIDS or have suffered sexual abuse or gender-based violence.</t>
  </si>
  <si>
    <t>GFC supports SGF’s classroom education and leadership programs for adolescent girls, which help the girls enroll in school, provide after-school learning support, and offer confidence-building initiatives.</t>
  </si>
  <si>
    <t>In many places around the world, girls and women are forced to live with the consequences of female genital mutilation (FGM) and early marriage. Although Kenya has made strides in criminalizing these harmful traditional practices (FGM became a criminal offence in 2011, and the legal age for marriage was set at 18 in 2014), child marriage and FGM are still common in rural areas such as Samburu. Most girls in Samburu are burdened with the societal expectation of undergoing FGM to prove their worth; if they refuse to accept FGM and be given out for marriage, they risk alienation and stigmatization. It is estimated that Kenya has one of the highest child marriage rates in the world, at 25 to 30 percent. With such negative cultural traditions, most girls in Samburu can only see themselves as "marriage objects," unaware of the numerous options and prospects available in life.</t>
  </si>
  <si>
    <t xml:space="preserve">Samburu Girls Foundation (SGF) was founded by Josephine Kulea in 2012 in response to challenges that girls face under the guise of tradition. Having endured FGM as a girl, Kulea was moved to abandon her profession as a trained nurse to serve girls who were at risk of FGM and forced marriage. SGF also addresses the needs of girls who are victims of forced early marriage, some of whom are living with HIV/AIDS or have suffered sexual abuse or gender-based violence. The girls are removed from unsafe environments and provided with opportunities to go to school. Kulea, who is the current executive director of SGF, was born and grew up in the community she serves. She is an outstanding leader who has shared a podium with high-profile leaders such as Melinda Gates and was publicly commended by President Barack Obama during his visit to Kenya in July 2015. Recent recognition includes the UN in Kenya Person of the Year Award in 2013, Inspirational Women of the Year and Mandela Washington Fellowship for Young African Leaders in 2014, and Vital Voices Lead Fellowship and an honorary doctorate from DePaul University in 2015. SGF has four full-time staff members, three part-time staff members, and 25 volunteers, some of whom are local leaders. </t>
  </si>
  <si>
    <t>SGF focuses on the education of girls in rural areas with little or no government support. The organization removes girls who are forced into or at risk of undergoing FGM or early marriage. SGF’s approach is to work with families and community stakeholders to ensure that the girls are moved to a safe environment, receive psychosocial support and counseling, and are supported to enroll in school if they are willing. The program is designed to help its beneficiaries to stay in and complete school. The organization maintains a transitional shelter facility for girls removed from unsafe environments. Some of the girls are reunited with their families after a series of consultations and counseling. SGF also provides school supplies and fee support, as well as mentoring, to help the girls stay in school. Each of the girls attends regular public school from Monday to Friday, and those who are getting ready to take their final exams receive three to four hours of extra academic support to help them prepare. SGF, through its volunteers, monitors the academic progress of the girls once each month and interacts with teachers to ensure that the girls are doing well. SGF also checks the school performance report of each girl after the school term ends in order to assess the kind of support the girl will require. Carefully selected and trained volunteers help to coach the girls to overcome stigmatization. The girls also participate in occasional extracurricular activities such as lessons on hygiene and reproductive health.</t>
  </si>
  <si>
    <t>Although SGF has done a remarkable job at serving the community and has gained a lot of visibility, it can benefit from GFC’s capacity-building support, including technical guidance on building sound structures and systems. With its innovative approach to the fight against forced child marriage and FGM, SGF will be a valuable addition to the GFC-supported networks as the organization contributes and learns from its peers. SGF will be funded under Echidna Giving’s girls’ education portfolio.</t>
  </si>
  <si>
    <t>Northern Rangeland Trust</t>
  </si>
  <si>
    <t>10355</t>
  </si>
  <si>
    <t>Sam-Kam Institute</t>
  </si>
  <si>
    <t>25,000 USD to implement income-generating and public relations activities in order to increase the
organization's revenue and visibility.
16,650 USD to purchase computers, printers, and an air-conditioning system for the organization's
information technology center, which will provide information and communication technology trainings
and serve as an Internet café, generating income for the organization.
6,650 USD to purchase tools and equipment to supplement SKI’s training programs in welding, sewing,
and auto mechanics. This upgrading of tools and equipment will help the organization increase the
number of students and improve the quality of services.
1,700 USD for producing and distributing publicity materials, including brochures and flyers, to advertise
the training center, attain greater visibility, and attract new students.</t>
  </si>
  <si>
    <t>Since 1997, the Sam-Kam Institute (SKI) has provided educational and career alternatives to violence and poverty for Sierra Leonean children affected by war and displacement. Technical and vocational programs offer training in computer technology, sewing, carpentry, auto mechanics, and welding. SKI also teaches basic skills in English, reading, and math. In addition, its programs emphasize character development and interpersonal skills. In a country with limited resources and significant development challenges, Sam Kam has provided steady and relevant support to the most vulnerable children and youth over the past 13 years.  
Since 2003, GFC has supported SKI's vocational training and entrepreneurship program for youth. Based in Sierra Leone, a heavily underfunded country, SKI has managed to demonstrate steady and solid growth in its budget, programs and reach, largely due to its focus on internal resources and sources of support. When GFC provided its initial grant in 2003, all of the instructors at SKI's training center were paid for by the organization; today the majority of the 14 instructors are paid for by the government. Likewise, its training centers are all currently certified and recognized by the government, giving the organization greater legitimacy, credibility and sustainability. In addition, the organization has expanded its reach outside of Freetown to include food security and agriculture trainings for rural communities, with the support of the government.</t>
  </si>
  <si>
    <t>12317</t>
  </si>
  <si>
    <t>Allahabad</t>
  </si>
  <si>
    <t>Sanchetna</t>
  </si>
  <si>
    <t>salaries and school supplies.</t>
  </si>
  <si>
    <t>Sanchetna strives to eliminate the exploitation of vulnerable and marginalized populations, especially children, through community involvement and an innovative model of child-organized local self-governance.</t>
  </si>
  <si>
    <t>GFC supports Sanchetna’s night school for girl child laborers, which reaches 400 girls with child rights education, leadership skills training, mentoring, emotional support, and cultural and recreational activities.</t>
  </si>
  <si>
    <t>Sanchetna continues to improve the quality of their core programs effectively serving adolescent girls through their night school education. Their relationship with GFC has allowed them to raise their visibility and grow the number of volunteers, both of which have strengthened their program delivery. Sanchetna continues to face fundraising and program development challenges but their participation in local and national coalitions has aided in a moderate increase in visibility. The community recognizes the organization for their invaluable contribution and there is increasing demands to grow their programs. GFC will mentor Sanchetna to utilize this promising community investment to ensure long-term sustainability of their activities. Sanchetna is exiting this year with final inputs from GFC and will continue to be included in future GFC visibility and professional development opportunities.</t>
  </si>
  <si>
    <t>Sanchetna has not been able to secure other funding sources since the loss of a major donor in year 2.</t>
  </si>
  <si>
    <t>Data from the previous years does not appear because Sanchetna changed its outcome in 2015 to align with GFC’s updated outcomes.</t>
  </si>
  <si>
    <t>Percentage of program participants who reported that they used their learned skills outside of the program</t>
  </si>
  <si>
    <t>Sanchetna failed to find other funding sources after a loss of a major donor the previous year. GFC needs to focus on leveraging and visibility to ensure the stability of the organization in the coming fiscal year.</t>
  </si>
  <si>
    <t>11923</t>
  </si>
  <si>
    <t>Because the organization’s long-term funding relationship with Child Rights and You ended last year, the organization was not able to reach as many children.</t>
  </si>
  <si>
    <t>Sanchetna’s long-term relationship with funder Child Rights and You ended last year. The organization is currently focused on securing new funding.</t>
  </si>
  <si>
    <t>Sanchetna’s long-term relationship with funder Child Rights and You ended last year. GFC needs to assist the organization in securing new funding sources.</t>
  </si>
  <si>
    <t>11537</t>
  </si>
  <si>
    <t>educational materials, youth development training, audio-visual equipment, and operating costs.</t>
  </si>
  <si>
    <t>GFC supports Sanchetna's night school for girl child laborers, which reaches 400 girls with child rights education, leadership skills training, mentoring, emotional support, and cultural and recreational activities.</t>
  </si>
  <si>
    <t>Child Rights And You</t>
  </si>
  <si>
    <t>10447.01</t>
  </si>
  <si>
    <t>Our grant supports Sanchetna's night school for girl child laborers, which reaches 200 girls with child rights education, leadership skills training, mentoring, emotional support, and cultural and recreational activities.</t>
  </si>
  <si>
    <t>10447</t>
  </si>
  <si>
    <t>Sanchetna strives to eliminate the exploitation of vulnerable and marginalized populations, especially children, through community involvement and an innovative model of child organized local self governance.</t>
  </si>
  <si>
    <t>Sanchetna's night school for girl child laborers reaches 200 girls with child rights education, leadership skill building, mentoring, emotional support, and cultural and recreational activities.</t>
  </si>
  <si>
    <t>Founded in 1999, Sanchetna works to eliminate exploitation of vulnerable and marginalized populations, especially children. Sanchetna engages with diverse stakeholders, such as the media, funders, the government, and peer organizations to lead human rights campaigns and to organize peaceful protests. The organization uses a model focused on child rights and facilitates the creation of bal panchayats (child-organized local self-governance). With active participation from the community, Sanchetna conceptualizes and implements various programs, including a night school for girl child labors, art and theater workshops, a healthcare facility for ailing children, and legal assistance for sexually abused children. Govind Sharan, who is himself from the weaving community, was inspired by the impact an attentive and compassionate teacher had on the life of a dyslexic child in the Bollywood film Tarre Zameen Par. He started Sanchetna to provide similar opportunities to children from his own community.</t>
  </si>
  <si>
    <t>10364</t>
  </si>
  <si>
    <t>Sanghamitra Service Society</t>
  </si>
  <si>
    <t>25,000 USD to implement two directives aimed at securing the sustainability of Sanghamitra.
20,000 USD to strengthen Sanghamitra's existing reserve fund, currently totaling over 10,000 USD. The
increased principal will allow the fund to generate additional interest and will help the organization
continue its programs during the time gap between the approval of grant proposals and the receipt of
grant funds.
5,000 USD to repair an existing training center that has been damaged by flooding. Sanghamitra will
raise the floors by four feet and update the 19-year-old building, including adding toilets.</t>
  </si>
  <si>
    <t>Sanghamtra Service Society was established in 1984 to help the most marginalized communities (mostly dalits - the lowest caste and women) in Andra Pradesh. Working in over 100 rural villages, Sanghamitra strives to build empowerment through self-help groups, provide care and support for HIV/AIDS affected families, provide primary education, natural-resource management, and nonagricultural sector development. In 2006, Sanghamitra created a satellite community-based organization comprised of small village groups led by adolescent girls and boys. These groups implement activities such as the provision of health care, counseling services, and empowerment in their own communities. 
Since 2003, GFC support has strengthened the satellite community-based organizations and provided stipends to adolescents in the governing body. Sanghamitra's budget has significant increased from $189,766 in 2003 to $816,380 in 2009.  Sanghamitra was invited by two government organizations, one serving disadvantaged communities and another supporting the advancement of women and children, to organize a meeting to discuss best practices in improving the lives of poor girls in the district.</t>
  </si>
  <si>
    <t>13298</t>
  </si>
  <si>
    <t>Sanjog Bangladesh</t>
  </si>
  <si>
    <t>Sanjog (Cooperation) Bangladesh</t>
  </si>
  <si>
    <t>Abdulla Al Mamun (Manusher Jonno Foundation, Bangladesh)</t>
  </si>
  <si>
    <t>Sanjog has slowly shifted its primary focus from childrens-rights to women's rights and advocacy. While the organization continues to run its flagship program centered on providing important health , literacy and personal protection information through informal schools based in slum areas, the executive director, Sadia, is becoming a stronger women's rights advocate and hopes to transition in that space completely very soon. Over the coures of this partnership, Sanjog benefited from participation in two GFC-led regional convenings, and received one emergency grant. GFC also introduced Sadia to a reporter from The Guardian for an article that highlighted child labor issues in Bangaldesh and spoke about Sanjog's interventions through early childhood education. Sanjog is currently participating in a long-term M&amp;E training funded through WE Trust to help build stronger impact assessment systems that align with advoacting for change at the national policy level along with the rest of the GFC partners in the country.</t>
  </si>
  <si>
    <t>The number of children served remained the same even though the budget increased because the new funding is for a women’s rights program.</t>
  </si>
  <si>
    <t xml:space="preserve">Sanjog Bangladesh’s budget increased as a result of the organization beginning a new women’s rights program. </t>
  </si>
  <si>
    <t>Program participants who passed a national basic literacy/numeracy exam</t>
  </si>
  <si>
    <t>Ministry of Primary &amp; Mass Education</t>
  </si>
  <si>
    <t>Ministry of Women &amp; Children affair</t>
  </si>
  <si>
    <t>Europe Aid Foundation</t>
  </si>
  <si>
    <t>SEED France</t>
  </si>
  <si>
    <t>13070</t>
  </si>
  <si>
    <t>12983</t>
  </si>
  <si>
    <t>Sanjog Bangladesh works to create a society with equal distribution of power and universal access to services by protecting and empowering street and slum-dwelling children who are often orphaned or involved in labor.</t>
  </si>
  <si>
    <t>GFC supports the Alor Pothe (Toward the Light) program, which provides these children with nonformal education, life skills training, health and hygiene workshops, and extracurricular activities that include music, dance, art, storytelling, and exposure visits, while also helping to transition the children into formal school.</t>
  </si>
  <si>
    <t>Over the past year, Sanjog served 16,000 children through its direct services and community engagement efforts. Its GFC-supported Alor Pothe program served 3,690 street-based and slum-based children by enrolling them in primary education in 123 community schools, while also providing resources for nutritional supplements and access to primary healthcare. In addition, the organization continued its life skills education program, educating 200 adolescent boys and girls on sexual and reproductive health. Sanjog also garnered more support from schools for its MALAMAAL educational game, which builds children’s awareness on child rights, social responsibilities, healthcare, HIV/AIDS, laws, and the roles of service providers. This year, GFC will work closely with Sanjog to diversify its revenue streams to make the organization more resilient to security issues in the country.</t>
  </si>
  <si>
    <t>Sanjog’s funding decreased as a result of two donors withdrawing from Bangladesh due to security concerns.</t>
  </si>
  <si>
    <t>Sanjog's program outcome decreased as a result of the organization gaining a better understanding of how to measure the outcome.</t>
  </si>
  <si>
    <t>SEED</t>
  </si>
  <si>
    <t>Europe Aid Foundaion</t>
  </si>
  <si>
    <t>BangladeSh Government</t>
  </si>
  <si>
    <t>OKAIDI, OK World Foundation</t>
  </si>
  <si>
    <t>YardimEli</t>
  </si>
  <si>
    <t>Garman</t>
  </si>
  <si>
    <t>12675</t>
  </si>
  <si>
    <t>Sanjog staff were trained on financial management by a donor, and the organization also filled a new senior-level position, thereby improving its scores on financial management and human resources.</t>
  </si>
  <si>
    <t>Sanjog was unable to meet its target as a result of GFC's grant deferral.</t>
  </si>
  <si>
    <t>SEEDS International</t>
  </si>
  <si>
    <t>Groupe Deeloppement/ECPAT Luxemburge/European Union</t>
  </si>
  <si>
    <t>Yardimeli</t>
  </si>
  <si>
    <t>Ministry of Women &amp; Children Affairs</t>
  </si>
  <si>
    <t>12483</t>
  </si>
  <si>
    <t>11935</t>
  </si>
  <si>
    <t xml:space="preserve">Sanjog Bangladesh works to create a society with equal distribution of power and universal access to services by protecting and empowering street and slum-dwelling children who are often orphaned or involved in labor. </t>
  </si>
  <si>
    <t>Sanjog has shown an impressive increase in the number of children served, corresponding to its substantial budget growth.</t>
  </si>
  <si>
    <t>The organization has shown tremendous growth in its budget due to new funding from European funders and the Bangladeshi government.</t>
  </si>
  <si>
    <t>ECPAT Luxemburge, Ministry of Foreign Affairs, Luxemburg</t>
  </si>
  <si>
    <t>YerdimEli (Helping De Hande)</t>
  </si>
  <si>
    <t>GD-Acting for Life/The EU/</t>
  </si>
  <si>
    <t>Government of Bangladesh/UNDP/UNWOMEN/WORLD BANK</t>
  </si>
  <si>
    <t>OAK Foundation/OKAIDI/Air France</t>
  </si>
  <si>
    <t>11568</t>
  </si>
  <si>
    <t>salaries, rent, educational materials, exposure visits, transportation and operational costs.</t>
  </si>
  <si>
    <t>Sanjog Bangladesh works to create a society with equal distribution of power and universal access to services by protecting and empowering street and slum-dwelling children, who are often orphaned or involved in labor, while engaging the community and securing public support to ensure sustainability of the organization.</t>
  </si>
  <si>
    <t>GFC supports the Alor Pothe (Toward the Light) program, which provides these children with nonformal education, life skills training, health and hygiene workshops, and extracurricular activities that include music, dance, art, storytelling, and exposure visits, while also helping to transition the children into formal schools.</t>
  </si>
  <si>
    <t>Bangladesh has a population of approximately 160 million people, 60 million of whom are children. Dhaka, the densely populated capital, has large slum populations. Although primary education in Bangladesh is free for all children, it is seldom available to children living in the slums, due in large part to inadequate numbers of schools, indirect costs that prohibit attendance, and lack of awareness of educational opportunities. UNICEF reports that less than half of all children living in Bangladesh's slums attend school. In addition, the country has high dropout rates, with only 47 percent of enrolled students completing primary school. It is estimated that there are 7.4 million working children aged 5 to 17 in Bangladesh. Additionally, in slum areas, one out of every five children between the ages of 5 and 14 is involved in child labor, and only 25 percent of these children are in school. Many families rely on income generated by their children for their survival, and children often work up to ten hours a day selling vegetables and other items to earn a living.</t>
  </si>
  <si>
    <t>Sanjog Bangladesh was founded in 2006 and works to create a society with equal distribution of power and universal access to services. The organization protects and empowers street and slum-dwelling children, who are often orphaned or involved in labor, through a community-based approach that engages the community and secures public support, to ensure sustainability of the program. The organization also works with victims of trafficking, children of sex workers, and adolescent girls in rural areas. Sanjog is a member of several networks, including the Early Childhood and Development Network and Action Against Trafficking and Sexual Exploitation of Children. Co-founder and director Sadia Nasrin has over ten years of experience in child protection and adolescent development, holds a master's degree in development studies, and previously worked with ActionAid and CARE-Bangladesh.</t>
  </si>
  <si>
    <t>The Alor Pothe (Toward the Light) program operates 20 community-based schools for 600 street and slum-dwelling children aged 8 to 14 in four cities in Bangladesh: Dhaka, Chittagong, Rajshahi, and Cox's Bazar. Each school is managed by a community care group that ensures that the community donates and maintains a space for the school; works with mothers and family members to decrease the dependency on working children's wages; and engages youth volunteers. Youth volunteers are trained by the organization to teach the children skills for keeping safe on the streets and protecting themselves from sexual abuse, and to provide information on the negative effects of substance abuse and on other hazards the children face while living on the streets. The schools provide nonformal education, life skills training, health and hygiene workshops, and extracurricular activities that include music, dance, art, storytelling, and exposure visits. The organization also helps transition children into formal schools. Sanjog's other programs are a life skills program for adolescent girls in rural areas and rescue and rehabilitation of trafficked children.</t>
  </si>
  <si>
    <t>The organization is innovative in its approach and its strategy of actively involving the community and generating commitment from stakeholders to ensure protection of street and slum-dwelling children through the community care groups. Sanjog has not been funded by a US-based donor and could greatly benefit from GFC's support, networks, and value-added services. Sanjog would also add to a cluster of grantees in Dhaka working on education for slum children.</t>
  </si>
  <si>
    <t>Yardim Eli</t>
  </si>
  <si>
    <t>ECPAT</t>
  </si>
  <si>
    <t>Luxemburg</t>
  </si>
  <si>
    <t>13324</t>
  </si>
  <si>
    <t>Sanjog Pakistan</t>
  </si>
  <si>
    <t>Last year, Sanjog had a site visit by the regional director. They shared some of their funding and bureaucracy related concerns for the skill development work in the Lahore prison. While they have had to cut down on their technical skill building classes in the prison, they have still maintained strong legal counsel for the children and youth in prison. Sanjog was also one of the key players in advocating for a separate court system for children and youth, a law that was passed in Punjab. They are now hoping to push for a more national law to do the same in other provinces. The regional director also introduced the executive director to globalgiving for conversations.</t>
  </si>
  <si>
    <t>The Asia Foundation and Save the children (Unrestricted)</t>
  </si>
  <si>
    <t>12976</t>
  </si>
  <si>
    <t>salaries for staff and food for children.</t>
  </si>
  <si>
    <t>Sanjog Pakistan offers access to legal and psychosocial support for children in conflict with the law and trains law enforcement personnel, judiciary members, and probation officers in the safe and appropriate care of the children in their custody.</t>
  </si>
  <si>
    <t xml:space="preserve">GFC supports Sanjog’s Legal Aid program, which allows children in conflict with the law to access free, high-quality  legal support and psychological counseling while in jail and provides post-release vocational training and community engagement activities to limit recidivism.
</t>
  </si>
  <si>
    <t>Sanjog's program outcome improved as a result of GFC's support to its legal aid program in the past year.</t>
  </si>
  <si>
    <t>ISS</t>
  </si>
  <si>
    <t>individual donor, membership fee</t>
  </si>
  <si>
    <t>12665</t>
  </si>
  <si>
    <t>salaries and food for children.</t>
  </si>
  <si>
    <t xml:space="preserve">Sanjog Pakistan offers access to legal and psychosocial support for children in conflict with the law and trains law enforcement personnel, judiciary members, and probation officers in the safe and appropriate care of the children in their custody. </t>
  </si>
  <si>
    <t>GFC supports Sanjog’s Legal Aid program, which allows children in conflict with the law to access free, high-quality  legal support and psychological counseling while in jail and provides post-release vocational training and community engagement activities to limit recidivism.</t>
  </si>
  <si>
    <t>Pakistan has a heavily bureaucratic legal system that is also clogged with politically and religiously motivated accusations that can take years, if not decades and lifetimes, to make their way through the courts. Children suffer most in the legal system, which is difficult to navigate even for adults with basic resources and an education. The minimum age for criminal responsibility in Pakistan is 7, which means that children as young as that are held in custody with no due process or protection. While it is difficult to know the exact number of children in prison at any given time due to continuing arrests and releases, estimates from December 2014 indicate that there were nearly 1,500 children in prison in Pakistan for accusations ranging from petty theft to drug use to murder. Cases involving children are not systematically separated and scheduled differently than those involving adults, and only three prisons have the space to separately hold children and adults in the pre-trial and post-trail phases, resulting in children living with adults and their cases being tried on the same day, in an adult environment. Children and adults in police custody usually share the same cells and are subject to the same mistreatment. Most come from socioeconomically challenged households with no means to acquire proper legal representation or access to education, rehabilitation, or other services during their time in prison or after their release. Furthermore, with little security in the prisons, children are targets of torture, violence, and sexual abuse by other inmates and by guards. They are also at risk for gang inductions, drug abuse, and diseases while in prison. Their turbulent childhood in prison sets them up for a lifetime of trauma and potential repeated conflict with the law.</t>
  </si>
  <si>
    <t>Sanjog Pakistan was founded in 2007 by Zubair Tahir while he was setting up an international NGO’s office in Pakistan and saw a critical need for change in the juvenile justice system. Sanjog works with children in conflict with the law, through the Lahore District Jail, to provide quality legal aid and counseling to juveniles in prison, sensitization on child protection to law enforcement officers and the judiciary, access to doctors and therapists to provide child-friendly services to children in prison, awareness on child protection at the community level, and advocacy at the local and national levels to change laws pertaining to juveniles. Sanjog also runs a legal help desk for minorities, women, and disabled people in prison; a program to engage street-dwelling children; and a drug rehabilitation center. To lower the number of children in conflict with the law and reduce recidivism, Sanjog also runs programs to improve overall conditions in the communities around Lahore.</t>
  </si>
  <si>
    <t>The primary focus of Sanjog is on creating a sensitive and equitable system of justice for juveniles, while providing the necessary legal and health services to juveniles in conflict with the law. While most organizations wait for the family of the child to contact them for help, Sanjog staff proactively visit the prison, approach the child, contact his family, provide legal and psychosocial counseling to the child and his family, and work with jail staff and guards to ensure that child rights are being enforced. Sanjog’s lawyers visit children in prison for legal aid and support. A psychologist conducts individual and group counseling sessions, while a doctor assesses the children’s physical health and works alongside the psychologist on addiction-related issues. The doctor and psychologist visit twice a week. Lawyers’ visits can vary depending upon the number of cases and the need for discussion with the child. Sanjog also assesses the children’s need for food while in custody (detainees often have to depend on their families for meals) and provides daily meals for children whose families cannot afford to bring food. Over the past eight years, Sanjog has worked on 818 cases for children in prison, with an average caseload of 100 children every year. In the past year, the organization provided legal aid to 50 children involved in 104 cases (there are often multiple charges. Sanjog has also had some success in engaging former program participants as volunteers in their communities to advocate for prisoners’ rights. Finally, Sanjog works with law schools to engage recent graduates in pro bono work for children. Pro bono work in Pakistan is still very rare, particularly in the legal field.</t>
  </si>
  <si>
    <t>Sanjog is one of the few organizations in Pakistan with a comprehensive approach to juvenile justice. Its interventions address both systemic and material problems that lead to children’s conflict with the law, while building the spirit of pro bono work within the legal community and empathy among law enforcement officers. Sanjog is part of a growing cohort of GFC partners working on juvenile justice and can benefit from our international network and capacity-building services.</t>
  </si>
  <si>
    <t xml:space="preserve">Save the Children </t>
  </si>
  <si>
    <t xml:space="preserve">Asia Foundation </t>
  </si>
  <si>
    <t>13241</t>
  </si>
  <si>
    <t>Siem Reap</t>
  </si>
  <si>
    <t>Self Help Community Center</t>
  </si>
  <si>
    <t>Sandra Macias del Villar (GFC staff member)</t>
  </si>
  <si>
    <t>Percentage of children who enroll in state school after attending SHCC classes</t>
  </si>
  <si>
    <t>13222</t>
  </si>
  <si>
    <t>Self Help Community Center (SHCC) provides a safe environment for disadvantaged children and youth in the rural areas surrounding Siem Reap, offering educational and vocational training opportunities for children and youth between the ages of 3 and 24 and residential living opportunities for the most vulnerable youth of the Kro Bei Riel community.</t>
  </si>
  <si>
    <t>GFC supports SHCC’s early childhood education program, which includes early learning and social development classes, weekly home visits, and supplemental nutrition for children from ages 3 to 6.</t>
  </si>
  <si>
    <t xml:space="preserve">SHCC have grown significnatly in tems of budget and programs in the last few years. SHCC's broad programs have resulted in a student pass rate over 95% for the third year running. This is a dramatic improvement from the average pass rate of 8% prior to the creation of the new high school. This has led to an increase on students pursuing further education and becoming gainfully employed. SHCC has also invested in availing of more land to be able to integrate sports and recreational programs in their schools which has involved more children, and girls in particular. In the past year, SHCC have built more classrooms and have also built a market which provides jobs for the student's families to sell their products. This helps them to support the education of their children at the school. The market encourages healthy food produce within the village and its neighbouring areas and a more sustainable environment. They identified that the most significant accomplishments for them during the partnership was the provision of the physical infrastructure and funds to do their work properly. SHCC has also benefitted from increased visibility and knowledge from the KEs during visits to Turkey, Thailand and the Philippines as part of the Youth Action Network Fellowship. GFC was able to introduce them to other sources of funding, but they mentioned that they have increased their capacities in monitoring and accountability systems as a result of the partnership. </t>
  </si>
  <si>
    <t>The reduction in the number of students served is a function of SHCC’s choice to prioritize quality over quantity; smaller class sizes mean more one-to-one instruction, which benefits the students’ learning.</t>
  </si>
  <si>
    <t>Flooding destroyed some of SHCC’s income-generating projects, resulting in a reduction to its budget.</t>
  </si>
  <si>
    <t>Annulliamo la Distanza</t>
  </si>
  <si>
    <t>Tax Free World Association</t>
  </si>
  <si>
    <t>SHCCCambodiaNZ</t>
  </si>
  <si>
    <t>Stuart Kinner</t>
  </si>
  <si>
    <t>St Patrick's Technical College</t>
  </si>
  <si>
    <t>12858</t>
  </si>
  <si>
    <t>teacher salaries, school uniforms, and educational supplies.</t>
  </si>
  <si>
    <t>This past year, the high school built by SHCC succeeded in helping more students to pursue their education; for the second year in a row, over 90 percent of the students passed to the next grade level. SHCC developed more sports fields, providing its students with access to a variety of sports. The GFC-supported early childhood education program, located at the state school in Kro Bei Riel, continues to grow. SHCC was able to hire a professional trainer to not only better teach the students but also help the other teachers to improve their teaching methods. In order to enhance its sustainability, the organization created a  community market at which local residents can sell their crops. The money generated from renting the market spaces out to traders is used to help pay for the teachers’ salaries.</t>
  </si>
  <si>
    <t>SHCC received a large, one-time donation, resulting in a higher expenditure budget this past year.</t>
  </si>
  <si>
    <t>Tony Munro</t>
  </si>
  <si>
    <t>SHCC NZ</t>
  </si>
  <si>
    <t>12532</t>
  </si>
  <si>
    <t>teacher salaries, school uniforms, daily food and nourishment, and educational supplies.</t>
  </si>
  <si>
    <t>GFC supports SHCC’s early childhood education program, which provides early learning and social development classes, weekly home visits, and supplemental nutrition for children from ages 3 to 6.</t>
  </si>
  <si>
    <t>This past year, SHCC expanded its education program by building a high school, which will be completed in October 2015. The state school curriculum has been offered at SHCC since January 2015 for students in grades 10 to 12. Students in the GFC-supported kindergarten program continue to thrive and are now receiving a nutritious meal or snack each day. SHCC continues to provide assistance to the kindergarten at the state school in Kro Bei Riel in the form of teacher training and clean filtered water. SHCC’s director presented on a panel about local fundraising at the 2015 Southeast Asia Knowledge Exchange in Thailand, exchanging best practices with other partners in Cambodia and across the region. Despite experiencing staff turnover in the past year and facing the departure of its longtime English-speaking volunteer, who has been integral to the organization’s success in communications and administration, SHCC has strengthened its HR practices. The organization will be focusing on fundraising, governance, and planning in 2016, and GFC will support these efforts through targeted capacity-building support.</t>
  </si>
  <si>
    <t>Following a severe tropical storm in May 2015, SHCC provided emergency relief and undertook a massive fundraising drive locally and internationally, raising over $25,000 to assist with rebuilding. Students and staff personally rebuilt houses and buildings at SHCC as well as in the Kro Bei Riel community.</t>
  </si>
  <si>
    <t>Annulliamo La Distanza</t>
  </si>
  <si>
    <t>Joni Aker/SHCC New Zealand</t>
  </si>
  <si>
    <t>12426</t>
  </si>
  <si>
    <t>12169</t>
  </si>
  <si>
    <t>staff training, social rehabilitation and support activities, school supplies, living assistance, family mediation, home visits, and transportation.</t>
  </si>
  <si>
    <t>Following its organizational restructuring, which was catalyzed by a GFC-leveraged fellowship for the executive director, as well as the purchase of additional land in 2012 and 2013, SHCC has thrived in the past year. The restructuring enabled staff to focus on core educational programming rather than being stretched thin across multiple community development projects. SHCC has created a micro-community, including a kindergarten that prepares children to enter primary education in the state school system, a soccer field, and a basketball court. The organization plans to expand its farming project on the remaining land when funding is secured. SHCC is establishing a robust funding base, with income coming from volunteer organizations, Rotary International, individual donors, the sale of handicrafts and vegetables, and village tours and homestays. SHCC is committed to promoting self-sufficiency and sustainability in order to enable community members to break free from the cycle of poverty. GFC will continue to provide capacity-building support to help ensure SHCC’s fulfillment of its core mission.</t>
  </si>
  <si>
    <t>The decrease in number of children served in year 3 was a result of the temporary closure of SHCC’s second campus and suspension of some classes during the organizational restructuring.</t>
  </si>
  <si>
    <t>The increased expenditure in year 2 compared to year 3 was a result of the purchase of additional land to expand SHCC.</t>
  </si>
  <si>
    <t>Reach Out Volunteers</t>
  </si>
  <si>
    <t>Autralia</t>
  </si>
  <si>
    <t>SHCC New Zealand/Joni Aker</t>
  </si>
  <si>
    <t>Various</t>
  </si>
  <si>
    <t>11756</t>
  </si>
  <si>
    <t>teacher training and salaries, materials and transportation costs for the early childhood education program, and general operating expenses.</t>
  </si>
  <si>
    <t>GFC supports SHCC's early childhood education program, which provides early learning and social development classes, weekly home visits, and supplemental nutrition for children from ages 3 to 6.</t>
  </si>
  <si>
    <t>Following executive director Sambath Chourn's GFC-leveraged International Youth Foundation YouthActionNet Global Fellowship last year, SHCC carried out strategic planning and as a result underwent an organizational restructuring to reduce community development programs and focus on its core education programming. The restructuring included reorganizing departments, cutting staff, and providing salary increases and training to remaining staff. This process has allowed the organization to refocus on its core mission and to invest in improving its education curriculum.</t>
  </si>
  <si>
    <t>Reach out Volunteers</t>
  </si>
  <si>
    <t>SHCC NZ / Joni Aker</t>
  </si>
  <si>
    <t>Pure Harvest</t>
  </si>
  <si>
    <t>11324</t>
  </si>
  <si>
    <t>teacher training and salaries, materials for the early childhood education program, and general operating expenses.</t>
  </si>
  <si>
    <t xml:space="preserve">Self Help Community Center (SHCC) provides a safe environment for disadvantaged children and youth in the rural areas surrounding Siem Reap, offering educational and vocational training opportunities for children and youth between the ages of 3 and 24 and residential living opportunities for the most vulnerable youth of the Kro Bei Riel community. </t>
  </si>
  <si>
    <t>Last year, SHCC expanded its programs and secured new learning and visibility opportunities, opening a new satellite school, debuting a new social work project, and obtaining, with GFC's help, the highly competitive International Youth Foundation's YouthActionNet Global Fellowship for executive director Sambath Chourn.</t>
  </si>
  <si>
    <t>Prudential</t>
  </si>
  <si>
    <t>Antipodean</t>
  </si>
  <si>
    <t>11011</t>
  </si>
  <si>
    <t>SHCC provides a safe environment for disadvantaged children and youth in the rural areas surrounding Siem Reap, offering educational and vocational training opportunities for children and youth between the ages of 3 and 24 and residential living opportunities for the most vulnerable youth of the Kro Bei Riel community.</t>
  </si>
  <si>
    <t>Our grant supports SHCC's early childhood education program, which provides early learning and social development classes, weekly home visits, and supplemental nutrition for children from age 3 to 6.</t>
  </si>
  <si>
    <t>In 2007, prior to the current economic recession, the UNDP estimated the national poverty level in Cambodia to be over 30 percent, with significant poverty levels posting as high as 40 percent in rural areas. Located outside of Siem Reap, Kro Bei Riel is a rural community consisting of 12 villages, with over 7,000 residents. The local economy consists of a predominantly agricultural base, comprised of rice and vegetable farming and small scale animal husbandry. This community lacks basic services such as running water, electricity, waste management, few government health services, and accessible education programs especially for preschool age children. Children and youth have limited supervision, access to regular schooling, health and hygiene training, and nutritional meals. Cambodia has one of the highest under age five mortality rates in Asia. Families are often faced with the difficult decision of putting funds into enrolling children in school or asking them to work to supplement the family income. Without viable educational and economic opportunities, children and youth become susceptible to unemployment, criminal activity, drug addiction, alcoholism and family violence.</t>
  </si>
  <si>
    <t>Self Help Community Center (SHCC) was started in 2007 to provide a safe environment for disadvantaged children and youth in the rural areas surrounding Siem Reap. Based on a philosophy of empowerment and self sufficiency, SHCC offers educational and vocational training opportunities and residential living to children and youth of the Kro Bei Riel community with the aim of creating community leaders. Trained teachers, counselors, and staff offer programs in English, early childhood development, arts and crafts, sports and recreation, organic farming, computer studies, social work, and specific lessons on hygiene, nutrition, and environmental issues. SHCC is the only locally-led organization providing comprehensive community support service and educational programs to rural communities in the northwestern provinces. Sambath Chourn was born to a rural farming family in Kro Bei Riel, and worked in dozens of jobs in the hospitality industry before saving $7,000 to launch SHCC when he was just 22-years-old.</t>
  </si>
  <si>
    <t>Established in 2010, SHCC provides free early learning and social development courses to 360 preschool children between the ages of 3-6 years old. From Monday to Friday, in morning and afternoon shifts, SHCC runs 12 classes comprised of 30 students per day. Teachers hold classes at the main center, with a few operating in satellite buildings in rural villages for students who do not have transportation to the preschool. To gain a better overall picture of children's progress and challenges, as well as share information about child nutrition and health, staff visit children's homes two times per week. SHCC aims to track outcomes for safety and well being of children, their socialization and interaction with other children, their knowledge of hygiene, nutrition, and environmental issues, their overall health and learning, and their preparation for transition to primary school either in mainstream government schools or within SHCC's educational program. 
SHCC also provides nutritional snack to combat malnutrition prevalent in Kro Bei Riel. GFC's grant will support 120 children in the preschool program.</t>
  </si>
  <si>
    <t>12154</t>
  </si>
  <si>
    <t>Ser Paz</t>
  </si>
  <si>
    <t>Being Peace</t>
  </si>
  <si>
    <t>staff salaries, rent and utilities, transportation, and sports equipment.</t>
  </si>
  <si>
    <t xml:space="preserve">Ser Paz works with boys and young men from Guayaquil’s 14 major gangs to promote peace and provide constructive alternatives to gang violence and crime through training in leadership, citizenship, conflict resolution, mediation, information technology, and microenterprise management. </t>
  </si>
  <si>
    <t>GFC supports the Red Card for Violence Program, which uses street soccer to teach conflict prevention to children and youth in neighborhoods with high levels of gang activity.</t>
  </si>
  <si>
    <t>Ser Paz has been a key contributor to the reduction in violence in several neighborhoods in Guayaquil. Based on surveys completed by participants in Ser Paz’s street soccer program, as well as by family and community members, Ser Paz reports that the percentage of people experiencing street violence has decreased from 60 percent to 45 percent since the organization began its partnership with GFC. Data from the local police department has confirmed this improvement, proving the effectiveness of Ser Paz’s Red Card for Violence Program, which incorporates conflict prevention into the country’s most popular sport. The organization’s conflict resolution and prevention workshops have created such positive changes in the lives of participating girls and boys that parents and community members have asked to be part of the workshops as well. During the 2014 street soccer world cup, the Ecuadorian delegation, composed of Ser Paz’s players, was praised for the quality of its referees and their mediation skills and was asked to referee the final match. In response to an invitation from the government of the city of Barranquilla, Colombia, the methodology used by Ser Paz is being shared with entities in Barranquilla by former program participants. According to data from local governmental entities in Barranquilla, after eight months of implementing Ser Paz’s program, the rate of violence was reduced by 25 percent. GFC will continue to work with Ser Paz this year while  assisting the organization with its long-term sustainability.</t>
  </si>
  <si>
    <t>Ecuador’s current political environment has deterred international organizations and private entities from funding local initiatives. As a result, Ser Paz has experienced a decrease in funding.</t>
  </si>
  <si>
    <t>Number of neighborhoods recognized with the Barrios Buena Gente Award</t>
  </si>
  <si>
    <t>Appleton Foundation</t>
  </si>
  <si>
    <t>Children International</t>
  </si>
  <si>
    <t>11777</t>
  </si>
  <si>
    <t>Ser Paz works with boys and young men from Guayaquil's 14 major gangs to promote peace and provide constructive alternatives to gang violence and crime through training in leadership, citizenship, conflict resolution, mediation, information technology, and microenterprise management.</t>
  </si>
  <si>
    <t>Ser Paz continues to be a leader in peacefully addressing issues of violence and gang activity in Ecuador, and its work is regularly featured in national and international media, including The Huffington Post and Al Jazeera. Due to this recognition, Ser Paz was recently invited by the mayor of Barranquilla, Colombia, to launch a replication of its program in Barranquilla. GFC will work with the organization to diversify its funding and move toward a successful exit.</t>
  </si>
  <si>
    <t xml:space="preserve">Despite a recent drop in expenditures due to the completion of project-specific funding, Ser Paz's core programming continues to have a diverse and stable donor base, and </t>
  </si>
  <si>
    <t>Ser Paz experienced a significant drop in funding last year due to the completion of programs supported by UNICEF. Core programming is continuing as before, and GFC is continuing to monitor the situation and provide support.</t>
  </si>
  <si>
    <t>APPLETON FOUNDATION</t>
  </si>
  <si>
    <t>KOHRN FOUNDATION</t>
  </si>
  <si>
    <t>CHILDREN INTERNACIONAL</t>
  </si>
  <si>
    <t>DONANTES VARIOS</t>
  </si>
  <si>
    <t>ECUADOR</t>
  </si>
  <si>
    <t>11382</t>
  </si>
  <si>
    <t>workshop expenses, including salaries, transportation, and materials.</t>
  </si>
  <si>
    <t>Ser Paz works with boys and young men from Guayaquil’s 14 major gangs to promote peace and provide constructive alternatives to gang violence and crime through training in leadership, citizenship, conflict resolution, mediation, information technology, and microenterprise management.</t>
  </si>
  <si>
    <t>Ser Paz's success in bringing peace to many gang-involved communities in Guayaquil is widely recognized by local leaders, and its work is frequently featured in national and international media. New partnerships with UNICEF and the Inter-American Foundation have allowed the organization to greatly expand its reach. Ser Paz will be a strong candidate for a Maya Ajmera Sustainability Award and exit next year.</t>
  </si>
  <si>
    <t>INTER AMERICAN FOUNDATION</t>
  </si>
  <si>
    <t>F.I.F.A.</t>
  </si>
  <si>
    <t>1174.04</t>
  </si>
  <si>
    <t>Our grant supports the Peace Education and Conflict Resolution Program, which integrates neighborhood theater, dance, and recreational activities to teach conflict prevention to children and youth.</t>
  </si>
  <si>
    <t>According to UNDP, almost half of all Ecuadorians live on less than two dollars a day. One in seven people are unemployed, and the unemployment rate for youth approaches one in two. Rural migration to Guayaquil has caused slum communities to grow at an alarming pace. These communities are characterized by high levels of crime and violence and by a lack of basic services and infrastructure such as paved roads, potable water, and reliable electricity. The majority of housing structures consist of cane walls and zinc roofs, and few slum residents have legal rights to the land on which they live. Facing these circumstances, many youth have opted to join gangs, which currently count as many as 65,000 members, some 10,000 of whom are armed.</t>
  </si>
  <si>
    <t>Founded in 1999, Ser Paz works with boys and young men from Guayaquil's 14 major gangs to promote a culture of peace and to provide constructive alternatives to gang violence and crime through training in leadership, citizenship, conflict resolution, mediation, information technology, and microenterprise management. Ser Paz takes the unorthodox position that gangs should be transformed rather than destroyed; its work builds on gang ethics of respect, loyalty, teamwork, and responsibility, and it recognizes gangs' value as a source of identity, belonging, and purpose. Young men and women from the program have started several successful small businesses, including a pizza parlor, a recording studio and record label, a graphic design business, a fashion label, a silk-screening business, a barber shop, and numerous small retail shops. Founder and director Nelsa Curbelo, an Ashoka fellow, has worked for more than 35 years to promote peace and justice for Ecuador's most vulnerable children and youth. She has been invited by organizations in several Latin American countries to help replicate the Ser Paz model.</t>
  </si>
  <si>
    <t>The Peace Education and Conflict Resolution program aims to both reduce and prevent violence and social exclusion in marginalized urban neighborhoods in Guayaquil. The program integrates a range of elements, including health fairs, neighborhood theater, and street football, to promote peace and teach conflict prevention to at-risk children and youth aged 9 to 24. All program activities aim to create a climate of trust among children, youth, and their communities, thereby contributing to a reduction in gang violence as well as domestic violence. The street football program organizes community soccer events in the most vulnerable areas of the city. The games take place in public spaces at night, partnering with local business and community groups to encourage citizens to reclaim the streets. There are no referees, and points are awarded not only for scoring goals but for demonstrating fair play, encouraging the opposing team, enthusiastic fan support, and creative goal celebrations.</t>
  </si>
  <si>
    <t>Increased support from UNICEF allowed Ser Paz to dramatically expand its reach.</t>
  </si>
  <si>
    <t>Ser Paz has improved its rigor in completing the OCI tool and as a result has lower but more accurate scores than in previous years.</t>
  </si>
  <si>
    <t>Despite reductions in funding from the local government, Ser Paz continues to build a diverse funding base and recently received increased funding from UNICEF, which will be reflected in next year's budget.</t>
  </si>
  <si>
    <t>A community impact assessment of the Red Card for Violence program is currently under way, and results should be available next year.</t>
  </si>
  <si>
    <t>Muste Memorial Institute</t>
  </si>
  <si>
    <t>Kohn Foundation</t>
  </si>
  <si>
    <t>1174.03</t>
  </si>
  <si>
    <t>Our grant supports the Peace Education and Conflict Resolution Program, which integrates neighborhood theater, dance, and recreational activities to teach conflict prevention to children and youth, with one component of the program focusing specifically on children aged 3 to 6.</t>
  </si>
  <si>
    <t>The Peace Education and Conflict Resolution program aims to both reduce and prevent violence and social exclusion in marginalized urban neighborhoods in Guayaquil and Esmeraldas. The program integrates a range of elements, including health fairs, neighborhood theater, dances, and recreational activities, to promote peace and teach conflict prevention to 1,000 children and youth aged 6 to 24. All program activities aim to create a climate of trust among children, youth, and their families, thereby contributing to a reduction in gang violence as well as domestic violence. A new component of the program is a curriculum promoting peace education for children aged 3 to 6. This curriculum currently functions in six communities and involves approximately 180 preschool children. Each week, Ser Paz staff and outreach workers visit different preschools and daycare centers (reaching each site one day a month) to introduce age-appropriate interactive materials and games on relevant themes. Activities include brief videos with peacemaking protagonists, educational songs and games, and drawings and models about peace development.</t>
  </si>
  <si>
    <t>OCI requires more dialogue with grantee.</t>
  </si>
  <si>
    <t>The budget decreased by almost 65 percent since last year due to a suspension of government funding for NGOs and a temporary break in Inter-American Foundation funding, which has resumed this year.</t>
  </si>
  <si>
    <t>Citizen Security Corporation</t>
  </si>
  <si>
    <t>Ministry of Labor</t>
  </si>
  <si>
    <t>National Institute for Children and Families</t>
  </si>
  <si>
    <t>11588</t>
  </si>
  <si>
    <t>Bhavnagar</t>
  </si>
  <si>
    <t>Shaishav Trust</t>
  </si>
  <si>
    <t>leadership camps, exposure visits, salaries, materials, and operating costs.</t>
  </si>
  <si>
    <t>Shaishav Trust assists children in understanding their basic rights and plays an active role in defending them through its nonformal education programs, mobile library, and leadership and entrepreneurship program.</t>
  </si>
  <si>
    <t>GFC supports the Balsena leadership and entrepreneurship program, which offers an opportunity for children to voice their needs and actively participate in initiating and running activities; fosters unity and collaboration; and, through the Balsena Bachat Bank initiative, promotes savings, provides financial education, and allows children aged 8 to 14 to learn independent decision-making skills.</t>
  </si>
  <si>
    <t>Shaishav has shown significant growth over its partnership with GFC. Shaishav's budget increased from $54,111 to $119,892, and the organization expanded its programs to include a peer educator program, which provides volunteer opportunities to youth who have completed the Balsena program. Currently, seven former peer educators are staff members of Shaishav. The organization also launched the child rights training and resource center in 2008, allowing Shaishav to become a resource organization in the state of Gujarat. Shaishav received an organizational development award and participated in a Knowledge Exchange. GFC was one of the first supporters of the Balsena program, which has now grown large enough to be a separate NGO. Shaishav is at an ideal stage to continue to grow and strengthen as it exits from GFC funding.</t>
  </si>
  <si>
    <t>Number of active savers in the Balsena Bachat Bank initiative</t>
  </si>
  <si>
    <t>Child Reach International</t>
  </si>
  <si>
    <t>1662.04</t>
  </si>
  <si>
    <t>Shaishav assists children in understanding their basic rights and plays an active role in defending them through its nonformal education programs, mobile library, and leadership and entrepreneurship program.</t>
  </si>
  <si>
    <t>Our grant supports the Balsena leadership and entrepreneurship program, which offers an opportunity for children to voice their needs and actively participate in initiating and running activities; fosters unity and collaboration; and, through the Balsena Bachat Bank initiative, promotes savings, provides financial education, and allows children aged 8 to 14 to learn independent decision making skills.</t>
  </si>
  <si>
    <t>Article 14 of the Indian Constitution prohibits child labor: "No child below the age of fourteen years shall be employed to work in any factory or mine or employed in any hazardous employment." However, in Gujarat, an area of recent industrial economic growth in western India, this policy has not been enforced. A survey in the city of Bhavnagar identified 12,813 children working in 106 different occupations or industries, including diamond polishing, the plastic industry, construction, and iron re-rolling mills. The monthly income for about 58 percent of these child laborers was less than 500 rupees (about $10), and up to 60 percent of the children worked for eight to 12 hours every day. Municipal schools are either absent in the "illegal" slums where these children live or are grossly inadequate for the total number of school-age children. Poverty, long hours at work, social attitudes, and lack of access to schools all result in large numbers of children who have never attended school.</t>
  </si>
  <si>
    <t>Established in 1993, Shaishav Trust is a child rights organization committed to working on behalf of and with children so that they are able to enjoy their basic rights and play an active role in realizing them. Shaishav's 11 community education centers, located in slum areas around Bhavnagar, provide nonformal education to non-school-going children and child laborers between the ages of 6 and 14, while four balwadis (preschool education centers) cater to the development of 150 children between the ages of 3 and 6. Equipped with a library of books, toys, and interactive games, Shaishav's Mobile Resource Center reaches out to 35 municipal schools in Bhavnagar each week and visits 11 balghars (preschools) and six community education centers. Shaishav's Balsena program, the first of its kind in India, is a network of children's community groups that empower underprivileged children. The founders of Shaishav, Parul and Falgun Sheth, were awarded an Ashoka fellowship in 2002.</t>
  </si>
  <si>
    <t>The Balsena program provides a platform for children to voice their needs and aspirations and to discuss issues and rights, and Balsena participants are active in initiating and running Shaishav's activities and programs. Through Balsena's Bachat (Savings) Bank, children aged 8 to 14 learn independent decision-making skills regarding money, wise utilization of resources, and time management skills. Balsena also has unique forums for participants to address issues important to adolescent girls, youth, and underprivileged children. Balsena participants are encouraged to expand the program by forming Balsena teams in schools and in their own communities.</t>
  </si>
  <si>
    <t>Shaishav faced challenges last year, as it does not have its own dedicated program space, resulting in a slight decrease in numbers served. Shaishav is in the process of purchasing a new building to proactively address this issue.</t>
  </si>
  <si>
    <t>Shaishav's largest funder will be ending its support this year and reduced its grant to Shaishav last year. Shaishav is in the process of planning to fill the gap in funding.</t>
  </si>
  <si>
    <t>1662.03</t>
  </si>
  <si>
    <t>Our grant supports the Balsena leadership and entrepreneurship program, which offers an opportunity for children to voice their needs and actively participate in initiating and running activities; fosters unity and collaboration; and, through the Balsena Bachat Bank initiative, promotes savings, provides financial education, and allows children aged 8 to 14 to learn independent decision-making skills.</t>
  </si>
  <si>
    <t>Article 14 of the Indian Constitution clearly prohibits child labor: "No child below the age of fourteen years shall be employed to work in any factory or mine or employed in any hazardous employment." However, in Gujarat, an area of recent industrial economic growth in western India, this policy has not been effectively enforced. A survey in the city of Bhavnagar identified 12,813 children working in 106 different occupations or industries, including diamond polishing, the plastic industry, construction, and iron re-rolling mills. The monthly income for about 58 percent of these child laborers was less than 500 rupees (about $10), and up to 60 percent of the children worked for 8 to 12 hours every day. In addition, child laborers in Bhavnagar generally have little or no formal education. Poverty, the pressure to contribute to family income, long hours at work, social attitudes, and lack of access to schools all result in large numbers of these children never attending school. Municipal schools are either absent in the "illegal" slums where these children live or are grossly inadequate for the total number of children.</t>
  </si>
  <si>
    <t>Last year, Shaishav faced challenges in maintaining its programs in municipal schools due to political disturbances, resulting in a decrease in the number of children Shaishav was able to reach.</t>
  </si>
  <si>
    <t>Shaishav's expenses increased last year due to the relocation of program sites, expansion of staff, and increase in travel costs.</t>
  </si>
  <si>
    <t>1662.02</t>
  </si>
  <si>
    <t>Shaishav assists children in understanding their basic rights and plays an active role in defending them through its nonformal education programs, mobile library, and children's collective and financial education program.</t>
  </si>
  <si>
    <t>The Balsena children's collective offers a space for children to voice their needs, actively participate in initiating and running activities, and fosters unity and collaboration, while the Balsena Bachat Bank initiative promotes savings, provides financial education, and allows children aged 8 to 14 to learn independent decision making skills.</t>
  </si>
  <si>
    <t>Shaishav maintained the number of directly reached children while expanding the number of indirectly reached.</t>
  </si>
  <si>
    <t>Shaishav assessed its growth in planning to be tremendous as it had three systematic external reviews and received Credibility Alliance Accreditation. Shaishav expanded its community leadership.</t>
  </si>
  <si>
    <t>13264</t>
  </si>
  <si>
    <t>Shalom Centre for Street Children</t>
  </si>
  <si>
    <t>The reduction in the number served reflects the phasing out of programs funded by International Childcare Trust.</t>
  </si>
  <si>
    <t>Shalom lost one of its funders (International Childcare Trust) when the funder shut down its offices.</t>
  </si>
  <si>
    <t>KIDCARE INTERNATIONAL</t>
  </si>
  <si>
    <t>AFRICAN MOON</t>
  </si>
  <si>
    <t>13030</t>
  </si>
  <si>
    <t>staff stipends, operational costs, and learning materials.</t>
  </si>
  <si>
    <t>Shalom Centre for Street Children runs a comprehensive early childhood care and development program and provides second-chance educational support and mentoring for street-based children who are abused, forced into commercial sex, or involved in child labor; the organization also rehabilitates traumatized children in its transitional home, while working to reunite them with their families and reintegrate them into their communities.</t>
  </si>
  <si>
    <t>GFC supports Shalom’s early childhood development and care program, which includes supplementary feeding, as well as the organization’s rehabilitation program.</t>
  </si>
  <si>
    <t>The reduction in the number of children the organization supports is because some of the nomad Maasai families Shalom supports relocated with their children.</t>
  </si>
  <si>
    <t>Communication with Shalom has been challenging. They will be closely monitored for support and guidance.</t>
  </si>
  <si>
    <t>African Moons</t>
  </si>
  <si>
    <t>Kid Care International</t>
  </si>
  <si>
    <t>12618</t>
  </si>
  <si>
    <t>staff stipends, operational costs, learning materials, and expansion of the early childhood development program.</t>
  </si>
  <si>
    <t xml:space="preserve">Shalom Centre for Street Children runs a comprehensive early childhood care and development program and provides second-chance educational support and mentoring for street-based children who are abused, forced into commercial sex, or involved in child labor; the organization also rehabilitates traumatized children in its transitional home, while working to reunite them with their families and reintegrate them into their communities. </t>
  </si>
  <si>
    <t>Shalom received in-kind support from organizations such as KidCare International and the Seventh-day Adventist Church in Tanzania, and that accounts for its ability to support roughly the same number of children with a smaller budget.</t>
  </si>
  <si>
    <t>One of Shalom’s major funders, International Childcare Trust, has phased out support for organizations in Tanzania, and that contributed to the significant reduction in the organization’s budget.</t>
  </si>
  <si>
    <t>Kidcare International</t>
  </si>
  <si>
    <t>12296</t>
  </si>
  <si>
    <t>health checkups, immunization support for children in the early childhood development program, and learning materials.</t>
  </si>
  <si>
    <t>Shalom received a smaller grant than expected from International Childcare Trust last year, which explains the decrease in their budget.</t>
  </si>
  <si>
    <t>International Child Care Trust</t>
  </si>
  <si>
    <t>Stichting Watoto wa Tanzania</t>
  </si>
  <si>
    <t>11894</t>
  </si>
  <si>
    <t xml:space="preserve">ECD program expansion and operational expenses. </t>
  </si>
  <si>
    <t>Tanzania is home to 7.6 million children under the age of 7. Access to vital health interventions is improving, and child and infant mortality have declined, although the HIV/AIDS epidemic has orphaned nearly 1 million children. In addition, while primary-school enrollment is nearly universal and over 34 percent of all children aged 5 to 6 participate in early childhood development activities, late entry to primary school and the quality of primary education remain serious challenges. Under Tanzanian law, all children are guaranteed access to two free years of preprimary schooling, and public schools are required to have at least one preprimary classroom. The issue of child labor is also a crucial one, and the 2000-2001 Tanzania National Labour Force and Child Survey found that 4.7 million children between the ages of 5 and 17 were engaged in economic activities. Of these, 1.2 million were in commercial agriculture, mining, prostitution, and domestic servitude. All too often, poverty pushes parents to send their children into the workforce or to hand them over to recruiters promising jobs in a distant place, where, unprotected, the children might be forced into harsh labor or sexual abuse and exploitation.</t>
  </si>
  <si>
    <t>Shalom Centre for Street Children provides early childhood education for its younger beneficiaries, and mentorship support to street-based youth who are abused, forced into commercial sex, or involved in various forms of child labor. Founded in 2005 by a group of young people, Shalom focuses on early childhood development (ECD) programs, as well as rescue, rehabilitation, referral, and family reunification services for its beneficiaries. These services are combined with strong educational support and livelihood skills development. Executive director Golden Mgonzo has over ten years of experience in the area of child protection and holds a bachelor’s degree in education and a certificate in nonprofit management. Mgonzo has received a number of awards in recognition of his dedication, commitment, and effective leadership style. In 2012, he led the organization to receive the International Diana Award in recognition of its outstanding and sustained contribution to the well-being of children.</t>
  </si>
  <si>
    <t>With 11 full-time staff, four part-time staff, and 10 volunteers, Shalom Centre for Street Children serves over 40 children at the ECD stage and reaches over 300 youth aged 10 to 22 who are involved in child labor, street hawking, scavenging, begging, or commercial sex. The organization implements a comprehensive ECD program and provides second-chance education and mentorship support to street-based children. With the support of professional counselors, Shalom offers individual and group counseling three times a week to traumatized children at its transitional home. Children are enrolled in public schools and are reunited with their families after going through intensive counseling sessions. Shalom secures foster care for children whose families cannot be traced, and periodic home visits are conducted by community volunteers to ensure the well-being of the children. The organization also provides Saturday school and after-school learning sessions twice a week, community sensitization sessions, and school outreach programs to help deepen teachers’ understanding of the issues facing vulnerable children. In addition, Shalom trains schoolteachers to serve as volunteer mentors and to facilitate school clubs that meet twice a week to help the children learn about their rights and responsibilities. The school clubs also use art-based therapy to address trauma. Shalom works with a number of pro bono experts to care for sexually abused children and to take legal action against their abusers. The organization refers children interested in acquiring livelihood skills to other NGOs in its network for assistance, while focusing exclusively on ECD, primary education interventions, and mentorship programs. Shalom also provides support to ensure that beneficiaries who graduate from the ECD program transition smoothly to primary school. Finally, to support beneficiaries to attend school regularly, the organization provides them with bicycles as a means of reliable transportation.</t>
  </si>
  <si>
    <t>Shalom considers itself an emerging organization that is ready to grow and develop. The organization has a strong board and comprehensive program. Shalom’s most recent budget is unusually high due to a one-time grant from the UK branch of Bread for the World. GFC’s grant and capacity-building support will be extremely useful in helping Shalom to attract more funding and obtain visibility in growing its programs.</t>
  </si>
  <si>
    <t>International Childcare Trust</t>
  </si>
  <si>
    <t>Watoto wa Tanzania</t>
  </si>
  <si>
    <t xml:space="preserve">Tanzania </t>
  </si>
  <si>
    <t>13051</t>
  </si>
  <si>
    <t>Shanghai Ming De Charity Fund</t>
  </si>
  <si>
    <t xml:space="preserve">Shanghai Ming De (Bright Virtue) Charity Fund </t>
  </si>
  <si>
    <t>Diane Geng (GFC grantee partner Rural China Education Fund, China)</t>
  </si>
  <si>
    <t>salaries, trainings, and program costs.</t>
  </si>
  <si>
    <t>Shanghai Ming De Charity Fund serves primary-school-age children from migrant and other underprivileged families in Shanghai by building their confidence and self-respect and helping them grow into healthy, educated, and productive citizens.</t>
  </si>
  <si>
    <t>GFC supports the Little Bean program, which provides after-school tutoring and supplemental academic and creative classes on the weekends to children aged 6 to 12 from migrant and other disadvantaged families.</t>
  </si>
  <si>
    <t>Ming De’s after-school classes continue to foster improvements in children’s social behavior in their homes and communities, and the organization is trying to more proactively involve guardians and parents in its programs. Most of the 269 child participants showed positive behavioral changes, such as respectful and mindful attitudes toward peers, family, and community, as well as helpfulness at home or in the school setting. As part of Ming De’s focus on holistic children’s development, the children have also been more active in school-related pursuits such as sports activities, interschool debates, and art contests. In terms of fundraising, there are continued efforts to diversify donor bases, aided by the board. Ming De’s partnerships with universities have increased the number of volunteers for the after-school and weekend programs, although these volunteers can be difficult to mobilize during exam times.</t>
  </si>
  <si>
    <t>improved psychosocial well being</t>
  </si>
  <si>
    <t>12778</t>
  </si>
  <si>
    <t>Over the past year, Shanghai Ming De has grown its donor base through more outreach to individual donors and has strengthened its partnership with local government agencies such as the Shanghai Civil Affairs Office. Given this partnership, the secretary general of the organization was invited to various seminars and networking opportunities through the government, allowing the organization to gain more visibility. Shanghai Ming De also focused on engaging parents and other community members in its work, which in turn created a stronger relationship between the children and their parents and led to improved learning outcomes.</t>
  </si>
  <si>
    <t>The organization invested in financial training for the staff, which led to an improvement in its OCI score for financial management.</t>
  </si>
  <si>
    <t>Shanghai Ming De was able to expand its individual donor base, which is reflected in its expenditure budget.</t>
  </si>
  <si>
    <t>12382</t>
  </si>
  <si>
    <t>staff salaries, volunteer stipends and transportation, and summer and winter camp expenses.</t>
  </si>
  <si>
    <t>GFC supports the Little Bean program, which provides tutoring after school and supplemental academic and creative classes on the weekends to children aged 6 to 12 from migrant and other disadvantaged families, as well as children with developmental disabilities.</t>
  </si>
  <si>
    <t>Ming De remains a small but ambitious organization, making the most of local resources to provide educational services to the children of migrant families and children with developmental disabilities in Shanghai. This past year, GFC facilitated connections between Ming De and other local NGOs, including GFC partner Shanghai Jiuqian Volunteer Center, and the organizations have been networking with one another. Ming De staff participated in GFC’s Monitoring, Learning, and Evaluation and Child Protection webinars and actively sought capacity-building guidance and resources. One new staff person joined the organization in 2014, and Ming De continues to train a robust cadre of volunteers, primarily drawn from universities in Shanghai. GFC’s support has lent the organization credibility and visibility, leading to an increase in the number of individual donors. Ming De is actively searching for its own program site and is strengthening staff capacity by clarifying roles and seeking input from a variety of sources. GFC will continue to provide capacity-building and fundraising support to this group in the coming year, ensuring that it is stable before exit planning begins.</t>
  </si>
  <si>
    <t>GFC is working with Ming De to clarify the program outcome.</t>
  </si>
  <si>
    <t>PRC</t>
  </si>
  <si>
    <t>12039</t>
  </si>
  <si>
    <t>staff salaries, educational materials, recreational activities, and supplemental nutrition for children in the Little Bean program.</t>
  </si>
  <si>
    <t xml:space="preserve">Shanghai Ming De Charity Fund serves primary-school-age children from migrant and other underprivileged families in Shanghai by building their confidence and self-respect and helping them grow into healthy, educated, and productive citizens. </t>
  </si>
  <si>
    <t>GFC supports the Little Bean program, which provides tutoring after school and supplemental academic and creative classes on the weekends to children aged 6 to 12 from migrant and other disadvantaged families.</t>
  </si>
  <si>
    <t>11583</t>
  </si>
  <si>
    <t>GFC supports the Little Bean program, which provides tutoring after school and supplemental academic and creative classes on the weekends to children aged 6 to 12 from migrant-worker and other disadvantaged families.</t>
  </si>
  <si>
    <t>According to government estimates, Shanghai's migrant-worker population is about 9 million, of which half a million are school-age children. Most rural migrants do not possess a local household registration and are thus unable to access social services in their new hometown. Their children face multiple, compounding vulnerabilities, including poverty, discrimination, lack of parental supervision, and unsafe living environments. Even in Shanghai, where most migrant students now attend public schools, many are still segregated in schools managed and funded by the government for migrant children, where the quality of education falls far short of regular public schools. This low quality of education, along with the other vulnerabilities migrant children face, has a crucial impact on their educational achievement and future potential.</t>
  </si>
  <si>
    <t>Shanghai Ming De Charity Fund was founded in 2011 to serve primary-school-age children from migrant and other underprivileged families in Shanghai by building their confidence and self-respect and helping them grow into healthy, educated, and productive citizens. During its first year of operation, Ming De reached 309 students in two districts and built a strong relationship with the community. This success is due in part to the staff all being local Shanghainese, and many of the organization's 159 volunteers come from a rural background and are thus able to relate to the struggles the children go through after migrating to the city. The staff also possess strong skill sets suited to running the organization. Financial manager Guangfeng Yang previously worked at KPMG as an education program manager. Both she and project manager Zhang Yaqin have extensive volunteer experience at a large Shanghai NGO, and secretary-general Lu Yipin is a retired middle-school teacher.</t>
  </si>
  <si>
    <t>Ming De's main program, the Little Bean program, provides educational support to children aged 6 to 12 from migrant-worker families, as well as from some single-parent households and other disadvantaged families. On weekdays, children at two predominantly migrant-worker schools are provided with a safe place to stay after school and receive homework help. On weekends, children are able to attend four hours of special supplementary education and creative classes, including English, reading, dance, and science. These classes help boost children's confidence, interest in education, and academic performance. During the summer school holidays, the Little Bean program operates as a six-hours-a-day, five-days-a-week summer camp and includes field trips and other recreational activities.</t>
  </si>
  <si>
    <t>Ming De is a nascent organization that has been in operation for a little over a year. However, the organization is in a strong position to grow due to the high capacity level of its staff and the financial security of a large founding endowment, which was gifted by a generous local individual donor. This endowment allowed Ming De to register and provides a stable source of operation funds, but full implementation and expansion of the organization's programs requires additional resources. With GFC capacity-building support and linkages to international donors, Ming De will be in a good position to sustain and slowly grow the reach of its programs and to develop into a strong organization.</t>
  </si>
  <si>
    <t>13059</t>
  </si>
  <si>
    <t>Shanghai Qingai Health Center</t>
  </si>
  <si>
    <t>Humphrey Wou (AIDS Relief Fund for China, US)</t>
  </si>
  <si>
    <t>salaries and operational costs.</t>
  </si>
  <si>
    <t xml:space="preserve">Shanghai Qingai Health Center (SQHC) is a youth-led and youth-run organization that is dedicated to HIV/AIDS prevention and reproductive health, focusing on boys and young men between the ages of 16 and 24 and in particular on men who have sex with men. </t>
  </si>
  <si>
    <t>GFC supports SQHC’s HIV/AIDS prevention program, which includes a youth-friendly hotline, online forums and outreach campaigns, a peer education program, lectures at high schools and colleges, individual counseling, support groups, condom distribution, promotion of HIV testing, and the innovative use of Taobao, a Chinese online marketplace similar to eBay, to distribute rapid HIV testing kits and condoms.</t>
  </si>
  <si>
    <t xml:space="preserve">Over the past year, SQHC continued its innovative use of social media platforms to increase its outreach and awareness raising on HIV, and district authorities formally recognized some of SQHC’s leadership as new leaders for social organizations and social work. Anecdotal evidence points to an increasing awareness of HIV that has resulted in dispelling fear and therefore increasing testing rates among vulnerable youth. The district government loaned SQHC a bigger office and work space to house its expanding HIV testing facilities as well as to provide a venue for trainings and workshops for the organization’s target groups. </t>
  </si>
  <si>
    <t>The investment in media outreach has resulted in increased reach through various platforms and a greater number of children served.</t>
  </si>
  <si>
    <t>The increase in the expenditure budget is due to increased investment in communications and media work in order to increase outreach.</t>
  </si>
  <si>
    <t xml:space="preserve">Futher dialogue with the organization is needed to clarify the Year 5 outcome. </t>
  </si>
  <si>
    <t>Program participants who were tested for HIV for the first time</t>
  </si>
  <si>
    <t>12777</t>
  </si>
  <si>
    <t>This past year, SQHC used innovative approaches to continue having the same impact even as its funding decreased. It made use of a popular web-based marketing and instant-messaging platform (WeChat) to engage its target youth population, simplified its procedures, and offered special customer service hotlines to support its beneficiaries. The organization also started a social enterprise called Shanghai Qing’ai Flowery &amp; Gardening Co., Ltd., whose goal is to provide alternative funding to SQHC while teaching its beneficiaries about flower arrangements and marketing.</t>
  </si>
  <si>
    <t>The organization had challenges fundraising this past year but has started a social enterprise to stabilize its operations.</t>
  </si>
  <si>
    <t>12225</t>
  </si>
  <si>
    <t>staff salaries, materials for reproductive health classes, WeChat platform support, and general operating costs.</t>
  </si>
  <si>
    <t>Shanghai Qingai Health Center is a youth-led and youth-run organization that is dedicated to HIV/AIDS prevention and reproductive health, focusing on boys and young men between the ages of 16 and 24 and in particular on men who have sex with men.</t>
  </si>
  <si>
    <t>GFC supports Qingai’s HIV/AIDS prevention program, which includes a youth-friendly hotline, online forums and outreach campaigns, a peer education program, lectures at high schools and colleges, individual counseling, support groups, condom distribution, promotion of HIV testing, and the innovative use of Taobao, a Chinese online marketplace similar to eBay, to distribute rapid HIV testing kits and condoms.</t>
  </si>
  <si>
    <t>Qing Ai changed its name, scope of work, and vision this past year. Despite this transition, the organization saw an increase in budget, with support coming from local and central government funds and corporate and individual donors. Qing Ai believes that focusing on HIV testing is not enough to prevent the spread of HIV, and therefore it is bolstering its sex education awareness programs targeting youth, men who have sex with men, and intravenous drug users. Qing Ai has engaged in several collaborations with groups ranging from the Shanghai Theatre Academy to the Shanghai Center for Disease Control and Prevention. For example, Qing Ai gathered primary-source material and wrote the script for a drama portraying the social ostracism and emotional experiences of people living with AIDS, and the play was performed five times by Shanghai Theatre Academy students at a well-known venue for an audience of over 2,000 people. Qing Ai has also been recognized for its use of social media for outreach to HIV-vulnerable populations, and the organization was invited to present at the Asia Pacific AIDS Conference on this topic. GFC will continue to support Qing Ai’s outreach and testing services, particularly its popular WeChat platform, and will work to strengthen its network beyond the strong government ties that it has established.</t>
  </si>
  <si>
    <t>The budget increase is a result of an increase in support from institutional funders.</t>
  </si>
  <si>
    <t>11820</t>
  </si>
  <si>
    <t>staff salaries and general operating support.</t>
  </si>
  <si>
    <t>Known as Qing Ai, Shanghai Jing'an District Youth HIV/AIDS Prevention Center is a youth-led and youth-run organization dedicated to HIV/AIDS prevention and reproductive health, focusing on boys and young men between the ages of 16 and 24 and in particular on men who have sex with men.</t>
  </si>
  <si>
    <t>Our grant supports Qing Ai's HIV/AIDS prevention program, which includes a youth-friendly hotline, online forums and outreach campaigns, a peer education program, lectures at high schools and colleges, individual counseling, support groups, condom distribution, promotion of HIV testing, and the innovative use of Taobao, a Chinese online marketplace similar to eBay, to distribute rapid HIV testing kits and condoms.</t>
  </si>
  <si>
    <t>Last year, Qing Ai underwent a rigorous evaluation process and achieved the prestigious AAAA rating from the Shanghai civil affairs bureau, raising the organization's visibility and leading to new government, institutional, and corporate funding.</t>
  </si>
  <si>
    <t>11015.01</t>
  </si>
  <si>
    <t>staff salaries, materials for HIV/AIDS education and outreach, and general operating support.</t>
  </si>
  <si>
    <t>Known as Qing Ai, Shanghai Jing’an District Youth HIV/AIDS Prevention Center is a youth-led and youth-run organization dedicated to HIV/AIDS prevention and reproductive health, focusing on boys and young men between the ages of 16 and 24 and in particular on men who have sex with men.</t>
  </si>
  <si>
    <t>GFC supports Qing Ai’s HIV/AIDS prevention program, which includes a youth-friendly hotline, online forums and outreach campaigns, a peer education program, lectures at high schools and colleges, individual counseling, support groups, condom distribution, promotion of HIV testing, and the innovative use of Taobao, a Chinese online marketplace similar to eBay, to distribute rapid HIV testing kits and condoms.</t>
  </si>
  <si>
    <t>Founded in 2008, Shanghai Jing'an District Youth HIV/AIDS Prevention Center (Qing Ai/Youth Aids) is a non-profit organization dedicated to HIV/AIDS and STD prevention and youth reproductive health. Qing Ai focuses on youth between the ages of 16 and 24 and MSM in particular, providing a safe space for young people to learn and share about sexuality and reproductive health. To achieve this goal, the organization raises awareness about HIV/AIDS through online forums and outreach campaigns, runs a peer education program, gives HIV/AIDS anti-discrimination lectures at high-schools and colleges, provides individual counseling, holds HIV/AIDS information salon discussions, distributes condoms, promotes HIV testing, and provides rapid HIV testing kits. Through these activities, Qing Ai has reached over 450 youth. The organization is a member of the China HIV/AIDS Community Based Organization Network, which promotes the rights of HIV positive people, and advocates for HIV/AIDS policy changes at the national and local level. In 2011, Qing Ai successfully registered with the Shanghai Jing'an District Bureau of Civil Affairs, becoming the first officially registered NGO serving MSM in China. The founder, Bu Jiaqing, a native of Shanghai, started the organization when he was XX years old.</t>
  </si>
  <si>
    <t>This past year, Qing Ai lost its biggest funding source due to The Global Fund to Fight AIDS, Tuberculosis and Malaria's exit from China, and the organization experienced a decrease in budget despite successfully securing smaller grants from two new institutional funders. GFC will increase leveraging efforts to help the organization further diversify its funding sources for next year.</t>
  </si>
  <si>
    <t>The Gates Foundation</t>
  </si>
  <si>
    <t>Chinese Charity Foundation</t>
  </si>
  <si>
    <t>11015</t>
  </si>
  <si>
    <t>Known as Qing Ai, this youth-led and youth-run organization is dedicated to HIV/AIDS prevention and reproductive health, focusing on boys and young men between the ages of 16 and 24 and in particular on men who have sex with men.</t>
  </si>
  <si>
    <t>According to UNAIDS estimates, in 2009 there were 740,000 people infected with HIV and 105,000 AIDS patients in China. While premarital sex is on the rise, there is a persistent taboo against discussing sexuality and little sexual education. As a result, levels of AIDS knowledge and risk perception are low even among university students, and the HIV prevalence among students is gradually increasing. While the Chinese government has recently begun to acknowledge the severity of its HIV/AIDS problem and has worked to improve education and build awareness around the issue, there is still severe stigma surrounding the disease. The burden of stigma and discrimination is especially severe for socially marginalized groups including young men who have sex with men (MSM). Although official estimates suggest there are approximately 30 million MSM in China, few are willing to acknowledge their sexual identity and as many as 80 percent are in a heterosexual marriage. Reluctance to seek out information on safe sex increases the prevalence of high-risk sexual behaviors and a reluctance to get tested for HIV. This has contributed to a rapid increase in the proportion of new cases of HIV resulting from homosexual transmission. Despite this rapid increase, UNAIDS estimates that the Chinese government's AIDS awareness programs are currently only reaching 20 to 40 percent of high-risk communities, including MSM.</t>
  </si>
  <si>
    <t>Qing Ai uses innovative youth-led methods to break the stigma surrounding HIV/AIDS. The organization operates a youth-friendly hotline, which receives an average of 2 to 3 calls per day, to provide accurate basic reproductive health information and reproductive health referrals. Qing Ai holds lectures at high schools and colleges, providing over 200 students a year with accurate information about HIV transmission, testing, and treatment. The organization provides individual counseling by trained social workers to over 100 at-risk or newly infected high school and college students. Qing Ai also runs a peer education program reaching over 50 MSM high-school and college students, who are reluctant to access government services because of worries over disclosure of their sexual orientation. Peer educators hold self-identity salons where students discuss sexual identity and reproductive health, organize social activities, and provide information on HIV testing services. After participating in these activities, 35% of students indicate a willingness to reduce high-risk sexual behavior. To further promote HIV testing among young MSM, Qing Ai has pioneered the innovative use of Taobao, a Chinese online marketplace similar to eBay, to provide rapid HIV testing kits. This provides an easy and anonymous alternative to government-sponsored testing at the Center for Disease Control. Since April 2011, the organization has distributed 70 free or low-cost rapid testing kits through this platform, and 50 percent of participants in Qing Ai programs have been tested for HIV for the first time. GFC's grant will support the youth-friendly hotline, HIV/AIDS and self-identity salons, and HIV/AIDS testing promotion.</t>
  </si>
  <si>
    <t>Global Fund to Fight AIDS, Tuberculosis &amp; Malaria</t>
  </si>
  <si>
    <t>Shanghai Sheng Renguo International Trade Co., Ltd</t>
  </si>
  <si>
    <t>10382</t>
  </si>
  <si>
    <t>Shidhulai Swanirvar Sangstha</t>
  </si>
  <si>
    <t>10362</t>
  </si>
  <si>
    <t>Shilpa Children's Trust</t>
  </si>
  <si>
    <t>25,000 USD to pay the salary of a fundraiser and to add to an existing endowment fund.
19,120 USD for the salary of a fundraiser and support staff to increase donors, develop branding of SCT,
increase contacts, and develop strategic plans and future fundraising goals. Currently fundraising is done
through the chairperson. By hiring a new staff member, fundraising will be more systematic and focused.
5,880 USD to be added to an existing endowment fund. SCT currently has two endowment funds. One is
a $250,000 fund from a private donor that covers tuition for all classes at Shilpa, and the other is a regular
endowment fund of $8,000. SCT will be adding this portion of the award to the second fund.</t>
  </si>
  <si>
    <t>Founded in 1984, Shilpa Children's Trust (SCT) provides shelter and education to girls aged 6 to 18 who lost their families due to civil conflict. SCT opened a vocational training center in 2001 to equip girls with the skills to provide for themselves. SCT operates a revolving loan program that assists women in starting their own businesses. SCT also created the Preschool Project in Narahenpita, one of Colombo's poorest slums. The project provides quality preschool education and extracurricular activities for children aged 3 to 6. By engaging children at a young age they hope to ensure continued enrollment into higher education. 
Since GFC's initial support in 2002, SCT has expanded its preschool program to include a mid-day meal and activities such as art, dance, and sports. In 2008, Shilpa's preschool was recognized as one of the best-run institutions by the Department of Probation and Childcare. SCT almost doubled its budget from $113, 857 in 2002 $200,588 in 2009. SCT continues to grow its preschool project and hopes to add more students by supporting teacher's salaries. GFC also provided an Organizational Development award to SCT in 2007 that allowed SCT to develop a five year strategic plan for long-term sustainability. SCT has maintained active post tsunami leadership and shared invaluable learning during GFC's Crisis Recovery and Renewal Knowledge Exchange in 2007.</t>
  </si>
  <si>
    <t>12516</t>
  </si>
  <si>
    <t>Shining Hope for Communities</t>
  </si>
  <si>
    <t>Maya Ajmera (GFC Founder)</t>
  </si>
  <si>
    <t>the community outreach program to promote girls’ education and for strengthening the girls’ education program.</t>
  </si>
  <si>
    <t>Located in the Kibera slum, Shining Hope for Communities (SHOFCO) offers a range of community-driven programs, including a community center with a library and Internet access, computer classes, awareness-raising activities about gender-based violence, and free primary schooling for girls.</t>
  </si>
  <si>
    <t>GFC supports the Kibera School for Girls, which provides quality education, two daily meals, uniforms, healthcare, and school supplies to Kibera’s brightest and most at-risk girls between the ages of 3 and 9.</t>
  </si>
  <si>
    <t>SHOFCO’s programs and its organizational capacity have rapidly expanded throughout its partnership with GFC. The organization now has numerous initiatives serving the community, including three clinics, two girls’ empowerment schools, income-generating programs for parents of the girls, a community library, and a water and sanitation program. The holistic nature of the organization’s programs has created growth and opportunities for many families. During the partnership period, SHOFCO took advantage of GFC’s value-added services to expand its network and enhance its visibility. Among the recognitions and awards the organization and its leader won are the Ashoka Changemakers Award, Young Global Leader award, Business Daily’s Top 40 Men Under 40, the Muhammad Ali Humanitarian Award, and Forbes 30 Under 30: Social Entrepreneurs. SHOFCO is graduating from GFC’s financial support at a stage where it is putting in place strong organizational structures to manage its rapid budget growth and sustain its programs. The organization will continue to be an important part of the GFC Kenya grassroots partners network and the larger GFC family.</t>
  </si>
  <si>
    <t>SHOFCO attracted new donors, and some of its current partners increased the size of their gifts.</t>
  </si>
  <si>
    <t>Newman’s Own Foundation</t>
  </si>
  <si>
    <t>ELMA Philanthropies</t>
  </si>
  <si>
    <t>Roy and Patricia Disney Foundation</t>
  </si>
  <si>
    <t>MasterCard Foundation</t>
  </si>
  <si>
    <t>Conrad N. Hilton Foundation</t>
  </si>
  <si>
    <t>12124</t>
  </si>
  <si>
    <t>the supplementary feeding program.</t>
  </si>
  <si>
    <t>During the last year, SHOFCO expanded its girls’ education program from 142 to 177 participants. The organization has introduced an early childhood development (ECD) program and had two teachers trained in care giving. It also secured more funds from other donors to expand its programs in Mathare, another slum in Nairobi. SHOFCO introduced a comprehensive database system to help track beneficiaries and to better manage information to improve current programs and design future ones. The organization has taken advantage of various GFC value-added services, including a Knowledge Exchange, leveraging, coaching and guidance by GFC staff, and networking to enhance its visibility, form new partnerships, and increase staff capacity, especially in ECD activities. SHOFCO is currently assisting GFC partner Boy Child Initiative to improve BCI’s education initiatives. SHOFCO is a responsive and vibrant organization that is well positioned for greater growth and to become a change maker in Kenya. GFC will continue to support SHOFCO in the coming year to deepen its internal structures, manage its current growth, and connect its leaders with mentors and role models to help the organization continue to grow.</t>
  </si>
  <si>
    <t>The increase in budget is attributable to funding secured from Newman’s Own Foundation to create the Mathare School for Girls, as well as to funds mobilized internally through various income-generating activities.</t>
  </si>
  <si>
    <t>Newman's Own Foundation</t>
  </si>
  <si>
    <t>Starr International Foundation</t>
  </si>
  <si>
    <t>11733</t>
  </si>
  <si>
    <t>procurement of curricula, school supplies, and other learning and teaching materials.</t>
  </si>
  <si>
    <t xml:space="preserve">Located in the Kibera slum, Shining Hope for Communities (SHOFCO) offers a range of community-driven programs, including a community center with a library and Internet access, computer classes, awareness-raising activities about gender-based violence, and free primary schooling for girls. </t>
  </si>
  <si>
    <t>GFC supports the Kibera School for Girls, which provides quality education, two daily meals, uniforms, healthcare, and school supplies to Kibera's brightest and most at-risk girls between the ages of 3 and 9.</t>
  </si>
  <si>
    <t>SHOFCO has shown incredible growth in a number of areas, particularly programs and budget, during its two years of partnership with GFC. The organization participated in the 2013 GFC Knowledge Exchange in Nairobi and has benefited from tremendous leveraging opportunities which resulted in new funding relationships with the Deerfield Foundation, the Three Graces Foundation, Echoing Green, and many other funders. Kennedy Odede, the founder and CEO of SHOFCO, was honored with an Aspen Institute New Voices Fellowship in May 2013, and Jessica Posner, the co-founder and COO, was a TEDxMileHigh speaker. SHOFCO's achievements have led to the organization being featured by CNN and the New York Times. The organization will receive guidance from GFC on strengthening its sustainability initiatives as it begins to prepare for exit from GFC's financial support.</t>
  </si>
  <si>
    <t>Enhanced visibility, creative use of media opportunities, and comprehensive program implementation have contributed to SHOFCO's ability to attract more donors and expand in a sustainable way.</t>
  </si>
  <si>
    <t>The Samuel Freeman Charitable Trust</t>
  </si>
  <si>
    <t>Scopia Fund Management LLC (Individual)</t>
  </si>
  <si>
    <t>Deerfield Foundation</t>
  </si>
  <si>
    <t>11304</t>
  </si>
  <si>
    <t>an innovative curriculum for primary-school students.</t>
  </si>
  <si>
    <t>GFC supports the Kibera School for Girls, which provides quality education, two daily meals, uniforms, healthcare, and school supplies, all free of charge, to Kibera’s brightest and most at-risk girls between the ages of 3 and 9.</t>
  </si>
  <si>
    <t>Consistent international media attention from The New York Times, The Lancet, NBC, and other media outlets has resulted in ongoing individual donations for Shining Hope, currently amounting to 56 percent of its annual funding. Exemplary growth in programs and community relations has positioned Shining Hope as a model organization in Kibera.</t>
  </si>
  <si>
    <t>DoSomething.org</t>
  </si>
  <si>
    <t>The Abdoulah Family Foundation</t>
  </si>
  <si>
    <t>The Austin Community Foundation</t>
  </si>
  <si>
    <t>11047</t>
  </si>
  <si>
    <t>Shining Hope for Communities offers a range of community-driven programs, including a community center with a library and Internet access, computer classes, awareness-raising activities about gender-based violence, and free primary schooling for girls.</t>
  </si>
  <si>
    <t>Our grant supports the Kibera School for Girls, which provides quality education, two daily meals, uniforms, healthcare, and school supplies, to Kibera's brightest and most at-risk girls between the ages of 3 and 9.</t>
  </si>
  <si>
    <t>The economic and technological hub of east Africa, Nairobi, Kenya is home to some of the region's fastest growing technology companies, businesses, and social enterprises. The prospects of economic and social opportunity, however, are not accessible to all citizens. With a population that is estimated to reach 1 million, Kibera, in the center of Nairobi, holds the infamous distinction of being the largest slum in Africa. Children and youth in Kibera face a host of challenges including limited access to education, health services, and economic opportunities; these obstacles are especially compounded for girls. It is estimated that 43 percent of girls are out of school; 1 in 5 children do not live to see his/her birthday; and by the time a girl is 16, there is a 66 percent chance she will exchange her body for food. As devastating as the statistics may be, it is also proven that investing in girls and women reverses these trends and empowers communities as a whole.</t>
  </si>
  <si>
    <t>Founded in 2004, Shining Hope for Communities (Shofco) combats extreme poverty and gender inequality in Kibera by developing innovative, community-driven programs. The organization tailors its programs to girls and women, but links its gender-specific programs with broader community outreach initiatives. The Kibera School for Girls, the first entirely free primary school for girls in Kibera, provides quality schooling. The health clinic offers primary and maternal care; ensuring mothers receive requisite pre- and post-natal care to ensure the survival of their children past the age of five.  Its vibrant community center houses a cyber café, a community library, a community garden, and offers computer and adult literacy classes, as well as awareness raising activities to combat gender based violence. Shofco has received the 2010 Echoing green fellowship and is the winner of the Dell Social Innovation competition. Founder and executive director Kennedy Odede, was born and raised in Kibera and started organizing young people as a teenager. He is currently completing a bachelors degree at Wesleyan.</t>
  </si>
  <si>
    <t>Shofco's core program, The Kibera School for Girls (KSG) provides a superior education, two daily meals, uniforms, health care, and school supplies, all free of charge, to Kibera's brightest and most-at-risk girls. KSG also runs after-school activities and offers psychosocial support to prevent abuse and address trauma. While complying  with Kenyan national standards, the school employs an innovative education methodology that mixes the national curriculum with Montessori and other approaches adapted from various parts of the world. Run by a staff of expert Kenyan female teachers, the school gives students and community-members positive female role models. Currently, the school serves 64 students in pre-k through 2nd grade and will expand to follow students through 8th grade. The children have proven In a recent assessment, 92 percent of the students performed at American grade-level, or above. GFC's grant will be used towards learning materials and strengthening the science and math curriculum.</t>
  </si>
  <si>
    <t>American Friend's of Kenya</t>
  </si>
  <si>
    <t>12597</t>
  </si>
  <si>
    <t>Shobujer Ovijan Foundation</t>
  </si>
  <si>
    <t>Shobujer Ovijan (Expedition of Young People) Foundation</t>
  </si>
  <si>
    <t>Suraiya Haque (Phulki, Bangladesh); Letter of inquiry</t>
  </si>
  <si>
    <t>13296</t>
  </si>
  <si>
    <t xml:space="preserve">Over the period of its partnership with GFC, Shobujer Ovijan Foundation has expanded its programmatic focus while keeping children and young women at the core of its work. They participated in three regional convenings with varying themes and components that allowed the organiztion to build a strong relationship with Bangladeshi and other South Asian partners. SOF also received two emergency and two opportunity grants. This year the opportunity grant allowed Mahmuda, the ED, to present her work at the 62nd Commission on the Status of Women (CSW) at the UN which was important for the organization to be seen as a strong thought-leader from Bangladesh. Additionally, last year the regional director introduced SOF to Sanjog Pakistan for a paid opportunity with the International Social Service, a UK-based internationa NGO that supports children and families with migration-related social issues. This is an additional source of income for the organization with training resources to better build programs around migration. </t>
  </si>
  <si>
    <t>Manusher Jonno Foundation</t>
  </si>
  <si>
    <t>Actionaid Bangladesh</t>
  </si>
  <si>
    <t>Ministry of Women and Children Affairs of Bangladesh</t>
  </si>
  <si>
    <t>Dhaka WASA</t>
  </si>
  <si>
    <t>12981</t>
  </si>
  <si>
    <t>salaries, school supplies, and rent.</t>
  </si>
  <si>
    <t>Shobujer Ovijan Foundation (SOF) promotes the rights and well-being of women working in garment factories and of their children through specialized crèches, healthcare, livelihood skills training, and community development services.</t>
  </si>
  <si>
    <t>GFC supports SOF’s daycare centers, which are located inside garment factories and provide children from birth to age 3 with individually tailored early childhood development programming to promote their mental, physical, and social growth and develop their cognitive skills.</t>
  </si>
  <si>
    <t>Over the past year, SOF expanded its outreach in Dhaka, especially in the Kallyanpur Pora Posti slum, which has a large population of women who work in garment factories or are employed as domestic workers.  SOF set up a community-based childcare center for children up to the age of 3 and enrolled 80 children between the ages of 3 and 8 in primary school. The organization also established six childcare centers, serving 1,200 children, in three additional slum areas. SOF had a successful year fundraising with ActionAid, which allowed the organization to set up the new childcare centers and reach an additional 740 children in the last year. Mahmuda Begum, the executive director, received an opportunity grant to attend the Pacific Early Childhood Education Research Association’s 18th Annual Conference, to be held in July 2017 in the Philippines, where she will present SOF’s work to a regional audience, helping the organization to build a support base in East Asia.</t>
  </si>
  <si>
    <t>Business for Social Responsibility -BSR</t>
  </si>
  <si>
    <t>South Asia Women Fund -SAWF</t>
  </si>
  <si>
    <t>Sri-Lanka</t>
  </si>
  <si>
    <t>12653</t>
  </si>
  <si>
    <t xml:space="preserve">Shobujer Ovijan Foundation (SOF) promotes the rights and well-being of women working in garment factories and of their children through specialized crèches, healthcare, livelihood skills training, and community development services. </t>
  </si>
  <si>
    <t>SOF currently works in 40 medium and large garment factories in the Dhaka, Narayanganj, and Gazipur districts. With a stable budget and growing organizational capacity, the organization plans to start childcare and education programs in two new communities in the city of Dhaka. SOF benefited greatly from GFC’s capacity-building services last year. GFC provided an opportunity grant for the founder and executive director, Mahmuda Begum, to attend the high-profile World Innovation Summit for Education (WISE Summit) in Qatar last year. She also participated in the Nepal Knowledge Exchange in April 2015, and the organization has since strengthened its approach to monitoring and evaluation and to human resource development. Additionally, GFC supported SOF with an emergency grant to provide shelter, food, and clean water to community members after the local government demolished many of the homes and an informal education center in one of the slum communities where SOF implements its work. SOF will be invited to the regional Knowledge Exchange in Nepal this year to further its capacity and position it as a mentor among GFC grassroots partners in South Asia.</t>
  </si>
  <si>
    <t>Manushar Jonno Foundation</t>
  </si>
  <si>
    <t>Action Aid Bangladesh</t>
  </si>
  <si>
    <t>Global Found for women</t>
  </si>
  <si>
    <t>D-net</t>
  </si>
  <si>
    <t>Busness for Social Responsibility</t>
  </si>
  <si>
    <t>12598</t>
  </si>
  <si>
    <t>12143</t>
  </si>
  <si>
    <t>salaries, trainings, rent, educational materials, and audit fees.</t>
  </si>
  <si>
    <t>GFC supports SOF's daycare centers, which are located inside garment factories and provide children from birth to age 3 with individually tailored early childhood development programming to promote their mental, physical, and social growth and develop their cognitive skills.</t>
  </si>
  <si>
    <t>This past year, SOF took advantage of two GFC opportunity grants to travel to conferences. SOF staff attended the GlobalGiving Summit on Social Media and Online Giving to learn about effective usage of social media for fundraising. The founder of SOF, Mahmuda Begum, also attended the Asia Pacific Feminist Forum in Thailand. As a result, SOF was able to connect with two potential donors, Mama Cash and South Asia Women’s Fund. SOF is trying to stabilize its funding base, and GFC will continue to leverage opportunities for SOF to network and gain exposure to fundraising leads so the organization can diversify its revenue streams.</t>
  </si>
  <si>
    <t xml:space="preserve">The SOF finance team has started using an accounting software system which is reflected in a higher OCI score for IT. </t>
  </si>
  <si>
    <t>Aga Khan Foundation Bangladesh</t>
  </si>
  <si>
    <t>D-Net</t>
  </si>
  <si>
    <t>11773</t>
  </si>
  <si>
    <t xml:space="preserve">salaries, trainings, educational materials, audit fees, and transportation costs. </t>
  </si>
  <si>
    <t>11331</t>
  </si>
  <si>
    <t>salaries, educational materials, and trainings.</t>
  </si>
  <si>
    <t>GFC supports SOF’s daycare centers, located in 28 garment factories, where children from birth to age 3 are provided with individually tailored early childhood development programming to promote their mental, physical, and social growth and develop their cognitive skills.</t>
  </si>
  <si>
    <t>A 2010 study conducted by UNICEF found that industry represents 20 percent of all employment in Dhaka, with half of that in the garment industry. Additionally, 28 percent of female employment is in the garment industry, making it one of the largest employers of women. Many young women from rural areas flock to garment factories in search of work and better economic opportunities for their children. Many of these female workers are young single mothers who are forced to leave their children at home without supervision in order to work long hours at the factories. These children have little or no access to education or other services. Bangladesh, with a population of approximately 160 million, has a formidable untapped asset in human capital that requires an investment in quality education to foster economic growth. Ninety percent of brain development takes place prior to age 6, and many consider early education to have the highest return of any investment in human capital.</t>
  </si>
  <si>
    <t>Shobujer Ovijan Foundation (SOF) was founded in 2005 and envisions a society where all children and women live secure, healthy, and enlightened lives in an environment that promotes their social, economic, cultural, and moral development. SOF focuses on providing children and their working mothers with education through specialized crèches, healthcare, livelihood skills training, and community development services. Founder and director Mahmuda Begum has over 15 years of NGO experience and is an experienced trainer and manager who has held high-level leadership positions in national and international organizations, including Save the Children and GFC grantee partner and Sustainability Award winner Phulki.</t>
  </si>
  <si>
    <t>SOF's childcare and education program currently operates daycare centers in 28 garment factories in three cities in Bangladesh: Dhaka, Gazipur, and Narayangong. The centers follow an early childhood development (ECD) framework, and the majority of the children in the centers are between the ages of 0 and 3. The daily schedule utilizes an ECD methodology that incorporates innovative educational experiences to enhance the children's mental capabilities and cognitive skills during this incredibly important developmental phase. The children are engaged through low-cost and locally sourced materials, and all activities are designed around the physical, mental, social and emotional stage of the children. Through the centers, working mothers are able to maintain relationships with their children and have the opportunity and space to breastfeed young children. Additionally, SOF conducts monthly mothers' meetings and trainings on various topics, including stages of child development, communicating with children, food and nutrition, and health and hygiene. SOF's other programs include peer education programs for adolescent girls on reproductive health and an income-generating project that consists of two hostels in Dhaka that provide safe and economically affordable housing for young female university students, many of whom are international students who do not speak the local language.</t>
  </si>
  <si>
    <t>The organization is reaching a vulnerable population and providing high-quality ECD programming and life skills development for children who would have little or no access to education without SOF's programming. The organization's holistic approach ensures that children have access to educational opportunities at this crucial time in their development, and SOF has formed mutually beneficial relationships with garment factory owners and negotiated space and resources from the factories to facilitate sustainability of the program. The organization is fairly nascent and has a small budget. SOF has not received funding from a US-based institutional funder, and this would be an ideal entry point for GFC. The organization is poised for growth and could benefit from GFC's support and value-added services. GFC's initial grant will support salaries, educational materials, and trainings for the childcare and education program.</t>
  </si>
  <si>
    <t>GTZ</t>
  </si>
  <si>
    <t>Phulki</t>
  </si>
  <si>
    <t>Aga Khan Foundation</t>
  </si>
  <si>
    <t>13330</t>
  </si>
  <si>
    <t>Sin Fronteras</t>
  </si>
  <si>
    <t>Without Borders</t>
  </si>
  <si>
    <t xml:space="preserve">Two of the main problems related to migration in Mexico are the ineffectiveness of the current legal frameworks and an almost total absence of government institutions capable of guaranteeing a migratory policy that respects the human rights of migrants and refugees. Although there have been important legal advances in Mexico with the promulgation of the Migration Law in 2011 and the General Law on the Rights of Children and Adolescents of 2014, migrant children face numerous gaps that leave them legally defenseless. According to the Fray Matías de Córdova Human Rights Center, this translates into (1) arbitrary and prolonged detentions, (2) express deportations without any legal representation or legal assistance, (3) irregularities in the asylum process, as well as family separations, and (4) abuses and threats inside migrant detention centers. It is estimated that Mexican immigration authorities detain more than 50,000 children and adolescents (even asylum seekers) every year. More than 80% are deported to their country of origin, regardless of the risks. More than 30% are girls. Although the principle of providing alternatives to detention for migrant children is well established, in reality 71% of migrant children in Mexico are taken to detention centers. In addition, there are no protocols with a gender focus regarding the care and treatment of migrant children, which is why many migrant girls and young women suffer sexual abuse and extortion inside the detention centers. The efforts of social organizations to influence these legal frameworks are very weak and disorganized, since there is no communication or coordination among them.  </t>
  </si>
  <si>
    <t xml:space="preserve">Founded in 1995, Sin Fronteras focuses on changing the conditions under which international migration and asylum occur, in order to uphold the human rights of international migrants, asylum seekers, refugees, and their families. Sin Fronteras uses a comprehensive intervention model with a focus on human rights, and the organization works at the community level to develop advocacy strategies and promote the autonomy of its target populations, especially migrant children and adolescents. Although it is based in Mexico City, the organization works across the country and belongs to numerous advocacy networks, such as International Detention Coalition and Colectivo Migraciones para las Américas (Collective Migration for the Americas). The organization also provides training to government institutions and other NGOs on issues such as migrant children’s rights, advocacy, monitoring and evaluation of public policy, and alternatives to detention for migrant children. Sin Fronteras director Nancy Perez Garcia is a very passionate and experienced young professional and a leading advocate for migration policy reform. </t>
  </si>
  <si>
    <t xml:space="preserve">Sin Fronteras promotes and defends the human rights of migrants, refugees, and their families through social work services; legal representation and psychosocial assistance; education and outreach; national, regional, and international networking; and advocacy for improved migration legislation, policies, and programs (including alternatives to the detention of migrant children). The social work programs provide social and socioeconomic support to migrants, promoting their autonomy and self-management, ensuring dignified living conditions, and guaranteeing their human rights. The psychosocial programs include psychological counseling to help migrants and refugees with the emotional effects of migration or integration into Mexican society. The legal programs guide, advise, or represent migrants to obtain migration documents and identity documents. The asylum and legal defense programs provide guidance, advice, and legal representation to refugees during the procedure for gaining refugee status, and to migrants who suffer violations of their rights. Sin Fronteras also raises awareness on the issues of international migration and asylum, participates in national and international forums, and establishes alliances and relationships with key institutional actors for training, advocacy, and communication. In addition, the organization coordinates training activities for program participants, public officials, civil organizations, and the media. </t>
  </si>
  <si>
    <t>Although it has many years of experience, Sin Fronteras is still developing a specific strategy for its direct work to empower migrant children and youth. Thus, GFC’s support will allow Sin Fronteras to develop more comprehensive, participatory, and child-focused interventions that can be paired with advocacy strategies and communication materials. As part of the NoVo Gender and Migration Initiative, Sin Fronteras will contribute its experience mentoring and training NGOs in advocacy and in monitoring and evaluation of public policy, as well as its expertise combining legal and humanitarian assistance with advocacy and community work.</t>
  </si>
  <si>
    <t>Google Org</t>
  </si>
  <si>
    <t>MacArthur Foundation</t>
  </si>
  <si>
    <t>CAMMINA</t>
  </si>
  <si>
    <t>Nacional Monte de Piedad</t>
  </si>
  <si>
    <t>ACNUR: Alto Comisionado de las Naciones Unidas para los R</t>
  </si>
  <si>
    <t>9.03</t>
  </si>
  <si>
    <t>SIN-DO</t>
  </si>
  <si>
    <t>SIN-DO promotes health and hygiene awareness; supports quality education; works to prevent and address sexual abuse; and provides training in civic participation, economic development, and HIV/AIDS prevention to women and children living in marginalized communities in and around Cotonou.</t>
  </si>
  <si>
    <t>Our grant supports the Children against Placement and Mistreatment program, which works to prevent the practice of vidomegon, in which children from poor families are sent to work in distant relatives' or acquaintances' homes.</t>
  </si>
  <si>
    <t>In Benin, it is common practice for poor families to send their children to the homes of distant relatives or wealthier acquaintances as a means of ensuring basic care for their children; this custom is known as vidomegon. In exchange for room and board, these children-mostly girls below the age of 10-are required to cook meals, look after younger children, perform domestic chores, and shop for food in the market. Their workdays are long, usually requiring them to prepare breakfast before the family awakens and to clean up the house after the family retires. Not only are they deprived of schooling, parental care, and childhood, but most of these domestic workers also experience physical, emotional, and sexual abuse in the homes of their employers. Older men in the family sexually exploit the girls, while women and younger family members often subject them to severe beatings and verbal abuse. Without any exposure to opportunities outside of the home, these children will most likely continue to be underpaid domestic workers for the rest of their lives, caught in a generational cycle of poverty.</t>
  </si>
  <si>
    <t>Since 1996, SIN-DO has helped women and children of marginalized communities gain the skills necessary to take charge of their lives by offering them a quality education and classes on health and hygiene, civic participation, economic development, and HIV/AIDS prevention. SIN-DO focuses on the rights and education of girls and has worked since 2001 to combat the harmful conditions experienced by children under vidomegon. To this end, the organization strives to rescue children from the homes of abusive employers, enrolling them in formal schools and skills training programs and, whenever possible, reuniting them with their families. SIN-DO is recognized as a leading advocate of women's rights in Benin. SIN-DO's founder, Sètchémè Jérônime Mongbo, serves as an adviser for the Global Fund for Women and previously worked for the US-based initiative World Learning for International Development as the Benin project director.</t>
  </si>
  <si>
    <t>In order to prevent the practice of vidomegon and the mistreatment of "placed" children, SIN-DO runs a youth-driven program that raises public awareness concerning the realities of this custom and also emphasizes the positive and lasting economic and social effects of school attendance. Building upon existing SIN-DO children's clubs, the Children against Placement and Mistreatment program provides ongoing training to youth on techniques for educating communities, parents, and at-risk children regarding some of the harmful effects of vidomegon. As part of the program, SIN-DO undertakes awareness activities to encourage reports of child exploitation and provides counsel for survivors of domestic labor whose families are seeking legal recourse. SIN-DO also provides basic education and vocational training in various skills, including sewing, soap making, and stockbreeding, to over 300 survivors between the ages of 8 and 19.</t>
  </si>
  <si>
    <t>GFC's emergency grant supported SIN-DO's efforts to provide 150 children with basic necessities during the floods. The number of children served directly increased as a result of the organization's response to the floods.</t>
  </si>
  <si>
    <t>Fluctuations in SIN-DO's budget in the past three years are the result of the organization losing three major donors in Year 5 and then in Year 6 gaining funding from two one-time donors, which came to an end in Year 7.</t>
  </si>
  <si>
    <t>Comité Catholique contre la Faim et pour le Dévelo</t>
  </si>
  <si>
    <t>Millennium Challenge Account</t>
  </si>
  <si>
    <t>10715</t>
  </si>
  <si>
    <t>9.02</t>
  </si>
  <si>
    <t>SIN DO promotes health and hygiene awareness; supports quality education; works to prevent and address sexual abuse; and provides training in civic participation, economic development, and HIV/AIDS prevention to women and children living in marginalized communities in and around Cotonou.</t>
  </si>
  <si>
    <t>The Children against Placement and Mistreatment program works to prevent the practice of vidomegon, in which children from poor families are sent to work in distant relatives' or acquaintances' homes.</t>
  </si>
  <si>
    <t>In Benin, it is common practice for poor families to send their children to the homes of distant relatives or wealthier acquaintances as a means of ensuring basic care for their children; this custom is known as vidomegon. In exchange for room and board, these children-mostly girls below the age of 10-are required to cook meals, look after younger children, perform domestic chores, and shop for food in the market. Their workdays are long, usually requiring them to prepare breakfast before the family awakens and to clean up the house after the family retires. Not only are they deprived of schooling, parental care, and childhood, but most of these domestic workers also experience physical, emotional, and sexual abuse in the homes of their employers. Older men in the family sexually exploit the girls, while women and younger family members subject them to severe beatings and verbal abuse. Without any exposure to opportunities outside of the home, these children will most likely continue to be underpaid domestic workers for the rest of their lives, caught in a generational cycle of poverty.</t>
  </si>
  <si>
    <t>Since 1996, SIN-DO has helped women and children of marginalized communities gain the skills necessary to take charge of their lives by offering them a quality education and classes on health and hygiene, civic participation, economic development, and HIV/AIDS prevention. SIN-DO focuses on the rights and education of girls and has worked since 2001 to combat the harmful conditions experienced by children under vidomegon. To this end, the organization strives to rescue children from the homes of abusive employers, enrolling them in formal schools and skills training programs and, whenever possible, reuniting them with their families. SIN-DO is recognized as a leading advocate of women's rights in Benin. It is a member of the pan-African network Women in Law and Development in Africa as well as the West African network RIFONGA, which strives to increase the representation of women in politics. SIN-DO's founder, Sètchémè Jérônime Mongbo, serves as the Benin project director of the US-based initiative World Learning for International Development.</t>
  </si>
  <si>
    <t>12304</t>
  </si>
  <si>
    <t>Middelburg</t>
  </si>
  <si>
    <t>Sithuthukile Trust</t>
  </si>
  <si>
    <t>staff development, training for early childhood development caregivers, and travel expenses for the programs team.</t>
  </si>
  <si>
    <t>Sithuthukile Trust works to ensure that children in Mpumalanga Province have access to quality early childhood education by supporting 60 community and home-based early childhood education centers, as well as parents and local early childhood development practitioners.</t>
  </si>
  <si>
    <t>GFC supports the early childhood development program, which provides training, learning materials, and curriculum support to informal early childhood development centers.</t>
  </si>
  <si>
    <t>Sithuthukile Trust has been a strong GFC grantee partner during its six years of partnership and has grown its budget by over 100 percent. With GFC’s guidance, Sithuthukile Trust was able to gain support from the local private sector in South Africa and to attract very well trained volunteers to support its programs. The organization received funding from GFC to establish a website, which has enhanced the organization’s visibility within southern Africa. In an effort to expand and improve its programs, Sithuthukile Trust formed strategic partnerships with other experienced GFC partners during two GFC Knowledge Exchange workshops. GFC also coached and supported Sithuthukile Trust to establish the Further Education and Training Certificate Program, which provides training to preschool teachers who have rudimentary skills and low levels of education. In the final year of support, GFC will continue to assist Sithuthukile Trust with deepening community awareness on the importance of early childhood development and with motivating parents and guardians to make smart choices in support of their children’s education.</t>
  </si>
  <si>
    <t>Support from local networks established during the two GFC Knowledge Exchange workshops, guidance and coaching from GFC, and support from the local private sector account for the increase in OCI scores.</t>
  </si>
  <si>
    <t>Jim Joel Fund/Childwick Trust</t>
  </si>
  <si>
    <t xml:space="preserve"> Mpumalanga Social Development</t>
  </si>
  <si>
    <t>Hosken Consolidated Investments Foundation</t>
  </si>
  <si>
    <t>11873</t>
  </si>
  <si>
    <t>staff training, early childhood development program expansion, and operational expenses.</t>
  </si>
  <si>
    <t xml:space="preserve">Sithuthukile Trust works to ensure that children in Mpumalanga Province have access to quality early childhood education by supporting 60 community and home-based early childhood education centers, as well as parents and local early childhood development practitioners. </t>
  </si>
  <si>
    <t>Sithuthukile Trust’s budget has been relatively stable for the past three years; however, the number of children the organization serves has increased significantly. This is due to consistent in-kind support from local private organizations and assistance from volunteers. In the next year, Sithuthukile Trust intends to strengthen the networks it formed at the 2013 GFC Southern Africa Knowledge Exchange and build the capacity of its staff and board. GFC will continue to provide guidance to the organization to strengthen its income-generating activities and connect Sithuthukile Trust with potential donors as the grantee prepares to graduate from GFC’s support.</t>
  </si>
  <si>
    <t>The increase in the number of children served is attributed to Sithuthukile Trust’s increase in its services, which was made possible by in-kind support the organization received and expertise from volunteers.</t>
  </si>
  <si>
    <t>Ntataise Trust</t>
  </si>
  <si>
    <t>First Rand Foundation</t>
  </si>
  <si>
    <t>Childwick Trust</t>
  </si>
  <si>
    <t>Mpumalanga Social Development</t>
  </si>
  <si>
    <t>11504</t>
  </si>
  <si>
    <t>expansion of the early childhood development program, learning and teaching materials, and monitoring.</t>
  </si>
  <si>
    <t>Sithuthukile Trust continues to be a model for early childhood development in Middelburg. Despite the decrease in the organization's budget, Sithuthukile Trust was able to increase the number of children it serves by over 60 percent and integrated 94 percent of its program participants into primary school through partnerships and in-kind support. In this coming year, GFC plans to connect the organization to strategic partners and to help it enhance its visibility.</t>
  </si>
  <si>
    <t>First National Bank</t>
  </si>
  <si>
    <t>HCI Foundation</t>
  </si>
  <si>
    <t>Jim Joel Fund</t>
  </si>
  <si>
    <t>Volkswagen SA</t>
  </si>
  <si>
    <t>10240.03</t>
  </si>
  <si>
    <t>Sithuthukile Trust works to ensure that children in Mpumalanga Province have access to quality early childhood education by supporting 60 community early childhood education and home based centers, as well as parents and local early childhood development practitioners.</t>
  </si>
  <si>
    <t>Our grant supports the Pre School Programme, which provides training, learning materials, and curriculum support to informal early childhood development centers.</t>
  </si>
  <si>
    <t>ABSA</t>
  </si>
  <si>
    <t>Jim Joel Trust</t>
  </si>
  <si>
    <t>Middelburg Chamber of Commerce and Industry</t>
  </si>
  <si>
    <t>10240.02</t>
  </si>
  <si>
    <t>Sithuthukile Trust works to ensure that children in Mpumalanga Province have access to quality early childhood education by supporting 60 community early childhood education and home-based centers, as well as parents and local early childhood development practitioners.</t>
  </si>
  <si>
    <t>Our grant supports the Pre-School Programme, which provides training, learning materials, and curriculum support to informal early childhood development centers.</t>
  </si>
  <si>
    <t>Although South Africa has made promising advances in underscoring the importance of early childhood development (ECD) at the national level, only 16 percent of children under the age of 5 have access to formal ECD services. The dearth of formal ECD programs is particularly prominent in provinces like Mpumalanga, in eastern South Africa, where the compounded effects of poverty, lack of resources, and the HIV/AIDS epidemic have kept a great majority of young children out of school. There are few ECD programs in Mpumalanga, and where these services exist, the curriculum is often of low quality and conducted by individuals who lack formal training. All too often, women offer childcare services from their homes, which in many cases are overcrowded, single-room shacks with no electricity or running water. In this context, many children enter primary school without the necessary foundation to begin working on their literacy, numeracy, and life skills.</t>
  </si>
  <si>
    <t>Sithuthukile Trust was created in 1996 to ensure the ability of children to realize their full cognitive, social, and physical development. The organization works in four districts in Mpumalanga, focusing on capacity building of informal ECD programs as its entry point for intervention with children. The ECD centers are grouped into two categories: the Babies and Toddler Programme for children under the age of 3 and the Pre-School Programme for ECD centers serving children between the ages of 3 and 6. Currently, Sithuthukile supports close to 60 community ECD centers through teacher training, assistance with physical and infrastructural improvements, and provision of educational materials and resources. Parents and community members receive training in childcare and in the management and operation of ECD centers. An important aspect of Sithuthukile's work is to ensure that community ECD centers meet government requirements and licensing for ECD services. Sithuthukile is a founding member of the National Alliance for Early Childhood Development, and in 2008, the group received a best practice award from the Ministry of Labor for its work on skills development in the education sector.</t>
  </si>
  <si>
    <t>While local ECD centers include children under the age of 3 in their programs, Sithuthukile has found that the children receive very little mental or physical stimulation. Recognizing that infants and toddlers need a quality program that nurtures the individual needs and abilities of each child, the organization has developed a training program for local ECD practitioners, parents, and community members on caring for babies and toddlers in poor communities. Parents and ECD practitioners receive training on the developmental needs of children in this age group and on various activities and techniques that can be used to enhance their mental and physical development. The training program also engages participants in creating learning materials and toys using local resources and materials. Each year, Sithuthukile trains practitioners at an average of 15 ECD centers through this program, reaching at least 150 children.</t>
  </si>
  <si>
    <t>Numbers directly served require further dialogue with the grantee partner.</t>
  </si>
  <si>
    <t>Scores require further dialogue with the grantee partner.</t>
  </si>
  <si>
    <t>ABSA Bank</t>
  </si>
  <si>
    <t>Jim Joel Education and Training Fund</t>
  </si>
  <si>
    <t>First National Bank of South Africa</t>
  </si>
  <si>
    <t>BHP Billiton</t>
  </si>
  <si>
    <t>10240.01</t>
  </si>
  <si>
    <t>The Babies and Toddlers Programme enhances the capacity of informal early childhood development centers by providing training on working with children under age 3.</t>
  </si>
  <si>
    <t>Sithuthukile Trust was created in 1996 to ensure that children realize their basic rights to full cognitive, social, and physical development. The organization works in four districts in Mpumalanga, focusing on capacity building of informal ECD programs as its entry point for intervention with children. Currently, Sithuthukile supports close to 60 community ECD centers through teacher training, assistance with physical and infrastructural improvements, and provision of educational materials and resources. Parents and community members receive training in childcare and in the management and operation of ECD centers. An important aspect of Sithuthukile's work is to ensure that community ECD centers meet government requirements and licensing for ECD services. Sithuthukile is a member of the National Alliance for Early Childhood Development, and in 2008, the group received a best practice award from the Ministry of Labor for its work on skills development in the education sector.</t>
  </si>
  <si>
    <t>This year, the OCI assessment was completed by Sithuthukile Trust's new development officer in consultation with the executive director and several members of staff, which may account for the lower OCI scores.</t>
  </si>
  <si>
    <t>11989</t>
  </si>
  <si>
    <t>Skolta'el Yu'un Jlumaltic</t>
  </si>
  <si>
    <t>Service to Our People</t>
  </si>
  <si>
    <t>salaries, educational materials, and administrative expenses.</t>
  </si>
  <si>
    <t xml:space="preserve">Skolta’el Yu’un Jlumaltic (SYJAC) works to improve living conditions and opportunities in the indigenous communities around San Cristóbal de las Casas through programs in early childhood development, basic education, health, nutrition, sanitation, and vocational training. </t>
  </si>
  <si>
    <t>GFC supports the Ch’ulme’il Mother Child Educational Center, SYJAC’s flagship program, which provides early childhood education for children from birth to age 3 as well as parenting and life skills workshops for their parents.</t>
  </si>
  <si>
    <t>During its time as a GFC grantee, SYJAC cofounded the Chiapas Network in Defense of Children and Adolescent Rights and chaired a regional commission established to review cases of gender based violence, the rights of girls, trafficking, and femicide to ensure there is proper judicial follow-up and appropriate legal representation. The Ch’ulme’il Mother Child program, which was established to serve infants of working indigenous mothers, is now an educational center that weaves a social, civic, environmental, and critical awareness-raising curriculum into its classrooms. With its innovative programming, SYJAC is actively helping to raise children and youth with the tools necessary to become active and critical thinkers, while dramatically reducing the incidence of violence among participants and their families. SYJAC has been the recipient of numerous awards regionally and nationally and has been recognized by institutions such as the Mexican Ministry of Education, the National Coalition for Children’s Rights, UNDP, and UNICEF.</t>
  </si>
  <si>
    <t>Due to local elections and dramatic changes in government funding to civil society organizations, SYJAC's budget suffered a sharp decrease. GFC is working to leverage funding to help the organization cope with the loss.</t>
  </si>
  <si>
    <t>Percentage of participating parents and teachers who complete an informal education program</t>
  </si>
  <si>
    <t>FOPASCH</t>
  </si>
  <si>
    <t>11617</t>
  </si>
  <si>
    <t>staff stipends, educational materials, healthy meals and administrative expenses.</t>
  </si>
  <si>
    <t>Skolta'el Yu'un Jlumaltic (SYJAC) works to improve living conditions and opportunities in the indigenous communities around San Cristóbal de las Casas through programs in early childhood development, basic education, health, nutrition, sanitation, and vocational training.</t>
  </si>
  <si>
    <t>GFC supports the Ch'ulme'il Mother Child Educational Center, SYJAC's flagship program, which provides early childhood education for children from birth to age 3 as well as parenting and life skills workshops for their parents.</t>
  </si>
  <si>
    <t>SYJAC continues to be a key advocate on behalf of indigenous communities and their rights throughout Chiapas and Mexico. Through its extended network and skilled staff, SYJAC has helped hundreds of children and families to gain access to public services and safe housing, even in the most marginalized communities. In 2012, UNICEF and the Chiapas state government held a contest for the best picture illustrating one of the "10 for Childhood" areas featured by the UNICEF initiative, and SYJAC won the contest with a picture created by the children in its early childhood program. In 2011, SYJAC began implementing a statewide high-school education project led by UNDP and the Mexican Ministry of Education. As a result, SYJAC's outreach numbers increased dramatically and have held steady this past year. The GFC-supported Ch'ulme'il Mother Child Educational Center served a total of 112 infants and adolescent mothers last year. The Ch'ulme'il Mother Child program has resulted in a 58 percent reduction in reported domestic violence among participants, and all of the children and youth in the program now have birth certificates, vaccination cards, and access to healthy nutrition. GFC plans to provide SYJAC with organizational development assistance to prepare the organization for exit.</t>
  </si>
  <si>
    <t>Social Participation Fund of Chiapas</t>
  </si>
  <si>
    <t>1167.04</t>
  </si>
  <si>
    <t>SYJAC works to improve living conditions and opportunities in the indigenous slums around San Cristóbal through programs in early childhood development, basic education, health, nutrition, housing, sanitation, and vocational training.</t>
  </si>
  <si>
    <t>Our grant supports the Ch'ulme'il Mother Child Educational Center, SYJAC's flagship program, which provides early childhood education for children from birth to age 3 as well as parenting and life skills workshops for their parents.</t>
  </si>
  <si>
    <t>Skolta'el Yu'un Jlumaltic (SYJAC) was founded by a small group of community members in 1994 to help migrants and internally displaced people build their own homes, in partnership with Habitat for Humanity. SYJAC has since expanded to work with 18 migrant communities around San Cristobal on a much wider range of community development initiatives, including housing, health, potable water, sanitation, adult literacy, environmental conservation, youth development, and early childhood education. SYJAC's philosophy is that people must be empowered to solve their own problems and meet their own needs. Relying heavily on community participation in every program, SYJAC is able to operate extremely efficiently, with only eight staff members and a handful of volunteers. A social anthropologist by training, SYJAC's founder, Sábas Cruz, also serves on Habitat for Humanity's national board of directors for Mexico, and the two organizations continue to work in partnership on housing programs.</t>
  </si>
  <si>
    <t>Since 2001, SYJAC has operated the Ch'ulme'il Mother-Child Educational Center, which provides early childhood education for children aged 3 months to 3 years and also offers parenting and life skills workshops for their working (and often single) mothers. SYJAC's goals are to develop in the children the skills and habits that will allow them to succeed in primary school, and to instill in the mothers the value and importance of education to their children's future success. Mothers are required to attend two workshops per month and to contribute four hours of volunteer work every month. They also pay 10 pesos, or about one dollar, per child per month-an amount that is meaningful without being prohibitive. Fees and volunteer time cover only a tiny fraction of the center's financial and staffing needs. Their real value, according to SYJAC, is to ensure that parents have a stake in the center and in their children's educational outcomes.</t>
  </si>
  <si>
    <t>Numbers served directly and indirectly increased substantially due to the addition of several new programs.</t>
  </si>
  <si>
    <t>New funding from the UNDP and the Mexican government for the Construye T program led to a large budget increase for SYJAC.</t>
  </si>
  <si>
    <t>Chiapas Social Participation Fund</t>
  </si>
  <si>
    <t>1167.03</t>
  </si>
  <si>
    <t>Our grant supports the Ch'ulme'il Mother-Child Educational Center, SYJAC's flagship program, which provides early childhood education for children from birth to age 3 as well as parenting and life skills workshops for their parents.</t>
  </si>
  <si>
    <t>Numbers served in Years 2 to 4 represent only numbers served in the Ch'umei'il Mother Child Educational Center.</t>
  </si>
  <si>
    <t>Year 3 OCI scores are missing due to a leadership transition.</t>
  </si>
  <si>
    <t>SYJAC increased its budget substantially in Year 5 due to an increase in individual donations.</t>
  </si>
  <si>
    <t>1167.02</t>
  </si>
  <si>
    <t>The Ch'ulme'il Mother Child Educational Center, SYJAC's flagship program, provides early childhood education for children from birth to age 3 as well as parenting and life skills workshops for their parents.</t>
  </si>
  <si>
    <t>The decrease in numbers served requires further dialogue with the grantee.</t>
  </si>
  <si>
    <t>Year 3 OCI scores are missing due to leadership transition.</t>
  </si>
  <si>
    <t>11063</t>
  </si>
  <si>
    <t>Snowland Service Group</t>
  </si>
  <si>
    <t>Founded in 2001, Snowland Service Group (SSG) was the first nongovernmental organization in the region to be officially recognized by the government. With the objective of empowering Tibetan communities to shape their own development, SSG was the first organization of this type to undertake sustainable community development projects through education, participation, and policy-level advocacy. Over the past few years, it has expanded its programs, implementing school construction, sanitation, infrastructure, renewable energy, and education projects in over 258 villages in six counties. Rinchen Dawa, the founder and director of SSG, retired from his career as deputy county governor to establish the organization. Using his extensive networks, SSG has leveraged strong support from the government. In 2003, he was honored as one of China's top 100 public welfare activists.
School Scholarship Program: In Yushu Prefecture, over 60 percent of middle-school graduates are unable to continue their education. SSG's school scholarship program bridges that gap by providing educational scholarships to further the studies of middle-school and high-school graduates aged 11 to 18, thereby increasing opportunity gains through higher education. Since the scholarship program began, the number of applications from families has steadily increased, reflecting a growing interest and recognition within the community of the importance of secondary education. A scholarship implementation committee composed of program staff and local government officials selects the student beneficiaries based on a number of criteria, including academic achievements, teacher recommendations, and family financial conditions. In a country where the demands of the employment market are increasingly more competitive, this helps to ensure the competitiveness of students from this region and aid them in moving beyond poverty to reach their full potential.
The impact
As the first NGO to be recognized by the local government, SSG has established itself as a community leader and continues to strengthen its school scholarship program. Last year, with GFC's funding, SSG provided 61 students with scholarships to continue their studies, and increasing numbers of scholarship students are being admitted to top Chinese universities. GFC has funded close to 215 SSG scholarships since 2006, enabling students to train as teachers, doctors, NGO leaders, and scientists and then to return to their hometowns to develop their local communities. SSG built four new primary schools in 2009, serving more than 300 children total. To strengthen the organization, SSG completed an intensive, seven-day organizational capacity self-assessment, and the full staff participated in a session on three-year strategic planning last fall. It also initiated a Chinese NGO learning network to provide exchange and communications among local organizations in western China. Having been hit hard by the economic downturn and by increasing regulations on foreign donations, SSG has prioritized diversifying its funding base and investing in staff training. This year, GFC funding will support 90 high-school students in Yushu Prefecture. SSG is currently an active leader in the coordination of the 2010 Yushu earthquake response.</t>
  </si>
  <si>
    <t>759.04</t>
  </si>
  <si>
    <t>SSG empowers Tibetan communities through sustainable community development projects in education, renewable energy, and basic infrastructure in Yushu Prefecture.</t>
  </si>
  <si>
    <t>Our grant supports scholarships to middle  and high school students in Yushu, where more than 60 percent of students are unable to complete their studies, with the aim of increasing students' academic opportunities and future employment options.</t>
  </si>
  <si>
    <t>While China has experienced tremendous growth in its urban centers over the past few decades, many people in the rural areas continue to struggle with persistent poverty. According to the UNDP's National Human Development Report, the lowest level of human development remains in the western regions, concentrated primarily in the nomadic, ethnically Tibetan areas. Here, most families live in remote areas high on the plateau, where there are few schools, few opportunities, and limited healthcare. In Qinghai Province, where there is a large ethnically Tibetan presence, the illiteracy rate of boys and girls over 15 years of age is twice the national average, ranking among the highest in the country. Only 10 percent of the population in Qinghai Province has a senior secondary-level education. The government has instituted a compulsory nine-year education course for all students in the country, but this has unfortunately left little support for continuing education beyond this point. Even for students who are able to complete some schooling, secondary school and high school remain a challenge</t>
  </si>
  <si>
    <t>Founded in 2001, Snowland Service Group (SSG) was the first nongovernmental organization in the region to be officially recognized by the government. With the objective of empowering Tibetan communities to shape their own development, SSG was the first organization of this type to undertake sustainable community development projects through education, participation, and policy-level advocacy. Over the past few years, it has expanded its programs, implementing school construction, sanitation, infrastructure, renewable energy, and education projects in over 258 villages in six counties. Rinchen Dawa, the founder and director of SSG, retired from his career as deputy county governor to establish the organization. Using his extensive networks, SSG has leveraged strong support from the government. In 2003, he was honored as one of China's top 100 public welfare activists.</t>
  </si>
  <si>
    <t>In Yushu Prefecture, over 60 percent of middle-school graduates are unable to continue their education. SSG's school scholarship program addresses this by providing educational scholarships to further the studies of approximately 90 to 100 middle-school and high-school graduates aged 11 to 18, thereby increasing opportunity gains through higher education. Since the scholarship program began, the number of applications from families has steadily increased, reflecting growing interest and heightened recognition within the community of the importance of secondary education. A scholarship implementation committee composed of program staff and local government officials selects the student beneficiaries based on a number of criteria, including academic achievements, teacher recommendations, and family financial conditions. In a country where the demands of the employment market are increasingly more challenging, this helps to ensure the competitiveness of students from this region and aids them in moving beyond poverty to reach their full potential.</t>
  </si>
  <si>
    <t>China Poverty Alleviation Foundation</t>
  </si>
  <si>
    <t>John Hopkins University</t>
  </si>
  <si>
    <t>Australian Foundation for the Peoples of Asia</t>
  </si>
  <si>
    <t>DROGSEM: Coeur de Nomads</t>
  </si>
  <si>
    <t>759.03</t>
  </si>
  <si>
    <t>Our grant supports scholarships to middle- and high-school students in Yushu, where more than 60 percent of students are unable to complete their studies, with the aim of increasing students' academic opportunities and future employment options.</t>
  </si>
  <si>
    <t>While China has experienced a tremendous growth spurt in its urban centers over the past few decades, many people in the rural areas continue to struggle with persistent poverty. In the recent National Human Development Report by UNDP, the lowest level of human development remains in the western regions, concentrated primarily in the nomadic, ethnically Tibetan areas. Here, most families live in remote areas high on the plateau, where there are few schools, few opportunities, and limited healthcare. In Qinghai Province, where there is a large ethnically Tibetan presence, the illiteracy rate of boys and girls over 15 years of age is twice the national average, ranking among the highest in the country. Only 10 percent of the population in Qinghai Province has a senior secondary-level education. The government has instituted a compulsory nine-year education course for all students in the country, but this has unfortunately left little support for continuing education beyond this point. Even for students who are able to complete some schooling, secondary school and high school remain a challenge.</t>
  </si>
  <si>
    <t>In Yushu Prefecture, over 60 percent of middle-school graduates are unable to continue their education. SSG's school scholarship program bridges that gap by providing educational scholarships to further the studies of middle-school and high-school graduates aged 11 to 18, thereby increasing opportunity gains through higher education. Since the scholarship program began, the number of applications from families has steadily increased, reflecting a growing interest and recognition within the community of the importance of secondary education. A scholarship implementation committee composed of program staff and local government officials selects the student beneficiaries based on a number of criteria, including academic achievements, teacher recommendations, and family financial conditions. In a country where the demands of the employment market are increasingly more competitive, this helps to ensure the competitiveness of students from this region and aid them in moving beyond poverty to reach their full potential.</t>
  </si>
  <si>
    <t>In the aftermath of the April 2010 earthquake, SSG managed the distribution of relief and supplies to Yushu town, including more than 20,000 student care packages distributed to every primary school in Yushu.</t>
  </si>
  <si>
    <t>Recognizing the impact of the shifting funding landscape, SSG undertook a staff-wide strategic planning session; the resulting OCI scores appear lower, but are actually the result of a more accurate, scrutinized appraisal following the planning session.</t>
  </si>
  <si>
    <t>Beginning in Year 4, heightened restrictions on foreign donations to groups working in the Tibetan Autonomous Region have impacted SSG's budget; the April 2010 earthquake increased local and international donations.</t>
  </si>
  <si>
    <t>John Kopkins University</t>
  </si>
  <si>
    <t>International Republican Institute</t>
  </si>
  <si>
    <t>China Poverty Alleviation Fund</t>
  </si>
  <si>
    <t>Vantone</t>
  </si>
  <si>
    <t>The Canada Fund</t>
  </si>
  <si>
    <t>759.02</t>
  </si>
  <si>
    <t>SSG empowers Tibetan communities through sustainable community development projects in education, renewable energy, and basic infrastructure.</t>
  </si>
  <si>
    <t>In Yushu Prefecture, where over 60 percent of middle school graduates are unable to continue their education, SSG provides scholarships to enable students to complete high school, thereby increasing the opportunities available to them.</t>
  </si>
  <si>
    <t>Since 2008, heightened restrictions on foreign donations to groups working in the Tibetan Autonomous Region have impacted SSG's budget.</t>
  </si>
  <si>
    <t>10519</t>
  </si>
  <si>
    <t>13009</t>
  </si>
  <si>
    <t>Noida</t>
  </si>
  <si>
    <t>Social and Development Research and Action Group</t>
  </si>
  <si>
    <t xml:space="preserve">salaries, teacher training materials, and toys and games for children. </t>
  </si>
  <si>
    <t>Social and Development Research and Action Group (SADRAG) focuses on building the capacity of children and women through education, health services, and skill development, while involving stakeholders such as local school systems, local government, civil society organizations, and community members to facilitate awareness of the right to education and to sensitize the community on children’s and women’s rights.</t>
  </si>
  <si>
    <t>GFC supports the Ugta Suraj program, which encompasses five learning and support centers that offer an academic curriculum and extracurricular activities to out-of-school migrant children aged 6 to 14, and that work to transition the children into formal school.</t>
  </si>
  <si>
    <t>This past year, SADRAG continued to provide support for children living in marginalized and tribal areas. There was a large increase in its expenditure budget due to additional corporate social responsibility funding. SADRAG renovated a government primary and middle school in Noida and installed a safe drinking water station, which enabled 600 children to get access to potable water. SADRAG also initiated workshops to promote perspectives on gender equality for boys aged 7 to 10. Additionally, the organization was able to reach 900 adolescents aged 13 to 17 through its life skills training program. Mala Bhandari, the founder and director of SADRAG, participated in a Knowledge Exchange held in Mumbai in February 2017, which allowed her to connect with peer groups and take back key learnings to implement in the organization.</t>
  </si>
  <si>
    <t>The organization has made an honest mistake in counting the number of children directly impacted (2014-15 &amp; 2015-16). The PO is working with the team to develop stronger M&amp;E systems to avoid such errors.</t>
  </si>
  <si>
    <t>CAF India</t>
  </si>
  <si>
    <t>American India Foundation</t>
  </si>
  <si>
    <t>Hindustan Coca Cola Beverages Pvt. Ltd.</t>
  </si>
  <si>
    <t>DS Foundation</t>
  </si>
  <si>
    <t>Child Line India Foundation</t>
  </si>
  <si>
    <t>12651</t>
  </si>
  <si>
    <t>salaries, teacher training materials, and toys and games.</t>
  </si>
  <si>
    <t>Over the past year, SADRAG expanded its services to the community and introduced computer-based learning at some of its learning and support centers. SADRAG plans to gauge the impact and viability of this approach before rolling it out to all centers. The organization is expanding its campaign on violence against women and girls through Facebook and other social media. SADRAG is also strengthening its fundraising capacity, which was a focus of the organizational development award given by GFC in 2014. The organization is planning to broaden its existing donor base through engaging corporations for corporate social responsibility funding, and GFC plans to support SADRAG with online fundraising through GlobalGiving to engage a new generation of supporters.</t>
  </si>
  <si>
    <t>In response to rising incidents of gender-based violence, SADRAG launched the Safe Noida mobile app in collaboration with the Ministry of Women and Child Development. The app creates awareness among girls and women about their rights, gender-based violence legislation, and existing complaint redress mechanisms, and it also provides contact information for the nearest police stations and emergency phone numbers.</t>
  </si>
  <si>
    <t>The American India Foundation Trust</t>
  </si>
  <si>
    <t>The Child Line India Foundation</t>
  </si>
  <si>
    <t>Noon.ch</t>
  </si>
  <si>
    <t>Casp Plan Delhi</t>
  </si>
  <si>
    <t>12322</t>
  </si>
  <si>
    <t>SADRAG continues to deepen its impact, both within and outside of Delhi. It has started to stabilize its human resources and IT systems with support from a 2014 GFC organizational development award, which has also helped SADRAG strengthen its fundraising capacity and attract new donors. SADRAG’s work has begun to be recognized by various entrepreneurial forums; for instance, the organization was a finalist for the eNGO Challenge South Asia 2014 Award and the Dasra Girl Power Award. In response to rising incidents of gender-based violence in Delhi, SADRAG recently launched the Safe Noida mobile app in collaboration with the Ministry of Women and Child Development. The app creates awareness among girls and women about their rights, gender-based violence legislation, and existing complaint redress mechanisms, and it also provides contact information for the nearest police stations and emergency phone numbers. SADRAG is expanding the scope of its interventions and, with inputs and connections from GFC in the coming year, will be ready to scale its work beyond northern India.</t>
  </si>
  <si>
    <t>SADRAG was able to strengthen its fundraising, human resources, and IT capacity as a result of GFC’s organizational development award.</t>
  </si>
  <si>
    <t>SADRAG was able to secure two additional sources of funding, resulting in a $40,000 increase in its expenditure budget.</t>
  </si>
  <si>
    <t>NMEW, Ministry of Women &amp; Child Development , Govt. of India</t>
  </si>
  <si>
    <t>Adobe India</t>
  </si>
  <si>
    <t>Ministry of Women &amp; Child Development , Govt. of India</t>
  </si>
  <si>
    <t>11924</t>
  </si>
  <si>
    <t xml:space="preserve">Social and Development Research and Action Group (SADRAG) focuses on building the capacity of children and women through education, health services, and skill development, while involving stakeholders such as local school systems, local government, civil society organizations, and community members to facilitate awareness of the right to education and to sensitize the community on children’s and women’s rights. </t>
  </si>
  <si>
    <t>Give to Asia</t>
  </si>
  <si>
    <t>Hindustan Coca Cola Beverages Pvt Ltd</t>
  </si>
  <si>
    <t>Ministry of Women &amp; Child Development, Govt. of India</t>
  </si>
  <si>
    <t>Ministry of Women &amp; Child Development, Govt of India</t>
  </si>
  <si>
    <t>11514</t>
  </si>
  <si>
    <t>salaries, teaching materials, transportation and operating costs.</t>
  </si>
  <si>
    <t>Social and Development Research and Action Group (SADRAG) focuses on building the capacity of children and women through education, health services, and skill development, while involving stakeholders such as local school systems, local government, civil society organizations, and community members to facilitate awareness of the right to education and to sensitize the community on children's and women's rights.</t>
  </si>
  <si>
    <t>GFC supports the Ugta Suraj program, which encompasses five learning and support centers that offer an academic curriculum and extracurricular activities to out-of-school migrant children aged 6 to 14, and that work to transition the children into formal schools.</t>
  </si>
  <si>
    <t>Hindustan Coca Cola Beverages Pvt Ltd.</t>
  </si>
  <si>
    <t>11172</t>
  </si>
  <si>
    <t>SADRAG focuses on building the capacity of children and women through education, health services, and skill development while involving various stakeholders, including local school systems, local government, civil society organizations, and community members, to facilitate awareness of the right to education and to sensitize the community on children's and women's rights.</t>
  </si>
  <si>
    <t>Our grant supports the Ugta Suraj program, which encompasses five learning and support centers that offer an academic curriculum and extracurricular activities to out-of-school migrant children aged 6 to 14, and work to transition the children to formal schools.</t>
  </si>
  <si>
    <t>According to UNICEF's The State of the World's Children 2012 report, the literacy rate for youth aged 15 to 24 is 88 percent for males and 74 percent for females in India. While the overall literacy rate is high, it does not account for the millions of migrant children that travel across India looking for work and are mostly left out of the census data. UNICEF estimates that four million children migrate seasonally across India each year, either alone or with their families. In recent years, the city of Noida has rapidly industrialized, attracting migrant workers. Migrant families and children, especially those without documents, are often denied education, public services, social protection, and health care. The process and associated costs of acquiring documentation is frequently too prohibitive for migrant families. As a result, these children are excluded from access to services and furthering their impoverishment.</t>
  </si>
  <si>
    <t>Founded in 2004, Social and Development Research and Action Group (SADRAG) focuses on building the capacity of children and women through education, health, and skill development. SADRAG's programs provide educational and recreational opportunities for migrant children including drop outs, first generation learners, child laborers, and street children. SADRAG involves various stakeholders including the local school systems, local government, other civil society organization, and community members, in its programs to facilitate awareness on the right to education for all children and sensitize the communities on issues of child and women's rights. Director and founder Dr. Mala Bhandari has over twenty years of experience in the social sector and has conducted post-doctorate research focusing on gender and development.</t>
  </si>
  <si>
    <t>The Ugta Suraj program is comprised of five learning and support centers located throughout Noida. Each center provides educational opportunities for out of school migrant children. The centers serves as a bridge for children aged 6 to 14 to prepare them for formal school. Each center has an average of 40 students and implements an academic curriculum from 9:30 AM to 1:00 PM and holds extracurricular activities from 2 to 5 PM. With community approach and innovative techniques SADRAG has succeeded in enrolling children in local government schools by providing organizational endorsement to overcome the lack of legal documentation. The schools have extended their cooperation as result of SADRAG's commitment, credibility, and the progress of migrant children in schools. Ugta Suraj centers also provide academic support to children enrolled in formal schools are and ensure that they do not drop out. SADRAG's programs include skill development training, income generating projects, and a 24 hour helpline for children in distress.</t>
  </si>
  <si>
    <t>Pearson India</t>
  </si>
  <si>
    <t>Hindustan Coca-Cola Beverages Private Limited</t>
  </si>
  <si>
    <t>11385</t>
  </si>
  <si>
    <t>Santo Domingo Norte</t>
  </si>
  <si>
    <t>Sociedad Dominico-Haitiana de Apoyo Integral para el Desarrollo y la Salud</t>
  </si>
  <si>
    <t>Dominican-Haitian Society of Comprehensive Support for Health and Development</t>
  </si>
  <si>
    <t>medical supplies, school fees, uniforms, educational materials, workshops, and legal services.</t>
  </si>
  <si>
    <t>Sociedad Dominico-Haitiana de Apoyo Integral para el Desarrollo y la Salud (SODHAIDESA) works to improve the living conditions for immigrant Haitians and their descendants living in the Dominican Republic by focusing on the community’s health and educational needs, especially those of children and youth.</t>
  </si>
  <si>
    <t>GFC supports the Right to a Name and Nationality program, which provides marginalized children and youth with access to health services and education through mobile clinics, school scholarships, and legal services facilitation.</t>
  </si>
  <si>
    <t>Over the course of its relationship with GFC, SODHAIDESA has been a key service provider for the vulnerable and mostly unempowered Haitians and Dominicans of Haitian descent residing in the Dominican Republic. In response to the systematic prohibition against providing healthcare and educational services to this population, SODHAIDESA has deliberately extended its areas of outreach to serve more than 2,000 direct beneficiaries on an annual basis, totaling more than 14,000 children and youth served during its relationship with GFC. With the help of opportunity grants, director Dr. Frantz Compere attended two international conferences that helped to secure sources of funding and to strengthen SODHAIDESA's institutional capacity. Dr. Compere also attended GFC's regional Knowledge Exchange in Guatemala in 2006 and the Haiti-Dominican Republic Knowledge Exchange in Haiti in 2012. As part of GFC's exit strategy for the grantee, SODHAIDESA will be nominated for the Maya Ajmera Sustainability Award. This is GFC's final program grant to SODHAIDESA.</t>
  </si>
  <si>
    <t>Number of beneficiaries who are regularly attending school and report an improvement in their health</t>
  </si>
  <si>
    <t>Grain Supply</t>
  </si>
  <si>
    <t>971.04</t>
  </si>
  <si>
    <t>SODHAIDESA works to improve the living conditions for immigrant Haitians and their descendants living in the Dominican Republic by focusing on the community's health and educational needs, especially those of children.</t>
  </si>
  <si>
    <t>Our grant supports the Right to a Name and Nationality program, which campaigns for the legal recognition of the Dominican nationality of Dominican-born Haitian children to allow these children to attend school and gain access to other social services.</t>
  </si>
  <si>
    <t>Hundreds of thousands of Haitians and their descendants live in the Dominican Republic, most having immigrated in search of employment in the sugarcane fields or other poorly paid sectors. Ninety percent of these immigrants do not have the legal documents required to access government services. Dominicans of Haitian descent have always struggled to have their Dominican nationality recognized, and recent changes to the Dominican constitution have revoked birthright citizenship and complicated the situation surrounding the citizenship of Dominican-born children of Haitian descent. Partly due to their legal status and partly due to poverty and race, Haitians born in the Dominican Republic routinely face severe discrimination. Children of Haitian descent lack access to fundamental human rights such as healthcare, education, and the right to decent living conditions.</t>
  </si>
  <si>
    <t>Sociedad Dominico-Haitiana de Apoyo Integral para el Desarrollo y la Salud (SODHAIDESA) was founded in 2002 to improve living conditions for immigrant Haitians and their descendants. Its mission is to help formulate programs to promote the well-being of Haitian communities and to generate socially just, economically viable, and culturally appropriate relations between Haitians and Dominicans. SODHAIDESA focuses on health and education needs, especially those of children. The organization provides medical services by leveraging extensive in-kind donations by volunteer healthcare professionals and pharmaceutical companies. Frantz Compere, the founder and director of SODHAIDESA, is a medical doctor and university professor of Haitian descent.</t>
  </si>
  <si>
    <t>SODHAIDESA's Right to a Name and Nationality Program presses for legal recognition of the Dominican nationality of children born in the Dominican Republic to Haitian parents. Such recognition gives the children legal access to school and other important social programs and services. SODHAIDESA also pays school fees, provides uniforms, and purchases school supplies for these children. In addition, it organizes community forums on rights and health, including gatherings to promote awareness of the legal recognition issue among community leaders, parents, and key government and civil society actors. SODHAIDESA continues to build alliances with the local community, civil society groups and various municipal government bodies to advocate, educate and ensure that the rights of all children in the Dominican Republic are recognized and respected including those of Haitian origin.</t>
  </si>
  <si>
    <t>Many of the Haitian migrants who arrived in the Dominican Republic in the aftermath of the 2010 earthquake have returned to Haiti, resulting in a drop in numbers served.</t>
  </si>
  <si>
    <t>Due to the economic crisis key institutional donors have withdrawn resulting in a decrease in budget.</t>
  </si>
  <si>
    <t>971.03</t>
  </si>
  <si>
    <t>Hundreds of thousands of Haitians and their descendants live in the Dominican Republic, most having immigrated in search of employment in the sugarcane fields or other poorly paid sectors. Ninety percent of these immigrants do not have the legal documents required to access government services. Although the Dominican constitution stipulates that anyone born in the Dominican Republic is a citizen, children of Haitians are routinely denied this right and face severe discrimination based on their poverty, origin, and race. In addition, Haitians and their descendants are the neediest of residents, and less than one-third of the adults are literate. Children of Haitian descent lack access to fundamental human rights: healthcare, education, and the right to decent living conditions.</t>
  </si>
  <si>
    <t>Sociedad Dominico-Haitiana de Apoyo Integral para el Desarrollo y la Salud (SODHAIDESA) was founded in 2002 to improve living conditions for immigrant Haitians and their descendants. Its mission is to help formulate programs to promote the well-being of Haitian communities and to generate socially just, economically viable, and culturally appropriate relations between Haitians and Dominicans. SODHAIDESA focuses on the community's health and education needs, especially those of the children. The organization provides medical services, including lab tests and medicines, by leveraging extensive in-kind donations by volunteer healthcare professionals and pharmaceutical companies. It also has preventive health programs and holds human rights seminars. Frantz Compere, the founder and director of SODHAIDESA, is a medical doctor and university professor of Haitian descent.</t>
  </si>
  <si>
    <t>SODHAIDESA's Right to a Name and Nationality Program presses for legal recognition of the Dominican nationality of children born in the Dominican Republic to Haitian parents. Such recognition gives the children ages 0-16 years old legal access to school and other important social programs and services. SODHAIDESA also pays school fees, provides uniforms, and purchases school supplies for these children. In addition, it organizes community forums on rights and health, including gatherings to promote awareness of the legal recognition issue among community leaders, parents, and key government and civil society actors. SODHAIDESA is actively involved in a broader movement in the Dominican Republic to promote legislation affirming the rights of children of Haitian origin.</t>
  </si>
  <si>
    <t>The reported OCI score requires dialogue with grantee.</t>
  </si>
  <si>
    <t>After three years of consistent growth, this past year SODHAIDESA lost one funder, resulting in a slight decrease in budget.</t>
  </si>
  <si>
    <t>Balearic Islands Foundation</t>
  </si>
  <si>
    <t>10388</t>
  </si>
  <si>
    <t>10427</t>
  </si>
  <si>
    <t>Georgia</t>
  </si>
  <si>
    <t>Society Biliki</t>
  </si>
  <si>
    <t>Biliki assists underprivileged, special needs, and internally displaced children from the conflict zones of Abkhazia and South Ossetia.</t>
  </si>
  <si>
    <t>Biliki's Day Center offers educational and creative programs, psychological services, a mothers and children club, and referrals to other community social services for children who are living on the streets or who are internally displaced or mentally challenged.</t>
  </si>
  <si>
    <t>Falling production levels, political instability, high inflation, and rising unemployment in a transitional economy have catastrophically reduced the incomes of many families in the Republic of Georgia. Moreover, internal and border conflicts, including the recent war with Russia in the fall of 2008, have forced thousands of families from their homes to larger cities and towns, placing additional strains on what little social services are provided there. These families, along with thousands of other poor families, often live without electricity, heat, or adequate food. Many of the children do not go to school, as their parents cannot afford school supplies. Instead, these school-age children find themselves begging or working on the streets, stunting their psychological, cultural, and physical development.</t>
  </si>
  <si>
    <t>Society Biliki works to assist internally displaced and mentally challenged children, as well as children living on the streets, by providing them with a quality education and information about their rights through its Day Center, the only such facility in the Shida Kartli region. The Day Center offers educational and creative courses, psychological services, a mothers-and-children club, and promotion of and referral to other community social services. Biliki not only provides children with positive alternatives to working or hanging out on the streets but also gives them a strong educational foundation that eases their eventual transition into formal school and provides them with the life skills to survive the challenges presented by Georgia's changing society. Biliki is a member of the National Anti-Violence Committee for the Protection of Women and Children and the Women's Peace Net, both national networks.</t>
  </si>
  <si>
    <t>10356</t>
  </si>
  <si>
    <t>25,000 USD to address three broadly defined areas—internal activities, external activities, and income
generation—that will work together to effectively ensure the sustainability of the organization.
13,850 USD to strengthen personnel through capacity-building trainings and to strengthen the
organization through purchasing furniture and computer equipment for the office.
6,750 USD to develop income-generating activities. Society Biliki has a jewelry workshop, and these
funds will allow the organization to create a vocational studio at the workshop that will attract paying
participants, generating income for the organization.
2,900 USD for a public awareness campaign, including the printing of a calendar highlighting the
organization's work and the publishing of an annual report.
1,500 USD to hire an evaluator to audit Society Biliki's programs. The evaluator will provide an
evaluation of the organization and its programs and make recommendations for future steps.</t>
  </si>
  <si>
    <t>Society Biliki works to assist internally-displaced and mentally-challenged children, as well as children living on the streets, by providing them with a quality education and information about their rights through its Day Center, the only such facility in the Shida Kartli region. The Day Center offers educational and creative courses, psychological services, a mothers-and-children club, and promotion of and referral to other community social services. Biliki not only provides children with positive alternatives to working or hanging out on the streets but also gives them a strong educational foundation that eases their eventual transition into formal school and provides them with the life skills to survive the challenges presented by Georgia's changing society. Biliki is a member of the National Anti-Violence Committee for the Protection of Women and Children and the Women's Peace Net, both national networks.
Since 2003, GFC has supported Society Biliki's education and development programs at their day center.  The organization's beneficiaries consistently show high percentages of school grade improvement and the organization has also helped children living on the streets return to school and a portion of those to return to their families.  In 2008, the organization's strong community connection was demonstrated when they received an emergency grant to provide schools supplies for children affected by the Russia-Georgia war.  The organization's unique position in the city that had received the most damage during this time, allowed the organization to reach many children who were traumatized by the event and to effectively distribute much needed supplies.</t>
  </si>
  <si>
    <t>12352</t>
  </si>
  <si>
    <t>Society for Awareness, Harmony and Equal Rights</t>
  </si>
  <si>
    <t>Dasra, GFC consultant</t>
  </si>
  <si>
    <t>Society for Awareness, Harmony and Equal Rights (SAHER) works with youth aged 14 to 21 in the Mumbai suburb of Jogeshwari, encouraging them to accept differences and promoting equal rights, justice, and social peace.</t>
  </si>
  <si>
    <t>GFC supports the Neenv program, which empowers youth to make informed choices about their future through skills building and offers vocational courses in computers, English, and fabric painting to increase their employability.</t>
  </si>
  <si>
    <t>Over the course of its partnership with GFC, SAHER has continued to reach more children and offer more tailored programs to the youth of Mumbai with only a modest budget. SAHER is a responsive and innovative partner that has refined their programs to incorporate the community and their needs and even launched a 'Entrepreneurship Development Program' this past year. With the support of GFC value added services throughout their relationship, SAHER developed a five year strategic plan, implemented a fundraising strategy, and launched three new community centers. SAHER has strengthened their capacity as an organization across each category as a result of GFC support. Although this last year saw a decrease in expenditures, they did secure a new long-term partner that will allow SAHER to have a strong exit from GFC.</t>
  </si>
  <si>
    <t>Number of program participants making informed career choices</t>
  </si>
  <si>
    <t>Federal Bank of India</t>
  </si>
  <si>
    <t>Seeds of Peace</t>
  </si>
  <si>
    <t>India/USA</t>
  </si>
  <si>
    <t>11925</t>
  </si>
  <si>
    <t>salaries, administrative costs, and program materials.</t>
  </si>
  <si>
    <t xml:space="preserve">Society for Awareness, Harmony and Equal Rights (SAHER) works with youth aged 14 to 21 in the Mumbai suburb of Jogeshwari, encouraging them to accept differences and promoting equal rights, justice, and social peace. </t>
  </si>
  <si>
    <t>SAHER continues to expand and develop its amazing diversity of programs. Despite working with a relatively modest budget, SAHER has increased the number of its programs and beneficiaries and the professionalism of its staff. The organization has attended a GFC Knowledge Exchange and used a GFC organizational development award to strengthen its team. Because of the demand for its services and its own organizational ambition, SAHER continues to plan for growth while maintaining the high quality of its programs. The organization should receive additional GFC inputs as it is prepared for exit.</t>
  </si>
  <si>
    <t>Because of increased financial support, SAHER was able to directly serve more children last year.</t>
  </si>
  <si>
    <t>SAHER received even more financial support from its largest donor last year, which increased its budget.</t>
  </si>
  <si>
    <t>Because the number of children served increased, the organization was able to increase the outcome figure.</t>
  </si>
  <si>
    <t>SAHER is an inspiring partner with dynamic leadership and has demonstrated the ability to reach thousands of children on a modest budget.</t>
  </si>
  <si>
    <t xml:space="preserve">United Nations Alliance of Civilisation	</t>
  </si>
  <si>
    <t>11569</t>
  </si>
  <si>
    <t>salaries, workshops, and operating costs.</t>
  </si>
  <si>
    <t>SAHER has seen an upward trajectory in both its budget and the number of children served during its four-year partnership with GFC. The organization has had tremendous support from GFC, receiving the majority of GFC's value-added services. GFC has leveraged additional funding for SAHER and provided an organizational development award to strengthen its fundraising and communications systems. GFC anticipates that SAHER will continue to growth and strengthen as it begins to prepare for an exit from GFC's funding.</t>
  </si>
  <si>
    <t>International Youth Foundation</t>
  </si>
  <si>
    <t>Inter Faith Youth Core</t>
  </si>
  <si>
    <t>1664.03</t>
  </si>
  <si>
    <t>SAHER works with youth aged 14 to 21 in the Mumbai suburb of Jogeshwari, encouraging them to accept differences and promoting equal rights, justice, and social peace.</t>
  </si>
  <si>
    <t>Our grant supports the expansion of the Neenv program, which empowers youth to make informed choices about their future through skills building and offers vocational courses in computers, English, and fabric painting to increase their employability.</t>
  </si>
  <si>
    <t>Following the destruction of the Babri Mosque in Ayodhya, in the state of Uttar Pradesh, by a fanatical Hindu mob on December 6, 1992, a series of riots spread throughout Mumbai and left 1,400 people dead. For months, violence spread, especially to newly urbanized areas like the Mumbai suburb of Jogeshwari, where a dense population of approximately 500,000 people experienced communal violence and mob frenzy. After the violence ended, deep scars of alienation, discrimination, and mistrust lingered, leaving the communities deeply fractured. Now, close to 20 years after the riots, many youth in Jogeshwari continue to suffer from insecurity, low morale, inadequate educational facilities, and a lack of job opportunities. In this social climate, few organizations or initiatives take the necessary two-pronged approach of trying to calm communal tensions and build cross-community relationships while working simultaneously to advance the economic status of youth.</t>
  </si>
  <si>
    <t>Since 1997, Society for Awareness, Harmony and Equal Rights (SAHER) has been mobilizing and working with youth aged 14 to 21 in Jogeshwari, with the mission of accepting differences and promoting equal rights, justice, and social peace. A holistic approach is used to address the root causes of tension by building synergy between communities, strengthening resilience among communities for peaceful coexistence, and providing youth with opportunities to make informed life choices. SAHER implements three programs: Parwaaz guides youth on journeys of self-exploration; Neenv focuses on critical issues surrounding youth; and Mohalla Hamaara conducts research studies, responds to the immediate needs of the community, and builds the capacity of SAHER's staff. Like many of his Muslim peers from Jogeshwari, Sheikh Masood Akhtar, the founder and director of SAHER, was a victim of police harassment resulting from religious tensions. His establishment of an interreligious cricket team to productively transcend Hindu-Muslim boundaries led to the creation of SAHER, and also led to his work with GFC grantee partner Magic Bus's Sport for Development program.</t>
  </si>
  <si>
    <t>This program, whose name means "foundation" in Hindi, enables youth to make informed choices by generating awareness of livelihood options. Based on a philosophy that handing out jobs and services to underprivileged youth will not result in sustainable change, Neenv emphasizes increasing participants' employability and skills foundation rather than merely securing employment opportunities for them. The program implements skills-based and vocational courses on subjects such as computers, spoken English, and fabric painting. Over the long term, SAHER hopes to build a model whereby Neenv can be a self-sustaining program owned and managed by youth from the community.</t>
  </si>
  <si>
    <t>SAHER reached a large number of children directly and indirectly through its annual Peace Week and sports meet events in Year 3. SAHER was not able to hold these events last year, resulting in decreased numbers of children served.</t>
  </si>
  <si>
    <t>Akanksha Foundation</t>
  </si>
  <si>
    <t>1664.02</t>
  </si>
  <si>
    <t>Following the destruction of the Babri Mosque in Ayodhya, in the state of Uttar Pradesh, by a fanatical Hindu mob on December 6, 1992, a series of riots spread throughout Mumbai and left 1,400 people dead. For months, violence spread, especially to newly urbanized areas like the Mumbai suburb of Jogeshwari, where a dense population of approximately 500,000 people experienced communal violence and mob frenzy. After the violence ended, deep scars of alienation, discrimination, and mistrust lingered, leaving the communities deeply fractured. Now, more than 15 years after the riots, many youth in Jogeshwari continue to suffer from insecurity, low morale, inadequate educational facilities, and a lack of job opportunities. In this social climate, few organizations or initiatives take the necessary two-pronged approach of trying to calm communal tensions and build cross-community relationships while working simultaneously to advance the economic status of youth through increased access to knowledge, information, and livelihood opportunities.</t>
  </si>
  <si>
    <t>Since 1997, Society for Awareness, Harmony and Equal Rights (SAHER) has been mobilizing and working with youth aged 14 to 21 in Jogeshwari, with the mission of accepting differences and promoting equal rights, justice, and social peace. A holistic approach is used to address the root causes of tension by building synergy between communities, strengthening resilience among communities for peaceful coexistence, and providing youth with opportunities to make informed life choices. SAHER implements three programs: Parwaaz guides youth on journeys of self-exploration; Neenv focuses on critical issues surrounding youth; and Mohalla Hamaara conducts research studies, responds to the immediate needs of the community, and builds the capacity of SAHER's staff. Like many of his Muslim peers from Jogeshwari, Sheikh Masood Akhtar, founder and director of SAHER, was a victim of police harassment resulting from religious tensions. His establishment of an interreligious cricket team to productively transcend Hindu-Muslim boundaries led to the creation of SAHER, and also led to his work with GFC grantee partner Magic Bus's Sport for Development program.</t>
  </si>
  <si>
    <t>This program, whose name means "foundation" in Hindi, enables youth to make informed choices by generating awareness of livelihood options. Based on a philosophy that handing out jobs and services to underprivileged youth will not result in sustainable change, Neenv emphasizes increasing participants' employability and skills foundation rather than merely securing employment opportunities for them. The program implements skills-based and vocational courses such as computers, spoken English, and fabric painting. Over the long term, SAHER hopes to build a model whereby Neenv can be a self-sustaining program owned and managed by youth from the community.</t>
  </si>
  <si>
    <t>SAHER reached a large number of children directly and indirectly through its annual two-day Interschool Sports Meet, which was combined with Peace Week last year, increasing the number of children directly and indirectly served.</t>
  </si>
  <si>
    <t>1677.02</t>
  </si>
  <si>
    <t>Society for Education and Action</t>
  </si>
  <si>
    <t>SEA promotes school enrollment and retention for children in the impoverished fishing communities south of Chennai, preventing their initial or continued work on fishing boats or docks.</t>
  </si>
  <si>
    <t>SEA's motivation and recreation centers reduce child labor practices in the fishing communities, ease the transition to school for dropouts, help school going children to succeed in school, and encourage community involvement in local education issues.</t>
  </si>
  <si>
    <t>On the coast of Tamil Nadu, families have traditionally supported themselves through fishing and salt panning. By the age of 10, many boys begin to work alongside their fathers, catching fish on the open water, while young girls are responsible for unloading, cleaning, drying, and selling the fish on the shore. Because of the poor quality of the homemade boats, small boys are susceptible to drowning, especially during storms and monsoon seasons; girls suffer physical injuries from carrying heavy loads of fish and from cutting themselves with the dirty knives used to clean the fish; and both boys and girls experience skin irritations and infections due to the salt, lack of hygiene, and harsh outdoor conditions. High levels of poverty and lack of awareness mean many families do not send their children to school, preferring instead to use their extra labor to boost the family's income. In addition, schools serving these poor coastal communities are understaffed, undersupplied, and neglected by the government.</t>
  </si>
  <si>
    <t>Founded in 2000, Society for Education and Action (SEA) is dedicated to removing children from the fishing industry's hazardous working conditions by ensuring school enrollment and retention of school-age children within the fishing communities near Mamallapuram. SEA also works to generate community awareness of children's rights. Through a mothers' council for improvement of local primary education, the strengthening of the parent-teacher organization affiliated with local government schools, and regular public meetings with teachers and local officials, SEA strives to give community members the skills they need to hold government schools responsible for providing quality education to all children. SEA also operates motivation and recreation centers for school-age children. Founder and director S. Desingu, who was born and raised in this community and continues to support his family by fishing, began coordinating nonformal education programs after completing his secondary education. He has since received a bachelor's degree in psychology from Madras Open University and official certification as a multipurpose health worker.</t>
  </si>
  <si>
    <t>SEA has faced challenges in maintaining its programs due to withdrawal of tsunami focused funding.</t>
  </si>
  <si>
    <t>SEA's funding increased dramatically after the tsunami, but it has recently struggled as tsunami focused funding is no longer available.</t>
  </si>
  <si>
    <t>13351</t>
  </si>
  <si>
    <t>Society for Participatory Integrated Development</t>
  </si>
  <si>
    <t>SPID successfully expanded its program to more children and women this year. They relocated to a larger space in order to provide shelter to a larger number of children. Specifically, in terms of it's expenditure budget, SPID has grown by ~194%. The organization has also gained national visibility and has been recognized by the Department of Women and Child Development, GNCT of Delhi and Delhi Commission for Women. SPID was also given a seat on a state level committee on Child Rights. Ms Lalitha S.A., Vice President of SPID received an award from Union Cabinet Minister for Women &amp; Child Development, Mrs Maneka Gandhi, for her work with women and children of women in Prostitution (GB road, Delhi).</t>
  </si>
  <si>
    <t xml:space="preserve">The program staff are following up with the grantee partner about the decrease in children served. </t>
  </si>
  <si>
    <t>Number of children demonstarting improved self-esteem</t>
  </si>
  <si>
    <t>AIDS Health Care Foundation/India Cares</t>
  </si>
  <si>
    <t>U.S.A</t>
  </si>
  <si>
    <t>DWCD of GNCT of Delhi</t>
  </si>
  <si>
    <t>Vigyan Foundation/ Ford Foundation</t>
  </si>
  <si>
    <t>India/UK</t>
  </si>
  <si>
    <t>ARMMAN</t>
  </si>
  <si>
    <t>13046</t>
  </si>
  <si>
    <t xml:space="preserve">salaries, rent, and transportation for children's activities. </t>
  </si>
  <si>
    <t>Society for Participatory Integrated Development (SPID) facilitates sustainable development by empowering vulnerable communities, especially sex workers, through a rights-based approach that focuses on developing gender equality and promoting children’s rights while addressing basic needs in the areas of health, education, water, and sanitation.</t>
  </si>
  <si>
    <t>GFC supports SPID’s nonformal education and safe spaces program for children of sex workers, which provides holistic early childhood education for younger children, vocational training in tailoring and embroidery for adolescent girls, age-appropriate immunizations, nutritious food, and exposure visits.</t>
  </si>
  <si>
    <t>SPID successfully expanded its program to more children and women this year. They relocated to a larger space in order to provide shelter to a larger number of children. Specifically, in terms of it's expenditure budget, SPID has grown by ~51%. The organization has also gained national visibility and has been recognized by the Department of Women and Child Development, GNCT of Delhi and Delhi Commission for Women. SPID was also given a seat on a state level committee on Child Rights. Ms Lalitha S.A., Vice President of SPID received an award from Union Cabinet Minister for Women &amp; Child Development, Mrs Maneka Gandhi, for her work with women and children of women in Prostitution (GB road, Delhi).
SPID.</t>
  </si>
  <si>
    <t>DWCD, Government of Delhi</t>
  </si>
  <si>
    <t>AIDS Healthcare Foundation</t>
  </si>
  <si>
    <t>Vigyan Foundation</t>
  </si>
  <si>
    <t>12759</t>
  </si>
  <si>
    <t>salaries, rent, and transportation for children’s activities.</t>
  </si>
  <si>
    <t>SPID’s score for fundraising decreased after the first year as the organization developed a better understanding of how to use the tool.</t>
  </si>
  <si>
    <t xml:space="preserve">  </t>
  </si>
  <si>
    <t>12219</t>
  </si>
  <si>
    <t>salaries, rent, communications materials, and administrative costs.</t>
  </si>
  <si>
    <t>The staff at SPID were able to attend training workshops for ML&amp;E, and their increased capacity is reflected in the OCI score. GFC is in discussion with SPID to clarify the extent of expertise gained through the trainings.</t>
  </si>
  <si>
    <t>GFC is in discussion with the executive director of SPID to understand the fluctuations in program outcome statistics.</t>
  </si>
  <si>
    <t>AIDS Health Care Organization</t>
  </si>
  <si>
    <t>Mission Convergece</t>
  </si>
  <si>
    <t>11767</t>
  </si>
  <si>
    <t xml:space="preserve">Society for Participatory Integrated Development (SPID) facilitates sustainable development by empowering vulnerable communities, especially sex workers, through a rights-based approach that focuses on developing gender equality and promoting children's rights while addressing basic needs in the areas of health, education, water, and sanitation. </t>
  </si>
  <si>
    <t>GFC supports SPID's nonformal education and safe spaces program for children of sex workers, which provides holistic early childhood education and age-appropriate immunizations for children aged 6 and under, nutritious food, and exposure visits.</t>
  </si>
  <si>
    <t>The G.B. (Garstin Bastion) Road area of New Delhi is notorious for prostitution and is the largest and oldest red-light district in the capital. It is estimated that there are 4,000 sex workers in over 100 brothels on G.B. Road. Most of the sex workers are trafficked, forced into prostitution by family members, or sold for sex work. Ninety-five percent of the sex workers' earnings are taken by their "controllers," leaving barely enough for the sex workers and their children to survive. Children of sex workers have little or no access to education or basic services and face stigmatization from society. The majority of the children have no fathers, and some are abandoned on the streets. Children are frequently forced into prostitution at an early age, and they have extremely limited opportunities to break the cycle of prostitution.</t>
  </si>
  <si>
    <t>Founded in 2004, the Society for Participatory Integrated Development (SPID) strives to facilitate sustainable development by empowering vulnerable communities. SPID utilizes a rights-based approach in its work with communities, focusing on developing gender equality and promoting children's rights while addressing basic needs in the areas of health, education, water, and sanitation. The organization's programs include nonformal education and safe spaces for children of sex workers and a gender resource center that provides vocational training for youth, especially girls. In addition, SPID operates an educational and vocational center for children of weavers in Varanasi. SPID is a member of various networks, including the Forum for Crèches and Child Care Services in both Uttar Pradesh and New Delhi and the Child Rights Watch Group in New Delhi. Director Awadhesh Yadav has experience working with several NGOs in India and specializes in early childhood care and development and children's rights.</t>
  </si>
  <si>
    <t>The organization provides holistic early childhood education and age-appropriate immunizations for children aged 6 and under. Adolescent girls between the ages of 14 and 24 receive vocational training in tailoring and embroidery, and SPID assists in linking them to markets to help them earn a living. The organization also conducts sexual and reproductive health trainings for adolescent girls. Children of all ages receive nutritious food daily in the center and participate in exposure visits to historical sites and other areas of New Delhi. SPID also runs a nonformal education center in Varanasi, with the goal of transitioning children of weavers, especially girls, into formal schools.</t>
  </si>
  <si>
    <t>SPID is serving an extremely vulnerable and stigmatized population and is one of the few NGOs working with children of sex workers in the G.B. Road area, due to the exceptionally dangerous situation there. Girls forced into sex work at a young age have extremely limited life options and minimal or no access to basic services, and they lack linkages to the outside world. Without SPID, the children living in this area would not have access to any services and would likely end up as sex workers themselves. The organization is fairly nascent, has a small budget, and has not received funding from a US-based institutional funder, and this would be an ideal entry point for GFC. SPID is innovative in its approach, which empowers vulnerable populations by developing the capacity of beneficiaries as well as local communities.</t>
  </si>
  <si>
    <t>Aide et Action</t>
  </si>
  <si>
    <t>Latin American Asian and American Housing Society</t>
  </si>
  <si>
    <t>Chile</t>
  </si>
  <si>
    <t>Padem</t>
  </si>
  <si>
    <t>1681.04</t>
  </si>
  <si>
    <t>Society Undertaking Poor People's Onus for Rehabilitation</t>
  </si>
  <si>
    <t>SUPPORT provides treatment and rehabilitation for child drug users through residential shelters that give boys and girls shelter, food, healthcare, vocational training, and education as part of their rehabilitation.</t>
  </si>
  <si>
    <t>Our grant supports the boys' rehabilitation center, which offers detoxification, rehabilitation, counseling, education, and vocational training programs and works to reunite rehabilitated children with their families while continuing to monitor them for up to a year.</t>
  </si>
  <si>
    <t>In August 2009, the Indian government acknowledged that the number of street children in the country was rising.According to UNICEF, India is home to the world's largest population of street children, estimated at over 18 million. One of the most marginalized sectors of society, street children are exposed to some of the worst forms of insecurity and abuse. A 2007 study by India's Ministry of Women and Child Development found that 53 percent of these children face one or more forms of sexual abuse. With no safety net or support structures, street children are vulnerable to hunger, violence, sexual exploitation, and crime. Some turn to sex work to make a living; most survive through begging or stealing; and many are lured into drug use to escape from their world of misery. A taste of alcohol, a sniff of glue, or a shot of heroin that provides temporary shelter can quickly spiral into a permanent trap. The practice of injecting drugs and sharing needles inevitably puts these children at a much higher risk of contracting diseases, especially HIV.</t>
  </si>
  <si>
    <t>Started in 1985 by local college students working on the issue of drug abuse among students, Society Undertaking Poor People's Onus for Rehabilitation (SUPPORT) has since grown to become one of the leading organizations specializing in drug rehabilitation for street children. Tackling the problems of drug abuse and HIV/AIDS in street children since 1992, it opened its first rehabilitation center in 1997 and now has two rehabilitation centers (one for girls and one for boys), a detoxification center, a drop-in center for street children, and a vocational training center. Utilizing an interdisciplinary approach that includes physical and emotional therapy and rehabilitation, SUPPORT also offers longer-term services for the overall development of the children, including nonformal education, vocational training, and job placement. It promotes a peer education model, where youth who have undergone rehabilitation with SUPPORT are trained as peer educators and work with new and incoming children as counselors, teachers, or medical staff. Director Sujata Ganega has over 20 years of work experience in this area.</t>
  </si>
  <si>
    <t>SUPPORT opened its first residential shelter in response to the plight of street children under the age of 16 who were abusing drugs and had no place to go for treatment. This shelter now houses 200 boys aged 6 to 19 who are undergoing detoxification and rehabilitation. Typically, children who enter the rehabilitation center will undergo anywhere from two weeks to one month of detoxification, during which time they are kept under close supervision by medical staff. For the next three to six months, they are provided with basic primary care, including counseling, health checkups, and treatment. During the rehabilitation phase, which lasts from six months to one year, they are more actively engaged in participating in group therapy sessions and activities such as sports, reading, and learning. Toward the end of their rehabilitation, they have the option of pursuing either conventional education or vocational training. Where feasible and appropriate, SUPPORT works to reunite the children with their families and continues to monitor these children for up to a year.</t>
  </si>
  <si>
    <t>ING Vysya Bank Foundation</t>
  </si>
  <si>
    <t>1681.03</t>
  </si>
  <si>
    <t>Our grant supports the boys' rehabilitation center, which offers detoxification, rehabilitation, counseling, education, and vocational training programs and works to reunite the children with their families while continuing to monitor rehabilitated children for up to a year.</t>
  </si>
  <si>
    <t>In August 2009, the Indian government acknowledged that the number of street children in the country was rising. According to UNICEF, India is home to the world's largest population of street children, estimated at over 18 million. One of the most marginalized sectors of society, street children are exposed to some of the worst forms of insecurity and abuse. A 2007 study by India's Ministry of Women and Child Development found that 53 percent of these children face one or more forms of sexual abuse. With no safety net or support structures, street children are vulnerable to hunger, violence, sexual exploitation, and crime. Some turn to sex work to make a living; most survive through begging or stealing; and many are lured into drug use to escape from their world of misery. A taste of alcohol, a sniff of glue, or a shot of heroin that provides temporary shelter can quickly spiral into a permanent trap. The practice of injecting drugs and sharing needles inevitably puts these children at a much higher risk of contracting diseases, especially HIV.</t>
  </si>
  <si>
    <t>Started in 1985 by local college students working on the issue of drug abuse among students, Society Undertaking Poor People's Onus for Rehabilitation (SUPPORT) has since grown to become one of the leading organizations specializing in drug rehabilitation for street children. Tackling the problems of drug abuse and HIV/AIDS in street children since 1992, it opened its first rehabilitation center in 1997 and has since expanded to include two rehabilitation centers (one for girls and one for boys), a detoxification center, a drop-in center for street children, and a vocational training center. Utilizing an interdisciplinary approach that includes physical and emotional therapy and rehabilitation, SUPPORT also offers longer-term services for the overall development of the children, including nonformal education, vocational training, and job placement. It promotes a peer education model, where youth who have undergone rehabilitation with SUPPORT are trained as peer educators and work with new and incoming children as counselors, teachers, or medical staff. Director Sujata Ganega has over 20 years of work experience in this area.</t>
  </si>
  <si>
    <t>There is inconsistency in the numbers provided in the metrics section and the proposal; we are in conversation with SUPPORT staff to better understand how they collect their data.</t>
  </si>
  <si>
    <t>The organization is evolving to better measure organizational growth, resulting in fluctuations in its OCI scores. Previous scores may have been inflated. This metric requires further dialogue with grantee.</t>
  </si>
  <si>
    <t>ICICI Bank</t>
  </si>
  <si>
    <t>ING Vysya Bank</t>
  </si>
  <si>
    <t>10577</t>
  </si>
  <si>
    <t>13301</t>
  </si>
  <si>
    <t>SOHAY</t>
  </si>
  <si>
    <t>To Help</t>
  </si>
  <si>
    <t>Over the the last 6 years, SOHAY staff have participated in 3 regioanal convenings that helped them establish strong relationships with Bangladeshi and other South Asian partners. GFC referred them for an article in The Guardian in 2016 which focused on efforts to eradicate hazardous child labor in Bangaldesh and highlighted SOHAYs work which brought them publicity on an international level. SOHAY is also benefitnig from a long-term M&amp;E consultation in Bangladesh which has helped them identify baseline indicators and impact measurement systems that will allow the organization to work in a larger coalition for policy change. They will also be receiving an OD grant this year to strengthen their fundraising capacity.</t>
  </si>
  <si>
    <t>Program staff are clarifying budget and numbers served figures with grantee partner.</t>
  </si>
  <si>
    <t>Ms Wei li Quek</t>
  </si>
  <si>
    <t>12975</t>
  </si>
  <si>
    <t>SOHAY works with poor, disadvantaged, and impoverished communities in six urban slums in Dhaka to provide education, vocational and skills training, and health programs to enhance the capacity of the community and to help eradicate poverty.</t>
  </si>
  <si>
    <t>GFC supports SOHAY’s education program for children between the ages of 3 and 18, which uses a holistic approach to integrate the children into different levels of education based on their age and previous schooling, assists in enrolling them in school, provides preprimary lessons for school readiness, and conducts after-school sessions to help them stay motivated and to ensure school retention.</t>
  </si>
  <si>
    <t>SOHAY continued to extend its outreach in slum communities in Dhaka, reaching 6,595 vulnerable and disadvantaged children in the past year. Programs to benefit children who are involved in, or at risk of involvement in, hazardous child labor included pre-schooling sessions, nonformal education sessions, and financial support for school tuition costs. As a result of SOHAY’s coaching, mentoring, and financial support, the school dropout rate for these children fell from over 30 percent to below 3 percent. SOHAY also engaged the children in social and developmental activities to promote healthier lifestyles and gave them opportunities to learn team building and confidence by creating eight soccer teams and organizing soccer competitions for both boys and girls. SOHAY held its funding steady from the previous year, but by engaging volunteer staff, the organization was able to expand its reach in the communities it serves, thereby leading to a higher number of children served.</t>
  </si>
  <si>
    <t>Manusher Jonno Foundation (MJF)</t>
  </si>
  <si>
    <t>UKAid/CLS</t>
  </si>
  <si>
    <t>BRAC</t>
  </si>
  <si>
    <t>Bangladesh and UK</t>
  </si>
  <si>
    <t>12650</t>
  </si>
  <si>
    <t>Over the past year, SOHAY has continued to grow its budget, as well as the number of children served, by strengthening staff capacity and engaging in regional networks such as the Governance Advocacy Forum in Bangladesh. SOHAY is currently working in 23 urban development centers across Dhaka. The organization and its leadership have benefited from GFC inputs such as participation in the Nepal 2015 Knowledge Exchange, which gave SOHAY a chance to build a stronger regional network with peer organizations. GFC also facilitated an introduction to the Guardian (UK) newspaper, which resulted in a feature article highlighting SOHAY and its work to get child laborers into school. GFC has invited SOHAY to the next South Asia Knowledge Exchange in Nepal to further strengthen its internal capacity and connect it with more peer organizations.</t>
  </si>
  <si>
    <t>UKAid</t>
  </si>
  <si>
    <t>12155</t>
  </si>
  <si>
    <t>salaries, rent, educational materials, transportation, and administrative costs.</t>
  </si>
  <si>
    <t>SOHAY is slowly developing internal processes in areas such as human resources and financial management, while also cultivating a broader funding base. SOHAY has secured two additional sources of funding for the coming year that will help the organization strengthen its programs focusing on women’s economic empowerment and eliminating child labor. GFC will continue to monitor SOHAY’s progress and support the organization in increasing its capacity for governance, ML&amp;E, planning, and IT.</t>
  </si>
  <si>
    <t>SOHAY’s human resources score has risen due to a newly developed human resources policy that includes professional development for staff. SOHAY has also started implementing a financial management manual, raising its OCI score in that area.</t>
  </si>
  <si>
    <t>ActionAid-Wave Foundation-JNNPF</t>
  </si>
  <si>
    <t>UK &amp; Bangladesh</t>
  </si>
  <si>
    <t>11774</t>
  </si>
  <si>
    <t xml:space="preserve">salaries, rent, educational materials, and transportation and administrative costs. </t>
  </si>
  <si>
    <t>GFC supports SOHAY's education program for children between the ages of 3 and 18, which uses a holistic approach to integrate the children into different levels of education based on their age and previous schooling, assists in enrolling them in school, provides preprimary lessons for school readiness, and conducts after-school sessions to help them stay motivated and to ensure school retention.</t>
  </si>
  <si>
    <t>VAFWSD</t>
  </si>
  <si>
    <t>Sarah White ( Individual)</t>
  </si>
  <si>
    <t>John &amp; Patrecia Woolner (Individual Donor)</t>
  </si>
  <si>
    <t>11330</t>
  </si>
  <si>
    <t xml:space="preserve">SOHAY works with poor, disadvantaged, and impoverished communities in six urban slums in Dhaka to provide education, vocational and skills training, and health programs to enhance the capacity of the community and assist in eradicating poverty. </t>
  </si>
  <si>
    <t>GFC supports SOHAY’s education programs, which reach almost 3,000 children between the ages of 3 and 18 and use a holistic approach to integrate the children into different levels of education based on their age and previous schooling, assist in enrolling them in school, provide preprimary lessons for school readiness, and conduct after-school sessions to help them stay motivated and to ensure school retention.</t>
  </si>
  <si>
    <t>Bangladesh has a population of approximately 160 million people, 60 million of whom are children. Dhaka, the densely populated capital, has large slum populations. Although primary education in Bangladesh is free for all children, it is seldom available to children living in the slums, due in large part to inadequate numbers of schools, indirect costs that prohibit attendance, and lack of awareness of educational opportunities. UNICEF reports that less than half of all children living in slums attend school. In addition, the country is plagued with high dropout rates, with only 47 percent of enrolled students completing primary school. Access to quality education remains a particular challenge for high-risk children, including working children. It is estimated that there are 7.4 million working children aged 5 to 17 in Bangladesh. Additionally, in slum areas, one out of every five children between the ages of 5 and 14 is involved in child labor, and only 25 percent of these children are in school.</t>
  </si>
  <si>
    <t>Social Organization for Help Assistance and Yield (SOHAY) was founded in 2007 and works with poor, disadvantaged, and impoverished communities to enhance their capacity to eradicate poverty. The organization implements its education, vocational and skills training, and health programs in six urban slums in the Dhakkhin Khan area of Dhaka. SOHAY's office and 16 centers are located within the slums, and the organization utilized a research-based approach to design its programs and engage the community.  SOHAY conducted a baseline survey of the community in 2007, using five indicators (human capital, social capital, physical capital, natural capital, and financial capital) and conducted a follow-up survey in 2011 to monitor the progress the community has made in accessing services and capital. Founder and director Zamila Sultana has a master's degree in psychology with a focus on child psychology and was motivated to start SOHAY when she observed that local schools were empty while many children were working on the streets.</t>
  </si>
  <si>
    <t>SOHAY's programs reach almost 3,000 children between the ages of 3 and 18. The education program incorporates a holistic approach to integrate children into different levels of education based on their age and previous schooling. The organization works to enroll children in schools, provides preprimary lessons for school readiness, and conducts after-school sessions to help children stay motivated and in school. Since many of the children are first-generation learners with parents who cannot afford school fees and are illiterate, the organization assists the children with school fees and tutoring to ensure school retention. SOHAY's other programs include removing children from hazardous labor and enrolling them in school, and weekly mothers' meetings to provide mothers with basic literacy and parenting skills, including teaching the mothers how to read, write, and sign their name and how to create a safe environment that is conducive to helping children learn. SOHAY has effectively networked and negotiated with local healthcare providers to provide the children and their families with SOHAY health cards, which allow families to access health services at a reduced cost. Through this initiative, SOHAY has also provided 5,000 birth registration certificates to children.</t>
  </si>
  <si>
    <t>The organization actively involves the community and holistically addresses the development of the child and family, with frequent input from the community, schools, local government, and other stakeholders. SOHAY works with children and families to create demand for services, while also reaching out to schools, teachers, local healthcare providers, and local government to provide access to services. As the majority of the parents are illiterate, SOHAY engages parents and the community through mothers' meetings, which educate parents and inspire them to become invested in furthering their children's education. SOHAY is at an ideal stage to benefit from GFC's funding. The organization's budget is fairly small, and SOHAY has not been funded by a US-based donor and could greatly benefit from GFC's support, networks, and access to international donors. SOHAY would also add to a cluster of grantees in Dhaka working on education for slum children. GFC's initial grant will support salaries, educational materials, and administrative costs for the education program.</t>
  </si>
  <si>
    <t>11283</t>
  </si>
  <si>
    <t>Sophiatown Community Psychological Services</t>
  </si>
  <si>
    <t xml:space="preserve">Sophiatown Community Psychological Services (SCPS) works in the Sophiatown area of Johannesburg to provide community-based psychosocial support to vulnerable populations, including children and families affected by HIV/AIDS, women who are victims of domestic violence, and displaced populations. </t>
  </si>
  <si>
    <t>GFC supports SCPS’s arts-based therapy and counseling for refugee and migrant children and youth, which helps them develop the capacity to heal from their traumatic experiences and cope with the uncertainties that continue to engulf their lives.</t>
  </si>
  <si>
    <t>With a combination of financial and technical support from GFC over the last five years, SCPS has been able to assist over 1,700 refugee children and youth. Within this period, a number of significant improvements were noted in the beneficiaries' ability to envision and articulate desires for future success; to confront issues in their social environments; and to better manage stressful and traumatic situations. SCPS's Right to Learn program, which was introduced two years ago, has been successful in facilitating an effective process for school enrollment that has enabled over 500 refugee or migrant children and youth to enroll in school and obtain access to education. With GFC's support, over 15 support groups are providing psychosocial services for survivors of sexual and gender-based violence, some of whom are living with HIV/AIDS. In 2008, SCPS responded to the xenophobic attacks in inner-city Johannesburg by providing various forms of support to children and their families. Due to its impressive budget growth, high visibility, and enhanced staff capacity, among other factors, SCPS is currently being considered for a Maya Ajmera Sustainability Award to help implement the organization's self-initiated sustainability plan.</t>
  </si>
  <si>
    <t>Percentage of beneficiaries who demonstrate regular school attendance</t>
  </si>
  <si>
    <t>Evangelischer Entwicklungsdienst</t>
  </si>
  <si>
    <t>Stichting Porticus</t>
  </si>
  <si>
    <t>880.04</t>
  </si>
  <si>
    <t>SCPS works in the Sophiatown area of Johannesburg to provide community-based psychosocial support to vulnerable populations, including children and families affected by HIV/AIDS, women who are victims of domestic violence, and displaced populations.</t>
  </si>
  <si>
    <t>Our grant supports arts-based therapy and counseling for refugee and migrant children and youth, helping them develop the capacity to heal from their traumatic experiences and to cope with the uncertainties that continue to engulf their lives.</t>
  </si>
  <si>
    <t>According to UNHCR, South Africa is home to over 450,000 refugees and asylum seekers from neighboring countries with chronic instability, including Zimbabwe, Democratic Republic of the Congo, Burundi, and Somalia. Many of them are drawn to the safety and economic security that South Africa appears to offer. However, once in South Africa, they often experience xenophobia, exploitation, and violence. In May 2008, a wave of violence against foreigners left at least 62 people dead, and thousands of immigrants and refugees were displaced from their homes. Although statistics are unavailable, children, both accompanied and unaccompanied, make up a significant segment of the migrant and refugee population. In addition to coping with the trauma they experienced in their home countries and during their journey to South Africa, these children continue to experience trauma in their daily lives.</t>
  </si>
  <si>
    <t>Sophiatown Community Psychological Services (SCPS) provides psychosocial services to individuals, families, groups, and communities in distress. Started in the 1970s as Reginald Orsmond Counselling Services, the group reinvented itself in 2006 with the hiring of a dynamic director and the transformation of its programs from individualized therapy to community-based psychosocial interventions. Today, SCPS offers programs that are appropriate to the social, economic, and cultural realities of its beneficiaries. The Community Healing Programme runs innovative group therapy sessions for victims of domestic violence, people living with HIV/AIDS, children infected or affected by HIV/AIDS, and displaced children. SCPS also offers evening counseling services and trains community members and caregivers, including former beneficiaries of its services, in basic counseling to ensure its work is rooted in the community. Director Johanna Kistner is a professional psychologist with extensive experience in community-based psychosocial interventions.</t>
  </si>
  <si>
    <t>SCPS began its work with refugees through the Suitcase Project, an initiative that targets unaccompanied minors. Violence against foreigners compelled the organization to expand its programs to include accompanied refugee children and their families. SCPS provides arts-based individual therapy, group counseling, and psychosocial support to 400 refugee children, helping them develop skills and tools to heal from their traumatic experiences and to cope with the uncertainties that continue to engulf their lives. SCPS conducts home visits to provide individualized support to displaced children in their home environments.</t>
  </si>
  <si>
    <t>880.03</t>
  </si>
  <si>
    <t>According to the government of South Africa, the country is home to somewhere between 360,000 refugees and asylum seekers from neighboring countries with chronic instability, including Zimbabwe, Democratic Republic of the Congo, Burundi, and Somalia. Many of them are drawn to the safety and economic security that South Africa appears to offer. However, once in South Africa, they often experience xenophobia, exploitation, and violence. In May 2008, a wave of violence against foreigners left at least 62 people dead, and thousands of immigrants and refugees were displaced from their homes. Although statistics are unavailable, children, both accompanied and unaccompanied, make up a significant segment of the migrant and refugee population. In addition to coping with the trauma they experienced in their home countries and during their journey to South Africa, these children continue to experience trauma in their daily lives. All too often, they have limited outlets to cope with these experiences.</t>
  </si>
  <si>
    <t>Sophiatown Community Psychological Services (SCPS) provides psychosocial services to individuals, families, groups, and communities in distress. Started in the 1970s as Reginald Orsmond Counselling Services, the group reinvented itself in 2006 with the hiring of a dynamic director and the transformation of its programs from individualized therapy to community-based psychosocial interventions. Today, SCPS offers programs that are appropriate to the social, economic, and cultural realities of its beneficiaries. The Community Healing Programme runs innovative group therapy sessions for victims of domestic violence, people living with HIV/AIDS, children infected or affected by HIV/AIDS, and displaced children. The organization also offers after-hours counseling services and trains community members and caregivers, including former beneficiaries of its services, in basic counseling to ensure its work is rooted in the community. The director, Johanna Kistner, is the mother of two HIV-positive children and is a professional psychologist with extensive experience in community-based psychosocial interventions.</t>
  </si>
  <si>
    <t>SCPS began its work with refugees through the Suitcase Project, an initiative that targets unaccompanied minors. The 2008 waves of violence against foreigners compelled the organization to expand its programs to include accompanied refugee children and their families, many of whom were displaced within Johannesburg as a result of the attacks. Currently, SCPS provides arts-based individual therapy, group counseling, and psychosocial support to 400 refugee children, helping them develop skills and tools to heal from their traumatic experiences and to cope with the uncertainties that continue to engulf their lives. Just recently, SCPS integrated home visits into its work to provide individualized support to displaced children in their home environments.</t>
  </si>
  <si>
    <t>SCPS's budget growth reflects an increase in funding from the organization's existing donors.</t>
  </si>
  <si>
    <t>13010</t>
  </si>
  <si>
    <t>South Kolkata Hamari Muskan</t>
  </si>
  <si>
    <t>South Kolkata Hamari Muskan strives to reduce the incidence of human trafficking, especially for women and children in the red-light district of Kolkata, by empowering them to realize their rights to survival, development, and protection from exploitation and abuse.</t>
  </si>
  <si>
    <t>GFC supports the organization’s day center, which provides a safe space for children of sex workers; offers counseling, nonformal education for out-of-school children, and academic support for school-going children; and incorporates a therapeutic model of intervention to address any abuse that the children face.</t>
  </si>
  <si>
    <t>SKHM has grown tremendously in terms of its expenditure budget and number of children directly served. This is primarily due to the establishment of two new centers at Sonagachi (South Asia’s largest red-light district) and Bowbazar. The organization worked with 111 women through its cooking and canteen management program and costume-jewelry-making initiative. SKHM also trained a group of women to start their own food business venture, called Muskan’s Mukhorochok. Additionally, 79 youth were reached through SKHM’s hospitality development program, which is a collaboration with the Institutes of Hotel Management’s Hunar Se Rozgar program, a short-term, job-oriented hospitality course. Srabani Sarkar Neogi, the founder-secretary and director of SKHM, participated in a Knowledge Exchange held in Mumbai in February 2017.</t>
  </si>
  <si>
    <t>The opening of a new shelter in Bowbazar contributed to an increase in the children served directly. Subsequently, more children joined their centers in Shonagachi.</t>
  </si>
  <si>
    <t>SKHM opened a second center in the Bowbazar area of Kolkata. This lead to an increase in the number of children served as well as an increase in expenditure on nutrition, teacher salaries, extracurricular activies, and shelter supplies.</t>
  </si>
  <si>
    <t>Aide-et-Action</t>
  </si>
  <si>
    <t>Stop Hunger</t>
  </si>
  <si>
    <t>Solargise</t>
  </si>
  <si>
    <t>ING Vyasa</t>
  </si>
  <si>
    <t>12652</t>
  </si>
  <si>
    <t>staff salaries and the salary of a psychotherapist.</t>
  </si>
  <si>
    <t>South Kolkata Hamari Muskan has grown in terms of its budget and impact in the community by taking advantage of mentoring from graduated GFC partner Kolkata Sanved, as well as referrals by GFC staff for fundraising opportunities. South Kolkata Hamari Muskan received an organizational development award from GFC last year to focus on strategic planning and on monitoring, learning, and evaluation, which has resulted in the organization strengthening its internal capacity in these two areas. GFC will include South Kolkata Hamari Muskan in a Knowledge Exchange later this year while also providing media engagement opportunities to further improve its regional and international visibility.</t>
  </si>
  <si>
    <t>As a result of GFC’s organizational development award, South Kolkata Hamari Muskan has been able to focus on its ML&amp;E capacity, resulting in the higher OCI score.</t>
  </si>
  <si>
    <t>Pass Exports Private Limited</t>
  </si>
  <si>
    <t>Shine a Light</t>
  </si>
  <si>
    <t>Narayani Gulab Foundation</t>
  </si>
  <si>
    <t>None</t>
  </si>
  <si>
    <t>12331</t>
  </si>
  <si>
    <t>salaries, school supplies, and operational costs of the day center.</t>
  </si>
  <si>
    <t>South Kolkata Hamari Muskan continues to improve the quality and reach of their programming in an extremely challenging environment. The organization has developed a successful way to monitor and evaluate the holistic development of the children they work with and has plans to work with research institutions to share their approach and results. South Kolkata Hamari Muskan also began innovative group counseling sessions with the adult males in the community in the past six months, ensuring the healthy development of their children and long-term community change. They are deeply embedded in the civil society of Kolkata and continue to learn from other GFC partners there. In the coming year, South Kolkata Hamari Muskan will benefit from GFC inputs around increased visibility and leveraging in order to develop a strategic plan and to ensure their long term financial stability.</t>
  </si>
  <si>
    <t>Hamari Muskan has achieved steady organizational growth by learning from other GFC partner organizations in India.</t>
  </si>
  <si>
    <t>11874</t>
  </si>
  <si>
    <t xml:space="preserve">South Kolkata Hamari Muskan strives to reduce the incidence of human trafficking, especially for women and children in the red-light district of Kolkata, by empowering them to realize their rights to survival, development, and protection from exploitation and abuse. </t>
  </si>
  <si>
    <t>ING VYASA</t>
  </si>
  <si>
    <t>PASS COMMUNICATION</t>
  </si>
  <si>
    <t>11521</t>
  </si>
  <si>
    <t>salaries, nutritional supplements, and operating costs.</t>
  </si>
  <si>
    <t>GFC supports the day center, which provides a safe space for children of sex workers; offers counseling, nonformal education for out-of-school children, and academic support for school-going children; and incorporates a therapeutic model of intervention to address any abuse that the children face.</t>
  </si>
  <si>
    <t>11177</t>
  </si>
  <si>
    <t>Hamari Muskan strives to reduce the incidence of human trafficking, especially for women and children in the red-light district of Kolkata, by empowering them to realize their rights to survival, development, and protection from exploitation and abuse.</t>
  </si>
  <si>
    <t>Our grant supports the day center, which provides a safe space for children of sex workers; offers counseling, nonformal education for out-of-school children, and academic support for school-going children; and incorporates a therapeutic model of intervention to address any abuse that the children face.</t>
  </si>
  <si>
    <t>The red-light area of Kolkata is home to not only over 60,000 brothel-based women and girl sex workers, but also traffickers, pimps, and organized-crime members, but to thousands of children as well. These children may have been born to sex workers, been brought into the district by traffickers, or simply migrated with their families from poor rural areas into the city in search of work.  These children are exposed countless dangers and deprivations on a daily basis in addition to abject poverty.  Boys and girls alike are highly vulnerable to sexual exploitation, physical abuse, and trafficking. Due to the taboo surrounding discussions of sex-related issues, most cases of sexual abuse go unaddressed, leaving children to deal with such situations on their own. As the easternmost state in India, with long, unprotected borders with Nepal, Bangladesh, and Bhutan, West Bengal has become a convergence point for human trafficking, particularly in women and children.</t>
  </si>
  <si>
    <t>Founded in 2010, South Kolkata Hamari Muskan strives to reduce the incidence of human trafficking, particularly for women and children. The organization works with children living in the red light district of Kolkata and empowers them to realize their right to survival, development, and protection from exploitation and abuse. Hamari Muskan's programs build children's confidence so they are equipped with the education and skills to pursue other career and do not become trapped in sex work. The organization partners with several local and international NGOs including Apne Aap Women Worldwide and is a member of the Child Welfare Committee of Kolkata. Director Srabani Sarkar is one of the founding members and has over fifteen years of experience working for the rehabilitation of children and adolescent girls.</t>
  </si>
  <si>
    <t>The day care center provides a safe space for children of sex workers. The center utilizes a therapeutic model of intervention which incorporates play therapy sessions, trauma reduction therapy, art therapy, and dance movement therapy. Additionally, children group and individualized counseling sessions to address any abuse they may be facing. Non-formal education is provided to out of school children to help them mainstream into government schools. Children aged 4 to 14 who are enrolled in school receive academic support. Hamari Muskan works with adolescent girls aged 12 to 20 to empower them through education, leadership and life skills and vocational training, and legal education. Mothers of the children are engaged through bimonthly meetings. Hamari Muskan also conducts anti-trafficking campaigns at the community level.</t>
  </si>
  <si>
    <t>13207</t>
  </si>
  <si>
    <t>Sports and Leadership Training Academy</t>
  </si>
  <si>
    <t>Sports and Leadership Training Academy (SALT) offers alternatives to unsafe activities and facilitates the holistic development of children and youth through its community-based soccer programs.</t>
  </si>
  <si>
    <t>GFC supports the Mighty Girls program, which seeks to prevent individual cases of human trafficking by empowering and supporting at-risk girls aged 14 to 18 through sports and by providing them with a safe space, scholarships, daily supplemental education classes, tutoring, and leadership development training.</t>
  </si>
  <si>
    <t>Due to changes in government regulations and SALT's risk assessment, the Mighty Girls home is being closed. Five of the girls will stay at our Mighty Girls center which doubles as the office space for their last year of High School. The remaining girls will return to their communities and to their families, attending public school and receiving tutoring from SALT partner organizations (Children's Future International, Brightstart Learning), while spending their weekends at the Mighty Girls center. Staff will follow the girls' wellbeing and academic performance closely. The benefits of this shift includes: a.) increased range and reach in operations.for SALT b.) the girls becoming real role models in their own communities. c.) Less dependency on SALT Academy from families and the girls and d.) Increased family and community ties. The main challenge is convincing the girls' parents that, despite these changes, SALT will still adequately support their child. By providing the girls with uniforms, textbooks and learning materials, as well as a small allowance for Life Skills coaching , SALT believes it will retain all of the girls. 
The long-term vision is to expand the Mighty Girls Program following this model - without breaking familial and community ties. The landscape for girls football in Cambodia has changed and SALT has to transition into this model.  The target is to have 40 Mighty Girls before the end of the year.
The Football For Development program will maintain the same format, with added small Life Skills interventions. This will allow SALT to create indicators for M&amp;E while having a greater benefit than just organized football tournaments and football-related workshops.
SALT are also placing emphasis on one-time workshops and activities like a Self-Defence workshop for over 140 girls, which will now be an annual occurence. Diversifying into different sports (with ultimate frisbee and badminton in mind) is on our agenda through the organization of short tournaments and workshops</t>
  </si>
  <si>
    <t>Organizational restructuring has reduced the number of children in the SALT soccer leagues.</t>
  </si>
  <si>
    <t>The significant decrease in the expenditure budget is due to one funder withdrawing to diversify its portfolio and another funder reducing its support by about $10,000 over the last year.</t>
  </si>
  <si>
    <t>Percentage of girls in the education programs who transitioned to the next grade level</t>
  </si>
  <si>
    <t>Football For Hope</t>
  </si>
  <si>
    <t>Gerschenke Der Hoffnung</t>
  </si>
  <si>
    <t>English Premier League</t>
  </si>
  <si>
    <t>GB</t>
  </si>
  <si>
    <t>Women Win</t>
  </si>
  <si>
    <t>Garden Of Hope</t>
  </si>
  <si>
    <t>12862</t>
  </si>
  <si>
    <t>salaries, rent, and tuition.</t>
  </si>
  <si>
    <t>This past year, SALT continued to advance in the areas of project development and organizational capacity. GFC’s grant enabled SALT to sponsor 14 girls to go to the best private school in Battambang, offering them a chance to access high-quality education. In addition, SALT is now able to hire teachers for English and computer lessons. The Football Federation of Cambodia recognizes the SALT girls’ team as the top female team in the country, and the players are seen as role models both on and off the field. SALT also participated in a number of events, including one in Vietnam collaborating with the Association of Southeast Asian Nations, which strengthened the organization’s outreach capacity both within and outside of the country.</t>
  </si>
  <si>
    <t>In previous years, SALT only reported the number of girls served. However, for this past year, SALT reported all children served, both girls and boys.</t>
  </si>
  <si>
    <t>SALT hired a development manager for the organization’s communications and fundraising, resulting in improved skills and ability in the areas of fundraising and community relations.</t>
  </si>
  <si>
    <t>SALT was one of ten winners of the United Nations’ 2015 International Day of Sport for Development and Peace Video Contest. The video tells stories of SALT’s Mighty Girls program. This award improved the organization’s global reputation and recognition.</t>
  </si>
  <si>
    <t>Geschenke der Hoffnung</t>
  </si>
  <si>
    <t>Symphasis</t>
  </si>
  <si>
    <t>Barclay English Premier Leagues</t>
  </si>
  <si>
    <t>12542</t>
  </si>
  <si>
    <t>staff salaries, water, electricity, school supplies and uniforms, food, and hospital visits.</t>
  </si>
  <si>
    <t>This past year, SALT continued to strengthen its organizational capacity, specifically in the area of accounting and financial management. SALT presented on a panel about gender equity at GFC’s Southeast Asia Knowledge Exchange in June in Chiang Mai, and the organization plans to use materials and connections acquired at the Knowledge Exchange to lead a workshop on monitoring and evaluation for its staff. SALT used GFC’s grant to register participants in private schools and to provide scholarships to support their education. SALT teachers also held regular and specialized English and computer classes for the Mighty Girls participants and provided English classes and tutoring to girls on teams from rural schools. In the coming year, GFC will work with SALT to develop its internship program, creating more livelihood and educational opportunities for Mighty Girls participants once they graduate from the program.</t>
  </si>
  <si>
    <t>In the past year, SALT participants and staff were recognized internationally on several occasions. In July 2015, four staff members and four Mighty Girls participants took part in the Discover Football Festival in Berlin. SALT received training on how to advance its core mission of empowering girls through sport and redefining traditional gender roles at the first Global Member Meeting of Girls Not Brides in Casablanca in May 2015. One of the Mighty Girls participants was a finalist for the Asian Girls Rights Awards and was selected to be an Asian Girl Ambassador for International Girl Day celebrations in Taiwan, and the Mighty Girls players received an award from the Battambang provincial governor for winning the National High School Football Tournament of Cambodia.</t>
  </si>
  <si>
    <t>GdH</t>
  </si>
  <si>
    <t>Berlin, Germany</t>
  </si>
  <si>
    <t xml:space="preserve">Women Win ( WW)  	</t>
  </si>
  <si>
    <t>Amsterdam, Netherland</t>
  </si>
  <si>
    <t xml:space="preserve">Football For Hope ( FFH) 	</t>
  </si>
  <si>
    <t xml:space="preserve">Asian Football Development Project  (AFDP)	</t>
  </si>
  <si>
    <t xml:space="preserve">Credit Swiss bank  	</t>
  </si>
  <si>
    <t>12212</t>
  </si>
  <si>
    <t>teacher salaries, computer classes, school fees, scholarships, school supplies, and books.</t>
  </si>
  <si>
    <t>SALT is actively strengthening its network both locally and internationally, participating in the Asian Football Development Project and the Football for Hope program and connecting with local networks such as Hope for Cambodian Children and the Khmer Center for Development. In May 2014, the Asian Football Confederation (AFC) selected SALT as a recipient of the Dream Asia Movement, noting SALT’s excellence and capacity. The U-14 Girls’ National Team competed in the AFC Girls Regional Championship in Vietnam in 2014 and 16 of the 20 players for the team were trained and educated by SALT, including 10 of the 11 players in the starting lineup.</t>
  </si>
  <si>
    <t>Geschenke-der-Hoffnung organization</t>
  </si>
  <si>
    <t>Asian Football Development Project</t>
  </si>
  <si>
    <t>Women Win organization</t>
  </si>
  <si>
    <t>Amsterdam</t>
  </si>
  <si>
    <t>Credit Swisse bank</t>
  </si>
  <si>
    <t>11794</t>
  </si>
  <si>
    <t>staff salaries, operational expenses, and educational expenses for the Mighty Girls program.</t>
  </si>
  <si>
    <t xml:space="preserve">Sports and Leadership Training Academy (SALT) offers alternatives to unsafe activities and facilitates the holistic development of children and youth through its community-based soccer programs. </t>
  </si>
  <si>
    <t>Cambodia is one of the poorest countries in the world, with about 40 percent of the population living on less than $1.25 per day. The global economic crisis further deepened poverty levels, particularly in Battambang, the second-largest city in Cambodia, which reported 30 percent unemployment in 2009. The lack of employment opportunities leaves children and youth vulnerable to drug abuse and gang involvement and encourages emigration. Large numbers of children and youth migrate in search of opportunity to other cities and, increasingly, across the border to Thailand. Every month, the Thai police expel between 800 and 1,000 Cambodians, 50 percent of whom are children. Of these children, roughly 100 are unaccompanied minors, and many of them have been trafficked. Girls, especially uneducated girls from rural areas, are at particular risk for trafficking.</t>
  </si>
  <si>
    <t>Founded in 2006, Sports and Leadership Training Academy (SALT) develops young leaders through a community-based soccer league, incorporating life skills lessons, vocational training, and community engagement. The organization also has a particular focus on promoting girls' empowerment through sports, which is evident in everything from its targeted adolescent girls' programming to its requirement that communities form at least one girls' team in order to join SALT's leagues. SALT is a streetfootballworld network member and was selected by the Asian Football Confederation to receive support as part of the Dream Asia Movement. Executive director Sam Schweingruber is a former Swiss soccer player who came to Cambodia in 2003 to play professional soccer and, noting the lack of opportunities for Cambodian children and youth, was motivated to use the power of soccer to combat trafficking, drug use, and gang membership. He was awarded an honorary medal by the Cambodian government for his achievements in using soccer for development. Except for Schweingruber, SALT's staff members are Cambodian, and most are recruited through SALT's vocational training program, which identifies and trains young leaders in the communities the organization serves.</t>
  </si>
  <si>
    <t>SALT offers alternatives to unsafe activities and provides holistic development to over 2,000 children and youth in northwestern Cambodia through a community-based soccer program. SALT's programs include weekly soccer leagues incorporating leadership development, vocational training, and lessons on life skills such as avoiding drug use; soccer outreach festivals targeting street children and other vulnerable populations; a summer-school program providing supplemental education and life skills training to help girls aged 12 to 15 successfully make the transition to middle school; and the Mighty Girls program, which aims to prevent individual cases of human trafficking by empowering and supporting adolescent girls and young women through sport. The program provides 20 to 25 girls aged 14 to 18 who are at high risk of leaving school with alternatives to unsafe migration by providing a safe space (including a dormitory for girls at particular risk), scholarships, daily supplemental education classes, tutoring, and leadership development through coaching and increasing responsibilities in outreach and summer-school management. The program also works to challenge gender norms that contribute to the low status and high vulnerability of young women by providing training and promoting excellence in soccer, a traditionally male-dominated sport, and providing strong female role models.</t>
  </si>
  <si>
    <t>SALT is a relatively new organization that has grown very quickly in terms of program reach and budget size. While SALT's soccer leagues are well established and widely recognized, the organization has only recently begun to formalize and measure the social impact of its programs, especially the Mighty Girls program, which was started in 2010. SALT's 2012 budget was inflated by a large one-time grant received from the Asian Football Development Project (AFDP). GFC's grant and capacity-building support will build on the momentum from the AFDP funding and help the organization grow into a leader in GFC's Cambodia portfolio.</t>
  </si>
  <si>
    <t>IndoChina Starfish Foundation</t>
  </si>
  <si>
    <t>Samaritan's Purse</t>
  </si>
  <si>
    <t>Asian Football Confederation</t>
  </si>
  <si>
    <t>11345</t>
  </si>
  <si>
    <t>Sree Guruvayurappan Bhajan Samaj Trust</t>
  </si>
  <si>
    <t>salaries, trainings, computers, and administrative costs.</t>
  </si>
  <si>
    <t xml:space="preserve">Sree Guruvayurappan Bhajan Samaj Trust (SGBS) delivers far-reaching benefits to economically underprivileged youth by providing education, employment, cultural enhancement, and vocational skills training. </t>
  </si>
  <si>
    <t>GFC supports the Unnati program, which offers intensive three-month-long vocational training and skills training courses in English, computers, and financial management to youth from below the poverty line to enable them to learn the necessary skills to gain employment.</t>
  </si>
  <si>
    <t>SSGBS more than doubled its budget during its five-year partnership with GFC. The organization opened six new centers in the last two years and strengthened collaborations with NGOs in Delhi and the other cities to which it expanded. Furthermore, SGBS successfully initiated an alumni network where graduates of the Unnati program are involved in the program's recruitment, interviewing, and placement process and serve as mentors and ambassadors for current students. The organization has benefited from several of GFC's value-added services, including organizational development awards focusing on developing a resource mobilization strategy and improving donor relations systems. The organization also participated in GFC's Enterprise and Learning Knowledge Exchange in 2008. SGBS has been a strong partner of GFC, has received various inputs from GFC, and is ready to graduate from GFC's support. GFC will provide any necessary support to SGBS to assist in the transition during this final year of support.</t>
  </si>
  <si>
    <t>Number of program participants successfully placed in jobs</t>
  </si>
  <si>
    <t>Adobe</t>
  </si>
  <si>
    <t>Wadhwani Foundation</t>
  </si>
  <si>
    <t>United Way of Bengaluru</t>
  </si>
  <si>
    <t>1683.04</t>
  </si>
  <si>
    <t>SGBS Trust delivers far-reaching benefits to economically underprivileged youth by providing education, employment, cultural enhancement, and vocational skills training.</t>
  </si>
  <si>
    <t>Our grant supports the Unnati program, which offers intensive three-month-long vocational training and skills training courses in English, computers, and financial management to youth from below the poverty line to enable them to learn the necessary skills to gain employment.</t>
  </si>
  <si>
    <t>Recent demographic figures reveal that 54 percent of India's 1.1 billion people are now under the age of 25. Unfortunately, according to the 2005 UNESCO statistical survey, 25 percent of the youth in the country are illiterate, and a staggering 75 percent of those who go to school drop out at some point. Often referred to as the Silicon Valley of the East, Bengaluru has almost 1 million people living in the city's 800 slums. A substantial number of slum children and youth belong to families living below the poverty line. These youth, whose family income is less than 18,000 rupees (about $439) per year, are particularly susceptible to dropping out of school and often suffer from physical and emotional impediments like malnutrition and lack of self-confidence. Faced with societal obstacles that result in slim job opportunities, and lacking both the familial support system that encourages education and the necessary vocational, financial management, and English-language skills, these youth are unlikely to have the ability to offer their future families a better life.</t>
  </si>
  <si>
    <t>Founded in 1978, Sree Guruvayurappan Bhajan Samaj Trust (SGBS) delivers far-reaching benefits to the economically underprivileged by providing education, employment, cultural enhancement, and vocational skills training. The children and youth supported under SGBS's Shiksha and Unnati programs come from the economically impoverished sectors of society. Shiksha funds the primary-education expenses of 350 children on an annual basis, while Unnati is a vocational training program aimed at unemployed youth. Through Utsav, its cultural events program, SGBS raises funds for the organization and also attracts volunteers for its other programs and social causes. Ramesh Swamy, founder and managing trustee of SGBS, has a multifaceted background. In addition to a passion for arts promotion and two decades of experience in organizing Indian cultural events, he brings years of corporate management experience to SGBS and is currently the chief executive officer of the Swamy group of companies.</t>
  </si>
  <si>
    <t>Founded by SGBS in 2003, Unnati (Improvement) is a vocational training program for 18- to 24-year-olds that enables bright and hardworking youth from below the poverty line to "learn, earn and stand tall." It offers three-month, full-day training modules for professional specializations: sales and retail, housekeeping, tailoring, business process outsourcing, and security services. Each course also provides intensive training in spoken English, computers, and financial management skills. By training and facilitating employment for 11 groups of students a year, with approximately 25 students per group, Unnati is fostering economic opportunities within the community. This cost-free intensive training is delivered by volunteer faculty drawn from a pool of Bengaluru-area academicians, managers, and professionals in various fields. Unnati also organizes career fairs to create better options for employment. The Unnati program currently operates in six centers located in Sirsi, Pune, Mysore, Ahmedabad, Ullas Nagar, and Dharvad.</t>
  </si>
  <si>
    <t>SGBS received an Organizational Development Award from GFC in 2010, and its increased capacity is reflected through higher OCI scores.</t>
  </si>
  <si>
    <t>The increase in budget in year 2 was due to dedicated funding for the construction of a new training center.</t>
  </si>
  <si>
    <t>Goldman Sachs</t>
  </si>
  <si>
    <t>Satsang Foundation</t>
  </si>
  <si>
    <t>1683.03</t>
  </si>
  <si>
    <t>Our grant supports the Unnati program, which offers intensive three-month-long vocational training and skills training courses in English, computers, and financial management to youth from below the poverty line to enable them to learn the necessary skills to gain employment</t>
  </si>
  <si>
    <t>Recent demographic trends in India reveal that 54 percent of India's 1.1 billion people are now under the age of 25. Unfortunately, according to the 2005 UNESCO statistical survey, 25 percent of the youth in the country are illiterate, and a staggering 75 percent of those who go to school drop out at some point. Often referred to as the Silicon Valley of the East, Bengaluru has almost 1 million people living in the city's 800 slums. A substantial number of slum children and youth belong to families living below the poverty line. These youth, whose family income is less than 18,000 rupees (about $439) per year, are particularly susceptible to dropping out of school and often suffer from physical and emotional impediments like malnutrition and lack of self-confidence. Faced with societal obstacles that result in slim job opportunities, and lacking both the familial support system that encourages education and the necessary vocational, financial management, and English-language skills, these youth are unlikely to have the ability to offer their future families a better life.</t>
  </si>
  <si>
    <t>Founded by SGBS in 2003, Unnati (Improvement) is a vocational training program that enables bright and hardworking youth from below the poverty line to "learn, earn and stand tall." It offers three-month, full-day training modules for professional specializations: sales and retail, housekeeping, tailoring, business process outsourcing, and security services. Each course also provides intensive training in spoken English, computers, and financial management skills. By training and facilitating employment for 11 groups of students a year, with approximately 25 students per group, Unnati is fostering economic opportunities within the community. This cost-free intensive training is delivered by volunteer faculty drawn from a pool of Bengaluru-area academicians, managers, and professionals in various fields. Unnati also organizes career fairs to create better options for employment.</t>
  </si>
  <si>
    <t>In the year 2 budget, $508,778 was dedicated funding for the construction of a new training center.</t>
  </si>
  <si>
    <t>12940</t>
  </si>
  <si>
    <t>Sri Arunodayam Charitable Trust</t>
  </si>
  <si>
    <t>Letter of inquiry; Pravah (GFC grantee partner, India)</t>
  </si>
  <si>
    <t>Percentage of children in the program who demonstrate confidence and actively participate in therapeutic services</t>
  </si>
  <si>
    <t>12645</t>
  </si>
  <si>
    <t>utilities and program expenses.</t>
  </si>
  <si>
    <t>Sri Arunodayam Charitable Trust (SA) provides protection, care, and therapy to mentally challenged and disabled children, including those abandoned by their families, in Tamil Nadu, where government resources for these children are extremely limited.</t>
  </si>
  <si>
    <t>GFC supports SA’s early intervention program, which provides individually structured interventions, systematic training, rehabilitative services, and recreational activities for mentally challenged and disabled children between the ages of 1 and 6 to build their social skills and self-reliance.</t>
  </si>
  <si>
    <t>Due to record-breaking rainfall and ensuing flooding in Chennai, SA had a challenging year. However, the organization was able to manage the crisis while keeping its core programs and organizational priorities in place. GFC supported SA with an emergency grant that allowed the organization to repair damage to its shelter homes and rehabilitate the children who had been affected. The government of Tamil Nadu recognized SA as the reception unit for all abandoned, mentally challenged children, which brought local visibility to the organization. SA successfully piloted a vocational-training center, which was established as a social enterprise and provides an alternative revenue stream for the organization. SA also raised a significant amount of unrestricted funding from GlobalGiving to provide shelter and rehabilitative support for abandoned children with mental health issues. SA’s executive director will be attending the Knowledge Exchange in Nepal this year, which will provide the organization with further networking and visibility opportunities at the regional level.</t>
  </si>
  <si>
    <t>Globalgiving Foundation</t>
  </si>
  <si>
    <t>Marc Sauquet Foundation</t>
  </si>
  <si>
    <t>Give India Foundation</t>
  </si>
  <si>
    <t>Government of Tamil Nadu</t>
  </si>
  <si>
    <t>12584</t>
  </si>
  <si>
    <t>12195</t>
  </si>
  <si>
    <t>construction of a new centralized kitchen to serve the children in SA’s three centers, in compliance with new government safety regulations.</t>
  </si>
  <si>
    <t>SA benefited from a GFC opportunity grant this past year that enabled SA staff to attend the GlobalGiving Summit on Social Media and Online Giving in Delhi. The organization has also created a revenue-generating project called Prayatna that employs and engages SA beneficiaries while supporting the organization’s growth with revenue of nearly $4,000 per year.</t>
  </si>
  <si>
    <t>SA has increased its community involvement over the past year by engaging a large base of volunteers from companies, schools, and colleges, and this is reflected in a higher score for community relations.</t>
  </si>
  <si>
    <t>Government of Tamilnadu</t>
  </si>
  <si>
    <t>Give India Foundation India</t>
  </si>
  <si>
    <t>Global Giving Foundation USA</t>
  </si>
  <si>
    <t>Marc Sauquet Foundation Spain</t>
  </si>
  <si>
    <t>11768</t>
  </si>
  <si>
    <t>salaries and medical visits.</t>
  </si>
  <si>
    <t xml:space="preserve">Sri Arunodayam Charitable Trust (SA) provides protection, care, and therapy to mentally challenged and disabled children, including those abandoned by their families, in Tamil Nadu, where government resources for these children are extremely limited. </t>
  </si>
  <si>
    <t>GFC supports SA's early intervention program, which provides individually structured interventions, systematic training, rehabilitative services, and recreational activities for mentally challenged and disabled children between the ages of 1 and 6 to build their social skills and self-reliance.</t>
  </si>
  <si>
    <t>Global Giving Foundtaion</t>
  </si>
  <si>
    <t>11341</t>
  </si>
  <si>
    <t>teachers' salaries.</t>
  </si>
  <si>
    <t>Marc Sauquet Fooundation</t>
  </si>
  <si>
    <t>10646.01</t>
  </si>
  <si>
    <t>SA provides protection, care, and therapy to mentally challenged and disabled children, including those abandoned by their families, in Tamil Nadu, where government resources for these children are extremely limited.</t>
  </si>
  <si>
    <t>Our grant supports SA's early intervention program, which provides individually structured interventions, systematic training, rehabilitative services, and recreational activities for mentally challenged and disabled children between the ages of 1 to 6 to build their social skills and self-reliance.</t>
  </si>
  <si>
    <t>Governmental and nongovernmental sources estimate that one in every ten children in India is disabled, yet communities lack the medical facilities, knowledge, and awareness to provide adequate and customized care to disabled and mentally challenged children. Many of these children are abandoned by their parents, who cannot cope with their disabilities. Marginalized by society, these children often face social stigma and ridicule from peers who are ignorant of their situations. Disabled and mentally handicapped children have few educational and rehabilitation services and are denied their basic rights. While the need to provide medical, educational, and rehabilitative services and build awareness in society is immense, the facilities for quality care, empowerment, and skill building for self-care are scarce in both rural and urban areas.</t>
  </si>
  <si>
    <t>Sri Arunodayam Charitable Trust (SA) was founded in 2002 to provide protection, care, and therapy to mentally challenged and mentally disabled children, including those abandoned by their families. Currently, 80 children reside at SA's shelter home. There are no government residential facilities for disabled children, and the government of Tamil Nadu, impressed with SA's approach and dedication, provides 450 rupees per month per child to the organization. In addition to running the shelter home, SA promotes the rights of disabled children by engaging the community in advocacy and involving them in the integration of the children into mainstream society. The organization periodically holds seminars and conducts street plays in slums, villages, and schools to raise awareness about the lives of mentally challenged children. Founder Iyyappan Subramaniyan derives inspiration from growing up with his older brother, who lived with Down Syndrome and died at the age of 13. Iyyappan was also a 2008 YouthActionNet global fellow and a Pravah Change Looms fellow.</t>
  </si>
  <si>
    <t>The early intervention program provides structured and systematic training for children between the ages of 1 and 6 who have developmental delays. Each child is assessed, and his or her disability is broadly categorized as borderline, mild, moderate, severe, or profound. Based on the assessment, goals are set for each child in such areas as fine motor skills, receptive and expressive language, reading, writing, and other basic concepts. Specially trained educators work with the children for five hours a day, engaging them in storytelling, singing songs, social skill building, and other activities. SA's curriculum is divided into two phases, the first focusing on children from birth to age 2 and the second on children from age 2 to age 6. The first phase encompasses five developmental areas: motor, self-help, language, cognition, and socialization. The second phase expands to 12 developmental areas, including fine and gross motor skills, receptive and expressive language, hygiene, reading, and writing. Children are also provided with individualized rehabilitative services, including yoga, speech therapy, and physiotherapy.</t>
  </si>
  <si>
    <t>The sudden increase in budget is due to dedicated fundraising and expenses for a new building.</t>
  </si>
  <si>
    <t>Rangoonwala Foundation</t>
  </si>
  <si>
    <t>Chennai Wellington Corporate Foundation</t>
  </si>
  <si>
    <t>10646</t>
  </si>
  <si>
    <t>SA provides support mechanism and residency programs for mentally challenged and disabled children in Tamil Nadu where government resources for these children are extremely limited and families often unable to cope with the challenges abandon them.</t>
  </si>
  <si>
    <t>The individually structured early Intervention program provides systematic training, rehabilitative services and recreational activities to children between the ages of one to six to build their social skills and self reliance.</t>
  </si>
  <si>
    <t>Marc Foundation</t>
  </si>
  <si>
    <t>12977</t>
  </si>
  <si>
    <t>Stav +</t>
  </si>
  <si>
    <t>Attitude Plus</t>
  </si>
  <si>
    <t xml:space="preserve">salaries, rent, and utilities. </t>
  </si>
  <si>
    <t xml:space="preserve">Stav + works to improve the quality of life of people living with HIV and to reduce stigmatization of and discrimination against people living with HIV through advocacy and education. </t>
  </si>
  <si>
    <t>GFC supports the HIV/AIDS prevention and education outreach program, which holds workshops and seminars for children in the community and trains youth educators to disseminate information about HIV to other community members.</t>
  </si>
  <si>
    <t xml:space="preserve">During the funding relationship with GFC, Stav + transitioned from a local organization implementing programs based on instructions from a large donor to a more mature organization that is recognized locally, nationally, and internationally for its HIV/AIDS outreach work with youth. GFC supported Stav + with capacity-building inputs and mentoring throughout this multi-year transition. Stav + staff attended GFC Knowledge Exchanges, which deepened their networks within the NGO community in Serbia. GFC supported Stav + staff to attend an international HIV/AIDS conference in South Africa, which increased the organization’s visibility with international and Serbian organizations. The organization is now exclusively focused on what it does best: working with schools and other local and national institutions to reduce stigmatization of people living with HIV and increase knowledge of reproductive and sexual health. The organization’s work continues with support from local government and recent funding from the European Union, which recognized the track record of Stav + in this field. </t>
  </si>
  <si>
    <t>The organization's expenditure budget stabilized somewhat in Year 4 due to support from the EU.</t>
  </si>
  <si>
    <t>12680</t>
  </si>
  <si>
    <t xml:space="preserve">salaries, rent, utilities, and workshop supplies. </t>
  </si>
  <si>
    <t>Stav + has been very resilient as an organization, despite losing its primary donor in 2014. Although Stav + had a small operating budget in the past year, the organization was able to keep its counseling center open, and the staff there worked with 50 youth over the course of the year. In addition, Stav + continued its educational workshops at schools, conducting eight workshops where over 350 schoolchildren gained information about HIV and reproductive health. Stav + staff also recently participated in the Knowledge Exchange in Belgrade, Serbia.</t>
  </si>
  <si>
    <t>The organization’s primary donor gave a final grant to the organization in 2014, and without GFC’s support in 2015, the total expenditures were low.</t>
  </si>
  <si>
    <t>Stav+ previously received most of its funding from the Global Fund to Fight AIDS, Tuberculosis and Malaria, but that support ended in 2014. In addition, GFC was not able to support the organization with a primary grant in 2015. Therefore, Stav + had very few resources last year. The organization did secure new funding from the European Union that began at the end of 2015. The organization’s diversity of funding still needs to be closely monitored but will be more stable in 2016 than in 2015.</t>
  </si>
  <si>
    <t>Local Government</t>
  </si>
  <si>
    <t>11890</t>
  </si>
  <si>
    <t>salaries, program costs for outreach workshops, and utilities.</t>
  </si>
  <si>
    <t>Stav + has been developing steadily as an organization, with the number of visitors to the organization’s counseling and outreach center increasing. The organization also held a higher number of workshops, attracted more volunteers, and secured more professional development opportunities for its staff. During the past year, Stav + received a GFC emergency grant to help ensure program stability during a delay in receiving funds from its largest donor. With additional inputs from GFC, particularly in leveraging and fundraising capacity, the organization should continue to move toward financial and programmatic sustainability.</t>
  </si>
  <si>
    <t>The Global Fund to Fight HIV, Tuberculosis and Malaria.</t>
  </si>
  <si>
    <t>11868</t>
  </si>
  <si>
    <t>11522</t>
  </si>
  <si>
    <t>operating costs, salaries, and utilities.</t>
  </si>
  <si>
    <t>Stav + works to improve the quality of life of people living with HIV and to reduce stigmatization of and discrimination against people living with HIV through advocacy and education.</t>
  </si>
  <si>
    <t>The Global Fund to Fight AIDS, Tuberculosis and Malaria</t>
  </si>
  <si>
    <t>11184</t>
  </si>
  <si>
    <t>Our grant supports the HIV/AIDS prevention and education outreach program, which holds workshops and seminars for children in the community and trains youth educators to disseminate information about HIV to other community members.</t>
  </si>
  <si>
    <t>Serbia, a country of 7 million, is still transitioning to democracy after the devastating wars of the 1990's. One of the most destructive elements of those wars was intolerance and hostility towards minorities. Unfortunately, despite some improvements, intolerance is still a major issue in Serbian society, and one of the minority groups that still suffers from stigmatization and discrimination is people living with HIV/AIDS. Widespread ignorance about HIV and reproductive health in general contributes to this ongoing problem. Serbian secondary schools do not currently provide reproductive health lessons, which means that Serbian students often engage in risky behavior. Before 2008, in Subotica, a multiethnic border city of 100,000, there was no organization working on reproductive health</t>
  </si>
  <si>
    <t>Stav + ("Attitude Plus") works to improve the quality of life of people living with HIV and reduce stigmatization and discrimination of people living with HIV through advocacy and education. Stav + is particularly focused on reducing stigmatization and the transmission of HIV by targeting secondary schools students through reproductive health workshops. The organization was founded in 2008 by Boris Kovacic, who is HIV +, and is known as a strong advocate for families living with HIV/AIDS.</t>
  </si>
  <si>
    <t>Stav + provides weekly psycho-social support to over twenty families living with HIV/AIDS. Thirty children in these families benefit from sessions with psychologists and social workers, while another thirty children from surrounding villages benefit from workshops and seminars conducted by Stav + staff. Stav + also conducts two-day intensive workshops at secondary schools on reproductive health and reducing stigmatization of people living with HIV/AIDS. At the end of each workshop, Stav + founder and director Boris Kovacic announces his HIV + positive status to the students. In the past year, 230 secondary students aged 15 to 18 participated in the workshops. The organization is currently training 60 youth in becoming "agents of improvement," who will go out to their communities to disseminate information about STIs and HIV.</t>
  </si>
  <si>
    <t>Global Fund to Fight AIDS, TB and Malaria</t>
  </si>
  <si>
    <t>11954</t>
  </si>
  <si>
    <t>Moscow</t>
  </si>
  <si>
    <t>Step Up</t>
  </si>
  <si>
    <t>Kate Harris (Credit Suisse)</t>
  </si>
  <si>
    <t>teacher salaries and utilities.</t>
  </si>
  <si>
    <t xml:space="preserve">Step Up provides high-quality educational opportunities to children and adults from Russian orphanages, who are systemically denied these opportunities. </t>
  </si>
  <si>
    <t>GFC supports the college preparatory and tutoring program for orphans, which helps them to prepare for entrance exams to colleges and universities and to continue with higher education.</t>
  </si>
  <si>
    <t>During its relationship with GFC, Step Up has successfully transitioned from being a project of another organization to becoming its own NGO. GFC originally funded ROOF, a Russian-American NGO, but due to changes in the Russian civil society environment, Step Up split off to become a completely independent and locally registered organization focused on helping to educate Russian youth. Step Up used a GFC organizational development award as well as staff participation in GFC Knowledge Exchanges to make sure that its "new" organization had a clear focus, a strong team, and solid planning. Although Step Up now serves fewer youth than it did as part of ROOF, its services to its beneficiaries are unmatched in Russia. The organization has several funding sources, a clear organizational structure, and a realistic plan to succeed within the difficult NGO environment in Russia.</t>
  </si>
  <si>
    <t>Number of program participants who graduated from secondary school</t>
  </si>
  <si>
    <t>11563</t>
  </si>
  <si>
    <t>teachers' salaries and staff salaries.</t>
  </si>
  <si>
    <t>Step Up was a program of the Russian Orphans Opportunity Fund (ROOF), which GFC funded as a partner beginning in 2009. GFC continued to fund Step Up when the program separated from ROOF in 2011, and since that transition period, Step Up has reinforced its identity and strengths as an independent organization that provides educational services to orphanage graduates. Step Up staff attended GFC Knowledge Exchanges in 2011 and 2012, and Step Up received a GFC organizational development award to work with a consultant for a year, during which time the organization strengthened its strategic planning and mission. Step Up has also continued to gain national recognition for its services and to increase its funding sources. Step Up is being prepared for exit, and GFC will continue to provide inputs for sustainability, leveraging, and visibility.</t>
  </si>
  <si>
    <t>Ernst &amp; Young</t>
  </si>
  <si>
    <t>ARC Foundation</t>
  </si>
  <si>
    <t>Vitol Charitable Foundation</t>
  </si>
  <si>
    <t>10245.03</t>
  </si>
  <si>
    <t>Step Up provides high quality educational opportunities to children and adults from Russian orphanages, who are systemically denied these opportunities.</t>
  </si>
  <si>
    <t>Our grant supports the college preparatory and tutoring program for orphans, which helps them to prepare for entrance exams to colleges and universities and to continue with higher education.</t>
  </si>
  <si>
    <t>Russia is the largest country in the world, sharing a border with more than ten countries. After the USSR was dissolved in 1991, many social services that had previously been offered by the communist government were suspended. This had a detrimental effect on the country's orphanage system; as pay diminished, workers became fewer, and the number of children grew. There are currently more than 800,000 orphans in Russia in three types of orphanages. Children in ordinary orphanages are deemed "normal" and attend mainstream schools. Correctional orphanages house children with learning disabilities or students from ordinary orphanages who fall behind in class. Finally, children in psycho-neurological orphanages are considered disabled and receive little actual education; upon "graduation," they are transferred to adult institutions for the rest of their lives. Many of the orphans with learning disabilities are ill-prepared for independent adult lives and turn to alcohol and drugs or engage in other risky behavior after leaving the orphanage.</t>
  </si>
  <si>
    <t>Step Up was formerly a program of GFC grantee partner Russian Orphan Opportunity Fund (ROOF). In 2010, Olga Tikhomirova, who managed the day-to-day operations of ROOF's education center for youth, along with the teachers of the program, met with ROOF's director and decided to register their program as a separate, local NGO. They immediately started rebranding and developing a new organizational style that would best serve Russian orphans and graduates of orphanages. Now they continue to provide orphanage residents and graduates of orphanages with educational opportunities, encouraging them to learn and grow, and assisting them in overcoming the disadvantages of the past and realizing their personal potential. Executive director Olga Tikhomirova was the director of ROOF's education center for five years and has a background in education, including as a teacher of children with special needs.</t>
  </si>
  <si>
    <t>According to official statistics, only 4 percent of orphanage graduates go on to higher education, compared to more than 50 percent of their peers brought up at home. The Pre-University Tutoring and Assistance to Graduates Studying at Universities program helps students in the last few years of secondary school prepare for university entrance exams and helps those already in university continue with higher education. Each student in the program creates a personal study plan and receives support and individual tutoring on specific subjects as needed. At present, there are 30 teachers working with students and young adults at Step Up's post-orphanage center on the following subjects: Russian language and literature, mathematics, economics, philosophy, physics, computer programming, English, and biology.</t>
  </si>
  <si>
    <t>Linklaters</t>
  </si>
  <si>
    <t>10245.02</t>
  </si>
  <si>
    <t>Step Up provides high-quality educational opportunities to children and adults from Russian orphanages, who are systemically denied these opportunities.</t>
  </si>
  <si>
    <t>Russia is the largest country in the world, sharing a border with more than ten countries. After the USSR was dissolved in 1991, many social services, previously offered by the communist government, were suspended. This had a detrimental effect on the country's orphanage system; as pay diminished, workers became fewer, and the number of children grew. There are currently more than 800,000 orphans in Russia in three types of orphanages. Children in ordinary orphanages are deemed "normal" and attend mainstream schools. Correctional orphanages house children with learning disabilities or students from ordinary orphanages who fall behind in class. Finally, children in psycho-neurological orphanages are considered disabled and receive little actual education; upon "graduation," they are transferred to adult institutions for the rest of their lives. Many of the former orphans with learning disabilities are ill-prepared for independent adult lives, and turn to alcohol and drugs and other risky behavior.</t>
  </si>
  <si>
    <t>The staff of Step Up was formerly part of the Russian Orphan Opportunity Fund (ROOF).  In 2010, Olga Tikhomirova, who managed the day-to-day operation of ROOF's education centre for youth, met with ROOF's director and the teachers of the program and decided to register their program as a separate, local NGO. They immediately started rebranding and developing a new organizational style that would best serve Russian orphans and graduates of orphanages. Step Up registered as a Russian NGO in October, 2010 but continued its high-quality educational opportunities for children and young adults from Russian orphanages throughout the year. The organization provides orphans and graduates of orphanages with educational opportunities and encouragement to learn and grow and assists them in overcoming the disadvantages of the past and realizing their personal potential. Executive Director Olga Tikhomirova has been director of the education centre since 2005 and has a background in education, including as a teacher of children with special needs.</t>
  </si>
  <si>
    <t>According to official statistics, only 4 percent of orphanage graduates go on to higher education, compared to more than 50 percent of their peers brought up at home. The Pre-University Tutoring and Assistance to Graduates Studying at Universities program helps students prepare for university entrance exams and continue with higher education. Each student in the program creates a personal study plan and receives support and individual tutoring on specific subjects as needed. At present, there are thirty teachers working with students at Step Up's post-orphanage center on the following subjects: Russian language and literature, mathematics, economics, philosophy, physics, computer programming, English, and biology.</t>
  </si>
  <si>
    <t>Step Up's education center was one of ROOF's programs. The number of children and youth directly served in Years 1 and 2 included all of ROOF's programs. Now that Step Up is a separate NGO, that number is lower.</t>
  </si>
  <si>
    <t>Due to its recent emergence as a separate NGO, Step Up felt that its organizational capacity diminished slightly in some areas. Step Up will receive organizational development support from GFC.</t>
  </si>
  <si>
    <t>Step Up became independent from the NGO ROOF in 2010 (Year 3). Without some of the ROOF funds, its budget decreased. The organization is making fundraising a top priority this year.</t>
  </si>
  <si>
    <t>Clifford Chance</t>
  </si>
  <si>
    <t>10245.01</t>
  </si>
  <si>
    <t>ROOF provides high quality educational opportunities to children and adults from Russian orphanages, who are systemically denied these opportunities.</t>
  </si>
  <si>
    <t>ROOF's college preparatory program for orphans helps them to prepare for entrance exams to colleges and universities as well as to continue with higher education.</t>
  </si>
  <si>
    <t>Russia is the largest country in the world, reaching across northern Eurasia and sharing a border with more than ten countries. After the USSR was dissolved in 1991, many social services, previously offered by the communist government, were suspended. This had a detrimental effect on the country's orphanage system, as pay diminished, workers became fewer, and the number of children grew. There are currently more than 800,000 orphans in Russia in three types of orphanages. Children in ordinary orphanages are deemed "normal" and attend mainstream schools. Correctional or special-needs orphanages often house children with learning disabilities or students from ordinary orphanages who fall behind in class. At correctional orphanages, education is slowed down, and when the students receive their ninth-class diplomas they are typically nearer to a mainstream fifth-class level. Finally, children in psycho-neurological orphanages are considered severely disabled and receive no education; upon "graduation," they are transferred to adult institutions for the rest of their lives.  In the 1990s, statistics showed that 40 percent of all orphanage graduates in Russia turned to alcohol or drugs, 40 percent were incarcerated, and 10 percent disappeared (through prostitution, suicide, etc.), with only 10 percent of the total living functional lives. There are no recent statistics, but most experts believe that the current situation is even more dismal.</t>
  </si>
  <si>
    <t>Russian Orphan Opportunity Fund (ROOF) is a pioneer in providing high-quality educational opportunities for children and young adults from Russian orphanages, to whom these opportunities are systemically denied. ROOF was established in 1998 by a group of expatriates and Russians in Moscow. After initial research into orphans' most pressing needs and consultation with a group of about 20 orphanage directors, a business plan was written. Fundraising began and top-quality teachers were hired, and ROOF subsequently opened classes at four orphanages. ROOF's mission is to provide orphans with opportunities and encouragement to learn and grow; to help them take advantage of their own individual talents and gifts; and to assist them in overcoming the disadvantages of the past and realizing their personal potential. ROOF currently focuses on three directives: adaptation and socialization programs for children from psycho-neurological orphanages; mainstream schooling for children from correctional orphanages; and college preparatory work for children from orphanages. The organization views education as a way to help all of these children adapt to everyday life outside the orphanage.</t>
  </si>
  <si>
    <t>ROOF continued to complete the same work in 2009 as in 2008, but the organization's overall spending was reduced by $55,000, primarily due to a decreased salary burden.</t>
  </si>
  <si>
    <t>13255</t>
  </si>
  <si>
    <t>Street Library Ghana</t>
  </si>
  <si>
    <t>Reach for Change, Sweden</t>
  </si>
  <si>
    <t>Stephanie de Wolfe</t>
  </si>
  <si>
    <t>Over the course of its partnership with GFC, SLG has transitioned from a nascent small-budget organization to an internationally recognized change-maker implementing impactful education-focused programs. With technical guidance from GFC, SLG has scaled its programs by sharing its model with other GFC grantees as well as expanding its geographical reach to other deprived areas. In addition to coaching and mentorship from GFC, SLG also benefited from GFC’s organizational development award, which was used to finalize the organization’s strategic plan, developed a theory of change and program replication plan. SLG’s results-based and child-centered approach to community development were acquired from networking from other NGOs most of whom are GFC partners that SLG was connected to during several GFC convening and interaction with the members of the GFC Ghana country-level network. GFC’s leveraging services afforded SLG the opportunity to attract more funding from other sources and supporters which consequently contributed to SLG’s budget shooting up by to shot up by over 500 percent. Among the supporters of SLG are Ford Motors, Tigo, Reach for Change, Chen Yet Foundation, European Union, United Nations, 92Y, and Bayer. With well trained and highly motivated team, the organization is currently reaching a significant number of rural-based disadvantaged children and youth to un lock their potentials to be able to read, go to school and receive quality education. Through its own efforts and leadership by GFC, SLG has evolved to be a solid and sustainable organization and has been recognized by both local and international stakeholders such as the Government of Ghana and the Ford Motor Company International Fellowship of 92nd Street Y. The founder of SLG Hayford Siaw was recently recognized by Queen Elizabeth II of Great Britain, as the 15th Commonwealth Point of Light in honor of Hayford’s transformational work in providing education opportunities for children and youth in Ghana.</t>
  </si>
  <si>
    <t>SLG received a huge donation of books from the World Bank Family Network, allowing the organization to reach more beneficiaries.</t>
  </si>
  <si>
    <t>Webuilding</t>
  </si>
  <si>
    <t>OSIWA</t>
  </si>
  <si>
    <t>USA/Senegal</t>
  </si>
  <si>
    <t>12974</t>
  </si>
  <si>
    <t xml:space="preserve">the salary of an accountant and for transportation. </t>
  </si>
  <si>
    <t>Street Library Ghana (SLG) responds to the literacy needs of vulnerable children through mobile libraries, provision of literacy resources, mentorship, counseling, and leadership programs.</t>
  </si>
  <si>
    <t>GFC supports SLG’s weekly mobile-library initiatives, which include tutoring sessions and awareness-raising activities on children’s literacy.</t>
  </si>
  <si>
    <t>The past year has been incredible for program improvement and expansion for SLG. The organization has started implementing its strategic plan, assisted by a GFC-funded organizational development expert. The organization continues to attract strategic donors, such as Fraunhofer Portugal, that offer both in-kind and cash support to help SLG improve the quality of its initiatives and expand its coverage. The organization is currently working with some experienced volunteers to expand two of its most recent initiatives: the School Based Free Voluntary Reading program and the Street Library Digitization project. The Ministry of Education has incorporated SLG’s innovative ideas regarding teacher orientation into several Ghana schools. The president of SLG, Hayford Siaw, will be at the planned 2017 West Africa Knowledge Exchange to share some of his ideas with other GFC grassroots organizations.</t>
  </si>
  <si>
    <t xml:space="preserve">SLG received significant in-kind support, which enabled the organization to reach more children with its literacy/reading program. </t>
  </si>
  <si>
    <t>HAN University of Applied Sciences</t>
  </si>
  <si>
    <t>Volunteer Partnerships for West Africa</t>
  </si>
  <si>
    <t>EU-ACP- Fraunhofer PT</t>
  </si>
  <si>
    <t>Portugal</t>
  </si>
  <si>
    <t>Tigo</t>
  </si>
  <si>
    <t>Chen Yet-Sen Foundation</t>
  </si>
  <si>
    <t>12635</t>
  </si>
  <si>
    <t>materials, training of volunteers for the community library expansion, and operational costs.</t>
  </si>
  <si>
    <t xml:space="preserve">Street Library Ghana (SLG) responds to the literacy needs of vulnerable children through mobile libraries, provision of literacy resources, mentorship, counseling, and leadership programs. </t>
  </si>
  <si>
    <t>Last year, SLG received a GFC organizational development award that has assisted the organization in the preparation of a strategic plan and contributed to general capacity improvements. Participation by SLG’s founder in the Ford Motor Company International Fellowship of 92nd Street Y program provided connections and strengthened his management capacity and leadership skills. These advances, along with coaching from GFC, helped SLG attract support from funders such as the Chen Yet-Sen Family Foundation and the Cambridge University Southern African Fund for Education. SLG also spearheaded the first meeting of the GFC grassroots partners network in Ghana. The organization has been successful in mobilizing experienced volunteers to help expand its programs and has put sound financial record-keeping structures in place. SLG will continue to benefit from GFC’s technical guidance and coaching as the organization moves ahead with the organizational development implementation process and continues to grow.</t>
  </si>
  <si>
    <t>The large increase in the number of children served is a reflection of the success of SLG’s strategic plan for growth and expansion.</t>
  </si>
  <si>
    <t>SLG’s budget increase is attributed to additional grants the organization received from its internal resource mobilization activities, additional support from existing partners, and support from new funders such as the Chen Yet-Sen Family Foundation.</t>
  </si>
  <si>
    <t>SLG has impressive networking and resource mobilization capacity. This is demonstrated by its leadership role in the network of GFC grassroots partners in Ghana and its success in attracting experienced volunteers to support the rapid expansion of its programs.</t>
  </si>
  <si>
    <t>Fraunhofer Fhp -EU</t>
  </si>
  <si>
    <t>Portugal, Belgium</t>
  </si>
  <si>
    <t>Tigo Ghana</t>
  </si>
  <si>
    <t>ISACA</t>
  </si>
  <si>
    <t>Chen Yet Foundation</t>
  </si>
  <si>
    <t>HongKong</t>
  </si>
  <si>
    <t>12321</t>
  </si>
  <si>
    <t>monitoring and evaluation, learning materials, and operational costs.</t>
  </si>
  <si>
    <t>In 2014, SLG expanded its program to six new communities and launched a school-based reading program as part of its strategy to reach more vulnerable children. In collaboration with other stakeholders, the organization also replicated its curriculum in Liberia and Cameroon, with support from the European Union. In line with its strategic plan, SLG improved its human resources capacity by hiring more experienced staff and offering existing staff the opportunity to obtain training in communication development from Reach for Change Ghana. Though its volunteer placement program was negatively impacted by the Ebola epidemic in the region, the organization maintained its strong partnership with the private sector. Due to the quality of its work and its improved visibility, SLG was invited to participate in the International Conference on Volunteerism and Social Innovation at the United Nations in Geneva and was among the selectees in the 2014 Tigo Digital Changemakers Competition. With technical guidance from GFC, the founder, Hayford Siaw, was selected for the 2015 Ford Motor Company International Fellowship of 92nd Street Y and will be participating in an intensive management and leadership training as part of the fellowship. SLG is the host organization of the upcoming GFC Knowledge Exchange in West Africa.</t>
  </si>
  <si>
    <t>SLG’s expansion of its program to six new communities and the launching of a school-based reading program resulted in a large increase in the number of children served.</t>
  </si>
  <si>
    <t>OCI score improvement in different areas is a result of participation in various trainings, the addition of more experienced staff, and the implementation of monitoring and evaluation guidelines received from GFC.</t>
  </si>
  <si>
    <t>The increase in budget is due to successful internal resource mobilization, which includes a volunteer placement program, and new donors, such as Fraunhofer.</t>
  </si>
  <si>
    <t>Fraunhofer PT - EU ACP</t>
  </si>
  <si>
    <t>11893</t>
  </si>
  <si>
    <t>literacy program expansion and staff salaries.</t>
  </si>
  <si>
    <t>Growth in funding and program expansion have made it possible for SLG to reach more children in different communities.</t>
  </si>
  <si>
    <t>The increased OCI scores in many areas are a result of SLG’s rapid growth. SLG has been supported by GFC to develop a strategic plan and secure multiyear grants from different donors, and the organization has attracted a number of skilled volunteers.</t>
  </si>
  <si>
    <t xml:space="preserve">The significant increase in SLG’s budget is due to several successful income-generating initiatives, formation of new partnerships after being featured in the Financial Times, and the organization’s own successful efforts in attracting donors. </t>
  </si>
  <si>
    <t>SLG uses creative ways to engage community members, motivating them to become interested stakeholders and be actively involved in their children’s comprehensive education and empowerment. The organization has gained incredible visibility and has shown significant growth in the past year, in addition to expanding its programs.</t>
  </si>
  <si>
    <t>Reach For Change</t>
  </si>
  <si>
    <t>Bayer Care Foundation</t>
  </si>
  <si>
    <t>Abel &amp; Cole</t>
  </si>
  <si>
    <t>11570</t>
  </si>
  <si>
    <t>transporation costs and the salary of a driver.</t>
  </si>
  <si>
    <t xml:space="preserve">Street Library Ghana (SLG) responds to the literacy needs of vulnerable children through mobile libraries, provision of literacy resources, and mentorship, counseling, and leadership programs. </t>
  </si>
  <si>
    <t>The literacy rate in Ghana is estimated to be around 67 percent. There are very few libraries in the country, and the quality of those that exist is low. Books are not accessible outside of libraries or schools, and very little literature exists in Ghanaian languages. The Eastern Region of Ghana has the nation's lowest socioeconomic indicators, with higher teenage pregnancy and school dropout rates than other regions. Children in this region typically have no access to reading materials outside of school, and limited access to schooling. Thus, most of the students have delayed reading skills for their age. In Duayaden, not a single student has passed the high-school entrance exam since 2010. Illiteracy prevents advancement in the school system, which makes children vulnerable to a host of other social impediments and limits their opportunities.</t>
  </si>
  <si>
    <t>Founded in 2012, Street Library Ghana (SLG) makes reading materials available to children as part of its response to literacy needs in deprived communities. To achieve greater literacy, the organization facilitates an optimal learning environment, supplies needs-based literacy resources, and works with a community of local volunteers to assist children in learning. SLG runs a mobile library; offers mentorships and leadership training; organizes events like debates, quizzes, and writing competitions; and tutors children who are unable to read. Operating in eight communities and expanding quickly, the organization uses an integrative process that involves community stakeholders in each stage of decision making, from entering a village to implementing the program. Founder Hayford Siaw is a Reach for Change social entrepreneur and the founder of Volunteer Partnerships for West Africa.</t>
  </si>
  <si>
    <t>SLG is reimagining the concept of the library in Ghana with a mobile library program that brings books to children who don't have access to reading materials. The mobile library operates weekly in eight villages in two regions in Ghana. Using the program's van, SLG travels to each site and unpacks a selection of about 100 books that children and youth can choose from. SLG's cost-effective model enables the program to reach several communities on a regular basis and engages the entire community around the importance of reading. The library operates with the involvement of trained "community program officers" who are selected by community elders to run the program in each community. SLG conducts baseline, monthly, and annual evaluations to assess literacy outcomes with its target population.</t>
  </si>
  <si>
    <t>SLG's innovative and results-oriented approach to addressing national illiteracy has already attracted support from several local businesses. With guidance from a highly networked board and a young, motivated leader who has years of experience running community-level initiatives across the country, SLG is well positioned to grow smartly and swiftly with GFC support. Featured in a Financial Times Seasonal Appeal article about GFC's scouting process, SLP indicated that its association with GFC has already resulted in significant leverage of funds and in-kind resources. The organization demonstrates impressive plans for growth as well as strong monitoring and evaluation capacity.</t>
  </si>
  <si>
    <t>international volunteer/internship fees</t>
  </si>
  <si>
    <t>Viasat1</t>
  </si>
  <si>
    <t>10012.03</t>
  </si>
  <si>
    <t>StreetWise Education Foundation</t>
  </si>
  <si>
    <t>Faustina Pereira (BRAC, Bangladesh)</t>
  </si>
  <si>
    <t>StreetWise runs a 24-hour residential shelter that provides boarding facilities for children living on the streets of Dhaka and empowers them through education, knowledge, and other tools.</t>
  </si>
  <si>
    <t>Our grant supports the Badda Preparatory School, which includes after-school tutoring in Bangla, English, math, art, and computers, and which markets and sells the art produced in the children's classes, giving a portion of the proceeds to the children's families to prevent parents and guardians from restricting school attendance because school time reduces the children's work time.</t>
  </si>
  <si>
    <t>Bangladesh, with a population of approximately 150 million, has a formidable untapped asset in human capital that requires an investment in quality education to foster economic growth. Ninety percent of brain development takes place prior to age 6, and many consider early education to have the highest return of any investment in human capital. Over 35 percent of the people in Bangladesh are children, and approximately half a million to 2 million children live on the streets. Children living on the streets work in dangerous conditions for up to 16 hours a day, are underpaid, and have no social security or contractual agreements. Very few schools and institutions cater to the educational, socioeconomic, and health needs of children living on the streets and in slums, and existing facilities are largely charity-based models lacking a comprehensive and empowering approach.</t>
  </si>
  <si>
    <t>Founded in 2006, the StreetWise Education Foundation is an alternative education program that helps children living on the streets by empowering them through education, knowledge, and other tools. Started as an informal get-together with ten children who met for lunch and playtime every Friday, StreetWise now holds classes five days a week in the Badda neighborhood in Dhaka. Developing the trust of the original ten children and their guardians was vital to the successful creation of this small school, called the Badda Preparatory School. StreetWise has also found an innovative way for the children to earn a living while they get an education by marketing the art produced in their classes. The revenues are divided between the school and the students so that their parents do not hinder their attendance. The school's instructors, most of whom are volunteers, are dedicated and highly skilled. Anita Aparna Muyeed graduated from Mount Holyoke College, interned at UNESCO, and has taught internationally and in Bangladesh.</t>
  </si>
  <si>
    <t>StreetWise's school offers its students classes in Bangla, English, math, and art. Computer classes were recently added to the curriculum, and the school has four computers with Internet connections and two volunteer computer instructors. The school also offers children temporary boarding facilities, timely medical checkups, daily meals, and comprehensive services to meet the needs arising from their unstable and challenging street life. The Badda Preparatory School is committed to providing the highest-caliber education and not just one "good enough for street children." The school also offers a program on children's rights for the students' guardians.</t>
  </si>
  <si>
    <t>The decreased OCI score reflects better understanding of the tool rather than decreased capacity. The PO held trainings with StreetWise's director, board members, and staff during a site visit to build their understanding of the tool.</t>
  </si>
  <si>
    <t>Number of children exiting high-risk situations</t>
  </si>
  <si>
    <t>10012.02</t>
  </si>
  <si>
    <t>StreetWise runs a small alternative school that empowers children living on the streets through education, knowledge, and other tools, as well as a 24-hour shelter to provide temporary boarding facilities for the children.</t>
  </si>
  <si>
    <t>Our grant supports the Badda Preparatory School, which includes courses in Bangla, English, math, art, and computers, and which markets and sells the art produced in the children's classes, giving a portion of the proceeds to the children's families to prevent parents and guardians from restricting school attendance because school time reduces the children's work time.</t>
  </si>
  <si>
    <t>Founded in 2006, the StreetWise Education Foundation is an alternative education program that helps children living on the streets by empowering them through education, knowledge, and other tools. Started as an informal get-together with ten children who met for lunch and playtime every Friday, StreetWise now holds classes five days a week in the Badda neighborhood in Dhaka. Developing the trust of the original ten children and their guardians was vital to the successful creation of this small school, called the Badda Preparatory School. StreetWise has also found an innovative way for the children to earn a living while they get an education by marketing the art produced in their classes. The revenues are divided between the school and the students so that their parents do not hinder their attendance. Volunteer instructors are dedicated and highly skilled. Anita Aparna Muyeed graduated from Mount Holyoke College, interned at UNESCO, and has taught internationally and in Bangladesh.</t>
  </si>
  <si>
    <t>StreetWise reached fewer children this year but intensified the depth of its programs by providing a smaller number of students with 24-hour support.</t>
  </si>
  <si>
    <t>StreetWise focused on developing strategic plans as well as strengthening its human resources and fundraising in the past year. The OCI metric requires further dialogue with the grantee.</t>
  </si>
  <si>
    <t>12743</t>
  </si>
  <si>
    <t>Studio Xang</t>
  </si>
  <si>
    <t>Jenna Capeci (American Jewish World Service, US)</t>
  </si>
  <si>
    <t>Hua Duong</t>
  </si>
  <si>
    <t>salaries and art supplies.</t>
  </si>
  <si>
    <t>Studio Xang offers weekly art classes, unstructured playtime in mobile playrooms, art and entrepreneurship summer camps, and art exhibitions that display the artwork of migrant Burmese children and youth now living in northern Thailand.</t>
  </si>
  <si>
    <t>GFC supports the weekly art program for migrant children in refugee camps and migrant-rich cities in northern Thailand.</t>
  </si>
  <si>
    <t xml:space="preserve">Despite experiencing challenges due to decreased funding, Studio Xang increased the number of marginalized children in its art classes last year. The organization also increased parent participation in the weekly art program, allowing parents to see the benefit of the program for their children. The organization has been teaching art classes in local Thai schools in the area as well as in its centers. Studio Xang collaborates with a local youth network to provide culturally appropriate programming to the Shan ethnic-minority children whom it serves. Studio Xang served as a co-host of the 2015 East and Southeast Asia Knowledge Exchange, which took place in Chiang Mai. The organization is currently using an organizational development award to launch an income-generating project which will provide a source of revenue once GFC support ends.  </t>
  </si>
  <si>
    <t>GFC is currently the only source of funding.</t>
  </si>
  <si>
    <t>Program participants who strengthened their problem solving skills</t>
  </si>
  <si>
    <t>12330</t>
  </si>
  <si>
    <t>Despite a decrease in funding and the necessity of leading fewer classes in Chiang Mai and Mae Sot, Studio Xang continues to seek opportunities for growth. In addition to weekend art classes for children, the organization has begun to run meetings for parents, which have been well received. The organization partnered with UNDP to implement the Building Youth and Community Capacity in Krajae River project, which served to increase youth participation in river conservation in communities along the Krajae River. Studio Xang hosted a donor visit for GFC in January 2015 and will be a co-host of the 2015 Knowledge Exchange, which will take place in Chiang Mai. GFC will provide targeted capacity-building and fundraising support to the organization this coming year.</t>
  </si>
  <si>
    <t>GFC is working with Studio Xang to clarify the program outcome.</t>
  </si>
  <si>
    <t>Studio Xang’s funding has decreased substantially, and as a result the organization will be cutting some of its classes. The organization will be monitored closely.</t>
  </si>
  <si>
    <t>12023</t>
  </si>
  <si>
    <t>salaries; general operating support; and materials, volunteer stipends, and transportation costs for the art program for migrant children.</t>
  </si>
  <si>
    <t xml:space="preserve">Studio Xang offers weekly art classes, unstructured playtime in mobile playrooms, art and entrepreneurship summer camps, and art exhibitions that display the artwork of migrant Burmese children and youth now living in northern Thailand. </t>
  </si>
  <si>
    <t>Along border between Thai and Burma, there are large numbers of migrants and migrant children especially in the big cities. These children are moving around based on their parents works such as construction labor or daily wage labor. Migrant children are limited chance to access on education and learning, they are also being discriminated as well.</t>
  </si>
  <si>
    <t>SX is located in Chaingmai , northern part of Thailand  and running projects in 3 sites , 2 are in Chaingmai and one project site in Maesod (Tak province major city that have large amount of migrant from Burma)  SX is parting with many organization that work in migrant issues and used to got funding and project management training from IRC before. At the moment GFC is the only funder. They have limited number of staff due to limited budget , most of volunteer who teach art for children and work for SX are former staff who currently work and earn income with other organization but still voluntary work for SX.</t>
  </si>
  <si>
    <t>1) Teaching and facilitate art activities for migrant children.
2) Teaching migrant children about handcraft skills.
3) Outreach parents visiting program.
4) Exposure trip for migrant children.
5) Small Scale business and set up shops to sell art work for children.</t>
  </si>
  <si>
    <t>Organization capacity and fundraising.</t>
  </si>
  <si>
    <t>Migrant children who participated in Studio Xang’s art program exhibited positive changes in their behavior; they became more confident, more independent, more disciplined, and better able to work in teams, and many of them developed leadership skills. Migrant students who participated in the Power Kid summer entrepreneurship training were able to learn handicraft skills and to use these skills to set up small-scale businesses.</t>
  </si>
  <si>
    <t>Studio Xang continues to need monitoring, as its budget declined further this past year and its financial management OCI score fell in comparison to the previous year.</t>
  </si>
  <si>
    <t>Toyota Foundation</t>
  </si>
  <si>
    <t>Private donation</t>
  </si>
  <si>
    <t>11571</t>
  </si>
  <si>
    <t>salaries and general operating support, and for materials, volunteer stipends, and transportation costs for the art program for migrant children.</t>
  </si>
  <si>
    <t>Last year, Studio Xang experienced a large decrease in funding as donors shifted focus away from Thai-Burma border groups to fund indigenous Burmese organizations. In addition, a key international staff member and a Burmese project coordinator left the organization. GFC will monitor the situation and provide capacity-building support to help Studio Xang develop new sources of funding.</t>
  </si>
  <si>
    <t>United States of Amerika</t>
  </si>
  <si>
    <t>10824.01</t>
  </si>
  <si>
    <t>Studio Xang offers weekly art classes, unstructured playtime in mobile playrooms, art and entrepreneurship summer camps, and art exhibitions that display the artwork of migrant Burmese children and  youth now living in northern Thailand.</t>
  </si>
  <si>
    <t>Our grant supports the weekly art program for migrant children in refugee camps and migrant rich cities in northern Thailand.</t>
  </si>
  <si>
    <t>Political and civil unrest in Burma has caused many Burmese families, particularly ethnic minority Karen, Karenni, and Shan families, to flee to Thailand and other neighboring countries in search of safety, economic opportunities, and a better life for their children. Many of the displaced are relegated to semi-permanent refugee camps or migrant worker camps in predominantly Thai communities along the Thailand-Burma border. Refugee children must obtain education from programs managed by women's organizations and other nongovernment organizations operating inside the camps because their status as refugees renders them ineligible for Thai mainstream schooling. While children classified as migrants rather than refugees are eligible to enroll in Thai schools, they start off at a severe disadvantage due to the restrictions barring acceptance of Burmese school records, resulting in students repeating months or even years of education. This damages their self-confidence, their motivation to complete studies, and their hope for a sustainable future. In the face of increasing pressure to contribute financially to family income, migrant children often drop out of school by age 12 or 13 to enter the informal economy.</t>
  </si>
  <si>
    <t>Recognizing the therapeutic potential of art practice, Studio Xang was established in 2000 to build confidence, motivation, educational opportunity, and entrepreneurial skills in migrant and refugee children in northern Thailand. The organization runs weekly art classes for migrant children; provides unstructured playtime in mobile playrooms for young children under age 8; and organizes various activities for youth, including a three-day camp during school holidays. At the camp, teenagers engage in an applied arts and entrepreneurship program called Power Kid, through which they learn to apply business and financial literacy skills in order to produce, buy, sell, and manage inventory and earnings. Studio Xang holds workshops for parents about the importance of supporting their children's education and being actively involved in their learning, and also conducts teacher trainings on curriculum design and the needs of migrant children. The children's artwork, which appears in exhibitions, blogs, documentary projects, and book publications, furthers Studio Xang's advocacy goals by helping the public to gain an understanding of the conditions faced by these children. Director Padunsak Kochsamrong has an extensive background in the cognitive and emotional expression of abused children, and prior to founding Studio Xang, he launched art programs for people living with HIV/AIDS and women prisoners.</t>
  </si>
  <si>
    <t>Studio Xang runs weekly art classes for children between the ages of 4 and 12 in workers' and refugee camps in three northern cities, as well as in two refugee camps along the Thailand-Burma border. Each art course lasts for up to ten weeks, with classes taught in the evening or on weekends to avoid conflicting with school hours. Classes are held in school classrooms, construction workers' camps, refugee camps, temples, and other public spaces. At the end of each course, staff organize field trips to provide the children with cultural exposure and experiential learning. Studio Xang has developed monitoring and evaluation systems that track a number of outcomes for the art program, including children's development and progress in emotional, physical, creative, and social skills; parents' communication with children; and teachers' notations of improvement in children's academic and social performance at school. Since 2002, Studio Xang has served 400 to 500 students each month through 15 art classes per week in three northern provinces. GFC's grant will be used for children's art activities, monitoring, and training for children.</t>
  </si>
  <si>
    <t>FBP</t>
  </si>
  <si>
    <t>OSI</t>
  </si>
  <si>
    <t>VSO</t>
  </si>
  <si>
    <t>10824</t>
  </si>
  <si>
    <t>Our grant supports the weekly art program for migrant children in refugee camps and migrant-rich cities in northern Thailand.</t>
  </si>
  <si>
    <t>Political and civil unrest in Burma has caused many Burmese families, particularly ethnic minorities of Karen, Karenni, and Shan, to flee to Thailand and other neighboring countries in search of safety, economic opportunities, and a better life for their children. Many of the displaced are relegated to semi-permanent refugee camps or migrant worker camps in predominant Thai communities along the Thailand-Burma border. Refugee children must obtain education from programs managed by women's organizations and other non government organizations because the Thai government does not support or accredit their schooling. Migrant children are eligible to enroll in Thai mainstream schools, however, they start off at a severe disadvantage due to the restrictions on accepting Burmese school records, resulting in students repeating months or even years of education, and damaging self-confidence and motivation to complete their studies. In the face of increasing pressure to contribute financially to family income, migrant children demonstrate a pattern of drop out by age 12-13 to enter the informal labor economy.</t>
  </si>
  <si>
    <t>Recognizing the therapeutic potential of art practice, Studio Xang started in 2000 to build confidence, motivation, educational opportunity, and entrepreneurial skills to migrant and refugee children in northern Thailand. The organization runs weekly art classes in school classrooms, construction workers' camps, refugee camps, temples, and other public spaces. This includes unstructured playtime for the youngest children under age 8 via mobile playrooms brought to children's communities in the evenings and on weekends. Activities for older youth include a 3-day summer camp in which teenagers from different construction camps meet, they also engage in an applied arts and entrepreneurship program called Power Kid, which is offered to youth during school holidays. Through Power Kid, participants learn to apply business and financial literacy skills in order to produce, buy, sell, and manage inventory and earnings. For adults, Studio Xang holds parents workshops to raise awareness about the importance of supporting their children's education and being actively involved in their learning. It also holds quarterly teacher trainings dedicated to curriculum design and implementation, and annually conducts an intensive teacher training for art and child development specific to migrant communities. On an advocacy and public awareness raising level, the children's art work allow the public to gain an understanding of the conditions faced by the children through exhibitions, blogs, documentary projects, and book publications. Padunsak Kochsamrong, the director, has studied extensively the topic of cognitive and emotional expression of abused children and prior to Studio Xang, he has launched art programs for people living with HIV/AIDS and women prisoners.</t>
  </si>
  <si>
    <t>Studio Xang runs weekly children's art classes in the cities of Chiang Mai, Mae Sot, and Mae Sariang, as well as in Kun Kyaw refugee camp. The classes are taught outside of school hours, either in the evening or on the weekend. In Chiang Mai, all classes are taught in the construction workers' camps where children reside. In Mae Sot, classes are taught in two migrant schools, and in the refugee camp, Studio Xang makes use of a school classroom and temple. Studio Xang also provides a mobile playroom in Chiang Mai in areas where there are not yet art classes. At the end of each 10 week course, field trips are organized for migrant children. Include some of hte info they sent on M&amp;E of project. This year's GFC grant will be used for children's art activities, monitoring and training for children in Mae La Oon refugee camp and the migrant community in Mae Sot.</t>
  </si>
  <si>
    <t>Private Donation</t>
  </si>
  <si>
    <t>12664</t>
  </si>
  <si>
    <t>Sujaya Foundation</t>
  </si>
  <si>
    <t>salaries, workbooks, transportation, and administrative costs.</t>
  </si>
  <si>
    <t>Sujaya Foundation strives to bridge the digital and linguistic divide through education and employment for underprivileged children and youth, offering multiple interventions that include educational coaching, scholarships, and English language and computer training programs.</t>
  </si>
  <si>
    <t>GFC supports the Replication through Technology program, which works with digital technology experts to develop user-friendly electronic teaching materials for the organization’s English and computer courses and shares these educational methods and materials with other nonprofits through trainings and workshops.</t>
  </si>
  <si>
    <t>Over the past seven years, Sujaya Foundation has evolved its programs and outreach to meet the changing needs of children living in a rapidly growing economy and to engage them as decision makers in its programs. The organization had a small budget of $37,117 at the time it became a GFC partner. That budget has now increased by 708 percent due to a strong local donor base and a social enterprise that keeps bringing in additional revenue each year. Additionally, Sujaya Foundation has built relationships with corporations such as Deutsche Bank and Wells Fargo to provide in-kind donations, space, and volunteers. This multi-pronged approach to stakeholder engagement has allowed the organization to increase the number of children it serves from 200 to 2,775, with a goal to reach 4,000 children this year. Sujaya Foundation’s English Active Learning program is now being implemented in nine different centers in India, including in Aurangabad, Hyderabad, Dadar, and Chembur. Sujaya Foundation has benefited from many of GFC’s capacity-building services over the years, including an organizational development award that strengthened its financial management, IT, and fundraising capacities. GFC plans to include the organization’s leadership in the next India Knowledge Exchange and to engage the organization as a mentor to newer GFC partners in the region.</t>
  </si>
  <si>
    <t>Percentage of program participants demonstrating improved speed and accuracy in using computers</t>
  </si>
  <si>
    <t>12168</t>
  </si>
  <si>
    <t>salaries, workbooks, workshops, transportation, and administrative costs.</t>
  </si>
  <si>
    <t>Over its six-year relationship with GFC, Sujaya has increased its budget by 566 percent, allowing the organization to expand the scope of its work and improve the quality of its programs. This past year, Sujaya focused on expanding its SEAL (Sujaya English Active Learning) centers in Aurangabad, Hyderabad, Dadar, and Chembur. SEAL is a curriculum developed by Sujaya that enables children to learn English through computers, and it has already benefited 1,000 children. In the coming year, GFC will provide Sujaya with timely inputs to facilitate the development of a fundraising and sustainability plan in order to prepare the organization for a strong exit.</t>
  </si>
  <si>
    <t>Jaithirth Rao &amp; Neelambari Rao</t>
  </si>
  <si>
    <t>Principal Group Of Foundation</t>
  </si>
  <si>
    <t>Mona Waida</t>
  </si>
  <si>
    <t>Miscellaneous (Individual dnations &amp; Income Generated)</t>
  </si>
  <si>
    <t>11769</t>
  </si>
  <si>
    <t>GFC supports the Replication through Technology program, which works with digital technology experts to develop user-friendly electronic teaching materials for the organization's English and computer courses and shares these educational methods and materials with other nonprofits through trainings and workshops.</t>
  </si>
  <si>
    <t>Sujaya has steadily expanded and strengthened its programs, with three centers in Maharashtra, one center in Bengaluru, and plans for a new center in Rajasthan. GFC anticipates supporting Sujaya through this period of growth with timely inputs while preparing the organization for exit.</t>
  </si>
  <si>
    <t>Miscellaneous(income generating activities)</t>
  </si>
  <si>
    <t>Tata Motors</t>
  </si>
  <si>
    <t>Air France</t>
  </si>
  <si>
    <t>11328</t>
  </si>
  <si>
    <t>salaries, computers, and system upgrades.</t>
  </si>
  <si>
    <t xml:space="preserve">Sujaya Foundation strives to bridge the digital and linguistic divide through education and employment for underprivileged children and youth, offering multiple interventions that include educational coaching, scholarships, and English language and computer training programs. </t>
  </si>
  <si>
    <t>Sujaya has seen an upward trajectory in both its budget and the number of children served. The organization is currently receiving organizational development support to strengthen its systems in fundraising, financial management, human resources, and governance. Additionally, Sujaya participated in a Knowledge Exchange in 2012. GFC anticipates that these value-added services will equip Sujaya with the tools and strategies to implement its ambitious expansion plans. The organization should be ready for exit within the next two years.</t>
  </si>
  <si>
    <t>Jaithirth Rao  &amp; Neelambari  Rao</t>
  </si>
  <si>
    <t>Miscellaneous(individual donations &amp; income gen)</t>
  </si>
  <si>
    <t>1685.04</t>
  </si>
  <si>
    <t>Our grant supports the Replication through Technology program, which develops user-friendly electronic teaching materials for the organization's English and computer courses, working in collaboration with digital technology experts, and shares these methods and materials with other nonprofits through trainings and workshops.</t>
  </si>
  <si>
    <t>English has become the primary commercial and business language in India today, and the growing number of well-educated, English-speaking workers has made India attractive to global investors. With the educational emphasis in India being on information technology (IT) in the English language, the ability to speak English has become a significant earning differentiator in the Indian job market. In fact, according to a 2005 Business Week article, salary differences between equally qualified candidates with differing English-language capabilities are often as high as 400 to 500 percent. Youth from disadvantaged backgrounds, whose families cannot afford private tutoring or compensatory high-quality private education, rarely acquire the educational skills that equip them to meet the demands of a global economy. With inadequate spoken English and computer skills, these youth have limited employment options and few opportunities to earn a decent living.</t>
  </si>
  <si>
    <t>Founded in 2002, Sujaya Foundation strives to bridge the digital and linguistic divide through education and employment for underprivileged children and youth. It offers multiple interventions, including educational coaching for disadvantaged youth at the primary- and secondary-school levels, scholarships, English language and computer training programs geared toward disadvantaged youth, and interview coaching for entry-level jobs at multinational corporations. Sujaya Foundation's successful and intensive English language immersion course reaches 20 to 25 students in each class. The number of classes depends on the number of students enrolled per session. After extensive research with IT industries, Sujaya Foundation also launched a computer training course. After its students have completed these trainings, Sujaya Foundation assists them in finding suitable employment opportunities in the business processing outsourcing (BPO) industry. With years of experience teaching language internationally, founder Neelambari Rao has been successful in translating her passion for language into enabling disadvantaged youth to find employment and follow their dreams.</t>
  </si>
  <si>
    <t>Sujaya Foundation creates user-friendly electronic teaching materials for English and computer courses, focusing on children in grades 5 to 10. Working in collaboration with digital technology experts, Sujaya Foundation incorporates these teaching materials into its English and computer training curricula, which are also being used by other nonprofits that work with youth from similar socioeconomic backgrounds. Sujaya Foundation has digitalized its curricula for distribution and offers training workshops in its English and computer curricula for other nonprofits. This has substantially increased the number of youth Sujaya is able to reach.</t>
  </si>
  <si>
    <t>1685.03</t>
  </si>
  <si>
    <t>Sujaya Foundation strives to bridge the digital and linguistic divide through education and employment for underprivileged children and youth, offering multiple interventions, including educational coaching, scholarships, and English language and computer training programs</t>
  </si>
  <si>
    <t>English has become the primary commercial and business language in India today, and the growing number of well-educated, English-speaking workers has made India attractive to global investors. With the educational emphasis in India being on information technology (IT) in the English language, the ability to speak English has become a significant earning differentiator in the Indian job market. In fact, according to a 2005 Business Week article, salary differences between equally qualified candidates with differing English-language capabilities are often as high as 400 to 500 percent. Youth from disadvantaged backgrounds, whose families cannot afford private tutoring or compensatory high-quality private education, rarely acquire the educational skills that equip them to meet the demands of a global economy. With inadequate spoken English and computer skills, and subsequently low self-esteem, these youth have limited employment options and few opportunities to earn a decent living.</t>
  </si>
  <si>
    <t>Founded in 2002, Sujaya Foundation strives to bridge the digital and linguistic divide through education and employment for underprivileged children and youth. It offers multiple interventions, including educational coaching for disadvantaged youth at the primary- and secondary-school levels, scholarships, English language and computer training programs geared toward disadvantaged youth, and interview coaching for entry-level jobs at multinational corporations. Sujaya Foundation's successful and intensive English language immersion course reaches 20 to 25 students in each class. After extensive research with IT industries, Sujaya Foundation also launched a computer training course. After its students have completed these trainings, Sujaya Foundation assists them in finding suitable employment opportunities in the business processing outsourcing (BPO) industry. With years of experience teaching language internationally, founder Neelambari Rao has been successful in translating her passion for language into enabling disadvantaged youth to find employment and follow their dreams.</t>
  </si>
  <si>
    <t>Sujaya Foundation creates user-friendly electronic teaching materials for its English and computer courses. Working in collaboration with digital technology experts, Sujaya Foundation incorporates these teaching materials into its English and computer training curricula, which are also being used by other nonprofits that work with youth from similar socioeconomic backgrounds. Using its personally tailored and intensive curricula with small groups of youth, Sujaya Foundation digitalized its curricula for the distribution of this technology, and training workshops for other nonprofits.  This has substantially increased the number of youth Sujaya is able to reach.</t>
  </si>
  <si>
    <t>Sujaya worked on increasing its organizational capacity by developing an evaluation plan for its centers, formulating human resources policies and rules, and providing customized training to its staff.</t>
  </si>
  <si>
    <t>GFC and the founders of Sujaya remain the major funders of the organization. Last year, the founders' contribution increased significantly.</t>
  </si>
  <si>
    <t>11963</t>
  </si>
  <si>
    <t>Sulukule Roma Cultural Development and Solidarity Association</t>
  </si>
  <si>
    <t>Özlem Soysal (Sulukule Volunteers Association, Turkey)</t>
  </si>
  <si>
    <t>instructor salaries, arts and music equipment, and transportation.</t>
  </si>
  <si>
    <t xml:space="preserve">The Sulukule Roma Cultural Development and Solidarity Association empowers Roma children and youth through arts classes provided by the organization’s Sulukule Children Art Atelier, which offers weekly classes in music and dance that are conducted by volunteer teachers and students of the Turkish Music Conservatory. </t>
  </si>
  <si>
    <t>GFC supports the Sulukule Children Art Atelier’s music, dance, and arts lessons.</t>
  </si>
  <si>
    <t>The organization has continued to develop its arts program, forming performance groups that enable instructors to spend more time with each beneficiary. This focus has somewhat reduced the total number of beneficiaries.</t>
  </si>
  <si>
    <t>Percentage of participants demonstrating positive attitude/increased confidence in learning</t>
  </si>
  <si>
    <t>Open Society</t>
  </si>
  <si>
    <t>Sabanc&amp;#305; Vakf&amp;#305;</t>
  </si>
  <si>
    <t>11598</t>
  </si>
  <si>
    <t>salaries of instructors, arts and music equipment, and transportation.</t>
  </si>
  <si>
    <t>The Sulukule neighborhood of Istanbul, located in the Fatih district next to the walls of the old city, was famous as one of the oldest Roma settlements in the world. However, the area's proximity to Istanbul's tourist areas meant that the neighborhood was targeted for urban transformation by the city authorities. Neighborhood residents were offered housing far from Istanbul or small cash settlements. In 2009, despite intense pressure from civic activists, the neighborhood was demolished by the authorities to build modern housing and commercial property. The neighborhood's population was already poor, but the dislocation caused by the demolition pushed many of the neighborhood's children and youth onto the streets, out of school, and into extremely vulnerable situations. According to research conducted by local civic organizations, after the demolition 95 percent of the former neighborhood's children were not continuing to secondary school, 70 percent were spending time on the streets, and 20 percent were forced to work to support their families.</t>
  </si>
  <si>
    <t>The Sulukule Roma Association was founded in 2006 to serve the historic community of Sulukule. In 2010, after the demolition of the Sulukule neighborhood, the organization created the Sulukule Children Art Atelier, which offers arts and education workshops to children aged 8 to 17. The program was established as a partnership between the Sulukule Roma Association, Istanbul Technical University, and the Turkish Music Conservatory. The program works closely with the media and with other civic organizations to bring attention to the destruction of Sulukule and to the importance of preserving the neighborhood's historic cultural heritage through elevating the voices of local children and youth. Art Atelier participants perform on stage and on local and national television programs, and they actively record music and videos. The organization also focuses on empowering the older participants to instruct the younger children. Former participants and volunteers focus not only on preserving the past but also on integrating modern trends, such as the Atelier's groundbreaking hip-hop theater, the first in Turkey. Funda Oral, a board member of the Sulukule Roma Association and the director of the Art Atelier program, is an experienced civic activist.</t>
  </si>
  <si>
    <t>The Sulukule Children Art Atelier maintains a regular weekly offering of arts classes. Every week, 80 children aged 8 to 17 take part in music, dance, and academic lessons conducted by volunteer teachers and students of the Turkish Music Conservatory. Most children attend the lessons for three hours a day, six days a week. Lessons are different every day and include music lessons on the violin and percussion instruments, dance, theater, and hip-hop. Participants are also supported with lessons in English, Turkish, and other academic subjects.</t>
  </si>
  <si>
    <t>With the formation of the Sulukule Children Art Atelier, the Sulukule Roma Association has established an impressive partnership with the Turkish Music Conservatory that demonstrates the organization's grassroots and community relations strengths. The program's innovation is using music, a historic strength and legacy of the Sulukule community, as a foundation and motivation for getting displaced Roma children and youth to stay in school and then pursue regular employment. With the addition of the Sulukule Roma Association and other new Turkish organizations this docket, GFC's geographic spread will reach critical mass in Turkey.</t>
  </si>
  <si>
    <t>Sabanci Foundation</t>
  </si>
  <si>
    <t>Open Visor</t>
  </si>
  <si>
    <t>Star Productions</t>
  </si>
  <si>
    <t>12329</t>
  </si>
  <si>
    <t>Sulukule Volunteers Association</t>
  </si>
  <si>
    <t>Gamze Karadag (GFC grantee partner Mavi Kalem Social Assistance and Charity Association, Turkey)</t>
  </si>
  <si>
    <t>the salary of an accountant and nutritional assistance.</t>
  </si>
  <si>
    <t xml:space="preserve">The Sulukule Volunteers Association (SVA) increases the school attendance rates of marginalized children and youth, most of whom are Roma, through tutoring, educational activities, psychosocial support, and outreach to parents.  </t>
  </si>
  <si>
    <t>GFC supports SVA’s tutoring and psychosocial support programs for children and youth.</t>
  </si>
  <si>
    <t>SVA brought on new board members and started a new program with new staff in the past year. The organization believes these changes have improved its human resources capacity.</t>
  </si>
  <si>
    <t>Last year, the organization received a sizable donation from a single donor, but this was a one-time donation.</t>
  </si>
  <si>
    <t>SVA is on its third executive director in two years, and the new director is also very young. Because of the financial challenges the organization faces, only the part-time accountant has received a salary, and all other staff are volunteers. The leadership turnover should be monitored closely.</t>
  </si>
  <si>
    <t>Damla Kunt</t>
  </si>
  <si>
    <t>Gulden Yilmaz</t>
  </si>
  <si>
    <t>Yasar Sarikaya</t>
  </si>
  <si>
    <t>Sibel Kirm&amp;#305;zigul</t>
  </si>
  <si>
    <t>Feza Cakir</t>
  </si>
  <si>
    <t>11941</t>
  </si>
  <si>
    <t>staff salaries and nutritional assistance.</t>
  </si>
  <si>
    <t>The organization previously reported the total number of children served since its founding. This year’s figure reflects only the number of children served in the past year.</t>
  </si>
  <si>
    <t>The organization received less support from donors last year, in part due to the unstable political and social situation in Turkey.</t>
  </si>
  <si>
    <t>Amir Abbas Nokhasteh</t>
  </si>
  <si>
    <t>11596</t>
  </si>
  <si>
    <t>staff salaries and rent.</t>
  </si>
  <si>
    <t xml:space="preserve">The Sulukule Volunteers Association (SVA) increases the school attendance rates of marginalized children and youth, most of whom are Roma, through tutoring, educational activities, psychosocial support, and outreach to parents. </t>
  </si>
  <si>
    <t>The Sulukule Volunteers Association (SVA) was created by neighborhood civic activists in 2010 in response to the demolition of the Sulukule neighborhood. The volunteers include architects, city planners, journalists, art historians, and students. The organization opened a children's center in an adjacent neighborhood and offers after-school tutoring and other educational lessons for children aged 5 to 14. SVA focuses on getting children off the streets and keeping them in school. The organization also provides weekend cultural activities and excursions to other parts of the city, as many of the children have never left their district in Istanbul. In addition, the organization offers psychological consultations for children and their parents to help them deal with the trauma of the destruction of their homes. Özlem Soysal, the head of the organization, is a professional psychologist and veteran civic activist.</t>
  </si>
  <si>
    <t>SVA currently consists of 22 volunteers who provide tutoring and educational lessons six days a week to children aged 5 to 14. Every day from Monday to Friday, about 25 children come to the organization's center for tutoring and lessons. On Saturday mornings, a professional teacher conducts literacy courses, and on Saturday afternoons, volunteers organize social activities, including painting, music performances, and games for the children. In addition, literacy courses for women are offered three days a week as part of the organization's effort to emphasize to parents the importance of educating themselves and their children.</t>
  </si>
  <si>
    <t>SVA stands out for its rapid and effective response to a traumatic event in its district of Istanbul. When the organization began offering educational assistance to children formerly living in the Sulukule neighborhood, 15 percent of the children were attending school regularly. Two years later, this number is now 85 percent. SVA is a grassroots organization that has deep community support, including from prominent Istanbul civic activists. The organization is poised to develop from a community association to a professional, service-oriented organization, similar to nearby GFC partner Mavi Kalem, whose staff recommended this organization. With the addition of SVA and other new Turkish organizations this docket, GFC's geographic spread will reach critical mass in Turkey.</t>
  </si>
  <si>
    <t>11130</t>
  </si>
  <si>
    <t>Sunera Foundation</t>
  </si>
  <si>
    <t>Founded in 2000, Sunera Foundation utilizes performing arts to cultivate leadership and empowerment among the disabled population in Sri Lanka. Through weekly workshops, training of trainers, public education, and public theater productions, Sunera hopes to train marginalized children and youth in the performing arts and harness their creative energies to improve their lives and address stigmatization. The Tsunami Theatre Outreach Project was created as a direct response to the needs of tsunami-affected populations as an avenue to express their trauma in a safe and creative manner. Sunera's workshops have proved extremely effective in building the self-confidence of participants as well as spreading awareness of social issues, including disability and the stigma that is often attached to it in Sri Lankan society. 
Since GFC's initial support in 2006, Sunera continued its efforts to address the long-term rehabilitation and healing of tsunami affected communities despite withdrawn international support resulting in a decrease in budget from $245,600 in 2010 to $186,363 in 2012. Sunera participated in GFC's Crisis Recovery and Renewal Knowledge Exchange in 2007 which brought together community based organization involved in reconstruction and rehabilitation work in disaster areas from India, Indonesia, Pakistan, Sri Lanka, Thailand, and the United States. The organization has provided capacity building trainings and workshops in collaboration with local organizations including Sarvodaya and the Plantations Human Development Trust. The organizations work and activities have been featured in Sinhala, English, and Tamil newspapers across Sri Lanka.</t>
  </si>
  <si>
    <t>1834.04</t>
  </si>
  <si>
    <t>Sunera Foundation works to facilitate the development of the performing arts among the disabled population in Sri Lanka through weekly workshops, training of trainers, public education, and public theater productions.</t>
  </si>
  <si>
    <t>Our grant supports Sunera Foundation's innovative theater outreach program, which utilizes the performing arts as a connecting tool to bring together the disabled and the nondisabled, and members of all ethnic groups, in post-tsunami and post-ethnic-conflict situations through its workshop series, which builds the self-confidence of participants and spreads awareness of social issues.</t>
  </si>
  <si>
    <t>Hundreds of thousands of people were affected by the December 2004 tsunami, which left many dead, disabled, physically and emotionally scarred, orphaned, homeless, or hopeless. It is estimated that over a quarter of a million lives were lost in Sri Lanka, and more than 1,000 lives were lost and 9,000 people were displaced in the Matara district, which includes fishing communities located along the southern coast of the country. According to Save the Children, over 600 children in this district became orphans as a result of the tsunami, and over 4,000 children lost at least one parent. A number of NGOs working in the area stepped up their efforts to provide emergency services, and hundreds of new groups mushroomed. After seven years, tsunami funding has significantly decreased, although the local NGOs are still struggling to address the complex and enormous challenges stemming from the tsunami. Over the last few years, there has been a shift of program approach from urgent response to long-term rehabilitation and healing of affected communities. Mental health support for children has yet to be properly addressed.</t>
  </si>
  <si>
    <t>Founded in 2000, Sunera Foundation works to facilitate the development of the performing arts among the disabled population in Sri Lanka. Its primary objective is to train marginalized children and young people in the performing arts, harnessing their creative energies to demonstrate that they are capable of contributing toward the betterment of both themselves and society. Sunera Foundation's main programs include weekly workshops, training of trainers, public education, and public theater productions, including the Tsunami Theatre Outreach Project. Sunera Foundation believes that the performing arts play a key role in bringing together the disabled and the nondisabled, members of all ethnic groups, and those who have been traumatized by the tsunami or displaced by ethnic conflict. This creative approach helps Sunera's beneficiaries to improve their self-confidence and self-esteem and makes it possible for these young people to function in a more meaningful way in society.</t>
  </si>
  <si>
    <t>The Tsunami Theatre Outreach Project was started as a direct response to the need of displaced tsunami-affected populations to express their trauma and experiences in a safe and creative manner. The project conducts a series of workshops, and at the end of the workshops, each group stages a small community performance. A larger production is then created by integrating and interweaving the smaller plays together, and the larger play is performed in surrounding districts. These workshops have proved extremely effective in both building the self-confidence of participants and spreading awareness of social issues. While the tsunami grants have mostly run their course, Sunera has continued its work with the community. Mindful of the stigma attached to disability issues in Sri Lankan society, Sunera has focused its efforts on children with disabilities.</t>
  </si>
  <si>
    <t>Norwegian High Commission</t>
  </si>
  <si>
    <t>1834.03</t>
  </si>
  <si>
    <t>Sunera Foundation works to facilitate the development of the performing arts among the disabled population in Sri Lanka though weekly workshops, training of trainers, public education, and public theater productions.</t>
  </si>
  <si>
    <t>Their innovative theater outreach program utilizes the performing arts as a connecting tool to bring together the disabled and the nondisabled, members of all ethnic groups, in post tsunami and post ethnic conflict environment.</t>
  </si>
  <si>
    <t>It is estimated that over a quarter of a million lives were lost in Sri Lanka following the tsunami in December 2004, and nearly 40 percent of them were children. In the Matara district, which includes fishing communities located along the southern coast of the country, more than 1,000 lives were lost and 9,000 people were displaced, having lost their homes and/or livelihoods. According to Save the Children, over 600 children in this district became orphans as a result of the tsunami, and over 4,000 children lost at least one parent. Following the tsunami, organizations rapidly created child-friendly spaces for children, and many of these places have become children's clubs. Yet mental health support for children has yet to be properly addressed, and people in this region are still coping with the aftermath of the disaster. Follow-up studies have shown that men who lost their wives in the tsunami are struggling to support their children; many, in an effort to escape, have taken to drinking heavily, exacerbating the already difficult environment for their children.</t>
  </si>
  <si>
    <t>Sunera faced challenges in maintaining its organizational budget due to the impact of the financial crisis on the Sri Lankan economy and to decreased interest in Sri Lanka, post-tsunami, from international donors.</t>
  </si>
  <si>
    <t>British High Commission</t>
  </si>
  <si>
    <t>12313</t>
  </si>
  <si>
    <t>Trincomalee</t>
  </si>
  <si>
    <t>Sunshine Charity</t>
  </si>
  <si>
    <t>salaries and nutritional supplements.</t>
  </si>
  <si>
    <t xml:space="preserve">Sunshine Charity assists struggling families affected by the stresses of the 2004 tsunami and the ongoing ethnic conflict and extreme political instability in the Trincomalee district. </t>
  </si>
  <si>
    <t>GFC supports the Sunshine Day Care Centre, which provides learning facilities, childcare, nutritious meals, and creative and interactive workshops for highly vulnerable children aged 2 to 8.</t>
  </si>
  <si>
    <t>Sunshine Charity has increased their visibility and professionalism during their relationship with GFC. They credit GFC with increased visibility and the strengthening of their governance and operations systems. During the past year they have continued to invest in their human resource development, including ECD certification for several of their staff members. Sunshine Charity has invested in generating more funds from local institutions and individuals and is prepared for a strong exit from GFC.</t>
  </si>
  <si>
    <t>Sunshine Charity’s capacity in financial management decreased last year after the sudden loss of its chief financial consultant. Sunshine Charity has recruited a new financial consultant, who is becoming fluent in the operations of the organization.</t>
  </si>
  <si>
    <t>Number of program participants demonstrating confidence and participating in school</t>
  </si>
  <si>
    <t>11904</t>
  </si>
  <si>
    <t xml:space="preserve">salaries and nutritional supplements. </t>
  </si>
  <si>
    <t xml:space="preserve">The Sunshine Charity assists struggling families affected by the stresses of the 2004 tsunami and the ongoing ethnic conflict and extreme political instability in the Trincomalee district. </t>
  </si>
  <si>
    <t>The Sunshine Charity credits GFC with increased visibility and recognition for its work in Sri Lanka. The organization was a GFC partner for several years before being awarded an organizational development grant. The Sunshine Charity explains that this grant has made a huge difference in the organization, as it revealed gaps in the organization and solutions for improving them. The organization developed a strategic plan, detailed tasks and persons responsible, increased the self-confidence of the staff, and identified both internal and external stakeholders. Despite operating on a small budget, the organization now has a stronger team and has even started new programs and further refined others. The organization should continue to receive additional GFC inputs as it is prepared for exit.</t>
  </si>
  <si>
    <t>Interest earned from fixed deposits and savings</t>
  </si>
  <si>
    <t>Sri Lanka Medical Association of North America (SLMANA)</t>
  </si>
  <si>
    <t>Charles &amp; Muriel de Soysa Trust</t>
  </si>
  <si>
    <t>11497</t>
  </si>
  <si>
    <t>salaries, school uniforms and nutritional support.</t>
  </si>
  <si>
    <t>The Sunshine Charity assists struggling families affected by the stresses of the 2004 tsunami and the ongoing ethnic conflict and extreme political instability in the Trincomalee district.</t>
  </si>
  <si>
    <t>Sunshine has maintained its programs during its four years of partnership with GFC, though the organization has faced challenges in fundraising. GFC hopes to offer Sunshine value-added services over the next few years, and the organization was invited to submit a proposal for a 2013 organizational development award. GFC will continue to monitor and support the organization to determine best inputs and exit strategy.</t>
  </si>
  <si>
    <t>Sunshine's budget has fluctuated throughout GFC's partnership, decreasing significantly in years 2 and 3. Although the organization has recently increased its budget, GFC will continue to monitor Sunshine's financial and organizational trends.</t>
  </si>
  <si>
    <t>Interest earned from Fixed Deposits</t>
  </si>
  <si>
    <t>Fr. Jutta Buschenhagen</t>
  </si>
  <si>
    <t>Ms. Deanne Dalles</t>
  </si>
  <si>
    <t>10231.03</t>
  </si>
  <si>
    <t>The Sunshine Charity assists struggling families affected by the December 2004 tsunami and the ongoing ethnic conflict and extreme political instability in the Trincomalee district.</t>
  </si>
  <si>
    <t>Our grant supports the Sunshine Day Care Centre, which provides learning facilities, childcare, nutritious meals, and creative and interactive workshops for highly vulnerable children aged 2 to 8.</t>
  </si>
  <si>
    <t>Sunshine received significant in-kind contributions last year, resulting in continued decreased expenses for the organization. Additionally, Sunshine lost an international donor last year as the donor completed its programs in Sri Lanka.</t>
  </si>
  <si>
    <t>10231.02</t>
  </si>
  <si>
    <t>Our grant supports the Sunshine Day Care Centre, which provides learning facilities, childcare, nutritious meals, and creative and interactive workshops to highly vulnerable children aged 2 to 8, many of whom were displaced by armed conflict or the tsunami.</t>
  </si>
  <si>
    <t>The Trincomalee district on the northeastern coast of Sri Lanka was severely affected by the tsunami in December 2004. Many lives were lost in the district, and thousands of people were displaced from their homes. The tsunami had a devastating impact on the educational infrastructure in the region, and an immediate priority of the government was to get children back into school, not only so they could resume learning but also so they could return to their regular routines. The government was successful in reconstructing and strengthening the educational infrastructure to some extent, but recent violence and attacks due to ethnic conflict and political instability have exacerbated children's fears stemming from the tsunami, and ensuring that all children are in school has become even more important. Young children are particularly vulnerable, and educational opportunities for children who are below school age are almost nonexistent.</t>
  </si>
  <si>
    <t>The Sunshine Charity was founded in 2005 to support struggling families affected by the December 2004 tsunami and the ongoing ethnic conflict in the area, which has afflicted Sri Lanka for over a quarter century. The organization operates a holistic childcare center for highly vulnerable children aged 2 to 8. The number of children served is small, about 35, but for many of these children, this year-round program is their only source of nutritious meals, basic healthcare, psychosocial support, recreation, and education. A number of the children are orphans, having lost one or both parents as a result of the tsunami or armed conflict, and live either in the relief camps, which do not provide basic healthcare or proper nutrition, or with relatives. With support from individual donors following the tsunami, The Sunshine Charity purchased a plot of land in 2006, where it now operates its childcare center and educational facilities. As tsunami funding is becoming scarce, The Sunshine Charity has restructured to broaden its scope to sustain and develop programs to serve this displaced and vulnerable population.</t>
  </si>
  <si>
    <t>The Sunshine Day Care Centre provides learning facilities, childcare, nutritious meals, and creative and interactive workshops for 35 children between the ages of 2 and 8 in the Trincomalee district. Many of the children at the center come from Tamil-speaking minority communities that were displaced either due to armed conflict or by the tsunami. Many of them are still living in temporary shelters at a relief camp set up after the tsunami over four years ago. For some of the children, the daycare center is their only creative outlet and educational resource, and the lunch provided at the center is their only nutritious meal of the day. Through the center, The Sunshine Charity engages the children's mothers or caregivers to catalyze their active participation in the overall development of the children.</t>
  </si>
  <si>
    <t>Sunshine received two multi year grants, as well as in kind support. We are in conversation with Sunshine staff to understand the decrease in budget.</t>
  </si>
  <si>
    <t>Corporate Druids</t>
  </si>
  <si>
    <t>Israel</t>
  </si>
  <si>
    <t>10231.01</t>
  </si>
  <si>
    <t>The Sunshine Day Care Centre provides learning facilities, childcare, nutritious meals, and creative and interactive workshops to highly vulnerable children aged 2 to 8.</t>
  </si>
  <si>
    <t>12676</t>
  </si>
  <si>
    <t xml:space="preserve">Mbabane </t>
  </si>
  <si>
    <t>Super Buddies Club</t>
  </si>
  <si>
    <t>school outreach program expenses and administrative costs.</t>
  </si>
  <si>
    <t xml:space="preserve">Super Buddies Club promotes the participation of children and youth in the fight against the growing HIV/AIDS epidemic in Swaziland through its community outreach and education activities, which include HIV/AIDS youth clubs, radio programs, and a quarterly magazine. </t>
  </si>
  <si>
    <t>GFC supports the organization’s school-based and community-based HIV/AIDS clubs, which train peer educators to use dance, drama, music, poetry, and debates to share messages on abstinence, safe sex, and an HIV-free young adulthood.</t>
  </si>
  <si>
    <t>Last year, Super Buddies revamped its board to bring in new members to help address some capacity gaps in the organization. The founder participated in the GFC Southern Africa Knowledge Exchange workshop, where the "best practices" of Super Buddies were shared with other GFC grassroots partners. Super Buddies expanded its school outreach program to an additional five schools last year. The organization received incredible media coverage from a number of local radio stations, resulting in enhanced visibility. Super Buddies is currently exploring various internal resource mobilization options to help the organization become more self-sustaining as it prepares to exit from GFC’s financial support. In the coming year, GFC will work with the new board of Super Buddies to help them learn how they can better provide the necessary strategic support to the organization.</t>
  </si>
  <si>
    <t>Bristol-Myers Squibb Foundation</t>
  </si>
  <si>
    <t>USAID/PEPFAR</t>
  </si>
  <si>
    <t>11882</t>
  </si>
  <si>
    <t>livelihood and education program expenses and administrative costs.</t>
  </si>
  <si>
    <t>Super Buddies has benefited from a number of GFC value-added services, including an emergency grant that was used to replace computers stolen from the organization’s office, a GFC Knowledge Exchange that led to Super Buddies learning from other experienced organizations, and GFC leveraging opportunities that attracted new partners such as the US Embassy in Swaziland. Though Super Buddies recently lost two of its longstanding funders, the organization is stable. Super Buddies will continue to receive support from GFC to strengthen its monitoring and evaluation systems and connect with more donors, especially as it builds its income-generating initiatives, which produce and sell small items and offer consultancy services.</t>
  </si>
  <si>
    <t>Due to the reduction in budget, Super Buddies reduced the number of beneficiaries to enable the organization to maintain the high quality and comprehensive nature of its programs.</t>
  </si>
  <si>
    <t>Increased OCI scores in some areas are due to the organization’s own efforts to grow, guidance from GFC grantee Young Heroes Foundation, learning at the South Africa Knowledge Exchange, and the use of an emergency grant to strengthen its IT system.</t>
  </si>
  <si>
    <t>Super Buddies’ budget decreased significantly due to the organization losing funding from the Bristol-Myers Squibb Foundation and AusAID. However, with GFC’s assistance, the organization received new funding from USAID/PEPFAR.</t>
  </si>
  <si>
    <t>11505</t>
  </si>
  <si>
    <t>expansion of the livelihoods skills program and administrative costs.</t>
  </si>
  <si>
    <t>Super Buddies has formed strategic relationships with key government agencies such as the Social Welfare Department and the Ministry of Education, as well as several media houses in Swaziland. Two of Super Buddies' staff members received training in project management and community mobilization last year and shared their knowledge with other staff members to increase the organization's capacity. With its newly trained staff and enhanced national visibility due to its outreach radio programs, Super Buddies was able to attract new funding, which more than doubled its budget compared to the previous year and brought the budget back in line with its baseline level. The number of beneficiaries, which had decreased between years 1 and 2, also rebounded. The organization participated in a number of conferences to learn from others and share its experiences. In the coming year, Super Buddies will engage in peer learning with other GFC grantee partners in the country. Super Buddies will continue to receive technical guidance from GFC in areas such as strategic leveraging and targeted resource mobilization as it prepares for exit.</t>
  </si>
  <si>
    <t>AUSAid</t>
  </si>
  <si>
    <t>11667</t>
  </si>
  <si>
    <t>10496.02</t>
  </si>
  <si>
    <t>Super Buddies Club promotes the participation of children and youth in the fight against the growing HIV/AIDS epidemic in Swaziland through its community outreach and education activities, which include school based clubs, radio programs, and a quarterly magazine.</t>
  </si>
  <si>
    <t>Our grant supports school  and community based HIV/AIDS clubs, which train peer educators to use dance, drama, music, poetry, and debates to share messages on abstinence, safe sex, and an HIV free young adulthood.</t>
  </si>
  <si>
    <t>The significant reduction in the number of beneficiaries served is due to budget changes described below.</t>
  </si>
  <si>
    <t>The loss of Super Buddies' major funding sources affected both the numerical strength and the capacity of the organization. New staff members recruited are currently being trained.</t>
  </si>
  <si>
    <t>Super Buddies lost a number of donors two years ago. Although the organization has been able to secure two new donors, the support it now receives is less than what it lost.</t>
  </si>
  <si>
    <t>Bristo-Myers Squibb Foundation</t>
  </si>
  <si>
    <t>10496.01</t>
  </si>
  <si>
    <t>Super Buddies Club promotes the participation of children and youth in the fight against the growing HIV/AIDS epidemic in Swaziland through its community outreach and education activities, which include school-based clubs, radio programs, and a quarterly magazine.</t>
  </si>
  <si>
    <t>Our grant supports school- and community-based HIV/AIDS clubs, which train peer educators to use dance, drama, music, poetry, and debates to share messages on abstinence, safe sex, and an HIV-free young adulthood.</t>
  </si>
  <si>
    <t>A small country with a population just above 1 million, Swaziland has been severely impacted by the HIV/AIDS epidemic. According to the most recent statistics from the Swaziland National Department of Health Services and the World Health Organization, HIV prevalence among the general population is 26 percent-the highest prevalence rate in the world. Among children and youth, HIV prevalence statistics are 2.6 percent for children aged 10 to 14, 5.8 percent for those 15 to 19, and 26.3 percent for youth aged 20 to 24. The impact has been so severe that life expectancy has dropped to 32 years of age-the lowest in the world. The national government has been slow to respond to the epidemic, and there continues to be stigma attached to HIV/AIDS, as the disease is associated with sexual promiscuity. In the past five years, there have been increasing efforts to address the epidemic by international and national organizations as well as religious institutions. However, HIV prevention strategies have failed to target children or include their active participation in designing and leading initiatives.</t>
  </si>
  <si>
    <t>Super Buddies Club was founded in 2006 with the mission of promoting child and youth participation in the fight against HIV/AIDS. Children and youth are actively involved in all aspects of the organization's work, including design and implementation of activities. The organization's programs include peer-to-peer outreach using school-based clubs, a quarterly magazine and a radio show, social welfare services, and a children's resource center. As part of its focus on peer-to-peer outreach, Super Buddies publishes the country's only child-produced magazine intended to share information about HIV/AIDS and related child and youth issues. The social welfare program provides educational, nutritional, and health-related support to the most vulnerable children in the school-based clubs. Super Buddies was founded by a husband and wife who worked for Swaziland's largest newspaper and covered HIV/AIDS issues. Through their work, they noted an absence of children and youth in designing and leading social change initiatives, and they founded the organization to create a platform for amplifying children's voices in the effort against the epidemic.</t>
  </si>
  <si>
    <t>School- and community-based HIV/AIDS clubs known as Super Buddies clubs form an integral part of the organization's activities. The clubs focus on creating a safe space where children receive life skills education and discuss reproductive and sexual health issues, HIV/AIDS, and gender-based violence. Using dance, drama, music, poetry, and debate, the children share with their peers messages on abstinence, safe sex, and an HIV-free young adulthood. The clubs recently formed an offshoot group that focuses exclusively on adolescent girls to ensure that their distinctive needs and issues are addressed. Currently, over 6,000 children in 40 primary schools participate in the Super Buddies clubs, and field officers visit the schools on a regular basis to provide guidance and support. Committed to making the voices of children heard, the organization is currently working to establish a children's parliament through the Super Buddies clubs.</t>
  </si>
  <si>
    <t>Super Buddies lost several staff members last year due to the loss of funding from donors like UNICEF, which is reflected in the lower human resources score.</t>
  </si>
  <si>
    <t>Super Buddies lost funding from large donors like UNICEF that either changed their priorities or were severely affected by the economic crisis.</t>
  </si>
  <si>
    <t>The outcomes data requires further dialogue with the grantee partner.</t>
  </si>
  <si>
    <t>Pepfar</t>
  </si>
  <si>
    <t>10496</t>
  </si>
  <si>
    <t>Through school- and community-based HIV/AIDS clubs, Super Buddies Club trains peer educators, who use dance, drama, music, poetry, and debates to share with their peers messages on abstinence, safe sex, and an HIV-free young adulthood.</t>
  </si>
  <si>
    <t>A small country with a population just above one million, Swaziland has been impacted severely by the HIV/AIDS epidemic. According to the most recent statistics from the National Department of Health Services and the World Health Organization, HIV prevalence among the general population is 26 percent- the highest prevalence rate worldwide. Among children and youth, HIV prevalence statistics are 2.6 percent for children from ages 10-14, 5.8 percent for those 15-19, and 26.3 percent for youth from 20-24. The impact has been so severe that life expectancy has dropped to 32 years of age - the lowest in the world. The national government has been slow to respond to the epidemic, and there continues to be stigma as the disease is associated with sexual promiscuity. In the past five years, there have been increasing efforts to address the epidemic by international and national organizations as well as religious institutions. However, HIV prevention strategies have failed to target children or include their active participation in designing and leading initiatives.</t>
  </si>
  <si>
    <t>Super Buddies club was founded in 2006 with the mission to promote child and youth participation in the fight against HIV/AIDS. Children and youth are actively involved in all aspects of the organization's work, including design and implementation of activities. Working in 40 schools and 22 communities, the organization's programs include a peer-to-peer outreach using school-based clubs, a quarterly magazine and a radio show; social welfare services; and a children's resource center. As part of its focus on peer-to-peer outreach, Super Buddies publishes the country's only child-produced magazine intended to share information about HIV/AIDS and related child and youth issues. The social welfare program provides educational, nutrition, and health related support to the most vulnerable children in the school-based clubs. The recently established children's resource center offers critical information on health, education, and employment opportunities to school children. Super Buddies was found by a husband and wife who worked for Swaziland's largest newspaper and covered HIV/AIDS issues. Through their work, they identified the absence of children and youth in designing and leading social change initiatives, and created the organization to create a platform for harnessing and amplifying their voices in the concerted efforts against the epidemic.</t>
  </si>
  <si>
    <t>11515</t>
  </si>
  <si>
    <t>Kampala</t>
  </si>
  <si>
    <t>Supporting Orphans and Vulnerable for Better Health, Education, and Nutrition</t>
  </si>
  <si>
    <t>program expenses, operational cost and networking.</t>
  </si>
  <si>
    <t xml:space="preserve">Supporting Orphans and Vulnerable for Better Health, Education and Nutrition (SOVHEN) helps orphaned and vulnerable children attain a better quality of life and an increased life expectancy through programs in financial literacy, income generation, education, health, nutrition, and environmental preservation. </t>
  </si>
  <si>
    <t>GFC supports the SEED (Savings for Education, Entrepreneurship and Down Payment) program for orphaned and vulnerable children, which trains children in primary and secondary school in the values and practice of saving and budgeting.</t>
  </si>
  <si>
    <t>During the course of its six-year partnership with GFC, SOVHEN has steadily and impressively increased its national and global visibility as well as its organizational budget, which grew by almost 500 percent. With GFC's support, SOVHEN served 1,500 children and their families this past year through its unique and participatory income-generating initiatives, which include the SEED program, and its reproductive health and HIV/AIDS programs. In response to the needs of adolescent girls in the communities in which SOVHEN operates, the organization is currently implementing sustainable-enterprise and community sensitization programs to help address girls' school attendance rates and ensure personal hygiene during their menstrual periods.  Since the start of our funding relationship, SOVHEN has served over 5,287 adolescents and families, leading to significant improvements in financial behavior and general well-being. The organization developed, and is currently using, a business manual of best practices to guide its beneficiaries in the effective management of their microenterprises. A number of academic institutions, both within and outside Uganda, continue to reach out to SOVHEN for collaboration on several initiatives. During the past year, with the assistance of leveraging opportunities, SOVHEN has enhanced its global visibility and is well positioned to attract more funders. The organization is exiting this year with sound internal structures to ensure both programmatic and organizational sustainability.</t>
  </si>
  <si>
    <t>Percentage of program participants who demonstrate savings behavior</t>
  </si>
  <si>
    <t>Mobility International</t>
  </si>
  <si>
    <t>Santa Clara University's GSBI</t>
  </si>
  <si>
    <t>D'amours Step</t>
  </si>
  <si>
    <t>Arche Noah Stiftung</t>
  </si>
  <si>
    <t>763.04</t>
  </si>
  <si>
    <t>SOVHEN helps orphaned and vulnerable children attain a better quality of life
and an increased life expectancy through programs in financial literacy, income
generation, education, health, nutrition, and environmental preservation.</t>
  </si>
  <si>
    <t>Our grant supports the SEED (Savings for Education, Entrepreneurship, and Down Payment) program for orphaned and vulnerable children, which trains children in primary and secondary school in the values and practice of saving and budgeting.</t>
  </si>
  <si>
    <t>Uganda is acclaimed for the government's early and effective response to the HIV/AIDS pandemic in the 1990s. While HIV/AIDS prevalence rates decreased during that time and have remained stable at 6.5 percent since 2000, the country is facing a gradual erosion of its early success. Currently, 1 million people, primarily adults between the ages of 30 and 45, are living with HIV/AIDS. Children whose parents are ill are forced to adopt adult responsibilities, becoming caretakers at an early age, often at the expense of their education. Moreover, it is estimated that the HIV/AIDS epidemic is responsible for half of Uganda's 2.3 million orphans. Although extended family networks absorb some of the orphaned children, a large number of children live in child-headed households or in orphanages where their mental, emotional, and social development is compromised.</t>
  </si>
  <si>
    <t>Supporting Orphans and Vulnerable for Better Health, Education, and Nutrition (SOVHEN) was established in 2001 to help orphaned and vulnerable children attain a better quality of life and an increased life expectancy. Using munno mukabi, an indigenous form of community dialogue, SOVHEN nurtures an intergenerational response to the needs of orphans and vulnerable children. SOVHEN's main programs include financial literacy and income-generating activities, education, information dissemination on health and nutrition, and environmental preservation. In addition to giving the children access to mentors and role models from the wider community, SOVHEN provides training on entrepreneurship and financial literacy to help the children become self-reliant.</t>
  </si>
  <si>
    <t>Through its SEED (Saving for Education, Entrepreneurship, and Down payment) program, SOVHEN provides entrepreneurship training to over 800 orphaned and vulnerable children aged 5 to 18. Children in kindergarten and early primary school receive basic training in saving and banking through cartoons, drama, and the arts, while older children are provided with more sophisticated training and applied practice in financial literacy, income-generating activities, and business management. In order to encourage saving at the family level, SOVHEN also provides savings education to caretakers and guardians of the children. In response to female SEED participants' needs, SOVHEN recently launched a sustainable-enterprise and awareness-raising program to address girls' school attendance rates and taboos around menstruation.</t>
  </si>
  <si>
    <t>Mobility International USA</t>
  </si>
  <si>
    <t>Y2Y Fund, ILO</t>
  </si>
  <si>
    <t>Rhodes Scholars' Southern Africa Forum</t>
  </si>
  <si>
    <t>Teach A Man To Fish</t>
  </si>
  <si>
    <t>763.03</t>
  </si>
  <si>
    <t>Uganda is acclaimed for the government's early and effective response to the HIV/AIDS pandemic in the 1990s. While HIV/AIDS prevalence rates decreased during that time and have remained stable since 2000 at 6.5 percent, the country is facing a gradual erosion of its early success. Currently, 1 million people, primarily adults between the ages of 30 and 45, are living with HIV/AIDS. Children whose parents are ill are forced to adopt adult responsibilities, becoming caretakers at an early age, often at the expense of their education. Moreover, it is estimated that the HIV/AIDS epidemic is responsible for half of Uganda's 2.3 million orphans. Although extended family networks absorb some of the orphaned children, a large number of children live in child-headed households or in orphanages where their mental, emotional, and social development is compromised.</t>
  </si>
  <si>
    <t>Supporting Orphans and Vulnerable for Better Health, Education, and Nutrition (SOVHEN) was established in 2001 to help orphaned and vulnerable children attain a better quality of life and an increased life expectancy. Using the methodology of munno mukabi, an indigenous form of community dialogue, as its entry point, SOVHEN works with communities to nurture an intergenerational response among children, youth, and elders to the needs of orphans and vulnerable children. SOVHEN's main programs include financial literacy and income-generating activities, education, information dissemination on health and nutrition, and environmental preservation. In addition to giving the children access to mentors and role models from the wider community, the organization provides training on entrepreneurship and financial literacy to help the children become self-reliant. SOVHEN was founded by a group of university students and graduates in the fields of medicine, development, and accounting who use their skills and resources to empower less-fortunate children and youth.</t>
  </si>
  <si>
    <t>Through its SEED (Saving for Education, Entrepreneurship, and Down payment) program, SOVHEN provides entrepreneurship training to 600 orphaned and vulnerable children between the ages of 5 and 18. Children in kindergarten and early primary school receive basic training in saving and banking through cartoons, drama, and the arts, while older children are provided with more sophisticated training and applied practice in financial literacy, income-generating activities, and business management. During the course of the training classes, all the children receive wooden piggy banks and balance books to help them monitor the flow of financial resources. SOVHEN offers trainings on public speaking and leadership to complement the group's SEED activities. In order to encourage saving at the family level, SOCHEN also provides savings education to caretakers and guardians of the children.</t>
  </si>
  <si>
    <t>Last year, SOVHEN invested in capacity building, thereby increasing its scores in targeted areas.</t>
  </si>
  <si>
    <t>SOVHEN engages over 200 volunteers in order to implement the SEED program. This in kind resource is not reflected in its expenditure budget but enables the organization to serve a large number of children.</t>
  </si>
  <si>
    <t>John Carnevale via Omprakash Foundation</t>
  </si>
  <si>
    <t>763.02</t>
  </si>
  <si>
    <t>SOVHEN helps orphaned and vulnerable children attain a better quality of life and an increased life expectancy through programs in financial literacy, income generation, education, health, nutrition, and environmental preservation.</t>
  </si>
  <si>
    <t>The SEED (Savings for Education, Entrepreneurship, and Down Payment) program for orphaned and vulnerable children introduces the values and practice of saving and budgeting to children in primary and secondary school.</t>
  </si>
  <si>
    <t>Uganda is acclaimed for the government's early and effective response to the HIV/AIDS pandemic in the 1990s. While HIV/AIDS prevalence rates decreased during that time, and have remained stable since 2000 at 6.7 percent, the country is facing a gradual erosion of its early success. Currently, 1 million people, primarily adults between the ages of 30 and 45, are living with HIV/AIDS. Children whose parents are ill are forced to adopt adult responsibilities, becoming caretakers at an early age, often at the expense of their education. Moreover, it is estimated that the HIV/AIDS epidemic is responsible for half of Uganda's 2.3 million orphans. Although extended family networks absorb some of the orphaned children, a large number of children live in child-headed households or in orphanages where their mental, emotional, and social development is compromised.</t>
  </si>
  <si>
    <t>1782.04</t>
  </si>
  <si>
    <t>Sustainable Development Society</t>
  </si>
  <si>
    <t>SDS focuses on the development and rehabilitation of the Shangla district and other needy areas and empowers community members to improve the social and economic situation in conflict-ridden areas and in areas affected by the October 2005 earthquake through its programs in disaster management, sustainable livelihoods, education, the environment, capacity building, health, human rights, advocacy, water, and sanitation.</t>
  </si>
  <si>
    <t>Our grant supports peace promotion activities that provide traumatized children in conflict areas with educational and recreational programming, promote peaceful communities, and work to offset the negative influences of militant forces in the region.</t>
  </si>
  <si>
    <t>According to a recent government report, Pakistan's Shangla district, located in Khyber Pakhtunkhwa (the country's former North-West Frontier Province), has the second-highest poverty rate in the province, a 70 percent primary-school dropout rate, and an overall literacy rate of only 14 percent. Youth in this region have little or no recreational opportunities to cultivate their intellectual, creative, and emotional abilities. Daily life and infrastructure continue to be impacted by the effects of the October 2005 earthquake, which was particularly devastating in the Shangla district, and rehabilitation continues to be hindered by the impoverished socioeconomic environment. Growing militant activity in the region has forced hundreds of families to migrate to safer areas to escape targeted killings, kidnappings, and beheadings. More than 200 schools have been destroyed by the militants, displacing over 60,000 students.</t>
  </si>
  <si>
    <t>Sustainable Development Society (SDS) was established in 1997 and focuses on the development and rehabilitation of the Shangla district and other needy areas. The organization recently changed its name from Shangla Development Society to reflect its growth and its upcoming expansion to national-level outreach. Through a participatory model of community development, SDS empowers community members to increase the social and economic well-being of the Shangla district and promotes the optimal use of the district's natural resources. SDS program areas include disaster management, sustainable livelihoods, education, environment, capacity building, health, human rights, water, and sanitation. Iftikhar Hussain, the founder and executive director of SDS, has a long history of working with civil society organizations in Pakistan and was one of the founding members of Environmental Protection Society and the Holistic Understanding for Justified Research and Actions.</t>
  </si>
  <si>
    <t>The current political instability in the country and the rise of militancy in the Shangla district in particular have adversely affected the ability of SDS to implement activities for Shangla's children and youth. SDS has observed a large number of children and youth, particularly boys, being influenced by negative militant forces in the region. By organizing sports festivals, debate competitions, and other recreational programming, SDS works to prevent youth and school-going children aged 5 to 16 from turning to militancy. SDS recently expanded its recreational programming to support children traumatized in the conflict areas of the Swat district. More than 200 schools in this area have been destroyed by militants, and the population has suffered from suicide bombings, targeted killings, kidnappings, harassment, and other violence. SDS plans to arrange for some of the most traumatized children, many of whom are now orphans, to visit regions that have not been affected by militants in order to expose these children to a peaceful community.</t>
  </si>
  <si>
    <t>World Food Programme</t>
  </si>
  <si>
    <t>South Asia Partnership</t>
  </si>
  <si>
    <t>1782.03</t>
  </si>
  <si>
    <t>SDS focuses on the development and rehabilitation of the Shangla district and other needy areas and empowers community members to improve the social and economic situation in conflict-ridden areas and in areas affected by the October 2005 earthquake through its programs in disaster management, sustainable livelihoods, education, environment, capacity building, health, human rights, advocacy, water, and sanitation.</t>
  </si>
  <si>
    <t>According to a recent government report, Pakistan's Shangla district, located in the country's North-West Frontier Province, has the second-highest poverty rate in the province, a 70 percent primary-school dropout rate, and an overall literacy rate of only 14 percent. Youth in this region have little or no recreational opportunities to cultivate their intellectual, creative, and emotional abilities. Daily life and infrastructure continue to be impacted by the effects of the October 2005 earthquake, which was particularly devastating in the Shangla district, and rehabilitation continues to be hindered by the impoverished socioeconomic environment. Growing militant activity in the region has forced hundreds of families to migrate to safer areas to escape targeted killings, kidnappings, and beheadings. More than 200 schools have been destroyed by the militants, displacing over 60,000 students.</t>
  </si>
  <si>
    <t>Sustainable Development Society (SDS) was established in 1997 and focuses on the development and rehabilitation of the Shangla district and surrounding areas. Previously named Shangla Development Society, the organization recently changed its name to reflect its expansion from city to national level outreach and growth. Through a participatory model of community development, SDS empowers community members to increase the social and economic well-being of the Shangla district and promotes the optimal use of the district's natural resources. SDS program areas include disaster management, sustainable livelihoods, education, environment, capacity building, health, human rights, advocacy, water, and sanitation. SDS's director and other staff members are working for the organization at extreme risk to their security. Iftikhar Hussain, founder and executive director of SDS, has a long history of working with civil society organizations in Pakistan and was one of the founding members of Environmental Protection Society and the Holistic Understanding for Justified Research and Actions.</t>
  </si>
  <si>
    <t>The current political instability in the country and the rise of militancy in the Shangla district in particular have adversely affected the ability of SDS to implement activities for Shangla's children and youth. SDS has observed a large number of children and youth, particularly boys, being influenced by negative militant forces in the region. By organizing sports festivals, debate competitions, and other recreational programming, SDS works to prevent youth and school-going children aged 5 to 16 from turning to militancy. This year, SDS will build upon and reconfigure its recreational programming by supporting children traumatized in the conflict areas of the Swat district. More than 200 schools in this area have been destroyed by militants. The population has also suffered from suicide bombings, targeted killings, kidnappings, harassment, and more. SDS will therefore arrange for some of the most traumatized children, many of whom are now orphans, to visit regions that have not been affected by militants in order to expose these children to a peaceful community.</t>
  </si>
  <si>
    <t>SDS significantly increased the number of children directly and indirectly served through its flood-related activities.</t>
  </si>
  <si>
    <t>SDS received large amounts of funding from the World Food Programme and Oxfam, two of its largest funders, for flood relief work. SDS also received new funders for both relief efforts and programs last year, resulting in a large increase in its budget.</t>
  </si>
  <si>
    <t>10634</t>
  </si>
  <si>
    <t>1782.02</t>
  </si>
  <si>
    <t>SDS focuses on the development and rehabilitation of the Shangla district and empowers community members to improve the social and economic situation in conflict ridden areas and in areas affected by the October 2005 earthquake.</t>
  </si>
  <si>
    <t>By supporting traumatized children in conflict areas through its educational and recreational programming, Shangla promotes peaceful communities and hopes to offset the negative influences of militant forces in the region.</t>
  </si>
  <si>
    <t>Shangla Development Society (SDS) was established in 1997 and focuses on the development and rehabilitation of the Shangla district. Through a participatory model of community development, SDS empowers community members to increase the social and economic well-being of the Shangla district and promotes the optimal use of the district's natural resources. SDS program areas include disaster management, sustainable livelihoods, education, environment, capacity building, health, human rights, advocacy, water, and sanitation. SDS's director and other staff members are working for the organization at extreme risk to their security. Iftikhar Hussain, founder and executive director of SDS, has a long history of working with civil society organizations in Pakistan and was one of the founding members of Environmental Protection Society and the Holistic Understanding for Justified Research and Actions.</t>
  </si>
  <si>
    <t>SDS provides sports and educational materials for the collaborating schools, benefitting a large number of children.</t>
  </si>
  <si>
    <t>SDS received increased funding due to their new initiative on internally displaced persons in collaboration with Oxfam.</t>
  </si>
  <si>
    <t>875.05</t>
  </si>
  <si>
    <t>Synergie pour l'Enfance</t>
  </si>
  <si>
    <t>Gary Engelberg (Africa Consultants International, US)</t>
  </si>
  <si>
    <t>rent, administrative costs, and staff salaries.</t>
  </si>
  <si>
    <t xml:space="preserve">Synergie pour l’Enfance provides comprehensive prevention and treatment services, including medical, counseling, and nutritional services, to children who have been affected or infected by HIV/AIDS, with a focus on children in rural regions and street children. </t>
  </si>
  <si>
    <t>GFC provides general support to the organization, which also conducts community awareness-raising and advocacy initiatives to eliminate the stigma against HIV-positive children.</t>
  </si>
  <si>
    <t>During the course of its partnership with GFC, Synergie has shown impressive growth in national visibility and in its budget. The organization has become a national leader in Senegal for its work with AIDS orphans, and its innovative approach to HIV/AIDS health services has been replicated in four health districts and in Senegal's national children's hospital. At the organizational level, Synergie credits GFC's partnership for its increased institutional funders, visibility, and professionalism. With GFC's grant, which provides general support, the organization secured its first office headquarters, which raised its credibility and gave confidence to new funders such as USAID and The Global Fund to Fight AIDS, Tuberculosis and Malaria. In addition, the organization increased its capacity by developing systems and procedures, including a financial and administrative procedure manual. This year's grant will be the organization's last grant from GFC.</t>
  </si>
  <si>
    <t>Percentage of HIV-positive children attending school</t>
  </si>
  <si>
    <t>11440</t>
  </si>
  <si>
    <t>Established in 1996, Synergie pour l'Enfance aims to protect, support, and empower orphaned and vulnerable children who have been infected or affected by the HIV/AIDS pandemic. The organization believes that every child, regardless of his or her HIV status, has the right to live a full and fulfilling life. With targeted services that focus on children in rural regions and on street children, Synergie implements prevention and treatment programs that have served over 3,800 children to date. Synergie also works to prevent mother-to-child transmission by offering medical care, counseling, and nutritional support to expectant and breast-feeding mothers. The group was selected as a national "best practices" model and was also featured in a documentary film about effective responses to HIV/AIDS. Synergie's founder and director, Ngagne Mbaye, is a renowned pediatrician and directs the Voluntary Counseling and Testing Center in the capital city of Dakar. 
During the course of its partnership with GFC, Synergie has shown impressive growth in national visibility and community relations. The organization's budget has grown from 56,783 to 202,601 USD.  Synergie is widely recognized as a national leader in Senegal for its work with AIDS orphans, and its innovative approach to HIV/AIDS health services has been replicated in four health districts and in Senegal's national children's hospital. At the organizational level, Synergie credits GFC's partnership for its increased institutional funders, visibility, and professionalism. With GFC's grant, which provides general support, the organization secured its first office headquarters, which raised its credibility and gave confidence to new funders such as USAID and The Global Fund to Fight AIDS, Tuberculosis and Malaria. In addition, the organization increased its capacity by developing systems and procedures, including a financial and administrative procedure manual.</t>
  </si>
  <si>
    <t>FY 2007	$6,000	program grant
FY 2008	$10,000	program grant
FY 2009	$14,000	program grant
FY 2010	$14,000	program grant
FY 2011	$16,000	program grant
FY 2012	$18,000	program grant
FY 2013	$22,000	program grant
Total GFC support: $100,000 since 2007</t>
  </si>
  <si>
    <t>875.04</t>
  </si>
  <si>
    <t>Synergie pour l'Enfance provides comprehensive prevention and treatment services to children who have been affected or infected by HIV/AIDS, with targeted services to children in rural regions as well as to street children. The organization offers medical, counseling, and nutritional services to these children and conducts awareness-raising and advocacy initiatives for the greater community to eliminate the stigma against HIV-positive children.</t>
  </si>
  <si>
    <t>With an HIV/AIDS prevalence rate of only 1 percent, Senegal is one of the few African countries that have successfully contained the spread of this disease. However, this impressive achievement masks disparities in access to services and resources that could jeopardize continued success in controlling the pandemic. Marginalized groups, including sex workers, homosexuals, and street children, do not receive adequate access to prevention and treatment services. Although reliable statistics are unavailable, the estimated HIV/AIDS prevalence rate among sex workers is 10 to 30 percent, significantly higher than the national average. Moreover, there has been limited response to the needs of orphaned and vulnerable children who have been infected or affected by HIV/AIDS. Many orphans and vulnerable children do not receive support from their impoverished extended family and are neglected by the government's social services programs. As a result, these children are forced to live on the streets, where they are vulnerable to commercial sex work, drugs, and violence. If Senegal is to maintain its unparalleled success in preventing the spread of HIV/AIDS, aggressive prevention and treatment programs that target these vulnerable populations are required.</t>
  </si>
  <si>
    <t>Established in 1996, Synergie pour l'Enfance is a volunteer organization that aims to protect, support, and empower orphaned and vulnerable children who have been infected or affected by the HIV/AIDS pandemic. The organization believes that every child, regardless of his or her HIV status, has the right to live a full and fulfilling life. With targeted services that focus on children in rural regions and on street children, Synergie implements prevention and treatment programs that have served over 3,800 children to date. Synergie also works to prevent mother-to-child transmission by offering medical care, counseling, and nutritional support to expectant and breast-feeding mothers. The group was selected as a national "best practices" model and was also featured in a documentary film about effective responses to HIV/AIDS. Synergie's founder and director, Ngagne Mbaye, is a renowned pediatrician and directs the Voluntary Counseling and Testing Center in the capital city of Dakar.</t>
  </si>
  <si>
    <t>Synergie is committed to caring for infants and children below the age of 18 who are living with HIV and to ensuring that they enjoy a high quality of life. To that end, the organization works with over 1,400 children and youth, providing medical care and treatment; nutritional support, which is key to the effectiveness of antiretroviral drugs; and scholarships, which enable the children to attend school and interact with their peers. In order to help eliminate the stigma against HIV-positive children, the organization conducts awareness-raising activities for the greater community. Synergie also intentionally includes HIV-positive individuals on its staff.</t>
  </si>
  <si>
    <t>The increase in numbers served is the result of Synergie's new comprehensive healthcare program, which is centered on all family members.</t>
  </si>
  <si>
    <t>Synergie has improved its rigor in completing the OCI tool and as a result has lower but more accurate scores than in previous years.</t>
  </si>
  <si>
    <t>Synergie's organizational budget increased due to greater support from existing donors.</t>
  </si>
  <si>
    <t>Global Fund to Fight AIDS, Tuberculosis and Malari</t>
  </si>
  <si>
    <t>875.03</t>
  </si>
  <si>
    <t>Established in 1996, Synergie pour l'Enfance is a volunteer organization that aims to protect, support, and empower orphaned and vulnerable children who have been infected or affected by the HIV/AIDS pandemic. The organization believes that every child, regardless of his or her HIV status, has the right to live a full and fulfilling life. With targeted services that focus on children in rural regions and on street children, Synergie implements prevention and treatment programs that have served over 3,500 children to date. Synergie also works to prevent mother-to-child transmission by offering medical care, counseling, and nutritional support to expectant and breast-feeding mothers. The group was selected as a national "best practices" model and was also featured in a documentary film about effective responses to HIV/AIDS. Synergie's founder and director, Ngagne Mbaye, is a renowned pediatrician and directs the Voluntary Counseling and Testing Center in the capital city of Dakar.</t>
  </si>
  <si>
    <t>Synergie is committed to caring for infants and children below the age of 18 who are living with HIV and ensuring that they enjoy a high quality of life. To that end, the organization provides medical care and treatment, offers nutritional support, a key component to the effectiveness of anti-retroviral drugs, and provides scholarships so that the children can attend school and interact with their peers. In order to help eliminate the stigma against HIV-positive children, the organization conducts awareness-raising activities for the greater community. Synergie also intentionally includes HIV-positive individuals on its staff.</t>
  </si>
  <si>
    <t>Last year's number of directly served children/youth only counted patients receiving prenatal care and antiretroviral treatment, while this year's number is more inclusive of children and youth receiving Synergie's other health services.</t>
  </si>
  <si>
    <t>Alliance Nationale Contre le SIDA</t>
  </si>
  <si>
    <t>13180</t>
  </si>
  <si>
    <t>Tahaddi</t>
  </si>
  <si>
    <t>Nadia Khouri (Tahaddi, Lebanon)</t>
  </si>
  <si>
    <t>13103</t>
  </si>
  <si>
    <t>12695</t>
  </si>
  <si>
    <t>operational costs and for medication and food for Syrian refugees.</t>
  </si>
  <si>
    <t xml:space="preserve">Tahaddi provides children and women in Hay al-Gharbeh, a shantytown in Beirut, with access to quality education and health services. </t>
  </si>
  <si>
    <t>GFC supports Tahaddi’s education center, which offers basic education in math, Arabic, English, science, and computers, along with life skills education on topics such as communication, decision making, and personal hygiene, to out-of-school children between the ages of 8 and 14.</t>
  </si>
  <si>
    <t>Tahaddi has demonstrated impressive growth, resilience, and creativity in its programming and organizational capacity during its partnership with GFC. The organization has adjusted its programs to provide rapid-response services to refugees, especially those from Syria, while at the same time continuing to focus on providing access to quality education, health services, and psychosocial support. During its six years of partnership with GFC, the organization has grown its budget by over 150 percent and the number of children it supports by over 500 percent. With GFC’s guidance, Tahaddi was able to modify  programs and strengthen its internal structures to gain support from both local and international partners and to attract experienced volunteers. Tahaddi received multiple emergency grants from GFC last year to help address the needs of the refugees the organization supports. Tahaddi has participated in three GFC Knowledge Exchange workshops to learn and share with other grassroots organizations and build peer networks. GFC also coached and supported Tahaddi to enhance its visibility globally and gain more donors, such as Apprentis d’Auteuil (France) and Swiss Agency for Development and Cooperation (Switzerland). In the final year of support, GFC will assist Tahaddi with deepening community awareness on the issue of refugees, mobilizing more resources to support its expanding programs, strengthening its sustainability structures, sharpening its governance structure, and confidently transitioning into a proud GFC alumni.</t>
  </si>
  <si>
    <t>Tahaddi received more support from its international friends to help respond to the needs of refugees.</t>
  </si>
  <si>
    <t>Monaco  Government</t>
  </si>
  <si>
    <t>Monaco</t>
  </si>
  <si>
    <t>Lebanese Society for Educational and Social Development</t>
  </si>
  <si>
    <t xml:space="preserve">CMA CGM Group </t>
  </si>
  <si>
    <t>12591</t>
  </si>
  <si>
    <t>12568</t>
  </si>
  <si>
    <t>12140</t>
  </si>
  <si>
    <t>staff salaries and the Syrian refugees support program.</t>
  </si>
  <si>
    <t>Tahaddi provides quality education and health services to  children and women in Hay al-Gharbeh, a shantytown in Beirut.</t>
  </si>
  <si>
    <t>Tahaddi has successfully expanded its programs to receive and support a large number of refugees from Syria. The organization has strengthened its strategic and resource mobilization structures, which resulted in more support from individual donors and institutional funders. Tahaddi participated in the GFC ML&amp;E capacity-building sessions at the 2014 Middle East and North Africa Knowledge Exchange, which provided Tahaddi’s staff with the skills to update and further develop the organization’s sustainability plan. In the next year, GFC will continue to assist Tahaddi with restructuring its programs to address the needs of Syrian refugee children and their families.</t>
  </si>
  <si>
    <t>The increase in the number of children served is due to the organization receiving more displaced Syrian refugee children and families.</t>
  </si>
  <si>
    <t>Tahaddi’s budget increase is due to increased support from individual donors and more grants from some of the organization’s current institutional funders.</t>
  </si>
  <si>
    <t>Tahaddi Switzerland</t>
  </si>
  <si>
    <t>Swiss Agency for development and Cooperation</t>
  </si>
  <si>
    <t>Monaco Cooperation</t>
  </si>
  <si>
    <t>Tahaddi France</t>
  </si>
  <si>
    <t>Tahaddi USA</t>
  </si>
  <si>
    <t>11732</t>
  </si>
  <si>
    <t>a speech therapist, a special needs educator, and other operational expenses.</t>
  </si>
  <si>
    <t>GFC supports Tahaddi's education center, which offers basic education in math, Arabic, English, science, and computers, along with life skills education on topics such as communication, decision making, and personal hygiene, to out-of-school children between the ages of 8 and 14.</t>
  </si>
  <si>
    <t>In addition to continuing its regular programming, Tahaddi has expanded to provide health, education, and psychosocial support to refugee children from Syria, as well as family tracing services.  The organization hired two social workers, conducted its first financial audit, and hired an accounts officer to help strengthen its accounting systems and internal due diligence. Tahaddi has increased its visibility and reputation for trustworthiness, especially at the local  level; this was demonstrated by the organization receiving significant in-kind support from the private sector in Lebanon to support its program and specifically its services for conflict-affected and displaced children from Syria. Tahaddi attended a GFC Knowledge Exchange in Beirut and is well placed to receive additional value-added services to strengthen its strategic and resource mobilization structures. GFC will provide further targeted support to build the organization's internal sustainability mechanisms.</t>
  </si>
  <si>
    <t>Swiss Agency of development</t>
  </si>
  <si>
    <t>Monaco Government</t>
  </si>
  <si>
    <t>Fondation D'Auteuil</t>
  </si>
  <si>
    <t>SME</t>
  </si>
  <si>
    <t>Friends of Lebanon in Monaco</t>
  </si>
  <si>
    <t>11329</t>
  </si>
  <si>
    <t>recreational activities, and salaries for a speech therapist and a special-needs teacher.</t>
  </si>
  <si>
    <t>Tahaddi will receive an organizational development award this year to strengthen its fundraising capacity before a planned exit in two years.</t>
  </si>
  <si>
    <t>Cooperation of the Governement of Monaco</t>
  </si>
  <si>
    <t>Blankemeyer Foundation</t>
  </si>
  <si>
    <t>Fondation Colliver</t>
  </si>
  <si>
    <t>10304.02</t>
  </si>
  <si>
    <t>Tahaddi works to provide children and women in Hay al-Gharbeh, a shantytown in Beirut, with access to quality education and health services.</t>
  </si>
  <si>
    <t>Our grant supports Tahaddi's education center, which provides basic education in math, Arabic, English, science, and computers, along with life skills education on topics such as communication, decision making, and personal hygiene, to out-of-school children between the ages of 8 and 14.</t>
  </si>
  <si>
    <t>A long civil war and an ongoing volatile relationship with Israel have had a significant effect on development in Lebanon. Today, 25 percent of the national population lives below the poverty line, and the figure is much higher in some communities. Hay al-Gharbeh, a densely populated shantytown in the middle of Beirut, is home to an estimated 10,000 people. With unemployment rates believed to be as high as 90 percent for the adult male population, the vast majority of residents live at or below the poverty line. Families eke out a meager living through begging or temporary manual labor, but the sporadic nature of this income limits their ability to plan ahead or save, increasing their vulnerability when faced with difficult life situations. Child labor is also common, as children are needed to supplement the income of their families. Children work as beggars, as sellers of gum or other items on the streets; or as manual laborers in car repair garages, for electricians and plumbers, or at construction sites.</t>
  </si>
  <si>
    <t>Founded in 1998, Tahaddi seeks to empower populations that are economically and socially excluded from society by providing access to education and healthcare. Working in the Hay al-Gharbeh shantytown, the organization implements three core programs: education, health, and prison support. The education program provides informal education for out-of-school children whose age may have exceeded the maximum age for school entrance. The health program provides primary healthcare and health education, focusing on women and children. Committed to supporting individuals at the margins of society, Tahaddi also works with women in prison, providing counseling and skills training. The first and only NGO in Hay al-Gharbeh, Tahaddi works closely with Mouvement Social, a national NGO movement that provides advocacy and social services to youth.</t>
  </si>
  <si>
    <t>The Tahaddi Education Center provides a five-year education program for out-of-school and illiterate children; each year, between 60 and 80 students attend the school. Students are accepted at age 7 and continue with the center until the age of 14. The organization has developed a curriculum that strives to meet both the academic and the social needs of the children. Students attend the education program five days a week, receiving instruction in a variety of subjects, including Arabic, English, math, science, social science, and art. Tahaddi takes a holistic approach to education, with an additional focus on imparting key values and social skills. Each semester, the school focuses on and builds activities around values such as honesty or nonviolence. In addition, the curriculum provides students with critical life skills such as communication, self-discipline, decision making, improved personal hygiene, anger management, a positive self-image, and time management.</t>
  </si>
  <si>
    <t>In years 1 and 2, Tahaddi only counted children served in the Tahaddi Education Center. In year 3, the organization also counted children who attended Tahaddi's health sessions, increasing the number of beneficiaries directly served.</t>
  </si>
  <si>
    <t>Tahaddi's organizational budget increased due to new funding from the Swiss Agency for Development and Cooperation and two one-time donations toward the education center's construction.</t>
  </si>
  <si>
    <t>Tahaddi fundraising branches</t>
  </si>
  <si>
    <t>(Monaco, France, Switzerland, US)</t>
  </si>
  <si>
    <t>10304.01</t>
  </si>
  <si>
    <t>A long civil war and an ongoing volatile relationship with Israel have had a significant effect on development in Lebanon. Today, 25 percent of the national population lives below the poverty line, and the figure is much worse in some communities. Hay al-Gharbeh, a densely populated shantytown in the middle of Beirut, is home to an estimated 10,000 people. With unemployment rates believed to be as high as 90 percent for the adult male population, the vast majority of residents live at or below the poverty line. Families eke out a meager living through begging or temporary manual labor, but the sporadic nature of this income limits their ability to plan ahead or save, increasing their vulnerability when faced with difficult life situations. Child labor is also common, as children are needed to supplement the income of their families. Children work as beggars, as sellers of gum or other items on the streets; as manual laborers in car repair garages, with electricians and plumbers; or at construction sites. Rates of illiteracy are very high, as families cannot afford the costs associated with sending their children to school, and neither can they afford to forgo their children's income.</t>
  </si>
  <si>
    <t>Tahaddi was started in 1998 to empower, through access to education and healthcare, populations that are economically and socially excluded from society. Working in the Hay al-Gharbeh shantytown, the organization implements three core programs: education, health, and prison support. The education program provides informal education for out-of-school children whose age may have exceeded the school entrance limit. The health program provides primary healthcare and health education, focusing on women and children. Committed to supporting individuals at the margins of society, Tahaddi also works with women in prison, providing counseling and skills training. In all its work, Tahaddi values professionalism and seeks to hire trained staff who can help communities receive the highest possible service. The first and only NGO in Hay al-Gharbeh, Tahaddi works closely with Mouvement Social, a national NGO movement that provides a variety of advocacy and social services to youth.</t>
  </si>
  <si>
    <t>The TEC provides a five-year education program for out-of-school and illiterate children; each year, between 60 and 70 students attend the school. Students are accepted at age 8 (when it becomes clear that they have missed the age of entry to formal school) and continue with the center until the age of 14. The organization has developed a curriculum that strives to meet both the academic and the social needs of the children. Students attend the education program five days a week, receiving instruction in a variety of subjects, including Arabic, English, math, science, social science, and art. Tahaddi takes a holistic approach to education, with an additional focus on imparting key values and social skills. Each semester, the school focuses on and builds activities around values such as honesty or nonviolence. In addition, the curriculum provides students with critical life skills such as communication, self-discipline, decision-making, improved personal hygiene, anger management, a positive self-image, and time management.</t>
  </si>
  <si>
    <t>The OCI scores will require further dialogue with grantee partner.</t>
  </si>
  <si>
    <t>Monaco, Switzerland</t>
  </si>
  <si>
    <t>World Venture</t>
  </si>
  <si>
    <t>13321</t>
  </si>
  <si>
    <t>Tahirih Justice Center</t>
  </si>
  <si>
    <t>Since October 2013, over 12,000 unaccompanied children have been released from government custody to the Houston, Texas, area. Thousands more who arrived with their families and were detained in immigration detention centers have also made Houston their home. Of this population, adolescent girls face some of the toughest challenges. These girls fled gender-based violence in Central America (70% were also sexually assaulted during their journey through Mexico), were placed in detention centers with poor conditions upon arrival in the United States, and have now been released to a sprawling city with few resources. Recent policy changes at the federal level have made it increasingly difficult for these girls to seek legal status through asylum or Special Immigrant Juvenile Status. The Houston immigration court has more delays than any other court in the nation, and cases lag well over two years. Anti-immigrant laws in Texas, such as 2017’s Senate Bill 4, have made it more difficult for girls to securely access mental health and medical resources and have created a sense of fear in immigrant communities that forces them into the shadows. Recently arrived migrant girls are particularly disconnected from the few advocacy groups that do exist, as these organizations have typically focused their efforts on migrant boys or more established immigrant communities.</t>
  </si>
  <si>
    <t>Tahirih Justice Center was founded in 1997 in Washington, DC, by Layli Miller-Muro, an attorney who set national legal  precedent in a landmark case that established gender-based persecution as grounds for asylum. After the legal victory, Miller-Muro was inundated with requests for legal support from women who had fled to the United States to escape gender-based persecution. She founded Tahirih Justice Center to provide free legal protection for survivors of gender-based persecution. In 2009, Tahirih opened its first satellite office, in Houston, Texas, under the leadership of Anne Chandler, a longtime immigration law professor at the University of Houston Law Center.</t>
  </si>
  <si>
    <t>Tahirih Justice Center provides culturally competent, holistic services to immigrant women and girls throughout the Houston area. Tahirih provides pro bono immigration legal services, as well as case management services, to women and girls who are fleeing violence. Tahirih’s legal services specialize in gender-based asylum; protections for survivors of domestic violence, trafficking, and other violent crimes; and Special Immigrant Juvenile Status for children who have been abandoned, neglected, or abused. Tahirih provides workshops to its clients on issues such as self-care, reproductive health, and healthy relationships. Through Tahirih’s Children’s Border Project, the organization mobilizes and trains attorneys and other legal professionals to represent unaccompanied children throughout the Houston/Galveston region. Tahirih’s public education and outreach programs aim to educate the general public, including public officials, social service providers, and local and state lawmakers, about the issues impacting women and girls fleeing violence. Tahirih also makes presentations at schools and at immigration court to teach recently arrived girls and women about their rights and to connect them with the services Tahirih offers.</t>
  </si>
  <si>
    <t>This year, Tahirih is launching the Breaking Down Barriers to Justice Project, which aims to mobilize immigrant women and girls in Houston to use their voices to advocate for federal, state, and local policies that protect their communities. The project aims to shift the public dialogue about immigrants and their rights. Tahirih has historically not engaged in this type of advocacy; however, the organization has decided that advocacy must be incorporated into its day-to-day work. As federal policies limit possibilities for girls and women to find protection under the law, Tahirih is having to respond to high numbers of women and girls who have fled violence and whose only protection may be found through community-based protection networks. Global Fund for Children’s investment will support Tahirih’s work with another new GFC partner, LaUnidad11, to grow a community-based protection network for adolescent migrant girls in the Houston area, with a particular focus on advocacy and movement building. As part of the NoVo Gender and Migration Initiative, Tahirih Justice Center will contribute its reputation for legal expertise on gender-based violence and its depth of work directly with migrant girls.</t>
  </si>
  <si>
    <t>Frees Foundation</t>
  </si>
  <si>
    <t>State of Texas</t>
  </si>
  <si>
    <t>Houston Endowment</t>
  </si>
  <si>
    <t>Houston Immigration Legal Services Collaborative</t>
  </si>
  <si>
    <t>U.S. Department of Justice</t>
  </si>
  <si>
    <t>12238</t>
  </si>
  <si>
    <t>Port Loko</t>
  </si>
  <si>
    <t>Talented Young People Everywhere</t>
  </si>
  <si>
    <t>Abdulai Swaray (Pikin-to-Pikin Movement, Liberia)</t>
  </si>
  <si>
    <t>Percentage of program participants who are regularly attending school</t>
  </si>
  <si>
    <t>11362</t>
  </si>
  <si>
    <t>educational materials and operating costs.</t>
  </si>
  <si>
    <t xml:space="preserve">Talented Young People Everywhere (TYPE) promotes education and academic excellence in Port Loko through mentoring, tutoring, and material support. </t>
  </si>
  <si>
    <t>GFC enables TYPE to provide educational materials and tutoring to the primary- and secondary-school children in its after-school program.</t>
  </si>
  <si>
    <t>During the course of its partnership with GFC, TYPE has remained the leading organization in Port Loko that provides support for academic excellence. Over half of the schools where TYPE works are ranked among the top 10 schools in the city. The organization notes that over the years there has been a collective shift among community members, who are now determined and conscious of sending their children to higher education instead of having them involved in domestic work. In addition, parents regularly petition the local government for adequate and closer exam centers. At the organizational level, TYPE has developed systems and procedures, including a child protection policy, in order to better implement its programs and protect the children and youth it serves. The organization has also been able to successfully diversify its sources of funding, securing funding from institutions such as the World Food Program, Plan International, and the African Development Bank. Despite its success, TYPE's mission is scattered, and this will be the organization's last grant from GFC.</t>
  </si>
  <si>
    <t>African Development Bank</t>
  </si>
  <si>
    <t>876.04</t>
  </si>
  <si>
    <t>TYPE promotes education and academic excellence among children and youth in Port Loko through mentoring, tutoring, material support, and recreational activities, including sports. Lacking access to electricity and running water at home, children in Port Loko often struggle to find appropriate study facilities.</t>
  </si>
  <si>
    <t>Our grant supports TYPE's after-school study center, which provides study aids such as lanterns and helps to ensure that the children succeed in school.</t>
  </si>
  <si>
    <t>Sierra Leone's long civil war eviscerated the country's education system, leaving a generation of children and youth without basic literacy skills. Although the conflict ended in 2002, provision of education remains one of the country's paramount challenges. Over 45 percent of school-age children have no access to education, and for those in school, the dropout rate is 25 percent. School costs and administrative fees, which can amount to $53 per child-in a country where the average annual income per capita is around $220-make it difficult for poor families to prioritize education. Even children who attend school face numerous challenges, including the competing demands of school and work. Given the high level of poverty in Sierra Leone, particularly in rural regions, children are expected to work and assist with household chores during after-school hours, limiting the amount of time they can dedicate to their studies. Moreover, many children live in cramped conditions, often sharing a single room with several of their siblings, and rely on candles as their only source of lighting.</t>
  </si>
  <si>
    <t>Founded in 1998, Talented Young People Everywhere (TYPE) is committed to empowering children and youth in Port Loko, a rural region in the Northern Province of Sierra Leone, by facilitating their access to education. The group conducts awareness-raising activities and training sessions for parents and community members on the value of education. Its after-school study centers promote peer-to-peer learning and nurture effective study habits. In addition, TYPE works closely with teachers and school officials to monitor the children's performance, providing supplemental academic and counseling support when necessary. A dynamic group led by children and youth, TYPE has gained the confidence and trust of the community, often acting as a liaison between children and their families and as a mediator during conflicts between children or between children and family members. Founder and director Ibrahim Shaid, a native of Port Loko, started TYPE with his high-school and university friends shortly after he completed secondary school.</t>
  </si>
  <si>
    <t>Annually serving over 800 children between the ages of 10 and 18 in four primary and secondary schools, TYPE's education program focuses on giving students the skills and support they need to excel in school. The group's after-school study centers provide a space where learning is valued and promoted. The children are encouraged to study together and assist one another with their schoolwork. Teachers, high-school seniors, and university students from the community work as volunteer tutors, offering supplemental guidance and additional classes in key subjects like math and science. Since many of the parents can't afford to pay for educational materials, TYPE provides books, writing instruments, and lanterns to study by.</t>
  </si>
  <si>
    <t>While GFC has provided TYPE with organizational support in using the OCI tool, the organization still has challenges with the self-assessment tool, and this will require further discussions with the grantee.</t>
  </si>
  <si>
    <t>New funding from the UK Department for International Development and the European Union increased TYPE's organizational budget.</t>
  </si>
  <si>
    <t>Department for International Development</t>
  </si>
  <si>
    <t>World Food Program</t>
  </si>
  <si>
    <t>876.03</t>
  </si>
  <si>
    <t>TYPE promotes education and academic excellence among children and youth in Port Loko through mentoring, tutoring, material support, and recreational activities like sports. Lacking access to electricity and running water at home, children in Port Loko often struggle to find appropriate study facilities.</t>
  </si>
  <si>
    <t>Our grant supports TYPE's after-school study center, which provides study aids like lanterns and helps to ensure that the children succeed in school.</t>
  </si>
  <si>
    <t>Sierra Leone's long civil war eviscerated the country's education system, leaving a generation of children and youth without basic literacy skills. Seven years after the end of the conflict, the provision of education remains one of the country's paramount challenges. A dismal 19 percent of Sierra Leonean children are in school, and only 37 percent of all youth (ages 15 to 24) are literate. School costs and administrative fees, which can amount to $66 per child in secondary school-in a country where the average annual per capita income is around $150-make it difficult for poor families to prioritize education. Even children who attend school face numerous challenges, including the competing demands of school and work. Given the high level of poverty in Sierra Leone, particularly in rural regions, children are expected to work and assist with household chores during after-school hours, limiting the amount of time they can dedicate to their studies. Moreover, many children live in cramped conditions, often sharing a single room with several of their siblings, and rely on candles as their only source of lighting.</t>
  </si>
  <si>
    <t>Founded in 1998, Talented Young People Everywhere (TYPE) is committed to empowering children and youth in Port Loko, a rural region in the Northern Province of Sierra Leone, by facilitating their access to education. The group conducts awareness-raising activities and training sessions for parents and community members on the value of education. Its after-school study centers promote peer-to-peer learning and nurture effective study habits. In addition, the organization works closely with teachers and school officials to monitor the children's performance, providing supplemental academic and counseling support when necessary. A dynamic group led by children and youth, TYPE has gained the confidence and trust of the community, often acting as a liaison between children and their families and as a mediator during conflicts between children or between children and family members. Founder and director Ibrahim Shaid, a native of Port Loko, started TYPE with his high-school and university friends shortly after he completed secondary school.</t>
  </si>
  <si>
    <t>Serving 850 children between the ages of 10 and 18 in primary and secondary school, TYPE's education program focuses on giving them the skills and support they need to excel in school. The group's after-school study centers provide a space where learning is valued and promoted. The children are encouraged to study together and assist one another with their schoolwork. Volunteer tutors, senior-level high-school and university students from the community, offer supplemental guidance and additional classes in key subjects like math and science. Since many of the parents can't afford to pay for educational materials, TYPE provides books, writing instruments, and lanterns.</t>
  </si>
  <si>
    <t>Since TYPE lost two key program staff in 2009, the organization experienced a decrease in its number of children served directly.</t>
  </si>
  <si>
    <t>TYPE's budget doubled through support from the World Food Programme.</t>
  </si>
  <si>
    <t>Port Loko District Council</t>
  </si>
  <si>
    <t>771.03</t>
  </si>
  <si>
    <t>Tanadgoma Library and Cultural Center for People with Disabilities</t>
  </si>
  <si>
    <t>Tanadgoma promotes integrative and inclusive education for children with disabilities by providing them with basic educational and extracurricular activity programs, facilitating their transition into the mainstream school system, and training teachers, parents, and government officials on issues such as inclusive education, proper care for those with disabilities, and legal and policy matters related to disability.</t>
  </si>
  <si>
    <t>Our grant supports educational programs and workplace training for disabled youth aged 14 to 17.</t>
  </si>
  <si>
    <t>According to the UN, there are an estimated 650 million people living with disabilities in the world today. Working with the disabled has been significantly overlooked in international development, and the UN suggests that ensuring equality of rights and access for these individuals will have an enormous impact on the social and economic situation in countries around the world. In Georgia, both physically and mentally disabled children are usually required to attend special schools, which not only provide inferior educational services but also promote the children's social isolation and stigmatization. Moreover, lack of public awareness about the nature of disability leads to psychological abuse within families: many children with disabilities are not allowed to leave the home or are given inadequate care and attention. New legislation promises to advance the lives of disabled children by ensuring that social services better meet their needs. However, until the greater Georgian community accepts the inclusion of disabled children into society, the life experiences of these children will not improve.</t>
  </si>
  <si>
    <t>Tanadgoma-Library and Cultural Center for People with Disabilities was founded in 1999 to promote the social and psychological rehabilitation of people with disabilities and their integration into the community. The organization's primary objectives focus on promoting the rights of disabled children through a campaign to make inclusive education a standard in Georgia. Tanadgoma's activities include providing basic educational and extracurricular programs for children with disabilities; facilitating their transition into the mainstream school system; and training teachers, parents, and government officials on issues such as inclusive education and proper care for those with disabilities. Nominated by GFC, Tanadgoma co-founder Nana Gegelishvili received a Ford Motor Fellowship in 2006 that focused on improvement of organizational management skills.</t>
  </si>
  <si>
    <t>The goal of Tanadgoma's education program is the ultimate inclusion of children with disabilities into the mainstream school system and greater Georgian society. The program's primary targets are physically disabled children from poor families living on the outskirts of Tbilisi, where social services are scarce. Twice each week for six hours, children attend lessons in reading and writing, history, math, English, and Russian. Older children also participate in activities designed to promote leadership and self-esteem. Tanadgoma arranges monthly field trips to movies, plays, concerts, and outdoor activities in order to expose children to Georgian culture and to encourage their acceptance within the community. In addition, monthly meetings for participants, parents, government officials, teachers, medical professionals, and media representatives improve community awareness, services, and open discussion of problems faced by children with disabilities.</t>
  </si>
  <si>
    <t>Open Society Georgian Foundation</t>
  </si>
  <si>
    <t>Royal Netherlands Embassy in Georgia</t>
  </si>
  <si>
    <t>10720</t>
  </si>
  <si>
    <t>In Georgia, both physically and mentally disabled children are required to attend special schools, which not only provide inferior educational services but also promote the children's social isolation and stigmatization. In addition, there is a lack of public awareness about properly caring for and integrating children with disabilities. The Tanadgoma Library and Cultural Center for People with Disabilities was founded in 2000 to promote the social and psychological rehabilitation of people with disabilities and their integration into the community. The Library's activities include providing basic educational and extracurricular programs for youth aged 14 to 24 with disabilities, as well as vocational education and income-generating opportunities. Over the past ten years, with Tanadgoma's assistance, more than 70 youth with disabilities have successfully integrated into their communities, achieving Tanadgoma's goal of "social inclusion" for these youth.
Since GFC support for Tanadgoma began in 2004, the organization has continued to serve as a leader in the field of education of children with disabilities. In 2006, Tanadgoma co-founder Nana Gegelishvili was nominated by GFC and received a Ford Motor Fellowship to improve organizational management skills. In 2008, Tanadgoma used an emergency grant from GFC to provide clothing and school supplies to children displaced due to the Georgia-Russia conflict.  In 2010, through GFC, the organization started participating in the Adobe Youth Voices program. Tanadgoma is highly respected as an NGO leader in Georgia and have continued to revise their model to incorporate new ideas.  Most recently, the organization has expanded its programs of social entrepreneurship for youth with disabilities. These vocational, income-generating activities, which include a printing workshop and craft workshop, are providing employment opportunities and sustainability for Tanadgoma and its graduates.</t>
  </si>
  <si>
    <t>2005:
6,000 USD in program support
1,000 USD in health and well being support
2006:
7,000 USD in program support
1,000 USD in health and well being support
2007:
11,000 USD in program support
2,000 USD in health and well being support
2008:
13,000 USD in program support
1,000 USD in health and well being support
2009:
1,000 USD in health and well being support
1,400 USD in emergency support
15,000 USD in program support
2010:
15,000 USD in program support
2011:
15,000 USD in program support
3,000 USD 
1,000 USD in health and well being support</t>
  </si>
  <si>
    <t>11496</t>
  </si>
  <si>
    <t>Teboho Trust</t>
  </si>
  <si>
    <t>learning and teaching aids, recreational materials, and operational costs.</t>
  </si>
  <si>
    <t xml:space="preserve">Teboho Trust ensures that orphaned and vulnerable children receive quality education and excel academically through its educational, life skills, and psychosocial programs. </t>
  </si>
  <si>
    <t>GFC supports the Saturday School, which offers supplemental arts, math, science, and foreign language classes to children in preprimary, primary, and secondary school.</t>
  </si>
  <si>
    <t>During its partnership with GFC, Teboho Trust has supported 2,083 vulnerable children and youth through its after-school program and Saturday School. These programs have enabled its beneficiaries to transition into formal education and subsequently improve their academic performance; in the past year, 12 students gained admission to university, and 100 percent of the remaining beneficiaries were promoted to the next grade level. Teboho Trust has successfully registered as a 501(c)(3) organization in the United States to enhance its visibility and resource mobilization efforts. As a result of its increased visibility, the organization has been invited as a TEDx speaker in Grand Rapids, Michigan, in May 2013. With GFC's support, Teboho Trust has improved its internal management systems and strengthened its processes. This has helped the organization carry out its mission, in spite of the challenges it has encountered in acquiring a convenient venue for its activities. The organization has expanded its program and model to other organizations with similar objectives and has strengthened its internal structure to effectively partner with local private organizations, as well as to generate its own resources to ensure both its sustainability and the expansion of its programs.</t>
  </si>
  <si>
    <t>Percentage of program participants who were promoted to the next grade level</t>
  </si>
  <si>
    <t>Rutgers Graduate School of Education's South Africa Initiati</t>
  </si>
  <si>
    <t>Friends of Teboho</t>
  </si>
  <si>
    <t>Algorithm Consultants and Actuaries</t>
  </si>
  <si>
    <t>311.04</t>
  </si>
  <si>
    <t>The Teboho Trust ensures that orphaned and vulnerable children receive quality education and excel academically through its educational, life skills, and psychosocial programs.</t>
  </si>
  <si>
    <t>Our grant supports the Saturday School, which offers supplemental arts, math, science, and foreign language classes to children in preprimary, primary, and secondary school.</t>
  </si>
  <si>
    <t>A grant from Youth Development Trust to Teboho Trust was not renewed due to revision of the donor's priorities.</t>
  </si>
  <si>
    <t>Standard Bank</t>
  </si>
  <si>
    <t>Algorhytms Pty. Ltd.</t>
  </si>
  <si>
    <t>Rutgers Graduate School of Education</t>
  </si>
  <si>
    <t>311.03</t>
  </si>
  <si>
    <t>Our grant supports the Saturday School, which offers supplemental arts, math, science, and foreign-language classes to children in preprimary, primary, and secondary school.</t>
  </si>
  <si>
    <t>In 1976, Soweto, a township just outside of Johannesburg, gained international acclaim for the courage that its children and youth displayed when protesting the country's unjust education policies under apartheid. Although South Africa has made significant strides in improving economic and social conditions in the townships, many of Soweto's 1 million inhabitants continue to receive inferior education. Unlike their counterparts in suburban schools, children in Soweto attend overcrowded and under-resourced schools that are staffed by underpaid and overworked teachers. As a result, Soweto's students are too often unprepared for the rigorous matric exam, a cumulative exam that the students take during their last year of secondary school in order to qualify for higher-education institutions. It is estimated that 60 percent of all black South Africans fail the matric. Orphaned and vulnerable children are particularly disadvantaged since they often lack the support and resources necessary to help them succeed in school.</t>
  </si>
  <si>
    <t>Established in 2001, Teboho Trust works with orphaned and vulnerable children in Soweto and nearby townships in order to prepare them to make a meaningful contribution to society. Focusing on supporting the holistic needs of the children, the organization implements education, social development, economic empowerment, and personal development programs. In addition to academic support, the children receive training in leadership development, conflict resolution, time management, communications, and financial literacy. While Teboho Trust operates on a small budget, in-kind support and resources from individual, public, and private partners have helped the organization reach and support an increasing number of children with individualized programming. A longtime education advocate, founder and director Jose Bright contributed to the formulation of South Africa's post-apartheid education policy. This year, ABC news spotlighted two Teboho students as part of</t>
  </si>
  <si>
    <t>Teboho Trust ensures that orphaned and vulnerable children stay in school by paying their school fees, providing educational materials and uniforms, and covering transportation costs. In addition, the organization runs a Saturday School program where 350 children between the ages of 5 and 18 take supplemental courses in literature, science, English, French, and mathematics. The classes are taught by volunteer tutors from various sectors, including education, medicine, business, and academia.  To ensure consistency and quality across classes and tutors, Teboho Trust has developed a curriculum that volunteers follow and certified teachers from the community monitor and support classes and tutors. Each year, Saturday School participants produce remarkable results with 100 percent passing high school.</t>
  </si>
  <si>
    <t>Youth Development Trust</t>
  </si>
  <si>
    <t>311.02</t>
  </si>
  <si>
    <t>The Teboho Trust ensures that orphaned and vulnerable children receive quality education and excel academically through its education, life skills, and psychosocial programs.</t>
  </si>
  <si>
    <t>Our grant supports the Saturday School, which offers supplemental arts, English, math, science and foreign language classes to children in preprimary, primary, and secondary school.</t>
  </si>
  <si>
    <t>In 1976, Soweto, a township just outside of Johannesburg, gained international acclaim for the courage that its children and youth displayed when protesting the country's unjust education policies under apartheid. Although South Africa has made significant strides in improving economic and social conditions in the townships, many of Soweto's 1 million inhabitants continue to receive inferior education. Unlike their counterparts in suburban schools, children in Soweto attend overcrowded and under-resourced schools that are staffed by underpaid and overworked teachers. As a result, Soweto's students are too often unprepared for the rigorous Matriculation (Matric) exam, a cumulative examination that the students take during their last year of secondary school in order to qualify for higher-education institutions. It is estimated that 60 percent of all black South Africans fail the Matric. Orphaned and vulnerable children are particularly disadvantaged since they often lack the support and resources necessary to help them succeed in school.</t>
  </si>
  <si>
    <t>Established in 2001, Teboho Trust works with orphaned and vulnerable children in Soweto and nearby townships in order to prepare them to make a meaningful contribution to society. The organization serves over 350 children between the ages of 4 and 19 through its education, social development, economic empowerment, and personal development programs. While Teboho Trust operates on a small budget, in-kind support and resources from individual, public, and private partners have helped the organization implement effective and quality programming. The organization estimates that it receives over $100,000 in in-kind support each year. Although a relatively new organization, Teboho Trust has achieved remarkable results: 100 percent of program participants pass high school every year, and 95 percent enter university. A longtime education advocate, founder and director Jose Bright contributed to the formulation of South Africa's post-apartheid education policy.</t>
  </si>
  <si>
    <t>The organization was able to double its budget due to an increase in its individual donor base.</t>
  </si>
  <si>
    <t>13202</t>
  </si>
  <si>
    <t>Teen’s Key</t>
  </si>
  <si>
    <t xml:space="preserve">Teen's Key developed their first 3 year strategy plan in order to provide more comprehensive services to the children/youth they serve. There is a shift to more resources for case work, which ensure the beneficiaries have more one-to-one services. They also attended several trainings to increase their organizational capacity including
HIV prevention training by the HK government and  NGO capacity training for communication and marketing. While Teen's Key acknowledge the help of GFC in terms of their fundraising linkages (with Estee Lauder for instance), there is still some work to be done to increase these further and expand their outreach to other networks. For the last year, they increased the number of girls they served, re-structured the core program from a health focus to outreach, holistic services, education and prevention. These 4 components enabled them to reach out more at-risk young women and girls.
Aside from the strategic planning mentioned above, TK also identified organizational growth (both budget and human resources) as well as strengthening of accountability mechanisms (including board capacity development) as the significant  achievements of the partnership. With and For Girls Award in 2015, TK achieved international recognition and raised other possibilities for visibility and fundraising.  The GFC blog of Teen's Key also increased their visibility among donors. 
They also cited the importance of the emergency grants given them in helping them over a difficult funding cycle gap as well as the supplementary grants that increased their staff and board capacitties as well as allowed them to network regionally. 
</t>
  </si>
  <si>
    <t>Teen's Key hired a new outreach officer, which has increased the number of beneficiaries as well as allowed the other program officers to focus on their casework.</t>
  </si>
  <si>
    <t>As part of its new three-year plan, Teen's Key has started to fundraise from local individuals and institutions; this past year, the organization received a one-year grant from the local health department, which increased its expenditure budget.</t>
  </si>
  <si>
    <t>The outcome has seen an increase due to new staff and to refocusing of existing staff.</t>
  </si>
  <si>
    <t>Percentage of female sex workers under the age of 25 who were referred to appropriate legal, social, or health services</t>
  </si>
  <si>
    <t>AIDS TRUST FUND</t>
  </si>
  <si>
    <t>Her Fund</t>
  </si>
  <si>
    <t>12869</t>
  </si>
  <si>
    <t>Teen’s Key is a women-led organization that empowers young women involved in or vulnerable to involvement in the sex industry through outreach, counseling and support, a mentorship program, reproductive health education, and gender awareness training.</t>
  </si>
  <si>
    <t>GFC supports Teen’s Key’s work with teenage sex workers, which includes internet and street-based outreach, legal advice, health services, peer support groups, capacity-building workshops, and academic and occupational counseling.</t>
  </si>
  <si>
    <t>In March 2016, Teen’s Key developed its first strategic plan, covering 2016 to 2018. The organization is also creating new indicators with which to assess mental health issues affecting girls and young women and has connected volunteers with counseling expertise to help conduct the assessments. With financial support from GFC, Teen’s Key has been able to provide a safe space for a growing number of girls and young women. The number of girls and young women served every month has increased. Teen’s Key won the 2015 With and For Girls Award, which raised the organization’s standing in the community, and the local police department invited Teen’s Key to provide sensitivity training to the police on young women in the sex industry. Now that Teen’s Key has finished its first strategic planning process, it is planning three capacity-building sessions for its staff and board members. Teen’s Key is also standardizing its processes for case work and activities to ensure better organizational operation and management.
NOTE: Teen’s Key also applied for and received a spring 2016 grant (funded by the Estée Lauder Companies), and this grant recommendation uses the same data as the spring 2016 recommendation, which is the most recent data available.</t>
  </si>
  <si>
    <t>AIDS Trust Fund Hong Kong</t>
  </si>
  <si>
    <t>the With and for Girl Award</t>
  </si>
  <si>
    <t>12774</t>
  </si>
  <si>
    <t>staff trainings and rent.</t>
  </si>
  <si>
    <t>GFC supports Teen’s Key’s work with teenage sex workers, which includes Internet and street-based outreach, legal advice, health services, peer support groups, capacity-building workshops, and academic and occupational counseling.</t>
  </si>
  <si>
    <t>This past year, Teen’s Key won the With and For Girls Award, which allowed it to gain international visibility for its innovative work empowering young sex workers. The organization continued to expand its services to its target population by establishing a young mothers’ club to support and train new mothers and by starting a volunteer-run vocational training center for skill development and job readiness. Teen’s Key is currently going through its first strategic planning process, with the goal of systematizing operations and improving the quality of its services, and is engaging its beneficiaries in the planning process. Despite having funding deferred by a major donor, Teen’s Key was able to keep its budget and impact steady with support from GFC and the With and For Girls Award.</t>
  </si>
  <si>
    <t>Aids Trust Fund Hong Kong</t>
  </si>
  <si>
    <t>The With and For Girl Award</t>
  </si>
  <si>
    <t>12577</t>
  </si>
  <si>
    <t>12578</t>
  </si>
  <si>
    <t>12562</t>
  </si>
  <si>
    <t>12380</t>
  </si>
  <si>
    <t>This past fall, Teen’s Key was recognized by local media for its contributions during the Umbrella Movement protests that occurred near the organization’s office. Specifically, Teen’s Key members advocated for inclusion of women in the negotiations and spoke out against sexual harassment taking place in the protest areas. Teen’s Key’s services have matured with the assistance of GFC; the in-house sessions it provides ensure a safe, nonjudgmental, and private platform for engaging sex workers, whom the organization reaches out to online and in person. Teen’s Key has attracted international volunteers, including Canadian students who are leading English classes at the center. The organization has undertaken a restructuring process to transform its board into one that is run entirely by women under the age of 30, including current and former beneficiaries, and to establish an advisory committee of stakeholders in a range of professions. This process will ensure that beneficiaries have a strong voice in steering the growth of Teen’s Key, and will help the organization to create program content that better reflects the needs of young sex workers in Hong Kong. Teen’s Key has identified a pro bono lawyer who will assist the organization in securing charity status, which will greatly enhance its fundraising capability. GFC will continue to provide capacity-building support and strategic guidance during the restructuring process.</t>
  </si>
  <si>
    <t>Teen’s Key began using an online database to track beneficiaries at the center as well as those reached through outreach activities, and this has resulted in a higher and more accurate number of children served.</t>
  </si>
  <si>
    <t>Data from the previous years does not appear because Teen’s Key changed its outcome in 2015 to align with GFC’s updated outcomes.</t>
  </si>
  <si>
    <t xml:space="preserve"> Aids Trust Fund Hong Kong    </t>
  </si>
  <si>
    <t xml:space="preserve">Her Fund    </t>
  </si>
  <si>
    <t xml:space="preserve">Hong Kong </t>
  </si>
  <si>
    <t xml:space="preserve"> Equal Opportunity Commision    </t>
  </si>
  <si>
    <t>11945</t>
  </si>
  <si>
    <t>staff salaries; operating expenses; and materials, volunteer stipends, and transportation costs for the capacity-building workshops for teenage sex workers.</t>
  </si>
  <si>
    <t xml:space="preserve">Teen’s Key is a women-led organization that empowers young women involved in or vulnerable to involvement in the sex industry through outreach, counseling and support, a mentorship program, reproductive health education, and gender awareness training. </t>
  </si>
  <si>
    <t xml:space="preserve">Teen's Key Project able to built up confident and leadership skills to target groups.
Also, staffs built up relationship with them and assessed all girls who come to workshops and activities,
including family background, study status, psychological status, and encourage them to do the STD tests. If there are any situation which violate their basic needs and rights, we referred them to suitable social resources.
Teen's Key referred 222 girls to do the STD tests, 50 of them transfer to STD treatments, 8 girls to drug rehab center , 2 to the government social services center to arrange accommodation and free school.
Teen's Key build up a membership system this years, 30 young women and adolescent girls joined the membership and support Teen's Key by their work and network. </t>
  </si>
  <si>
    <t xml:space="preserve">Teen's Key applied a funding from local women's fund, to provide a comprehensive capacity building for potential young women leaders in Teen's Key. They hope adolescents girls and young women could led Teen's Key, and we keep doing sexual and reproductive right education online (face book, instant message) and offline(workshop and outreach), to approach as many young women girls as they can. </t>
  </si>
  <si>
    <t>CHINA, HONG KONG</t>
  </si>
  <si>
    <t>HER FUND</t>
  </si>
  <si>
    <t>11541</t>
  </si>
  <si>
    <t>staff salaries and operating expenses, and for materials, volunteer stipends, and transportation costs for the capacity-building workshops for teenage sex workers.</t>
  </si>
  <si>
    <t>Teen's Key is a women-led organization that empowers young women involved in or vulnerable to involvement in the sex industry through outreach, counseling and support, a mentorship program, reproductive health education, and gender awareness training.</t>
  </si>
  <si>
    <t>GFC supports Teen's Key's work with teenage sex workers, which includes Internet- and street-based outreach, legal advice, health services, peer support groups, capacity-building workshops, and academic and occupational counseling.</t>
  </si>
  <si>
    <t>Aids Trust Fund</t>
  </si>
  <si>
    <t>China, Hong Kong</t>
  </si>
  <si>
    <t>11213</t>
  </si>
  <si>
    <t>Our grant supports Teen's Key's work with teenage sex workers, which includes Internet- and street-based outreach, legal advice, health services, peer support groups, capacity-building workshops, and academic and occupational counseling.</t>
  </si>
  <si>
    <t>According to unofficial estimates, there are over 200,000 sex workers in Hong Kong. In Hong Kong, provision of sex services for money by individuals over the age of 16 is legal, but subject to various restrictions, mainly intended to keep it away from the public eye. These restrictions are manifested in the form of laws prohibiting soliciting and advertising for sex, working as pimps, running brothels and any kind of organized prostitution. Unfortunately, these laws have made sex workers even more vulnerable to exploitation, as they are legally prevented from working together and are thus at greater risk of robbery and violence. The risk of exploitation is even greater for teenage sex workers, many of whom do not understand the risks that can rise from engaging in sex work. Further, as most teenage sex workers will only engage in sex work for 1-2 years, they urgently need help preparing for their future.</t>
  </si>
  <si>
    <t>Teen's Key performs most of their outreach on the Internet, where most teenage sex workers operate and are most comfortable accessing information about health, safe sex, and rights. Teen's Key staff also performs outreach on the street and in nightclubs. The organization's successful outreach programs allow them to survey the community regularly to discover their greatest needs and concerns and tailor programming accordingly.Outreach and information provision to teenage sex workers. Case work for underage teenage sex workers, including legal advice, health services, peer support groups, and academic and occupational counseling. They also hold seminars on reproductive health at high schools and have an innovative body image series of classes for young girls where sex and beauty is discussed along with gender stereotypes.The founders are both young women who studied social work in college. The ED, Bowie Lam, is a former PO at Zi Teng who was interested in the specific issues facing teenage sex workers.</t>
  </si>
  <si>
    <t>Outreach and information provision to teenage sex workers. Case work for underage teenage sex workers, including legal advice, health services, peer support groups, and academic and occupational counseling. They also hold seminars on reproductive health at high schools and have an innovative body image series of classes for young girls where sex and beauty is discussed along with gender stereotypes.</t>
  </si>
  <si>
    <t>13281</t>
  </si>
  <si>
    <t>Machakos</t>
  </si>
  <si>
    <t>The Eagles Fountains</t>
  </si>
  <si>
    <t>The number served increased as a result of expansion of the organization to its new site.</t>
  </si>
  <si>
    <t>The increase in budget is a result of funds raised for the construction of school buildings at the organization's new site.</t>
  </si>
  <si>
    <t>Venture Corps</t>
  </si>
  <si>
    <t>13029</t>
  </si>
  <si>
    <t>medicine, staff salaries, and early childhood play equipment.</t>
  </si>
  <si>
    <t>The only organization in Machakos that is addressing the needs of abandoned babies, Springs of Hope Children’s Centre (SOH) works with communities to rescue, support, care for, and restore hope to abandoned and abused children, and also provides technical assistance to local government divisions on responding to the needs of children.</t>
  </si>
  <si>
    <t>GFC supports SOH’s community outreach and rescue activities as well as its shelter, which serves abandoned infants, children who have suffered severe forms of neglect and abuse, destitute orphans, and children made vulnerable by HIV/AIDS.</t>
  </si>
  <si>
    <t>In the past year, SOH worked with a GFC-funded organizational development consultant to prepare a theory of change and a long-term strategic plan that conforms with the Kenyan government’s policy on abandoned babies and includes expansion of early childhood development (ECD) programs for deprived rural children. SOH worked with parents to help more than 48 children transition to primary school; the organization continues to provide care and support to these children to help them stay in school and learn. In-kind support from Venture Corps allowed SOH to input all the necessary structures to begin a new preschool in an underserved rural community. The director of the organization, Mary Musyoka, participated in the East Africa GFC Knowledge Exchange, where she connected with other grassroots partners, especially those in Tanzania, who are advanced in ECD programming. They also introduced her to some regional ECD networks.</t>
  </si>
  <si>
    <t>12677</t>
  </si>
  <si>
    <t>medication for babies, staff salaries, and play equipment.</t>
  </si>
  <si>
    <t xml:space="preserve">The only organization in Machakos that is addressing the needs of abandoned babies, Springs of Hope Children’s Centre (SOH) works with communities to rescue, support, care for, and restore hope to abandoned and abused children, and also provides technical assistance to local government divisions on responding to the needs of children. </t>
  </si>
  <si>
    <t>During the past year, SOH greatly strengthened its early childhood development (ECD) program and its care for abandoned babies. This was the first year of implementing the new ideas its staff members garnered from childcare and protection trainings they attended with an opportunity grant from GFC. Their input has helped to improve the organization’s ECD curriculum. This past year, the first group of 35 children graduated from the ECD program and transitioned to primary school. The organization hosted one of the meetings of the GFC grassroots partners network in Kenya and continued to expand its work to reach more vulnerable children. In the coming year, SOH will be invited to participate in the East Africa GFC Knowledge Exchange to learn and share with peer organizations.</t>
  </si>
  <si>
    <t>12300</t>
  </si>
  <si>
    <t>early childhood development learning materials, staff salaries, and operational costs.</t>
  </si>
  <si>
    <t>GFC supports SOH’s community outreach and rescue activities as well as its shelter, which serves abandoned infants, children who have suffered severe neglect and abuse, destitute orphans, and children made vulnerable by HIV/AIDS.</t>
  </si>
  <si>
    <t>SOH continues to serve as a national voice on issues related to abandoned babies. The organization strengthened its early childhood development component last year and continued to focus on improving its internal structures. The new accountant has been working on improving the organization’s financial management systems. Three staff members received training in childcare, and the others received internal orientations on different aspects of child protection. SOH staff were also involved in a county forum to evaluation a range of community and national initiatives to protect children. The organization has made great strides in enhancing its visibility and is currently working on revamping its website. Though tracing families and getting foster parents for abandoned babies are major challenges, the organization successfully traced and integrated 18 abandoned babies and abused children this past year. SOH currently collaborates with the Machakos County Education Department, the Kenyan Ministry of Labour and Social Services, and various organizations, including Benevolent Institute of Development Initiatives, Kenya Alliance for Advancement of Children, and Venture Corps USA. SOH was honored to host last year’s World AIDS Day observance in Machakos, which was organized by the Ministry of East African Affairs, Commerce and Tourism.</t>
  </si>
  <si>
    <t>The number of children the organization supported increased due to the strengthening and expansion of its early childhood development component.</t>
  </si>
  <si>
    <t>SOH’s budget increase is due to mobilization of internal resources and support from local businesses.</t>
  </si>
  <si>
    <t>George Mitchell</t>
  </si>
  <si>
    <t>Trinity Church Academy</t>
  </si>
  <si>
    <t>The Musyoka Family</t>
  </si>
  <si>
    <t>11970</t>
  </si>
  <si>
    <t>program expansion, staff trainings, and operating costs.</t>
  </si>
  <si>
    <t>SOH has expanded its programs to support primary-school children, and this accounts for the significant increase in the number of children served.</t>
  </si>
  <si>
    <t>SOH’s increased budget is due to additional resources the organization mobilized from new donors such as Venture Corps and Options for Homes and from individuals who contributed to the construction of its ECD center and lower primary block.</t>
  </si>
  <si>
    <t xml:space="preserve">Venture Corps   </t>
  </si>
  <si>
    <t>11650</t>
  </si>
  <si>
    <t>medical support for children and general operating costs.</t>
  </si>
  <si>
    <t xml:space="preserve">The only organization in Machakos that is addressing the needs of abandoned babies, Springs of Hope Children’s Centre (SOH) works with communities to rescue, support, care for, and restore hope to abandoned and abused children and also provides technical assistance to local government divisions on responding to the needs of children. </t>
  </si>
  <si>
    <t>GFC supports SOH’s community outreach and rescue activities, as well as its shelter, which serves abandoned infants, children who have suffered severe neglect and abuse, destitute orphans, and children made vulnerable by HIV/AIDS.</t>
  </si>
  <si>
    <t>Adventist Development and Relief Agency (ADRA)</t>
  </si>
  <si>
    <t xml:space="preserve">Venture Corps 	</t>
  </si>
  <si>
    <t>Wellwishers, friends &amp; Family</t>
  </si>
  <si>
    <t>Both local&amp;international</t>
  </si>
  <si>
    <t>11193</t>
  </si>
  <si>
    <t>The only organization in Machakos that is addressing the needs of abandoned babies, SOH works with communities to rescue, support, care for, and restore hope to abandoned and abused children, and also provides technical assistance to local government divisions on responding to the needs of children.</t>
  </si>
  <si>
    <t>Our grant supports SOH's community outreach and rescue activities as well as its shelter, which serves abandoned infants, children who have suffered severe forms of neglect and abuse, destitute orphans, and children made vulnerable by HIV/AIDS.</t>
  </si>
  <si>
    <t>10522</t>
  </si>
  <si>
    <t>The Jinpa Project</t>
  </si>
  <si>
    <t>10372</t>
  </si>
  <si>
    <t>25,000 USD to increase the organization's visibility and to create a reserve fund.
10,000 USD for the creation, implementation, and maintenance of a website to create broader awareness
of Jinpa's activities, broaden Jinpa's base of institutional and individual funders, and promote educational
and health materials designed and distributed by Jinpa staff.
15,000 USD for a low-risk reserve fund. Given the uncertainty of funding and uncertain restrictions on
travel, coupled with fluctuations in fundraising flow in the past year, Jinpa would like to establish a
reserve fund. This will allow for short-term cash flows to cover programming costs during funding gaps.</t>
  </si>
  <si>
    <t>The Jinpa Project, founded in 1994 by a small group of local Tibetans, works in the most remote areas of Yushu Tibetan Autonomous Prefecture in southern Qinghai Province. Through programs that create infrastructure, such as bridges and village water supplies, and increase access to education and healthcare, Jinpa aims to relieve the poverty of the nomadic and semi-nomadic communities in the region. Established solidly in the communities with which it works, Jinpa responds to requests from the villagers and works with them to increase their capacity to improve their own situations. Founder and director Tashi Tsering is a native of remote Nangchen County and the son of nomadic yak herders. Although he received no formal education, he taught himself to read and write five languages, including Tibetan, Chinese, and English, while training to become a Buddhist monk.
Over the course of GFC funding, Jinpa's organizational budget has increased by 40 percent and its donor base has expanded to include a variety of international donors such as Children in Crisis. Over the past five years of partnership with GFC, Jinpa shifted its priorities to focus more extensively on meeting the health and educational needs of the Tibetan communities, and particularly with girls. GFC grants allowed it to build on its already established health and education programs, which trained over 50 girls in hygiene and first aid in its initial year. Jinpa extended this health education to children aged 7 to 15 in 32 primary schools in six counties. Jinpa has found creative partnerships and vehicles to spread its education campaign by using book publishing, as well as an innovative child-child and child-adult teaching approach that can be replicated throughout the region.</t>
  </si>
  <si>
    <t>532.01</t>
  </si>
  <si>
    <t>The Jinpa Project works in the most remote areas of Yushu Tibetan Autonomous Prefecture to relieve the poverty of nomadic and semi nomadic communities by building physical infrastructure and increasing access to education and healthcare.</t>
  </si>
  <si>
    <t>The organization trains youth, who in turn train additional youth, to spread healthcare knowledge in their respective communities and also provides health education through games, skits, and workshop activities for primary school children in six counties.</t>
  </si>
  <si>
    <t>While urban populations in China are experiencing astounding growth and development, people in rural areas continue to live in a state of poverty that has hardly changed in decades. Healthcare in particular has proved to be a challenge, and current health services are largely ineffective, especially in rural areas. In many places, basic health education is nonexistent, and the closest medical facilities are days away. Recent studies have shown that the number of health personnel in rural villages and towns has dropped over the past 20 years. The life expectancy in rural Qinghai Province is one of the lowest in the country, nearly six years less than the life expectancy in urban areas. Studies by WHO have shown that the leading causes of deaths continue to be preventable diseases, especially among younger children. In rural villages, communities are often vulnerable to illnesses preventable through basic hygiene measures.</t>
  </si>
  <si>
    <t>The Jinpa Project, founded in 1994 by a small group of local Tibetans, works in the most remote areas of Yushu Tibetan Autonomous Prefecture in southern Qinghai Province. Through programs that create infrastructure, such as bridges and village water supplies, and increase access to education and health information, Jinpa aims to relieve the poverty of the nomadic and semi-nomadic communities in the region. Solidly established in the communities with which it works, Jinpa responds to requests from the villagers and works with them to increase their capacity to improve their own situations. Founder and director Tashi Tsering is a native of remote Nangchen County and the son of nomadic yak herders. Although he received no formal education, he taught himself to read and write five languages, including Tibetan, Chinese, and English, while training to become a Buddhist monk.</t>
  </si>
  <si>
    <t>11914</t>
  </si>
  <si>
    <t>Ho Chi Minh City</t>
  </si>
  <si>
    <t>The Smile Group - Friends of Thay Hung</t>
  </si>
  <si>
    <t>social workers' salaries, school fees, and healthcare for children.</t>
  </si>
  <si>
    <t>The Smile Group - Friends of Thay Hung helps HIV/AIDS-affected children and youth obtain access to educational, financial, psychological, and health resources and services and works to reduce the stigma attached to the disease and promote healthy lifestyles.</t>
  </si>
  <si>
    <t>GFC supports Smile Group’s provision of case management, educational services, and medical and dental services for children and youth aged 10 months to 18 years, primarily in districts of Ho Chi Minh City with a large population of injecting drug users.</t>
  </si>
  <si>
    <t>Smile Group is a small organization with strong programming and a stable core of support from corporations and individual donors that has grown over the course of GFC’s partnership, but the group does not have significant growth aspirations. GFC has provided Smile Group with extensive value-added services, including leveraging and an opportunity grant for staff training. Smile Group states that enhanced credibility due to its relationship with GFC has helped the organization obtain additional funding.</t>
  </si>
  <si>
    <t>Percentage of children who have improved their self-image</t>
  </si>
  <si>
    <t>Standard Charter Bank</t>
  </si>
  <si>
    <t>ACCOR Hotel Group</t>
  </si>
  <si>
    <t>LIN Organisation</t>
  </si>
  <si>
    <t>CTY KY NGUYEN</t>
  </si>
  <si>
    <t>11551</t>
  </si>
  <si>
    <t>GFC supports Smile Group's provision of case management, educational services, and medical and dental services for children and youth aged 10 months to 18 years, primarily in districts of Ho Chi Minh City with a large population of injecting drug users.</t>
  </si>
  <si>
    <t xml:space="preserve">Smile Group is a small organization with strong programming and a stable core of support from corporations and individual donors that has grown over the course of GFC's partnership, but the group does not have significant growth aspirations. GFC has provided Smile Group with extensive value-added services, including leveraging and an opportunity grant for staff training.  Smile Group points to the credibility from GFC which has helped them obtain additional funding. </t>
  </si>
  <si>
    <t>ACCOR FOUNDATION</t>
  </si>
  <si>
    <t>RENNAISSANCE</t>
  </si>
  <si>
    <t>10238.03</t>
  </si>
  <si>
    <t>The Smile Group helps HIV/AIDS affected children and youth obtain access to educational, financial, psychological, and health resources and services and works to reduce the stigma attached to the disease and promote healthy lifestyles.</t>
  </si>
  <si>
    <t>Our grant supports case management, educational services, and medical and dental services for children and youth aged 10 months to 18 years, primarily in the heroin district of Ho Chi Minh City.</t>
  </si>
  <si>
    <t>Nearly 300,000 children and youth are infected or affected by HIV/AIDS in Vietnam, with the highest rates of reported cases in Ho Chi Minh City. Most HIV-positive children find themselves excluded from educational opportunities due to either financial constraints or their HIV-positive status. There is little or no community support to help overcome these obstacles or to ensure access to appropriate medical treatment and education about coping with HIV. Families generally know very little about HIV/AIDS and how to live a healthier life, and neither the government nor the local formal education system provides this information. Moreover, a vast body of evidence indicates malnutrition heightens the severity and progression of HIV, and children living with HIV require higher nutritional intake to lead a healthy life. Finally, there exists in Vietnam significant stigma and discrimination against children and youth living with HIV/AIDS, which exacerbates their stress and exclusion.</t>
  </si>
  <si>
    <t>Smile Group - Friends of Thay Hung, established in 2004, works to restore dignity and hope to HIV/AIDS-affected children and young people between the ages of 10 months and 18 years through financial, educational, moral, and psychological support and to help prevent the spread of the disease. This group is committed to helping HIV-infected children obtain equal access to education, medical care, and social services, and to assisting them in adopting a healthy lifestyle. By offering support to children and families affected by HIV/AIDS and by serving as a source of information and communication, Smile Group helps reduce the social stigma attached to the disease. Co-director Leslie Weiner produced a documentary film about Smile Group that is being used by PACT Vietnam for social-work training.</t>
  </si>
  <si>
    <t>Smile Group takes a family-centered approach to its educational programming for preschool- and primary-school-age children living with HIV/AIDS. Staff organize weekly educational activities, aimed primarily at children from 10 months to 8 years old, and encourage the children's caretakers to attend with them. These activities include basic literacy games, numeracy lessons, and lifestyle and health trainings aimed at reinforcing the immune system and minimizing opportunistic disease. Case managers and counselors reinforce learning by conducting regular home visits in the evenings and on weekends to assess families' needs and to provide moral and financial support. Teachers hold free monthly educational sessions in public parks for parents, infants, toddlers, and primary-school-age children, focusing on low-income areas of Go Vap and of Districts 4, 5, and 8. Staff facilitate access to medical treatment, dental care, and supplemental feeding to encourage preventive health measures. Finally, school-age children living with HIV/AIDS receive sponsorships to cover school fees and supplies to ensure their participation in the mainstream educational system.</t>
  </si>
  <si>
    <t>ACCOR</t>
  </si>
  <si>
    <t>INTEL</t>
  </si>
  <si>
    <t>Promethée Humanitaire</t>
  </si>
  <si>
    <t>10238.02</t>
  </si>
  <si>
    <t>The Smile Group helps HIV/AIDS-affected children and youth obtain access to educational, financial, psychological, and health resources and services and works to reduce the stigma attached to the disease and promote healthy lifestyles.</t>
  </si>
  <si>
    <t>Nearly 300,000 children and youth are infected or affected by HIV/AIDS in Vietnam, with the highest rates of reported cases in Ho Chi Minh City. Most HIV-positive children find themselves excluded from educational opportunities due to either financial constraints or their HIV-positive status. There is little to no community support to help overcome these obstacles or to ensure access to appropriate medical treatment and education about coping with HIV. Families know very little about HIV/AIDS and how to live a healthier life, and neither the government nor the local formal education system provides this information. Moreover, a vast body of evidence indicates malnutrition heightens the severity and progression of HIV, and children living with HIV require higher nutritional intake to lead a healthy life. Finally, there exists in Vietnam significant stigma and discrimination against children and youth living with HIV/AIDS, which exacerbates their stress and exclusion.</t>
  </si>
  <si>
    <t>Established in 2004, Smile Group - Friends of Thay Hung's mission is to restore dignity and hope to HIV/AIDS-affected young people through financial, educational, moral, and psychological support and to help prevent the spread of the disease. This group is committed to helping HIV-infected children obtain equal access to education, medical care, and social services, and to assisting them in adopting a healthy lifestyle. By offering support to children and families affected by HIV/AIDS and by serving as a source of information and communication, Smile Group helps reduce the social stigma attached to the disease. Smile Group supports the participation of children aged 10 months to 8 years in nonformal education programs, thus restoring a sense of normalcy to their lives. Social workers and case managers conduct outreach sessions in public parks, make home visits to families, and set up appointments for medical and dental care. Teachers hold free monthly educational sessions in public parks for parents, infants, toddlers, and primary-school-age children, focusing primarily on low-income areas of Go Vap, Districts 4, 5, and 8. Leslie Weiner, the co-director of Smile Group, produced a documentary film about the organization, the footage of which is being used by PACT Vietnam for social work training.</t>
  </si>
  <si>
    <t>Smile Group takes a family-centered approach to its educational programming for preschool and primary-school-age children living with HIV/AIDS. Staff organize weekly educational activities aimed primarily at children from 10 months to 8 years old. Caretakers are encouraged to attend these school preparedness and general curriculum activities, which include basic literacy games, numeracy lessons, and lifestyle and health trainings aimed at reinforcing the immune system and minimizing opportunistic disease. To strengthen children's nutritional levels and contribute to healthy growth, Smile Group provides supplemental food and milk to the children at the close of each session. Case managers and counselors reinforce learning by conducting regular home visits in the evenings and on weekends to assess families' needs and to provide moral and financial support in the case of medical emergencies and other difficulties. Staff facilitate access to medical treatment and dental care and encourage preventive health measures. Finally, school-age children living with HIV/AIDS receive sponsorships to cover school fees and supplies to ensure their participation in the educational system.</t>
  </si>
  <si>
    <t>The Smile Group does reach children and youth indirectly, but it does not yet have the capacity to report this number.</t>
  </si>
  <si>
    <t>The Smile Group has raised an additional 14,000 USD from a new donor, which will be reflected in this year's organizational budget.</t>
  </si>
  <si>
    <t>Promethee Humanitaire</t>
  </si>
  <si>
    <t>10238.01</t>
  </si>
  <si>
    <t>Smile Group serves as a source for HIV/AIDS information and communication and runs awareness raising activities to help reduce the stigma attached to the disease.</t>
  </si>
  <si>
    <t>Its educational, financial, psychological, and medical support to HIV/AIDS infected and  affected children aged 10 months to 18 years assists them and their families in adopting a lifestyle that allows them to live with AIDS.</t>
  </si>
  <si>
    <t>Nearly 300,000 children and youth are infected or affected by HIV/AIDS in Vietnam, with the highest rates of reported cases in Ho Chi Minh City. Most HIV-positive children find themselves excluded from educational opportunities due to either financial constraints or their HIV-positive status. Often children of migrant workers in urban areas also lack the necessary registration documents to enroll in school. There is little to no community support to help overcome these obstacles or to ensure access to appropriate medical treatment and education about coping with HIV. Families know very little about HIV/AIDS and how to live a healthier life, and neither the government nor the local formal education system provides this information. Moreover, a vast body of evidence indicates malnutrition heightens the severity and progression of HIV, and children living with HIV require higher nutritional intake to lead a healthy life. Finally, there exists in Vietnam significant stigma and discrimination against children and youth living with HIV/AIDS, which exacerbates their stress and exclusion.</t>
  </si>
  <si>
    <t>Established in 2004, Smile Group - Friends of Thay Hung's mission is to restore dignity and hope to young people affected by HIV/AIDS, through financial, educational, moral, and psychological support, and to help prevent the spread of the disease. This group is committed to helping HIV-infected children obtain equal access to education, medical care, and social services, and to assisting them in adopting a healthy lifestyle. By offering support to children and families affected by HIV/AIDS and by serving as a source of information and communication, Smile Group helps reduce the social stigma attached to the disease. Smile Group supports the participation of children aged 10 months to 18 years in non-formal educational programs, thus restoring a sense of normalcy to their lives. Social workers and case managers conduct outreach sessions in public parks, make home visits to families, and set up appointments for medical and dental care. Teachers hold free monthly educational sessions in public parks for parents, infants, toddlers, and primary-school-age children, focusing primarily on low-income areas of Go Vap, Districts 4, 5, and 8. Leslie Weiner, the co-director of Smile Group, produced a documentary film about the organization, the footage of which is being used by PACT Vietnam for social work training; and will air on national television in the U.S., in May 2010.</t>
  </si>
  <si>
    <t>Smile Group does reach children and youth indirectly, but it does not yet have the capacity to report this number.</t>
  </si>
  <si>
    <t>12663</t>
  </si>
  <si>
    <t>Delhi</t>
  </si>
  <si>
    <t>The YP Foundation</t>
  </si>
  <si>
    <t>Pravah (GFC Grantee Partner, India)</t>
  </si>
  <si>
    <t>The YP Foundation (TYPF) is a youth-led organization that works to instill a sense of commitment, responsibility, and connection between young people, their environment, and society.</t>
  </si>
  <si>
    <t>GFC supports the Blending Spectrum program, which draws on TYPF’s volunteer team of young people to implement a nonformal education program and other activities for children in underprivileged communities in order to increase their social, environmental, and cultural awareness.</t>
  </si>
  <si>
    <t>Over the course of its partnership with GFC, TYPF has grown from a small and nascent organization serving 1,753 children on a budget of $9,753 to a stable and mature organization with a budget of $143,634. With a smooth leadership transition in 2015, and another dynamic executive director leading the organization, TYPF has proved its sustainability. The organization continues to demonstrate its commitment and responsiveness through its thoughtful approach to social impact and by continuously evolving its strategy, keeping the current needs of its program participants at the forefront of all decisions. TYPF’s Blending Spectrum program has been a long-term, intensive community project that has grown in scope and depth over the years. The program has developed the advocacy skills of children and young people and has empowered them to become rights champions for themselves and others. As a result, graduates of the program have become community leaders who have advocated with other community members as well as with local authorities to improve the quality of life in their communities. For instance, a group of young community leaders led a safety audit that resulted in additional police patrols as well as infrastructure improvements, including the repair and construction of walking paths and additional street lighting in the community, to ensure the safety of girls and women in the area. GFC sees great potential in TYPF to act as a source of nominations and as a mentor to new partners. The organization has been particularly successful at finding local donors and was able to raise over $9,000 through a GFC introduction to GlobalGiving.</t>
  </si>
  <si>
    <t xml:space="preserve">Dag Hammarskjold Foundation </t>
  </si>
  <si>
    <t>Choice for Youth and Sexuality</t>
  </si>
  <si>
    <t>12194</t>
  </si>
  <si>
    <t>salaries, rent, educational materials, and staff trainings.</t>
  </si>
  <si>
    <t>TYPF is a star grantee partner that has shown incredible 1,374 percent budget growth since the start of its relationship with GFC. In addition to increasing its impact and maintaining stable funding, the organization has started to influence other organizations in India with its youth engagement model. The Blending Spectrum program, which is supported by GFC, conducted a yearlong course to develop the leadership, empathy, and life skills of children and adolescents living in urban slums. Post-program analyses already show a decrease in violent behavior and an understanding of the repercussions of bullying, sexual harassment, and misogyny. Due to TYPF’s innovative and systematic approach to changing the lives of young people, GFC is nominating the organization for the Global Rising Stars Award in the coming year.</t>
  </si>
  <si>
    <t>TYPF has established a finance senior management team that works internally as well as with external auditors to ensure a better understanding of fiscal controls. GFC agrees that there is great growth but is in dialogue with TYPF to clarify its scores.</t>
  </si>
  <si>
    <t>TYPF was successful this past year in identifying and securing multiyear funding relationships and is continuing to apply for further funding to increase the depth of its work with girls and young women.</t>
  </si>
  <si>
    <t>TYPF is a pioneer in youth-led programming and is using this approach to address some of the most pressing issues in India today, including sexual harassment of women and bullying in schools. TYPF works with national and international coalitions of young people and organizations to empower them to advocate for their rights. It has gained widespread recognition through its partnerships with RESURJ (an international alliance of feminist activists), UNESCO Paris, UNFPA Geneva, and UNICEF New York. GFC sees great potential for the replication of TYPF’s model, as well as for TYPF’s role as a thought leader in the space of youth-led movements.</t>
  </si>
  <si>
    <t>John D. and Catherine T. MacArthur Foundation</t>
  </si>
  <si>
    <t>UN Habitat</t>
  </si>
  <si>
    <t>Choice</t>
  </si>
  <si>
    <t>CREA</t>
  </si>
  <si>
    <t>11770</t>
  </si>
  <si>
    <t xml:space="preserve">salaries, rent, educational materials, and transportation costs. </t>
  </si>
  <si>
    <t xml:space="preserve">The YP Foundation (TYPF) is a youth-led organization that works to instill a sense of commitment, responsibility, and connection between young people, their environment, and society. </t>
  </si>
  <si>
    <t>GFC supports the Blending Spectrum program, which draws on TYPF's volunteer team of young people to implement a nonformal education program and other activities for children in underprivileged communities in order to increase their social, environmental, and cultural awareness.</t>
  </si>
  <si>
    <t>TYPF is an outstanding grantee partner that has had incredible growth in budget throughout its five-year partnership with GFC. TYPF has gained international visibility through its participation in various networks, including Women Deliver and the UN Secretary-General's Youth Advisory Group on Education. GFC will provide additional inputs before working with TYPF on exit planning.</t>
  </si>
  <si>
    <t>TYPF is a youth-led, youth-designed, and youth-implemented organization that has gained recognition and visibility both nationally and internationally for its innovative work, which identifies potential in underprivileged children and connects them to schools, learning spaces, and opportunities to develop life skills through its large volunteer base of young people.</t>
  </si>
  <si>
    <t>The John D. and Catherine T. MacArthur Foundation</t>
  </si>
  <si>
    <t>Dutch Foreign Ministry's Funding Leadership and Opportunitie</t>
  </si>
  <si>
    <t>Resurj</t>
  </si>
  <si>
    <t>Plan India</t>
  </si>
  <si>
    <t>11351</t>
  </si>
  <si>
    <t>salaries, educational materials, and administrative costs.</t>
  </si>
  <si>
    <t>TYPF is an outstanding grantee partner that has seen sustained growth in budget and number of children served throughout its four-year partnership with GFC. The organization has received many of GFC's value-added services and actively engages with GFC's South Asia grantmaking team to take advantage of any opportunities that GFC can offer. TYPF has gained international visibility through its participation in various networks and has been invited to speak at several high-profile events, including the Clinton Global Initiative in 2008 and the International Women's Health Coalition gala in 2011. The organization is very strategic in its planning and is poised for even greater growth and visibility. GFC anticipates that TYPF will be ready for exit within the next two years, with a potential Maya Ajmera Sustainability Award nomination.</t>
  </si>
  <si>
    <t>TYPF is led, designed, and implemented by youth and has gained recognition and visibility both nationally and internationally for its innovative work, which identifies potential in underprivileged children and connects them to schools, learning spaces, and opportunities to develop life skills.</t>
  </si>
  <si>
    <t>IPPF</t>
  </si>
  <si>
    <t>10016.03</t>
  </si>
  <si>
    <t>TYPF is a youth-led organization that works to instill a sense of commitment, responsibility, and connection between young people, their environment, and society.</t>
  </si>
  <si>
    <t>Our grant supports the Blending Spectrum program, which draws on TYPF's volunteer team of young people to implement a nonformal education program and other activities for children in underprivileged communities in order to increase their general social, environmental, and cultural awareness.</t>
  </si>
  <si>
    <t>According to the World Health Organization, there are over 11 million street children in India. They are children scavenging in trash for a meal, sleeping between the train tracks, often beaten and sexually abused, and falling prey to drug peddlers, pimps, and child traffickers. They are nameless, with no legal identity, and are unaccounted for in India's developing annual economic growth rate. They lack proper shelter, health, water, and education. Despite being largely forgotten, these children have immense potential as individuals if given the opportunity. On the other side of society, privileged urban young people get access to the best education and have enormous potential to be catalysts for social change by working as peer educators in neglected communities. They can help address an unmet need by educating children from the streets and slums and helping them to gain access to basic health services, opening a range of possibilities and opportunities for these children in the long term. In the process, these better-off youth acquire understanding and knowledge that will help lead to an equitable society.</t>
  </si>
  <si>
    <t>Founded in 2002, The YP Foundation (TYPF), formerly The Youth Parliament, is a youth-led, designed, and implemented organization with a mission to instill a sense of commitment, responsibility, and connection between young people, their environment, and society. The group mobilizes resources for young people to work in various fields, such as community initiatives on education, the performing and visual arts, literary and research projects, interactive workshops, policy and government interaction, and research and advocacy work. TYPF, with the help of its staff of 14 and a core volunteer team of 88, identifies potential in underprivileged children and connects them to schools, learning spaces, and opportunities to develop life skills. TYPF has developed numerous projects in partnership with schools and has trained civil officers on effective tools to teach young people about issues affecting them. Founder and director Ishita Chaudhry is a social entrepreneur and is the recipient of an award instituted by GFC grantee partner Pravah to encourage social action by young people.</t>
  </si>
  <si>
    <t>TYPF's Blending Spectrum is a community based education and learning initiative includes supporting, refining, and implementing a nonformal education program that covers both academic and life skills education. Drawing on TYPF's volunteer team of young people, Blending Spectrum works with children in underprivileged communities with the aim of providing nonformal education that brings the children up to age-appropriate academic levels so that they may be admitted to formal school. Blending Spectrum also exposes children to different activities that give them a better grasp of current affairs and increase their general social, environmental, and cultural awareness. Art and sports are utilized creatively to provide life skill learning that helps develop children's critical thinking; inter-personal and comprehension skills, strengthening their abilities to negotiate challenges in their daily lives.</t>
  </si>
  <si>
    <t>In years 2 and 3, TYPF counted cumulative numbers over eight years for children indirectly served, while in year 4 the organization counted the number served per year.</t>
  </si>
  <si>
    <t>TYPF performed a rigorous evaluation of its IT, and its lowered IT score reflects a more accurate assessment of its existing capacity. TYPF is planning on raising donations for a dedicated fund to improve its IT capacity.</t>
  </si>
  <si>
    <t>International Planned Parenthood Federation</t>
  </si>
  <si>
    <t>International Women's Health Coalition</t>
  </si>
  <si>
    <t>10016.02</t>
  </si>
  <si>
    <t>According to the World Health Organization, there are over 11 million street children in India. They are scavengers looking into trash for a meal, sleeping between the tracks, often beaten and sexually abused, and falling prey to drug peddlers, pimps, and child traffickers. They are nameless, with no legal residential identity, and are unaccounted for in India's developing annual economic growth rate. They lack proper shelter, health, water, and education. Despite being largely forgotten, these children have immense potential as individuals if given the opportunity. On the other side of society, privileged urban young people get access to the best education and have enormous potential to be catalysts for social change by working as peer educators in neglected communities. They can help address an unmet need by educating children from the streets and slums and helping them to gain access to basic health services, opening a range of possibilities and opportunities for these children in the long term. In the process, these better-off youth acquire understanding and knowledge that will help lead to an equitable society.</t>
  </si>
  <si>
    <t>Founded in 2002, The YP Foundation (TYPF), formerly The Youth Parliament, is a youth-led organization with a mission to instill a sense of commitment, responsibility, and connection between young people, their environment, and society. The group mobilizes resources for young people to work in various fields, such as community initiatives on education, the performing and visual arts, literary and research projects, interactive workshops, policy and government interaction, and research and advocacy work. TYPF, with the help of its volunteer team of 35 core staff and over 950 young people, identifies potential in underprivileged children and connects them to schools, learning spaces, and opportunities to develop life skills. TYPF has developed numerous projects in partnership with schools and has trained civil officers of the Nagaland government on effective tools to teach young people about issues affecting them. Founder and director Ishita Chaudhry is a social entrepreneur and is the recipient of an award instituted by GFC grantee partner Pravah to encourage social action by young people.</t>
  </si>
  <si>
    <t>TYPF's Blending Spectrum education and learning initiative includes supporting, refining, and implementing a nonformal education program that covers both academic and life skills education. Drawing on TYPF's volunteer team of young people, Blending Spectrum works with children in underprivileged communities with the aim of providing nonformal education that brings the children up to age-appropriate academic levels so that they may be admitted to formal school. Blending Spectrum also exposes children to different activities that give them a better grasp of current affairs and increase their general social, environmental, and cultural awareness. Exposure is combined with fun by using interactive mediums like theater and children's sports tournaments. This completely youth-led, youth-designed, and youth-implemented program encourages citizenship, leadership, and life skills among young people and initiates positive social change.</t>
  </si>
  <si>
    <t>The YP Foundation has been evolving into a more professionally managed organization with successful results.</t>
  </si>
  <si>
    <t>Powergrid Corporation of India</t>
  </si>
  <si>
    <t>Reliance Communications</t>
  </si>
  <si>
    <t>Airtel</t>
  </si>
  <si>
    <t>11840</t>
  </si>
  <si>
    <t>Tiny Toones</t>
  </si>
  <si>
    <t>David Pred (Bridges Across Borders Southeast Asia)</t>
  </si>
  <si>
    <t>Founded in 2007, Tiny Toones’ mission is to provide a safe, positive environment for at-risk children and youth to channel their energy and creativity into the arts and education, empowering them to build self-confidence in their daily lives, aim for better employment possibilities, and feel supported pursuing their dreams. These vulnerable young people, aged 5-24, are particularly vulnerable to drug and substance abuse, sexual and labor exploitation, domestic violence, and gang involvement; a quarter of the children at Tiny Toones report never having attended school. Tiny Toones harnesses the power of hip-hop culture to engage these children and youth, giving them a safe environment to enjoy learning and explore their creativity, providing over 4000 hours of academic instruction and over 1000 hours of creative arts instruction to over 900 children a year.
During its partnership with GFC, Tiny Toones has grown from a tiny organization based in the founder’s living room to gain national and global recognition for its innovative use of hip-hop culture to engage, inspire, and educate vulnerable children and youth. Since its first GFC grant in 2009, Tiny Toones' budget has grown by over 100 percent, from $67,021 to $146,670, and it has diversified its funding sources. Last year, Tiny Toones successfully completed the GlobalGiving Open Challenge at GFC’s recommendation, raising over $5,000 from over 150 donors and securing a permanent spot on GlobalGiving. The organization has made good use of GFC’s networks and value added services, leveraging funds from two new institutional donors, McKnight Foundation and Toyota Foundation, securing an opportunity grant to support its US fundraising tour, and using an organizational development award to improve its fundraising collateral and monitoring. In addition to increasing its organizational capacity, Tiny Toones has also increased its program impact. After opening its new center in 2012, an average of 348 children attended Tiny Toones classes every month, an increase of over 20% on the previous year. 98 percent of students reported improved confidence and motivation to learn after attending Tiny Toones classes, and over 80 percent reported improved academic performance. Tiny Toones has twice been named a finalist for the Beyond Sports UNICEF Sports for Education Award.</t>
  </si>
  <si>
    <t xml:space="preserve">Tiny Toones will also be invited to submit a final primary grant proposal in spring 2013. </t>
  </si>
  <si>
    <t>Percentage of program participants reporting improved psychological/ emotional well-being</t>
  </si>
  <si>
    <t>12031</t>
  </si>
  <si>
    <t>staff salaries, educational supplies, rent, and transportation costs for the nonformal education program.</t>
  </si>
  <si>
    <t xml:space="preserve">Tiny Toones uses break dancing, hip-hop music, and contemporary arts as creative tools to empower street youth in Cambodia to live healthier lives free of HIV and drugs and to gain access to education. </t>
  </si>
  <si>
    <t>GFC supports the nonformal education program, which includes classes in math and language arts as well as creative classes in dance, art, and sound engineering for vulnerable youth living near the slums of Phnom Penh.</t>
  </si>
  <si>
    <t>During its partnership with GFC, Tiny Toones has steadily increased its budget and OCI score. Tiny Toones’ improved reporting mechanisms and nonformal education classes have led to an increase in student attendance, reducing the students’ vulnerability to risks such as exploitation and bonded labor. Additionally, due to a GFC organizational development award, Tiny Toones has increased its capacity to integrate structure and planning into its existing education sessions. GFC has helped Tiny Toones raise awareness of its programs among a range of donors, including UNICEF, and the organization was shortlisted for the UNICEF Sport for Education Award. Tiny Toones received a 2014 Maya Ajmera Sustainability Award and will attend the GFC gala to accept a Global Catalyst Award.</t>
  </si>
  <si>
    <t xml:space="preserve">Prince Claus Fund for Culture and Development </t>
  </si>
  <si>
    <t xml:space="preserve">Netherlands </t>
  </si>
  <si>
    <t>11572</t>
  </si>
  <si>
    <t>Tiny Toones uses break dancing, hip-hop music, and contemporary arts as creative tools to empower street youth in Cambodia to live healthier lives free of HIV and drugs and to gain access to education.</t>
  </si>
  <si>
    <t>Tiny Toones has shown incredible growth in budget and capacity since its first GFC grant. The organization has made good use of GFC's value-added services, including an opportunity grant that helped support a US fundraising tour and an organizational development award to improve Tiny Toones' fundraising collateral and monitoring. The organization is well positioned for exit with final sustainability inputs from GFC.</t>
  </si>
  <si>
    <t>With GFC's leverage, Tiny Toones ran an extremely successful GlobalGiving campaign and used the opportunity to launch an improved individual donor communication and stewardship strategy.</t>
  </si>
  <si>
    <t>McKnight Foundation</t>
  </si>
  <si>
    <t>Performance fees</t>
  </si>
  <si>
    <t>NA</t>
  </si>
  <si>
    <t>International tour income</t>
  </si>
  <si>
    <t>10235.03</t>
  </si>
  <si>
    <t>Focusing on vulnerable boys, Tiny Toones uses break dancing, hip hop music, and contemporary arts as creative tools to empower street youth in Cambodia to live healthier lives free of HIV and drugs and to gain access to education.</t>
  </si>
  <si>
    <t>Our grant supports training in dance, arts, and language; HIV/AIDS education; and drug prevention classes for vulnerable youth living near the slums of Phnom Penh.</t>
  </si>
  <si>
    <t>Cambodia has a remarkably young demographic, with approximately 45 percent of the population under 18 years of age, according to a 2004 UNICEF survey. High poverty rates and harsh conditions force or induce many of the rural poor to migrate to urban areas in search of income, thereby increasing the number of children living and working on the streets. In Phnom Penh alone, estimates suggest that there are up to 20,000 children working on the streets each day. Without access to education or basic literacy programs, they possess few marketable skills, and this lack curtails their path toward healthy and productive lives. The public school system is inadequate in terms of its overall academic and health curriculum, and it does not provide the support and reinforcement necessary to intervene in risky behaviors and motivate students to graduate. Moreover, the lack of schools and certified teachers has forced the government to offer only half-day shifts of formal education. Many of Phnom Penh's vulnerable boys remain susceptible to recruitment into drug circles, petty crime, and gangs.</t>
  </si>
  <si>
    <t>Tiny Toones, established in 2007, focuses on direct intervention with vulnerable boys. The organization offers creative learning opportunities, counseling, and training to children and youth involved in or susceptible to drug use, gang membership, sexual exploitation, and physical abuse. Staff have set up one main center in the Tuol Tom Poung district and three outreach sites in Psar Touch, Carompov, and Svay Pak to serve hundreds of children and youth every week, particularly children of commercial sex workers and siblings of active drug users. Tiny Toones provides children and youth with lessons in break dancing, rapping, DJing, painting, basic Khmer and English, and computer training in order to offer positive outlets for creative expression, build participants' self-confidence, establish a sense of normalcy, and inspire participants to pursue their dreams. Tiny Toones' founder and director, Tuy Sobil, is a former gang member and drug user who was deported from Long Beach, California, in 2004. He changed his life while in prison by enrolling in numerous classes in HIV education, substance abuse counseling, and peer-to-gang intervention methods and is serving as a role model for at-risk youth.</t>
  </si>
  <si>
    <t>In order to intervene effectively with children, youth, and young adults (ages 4 to 23) who are at risk of engaging in violence, crime, and drug abuse, Tiny Toones offers hip-hop dance, arts, language, HIV/AIDS education, and drug prevention classes every week. Youth from the dance classes perform publicly at local and international corporate events, embassies, and other venues, and they performed most notably at the 2008 United Nations Human Rights Day event. The proceeds from these performances are split between the organization and the performers to support programming and to promote income generation projects. Tiny Toones rappers also create Khmer-English hip-hop CDs, air their songs on radio stations, and perform publicly nationwide to raise awareness on topics such as HIV/AIDS, drugs and substance abuse issues, criminal behavior, gang affiliation, racism, domestic violence, and access to education.</t>
  </si>
  <si>
    <t>Freedom to Create</t>
  </si>
  <si>
    <t>Women's Network for Unity</t>
  </si>
  <si>
    <t>10235.02</t>
  </si>
  <si>
    <t>Focusing on vulnerable boys, Tiny Toones uses break dancing, hip-hop music, and contemporary arts as creative tools to empower street youth in Cambodia to live healthier lives free of HIV and drugs and to gain access to education.</t>
  </si>
  <si>
    <t>Cambodia has a remarkably young demographic, with approximately 45 percent of the population under 18 years of age, according to a 2004 UNICEF survey. High poverty rates and harsh conditions force or induce many of the rural poor to migrate to urban areas in search of income, thereby increasing the number of children living and working on the streets. In Phnom Penh alone, estimates suggest that there are up to 20,000 children working on the streets each day. Without access to education or basic literacy programs, they possess few marketable skills and curtail their path toward healthy and productive lives. The public school system is inadequate in terms of its overall academic and health curriculum, and it does not provide the support and reinforcement necessary to intervene in risky behaviors and motivate students to graduate. Moreover, the lack of schools and certified teachers has forced the government to offer only half-day shifts of formal education. Many of Phnom Penh's vulnerable boys remain susceptible to recruitment into drug circles, petty crime, and gang membership.</t>
  </si>
  <si>
    <t>Tiny Toones, established in 2007, focuses on direct intervention with vulnerable boys. The organization offers creative learning opportunities, counseling, and training to youth involved in or susceptible to drug use, gang membership, sexual exploitation, and physical abuse. Staff have set up one main center in the Tuol Tom Poung district and three outreach sites in Psar Touch, Carompov, and Svay Pak to serve hundreds of children and youth every week, particularly children of commercial sex workers and siblings of active drug users. Tiny Toones provides children and youth with lessons in break dancing, rapping, DJing, painting, basic Khmer and English, and computer training to offer positive outlets for creative expression, build self-confidence, restore a sense of normalcy, and inspire them to pursue their dreams. Tiny Toones' founder and director, Tuy Sobil, is a former gang member and drug user who was deported from Long Beach, California, in 2004. He changed his life while in prison by enrolling in numerous classes in HIV education, substance abuse counseling, and peer-to-gang intervention methods and is serving as a role model for at-risk youth.</t>
  </si>
  <si>
    <t>In order to intervene effectively with youth who are at risk of engaging in violence, crime, and drug abuse, Tiny Toones offers hip-hop dance, arts, language, HIV/AIDS education, and drug prevention classes every week. In addition, Tiny Toones youth from the dance classes perform publicly at local and international corporate events, embassies, and other venues, and they performed most notably at the United Nations Human Rights Day 2008 event. The proceeds from these performances are split between the organization and performers to support programming and to promote income generation projects. Tiny Toones rappers also create Khmer-English hip-hop CDs, air their songs on radio stations, and perform publicly nationwide to raise awareness on topics such as HIV/AIDS, drugs and substance abuse issues, criminal behavior, gang affiliation, racism, domestic violence, and access to education.</t>
  </si>
  <si>
    <t>Tiny Toones has improved its attendance tracking; however, it is reporting a monthly average of program participants.</t>
  </si>
  <si>
    <t>BABSEA</t>
  </si>
  <si>
    <t>Freedom To Create</t>
  </si>
  <si>
    <t>McKnight</t>
  </si>
  <si>
    <t>Australia Volunteer International</t>
  </si>
  <si>
    <t>General Fund and Scholarship</t>
  </si>
  <si>
    <t>10235.01</t>
  </si>
  <si>
    <t>Tiny Toones uses break dancing, hip hop music, and contemporary arts as creative tools to empower street youth to live healthier lives free of HIV and drugs, build a more promising future by furthering their educational opportunities, and become positive role models for their community.</t>
  </si>
  <si>
    <t>Tiny Toones offers training in hip hop dance, arts, language, HIV/AIDS education, and drug prevention classes to vulnerable youth living near the slums of Phnom Penh.</t>
  </si>
  <si>
    <t>Cambodia has a remarkably young demographic, with approximately 45 percent of the population under 18 years of age, according to a 2004 UNICEF survey. High poverty rates and harsh conditions force or induce many of the rural poor to migrate to urban areas in search of income, thereby increasing the number of children living and working on the streets. In Phnom Penh alone, estimates suggest there are up to 20,000 children working on the streets each day; these children are particularly susceptible to drug abuse, recruitment into gangs, acts of petty crime and violence, and sexual exploitation. Without access to education or basic literacy programs, they possess few marketable skills and curtail their path toward healthy and productive lives. The public school system is inadequate in terms of its overall academic and health curriculum, and it does not provide the support and reinforcement necessary to intervene in risky behaviors and motivate students to graduate. Moreover, the lack of schools and certified teachers has forced the government to offer only half-day shifts of formal education. Many of Phnom Penh's vulnerable boys remain susceptible to recruitment into drug circles, petty crime, and gang membership.</t>
  </si>
  <si>
    <t>Tiny Toones has improved its attendance tracking. However, it is reporting a monthly average of program participants.</t>
  </si>
  <si>
    <t>11285</t>
  </si>
  <si>
    <t>Mombasa</t>
  </si>
  <si>
    <t>Total War Against AIDS Youth Foundation</t>
  </si>
  <si>
    <t>Fredrick Ouko (ANDY, Kenya)</t>
  </si>
  <si>
    <t>Stephanie de Wolfe, Solome Lemma</t>
  </si>
  <si>
    <t>staff salaries and learning materials.</t>
  </si>
  <si>
    <t xml:space="preserve">Total War Against AIDS Youth Foundation (TWAAYF) is a youth-led community development organization that works to empower orphaned children and youth through art and education, incorporated into three main programs: a home for orphaned and abandoned children, an early childhood education center, and an income-generating music group. </t>
  </si>
  <si>
    <t>GFC supports the Madaraka Community School, where children aged 3 to 9 from resource-poor households receive Montessori-inspired early childhood education, as well as uniforms, learning materials, and nutritious meals.</t>
  </si>
  <si>
    <t>Percentage of Madaraka Community School students who attend school regularly</t>
  </si>
  <si>
    <t>Thamani Youth of Kenya</t>
  </si>
  <si>
    <t>Aid4Orphans</t>
  </si>
  <si>
    <t>IStart International</t>
  </si>
  <si>
    <t>DHL</t>
  </si>
  <si>
    <t>11041</t>
  </si>
  <si>
    <t>TWAAYF is a youth-led community development organization that works to empower orphaned children and youth through art and education, incorporated into three main programs: a home for orphaned and abandoned children, an early childhood education center, and an income-generating music group.</t>
  </si>
  <si>
    <t>Our grant supports the Madaraka Community School, where children aged 3 to 9 from resource-poor households receive Montessori-inspired early childhood education, as well as uniforms, learning materials, and nutritious meals.</t>
  </si>
  <si>
    <t>Mombasa, the second largest city in Kenya, boasts a breathtaking Indian Ocean coastline, with all the amenities and attractions of some of the best tourist destinations in the world. Economic activity along the coast thus centers on fishing, trade, and tourism, industries that are prone to high levels of migration. Likoni district, which is accessible only by ferry from Mombasa city, is one of the poorest parts of the region, with the majority of the population engaged either in petty trade or day labor on ferries to earn a living. There, poverty is rampant, many girls are involved in commercial sex work, and a growing number of children are found living or working on the streets. According to Kenyan government statistics, while the national HIV prevalence rate is 6.3 percent, in Mombasa it hovers around 16 percent. As a result, a large number of children have been orphaned, with many forced to the streets where they are exposed to drugs, violence, commercial sex work, and abuse.</t>
  </si>
  <si>
    <t>Founded in 2006, Total War Against AIDS Youth Foundation ( Twaayf), is a youth-led community development organization that works to empower orphaned children and youth  through art and education. Twaayf currently runs three core programs: Twaayf Children's Development Center, a home for 20 orphaned and abandoned children; Madaraka Community School, an early childhood education center; and Holykraft Entertainment, a recording and performing group comprised of Twaayf staff, children, and volunteers. HolyKraft is the entertainment and income-generating arm of Twaayf, with revenues from sales and performances supporting the organization's expenses. Found and led mostly by youth who are also artists, Twaayf integrates arts and rights-based approaches in all its work, ensuring the children not only receive basic services, but are nurtured through love, care, mentorship, and life skills education. Brothers and founders Dennis and Martin Gitonga were forced to live on the streets due to an abusive father for most of their early and formative years and use that experience as their inspiration, impetus, and guide in running the organization.</t>
  </si>
  <si>
    <t>A vibrant, colorful learning space, Twaayf's Madaraka school provides early childhood education to 170 children between the ages of 3 and 9 from resource-poor households. The school offers classes from nursery level to second grade. At the school, the children receive uniforms, learning materials, and a nutritious breakfast and lunch. Classes are taught by 6 teachers, 4 of whom are specifically trained in early childhood education and development, and the curriculum borrows from the Motnessori model. Parents and guardians pay a small amount of money to support the feeding program and for school materials, though no child is rejected because of an inability to pay. GFC's initial grant will support the Madaraka Community School.</t>
  </si>
  <si>
    <t>Friends of TWAAYF Foundation</t>
  </si>
  <si>
    <t>12649</t>
  </si>
  <si>
    <t>Touching Humanity in Need of Kindness</t>
  </si>
  <si>
    <t>Denise Dunning (Public Health Institute, US)</t>
  </si>
  <si>
    <t>the outreach program to ensure that all children return to school and for administrative expenses.</t>
  </si>
  <si>
    <t xml:space="preserve">Touching Humanity in Need of Kindness (THINK) works to prevent and respond to sexual and gender based violence through education, counseling, and rehabilitation programs that empower adolescent girls and young women in transforming their lives. </t>
  </si>
  <si>
    <t>GFC supports THINK’s rehabilitation home, where girls and young women receive shelter, counseling, academic classes, vocational skills training, and life skills training on preventing and responding to sexual and gender-based violence, as well as THINK’s education outreach program.</t>
  </si>
  <si>
    <t>Last year, THINK focused more on addressing the needs of children and families who survived the Ebola epidemic. The organization is still working with community leaders to ensure that they remove all of the barriers preventing children from returning to school. THINK is in its first year of implementing its sustainability plan and its strategic plan, which seeks to provide comprehensive and tailor-made support to survivors of sexual and gender-based violence. Another key aspect of the strategic plan is to respond to post-Ebola issues. THINK participated in the GFC West Africa Knowledge Exchange workshop, where the organization strengthened its partnership with other grassroots organizations in the region. In recognition of its commitment to vulnerable children and the quality of its programs, THINK received the Leadership in Overcoming Obstacles to Peace Award from A New Dimension of Hope, an organization in Denver, Colorado. THINK was also honored by the ELITE Brothers, Inc.,for its humanitarian work in Liberia. GFC will continue to help THINK fully implement its sustainability plan as the organization prepares to graduate from GFC’s financial support.</t>
  </si>
  <si>
    <t>The number of children served is lower because some of the children have yet to return to school after the Ebola crisis.</t>
  </si>
  <si>
    <t>The low figure for year 4 is also attributed to the post-Ebola situation.</t>
  </si>
  <si>
    <t>UNICEF (A-LIFE) Project</t>
  </si>
  <si>
    <t>UNICEF (Provision of Psychosocial Services)</t>
  </si>
  <si>
    <t>UN Women (Emergency Response to Ebola)</t>
  </si>
  <si>
    <t>UN Women (JP Rural Women Economic Empowerment)</t>
  </si>
  <si>
    <t>UNFPA (Multi-sectoral Approach to GBV)</t>
  </si>
  <si>
    <t>12235</t>
  </si>
  <si>
    <t>12135</t>
  </si>
  <si>
    <t>Touching Humanity in Need of Kindness (THINK) works to prevent and respond to sexual and gender-based violence through education, counseling, and rehabilitation programs that empower adolescent girls and young women in transforming their lives.</t>
  </si>
  <si>
    <t>GFC supports THINK’s rehabilitation home, where girls and young women receive shelter, counseling, academic classes, vocational skills training, and life skills training on preventing and responding to sexual and gender-based violence.</t>
  </si>
  <si>
    <t>THINK achieved significant growth in the areas of visibility, planning, and program expansion last year. THINK has taken advantage of GFC’s value-added services in the areas of leveraging and capacity building to diversify its funding stream, and the organization recently developed a sustainability plan as part of its five-year strategic plan. Currently, the organization has diverted some of its attention to focus on supporting community efforts to organize educational campaigns to help prevent the spread of the Ebola virus, as well as provide psychosocial support to affected families and children. Nevertheless, THINK has been able to sustain and further strengthen its initiatives against sexual and gender-based violence. Through GFC support with grant proposal review and recommendations, the organization has gained several new donors, including the US State Department, and has received in-kind support in the form of a van from oneMen, a foundation in the Netherlands. THINK has formed various networks with different national and international associations like the Global Network of Women’s Shelters and the Coalition for Gender Responsive Budgeting to learn from others and share its experiences. The organization received the 2013 Epoch Award and was nominated for various other awards. In the coming year, THINK will be supported to strengthen its programs to adequately support Ebola-affected children and families, while still focusing on its core programs.</t>
  </si>
  <si>
    <t>The increase in budget is due to increased support from current donors such as Samaritan’s Purse and to funding from new donors such as the US State Department.</t>
  </si>
  <si>
    <t>Samaritan's Purse International Relief</t>
  </si>
  <si>
    <t>Save the Children International</t>
  </si>
  <si>
    <t xml:space="preserve"> United Nations Population Fund</t>
  </si>
  <si>
    <t>UN Women</t>
  </si>
  <si>
    <t>11791</t>
  </si>
  <si>
    <t>supplies, staff salaries, and operational expenses.</t>
  </si>
  <si>
    <t xml:space="preserve">Touching Humanity in Need of Kindness (THINK) works to prevent and respond to sexual and gender-based violence through education, counseling, and rehabilitation programs that empower adolescent girls and young women in transforming their lives. </t>
  </si>
  <si>
    <t>GFC supports THINK's rehabilitation home, where girls and young women receive shelter, counseling, academic classes, vocational skills training, and life skills training on preventing and responding to sexual and gender-based violence.</t>
  </si>
  <si>
    <t>THINK has expanded impressively during its two-year partnership with GFC. THINK participated in GFC's 2012 Knowledge Exchange workshop in Senegal, where the organization created local networks and shared its experiences with other grantee partners. Additionally, the technical guidance provided by GFC has contributed to the design and delivery of high-quality programs. To further strengthen its programs, THINK has developed a five-year strategic plan and is currently implementing a one-stop center for gender-based violence survivors. THINK gained extensive media coverage after the Liberian president, Ellen Johnson Sirleaf, visited the organization and committed to supporting its initiatives. THINK joined other civil society groups in supporting the anti-rape campaign launched by the Ministry of Gender and Development and is currently working with several government agencies to integrate initiatives on child protection and on prevention of gender-based violence into its programs. GFC will continue to support THINK to strengthen the capacity of its team, and to use leverage to gain more strategic partners.</t>
  </si>
  <si>
    <t>THINK has enhanced its credibility and has developed comprehensive, high-quality programs, which contributed to gaining extensive national visibility and inspiring key dignitaries such as President Ellen Johnson Sirleaf to visit and contribute to the project.</t>
  </si>
  <si>
    <t>UN Women/Ministry of Gender</t>
  </si>
  <si>
    <t>UN, New York</t>
  </si>
  <si>
    <t>11399</t>
  </si>
  <si>
    <t>food for the rehabilitation home, office rent, and administrative expenses.</t>
  </si>
  <si>
    <t>GFC supports THINK’s rehabilitation home, where girls and young women receive shelter, counseling, academic classes, vocational skills training, and life skills training on prevention of and response to sexual and gender-based violence.</t>
  </si>
  <si>
    <t>THINK is a national leader on child protection issues in Liberia. The organization was the lead advocate for passage of the country's Children's Act (2011) and worked in eight of Liberia's 15 counties to raise awareness of the law and how to implement it. THINK's work has been recognized and commended internationally, and executive director Rosana Schaack received the 2012 Human Rights Award from Vital Voices.</t>
  </si>
  <si>
    <t>11007</t>
  </si>
  <si>
    <t>THINK works to prevent and respond to sexual gender based violence through education, counseling, and rehabilitation programs that empower adolescent girls and young women in transforming their lives.</t>
  </si>
  <si>
    <t>Our grant supports THINK's rehabilitation home, a nine-month residential program where girls and young women receive shelter; counseling; academic classes; vocational skills training; and life skills training on prevention of and response to SGBV.</t>
  </si>
  <si>
    <t>The war in Liberia was highly destructive to social systems and structures. Sexual and gender-based violence (SGBV) was used repeatedly as a weapon, and for many Liberian women and girls, the appalling violence they experienced continues to be a problem today. SGBV is not only prevalent in Liberian society but is also accepted as an integral part of gender relations. A national survey reported that almost half of Liberian women aged 15 to 49 had experienced physical violence since age 15. While combatants were the principal perpetrators during the war, now husbands, partners, family members, and teachers are. Rape continues to be the most frequently reported serious crime, and nearly half of the cases reported in 2007 involved children under 18. Since Ellen Johnson Sirleaf, Africa's first female president, took office in 2006, the Liberian government has been proactive against SGBV: a court solely responsible for trying SGBV-related cases was formed, and the laws regarding rape have been changed so the penalty for the rape of a minor is now ten years in prison. Coupled with prevention and response activities, such legal initiatives are fundamental to building a country where women and girls can live free from fear and violence.</t>
  </si>
  <si>
    <t>Touching Humanity in Need of Kindness (THINK) was founded in 2003 to empower women and adolescent girls in transforming their lives and communities. Through three different centers-a safe home, a juvenile transit center (a temporary home for adolescent girls), and a rehabilitation home-THINK provides direct assistance to almost 1,000 adolescent girls and young women who are victims of trafficking; are in conflict with the law; are sex workers; or are survivors of gender-based violence such as rape, child marriage, and female genital cutting. With a strong emphasis on protection and providing the young women with positive female role models, THINK carefully screens all its employees through a rigorous hiring process. In collaboration with Liberia's Ministry of Health, the organization also trains health workers on clinical management of SGBV and works with over 500 adolescent girls in five counties across Liberia to provide education on sexual and reproductive health and SGBV. The organization is an active member of Liberia's national gender-based violence task force and a leading advocate for the passing of the Liberian Children's Act. Founder and director Rosana Schaack, a registered nurse and a Hubert H. Humphrey fellow, has been working in the area of child protection for over 20 years.</t>
  </si>
  <si>
    <t>THINK's rehabilitation home is a nine-month residential program for 25 adolescent girls and young women between the ages of 14 and 24 who have previously stayed at the organization's safe home or juvenile center. At the rehabilitation home, the girls and young women receive shelter; counseling; academic classes; parenting and childcare support; vocational skills training; and life skills training on reproductive health, HIV/AIDS awareness, and prevention of and response to SGBV. As part of the parenting and childcare support, women at the rehabilitation home who have children under the age of 5 reside there with their children. To date, the program has served over 200 young women, and upon their graduation from the program, THINK has provided them with scholarships to formal school or, for the older young women, tool kits and money to start their own businesses. GFC's initial grant will be used toward scholarships and operating expenses for the rehabilitation home.</t>
  </si>
  <si>
    <t>Avon Foundation</t>
  </si>
  <si>
    <t>Samaritan's Purse International</t>
  </si>
  <si>
    <t>11631</t>
  </si>
  <si>
    <t>Tudor Foundation</t>
  </si>
  <si>
    <t>language courses and teacher salaries.</t>
  </si>
  <si>
    <t xml:space="preserve">Tudor Foundation assists talented underprivileged primary-school children in three communities across Hungary by facilitating their chances for further education and helping them to achieve their full educational potential. </t>
  </si>
  <si>
    <t>GFC supports Tudor’s educational workshops, which provide classes and tutoring in foreign languages and information technology, and the organization’s skills development training for disadvantaged talented and gifted children.</t>
  </si>
  <si>
    <t>The Tudor Foundation was greatly impacted by the 2008 financial crisis and the subsequent change in the government's approach. The post-crisis Hungarian national government and Budapest city government implemented severe austerity measures, which negatively affected the NGO sector in Hungary. GFC offered the Tudor Foundation an organizational development award in 2012, and the organization's staff worked with consultants for less than a year before withdrawing from the process. The Tudor Foundation's conservative leadership has been slow to integrate younger staff, develop a real organizational management structure, and fundraise. The organization's budget has gradually decreased over the last year, and the organization had to stop offering workshops at some locations. After GFC learned that the Tudor Foundation was still applying for grants, it was decided to offer the organization a final grant that will keep the organization's remaining workshops open for another half year, until more funding is secured. Over the years, the Tudor Foundation has continued to offer high-quality and innovative workshops to vulnerable children in Budapest, but continued GFC investment is not advised.</t>
  </si>
  <si>
    <t>Percentage of workshop participants who demonstrated improvement in grades or test scores</t>
  </si>
  <si>
    <t>10428.02</t>
  </si>
  <si>
    <t>Tudor Foundation assists talented underprivileged primary school children in three communities across Hungary by facilitating their chances for further education and helping them to achieve their full educational potential.</t>
  </si>
  <si>
    <t>Our grant supports educational workshops, which provide classes and tutoring in foreign languages and information technology, and skills development training for disadvantaged talented and gifted children.</t>
  </si>
  <si>
    <t>In Hungary, the past two decades have brought a widening of the social and economic gap between the highest and lowest income groups. In conjunction with a falling local currency, high unemployment, and political instability, this has created a particularly difficult environment for Hungarian children. These changes have had the most tangible effects on small settlements in underdeveloped regions of the country. A number of research papers demonstrate that academic achievement, choice of school, and student mobility are all closely related to a student's family background. The highly stratified Hungarian educational system, in which wealthier families often pay for additional tutoring and better schools, is incapable of balancing out these inequalities or reducing the differences in achievement between pupils from different backgrounds.</t>
  </si>
  <si>
    <t>The Tudor Foundation was founded in 2000 by Zoltán Endreffy, a philosopher, and Péter Somlai, a sociologist. The main goal of the foundation is to help talented and gifted underprivileged primary-school children compensate for their disadvantageous home situation and facilitate their chances for further education by developing their abilities. The organization conducts workshops for children that build self-confidence and critical-thinking skills, with the overall goal of having the children successfully enroll in secondary school. The organization's board members are renowned researchers and professionals in the fields of sociology, pedagogy, and psychology, and the organization is part of a national network of NGOs that work to bring out the abilities of talented and gifted children. The Tudor Foundation also works closely with schools to identify gifted and talented children and with local media, as well as donors and supporters, to publicize its work and the need for special programs for disadvantaged children.</t>
  </si>
  <si>
    <t>The workshops run by the Tudor Foundation provide regular classes and tutoring in subjects such as foreign languages and information technology, as well as skills development training, to disadvantaged talented and gifted children between the ages of 8 and 17. In addition, the organization offers after-school programs for gifted and talented children from third grade to the end of primary school. Regular summer camps are also part of the program. The dedicated workshop staff provide a nurturing social environment, with high levels of attention and care, and use highly regarded pedagogical methods that are not available to the children at home or through the educational system.</t>
  </si>
  <si>
    <t>American Chamber of Commerce-Hungary</t>
  </si>
  <si>
    <t>Tiszta Formák Foundation</t>
  </si>
  <si>
    <t>10428.01</t>
  </si>
  <si>
    <t>Tudor Foundation assists talented underprivileged primary-school children in three communities across Hungary by facilitating their chances for further education and helping them to achieve their full educational potential.</t>
  </si>
  <si>
    <t>The Tudor Foundation was founded in 2000 by Zoltán Endreffy, a philosopher, and Péter Somlai, a sociologist. The main goal of the foundation is to help talented and gifted underprivileged primary-school children compensate for their disadvantageous home situation and facilitate their chances for further education by developing their abilities. The organization conducts workshops for children that build self-confidence and critical-thinking skills with the overall goal of having the children successfully enroll in secondary school.</t>
  </si>
  <si>
    <t>The workshops run by the Tudor Foundation provide regular classes and tutoring in subjects such as foreign languages, information technology, and skills development training to disadvantaged talented and gifted children between the ages of 8 and 17, as well as after-school programs for children from third grade to the end of primary school. Regular summer camps are also part of the program. The dedicated professionals at the Tudor Workshops provide a nurturing social environment, including attention and care, as well as highly regarded pedagogical methods, which are not provided for the children at home or through the available educational system.</t>
  </si>
  <si>
    <t>Józsefvárosi Tanoda Foundation</t>
  </si>
  <si>
    <t>Budapest Bank for Budapest Foundation</t>
  </si>
  <si>
    <t>10428</t>
  </si>
  <si>
    <t>Tudor Foundation assists talented underprivileged primary school children in three separate communities across Hungary by facilitating their chances for further education and helping them to achieve their full educational potential.</t>
  </si>
  <si>
    <t>Tudor offers foreign language tutoring and media and self awareness classes for underprivileged children.</t>
  </si>
  <si>
    <t>In Hungary, the past two decades have brought a widening of the social and economic gap between the living standards and life quality of the highest and lowest income groups. In conjunction with a falling local currency, high unemployment, and political instability, this has created a particularly difficult environment for Hungarian children. These changes have had the most tangible effects on small settlements in underdeveloped regions of the country. A number of research papers demonstrate that school achievement, choice of school, and student mobility are all closely related to a student's family background. The highly stratified Hungarian educational system is incapable of balancing out these inequalities or reducing the differences in achievement between pupils from different backgrounds. In fact, Hungarian schools often make these differences all the more prominent. Sadly, the school career of a child in Hungary is more likely to be defined by his or her family and social background than by his or her capabilities.</t>
  </si>
  <si>
    <t>The Tudor Foundation was founded in 2000 by Zoltán Endreffy, a philosopher, and Péter Somlai, a sociologist. The main goal of the foundation is to help talented underprivileged primary-school children compensate for their disadvantageous home situation and facilitate their chances for further education by developing their abilities. Four workshops have so far been put into operation for the achievement of this objective: the first was set up in Szombathely in October 2001; the second in April 2003 in Polgár; the third in November 2003 in Józsefváros, Budapest; and the fourth in April 2005 in Csepel, Budapest. In 2008, a total of 60 underprivileged children attended classes regularly at Tudor's four workshops. Through this program, children build self-confidence, gain critical-thinking skills, and begin to set goals and form aspirations for the future.</t>
  </si>
  <si>
    <t>11714</t>
  </si>
  <si>
    <t>Kitwe</t>
  </si>
  <si>
    <t>Ubumi Children's Project</t>
  </si>
  <si>
    <t>provision of school supplies, teachers' salaries, and administrative expenses.</t>
  </si>
  <si>
    <t xml:space="preserve">Ubumi Children's Project works with orphaned and vulnerable children in impoverished shantytowns through a community school, a transitional shelter for street children, and a livelihood program for impoverished mothers. </t>
  </si>
  <si>
    <t>GFC supports the Musonda Community School, which provides primary education and nutritional, health, and counseling support to some of the most vulnerable children in the community.</t>
  </si>
  <si>
    <t>During Ubumi's partnership with GFC, 100 percent of the vulnerable children and youth served by Ubumi's community school and shelter program have transitioned into formal education, and almost all have improved their academic performance. Last year, 15 students gained admission to university, and all the children in the Ubumi community school were promoted to the next grade level. In addition, 18 families were assisted to start microbusinesses to support their children, and the families of 12 children were traced and the children reunited with them. Ubumi used the networks created through participation in two Knowledge Exchanges to improve its programs and enhance its visibility, as well as to attract and sustain donors and volunteers to support its programs. An organizational development award from GFC strengthened Ubumi's systems and staff capacity to ensure effective resource mobilization and organizational sustainability to better address the needs of the community. Ubumi's improved program capacity and enhanced visibility have resulted in a number of invitations for the organization to either chair or join various local networks, such as Children In Need Network and the District Child Justice Forum.</t>
  </si>
  <si>
    <t>Percentage of students with improved school performance</t>
  </si>
  <si>
    <t>Children of Ubumi</t>
  </si>
  <si>
    <t>Rainbow Project</t>
  </si>
  <si>
    <t>11280</t>
  </si>
  <si>
    <t>learning materials for the community school, teacher stipends and general operating expenses.</t>
  </si>
  <si>
    <t xml:space="preserve">Ubumi Children’s Project works with orphaned and vulnerable children in impoverished shantytowns through a community school, a transitional shelter for street children, and a livelihood program for impoverished mothers. </t>
  </si>
  <si>
    <t>Ubumi achieved a small increase in its organizational budget due to its successful income-generating programs and was therefore able to increase the number of beneficiaries served. The organization has also formed new partnerships and strengthened existing ones with other partners, through GFC support. Ubumi will continue to receive technical guidance from GFC in areas where the organization has requested support, such as visibility enhancement, strategic leveraging, and targeted resource mobilization, as it prepares for a final GFC grant next year and subsequent exit.</t>
  </si>
  <si>
    <t>Rainbow</t>
  </si>
  <si>
    <t>Go Africa Charity</t>
  </si>
  <si>
    <t>893.04</t>
  </si>
  <si>
    <t>Ubumi Children's Project works with orphaned and vulnerable children in impoverished shantytowns through a community school, a transit shelter for street children, and a livelihoods program for impoverished mothers.</t>
  </si>
  <si>
    <t>Our grant supports the Musonda Community School, which provides primary education and nutritional, health, and counseling support to some of the most vulnerable children in the community.</t>
  </si>
  <si>
    <t>Kitwe, in the Copperbelt region of Zambia, is home to 600,000 people. Zambia's industrial base, Kitwe enjoyed a strong economy during the prime of the copper-mining industry. However, when copper prices plummeted globally in the 1970s, the city was devastated. Many businesses abandoned their work, and unemployment rates skyrocketed. Kitwe's economy has never recovered fully, and residents continue to struggle with high poverty rates that are exacerbated by the HIV/AIDS pandemic. Approximately 24 percent of the adult population in Kitwe is HIV-positive, and there are thousands of orphaned and vulnerable children. Many of these children live in shantytown settlements like Musonda compound, a community of 7,500 people, including at least 600 children orphaned by AIDS. In most cases, extended family networks and community members have taken responsibility for caring for the children.</t>
  </si>
  <si>
    <t>Ubumi Children's Project was started in 1997 to improve the living standards of orphaned and vulnerable children in Kitwe. The group is committed to bolstering the community with educational and financial support to ensure that community members, rather than institutions, remain the primary providers for and caretakers of orphaned and vulnerable children. Ubumi's major programs include a transitional home for children who live on the streets, a community school in Musonda compound, and skills training in income-generating activities. The organization works with community members to identify and register orphaned and vulnerable children in Musonda. Once registered, the children receive educational access and support, while their caretakers participate in the skills training program. Unfortunately, not all orphaned and vulnerable children are able to remain within their communities and support networks once they lose their parents, and many end up on the streets. Ubumi has established a temporary home to care for these children until family members or foster families are found. Run by a "mother" and simulating a home environment, the home accepts no more than 15 children at a time. Ubumi is a member of the Children in Need Network.</t>
  </si>
  <si>
    <t>Situated in Musonda, Ubumi's community school provides quality education to orphaned and vulnerable children in grades 1 through 7. Currently, the school serves 400 children with free education, school materials, and uniforms. Ubumi also provides in-school meals and life skills training on issues like HIV/AIDS and basic hygiene. The children participate in productive recreational activities that include regularly organized soccer matches and dance and drama presentations. Caregivers receive skills training and microcredit loans to strengthen their ability to provide for and support the children. Ubumi prides itself on a dedicated group of teachers who work tirelessly with very little compensation.</t>
  </si>
  <si>
    <t>Ubumi reports strengthened community relations due in part to engaging two community representatives in its day-to-day activities and to trust built through its impact on the community.</t>
  </si>
  <si>
    <t>893.03</t>
  </si>
  <si>
    <t>Kitwe, in the Copperbelt region of Zambia, is home to 600,000 people. Zambia's industrial base, Kitwe enjoyed a strong economy during the prime of the copper-mining industry. However, when copper prices plummeted globally in the 1970s, the city was devastated, with many businesses abandoning their work and causing unemployment rates to skyrocket. Kitwe's economy has never recovered fully, and residents continue to struggle with high poverty rates that are exacerbated by the HIV/AIDS pandemic. Approximately 24 percent of the adult population in Kitwe is HIV-positive, and there are thousands of orphaned and vulnerable children. Many of these children live in shantytown settlements like Musonda compound, a community of 7,500 people, including at least 600 children orphaned by AIDS. In most cases, extended family networks and community members have taken responsibility for caring for the children. However, given the high levels of poverty in the region, they are unable to provide much more than shelter.</t>
  </si>
  <si>
    <t>Situated in Musonda, Ubumi's community school provides quality education to orphaned and vulnerable children from first hrough seventh grade. Currently, the school serves 400 children with free education, school materials, and uniforms. Ubumi also provides in-school meals and life skills training on issues like HIV/AIDS and basic hygiene. The children participate in productive recreational activities that include regularly organized soccer matches and dance and drama presentations. Caregivers receive skills training and microcredit loans to strengthen their ability to provide for and support the children. Ubumi prides itself on a dedicated group of teachers who work tirelessly with very little compensation.</t>
  </si>
  <si>
    <t>12474</t>
  </si>
  <si>
    <t>Osh</t>
  </si>
  <si>
    <t>Ulybka Public Foundation</t>
  </si>
  <si>
    <t>Rebecca Johnson (Peace Corps Volunteer, Kyrgyzstan)</t>
  </si>
  <si>
    <t>Program participants who were placed in gainful employment</t>
  </si>
  <si>
    <t>12707</t>
  </si>
  <si>
    <t>vocational summer school training costs, salaries, and utilities.</t>
  </si>
  <si>
    <t>Ulybka Public Foundation focuses on promoting leadership, tolerance, and entrepreneurship among marginalized children and youth, including orphans, street children, and working children.</t>
  </si>
  <si>
    <t>GFC supports the microbusiness program, which provides enterprise training to youth aged 14 to 18 who are living with disabilities and offers them small, interest-free loans to help them start their own businesses.</t>
  </si>
  <si>
    <t>Over the course of its funding relationship with GFC, Ulybka has undergone many changes and has persevered through many significant challenges. In 2010, Ulybka’s home city of Osh was rocked by violent clashes and riots between ethnic Kyrgyz and Uzbeks. During the riots, Ulybka’s office was ransacked. With the help of a GFC emergency grant, the organization was able to start working again with new office equipment. After the riots, Ulybka saw the need to shift its program focus to microenterprise, to support youth in creating their own businesses to secure a stable economic future for their city. For the past few years, Ulybka has focused particularly on micro-loans and vocational training for youth living with disabilities. Although Ulybka has previously received large multi-year grants, the organization still faces fundraising challenges. However, after many years of receiving capacity-building services from GFC through opportunity grants and Knowledge Exchanges, Ulybka is poised to continue as a key organization in the city’s civil society for delivering services to youth.</t>
  </si>
  <si>
    <t>Because several projects ended in year 5, the total number served decreased in year 6.</t>
  </si>
  <si>
    <t>Several large projects ended in year 5, resulting in a lower expenditure budget in year 6, when the organization only had two primary sources of support: the International Organization for Migration and private donations.</t>
  </si>
  <si>
    <t>11736</t>
  </si>
  <si>
    <t>business trainings, microloans, educational materials, and salaries.</t>
  </si>
  <si>
    <t>GFC supports the microbusiness program, which provides enterprise training and small, interest-free loans to street youth aged 14 to 18 to help them start their own businesses.</t>
  </si>
  <si>
    <t>In addition to continuing its leadership and enterprise activities, the organization successfully opened a new social service center last year. Although it will be a challenge to continue to fully fund the center, this new center demonstrates Ulybka's growth as a local NGO leader in providing services and coordination between other NGOs that serve the city's children and youth. Ulybka is being prepared for exit with visibility and sustainability inputs.</t>
  </si>
  <si>
    <t>11361</t>
  </si>
  <si>
    <t xml:space="preserve">Ulybka Public Foundation focuses on promoting leadership, tolerance, and entrepreneurship among marginalized children and youth, including orphans, street children, and working children. </t>
  </si>
  <si>
    <t>After the riots in Osh in 2010, the organization shifted its focus to leadership and enterprise activities, and these services are still being consolidated. Ulybka Public Foundation staff attended a GFC Knowledge Exchange in 2012 and received an opportunity grant to attend an organizational development workshop in 2011, and these inputs have helped strengthen the organization's internal processes. Therefore, the grantee will be exited within two years.</t>
  </si>
  <si>
    <t>10009.03</t>
  </si>
  <si>
    <t>Our grant supports the microbusiness program, which provides enterprise training and small, interest-free loans to street youth aged 14 to 18 to help them start their own businesses.</t>
  </si>
  <si>
    <t>Kyrgyzstan is a small country in Central Asia with a population of 5.2 million. After gaining independence from the Soviet Union in 1991, the country suffered major economic difficulties. In 2010, public upheaval led to the overthrow of President Bakiyev's administration. The interim government, led by opposition leaders primarily from the northern part of the country, was initially unable to keep order, and violence directed at ethnic Uzbeks spread through the southern city of Osh, Kyrgyzstan's second-largest city and home to a mixed ethnic population of Kyrgyz, Tajiks, Uzbeks, and Russians.  From June 10-15, 2010, businesses, schools, homes, and offices were burned and looted, and more than 400 Uzbeks were killed. Many businesses were permanently ruined and unemployment continues to rise. More than 3,000 families remain homeless, without clothes and documents, and it is estimated that 60 percent of children still demonstrate heightened levels of stress and trauma. Kyrgyzstan's overall GDP shrank by 3.5 percent in 2010, tightening an already small state budget, and putting severe strain on regional authorities' ability to rebuild and provide basic social services.</t>
  </si>
  <si>
    <t>Ulybka Public Foundation was founded in 2004 and focuses on children and teenagers who have been orphaned or are living on the streets, and on women and children who have been victims of human trafficking. Ulybka works with children aged 3 to 18, and many of the children served by the organization have lost one or both parents. The organization's director, Elmira Umarova, is an experienced educator who won a regional Best Educator award and has directed several programs, including IOM's Young Rescuer program and the Eurasia Foundation of Central Asia's Street Choice program. She has specialized training in the trafficking of children and has worked as a trainer and adviser for trafficking programs.</t>
  </si>
  <si>
    <t>After the 2010 events, Ulybka could not fully continue their outreach and information campaign focused on providing psychological assistance, promoting tolerance, and stressing the importance of staying in school. Instead, they shifted the focus of this program to five of the city's secondary schools, where leadership and democracy clubs were set up by the students. Each club consists of one elected leader and at least 20 regular participants that meet once a week, often with a psychologist or social worker. Club sessions focus on leadership and promoting tolerance and education in the schools and community. The goal of the program is to get children back to their normal lives at school and lessen ethnic tensions in the region.</t>
  </si>
  <si>
    <t>Ulybka's programs were limited last year because of the riots in Osh, which significantly decreased the total number of directly and indirectly served children and youth. The grantee also started to work with parents directly for the first time last year.</t>
  </si>
  <si>
    <t>Because of the riots in Osh last year, Ulybka did not receive grants from two of its previous funders. Ulybka was also unable to spend its grants at a normal rate because of the violence in the city. This year, the grantee has a new large grant.</t>
  </si>
  <si>
    <t>Embassy of Japan</t>
  </si>
  <si>
    <t>10009.02</t>
  </si>
  <si>
    <t>Ulybka Public Foundation runs an emergency shelter for children in the southern region of Kyrgyzstan and focuses on outreach and healthcare for street children, working children, victims of trafficking or violence, orphans, physically disabled children, and at-risk women.</t>
  </si>
  <si>
    <t>Our grant supports the emergency shelter and the Child-Friendly Spaces program, which includes outreach to children living on the streets.</t>
  </si>
  <si>
    <t>Kyrgyzstan is a small country in Central Asia with a population of 5.2 million. After gaining independence from the Soviet Union in 1991, the country suffered major economic difficulties.  In 2009, public upheaval led to the overthrow of President Bakiyev's administration. The interim government, led by opposition leaders primarily from the northern part of the country, was initially unable to keep order, and violence directed at ethnic Uzbeks spread through the southern city of Osh.  Although tensions have eased somewhat, Kyrgyzstan remains politically and economic unstable with a weakened central government. According to government estimates, 2,000 to 15,000 neglected children were living and working on the streets nationwide in 2005, depending on the time of year. Children work selling goods, begging, cleaning and repairing shoes, washing cars, and selling narcotics. The average age of working children is between 10 and 14. Osh, the second-largest city in the country, is located in southern Kyrgyzstan's Fergana Valley, and the city is thought to have between 600 and 1,500 street children out of a population of roughly 500,000. Osh has a mixed ethnic population composed mainly of Kyrgyz, Tajiks, Uzbeks, and Russians. The International Organization for Migration (IOM) estimates that approximately 70 percent of Kyrgyzstan's trafficking victims are from the southern part of the country.</t>
  </si>
  <si>
    <t>Ulybka Public Foundation was founded in 2004 and runs an emergency shelter program. Its focus is on children and teenagers who have been orphaned or are living on the streets, and on women and children who have been victims of human trafficking in the Osh region or elsewhere in southern Kyrgyzstan. Ulybka works with children aged 9 to 18, and 90 percent of the children served by the organization have lost one or both parents. Ulybka currently has 12 staff members, including trainers, social workers, a psychologist, and a lawyer. The organization's director, Elmira Umarova, is an experienced educator who won a regional Best Educator award and has directed several programs, including IOM's Young Rescuer program and the Eurasia Foundation of Central Asia's Street Choice program. She has specialized training in the trafficking of children and has worked as a trainer and adviser for trafficking programs.</t>
  </si>
  <si>
    <t>Ulybka's outreach and informational campaign focuses on providing psychological assistance and promoting tolerance and the importance of staying in school.  The program includes outreach to children living on the street and provides one-on-one counseling with psychologists for children who have experienced trauma. As part of the outreach program, the organization distributes booklets and stickers and shows a video-clip about the value of education and tolerance in society. In addition, the program supports school parliaments, who also emphasize the importance of going back to and staying in school. The goal of the program is to get children back to their normal lives at school and lessen ethnic tension in the region.</t>
  </si>
  <si>
    <t>10554</t>
  </si>
  <si>
    <t>11806</t>
  </si>
  <si>
    <t>Umut Isigi—Kadin, Çevre, Kültür, ve Isletme Kooperatifi</t>
  </si>
  <si>
    <t>Light of Hope—Women, Environment, Culture, and Enterprise Cooperative</t>
  </si>
  <si>
    <t>Sengul Akcar (Foundation for the Support of Women's Work, Turkey); Rana Zincir Celal (Chrest Foundation, US)</t>
  </si>
  <si>
    <t>program costs, food, and operating expenses.</t>
  </si>
  <si>
    <t xml:space="preserve">Umut Isigi - Kadin, Çevre, Kültür, ve Isletme Kooperatifi, a women's cooperative, provides early childhood education for children from birth to age 6, as well as outreach to mothers to teach them how to care for their children and how to become community leaders and advocates for themselves and their families. </t>
  </si>
  <si>
    <t>GFC supports the Fatihpasa Women and Children's Center, which provides early childhood education and training programs for women.</t>
  </si>
  <si>
    <t>Umut Isigi has overcome a number of challenges during the past few years and has built a stronger organization, thanks in part to a GFC organizational development award, which led to Umut Isigi's implementation of a strategic plan and its first fully functioning website. The organization has developed from a local women's cooperative into a more diverse organization that is well respected in the city and region. The organization is currently focused on reaching the goals outlined in its strategic plan, particularly in regard to visibility and public relations materials. GFC will continue to support the organization's implementation of the strategic plan to ensure a positive exit.</t>
  </si>
  <si>
    <t>Number of program participants who were enrolled in formal school</t>
  </si>
  <si>
    <t>11325</t>
  </si>
  <si>
    <t>Umut Isigi —Kadin, Çevre, Kültür, ve Isletme Kooperatifi, a women’s cooperative, provides early childhood education for children from birth to age 6, as well as outreach to mothers to teach them how to care for their children and how to become community leaders and advocates for themselves and their families.</t>
  </si>
  <si>
    <t>GFC supports the Fatihpasa Women and Children’s Center, which provides early childhood education and training programs for women.</t>
  </si>
  <si>
    <t>Umut Isigi received an organizational development award last year and credits this process with increasing its organizational capacity. Umut Isigi will be exited next year, possibly with a Maya Ajmera Sustainability Award.</t>
  </si>
  <si>
    <t>Olof Palme Center</t>
  </si>
  <si>
    <t>1081.04</t>
  </si>
  <si>
    <t>Umut Isigi's women's cooperative provides early childhood education for children from birth to age 6, as well as outreach to mothers to teach them how to care for their children and how to become community leaders and advocates for themselves and their families.</t>
  </si>
  <si>
    <t>Our grant supports the Fatihpasa Women and Children's Center, which provides early childhood education and training programs for women.</t>
  </si>
  <si>
    <t>The Kurdish-dominated city of Diyarbakir in southeastern Turkey lies close to the Syrian and Iraqi borders and is a stronghold of the Kurdistan Workers Party, which has fought for an independent Kurdish state and claims cultural and political rights for the Kurdish population within the state of Turkey. Over the last two decades, Diyarbakir has faced a massive influx of people due to ongoing guerrilla warfare that has resulted in the deaths of over 37,000 people. Because of the conflict and the massive rural-to-urban migration, Diyarbakir's resources are strained. Sixty percent of the population lives under the poverty line, and households are overcrowded, with an average of seven people living in each house, 2.5 more than the national average. In this region, tradition reigns and women often lack basic rights and education; 37 percent are illiterate. Furthermore, young children lack opportunities, with less than 1 percent of the children in the city receiving early childhood education.</t>
  </si>
  <si>
    <t>Established in 2004 but informally operating since 2001, Umut I?i?i-Kadin, Çevre, Kültür, ve Isletme Kooperatifi provides support, training, and education to women and children in low-income neighborhoods in Diyarbakir. Through the Neighborhood Mothers program, participating mothers conduct outreach visits to mothers with infants and teach them how to care for their children. With the support of the Foundation for the Support of Women's Work, located in Istanbul, Umut I?i?i also runs a leadership training program to empower women to become community leaders and advocate for themselves, their families, and their communities. Founder and director Naside Buluttekin is an Ashoka fellow and well known in the region for her advocacy on behalf of mothers and young children.</t>
  </si>
  <si>
    <t>Through a network of grassroots women leaders and the mothers of participating children, the Fatihpasa Women and Children's Center provides early childhood education to 80 children from age 3 to age 6 and works to expand the services available in low-income neighborhoods in Diyarbakir. The center, which offers services five days a week for nine hours a day, uses an educational approach that brings the children, their families, their educators, and the community together. Umut I?i?i has developed a successful model that encompasses a holistic view of the family, the center, and the environment, with all three incorporated into daily activities. The curriculum, which prepares children for elementary school, considers the interests and needs of the children, takes into account gender differences, works to eliminate prejudices, and recognizes the cultural and traditional values of the children's families. Children are encouraged to express themselves and families are invited to participate at the center in a variety of ways.</t>
  </si>
  <si>
    <t>Until this year, the organization reported all children directly and indirectly served since the organization began its work. This year, Umut Isigi only reported the children served directly and indirectly during the past year.</t>
  </si>
  <si>
    <t>1081.03</t>
  </si>
  <si>
    <t>Established in 2004 but informally operating since 2001, Umut I?i?i provides support, training, and education to women and children in low-income neighborhoods in Diyarbakir. Through the Neighborhood Mothers program, participating mothers conduct outreach visits to mothers with infants and teach them how to care for their children. With the support of the Foundation for the Support of Women's Work, located in Istanbul, Umut I?i?i also runs a leadership training program to empower women to become community leaders and advocates for themselves, their families, and their communities. Founder and director Naside Buluttekin is an Ashoka fellow and well known in the region for her advocacy on behalf of mothers and young children.</t>
  </si>
  <si>
    <t>Through a network of grassroots women leaders and the mothers of participating children, the Fatiphasa Women and Children's Center provides early childhood education to 70 children from birth to age 6 and works to expand the services available in low-income neighborhoods in Diyarbakir. The center, which offers services five days a week for nine hours a day, uses an educational approach that brings the children, their families, their educators, and the community together. Umut I?i?i has developed a successful model that encompasses a holistic view of the family, the center, and the environment, with all three incorporated into daily activities. The curriculum, which prepares children for elementary school, considers the interests and needs of the children, takes into account gender differences, works to eliminate prejudices, and recognizes the cultural and traditional values of the children's families. Children are encouraged to express themselves, to develop and share opinions, and to learn to respect others. Families are invited to participate at the center in a variety of ways, in the classrooms, in the kitchen, and during free-time activities.</t>
  </si>
  <si>
    <t>13064</t>
  </si>
  <si>
    <t>A Million Reading Children</t>
  </si>
  <si>
    <t>Personal network</t>
  </si>
  <si>
    <t>for staff stipends, utilities, and training expenses.</t>
  </si>
  <si>
    <t>Driven by a mission to increase children’s access to books and improve their reading comprehension, Un Millón de Niños Lectores (UMNL) builds public libraries in low-income schools in Peru, with the goal of developing a national system of public and school libraries.</t>
  </si>
  <si>
    <t xml:space="preserve">GFC supports UMNL’s weekly reading programs, which improve literacy and reading comprehension for children, families, and communities. </t>
  </si>
  <si>
    <t>This year, by working with school districts rather than individual schools, the organization was able to inaugurate more libraries and serve more children.</t>
  </si>
  <si>
    <t>Baseline OCI data is not available for this organization.</t>
  </si>
  <si>
    <t>New institutional and corporate funding led to an increase in the organization's expenditure funding.</t>
  </si>
  <si>
    <t>Program participants who spent more time reading</t>
  </si>
  <si>
    <t>COSAPI</t>
  </si>
  <si>
    <t>PERU</t>
  </si>
  <si>
    <t>HORTUS</t>
  </si>
  <si>
    <t>ASHOKA</t>
  </si>
  <si>
    <t>PEARSON</t>
  </si>
  <si>
    <t>INGLATERRA</t>
  </si>
  <si>
    <t>JUANA ALARCO DE DAMMERT</t>
  </si>
  <si>
    <t>12796</t>
  </si>
  <si>
    <t>staff stipends, books, rent, and operational expenses.</t>
  </si>
  <si>
    <t xml:space="preserve">Driven by a mission to increase children’s access to books and improve their reading comprehension, Un Millón de Niños Lectores (UMNL) builds public libraries in low-income schools in Peru, with the goal of developing a national system of public and school libraries. GFC supports UMNL’s weekly reading programs, which improve literacy and reading comprehension for children, families, and communities. </t>
  </si>
  <si>
    <t xml:space="preserve">Known around the world for its cultural heritage, Peru is an emerging economy with vast resources and a significant middle class. As a result, the country has been able to significantly invest in schools, and 93 percent of school-age children are currently enrolled in school. Even though Peru is very close to achieving universal primary education, attending school does not necessarily translate to children succeeding. Eighty percent of public schools do not have a library, and 65 percent of Peruvian school-age children do not have basic reading and comprehension skillsKnown around the world for its cultural heritage, Peru is an emerging economy with vast resources and a significant middle class. As a result, the country has been able to significantly invest in schools, and 93 percent of school-age children are currently enrolled in school. Even though Peru is very close to achieving universal primary education, attending school does not necessarily translate to children succeeding. Eighty percent of public schools do not have a library, and 65 percent of Peruvian school-age children do not have basic reading and comprehension skills. </t>
  </si>
  <si>
    <t>"A city that does not read is sad and insensitive," says Teresa Boullón, founder and director of Un Millón de Niños Lectores (UMNL) and a self-described social entrepreneur. Her mission is to increase access to books for children in need, and she had set herself the goal of teaching a million children to read, while improving reading comprehension in Peru. UMNL builds public libraries in low-income schools in Peru, in order to begin to develop a national system of public and school libraries. UMNL’s school libraries are made out of recycled materials and are built by parents, volunteers, school staff, community members, and private enterprises. Beyond their purpose as a place of learning, the libraries stand as a tool for social transformation and give citizens the ability to enforce their rights, starting by empowering women and, through them, families in each school community. Since founding UMNL in 2010, Boullón has become a national leader and was on the front page of one of Peru’s most popular newspapers in early 2016. Boullón was a 2014 Ashoka fellow and in 2015 was selected as an International Youth Foundation fellow.</t>
  </si>
  <si>
    <t>UMNL’s core mission is to create libraries in public schools in order to improve literacy and reading comprehension for all Peruvian children. Library creation follows a seven-step process of selection, needs assessment, awareness, training, transformation, support and monitoring, and a final report. Once the community is engaged, parents are involved, and school staff are committed, a library is set up at the school. Once the library is created, all teachers read at least one book a day in their classroom at the primary-school level. Children in middle school are required to read at least one book to a small group of classmates. Every week, the school follows a two-hour reading plan, and parents are encouraged to come read to their children during lunch break. Each class visits the library twice a week. The organization is currently running 20 libraries throughout Peru. While most of the libraries are in Lima, there are also libraries in four additional locations serving rural and suburban communities.</t>
  </si>
  <si>
    <t>UMNL is the only organization in Peru working in partnership with public schools to transform empty rooms into creative, fun, and interactive spaces that motivate children to read and that help teachers, family members, and the community become more interested in reading. In the six years since its founding, the organization has already served 7,500 children and youth throughout Peru, and last year alone, it created ten libraries. The organization is poised for growth and success, especially with the help of GFC’s valuable support.</t>
  </si>
  <si>
    <t>13212</t>
  </si>
  <si>
    <t>La Vega</t>
  </si>
  <si>
    <t>Unión GTH Vegana</t>
  </si>
  <si>
    <t>La Vega Union of Gay, Trans, and Other Men</t>
  </si>
  <si>
    <t>Deivis Ventura, Red de Amigos Siempre Amigos (Dominican Republic)</t>
  </si>
  <si>
    <t>UGTHV was able to increase the number of children and youth served by implementing new youth-focused programming funded by GFC.</t>
  </si>
  <si>
    <t xml:space="preserve">UGTHV's budget decreased significantly after the end of its PEPFAR grant last year. </t>
  </si>
  <si>
    <t>Percentage of program participants who increased their knowledge of preventing HIV/AIDS</t>
  </si>
  <si>
    <t>Cuerpo de Voluntarios y Donante Interno</t>
  </si>
  <si>
    <t>Fondo Global para la Infancia</t>
  </si>
  <si>
    <t>12870</t>
  </si>
  <si>
    <t>rent, utilities, transportation expenses, and workshop materials.</t>
  </si>
  <si>
    <t>Unión GTH Vegana promotes the rights of LGBT adolescents and youth in the province of La Vega and works to ensure equal access to friendly, high-quality, and comprehensive public services.</t>
  </si>
  <si>
    <t>GFC supports Unión GTH Vegana’s LGBT youth leadership training program, as well as its efforts to forge strategic alliances with schools, clinics, and government ministries in order to increase the inclusivity of services and public spaces.</t>
  </si>
  <si>
    <t>The province of La Vega is the largest and most populous in the Dominican Republic’s southern Cibao region. Given the more rural and culturally conservative nature of the province, the discrimination that LGBT youth face here is greater than in the capital city of Santo Domingo, yet the services available to them are fewer. The discrimination LGBT youth face on the basis of their sexual orientation or gender identity in all realms of their public and private lives puts them at high risk for HIV or STIs, physical or sexual violence, unemployment, and school desertion. Public service providers, such as health workers, teachers, and law enforcement officials, are not properly trained to be aware and tolerant of sexual diversity, and as a result they often become perpetrators of discrimination and mistreatment of LGBT youth. Many youth who come out as openly homosexual are rejected by their families, and those who stay in the closet out of fear of their families’ disapproval can experience equally detrimental effects on their self-esteem and mental health. The obstacles that young gay men and trans women face in accessing health services and information can have serious consequences in regard to their HIV/AIDS risk. There have been several documented cases of youth who were not tested for HIV until they had developed symptoms of AIDS, as well as cases in which HIV-positive youth were denied treatment by their families due to their families’ intolerance of their sexual orientation.</t>
  </si>
  <si>
    <t>Unión GTH Vegana was founded by Edwin Quezada, a 22-year-old native of La Vega who as a child experienced discrimination and rejection by his family and classmates for his gender expression. Motivated by the senseless deaths of two high school classmates whose HIV diagnoses came too late, Quezada formed the first organized group of gay and trans youth in La Vega when he was only 17, in order to encourage solidarity, coordination, and self-acceptance among this population. With mentorship from the founder of the oldest and most prominent gay rights organization in the country, Unión GTH works to ensure that all LGBT youth in La Vega have access to essential sexual health information and services and promotes the visibility and acceptance of LGBT youth in the wider community. Today, Unión GTH is recognized as the leading LGBT youth organization in the Dominican Republic, and it is a member of national LGBT, youth, and HIV-focused coalitions.</t>
  </si>
  <si>
    <t>Unión GTH runs a range of programs to provide direct services to LGBT youth, promote the visibility and acceptance of LGBT youth, and influence public policy. Among its longest-standing programs are a support group for HIV-positive youth, counseling services to LGBT youth and their families, and ongoing training of youth leaders. The organization is also currently implementing a USAID-funded project that provides HIV prevention education and testing to high-risk populations. In 2014, Unión GTH organized the first gay pride parade to ever be held in La Vega. GFC will support Unión GTH’s LGBT youth leadership program, which trains youth in key leadership and facilitation skills, as well as sexual health and gender topics, so that they are able to educate their peers and form LGBT support and advocacy groups in their own communities. GFC will also support Unión GTH’s efforts to forge strategic alliances with schools, parent-teacher associations, technical institutes, and the local ministry of labor to promote the inclusivity of these spaces and equal access for LGBT youth to education and employment.</t>
  </si>
  <si>
    <t>Unión GTH is the only organization in La Vega that provides services tailored to the LGBT youth population and advocates for LGBT rights, and it is entirely youth led. Supporting Unión GTH will enable GFC to remain on the forefront of important emerging issues affecting children and youth globally. Unión GTH will form part of Comic Relief’s strategic investment in the Dominican Republic.</t>
  </si>
  <si>
    <t>Planet Romeo Foundation</t>
  </si>
  <si>
    <t>1895.02</t>
  </si>
  <si>
    <t>United Houma Nation</t>
  </si>
  <si>
    <t>The United Houma Nation operates youth programs, cultural classes, and community events, as well as employment training courses and heritage preservation programs.</t>
  </si>
  <si>
    <t>The Youth Media Team, a group of youth who are taking an active role in preserving cultural traditions through media, focuses on recording and documenting tribal and family history and is part of the leadership training and cultural awareness program for Houma youth in grades 6 to 12.</t>
  </si>
  <si>
    <t>Thousands of Native Americans from the Houma tribe live in the coastal regions of rural Louisiana. Largely migrants from northern Louisiana, they have long endured discrimination and marginalization from the mainstream populations. Prior to the 1940s, Houma children in this area were not allowed to attend school, and it was not until after the 1960s that they were able to graduate from high school. Facing discrimination in public schools, most children drop out to work as fishermen, and 43 percent of adults hold less than a high-school diploma or a GED. The high-school dropout rate of American Indian students is the highest of all ethnic groups in the United States. One in four Houma adults is unemployed, and an increasing number of girls are becoming single mothers in their teens, while more and more young men are ending up in the juvenile justice system.</t>
  </si>
  <si>
    <t>The United Houma Nation (UHN) has long operated youth programs, cultural classes, and community events that involve elders and youth, as well as employment training courses and heritage preservation programming. UHN has spent much of the past four years on efforts to relieve the extensive devastation wreaked on tribal people by the hurricanes of 2005. Katrina and Rita forced 7,500 Houma people out of their homes, and over 1,000 homes were completely destroyed by the storms. The tribe, led by cultural resource specialist and principal chief Brenda Dardar Robichaux, created the United Houma Nation Relief Center to provide assistance to tribal members. As the community's needs began to shift to long-term recovery, the Relief Center coordinated hundreds of volunteers to assist in the rebuilding effort. In this post-disaster period, youth programming has taken on new importance, and the tribe has bolstered its year-round cultural education activities.</t>
  </si>
  <si>
    <t>A full time financial officer was hired to oversee accounting for all programs. Variations in Fundraising, Board, and ML&amp;E scores may be due to changes in the UHN staff who complete the OCI assessment from year to year.</t>
  </si>
  <si>
    <t>A majority of the new funding is from the Administration for Native Americans and is restricted to radio programming.</t>
  </si>
  <si>
    <t>10518</t>
  </si>
  <si>
    <t>10424.02</t>
  </si>
  <si>
    <t>Bosnia and Herzegovina</t>
  </si>
  <si>
    <t>Usdruzenje Nova Generacija</t>
  </si>
  <si>
    <t>Nova Generacija operates a mentoring program in Bosnia's Serb territories for vulnerable children and youth, many of whom are living with foster families, in orphanages, on the streets, in medical institutions, or in juvenile delinquent halls.</t>
  </si>
  <si>
    <t>Our grant supports educational, cultural, and sports activities for these at risk children.</t>
  </si>
  <si>
    <t>In war-torn Bosnia and Herzegovina, the government has focused on meeting basic human needs, and the social services system works to provide shelter and food for children. However, children's social and developmental needs are often overlooked, particularly among the most vulnerable populations, such as orphans. Overcrowded and understaffed state-run orphanages do not meet the needs of the many war orphans still suffering in Bosnia. Orphans and children without parental care often do not have access to proper nutrition, medical care, and educational opportunities, let alone social development activities such as youth clubs, sports, and extracurricular activities. In addition, the Bosnian school system is not equipped to support children's emotional and developmental needs, as social workers and psychologists in schools are rare.</t>
  </si>
  <si>
    <t>Usdruzenje Nova Generacija, located in Banja Luka, a city in the northern part of the country, serves marginalized and vulnerable infants, children, and young adults up to age 24, with a focus on children without parental care-those in orphanages, foster care, medical institutions, and juvenile homes. The model employed by this youth-led organization is one of continuous human contact and dynamic interaction between children and adults through mentoring. Programs utilize group activities and individual mentoring relationships to help guide the children beyond the narrow confines of their circumstances. Social workers implement and evaluate the organization's programs and facilitate roundtables and seminars for service-providing professionals. Social worker Bojan Arula, the president of Nova Generacija, is the author of a manual on the education of children without parental care and is a longtime advocate of child rights in Banja Luka.</t>
  </si>
  <si>
    <t>One of the organization's longest-running programs, the Older Brother-Older Sister program, uses the Big Brothers Big Sisters model to match volunteers with children in local orphanages. The volunteers interact with their child partners on a regular basis, both individually and as a group. Many of these children have had little exposure to the world outside the orphanage doors. While in the program, they participate in sports training, trips to cultural institutions, and community service projects. All activities are designed to promote the children's physical growth and cognition, to facilitate positive relationships between the children and adults, and to prepare the children for reintegration into society.</t>
  </si>
  <si>
    <t>Nova Generacija received support from several new governmental sources in Year 6.</t>
  </si>
  <si>
    <t>10424.01</t>
  </si>
  <si>
    <t>Our grant supports educational, cultural, and sports activities for these at-risk children.</t>
  </si>
  <si>
    <t>In war-torn Bosnia and Herzegovina, the government has focused on meeting basic human needs, and the social services system works to provide shelter and food for children. However, children's social and developmental needs are often overlooked, particularly among the most vulnerable populations such as orphans. Overcrowded and understaffed state-run orphanages do not meet the needs of the many war orphans still suffering in Bosnia. Orphans and children without parental care often do not have access to proper nutrition, medical care, and educational opportunities, let alone social development activities such as youth clubs, sports, and extracurricular activities. In addition, the Bosnian school system is not equipped to support children's emotional and developmental needs, as social workers and psychologists in schools are rare.</t>
  </si>
  <si>
    <t>Usdruzenje Nova Generacija, located in Banja Luka, a city in the northern part of the country, serves marginalized and vulnerable infants, children, and young adults up to age 24, with a focus on children without parental care-those in orphanages, foster care, medical institutions, and juvenile homes. The model employed by this youth-led organization is one of continuous human contact and dynamic interaction between children and adults through mentoring. Programs utilize group activities and individual mentoring relationships to help guide the children beyond the narrow confines of their circumstances. Well-trained social workers implement and evaluate the organization's programs and facilitate roundtables and seminars for service-providing professionals. Social worker Bojan Arula, the president of Nova Generacija, is the author of a manual on the education of children without parental care and is a longtime advocate of child rights in Banja Luka.</t>
  </si>
  <si>
    <t>One of the organization's longest-running programs, the Older Brother-Older Sister program, uses the Big Brothers Big Sisters model to match volunteers with children in a local orphanage. The volunteers interact with their child partners on a regular basis, both individually and as a group. Many of these children have had little exposure to the world outside the orphanage doors. While in the program, they participate in sports training, trips to cultural institutions, and community service projects. All activities are designed to promote the children's physical growth and cognition, to facilitate positive relationships between the children and adults, and to prepare the children for reintegration into society.</t>
  </si>
  <si>
    <t>United Women</t>
  </si>
  <si>
    <t>10424</t>
  </si>
  <si>
    <t>Nova Generacija offers educational, cultural, and sports activities for these at risk children.</t>
  </si>
  <si>
    <t>In war-torn Bosnia and Herzegovina, the government has focused on meeting basic human needs, and the social services system works to provide shelter and food for children. However, children's social and developmental needs are often overlooked, particularly among the most vulnerable populations, such as orphans. Overcrowded and understaffed state-run orphanages do not meet the needs of the many war orphans still suffering in Bosnia. Orphans and children without parental care often do not have access to proper nutrition, medical care, and educational opportunities within the system, let alone social development activities such as youth clubs, sports, and extracurricular activities. In addition, the Bosnian school system is not equipped to support children's emotional and developmental needs, as social workers and psychologists in schools are rare.</t>
  </si>
  <si>
    <t>Usdruzenje Nova Generacija, located in Banja Luka, a city in the northern part of the country, serves marginalized and vulnerable children aged 0 to 24, with a focus on children without parental care-those in orphanages, foster care, medical institutions, and juvenile homes. The model employed by this youth-led organization is one of continuous human contact and dynamic interaction between children and adults through mentoring. Programs utilize group activities and individual mentoring relationships to help guide the children beyond the narrow confines of their circumstances. Well-trained social workers implement and evaluate organizational programs and facilitate roundtables and seminars for service-providing professionals. Social worker Bojan Arula, president of Nova Generacija, is the author of a manual on the education of children without parental care and is a longtime advocate of child rights in Banja Luka.</t>
  </si>
  <si>
    <t>1688.03</t>
  </si>
  <si>
    <t>Vikasini Girl Child Education Trust</t>
  </si>
  <si>
    <t>Vikasini, through its multidimensional curriculum and extracurricular activities, promotes self-confidence among girls by giving them the chance to become self-sustaining individuals and informed participants of change.</t>
  </si>
  <si>
    <t>Our grant supports the Vikasini Girls School, which provides government-accredited classes, a library, computer courses, sports, arts and music classes, and counseling.</t>
  </si>
  <si>
    <t>Addugutta, a slum area of Andhra Pradesh in southern India, is the second most populous slum in Asia. This community is characterized by an ever-changing flux of migrant workers; the men are usually engaged in construction work, earning daily wages, while the women find work as domestic workers or vendors. A local survey carried out in this area found that only 25 percent of the girls attend primary school; of this group, nearly a quarter drop out at the end of grade 6. Many girls begin accompanying their mothers to work once they turn 11, the usual age at which to begin works in this community. Although many girls are keen to pursue their education, there continues to be a strong bias against sending them to school. Moreover, the responsibilities of household chores and care of siblings tend to fall to girls; thus, while boys are able to attend school, girls often must remain in the home to fulfill their household duties.</t>
  </si>
  <si>
    <t>The Vikasini Girl Child Education Trust began in 2001 with the observations and inspiration of a group of women working as domestic servants in the Addugutta slum communities. The Vikasini Girls School was formed in direct response to the demand for girls' education by these community women. Started with only two students, today it has an approximate annual intake of 75 girls. The school provides government-accredited classes up to grade 4 and plans to expand up to grade 10 and initiate vocational and skills training classes. Offering a multidimensional curriculum, including extracurricular activities, Vikasini promotes self-confidence among the girls. Director Indira Jena holds a master's degree in economics and spent many years with the State Bank of India.</t>
  </si>
  <si>
    <t>Vikasini has developed a unique curriculum designed to empower the girls by offering the discipline of schooling and the joys of childhood through extracurricular activities. The school currently offers early primary education through grade 4, serving girls between the ages of 4 and 12. Lessons closely follow the state syllabus. Classes run from 8:00 AM to 2:00 PM every day, and a midday meal is provided. The girls are given uniforms, books, and supplies, as well as nutritious snacks. A library is available to encourage reading, and computer literacy courses ensure that the girls are trained in information technology. Extracurricular activities help to provide a well-rounded education: cricket is offered to 25 girls after school twice a week; art and music classes are offered daily; and summer camps every year give girls two weeks to explore their creativity through crafts while supplementing their knowledge of math and grammar. Counseling sessions are available for girls with violent families and in times of crisis, helping to maintain the girls' self-esteem.</t>
  </si>
  <si>
    <t>Filia German Women's Fund</t>
  </si>
  <si>
    <t>12328</t>
  </si>
  <si>
    <t>Vision Society for Interactive Operational Needs</t>
  </si>
  <si>
    <t xml:space="preserve">salaries, travel costs, and project materials. </t>
  </si>
  <si>
    <t>Vision Society for Interactive Operational Needs works to holistically address the weaver community’s socioeconomic needs by providing educational opportunities for children and livelihood opportunities for women.</t>
  </si>
  <si>
    <t>GFC supports the nonformal education centers, or balwadis, which follow a self-developed curriculum that includes academic sessions, monthly tests, twice-yearly exams, and recreational activities, while also working to transition children into formal school.</t>
  </si>
  <si>
    <t>While Vision Society has struggled to increase its budget during its relationship with GFC, the organization has been able to extend its programs to more children. Vision Society credits its relationship with GFC for improving its regional network, financial-planning capacity, and familiarity with web-based communication for applications and donor reporting. As Vision Society has developed its identity as an organization, it has shifted away from the nonformal education centers that GFC has funded, and has begun to focus more on the women of the weaver community. Vision Society will remain a valued member of the GFC community after its exit and will continue to receive networking, leveraging, and visibility support.</t>
  </si>
  <si>
    <t>Data from the previous years does not appear because Vision Society changed its outcome in 2015 to align with GFC’s updated outcomes.</t>
  </si>
  <si>
    <t>Percentage of program participants who transitioned to formal school</t>
  </si>
  <si>
    <t>Forum for Basic Education</t>
  </si>
  <si>
    <t>11810</t>
  </si>
  <si>
    <t>11926</t>
  </si>
  <si>
    <t xml:space="preserve">Vision Society for Interactive Operational Needs works to holistically address the weaver community’s socioeconomic needs by providing educational opportunities for children and livelihood opportunities for women. </t>
  </si>
  <si>
    <t xml:space="preserve">The budget of the organization has declined for two consecutive years. GFC staff will focus on financial management and fundraising capacity during the next site visit. </t>
  </si>
  <si>
    <t>Rajive gandhi foundation</t>
  </si>
  <si>
    <t>MacMaster Univercity</t>
  </si>
  <si>
    <t>canada</t>
  </si>
  <si>
    <t>income genreting scheme</t>
  </si>
  <si>
    <t>11589</t>
  </si>
  <si>
    <t>salaries, field trips, trainings, educational materials and rent.</t>
  </si>
  <si>
    <t>Vision Society for Interactive Operational Needs works to holistically address the weaver community's socioeconomic needs by providing educational opportunities for children and livelihood opportunities for women.</t>
  </si>
  <si>
    <t>GFC supports the nonformal education centers, or balwadis, which follow a self-developed curriculum that includes academic sessions, monthly tests, twice-yearly exams, and recreational activities, while also working to transition children into formal schools.</t>
  </si>
  <si>
    <t>CRY</t>
  </si>
  <si>
    <t>RGF</t>
  </si>
  <si>
    <t>11182</t>
  </si>
  <si>
    <t>Vision works to holistically address the weaver community's socioeconomic needs by providing educational opportunities for children and livelihood opportunities for women.</t>
  </si>
  <si>
    <t>Our grant support the nonformal education centers, or balwadis, which follow a self-developed curriculum that includes academic sessions, monthly tests, twice-yearly exams, and recreational activities, while also working to transition children into formal schools.</t>
  </si>
  <si>
    <t>Varanasi, a city with a vibrant and rich history, is located in eastern Uttar Pradesh, an Indian state known for its handwoven carpets and silk saris. Most of the weavers come from two marginalized populations in India: Muslims and Dalits. Many weaver families are held as bonded labor, and any member of the family who is able must work to help pay back the family's loans. On average, a weaver earns about 300 to 400 rupees (about $10) for each sari, which may take up to 15 days to complete. Children are often recruited or forced into labor in the weaving industry. An estimated 200,000 children under the age of 14 are working in the silk industry in the Varanasi area. Every year, 20,000 new children join the industry, and about half of them are bonded labor, their future chained in debt forever. Bonded child laborers are either individually bound to a trader or work as part of their bonded families.</t>
  </si>
  <si>
    <t>Founded in 2001, Vision Society for Interactive Operational Needs (Vision) works to develop a society based on justice, opportunity, and equity for all. The organization's ideology is strongly influenced by Mahatma Gandhi integrated with a human rights approach. Vision's programs holistically address the weaver communities' socioeconomic empowerment by providing educational opportunities for children and livelihood opportunities for women. Vision is a recognized champion for the rights of weaver community and has a strong advocacy component. The organization is a member of several national networks including the State Alliance for Right to Education and the Sajka Sanskrit Manch (for peace and cultural harmony). Founder and director Jagriti Rahi has a master's degree in sociology and over 15 years of experience working with the community and other local NGOs.</t>
  </si>
  <si>
    <t>Vision has several programs for children including Balwadi, non-formal educational centers, night classes for child laborers, scholarships program for adolescent girls, healthcare assistance, and conflict management workshops. Six Balwadi and non-formal education centers reach over 200 children between the ages of 9 to 14. The centers follow a self-developed curriculum which include academic sessions as well as recreational activities such as painting, story-telling, exposure visits, monthly test schedules and bi-yearly exams. Vision also hosts monthly meetings for the parents and facilitates children's group meetings. Vision's programs for women include vocational training, seed money for entrepreneurial initiatives, and facilitating the formation of self-help groups.</t>
  </si>
  <si>
    <t>13297</t>
  </si>
  <si>
    <t>Camaçari, Bahia</t>
  </si>
  <si>
    <t>Viva a Vida</t>
  </si>
  <si>
    <t>Long Live Life</t>
  </si>
  <si>
    <t>Viva a Vida promotes social inclusion of low-income adolescents aged 13 to 17 through three levels of drug abuse prevention services: information, socialization, and treatment.</t>
  </si>
  <si>
    <t>GFC supports Viva a Vida’s drug abuse and citizenship workshops, which are held weekly in three public schools, as well as its theater group, which combines technical performance classes and drug abuse information workshops.</t>
  </si>
  <si>
    <t>Viva a Vida continues training adolescents in topics such as racism, violence, homophobia, art and design, and developing a life plan. The organization has developed partnerships with other NGOs like Plan International and municipalities to conduct workshops about violence, drugs, and education.</t>
  </si>
  <si>
    <t>La Vida</t>
  </si>
  <si>
    <t>Childreach International</t>
  </si>
  <si>
    <t>CESE</t>
  </si>
  <si>
    <t>University of Plymouth</t>
  </si>
  <si>
    <t>13032</t>
  </si>
  <si>
    <t>salaries and for operational and administrative expenses.</t>
  </si>
  <si>
    <t xml:space="preserve">Viva a Vida’s programs have continued to make lasting change in the lives of the organization’s beneficiaries, most of whom are Afro-descendant youth. Last year, 88 percent of Viva a Vida’s participants improved their knowledge concerning healthy lifestyles and well-being. In addition, 91 percent of its theater program participants reported an improvement in their self-esteem, 66 percent reported an improvement in their school performance or at their jobs, and a remarkable 83 percent improved their relationships with their families and community. Because of the topics discussed during Viva a Vida’s public theater workshops, 75 percent of participants also reported improved knowledge of how to detect and provide advice on situations of abuse, and 91 percent know what to do in situations of sexual abuse and bullying. Viva a Vida is having a remarkable impact on at-risk youth in the state of Bahia, and its work has been recognized at the local and state levels, with the organization invited to participate in several governmental councils and conferences to talk about drug abuse and prevention, human rights violations, juvenile justice, and racism. </t>
  </si>
  <si>
    <t xml:space="preserve">Viva a Vida has increased the amount of workshops at local schools increasing the total number of children served directly. </t>
  </si>
  <si>
    <t>BETTERPLACE</t>
  </si>
  <si>
    <t>ALEMANHA</t>
  </si>
  <si>
    <t>LA VIDA</t>
  </si>
  <si>
    <t>CFC</t>
  </si>
  <si>
    <t>BOTTLETOP FOUNDATION</t>
  </si>
  <si>
    <t>BRASIL</t>
  </si>
  <si>
    <t>12751</t>
  </si>
  <si>
    <t>Chance for Childhood</t>
  </si>
  <si>
    <t>Action for Brazil's Children Trust</t>
  </si>
  <si>
    <t>Bottletop Foundation</t>
  </si>
  <si>
    <t>12376</t>
  </si>
  <si>
    <t xml:space="preserve">salaries, transportation costs, and educational materials. </t>
  </si>
  <si>
    <t>Within months of the approval of its first grant, Viva a Vida stepped into the role of hosting a visit from other GFC grantees as part of the 2014 Brazil Knowledge Exchange in Salvador de Bahia. As a result of Viva a Vida’s solid leadership and structure, GFC was able to leverage funds from the UK-based grantmaker La Vida to enhance the organization’s drug use prevention workshops.</t>
  </si>
  <si>
    <t>Chance for Childhood (R$1 = US$ 2.75)</t>
  </si>
  <si>
    <t>ABC Trust</t>
  </si>
  <si>
    <t>12040</t>
  </si>
  <si>
    <t>salaries, workshop materials, and operational expenses.</t>
  </si>
  <si>
    <t xml:space="preserve">Viva a Vida promotes social inclusion of low-income adolescents aged 13 to 17 through three levels of drug abuse prevention services: information, socialization, and treatment. </t>
  </si>
  <si>
    <t>Known for its rich Afro-Brazilian heritage and exuberant carnival celebrations, the state of Bahia is often considered the heart of Brazilian culture. Unfortunately, Bahia is also host to the highest homicide rate in the country, in addition to a high incidence of drug use and drug-related crime. The Vila de Abrantes neighborhood in the city of Camaçari is divided into approximately 19 communities, most of which are favelas that lack basic infrastructure such as running water and sanitation. According to local residents, most of the occupants of the favelas are not originally from Vila de Abrantes but moved there from the city of Salvador in response to a lack of economic opportunities. Other favela occupants were expelled from their former communities because of involvement in drug dealing or moved to Vila Abrantes to take advantage of the potential market for drug dealing. Many young people live in these areas, and most of them are extremely vulnerable. Reports in the local media state that Vila de Abrantes has the highest rate of murdered youth in Camaçari and suggest that these murders are related to young people using drugs.</t>
  </si>
  <si>
    <t>Viva a Vida promotes the social inclusion of low-income adolescents through services covering three levels of drug abuse prevention: information, socialization and treatment. Viva a Vida was founded by Dr. Gisella Hanley Santos, an anthropologist of Brazilian and British nationality. After finishing her doctoral research on adolescent substance abusers in a drug treatment center in southeastern Brazil, Santos decided to investigate the demand for a similar service in her mother’s hometown, located in the poorer northeastern region of the country. Viva a Vida established the first and only therapeutic community for children and adolescents in the state of Bahia. Unfortunately, due to changes in government funding structures, the therapeutic community was forced to close, but Viva a Vida’s innovative work continued through its information and awareness-raising component.</t>
  </si>
  <si>
    <t>The main goal of Viva a Vida’s current programs is to prevent drug abuse among the children and youth of the Vila de Abrantes neighborhood in Camaçari. Viva a Vida does this through drug abuse and citizenship workshops that run weekly for six classes in three different public schools, reaching students aged 13 to 17. The workshops are an hour long and are based on three different axes: "valuing myself," "valuing the school space," and "valuing citizenship." Selected students also take part in Viva a Vida’s theater group, which combines technical performance classes and drug information workshops to train young actors to develop and perform plays on drug-related themes at schools and throughout the community. In addition, Viva a Vida runs focus groups with families and community members to establish self-managed prevention committees. As part of its comprehensive services, the organization also acts as a local expert and school consultant on drug policies and is working to establish a peer education group made up of former program participants.</t>
  </si>
  <si>
    <t>Viva a Vida is the only organization in the area catering to the needs of children and youth exposed to drug-related violence and abuse. Due to the high rates of homicide and drug use in the area, the organization’s services are key to making a difference in the community it serves. Viva a Vida uses a unique and carefully thought-out approach to awareness raising and prevention, in which beneficiaries become not only participants but active changemakers. With Viva a Vida, GFC will continue to build its portfolio of grantees in Bahia in an effort to grow its presence in this northeastern state.</t>
  </si>
  <si>
    <t>Jubilee Action</t>
  </si>
  <si>
    <t>Viva a Vida UK</t>
  </si>
  <si>
    <t>13340</t>
  </si>
  <si>
    <t>Voces Mesoamericanas Acción con Pueblos Migrantes A.C</t>
  </si>
  <si>
    <t>Mesoamerican Voices Action with Migrant People</t>
  </si>
  <si>
    <t>In the Mexican state of Chiapas, more than 75% of the population lives in poverty. Most communities do not have basic services such as healthcare, education, and electricity, and the only work available is in agriculture. For women and girls in Chiapas, the situation is even more difficult: according to INEGI, it is estimated that more than 60% of girls and women in Chiapas do not know how to read and write, and more than 50% have experienced domestic violence. This situation forces more and more children to migrate at a very early age. According to official sources, 65% of migrants from Chiapas are indigenous people from rural areas, and in the last 20 years, approximately 450,000 Chiapanecans (more than 10% of the population) have become international migrants. Almost 80% of these migrants began their journey as young people between the ages of 14 and 25. Migrants are at risk of being imprisoned or detained, murdered or disappeared, or subjected to physical violence, psychological abuse, sexual assault, and trafficking. Migrant children and youth who return to Chiapas face new difficulties and reintegration challenges, as they experience violations of their right to identity and violence in their own communities. Migrant women and girls also suffer stigmatization because of gender stereotypes and are often marginalized or socially excluded for leaving their homes.</t>
  </si>
  <si>
    <t>Voces Mesoamericanas, Acción con Pueblos Migrantes A.C., was founded in 2011 in response to the US immigration reform of 2008, which legitimized persecution of and violence against the migrant population in the United States. Formed by a small group of committed young professionals, Voces was also founded to respond to the growing problem of unaccompanied migrant children who were detained in the United States and deported without any respect for their human rights. Its main mission is to promote the organization and voices of indigenous migrants (especially children, women, and youth) for the defense and exercise of their rights and to help them build good lives in the migrant and transnational communities of Mesoamerica and North America. The director of Voces, Miguel Ángel Paz, has been working in the indigenous communities of the Highlands of Chiapas for more than 15 years, and he has gained the full trust of these communities. He has promoted youth and community leadership and formalized the Indigenous Migrant Coalition of Chiapas, an organization formed exclusively by young indigenous migrants.</t>
  </si>
  <si>
    <t>Voces has four main programs: legal defense and advocacy, promotion of indigenous migrant organizations, facilitation of collective action by and for migrant children and youth, and construction of transnational community citizenship. Together, these programs constitute a comprehensive approach to migration, combining legal assistance and national and municipal advocacy work with community involvement and the promotion of indigenous migrant organizations. Without losing sight of this integrality, Voces uses different perspectives and approaches to better meet the needs of a variety of groups, such as women and children. Voces has a specialized approach for reaching migrant children and youth: the organization holds transnational meetings that annually bring together more than 60 children from Mexico and Central America, who then engage in dialogue with authorities and work together to create a joint agenda.</t>
  </si>
  <si>
    <t xml:space="preserve">Voces is the only organization in Mexico with a comprehensive program specifically aimed at migrant children and youth. Gender focus and intercultural approaches are cross-cutting elements in the organization’s work, and children and youth have a leading role in all activities. Since 2014, Voces has run the School of Migrant Women, a program that takes place every two months at different locations and that functions as a space where migrant women, including adolescent girls and young women can participate in political organizing efforts, share experiences, and receive support. Global Fund for Children can help Voces to share its experiences and to systematize its processes so they can be applied to other aspects of the organization. In addition, GFC’s investment in Voces will strengthen the School of Migrant Women and support more spaces that promote community organizing and the full participation of young migrant women and girls within their communities. At this time, Voces is working to better meet the needs of Central American children and young people in transit in its work, and GFC can also support this effort. As part of the NoVo Gender and Migration Initiative, Voces will contribute its expertise in the creation and promotion of comprehensive care interventions for migrant women and adolescent girls and its experience in the production of communication materials with a participatory and gender approach. </t>
  </si>
  <si>
    <t>Fundacion Kellogg</t>
  </si>
  <si>
    <t>Fundacion Mac Arthur</t>
  </si>
  <si>
    <t>IDRC International Development Research Centre</t>
  </si>
  <si>
    <t>DVV Mexico</t>
  </si>
  <si>
    <t>Fundacion Rosa Luxemburgo</t>
  </si>
  <si>
    <t>13289</t>
  </si>
  <si>
    <t>Voluntary Association for Family Welfare and Social Development</t>
  </si>
  <si>
    <t>VAFWSD had participated in 2 regional level convenings and will be invited to a local convening this year focused on eradicating hazardous child labor in Bangladesh. They also received an opportunity grant last year to coordinate and organize a national level advocacy workshop with government, NGOs, media and private sector stakeholders to discuss child rights issues in Bangladesh. The organization is in the middle of an organizational development process through GFC as well through which they are hoping to diversify their revenue streams, create communicatios and fundraising documents and train staff on using the documents and pitching the work of the organization. In addition to this, they are participating in a long-term M&amp;E process through a locally-hired consultant funded through WE Trust.</t>
  </si>
  <si>
    <t>VAFWSD's contract with a large local donor ended last year. The organization is in the process of renewing the partnership this year.</t>
  </si>
  <si>
    <t>12950</t>
  </si>
  <si>
    <t>salaries, vocational training supplies, and teaching materials.</t>
  </si>
  <si>
    <t>Voluntary Association for Family Welfare and Social Development (VAFWSD) enhances public capacity on human rights, governance, education, and poverty alleviation by providing need-based support and technical assistance.</t>
  </si>
  <si>
    <t>GFC supports VAFWSD’s ten multipurpose centers across Dhaka, which focus on the eradication of hazardous child labor in automobile and welding workshops by providing children with nonformal education, educating them on their rights, enrolling them in formal school, and providing vocational training and job placement for youth.</t>
  </si>
  <si>
    <t>This past year, VAFWSD continued to work with children and youth engaged in hazardous labor in workshops, factories, and construction by engaging them in vocational training workshops (in both computer repair and sewing), providing tutoring and nonformal education classes as a bridge to formal school, and increasing their knowledge and awareness of their rights. As a result of VAFWSD’s work, 1,455 working children and youth were removed from hazardous working conditions last year; 4,355 vulnerable and working children were enrolled in formal schools; and 374 children and youth were removed from hazardous working conditions and began nonhazardous jobs as a result of the vocational training. The organization gained an additional small grant from Manusher Jonno Foundation, a local grantmaker, for its work on education, allowing it to reach more children this past year.</t>
  </si>
  <si>
    <t>Manusher Jonno Foundation (For Child Rights Project)</t>
  </si>
  <si>
    <t>Manusher Jonno Foundation (For EEQSSE Safe home Project)</t>
  </si>
  <si>
    <t>12671</t>
  </si>
  <si>
    <t>As a result of staff trainings on due diligence, good governance, and human resource policies, the OCI score for human resources has increased from Developing to Strengthening.</t>
  </si>
  <si>
    <t>The target outcome has changed this year, so data for previous years is not available.</t>
  </si>
  <si>
    <t>11906</t>
  </si>
  <si>
    <t>salaries, training equipment, and educational materials.</t>
  </si>
  <si>
    <t xml:space="preserve">Voluntary Association for Family Welfare and Social Development (VAFWSD) enhances public capacity on human rights, governance, education, and poverty alleviation by providing need-based support and technical assistance. </t>
  </si>
  <si>
    <t>LGED/ADB</t>
  </si>
  <si>
    <t>11511</t>
  </si>
  <si>
    <t>salaries, rent, office furniture, vocational training materials and operating costs.</t>
  </si>
  <si>
    <t xml:space="preserve">Voluntary Association for Family Welfare and Social Development (VAFWSD) works to enhance public capacity on human rights, governance, education, and poverty alleviation by providing need-based support and technical assistance. </t>
  </si>
  <si>
    <t>Bangladesh has a population of approximately 160 million people, 60 million of whom are children. Dhaka, the densely populated capital, is a hub for rural-to-urban migration. Often children who have migrated with their families must work to help support their families, with some children being the sole breadwinners. Although primary education in Bangladesh is free for all children, it is seldom available to street and working children, and access to quality education remains a particular challenge for this high-risk population. It is estimated that there are 7.4 million working children aged 5 to 17 in Bangladesh, and of those, an estimated 1.3 million children are involved in some form of hazardous labor. Employers often employ children because they can be paid lower wages and are more easily exploited. Children are forced to work long hours and in dangerous conditions, and they are denied their rights to education, safety, and play.</t>
  </si>
  <si>
    <t>Founded in 1999, the Voluntary Association for Family Welfare and Social Development (VAFWSD) works to enhance public capacity on human rights, governance, education, and poverty alleviation by providing need-based support and technical assistance. The organization focuses on the eradication of hazardous child labor in automobile and welding workshops by providing children with nonformal education, educating them on their rights, enrolling them in formal schools, and providing vocational training and job placement for youth. VAFWSD is a part of several national and international networks, including Bangladesh Anti-Drug Federation of NGOs and Action Against Trafficking and Sexual Exploitation of Children. Founder and director Dr. Abdul Laskar is a former pediatrician who has previously worked with international NGOs and consulted for the World Health Organization.</t>
  </si>
  <si>
    <t>The organization runs ten multipurpose centers across Dhaka and works to transition children from hazardous work to formal schools or, for older children and youth, to nonhazardous work. The centers are open five days a week from 9:00 AM to 5:00 PM. The centers offer preprimary and nonformal education; vocational training in mobile phone servicing, tailoring, and embroidery; and extracurricular activities for children, including dance, sports, and art. Additionally, the organization educates stakeholders on child rights, arming children with the knowledge and skills to negotiate with their employers and educating employers on the laws and regulations covering safe environments for working youth. VAFWSD continuously negotiates with the owners of automobile and welding workshops to sponsor education for working children, resulting in the successful sponsorship of 87 children to date.</t>
  </si>
  <si>
    <t>The organization is reaching a vulnerable population and utilizes a rights-based approach to engage a variety of stakeholders on child rights and child labor issues, working with children involved in labor, parents, community members, and automobile and welding workshop owners. VAFWSD has not received funding from a US-based institutional funder, and this would be an ideal entry point for GFC. The organization is poised for growth and could benefit from GFC's support and value-added services.</t>
  </si>
  <si>
    <t>13185</t>
  </si>
  <si>
    <t>Gauteng</t>
  </si>
  <si>
    <t>Vumundzuku-bya Vana | Our Children’s Future</t>
  </si>
  <si>
    <t>Last year, VVOCF used organizational development grant from GFC to revamp its board and to provide leadership coaching support to its founder. The organization took critical steps to improve upon their child protection policy after GFC guided them through a checklist. The organization also receive a new set of experienced volunteers who are currently supporting VVOCF to be more focused and enhance its visibility. VVOCF also visited other experienced GFC grantees such as Home of Hope to learn and share ideas with them on program improvement and local resource mobilization.</t>
  </si>
  <si>
    <t>Contributions from individuals were lower last year, resulting in a reduction in the organizational budget.</t>
  </si>
  <si>
    <t>Percentage of HIV/AIDS-affected children removed from unsafe or abusive environments</t>
  </si>
  <si>
    <t>Global Youth for Education and Change</t>
  </si>
  <si>
    <t>12848</t>
  </si>
  <si>
    <t>home visits, medication for children living with HIV/AIDS and stipends for volunteers.</t>
  </si>
  <si>
    <t xml:space="preserve">Vumundzuku-bya Vana | Our Children’s Future (VVOCF) works to restore the hope of destitute orphans who are living with HIV/AIDS and have suffered severe neglect, violence, and sexual abuse, by enhancing their safety, care, and development through an integrated approach that includes rescue, community outreach activities, and peer education. </t>
  </si>
  <si>
    <t>GFC supports VVOCF’s HIV/AIDS and gender-based violence prevention program, which sensitizes the community and provides children with after-school tutoring, supplementary feeding, medical and psychological support, counseling, referrals, livelihood skills development, and scholarships and mentorships.</t>
  </si>
  <si>
    <t>Improvement in some of VVOCF’s OCI scores is due to guidance from GFC and support from two experienced GFC partners in South Africa: Kliptown Youth Program and Home of Hope.</t>
  </si>
  <si>
    <t>VVOCF received an additional grant from Global Youth for Education and Change for the after-school tutoring program. NOTE: The budget figure reflects expenditures from January 1 through May 31, 2016.</t>
  </si>
  <si>
    <t>12634</t>
  </si>
  <si>
    <t>community outreach, volunteer stipends, supplementary feeding supplies, and operational costs.</t>
  </si>
  <si>
    <t>Vumundzuku-bya Vana | Our Children’s Future (VVOCF) works with destitute orphans who are living with HIV/AIDS and have suffered severe neglect, violence, and sexual abuse, with the aim of restoring hope to them and enhancing their safety, care, and development through an integrated approach that includes community outreach activities, peer education, and the rescue of abused children.</t>
  </si>
  <si>
    <t xml:space="preserve"> GFC supports VVOCF’s HIV/AIDS and gender-based violence prevention program, which sensitizes the community and provides children with after-school tutoring, supplementary feeding, medical and psychological support, counseling, referrals, livelihood skills development, and scholarships and mentorships.</t>
  </si>
  <si>
    <t>VVOCF’s budget increase is because of additional funding the organization received from individuals who believe in its work.</t>
  </si>
  <si>
    <t>11908</t>
  </si>
  <si>
    <t>staff salaries, volunteer stipends, program expenses, and general operating costs.</t>
  </si>
  <si>
    <t xml:space="preserve">Vumundzuku-bya Vana | Our Children’s Future (VVOCF) works with destitute orphans who are living with HIV/AIDS and have suffered severe neglect, violence, and sexual abuse, with the aim of restoring hope to them and enhancing their safety, care, and development through an integrated approach that includes community outreach activities, peer education, and the rescue of abused children. </t>
  </si>
  <si>
    <t>OCI improvements can be attributed to continued support VVOCF receives from experienced volunteers, as well as to networking with and learning from more experienced partners that VVOCF connected with at the 2014 Southern Africa Knowledge Exchange.</t>
  </si>
  <si>
    <t>The increase in VVOCF’s budget is attributed to technical support the organization received from Global Youth for Education and Change.</t>
  </si>
  <si>
    <t>11517</t>
  </si>
  <si>
    <t>staff capacity building and general operating costs.</t>
  </si>
  <si>
    <t xml:space="preserve">Vumundzuku-bya Vana / Our Children’s Future (VVOCF) works with destitute orphans who are living with HIV/AIDS and have suffered severe neglect, violence, and sexual abuse, with the aim of restoring hope to them and enhancing their safety, care, and development through an integrated approach that includes community outreach activities, peer education, and the rescue of abused children. </t>
  </si>
  <si>
    <t>South Africa has made significant socioeconomic progress since the end of apartheid in 1994, and it is one of the few countries on the continent experiencing smooth leadership transitions in recent times. South Africa also has one of the highest HIV prevalence rates in the world, at 17.8 percent, and there are an estimated 5.6 million people living with HIV/AIDS in the country. In 2011, 270,190 South Africans died of AIDS-related causes, while 19,000 children between the ages of 0 and 17 were orphaned by the disease. The Southern Africa Gender Protocol Alliance believes that more than three-quarters of South African men have perpetrated violence against women in their lifetime, and more than half of the women in South Africa have experienced gender-based violence. According to UNICEF, HIV prevalence among those under the age of 18 was 9 percent in 2009. Studies have shown that HIV infection rates among adolescents are on average five times higher among girls than among boys, due to the vulnerability of girls and considerable gender-based violence. Girls who are HIV-positive are confronted with dropping out of school, being physically abused, and facing stigmatization. In 1999, due to widespread domestic violence, the South African Domestic Violence Act was enacted. While the act includes a broader definition of both "abuse" and "domestic relations," little has been done to implement this law.</t>
  </si>
  <si>
    <t>Founded in 2007, Vumundzuku-bya Vana/Our Children's Future (VVOCF) provides a safe place and a healthy environment for vulnerable children and youth to come together to learn, grow, and thrive. VVOCF uses child participation, alliances with other organizations, and an integrated strategy that enhances the safety, care, and development of children. It has a partnership with Michigan State University that provides technical guidance, and an internship program with Global Youth for Education and Change. The organization uses these platforms to provide children with a view beyond their environment and with the opportunity to receive care, protection, rehabilitation, and academic support through its after-school programs. The co-founder and CEO, Christine Samukelisiwe, is a visionary leader who personally understands the hopelessness faced by the children VVOCF serves. She is living with HIV, which she contracted after she was forcibly removed from her home to become a domestic servant and farm worker and suffered several forms of violence and sexual abuse. She worked hard to receive her basic education, and she has dedicated her life to supporting children and giving them the hope and opportunities she never received.</t>
  </si>
  <si>
    <t>With two full-time staff members, one part-time staff member, and 15 volunteers, VVOCF serves 160 children and youth between the ages of 4 and 20 who are either living with HIV or have suffered some form of gender-based violence. VVOCF engages in community outreach and provides after-school learning, supplementary feeding, medical and psychological support, counseling, referrals, and livelihood skills development training. The organization also has a community garden, a scholarship program, and a mentorship program that introduces children to community development initiatives such as planting trees and cleaning up the community. VVOCF works with international and local stakeholders to address practices that undermine sexually abused children and those living with HIV. Furthermore, VVOCF works with families to address the issue of stigma against the populations it serves.</t>
  </si>
  <si>
    <t>VVOCF represents the implementation of a vision for change and growth within a poor community by addressing the needs of sexually abused and HIV-positive children. It is a nascent organization with a committed team, and it is at a stage where it is ready to grow. Sustainability is both its greatest challenge and its largest goal, as well as a much-needed element for its long-term survival. As a small grassroots organization, VVOCF has had difficulty gaining international support and visibility. GFC's value-added services will strengthen the capacity of VVOCF through the development of sound systems and processes for ensuring enhanced visibility, targeted leveraging for increasing international support, and networking and knowledge exchange with other grantees. The organization will also be supported to develop a model and theory of change for addressing gender-based violence in partnership with other organizations. VVOCF approached GFC through a letter of inquiry.</t>
  </si>
  <si>
    <t>11875</t>
  </si>
  <si>
    <t>Waloko Kwo Support Organization</t>
  </si>
  <si>
    <t>the gender-based violence and HIV/AIDS outreach program, training materials, and administrative expenses.</t>
  </si>
  <si>
    <t xml:space="preserve">The first local NGO to focus on HIV/AIDS and sexual and gender-based violence in northern Uganda, Waloko Kwo Support Organization (WASO) works to promote peace and eliminate HIV/AIDS and poverty through HIV/AIDS prevention and care activities, livelihood and psychosocial support, and technical assistance to local government offices on responding to HIV/AIDS in their districts. </t>
  </si>
  <si>
    <t>GFC supports WASO’s HIV/AIDS prevention activities, which include school- and community-based health clubs and community-based health resource centers that provide sexual and reproductive health information to adolescents.</t>
  </si>
  <si>
    <t>WASO has strategically used the networks it created during the May 2013 Nairobi Knowledge Exchange to learn from other GFC grantee partners in the region, which has helped the organization to improve its programs. In addition, WASO has independently found new local partners and individual donors, resulting in the growth of its budget. WASO is currently collaborating with other GFC grantee partners in northern Uganda in order to expand its programs to address the needs of conflict-affected children. With more tailored technical guidance, capacity-building support for staff, and other value-added services from GFC, WASO will be ready to exit from GFC’s funding as a strong organization.</t>
  </si>
  <si>
    <t>The increased number of children served is due to an increase in budget, which allowed the organization to expand its programs and services.</t>
  </si>
  <si>
    <t>WASO’s improved OCI score in monitoring, learning, and evaluation is attributed to knowledge that the organization gained from a webinar organized by the Africa team for grantees that needed extra support in this area.</t>
  </si>
  <si>
    <t>The increase in budget is due to additional funding the organization received as a result of the enhanced credibility and visibility of its programs.</t>
  </si>
  <si>
    <t>Number of participants who demonstrate increased knowledge of community health resources</t>
  </si>
  <si>
    <t>American Refugee Committee</t>
  </si>
  <si>
    <t>11506</t>
  </si>
  <si>
    <t>the expansion of the HIV/AIDS and gender-based violence outreach program and for staff salaries.</t>
  </si>
  <si>
    <t>GFC supports WASO’s HIV/AIDS prevention activities, which include school- and community-based health clubs and community-based health resource centers that provide sexual and reproductive health information to adolescents..</t>
  </si>
  <si>
    <t>Despite WASO's efforts to secure new funders, the organization's budget continued to decline last year. With targeted leverage this year, GFC aims to increase WASO's visibility and support the organization in attracting more funding. However, if the organization's budget continues to decline and the number of children served does not increase GFC may exit this organization sooner than anticipated.</t>
  </si>
  <si>
    <t>Positive Action for children</t>
  </si>
  <si>
    <t>American Refugee Committee- International</t>
  </si>
  <si>
    <t>Uganda/US</t>
  </si>
  <si>
    <t>10482.02</t>
  </si>
  <si>
    <t>The first local NGO to focus on HIV/AIDS and sexual gender based violence in northern Uganda, WASO works to promote peace and eliminate HIV/AIDS and poverty through HIV/AIDS prevention and care activities, livelihood and psychosocial support, and technical assistance to local government offices on responding to HIV/AIDS in their districts.</t>
  </si>
  <si>
    <t>Our grant supports WASO's HIV/AIDS prevention activities, which include school- and community-based health clubs and community-based health resource centers that provide sexual and reproductive health information to adolescents.</t>
  </si>
  <si>
    <t>The northern region of Uganda is emerging from a civil conflict that lasted more than 20 years and displaced 1.3 million people. A ceasefire agreement in 2006 between the government of Uganda and the rebel group Lord's Resistance Army (LRA) has brought about relative peace. The road to recovery, however, remains daunting, since the war destroyed the region's infrastructure as well as its education and healthcare systems. During the conflict, many of the northern region's 77 districts lacked access to basic healthcare, and over a million people lived in overcrowded camps for the internally displaced, creating an opening for an epidemic like HIV/AIDS to surreptitiously infiltrate the population. According to a 2009 study by World Vision International, the HIV prevalence rate across the northern districts is 11.9 percent, almost twice the national prevalence rate of 6.4 percent. Unlike the rest of Uganda, the northern region did not benefit from mass prevention campaigns and outreach initiatives during the conflict. As the internally displaced return home and rebuild their lives, it is important that they are able to receive the proper information and education to keep their families and communities safe.</t>
  </si>
  <si>
    <t>Waloko Kwo Support Organisation (WASO) was established in 1991 to promote peace and eliminate HIV/AIDS and poverty in the northern region of Uganda. Based in the Gulu district, the organization implements HIV/AIDS prevention and care activities, provides livelihood and psychosocial support to children and families affected by the epidemic, and offers technical support to local government offices on responding to HIV/AIDS in their districts. WASO also establishes school-based health clubs to provide sexual and reproductive health information to children and youth. The first local organization in northern Uganda to work on HIV/AIDS, WASO was one of the very few organizations to maintain its focus on the epidemic throughout the civil war, while most civil society organizations and donor agencies concentrated on conflict-related interventions. Founder and director Florence Opoka is a registered nurse who has worked with HIV/AIDS patients since HIV was first identified in Uganda in the early 1980s.</t>
  </si>
  <si>
    <t>HIV/AIDS prevention and education form a central part of WASO's activities. The organization trains community outreach workers, who are based in local villages, on health sanitation and one-on-one HIV counseling. To reach children in schools and in the critical age range of 10 to 24, WASO organizes school- and community-based health clubs and has set up health resource centers in three districts to provide sexual and reproductive health information. In addition, WASO organizes community workshops and awareness-raising activities and puts on a weekly radio show where information about safe sexual and reproductive health practices are shared.</t>
  </si>
  <si>
    <t>The decrease in WASO's budget reflects the end of a one-year funding agreement.</t>
  </si>
  <si>
    <t>American Refugee Committee International</t>
  </si>
  <si>
    <t>International HIV/AIDS Alliance Uganda</t>
  </si>
  <si>
    <t>10482.01</t>
  </si>
  <si>
    <t>The first local NGO to focus on HIV/AIDS in northern Uganda, WASO works to promote peace and eliminate HIV/AIDS and poverty through HIV/AIDS prevention and care activities, livelihood and psychosocial support, and technical assistance to local government offices on responding to HIV/AIDS in their districts.</t>
  </si>
  <si>
    <t>The northern region of Uganda is currently emerging from a civil conflict that lasted more than 20 years and displaced 1.3 million people. A ceasefire agreement in 2006 between the government of Uganda and the rebel group, Lord's Resistance Army (LRA), has brought about relative peace. The road to recovery, however, remains daunting, since the war destroyed the region's infrastructure as well as its education and healthcare systems. During the conflict, many of the northern region's 77 districts lacked access to basic healthcare, and over a million people lived in overcrowded camps for the internally displaced, creating an opening for an epidemic like HIV/AIDS to surreptitiously infiltrate the population. According to a 2009 study by World Vision International, the HIV prevalence rate across the northern districts is 11.9 percent, almost twice the national prevalence rate of 6.4 percent. Unlike the rest of Uganda, the northern region did not benefit from mass prevention campaigns and outreach initiatives during the conflict. As the internally displaced return home and rebuild their lives, it is important that they are able to receive the proper information and education to keep their families and communities safe.</t>
  </si>
  <si>
    <t>HIV/AIDS prevention and education form a central part of WASO's activities. The organization trains community outreach workers, who are based in local villages, on health sanitation and one-on-one HIV counseling. To reach children in schools and in the critical age range of 10 to 24, WASO organizes school- and community-based health clubs and has set up health resource centers in three districts to provide sexual and reproductive health information. In addition, WASO organizes community workshops and awareness-raising activities and puts on a weekly radio show where information about safe sexual and reproductive health practices are shared. GFC's initial grant will be used to strengthen the health clubs and for program staff stipends.</t>
  </si>
  <si>
    <t>10482</t>
  </si>
  <si>
    <t>The first local NGO to work on HIV/AIDS in northern Uganda, WASO works to promote peace and eliminate HIV/AIDS and poverty through HIV/AIDS prevention and care activities, livelihood and psychosocial support, and technical assistance to local government offices on responding to HIV/AIDS in their districts.</t>
  </si>
  <si>
    <t>WASO's HIV/AIDS prevention activities include school  and community based health clubs and community based health resource centers that provide sexual and reproductive health information to adolescents.</t>
  </si>
  <si>
    <t>The northern region of Uganda is currently emerging from a civil conflict that lasted more than 20 years and displaced 1.3 million people. A cease-fire agreement in 2006 between the government of Uganda and the rebel armed group, Lord's Resistance Army (LRA) has brought about relative peace. The road to recovery, however, remains daunting with the conflict having destroyed the region's infrastructure as well as education and health care systems. During the conflict, many of the northern region's 77 districts lacked access to basic health care, and over a million people lived in overcrowded internally displaced camps, creating an opening for an epidemic like HIV/AIDS to infiltrate surreptitiously. According to a 2009 study by World Vision International, the HIV prevalence rate across the northern districts is 11.9 percent, almost twice the national prevalence rate of 6.4 percent. Unlike the rest of Uganda, the northern region did not benefit from mass scale prevention campaigns and outreach initiatives during the conflict. As internally displaced return home and rebuild their lives, it is important that they are able to receive the proper information and education to keep their families and communities safe.</t>
  </si>
  <si>
    <t>Waloko Kwo Support Organisation (WASO) was established in 1991 to promote peace, and eliminate HIV/AIDS and poverty in the northern region of Uganda. Based out of Gulu district, the organization implements HIV/AIDS prevention and care activities, provides livelihoods and psychosocial support to children and families affected by the epidemic, and offers technical support to local government offices on responding to HIV/AIDS in their districts. WASO also establishes school-based health clubs to provide sexual and reproductive health information to children and youth. The first local organization in northern Uganda to work on HIV/AIDS, WASO was one of very few organizations throughout the civil war with a constant mission and outreach around the epidemic, while most civil society organizations and donor agencies focused their work on conflict related interventions. Founder and director Florence Opoka is a registered nurse who has worked with HIV/AIDS patients since the first HIV incidence was identified in Uganda in the early 1980s.</t>
  </si>
  <si>
    <t>1287.03</t>
  </si>
  <si>
    <t>Warma Tarinakuy</t>
  </si>
  <si>
    <t>Warma Tarinakuy is a union of 100 adolescent boys who work in the local wholesale produce market, with a focus on achieving safe and fair working conditions, increasing access to education and educational support, improving health, and ensuring adequate nutrition.</t>
  </si>
  <si>
    <t>The Carrying Hope program provides technical training in carpentry as well as classes on the fundamentals of business management and project planning.</t>
  </si>
  <si>
    <t>Despite a relatively high per capita income, Peru manifests serious inequality of opportunity in education, employment, and overall standard of living. According to UNDP, over half the population lives below the poverty line. Child labor is legal for those as young as 12 and is tolerated for much younger children. An estimated 2 million children work at least part-time, largely in the informal economy in activities such as agriculture, brick making, stone quarrying, garbage collection, recycling, and mining. Legal protections are weak, leaving children and youth the most vulnerable segment of the labor market, lacking not only awareness of their rights but also mechanisms for protecting and defending those rights.</t>
  </si>
  <si>
    <t>Located among the tin-and-plywood shanties perched precariously on El Pino Hill in the La Victoria neighborhood of Lima, Warma Tarinakuy is a largely self-managed association of roughly 90 adolescent boys, all of whom work as porters in the nearby Wholesale Fruit Market No. 2, a large complex of warehouses and loading docks that serves as the produce distribution center for much of the metropolitan area. Warma was founded as a union of sorts, in response to the long hours, low pay, and hazardous working conditions of the market. Its organizational structure consists of four wholly youth-led commissions-Work, Education, Health, and Nutrition-that focus on achieving safe and fair working conditions, increasing access to education and educational support, improving health, and ensuring adequate nutrition. Every two years, the boys elect a new president and four new commissioners. Each commission develops its portion of Warma's annual work plan. At an annual three-day retreat, the president and commissioners review progress on the previous year's work plan and finalize the one for the coming year. The entire association also meets biweekly to discuss outstanding issues.</t>
  </si>
  <si>
    <t>Reported scores require further dialogue.</t>
  </si>
  <si>
    <t>10568.01</t>
  </si>
  <si>
    <t>Washington Youth Choir</t>
  </si>
  <si>
    <t>Through the rigorous study and performance of choral music, Washington Youth Choir enhances the educational experience of at-risk DC youth.</t>
  </si>
  <si>
    <t>In 1994, the National Committee for Standards in the Arts developed education standards for kindergarten through grade 12 for each of the arts disciplines?music, visual arts, theater, and dance. These standards were adopted by school systems across the country, including DC Public Schools in Washington, DC. However, the arts standards are poorly enforced in DCPS. According to the US Department of Education, studying, experiencing, and making art is beneficial to students' intellectual, personal, and social development. The arts can be especially beneficial for students from economically disadvantaged circumstances who are at risk of not succeeding in school. Research has shown a strong link between learning in the arts and acquiring the basic skills required to master core subjects like reading, writing, and math. Neighborhoods in southeast DC have a poverty rate of 36 percent, are plagued by substandard schools, and have the highest crime rates in the city. Arts education for students in this area is much more than an unmet requirement; it is a necessity that could bolster their possibility of success.</t>
  </si>
  <si>
    <t>Joyce Garrett, a former DC Public Schools music teacher, founded the Eastern High School Choir in 1972, which became a nonprofit called the Eastern Choral Society in 1995. In early 2006, the Eastern Choral Society broadened its mission to fulfill the educational needs of DC-area youth, becoming the Washington Youth Choir (WYC). Building on the success of Joyce Garrett's model, WYC's mission is to enhance the educational experience of at-risk DC youth with the rigorous study and performance of music, and to facilitate their successful transition out of high school. WYC has become the chorus of choice for high-profile DC events, including the nationally televised Christmas in Washington and the Kennedy Center Honors. Current executive director Courtney Baker-Oliver has more than ten years of experience training young people in theater and musical arts and has worked to promote positive images of African Americans in the arts.</t>
  </si>
  <si>
    <t>The Washington Youth Choir is a free after-school music education and college preparatory program for students aged 13 to 19. WYC engages youth during the critical after-school hours when parental supervision is lacking and most delinquent and risky behaviors occur. Youth choir programming is structured around school calendars, as it seeks to supplement existing programs provided by local schools. The program is carefully designed to encourage choir members to pursue higher education no matter what challenges they face. In addition to participating in evening rehearsals three times per week, choir members must attend college prep workshops and college tours. Through hours of rehearsal and academic enhancement, WYC members learn not only the fundamentals of music but also important core values like hard work, perseverance, discipline, and teamwork.</t>
  </si>
  <si>
    <t>WYC attributes an emphasis on fundraising events and changes to staffing structure for the increase in its fundraising and human resources scores.</t>
  </si>
  <si>
    <t>Two significant staff changes (hiring a music director and replacing the deputy director with a program director) reduced the amount spent by WYC last year.</t>
  </si>
  <si>
    <t>The Stafford Foundation</t>
  </si>
  <si>
    <t>10568</t>
  </si>
  <si>
    <t>In 1994, the National Committee for Standards in the Arts developed education standards for grades K-12 for each of the four arts disciplines-music, visual arts, theatre, and dance. These standards have been adopted by school systems across the country, including DC Public Schools. However, throughout DCPS, the arts standards are poorly enforced. According to the US Department of Education, studying and experiencing the arts, as well as making works of art, is beneficial to students' intellectual, personal, and social development. The arts can be especially beneficial for students from economically disadvantaged circumstances who are at risk for not succeeding in school. Research has shown a strong link between learning in the arts and acquiring the basic skills required to master core subjects like reading, writing, and math. Neighborhoods in southeast Washington, DC have a poverty rate of 36 percent, are plagued by substandard schools, and have the highest crime rates in the city. Arts education for students in this area is much more than an unmet requirement; it is a necessity that could bolster their possibility of success.</t>
  </si>
  <si>
    <t>Joyce Garrett, a former DC Public Schools music teacher, founded the Eastern High School Choir in 1972, which became the first African American choir to place in the prestigious International Youth and Music Festival. In 1995, a nonprofit called the Eastern Choral Society was established to support the Eastern High School Choir. In early 2006, the Eastern Choral Society broadened its mission to fulfill the education needs of DC-area youth, becoming the Washington Youth Choir (WYC). Building on the success of Joyce Garrett's model, WYC's mission is to enhance the educational experience of at-risk DC youth with the rigorous study and performance of music, and to facilitate their successful transition out of high school. Today, WYC is the chorus of choice for high-profile events including the nationally televised Christmas in Washington and the Kennedy Center Honors. In 2009 WYC was featured in the We Are One concert celebrating the inauguration of President Barak Obama. In addition, the choir contributes to DC's vibrant cultural landscape by sustaining the choral music tradition, hosting public concerts, and performing for important social causes. Current executive director, Courtney Baker-Oliver, has more than ten years of experience training young people in theatre and musical arts and has always worked to promote positive images of Blacks in the arts, developing tributes presented before legendary leaders like Maya Angelou, Cicely Tyson, and Congressman John Lewis.</t>
  </si>
  <si>
    <t>The youth choir is a free afterschool music education and college preparatory program for students ages 13 to 19. WYC engages youth during the critical after school hours when parental supervision is lacking and most delinquent and risky behaviors occur. Youth choir programming is structured around school calendars as it seeks to supplement existing programs provided by local schools. The program is carefully designed to encourage choir members to pursue higher education no matter what challenges they face. In addition to evening rehearsals three times per week, the choir members must also attend college prep workshops and college tours. Through hours of rehearsal and academic enhancement, WYC members learn not only the fundamentals of music, but also important core values like hard work, perseverance, discipline, and teamwork. In 2010, 100 percent of WYC seniors graduated from high school and were awarded an academic scholarship to college. This GFC grant will provide general support for WYC.</t>
  </si>
  <si>
    <t>Palmer Foundation</t>
  </si>
  <si>
    <t>Dreyfus Foundation</t>
  </si>
  <si>
    <t>10368</t>
  </si>
  <si>
    <t>Women Development Association</t>
  </si>
  <si>
    <t>25,000 USD to increase mobility in WDA's programming and to build on existing income-generating
initiatives.
10,000 USD to purchase a vehicle to expand WDA's reach to provinces to which it is difficult to travel.
The vehicle will serve multiple projects and will be used primarily for the implementation of new
projects, fundraising activities, the monitoring and evaluation of existing projects, and transportation to
workshops and group activities when necessary.
15,000 USD for expansion of the Peace Building for Youth project's income generation activities.
Currently this project operates in Kandal and Takeo provinces, but WDA aims to expand the project to
Prey Veng province.</t>
  </si>
  <si>
    <t>Founded in 1994 to address the development needs of women living in poverty, the Women Development Association (WDA) works with communities to achieve long-term, sustainable development by strengthening the capacity of people in the community. WDA offers education in life skills, family planning, and reproductive health to young people working in Phnom Penh's major garment factories; microcredit programs for poor woman to prevent child domestic work; preschool classes that help to integrate poor children into public primary schools; and vocational training for older youth. It also offers HIV/AIDS and STD prevention courses for married and out-of-school youth. When necessary, the organization lobbies directly for improved working conditions and rights for workers, although one of its primary goals is to empower workers with the skills to advocate on their own behalf.
Since its initial grant in 2004, WDA has demonstrated growth in its budget, programs, and geographical and population reach. GFC was WDA's first institutional donor, and since then WDA's budget has doubled, increasing from $88,517 to $189,359, and attracted international partnerships with CARE, UNICEF, and KHANA Cambodia. It has also expanded to include 5 new villages for its Peace Building for Youth program, which focuses peer mentorship and vocational skills training for teenage boys. In 2008, GFC provided an opportunity grant to Executive Director Soreach Serethida to travel to Mumbai, India to attend a regional conference on tobacco health, where Thida was able to network with women working in health field. She brought these lessons back to the PBY programs where teens struggle with smoking.</t>
  </si>
  <si>
    <t>521.02</t>
  </si>
  <si>
    <t>WDA addresses the development needs of impoverished women, youth, and children by working with communities to achieve long term sustainable development through capacity building.</t>
  </si>
  <si>
    <t>The Peace Building for Youth program addresses the problems of boys participating in criminal or violent activities by providing them with peer education, life skills training, conflict resolution training, and counseling, and by emphasizing the positive roles that are available to men in the community.</t>
  </si>
  <si>
    <t>After Cambodia's first democratic election in 1993, thousands of Khmer families repatriated to Cambodia from refugee camps on the border with Thailand. With no land titles or formal education, these families are permanently displaced, with little hope of being reintegrated into Cambodian society. They have difficulty finding employment and must settle in urban slums or in groups of impoverished, peri-urban villages. The current global economic crisis is beginning to close garment factories, thereby curtailing vocational training programs for girls, and boys and young men continue to find themselves without job prospects. Street gangs have swelled in number, leading to increased violence and conflict within the community. Many young men become involved in organized-crime rings that profit from human trafficking, prostitution, gambling, illegal drugs, and political corruption. Because these young men are often the only visible male role models in the community, younger boys are beginning to engage in similar criminal behavior.</t>
  </si>
  <si>
    <t>Founded in 1994 to address the development needs of women living in poverty, the Women Development Association (WDA) works with communities to achieve long-term, sustainable development by strengthening the capacity of people in the community. WDA offers education in life skills, family planning, and reproductive health to young people working in Phnom Penh's major garment factories; microcredit programs for poor woman to prevent child domestic work; preschool classes that help to integrate poor children into public primary schools; vocational training for older youth; and peer education training for boys and young men. It also offers HIV/AIDS and STD prevention courses for married and out-of-school youth. When necessary, the organization lobbies directly for improved working conditions and rights for workers, although one of its primary goals is to empower workers with the skills to advocate on their own behalf.</t>
  </si>
  <si>
    <t>The global economic crisis forced the closure of garment factories in Phnom Penh, thereby increasing WDA's regular caseload of programs for women and girls.</t>
  </si>
  <si>
    <t>371.04</t>
  </si>
  <si>
    <t>Women in Social Entrepreneurship</t>
  </si>
  <si>
    <t>WISE inspires, empowers, and equips Tanzanian youth and women leaders through entrepreneurship and leadership training in the economic, governmental, and social sectors.</t>
  </si>
  <si>
    <t>Our grant supports WISE's youth entrepreneurship initiative, which provides young people with viable employment and leadership opportunities through skills training and advocacy.</t>
  </si>
  <si>
    <t>Although Tanzania has made progress both in liberalizing its economy after years of socialist rule and in building relative peace and stability in the volatile East Africa region, it remains one of the poorest countries in the world, with a human development ranking of 159 out of 177 countries. It is estimated that 12.9 percent of the population is currently unemployed, and with a job creation rate of just 2 percent, unemployment levels are expected to grow by 15 percent each year. Youth, who account for 33 percent of the total population and 68 percent of the productive labor force, shoulder much of the burden of unemployment and poverty. Due to the shortage of jobs, they are unable to acquire gainful employment, and because of the lack of focus on entrepreneurship in the school system, they lack the requisite skills and tools to be able to pursue self-employment opportunities. Moreover, youth voices are absent from policy discussions and decision-making processes on issues that have a direct impact on young people's lives.</t>
  </si>
  <si>
    <t>Women in Social Entrepreneurship (WISE) was formed in 2003 to inspire, empower, and equip a new cadre of Tanzanian youth and women leaders through entrepreneurship and leadership training in the economic, government, and social sectors. WISE prepares future social entrepreneurs through extensive training in effective management of nonprofit organizations, with a focus on community-based organizations. Aspiring private-sector entrepreneurs attend trainings and workshops on business management principles and strategies. WISE also works actively to engage youth on national policy issues. To this end, the organization has helped a group of young people at the University of Dar es Salaam form a policy think tank. WISE's dynamic founder and director, Astronaut Bagile, has extensive experience in economic development, including work with national and international organizations.</t>
  </si>
  <si>
    <t>WISE is committed to creating improved economic opportunities for the youth in its programs, most of whom are between the ages of 16 and 25. WISE has developed a two-stage training process that begins with general business management topics, including starting, running, and marketing small businesses, and concludes with specialized training in industry-specific skills in agribusiness, poultry keeping, catering, and other careers. At the culmination of the training process, the organization offers in-kind seed capital, such as seeds, fertilizers, and cooking utensils, to help the trainees start their own microenterprises in the peri-urban areas of Dar es Salaam, and also engages community members in identifying and cultivating sustainable employment opportunities for youth.</t>
  </si>
  <si>
    <t>The decrease in WISE's budget reflects the end of a two-year project with the UNDP.</t>
  </si>
  <si>
    <t>DANIDA</t>
  </si>
  <si>
    <t>11137</t>
  </si>
  <si>
    <t>Women in Social Entrepreneurship (WISE) was formed in 2003 to inspire, empower, and equip a new cadre of Tanzanian youth and women leaders through entrepreneurship and leadership training in the economic, government, and social sectors. GFC has supported the organization's youth entrepreneurship trainings since 2007. This two-stage training process includes general business management topics, specialized training in industry-specific skills, and in-kind seed capital to help the trainees start launch their own microenterprises in the peri-urban areas of Dar es Salaam. WISE also connects youth to sustainable employment opportunities.  
Since GFC's initial support in 2007, WISE has consistently built its organizational capacity. It has grown its budget from $27,609 in 2007 to $495,000 today. While, GFC was able to leverage funding from the Global Fund for Women and the Danish International Development Agency; WISE has also attracted a diverse pool of funders both locally and internationally. WISE is now recognized for its role in advocating for youth-inclusion national policies, including formal recognition from Tanzania's prime minister's office in 2008. Over the course of GFC funding, WISE has strengthened its programs and systems for self-evaluation. WISE program participants display a growing engagement with civil society due to their support from the organization, from founding NGOs to running for local government positions.  At the organizational level, WISE has secured its own office building and secured land for program expansion. In 2010 the organization put together a task force, composed of six peer-selected youth, to guide efforts to streamline the organization's youth-focused activities and assist in planning for a youth center.</t>
  </si>
  <si>
    <t>Women in Social Entrepreneurship
	2007: 6,000 USD in program support
	2008: 8,000 USD in program support
	2009: 7,000 USD in program support
	2010: 7,000 USD in program support
	2011: 11,000 USD in program support
	Total GFC support: 39,000 USD since 2007
Women in Social Entrepreneurship will also be invited to submit a final primary grant proposal in spring 2012.</t>
  </si>
  <si>
    <t>371.03</t>
  </si>
  <si>
    <t>Although Tanzania has made progress both in liberalizing its economy after years of socialist rule and in building relative peace and stability in the volatile East Africa region, it remains one of the poorest countries in the world, with a human development ranking of 159 out of 177 countries. It is estimated that 12.9 percent of the population is currently unemployed, and with a job creation rate of just 2 percent, unemployment levels are expected to grow by 15 percent each year. Youth, who account for 33 percent of the total population and 68 percent of the productive labor force, shoulder much of the burden of unemployment and poverty. Due to the shortage of jobs, they are unable to acquire gainful employment opportunities, and because of the lack of focus on entrepreneurship in the school system, they lack the requisite skills and tools to be able to pursue self-employment opportunities. Moreover, youth voices are absent from policy discussions and decision-making processes on issues that have a direct impact on young people's lives.</t>
  </si>
  <si>
    <t>WISE is committed to creating improved economic opportunities for the youth in its programs, most of whom are between the ages of 16 and 25. WISE has developed a two-stage training process that begins with general business management topics, including starting, running, and marketing small businesses, and concludes with specialized training in industry-specific skills such as agribusiness, poultry keeping, and catering. At the culmination of the training process, the organization offers in-kind seed capital, such as seeds, fertilizers, and cooking utensils, to help the trainees start their own microenterprises in the peri-urban areas of Dar es Salaam, and the organization also engages community members in identifying and cultivating sustainable employment opportunities for youth.</t>
  </si>
  <si>
    <t>WISE received funding from UNDP to coordinate a massive voter education project for youth and adults.</t>
  </si>
  <si>
    <t>371.02</t>
  </si>
  <si>
    <t>Its youth entrepreneurship initiative provides young people with viable employment and leadership opportunities through skills training and advocacy.</t>
  </si>
  <si>
    <t>Although Tanzania has made progress both in liberalizing its economy after years of socialist rule and in building relative peace and stability in the volatile East Africa region, it remains one of the poorest countries in the world, with a human development ranking of 159 out of 177 countries. It is estimated that 12.9 percent of the population is currently unemployed, and with a job creation rate of just 2 percent, unemployment levels are expected to grow by 15 percent each year. Youth, which account for 33 percent of the total population and 68 percent of the productive labor force, shoulder much of the burden of unemployment and poverty. Due to the shortage of jobs, they are unable to acquire gainful employment opportunities, and because of the lack of focus on entrepreneurship in the school system, they lack the requisite skills and tools to be able to pursue self-employment opportunities. Moreover, youth voices are absent from policy discussions and decision-making processes on issues that have a direct impact on young people's lives.</t>
  </si>
  <si>
    <t>Following GFC leveraging efforts, WISE was able to attract new funding from Global Fund for Women and the Danish International Development Agency.</t>
  </si>
  <si>
    <t>The organization noticed that youth-led microenterprises were not practicing saving and decided to introduce savings education into its curriculum in the coming year.</t>
  </si>
  <si>
    <t>12226</t>
  </si>
  <si>
    <t>Women’s Network for Unity</t>
  </si>
  <si>
    <t>staff salaries, parent visits, fees paid to instructors, capacity-building sessions, and drop-in center operational costs.</t>
  </si>
  <si>
    <t>Women’s Network for Unity (WNU) is a network of Cambodian sex workers that provides direct assistance, legal referrals, workshops on women’s health and community organizing, nonformal education for the children of sex workers, and human rights training for healthcare workers, law enforcement personnel, and community members.</t>
  </si>
  <si>
    <t>GFC supports WNU’s nonformal education program for the children of sex workers, which provides children aged 6 to 18 with classes in basic education, including math, Khmer, and English, as well as creative dance and art classes.</t>
  </si>
  <si>
    <t>WNU continues to focus on internal restructuring and strategic planning, a process catalyzed by a 2013 GFC organizational development award. WNU has been forthcoming and transparent about this effort, and while staff transitions have delayed the reporting process, communications this fall have improved. Through this process, WNU will rework the role of the managing director, emphasizing program development, financial oversight, and articulating a vision for the organization. WNU will create an advisory committee to ensure beneficiary input into this process. WNU envisions a significant restructuring of staff and programs, as well as expansion from its current two drop-in centers to four. To prepare for a positive exit, GFC will provide capacity-building guidance to WNU during this restructuring process, while continuing to help support WNU’s drop-in centers and the innovative services WNU provides to marginalized children. These services include break-dancing lessons to promote youth empowerment, which are available to WNU beneficiaries through WNU’s collaboration with Tiny Toones, another GFC grantee partner in Phnom Penh.</t>
  </si>
  <si>
    <t>Following the closure of three of its four drop-in centers during year 3, WNU now operates two centers, explaining the increase in children served in year 4.</t>
  </si>
  <si>
    <t>Number of children who showed increased confidence after attending classes</t>
  </si>
  <si>
    <t>Macnight foundation</t>
  </si>
  <si>
    <t>Ajws</t>
  </si>
  <si>
    <t>OSB</t>
  </si>
  <si>
    <t>Aid Fonds</t>
  </si>
  <si>
    <t>the Netherlands</t>
  </si>
  <si>
    <t>11799</t>
  </si>
  <si>
    <t>general operational costs, staff and teacher salaries, volunteer stipends, and materials for the nonformal education program.</t>
  </si>
  <si>
    <t>Women's Network for Unity (WNU) is a network of Cambodian sex workers that provides direct assistance, legal referrals, workshops on women's health and community organizing, nonformal education for the children of sex workers, and human rights training for healthcare workers, law enforcement personnel, and community members.</t>
  </si>
  <si>
    <t>GFC supports WNU's nonformal education program for the children of sex workers, which provides children aged 6 to 18 with classes in basic education, including math, Khmer, and English, as well as creative dance and art classes.</t>
  </si>
  <si>
    <t>WNU's budget has remained stable over the course of its GFC funding relationship, and the organization undertook a strategic planning and restructuring process last year with the help of a GFC organizational development award. GFC will continue to provide capacity-building support to help prepare WNU for a positive exit.</t>
  </si>
  <si>
    <t>AidsFonds</t>
  </si>
  <si>
    <t>11349</t>
  </si>
  <si>
    <t>general operating support and teacher training, salaries, and materials for the nonformal education program.</t>
  </si>
  <si>
    <t xml:space="preserve">Women’s Network for Unity (WNU) is a network of Cambodian sex workers that provides direct assistance, legal referrals, workshops on women’s health and community organizing, nonformal education for the children of sex workers, and human rights training for healthcare workers, law enforcement personnel, and community members. </t>
  </si>
  <si>
    <t>ActionAid Cambodia</t>
  </si>
  <si>
    <t>OSF</t>
  </si>
  <si>
    <t>The Neatherlands</t>
  </si>
  <si>
    <t>TTC</t>
  </si>
  <si>
    <t>10643.01</t>
  </si>
  <si>
    <t>WNU is a network of Phnom Penh-based sex workers that provides direct assistance; legal referrals; workshops on women's health and community organizing; human rights trainings for healthcare workers, law enforcement personnel, and community members; and educational opportunities for children.</t>
  </si>
  <si>
    <t>Our grant supports WNU's nonformal school for children of sex workers, which provides classes in basic education, including math, Khmer, and English, as well as creative dance and art classes to build self-confidence.</t>
  </si>
  <si>
    <t>In Cambodia, it is estimated that 50,000 to 100,000 women and children from impoverished backgrounds are involved in the sex industry, and as such they are counted among the most marginalized, stigmatized, and discriminated groups in society. Commercial sex workers generally lack access to education, healthcare, skills training, and safe living conditions, and their children often suffer from or are involved in violence at an early age. Furthermore, it is common for the children of sex workers to be excluded from public schools due to a lack of the requisite identification documents for enrollment and a lack of financial support from their families for public schooling. Without access to and family support for their education, these children find few options for long-term gainful employment, and many join other street-based children to work as waste pickers, street vendors, beggars, and child prostitutes. The early exposure to violence and drugs, the unpredictable detention of family members, and the general insecurity associated with this life deprive children and youth of a healthy future.</t>
  </si>
  <si>
    <t>Women's Network for Unity (WNU), established in 2002 and officially registered in 2004, is a collective of Phnom Penh-based sex workers and includes women, men, and transgender individuals. Through an active network of approximately 5,000 members in 13 provinces, the collective is the only sex-worker-led group in Cambodia that seeks to advance human rights, to improve attitudes toward healthcare and approaches toward HIV/AIDS prevention, and to seek educational opportunities for the children of sex workers. The group engages in policy and advocacy related to women's and children's rights and provides direct assistance, legal referrals, and literacy programs for members and their children. Trainers lead workshops on women's health and community organizing, and WNU's outreach services extend to four drop-in centers in and near Phnom Penh that are located in nightlife areas and transportation hubs where sex workers congregate. WNU frequently works with healthcare workers and law enforcement professionals to educate them about the human rights of sex workers, and the organization was instrumental in negotiating with several hospitals and clinics for free healthcare services for its members. Keo Tha, the director and a former sex worker, was born in Battambang Province.</t>
  </si>
  <si>
    <t>WNU runs a nonformal school for children of sex workers in four drop in centers based in areas of Phnom Penh's Khan Russey Keo and Khan Daun Penh district which are home to large numbers of karaoke bars, nightclubs, and brothels. Children and youth ranging in age from 6 to 18 attend the school five days per week, taking basic education courses in math, Khmer, and English, as well as creative dance classes to build their confidence. The school equips students who are too old to attend the appropriate grade level with basic education and, whenever possible, assists children in enrolling in government-sponsored public schools. WNU has enrolled more than 200 students in five mainstream public schools since the education project started in 2006. As a means of building capacity and sustainability, WNU trains, and provides ongoing support to illiterate sex workers who later serve as teachers in WNU's nonformal school.</t>
  </si>
  <si>
    <t>In year 2, the number of children served decreased because WNU had to relocate two of its drop-in centers due to government reallocation of land for development and to rising rent costs. WNU is in the process of mobilizing children in these new areas.</t>
  </si>
  <si>
    <t>In year 2, WNU received technical support from other donors and utilized the services of an external consultant, improving organizational capacity in many areas. WNU's IT capacity decreased in year 2 due to the loss of one highly trained staff member.</t>
  </si>
  <si>
    <t>Tactical Technical Collective</t>
  </si>
  <si>
    <t>10643</t>
  </si>
  <si>
    <t>Our grant supports WNU's nonformal school for children of sex workers in Svay Pak, which provides classes in basic education, including math, Khmer, and English, as well as creative dance and art classes to build self-confidence.</t>
  </si>
  <si>
    <t>In Cambodia, it is estimated that 50,000 to 100,000 women and children from impoverished backgrounds are involved in the sex industry, and as such are counted amongst the most marginalized, stigmatized, and discriminated groups in society. Men and women commercial sex workers often lack access to education, healthcare, skills training, and safe living conditions. It is common for the children of sex workers to suffer from or be involved in violence at an early age, and to be excluded from public school enrollment due to lack of requisite residency identification, passport, birth certificate, and financial support for public schooling. Without access to and family support for their education, these children find few options for long term gainful employment, and many join other street-based children to work as waste pickers, street vendors, beggers, and child prostitutes. The early exposure to violence and drugs, the unpredictable detention of family members, and general insecurity associated with this condition, deprive children and youth of a healthy future.</t>
  </si>
  <si>
    <t>Women's Network for Unity (WNU) was established in 2002 and officially registered in 2004 as a collective of Phnom Penh based sex workers comprised of women, men, and transgender members. Through an active network of approximately 5,000 volunteer members in 13 provinces, the collective is the only sex-worker led group that seeks to advance human rights, to improve attitudes toward healthcare and approaches toward HIV/AIDS prevention, and to seek educational opportunities for the children of sex workers. The group engages in policy and advocacy related to women's and children's rights, and provides direct assistance, legal referral, and literacy program for members and their children. Trainers lead workshops on women's health and community organizing, and WNU staff extend its outreach services to four drop in centers in four strategic nightlife areas and transport hubs including Svay Pak and the railway station in and near Phnom Penh. where sex workers congregate. WNU frequently engages health care workers and law enforcement to educate them about the human rights of sex workers. Through this program, WNU was instrumental in negotiating with several hospitals and clinics to request free health care services for its members. Keo Tha, the director, was born in Battambang province.</t>
  </si>
  <si>
    <t>Women's Network for Unity (WNU) runs an nonformal school for children of sex workers in Svay Pak, a Cambodian and Vietnamese populated area 11 kilometers outside of Phnom Penh famous for its assortment of karaoke, nightclubs, and brothels. Children and youth, ranging in age from 6 to 15, attend the school five days per week, learning basic education courses in Khmer, English, math, and creative dance and arts to build confidence. The school equips students who are too old to attend the appropriate grade level with basic education and whenever possible, WNU team assists children in enrolling in government sponsored public schools. To date, WNU has enrolled more than 200 students into five mainstream public schools since the educational project started in 2006. As a means of capacity building and income generation, WNU assigns two staff and a primary school teacher to train, encourage, and provide ongoing feedback to illiterate sex workers who later serve as teachers in the informal schools. To supplement the basic curriculum, WNU partners with local community based organizations to provide English and dance lessons. GFC's grant will be used to support the informal education program for approximately 125 children of sex workers in the upcoming year.</t>
  </si>
  <si>
    <t>UNAIDS and UNFPA</t>
  </si>
  <si>
    <t>Tactical Technology Collective</t>
  </si>
  <si>
    <t>11050</t>
  </si>
  <si>
    <t>Women's Education for Advancement and Empowerment (WEAVE) was established in 1990 along the Thailand- Burma border to ensure that displaced Burmese women and children possess sufficient education and skills to allow them to fully participate in the future development of their own communities. Working inside the refugee camps, WEAVE helps community-based organizations formed by local women to develop programs and services for women and children and to strengthen services such as healthcare, programs on income generation and alternative livelihoods, and early childhood development. WEAVE is an active member of the Committee for Coordination of Services to Displaced Persons in Thailand, a coalition of over 19 humanitarian NGOs along the border.
Targeting over 4,000 children between the ages of 2 and 7, WEAVE's comprehensive early childhood development program works with preschools in and around refugee camps along the Thailand-Burma and China-Burma borders to ensure that refugee children receive essential support during their formative years. The organization emphasizes inclusive education, particularly for disabled children, and engages entire communities in the implementation of its program, encouraging greater responsibility among local education committees and strengthening the capacity of women's organizations to manage their own programs. WEAVE provides curriculum building and training, development of children's materials, teacher aids, and parental training, and it works with local women's groups to ensure that the curriculum bridges the transition from preschool to primary school. WEAVE also publishes children's books and informational materials on childcare and health in multiple languages to reach out to diverse stakeholders in the camps.
With GFC's 2010 grant, WEAVE supported 404 children in its early childhood development program in one refugee camp, and 96 percent of the children consistently attended classes. Of the 125 children enrolled in the final level of the program, 108 successfully completed the preschool curriculum and transitioned to kindergarten. In addition to receiving a quality education, children were given a daily nutritious meal to increase their social, physical, and cognitive development. Due to this program, 95 percent of WEAVE's preschool students had a healthy nutritional status. To continue to build the capacity of preschool teachers, WEAVE provided 155 teachers with stipends, training, and mentoring. WEAVE also conducted five workshops for teacher trainers and parent educators, preparing attendees to educate their peers about early childhood development, children's rights, classroom and behavior management, child protection, and simple project proposal and business plan writing. At the organizational level, WEAVE updated its accounting software, conducted strategic planning, reviewed its manual of operations, drafted an HIV/AIDS workplace policy, and revised its management structure. This final program grant to WEAVE will provide operational support for WEAVE's early childhood development program.</t>
  </si>
  <si>
    <t>Number of children who successfully complete preschool and transition to kindergarten</t>
  </si>
  <si>
    <t>682.04</t>
  </si>
  <si>
    <t>WEAVE trains community preschool teachers, offers curriculum development assistance, and operates early childhood development centers serving displaced Burmese children in refugee camps on the Thai-Burma border, in addition to providing child development trainings for parents.</t>
  </si>
  <si>
    <t>Our grant supports WEAVE's early childhood development program for children aged 2 to 7, which includes parental training and training for teachers on curriculum building and learning-material development in refugee-camp-based preschool learning centers.</t>
  </si>
  <si>
    <t>Political and civil unrest in Burma has caused many Burmese families, particularly ethnic minorities, to flee to Thailand and other neighboring countries in search of safety, economic opportunities, and a better life. Most of these displaced people are relegated to semi-permanent refugee camps on the Thailand-Burma border. Due to the highly politicized nature of the refugee problem, not only are humanitarian relief agencies discouraged from working in the camps, but community-based organizations that serve the refugee population are often hampered by government prohibitions and bureaucratic obstacles. It is difficult for refugees to find jobs because of their unregistered and illegal status. With chronic unemployment and insufficient access to social services such as education and healthcare, a generation of Burmese refugees is growing up without any means to take responsibility for their own well-being.</t>
  </si>
  <si>
    <t>Women's Education for Advancement and Empowerment (WEAVE) was established in 1990 along the Thailand- Burma border to ensure that displaced Burmese women and children possess sufficient education and skills to allow them to fully participate in the future development of their own communities. Working with communities inside the refugee camps, WEAVE helps community-based organizations formed by local women to develop programs and services for women and children. Through its work with community groups to strengthen services such as healthcare, programs on income generation and alternative livelihoods, and early childhood development, WEAVE serves over 4,000 children. WEAVE is an active member of the Committee for Coordination of Services to Displaced Persons in Thailand (CCSDPT), a coalition of over 19 humanitarian NGOs along the border.</t>
  </si>
  <si>
    <t>Targeting children between the ages of 2 and 7, WEAVE's comprehensive early childhood development program works with preschools in and around refugee camps along the Thai-Burma and China-Burma borders to ensure that refugee children receive essential support during their formative years. The organization emphasizes inclusive education, particularly for disabled children, and engages entire communities in the implementation of its program; encouraging greater responsibility among local education committees; and strengthening the capacity of women's organizations to manage their own programs. WEAVE provides curriculum building and training, development of children's materials, teacher aids, and parental training, and it works with local women's groups to ensure that the curriculum bridges the transition from preschool to primary school. WEAVE also publishes children's books and informational materials on childcare and health in multiple languages to reach out to diverse stakeholders in the camps.</t>
  </si>
  <si>
    <t>In year 7, WEAVE sent staff to trainings and revised its management structure, improving its HR capacity. WEAVE's high ML&amp;E self-assessment reflects its system of weekly observation and feedback on teacher performance.</t>
  </si>
  <si>
    <t>Refugee International, Japan</t>
  </si>
  <si>
    <t>US/Japan</t>
  </si>
  <si>
    <t>682.03</t>
  </si>
  <si>
    <t>Women's Education for Advancement and Empowerment (WEAVE) was established in 1990 along the Thailand- Burma border to ensure that displaced Burmese women and children possessed sufficient education and skills to allow them to fully participate in the future development of their own communities. Working with these communities inside the refugee camps, WEAVE helps community-based organizations formed by local women to develop programs and services for women and children. It works with community groups to strengthen services such as healthcare, programs on income generation and alternative livelihoods, and early childhood development. WEAVE is an active member of the Committee for Coordination of Services to Displaced Persons in Thailand (CCSDPT), a coalition of over 19 humanitarian NGOs along the border.</t>
  </si>
  <si>
    <t>Targeting children between the ages of 2 and 7, WEAVE's comprehensive early childhood development program works with preschool learning centers in the refugee camps to ensure that the children receive essential support during their formative years. The organization emphasizes inclusive education, particularly for disabled children, and engages entire communities in the implementation of its program; encourages greater responsibility among local education committees; and strengthens the capacity of women's organizations to manage their own programs. WEAVE provides curriculum building and training, development of children's materials, teacher aids, and parental training. It also works with local women's groups to ensure that the curriculum bridges the transition from preschool to primary school. Children's books and informational materials on childcare and health are published in a variety of languages to reach out to the different groups in the camps.</t>
  </si>
  <si>
    <t>WEAVE uses a formula to compute the average number of children served.</t>
  </si>
  <si>
    <t>GFC is seeking clarification on the M&amp;E section of the OCI.</t>
  </si>
  <si>
    <t>GFC is seeking clarification on the budget.</t>
  </si>
  <si>
    <t>Amy Mahan</t>
  </si>
  <si>
    <t>EMpower/Refugee International, Japan</t>
  </si>
  <si>
    <t>10569</t>
  </si>
  <si>
    <t>10719</t>
  </si>
  <si>
    <t>Words Beats &amp; Life</t>
  </si>
  <si>
    <t>Founded in 2002 by Mazi Mutafa, then a student and DJ, Words Beats &amp; Life (WBL) uses a unique approach to transform communities through hip-hop culture. The organization, which grew out of a hip-hop conference, began by publishing DC's first hip-hop journal and then turned its focus toward youth and community development, particularly in Ward 7. While only 12 percent of DC's population resides in this ward, 20 percent of the city's violent crimes are committed there. Although statistics on poverty, crime, and lack of resources paint a bleak picture, children and youth often find outlets for self-expression and community building through hip-hop music, dance, and graffiti arts. WBL believes that appreciating and communicating through the culture of hip-hop in many ways validates these youth. WBL staff and youth ambassadors jointly develop programs, including the DC Urban Arts Academy, which provides comprehensive arts-based educational activities for 150 at-risk children and youth aged 5 to 23. In 2009, WBL won Lehrman Foundation's Impact Award, which recognizes and supports outstanding nonprofits that are making an extraordinary difference in DC.
Since the beginning of GFC's funding in 2007, WBL has experienced tremendous expansions and contractions in its budget. WBL's budget grew from $77,000 in 2007 to $409,000 in 2010-a 430 percent increase. WBL underwent a comprehensive strategic planning process in 2008-2009 with the assistance of a pro bono volunteer from Booz Allen Hamilton, which was leveraged by GFC. As a result, WBL made major strides in strengthening its organizational capacity and cut back the number of programming sites in order to better focus on deepening its impact. WBL has reached a point in its organizational life cycle that establishing credit, building a reserve, organizing individual donor campaigns, and owning property are the next steps being considered in order to move the organization towards sustainability.</t>
  </si>
  <si>
    <t>2007: 10,000 USD in program support
2008: 11,000 USD in program support
	  195 USD in opportunity support
2009: 12,000 USD in program support
              1,500 USD in opportunity support
2010: 14,000 in program support</t>
  </si>
  <si>
    <t>1901.03</t>
  </si>
  <si>
    <t>WBL aims to transform communities through hip-hop culture and provides job training and enterprise support to prepare youth for employment.</t>
  </si>
  <si>
    <t>Our grant supports WBL's DC Urban Arts Academy, which offers arts-based educational activities such as break dancing and DJing, as well as field trips and discussion groups, for at-risk children and youth aged 5 to 23 living in some of the city's poorest neighborhoods.</t>
  </si>
  <si>
    <t>Children in southeastern Washington, DC, face a vastly different world from those living downtown across the Anacostia River. Four in five children are born to single mothers, and one in four to teenage mothers. While only 12 percent of the population resides in this ward, 20 percent of the city's violent crimes are committed here. Ward 7 has one of the city's highest infant mortality rates and the second-largest number of public housing units, accommodating one-third of DC residents living in public housing. Most of the public schools are woefully under-resourced and cannot provide extracurricular activities. Although statistics on poverty, crime, and lack of resources paint a bleak picture, children often find outlets for self-expression and community building through hip-hop music, dance, and graffiti arts.</t>
  </si>
  <si>
    <t>Founded in 2002 by Mazi Mutafa, then a student and DJ, Words Beats &amp; Life (WBL) uses a unique approach to transform communities through hip-hop culture. The organization, which grew out of a hip-hop conference, began by publishing DC's first hip-hop journal and then turned its focus toward youth and community development. Since hip-hop reflects the realities and worldview of many youth in Ward 7, WBL believes that appreciating and communicating through the culture of hip-hop in many ways validates these youth. Staff and youth ambassadors jointly develop programs, which include the DC Urban Arts Academy, a university project that sends advanced students to work as instructors for DC-area workshops, and a business incubator that includes job training and microenterprise support. Believing that students in Ward 7 require not only cultural exposure but practical job skills, WBL nurtures skills that prepare youth for employment. WBL gives students and parents tools to build safe, healthy, sustainable communities where education, creativity, opportunity, and ownership are core values.</t>
  </si>
  <si>
    <t>The DC Urban Arts Academy provides comprehensive arts-based educational activities for 150 at-risk children and youth aged 5 to 23. Hip-hop is used as a paradigm through which to teach by connecting actual student interest to school curriculum. Through courses (including DJing, break dancing, fashion, and graffiti), service projects, field trips, discussion groups, tutoring, and mentoring, youth are prepared to complete their education and encouraged to pursue post-secondary studies. These courses are led by some of DC's most accomplished graffiti muralists, dancers, and DJs, and the teachers and academy staff play a pivotal role in cultivating a love of learning among students. By connecting graffiti to other visual arts traditions, the academy links art history to urban art. By studying rap lyrics, hip-hop is placed into a larger American literary tradition where the words of artists like Tupac are compared to revered poets like Langston Hughes.</t>
  </si>
  <si>
    <t>To ensure programming efforts did not exceed capacity, WBL cut back from five sites to two last year, therefore serving fewer beneficiaries.</t>
  </si>
  <si>
    <t>As a result of its 2008-2009 strategic planning process, WBL has become more aware of its actual organizational capacity. The decreases in scores from year 3 to year 4 reflect this greater awareness and show that year 3 scores may have been inflated.</t>
  </si>
  <si>
    <t>DC Youth Investment Trust Corporation</t>
  </si>
  <si>
    <t>Nathan Cummings Foundation</t>
  </si>
  <si>
    <t>1332.04</t>
  </si>
  <si>
    <t>Yanapanakusun</t>
  </si>
  <si>
    <t>Yanapanakusun helps girls working as domestic servants in Peru to access education, connect with their families and communities of origin, and build their self-esteem in order to reclaim their lives.</t>
  </si>
  <si>
    <t>Our grant supports programs that provide child domestic workers with temporary and longer-term shelter, formal education, healthcare, and legal identification, and programs that reinforce their self-esteem, cultural identity, and understanding of their rights.</t>
  </si>
  <si>
    <t>Despite a relatively high per capita income, Peru manifests serious inequality of opportunity in education, employment, and overall standard of living. According to UNDP, over half the population lives below the poverty line. Child labor is legal for those as young as 12 and tolerated even for much younger children. Rural indigenous girls are particularly marginalized and vulnerable, with an astonishing 90 percent poverty rate and a 65 percent illiteracy rate. Many of these girls are sent by their families to the cities to live and work as domestic servants in the homes of better-off families, theoretically in return for a better standard of living and the opportunity to escape poverty. In practice, however, these girls often end up in slavery-like conditions, working seven days a week from morning to night, suffering physical and often sexual abuse, and lacking the ability to study or even to leave the house. Some are as young as 5 years old.</t>
  </si>
  <si>
    <t>Founded in 2001, Yanapanakusun helps girls working as domestic servants to reclaim their lives by providing temporary and longer-term shelter, formal education, healthcare, legal identification, and programs that reinforce their self-esteem, cultural identity, and understanding of their human rights. Yanapanakusun first engages the girls through street outreach near neighborhood trash bins, since many girls are only allowed to leave the house when taking out the trash. Whenever possible, Yanapanakusun helps the girls return to-or at least reestablish contact with-their families and communities of origin. The organization also broadcasts a radio program and engages in various other advocacy activities to increase awareness of and bring attention to the problem of domestic servitude. Yanapanakusun is partially self-financed by the operation of a small bed-and-breakfast and a responsible tourism agency. Founder and director Vittoria Savio has worked on behalf of domestic workers in Peru for nearly three decades.</t>
  </si>
  <si>
    <t>Yanapanakusun's support center provides lodging, services, and food for 30 girls aged 9 to 20 who are domestic workers and need a place to stay. Each Sunday, the center offers classes to 180 girls, teaching them life skills and helping them to develop individual life plans that evaluate their strengths, interests, and abilities and that identify skills and resources still to be acquired. The girls' personal and professional development plans include specific actions to be taken, and staff at the center monitor the girls' progress and provide support and encouragement. The support center is led by an educator/social worker who not only works directly with the girls but also connects them to external contacts and resources that might be useful. The center also founded a socially responsible travel agency that provides the girls with an alternative source of income and a chance to expand their skills and their knowledge of Peruvian history and culture.</t>
  </si>
  <si>
    <t>Terre des Homme</t>
  </si>
  <si>
    <t>Oberle Foundation</t>
  </si>
  <si>
    <t>Invisible Children of the Andes</t>
  </si>
  <si>
    <t>Lucicate</t>
  </si>
  <si>
    <t>11122</t>
  </si>
  <si>
    <t>Founded in 2001, Yanapanakusun helps girls working as domestic servants to reclaim their lives by providing temporary and longer-term shelter, formal education, healthcare, legal identification, and programs that reinforce their self-esteem, cultural identity, and understanding of their human rights. Whenever possible, Yanapanakusun helps the girls return to-or at least reestablish contact with-their families and communities of origin. The organization also broadcasts a radio program and engages in various other advocacy activities to increase awareness of and bring attention to the problem of domestic servitude. Yanapanakusun is partially self-financed by the operation of a hostel and a socially responsible tourism agency.
A GFC partner since 2006, Yanapanakusun has firmly established itself as a leader in supporting the rights of young domestic laborers in Peru. The organization's budget has more than doubled since 2006, from $160,780 to $377,500 in 2011. Its programs have expanded to include community outreach in villages with high levels of children migrating to participate in domestic work as well as a night-school program which assists domestic workers in continuing their education and offers opportunities for vocational training and skill development. Yanapankusun hosted the first GFC Knowledge Exchange in South America at their hostel in 2007, received an Organizational Development award to work on long-term strategic planning in 2008, and participated in the 2010 Knowledge Exchange in Brazil. The organization also received two emergency grants to assists families affected by an earthquake in 2008 and severe flooding in 2010. Yanapankusun benefited from targeted GFC leverage, and will receive a major international award to be announced in spring 2012. The organization plans to expand both its support home program and its social business to Puno, a nearby town with high levels of young children working as domestic servants and a strong tourism industry.</t>
  </si>
  <si>
    <t>2007	$6,000	Program Grant
	2008	$9,000	Program Grant
	$2,500	Emergency Grant
	$10,000	Organizational Development Award
	2009	$11,000	Program Grant
	2010	$12,000	Program Grant
	$2,000	Emergency Grant
	2011	$12,000	Program Grant
	2012	$21,000	Program Grant</t>
  </si>
  <si>
    <t>1332.03</t>
  </si>
  <si>
    <t>Founded in 2001, Yanapanakusun helps girls working as domestic servants to reclaim their lives by providing temporary and longer-term shelter, formal education, healthcare, legal identification, and programs that reinforce their self-esteem, cultural identity, and understanding of their human rights. Yanapanakusun first engages the girls through street outreach near neighborhood trash bins, since many girls are only allowed to leave the house when taking out the trash. Whenever possible, Yanapanakusun helps the girls return to-or at least reestablish contact with-their families and communities of origin. The organization also broadcasts a radio program and engages in various other advocacy activities to increase awareness of and attention to the problem of domestic servitude. Yanapanakusun is partially self-financed by the operation of a small bed-and-breakfast anda responsible tourism agency. Founder and director Vittoria Savio has worked on behalf of domestic workers in Peru for nearly three decades.</t>
  </si>
  <si>
    <t>Yanapanakusun's support center provides lodging, services, and food for 25 girls aged 9 to 20 who are domestic workers and need a place to stay. Each Sunday, the center offers classes to 180 girls, teaching them life skills and helping them to develop individual life plans that evaluate their strengths, interests, and abilities and that identify skills and resources still to be acquired. The girls' personal and professional development plans include specific actions to be taken, and staff at the center monitor the girls' progress and provide support and encouragement. The support center is led by an educator/social worker who not only works directly with the girls but also connects them to external contacts and resources that might be useful. The center also founded a socially responsible travel agency that provides the girls with an alternative source of income and a chance to expand their skills and their knowledge of Peruvian history and culture.</t>
  </si>
  <si>
    <t>Terre de Homme</t>
  </si>
  <si>
    <t>10413</t>
  </si>
  <si>
    <t>11816</t>
  </si>
  <si>
    <t>Yayasan Anak Akar</t>
  </si>
  <si>
    <t>Child Workshop Foundation</t>
  </si>
  <si>
    <t>teacher salaries, materials for the media education program, and general operating support.</t>
  </si>
  <si>
    <t>Yayasan Anak Akar teaches children to respect one another and strives to create a safe space to ensure the physical and emotional well-being of marginalized children, specifically those living in slums, near garbage dumps, and on the streets.</t>
  </si>
  <si>
    <t>GFC supports Yayasan Anak Akar's media education program, which utilizes media and audiovisual components to allow marginalized children aged 7 to 18 to tell their stories in their own words, providing an outlet for the children to share their experiences while teaching them skills that can be used to generate income.</t>
  </si>
  <si>
    <t>Yayasan Anak Akar has maintained its commitment to creative education for marginalized children under fluctuating funding circumstances. The organization's core budget has remained small throughout its funding relationship with GFC, reaching its peak in years 3 and 4 due to restricted project funding from institutional donors and decreasing sharply in year 5 due to the end of that funding. Yayasan Anak Akar has maintained its core programming despite this decrease in funding by increasing its income-generating activities and mobilizing support from individual donors and local businesses. Its programming was strengthened by a GFC Adobe Youth Voices technology grant, which deepened the organization's youth media training program. GFC will work to provide targeted value-added services to improve the organization's resource mobilization capacity and prepare Yayasan Anak Akar for exit during this final year of funding.</t>
  </si>
  <si>
    <t>Percentage of program participants with improved vocational skills</t>
  </si>
  <si>
    <t>Permata Bank</t>
  </si>
  <si>
    <t>11339</t>
  </si>
  <si>
    <t>teacher salaries, educational materials for the media education program, and general operating support.</t>
  </si>
  <si>
    <t>Our grant supports Yayasan Anak Akar's media education program, which utilizes media and audiovisual components to allow marginalized children aged 7 to 18 to tell their stories in their own words, providing an outlet for the children to share their experiences while teaching them skills that can be used to generate income.</t>
  </si>
  <si>
    <t>Yayasan Anak Akar has grown its budget slowly but steadily during GFC's funding, from $16,455 in the first year of funding to $59,045 this past year, by increasing its income generation activities and expanding its individual donor base. GFC will prepare for exit with concentrated leverage efforts and discretionary grants to improve the organization's resource mobilization capabilities.</t>
  </si>
  <si>
    <t>Tupperware Indonesia</t>
  </si>
  <si>
    <t>Adobe Youth Voice/Global Fund for Children</t>
  </si>
  <si>
    <t>10665.01</t>
  </si>
  <si>
    <t>Yayasan Anak Akar (formerly Sanggar Anak Akar) teaches children to respect one another and strives to create a safe space to ensure the physical and emotional well-being of marginalized children, specifically those living in slums, near garbage dumps, and on the streets.</t>
  </si>
  <si>
    <t>Our grant supports Yayasan Anak Akar's media education program, which utilizes media and audiovisual components to allow marginalized children and youth to tell their stories in their own words, providing an outlet for children to share their experiences and also teaching them skills that can be used to generate income.</t>
  </si>
  <si>
    <t>In Indonesia, an estimated 2 million children remain out of school. Despite the Compulsory Basic Education Program implemented by the government, only 4 percent of the national budget is allocated to education, leaving many families without the means for their children to complete the full nine years of schooling. A large number of children in poor communities are unable to afford the costs of education, and because they are further burdened with the need to economically contribute to their families, they are often also deprived of a healthy space in which to play and grow. Moreover, the traditional "talk and chalk" method of teaching leaves students unmotivated and disengaged. This further marginalizes and disenfranchises poor and vulnerable youth. Lacking access to developmental and stimulating learning environments, many children remain out of school and begin working in the informal sector, with little opportunity to break this cycle.</t>
  </si>
  <si>
    <t>Yayasan Anak Akar focuses on teaching children to respect one another, and the organization strives to create a safe space for the physical and emotional well-being of marginalized children, targeting those between the ages of 7 and 18 living in slums, near garbage dumps, and on the streets of Jakarta. Yayasan's programs follow an innovative educational model that allows children to explore their own creative potential, integrating literacy skills, music, arts and culture, media and journalism, and skills development in areas like handicrafts, computers, and leadership. Yayasan views education as the creation of a cultural movement, one that gives children the opportunity to be a part of the community they develop. Ibe Karyanto, Yayasan's founder, was awarded an Ashoka fellowship in 2005.</t>
  </si>
  <si>
    <t>Yayasan's education curriculum for marginalized children and youth includes a media and audiovisual component that allows the children to tell their stories in their own words. By developing writing and audiovisual skills, children and youth between 7 and 18 years of age are able to create their own newsletters, films, and videos to share. This curriculum focuses on two components: the first is conceptual, assisting children in developing their skills and stories; the second is functional, allowing them to turn their ideas into something concrete, culminating in a piece of documentary work. The individual films produced by the students are shown in a year-end festival for the public. This curriculum not only provides an outlet for children to share their experiences but also teaches them skills that can be used to generate income.</t>
  </si>
  <si>
    <t>In year 4, Yayasan secured funding from two new donors and was able to raise its expenditures accordingly.</t>
  </si>
  <si>
    <t>Tupperware</t>
  </si>
  <si>
    <t>Pelita Harapan International School</t>
  </si>
  <si>
    <t>10665</t>
  </si>
  <si>
    <t>Our grant supports Yayasan Anak Akar's media education program, which utilizes media and audiovisual components to allow youth to tell their stories in their own words.</t>
  </si>
  <si>
    <t>In Indonesia, an estimated 2 million children remain out of school. Despite the Compulsory Basic Education Program implemented by the government, only 4 percent of the national budget is allocated to education, leaving many families without the means for their children to complete the full nine years of schooling. A large number of children in poor communities are unable to afford the costs of education and, further burdened with the need to economically contribute to their families, are often deprived of a healthy space in which to play and grow. Moreover, the traditional "talk and chalk" method of teaching leaves students unmotivated and disengaged. This further marginalizes and disenfranchises poor and vulnerable youth. Lacking access to developmental and stimulating learning environments, many children remain out of school and begin working in the informal sector, with little opportunity to break the cycle.</t>
  </si>
  <si>
    <t>Sanggar Anak Akar focuses on teaching children to respect one another, and the organization strives to create a safe space for the physical and emotional well-being of marginalized children, targeting those between the ages of 7 and 18 living in slums, near garbage dumps, and on the streets of Jakarta. Sanggar's programs follow an innovative educational model that allows children to explore their own creative potential, integrating literacy skills, music, arts and culture, media and journalism, and skills development in areas like handicrafts, computers, and leadership. Sanggar views education as the creation of a cultural movement, one that gives children the opportunity to be a part of the community they develop. Following the devastating earthquake in Yogyakarta in 2006, Sanggar began a new program to support youth affected by the tragedy. Ibe Karyanto, Sanggar's founder and advisor, was awarded an Ashoka fellowship in 2005.</t>
  </si>
  <si>
    <t>Sanggar's education curriculum for marginalized children and youth includes a media and audiovisual component that allows the children to tell their stories in their own words. By developing writing and audiovisual skills, children and youth between 7 and 18 years of age are able to create their own newsletters, films, and videos to share. This curriculum focuses on two components: the first is conceptual, assisting children in developing their skills and stories; the second is functional, allowing them to turn their ideas into something concrete, culminating in a piece of documentary work. The individual films produced by the students are shown in a year-end festival for the public. This curriculum not only provides an outlet for children to share their experiences but also teaches them skills that can be used to generate income.</t>
  </si>
  <si>
    <t>General Electric</t>
  </si>
  <si>
    <t>13346</t>
  </si>
  <si>
    <t>Yayasan Mitra ImaDei</t>
  </si>
  <si>
    <t>ImaDei Friends Foundation</t>
  </si>
  <si>
    <t>Alison Gardy (92nd Street Y, US)</t>
  </si>
  <si>
    <t>GFC supports the child domestic worker program, which provides education and vocational and life skills training to girls aged 13 to 19 who are domestic workers, increasing their ability to leave domestic work and expanding their future opportunities.</t>
  </si>
  <si>
    <t>ImaDei continues to thrive, even though political instability and terrorist attacks in the past year created a challenging environment for its work. There was a shift in program areas in the last year due to some challenges but they continued to reach a good number of their beneficiaries also noting that there was a shift in targetrs (from child domestic workers to informal child laborers given positive developments in the legal environment for the former). Key initiatives include vocational trainings; life-skill training, raising awareness about the conditions of child labors in the local context.  ImaDei’s executive director presented on domestic worker empowerment at the Making Cents conference in October 2016, which was held in Washington, DC. GFC took this opportunity to introduce her to potential donors in the US. ImaDei’s membership in networks such as JARAK (Network of Indonesian Child Labor NGOs) and participation in networking events through the International Labor Organization have helped it gain visibility at the national and regional levels. GFC has also been proactive at suggesting some improvements to ImaDei's livelihood program designs after a visit in February 2017. GFC has also provided supplementary support for Ima Dei's  strategic planning process given organizational and contextual transitions.</t>
  </si>
  <si>
    <t>The number served went down as the community center closed in December and ImaDei had to graduate the last group of program participants without bringing in any new additions. New beneficiary numbers will be available once the new center is functional.</t>
  </si>
  <si>
    <t>Percentage of program participants who successfully completed a nonformal education course</t>
  </si>
  <si>
    <t>Due to government requirements and approval processes, there was a delay in implementing the previous year’s grant, and therefore an extension was granted. Last year’s primary grant will therefore overlap with this year’s primary grant and can be considered complementary.</t>
  </si>
  <si>
    <t>UN/Indonesia</t>
  </si>
  <si>
    <t>13052</t>
  </si>
  <si>
    <t>rent, salaries, and program costs.</t>
  </si>
  <si>
    <t>Yayasan Mitra ImaDei works for gender justice and advances the human rights of marginalized groups, especially women, through advocacy, gender sensitivity trainings, organization of adult domestic workers, and advocacy for and direct services to adolescent girls engaged in domestic work.</t>
  </si>
  <si>
    <t xml:space="preserve">There were significant shifts in programming for ImaDei in the past year. Positive developments in the Indonesian context allowed child domestic workers to go back to school and be less vulnerable to abuse. This led to ImaDei shifting its beneficiary focus to a broader range of child laborers and shifting its programmatic focus from supporting the primary education equivalency program (now supported by the government) to more vocational training in order to address the livelihood needs of the children and their families. ImaDei also moved its support center to a new location where it could serve more of these children. To complement ImaDei’s vocational training component, GFC has had discussions with the organization about providing venues for collectively organizing those who are trained in livelihood activities, instead of just seeking direct individual employment for them. This would put a higher premium on empowerment as well as broaden livelihood opportunities. ImaDei has had to deal with a significant budget decrease due to the loss of funding from ILO. While ImaDei is in discussions with ILO about the possibility of future funding, ILO’s withdrawal resulted in a decrease in the number of children served last year, as ImaDei’s awareness-raising and community-organizing interventions ended without ILO’s support.  </t>
  </si>
  <si>
    <t>The ILO program that ImaDei partcipated in from 2013 to 2015 ended which decreased the number of children served. The organization is slowly increasing its numbers served while focusing on advocacy efforts for domestic workers.</t>
  </si>
  <si>
    <t>Catholic Church</t>
  </si>
  <si>
    <t>Individuals and Members</t>
  </si>
  <si>
    <t>12773</t>
  </si>
  <si>
    <t>ImaDei continues to thrive, even though political instability and terrorist attacks in the past year created a challenging environment for its work. ImaDei’s executive director presented on domestic worker empowerment at the Making Cents conference in October, which was held in Washington, DC. GFC took this opportunity to introduce her to potential donors in the US. ImaDei’s membership in networks such as JARAK (Network of Indonesian Child Labor NGOs) and participation in networking events through the International Labor Organization have helped it gain visibility at the national and regional levels.</t>
  </si>
  <si>
    <t>The ILO program that ImDei participated in from 2013 to 2015 ended, so ImaDei could only work directly with the children attending programs at its centers. Additionally, there has been a decrease in workers at the centers as ImaDei ramps up its advocacy.</t>
  </si>
  <si>
    <t>ImaDei focused on strengthening its ML&amp;E capacity in the past year, which is reflected in its OCI score for that category.</t>
  </si>
  <si>
    <t>Since the ILO funding for ImaDei has ended, GFC is now the primary source of funding for the organization. We will work to connect ImaDei with other partners in the coming year.</t>
  </si>
  <si>
    <t xml:space="preserve">ILO </t>
  </si>
  <si>
    <t>12389</t>
  </si>
  <si>
    <t>rent, utilities, salaries, and program costs.</t>
  </si>
  <si>
    <t>Despite Indonesia’s political instability and a leadership change at the organization, ImaDei earned recognition at the national and regional levels this past year. The current executive director is one of ImaDei’s founders and a lifelong activist; she will guide the organization through the search for a new director. The organization presented at Asia-Pacific regional workshops organized by the ILO and other NGOs on issues ranging from trade union engagement to forming effective government partnerships. ImaDei’s membership in networks such as JALA-PRT (National Network for the Protection of Domestic Workers) and JARAK (Network of Indonesian Child Labor NGOs) strengthened its advocacy and visibility. ImaDei published a children’s book written by the child domestic workers that it organizes, and continued its innovative theater productions featuring performances written and performed by youth from its two centers. ImaDei set up a website this past year and continues to strategize about ways to enhance its financial planning. GFC will continue to provide capacity-building support and seek leverage opportunities for the organization.</t>
  </si>
  <si>
    <t>The reduction in the number served is a result of the end of ILO funding, which supported a children’s conference that reached a large number of children.</t>
  </si>
  <si>
    <t>Two large grants ended this past year, which led to a decreased budget.</t>
  </si>
  <si>
    <t>CMC</t>
  </si>
  <si>
    <t>12020</t>
  </si>
  <si>
    <t>rent, staff salaries, and administrative expenses, as well as for transportation, capacity-building workshops, and educational materials for the child domestic worker program.</t>
  </si>
  <si>
    <t xml:space="preserve">Yayasan Mitra ImaDei works for gender justice and equality and advances the human rights of marginalized groups, especially women, through advocacy, gender sensitivity trainings, organization of adult domestic workers, and advocacy for and direct services to adolescent girls engaged in domestic work. </t>
  </si>
  <si>
    <t xml:space="preserve"> 
    </t>
  </si>
  <si>
    <t>After a reduction in funding from its largest donor in year 1, ImaDei held its reduced budget steady last year. GFC will continue to monitor the situation and support ImaDei’s efforts to diversify its funding sources.</t>
  </si>
  <si>
    <t>INA</t>
  </si>
  <si>
    <t>CGF</t>
  </si>
  <si>
    <t>Jakarta Archbishop</t>
  </si>
  <si>
    <t>Fees of consultation, facilitation</t>
  </si>
  <si>
    <t>11557</t>
  </si>
  <si>
    <t>Yayasan Mitra ImaDei works for gender justice and equality and advances the human rights of marginalized groups, especially women, through advocacy, gender sensitivity trainings, organization of adult domestic workers, and advocacy for and direct services to adolescent girls engaged in domestic work.</t>
  </si>
  <si>
    <t>ImaDei's budget decrease last year was mainly due to a reduction in the size of a grant from the ILO, its largest donor, and to a delay in the disbursement of the grant. GFC will monitor the situation and support ImaDei's efforts to diversify its funding sources.</t>
  </si>
  <si>
    <t>Menseen en Missie</t>
  </si>
  <si>
    <t>Dutch</t>
  </si>
  <si>
    <t>international</t>
  </si>
  <si>
    <t>Bishop of Jakarta</t>
  </si>
  <si>
    <t>Primark</t>
  </si>
  <si>
    <t>Care International, ILO ( in 2009)</t>
  </si>
  <si>
    <t>11185</t>
  </si>
  <si>
    <t>ImaDei works for gender justice and equality and advances the human rights of marginalized groups, especially women, through advocacy, gender sensitivity trainings, organization of adult domestic workers, and advocacy for and direct services to adolescent girls engaged in domestic work.</t>
  </si>
  <si>
    <t>Our grant supports the child domestic worker program, which provides education and vocational and life skills training to girls aged 13 to 19 who are domestic workers, increasing their ability to leave domestic work and expanding their future opportunities.</t>
  </si>
  <si>
    <t>Often living within their employer's home, child domestic workers (CDW) are isolated and vulnerable to abuse. Human Rights Watch estimates that there are 1.5 million CDW in Indonesia, most of whom work 14 to 18 hours a day seven days a week, precluding them from attending school. These children are still ignored by the Indonesian government, and are excluded along with all domestic workers from the basic labor rights afforded by the nation's labor code.</t>
  </si>
  <si>
    <t>Founded in 2005 and registered in 2007, Mitra ImaDei'a (ImaDei) mission is to struggle for gender justice and equality, enforce human rights for marginal groups (especially women), and to build a progressive Catholic women's movement for equality and justice. As part of their mission to protect the human rights of marginalized women, ImaDei has worked with domestic workers and CDW since 2005 and participates in JALA (a national advocacy network for domestic workers protection), and ARAK (a national coallition of NGOs working on child labor). Executive director Maria Yohanista Erowati worked on child labor projects for the ILO and the Indonesian Government prior to starting ImaDei, and was a 2011 Ford 92nd Street Y Fellow.</t>
  </si>
  <si>
    <t>ImaDei's main programs include advocacy for gender equality, gender sensitivity trainings, organization of adult domestic workers, and advocacy for and direct services to CDW. The CDW program includes two education centers where girls aged 13 to 19 attend vocational and life skills classes for 2 to 3 hours, 1 to 3 times a week. Each vocational course, including sewing, cooking, and handicrafts, lasts from 4 to 6 months. ImaDei also offers alternative learning system courses to help interested CDW pass middle and high school equivalency exams. Between the girls' visits to the center, ImaDei field staff conduct home visits, maintain SMS and phone contact with program participants and alumni, and refers any cases of abuse to its extensive network of NGO partners for legal aid and rehabilitation services.</t>
  </si>
  <si>
    <t>CMC Foundation</t>
  </si>
  <si>
    <t>ILO-IPEC</t>
  </si>
  <si>
    <t>Pemikat Archbishop</t>
  </si>
  <si>
    <t>JALA PRT</t>
  </si>
  <si>
    <t>13303</t>
  </si>
  <si>
    <t>Surakarta</t>
  </si>
  <si>
    <t>Yayasan Sahabat Kapas</t>
  </si>
  <si>
    <t>Kangsure Suroto, director of Yayasan Satu Karsa Karya (Indonesia)</t>
  </si>
  <si>
    <t>Tara Vanacore</t>
  </si>
  <si>
    <t>Working with children and youth in correctional facilities in and around Surakarta and with child and youth ex-offenders, Sahabat Kapas offers psychosocial support, self-development activities such as photography and filmmaking, vocational training, reintegration assistance, and legal services.</t>
  </si>
  <si>
    <t>GFC supports Sahabat Kapas’s needs assessments of incarcerated children, which guide adjustments to existing programs and the development of new ones;  literacy classes, vocational training, and counseling for incarcerated youth and ex-offenders; and capacity-building trainings for prison and government officials.This grant will support salaries and programatic costs including facilitators, meals, transportation and materials.</t>
  </si>
  <si>
    <t xml:space="preserve">The decline in the number of children served is due to a hiatus in the operation of Sahabat Kapas’ community cooperative programs, which are not supported by GFC. The number of incarcerated children supported with funding from GFC remained steady. </t>
  </si>
  <si>
    <t>The decrease in budget is due to a loss of funding for the organization’s community cooperative programs.</t>
  </si>
  <si>
    <t>Public donation</t>
  </si>
  <si>
    <t>UNICEF &amp; SETARA</t>
  </si>
  <si>
    <t>12988</t>
  </si>
  <si>
    <t>salaries, food for incarcerated children, trainer fees, and transportation.</t>
  </si>
  <si>
    <t>GFC supports Sahabat Kapas’s needs assessments of incarcerated children, which guide adjustments to existing programs and the development of new ones;  literacy classes, vocational training, and counseling for incarcerated youth and ex-offenders; and capacity-building trainings for prison and government officials.</t>
  </si>
  <si>
    <t>No baseline OCI available.</t>
  </si>
  <si>
    <t>Women's Empowerment and Child Protection Ministry</t>
  </si>
  <si>
    <t>Ministry of Social Affairs</t>
  </si>
  <si>
    <t>Individual Donation</t>
  </si>
  <si>
    <t>Institutional Donation</t>
  </si>
  <si>
    <t>12705</t>
  </si>
  <si>
    <t>Stigma against children who do not conform to societal norms is a barrier to success for thousands in Indonesia. For many children and youth, especially those from low-income families, "acting out" leads to the extremes of institutionalization or incarceration. The Mental Health Act of 2014 allows a family member or guardian to admit a child or an adult with a psychosocial disability without their consent to a mental health or social care institution, without any judicial review. In these institutions, people with psychosocial disabilities, including children, are routinely forced to take medication or subjected to alternative "treatments." For many children and youth, incarceration is as real a threat as being institutionalized, and the experience just as destructive. Petty crimes such as stealing or fighting often result in a prison sentence. Until the Juvenile Criminal System Law was passed in August 2014, there were few protections in place for incarcerated youth; segregated spaces for children and adults, and educational and recreational activities for children, are just becoming the norm. The 2014 law stipulates a new "diversion" process that includes sessions with the offender, the victims, the family, community leaders, and authorities, with prison being the last resort. According to UNICEF, there were 3,488 children in Indonesian prisons in July 2014; because of this new process, that number had fallen to 2,207 by March 2015.</t>
  </si>
  <si>
    <t>Founded in 2009, Yayasan Sahabat Kapas addresses the needs of children who are facing the legal system, those who are currently incarcerated, and those who have been released from prison. The founder and executive director of Sahabat Kapas is Dian Sasmita, who was previously an advocate in a local NGO that provides services for children in conflict with the law. Meeting with children and youth offenders motivated her to found her own organization. Sasmita has received numerous awards for her leadership of Sahabat Kapas, including the Sarinah and Kartini Awards, given to influential women in Indonesia. The staff includes members trained in advocacy, psychology, and law. Sahabat Kapas works in four detention and correctional facilities around Surakarta, as well as in ten villages, where the organization provides education and resources to children and adults through its community schools. The organization also provides tailored trainings for social workers, government officials, law enforcement personnel, prison officials, policymakers, and academics involved in reforming the juvenile justice system.</t>
  </si>
  <si>
    <t>Sahabat Kapas provides a range of programs in the detention center in Surakarta, the correctional institution in Klaten, youth facilities in Kutoarjo, and ten villages around Surakarta. The children’s assistance program provides counseling sessions, skills training, art activities, and literacy training for two to four hours every one to two weeks. The reintegration assistance program for former child/youth offenders offers intensive counseling three hours per week for one month after their release, in addition to facilitation of educational and entrepreneurial endeavors, and family counseling. The legal aid program provides services for children and their families. In addition, Sahabat Kapas runs community schools that focus on parenting, child protection, and advocacy. Youth are involved in making products such as bags and shirts, which are sold in the local market. This skills-building activity generates income for the organization and is used as an outreach and marketing tool to inform the community about Sahabat Kapas’s work.</t>
  </si>
  <si>
    <t>Sahabat Kapas has demonstrated its ability to mobilize for social change and to strengthen its internal processes, making it a strong partner for GFC. It has strong local as well as national and international networks, and it has gained national recognition for its work. It is poised to gain greater visibility and deepen its collaboration with other actors working on juvenile justice reform. Its approaches are innovative and child-driven; staff involve participants in every step of program design. With the addition of another new partner in spring 2016, GFC will have four partners in Indonesia, including a strong presence outside of the capital. Sahabat Kapas will both contribute to and learn from other partner organizations in the country.</t>
  </si>
  <si>
    <t>Women’s Empowerment and Child Protection</t>
  </si>
  <si>
    <t>13043</t>
  </si>
  <si>
    <t>Yayasan Satu Karsa Karya</t>
  </si>
  <si>
    <t>Foundation for Unity of Will and Action</t>
  </si>
  <si>
    <t>Online Letter of Inquiry</t>
  </si>
  <si>
    <t>teacher trainings, staff salaries, and educational materials.</t>
  </si>
  <si>
    <t>Yayasan Satu Karsa Karya (YSKK) works with marginalized communities to fulfill their social, political, economic, and cultural objectives through women’s microfinance and cooperatives, women’s political empowerment and advocacy, gender education for kindergarten and primary-school students, and community-based early childhood development.</t>
  </si>
  <si>
    <t>GFC supports the early childhood development program, which includes teacher training, parent workshops, supplemental nutrition, and preschools where children aged 3 to 6 prepare to attend primary school by studying basic literacy and numeracy and practicing appropriate classroom behaviors.</t>
  </si>
  <si>
    <t xml:space="preserve">YSKK’s early childhood development (ECD) program continued to improve the children’s literacy, numeracy, and knowledge of appropriate classroom behaviors. Many parents reported that their children were more socially and academically prepared for formal school after their participation. The government also acknowledged the importance of YSKK’s ECD work, as it extended operational support to three YSKK preschools and provided salaries for a majority of the ECD teachers.  YSKK was able to support these extensions without additional budget expenditures through in-kind support from local government, as well as local contributions (such as providing school spaces) from the communities served. This speaks to the local ownership and in long-term sustainability of the YSKK approach. A YSKK staff member participated in the Knowledge Exchange in Nepal last year, which gave her the opportunity to gain cross-regional insights and find a community of peers in South Asia. </t>
  </si>
  <si>
    <t>The significant decrease in the budget is due to the end of projects supported by other donors.</t>
  </si>
  <si>
    <t>The PO is following up with the partner to understand the reported outcome.</t>
  </si>
  <si>
    <t>Program participants who participated in ECD programs</t>
  </si>
  <si>
    <t>USAID / ProRep</t>
  </si>
  <si>
    <t>Terre des Hommes -- Netherland (TdH-NL)</t>
  </si>
  <si>
    <t>Ausaid / MAMPU</t>
  </si>
  <si>
    <t>12704</t>
  </si>
  <si>
    <t>YSKK continues to expand its government partnerships and is working closely with the department of education to ensure that its early childhood development curriculum is in compliance with new regulations. YSKK received an opportunity grant to develop a strategic plan for 2016 to 2019 that would include pre-K teachers in the planning process to empower them to develop their own programs.</t>
  </si>
  <si>
    <t>YSKK engaged three new donors in 2015, leading to the increase in budget.</t>
  </si>
  <si>
    <t>USAID Representative Program</t>
  </si>
  <si>
    <t>US - America</t>
  </si>
  <si>
    <t>12333</t>
  </si>
  <si>
    <t>educator workshop fees, transportation, and materials.</t>
  </si>
  <si>
    <t>This past year, YSKK expanded its visibility through advocacy networks, government partnerships, and social media platforms. YSKK’s model for holistic community development, women’s empowerment, and early childhood education is being replicated by other communities in Java. YSKK participated in a number of national and regional networks, including Civil Society Coalition for the Transformation of Education (KMS TP), Freedom of Information Network Indonesia, and Community Media Network (JMR). It played an advisory role to several governing bodies and policy makers in the education sector, including the education departments of the Sukoharjo district and Surakarta City, along with the Indonesian Ministry of Education and Culture. YSKK organized 30 training workshops for staff and teachers at its early childhood centers in the past year. It also published a book, a policy brief, and various advocacy-oriented materials, using new media. This year, GFC will continue to provide capacity-building and leveraging support to the organization, which has requested targeted assistance in monitoring and evaluation and child protection.</t>
  </si>
  <si>
    <t>The budget increased due to USAID and AusAid grants received to run new programs.</t>
  </si>
  <si>
    <t>AUSAID - Program MAMPU</t>
  </si>
  <si>
    <t>Australian</t>
  </si>
  <si>
    <t>12021</t>
  </si>
  <si>
    <t>staff salaries, teacher and staff training, parent education, and educational materials.</t>
  </si>
  <si>
    <t xml:space="preserve">Yayasan Satu Karsa Karya (YSKK) works with marginalized communities to fulfill their social, political, economic, and cultural objectives through women’s microfinance and cooperatives, women’s political empowerment and advocacy, gender education for kindergarten and primary-school students, and community-based early childhood development. </t>
  </si>
  <si>
    <t>YSKK has emerged as a pioneer in integrating parenting education into its early childhood development program, as well as integrating local culture into all its activities. In the past year, YYSK has been an active member of Indonesian NEW (Networking Education World) and AWID (Association for Women in Development). Additionally, the frequency of its programming has increased from once a week to three times a week.</t>
  </si>
  <si>
    <t>YSKK’s budget and number of children served have both decreased. These two areas will be discussed during YSKK’s next monitoring visit.</t>
  </si>
  <si>
    <t>Tifa Foundation</t>
  </si>
  <si>
    <t>Pro- Rep USAID</t>
  </si>
  <si>
    <t>11534</t>
  </si>
  <si>
    <t>Yayasan Satu Karsa Karya (YSKK) works with marginalized communities to fulfill their social, political, economic, and cultural objectives through women's microfinance and cooperatives, women's political empowerment and advocacy, gender education for kindergarten and primary-school students, and community-based early childhood development.</t>
  </si>
  <si>
    <t>Terre des Hommes (October 1, 2011 - September 20, 2013)</t>
  </si>
  <si>
    <t>TIFA Foundation (February 18, 2011 - June 30, 2012)</t>
  </si>
  <si>
    <t>USAID (June 2012 - February 2013)</t>
  </si>
  <si>
    <t>11178</t>
  </si>
  <si>
    <t>YSKK works with marginalized communities to fulfill their social, political, economic, and cultural objectives through women's microfinance and cooperatives, women's political empowerment and advocacy, gender education for kindergarten and primary-school students, and community-based early childhood development.</t>
  </si>
  <si>
    <t>Our grant supports the early childhood development program, which includes teacher training, parent workshops, supplemental nutrition, and preschools where children aged 3 to 6 prepare to attend primary school by studying basic literacy and numeracy and practicing appropriate classroom behaviors.</t>
  </si>
  <si>
    <t>Indonesia is the largest economy in Southeast Asia, but this success disguises wide geographical disparities. According to the UNFPA, the majority of Indonesians still live in rural areas, but the population is urbanizing rapidly; two out of three Indonesians are projected to live in cities by 2020. Children left behind in rural areas tend to be poorer and to have lower educational outcomes. According to the World Bank, while primary school enrollment is virtually universal in well-off areas, net enrollment rates in poor rural districts are below 60 percent. Indonesia also lags behind its neighbors in early childhood education, with a national gross enrollment rate of 21 percent. These trends are apparent in Weru, a rural district about an hour from Surakarta, which has one of the largest numbers of poor families in the Sukoharjo Regency. The district has over 3500 children between the ages of 3 to 6, but only 4 early childhood education institutions, capable of serving up to 200 children. While the men work on the farm, many women travel to Surakarta or other cities to work as domestic workers or in the informal sector, leaving their children to be cared for by their grandparents. Many children are left poorly supervised and are unprepared when they enter school, lowering educational achievement.</t>
  </si>
  <si>
    <t>Yayasan Satu Karsa Karya (YSKK) was founded in 2001 in Surakarta by 5 activists with more than 10 years of experience in community development. YSKK's mission is to work for and with marginalized communities to fulfill their social, political, economic, and cultural objectives, with a special focus on women and children. The organization focuses on sustainability and all of its programming is firmly rooted in the target community. Many of the YSKK staff come from a village background, and beneficiaries participate in project needs assessments, site selection, and labor. One of the organization's objectives is to help build a strong civil society in Indonesia, and YSKK therefore provides training to other NGOs and participates in local, regional, and national NGO forums, as well as the Association of Women in Development. Executive director Suroto was YSKK's first employee and has over 10 years of rural development experience.</t>
  </si>
  <si>
    <t>YSKK's core programs include women's microfinance and cooperatives, women's political empowerment and advocacy, gender education for kindergarten and primary school students, and the Community Based Early Age Center (CBEAC) program. YSKK operates 5 CBEACs serving 3 villages in the Weru district. Each center serves about 20 children, aged 3 to 6, who attend 3 hours of basic literacy and numeracy class and practice school readiness behaviors 4 times a week. The program also includes teacher training, workshops for parents and caretakers on childcare and nutrition, and supplemental feeding. The CBEAC program provides a particularly sustainable and community-based method of promoting early childhood education in rural areas. The village participates in the initial needs assessment and site selection for the CBEAC, the village government provides the building, and the center's board and teachers are selected from the community. YSKK also sets up income generating activities for each CBEAC, ensuring that the village will be able to sustain the program in the long term.</t>
  </si>
  <si>
    <t>12399</t>
  </si>
  <si>
    <t>YOH</t>
  </si>
  <si>
    <t xml:space="preserve">radio and computer equipment. </t>
  </si>
  <si>
    <t>YOH provides developmental, educational, and recreational activities to vulnerable children and young people in the London borough of Hackney, particularly those involved in gangs or the drug trade, and focuses on developing their aspirations, life skills, and confidence to enable them to pursue positive life ambitions and achieve economic independence.</t>
  </si>
  <si>
    <t>GFC supports YOH’s outreach and mentorship program, which matches children from the streets with young adult mentors who help them with social behavior, education, and career training.</t>
  </si>
  <si>
    <t>Over the course of its relationship with GFC, YOH has continued to refine its outreach and mentoring programs for children and youth who are at risk for joining gangs and abusing drugs and alcohol. YOH was already known for these programs, but its relationship with GFC has increased its visibility considerably in the Greater London area. YOH was one of the partners included in articles as part of the 2012-2013 Financial Times Seasonal Appeal, which featured GFC. GFC staff also leveraged new funding sources for YOH and recently introduced YOH to the Thomas Franks catering company. Because YOH has worked with a catering social enterprise, the link to Thomas Franks should help YOH continue to develop its social enterprise project. YOH will be exiting from GFC’s funding but will continue to be an important part of the GFC London network.</t>
  </si>
  <si>
    <t>YOH experienced a decrease in government support over the past year, which decreased its budget and number of children served.</t>
  </si>
  <si>
    <t>Number of youth who entered employment, education, or training</t>
  </si>
  <si>
    <t>11955</t>
  </si>
  <si>
    <t>outreach staff salaries.</t>
  </si>
  <si>
    <t xml:space="preserve">YOH provides developmental, educational, and recreational activities to vulnerable children and young people in the London borough of Hackney, particularly those involved in gangs or the drug trade, and focuses on developing their aspirations, life skills, and confidence to enable them to pursue positive life ambitions and achieve economic independence. </t>
  </si>
  <si>
    <t>YOH continues to improve its outreach and mentoring programs and has attracted more attention in the London area for its outstanding work with children and youth who are at risk for joining gangs and abusing drugs and alcohol. Thanks to GFC staff assistance, YOH is now supported by CLSA, and other funders are increasingly interested in the organization’s work. YOH serves as a great model for service delivery to vulnerable children and youth in the heart of London, and it will continue to benefit from additional GFC inputs.</t>
  </si>
  <si>
    <t>YOH has shifted to work with more young people off-site and cannot record the personal details of participants until the person registers at the center. This work trend has reduced the number of beneficiaries YOH can officially count as directly served.</t>
  </si>
  <si>
    <t>Keep it Moving</t>
  </si>
  <si>
    <t>Skills Funding Agency</t>
  </si>
  <si>
    <t>London Borough of Hackney</t>
  </si>
  <si>
    <t>11566</t>
  </si>
  <si>
    <t>outreach staff salaries and staff training.</t>
  </si>
  <si>
    <t>St Katherine and Shadwell Trust</t>
  </si>
  <si>
    <t>11179</t>
  </si>
  <si>
    <t>Our grant supports the outreach and mentorship program, which matches children from the streets with mentors who help them with social behavior, education, and career training.</t>
  </si>
  <si>
    <t>The borough of Hackney in London is currently the second most deprived borough in England. A third of children live in poverty, 66 percent of families live in subsidized housing, and 53 percent do not speak English as their primary language. In 2010, south Hackney and Shoreditch, two of the boroughs districts, were identified as "hotspots" for late night violence, with Friday to Sunday nights accounting for 80 percent of incidents, most involving assault. The area is known for powerful street gangs that control the destructive drug trade.</t>
  </si>
  <si>
    <t>YOH is a youth-led participatory and inclusive community organization, established in 2007 to respond to the complex and diverse needs presented by vulnerable children and young people in the London borough of Hackney.  The organization operates primarily in the districts of south Hackney and Shoreditch. YOH provides developmental, educational and recreational activities to vulnerable children in youth, focusing on developing aspirations, life-skills and confidence for children and youth to pursue positive life ambitions and achieve economic independence. YOH Director Ergel Hassan recently received the London Major's Award for his commitment to improving the lives of Londoners through volunteering.</t>
  </si>
  <si>
    <t>YOH's outreach and community center works with over 150 youth up to age 24 and children as young as 8, some of whom are already being targeted by gangs for drug trade activities. YOH staff use a well-tested model to make initial contact with children on the street and then build up trust and a relationship with them before inviting them to visit YOH's community center. Once at the center, each client is matched with three mentors, who focus on different targets for development, including social behavior, education, and career training. Each child or youth meets with their mentors at least once a week for an average of nine months, but many beneficiaries stay actively involved at the center for a year or more.</t>
  </si>
  <si>
    <t>Community Development Foundation</t>
  </si>
  <si>
    <t>13293</t>
  </si>
  <si>
    <t>Adana</t>
  </si>
  <si>
    <t>Young Disabled Sports Club</t>
  </si>
  <si>
    <t>Yigit Aksakoglu (Bernard van Leer Foundation, Turkey)</t>
  </si>
  <si>
    <t xml:space="preserve">During their funding relationship with GFC, Young Disabled Sports Club (YDSC) has nearly doubled their budget and increased the number of children and youth involved in their sports programs by ten times. The organization went from a local organization based in a city park in a neighborhood in Adana to becoming a nationally known NGO with their own fitness and resource facility. GFC were a critical part of YDSC increased visibility-GFC recommended YDSC director Celal Karadogan for the Ashoka Fellowship and Mr. Karadogan also attended a Knowledge Exchange in Serbia that helped build YDSC international network of supporters. In the past year the city of Adana finally opened the long-promised sports complex for YDSC. The opening of this facility will allow the organization to serve more children and youth over the long term and provide a means of sustainability because they do not have to pay rent for the facility. The organization has also evolved as a crucial NGO to support Syrian refugee children with disabilities in southern Turkey. During the past year, the organization hired a Syrian physiotherapist for the first time for Syrian refugee children living with disabilities. </t>
  </si>
  <si>
    <t>13066</t>
  </si>
  <si>
    <t xml:space="preserve">salary of driver, sports equipment, and supplies for children's activities. </t>
  </si>
  <si>
    <t>Young Disabled Sports Club (YDSC) integrates children who have disabilities with children who do not have disabilities through public inclusion and awareness events and through sports and educational activities, with an emphasis on coaching and participation.</t>
  </si>
  <si>
    <t>GFC supports YDSC’s sports activities, including lessons in basketball, table tennis, and swimming that are often coached by people with disabilities.</t>
  </si>
  <si>
    <t>Last year, Young Disabled Sports Club worked with even more Syrian refugee children and youth living with disabilities. An increasing number of Syrian refugee children and youth are arriving in Adana, and many of them have lost limbs to Syrian government and Russian air strikes. Young Disabled Sports Club employs physical therapists to work with these children and youth to help them stay active and mentally healthy. During the past year, the organization was finally able to break ground on its new 31,000-square-meter sports center located on the outskirts of Adana. This sports center will be open to all children and youth and will focus on integrating sports and other activities for children and youth who are living with disabilities and those who are not.  Last year, members of the Young Disabled Sports Club won 15 gold medals, 11 silver medals, and six bronze medals at the Turkish Athletics Championship.</t>
  </si>
  <si>
    <t>12715</t>
  </si>
  <si>
    <t>a driver’s salary, fuel, sports equipment, and trainer salaries.</t>
  </si>
  <si>
    <t>During the past year, YDSC added 15 new children living with disabilities to its programs through a partnership with the Toros Foundation. In addition, the organization started working with Syrian refugee children living with disabilities. Ten Syrian children benefited from services three times a week. In the past year, one of the organization’s athletes competed in a European competition in the javelin throw. The organization is also now able to transport more children to different events after securing a bus from the local authorities.</t>
  </si>
  <si>
    <t>One of the organization’s grants ended in year 2, so the past year’s budget declined.</t>
  </si>
  <si>
    <t>12353</t>
  </si>
  <si>
    <t>utilities, sports equipment, and trainer salaries.</t>
  </si>
  <si>
    <t>12008</t>
  </si>
  <si>
    <t xml:space="preserve">an outreach campaign, office supplies, and sports equipment. </t>
  </si>
  <si>
    <t xml:space="preserve">Young Disabled Sports Club (YDSC) integrates children who have disabilities with children who do not have disabilities through public inclusion and awareness events and through sports and educational activities, with an emphasis on coaching and participation. </t>
  </si>
  <si>
    <t>Because of increased local funding and support, the organization was able to increase the number of participants in the past year.</t>
  </si>
  <si>
    <t>In part because of GFC’s support, the organization secured more funding from local sources during the past year.</t>
  </si>
  <si>
    <t>Municipality</t>
  </si>
  <si>
    <t>Sports Federation Of Turkey</t>
  </si>
  <si>
    <t>Personal Donation</t>
  </si>
  <si>
    <t>11597</t>
  </si>
  <si>
    <t>salaries of instructors, transportation, and sports equipment.</t>
  </si>
  <si>
    <t>Of Turkey's 74 million people, approximately 2.7 million children and adults between the ages of 0 and 29 are officially registered as disabled. However, this number is likely low because the majority of those living with disabilities live at home with their families, who do not always register their children and relatives as disabled. As in many other countries in the region, services and social activities and facilities for children and youth living with disabilities are few, and social stigmatization is still strong, so there is often little incentive for families of children and youth living with disabilities to register and receive social benefits. Adana, the fifth-largest city in Turkey, with nearly 2 million residents, was once known for its thriving industrial sector, but that industry has steadily declined over the past 20 years. In 2010, the city's unemployment rate reached a modern high of 19 percent. It is estimated that 80,000 children and youth in Adana are living with disabilities.</t>
  </si>
  <si>
    <t>Young Disabled Sports Club (YDSC) was established in 2005 by Celal Karadogan and a group of friends. The organization works with children and youth aged 5 to 24 who are living with disabilities, providing them with educational and sports activities. YDSC operates most of its activities through a community center in a city park. Approximately 70 children and youth living with disabilities are members of the organization and form the core of YDSC's participants, but the organization's programs focus on integrating children and youth who are living with disabilities and those who are not, so another 60 children and youth from the neighborhood are regular participants in the organization's sports and educational activities, which include table tennis, swimming, athletics, tutoring, and music lessons. The organization also organizes public inclusion and awareness events. The organization's president, Celal Karadogan, has been living with disabilities since the age of 1 and moves with the aid of a wheelchair. He has won national competitions in table tennis and was featured on Turkey's "Changemakers" program.</t>
  </si>
  <si>
    <t>YDSC conducts sports and education programs for children and youth aged 5 to 24. The organization encourages children and youth in the neighborhood to visit its center and become involved in its sports activities, but the organization is also focused on matching these new participants with tutors and educational lessons to improve the children's confidence and academic performance. To that end, YDSC brings in volunteers from the nearby universities, who offer tutoring sessions 20 hours a week to 30 children and youth, English and Turkish lessons five hours a week to 35 children and youth, and music lessons to 12 children and youth. The organization's sports programs include table tennis and athletic training six hours a week for 50 children and youth, and swimming lessons six hours a week. YDSC also organizes movie screenings, camping trips, and theater excursions and provides psychosocial support.</t>
  </si>
  <si>
    <t>YDSC uses a very innovative model of instruction and participation. Children and youth from the community, some living with disabilities and some not, are encouraged to participate in sports activities taught by volunteers, some of whom are living with disabilities and others who are not. The use of disabled coaches for children without disabilities is groundbreaking for this part of the world. YDSC has helped revive the neighborhood in which it is based, which underlines  its community support and strength. The organization's decision making is spread among several active individuals, and collectively the organization is ambitious and wants to expand its programs and influence beyond the Adana region. Adding YDSC will build GFC's geographic spread to critical mass in Turkey.</t>
  </si>
  <si>
    <t>The Young Disabled Sport Club uses a very innovative model of instruction and participation. Children and youth from the community, some living with disabilities and some not, are encouraged to participate in sports activities taught by volunteers, some of whom are living with disabilities and others that are not. The use of disabled coaches for children without disabilities is groundbreaking for this part of the world. YDSC has helped revive the neighborhood in which they are based, which underlines their community support and strength. The organization's decision-making is spread among several active individuals, and collectively, the organization is ambitious and wants to expand their programs and influence beyond the Adana region. Adding Young Disabled Sports Club will build GFC's geographic spread to critical mass in Turkey. GFC's initial grant will support Young Disabled Sports Club's sports activities for children and youth.</t>
  </si>
  <si>
    <t>12951</t>
  </si>
  <si>
    <t>Young Generation of Tajikistan</t>
  </si>
  <si>
    <t>Matluba Dadabaeva (GFC grantee partner Dushanbe Youth House, Tajikistan)</t>
  </si>
  <si>
    <t xml:space="preserve">outreach materials and prevention workshop expenses. </t>
  </si>
  <si>
    <t>Young Generation of Tajikistan (YGT) bridges the gap between Tajikistan’s vulnerable youth and available social services and information, focusing particularly on informing youth about available youth-friendly health centers that provide medical services and information on HIV/AIDS, tuberculosis, and the dangers of alcohol and drug abuse.</t>
  </si>
  <si>
    <t>GFC supports YGT’s outreach program, through which outreach workers visit vulnerable and marginalized youth and provide referrals to youth-friendly health clinics and a youth community center where they can receive medical services and information about maintaining a healthy lifestyle.</t>
  </si>
  <si>
    <t xml:space="preserve">GFC began supporting YGT not long after the organization had moved its headquarters to the capital of Dushanbe to become a national public health outreach organization. During this period, the organization was deciding how to expand and rebrand while retaining its core mission. GFC stepped in at this point with an organizational development award that helped YGT create a strategic plan and develop a new marketing and fundraising strategy. This process directly led to new funding from other international organizations, and the commitment of most of those funding sources has remained steady for years. Since GFC began supporting YGT, the organization’s expenditure budget has grown by over 300 percent. The organization still retains its original program of engaging youth in accessing youth-friendly health centers, but it has also added road safety programs and water, sanitation, and hygiene programs. </t>
  </si>
  <si>
    <t xml:space="preserve">Last year, the organization received new funding for advocacy and research programs, which increased its budget but not the number of children served. </t>
  </si>
  <si>
    <t>For the past two years, the organization has only counted those young people that visited a health clinic as an outcome of their outreach program.</t>
  </si>
  <si>
    <t>Center for Health Policies &amp; Studies</t>
  </si>
  <si>
    <t>Stop TB Partnership</t>
  </si>
  <si>
    <t>12766</t>
  </si>
  <si>
    <t>the salary of an outreach worker and costs of health training for youth.</t>
  </si>
  <si>
    <t>YGT continued to develop the number and depth of its programs during the past year. YGT was a 2015 Global Rising Stars Award winner, which allowed the organization to move beyond its core program of youth access to youth-friendly health centers and establish new programming in youth employment in agriculture and road safety. The award also enabled YGT to develop its organizational brand and upgrade its Internet and technology capabilities. During the past year, YGT’s staff participated in the 2015 Knowledge Exchange in Dushanbe, Tajikistan. During this event, YGT staff connected with the Knowledge Exchange facilitator, who has considerable experience in other programs of interest to YGT.</t>
  </si>
  <si>
    <t>For year 4, the organization only counted those served by its Dushanbe office, rather than through all its regional programs.</t>
  </si>
  <si>
    <t>The year 4 outcome only counts those who accessed youth-friendly health clinics in the Dushanbe area, and that number was lower in year 4 because GFC did not support YGT with a primary grant last year.</t>
  </si>
  <si>
    <t>EASST</t>
  </si>
  <si>
    <t>Red Crescent Society in Tajikistan</t>
  </si>
  <si>
    <t>12148</t>
  </si>
  <si>
    <t>outreach materials, salaries, and operating costs.</t>
  </si>
  <si>
    <t>During the past year, YGT continued to expand the number and scope of its programs, strengthen staff capacity, and receive recognition for its work. For example, YGT staff completed trainings and conferences on road safety for youth and tuberculosis awareness and began programs focused on this issues. In addition, through a GFC opportunity grant, YGT staff attended the October 2013 UNESCO Youth Forum in France, a crucial opportunity for learning and networking. YGT was also recognized in 2013 as the "Best-Led Youth NGO" in Tajikistan. YGT has requested capacity-building and leveraging inputs from GFC as the partnership continues.</t>
  </si>
  <si>
    <t>YGT’s budget decreased last year because funding from the European Union and the US Embassy ended. However, the organization was still able to reach even more youth through increased outreach.</t>
  </si>
  <si>
    <t>AIDS Fund East-West</t>
  </si>
  <si>
    <t>11786</t>
  </si>
  <si>
    <t>Young Generation of Tajikistan (YGT) bridges the gap between Tajikistan's vulnerable youth and available social services and information, focusing particularly on informing youth about available youth-friendly health centers that provide medical services and information on HIV/AIDS, tuberculosis, and the dangers of alcohol and drug abuse.</t>
  </si>
  <si>
    <t>GFC supports YGT's outreach program, through which outreach workers visit vulnerable and marginalized youth and provide referrals to youth-friendly health clinics and a youth community center where they can receive medical services and information about maintaining a healthy lifestyle.</t>
  </si>
  <si>
    <t>YGT has participated in a GFC Knowledge Exchange and received a GFC organizational development award. YGT used both of these opportunities, and in particular the organizational development award, to improve its organizational brand and increase its fundraising capacity. In addition, the organization's budget more than doubled in the past year. The organization has proved that it benefits from GFC inputs, which GFC will continue to provide.</t>
  </si>
  <si>
    <t>11288</t>
  </si>
  <si>
    <t xml:space="preserve">Young Generation of Tajikistan (YGT) bridges the gap between Tajikistan’s vulnerable youth and available social services and information, focusing particularly on informing youth about health centers that provide medical services and information on HIV/AIDS, tuberculosis, and the dangers of alcohol and drug abuse. </t>
  </si>
  <si>
    <t>GFC supports YGT’s outreach program, through which outreach workers visit vulnerable and marginalized youth and provide referrals to youth-friendly health clinics and a youth community center where youth can receive medical services and information about maintaining a healthy lifestyle.</t>
  </si>
  <si>
    <t>11043</t>
  </si>
  <si>
    <t>YGT bridges the gap between Tajikistan's vulnerable youth and available social services and information, focusing particularly on informing youth about available youth-friendly health centers that provide medical services and information on HIV/AIDS, tuberculosis, and the dangers of alcohol and drug abuse.</t>
  </si>
  <si>
    <t>Our grant supports YGT's outreach program, through which outreach workers visit vulnerable and marginalized youth and provide referrals to youth-friendly health clinics and a youth community center where they can receive medical services and information about maintaining a healthy lifestyle.</t>
  </si>
  <si>
    <t>Tajikistan is a landlocked and mountainous country that borders China and Afghanistan in central Asia. The country is the poorest and least urban among the former Soviet states, with a per capita GDP of $1200 and a 70 percent rural population. The country is still recovering from the political and economic instability caused by the collapse of the Soviet Union in 1992 and the country's subsequent civil war (1992-1997). Unemployment, particularly in rural areas, remains very high, which has led to significant labor migration to Tajikistan's cities and foreign countries, particularly Russia. As a result, children and youth have been left psychically and socially behind, with fewer children completing school, more children living on the streets or involved in child labor, and higher rates of alcohol and drug abuse. In addition, youth unemployment remains at an estimated 65 to 95 percent, while the Tajik Interior Ministry recently reported that there has also been a rise in juvenile crimes, with more than 4,200 juvenile crimes, including 104 homicides, committed in 2010.</t>
  </si>
  <si>
    <t>The Young Generation of Tajikistan (YGT) was founded in 2008 by a group of youth in the northern Tajik city of Khujand, where they were students and actively involved in other community activities. YGT's mission is to teach young people life skills, leadership skills and participation, and provide knowledge of their rights and opportunities so that youth can make a major contribution to community development and poverty reduction. YGT works primarily as an outreach organization that bridges the gap between Tajikistan's vulnerable youth and available social services and information. The organization is particularly focused on informing youth about available youth-friendly health centers that provide medical services and information on HIV/AIDS, tuberculosis, and the dangers of alcohol and drug abuse. Through its work with schools and its own youth center in Khujand, YGT provides healthy life-styles and life-skills workshops that were developed by UNICEF, Tajikistan's Ministry of Education, YGT, and other Tajik NGOs. Among the group of youth that founded YGT is director Naimjon Mirzorakhimov, a young man that already has seven years of experience with volunteering and community development.</t>
  </si>
  <si>
    <t>YGT has over twenty regular outreach workers that conduct outreach visits nearly every day with the goal of meeting with 100 different youth every month. Last year, the outreach program met with over 6,000 youth. The outreach staff is mostly volunteers who are either students or recent graduates with academic backgrounds in medicine, psychology, and education. Every outreach worker is trained according to YGT's standards by a more experienced outreach coordinator. The outreach workers make visits to playgrounds, schools, discos, parks--wherever there are large numbers of vulnerable youth--in order to distribute information about government-run youth-friendly health centers (YFHCs), where youth can receive medical consultations and information in a confidential and youth-specific environment. After an outreach meeting, the worker gives every youth a unique user identification code written on a card, which the youth turns in when he or she visits a youth center or clinic, a method enables YGT to track every successful referral. In 2010, 2,520 youth visited the YFHC's as a result of YGT's outreach. YGT's outreach workers also provide information about YGT's youth center in Khujand, where youth can attend workshops on life-skills and maintaining a healthy life-style, and receive information on drug and alcohol abuse and HIV/AIDS and tuberculosis. Last year, 16 trainings for 273 youth were conducted at the Bovary youth center. GFC's first grant to YGT will support the outreach program.</t>
  </si>
  <si>
    <t>Committee of Youth, Sport, and Tourism</t>
  </si>
  <si>
    <t>12648</t>
  </si>
  <si>
    <t>Manzini</t>
  </si>
  <si>
    <t>Young Heroes Foundation</t>
  </si>
  <si>
    <t>tools and materials for the livelihood skills program.</t>
  </si>
  <si>
    <t xml:space="preserve">Young Heroes Foundation (YHF) supports children living with HIV/AIDS, with the goal of keeping them in school, healthy, and living with family members to ensure the greatest sense of safety and security. </t>
  </si>
  <si>
    <t>GFC supports YHF’s family-based support program, which focuses on strengthening orphans and their extended family by offering psychosocial support, mentoring, medical care, vocational skills training, and access to education; by helping them overcome stigmatization and social exclusion; and by providing after-school tutoring, leadership training, nutritional supplements, and biannual camps.</t>
  </si>
  <si>
    <t>YHF did extremely well last year in using the knowledge the director gained from his participation in the Ford Motor Company International Fellowship of 92nd Street Y, along with guidance from GFC, to attract new funders such as PEPFAR/USAID, AIDS Healthcare Foundation, and the Gilead Foundation. The organization’s improved programs, impact on vulnerable children, and enhanced visibility attracted the attention of the CEO of Global Communications (South Africa), who named YHF director Khulekani Magongo the winner of the 2015 Titans Building Nations award in the category of Excellency in Civil Society Organizations and Charities for the entire southern Africa region. This recognition and other YHF activities contributed to the organization being featured in newspapers such as the Times of Swaziland and the Swazi Observer. The director also granted interviews to a number of local radio and TV stations. YHF participated in the 2015 Southern Africa Knowledge Exchange and made a presentation on how grassroots organizations can attract support from the private sector. GFC will continue to support YHF to consolidate its achievements and strengthen its sustainability structures.</t>
  </si>
  <si>
    <t>YHF’s internal resource mobilization and additional funds from PEPFAR/USAID used for program expansion account for the budget growth.</t>
  </si>
  <si>
    <t>NERCHA</t>
  </si>
  <si>
    <t>SAP Corporation</t>
  </si>
  <si>
    <t>South Africa/USA</t>
  </si>
  <si>
    <t>SeriousFun Children's Network</t>
  </si>
  <si>
    <t>Gilead Foundation</t>
  </si>
  <si>
    <t>11878</t>
  </si>
  <si>
    <t>expansion of the vocational skills training program and for microfinance support for new youth-run businesses.</t>
  </si>
  <si>
    <t>During the past year, YHF has been able to expand its livelihoods program to support more children due to increased support from the private sector. The organization has also increased its visibility, in large part because of the director’s participation in the Ford Foundation Fellowship of 92nd Street Y, which was achieved through GFC’s support. YHF’s enhanced visibility and comprehensive programs have made the organization attractive to a number of donors, including Thomson Reuters. The organization still needs support to strengthen staff capacity and to put in place a monitoring system. GFC will continue to focus on providing leveraging and visibility support to YHF to help the organization consolidate its achievements.</t>
  </si>
  <si>
    <t>The increase in the number of children served is a result of the creation of Teen Club support groups for children and youth, as well as the expansion of the livelihoods program.</t>
  </si>
  <si>
    <t>The increase in YHF’s budget is due to the organization’s successful fundraising initiatives and a grant from Thomson Reuters.</t>
  </si>
  <si>
    <t xml:space="preserve">National Emergency Response Council on HIV and AIDS </t>
  </si>
  <si>
    <t>Thomson Reuters Corporation</t>
  </si>
  <si>
    <t>Elinor Newman</t>
  </si>
  <si>
    <t>SAP South Africa</t>
  </si>
  <si>
    <t>11489</t>
  </si>
  <si>
    <t>the expansion of the youth livelihood skills program.</t>
  </si>
  <si>
    <t>GFC supports YHF’s family-based support program, which focuses on strengthening orphans and their extended family representatives through psychosocial support, mentoring, medical care, and access to education; by helping them overcome stigmatization and social exclusion; and by providing after-school tutoring, leadership training, nutritional supplements, and biannual camps.</t>
  </si>
  <si>
    <t>11195</t>
  </si>
  <si>
    <t>YHF supports children living with HIV/AIDS, with the goal of keeping them in school, healthy, and living with family members to ensure the greatest sense of safety and security.</t>
  </si>
  <si>
    <t>Our grant supports YHF's family-based support program, which focuses on strengthening orphans and their extended family representatives through psychosocial support, mentoring, medical care, and access to education; by helping them overcome stigmatization and social exclusion; and by providing after-school tutoring, leadership training, a nutritional-supplement program, and biannual camps.</t>
  </si>
  <si>
    <t>Thomas Reuters</t>
  </si>
  <si>
    <t>Tides Foundation</t>
  </si>
  <si>
    <t>809.03</t>
  </si>
  <si>
    <t>Youth Activists Organization</t>
  </si>
  <si>
    <t>In an effort to address the growing prevalence of HIV/AIDS among Zambia's youth, YAO runs a series of soccer camps through which youth educate their peers, the spectators, and their communities about AIDS prevention.</t>
  </si>
  <si>
    <t>Our grant supports the Athletes Advantage program, which uses soccer to teach adolescent girls about reproductive health and HIV/AIDS.</t>
  </si>
  <si>
    <t>With 16 percent of its population HIV-positive, Zambia has one of the highest HIV prevalence rates in the world. Although there have been various efforts by the government and by civil society organizations to raise awareness about the pandemic, children continue to be at risk of contracting the virus. According to the Zambia Sexual Behavior Survey on 15- to 19-year-olds, children are becoming sexually active at a young age. Sixty-two percent of the boys and 70 percent of the girls in the survey were sexually active. Moreover, many of the children were not practicing safe sex; 64 percent of the girls and 70 percent of the boys in the survey believed that they were not at risk of contracting HIV, and 84 percent admitted to not using protection during their last intercourse. Many factors contribute to these alarming statistics, including peer pressure and lack of organized recreational activities for children and youth.</t>
  </si>
  <si>
    <t>Founded in 1995, Youth Activists Organization (YAO) aims to address the impact of HIV/AIDS through sports. The organization specializes in peer education, sexual and reproductive health outreach, HIV/AIDS education, and family planning. YAO works with children and teachers in community schools and uses soccer as its entry point for behavior change. The organization trains the soccer camp participants and their teachers in reproductive and sexual health issues, especially HIV/AIDS, and the children integrate HIV/AIDS prevention messages into all their soccer practices and games. Soccer is a favorite pastime for both children and adults in Zambia, and the children's matches draw large numbers of spectators. To date, the soccer camps have reached 350,000 community members with messages on reproductive and sexual health. YAO was established by a group of children and youth who wanted to play an active role in addressing the growing incidence of HIV/AIDS in the country. The group is a recipient of the Pan-African Award for the best sports and HIV/AIDS project under the United Nations Youth Leadership Summits.</t>
  </si>
  <si>
    <t>Athletes Advantage: The Athletes Advantage program provides reproductive and sexual health education to adolescent girls between the ages of 13 and 19 through community-based soccer camps. Working through community and public schools, YAO trains the girls in soccer and reproductive health issues. In addition to soccer, the organization also trains the girls in theater and the performing arts to help the girls communicate their HIV prevention messages to their peers. At the end of the training, the girls form community soccer clubs that organize competitive matches, into which the players incorporate reproductive health messages, throughout the year. The organization also works with teachers, school administrators, and local leaders to ensure that the girls receive support from the community in order to sustain their involvement in sports and health activities. YAO has developed a training curriculum that is relevant to the needs and experiences of adolescent girls.</t>
  </si>
  <si>
    <t>Due to a decrease in funding, YAO reduced the number of children and youth reached directly and indirectly.</t>
  </si>
  <si>
    <t>YAO lost funding from Firelight Foundation and UNICEF last year.</t>
  </si>
  <si>
    <t>Zambian Breweries</t>
  </si>
  <si>
    <t>809.02</t>
  </si>
  <si>
    <t>In an effort to address the growing prevalence of HIV/AIDS among Zambia's youth, YAO runs a series of soccer camps where youth educate their peers, the spectators, and their communities about AIDS prevention.</t>
  </si>
  <si>
    <t>The Athletics Advantage program uses soccer to teach adolescent girls about reproductive health and HIV/AIDS.</t>
  </si>
  <si>
    <t>Founded in 1995, Youth Activist Organization (YAO) aims to address the impact of HIV/AIDS through sports. The organization specializes in peer education, sexual and reproductive health outreach, and HIV/AIDS and family planning. YAO works with children and teachers in community schools to organize competitive soccer camps that integrate reproductive and sexual health education. YAO trains the soccer camp participants and their teachers in reproductive and sexual health issues, especially HIV/AIDS, and the children integrate HIV/AIDS prevention messages into all their soccer practices and games. Soccer is a favorite pastime for both children and adults in Zambia, and the children's matches draw large numbers of spectators. To date, the soccer camps have reached 350,000 community members with messages on reproductive and sexual health. YAO was established by a group of children and youth who wanted to play an active role in addressing the growing incidence of HIV/AIDS cases in the country. The group is the recipient of the Pan-African Award for the best sports and HIV/AIDS project under the United Nations Youth Leadership Summits.</t>
  </si>
  <si>
    <t>The organization served fewer children last year due to a reduction in its budget.</t>
  </si>
  <si>
    <t>The organization's budget has decreased since it did not receive renewal funding from three previous donors.</t>
  </si>
  <si>
    <t>13274</t>
  </si>
  <si>
    <t>Chibombo</t>
  </si>
  <si>
    <t>Youth First Development</t>
  </si>
  <si>
    <t>12954</t>
  </si>
  <si>
    <t xml:space="preserve">payment of school fees, rent, and salaries. </t>
  </si>
  <si>
    <t>Youth First Development (YFD) partners with local government institutions to sensitize communities on child protection; rescues children who are sexually abused, forced into early marriage, or involved in domestic servitude, farmwork, mining, or other forms of labor; and provides these children with care, family reunification services, education, and employment skills training to help them become self-sufficient.</t>
  </si>
  <si>
    <t>GFC supports YFD’s rescue, rehabilitation, and youth empowerment initiatives, which provide victims of child exploitation with scholarships, mentoring, and livelihood training in a variety of areas.</t>
  </si>
  <si>
    <t>With support from local organizations, YFD focused on continuing the implementation of its strategic plan last year, as well as enhancing the quality of its programs by adopting some best practices the organization learned from other GFC partners during the GFC Knowledge Exchange and the meetings of the Zambian GFC partners network last year. YFD founder Cooper Chibomba joined one of GFC’s board meetings via Skype to share the work his organization is doing in transforming the lives of vulnerable children. YFD has also revamped its website in the last year and has strengthened the capacity of its staff by organizing exposure visits to enable them to learn from more-experienced partners. The organization has been able to mobilize the other GFC-supported grassroots organizations in Zambia to jointly explore raising funds from GlobalGiving, a crowdfunding platform.</t>
  </si>
  <si>
    <t>Five Star Properties</t>
  </si>
  <si>
    <t>12633</t>
  </si>
  <si>
    <t>staff salaries, operational costs, and learning materials.</t>
  </si>
  <si>
    <t xml:space="preserve">Youth First Development (YFD) partners with local government institutions to sensitize communities on child protection; rescues children who are sexually abused, forced into early marriage, or involved in domestic servitude, farmwork, mining, or other forms of labor; and provides these children with care, family reunification services, education, and employment skills training to help them become self-sufficient. </t>
  </si>
  <si>
    <t>YFD spent most of last year implementing its strategic plan and other recommendations the organization received during the GFC-facilitated organizational development process. YFD connected with other GFC grassroots partners such as Kliptown Youth Program at the Southern Africa Knowledge Exchange workshop. YFD founder Cooper Chibomba, with GFC support, has been named a 2016 Mandela Washington fellow, which will provide him with the opportunity to learn new things and explore different opportunities. With GFC’s support over the last three years, YFD has been able to move from having a desk in a partner’s office to running its own office and receiving impressive local media attention. The YFD board is currently focusing on strengthening the internal programmatic structures of the organization as YFD continues to implement the strategic plan.</t>
  </si>
  <si>
    <t>During GFC’s last site visit, YFD was unable to provide evidence of all expenditures made. Though YFD’s programs are going well and there is no reason to suspect anything is wrong, it will be prudent to closely monitor YFD and to help the organization address any capacity gaps.</t>
  </si>
  <si>
    <t>Board Members Donations</t>
  </si>
  <si>
    <t>Crystal Creations</t>
  </si>
  <si>
    <t>12306</t>
  </si>
  <si>
    <t>staff professional development, implementation of organizational development activities, and program support.</t>
  </si>
  <si>
    <t>YFD struggled with fundraising in the past year but remained community-focused and committed to strengthening its initiatives, which it achieved through mobilization of significant local in-kind support. The organization has also expanded its youth empowerment and community and schools outreach programs. With the support of GFC, YFD revised its strategic plan and launched a new radio program to highlight the effects of forced child marriage and promote girls’ education. YFD also took advantage of a GFC organizational development award to develop leadership modules, strengthen its financial systems, and revise the guidelines governing its board. Due to its impressive work and strong community presence, YFD was invited to participate in the planning and hosting of the Day of the African Child and World AIDS Day celebrations. The organization has been working closely with the Chibombo District Development Coordinating Committee to help address issues of child labor and to encourage active family participation in ensuring that girls stay in school. YFD plays leadership roles in local networks such as Child In Need Network. In the coming year, GFC will help YFD to attract more strategic partners to financially support its programs and assist the organization with implementing its new strategic plan.</t>
  </si>
  <si>
    <t>The increased number of beneficiaries, despite the budget reduction, is because of significant in-kind support YFD received from local businesses.</t>
  </si>
  <si>
    <t>Increased OCI scores are in part due to the organizational development award YFD received, which helped YFD improve various aspects of the organization.</t>
  </si>
  <si>
    <t xml:space="preserve">YFD’s budget reduction is due to the organization losing some of its major individual donors. </t>
  </si>
  <si>
    <t>FIVE STAR PROPERTIES</t>
  </si>
  <si>
    <t>CRYSTAL CREATIONS</t>
  </si>
  <si>
    <t>ZAMBIAN HOLIDAY</t>
  </si>
  <si>
    <t>BROWNSVILLE ASSETS HOLDING</t>
  </si>
  <si>
    <t>11879</t>
  </si>
  <si>
    <t>program expansion, operating costs, staff training, and community outreach.</t>
  </si>
  <si>
    <t>In-kind support and an increase in the number of volunteers have made it possible for YFD to increase the number of children served from 130 to 158.</t>
  </si>
  <si>
    <t>YFD’s budget decrease is due to the loss of a few key individual donors and a reduction in grants from Plan International. YFD has been partnered with GFC grantee partner Young Heroes Foundation to learn about engaging the private sector.</t>
  </si>
  <si>
    <t>Board Member Contributions</t>
  </si>
  <si>
    <t>Zambian Holiday</t>
  </si>
  <si>
    <t>11493</t>
  </si>
  <si>
    <t>general operating costs and program expansion.</t>
  </si>
  <si>
    <t>Chibombo District, part of the Central Province of Zambia, is 95 kilometers north of the capital city of Lusaka. Chibombo has a population of approximately 241,600, of which 60 percent are estimated to be children and youth. The district has large farms, a huge charcoal production industry, and an emerging pan bricks production industry. Most households are scattered, to leave enough space for farming activities. Chibombo has vast potential in agriculture and trade, mostly due to its accessibility to the Great North Road that connects Zambia to neighboring countries. However, most parts of Chibombo lack electricity, potable water, and decent waste management systems. Due to the poverty in the district, children are forced into situations such as early marriage, commercial sex work, and working at an early age. Forty-one percent of children between the ages of 5 and 14 are working, and the UN estimates that there are over 950,000 Zambian children involved in some form of employment. This situation results in a high number of school dropouts, with most children in school for only seven years.</t>
  </si>
  <si>
    <t>Youth First Development (YFD), a youth-led organization founded in 2012, provides support to children who are abused, pushed into early marriage, or forced to work on farms, in mines, in domestic labor, or in the commercial sex industry. YFD is a member of various local networks, including  Chibombo Youth Forum Meetings, District Development Coordinating Committee, and Chibombo District Aids Task Force, and was selected to lead the youth initiatives and child protection programs of the Children in Need Network. The founder, Cooper Chibomba, an accountant, an urban and regional planner/architect, and now a development specialist, worked as the director of planning at the Zambian Ministry of Local Government and is the youngest person to have ever served at that level. He left his job to establish YFD to help address the needs of vulnerable children. He holds a degree in urban and regional planning from Copperbelt University, along with an advanced certificate in project management.</t>
  </si>
  <si>
    <t>With one full-time staff member, a part-time social worker, and 80 trained volunteers, YFD serves 130 children and youth under age 18. YFD rescues abused and exploited children and provides them with care, family reunification services, education, and employment skills training to allow them to become self-sufficient. Many of the children YFD serves have never attended school, a significant number of them are HIV-positive, and most are orphans or are being raised by single parents or grandparents. These children are sexually abused, forced into early marriage, or are involved in child domestic servitude or other forms of labor such as farm work and small-scale mining. Due to these adversities, some children resort to commercial sex as a means of survival. YFD's programs include components such as community sensitization, child protection, youth empowerment, scholarships, and mentoring programs. YFD coordinates with pro bono legal experts to take action against those who abuse children, and partners with a team of doctors to provide care for survivors of abuse. The organization also partners with other NGOs to provide a safe environment and rehabilitation for children who need that support.</t>
  </si>
  <si>
    <t>The founder has strong leadership skills and a sound vision for supporting vulnerable children and youth. YFD's committed team members understand the difficulties of the population the organization serves and have demonstrated their ability to mobilize their own resources for the support of the organization. The organization works closely with communities to help marginalized children achieve sustainable well-being. YFD is at an early stage in its development and already has sound record-keeping systems and community mobilization strategies that it can share with similar community-based organizations. Support from GFC will help YFD realize its growth potential both in its programs and in its organizational development.</t>
  </si>
  <si>
    <t>13316</t>
  </si>
  <si>
    <t>Youth Media Center</t>
  </si>
  <si>
    <t xml:space="preserve">Iurii Datii (International Research &amp; Exchanges Board, Moldova) </t>
  </si>
  <si>
    <t xml:space="preserve">Over the five years of funding by GFC, Youth Media Center’s budget has grown by nearly 500 percent and they have doubled the amount of children and youth served by their programs. Youth Media Center staff attended GFC Knowledge Exchanges in Ukraine and Moldova, which led to increased connections with Moldovan and Ukrainian NGOs. In particular, Youth Media Center developed a partnership with former GFC grantee partner Ograda Noastra (now the Institute for Rural Initiatives). Ograda Noastra’s focus on rural children and Youth Media Center’s blogging and journalism programs for rural children and youth were a perfect match. Many more schools in Moldova are hosting programs from Youth Media Center because of the Ograda Noastra relationship. Youth Media Center now has a diverse portfolio of international funders and the most important NGO in Moldova working with youth and media. They will continue to be an important part of the GFC network in the future.  </t>
  </si>
  <si>
    <t>During the past year, the organization allocated more time for staff trainings and media products, which slightly reduced the number of activities conducted for youth.</t>
  </si>
  <si>
    <t>DWA_Deutsche Welle Akademie</t>
  </si>
  <si>
    <t>IM Swedish Development Partner</t>
  </si>
  <si>
    <t>Swedeen</t>
  </si>
  <si>
    <t>IREX Europe</t>
  </si>
  <si>
    <t>Austrian Development Agency, ADA</t>
  </si>
  <si>
    <t>U. S. Embassy in Moldova</t>
  </si>
  <si>
    <t>U.S. A</t>
  </si>
  <si>
    <t>13040</t>
  </si>
  <si>
    <t xml:space="preserve">salaries, operating expenses, and workshop materials. </t>
  </si>
  <si>
    <t>The Youth Media Center (YMC) holds media training workshops in journalism, video production, blogging, and radio for vulnerable children and youth, including children and youth with disabilities and children from Roma and other marginalized communities.</t>
  </si>
  <si>
    <t>GFC supports YMC’s online journalism program, which offers workshops on creating blogs, setting up websites, and using social media to develop participants’ creative skills and encourage freedom of expression through the media.</t>
  </si>
  <si>
    <t>During the past year, YMC was able to serve more children and youth than in the previous year. This number includes over 50 children and youth living with disabilities who attended the communication, photography, and video workshops and who became more involved in decision-making at the local level. YMC also worked with over 35 young reporters who were involved in producing a show for a youth channel on Moldovan national television. Last year, YMC not only continued to partner with a number of national and international NGOs but also worked for the first time with the Moldovan Ministry of Education on a media education training for use in Moldovan schools.</t>
  </si>
  <si>
    <t>Despite a decrease in their budget, YMC was able to serve more children last year.</t>
  </si>
  <si>
    <t>The organization's website and social media presence continued to improve in Year 3, so the organization's IT score increased.</t>
  </si>
  <si>
    <t>Some of YMC's projects ended in Year 2. Therefore, their expenditures decreased.</t>
  </si>
  <si>
    <t>YMC's outcome decreased last year because the organization used a more rigorous evaluation of their participants.</t>
  </si>
  <si>
    <t>Deutsche Welle Akademie</t>
  </si>
  <si>
    <t>EED European Endowment for Democracy</t>
  </si>
  <si>
    <t>IM Swedish Development Partner Moldova</t>
  </si>
  <si>
    <t>Sweeden</t>
  </si>
  <si>
    <t>UNICEF Moldova</t>
  </si>
  <si>
    <t>12717</t>
  </si>
  <si>
    <t>salaries, operating expenses, and transportation.</t>
  </si>
  <si>
    <t>Much of the organization’s new funding supports organizational capacity-building projects and upgrading the organization’s media equipment, and therefore it has not significantly changed the number of children served.</t>
  </si>
  <si>
    <t>The organization secured several multi-year grants in the past year, which increased its budget.</t>
  </si>
  <si>
    <t>The Swedish Organisation for Individual Relief - SOIR Moldov</t>
  </si>
  <si>
    <t>SUA</t>
  </si>
  <si>
    <t>DW Akademie</t>
  </si>
  <si>
    <t>12192</t>
  </si>
  <si>
    <t>salaries, operating expenses, and media workshop materials.</t>
  </si>
  <si>
    <t>The Youth Media Center (YMC) holds media training workshops in journalism, video production, blogging, and radio for vulnerable children and youth, including children and youth with disabilities, children from Roma and other marginalized communities, and poor children from underserved rural areas.</t>
  </si>
  <si>
    <t>GFC supports YMC’s online journalism program, which includes workshops on creating blogs, setting up websites, and using social media to develop participants’ creative skills and encourage freedom of expression through the media.</t>
  </si>
  <si>
    <t>YMC did not complete an OCI assessment for its baseline year.</t>
  </si>
  <si>
    <t>Further dialogue is needed with the partner to clarify from which workshop the participants are being tracked for this specific outcome.</t>
  </si>
  <si>
    <t>The Swedish Organization for Individual Relief</t>
  </si>
  <si>
    <t>Health for Youth Association</t>
  </si>
  <si>
    <t>11796</t>
  </si>
  <si>
    <t xml:space="preserve">salaries, operating expenses, and office equipment. </t>
  </si>
  <si>
    <t xml:space="preserve">The Youth Media Center (YMC) holds media training workshops in journalism, video production, blogging, and radio for vulnerable children and youth, including children and youth with disabilities, children from Roma and other marginalized communities, and poor children from underserved rural areas. </t>
  </si>
  <si>
    <t>GFC supports the online journalism program, which includes workshops on creating blogs, setting up websites, and using social media to develop participants' creative skills and encourage freedom of expression through the media.</t>
  </si>
  <si>
    <t>Moldova, the poorest country in Europe, has faced severe challenges since the end of the Soviet Union, including a stagnating economy and a declining population. According to a 2006 UNICEF study, this country of 3.56 million people has one of the highest rates of emigration in the world, which has left 150,000 to 270,000 children without one of their parents, and around 40,000 children without both parents. Twenty-five percent of Moldova's children are under the poverty line, with 15,000 living in "extreme poverty." The lack of family support and the high level of poverty make Moldovan children vulnerable and leave them few ways to overcome their circumstances. According to NGO research, fewer than half of Moldovan children said that they had the time or knew how to participate in community activities that could lead to an improvement in their situation. Meanwhile, the Moldovan national and local governments and the local media have not prioritized addressing the severe difficulties facing Moldova's vulnerable children and youth.</t>
  </si>
  <si>
    <t>Created in 2003 by a group of journalists in Moldova's capital of Chisinau, the Youth Media Center (YMC) promotes the use of media by Moldovan children and youth in order to improve their knowledge of available media resources and disseminate information relevant to young Moldovans. YMC serves 300 children and youth every year through its media workshops, and because the organization is focused on attracting vulnerable groups to participate in its workshops, there is an emphasis on recruiting poor children from rural areas, children and youth living with disabilities, and Roma children and youth. Co-founder and president Veronica Boboc is a longtime journalist and also the founder and editor of Odorash, a monthly magazine for parents.</t>
  </si>
  <si>
    <t>YMC conducts media workshops for children and youth aged 8 to 24. YMC's workshops include radio journalism courses, which take place twice a week for nine to 12 weeks, photo workshops that last from two to three days and conclude with an exhibition, and online journalism and blogging courses, which take place one or two days every month. In addition, the organization conducts video workshops, which last from two to five days and are focused on involving children who are living with disabilities. Children and youth can also stop by YMC's center in Chisinau to use the Internet, work on their projects, and get involved in community activities.</t>
  </si>
  <si>
    <t>YMC is the only organization of its kind in Moldova, focused exclusively on training children and youth in the use of modern media resources in order to build their self-confidence and bring attention to the challenges faced by vulnerable children and youth in the country. The organization's blogging workshops and other media trainings use the most modern media tools to get children and youth to increase their confidence in expressing themselves and in telling stories that traditional media outlets have not addressed. Many YMC-trained young people have gone on to become journalists and civic activists, and a partnership with GFC at this point in YMC's development would help the organization reach its goal of creating a permanent school of online journalism. With the addition of YMC, GFC's presence in Moldova will remain at significant investment.</t>
  </si>
  <si>
    <t>13267</t>
  </si>
  <si>
    <t>Youth Support Initiative</t>
  </si>
  <si>
    <t xml:space="preserve">The conclusion of YOSUIN’s HIV project has resulted in a reduction in the number of children served. </t>
  </si>
  <si>
    <t>Zambia Prevention Care and Treatment Partnership-ZPCT</t>
  </si>
  <si>
    <t>12958</t>
  </si>
  <si>
    <t>mentorship program and creation of school awareness program on gender-based violence.</t>
  </si>
  <si>
    <t>Youth Support Initiative (YOSUIN) works with orphans, victims of sexual abuse and other forms of gender-based violence, and children who are infected with or affected by HIV/AIDS, offering a comprehensive package of support that includes referrals, a secure transitional space, psychosocial support, healthcare, legal aid, and sensitization of families to ensure that gender-based violence is tackled from the roots up.</t>
  </si>
  <si>
    <t>GFC supports YOSUIN’s child protection program, which removes children from abusive environments and provides after-school learning opportunities and holistic support to enhance the children’s well-being and quality of life.</t>
  </si>
  <si>
    <t xml:space="preserve">During the past year, YOSUIN took advantage of GFC’s leveraging support to attract funding from Care International Zambia to strengthen the quality of its child protection and safety initiatives and its after-school tutoring program. With GFC’s guidance on local grassroots advocacy mechanisms, YOSUIN connected with various government agencies, including the Ministry of Sports, Youth and Child Development; the Ministry of Home Affairs/Zambia Police Victim Support Unit; and the Ministry of Community Development and Social Welfare, to jointly undertake operations to ensure that victims and survivors of child marriage are protected, with perpetrators being prosecuted. The organization also worked with duty bearers in collaboration with local FM radio stations to deepen awareness on sexual abuse and harmful traditional practices. Through its hard work, YOSUIN was able to attract Tools with a Mission, a UK-based charity, to provide in-kind support for its programs. GFC supported YOSUIN with an opportunity grant to revamp its website, strengthen its internal financial controls systems, purchase office equipment, and obtain regular internet access for its office. </t>
  </si>
  <si>
    <t>FHi360</t>
  </si>
  <si>
    <t>Care International</t>
  </si>
  <si>
    <t>12621</t>
  </si>
  <si>
    <t>staff stipends, payment of school fees, and strengthening of parents’ and teachers’ associations.</t>
  </si>
  <si>
    <t xml:space="preserve">Youth Support Initiative (YOSUIN) works with orphans, victims of sexual abuse and other forms of gender-based violence, and children who are infected with or affected by HIV/AIDS, offering a comprehensive package of support that includes referrals, a secure transitional space, psychosocial support, healthcare, legal aid, and sensitization of families to ensure that gender-based violence is tackled from the roots up. </t>
  </si>
  <si>
    <t>YOSUIN has done impressive work in expanding its program and strongly advocating for the needs of victims of gender-based violence. The organization has also been successful in attracting in-kind support in the form of healthcare for its beneficiaries and space for its youth skills training programs. In the past year, YOSUIN has taken advantage of GFC’s supplemental grant support, using an organizational development award to develop its strategic plan and an opportunity grant to revamp its website, among other things. YOSUIN’s participation in the 2015 GFC Southern Africa Knowledge Exchange contributed to the organization’s learning process and provided YOSUIN with an opportunity to grow its network with more experienced GFC grassroots partners. In the next year, YOSUIN intends to strengthen the networks it formed at the Knowledge Exchange, enhance its visibility, sharpen its tools for identifying possible program participants, and build the capacity of its staff and board. GFC will continue to provide guidance to the organization to help it attract more donors.</t>
  </si>
  <si>
    <t>Growth in different areas of YOSUIN’s OCI scores are manifestations of the success of the GFC-supported organizational development process.</t>
  </si>
  <si>
    <t>ZPCT II</t>
  </si>
  <si>
    <t>12299</t>
  </si>
  <si>
    <t>production of outreach materials, educational program expansion, and staff salaries.</t>
  </si>
  <si>
    <t>During the past year, YOSUIN received a GFC organizational development award to prepare a strategic plan and strengthen its board. During this process, the organization was paired with Youth First Development, a more experienced grantee partner, for coaching and guidance. YOSUIN also introduced a new program called Sports for Life, where sports such as soccer are used to reach out to youth and sensitize them on HIV/AIDS and gender-based violence. The new program also promotes girls’ education. YOSUIN continued to collaborate with other local partners, including Media Network on Children’s Rights and Children in Need Network, to promote inter-organizational learning and sharing. With GFC’s assistance, YOSUIN received in-kind support from the UK-based charity Tools with a Mission to provide livelihood skills training to out-of-school girls affected by HIV/AIDS. The organization continued to partner with the Ministry of Community Development Mother and Child Health to reduce mother-to-child HIV transmission. In the coming year, GFC will help YOSUIN to enhance its visibility and implement its strategic plan.</t>
  </si>
  <si>
    <t>The organizational development award from GFC helped YOSUIN to strengthen various aspects of the organization and contributed to improved OCI scores.</t>
  </si>
  <si>
    <t>Zambia Prevention Care and Treatment Partnership (ZPCTII)</t>
  </si>
  <si>
    <t>United Church of Zambia (UCZ)</t>
  </si>
  <si>
    <t>Children In Need Network Copperbelt Region</t>
  </si>
  <si>
    <t>11880</t>
  </si>
  <si>
    <t>educational materials, outreach initiatives, and administrative costs.</t>
  </si>
  <si>
    <t>Improved OCI scores are attributed to guidance and coaching that YOSUIN received from another GFC grantee partner, Youth First Development, and also to a monitoring and evaluation webinar organized by the GFC Africa team.</t>
  </si>
  <si>
    <t>YOSUIN’s budget decreased slightly due to a key funder, Link Association for the Relief of Children, reducing its grants allocation for the organization and the entire region.</t>
  </si>
  <si>
    <t>Chin Copperbelt</t>
  </si>
  <si>
    <t>Zambia Prevention Care and Treatment Partnership II</t>
  </si>
  <si>
    <t xml:space="preserve">Church Of Zambia </t>
  </si>
  <si>
    <t>11507</t>
  </si>
  <si>
    <t>program expansion and staff salaries.</t>
  </si>
  <si>
    <t>Children in Zambia grow up with a high degree of vulnerability due to poverty, which is compounded by high HIV infection rates. Zambia ranks sixth in the world in HIV prevalence, with 14.3 percent of the population infected. For a number of reasons, females are much more likely to contract the disease than their male counterparts. It is estimated that 25 new children are infected with HIV each day, and 120,000 children between the ages of 0 and 14 are living with the disease. Due to this epidemic, there are 690,000 orphaned children under the age of 18, with a third of all children losing one or both parents to AIDS before they reach adulthood. As a result, one out of three children lives with a grandparent. Over 60 percent of the population is under the age of 24, and the national life expectancy is only about 49 years. Due to the lack of parents and the inability of many grandparents to provide for their grandchildren, children are forced to take on adult roles, leaving them vulnerable and at a high risk of violence and abuse. It is estimated that 20,000 children are street-based and approximately 41 percent of children aged 5 to 14 are working.</t>
  </si>
  <si>
    <t>Founded in 2005, Youth Support Initiative (YOSUIN) raises awareness about child abuse; provides safety and security for abused, street-based, and HIV/AIDS-affected children; and advocates for legislation and policy reforms that protect children from abuse. YOSUIN has strong community ties through its 24 volunteer trainers and works with traditional and community leaders, in addition to pro bono lawyers and organizations and institutions such as Child Justice, the Zambia Police Victim Support Unit, and Young Women Christian Association. YOSUIN is a member of a number of networks, including Children in Need Network-Copperbelt and Link Association for the Relief of Children. The founder, Geoffrey Champemba, was born in Kitwe and grew up in the community YOSUIN serves. He therefore understands the needs of the community and its children, as well as the cultural sensitivities around the issues the organization is addressing.</t>
  </si>
  <si>
    <t>With 24 volunteers and six full-time staff, YOSUIN serves over 400 children. Its programs include community sensitization to deepen awareness on child abuse, school outreach programs, counseling services and family support programs for abused children living with their families, rescue services for abused children, referral services to safe houses for rehabilitation and reintegration, legal services, after-school programs to help children improve academic performance, and home visits for reintegrated children. YOSUIN uses activities such as sports, debates, and musical programs to serve orphans and vulnerable children under 22 who are living with or affected by HIV/AIDS, have experienced gender-based violence, or are living and working on the streets. YOSUIN also empowers community members to fight AIDS and to overcome and prevent gender-based violence, discrimination, and stigmatization of children living with HIV/AIDS.</t>
  </si>
  <si>
    <t>YOSUIN is respected by the networks it works with in Zambia and within the community in which it operates. This is demonstrated by the support the organization receives from families, local chiefs, and organizations such as the Child Justice forum and the Zambia Police Victim Support Unit. The strength of the organization can be attributed to the use of local networks and the engagement of opinion leaders in the community who serve as child protectors and change agents. With its strong vision, YOSUIN is currently at a stage where GFC's value-added services and guidance would be beneficial. It has a sound basic record-keeping system and a committed board of directors that provides strategic direction for the organization. The strategy of this organization is to harness the support of stakeholders and private enterprises to enhance its programs and to ensure the long-term sustainability of its initiatives. YOSUIN was recommended by a GFC grantee partner in Zambia.</t>
  </si>
  <si>
    <t>Children in Need Network-Copperbelt (Zambia)</t>
  </si>
  <si>
    <t>Link Association for the Relief of Children</t>
  </si>
  <si>
    <t>United Church of Zambia</t>
  </si>
  <si>
    <t>12758</t>
  </si>
  <si>
    <t>Dar es Salaam</t>
  </si>
  <si>
    <t>YouthServe Tanzania Trust</t>
  </si>
  <si>
    <t>Solome Lemma and Emmanuel Otoo</t>
  </si>
  <si>
    <t>program support and volunteers stipends.</t>
  </si>
  <si>
    <t>YouthServe Tanzania Trust empowers young Tanzanians who are living with or affected by HIV/AIDS to overcome
stigmatization and discrimination, stay in school, acquire livelihood skills, become active citizens, and make meaningful contributions toward effecting positive societal change.</t>
  </si>
  <si>
    <t>GFC supports YouthServe’s in-school and out-of-school clubs, which mentor and train young people as peer educators on HIV/AIDS and offer counseling, psychosocial support, leadership training, and livelihood and life skills education, as well as exchange programs with other school clubs.</t>
  </si>
  <si>
    <t>Last year, YouthServe worked with six primary schools to deepen awareness of HIV/AIDS among primary-school children. The organization also worked with two local radio stations to reach a larger audience with messages on HIV/AIDS prevention and the importance of girls’ education. The coaching support being provided to YouthServe by WISE, a former GFC grassroots partner in Tanzania, has been very useful in helping YouthServe to strengthen its programs. The organization is currently finalizing the strategy for its youth-focused outreach program and is exploring options for internal resource mobilization. GFC will guide YouthServe through this process.</t>
  </si>
  <si>
    <t>12307</t>
  </si>
  <si>
    <t>strengthening youth clubs, school outreach programs, and staff stipends.</t>
  </si>
  <si>
    <t>YouthServe Tanzania Trust empowers young Tanzanians who are living with or affected by HIV/AIDS to overcome stigmatization and discrimination, stay in school, acquire livelihood skills, become active citizens, and make meaningful contributions toward effecting positive societal change.</t>
  </si>
  <si>
    <t>YouthServe had a challenge with fundraising in the past year, but with coaching and guidance from WISE, a former GFC grantee partner in Tanzania, it made significant advances in staff capacity, program improvement and expansion, networking, and relationship building. The organization supported four primary-school libraries in Dar es Salaam and helped them to incorporate promotion of girls’ education into their programs. YouthServe also supported two of its staff members with training opportunities in youth-focused outreach programs and formed and strengthened strategic relationships with organizations such as Staying Alive, Dar es Salaam City Authority, Foundation for Civil Society, Tanzania Commission for AIDS, and Global Youth Coalition on HIV/AIDS. GFC will guide YouthServe in the coming year to attract more resources, and the organization will continue to benefit from the coaching of other experienced GFC grantees.</t>
  </si>
  <si>
    <t>YouthServe received in-kind support, rather than financial support, from the Tanzania Commission for AIDS, which explains the decrease in the organization’s budget.</t>
  </si>
  <si>
    <t>YouthServe’s organizational budget has declined significantly; its board has not met for the past 12 months; and it has lost some of its volunteers. GFC will closely monitor the organization’s work and will provide more guidance to its staff.</t>
  </si>
  <si>
    <t>12005</t>
  </si>
  <si>
    <t>training and outreach program expansion and for staff salaries.</t>
  </si>
  <si>
    <t xml:space="preserve">YouthServe Tanzania Trust empowers young Tanzanians who are living with or affected by HIV/AIDS to overcome stigmatization and discrimination, stay in school, acquire livelihood skills, become active citizens, and make meaningful contributions toward effecting positive societal change. </t>
  </si>
  <si>
    <t>YouthServe is still struggling to understand how to use the OCI tool, and GFC will support the organization in this regard in the coming year.</t>
  </si>
  <si>
    <t>YouthServe’s slight budget growth is attributed to increased individual financial contributions.</t>
  </si>
  <si>
    <t>11523</t>
  </si>
  <si>
    <t xml:space="preserve">YouthServe Tanzania Trust works to empower young Tanzanians who are living with or affected by HIV/AIDS to overcome stigmatization and discrimination, stay in school, acquire livelihood skills, become active citizens, and make meaningful contributions toward effecting positive societal change. </t>
  </si>
  <si>
    <t>YouthServe's financial record-keeping procedures require improvement. GFC is providing guidance to help YouthServe improve its general financial management systems and is connecting the grantee to other experienced partners for support.</t>
  </si>
  <si>
    <t>Foundation for Civily Society</t>
  </si>
  <si>
    <t>11210</t>
  </si>
  <si>
    <t>YouthServe works to inspire and empower young Tanzanians who are infected with and affected by HIV/AIDS to overcome stigma and discrimination, stay in school, acquire livelihood skills, become active citizens, and make meaningful contributions toward effecting positive societal change.</t>
  </si>
  <si>
    <t>Our grant supports YouthServe's in-school and out-of-school clubs, which offer counseling, psychosocial support, leadership training, and livelihood and life skills education; hold exchange programs with other school clubs; and mentor and train young people to serve as peer educators on HIV/AIDS.</t>
  </si>
  <si>
    <t>The Foundation for Civil Society</t>
  </si>
  <si>
    <t>12581</t>
  </si>
  <si>
    <t>Kunming, Yunnan Province</t>
  </si>
  <si>
    <t>Yunnan Heart to Heart Community Care Service Center</t>
  </si>
  <si>
    <t>Wang Yong (Chinese University of Hong Kong, China)</t>
  </si>
  <si>
    <t>asfasdfasfafaf</t>
  </si>
  <si>
    <t>12744</t>
  </si>
  <si>
    <t>salary and insurance, program costs, and administrative costs for replicating its model in a new county.</t>
  </si>
  <si>
    <t>Yunnan Heart to Heart Community Care Service Center (HHCC) works to improve the lives of Kunming’s migrant workers through rights advocacy, livelihood programs, educational support, and community centers that provide a safe place for school-age children of migrant workers to play and do homework after school.</t>
  </si>
  <si>
    <t>GFC supports HHCC’s student club program, which aims to spark children’s interest in school, increase their confidence, and improve their interpersonal skills through weekly activities in photography, drama, dance, English, and other areas.</t>
  </si>
  <si>
    <t>Over the course of its partnership with GFC, HHCC has become one of the most prominent NGOs serving migrant worker communities in China. Not only has the organization provided gender-specific education, health, and post-disaster services to thousands of children across Yunnan Province, it was also recognized nationally by the Ministry of Civil Affairs last year for its robust intern and volunteer training program. It has also been recognized by the government as the most advanced social service organization in the country. HHCC has completed a successful leadership transition and is replicating its model across Yunnan Province. In 2015, HHCC changed its registration status so that it is more independent, which has enabled it to professionalize its operations. It has also transformed its vision and now strives to be an incubator for other NGOs. HHCC has mentored 30 NGOs to date, 20 of which focus on youth and children. HHCC received a Maya Ajmera Sustainability Award in 2016 to build a fundraising platform; recruit a full-time, high-capacity fundraising team; and, in keeping with its new vision, incubate new social enterprises working with marginalized populations in Yunnan Province. The organization has also benefited from a post-earthquake emergency grant, a Knowledge Exchange, and several site visits. HHCC credits GFC with supporting its growth through a crucial stage of development and helping it to become a leader for civil society nationwide.</t>
  </si>
  <si>
    <t xml:space="preserve">Since HHCC did not receive a GFC grant last year, the change in numbers served reflects programmatic shifts over a two-year period. </t>
  </si>
  <si>
    <t>The increase in budget reflects fundraising efforts for ongoing work in areas affected by the 2014 earthquake in and around Kunming.</t>
  </si>
  <si>
    <t>The percentage of children achieving the outcome is lower than in past years because the way HHCC measures confidence has changed.</t>
  </si>
  <si>
    <t xml:space="preserve">Zhengsheng Foundation </t>
  </si>
  <si>
    <t>Ai You Foundation</t>
  </si>
  <si>
    <t>Nandu Foundation</t>
  </si>
  <si>
    <t>12211</t>
  </si>
  <si>
    <t>12022</t>
  </si>
  <si>
    <t>staff salaries, rent, and transportation.</t>
  </si>
  <si>
    <t>HHCC continues to expand. In the past year, over 1,500 regular volunteers and 40 professional social worker volunteers worked with vulnerable children through the center. HHCC’s fundraising efforts were also productive last year, bringing in an increased amount of donations. HHCC credits staff members who are supported by GFC’s grant with being a critical part of the organization’s continued fundraising success.</t>
  </si>
  <si>
    <t>11542</t>
  </si>
  <si>
    <t>staff salaries, rent, and materials for the student club program.</t>
  </si>
  <si>
    <t>Yunnan Heart to Heart Community Care Service Center (HHCC) works to improve the lives of Kunming's migrant workers through rights advocacy, livelihood programs, educational support, and community centers that provide a safe place for school-age children of migrant workers to play and do homework after school.</t>
  </si>
  <si>
    <t>GFC supports HHCC's student club program, which aims to spark children's interest in school, increase their confidence, and improve their interpersonal skills through weekly activities in photography, drama, dance, English, and other areas.</t>
  </si>
  <si>
    <t>HHCC's budget increased dramatically, partly due to a large one-time grant from the central government, which included no funding for staff salaries or administrative expenses. Administering this large grant with no added funding for staff salaries was challenging for HHCC and strained its resources, and the organization's budget will likely decrease next year after the grant term ends. GFC will support HHCC's capacity-building and fundraising efforts to help the organization continue to solicit and better absorb large grants.</t>
  </si>
  <si>
    <t>Care for Life Foundation</t>
  </si>
  <si>
    <t>Yunnan Province Women's Federation</t>
  </si>
  <si>
    <t>11175</t>
  </si>
  <si>
    <t>HHCC works to improve the lives of Kunming's migrant workers through rights advocacy, livelihoods programs, educational support, and community centers that provide a safe place for school-age children of migrant workers to play and do homework after school.</t>
  </si>
  <si>
    <t>Our grant supports HHCC's student club program, which aims to spark children's interest in school, increase their confidence, and improve their interpersonal skills through weekly activities in photography, drama, dance, English, and other areas.</t>
  </si>
  <si>
    <t>Describe the country, city and community context as it relates to children, youth, and the issues/problems addressed by the organization and grant. Use relevant statistics and references to support statements about the country, city and community context (check what is reported in the country stats for the country to prevent contradictions). Make your case, paint your picture, hook your audience on the need.</t>
  </si>
  <si>
    <t>Describe the organization, including its mission (this can be paraphrased) and founding year. How does the organization's model address the problem statement and community context outlined in Paragraph 1? You can also include here information about significant networks or partnerships that the organization participates in. End with some compelling information about the Founder/Director's innovation, entrepreneurship, recognized leadership/awards, driving force and passion.</t>
  </si>
  <si>
    <t>Reference the main programs conducted by the organizations, alluding to their particular strengths and innovation. Describe the nuts and bolts of the program/programming that GFC's grant will be supporting, or the main program focusing on children/youth, using as many details and data and as possible. If GFC is providing general support, highlight the main program or programming purpose of the organization. This paragraph should answer questions about the dose/prescription of the program(s), including: program activities, curriculum, number served, number of sites, characteristics of children/youth, age range of beneficiaries, boys or girls, staff numbers, impressive partnerships, etc. Even with general support grants, this paragraph must have specificity about the organizations programs/services.</t>
  </si>
  <si>
    <t>Fuzhou Charity Federation</t>
  </si>
  <si>
    <t>11593</t>
  </si>
  <si>
    <t>Yuxi, Yunnan Province</t>
  </si>
  <si>
    <t>Yunnan Institute of Development</t>
  </si>
  <si>
    <t>Michael Hermann (Humana People to People, China)</t>
  </si>
  <si>
    <t>teacher salaries and training, education materials, and administrative costs for the early child development program.</t>
  </si>
  <si>
    <t>Yunnan Institute of Development (YID) focuses on health and education in rural communities through HIV/AIDS awareness and prevention programs, health and hygiene education, children's clubs, primary-school and middle-school support, curriculum development, teacher training, and early childhood development.</t>
  </si>
  <si>
    <t>GFC supports the early childhood development program, which forges partnerships with local communities to build village-based preschools and train local teachers to employ a basic education curriculum integrating play and exploration in order to reduce the high attrition rates for minority children and youth.</t>
  </si>
  <si>
    <t>Over the course of its partnership with GFC, YID has expanded the reach of its programs and grown its organizational budget. Since 2008, YID has established over 20 rural preschools and trained over 600 preschool teachers in creative teaching methods, classroom management, and curriculum development. The organization has also championed the importance of early childhood education, publishing its preschool curriculum and discussing early childhood development on national television. With the support of a GFC opportunity grant, YID also held trainings on early childhood development and education for other Chinese NGOs, including several GFC partners, and the organization was an active participant in the 2011 China Knowledge Exchange. Since its first GFC grant, YID's budget has grown by over 25 percent, and the organization now has a strong core of both local and international institutional donors.</t>
  </si>
  <si>
    <t>Percentage of program participants demonstrating a positive attitude towards school</t>
  </si>
  <si>
    <t>Humana People to People</t>
  </si>
  <si>
    <t>IFAD</t>
  </si>
  <si>
    <t>Chen Yet-Sen Family Foundation</t>
  </si>
  <si>
    <t>Hong Kong SAR</t>
  </si>
  <si>
    <t>10117.04</t>
  </si>
  <si>
    <t>YID focuses on health and education in rural communities through HIV/AIDS awareness and prevention programs, health and hygiene education, children's clubs, primary school and middle school support, curriculum development, teacher training, and early childhood development.</t>
  </si>
  <si>
    <t>Our grant supports the early childhood development program, which forges partnerships with local communities to build village based preschools and train local teachers to employ a basic education curriculum integrating play and exploration in order to reduce the high attrition rates for minority children and youth.</t>
  </si>
  <si>
    <t>It is well documented that early childhood education is critical to children's long-term physical, social, and cognitive growth. China has stressed the importance of early childhood development in national policy, but access to such opportunities continues to be low, particularly in rural and marginalized communities. Recent studies show that only one in six children under the age of 5 attends preschool, and less than 5 percent of children under the age of 3 have access to early childhood education. Moreover, rural and ethnic minority children face the additional challenge of language and cultural barriers to integration into mainstream primary schools. As a result, attrition rates are often higher among minority children. Expanding preschools and providing supplemental education to rural and minority children increases their academic performance, preparing them for a productive life.</t>
  </si>
  <si>
    <t>Established in 2001, the Yunnan Institute for Development (YID) began primarily as an adult learning center designed to develop leaders in rural development. Later, YID integrated social development programs into the organization, and it now implements rural education and health education projects in and around ethnic minority communities in southwestern China's Yunnan Province. The philosophy that knowledge is power guides YID's approach to its programs. Villagers and beneficiaries actively participate in the design and operation of YID's projects, ensuring their sustainability over time. YID's main programs focus on education and health and include HIV/AIDS awareness and prevention, health and hygiene, children's clubs, primary-school and middle-school support, curriculum development and teacher training, and early childhood development. The director, Xing Mo, was awarded the Five Star Volunteer Award from the Shenzhen Volunteer Association.</t>
  </si>
  <si>
    <t>Since 2003, YID has established 28 preschool centers serving nearly 800 students near Yuxi, Yunnan Province. In order to address the area's high attrition rates for minority children, who often drop out due to language barriers, YID establishes preschools that follow a unique curriculum driven largely by parents and community members. To ensure the sustainability of these centers, parents help select teachers and contribute to teacher salaries, and village committees donate and maintain school buildings. Each month, the curriculum centers around a different theme; for example, animals, the environment, or hygiene. Learning combines basic education, such as math and language skills, with creative activities, which are critical to children's development. YID also provides monthly training workshops to strengthen teachers' capacity. As a result of this program, the attrition rate has been considerably reduced, children from the preschools are able to succeed in primary school, and newly trained women teachers raise their own skill and income level.</t>
  </si>
  <si>
    <t>YID increased the number of children served in Year 4 by expanding its club activities to an additional rural primary school.</t>
  </si>
  <si>
    <t>YID increased its annual expenditures in Year 4 by securing expanded funding for its rural agriculture project from an existing donor and by securing funding from a new donor.</t>
  </si>
  <si>
    <t>10117.02</t>
  </si>
  <si>
    <t>YID focuses on health and education in rural communities through HIV/AIDS awareness and prevention programs, health and hygiene education, children's clubs, primary-school and middle-school support, curriculum development, teacher training, and early childhood development.</t>
  </si>
  <si>
    <t>Our grant supports the early childhood development program, which forges partnerships with local communities to build village-based preschools and train local teachers to employ a basic education curriculum integrating play and exploration in order to reduce the high attrition rates for minority children and youth.</t>
  </si>
  <si>
    <t>It is well documented that early childhood education provides a solid foundation for children's long-term physical, social, and cognitive growth. As part of its national policy, China has stressed the importance of early childhood development, but despite this policy, access to such opportunities continues to be staggeringly low, particularly in rural and marginalized communities. Recent studies show that only one in six children under the age of 5 attends preschool, and less than 5 percent of children under the age of 3 have access to early childhood education opportunities. Moreover, rural children from ethnic minority areas face the additional challenge of language barriers and have more difficulty integrating into mainstream primary schools; this often results in earlier and higher attrition rates among minority children. Expanding preschools to rural areas brings learning opportunities to marginalized children, which helps prepare them for a productive life.</t>
  </si>
  <si>
    <t>Established in 2001, the Yunnan Institute for Development (YID) began primarily as an adult learning center designed to develop leaders in rural development. Later, YID integrated social development programs into the organization, and it now implements rural education and health education projects in and around ethnic minority communities in Yunnan Province, in southwestern China. The philosophy that knowledge is power guides YID's approach to its programs. Villagers and beneficiaries actively participate in the design and operation of the organization's projects, ensuring their sustainability over time. YID's main programs focus on education and health, which include HIV/AIDS awareness and prevention, health and hygiene, children's clubs, primary-school and middle-school support, curriculum development and teacher training, and early childhood development. The group works specifically with ethnic minority populations, which are among the poorest. The director, Xing Mo, was awarded the Five Star Volunteer Award from the Shenzhen Volunteer Association.</t>
  </si>
  <si>
    <t>Since 2003, YID has established 25 preschool centers serving 800 students in and around Yuxi, Yunnan Province, in areas where ethnic minority children reside. In order to address the area's high attrition rates for minority children and youth, who often drop out due to language barriers, YID establishes preschools that follow a unique curriculum driven largely by parents and community members. To ensure the sustainability of these centers, parents help select teachers and contribute to teacher salaries, and village committees donate space for schools and are responsible for upkeep. Each month, there is a different theme around which the curriculum focuses; for example, animals, environment, hygiene, or the Olympics. Learning combines basic education, such as math and language skills, with play and exploration activities, which are critical to developing children's creativity. YID also provides monthly training workshops to strengthen teachers' capacity. As a result of this program, the attrition rate has been considerably reduced, and children from the preschools are able to succeed in primary school while newly trained women teachers raise their own skill and income level.</t>
  </si>
  <si>
    <t>In year 2, number served dropped due to restrictions on travel from H1N1 regulations.</t>
  </si>
  <si>
    <t>GFC is seeking clarification regarding the budget figure.</t>
  </si>
  <si>
    <t>HPP for YID</t>
  </si>
  <si>
    <t>HPP for projects</t>
  </si>
  <si>
    <t>Internationa</t>
  </si>
  <si>
    <t>New Zealand Embassy</t>
  </si>
  <si>
    <t>NZ</t>
  </si>
  <si>
    <t>ILO, Global Fund for Children, others</t>
  </si>
  <si>
    <t>12996</t>
  </si>
  <si>
    <t>Zanzibar</t>
  </si>
  <si>
    <t>Zanzibar Female Lawyers Association</t>
  </si>
  <si>
    <t xml:space="preserve">school visits, mentorship meetings, and payment of school fees. </t>
  </si>
  <si>
    <t>The only legal aid organization in the region, Zanzibar Female Lawyers Association (ZAFELA) works to empower women and children through comprehensive legal services, policy advocacy, and awareness-raising activities.</t>
  </si>
  <si>
    <t>GFC supports the Life Skills for Adolescent Girls program, which trains peer educators from school-based clubs on topics such as healthy relationships, substance abuse, child rights, sexual harassment, and leadership.</t>
  </si>
  <si>
    <t>ZAFELA has demonstrated continuous program improvement and organizational growth during its six-year partnership with GFC. The organization’s expenditure budget increased over 200 percent, and the annual number of children supported by ZAFELA doubled. The mentoring and coaching that ZAFELA received from GFC during site visits and Skype calls helped the organization to enhance its visibility and attract donors such as the Foundation for Civil Society, Women Fund Tanzania, Oxfam, and Open Society Initiative for East Africa. ZAFELA has participated in two GFC Knowledge Exchange workshops, where the organization formed strategic partnerships with other grassroots partners doing similar work. These partnerships helped ZAFELA expand its programs and raise the profile of its staff; this resulted in the organization attracting the attention of the Tanzanian government, which invited ZAFELA to join the national Child Protection Committee. With a number of strategic partnerships formed and other advancements made with GFC’s capacity-building support, ZAFELA developed its strategic plan and made grassroots policy advocacy a strong component of its programs. This in turn empowers the organization to continue growing and helps GFC build a local movement of change makers that work to support children.</t>
  </si>
  <si>
    <t>Program participants who increase their awareness of children’s rights or human rights</t>
  </si>
  <si>
    <t>Foundation for Civil Society</t>
  </si>
  <si>
    <t>Legal Services Facility</t>
  </si>
  <si>
    <t>SOS Children's Villages</t>
  </si>
  <si>
    <t>Women Fund Tanzania</t>
  </si>
  <si>
    <t>12668</t>
  </si>
  <si>
    <t>outreach expenses, school fees, and operational costs.</t>
  </si>
  <si>
    <t xml:space="preserve">The only legal aid organization in the region, Zanzibar Female Lawyers Association (ZAFELA) works to empower women and children through comprehensive legal services, policy advocacy, and awareness-raising activities. </t>
  </si>
  <si>
    <t>In the past year, ZAFELA implemented its child protection program and expanded its outreach programs to five more primary schools. The organization introduced new members to its board and hosted a few experienced volunteers. ZAFELA was recognized by an international foundation from Korea  for its inspiring work with sexually abused children. This led to the organization receiving impressive media coverage from BBC radio and from the Zanzibar Broadcasting Corporation. The organization is currently finalizing arrangements to receive support from Oxfam and the Foundation for Civil Society in Tanzania.</t>
  </si>
  <si>
    <t>Oxfarm</t>
  </si>
  <si>
    <t>Tanzania/Uk aid &amp; USAID</t>
  </si>
  <si>
    <t>Founation for civil sociiety</t>
  </si>
  <si>
    <t>12298</t>
  </si>
  <si>
    <t>sensitization meetings with parents and children, education program expansion, and operational costs.</t>
  </si>
  <si>
    <t>In the past year, ZAFELA strengthened its program and focused on promoting girls’ education and comprehensive child rights initiatives, in response to these issues being raised during community meetings. This work enhanced the organization’s visibility locally and led to ZAFELA becoming a key member of a number of local networks, including the Zanzibar Children’s Rights Forum and Tanzania Human Rights Defenders. The organization completed its five-year strategic plan and, with GFC support, established its first ever board of directors, which has been trained to provide strategic direction to the organization. ZAFELA participated in an annual civil society exhibition, where more than 50 civil society organizations interacted with members of the House of Representatives of Zanzibar to explore ways to streamline policy and lawmaking processes and highlight the issues of vulnerable children in Zanzibar. In the coming year, GFC’s partnership with ZAFELA will focus on guiding the organization to strengthen its new board and implement its strategic plan.</t>
  </si>
  <si>
    <t>The increase in budget is due to larger grants from existing donors because of greater confidence in ZAFELA’s programs and in the new structures of the organization.</t>
  </si>
  <si>
    <t>OPEN SOCIETY INITIATIVE FOR EAST AFRICA (OSIEA)</t>
  </si>
  <si>
    <t xml:space="preserve">DANISH AMBASSADOR </t>
  </si>
  <si>
    <t>FOUNDATION FOR CIVIL SOCIETY</t>
  </si>
  <si>
    <t>11871</t>
  </si>
  <si>
    <t>trainer stipends, training materials, community legal trainings, and operational expenses.</t>
  </si>
  <si>
    <t>ZAFELA has a comprehensive child protection program and a team of motivated staff members who work closely with communities to ensure that the organization’s initiatives are sustainable. The organization has expanded its programs to reach more children and has incorporated psychosocial support for abused and traumatized children and their families. With its networking skills sharpened through participation in a GFC Knowledge Exchange, and its visibility enhanced due to leveraging opportunities, ZAFELA is in a position to gain more strategic partners. In the coming year, GFC will assist ZAFELA with this objective by helping the organization to strengthen the capacity of its staff and develop strong monitoring and evaluation systems.</t>
  </si>
  <si>
    <t>Improvement in a few aspects of the OCI score is attributed to capacity-building support ZAFELA received from Open Society Initiative through GFC leveraging.</t>
  </si>
  <si>
    <t>ZAFELA received a one-time grant for programs and organizational development from Open Society Initiative in year 2, which increased that year’s budget. ZAFELA did not receive the grant in year 3, hence the reduction in its budget.</t>
  </si>
  <si>
    <t xml:space="preserve">Open Society Initiative for East Africa </t>
  </si>
  <si>
    <t xml:space="preserve">Kenya </t>
  </si>
  <si>
    <t>Danida</t>
  </si>
  <si>
    <t>11488</t>
  </si>
  <si>
    <t>strengthening the livelihoods skills program, trainings, and general operational costs.</t>
  </si>
  <si>
    <t>ZAFELA is frequently featured in the national media and is currently very well known in Zanzibar for its progressive advocacy work and its awareness-raising program on gender-based violence. With enhanced team capacity and strong new board members, the organization is currently implementing its five-year strategic plan, with the support of civil society organizations and government agencies. ZAFELA will be invited to a GFC East Africa Knowledge Exchange in May to share its success, network, and learn from other organizations in the areas of fundraising and program improvements.</t>
  </si>
  <si>
    <t>Open Society Initiative - East Africa</t>
  </si>
  <si>
    <t>Foundation for Civil Societies</t>
  </si>
  <si>
    <t>Public International Law and Policy Group (PILPG)</t>
  </si>
  <si>
    <t>Nerthelands</t>
  </si>
  <si>
    <t>10857.01</t>
  </si>
  <si>
    <t>Founded by a group of female lawyers, ZAFELA is the only legal aid organization in the region and aims to empower women and children through comprehensive legal services, policy advocacy, and awareness raising activities.</t>
  </si>
  <si>
    <t>Our grant supports the Life Skills for Adolescent Girls program, which trains peer educators from school based clubs on topics such as healthy relationships, substance abuse, child rights, sexual harassment, and leadership.</t>
  </si>
  <si>
    <t>The predominately Muslim region of Zanzibar in Tanzania is a major tourist attraction and is known for its scenic coastline, sprawling beaches, and premier spice industry. However, its captivating landscape conceals conditions of extreme poverty and associated vulnerabilities, particularly in regard to children and youth. An estimated 50 percent of the region's population lives below the poverty line, and children face an array of issues that render them vulnerable to violence, abuse, and exploitation. Child labor affects an estimated 100,000 children, many of whom work in the island's bustling fishing and spice industries. In addition, beneath the religious and cultural conservatism of Zanzibar's society, sexual exploitation and abuse are widespread, affecting both school-going and out-of-school children. There is no reliable data on the scope of child sexual abuse and violence in the region, and public discussion of the issue is considered taboo. However, a recent documentary conducted by the Zanzibar Female Lawyers Association found hundreds of victims and highlighted the need for more research on and attention to this subject.</t>
  </si>
  <si>
    <t>Based in the Unguja and Pemba Islands of Zanzibar, Zanzibar Female Lawyers Association (ZAFELA), the only legal aid organization in the region, was established in 2003 to empower women and children through legal services, policy advocacy, and awareness-raising activities. The organization offers free legal services for women and children, runs a "legal literacy" radio program, and provides training and mentorship to young female lawyers and school-going girls. In an effort to build laws and policies that are inclusive of women's and children's needs, ZAFELA researches national policies and lobbies for reform or enforcement. The Spinsters and Single Mother Parent Children Protection Act in 2005 and the new Children's Act were adopted by the government as a result of ZAFELA's lobbying efforts. The organization also offers legal advice to governmental and nongovernmental institutions dealing with women's and children's rights. Director Fatma Iddi Ally started ZAFELA with 20 other female lawyers, all of whom had noticed a severe gap in legal representation and advocacy for women and children in the course of their work at local government agencies.</t>
  </si>
  <si>
    <t>In 2009, ZAFELA conducted a documentary on child abuse in Zanzibar and found hundreds of children, particularly girls, who were victims of child sexual exploitation and abuse. Because the topics of sex and sexuality are considered taboo, the organization surmised that lack of access to information contributed to some of the abuse that girls endured. In response, ZAFELA launched a life skills program for girls between the ages of 9 and 18 in primary and secondary school. Through school-based clubs that ZAFELA refers to as School Councils, girls engage in peer-to-peer education. The organization trains peer educators on life skills, including healthy relationships, substance abuse, sexual harassment, child rights, and leadership. The girls in turn train their peers on these topics through the School Councils, which meet on a regular basis. Currently, ZAFELA works with 500 peer educators in six of Zanzibar's ten districts including those on Pemba Island.</t>
  </si>
  <si>
    <t>The decrease in ZAFELA's budget reflects the end of a program that served women nationwide.</t>
  </si>
  <si>
    <t>Public International Law and Policy Group</t>
  </si>
  <si>
    <t>10857</t>
  </si>
  <si>
    <t>Founded by a group of female lawyers, ZAFELA is the only legal-aid organization in the region and aims to empower women and children through comprehensive legal services, policy advocacy, and awareness-raising activities.</t>
  </si>
  <si>
    <t>Our grant supports the Life Skills for Adolescent Girls program, which trains peer educators from school-based clubs on topics such as healthy relationships, substance abuse, child rights, sexual harassment, and leadership.</t>
  </si>
  <si>
    <t>The predominately Muslim region of Zanzibar in Tanzania is a major tourist attraction known for its stunning coastline, sprawling beaches, and premier spice industry. However, its captivating landscape can conceal conditions of extreme poverty and associated vulnerabilities, particularly of children and youth.  Fifty percent of the population is believed to live below the poverty line and children face an array of issues that render them vulnerable to violence, abuse and exploitation. Child labor affects over 100,000 children who are believed to be working in the island's bustling fishing and spice industries. Surreptitiously veiled under the religious and cultural conservatism of Zanzibari society, sexual exploitation and abuse are widespread, affecting children in-and out-of-school. There is no reliable data on the scope and extent of child sexual abuse and violence in the region, and public discussion of the issue is considered taboo. However, a recent documentary conducted by Zamiban Female Lawyers Association found hundreds of victims and highlighted the need for more research and attention. The national government and international agencies have initiated efforts to promote children's right in the region; however with limited legal and policy measures in place and a dismal enforcement record, children continue to experience abuse and violence with few repercussions to perpetrators.</t>
  </si>
  <si>
    <t>Based in Ubunja and Pemba Islands of Zanzibar, Zanzibar Female Lawyers Association (ZAFELA) was established in 2003 to empower women and children through legal services, policy advocacy, and awareness raising activities, in light of inadequate available government services. The organization offers free legal services for women and children, runs a "legal literacy" radio program, and provides training and mentorship to young female lawyers and school-going girls. In an effort to build laws and policies that are inclusive of women and children's needs, ZAFELA researches national policies and lobbies for reform or enactment. The Spinsters and Single Mother Children Protection Act in 2005 and the new Children's Act were adopted by the government as a result of ZAFELA's lobbying efforts. The organization also offers legal advice to government and non-governmental institutions dealing with women and children's rights. As the only legal aid organization in Zanzibar, ZAFELA receives support from Open Society Institute in East Africa. Founder and director Fatma Iddi Ally is a female attorney who started ZAEFLA with 20 other female lawyers, all of whom noticed a severe gap in legal representation and advocacy for women and children in the course of their work at local government agencies.</t>
  </si>
  <si>
    <t>In 2009, ZAFELA conducted a documentary on sexual abuse and violence against children in Zanzibar and found hundreds of children, particularly girls, who are victims of child sexual exploitation and abuse. Because topics of sex and sexuality are considered taboo, the organizations surmised that lack of access to information contributed to some of the abuse that girls endured. In response, ZAFELA launched a life skills program for girls between the ages of 9 and 18 in primary and secondary school. Through school-based clubs that ZAFELA refers to as School Councils, girls engage in peer-to-peer education. The organization trains peer educators on life skills, including, healthy relationships, substance abuse, sexual harassment, child rights, and leadership. They in turn train their peers on these topics through the school-based councils that meet on a regular basis. Currently, ZAFELA works with 300 peer educators in six of Zanzibar's 10 districts and intends to extend its reach to the remaining four, including Pemba Island. GFC' s initial grant will enable ZAFELA to expand its services into four additional districts by supporting peer educator trainings for 50 adolescent girls from the remaining four of Zanzibar's ten districts.</t>
  </si>
  <si>
    <t>Foundation for civil society</t>
  </si>
  <si>
    <t>Open Society Institute East Africa</t>
  </si>
  <si>
    <t>Zanzibar Election Commission</t>
  </si>
  <si>
    <t>Organization Name</t>
  </si>
  <si>
    <t>City and Country</t>
  </si>
  <si>
    <t>OCI - Planning</t>
  </si>
  <si>
    <t>OCI - Fundraising</t>
  </si>
  <si>
    <t>OCI - Governance</t>
  </si>
  <si>
    <t>OCI - HR</t>
  </si>
  <si>
    <t>OCI - Financial management</t>
  </si>
  <si>
    <t>OCI - M&amp;E</t>
  </si>
  <si>
    <t>OCI - Community Relations</t>
  </si>
  <si>
    <t>OCI - IT</t>
  </si>
  <si>
    <t>OCI - Average</t>
  </si>
  <si>
    <t>Unique_ID</t>
  </si>
  <si>
    <t>180 Grados para la Cooperación y el Desarrollo (180 Degrees for Cooperation and Development)</t>
  </si>
  <si>
    <t>Aarohan (Climbing Up)</t>
  </si>
  <si>
    <t>Ação Forte (Strong Action)</t>
  </si>
  <si>
    <t>Action pour le Développement Durable: Le Rônier  (Actions for Sustainable Development: Le Ronier)</t>
  </si>
  <si>
    <t>Aikya (Unity)</t>
  </si>
  <si>
    <t>Aile Danismanlari Dernegi (Family Counselors Association)</t>
  </si>
  <si>
    <t>Al Otro Lado (To The Other Side)</t>
  </si>
  <si>
    <t>Alianza para la Integración Comunitaria UTOPIA A.C.  (Alliance for Community Integration "UTOPIA" )</t>
  </si>
  <si>
    <t>Anandan (Happiness)</t>
  </si>
  <si>
    <t>Arpan (Dedication)</t>
  </si>
  <si>
    <t>Asanblé Vwazen Jakè (Jakè Neighborhood Association)</t>
  </si>
  <si>
    <t>Asanblè Vwazen Solino (Solino Neighborhood Association)</t>
  </si>
  <si>
    <t>Ashanti Perú - Red Peruana de Jovenes Afrodescendientes (Ashanti Peru - Peruvian Network of Afro-Descendent Youth)</t>
  </si>
  <si>
    <t>Asociación Civil Defiende (Defend Civil Association)</t>
  </si>
  <si>
    <t>Asociación Civil Hamiraya (Hamiraya Civil Association)</t>
  </si>
  <si>
    <t>Asociación Civil Los Pioneros (The Pioneers Civil Association)</t>
  </si>
  <si>
    <t>Asociación Civil por la Responsibilidad Social Amartya (Amartya Association for Social Responsibility)</t>
  </si>
  <si>
    <t>Asociación Comunitaria Hilarte (Hilarte Community Association)</t>
  </si>
  <si>
    <t>Asociación de Hombres Contra la Violencia (Association of Men Against Violence)</t>
  </si>
  <si>
    <t>Asociación de Sordociegos de Nicaragua (Nicaraguan Deafblind Association)</t>
  </si>
  <si>
    <t>Asociación Educativa Kusi Kawsay (Happy Life Educational Association)</t>
  </si>
  <si>
    <t>Asociación Educativa Maya Aj Sya' (Maya Aj Sya' Educational Association)</t>
  </si>
  <si>
    <t>Asociación El Refugio de la Niñez (Children's Refuge Association)</t>
  </si>
  <si>
    <t>Asociación Integral de la Juventud Q'anil (Comprehensive Association of Q'anil Youth)</t>
  </si>
  <si>
    <t>Asociación Jutam Nayampi (Come with Me Association)</t>
  </si>
  <si>
    <t>Asociación Movimiento de Mujeres por Nuestros Derechos Humanos (Movement of Women for Our Human Rights Association)</t>
  </si>
  <si>
    <t>Asociación PASOS (PASOS Association)</t>
  </si>
  <si>
    <t>Asociación Pop No'j (Weaving Wisdom Association)</t>
  </si>
  <si>
    <t>Asociación Pro Juventud de San Felipe (Pro Youth of San Felipe Association)</t>
  </si>
  <si>
    <t>Asociatia pentru Libertatea si Egalitatea de Gen (Association for Liberty and Gender Equality)</t>
  </si>
  <si>
    <t>Association Aide à la Scolarisation des Enfants de Familles Démunies (Support for the Education of Children from Low-Income Families)</t>
  </si>
  <si>
    <t>Association pour la Promotion de la Fille Burundaise (Association for the Promotion of the Burundian Girl)</t>
  </si>
  <si>
    <t>Association Zanmi Timoun (Friends of the Children Association)</t>
  </si>
  <si>
    <t>Baan Nana (Childlife)</t>
  </si>
  <si>
    <t>Beypil (Tranquility)</t>
  </si>
  <si>
    <t>Bureau pour le Volontariat au Service de l’Enfance et de la Santé (Office of Volunteerism for Childhood and Health)</t>
  </si>
  <si>
    <t>Centre d’Education Speciale (Center for Special Education)</t>
  </si>
  <si>
    <t>Centre Marembo (Gateway Center)</t>
  </si>
  <si>
    <t>Centro de Derechos Humanos Fray Matías de Córdova (Human Rights Center Fray Matías de Córdova)</t>
  </si>
  <si>
    <t>Centro de Estudios, Promoción del Desarrollo y Recuperación de la Identidad Cultural  (Center for Study, Development Promotion, and Recuperation of Cultural Identity )</t>
  </si>
  <si>
    <t>Centro Integral de Atención a las Mujeres (Comprehensive Care Center for Women)</t>
  </si>
  <si>
    <t>Centro para la Autonomía y Desarrollo de los Pueblos Indígenas (Center of Indigenous Peoples' Autonomy and Development)</t>
  </si>
  <si>
    <t>Cercle Haitien pour l'Épanouissement et le Développement Educatif (Haitian Circle for Educational Fulfillment and Development)</t>
  </si>
  <si>
    <t>Chantiik Taj Tajinkutik (Playing to Learn)</t>
  </si>
  <si>
    <t>Club 21 Udruenja za Pozitivnu Komunikaciju (Club 21 Association for Positive Communication)</t>
  </si>
  <si>
    <t>Çocuklar Ayni Çatinin Altinda Dernegi (Children Under One Roof)</t>
  </si>
  <si>
    <t>Colectivo Seres (Being Collective )</t>
  </si>
  <si>
    <t>Colectivo Vida Digna (Dignified Life Collective)</t>
  </si>
  <si>
    <t>Colegio Miguel Angel Asturias (Miguel Angel Asturias Academy)</t>
  </si>
  <si>
    <t>Consciência, Liberdade, Atitude e Movimento (Conscience, Liberty, Attitude and Movement)</t>
  </si>
  <si>
    <t>Cooperativa Mixta Juvenil Emprendedores Solidarios (Coed Youth Cooperative "Entrepreneurs in Solidarity")</t>
  </si>
  <si>
    <t>Corporación Correcaminos (Roadrunner Corporation)</t>
  </si>
  <si>
    <t>Corporación Salus (Salus Corporation)</t>
  </si>
  <si>
    <t>Dhriiti (Courage)</t>
  </si>
  <si>
    <t>Diaspora Solidaria (Diaspora Solidarity)</t>
  </si>
  <si>
    <t>Empire des Enfants (Children's Empire)</t>
  </si>
  <si>
    <t>Espacio Migrante (Migrant Space)</t>
  </si>
  <si>
    <t>Fihankra Akoma Ntoaso (Safe House, Linked Hearts)</t>
  </si>
  <si>
    <t>Fokus Muda  (Young Focus)</t>
  </si>
  <si>
    <t>Fondation Secours Universel  (Universal Relief Foundation)</t>
  </si>
  <si>
    <t>Fregenet Kidan Lehitsanat (Fregenet School)</t>
  </si>
  <si>
    <t>Fundación Alfonso Casas Morales para la Promoción Humana (Alfonso Casas Morales Foundation for Human Advancement)</t>
  </si>
  <si>
    <t>Fundación Calicanto (Masonry Foundation)</t>
  </si>
  <si>
    <t>Fundación Casa Hogar Nuestro Sueño (Our Dream Home Foundation)</t>
  </si>
  <si>
    <t>Fundación Castillo de Amor para la Niñez (Castle of Love for Children Foundation)</t>
  </si>
  <si>
    <t>Fundación Centro Una Brisa de Esperanza (A Breeze of Hope Center Foundation)</t>
  </si>
  <si>
    <t>Fundación Chocó Jóven (Young Chocó Foundation)</t>
  </si>
  <si>
    <t>Fundación Crecer (Growth Foundation)</t>
  </si>
  <si>
    <t>Fundación Dar Amor  (Give Love Foundation)</t>
  </si>
  <si>
    <t>Fundación Fénix (Phoenix Foundation)</t>
  </si>
  <si>
    <t>Fundación La Merced (La Merced Foundation)</t>
  </si>
  <si>
    <t>Fundación Ph15 para las Artes (Ph15 Foundation for the Arts)</t>
  </si>
  <si>
    <t>Fundación pro Bienestar y Dignidad de las Personas Afectadas por el VIH/SIDA (Foundation for the Well-being and Dignity of People Affected by HIV/AIDS)</t>
  </si>
  <si>
    <t>Fundación Simsa (Simsa Foundation)</t>
  </si>
  <si>
    <t>Fundación UBECI (UBECI Foundation)</t>
  </si>
  <si>
    <t>Fundación Yirtrak, A.C. (Yirtrak Foundation)</t>
  </si>
  <si>
    <t>Giriyuja (Sanctuary)</t>
  </si>
  <si>
    <t>Gram Bharati Samiti (Indian Village Association)</t>
  </si>
  <si>
    <t>Himpunan Psikologi Indonesia (Indonesian Psychological Association)</t>
  </si>
  <si>
    <t>Homies Unidos (Homies United)</t>
  </si>
  <si>
    <t>Institute for Rural Initiatives (Our Courtyard)</t>
  </si>
  <si>
    <t>Instituto del Rincón, A.C. (The Corner Project of Malinalco)</t>
  </si>
  <si>
    <t>Instituto Fazer Acontecer (Make It Happen Institute)</t>
  </si>
  <si>
    <t>Instituto para el Desarrollo de la Mujer y la Infancia (Institute for the Development of Women and Children)</t>
  </si>
  <si>
    <t>Iroda (Willpower)</t>
  </si>
  <si>
    <t>Jamghat (Gathering)</t>
  </si>
  <si>
    <t>Janpath (People's Way)</t>
  </si>
  <si>
    <t>Jom Hean Anagod (First Step to a Solid Foundation)</t>
  </si>
  <si>
    <t>Jóvenes por el Cambio (Youth for Change)</t>
  </si>
  <si>
    <t>Karm Marg (Progress Through Work)</t>
  </si>
  <si>
    <t>Kolkata Sanved (Kolkata Sensitivity)</t>
  </si>
  <si>
    <t>Komisyon Fanm Viktim pou Viktim (Victim for Victim Women’s Commission)</t>
  </si>
  <si>
    <t>LaUnidad11 (Unit11)</t>
  </si>
  <si>
    <t>Les Enfants de Dieu (Children of God)</t>
  </si>
  <si>
    <t>Mahita (Regeneration)</t>
  </si>
  <si>
    <t>Maison de la Gare (Station House)</t>
  </si>
  <si>
    <t>Makkala Jagriti (Children's Awareness)</t>
  </si>
  <si>
    <t>Mamele pentru Viata (Mothers for Life)</t>
  </si>
  <si>
    <t>Manav Aashrita Sansthan (Human Literacy Society)</t>
  </si>
  <si>
    <t>Masoom (Innocent)</t>
  </si>
  <si>
    <t>México y Caribe Jóvenes A.C.  (Mexico and Caribbean Youth )</t>
  </si>
  <si>
    <t>Ministerio Tiempo Decisivo (Decisive Time Ministry)</t>
  </si>
  <si>
    <t>Mouvman Peyizan Lomon (Lhomond Peasant Movement)</t>
  </si>
  <si>
    <t>Movimiento de Mujeres Dominico-Haitianas (Movement of Dominican-Haitian Women)</t>
  </si>
  <si>
    <t>Nucleo Socio-Cultural "Caixa de Surpresas"  (Box of Surprises Sociocultural Center)</t>
  </si>
  <si>
    <t>Observatoire Ineza des Droits de l'Enfant au Burundi (Children's Rights Observatory in Burundi)</t>
  </si>
  <si>
    <t>Onda Solidária (Solidarity Wave)</t>
  </si>
  <si>
    <t>Organisation Haitienne pour le Développement Durable (Haitian Organization for Sustainable Development)</t>
  </si>
  <si>
    <t>Organisation pour la Femme et le Développement  (Organization for Women and Development)</t>
  </si>
  <si>
    <t>Organización para el Empoderamiento de la Juventud (Organization for Youth Empowerment)</t>
  </si>
  <si>
    <t>Pazapa (Step by Step)</t>
  </si>
  <si>
    <t>Point d’Ecoute (Listening Point)</t>
  </si>
  <si>
    <t>Pravo Vibora (The Right of Choice)</t>
  </si>
  <si>
    <t>Prayasam (Endeavor)</t>
  </si>
  <si>
    <t>Ravenstvo (Equality)</t>
  </si>
  <si>
    <t>Red + Posithiva de Quintana Roo (Positive Network of Quintana Roo)</t>
  </si>
  <si>
    <t>Ser Paz (Being Peace)</t>
  </si>
  <si>
    <t>Sin Fronteras (Without Borders)</t>
  </si>
  <si>
    <t>Skolta'el Yu'un Jlumaltic (Service to Our People)</t>
  </si>
  <si>
    <t>Sociedad Dominico-Haitiana de Apoyo Integral para el Desarrollo y la Salud (Dominican-Haitian Society of Comprehensive Support for Health and Development)</t>
  </si>
  <si>
    <t>SOHAY (To Help)</t>
  </si>
  <si>
    <t>Stav + (Attitude Plus)</t>
  </si>
  <si>
    <t>Umut Isigi—Kadin, Çevre, Kültür, ve Isletme Kooperatifi (Light of Hope—Women, Environment, Culture, and Enterprise Cooperative)</t>
  </si>
  <si>
    <t>Unión GTH Vegana (La Vega Union of Gay, Trans, and Other Men)</t>
  </si>
  <si>
    <t>Viva a Vida (Long Live Life)</t>
  </si>
  <si>
    <t>Voces Mesoamericanas Acción con Pueblos Migrantes A.C (Mesoamerican Voices Action with Migrant People)</t>
  </si>
  <si>
    <t>Yayasan Anak Akar (Child Workshop Foundation)</t>
  </si>
  <si>
    <t>Yayasan Mitra ImaDei (ImaDei Friends Foundation)</t>
  </si>
  <si>
    <t>Yayasan Satu Karsa Karya (Foundation for Unity of Will and Action)</t>
  </si>
  <si>
    <t>Year</t>
  </si>
  <si>
    <t>Planning</t>
  </si>
  <si>
    <t>Governance</t>
  </si>
  <si>
    <t>Community Relations</t>
  </si>
  <si>
    <t>Financial Management</t>
  </si>
  <si>
    <t xml:space="preserve">Human Resources </t>
  </si>
  <si>
    <t>Information Technology</t>
  </si>
  <si>
    <t>Average OCI Score</t>
  </si>
  <si>
    <t>Monitoring &amp; Evaluation</t>
  </si>
  <si>
    <t xml:space="preserve">Average OCI Score Year-Over-Year: </t>
  </si>
  <si>
    <t>Select Org to Show OCI</t>
  </si>
  <si>
    <t>Americas</t>
  </si>
  <si>
    <t>13142</t>
  </si>
  <si>
    <t>Organizational Development Award</t>
  </si>
  <si>
    <t>13284</t>
  </si>
  <si>
    <t>13285</t>
  </si>
  <si>
    <t>Opportunity Grant</t>
  </si>
  <si>
    <t>10560</t>
  </si>
  <si>
    <t>13448</t>
  </si>
  <si>
    <t>Yazi Foudantion</t>
  </si>
  <si>
    <t>Given Cycle</t>
  </si>
  <si>
    <t>African Equity Fund</t>
  </si>
  <si>
    <t>Project Abroad - Ghana</t>
  </si>
  <si>
    <t>Other Donors</t>
  </si>
  <si>
    <t>Local &amp; International</t>
  </si>
  <si>
    <t>13119</t>
  </si>
  <si>
    <t>12814</t>
  </si>
  <si>
    <t>11674</t>
  </si>
  <si>
    <t>13446</t>
  </si>
  <si>
    <t>Action for Children and communities in Africa</t>
  </si>
  <si>
    <t>Maternity Africa</t>
  </si>
  <si>
    <t>13269</t>
  </si>
  <si>
    <t>13344</t>
  </si>
  <si>
    <t>13366</t>
  </si>
  <si>
    <t>13226</t>
  </si>
  <si>
    <t>13144</t>
  </si>
  <si>
    <t>13145</t>
  </si>
  <si>
    <t>13149</t>
  </si>
  <si>
    <t>12839</t>
  </si>
  <si>
    <t>12486</t>
  </si>
  <si>
    <t>11670</t>
  </si>
  <si>
    <t>Afghan Institute of Learning / Pakistan</t>
  </si>
  <si>
    <t>11222</t>
  </si>
  <si>
    <t>Europe and Eurasia</t>
  </si>
  <si>
    <t>12816</t>
  </si>
  <si>
    <t>11677</t>
  </si>
  <si>
    <t>z - Technology Grant</t>
  </si>
  <si>
    <t>11218</t>
  </si>
  <si>
    <t>11259</t>
  </si>
  <si>
    <t>10509</t>
  </si>
  <si>
    <t>13423</t>
  </si>
  <si>
    <t>13262</t>
  </si>
  <si>
    <t>11226</t>
  </si>
  <si>
    <t>13418</t>
  </si>
  <si>
    <t>11430</t>
  </si>
  <si>
    <t>10924</t>
  </si>
  <si>
    <t>11221</t>
  </si>
  <si>
    <t>12032</t>
  </si>
  <si>
    <t>10764</t>
  </si>
  <si>
    <t>10537</t>
  </si>
  <si>
    <t>10538</t>
  </si>
  <si>
    <t>13161</t>
  </si>
  <si>
    <t>12844</t>
  </si>
  <si>
    <t>12552</t>
  </si>
  <si>
    <t>12053</t>
  </si>
  <si>
    <t>11202</t>
  </si>
  <si>
    <t>11206</t>
  </si>
  <si>
    <t>11710</t>
  </si>
  <si>
    <t>11498</t>
  </si>
  <si>
    <t>Poptun, Peten</t>
  </si>
  <si>
    <t>Lariza Romero, Program Officer CAMY Fund</t>
  </si>
  <si>
    <t>Flor Gomez</t>
  </si>
  <si>
    <t>13372</t>
  </si>
  <si>
    <t>13404</t>
  </si>
  <si>
    <t>13152</t>
  </si>
  <si>
    <t>12799</t>
  </si>
  <si>
    <t>12270</t>
  </si>
  <si>
    <t>10873</t>
  </si>
  <si>
    <t>11830</t>
  </si>
  <si>
    <t>11191</t>
  </si>
  <si>
    <t>Asociación Civil Pro Niño Intimo (Deporte y Vida)</t>
  </si>
  <si>
    <t>10517</t>
  </si>
  <si>
    <t>11169</t>
  </si>
  <si>
    <t>13389</t>
  </si>
  <si>
    <t>12220</t>
  </si>
  <si>
    <t>11826</t>
  </si>
  <si>
    <t>11828</t>
  </si>
  <si>
    <t>11835</t>
  </si>
  <si>
    <t>10914</t>
  </si>
  <si>
    <t>13381</t>
  </si>
  <si>
    <t>13231</t>
  </si>
  <si>
    <t>13405</t>
  </si>
  <si>
    <t>13420</t>
  </si>
  <si>
    <t>13373</t>
  </si>
  <si>
    <t>13112</t>
  </si>
  <si>
    <t>12806</t>
  </si>
  <si>
    <t>12255</t>
  </si>
  <si>
    <t>11412</t>
  </si>
  <si>
    <t>11665</t>
  </si>
  <si>
    <t>11046</t>
  </si>
  <si>
    <t>11156</t>
  </si>
  <si>
    <t>13104</t>
  </si>
  <si>
    <t>11654</t>
  </si>
  <si>
    <t>10741</t>
  </si>
  <si>
    <t>10544</t>
  </si>
  <si>
    <t>10747</t>
  </si>
  <si>
    <t>10561</t>
  </si>
  <si>
    <t>13409</t>
  </si>
  <si>
    <t>13397</t>
  </si>
  <si>
    <t>During its six-year partnership with GFC, ASEFD has become an exemplary grassroots organization due to the impact of its work in most rural areas in Burkina Faso. With GFC’s organizational development technical guidance ASEFD has transitioned to a solid organization implementing holistic education programs for impoverished rural children in Burkina Faso. Taking advantage of resources and opportunities GFC provided the organization has demonstrated remarkable organizational growth, program quality improvement. Networking with other grassroots organization has guided ASEFD to construct and utilize a root cause map to better understand the needs of its beneficiaries and work with other stakeholders to respond in a more holistic way. The organization in partnership with district-level education actors is helping to implement Burkina Faso’s Education for All – Fast Track Initiative as well as the 10 Year Basic Education Development program of the country. All of these has contributed to ASEFD’s visibility enhancement, which attracted the attention of international media such as the British Broadcasting Corporation, Cable News Network, and Radio France International, confirming the recognition of the organization when it comes to global child rights’ issues. They have been regarded as a top performing organization by local government in their efforts in child protection and education promotion. The strong network formed during the 2016 West Africa Knowledge has helped ASEFD with peer learning and resource mobilization. Support from GFC has also elevated the quality of ASEFD financial management and governance systems.</t>
  </si>
  <si>
    <t>13084</t>
  </si>
  <si>
    <t>12112</t>
  </si>
  <si>
    <t>11199</t>
  </si>
  <si>
    <t>10651</t>
  </si>
  <si>
    <t>10531</t>
  </si>
  <si>
    <t>Mali</t>
  </si>
  <si>
    <t>Association Jeunesse Actions Mali</t>
  </si>
  <si>
    <t>13449</t>
  </si>
  <si>
    <t>France Volontaires</t>
  </si>
  <si>
    <t>Samu Social Sénégal &amp; UE</t>
  </si>
  <si>
    <t>13087</t>
  </si>
  <si>
    <t>12455</t>
  </si>
  <si>
    <t>11822</t>
  </si>
  <si>
    <t>11272</t>
  </si>
  <si>
    <t>11163</t>
  </si>
  <si>
    <t>11223</t>
  </si>
  <si>
    <t>10940</t>
  </si>
  <si>
    <t>13124</t>
  </si>
  <si>
    <t>12583</t>
  </si>
  <si>
    <t>12223</t>
  </si>
  <si>
    <t>13260</t>
  </si>
  <si>
    <t>13171</t>
  </si>
  <si>
    <t>13111</t>
  </si>
  <si>
    <t>13080</t>
  </si>
  <si>
    <t>12456</t>
  </si>
  <si>
    <t>11655</t>
  </si>
  <si>
    <t>11688</t>
  </si>
  <si>
    <t>13120</t>
  </si>
  <si>
    <t>12457</t>
  </si>
  <si>
    <t>12824</t>
  </si>
  <si>
    <t>11907</t>
  </si>
  <si>
    <t>12465</t>
  </si>
  <si>
    <t>12822</t>
  </si>
  <si>
    <t>11811</t>
  </si>
  <si>
    <t>11683</t>
  </si>
  <si>
    <t>11264</t>
  </si>
  <si>
    <t>10891.01</t>
  </si>
  <si>
    <t>10891</t>
  </si>
  <si>
    <t>10929</t>
  </si>
  <si>
    <t>13158</t>
  </si>
  <si>
    <t>12807</t>
  </si>
  <si>
    <t>12589</t>
  </si>
  <si>
    <t>11247</t>
  </si>
  <si>
    <t>11254</t>
  </si>
  <si>
    <t>10895</t>
  </si>
  <si>
    <t>10653</t>
  </si>
  <si>
    <t>10349</t>
  </si>
  <si>
    <t>12401</t>
  </si>
  <si>
    <t>10481</t>
  </si>
  <si>
    <t>11679</t>
  </si>
  <si>
    <t>13132</t>
  </si>
  <si>
    <t>13369</t>
  </si>
  <si>
    <t>13100</t>
  </si>
  <si>
    <t>13082</t>
  </si>
  <si>
    <t>13076</t>
  </si>
  <si>
    <t>13078</t>
  </si>
  <si>
    <t>12836</t>
  </si>
  <si>
    <t>12551</t>
  </si>
  <si>
    <t>12066</t>
  </si>
  <si>
    <t>12035</t>
  </si>
  <si>
    <t>12564</t>
  </si>
  <si>
    <t>11704</t>
  </si>
  <si>
    <t>12556</t>
  </si>
  <si>
    <t>11697</t>
  </si>
  <si>
    <t>11260</t>
  </si>
  <si>
    <t>11233</t>
  </si>
  <si>
    <t>10882</t>
  </si>
  <si>
    <t>12571</t>
  </si>
  <si>
    <t>12500</t>
  </si>
  <si>
    <t>11675</t>
  </si>
  <si>
    <t>10890.01</t>
  </si>
  <si>
    <t>10890</t>
  </si>
  <si>
    <t>13117</t>
  </si>
  <si>
    <t>12772</t>
  </si>
  <si>
    <t>11253</t>
  </si>
  <si>
    <t>11111</t>
  </si>
  <si>
    <t>10524</t>
  </si>
  <si>
    <t>12818</t>
  </si>
  <si>
    <t>12567</t>
  </si>
  <si>
    <t>10511</t>
  </si>
  <si>
    <t>11203</t>
  </si>
  <si>
    <t>10767</t>
  </si>
  <si>
    <t>10559</t>
  </si>
  <si>
    <t>13137</t>
  </si>
  <si>
    <t>13073</t>
  </si>
  <si>
    <t>12780</t>
  </si>
  <si>
    <t>12554</t>
  </si>
  <si>
    <t>11705</t>
  </si>
  <si>
    <t>10913</t>
  </si>
  <si>
    <t>11021</t>
  </si>
  <si>
    <t>10563</t>
  </si>
  <si>
    <t>11646</t>
  </si>
  <si>
    <t>13440</t>
  </si>
  <si>
    <t>Fundación Quiera</t>
  </si>
  <si>
    <t>OHL Classic at Mayakoba</t>
  </si>
  <si>
    <t>13421</t>
  </si>
  <si>
    <t>12561</t>
  </si>
  <si>
    <t>10927</t>
  </si>
  <si>
    <t>11687</t>
  </si>
  <si>
    <t>10415</t>
  </si>
  <si>
    <t>13432</t>
  </si>
  <si>
    <t>11678</t>
  </si>
  <si>
    <t>10907.01</t>
  </si>
  <si>
    <t>10907</t>
  </si>
  <si>
    <t>10930</t>
  </si>
  <si>
    <t>13261</t>
  </si>
  <si>
    <t>13121</t>
  </si>
  <si>
    <t>13251</t>
  </si>
  <si>
    <t>13130</t>
  </si>
  <si>
    <t>13394</t>
  </si>
  <si>
    <t>13395</t>
  </si>
  <si>
    <t>13147</t>
  </si>
  <si>
    <t>12833</t>
  </si>
  <si>
    <t>11681</t>
  </si>
  <si>
    <t>11701</t>
  </si>
  <si>
    <t>11256</t>
  </si>
  <si>
    <t>11160</t>
  </si>
  <si>
    <t>10886</t>
  </si>
  <si>
    <t>12808</t>
  </si>
  <si>
    <t>12283</t>
  </si>
  <si>
    <t>11695</t>
  </si>
  <si>
    <t>11261</t>
  </si>
  <si>
    <t>10908</t>
  </si>
  <si>
    <t>12458</t>
  </si>
  <si>
    <t>12471</t>
  </si>
  <si>
    <t>12258</t>
  </si>
  <si>
    <t>12364</t>
  </si>
  <si>
    <t>12373</t>
  </si>
  <si>
    <t>12049</t>
  </si>
  <si>
    <t>10903</t>
  </si>
  <si>
    <t>10654</t>
  </si>
  <si>
    <t>10513</t>
  </si>
  <si>
    <t>13156</t>
  </si>
  <si>
    <t>12563</t>
  </si>
  <si>
    <t>11858</t>
  </si>
  <si>
    <t>13236</t>
  </si>
  <si>
    <t>13345</t>
  </si>
  <si>
    <t>13361</t>
  </si>
  <si>
    <t>13151</t>
  </si>
  <si>
    <t>13101</t>
  </si>
  <si>
    <t>12829</t>
  </si>
  <si>
    <t>12904</t>
  </si>
  <si>
    <t>13173</t>
  </si>
  <si>
    <t>12495</t>
  </si>
  <si>
    <t>12459</t>
  </si>
  <si>
    <t>12472</t>
  </si>
  <si>
    <t>12362</t>
  </si>
  <si>
    <t>12375</t>
  </si>
  <si>
    <t>12263</t>
  </si>
  <si>
    <t>12928</t>
  </si>
  <si>
    <t>13263</t>
  </si>
  <si>
    <t>13118</t>
  </si>
  <si>
    <t>13430</t>
  </si>
  <si>
    <t>2019</t>
  </si>
  <si>
    <t>11864</t>
  </si>
  <si>
    <t>12054</t>
  </si>
  <si>
    <t>11411</t>
  </si>
  <si>
    <t>11219</t>
  </si>
  <si>
    <t>12252</t>
  </si>
  <si>
    <t>10761</t>
  </si>
  <si>
    <t>10931</t>
  </si>
  <si>
    <t>10921</t>
  </si>
  <si>
    <t>10919</t>
  </si>
  <si>
    <t>10748</t>
  </si>
  <si>
    <t>13401</t>
  </si>
  <si>
    <t>Since partnering with GFC in 2012, Compassionate Swaziland (CSD) has received customized capacity strengthening support either through GFC program staff site visits, pro bono support GFC linked the organization to or through local expert services paid for by GFC to provide guidance to the organization. This led to CSD working with the communities it support to design new quality programs such as School family initiative, healing, and education through music as well as play-based learning programs. Technical support from Grant Thornton Johannesburg and networks formed by CSD during Knowledge Exchanges provided an opportunity for the organization to develop a strategic plan for resource mobilization, communication and program replication, and solidification of its internal structures. Additionally, staff received training in Results Based Project Planning, Development, and Implementation as well as Effective Program design Results-Based M&amp;E Systems. A result of these inputs has been a remarkable improvement in the quality of its programs, strength of community structures and an increase in reach and budget. This has enhanced the visibility of the organization and attracted major partners such as Global Fund for Women, Open Society for Southern Africa, USAID and government departments. Through GFC’s recommendation, the director was awarded a full scholarship by the Coady International Institute, in Canada, to study development leadership where she was nominated and receive the Katherine Fleming International Development award. CSD has continued to work closely with the Swazi government and other local NGOs to develop communication materials, training manuals, national referral tools, and systems for tracking its beneficiaries living with HIV/AIDS.</t>
  </si>
  <si>
    <t>13090</t>
  </si>
  <si>
    <t>12489</t>
  </si>
  <si>
    <t>12803</t>
  </si>
  <si>
    <t>CONCERN Nepal</t>
  </si>
  <si>
    <t>Iain Guest, Advocacy Project</t>
  </si>
  <si>
    <t>11691</t>
  </si>
  <si>
    <t>11262</t>
  </si>
  <si>
    <t>10892</t>
  </si>
  <si>
    <t>11024</t>
  </si>
  <si>
    <t>13229</t>
  </si>
  <si>
    <t>13374</t>
  </si>
  <si>
    <t>13378</t>
  </si>
  <si>
    <t>12916</t>
  </si>
  <si>
    <t>13390</t>
  </si>
  <si>
    <t>12141</t>
  </si>
  <si>
    <t>12142</t>
  </si>
  <si>
    <t>11824</t>
  </si>
  <si>
    <t>11494</t>
  </si>
  <si>
    <t>12290</t>
  </si>
  <si>
    <t>13268</t>
  </si>
  <si>
    <t>13392</t>
  </si>
  <si>
    <t>13074</t>
  </si>
  <si>
    <t>12046</t>
  </si>
  <si>
    <t>13254</t>
  </si>
  <si>
    <t>13131</t>
  </si>
  <si>
    <t>12479</t>
  </si>
  <si>
    <t>10506</t>
  </si>
  <si>
    <t>12275</t>
  </si>
  <si>
    <t>12408</t>
  </si>
  <si>
    <t>11699</t>
  </si>
  <si>
    <t>10889.01</t>
  </si>
  <si>
    <t>10889</t>
  </si>
  <si>
    <t>12802</t>
  </si>
  <si>
    <t>Diyalo Foundation</t>
  </si>
  <si>
    <t>12074</t>
  </si>
  <si>
    <t>10888</t>
  </si>
  <si>
    <t>10932</t>
  </si>
  <si>
    <t>12480</t>
  </si>
  <si>
    <t>10868</t>
  </si>
  <si>
    <t>10512</t>
  </si>
  <si>
    <t>10849</t>
  </si>
  <si>
    <t>10493</t>
  </si>
  <si>
    <t>12454</t>
  </si>
  <si>
    <t>11969</t>
  </si>
  <si>
    <t>10899</t>
  </si>
  <si>
    <t>10667</t>
  </si>
  <si>
    <t>12059</t>
  </si>
  <si>
    <t>12315</t>
  </si>
  <si>
    <t>12289</t>
  </si>
  <si>
    <t>10896.01</t>
  </si>
  <si>
    <t>10896</t>
  </si>
  <si>
    <t>10656</t>
  </si>
  <si>
    <t>10510</t>
  </si>
  <si>
    <t>12090</t>
  </si>
  <si>
    <t>11686</t>
  </si>
  <si>
    <t>12937</t>
  </si>
  <si>
    <t>13425</t>
  </si>
  <si>
    <t>13334</t>
  </si>
  <si>
    <t>13115</t>
  </si>
  <si>
    <t>13102</t>
  </si>
  <si>
    <t>12804</t>
  </si>
  <si>
    <t>11690</t>
  </si>
  <si>
    <t>13437</t>
  </si>
  <si>
    <t>13385</t>
  </si>
  <si>
    <t>13166</t>
  </si>
  <si>
    <t>12902</t>
  </si>
  <si>
    <t>12604</t>
  </si>
  <si>
    <t>12493</t>
  </si>
  <si>
    <t>12461</t>
  </si>
  <si>
    <t>12466</t>
  </si>
  <si>
    <t>12259</t>
  </si>
  <si>
    <t>12372</t>
  </si>
  <si>
    <t>12365</t>
  </si>
  <si>
    <t>12068</t>
  </si>
  <si>
    <t>11660</t>
  </si>
  <si>
    <t>10508</t>
  </si>
  <si>
    <t>10925</t>
  </si>
  <si>
    <t>10650</t>
  </si>
  <si>
    <t>10578</t>
  </si>
  <si>
    <t>Joe</t>
  </si>
  <si>
    <t>13083</t>
  </si>
  <si>
    <t>12828</t>
  </si>
  <si>
    <t>12491</t>
  </si>
  <si>
    <t>10871</t>
  </si>
  <si>
    <t>10887</t>
  </si>
  <si>
    <t>10759</t>
  </si>
  <si>
    <t>12843</t>
  </si>
  <si>
    <t>11168</t>
  </si>
  <si>
    <t>12253</t>
  </si>
  <si>
    <t>11435</t>
  </si>
  <si>
    <t>11239</t>
  </si>
  <si>
    <t>10872</t>
  </si>
  <si>
    <t>13250</t>
  </si>
  <si>
    <t>12930</t>
  </si>
  <si>
    <t>12579</t>
  </si>
  <si>
    <t>13287</t>
  </si>
  <si>
    <t>13416</t>
  </si>
  <si>
    <t>10632</t>
  </si>
  <si>
    <t>Fundación Junto con los Niños</t>
  </si>
  <si>
    <t>12523</t>
  </si>
  <si>
    <t>12481</t>
  </si>
  <si>
    <t>12825</t>
  </si>
  <si>
    <t>11429</t>
  </si>
  <si>
    <t>11242</t>
  </si>
  <si>
    <t>11165</t>
  </si>
  <si>
    <t>10912</t>
  </si>
  <si>
    <t>13136</t>
  </si>
  <si>
    <t>12779</t>
  </si>
  <si>
    <t>10955</t>
  </si>
  <si>
    <t>13135</t>
  </si>
  <si>
    <t>13400</t>
  </si>
  <si>
    <t>12485</t>
  </si>
  <si>
    <t>12071</t>
  </si>
  <si>
    <t>11246</t>
  </si>
  <si>
    <t>10920</t>
  </si>
  <si>
    <t>13128</t>
  </si>
  <si>
    <t>12776</t>
  </si>
  <si>
    <t>11854</t>
  </si>
  <si>
    <t>11685</t>
  </si>
  <si>
    <t>12820</t>
  </si>
  <si>
    <t>11241</t>
  </si>
  <si>
    <t>12906</t>
  </si>
  <si>
    <t>11270</t>
  </si>
  <si>
    <t>Harlem School of the Arts</t>
  </si>
  <si>
    <t>11248</t>
  </si>
  <si>
    <t>10658</t>
  </si>
  <si>
    <t>10902</t>
  </si>
  <si>
    <t>11950</t>
  </si>
  <si>
    <t>12050</t>
  </si>
  <si>
    <t>11155</t>
  </si>
  <si>
    <t>10867</t>
  </si>
  <si>
    <t>10480</t>
  </si>
  <si>
    <t>12055</t>
  </si>
  <si>
    <t>12482</t>
  </si>
  <si>
    <t>11480</t>
  </si>
  <si>
    <t>11481</t>
  </si>
  <si>
    <t>11207</t>
  </si>
  <si>
    <t>11208</t>
  </si>
  <si>
    <t>13406</t>
  </si>
  <si>
    <t>12819</t>
  </si>
  <si>
    <t>11859</t>
  </si>
  <si>
    <t>13169</t>
  </si>
  <si>
    <t>12603</t>
  </si>
  <si>
    <t>12602</t>
  </si>
  <si>
    <t>12496</t>
  </si>
  <si>
    <t>12460</t>
  </si>
  <si>
    <t>12467</t>
  </si>
  <si>
    <t>12363</t>
  </si>
  <si>
    <t>12374</t>
  </si>
  <si>
    <t>12265</t>
  </si>
  <si>
    <t>13248</t>
  </si>
  <si>
    <t>13382</t>
  </si>
  <si>
    <t>13088</t>
  </si>
  <si>
    <t>12404</t>
  </si>
  <si>
    <t>13362</t>
  </si>
  <si>
    <t>13237</t>
  </si>
  <si>
    <t>13288</t>
  </si>
  <si>
    <t>13099</t>
  </si>
  <si>
    <t>13140</t>
  </si>
  <si>
    <t>12834</t>
  </si>
  <si>
    <t>12111</t>
  </si>
  <si>
    <t>12025</t>
  </si>
  <si>
    <t>11831</t>
  </si>
  <si>
    <t>11234</t>
  </si>
  <si>
    <t>10926</t>
  </si>
  <si>
    <t>11437</t>
  </si>
  <si>
    <t>10876</t>
  </si>
  <si>
    <t>13424</t>
  </si>
  <si>
    <t>11273</t>
  </si>
  <si>
    <t>13441</t>
  </si>
  <si>
    <t>Coree du Sud</t>
  </si>
  <si>
    <t>Ambassade de France au Burundi</t>
  </si>
  <si>
    <t>Gouvernement du Burundi</t>
  </si>
  <si>
    <t>AHAMR</t>
  </si>
  <si>
    <t>13123</t>
  </si>
  <si>
    <t>12809</t>
  </si>
  <si>
    <t>12608</t>
  </si>
  <si>
    <t>13079</t>
  </si>
  <si>
    <t>12793</t>
  </si>
  <si>
    <t>13436</t>
  </si>
  <si>
    <t>11227</t>
  </si>
  <si>
    <t>11693</t>
  </si>
  <si>
    <t>10874</t>
  </si>
  <si>
    <t>10939</t>
  </si>
  <si>
    <t>13439</t>
  </si>
  <si>
    <t>2018 Fall</t>
  </si>
  <si>
    <t>Bristol</t>
  </si>
  <si>
    <t>Integrate UK</t>
  </si>
  <si>
    <t>Pilgrim Foundation</t>
  </si>
  <si>
    <t>Anonymous grant giver</t>
  </si>
  <si>
    <t>13391</t>
  </si>
  <si>
    <t>12400</t>
  </si>
  <si>
    <t>11671</t>
  </si>
  <si>
    <t>11220</t>
  </si>
  <si>
    <t>12073</t>
  </si>
  <si>
    <t>11661</t>
  </si>
  <si>
    <t>10765</t>
  </si>
  <si>
    <t>10539</t>
  </si>
  <si>
    <t>12292</t>
  </si>
  <si>
    <t>12810</t>
  </si>
  <si>
    <t>13431</t>
  </si>
  <si>
    <t>13337</t>
  </si>
  <si>
    <t>13360</t>
  </si>
  <si>
    <t>13238</t>
  </si>
  <si>
    <t>13150</t>
  </si>
  <si>
    <t>13098</t>
  </si>
  <si>
    <t>12835</t>
  </si>
  <si>
    <t>12815</t>
  </si>
  <si>
    <t>12585</t>
  </si>
  <si>
    <t>11834</t>
  </si>
  <si>
    <t>11653</t>
  </si>
  <si>
    <t>11692</t>
  </si>
  <si>
    <t>10934</t>
  </si>
  <si>
    <t>13157</t>
  </si>
  <si>
    <t>12590</t>
  </si>
  <si>
    <t>11624</t>
  </si>
  <si>
    <t>11622</t>
  </si>
  <si>
    <t>10655</t>
  </si>
  <si>
    <t>12494</t>
  </si>
  <si>
    <t>12934</t>
  </si>
  <si>
    <t>12600</t>
  </si>
  <si>
    <t>12913</t>
  </si>
  <si>
    <t>12558</t>
  </si>
  <si>
    <t>11625</t>
  </si>
  <si>
    <t>12051</t>
  </si>
  <si>
    <t>11632</t>
  </si>
  <si>
    <t>11599</t>
  </si>
  <si>
    <t>11200</t>
  </si>
  <si>
    <t>11161</t>
  </si>
  <si>
    <t>11257</t>
  </si>
  <si>
    <t>10928</t>
  </si>
  <si>
    <t>10663</t>
  </si>
  <si>
    <t>10911</t>
  </si>
  <si>
    <t>10897</t>
  </si>
  <si>
    <t>10384</t>
  </si>
  <si>
    <t>10530</t>
  </si>
  <si>
    <t>12233</t>
  </si>
  <si>
    <t>11673</t>
  </si>
  <si>
    <t>11147</t>
  </si>
  <si>
    <t>10542</t>
  </si>
  <si>
    <t>13427</t>
  </si>
  <si>
    <t>11436</t>
  </si>
  <si>
    <t>11138</t>
  </si>
  <si>
    <t>12903</t>
  </si>
  <si>
    <t>13045</t>
  </si>
  <si>
    <t>12402</t>
  </si>
  <si>
    <t>12912</t>
  </si>
  <si>
    <t>11114</t>
  </si>
  <si>
    <t>12911</t>
  </si>
  <si>
    <t>13077</t>
  </si>
  <si>
    <t>12498</t>
  </si>
  <si>
    <t>12464</t>
  </si>
  <si>
    <t>12468</t>
  </si>
  <si>
    <t>12260</t>
  </si>
  <si>
    <t>12370</t>
  </si>
  <si>
    <t>12367</t>
  </si>
  <si>
    <t>12837</t>
  </si>
  <si>
    <t>12062</t>
  </si>
  <si>
    <t>11866</t>
  </si>
  <si>
    <t>11023</t>
  </si>
  <si>
    <t>13408</t>
  </si>
  <si>
    <t>11162</t>
  </si>
  <si>
    <t>10900.01</t>
  </si>
  <si>
    <t>10900</t>
  </si>
  <si>
    <t>10662</t>
  </si>
  <si>
    <t>12285</t>
  </si>
  <si>
    <t>Malaika</t>
  </si>
  <si>
    <t>13114</t>
  </si>
  <si>
    <t>12838</t>
  </si>
  <si>
    <t>12065</t>
  </si>
  <si>
    <t>12845</t>
  </si>
  <si>
    <t>11482</t>
  </si>
  <si>
    <t>11079</t>
  </si>
  <si>
    <t>10766</t>
  </si>
  <si>
    <t>10540</t>
  </si>
  <si>
    <t>12499</t>
  </si>
  <si>
    <t>12580</t>
  </si>
  <si>
    <t>12394</t>
  </si>
  <si>
    <t>12216</t>
  </si>
  <si>
    <t>12266</t>
  </si>
  <si>
    <t>12295</t>
  </si>
  <si>
    <t>12069</t>
  </si>
  <si>
    <t>11855</t>
  </si>
  <si>
    <t>11350</t>
  </si>
  <si>
    <t>11144</t>
  </si>
  <si>
    <t>10922</t>
  </si>
  <si>
    <t>13110</t>
  </si>
  <si>
    <t>11228</t>
  </si>
  <si>
    <t>11696</t>
  </si>
  <si>
    <t>11249</t>
  </si>
  <si>
    <t>11119</t>
  </si>
  <si>
    <t>11164</t>
  </si>
  <si>
    <t>10661</t>
  </si>
  <si>
    <t>10669</t>
  </si>
  <si>
    <t>10901</t>
  </si>
  <si>
    <t>13379</t>
  </si>
  <si>
    <t>13230</t>
  </si>
  <si>
    <t>13160</t>
  </si>
  <si>
    <t>12945</t>
  </si>
  <si>
    <t>12830</t>
  </si>
  <si>
    <t>12061</t>
  </si>
  <si>
    <t>10631</t>
  </si>
  <si>
    <t>13402</t>
  </si>
  <si>
    <t>11150</t>
  </si>
  <si>
    <t>11201</t>
  </si>
  <si>
    <t>12018</t>
  </si>
  <si>
    <t>12106</t>
  </si>
  <si>
    <t>11584</t>
  </si>
  <si>
    <t>13429</t>
  </si>
  <si>
    <t>11153</t>
  </si>
  <si>
    <t>13246</t>
  </si>
  <si>
    <t>13154</t>
  </si>
  <si>
    <t>12941</t>
  </si>
  <si>
    <t>10562</t>
  </si>
  <si>
    <t>10507</t>
  </si>
  <si>
    <t>11020</t>
  </si>
  <si>
    <t>10414</t>
  </si>
  <si>
    <t>13383</t>
  </si>
  <si>
    <t>13085</t>
  </si>
  <si>
    <t>13433</t>
  </si>
  <si>
    <t>13067</t>
  </si>
  <si>
    <t>12612</t>
  </si>
  <si>
    <t>12557</t>
  </si>
  <si>
    <t>13122</t>
  </si>
  <si>
    <t>11149</t>
  </si>
  <si>
    <t>11204</t>
  </si>
  <si>
    <t>13000</t>
  </si>
  <si>
    <t>11698</t>
  </si>
  <si>
    <t>10566</t>
  </si>
  <si>
    <t>13375</t>
  </si>
  <si>
    <t>13227</t>
  </si>
  <si>
    <t>12573</t>
  </si>
  <si>
    <t>13447</t>
  </si>
  <si>
    <t>2019 Fall</t>
  </si>
  <si>
    <t>The number of participants has continued to decline as the number of children in the region's orphanages has also declined.</t>
  </si>
  <si>
    <t>United Ukrainian American Relief Committee</t>
  </si>
  <si>
    <t>12091</t>
  </si>
  <si>
    <t>11966</t>
  </si>
  <si>
    <t>11486</t>
  </si>
  <si>
    <t>12582</t>
  </si>
  <si>
    <t>11684</t>
  </si>
  <si>
    <t>11151</t>
  </si>
  <si>
    <t>11205</t>
  </si>
  <si>
    <t>12244</t>
  </si>
  <si>
    <t>12293</t>
  </si>
  <si>
    <t>11252</t>
  </si>
  <si>
    <t>11707</t>
  </si>
  <si>
    <t>11258</t>
  </si>
  <si>
    <t>13165</t>
  </si>
  <si>
    <t>13125</t>
  </si>
  <si>
    <t>12403</t>
  </si>
  <si>
    <t>12210</t>
  </si>
  <si>
    <t>10771</t>
  </si>
  <si>
    <t>12792</t>
  </si>
  <si>
    <t>12927</t>
  </si>
  <si>
    <t>13399</t>
  </si>
  <si>
    <t>11174</t>
  </si>
  <si>
    <t>10898.01</t>
  </si>
  <si>
    <t>10898</t>
  </si>
  <si>
    <t>10652</t>
  </si>
  <si>
    <t>11635</t>
  </si>
  <si>
    <t>10757</t>
  </si>
  <si>
    <t>13376</t>
  </si>
  <si>
    <t>Belize</t>
  </si>
  <si>
    <t>Productive Organization of Women in Action</t>
  </si>
  <si>
    <t>12425</t>
  </si>
  <si>
    <t>11852</t>
  </si>
  <si>
    <t>11269</t>
  </si>
  <si>
    <t>Public School 22</t>
  </si>
  <si>
    <t>12218</t>
  </si>
  <si>
    <t>11255</t>
  </si>
  <si>
    <t>10885</t>
  </si>
  <si>
    <t>12847</t>
  </si>
  <si>
    <t>12805</t>
  </si>
  <si>
    <t>12241</t>
  </si>
  <si>
    <t>11672</t>
  </si>
  <si>
    <t>13380</t>
  </si>
  <si>
    <t>13228</t>
  </si>
  <si>
    <t>12570</t>
  </si>
  <si>
    <t>11263</t>
  </si>
  <si>
    <t>10884</t>
  </si>
  <si>
    <t>13048</t>
  </si>
  <si>
    <t>12613</t>
  </si>
  <si>
    <t>11237</t>
  </si>
  <si>
    <t>13407</t>
  </si>
  <si>
    <t>12067</t>
  </si>
  <si>
    <t>11977</t>
  </si>
  <si>
    <t>11645</t>
  </si>
  <si>
    <t>12060</t>
  </si>
  <si>
    <t>10893</t>
  </si>
  <si>
    <t>13167</t>
  </si>
  <si>
    <t>12907</t>
  </si>
  <si>
    <t>12462</t>
  </si>
  <si>
    <t>12469</t>
  </si>
  <si>
    <t>12234</t>
  </si>
  <si>
    <t>12262</t>
  </si>
  <si>
    <t>12366</t>
  </si>
  <si>
    <t>12371</t>
  </si>
  <si>
    <t>13168</t>
  </si>
  <si>
    <t>12900</t>
  </si>
  <si>
    <t>12463</t>
  </si>
  <si>
    <t>12470</t>
  </si>
  <si>
    <t>12368</t>
  </si>
  <si>
    <t>12369</t>
  </si>
  <si>
    <t>12243</t>
  </si>
  <si>
    <t>12261</t>
  </si>
  <si>
    <t>13133</t>
  </si>
  <si>
    <t>12790</t>
  </si>
  <si>
    <t>13444</t>
  </si>
  <si>
    <t>Sama Foundation</t>
  </si>
  <si>
    <t>Dhvani Doshi</t>
  </si>
  <si>
    <t>CBM till 2016</t>
  </si>
  <si>
    <t>Quest Alliance from 2016</t>
  </si>
  <si>
    <t>DB Schenker from 2017</t>
  </si>
  <si>
    <t>Wipro Care from 2016</t>
  </si>
  <si>
    <t>Smile Foundation from 2010</t>
  </si>
  <si>
    <t>13445</t>
  </si>
  <si>
    <t>The Girl Generation</t>
  </si>
  <si>
    <t>Swarvoski Foundation</t>
  </si>
  <si>
    <t>13384</t>
  </si>
  <si>
    <t>13116</t>
  </si>
  <si>
    <t>13335</t>
  </si>
  <si>
    <t>13097</t>
  </si>
  <si>
    <t>13146</t>
  </si>
  <si>
    <t>12827</t>
  </si>
  <si>
    <t>12797</t>
  </si>
  <si>
    <t>12058</t>
  </si>
  <si>
    <t>10378</t>
  </si>
  <si>
    <t>12831</t>
  </si>
  <si>
    <t>12064</t>
  </si>
  <si>
    <t>12414</t>
  </si>
  <si>
    <t>13247</t>
  </si>
  <si>
    <t>12943</t>
  </si>
  <si>
    <t>12488</t>
  </si>
  <si>
    <t>12070</t>
  </si>
  <si>
    <t>12033</t>
  </si>
  <si>
    <t>13438</t>
  </si>
  <si>
    <t>11832</t>
  </si>
  <si>
    <t>11965</t>
  </si>
  <si>
    <t>10567</t>
  </si>
  <si>
    <t>10870</t>
  </si>
  <si>
    <t>11217</t>
  </si>
  <si>
    <t>10923</t>
  </si>
  <si>
    <t>13417</t>
  </si>
  <si>
    <t>13129</t>
  </si>
  <si>
    <t>12413</t>
  </si>
  <si>
    <t>11700</t>
  </si>
  <si>
    <t>13159</t>
  </si>
  <si>
    <t>12614</t>
  </si>
  <si>
    <t>12072</t>
  </si>
  <si>
    <t>11224</t>
  </si>
  <si>
    <t>12841</t>
  </si>
  <si>
    <t>10877</t>
  </si>
  <si>
    <t>13113</t>
  </si>
  <si>
    <t>13081</t>
  </si>
  <si>
    <t>12813</t>
  </si>
  <si>
    <t>12388</t>
  </si>
  <si>
    <t>10918</t>
  </si>
  <si>
    <t>12586</t>
  </si>
  <si>
    <t>11225</t>
  </si>
  <si>
    <t>11663</t>
  </si>
  <si>
    <t>10906.01</t>
  </si>
  <si>
    <t>10906</t>
  </si>
  <si>
    <t>10657</t>
  </si>
  <si>
    <t>10660</t>
  </si>
  <si>
    <t>13434</t>
  </si>
  <si>
    <t>12929</t>
  </si>
  <si>
    <t>11676</t>
  </si>
  <si>
    <t>Teleo Producciones Sociedad Anonima</t>
  </si>
  <si>
    <t>13336</t>
  </si>
  <si>
    <t>13396</t>
  </si>
  <si>
    <t>13095</t>
  </si>
  <si>
    <t>12798</t>
  </si>
  <si>
    <t>12840</t>
  </si>
  <si>
    <t>12063</t>
  </si>
  <si>
    <t>10714</t>
  </si>
  <si>
    <t>10666</t>
  </si>
  <si>
    <t>10905</t>
  </si>
  <si>
    <t>13435</t>
  </si>
  <si>
    <t>10894.01</t>
  </si>
  <si>
    <t>10894</t>
  </si>
  <si>
    <t>10916</t>
  </si>
  <si>
    <t>10664</t>
  </si>
  <si>
    <t>13353</t>
  </si>
  <si>
    <t>12920</t>
  </si>
  <si>
    <t>12052</t>
  </si>
  <si>
    <t>10917</t>
  </si>
  <si>
    <t>11152</t>
  </si>
  <si>
    <t>10883</t>
  </si>
  <si>
    <t>10543</t>
  </si>
  <si>
    <t>10869</t>
  </si>
  <si>
    <t>10514</t>
  </si>
  <si>
    <t>10875</t>
  </si>
  <si>
    <t>13093</t>
  </si>
  <si>
    <t>13415</t>
  </si>
  <si>
    <t>12497</t>
  </si>
  <si>
    <t>13414</t>
  </si>
  <si>
    <t>13419</t>
  </si>
  <si>
    <t>13240</t>
  </si>
  <si>
    <t>13126</t>
  </si>
  <si>
    <t>12932</t>
  </si>
  <si>
    <t>12601</t>
  </si>
  <si>
    <t>11949</t>
  </si>
  <si>
    <t>11113</t>
  </si>
  <si>
    <t>11649</t>
  </si>
  <si>
    <t>12113</t>
  </si>
  <si>
    <t>11658</t>
  </si>
  <si>
    <t>11148</t>
  </si>
  <si>
    <t>10670</t>
  </si>
  <si>
    <t>10495</t>
  </si>
  <si>
    <t>11657</t>
  </si>
  <si>
    <t>10668</t>
  </si>
  <si>
    <t>10904</t>
  </si>
  <si>
    <t>13387</t>
  </si>
  <si>
    <t>12550</t>
  </si>
  <si>
    <t>12566</t>
  </si>
  <si>
    <t>12256</t>
  </si>
  <si>
    <t>12593</t>
  </si>
  <si>
    <t>11825</t>
  </si>
  <si>
    <t>11483</t>
  </si>
  <si>
    <t>13271</t>
  </si>
  <si>
    <t>13075</t>
  </si>
  <si>
    <t>12045</t>
  </si>
  <si>
    <t>12607</t>
  </si>
  <si>
    <t>12047</t>
  </si>
  <si>
    <t>Teleo Producciones Sociedad Anonima (A Million Reading Children)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</si>
</sst>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5" x14ac:knownFonts="1">
    <font>
      <sz val="10"/>
      <color theme="1"/>
      <name val="Calibri"/>
      <family val="2"/>
      <scheme val="minor"/>
    </font>
    <font>
      <b/>
      <sz val="10"/>
      <color theme="1"/>
      <name val="Calibri"/>
      <family val="2"/>
      <scheme val="minor"/>
    </font>
    <font>
      <b/>
      <sz val="11"/>
      <name val="Calibri"/>
      <family val="2"/>
    </font>
    <font>
      <sz val="11"/>
      <name val="Calibri"/>
      <family val="2"/>
    </font>
    <font>
      <i/>
      <sz val="10"/>
      <color theme="1"/>
      <name val="Calibri"/>
      <family val="2"/>
      <scheme val="minor"/>
    </font>
  </fonts>
  <fills count="4">
    <fill>
      <patternFill patternType="none"/>
    </fill>
    <fill>
      <patternFill patternType="gray125"/>
    </fill>
    <fill>
      <patternFill patternType="solid">
        <fgColor rgb="FFFF0000"/>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5">
    <xf numFmtId="0" fontId="0" fillId="0" borderId="0"/>
    <xf numFmtId="0" fontId="2" fillId="0" borderId="0">
      <alignment wrapText="1"/>
    </xf>
    <xf numFmtId="0" fontId="3" fillId="0" borderId="0">
      <alignment wrapText="1"/>
    </xf>
    <xf numFmtId="14" fontId="3" fillId="0" borderId="0">
      <alignment wrapText="1"/>
    </xf>
    <xf numFmtId="3" fontId="3" fillId="0" borderId="0">
      <alignment wrapText="1"/>
    </xf>
  </cellStyleXfs>
  <cellXfs count="41">
    <xf numFmtId="0" fontId="0" fillId="0" borderId="0" xfId="0"/>
    <xf numFmtId="0" fontId="1" fillId="2" borderId="0" xfId="0" applyFont="1" applyFill="1" applyAlignment="1">
      <alignment horizontal="center" wrapText="1"/>
    </xf>
    <xf numFmtId="0" fontId="0" fillId="0" borderId="0" xfId="0" applyFill="1"/>
    <xf numFmtId="0" fontId="2" fillId="0" borderId="0" xfId="1">
      <alignment wrapText="1"/>
    </xf>
    <xf numFmtId="0" fontId="0" fillId="0" borderId="0" xfId="0" applyAlignment="1">
      <alignment horizontal="center"/>
    </xf>
    <xf numFmtId="0" fontId="0" fillId="0" borderId="0" xfId="0" quotePrefix="1"/>
    <xf numFmtId="0" fontId="1" fillId="2" borderId="0" xfId="0" applyFont="1" applyFill="1" applyAlignment="1">
      <alignment horizontal="center"/>
    </xf>
    <xf numFmtId="0" fontId="1" fillId="0" borderId="1" xfId="0" applyFont="1" applyBorder="1" applyAlignment="1">
      <alignment horizontal="center"/>
    </xf>
    <xf numFmtId="0" fontId="1" fillId="0" borderId="1" xfId="0" applyFont="1" applyBorder="1" applyAlignment="1">
      <alignment horizontal="center" wrapText="1"/>
    </xf>
    <xf numFmtId="0" fontId="1" fillId="0" borderId="1" xfId="0" applyFont="1" applyBorder="1" applyAlignment="1">
      <alignment wrapText="1"/>
    </xf>
    <xf numFmtId="0" fontId="0" fillId="0" borderId="1" xfId="0" applyBorder="1"/>
    <xf numFmtId="0" fontId="0" fillId="3" borderId="0" xfId="0" applyFill="1" applyBorder="1"/>
    <xf numFmtId="0" fontId="0" fillId="3" borderId="0" xfId="0" applyFill="1"/>
    <xf numFmtId="164" fontId="0" fillId="3" borderId="0" xfId="0" applyNumberFormat="1" applyFont="1" applyFill="1" applyAlignment="1">
      <alignment horizontal="left"/>
    </xf>
    <xf numFmtId="0" fontId="4" fillId="0" borderId="0" xfId="0" applyFont="1"/>
    <xf numFmtId="0" fontId="1" fillId="3" borderId="0" xfId="0" applyFont="1" applyFill="1" applyBorder="1" applyAlignment="1">
      <alignment horizontal="center"/>
    </xf>
    <xf numFmtId="0" fontId="1" fillId="3" borderId="0" xfId="0" applyFont="1" applyFill="1" applyAlignment="1">
      <alignment horizontal="left" wrapText="1"/>
    </xf>
    <xf numFmtId="0" fontId="4" fillId="0" borderId="0" xfId="0" applyFont="1" applyProtection="1"/>
    <xf numFmtId="0" fontId="0" fillId="3" borderId="0" xfId="0" applyFill="1" applyProtection="1"/>
    <xf numFmtId="164" fontId="0" fillId="3" borderId="0" xfId="0" applyNumberFormat="1" applyFont="1" applyFill="1" applyAlignment="1" applyProtection="1">
      <alignment horizontal="left"/>
    </xf>
    <xf numFmtId="0" fontId="1" fillId="0" borderId="1" xfId="0" applyFont="1" applyBorder="1" applyAlignment="1" applyProtection="1">
      <alignment horizontal="center"/>
    </xf>
    <xf numFmtId="0" fontId="1" fillId="0" borderId="1" xfId="0" applyFont="1" applyBorder="1" applyAlignment="1" applyProtection="1">
      <alignment horizontal="center" wrapText="1"/>
    </xf>
    <xf numFmtId="0" fontId="1" fillId="0" borderId="1" xfId="0" applyFont="1" applyBorder="1" applyAlignment="1" applyProtection="1">
      <alignment wrapText="1"/>
    </xf>
    <xf numFmtId="0" fontId="0" fillId="0" borderId="1" xfId="0" applyBorder="1" applyProtection="1"/>
    <xf numFmtId="0" fontId="0" fillId="0" borderId="0" xfId="0" applyProtection="1">
      <protection locked="0"/>
    </xf>
    <xf numFmtId="0" fontId="0" fillId="0" borderId="0" xfId="0" quotePrefix="1" applyProtection="1">
      <protection locked="0"/>
    </xf>
    <xf numFmtId="0" fontId="3" fillId="0" borderId="0" xfId="2" applyProtection="1">
      <alignment wrapText="1"/>
      <protection locked="0"/>
    </xf>
    <xf numFmtId="14" fontId="3" fillId="0" borderId="0" xfId="3" applyProtection="1">
      <alignment wrapText="1"/>
      <protection locked="0"/>
    </xf>
    <xf numFmtId="3" fontId="3" fillId="0" borderId="0" xfId="4" applyProtection="1">
      <alignment wrapText="1"/>
      <protection locked="0"/>
    </xf>
    <xf numFmtId="0" fontId="0" fillId="0" borderId="0" xfId="0" applyProtection="1"/>
    <xf numFmtId="0" fontId="0" fillId="0" borderId="0" xfId="0" quotePrefix="1" applyProtection="1"/>
    <xf numFmtId="0" fontId="0" fillId="0" borderId="0" xfId="0" applyFill="1" applyProtection="1"/>
    <xf numFmtId="0" fontId="0" fillId="3" borderId="0" xfId="0" applyFill="1" applyProtection="1">
      <protection locked="0"/>
    </xf>
    <xf numFmtId="0" fontId="1" fillId="3" borderId="0" xfId="0" applyFont="1" applyFill="1" applyAlignment="1" applyProtection="1">
      <alignment horizontal="left" wrapText="1"/>
      <protection locked="0"/>
    </xf>
    <xf numFmtId="0" fontId="1" fillId="3" borderId="0" xfId="0" applyFont="1" applyFill="1" applyBorder="1" applyAlignment="1" applyProtection="1">
      <alignment horizontal="center"/>
      <protection locked="0"/>
    </xf>
    <xf numFmtId="0" fontId="0" fillId="3" borderId="0" xfId="0" applyFill="1" applyBorder="1" applyProtection="1">
      <protection locked="0"/>
    </xf>
    <xf numFmtId="0" fontId="1" fillId="3" borderId="0" xfId="0" applyFont="1" applyFill="1" applyBorder="1" applyAlignment="1" applyProtection="1">
      <alignment horizontal="right"/>
    </xf>
    <xf numFmtId="0" fontId="0" fillId="3" borderId="2" xfId="0" applyFont="1" applyFill="1" applyBorder="1" applyAlignment="1" applyProtection="1">
      <alignment horizontal="right"/>
    </xf>
    <xf numFmtId="0" fontId="1" fillId="3" borderId="0" xfId="0" applyFont="1" applyFill="1" applyAlignment="1" applyProtection="1">
      <alignment horizontal="left" wrapText="1"/>
      <protection locked="0"/>
    </xf>
    <xf numFmtId="0" fontId="1" fillId="3" borderId="0" xfId="0" applyFont="1" applyFill="1" applyBorder="1" applyAlignment="1">
      <alignment horizontal="right"/>
    </xf>
    <xf numFmtId="0" fontId="0" fillId="3" borderId="2" xfId="0" applyFont="1" applyFill="1" applyBorder="1" applyAlignment="1">
      <alignment horizontal="right"/>
    </xf>
  </cellXfs>
  <cellStyles count="5">
    <cellStyle name="Column0Style" xfId="2"/>
    <cellStyle name="Column14Style" xfId="4"/>
    <cellStyle name="Column2Style" xfId="3"/>
    <cellStyle name="Heading" xfId="1"/>
    <cellStyle name="Normal" xfId="0" builtinId="0"/>
  </cellStyles>
  <dxfs count="30">
    <dxf>
      <fill>
        <patternFill>
          <bgColor theme="0"/>
        </patternFill>
      </fill>
      <border>
        <left/>
        <right/>
        <bottom/>
        <vertical/>
        <horizontal/>
      </border>
    </dxf>
    <dxf>
      <fill>
        <patternFill>
          <bgColor theme="0"/>
        </patternFill>
      </fill>
      <border>
        <left/>
        <right/>
        <bottom/>
        <vertical/>
        <horizontal/>
      </border>
    </dxf>
    <dxf>
      <fill>
        <patternFill>
          <bgColor theme="0"/>
        </patternFill>
      </fill>
      <border>
        <left/>
        <right/>
        <bottom/>
      </border>
    </dxf>
    <dxf>
      <fill>
        <patternFill>
          <bgColor theme="0"/>
        </patternFill>
      </fill>
      <border>
        <left/>
        <right/>
        <bottom/>
        <vertical/>
        <horizontal/>
      </border>
    </dxf>
    <dxf>
      <fill>
        <patternFill>
          <bgColor theme="0"/>
        </patternFill>
      </fill>
      <border>
        <left/>
        <right/>
        <bottom/>
        <vertical/>
        <horizontal/>
      </border>
    </dxf>
    <dxf>
      <fill>
        <patternFill>
          <bgColor theme="0"/>
        </patternFill>
      </fill>
      <border>
        <left/>
        <right/>
        <bottom/>
        <vertical/>
        <horizontal/>
      </border>
    </dxf>
    <dxf>
      <fill>
        <patternFill>
          <bgColor theme="0"/>
        </patternFill>
      </fill>
      <border>
        <left/>
        <right/>
        <bottom/>
        <vertical/>
        <horizontal/>
      </border>
    </dxf>
    <dxf>
      <border>
        <left style="thin">
          <color auto="1"/>
        </left>
        <right style="thin">
          <color auto="1"/>
        </right>
        <vertical/>
        <horizontal/>
      </border>
    </dxf>
    <dxf>
      <border>
        <left style="thin">
          <color auto="1"/>
        </left>
        <right style="thin">
          <color auto="1"/>
        </right>
        <vertical/>
        <horizontal/>
      </border>
    </dxf>
    <dxf>
      <border>
        <left style="thin">
          <color auto="1"/>
        </left>
        <right style="thin">
          <color auto="1"/>
        </right>
      </border>
    </dxf>
    <dxf>
      <border>
        <left style="thin">
          <color auto="1"/>
        </left>
        <right style="thin">
          <color auto="1"/>
        </right>
        <vertical/>
        <horizontal/>
      </border>
    </dxf>
    <dxf>
      <border>
        <left style="thin">
          <color auto="1"/>
        </left>
        <right style="thin">
          <color auto="1"/>
        </right>
        <vertical/>
        <horizontal/>
      </border>
    </dxf>
    <dxf>
      <border>
        <left style="thin">
          <color auto="1"/>
        </left>
        <right style="thin">
          <color auto="1"/>
        </right>
        <vertical/>
        <horizontal/>
      </border>
    </dxf>
    <dxf>
      <border>
        <left style="thin">
          <color auto="1"/>
        </left>
        <right style="thin">
          <color auto="1"/>
        </right>
        <vertical/>
        <horizontal/>
      </border>
    </dxf>
    <dxf>
      <border>
        <bottom style="thin">
          <color auto="1"/>
        </bottom>
        <vertical/>
        <horizontal/>
      </border>
    </dxf>
    <dxf>
      <fill>
        <patternFill>
          <bgColor theme="0"/>
        </patternFill>
      </fill>
      <border>
        <left/>
        <right/>
        <bottom/>
        <vertical/>
        <horizontal/>
      </border>
    </dxf>
    <dxf>
      <fill>
        <patternFill>
          <bgColor theme="0"/>
        </patternFill>
      </fill>
      <border>
        <left/>
        <right/>
        <bottom/>
        <vertical/>
        <horizontal/>
      </border>
    </dxf>
    <dxf>
      <fill>
        <patternFill>
          <bgColor theme="0"/>
        </patternFill>
      </fill>
      <border>
        <left/>
        <right/>
        <bottom/>
      </border>
    </dxf>
    <dxf>
      <fill>
        <patternFill>
          <bgColor theme="0"/>
        </patternFill>
      </fill>
      <border>
        <left/>
        <right/>
        <bottom/>
        <vertical/>
        <horizontal/>
      </border>
    </dxf>
    <dxf>
      <fill>
        <patternFill>
          <bgColor theme="0"/>
        </patternFill>
      </fill>
      <border>
        <left/>
        <right/>
        <bottom/>
        <vertical/>
        <horizontal/>
      </border>
    </dxf>
    <dxf>
      <fill>
        <patternFill>
          <bgColor theme="0"/>
        </patternFill>
      </fill>
      <border>
        <left/>
        <right/>
        <bottom/>
        <vertical/>
        <horizontal/>
      </border>
    </dxf>
    <dxf>
      <fill>
        <patternFill>
          <bgColor theme="0"/>
        </patternFill>
      </fill>
      <border>
        <left/>
        <right/>
        <bottom/>
        <vertical/>
        <horizontal/>
      </border>
    </dxf>
    <dxf>
      <border>
        <left style="thin">
          <color auto="1"/>
        </left>
        <right style="thin">
          <color auto="1"/>
        </right>
        <vertical/>
        <horizontal/>
      </border>
    </dxf>
    <dxf>
      <border>
        <left style="thin">
          <color auto="1"/>
        </left>
        <right style="thin">
          <color auto="1"/>
        </right>
        <vertical/>
        <horizontal/>
      </border>
    </dxf>
    <dxf>
      <border>
        <left style="thin">
          <color auto="1"/>
        </left>
        <right style="thin">
          <color auto="1"/>
        </right>
      </border>
    </dxf>
    <dxf>
      <border>
        <left style="thin">
          <color auto="1"/>
        </left>
        <right style="thin">
          <color auto="1"/>
        </right>
        <vertical/>
        <horizontal/>
      </border>
    </dxf>
    <dxf>
      <border>
        <left style="thin">
          <color auto="1"/>
        </left>
        <right style="thin">
          <color auto="1"/>
        </right>
        <vertical/>
        <horizontal/>
      </border>
    </dxf>
    <dxf>
      <border>
        <left style="thin">
          <color auto="1"/>
        </left>
        <right style="thin">
          <color auto="1"/>
        </right>
        <vertical/>
        <horizontal/>
      </border>
    </dxf>
    <dxf>
      <border>
        <left style="thin">
          <color auto="1"/>
        </left>
        <right style="thin">
          <color auto="1"/>
        </right>
        <vertical/>
        <horizontal/>
      </border>
    </dxf>
    <dxf>
      <border>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spPr>
            <a:solidFill>
              <a:schemeClr val="dk1">
                <a:tint val="88500"/>
              </a:schemeClr>
            </a:solidFill>
            <a:ln>
              <a:noFill/>
            </a:ln>
            <a:effectLst/>
          </c:spPr>
          <c:invertIfNegative val="0"/>
          <c:cat>
            <c:strRef>
              <c:f>OCI_Generator_WithChart!$C$7:$J$7</c:f>
              <c:strCache>
                <c:ptCount val="8"/>
                <c:pt idx="0">
                  <c:v>Planning</c:v>
                </c:pt>
                <c:pt idx="1">
                  <c:v>Fundraising</c:v>
                </c:pt>
                <c:pt idx="2">
                  <c:v>Governance</c:v>
                </c:pt>
                <c:pt idx="3">
                  <c:v>Human Resources </c:v>
                </c:pt>
                <c:pt idx="4">
                  <c:v>Financial Management</c:v>
                </c:pt>
                <c:pt idx="5">
                  <c:v>Monitoring &amp; Evaluation</c:v>
                </c:pt>
                <c:pt idx="6">
                  <c:v>Community Relations</c:v>
                </c:pt>
                <c:pt idx="7">
                  <c:v>Information Technology</c:v>
                </c:pt>
              </c:strCache>
            </c:strRef>
          </c:cat>
          <c:val>
            <c:numRef>
              <c:f>OCI_Generator_WithChart!$C$8:$J$8</c:f>
              <c:numCache>
                <c:formatCode>General</c:formatCode>
                <c:ptCount val="8"/>
                <c:pt idx="0">
                  <c:v>2</c:v>
                </c:pt>
                <c:pt idx="1">
                  <c:v>2</c:v>
                </c:pt>
                <c:pt idx="2">
                  <c:v>2</c:v>
                </c:pt>
                <c:pt idx="3">
                  <c:v>3</c:v>
                </c:pt>
                <c:pt idx="4">
                  <c:v>2</c:v>
                </c:pt>
                <c:pt idx="5">
                  <c:v>2</c:v>
                </c:pt>
                <c:pt idx="6">
                  <c:v>2</c:v>
                </c:pt>
                <c:pt idx="7">
                  <c:v>2</c:v>
                </c:pt>
              </c:numCache>
            </c:numRef>
          </c:val>
          <c:extLst>
            <c:ext xmlns:c16="http://schemas.microsoft.com/office/drawing/2014/chart" uri="{C3380CC4-5D6E-409C-BE32-E72D297353CC}">
              <c16:uniqueId val="{00000000-0AD7-43D2-B421-0631C7FCD203}"/>
            </c:ext>
          </c:extLst>
        </c:ser>
        <c:ser>
          <c:idx val="1"/>
          <c:order val="1"/>
          <c:spPr>
            <a:solidFill>
              <a:schemeClr val="dk1">
                <a:tint val="55000"/>
              </a:schemeClr>
            </a:solidFill>
            <a:ln>
              <a:noFill/>
            </a:ln>
            <a:effectLst/>
          </c:spPr>
          <c:invertIfNegative val="0"/>
          <c:cat>
            <c:strRef>
              <c:f>OCI_Generator_WithChart!$C$7:$J$7</c:f>
              <c:strCache>
                <c:ptCount val="8"/>
                <c:pt idx="0">
                  <c:v>Planning</c:v>
                </c:pt>
                <c:pt idx="1">
                  <c:v>Fundraising</c:v>
                </c:pt>
                <c:pt idx="2">
                  <c:v>Governance</c:v>
                </c:pt>
                <c:pt idx="3">
                  <c:v>Human Resources </c:v>
                </c:pt>
                <c:pt idx="4">
                  <c:v>Financial Management</c:v>
                </c:pt>
                <c:pt idx="5">
                  <c:v>Monitoring &amp; Evaluation</c:v>
                </c:pt>
                <c:pt idx="6">
                  <c:v>Community Relations</c:v>
                </c:pt>
                <c:pt idx="7">
                  <c:v>Information Technology</c:v>
                </c:pt>
              </c:strCache>
            </c:strRef>
          </c:cat>
          <c:val>
            <c:numRef>
              <c:f>OCI_Generator_WithChart!$C$9:$J$9</c:f>
              <c:numCache>
                <c:formatCode>General</c:formatCode>
                <c:ptCount val="8"/>
                <c:pt idx="0">
                  <c:v>2</c:v>
                </c:pt>
                <c:pt idx="1">
                  <c:v>2</c:v>
                </c:pt>
                <c:pt idx="2">
                  <c:v>2</c:v>
                </c:pt>
                <c:pt idx="3">
                  <c:v>3</c:v>
                </c:pt>
                <c:pt idx="4">
                  <c:v>2</c:v>
                </c:pt>
                <c:pt idx="5">
                  <c:v>2</c:v>
                </c:pt>
                <c:pt idx="6">
                  <c:v>2</c:v>
                </c:pt>
                <c:pt idx="7">
                  <c:v>2</c:v>
                </c:pt>
              </c:numCache>
            </c:numRef>
          </c:val>
          <c:extLst>
            <c:ext xmlns:c16="http://schemas.microsoft.com/office/drawing/2014/chart" uri="{C3380CC4-5D6E-409C-BE32-E72D297353CC}">
              <c16:uniqueId val="{00000001-0AD7-43D2-B421-0631C7FCD203}"/>
            </c:ext>
          </c:extLst>
        </c:ser>
        <c:ser>
          <c:idx val="2"/>
          <c:order val="2"/>
          <c:spPr>
            <a:solidFill>
              <a:schemeClr val="dk1">
                <a:tint val="75000"/>
              </a:schemeClr>
            </a:solidFill>
            <a:ln>
              <a:noFill/>
            </a:ln>
            <a:effectLst/>
          </c:spPr>
          <c:invertIfNegative val="0"/>
          <c:cat>
            <c:strRef>
              <c:f>OCI_Generator_WithChart!$C$7:$J$7</c:f>
              <c:strCache>
                <c:ptCount val="8"/>
                <c:pt idx="0">
                  <c:v>Planning</c:v>
                </c:pt>
                <c:pt idx="1">
                  <c:v>Fundraising</c:v>
                </c:pt>
                <c:pt idx="2">
                  <c:v>Governance</c:v>
                </c:pt>
                <c:pt idx="3">
                  <c:v>Human Resources </c:v>
                </c:pt>
                <c:pt idx="4">
                  <c:v>Financial Management</c:v>
                </c:pt>
                <c:pt idx="5">
                  <c:v>Monitoring &amp; Evaluation</c:v>
                </c:pt>
                <c:pt idx="6">
                  <c:v>Community Relations</c:v>
                </c:pt>
                <c:pt idx="7">
                  <c:v>Information Technology</c:v>
                </c:pt>
              </c:strCache>
            </c:strRef>
          </c:cat>
          <c:val>
            <c:numRef>
              <c:f>OCI_Generator_WithChart!$C$10:$J$10</c:f>
              <c:numCache>
                <c:formatCode>General</c:formatCode>
                <c:ptCount val="8"/>
                <c:pt idx="0">
                  <c:v>2</c:v>
                </c:pt>
                <c:pt idx="1">
                  <c:v>2</c:v>
                </c:pt>
                <c:pt idx="2">
                  <c:v>2</c:v>
                </c:pt>
                <c:pt idx="3">
                  <c:v>3</c:v>
                </c:pt>
                <c:pt idx="4">
                  <c:v>2</c:v>
                </c:pt>
                <c:pt idx="5">
                  <c:v>2</c:v>
                </c:pt>
                <c:pt idx="6">
                  <c:v>2</c:v>
                </c:pt>
                <c:pt idx="7">
                  <c:v>2</c:v>
                </c:pt>
              </c:numCache>
            </c:numRef>
          </c:val>
          <c:extLst>
            <c:ext xmlns:c16="http://schemas.microsoft.com/office/drawing/2014/chart" uri="{C3380CC4-5D6E-409C-BE32-E72D297353CC}">
              <c16:uniqueId val="{00000002-0AD7-43D2-B421-0631C7FCD203}"/>
            </c:ext>
          </c:extLst>
        </c:ser>
        <c:ser>
          <c:idx val="3"/>
          <c:order val="3"/>
          <c:spPr>
            <a:solidFill>
              <a:schemeClr val="dk1">
                <a:tint val="98500"/>
              </a:schemeClr>
            </a:solidFill>
            <a:ln>
              <a:noFill/>
            </a:ln>
            <a:effectLst/>
          </c:spPr>
          <c:invertIfNegative val="0"/>
          <c:cat>
            <c:strRef>
              <c:f>OCI_Generator_WithChart!$C$7:$J$7</c:f>
              <c:strCache>
                <c:ptCount val="8"/>
                <c:pt idx="0">
                  <c:v>Planning</c:v>
                </c:pt>
                <c:pt idx="1">
                  <c:v>Fundraising</c:v>
                </c:pt>
                <c:pt idx="2">
                  <c:v>Governance</c:v>
                </c:pt>
                <c:pt idx="3">
                  <c:v>Human Resources </c:v>
                </c:pt>
                <c:pt idx="4">
                  <c:v>Financial Management</c:v>
                </c:pt>
                <c:pt idx="5">
                  <c:v>Monitoring &amp; Evaluation</c:v>
                </c:pt>
                <c:pt idx="6">
                  <c:v>Community Relations</c:v>
                </c:pt>
                <c:pt idx="7">
                  <c:v>Information Technology</c:v>
                </c:pt>
              </c:strCache>
            </c:strRef>
          </c:cat>
          <c:val>
            <c:numRef>
              <c:f>OCI_Generator_WithChart!$C$11:$J$11</c:f>
              <c:numCache>
                <c:formatCode>General</c:formatCode>
                <c:ptCount val="8"/>
                <c:pt idx="0">
                  <c:v>1</c:v>
                </c:pt>
                <c:pt idx="1">
                  <c:v>2</c:v>
                </c:pt>
                <c:pt idx="2">
                  <c:v>2</c:v>
                </c:pt>
                <c:pt idx="3">
                  <c:v>3</c:v>
                </c:pt>
                <c:pt idx="4">
                  <c:v>2</c:v>
                </c:pt>
                <c:pt idx="5">
                  <c:v>2</c:v>
                </c:pt>
                <c:pt idx="6">
                  <c:v>2</c:v>
                </c:pt>
                <c:pt idx="7">
                  <c:v>2</c:v>
                </c:pt>
              </c:numCache>
            </c:numRef>
          </c:val>
          <c:extLst>
            <c:ext xmlns:c16="http://schemas.microsoft.com/office/drawing/2014/chart" uri="{C3380CC4-5D6E-409C-BE32-E72D297353CC}">
              <c16:uniqueId val="{00000000-0462-4E3A-941D-22EF9FDAABDF}"/>
            </c:ext>
          </c:extLst>
        </c:ser>
        <c:ser>
          <c:idx val="4"/>
          <c:order val="4"/>
          <c:spPr>
            <a:solidFill>
              <a:schemeClr val="dk1">
                <a:tint val="30000"/>
              </a:schemeClr>
            </a:solidFill>
            <a:ln>
              <a:noFill/>
            </a:ln>
            <a:effectLst/>
          </c:spPr>
          <c:invertIfNegative val="0"/>
          <c:cat>
            <c:strRef>
              <c:f>OCI_Generator_WithChart!$C$7:$J$7</c:f>
              <c:strCache>
                <c:ptCount val="8"/>
                <c:pt idx="0">
                  <c:v>Planning</c:v>
                </c:pt>
                <c:pt idx="1">
                  <c:v>Fundraising</c:v>
                </c:pt>
                <c:pt idx="2">
                  <c:v>Governance</c:v>
                </c:pt>
                <c:pt idx="3">
                  <c:v>Human Resources </c:v>
                </c:pt>
                <c:pt idx="4">
                  <c:v>Financial Management</c:v>
                </c:pt>
                <c:pt idx="5">
                  <c:v>Monitoring &amp; Evaluation</c:v>
                </c:pt>
                <c:pt idx="6">
                  <c:v>Community Relations</c:v>
                </c:pt>
                <c:pt idx="7">
                  <c:v>Information Technology</c:v>
                </c:pt>
              </c:strCache>
            </c:strRef>
          </c:cat>
          <c:val>
            <c:numRef>
              <c:f>OCI_Generator_WithChart!$C$12:$J$12</c:f>
              <c:numCache>
                <c:formatCode>General</c:formatCode>
                <c:ptCount val="8"/>
                <c:pt idx="0">
                  <c:v>2</c:v>
                </c:pt>
                <c:pt idx="1">
                  <c:v>2</c:v>
                </c:pt>
                <c:pt idx="2">
                  <c:v>2</c:v>
                </c:pt>
                <c:pt idx="3">
                  <c:v>3</c:v>
                </c:pt>
                <c:pt idx="4">
                  <c:v>2</c:v>
                </c:pt>
                <c:pt idx="5">
                  <c:v>2</c:v>
                </c:pt>
                <c:pt idx="6">
                  <c:v>3</c:v>
                </c:pt>
                <c:pt idx="7">
                  <c:v>2</c:v>
                </c:pt>
              </c:numCache>
            </c:numRef>
          </c:val>
          <c:extLst>
            <c:ext xmlns:c16="http://schemas.microsoft.com/office/drawing/2014/chart" uri="{C3380CC4-5D6E-409C-BE32-E72D297353CC}">
              <c16:uniqueId val="{00000001-0462-4E3A-941D-22EF9FDAABDF}"/>
            </c:ext>
          </c:extLst>
        </c:ser>
        <c:ser>
          <c:idx val="5"/>
          <c:order val="5"/>
          <c:spPr>
            <a:solidFill>
              <a:schemeClr val="dk1">
                <a:tint val="60000"/>
              </a:schemeClr>
            </a:solidFill>
            <a:ln>
              <a:noFill/>
            </a:ln>
            <a:effectLst/>
          </c:spPr>
          <c:invertIfNegative val="0"/>
          <c:cat>
            <c:strRef>
              <c:f>OCI_Generator_WithChart!$C$7:$J$7</c:f>
              <c:strCache>
                <c:ptCount val="8"/>
                <c:pt idx="0">
                  <c:v>Planning</c:v>
                </c:pt>
                <c:pt idx="1">
                  <c:v>Fundraising</c:v>
                </c:pt>
                <c:pt idx="2">
                  <c:v>Governance</c:v>
                </c:pt>
                <c:pt idx="3">
                  <c:v>Human Resources </c:v>
                </c:pt>
                <c:pt idx="4">
                  <c:v>Financial Management</c:v>
                </c:pt>
                <c:pt idx="5">
                  <c:v>Monitoring &amp; Evaluation</c:v>
                </c:pt>
                <c:pt idx="6">
                  <c:v>Community Relations</c:v>
                </c:pt>
                <c:pt idx="7">
                  <c:v>Information Technology</c:v>
                </c:pt>
              </c:strCache>
            </c:strRef>
          </c:cat>
          <c:val>
            <c:numRef>
              <c:f>OCI_Generator_WithChart!$C$13:$J$13</c:f>
              <c:numCache>
                <c:formatCode>General</c:formatCode>
                <c:ptCount val="8"/>
                <c:pt idx="0">
                  <c:v>2</c:v>
                </c:pt>
                <c:pt idx="1">
                  <c:v>2</c:v>
                </c:pt>
                <c:pt idx="2">
                  <c:v>2</c:v>
                </c:pt>
                <c:pt idx="3">
                  <c:v>3</c:v>
                </c:pt>
                <c:pt idx="4">
                  <c:v>2</c:v>
                </c:pt>
                <c:pt idx="5">
                  <c:v>2</c:v>
                </c:pt>
                <c:pt idx="6">
                  <c:v>3</c:v>
                </c:pt>
                <c:pt idx="7">
                  <c:v>2</c:v>
                </c:pt>
              </c:numCache>
            </c:numRef>
          </c:val>
          <c:extLst>
            <c:ext xmlns:c16="http://schemas.microsoft.com/office/drawing/2014/chart" uri="{C3380CC4-5D6E-409C-BE32-E72D297353CC}">
              <c16:uniqueId val="{00000002-0462-4E3A-941D-22EF9FDAABDF}"/>
            </c:ext>
          </c:extLst>
        </c:ser>
        <c:ser>
          <c:idx val="6"/>
          <c:order val="6"/>
          <c:spPr>
            <a:solidFill>
              <a:schemeClr val="dk1">
                <a:tint val="80000"/>
              </a:schemeClr>
            </a:solidFill>
            <a:ln>
              <a:noFill/>
            </a:ln>
            <a:effectLst/>
          </c:spPr>
          <c:invertIfNegative val="0"/>
          <c:cat>
            <c:strRef>
              <c:f>OCI_Generator_WithChart!$C$7:$J$7</c:f>
              <c:strCache>
                <c:ptCount val="8"/>
                <c:pt idx="0">
                  <c:v>Planning</c:v>
                </c:pt>
                <c:pt idx="1">
                  <c:v>Fundraising</c:v>
                </c:pt>
                <c:pt idx="2">
                  <c:v>Governance</c:v>
                </c:pt>
                <c:pt idx="3">
                  <c:v>Human Resources </c:v>
                </c:pt>
                <c:pt idx="4">
                  <c:v>Financial Management</c:v>
                </c:pt>
                <c:pt idx="5">
                  <c:v>Monitoring &amp; Evaluation</c:v>
                </c:pt>
                <c:pt idx="6">
                  <c:v>Community Relations</c:v>
                </c:pt>
                <c:pt idx="7">
                  <c:v>Information Technology</c:v>
                </c:pt>
              </c:strCache>
            </c:strRef>
          </c:cat>
          <c:val>
            <c:numRef>
              <c:f>OCI_Generator_WithChart!$C$14:$J$14</c:f>
              <c:numCache>
                <c:formatCode>General</c:formatCode>
                <c:ptCount val="8"/>
                <c:pt idx="0">
                  <c:v>3</c:v>
                </c:pt>
                <c:pt idx="1">
                  <c:v>2</c:v>
                </c:pt>
                <c:pt idx="2">
                  <c:v>3</c:v>
                </c:pt>
                <c:pt idx="3">
                  <c:v>3</c:v>
                </c:pt>
                <c:pt idx="4">
                  <c:v>3</c:v>
                </c:pt>
                <c:pt idx="5">
                  <c:v>2</c:v>
                </c:pt>
                <c:pt idx="6">
                  <c:v>3</c:v>
                </c:pt>
                <c:pt idx="7">
                  <c:v>3</c:v>
                </c:pt>
              </c:numCache>
            </c:numRef>
          </c:val>
          <c:extLst>
            <c:ext xmlns:c16="http://schemas.microsoft.com/office/drawing/2014/chart" uri="{C3380CC4-5D6E-409C-BE32-E72D297353CC}">
              <c16:uniqueId val="{00000003-0462-4E3A-941D-22EF9FDAABDF}"/>
            </c:ext>
          </c:extLst>
        </c:ser>
        <c:ser>
          <c:idx val="7"/>
          <c:order val="7"/>
          <c:spPr>
            <a:solidFill>
              <a:schemeClr val="dk1">
                <a:tint val="88500"/>
              </a:schemeClr>
            </a:solidFill>
            <a:ln>
              <a:noFill/>
            </a:ln>
            <a:effectLst/>
          </c:spPr>
          <c:invertIfNegative val="0"/>
          <c:cat>
            <c:strRef>
              <c:f>OCI_Generator_WithChart!$C$7:$J$7</c:f>
              <c:strCache>
                <c:ptCount val="8"/>
                <c:pt idx="0">
                  <c:v>Planning</c:v>
                </c:pt>
                <c:pt idx="1">
                  <c:v>Fundraising</c:v>
                </c:pt>
                <c:pt idx="2">
                  <c:v>Governance</c:v>
                </c:pt>
                <c:pt idx="3">
                  <c:v>Human Resources </c:v>
                </c:pt>
                <c:pt idx="4">
                  <c:v>Financial Management</c:v>
                </c:pt>
                <c:pt idx="5">
                  <c:v>Monitoring &amp; Evaluation</c:v>
                </c:pt>
                <c:pt idx="6">
                  <c:v>Community Relations</c:v>
                </c:pt>
                <c:pt idx="7">
                  <c:v>Information Technology</c:v>
                </c:pt>
              </c:strCache>
            </c:strRef>
          </c:cat>
          <c:val>
            <c:numRef>
              <c:f>OCI_Generator_WithChart!$C$15:$J$15</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0462-4E3A-941D-22EF9FDAABDF}"/>
            </c:ext>
          </c:extLst>
        </c:ser>
        <c:dLbls>
          <c:showLegendKey val="0"/>
          <c:showVal val="0"/>
          <c:showCatName val="0"/>
          <c:showSerName val="0"/>
          <c:showPercent val="0"/>
          <c:showBubbleSize val="0"/>
        </c:dLbls>
        <c:gapWidth val="133"/>
        <c:axId val="342932928"/>
        <c:axId val="343072712"/>
      </c:barChart>
      <c:catAx>
        <c:axId val="34293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700" b="0" i="0" u="none" strike="noStrike" kern="1200" baseline="0">
                <a:ln>
                  <a:noFill/>
                </a:ln>
                <a:solidFill>
                  <a:schemeClr val="tx1">
                    <a:lumMod val="65000"/>
                    <a:lumOff val="35000"/>
                  </a:schemeClr>
                </a:solidFill>
                <a:latin typeface="Arial" charset="0"/>
                <a:ea typeface="Arial" charset="0"/>
                <a:cs typeface="Arial" charset="0"/>
              </a:defRPr>
            </a:pPr>
            <a:endParaRPr lang="en-US"/>
          </a:p>
        </c:txPr>
        <c:crossAx val="343072712"/>
        <c:crosses val="autoZero"/>
        <c:auto val="1"/>
        <c:lblAlgn val="ctr"/>
        <c:lblOffset val="100"/>
        <c:tickLblSkip val="1"/>
        <c:noMultiLvlLbl val="0"/>
      </c:catAx>
      <c:valAx>
        <c:axId val="343072712"/>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Arial" charset="0"/>
                <a:ea typeface="Arial" charset="0"/>
                <a:cs typeface="Arial" charset="0"/>
              </a:defRPr>
            </a:pPr>
            <a:endParaRPr lang="en-US"/>
          </a:p>
        </c:txPr>
        <c:crossAx val="342932928"/>
        <c:crosses val="autoZero"/>
        <c:crossBetween val="between"/>
        <c:majorUnit val="1"/>
      </c:valAx>
      <c:spPr>
        <a:noFill/>
        <a:ln>
          <a:noFill/>
        </a:ln>
        <a:effectLst/>
      </c:spPr>
    </c:plotArea>
    <c:plotVisOnly val="0"/>
    <c:dispBlanksAs val="gap"/>
    <c:showDLblsOverMax val="0"/>
  </c:chart>
  <c:spPr>
    <a:noFill/>
    <a:ln w="9525" cap="flat" cmpd="sng" algn="ctr">
      <a:noFill/>
      <a:round/>
    </a:ln>
    <a:effectLst/>
  </c:spPr>
  <c:txPr>
    <a:bodyPr/>
    <a:lstStyle/>
    <a:p>
      <a:pPr>
        <a:defRPr>
          <a:ln>
            <a:noFill/>
          </a:ln>
          <a:latin typeface="Arial" charset="0"/>
          <a:ea typeface="Arial" charset="0"/>
          <a:cs typeface="Arial" charset="0"/>
        </a:defRPr>
      </a:pPr>
      <a:endParaRPr lang="en-US"/>
    </a:p>
  </c:txPr>
  <c:printSettings>
    <c:headerFooter/>
    <c:pageMargins b="0.75" l="0.7" r="0.7" t="0.75" header="0.3" footer="0.3"/>
    <c:pageSetup orientation="portrait" horizontalDpi="0" verticalDpi="0"/>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76200</xdr:colOff>
      <xdr:row>0</xdr:row>
      <xdr:rowOff>38100</xdr:rowOff>
    </xdr:from>
    <xdr:to>
      <xdr:col>17</xdr:col>
      <xdr:colOff>175260</xdr:colOff>
      <xdr:row>4</xdr:row>
      <xdr:rowOff>7620</xdr:rowOff>
    </xdr:to>
    <xdr:grpSp>
      <xdr:nvGrpSpPr>
        <xdr:cNvPr id="4" name="Group 3"/>
        <xdr:cNvGrpSpPr/>
      </xdr:nvGrpSpPr>
      <xdr:grpSpPr>
        <a:xfrm>
          <a:off x="8477250" y="38100"/>
          <a:ext cx="3051810" cy="826770"/>
          <a:chOff x="8717280" y="38100"/>
          <a:chExt cx="3147060" cy="868680"/>
        </a:xfrm>
      </xdr:grpSpPr>
      <xdr:sp macro="" textlink="">
        <xdr:nvSpPr>
          <xdr:cNvPr id="2" name="Down Arrow 1"/>
          <xdr:cNvSpPr/>
        </xdr:nvSpPr>
        <xdr:spPr>
          <a:xfrm rot="5400000">
            <a:off x="9700260" y="-944880"/>
            <a:ext cx="868680" cy="283464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sp macro="" textlink="">
        <xdr:nvSpPr>
          <xdr:cNvPr id="3" name="TextBox 2"/>
          <xdr:cNvSpPr txBox="1"/>
        </xdr:nvSpPr>
        <xdr:spPr>
          <a:xfrm>
            <a:off x="9288780" y="259080"/>
            <a:ext cx="257556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POPULATE</a:t>
            </a:r>
            <a:r>
              <a:rPr lang="en-US" sz="1100" baseline="0">
                <a:solidFill>
                  <a:schemeClr val="bg1"/>
                </a:solidFill>
              </a:rPr>
              <a:t> THE OCI FOR ANOTHER GRANTEE BY CLICKING THE NAME</a:t>
            </a:r>
            <a:endParaRPr lang="en-US" sz="1100">
              <a:solidFill>
                <a:schemeClr val="bg1"/>
              </a:solidFill>
            </a:endParaRPr>
          </a:p>
        </xdr:txBody>
      </xdr:sp>
    </xdr:grpSp>
    <xdr:clientData/>
  </xdr:twoCellAnchor>
  <xdr:twoCellAnchor>
    <xdr:from>
      <xdr:col>13</xdr:col>
      <xdr:colOff>22860</xdr:colOff>
      <xdr:row>4</xdr:row>
      <xdr:rowOff>7620</xdr:rowOff>
    </xdr:from>
    <xdr:to>
      <xdr:col>16</xdr:col>
      <xdr:colOff>480060</xdr:colOff>
      <xdr:row>8</xdr:row>
      <xdr:rowOff>68580</xdr:rowOff>
    </xdr:to>
    <xdr:sp macro="[0]!ThisWorkbook.actionQueue" textlink="">
      <xdr:nvSpPr>
        <xdr:cNvPr id="6" name="Rectangle 5"/>
        <xdr:cNvSpPr/>
      </xdr:nvSpPr>
      <xdr:spPr>
        <a:xfrm>
          <a:off x="9273540" y="906780"/>
          <a:ext cx="2286000" cy="9372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CLICK HERE TO REFRESH THE ORGS</a:t>
          </a:r>
          <a:r>
            <a:rPr lang="en-US" sz="1100" b="1" baseline="0">
              <a:solidFill>
                <a:schemeClr val="lt1"/>
              </a:solidFill>
              <a:effectLst/>
              <a:latin typeface="+mn-lt"/>
              <a:ea typeface="+mn-ea"/>
              <a:cs typeface="+mn-cs"/>
            </a:rPr>
            <a:t> LIST DROP-DOWN IF THE GRANT DATA HAS BEEN UPDATED WITH A NEW DOCKET SEASON</a:t>
          </a:r>
          <a:endParaRPr lang="en-US" b="1">
            <a:effectLst/>
          </a:endParaRPr>
        </a:p>
        <a:p>
          <a:pPr algn="ct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441960</xdr:colOff>
      <xdr:row>15</xdr:row>
      <xdr:rowOff>91440</xdr:rowOff>
    </xdr:from>
    <xdr:to>
      <xdr:col>10</xdr:col>
      <xdr:colOff>419100</xdr:colOff>
      <xdr:row>27</xdr:row>
      <xdr:rowOff>53340</xdr:rowOff>
    </xdr:to>
    <xdr:graphicFrame macro="">
      <xdr:nvGraphicFramePr>
        <xdr:cNvPr id="2" name="Chart 1">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53340</xdr:colOff>
      <xdr:row>0</xdr:row>
      <xdr:rowOff>7620</xdr:rowOff>
    </xdr:from>
    <xdr:to>
      <xdr:col>17</xdr:col>
      <xdr:colOff>152400</xdr:colOff>
      <xdr:row>3</xdr:row>
      <xdr:rowOff>152400</xdr:rowOff>
    </xdr:to>
    <xdr:grpSp>
      <xdr:nvGrpSpPr>
        <xdr:cNvPr id="4" name="Group 3"/>
        <xdr:cNvGrpSpPr/>
      </xdr:nvGrpSpPr>
      <xdr:grpSpPr>
        <a:xfrm>
          <a:off x="8492490" y="7620"/>
          <a:ext cx="3147060" cy="840105"/>
          <a:chOff x="8717280" y="38100"/>
          <a:chExt cx="3147060" cy="868680"/>
        </a:xfrm>
      </xdr:grpSpPr>
      <xdr:sp macro="" textlink="">
        <xdr:nvSpPr>
          <xdr:cNvPr id="5" name="Down Arrow 4"/>
          <xdr:cNvSpPr/>
        </xdr:nvSpPr>
        <xdr:spPr>
          <a:xfrm rot="5400000">
            <a:off x="9700260" y="-944880"/>
            <a:ext cx="868680" cy="283464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sp macro="" textlink="">
        <xdr:nvSpPr>
          <xdr:cNvPr id="6" name="TextBox 5"/>
          <xdr:cNvSpPr txBox="1"/>
        </xdr:nvSpPr>
        <xdr:spPr>
          <a:xfrm>
            <a:off x="9288780" y="259080"/>
            <a:ext cx="257556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POPULATE</a:t>
            </a:r>
            <a:r>
              <a:rPr lang="en-US" sz="1100" baseline="0">
                <a:solidFill>
                  <a:schemeClr val="bg1"/>
                </a:solidFill>
              </a:rPr>
              <a:t> THE OCI FOR ANOTHER GRANTEE BY CLICKING THE NAME</a:t>
            </a:r>
            <a:endParaRPr lang="en-US" sz="1100">
              <a:solidFill>
                <a:schemeClr val="bg1"/>
              </a:solidFill>
            </a:endParaRPr>
          </a:p>
        </xdr:txBody>
      </xdr:sp>
    </xdr:grpSp>
    <xdr:clientData/>
  </xdr:twoCellAnchor>
  <xdr:twoCellAnchor>
    <xdr:from>
      <xdr:col>13</xdr:col>
      <xdr:colOff>7620</xdr:colOff>
      <xdr:row>4</xdr:row>
      <xdr:rowOff>22860</xdr:rowOff>
    </xdr:from>
    <xdr:to>
      <xdr:col>16</xdr:col>
      <xdr:colOff>464820</xdr:colOff>
      <xdr:row>8</xdr:row>
      <xdr:rowOff>83820</xdr:rowOff>
    </xdr:to>
    <xdr:sp macro="[0]!ThisWorkbook.actionQueue" textlink="">
      <xdr:nvSpPr>
        <xdr:cNvPr id="7" name="Rectangle 6"/>
        <xdr:cNvSpPr/>
      </xdr:nvSpPr>
      <xdr:spPr>
        <a:xfrm>
          <a:off x="9258300" y="922020"/>
          <a:ext cx="2286000" cy="9372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CLICK HERE TO REFRESH THE ORGS</a:t>
          </a:r>
          <a:r>
            <a:rPr lang="en-US" sz="1100" b="1" baseline="0">
              <a:solidFill>
                <a:schemeClr val="lt1"/>
              </a:solidFill>
              <a:effectLst/>
              <a:latin typeface="+mn-lt"/>
              <a:ea typeface="+mn-ea"/>
              <a:cs typeface="+mn-cs"/>
            </a:rPr>
            <a:t> LIST DROP-DOWN IF THE GRANT DATA HAS BEEN UPDATED WITH A NEW DOCKET SEASON</a:t>
          </a:r>
          <a:endParaRPr lang="en-US" b="1">
            <a:effectLst/>
          </a:endParaRPr>
        </a:p>
        <a:p>
          <a:pPr algn="ct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9"/>
  <sheetViews>
    <sheetView topLeftCell="B1" workbookViewId="0"/>
  </sheetViews>
  <sheetFormatPr defaultColWidth="8.85546875" defaultRowHeight="12.75" x14ac:dyDescent="0.2"/>
  <cols>
    <col min="1" max="1" width="8.85546875" style="24"/>
    <col min="2" max="2" width="18.7109375" style="24" bestFit="1" customWidth="1"/>
    <col min="3" max="3" width="7.7109375" style="24" bestFit="1" customWidth="1"/>
    <col min="4" max="4" width="10" style="24" bestFit="1" customWidth="1"/>
    <col min="5" max="5" width="10.42578125" style="24" bestFit="1" customWidth="1"/>
    <col min="6" max="6" width="9.140625" style="24" bestFit="1" customWidth="1"/>
    <col min="7" max="8" width="11.5703125" style="24" bestFit="1" customWidth="1"/>
    <col min="9" max="9" width="10.140625" style="24" bestFit="1" customWidth="1"/>
    <col min="10" max="10" width="10.28515625" style="24" bestFit="1" customWidth="1"/>
    <col min="11" max="11" width="8.7109375" style="24" bestFit="1" customWidth="1"/>
    <col min="12" max="16384" width="8.85546875" style="24"/>
  </cols>
  <sheetData>
    <row r="1" spans="1:15" x14ac:dyDescent="0.2">
      <c r="A1" s="12"/>
      <c r="B1" s="12"/>
      <c r="C1" s="12"/>
      <c r="D1" s="12"/>
      <c r="E1" s="12"/>
      <c r="F1" s="12"/>
      <c r="G1" s="12"/>
      <c r="H1" s="12"/>
      <c r="I1" s="12"/>
      <c r="J1" s="12"/>
      <c r="K1" s="12"/>
      <c r="L1" s="32"/>
    </row>
    <row r="2" spans="1:15" ht="29.45" customHeight="1" x14ac:dyDescent="0.2">
      <c r="A2" s="12"/>
      <c r="B2" s="38" t="s">
        <v>15300</v>
      </c>
      <c r="C2" s="38"/>
      <c r="D2" s="38"/>
      <c r="E2" s="38"/>
      <c r="F2" s="38"/>
      <c r="G2" s="38"/>
      <c r="H2" s="38"/>
      <c r="I2" s="38"/>
      <c r="J2" s="38"/>
      <c r="K2" s="38"/>
      <c r="L2" s="33"/>
    </row>
    <row r="3" spans="1:15" x14ac:dyDescent="0.2">
      <c r="A3" s="12"/>
      <c r="B3" s="17" t="str">
        <f>INDEX(GrantData!E:E,MATCH(B2,GrantData!B:B,0))</f>
        <v>Chibombo, Zambia</v>
      </c>
      <c r="C3" s="18"/>
      <c r="D3" s="18"/>
      <c r="E3" s="18"/>
      <c r="F3" s="18"/>
      <c r="G3" s="18"/>
      <c r="H3" s="18"/>
      <c r="I3" s="18"/>
      <c r="J3" s="18"/>
      <c r="K3" s="18"/>
      <c r="L3" s="32"/>
    </row>
    <row r="4" spans="1:15" x14ac:dyDescent="0.2">
      <c r="A4" s="12"/>
      <c r="B4" s="18" t="str">
        <f>INDEX(GrantData!D:D,MATCH(B2,GrantData!B:B,0))</f>
        <v>Africa and the Middle East</v>
      </c>
      <c r="C4" s="18"/>
      <c r="D4" s="18"/>
      <c r="E4" s="18"/>
      <c r="F4" s="18"/>
      <c r="G4" s="18"/>
      <c r="H4" s="18"/>
      <c r="I4" s="18"/>
      <c r="J4" s="18"/>
      <c r="K4" s="18"/>
      <c r="L4" s="32"/>
    </row>
    <row r="5" spans="1:15" x14ac:dyDescent="0.2">
      <c r="A5" s="12"/>
      <c r="B5" s="18"/>
      <c r="C5" s="18"/>
      <c r="D5" s="18"/>
      <c r="E5" s="18"/>
      <c r="F5" s="18"/>
      <c r="G5" s="18"/>
      <c r="H5" s="36" t="s">
        <v>15729</v>
      </c>
      <c r="I5" s="36"/>
      <c r="J5" s="36"/>
      <c r="K5" s="19">
        <f>AVERAGE(K8:K15)</f>
        <v>2.3166666666666664</v>
      </c>
      <c r="L5" s="32"/>
    </row>
    <row r="6" spans="1:15" x14ac:dyDescent="0.2">
      <c r="A6" s="12"/>
      <c r="B6" s="18"/>
      <c r="C6" s="18"/>
      <c r="D6" s="18"/>
      <c r="E6" s="18"/>
      <c r="F6" s="18"/>
      <c r="G6" s="37" t="str">
        <f>IF(AND(B8="",K5&lt;&gt;""),"NOTE: OCI started after grantee started a relationship with GFC","")</f>
        <v/>
      </c>
      <c r="H6" s="37"/>
      <c r="I6" s="37"/>
      <c r="J6" s="37"/>
      <c r="K6" s="37"/>
      <c r="L6" s="32"/>
    </row>
    <row r="7" spans="1:15" ht="25.5" x14ac:dyDescent="0.2">
      <c r="A7" s="12"/>
      <c r="B7" s="20" t="s">
        <v>15720</v>
      </c>
      <c r="C7" s="21" t="s">
        <v>15721</v>
      </c>
      <c r="D7" s="22" t="s">
        <v>11620</v>
      </c>
      <c r="E7" s="22" t="s">
        <v>15722</v>
      </c>
      <c r="F7" s="22" t="s">
        <v>15725</v>
      </c>
      <c r="G7" s="22" t="s">
        <v>15724</v>
      </c>
      <c r="H7" s="22" t="s">
        <v>15728</v>
      </c>
      <c r="I7" s="22" t="s">
        <v>15723</v>
      </c>
      <c r="J7" s="22" t="s">
        <v>15726</v>
      </c>
      <c r="K7" s="22" t="s">
        <v>15727</v>
      </c>
      <c r="L7" s="32"/>
    </row>
    <row r="8" spans="1:15" x14ac:dyDescent="0.2">
      <c r="A8" s="12"/>
      <c r="B8" s="20">
        <f>IF(C8="","",1)</f>
        <v>1</v>
      </c>
      <c r="C8" s="23">
        <f>IF(IFERROR(INDEX(GrantData!F:F,MATCH($B$2&amp;1,GrantData!$A:$A,0)),"")="","",IFERROR(INDEX(GrantData!F:F,MATCH($B$2&amp;1,GrantData!$A:$A,0)),""))</f>
        <v>1</v>
      </c>
      <c r="D8" s="23">
        <f>IF(IFERROR(INDEX(GrantData!G:G,MATCH($B$2&amp;1,GrantData!$A:$A,0)),"")="","",IFERROR(INDEX(GrantData!G:G,MATCH($B$2&amp;1,GrantData!$A:$A,0)),""))</f>
        <v>1</v>
      </c>
      <c r="E8" s="23">
        <f>IF(IFERROR(INDEX(GrantData!H:H,MATCH($B$2&amp;1,GrantData!$A:$A,0)),"")="","",IFERROR(INDEX(GrantData!H:H,MATCH($B$2&amp;1,GrantData!$A:$A,0)),""))</f>
        <v>2</v>
      </c>
      <c r="F8" s="23">
        <f>IF(IFERROR(INDEX(GrantData!I:I,MATCH($B$2&amp;1,GrantData!$A:$A,0)),"")="","",IFERROR(INDEX(GrantData!I:I,MATCH($B$2&amp;1,GrantData!$A:$A,0)),""))</f>
        <v>2</v>
      </c>
      <c r="G8" s="23">
        <f>IF(IFERROR(INDEX(GrantData!J:J,MATCH($B$2&amp;1,GrantData!$A:$A,0)),"")="","",IFERROR(INDEX(GrantData!J:J,MATCH($B$2&amp;1,GrantData!$A:$A,0)),""))</f>
        <v>1</v>
      </c>
      <c r="H8" s="23">
        <f>IF(IFERROR(INDEX(GrantData!K:K,MATCH($B$2&amp;1,GrantData!$A:$A,0)),"")="","",IFERROR(INDEX(GrantData!K:K,MATCH($B$2&amp;1,GrantData!$A:$A,0)),""))</f>
        <v>2</v>
      </c>
      <c r="I8" s="23">
        <f>IF(IFERROR(INDEX(GrantData!L:L,MATCH($B$2&amp;1,GrantData!$A:$A,0)),"")="","",IFERROR(INDEX(GrantData!L:L,MATCH($B$2&amp;1,GrantData!$A:$A,0)),""))</f>
        <v>2</v>
      </c>
      <c r="J8" s="23">
        <f>IF(IFERROR(INDEX(GrantData!M:M,MATCH($B$2&amp;1,GrantData!$A:$A,0)),"")="","",IFERROR(INDEX(GrantData!M:M,MATCH($B$2&amp;1,GrantData!$A:$A,0)),""))</f>
        <v>2</v>
      </c>
      <c r="K8" s="23">
        <f>IF(IFERROR(INDEX(GrantData!N:N,MATCH($B$2&amp;1,GrantData!$A:$A,0)),"")="","",IFERROR(INDEX(GrantData!N:N,MATCH($B$2&amp;1,GrantData!$A:$A,0)),""))</f>
        <v>1.6</v>
      </c>
      <c r="L8" s="32"/>
    </row>
    <row r="9" spans="1:15" x14ac:dyDescent="0.2">
      <c r="A9" s="12"/>
      <c r="B9" s="20">
        <f>IF(C9="","",2)</f>
        <v>2</v>
      </c>
      <c r="C9" s="23">
        <f>IF(IFERROR(INDEX(GrantData!F:F,MATCH($B$2&amp;2,GrantData!$A:$A,0)),"")="","",IFERROR(INDEX(GrantData!F:F,MATCH($B$2&amp;2,GrantData!$A:$A,0)),""))</f>
        <v>1</v>
      </c>
      <c r="D9" s="23">
        <f>IF(IFERROR(INDEX(GrantData!G:G,MATCH($B$2&amp;2,GrantData!$A:$A,0)),"")="","",IFERROR(INDEX(GrantData!G:G,MATCH($B$2&amp;2,GrantData!$A:$A,0)),""))</f>
        <v>1</v>
      </c>
      <c r="E9" s="23">
        <f>IF(IFERROR(INDEX(GrantData!H:H,MATCH($B$2&amp;2,GrantData!$A:$A,0)),"")="","",IFERROR(INDEX(GrantData!H:H,MATCH($B$2&amp;2,GrantData!$A:$A,0)),""))</f>
        <v>3</v>
      </c>
      <c r="F9" s="23">
        <f>IF(IFERROR(INDEX(GrantData!I:I,MATCH($B$2&amp;2,GrantData!$A:$A,0)),"")="","",IFERROR(INDEX(GrantData!I:I,MATCH($B$2&amp;2,GrantData!$A:$A,0)),""))</f>
        <v>2</v>
      </c>
      <c r="G9" s="23">
        <f>IF(IFERROR(INDEX(GrantData!J:J,MATCH($B$2&amp;2,GrantData!$A:$A,0)),"")="","",IFERROR(INDEX(GrantData!J:J,MATCH($B$2&amp;2,GrantData!$A:$A,0)),""))</f>
        <v>2</v>
      </c>
      <c r="H9" s="23">
        <f>IF(IFERROR(INDEX(GrantData!K:K,MATCH($B$2&amp;2,GrantData!$A:$A,0)),"")="","",IFERROR(INDEX(GrantData!K:K,MATCH($B$2&amp;2,GrantData!$A:$A,0)),""))</f>
        <v>2</v>
      </c>
      <c r="I9" s="23">
        <f>IF(IFERROR(INDEX(GrantData!L:L,MATCH($B$2&amp;2,GrantData!$A:$A,0)),"")="","",IFERROR(INDEX(GrantData!L:L,MATCH($B$2&amp;2,GrantData!$A:$A,0)),""))</f>
        <v>2</v>
      </c>
      <c r="J9" s="23">
        <f>IF(IFERROR(INDEX(GrantData!M:M,MATCH($B$2&amp;2,GrantData!$A:$A,0)),"")="","",IFERROR(INDEX(GrantData!M:M,MATCH($B$2&amp;2,GrantData!$A:$A,0)),""))</f>
        <v>2</v>
      </c>
      <c r="K9" s="23">
        <f>IF(IFERROR(INDEX(GrantData!N:N,MATCH($B$2&amp;2,GrantData!$A:$A,0)),"")="","",IFERROR(INDEX(GrantData!N:N,MATCH($B$2&amp;2,GrantData!$A:$A,0)),""))</f>
        <v>1.9</v>
      </c>
      <c r="L9" s="32"/>
    </row>
    <row r="10" spans="1:15" x14ac:dyDescent="0.2">
      <c r="A10" s="12"/>
      <c r="B10" s="20">
        <f>IF(C10="","",3)</f>
        <v>3</v>
      </c>
      <c r="C10" s="23">
        <f>IF(IFERROR(INDEX(GrantData!F:F,MATCH($B$2&amp;3,GrantData!$A:$A,0)),"")="","",IFERROR(INDEX(GrantData!F:F,MATCH($B$2&amp;3,GrantData!$A:$A,0)),""))</f>
        <v>2</v>
      </c>
      <c r="D10" s="23">
        <f>IF(IFERROR(INDEX(GrantData!G:G,MATCH($B$2&amp;3,GrantData!$A:$A,0)),"")="","",IFERROR(INDEX(GrantData!G:G,MATCH($B$2&amp;3,GrantData!$A:$A,0)),""))</f>
        <v>2</v>
      </c>
      <c r="E10" s="23">
        <f>IF(IFERROR(INDEX(GrantData!H:H,MATCH($B$2&amp;3,GrantData!$A:$A,0)),"")="","",IFERROR(INDEX(GrantData!H:H,MATCH($B$2&amp;3,GrantData!$A:$A,0)),""))</f>
        <v>3</v>
      </c>
      <c r="F10" s="23">
        <f>IF(IFERROR(INDEX(GrantData!I:I,MATCH($B$2&amp;3,GrantData!$A:$A,0)),"")="","",IFERROR(INDEX(GrantData!I:I,MATCH($B$2&amp;3,GrantData!$A:$A,0)),""))</f>
        <v>3</v>
      </c>
      <c r="G10" s="23">
        <f>IF(IFERROR(INDEX(GrantData!J:J,MATCH($B$2&amp;3,GrantData!$A:$A,0)),"")="","",IFERROR(INDEX(GrantData!J:J,MATCH($B$2&amp;3,GrantData!$A:$A,0)),""))</f>
        <v>2</v>
      </c>
      <c r="H10" s="23">
        <f>IF(IFERROR(INDEX(GrantData!K:K,MATCH($B$2&amp;3,GrantData!$A:$A,0)),"")="","",IFERROR(INDEX(GrantData!K:K,MATCH($B$2&amp;3,GrantData!$A:$A,0)),""))</f>
        <v>2</v>
      </c>
      <c r="I10" s="23">
        <f>IF(IFERROR(INDEX(GrantData!L:L,MATCH($B$2&amp;3,GrantData!$A:$A,0)),"")="","",IFERROR(INDEX(GrantData!L:L,MATCH($B$2&amp;3,GrantData!$A:$A,0)),""))</f>
        <v>2</v>
      </c>
      <c r="J10" s="23">
        <f>IF(IFERROR(INDEX(GrantData!M:M,MATCH($B$2&amp;3,GrantData!$A:$A,0)),"")="","",IFERROR(INDEX(GrantData!M:M,MATCH($B$2&amp;3,GrantData!$A:$A,0)),""))</f>
        <v>1</v>
      </c>
      <c r="K10" s="23">
        <f>IF(IFERROR(INDEX(GrantData!N:N,MATCH($B$2&amp;3,GrantData!$A:$A,0)),"")="","",IFERROR(INDEX(GrantData!N:N,MATCH($B$2&amp;3,GrantData!$A:$A,0)),""))</f>
        <v>2.1</v>
      </c>
      <c r="L10" s="32"/>
    </row>
    <row r="11" spans="1:15" x14ac:dyDescent="0.2">
      <c r="A11" s="12"/>
      <c r="B11" s="20">
        <f>IF(C11="","",4)</f>
        <v>4</v>
      </c>
      <c r="C11" s="23">
        <f>IF(IFERROR(INDEX(GrantData!F:F,MATCH($B$2&amp;4,GrantData!$A:$A,0)),"")="","",IFERROR(INDEX(GrantData!F:F,MATCH($B$2&amp;4,GrantData!$A:$A,0)),""))</f>
        <v>3</v>
      </c>
      <c r="D11" s="23">
        <f>IF(IFERROR(INDEX(GrantData!G:G,MATCH($B$2&amp;4,GrantData!$A:$A,0)),"")="","",IFERROR(INDEX(GrantData!G:G,MATCH($B$2&amp;4,GrantData!$A:$A,0)),""))</f>
        <v>2</v>
      </c>
      <c r="E11" s="23">
        <f>IF(IFERROR(INDEX(GrantData!H:H,MATCH($B$2&amp;4,GrantData!$A:$A,0)),"")="","",IFERROR(INDEX(GrantData!H:H,MATCH($B$2&amp;4,GrantData!$A:$A,0)),""))</f>
        <v>3</v>
      </c>
      <c r="F11" s="23">
        <f>IF(IFERROR(INDEX(GrantData!I:I,MATCH($B$2&amp;4,GrantData!$A:$A,0)),"")="","",IFERROR(INDEX(GrantData!I:I,MATCH($B$2&amp;4,GrantData!$A:$A,0)),""))</f>
        <v>2</v>
      </c>
      <c r="G11" s="23">
        <f>IF(IFERROR(INDEX(GrantData!J:J,MATCH($B$2&amp;4,GrantData!$A:$A,0)),"")="","",IFERROR(INDEX(GrantData!J:J,MATCH($B$2&amp;4,GrantData!$A:$A,0)),""))</f>
        <v>2</v>
      </c>
      <c r="H11" s="23">
        <f>IF(IFERROR(INDEX(GrantData!K:K,MATCH($B$2&amp;4,GrantData!$A:$A,0)),"")="","",IFERROR(INDEX(GrantData!K:K,MATCH($B$2&amp;4,GrantData!$A:$A,0)),""))</f>
        <v>2</v>
      </c>
      <c r="I11" s="23">
        <f>IF(IFERROR(INDEX(GrantData!L:L,MATCH($B$2&amp;4,GrantData!$A:$A,0)),"")="","",IFERROR(INDEX(GrantData!L:L,MATCH($B$2&amp;4,GrantData!$A:$A,0)),""))</f>
        <v>2</v>
      </c>
      <c r="J11" s="23">
        <f>IF(IFERROR(INDEX(GrantData!M:M,MATCH($B$2&amp;4,GrantData!$A:$A,0)),"")="","",IFERROR(INDEX(GrantData!M:M,MATCH($B$2&amp;4,GrantData!$A:$A,0)),""))</f>
        <v>2</v>
      </c>
      <c r="K11" s="23">
        <f>IF(IFERROR(INDEX(GrantData!N:N,MATCH($B$2&amp;4,GrantData!$A:$A,0)),"")="","",IFERROR(INDEX(GrantData!N:N,MATCH($B$2&amp;4,GrantData!$A:$A,0)),""))</f>
        <v>2.2999999999999998</v>
      </c>
      <c r="L11" s="32"/>
      <c r="O11" s="25"/>
    </row>
    <row r="12" spans="1:15" x14ac:dyDescent="0.2">
      <c r="A12" s="12"/>
      <c r="B12" s="20">
        <f>IF(C12="","",5)</f>
        <v>5</v>
      </c>
      <c r="C12" s="23">
        <f>IF(IFERROR(INDEX(GrantData!F:F,MATCH($B$2&amp;5,GrantData!$A:$A,0)),"")="","",IFERROR(INDEX(GrantData!F:F,MATCH($B$2&amp;5,GrantData!$A:$A,0)),""))</f>
        <v>3</v>
      </c>
      <c r="D12" s="23">
        <f>IF(IFERROR(INDEX(GrantData!G:G,MATCH($B$2&amp;5,GrantData!$A:$A,0)),"")="","",IFERROR(INDEX(GrantData!G:G,MATCH($B$2&amp;5,GrantData!$A:$A,0)),""))</f>
        <v>2</v>
      </c>
      <c r="E12" s="23">
        <f>IF(IFERROR(INDEX(GrantData!H:H,MATCH($B$2&amp;5,GrantData!$A:$A,0)),"")="","",IFERROR(INDEX(GrantData!H:H,MATCH($B$2&amp;5,GrantData!$A:$A,0)),""))</f>
        <v>4</v>
      </c>
      <c r="F12" s="23">
        <f>IF(IFERROR(INDEX(GrantData!I:I,MATCH($B$2&amp;5,GrantData!$A:$A,0)),"")="","",IFERROR(INDEX(GrantData!I:I,MATCH($B$2&amp;5,GrantData!$A:$A,0)),""))</f>
        <v>3</v>
      </c>
      <c r="G12" s="23">
        <f>IF(IFERROR(INDEX(GrantData!J:J,MATCH($B$2&amp;5,GrantData!$A:$A,0)),"")="","",IFERROR(INDEX(GrantData!J:J,MATCH($B$2&amp;5,GrantData!$A:$A,0)),""))</f>
        <v>3</v>
      </c>
      <c r="H12" s="23">
        <f>IF(IFERROR(INDEX(GrantData!K:K,MATCH($B$2&amp;5,GrantData!$A:$A,0)),"")="","",IFERROR(INDEX(GrantData!K:K,MATCH($B$2&amp;5,GrantData!$A:$A,0)),""))</f>
        <v>3</v>
      </c>
      <c r="I12" s="23">
        <f>IF(IFERROR(INDEX(GrantData!L:L,MATCH($B$2&amp;5,GrantData!$A:$A,0)),"")="","",IFERROR(INDEX(GrantData!L:L,MATCH($B$2&amp;5,GrantData!$A:$A,0)),""))</f>
        <v>3</v>
      </c>
      <c r="J12" s="23">
        <f>IF(IFERROR(INDEX(GrantData!M:M,MATCH($B$2&amp;5,GrantData!$A:$A,0)),"")="","",IFERROR(INDEX(GrantData!M:M,MATCH($B$2&amp;5,GrantData!$A:$A,0)),""))</f>
        <v>2</v>
      </c>
      <c r="K12" s="23">
        <f>IF(IFERROR(INDEX(GrantData!N:N,MATCH($B$2&amp;5,GrantData!$A:$A,0)),"")="","",IFERROR(INDEX(GrantData!N:N,MATCH($B$2&amp;5,GrantData!$A:$A,0)),""))</f>
        <v>2.9</v>
      </c>
      <c r="L12" s="32"/>
    </row>
    <row r="13" spans="1:15" x14ac:dyDescent="0.2">
      <c r="A13" s="12"/>
      <c r="B13" s="20">
        <f>IF(C13="","",6)</f>
        <v>6</v>
      </c>
      <c r="C13" s="23">
        <f>IF(IFERROR(INDEX(GrantData!F:F,MATCH($B$2&amp;6,GrantData!$A:$A,0)),"")="","",IFERROR(INDEX(GrantData!F:F,MATCH($B$2&amp;6,GrantData!$A:$A,0)),""))</f>
        <v>3</v>
      </c>
      <c r="D13" s="23">
        <f>IF(IFERROR(INDEX(GrantData!G:G,MATCH($B$2&amp;6,GrantData!$A:$A,0)),"")="","",IFERROR(INDEX(GrantData!G:G,MATCH($B$2&amp;6,GrantData!$A:$A,0)),""))</f>
        <v>2</v>
      </c>
      <c r="E13" s="23">
        <f>IF(IFERROR(INDEX(GrantData!H:H,MATCH($B$2&amp;6,GrantData!$A:$A,0)),"")="","",IFERROR(INDEX(GrantData!H:H,MATCH($B$2&amp;6,GrantData!$A:$A,0)),""))</f>
        <v>4</v>
      </c>
      <c r="F13" s="23">
        <f>IF(IFERROR(INDEX(GrantData!I:I,MATCH($B$2&amp;6,GrantData!$A:$A,0)),"")="","",IFERROR(INDEX(GrantData!I:I,MATCH($B$2&amp;6,GrantData!$A:$A,0)),""))</f>
        <v>3</v>
      </c>
      <c r="G13" s="23">
        <f>IF(IFERROR(INDEX(GrantData!J:J,MATCH($B$2&amp;6,GrantData!$A:$A,0)),"")="","",IFERROR(INDEX(GrantData!J:J,MATCH($B$2&amp;6,GrantData!$A:$A,0)),""))</f>
        <v>4</v>
      </c>
      <c r="H13" s="23">
        <f>IF(IFERROR(INDEX(GrantData!K:K,MATCH($B$2&amp;6,GrantData!$A:$A,0)),"")="","",IFERROR(INDEX(GrantData!K:K,MATCH($B$2&amp;6,GrantData!$A:$A,0)),""))</f>
        <v>3</v>
      </c>
      <c r="I13" s="23">
        <f>IF(IFERROR(INDEX(GrantData!L:L,MATCH($B$2&amp;6,GrantData!$A:$A,0)),"")="","",IFERROR(INDEX(GrantData!L:L,MATCH($B$2&amp;6,GrantData!$A:$A,0)),""))</f>
        <v>2</v>
      </c>
      <c r="J13" s="23">
        <f>IF(IFERROR(INDEX(GrantData!M:M,MATCH($B$2&amp;6,GrantData!$A:$A,0)),"")="","",IFERROR(INDEX(GrantData!M:M,MATCH($B$2&amp;6,GrantData!$A:$A,0)),""))</f>
        <v>4</v>
      </c>
      <c r="K13" s="23">
        <f>IF(IFERROR(INDEX(GrantData!N:N,MATCH($B$2&amp;6,GrantData!$A:$A,0)),"")="","",IFERROR(INDEX(GrantData!N:N,MATCH($B$2&amp;6,GrantData!$A:$A,0)),""))</f>
        <v>3.1</v>
      </c>
      <c r="L13" s="32"/>
    </row>
    <row r="14" spans="1:15" x14ac:dyDescent="0.2">
      <c r="A14" s="12"/>
      <c r="B14" s="20" t="str">
        <f>IF(C14="","",7)</f>
        <v/>
      </c>
      <c r="C14" s="23" t="str">
        <f>IF(IFERROR(INDEX(GrantData!F:F,MATCH($B$2&amp;7,GrantData!$A:$A,0)),"")="","",IFERROR(INDEX(GrantData!F:F,MATCH($B$2&amp;7,GrantData!$A:$A,0)),""))</f>
        <v/>
      </c>
      <c r="D14" s="23" t="str">
        <f>IF(IFERROR(INDEX(GrantData!G:G,MATCH($B$2&amp;7,GrantData!$A:$A,0)),"")="","",IFERROR(INDEX(GrantData!G:G,MATCH($B$2&amp;7,GrantData!$A:$A,0)),""))</f>
        <v/>
      </c>
      <c r="E14" s="23" t="str">
        <f>IF(IFERROR(INDEX(GrantData!H:H,MATCH($B$2&amp;7,GrantData!$A:$A,0)),"")="","",IFERROR(INDEX(GrantData!H:H,MATCH($B$2&amp;7,GrantData!$A:$A,0)),""))</f>
        <v/>
      </c>
      <c r="F14" s="23" t="str">
        <f>IF(IFERROR(INDEX(GrantData!I:I,MATCH($B$2&amp;7,GrantData!$A:$A,0)),"")="","",IFERROR(INDEX(GrantData!I:I,MATCH($B$2&amp;7,GrantData!$A:$A,0)),""))</f>
        <v/>
      </c>
      <c r="G14" s="23" t="str">
        <f>IF(IFERROR(INDEX(GrantData!J:J,MATCH($B$2&amp;7,GrantData!$A:$A,0)),"")="","",IFERROR(INDEX(GrantData!J:J,MATCH($B$2&amp;7,GrantData!$A:$A,0)),""))</f>
        <v/>
      </c>
      <c r="H14" s="23" t="str">
        <f>IF(IFERROR(INDEX(GrantData!K:K,MATCH($B$2&amp;7,GrantData!$A:$A,0)),"")="","",IFERROR(INDEX(GrantData!K:K,MATCH($B$2&amp;7,GrantData!$A:$A,0)),""))</f>
        <v/>
      </c>
      <c r="I14" s="23" t="str">
        <f>IF(IFERROR(INDEX(GrantData!L:L,MATCH($B$2&amp;7,GrantData!$A:$A,0)),"")="","",IFERROR(INDEX(GrantData!L:L,MATCH($B$2&amp;7,GrantData!$A:$A,0)),""))</f>
        <v/>
      </c>
      <c r="J14" s="23" t="str">
        <f>IF(IFERROR(INDEX(GrantData!M:M,MATCH($B$2&amp;7,GrantData!$A:$A,0)),"")="","",IFERROR(INDEX(GrantData!M:M,MATCH($B$2&amp;7,GrantData!$A:$A,0)),""))</f>
        <v/>
      </c>
      <c r="K14" s="23" t="str">
        <f>IF(IFERROR(INDEX(GrantData!N:N,MATCH($B$2&amp;7,GrantData!$A:$A,0)),"")="","",IFERROR(INDEX(GrantData!N:N,MATCH($B$2&amp;7,GrantData!$A:$A,0)),""))</f>
        <v/>
      </c>
      <c r="L14" s="32"/>
    </row>
    <row r="15" spans="1:15" x14ac:dyDescent="0.2">
      <c r="A15" s="12"/>
      <c r="B15" s="7" t="str">
        <f>IF(C15="","",8)</f>
        <v/>
      </c>
      <c r="C15" s="10" t="str">
        <f>IF(IFERROR(INDEX(GrantData!F:F,MATCH($B$2&amp;8,GrantData!$A:$A,0)),"")="","",IFERROR(INDEX(GrantData!F:F,MATCH($B$2&amp;8,GrantData!$A:$A,0)),""))</f>
        <v/>
      </c>
      <c r="D15" s="10" t="str">
        <f>IF(IFERROR(INDEX(GrantData!G:G,MATCH($B$2&amp;8,GrantData!$A:$A,0)),"")="","",IFERROR(INDEX(GrantData!G:G,MATCH($B$2&amp;8,GrantData!$A:$A,0)),""))</f>
        <v/>
      </c>
      <c r="E15" s="10" t="str">
        <f>IF(IFERROR(INDEX(GrantData!H:H,MATCH($B$2&amp;8,GrantData!$A:$A,0)),"")="","",IFERROR(INDEX(GrantData!H:H,MATCH($B$2&amp;8,GrantData!$A:$A,0)),""))</f>
        <v/>
      </c>
      <c r="F15" s="10" t="str">
        <f>IF(IFERROR(INDEX(GrantData!I:I,MATCH($B$2&amp;8,GrantData!$A:$A,0)),"")="","",IFERROR(INDEX(GrantData!I:I,MATCH($B$2&amp;8,GrantData!$A:$A,0)),""))</f>
        <v/>
      </c>
      <c r="G15" s="10" t="str">
        <f>IF(IFERROR(INDEX(GrantData!J:J,MATCH($B$2&amp;8,GrantData!$A:$A,0)),"")="","",IFERROR(INDEX(GrantData!J:J,MATCH($B$2&amp;8,GrantData!$A:$A,0)),""))</f>
        <v/>
      </c>
      <c r="H15" s="10" t="str">
        <f>IF(IFERROR(INDEX(GrantData!K:K,MATCH($B$2&amp;8,GrantData!$A:$A,0)),"")="","",IFERROR(INDEX(GrantData!K:K,MATCH($B$2&amp;8,GrantData!$A:$A,0)),""))</f>
        <v/>
      </c>
      <c r="I15" s="10" t="str">
        <f>IF(IFERROR(INDEX(GrantData!L:L,MATCH($B$2&amp;8,GrantData!$A:$A,0)),"")="","",IFERROR(INDEX(GrantData!L:L,MATCH($B$2&amp;8,GrantData!$A:$A,0)),""))</f>
        <v/>
      </c>
      <c r="J15" s="10" t="str">
        <f>IF(IFERROR(INDEX(GrantData!M:M,MATCH($B$2&amp;8,GrantData!$A:$A,0)),"")="","",IFERROR(INDEX(GrantData!M:M,MATCH($B$2&amp;8,GrantData!$A:$A,0)),""))</f>
        <v/>
      </c>
      <c r="K15" s="10" t="str">
        <f>IF(IFERROR(INDEX(GrantData!N:N,MATCH($B$2&amp;8,GrantData!$A:$A,0)),"")="","",IFERROR(INDEX(GrantData!N:N,MATCH($B$2&amp;8,GrantData!$A:$A,0)),""))</f>
        <v/>
      </c>
      <c r="L15" s="32"/>
    </row>
    <row r="16" spans="1:15" x14ac:dyDescent="0.2">
      <c r="A16" s="32"/>
      <c r="B16" s="34"/>
      <c r="C16" s="35"/>
      <c r="D16" s="35"/>
      <c r="E16" s="35"/>
      <c r="F16" s="35"/>
      <c r="G16" s="35"/>
      <c r="H16" s="35"/>
      <c r="I16" s="35"/>
      <c r="J16" s="35"/>
      <c r="K16" s="35"/>
      <c r="L16" s="32"/>
    </row>
    <row r="17" spans="1:12" x14ac:dyDescent="0.2">
      <c r="A17" s="32"/>
      <c r="B17" s="34"/>
      <c r="C17" s="35"/>
      <c r="D17" s="35"/>
      <c r="E17" s="35"/>
      <c r="F17" s="35"/>
      <c r="G17" s="35"/>
      <c r="H17" s="35"/>
      <c r="I17" s="35"/>
      <c r="J17" s="35"/>
      <c r="K17" s="35"/>
      <c r="L17" s="32"/>
    </row>
    <row r="18" spans="1:12" x14ac:dyDescent="0.2">
      <c r="A18" s="32"/>
      <c r="B18" s="32"/>
      <c r="C18" s="32"/>
      <c r="D18" s="32"/>
      <c r="E18" s="32"/>
      <c r="F18" s="32"/>
      <c r="G18" s="32"/>
      <c r="H18" s="32"/>
      <c r="I18" s="32"/>
      <c r="J18" s="32"/>
      <c r="K18" s="32"/>
      <c r="L18" s="32"/>
    </row>
    <row r="19" spans="1:12" x14ac:dyDescent="0.2">
      <c r="A19" s="32"/>
      <c r="B19" s="32"/>
      <c r="C19" s="32"/>
      <c r="D19" s="32"/>
      <c r="E19" s="32"/>
      <c r="F19" s="32"/>
      <c r="G19" s="32"/>
      <c r="H19" s="32"/>
      <c r="I19" s="32"/>
      <c r="J19" s="32"/>
      <c r="K19" s="32"/>
      <c r="L19" s="32"/>
    </row>
  </sheetData>
  <sheetProtection sheet="1" objects="1" scenarios="1"/>
  <mergeCells count="3">
    <mergeCell ref="H5:J5"/>
    <mergeCell ref="G6:K6"/>
    <mergeCell ref="B2:K2"/>
  </mergeCells>
  <conditionalFormatting sqref="B7:K7">
    <cfRule type="expression" dxfId="29" priority="27">
      <formula>$B$7&lt;&gt;""</formula>
    </cfRule>
  </conditionalFormatting>
  <conditionalFormatting sqref="C8:J8">
    <cfRule type="expression" dxfId="28" priority="22">
      <formula>OR($B9&lt;&gt;"",$B10&lt;&gt;"",$B11&lt;&gt;"",$B12&lt;&gt;"",$B13&lt;&gt;"",$B14&lt;&gt;"",$B15&lt;&gt;"")</formula>
    </cfRule>
  </conditionalFormatting>
  <conditionalFormatting sqref="C9:J9">
    <cfRule type="expression" dxfId="27" priority="21">
      <formula>OR($B10&lt;&gt;"",$B11&lt;&gt;"",$B12&lt;&gt;"",$B13&lt;&gt;"",$B14&lt;&gt;"",$B15&lt;&gt;"")</formula>
    </cfRule>
  </conditionalFormatting>
  <conditionalFormatting sqref="C10:J10">
    <cfRule type="expression" dxfId="26" priority="20">
      <formula>OR($B11&lt;&gt;"",$B12&lt;&gt;"",$B13&lt;&gt;"",$B14&lt;&gt;"",$B15&lt;&gt;"")</formula>
    </cfRule>
  </conditionalFormatting>
  <conditionalFormatting sqref="C11:J11">
    <cfRule type="expression" dxfId="25" priority="19">
      <formula>OR($B12&lt;&gt;"",$B13&lt;&gt;"",$B14&lt;&gt;"",$B15&lt;&gt;"")</formula>
    </cfRule>
  </conditionalFormatting>
  <conditionalFormatting sqref="C12:J12">
    <cfRule type="expression" dxfId="24" priority="18">
      <formula>OR($B13&lt;&gt;"",$B14&lt;&gt;"",$B15&lt;&gt;"")</formula>
    </cfRule>
  </conditionalFormatting>
  <conditionalFormatting sqref="C13:J13">
    <cfRule type="expression" dxfId="23" priority="16">
      <formula>OR($B14&lt;&gt;"",$B15&lt;&gt;"")</formula>
    </cfRule>
  </conditionalFormatting>
  <conditionalFormatting sqref="C14:J14">
    <cfRule type="expression" dxfId="22" priority="15">
      <formula>$B15&lt;&gt;""</formula>
    </cfRule>
  </conditionalFormatting>
  <conditionalFormatting sqref="B15:K15">
    <cfRule type="expression" dxfId="21" priority="7">
      <formula>$B15=""</formula>
    </cfRule>
  </conditionalFormatting>
  <conditionalFormatting sqref="B14:K14">
    <cfRule type="expression" dxfId="20" priority="6">
      <formula>AND($B15="",B14="")</formula>
    </cfRule>
  </conditionalFormatting>
  <conditionalFormatting sqref="B13:K13">
    <cfRule type="expression" dxfId="19" priority="5">
      <formula>AND($B$13="",$B$14="",$B$15="")</formula>
    </cfRule>
  </conditionalFormatting>
  <conditionalFormatting sqref="B12:K12">
    <cfRule type="expression" dxfId="18" priority="4">
      <formula>AND(B12="",$B$13="",$B$14="",$B$15="")</formula>
    </cfRule>
  </conditionalFormatting>
  <conditionalFormatting sqref="B11:K11">
    <cfRule type="expression" dxfId="17" priority="3">
      <formula>AND(B11="",B12="",$B$13="",$B$14="",$B$15="")</formula>
    </cfRule>
  </conditionalFormatting>
  <conditionalFormatting sqref="B10:K10">
    <cfRule type="expression" dxfId="16" priority="2">
      <formula>AND(B10="",B11="",B12="",$B$13="",$B$14="",$B$15="")</formula>
    </cfRule>
  </conditionalFormatting>
  <conditionalFormatting sqref="B9:K9">
    <cfRule type="expression" dxfId="15" priority="1">
      <formula>AND(B9="",B10="", B11="", B12="",$B$13="",$B$14="",$B$15="")</formula>
    </cfRule>
  </conditionalFormatting>
  <dataValidations xWindow="1117" yWindow="432" count="1">
    <dataValidation type="list" allowBlank="1" showInputMessage="1" showErrorMessage="1" promptTitle="Select org from dropdown list" prompt="Click this drop-down list to populate the OCI information if it exists from Year 1 to the final year." sqref="B2:K2">
      <formula1>orgsList</formula1>
    </dataValidation>
  </dataValidation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8"/>
  <sheetViews>
    <sheetView tabSelected="1" workbookViewId="0">
      <selection activeCell="L5" sqref="L5"/>
    </sheetView>
  </sheetViews>
  <sheetFormatPr defaultRowHeight="12.75" x14ac:dyDescent="0.2"/>
  <cols>
    <col min="2" max="2" width="18.7109375" bestFit="1" customWidth="1"/>
    <col min="3" max="3" width="7.7109375" bestFit="1" customWidth="1"/>
    <col min="4" max="4" width="10" bestFit="1" customWidth="1"/>
    <col min="5" max="5" width="10.42578125" bestFit="1" customWidth="1"/>
    <col min="6" max="6" width="9.140625" bestFit="1" customWidth="1"/>
    <col min="7" max="8" width="11.5703125" bestFit="1" customWidth="1"/>
    <col min="9" max="9" width="10.140625" bestFit="1" customWidth="1"/>
    <col min="10" max="10" width="10.28515625" bestFit="1" customWidth="1"/>
    <col min="11" max="11" width="8.7109375" bestFit="1" customWidth="1"/>
  </cols>
  <sheetData>
    <row r="1" spans="1:15" x14ac:dyDescent="0.2">
      <c r="A1" s="12"/>
      <c r="B1" s="12"/>
      <c r="C1" s="12"/>
      <c r="D1" s="12"/>
      <c r="E1" s="12"/>
      <c r="F1" s="12"/>
      <c r="G1" s="12"/>
      <c r="H1" s="12"/>
      <c r="I1" s="12"/>
      <c r="J1" s="12"/>
      <c r="K1" s="12"/>
      <c r="L1" s="12"/>
    </row>
    <row r="2" spans="1:15" ht="29.45" customHeight="1" x14ac:dyDescent="0.2">
      <c r="A2" s="12"/>
      <c r="B2" s="38" t="s">
        <v>15675</v>
      </c>
      <c r="C2" s="38"/>
      <c r="D2" s="38"/>
      <c r="E2" s="38"/>
      <c r="F2" s="38"/>
      <c r="G2" s="38"/>
      <c r="H2" s="38"/>
      <c r="I2" s="38"/>
      <c r="J2" s="38"/>
      <c r="K2" s="38"/>
      <c r="L2" s="16"/>
    </row>
    <row r="3" spans="1:15" x14ac:dyDescent="0.2">
      <c r="A3" s="12"/>
      <c r="B3" s="14" t="str">
        <f>INDEX(GrantData!E:E,MATCH(B2,GrantData!B:B,0))</f>
        <v>Dushanbe, Tajikistan</v>
      </c>
      <c r="C3" s="12"/>
      <c r="D3" s="12"/>
      <c r="E3" s="12"/>
      <c r="F3" s="12"/>
      <c r="G3" s="12"/>
      <c r="H3" s="12"/>
      <c r="I3" s="12"/>
      <c r="J3" s="12"/>
      <c r="K3" s="12"/>
      <c r="L3" s="12"/>
    </row>
    <row r="4" spans="1:15" x14ac:dyDescent="0.2">
      <c r="A4" s="12"/>
      <c r="B4" s="12" t="str">
        <f>INDEX(GrantData!D:D,MATCH(B2,GrantData!B:B,0))</f>
        <v>Europe and Eurasia</v>
      </c>
      <c r="C4" s="12"/>
      <c r="D4" s="12"/>
      <c r="E4" s="12"/>
      <c r="F4" s="12"/>
      <c r="G4" s="12"/>
      <c r="H4" s="12"/>
      <c r="I4" s="12"/>
      <c r="J4" s="12"/>
      <c r="K4" s="12"/>
      <c r="L4" s="12"/>
    </row>
    <row r="5" spans="1:15" x14ac:dyDescent="0.2">
      <c r="A5" s="12"/>
      <c r="B5" s="12"/>
      <c r="C5" s="12"/>
      <c r="D5" s="12"/>
      <c r="E5" s="12"/>
      <c r="F5" s="12"/>
      <c r="G5" s="12"/>
      <c r="H5" s="39" t="s">
        <v>15729</v>
      </c>
      <c r="I5" s="39"/>
      <c r="J5" s="39"/>
      <c r="K5" s="13">
        <f>AVERAGE(K8:K17)</f>
        <v>2.2428571428571433</v>
      </c>
      <c r="L5" s="12"/>
    </row>
    <row r="6" spans="1:15" x14ac:dyDescent="0.2">
      <c r="A6" s="12"/>
      <c r="B6" s="12"/>
      <c r="C6" s="12"/>
      <c r="D6" s="12"/>
      <c r="E6" s="12"/>
      <c r="F6" s="12"/>
      <c r="G6" s="40" t="str">
        <f>IF(AND(B8="",K5&lt;&gt;""),"NOTE: OCI started after grantee started a relationship with GFC","")</f>
        <v/>
      </c>
      <c r="H6" s="40"/>
      <c r="I6" s="40"/>
      <c r="J6" s="40"/>
      <c r="K6" s="40"/>
      <c r="L6" s="12"/>
    </row>
    <row r="7" spans="1:15" ht="25.5" x14ac:dyDescent="0.2">
      <c r="A7" s="12"/>
      <c r="B7" s="7" t="s">
        <v>15720</v>
      </c>
      <c r="C7" s="8" t="s">
        <v>15721</v>
      </c>
      <c r="D7" s="9" t="s">
        <v>11620</v>
      </c>
      <c r="E7" s="9" t="s">
        <v>15722</v>
      </c>
      <c r="F7" s="9" t="s">
        <v>15725</v>
      </c>
      <c r="G7" s="9" t="s">
        <v>15724</v>
      </c>
      <c r="H7" s="9" t="s">
        <v>15728</v>
      </c>
      <c r="I7" s="9" t="s">
        <v>15723</v>
      </c>
      <c r="J7" s="9" t="s">
        <v>15726</v>
      </c>
      <c r="K7" s="9" t="s">
        <v>15727</v>
      </c>
      <c r="L7" s="12"/>
    </row>
    <row r="8" spans="1:15" x14ac:dyDescent="0.2">
      <c r="A8" s="12"/>
      <c r="B8" s="7">
        <f>IF(C8="","",1)</f>
        <v>1</v>
      </c>
      <c r="C8" s="10">
        <f>IF(IFERROR(INDEX(GrantData!F:F,MATCH($B$2&amp;1,GrantData!$A:$A,0)),"")="","",IFERROR(INDEX(GrantData!F:F,MATCH($B$2&amp;1,GrantData!$A:$A,0)),""))</f>
        <v>2</v>
      </c>
      <c r="D8" s="10">
        <f>IF(IFERROR(INDEX(GrantData!G:G,MATCH($B$2&amp;1,GrantData!$A:$A,0)),"")="","",IFERROR(INDEX(GrantData!G:G,MATCH($B$2&amp;1,GrantData!$A:$A,0)),""))</f>
        <v>2</v>
      </c>
      <c r="E8" s="10">
        <f>IF(IFERROR(INDEX(GrantData!H:H,MATCH($B$2&amp;1,GrantData!$A:$A,0)),"")="","",IFERROR(INDEX(GrantData!H:H,MATCH($B$2&amp;1,GrantData!$A:$A,0)),""))</f>
        <v>2</v>
      </c>
      <c r="F8" s="10">
        <f>IF(IFERROR(INDEX(GrantData!I:I,MATCH($B$2&amp;1,GrantData!$A:$A,0)),"")="","",IFERROR(INDEX(GrantData!I:I,MATCH($B$2&amp;1,GrantData!$A:$A,0)),""))</f>
        <v>3</v>
      </c>
      <c r="G8" s="10">
        <f>IF(IFERROR(INDEX(GrantData!J:J,MATCH($B$2&amp;1,GrantData!$A:$A,0)),"")="","",IFERROR(INDEX(GrantData!J:J,MATCH($B$2&amp;1,GrantData!$A:$A,0)),""))</f>
        <v>2</v>
      </c>
      <c r="H8" s="10">
        <f>IF(IFERROR(INDEX(GrantData!K:K,MATCH($B$2&amp;1,GrantData!$A:$A,0)),"")="","",IFERROR(INDEX(GrantData!K:K,MATCH($B$2&amp;1,GrantData!$A:$A,0)),""))</f>
        <v>2</v>
      </c>
      <c r="I8" s="10">
        <f>IF(IFERROR(INDEX(GrantData!L:L,MATCH($B$2&amp;1,GrantData!$A:$A,0)),"")="","",IFERROR(INDEX(GrantData!L:L,MATCH($B$2&amp;1,GrantData!$A:$A,0)),""))</f>
        <v>2</v>
      </c>
      <c r="J8" s="10">
        <f>IF(IFERROR(INDEX(GrantData!M:M,MATCH($B$2&amp;1,GrantData!$A:$A,0)),"")="","",IFERROR(INDEX(GrantData!M:M,MATCH($B$2&amp;1,GrantData!$A:$A,0)),""))</f>
        <v>2</v>
      </c>
      <c r="K8" s="10">
        <f>IF(IFERROR(INDEX(GrantData!N:N,MATCH($B$2&amp;1,GrantData!$A:$A,0)),"")="","",IFERROR(INDEX(GrantData!N:N,MATCH($B$2&amp;1,GrantData!$A:$A,0)),""))</f>
        <v>2.1</v>
      </c>
      <c r="L8" s="12"/>
    </row>
    <row r="9" spans="1:15" x14ac:dyDescent="0.2">
      <c r="A9" s="12"/>
      <c r="B9" s="7">
        <f>IF(C9="","",2)</f>
        <v>2</v>
      </c>
      <c r="C9" s="10">
        <f>IF(IFERROR(INDEX(GrantData!F:F,MATCH($B$2&amp;2,GrantData!$A:$A,0)),"")="","",IFERROR(INDEX(GrantData!F:F,MATCH($B$2&amp;2,GrantData!$A:$A,0)),""))</f>
        <v>2</v>
      </c>
      <c r="D9" s="10">
        <f>IF(IFERROR(INDEX(GrantData!G:G,MATCH($B$2&amp;2,GrantData!$A:$A,0)),"")="","",IFERROR(INDEX(GrantData!G:G,MATCH($B$2&amp;2,GrantData!$A:$A,0)),""))</f>
        <v>2</v>
      </c>
      <c r="E9" s="10">
        <f>IF(IFERROR(INDEX(GrantData!H:H,MATCH($B$2&amp;2,GrantData!$A:$A,0)),"")="","",IFERROR(INDEX(GrantData!H:H,MATCH($B$2&amp;2,GrantData!$A:$A,0)),""))</f>
        <v>2</v>
      </c>
      <c r="F9" s="10">
        <f>IF(IFERROR(INDEX(GrantData!I:I,MATCH($B$2&amp;2,GrantData!$A:$A,0)),"")="","",IFERROR(INDEX(GrantData!I:I,MATCH($B$2&amp;2,GrantData!$A:$A,0)),""))</f>
        <v>3</v>
      </c>
      <c r="G9" s="10">
        <f>IF(IFERROR(INDEX(GrantData!J:J,MATCH($B$2&amp;2,GrantData!$A:$A,0)),"")="","",IFERROR(INDEX(GrantData!J:J,MATCH($B$2&amp;2,GrantData!$A:$A,0)),""))</f>
        <v>2</v>
      </c>
      <c r="H9" s="10">
        <f>IF(IFERROR(INDEX(GrantData!K:K,MATCH($B$2&amp;2,GrantData!$A:$A,0)),"")="","",IFERROR(INDEX(GrantData!K:K,MATCH($B$2&amp;2,GrantData!$A:$A,0)),""))</f>
        <v>2</v>
      </c>
      <c r="I9" s="10">
        <f>IF(IFERROR(INDEX(GrantData!L:L,MATCH($B$2&amp;2,GrantData!$A:$A,0)),"")="","",IFERROR(INDEX(GrantData!L:L,MATCH($B$2&amp;2,GrantData!$A:$A,0)),""))</f>
        <v>2</v>
      </c>
      <c r="J9" s="10">
        <f>IF(IFERROR(INDEX(GrantData!M:M,MATCH($B$2&amp;2,GrantData!$A:$A,0)),"")="","",IFERROR(INDEX(GrantData!M:M,MATCH($B$2&amp;2,GrantData!$A:$A,0)),""))</f>
        <v>2</v>
      </c>
      <c r="K9" s="10">
        <f>IF(IFERROR(INDEX(GrantData!N:N,MATCH($B$2&amp;2,GrantData!$A:$A,0)),"")="","",IFERROR(INDEX(GrantData!N:N,MATCH($B$2&amp;2,GrantData!$A:$A,0)),""))</f>
        <v>2.1</v>
      </c>
      <c r="L9" s="12"/>
    </row>
    <row r="10" spans="1:15" x14ac:dyDescent="0.2">
      <c r="A10" s="12"/>
      <c r="B10" s="7">
        <f>IF(C10="","",3)</f>
        <v>3</v>
      </c>
      <c r="C10" s="10">
        <f>IF(IFERROR(INDEX(GrantData!F:F,MATCH($B$2&amp;3,GrantData!$A:$A,0)),"")="","",IFERROR(INDEX(GrantData!F:F,MATCH($B$2&amp;3,GrantData!$A:$A,0)),""))</f>
        <v>2</v>
      </c>
      <c r="D10" s="10">
        <f>IF(IFERROR(INDEX(GrantData!G:G,MATCH($B$2&amp;3,GrantData!$A:$A,0)),"")="","",IFERROR(INDEX(GrantData!G:G,MATCH($B$2&amp;3,GrantData!$A:$A,0)),""))</f>
        <v>2</v>
      </c>
      <c r="E10" s="10">
        <f>IF(IFERROR(INDEX(GrantData!H:H,MATCH($B$2&amp;3,GrantData!$A:$A,0)),"")="","",IFERROR(INDEX(GrantData!H:H,MATCH($B$2&amp;3,GrantData!$A:$A,0)),""))</f>
        <v>2</v>
      </c>
      <c r="F10" s="10">
        <f>IF(IFERROR(INDEX(GrantData!I:I,MATCH($B$2&amp;3,GrantData!$A:$A,0)),"")="","",IFERROR(INDEX(GrantData!I:I,MATCH($B$2&amp;3,GrantData!$A:$A,0)),""))</f>
        <v>3</v>
      </c>
      <c r="G10" s="10">
        <f>IF(IFERROR(INDEX(GrantData!J:J,MATCH($B$2&amp;3,GrantData!$A:$A,0)),"")="","",IFERROR(INDEX(GrantData!J:J,MATCH($B$2&amp;3,GrantData!$A:$A,0)),""))</f>
        <v>2</v>
      </c>
      <c r="H10" s="10">
        <f>IF(IFERROR(INDEX(GrantData!K:K,MATCH($B$2&amp;3,GrantData!$A:$A,0)),"")="","",IFERROR(INDEX(GrantData!K:K,MATCH($B$2&amp;3,GrantData!$A:$A,0)),""))</f>
        <v>2</v>
      </c>
      <c r="I10" s="10">
        <f>IF(IFERROR(INDEX(GrantData!L:L,MATCH($B$2&amp;3,GrantData!$A:$A,0)),"")="","",IFERROR(INDEX(GrantData!L:L,MATCH($B$2&amp;3,GrantData!$A:$A,0)),""))</f>
        <v>2</v>
      </c>
      <c r="J10" s="10">
        <f>IF(IFERROR(INDEX(GrantData!M:M,MATCH($B$2&amp;3,GrantData!$A:$A,0)),"")="","",IFERROR(INDEX(GrantData!M:M,MATCH($B$2&amp;3,GrantData!$A:$A,0)),""))</f>
        <v>2</v>
      </c>
      <c r="K10" s="10">
        <f>IF(IFERROR(INDEX(GrantData!N:N,MATCH($B$2&amp;3,GrantData!$A:$A,0)),"")="","",IFERROR(INDEX(GrantData!N:N,MATCH($B$2&amp;3,GrantData!$A:$A,0)),""))</f>
        <v>2.1</v>
      </c>
      <c r="L10" s="12"/>
    </row>
    <row r="11" spans="1:15" x14ac:dyDescent="0.2">
      <c r="A11" s="12"/>
      <c r="B11" s="7">
        <f>IF(C11="","",4)</f>
        <v>4</v>
      </c>
      <c r="C11" s="10">
        <f>IF(IFERROR(INDEX(GrantData!F:F,MATCH($B$2&amp;4,GrantData!$A:$A,0)),"")="","",IFERROR(INDEX(GrantData!F:F,MATCH($B$2&amp;4,GrantData!$A:$A,0)),""))</f>
        <v>1</v>
      </c>
      <c r="D11" s="10">
        <f>IF(IFERROR(INDEX(GrantData!G:G,MATCH($B$2&amp;4,GrantData!$A:$A,0)),"")="","",IFERROR(INDEX(GrantData!G:G,MATCH($B$2&amp;4,GrantData!$A:$A,0)),""))</f>
        <v>2</v>
      </c>
      <c r="E11" s="10">
        <f>IF(IFERROR(INDEX(GrantData!H:H,MATCH($B$2&amp;4,GrantData!$A:$A,0)),"")="","",IFERROR(INDEX(GrantData!H:H,MATCH($B$2&amp;4,GrantData!$A:$A,0)),""))</f>
        <v>2</v>
      </c>
      <c r="F11" s="10">
        <f>IF(IFERROR(INDEX(GrantData!I:I,MATCH($B$2&amp;4,GrantData!$A:$A,0)),"")="","",IFERROR(INDEX(GrantData!I:I,MATCH($B$2&amp;4,GrantData!$A:$A,0)),""))</f>
        <v>3</v>
      </c>
      <c r="G11" s="10">
        <f>IF(IFERROR(INDEX(GrantData!J:J,MATCH($B$2&amp;4,GrantData!$A:$A,0)),"")="","",IFERROR(INDEX(GrantData!J:J,MATCH($B$2&amp;4,GrantData!$A:$A,0)),""))</f>
        <v>2</v>
      </c>
      <c r="H11" s="10">
        <f>IF(IFERROR(INDEX(GrantData!K:K,MATCH($B$2&amp;4,GrantData!$A:$A,0)),"")="","",IFERROR(INDEX(GrantData!K:K,MATCH($B$2&amp;4,GrantData!$A:$A,0)),""))</f>
        <v>2</v>
      </c>
      <c r="I11" s="10">
        <f>IF(IFERROR(INDEX(GrantData!L:L,MATCH($B$2&amp;4,GrantData!$A:$A,0)),"")="","",IFERROR(INDEX(GrantData!L:L,MATCH($B$2&amp;4,GrantData!$A:$A,0)),""))</f>
        <v>2</v>
      </c>
      <c r="J11" s="10">
        <f>IF(IFERROR(INDEX(GrantData!M:M,MATCH($B$2&amp;4,GrantData!$A:$A,0)),"")="","",IFERROR(INDEX(GrantData!M:M,MATCH($B$2&amp;4,GrantData!$A:$A,0)),""))</f>
        <v>2</v>
      </c>
      <c r="K11" s="10">
        <f>IF(IFERROR(INDEX(GrantData!N:N,MATCH($B$2&amp;4,GrantData!$A:$A,0)),"")="","",IFERROR(INDEX(GrantData!N:N,MATCH($B$2&amp;4,GrantData!$A:$A,0)),""))</f>
        <v>2</v>
      </c>
      <c r="L11" s="12"/>
      <c r="O11" s="5"/>
    </row>
    <row r="12" spans="1:15" x14ac:dyDescent="0.2">
      <c r="A12" s="12"/>
      <c r="B12" s="7">
        <f>IF(C12="","",5)</f>
        <v>5</v>
      </c>
      <c r="C12" s="10">
        <f>IF(IFERROR(INDEX(GrantData!F:F,MATCH($B$2&amp;5,GrantData!$A:$A,0)),"")="","",IFERROR(INDEX(GrantData!F:F,MATCH($B$2&amp;5,GrantData!$A:$A,0)),""))</f>
        <v>2</v>
      </c>
      <c r="D12" s="10">
        <f>IF(IFERROR(INDEX(GrantData!G:G,MATCH($B$2&amp;5,GrantData!$A:$A,0)),"")="","",IFERROR(INDEX(GrantData!G:G,MATCH($B$2&amp;5,GrantData!$A:$A,0)),""))</f>
        <v>2</v>
      </c>
      <c r="E12" s="10">
        <f>IF(IFERROR(INDEX(GrantData!H:H,MATCH($B$2&amp;5,GrantData!$A:$A,0)),"")="","",IFERROR(INDEX(GrantData!H:H,MATCH($B$2&amp;5,GrantData!$A:$A,0)),""))</f>
        <v>2</v>
      </c>
      <c r="F12" s="10">
        <f>IF(IFERROR(INDEX(GrantData!I:I,MATCH($B$2&amp;5,GrantData!$A:$A,0)),"")="","",IFERROR(INDEX(GrantData!I:I,MATCH($B$2&amp;5,GrantData!$A:$A,0)),""))</f>
        <v>3</v>
      </c>
      <c r="G12" s="10">
        <f>IF(IFERROR(INDEX(GrantData!J:J,MATCH($B$2&amp;5,GrantData!$A:$A,0)),"")="","",IFERROR(INDEX(GrantData!J:J,MATCH($B$2&amp;5,GrantData!$A:$A,0)),""))</f>
        <v>2</v>
      </c>
      <c r="H12" s="10">
        <f>IF(IFERROR(INDEX(GrantData!K:K,MATCH($B$2&amp;5,GrantData!$A:$A,0)),"")="","",IFERROR(INDEX(GrantData!K:K,MATCH($B$2&amp;5,GrantData!$A:$A,0)),""))</f>
        <v>2</v>
      </c>
      <c r="I12" s="10">
        <f>IF(IFERROR(INDEX(GrantData!L:L,MATCH($B$2&amp;5,GrantData!$A:$A,0)),"")="","",IFERROR(INDEX(GrantData!L:L,MATCH($B$2&amp;5,GrantData!$A:$A,0)),""))</f>
        <v>3</v>
      </c>
      <c r="J12" s="10">
        <f>IF(IFERROR(INDEX(GrantData!M:M,MATCH($B$2&amp;5,GrantData!$A:$A,0)),"")="","",IFERROR(INDEX(GrantData!M:M,MATCH($B$2&amp;5,GrantData!$A:$A,0)),""))</f>
        <v>2</v>
      </c>
      <c r="K12" s="10">
        <f>IF(IFERROR(INDEX(GrantData!N:N,MATCH($B$2&amp;5,GrantData!$A:$A,0)),"")="","",IFERROR(INDEX(GrantData!N:N,MATCH($B$2&amp;5,GrantData!$A:$A,0)),""))</f>
        <v>2.2999999999999998</v>
      </c>
      <c r="L12" s="12"/>
    </row>
    <row r="13" spans="1:15" x14ac:dyDescent="0.2">
      <c r="A13" s="12"/>
      <c r="B13" s="7">
        <f>IF(C13="","",6)</f>
        <v>6</v>
      </c>
      <c r="C13" s="10">
        <f>IF(IFERROR(INDEX(GrantData!F:F,MATCH($B$2&amp;6,GrantData!$A:$A,0)),"")="","",IFERROR(INDEX(GrantData!F:F,MATCH($B$2&amp;6,GrantData!$A:$A,0)),""))</f>
        <v>2</v>
      </c>
      <c r="D13" s="10">
        <f>IF(IFERROR(INDEX(GrantData!G:G,MATCH($B$2&amp;6,GrantData!$A:$A,0)),"")="","",IFERROR(INDEX(GrantData!G:G,MATCH($B$2&amp;6,GrantData!$A:$A,0)),""))</f>
        <v>2</v>
      </c>
      <c r="E13" s="10">
        <f>IF(IFERROR(INDEX(GrantData!H:H,MATCH($B$2&amp;6,GrantData!$A:$A,0)),"")="","",IFERROR(INDEX(GrantData!H:H,MATCH($B$2&amp;6,GrantData!$A:$A,0)),""))</f>
        <v>2</v>
      </c>
      <c r="F13" s="10">
        <f>IF(IFERROR(INDEX(GrantData!I:I,MATCH($B$2&amp;6,GrantData!$A:$A,0)),"")="","",IFERROR(INDEX(GrantData!I:I,MATCH($B$2&amp;6,GrantData!$A:$A,0)),""))</f>
        <v>3</v>
      </c>
      <c r="G13" s="10">
        <f>IF(IFERROR(INDEX(GrantData!J:J,MATCH($B$2&amp;6,GrantData!$A:$A,0)),"")="","",IFERROR(INDEX(GrantData!J:J,MATCH($B$2&amp;6,GrantData!$A:$A,0)),""))</f>
        <v>2</v>
      </c>
      <c r="H13" s="10">
        <f>IF(IFERROR(INDEX(GrantData!K:K,MATCH($B$2&amp;6,GrantData!$A:$A,0)),"")="","",IFERROR(INDEX(GrantData!K:K,MATCH($B$2&amp;6,GrantData!$A:$A,0)),""))</f>
        <v>2</v>
      </c>
      <c r="I13" s="10">
        <f>IF(IFERROR(INDEX(GrantData!L:L,MATCH($B$2&amp;6,GrantData!$A:$A,0)),"")="","",IFERROR(INDEX(GrantData!L:L,MATCH($B$2&amp;6,GrantData!$A:$A,0)),""))</f>
        <v>3</v>
      </c>
      <c r="J13" s="10">
        <f>IF(IFERROR(INDEX(GrantData!M:M,MATCH($B$2&amp;6,GrantData!$A:$A,0)),"")="","",IFERROR(INDEX(GrantData!M:M,MATCH($B$2&amp;6,GrantData!$A:$A,0)),""))</f>
        <v>2</v>
      </c>
      <c r="K13" s="10">
        <f>IF(IFERROR(INDEX(GrantData!N:N,MATCH($B$2&amp;6,GrantData!$A:$A,0)),"")="","",IFERROR(INDEX(GrantData!N:N,MATCH($B$2&amp;6,GrantData!$A:$A,0)),""))</f>
        <v>2.2999999999999998</v>
      </c>
      <c r="L13" s="12"/>
    </row>
    <row r="14" spans="1:15" x14ac:dyDescent="0.2">
      <c r="A14" s="12"/>
      <c r="B14" s="7">
        <f>IF(C14="","",7)</f>
        <v>7</v>
      </c>
      <c r="C14" s="10">
        <f>IF(IFERROR(INDEX(GrantData!F:F,MATCH($B$2&amp;7,GrantData!$A:$A,0)),"")="","",IFERROR(INDEX(GrantData!F:F,MATCH($B$2&amp;7,GrantData!$A:$A,0)),""))</f>
        <v>3</v>
      </c>
      <c r="D14" s="10">
        <f>IF(IFERROR(INDEX(GrantData!G:G,MATCH($B$2&amp;7,GrantData!$A:$A,0)),"")="","",IFERROR(INDEX(GrantData!G:G,MATCH($B$2&amp;7,GrantData!$A:$A,0)),""))</f>
        <v>2</v>
      </c>
      <c r="E14" s="10">
        <f>IF(IFERROR(INDEX(GrantData!H:H,MATCH($B$2&amp;7,GrantData!$A:$A,0)),"")="","",IFERROR(INDEX(GrantData!H:H,MATCH($B$2&amp;7,GrantData!$A:$A,0)),""))</f>
        <v>3</v>
      </c>
      <c r="F14" s="10">
        <f>IF(IFERROR(INDEX(GrantData!I:I,MATCH($B$2&amp;7,GrantData!$A:$A,0)),"")="","",IFERROR(INDEX(GrantData!I:I,MATCH($B$2&amp;7,GrantData!$A:$A,0)),""))</f>
        <v>3</v>
      </c>
      <c r="G14" s="10">
        <f>IF(IFERROR(INDEX(GrantData!J:J,MATCH($B$2&amp;7,GrantData!$A:$A,0)),"")="","",IFERROR(INDEX(GrantData!J:J,MATCH($B$2&amp;7,GrantData!$A:$A,0)),""))</f>
        <v>3</v>
      </c>
      <c r="H14" s="10">
        <f>IF(IFERROR(INDEX(GrantData!K:K,MATCH($B$2&amp;7,GrantData!$A:$A,0)),"")="","",IFERROR(INDEX(GrantData!K:K,MATCH($B$2&amp;7,GrantData!$A:$A,0)),""))</f>
        <v>2</v>
      </c>
      <c r="I14" s="10">
        <f>IF(IFERROR(INDEX(GrantData!L:L,MATCH($B$2&amp;7,GrantData!$A:$A,0)),"")="","",IFERROR(INDEX(GrantData!L:L,MATCH($B$2&amp;7,GrantData!$A:$A,0)),""))</f>
        <v>3</v>
      </c>
      <c r="J14" s="10">
        <f>IF(IFERROR(INDEX(GrantData!M:M,MATCH($B$2&amp;7,GrantData!$A:$A,0)),"")="","",IFERROR(INDEX(GrantData!M:M,MATCH($B$2&amp;7,GrantData!$A:$A,0)),""))</f>
        <v>3</v>
      </c>
      <c r="K14" s="10">
        <f>IF(IFERROR(INDEX(GrantData!N:N,MATCH($B$2&amp;7,GrantData!$A:$A,0)),"")="","",IFERROR(INDEX(GrantData!N:N,MATCH($B$2&amp;7,GrantData!$A:$A,0)),""))</f>
        <v>2.8</v>
      </c>
      <c r="L14" s="12"/>
    </row>
    <row r="15" spans="1:15" x14ac:dyDescent="0.2">
      <c r="A15" s="12"/>
      <c r="B15" s="7" t="str">
        <f>IF(C15="","",8)</f>
        <v/>
      </c>
      <c r="C15" s="10" t="str">
        <f>IF(IFERROR(INDEX(GrantData!F:F,MATCH($B$2&amp;8,GrantData!$A:$A,0)),"")="","",IFERROR(INDEX(GrantData!F:F,MATCH($B$2&amp;8,GrantData!$A:$A,0)),""))</f>
        <v/>
      </c>
      <c r="D15" s="10" t="str">
        <f>IF(IFERROR(INDEX(GrantData!G:G,MATCH($B$2&amp;8,GrantData!$A:$A,0)),"")="","",IFERROR(INDEX(GrantData!G:G,MATCH($B$2&amp;8,GrantData!$A:$A,0)),""))</f>
        <v/>
      </c>
      <c r="E15" s="10" t="str">
        <f>IF(IFERROR(INDEX(GrantData!H:H,MATCH($B$2&amp;8,GrantData!$A:$A,0)),"")="","",IFERROR(INDEX(GrantData!H:H,MATCH($B$2&amp;8,GrantData!$A:$A,0)),""))</f>
        <v/>
      </c>
      <c r="F15" s="10" t="str">
        <f>IF(IFERROR(INDEX(GrantData!I:I,MATCH($B$2&amp;8,GrantData!$A:$A,0)),"")="","",IFERROR(INDEX(GrantData!I:I,MATCH($B$2&amp;8,GrantData!$A:$A,0)),""))</f>
        <v/>
      </c>
      <c r="G15" s="10" t="str">
        <f>IF(IFERROR(INDEX(GrantData!J:J,MATCH($B$2&amp;8,GrantData!$A:$A,0)),"")="","",IFERROR(INDEX(GrantData!J:J,MATCH($B$2&amp;8,GrantData!$A:$A,0)),""))</f>
        <v/>
      </c>
      <c r="H15" s="10" t="str">
        <f>IF(IFERROR(INDEX(GrantData!K:K,MATCH($B$2&amp;8,GrantData!$A:$A,0)),"")="","",IFERROR(INDEX(GrantData!K:K,MATCH($B$2&amp;8,GrantData!$A:$A,0)),""))</f>
        <v/>
      </c>
      <c r="I15" s="10" t="str">
        <f>IF(IFERROR(INDEX(GrantData!L:L,MATCH($B$2&amp;8,GrantData!$A:$A,0)),"")="","",IFERROR(INDEX(GrantData!L:L,MATCH($B$2&amp;8,GrantData!$A:$A,0)),""))</f>
        <v/>
      </c>
      <c r="J15" s="10" t="str">
        <f>IF(IFERROR(INDEX(GrantData!M:M,MATCH($B$2&amp;8,GrantData!$A:$A,0)),"")="","",IFERROR(INDEX(GrantData!M:M,MATCH($B$2&amp;8,GrantData!$A:$A,0)),""))</f>
        <v/>
      </c>
      <c r="K15" s="10" t="str">
        <f>IF(IFERROR(INDEX(GrantData!N:N,MATCH($B$2&amp;8,GrantData!$A:$A,0)),"")="","",IFERROR(INDEX(GrantData!N:N,MATCH($B$2&amp;8,GrantData!$A:$A,0)),""))</f>
        <v/>
      </c>
      <c r="L15" s="12"/>
    </row>
    <row r="16" spans="1:15" x14ac:dyDescent="0.2">
      <c r="A16" s="12"/>
      <c r="B16" s="15"/>
      <c r="C16" s="11"/>
      <c r="D16" s="11"/>
      <c r="E16" s="11"/>
      <c r="F16" s="11"/>
      <c r="G16" s="11"/>
      <c r="H16" s="11"/>
      <c r="I16" s="11"/>
      <c r="J16" s="11"/>
      <c r="K16" s="11"/>
      <c r="L16" s="12"/>
    </row>
    <row r="17" spans="1:12" x14ac:dyDescent="0.2">
      <c r="A17" s="12"/>
      <c r="B17" s="15"/>
      <c r="C17" s="11"/>
      <c r="D17" s="11"/>
      <c r="E17" s="11"/>
      <c r="F17" s="11"/>
      <c r="G17" s="11"/>
      <c r="H17" s="11"/>
      <c r="I17" s="11"/>
      <c r="J17" s="11"/>
      <c r="K17" s="11"/>
      <c r="L17" s="12"/>
    </row>
    <row r="18" spans="1:12" x14ac:dyDescent="0.2">
      <c r="A18" s="12"/>
      <c r="B18" s="12"/>
      <c r="C18" s="12"/>
      <c r="D18" s="12"/>
      <c r="E18" s="12"/>
      <c r="F18" s="12"/>
      <c r="G18" s="12"/>
      <c r="H18" s="12"/>
      <c r="I18" s="12"/>
      <c r="J18" s="12"/>
      <c r="K18" s="12"/>
      <c r="L18" s="12"/>
    </row>
    <row r="19" spans="1:12" x14ac:dyDescent="0.2">
      <c r="A19" s="12"/>
      <c r="B19" s="12"/>
      <c r="C19" s="12"/>
      <c r="D19" s="12"/>
      <c r="E19" s="12"/>
      <c r="F19" s="12"/>
      <c r="G19" s="12"/>
      <c r="H19" s="12"/>
      <c r="I19" s="12"/>
      <c r="J19" s="12"/>
      <c r="K19" s="12"/>
      <c r="L19" s="12"/>
    </row>
    <row r="20" spans="1:12" x14ac:dyDescent="0.2">
      <c r="A20" s="12"/>
      <c r="B20" s="12"/>
      <c r="C20" s="12"/>
      <c r="D20" s="12"/>
      <c r="E20" s="12"/>
      <c r="F20" s="12"/>
      <c r="G20" s="12"/>
      <c r="H20" s="12"/>
      <c r="I20" s="12"/>
      <c r="J20" s="12"/>
      <c r="K20" s="12"/>
      <c r="L20" s="12"/>
    </row>
    <row r="21" spans="1:12" x14ac:dyDescent="0.2">
      <c r="A21" s="12"/>
      <c r="B21" s="12"/>
      <c r="C21" s="12"/>
      <c r="D21" s="12"/>
      <c r="E21" s="12"/>
      <c r="F21" s="12"/>
      <c r="G21" s="12"/>
      <c r="H21" s="12"/>
      <c r="I21" s="12"/>
      <c r="J21" s="12"/>
      <c r="K21" s="12"/>
      <c r="L21" s="12"/>
    </row>
    <row r="22" spans="1:12" x14ac:dyDescent="0.2">
      <c r="A22" s="12"/>
      <c r="B22" s="12"/>
      <c r="C22" s="12"/>
      <c r="D22" s="12"/>
      <c r="E22" s="12"/>
      <c r="F22" s="12"/>
      <c r="G22" s="12"/>
      <c r="H22" s="12"/>
      <c r="I22" s="12"/>
      <c r="J22" s="12"/>
      <c r="K22" s="12"/>
      <c r="L22" s="12"/>
    </row>
    <row r="23" spans="1:12" x14ac:dyDescent="0.2">
      <c r="A23" s="12"/>
      <c r="B23" s="12"/>
      <c r="C23" s="12"/>
      <c r="D23" s="12"/>
      <c r="E23" s="12"/>
      <c r="F23" s="12"/>
      <c r="G23" s="12"/>
      <c r="H23" s="12"/>
      <c r="I23" s="12"/>
      <c r="J23" s="12"/>
      <c r="K23" s="12"/>
      <c r="L23" s="12"/>
    </row>
    <row r="24" spans="1:12" x14ac:dyDescent="0.2">
      <c r="A24" s="12"/>
      <c r="B24" s="12"/>
      <c r="C24" s="12"/>
      <c r="D24" s="12"/>
      <c r="E24" s="12"/>
      <c r="F24" s="12"/>
      <c r="G24" s="12"/>
      <c r="H24" s="12"/>
      <c r="I24" s="12"/>
      <c r="J24" s="12"/>
      <c r="K24" s="12"/>
      <c r="L24" s="12"/>
    </row>
    <row r="25" spans="1:12" x14ac:dyDescent="0.2">
      <c r="A25" s="12"/>
      <c r="B25" s="12"/>
      <c r="C25" s="12"/>
      <c r="D25" s="12"/>
      <c r="E25" s="12"/>
      <c r="F25" s="12"/>
      <c r="G25" s="12"/>
      <c r="H25" s="12"/>
      <c r="I25" s="12"/>
      <c r="J25" s="12"/>
      <c r="K25" s="12"/>
      <c r="L25" s="12"/>
    </row>
    <row r="26" spans="1:12" x14ac:dyDescent="0.2">
      <c r="A26" s="12"/>
      <c r="B26" s="12"/>
      <c r="C26" s="12"/>
      <c r="D26" s="12"/>
      <c r="E26" s="12"/>
      <c r="F26" s="12"/>
      <c r="G26" s="12"/>
      <c r="H26" s="12"/>
      <c r="I26" s="12"/>
      <c r="J26" s="12"/>
      <c r="K26" s="12"/>
      <c r="L26" s="12"/>
    </row>
    <row r="27" spans="1:12" x14ac:dyDescent="0.2">
      <c r="A27" s="12"/>
      <c r="B27" s="12"/>
      <c r="C27" s="12"/>
      <c r="D27" s="12"/>
      <c r="E27" s="12"/>
      <c r="F27" s="12"/>
      <c r="G27" s="12"/>
      <c r="H27" s="12"/>
      <c r="I27" s="12"/>
      <c r="J27" s="12"/>
      <c r="K27" s="12"/>
      <c r="L27" s="12"/>
    </row>
    <row r="28" spans="1:12" x14ac:dyDescent="0.2">
      <c r="A28" s="12"/>
      <c r="B28" s="12"/>
      <c r="C28" s="12"/>
      <c r="D28" s="12"/>
      <c r="E28" s="12"/>
      <c r="F28" s="12"/>
      <c r="G28" s="12"/>
      <c r="H28" s="12"/>
      <c r="I28" s="12"/>
      <c r="J28" s="12"/>
      <c r="K28" s="12"/>
      <c r="L28" s="12"/>
    </row>
  </sheetData>
  <sheetProtection sheet="1" objects="1" scenarios="1"/>
  <mergeCells count="3">
    <mergeCell ref="B2:K2"/>
    <mergeCell ref="H5:J5"/>
    <mergeCell ref="G6:K6"/>
  </mergeCells>
  <conditionalFormatting sqref="B7:K7">
    <cfRule type="expression" dxfId="14" priority="15">
      <formula>$B$7&lt;&gt;""</formula>
    </cfRule>
  </conditionalFormatting>
  <conditionalFormatting sqref="C8:J8">
    <cfRule type="expression" dxfId="13" priority="14">
      <formula>OR($B9&lt;&gt;"",$B10&lt;&gt;"",$B11&lt;&gt;"",$B12&lt;&gt;"",$B13&lt;&gt;"",$B14&lt;&gt;"",$B15&lt;&gt;"")</formula>
    </cfRule>
  </conditionalFormatting>
  <conditionalFormatting sqref="C9:J9">
    <cfRule type="expression" dxfId="12" priority="13">
      <formula>OR($B10&lt;&gt;"",$B11&lt;&gt;"",$B12&lt;&gt;"",$B13&lt;&gt;"",$B14&lt;&gt;"",$B15&lt;&gt;"")</formula>
    </cfRule>
  </conditionalFormatting>
  <conditionalFormatting sqref="C10:J10">
    <cfRule type="expression" dxfId="11" priority="12">
      <formula>OR($B11&lt;&gt;"",$B12&lt;&gt;"",$B13&lt;&gt;"",$B14&lt;&gt;"",$B15&lt;&gt;"")</formula>
    </cfRule>
  </conditionalFormatting>
  <conditionalFormatting sqref="C11:J11">
    <cfRule type="expression" dxfId="10" priority="11">
      <formula>OR($B12&lt;&gt;"",$B13&lt;&gt;"",$B14&lt;&gt;"",$B15&lt;&gt;"")</formula>
    </cfRule>
  </conditionalFormatting>
  <conditionalFormatting sqref="C12:J12">
    <cfRule type="expression" dxfId="9" priority="10">
      <formula>OR($B13&lt;&gt;"",$B14&lt;&gt;"",$B15&lt;&gt;"")</formula>
    </cfRule>
  </conditionalFormatting>
  <conditionalFormatting sqref="C13:J13">
    <cfRule type="expression" dxfId="8" priority="9">
      <formula>OR($B14&lt;&gt;"",$B15&lt;&gt;"")</formula>
    </cfRule>
  </conditionalFormatting>
  <conditionalFormatting sqref="C14:J14">
    <cfRule type="expression" dxfId="7" priority="8">
      <formula>$B15&lt;&gt;""</formula>
    </cfRule>
  </conditionalFormatting>
  <conditionalFormatting sqref="B15:K15">
    <cfRule type="expression" dxfId="6" priority="7">
      <formula>$B15=""</formula>
    </cfRule>
  </conditionalFormatting>
  <conditionalFormatting sqref="B14:K14">
    <cfRule type="expression" dxfId="5" priority="6">
      <formula>AND($B15="",B14="")</formula>
    </cfRule>
  </conditionalFormatting>
  <conditionalFormatting sqref="B13:K13">
    <cfRule type="expression" dxfId="4" priority="5">
      <formula>AND($B$13="",$B$14="",$B$15="")</formula>
    </cfRule>
  </conditionalFormatting>
  <conditionalFormatting sqref="B12:K12">
    <cfRule type="expression" dxfId="3" priority="4">
      <formula>AND(B12="",$B$13="",$B$14="",$B$15="")</formula>
    </cfRule>
  </conditionalFormatting>
  <conditionalFormatting sqref="B11:K11">
    <cfRule type="expression" dxfId="2" priority="3">
      <formula>AND(B11="",B12="",$B$13="",$B$14="",$B$15="")</formula>
    </cfRule>
  </conditionalFormatting>
  <conditionalFormatting sqref="B10:K10">
    <cfRule type="expression" dxfId="1" priority="2">
      <formula>AND(B10="",B11="",B12="",$B$13="",$B$14="",$B$15="")</formula>
    </cfRule>
  </conditionalFormatting>
  <conditionalFormatting sqref="B9:K9">
    <cfRule type="expression" dxfId="0" priority="1">
      <formula>AND(B9="",B10="", B11="", B12="",$B$13="",$B$14="",$B$15="")</formula>
    </cfRule>
  </conditionalFormatting>
  <dataValidations xWindow="1113" yWindow="435" count="1">
    <dataValidation type="list" allowBlank="1" showInputMessage="1" showErrorMessage="1" promptTitle="Select org from dropdown list" prompt="Click this drop-down list to populate the OCI information if it exists from Year 1 to the final year." sqref="B2:K2">
      <formula1>orgsList</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O3100"/>
  <sheetViews>
    <sheetView zoomScaleNormal="100" workbookViewId="0">
      <pane ySplit="1" topLeftCell="A2899" activePane="bottomLeft" state="frozen"/>
      <selection pane="bottomLeft" activeCell="O2" sqref="O2:DO2869"/>
    </sheetView>
  </sheetViews>
  <sheetFormatPr defaultColWidth="11.5703125" defaultRowHeight="20.100000000000001" customHeight="1" x14ac:dyDescent="0.2"/>
  <cols>
    <col min="1" max="1" width="77.85546875" bestFit="1" customWidth="1"/>
    <col min="2" max="2" width="40.5703125" customWidth="1"/>
    <col min="3" max="3" width="13.28515625" bestFit="1" customWidth="1"/>
    <col min="4" max="5" width="16.42578125" customWidth="1"/>
    <col min="6" max="6" width="12.140625" customWidth="1"/>
    <col min="7" max="7" width="13.85546875" customWidth="1"/>
    <col min="8" max="8" width="12.5703125" customWidth="1"/>
    <col min="9" max="9" width="11" customWidth="1"/>
    <col min="10" max="10" width="13.85546875" customWidth="1"/>
    <col min="11" max="11" width="11.42578125" customWidth="1"/>
    <col min="12" max="12" width="13.85546875" customWidth="1"/>
    <col min="13" max="14" width="10.5703125" customWidth="1"/>
    <col min="15" max="24" width="20" customWidth="1"/>
    <col min="25" max="25" width="62.85546875" customWidth="1"/>
    <col min="26" max="119" width="20" customWidth="1"/>
  </cols>
  <sheetData>
    <row r="1" spans="1:119" s="4" customFormat="1" ht="60" x14ac:dyDescent="0.25">
      <c r="A1" s="6" t="s">
        <v>15590</v>
      </c>
      <c r="B1" s="1" t="s">
        <v>15579</v>
      </c>
      <c r="C1" s="1" t="s">
        <v>0</v>
      </c>
      <c r="D1" s="1" t="s">
        <v>1</v>
      </c>
      <c r="E1" s="1" t="s">
        <v>15580</v>
      </c>
      <c r="F1" s="1" t="s">
        <v>15581</v>
      </c>
      <c r="G1" s="1" t="s">
        <v>15582</v>
      </c>
      <c r="H1" s="1" t="s">
        <v>15583</v>
      </c>
      <c r="I1" s="1" t="s">
        <v>15584</v>
      </c>
      <c r="J1" s="1" t="s">
        <v>15585</v>
      </c>
      <c r="K1" s="1" t="s">
        <v>15586</v>
      </c>
      <c r="L1" s="1" t="s">
        <v>15587</v>
      </c>
      <c r="M1" s="1" t="s">
        <v>15588</v>
      </c>
      <c r="N1" s="1" t="s">
        <v>15589</v>
      </c>
      <c r="O1" s="3" t="s">
        <v>2</v>
      </c>
      <c r="P1" s="3" t="s">
        <v>3</v>
      </c>
      <c r="Q1" s="3" t="s">
        <v>4</v>
      </c>
      <c r="R1" s="3" t="s">
        <v>5</v>
      </c>
      <c r="S1" s="3" t="s">
        <v>6</v>
      </c>
      <c r="T1" s="3" t="s">
        <v>7</v>
      </c>
      <c r="U1" s="3" t="s">
        <v>8</v>
      </c>
      <c r="V1" s="3" t="s">
        <v>9</v>
      </c>
      <c r="W1" s="3" t="s">
        <v>10</v>
      </c>
      <c r="X1" s="3" t="s">
        <v>11</v>
      </c>
      <c r="Y1" s="3" t="s">
        <v>12</v>
      </c>
      <c r="Z1" s="3" t="s">
        <v>13</v>
      </c>
      <c r="AA1" s="3" t="s">
        <v>14</v>
      </c>
      <c r="AB1" s="3" t="s">
        <v>15</v>
      </c>
      <c r="AC1" s="3" t="s">
        <v>16</v>
      </c>
      <c r="AD1" s="3" t="s">
        <v>17</v>
      </c>
      <c r="AE1" s="3" t="s">
        <v>18</v>
      </c>
      <c r="AF1" s="3" t="s">
        <v>19</v>
      </c>
      <c r="AG1" s="3" t="s">
        <v>20</v>
      </c>
      <c r="AH1" s="3" t="s">
        <v>21</v>
      </c>
      <c r="AI1" s="3" t="s">
        <v>22</v>
      </c>
      <c r="AJ1" s="3" t="s">
        <v>23</v>
      </c>
      <c r="AK1" s="3" t="s">
        <v>24</v>
      </c>
      <c r="AL1" s="3" t="s">
        <v>25</v>
      </c>
      <c r="AM1" s="3" t="s">
        <v>26</v>
      </c>
      <c r="AN1" s="3" t="s">
        <v>27</v>
      </c>
      <c r="AO1" s="3" t="s">
        <v>28</v>
      </c>
      <c r="AP1" s="3" t="s">
        <v>29</v>
      </c>
      <c r="AQ1" s="3" t="s">
        <v>30</v>
      </c>
      <c r="AR1" s="3" t="s">
        <v>31</v>
      </c>
      <c r="AS1" s="3" t="s">
        <v>32</v>
      </c>
      <c r="AT1" s="3" t="s">
        <v>33</v>
      </c>
      <c r="AU1" s="3" t="s">
        <v>34</v>
      </c>
      <c r="AV1" s="3" t="s">
        <v>35</v>
      </c>
      <c r="AW1" s="3" t="s">
        <v>36</v>
      </c>
      <c r="AX1" s="3" t="s">
        <v>37</v>
      </c>
      <c r="AY1" s="3" t="s">
        <v>38</v>
      </c>
      <c r="AZ1" s="3" t="s">
        <v>39</v>
      </c>
      <c r="BA1" s="3" t="s">
        <v>40</v>
      </c>
      <c r="BB1" s="3" t="s">
        <v>41</v>
      </c>
      <c r="BC1" s="3" t="s">
        <v>42</v>
      </c>
      <c r="BD1" s="3" t="s">
        <v>43</v>
      </c>
      <c r="BE1" s="3" t="s">
        <v>44</v>
      </c>
      <c r="BF1" s="3" t="s">
        <v>45</v>
      </c>
      <c r="BG1" s="3" t="s">
        <v>46</v>
      </c>
      <c r="BH1" s="3" t="s">
        <v>47</v>
      </c>
      <c r="BI1" s="3" t="s">
        <v>48</v>
      </c>
      <c r="BJ1" s="3" t="s">
        <v>49</v>
      </c>
      <c r="BK1" s="3" t="s">
        <v>50</v>
      </c>
      <c r="BL1" s="3" t="s">
        <v>51</v>
      </c>
      <c r="BM1" s="3" t="s">
        <v>52</v>
      </c>
      <c r="BN1" s="3" t="s">
        <v>53</v>
      </c>
      <c r="BO1" s="3" t="s">
        <v>54</v>
      </c>
      <c r="BP1" s="3" t="s">
        <v>55</v>
      </c>
      <c r="BQ1" s="3" t="s">
        <v>56</v>
      </c>
      <c r="BR1" s="3" t="s">
        <v>57</v>
      </c>
      <c r="BS1" s="3" t="s">
        <v>58</v>
      </c>
      <c r="BT1" s="3" t="s">
        <v>59</v>
      </c>
      <c r="BU1" s="3" t="s">
        <v>60</v>
      </c>
      <c r="BV1" s="3" t="s">
        <v>61</v>
      </c>
      <c r="BW1" s="3" t="s">
        <v>62</v>
      </c>
      <c r="BX1" s="3" t="s">
        <v>63</v>
      </c>
      <c r="BY1" s="3" t="s">
        <v>64</v>
      </c>
      <c r="BZ1" s="3" t="s">
        <v>65</v>
      </c>
      <c r="CA1" s="3" t="s">
        <v>66</v>
      </c>
      <c r="CB1" s="3" t="s">
        <v>67</v>
      </c>
      <c r="CC1" s="3" t="s">
        <v>68</v>
      </c>
      <c r="CD1" s="3" t="s">
        <v>69</v>
      </c>
      <c r="CE1" s="3" t="s">
        <v>70</v>
      </c>
      <c r="CF1" s="3" t="s">
        <v>71</v>
      </c>
      <c r="CG1" s="3" t="s">
        <v>72</v>
      </c>
      <c r="CH1" s="3" t="s">
        <v>73</v>
      </c>
      <c r="CI1" s="3" t="s">
        <v>74</v>
      </c>
      <c r="CJ1" s="3" t="s">
        <v>75</v>
      </c>
      <c r="CK1" s="3" t="s">
        <v>76</v>
      </c>
      <c r="CL1" s="3" t="s">
        <v>77</v>
      </c>
      <c r="CM1" s="3" t="s">
        <v>78</v>
      </c>
      <c r="CN1" s="3" t="s">
        <v>79</v>
      </c>
      <c r="CO1" s="3" t="s">
        <v>80</v>
      </c>
      <c r="CP1" s="3" t="s">
        <v>81</v>
      </c>
      <c r="CQ1" s="3" t="s">
        <v>82</v>
      </c>
      <c r="CR1" s="3" t="s">
        <v>83</v>
      </c>
      <c r="CS1" s="3" t="s">
        <v>84</v>
      </c>
      <c r="CT1" s="3" t="s">
        <v>85</v>
      </c>
      <c r="CU1" s="3" t="s">
        <v>86</v>
      </c>
      <c r="CV1" s="3" t="s">
        <v>87</v>
      </c>
      <c r="CW1" s="3" t="s">
        <v>88</v>
      </c>
      <c r="CX1" s="3" t="s">
        <v>89</v>
      </c>
      <c r="CY1" s="3" t="s">
        <v>90</v>
      </c>
      <c r="CZ1" s="3" t="s">
        <v>91</v>
      </c>
      <c r="DA1" s="3" t="s">
        <v>92</v>
      </c>
      <c r="DB1" s="3" t="s">
        <v>93</v>
      </c>
      <c r="DC1" s="3" t="s">
        <v>94</v>
      </c>
      <c r="DD1" s="3" t="s">
        <v>95</v>
      </c>
      <c r="DE1" s="3" t="s">
        <v>96</v>
      </c>
      <c r="DF1" s="3" t="s">
        <v>97</v>
      </c>
      <c r="DG1" s="3" t="s">
        <v>98</v>
      </c>
      <c r="DH1" s="3" t="s">
        <v>99</v>
      </c>
      <c r="DI1" s="3" t="s">
        <v>100</v>
      </c>
      <c r="DJ1" s="3" t="s">
        <v>101</v>
      </c>
      <c r="DK1" s="3" t="s">
        <v>102</v>
      </c>
      <c r="DL1" s="3" t="s">
        <v>103</v>
      </c>
      <c r="DM1" s="3" t="s">
        <v>104</v>
      </c>
      <c r="DN1" s="3" t="s">
        <v>105</v>
      </c>
      <c r="DO1" s="3" t="s">
        <v>106</v>
      </c>
    </row>
    <row r="2" spans="1:119" ht="20.100000000000001" customHeight="1" x14ac:dyDescent="0.25">
      <c r="A2" s="29" t="str">
        <f>IFERROR(IF(C2=0,NA(),B2&amp;C2),"")</f>
        <v>180 Grados para la Cooperación y el Desarrollo (180 Degrees for Cooperation and Development)3</v>
      </c>
      <c r="B2" s="29" t="str">
        <f>IFERROR(IF(AA2=0,Y2&amp;IF(Z2=0,""," ("&amp;Z2&amp;")"),AA2&amp;IF(Z2=0,""," ("&amp;Z2&amp;")")),"")</f>
        <v>180 Grados para la Cooperación y el Desarrollo (180 Degrees for Cooperation and Development)</v>
      </c>
      <c r="C2" s="29">
        <f>IFERROR(_xlfn.NUMBERVALUE(RIGHT(AH2,1)),"")</f>
        <v>3</v>
      </c>
      <c r="D2" s="30" t="str">
        <f>IFERROR(IF(OR(V2="Sub-Saharan Africa",V2="Middle East &amp; North Africa"),"Africa and the Middle East",IF(V2="Europe &amp; Central Asia","Europe and Eurasia",IF(V2="East Asia &amp; Pacific","East and Southeast Asia",V2))),"")</f>
        <v>Americas</v>
      </c>
      <c r="E2" s="30" t="str">
        <f>IFERROR(IF(X2=0,W2,X2&amp;", "&amp;W2),"")</f>
        <v>Guaymate, Dominican Republic</v>
      </c>
      <c r="F2" s="31">
        <f>IFERROR(IF(AND(BZ2+CA2+CB2+CC2&gt;=4,BZ2+CA2+CB2+CC2&lt;=6),1,IF(AND(BZ2+CA2+CB2+CC2&gt;=7,BZ2+CA2+CB2+CC2&lt;=10),2,IF(AND(BZ2+CA2+CB2+CC2&gt;=11,BZ2+CA2+CB2+CC2&lt;=14),3,IF(AND(BZ2+CA2+CB2+CC2&gt;=15,BZ2+CA2+CB2+CC2&lt;=18),4,IF(AND(BZ2+CA2+CB2+CC2&gt;=19,BZ2+CA2+CB2+CC2&lt;=20),5,BR2))))),"")</f>
        <v>3</v>
      </c>
      <c r="G2" s="31">
        <f>IFERROR(IF(AND(CD2+CE2+CF2+CG2&gt;=4,CD2+CE2+CF2+CG2&lt;=6),1,IF(AND(CD2+CE2+CF2+CG2&gt;=7,CD2+CE2+CF2+CG2&lt;=10),2,IF(AND(CD2+CE2+CF2+CG2&gt;=11,CD2+CE2+CF2+CG2&lt;=14),3,IF(AND(CD2+CE2+CF2+CG2&gt;=15,CD2+CE2+CF2+CG2&lt;=18),4,IF(AND(CD2+CE2+CF2+CG2&gt;=19,CD2+CE2+CF2+CG2&lt;=20),5,BS2))))),"")</f>
        <v>1</v>
      </c>
      <c r="H2" s="31">
        <f>IFERROR(IF(AND(CH2+CI2+CJ2+CK2&gt;=4,CH2+CI2+CJ2+CK2&lt;=6),1,IF(AND(CH2+CI2+CJ2+CK2&gt;=7,CH2+CI2+CJ2+CK2&lt;=10),2,IF(AND(CH2+CI2+CJ2+CK2&gt;=11,CH2+CI2+CJ2+CK2&lt;=14),3,IF(AND(CH2+CI2+CJ2+CK2&gt;=15,CH2+CI2+CJ2+CK2&lt;=18),4,IF(AND(CH2+CI2+CJ2+CK2&gt;=19,CH2+CI2+CJ2+CK2&lt;=20),5,BT2))))),"")</f>
        <v>2</v>
      </c>
      <c r="I2" s="31">
        <f>IFERROR(IF(AND(CL2+CM2+CN2+CO2&gt;=4,CL2+CM2+CN2+CO2&lt;=6),1,IF(AND(CL2+CM2+CN2+CO2&gt;=7,CL2+CM2+CN2+CO2&lt;=10),2,IF(AND(CL2+CM2+CN2+CO2&gt;=11,CL2+CM2+CN2+CO2&lt;=14),3,IF(AND(CL2+CM2+CN2+CO2&gt;=15,CL2+CM2+CN2+CO2&lt;=18),4,IF(AND(CL2+CM2+CN2+CO2&gt;=19,CL2+CM2+CN2+CO2&lt;=20),5,BU2))))),"")</f>
        <v>2</v>
      </c>
      <c r="J2" s="31">
        <f>IFERROR(IF(AND(CP2+CQ2+CR2+CS2&gt;=4,CP2+CQ2+CR2+CS2&lt;=6),1,IF(AND(CP2+CQ2+CR2+CS2&gt;=7,CP2+CQ2+CR2+CS2&lt;=10),2,IF(AND(CP2+CQ2+CR2+CS2&gt;=11,CP2+CQ2+CR2+CS2&lt;=14),3,IF(AND(CP2+CQ2+CR2+CS2&gt;=15,CP2+CQ2+CR2+CS2&lt;=18),4,IF(AND(CP2+CQ2+CR2+CS2&gt;=19,CP2+CQ2+CR2+CS2&lt;=20),5,BV2))))),"")</f>
        <v>2</v>
      </c>
      <c r="K2" s="31">
        <f>IFERROR(IF(AND(CT2+CU2+CV2+CW2&gt;=4,CT2+CU2+CV2+CW2&lt;=6),1,IF(AND(CT2+CU2+CV2+CW2&gt;=7,CT2+CU2+CV2+CW2&lt;=10),2,IF(AND(CT2+CU2+CV2+CW2&gt;=11,CT2+CU2+CV2+CW2&lt;=14),3,IF(AND(CT2+CU2+CV2+CW2&gt;=15,CT2+CU2+CV2+CW2&lt;=18),4,IF(AND(CT2+CU2+CV2+CW2&gt;=19,CT2+CU2+CV2+CW2&lt;=20),5,BW2))))),"")</f>
        <v>2</v>
      </c>
      <c r="L2" s="31">
        <f>IFERROR(IF(AND(CX2+CY2+CZ2+DA2&gt;=4,CX2+CY2+CZ2+DA2&lt;=6),1,IF(AND(CX2+CY2+CZ2+DA2&gt;=7,CX2+CY2+CZ2+DA2&lt;=10),2,IF(AND(CX2+CY2+CZ2+DA2&gt;=11,CX2+CY2+CZ2+DA2&lt;=14),3,IF(AND(CX2+CY2+CZ2+DA2&gt;=15,CX2+CY2+CZ2+DA2&lt;=18),4,IF(AND(CX2+CY2+CZ2+DA2&gt;=19,CX2+CY2+CZ2+DA2&lt;=20),5,BX2))))),"")</f>
        <v>2</v>
      </c>
      <c r="M2" s="31">
        <f>IFERROR(IF(AND(DB2+DC2+DD2+DE2&gt;=4,DB2+DC2+DD2+DE2&lt;=6),1,IF(AND(DB2+DC2+DD2+DE2&gt;=7,DB2+DC2+DD2+DE2&lt;=10),2,IF(AND(DB2+DC2+DD2+DE2&gt;=11,DB2+DC2+DD2+DE2&lt;=14),3,IF(AND(DB2+DC2+DD2+DE2&gt;=15,DB2+DC2+DD2+DE2&lt;=18),4,IF(AND(DB2+DC2+DD2+DE2&gt;=19,DB2+DC2+DD2+DE2&lt;=20),5,BY2))))),"")</f>
        <v>2</v>
      </c>
      <c r="N2" s="31">
        <f>IFERROR(ROUND(AVERAGE(F2:M2),1),"")</f>
        <v>2</v>
      </c>
      <c r="O2" s="26" t="s">
        <v>107</v>
      </c>
      <c r="P2" s="26" t="s">
        <v>108</v>
      </c>
      <c r="Q2" s="27">
        <v>43054</v>
      </c>
      <c r="R2" s="26" t="s">
        <v>109</v>
      </c>
      <c r="S2" s="26" t="s">
        <v>110</v>
      </c>
      <c r="T2" s="26" t="s">
        <v>111</v>
      </c>
      <c r="U2" s="26" t="s">
        <v>112</v>
      </c>
      <c r="V2" s="26" t="s">
        <v>15731</v>
      </c>
      <c r="W2" s="26" t="s">
        <v>113</v>
      </c>
      <c r="X2" s="26" t="s">
        <v>114</v>
      </c>
      <c r="Y2" s="26" t="s">
        <v>115</v>
      </c>
      <c r="Z2" s="26" t="s">
        <v>116</v>
      </c>
      <c r="AA2" s="24"/>
      <c r="AB2" s="26" t="s">
        <v>117</v>
      </c>
      <c r="AC2" s="28">
        <v>8000</v>
      </c>
      <c r="AD2" s="26" t="s">
        <v>118</v>
      </c>
      <c r="AE2" s="26" t="s">
        <v>119</v>
      </c>
      <c r="AF2" s="26" t="s">
        <v>120</v>
      </c>
      <c r="AG2" s="24"/>
      <c r="AH2" s="26" t="s">
        <v>121</v>
      </c>
      <c r="AI2" s="28">
        <v>8000</v>
      </c>
      <c r="AJ2" s="24"/>
      <c r="AK2" s="24"/>
      <c r="AL2" s="24"/>
      <c r="AM2" s="24"/>
      <c r="AN2" s="24"/>
      <c r="AO2" s="24"/>
      <c r="AP2" s="24"/>
      <c r="AQ2" s="24"/>
      <c r="AR2" s="24"/>
      <c r="AS2" s="26" t="s">
        <v>122</v>
      </c>
      <c r="AT2" s="24"/>
      <c r="AU2" s="26" t="s">
        <v>123</v>
      </c>
      <c r="AV2" s="24"/>
      <c r="AW2" s="28">
        <v>34379</v>
      </c>
      <c r="AX2" s="26">
        <v>338</v>
      </c>
      <c r="AY2" s="28">
        <v>10</v>
      </c>
      <c r="AZ2" s="28">
        <v>9</v>
      </c>
      <c r="BA2" s="26">
        <v>15</v>
      </c>
      <c r="BB2" s="24"/>
      <c r="BC2" s="26" t="s">
        <v>124</v>
      </c>
      <c r="BD2" s="26" t="s">
        <v>125</v>
      </c>
      <c r="BE2" s="24"/>
      <c r="BF2" s="26" t="s">
        <v>126</v>
      </c>
      <c r="BG2" s="26" t="s">
        <v>127</v>
      </c>
      <c r="BH2" s="26" t="s">
        <v>128</v>
      </c>
      <c r="BI2" s="26" t="s">
        <v>127</v>
      </c>
      <c r="BJ2" s="26" t="s">
        <v>129</v>
      </c>
      <c r="BK2" s="26" t="s">
        <v>127</v>
      </c>
      <c r="BL2" s="26" t="s">
        <v>130</v>
      </c>
      <c r="BM2" s="26" t="s">
        <v>131</v>
      </c>
      <c r="BN2" s="26" t="s">
        <v>132</v>
      </c>
      <c r="BO2" s="26" t="s">
        <v>133</v>
      </c>
      <c r="BP2" s="24"/>
      <c r="BQ2" s="24"/>
      <c r="BR2" s="26">
        <v>0</v>
      </c>
      <c r="BS2" s="26">
        <v>0</v>
      </c>
      <c r="BT2" s="26">
        <v>0</v>
      </c>
      <c r="BU2" s="26">
        <v>0</v>
      </c>
      <c r="BV2" s="26">
        <v>0</v>
      </c>
      <c r="BW2" s="26">
        <v>0</v>
      </c>
      <c r="BX2" s="26">
        <v>0</v>
      </c>
      <c r="BY2" s="26">
        <v>0</v>
      </c>
      <c r="BZ2" s="26" t="s">
        <v>134</v>
      </c>
      <c r="CA2" s="26" t="s">
        <v>135</v>
      </c>
      <c r="CB2" s="26" t="s">
        <v>136</v>
      </c>
      <c r="CC2" s="26" t="s">
        <v>135</v>
      </c>
      <c r="CD2" s="26" t="s">
        <v>135</v>
      </c>
      <c r="CE2" s="26" t="s">
        <v>137</v>
      </c>
      <c r="CF2" s="26" t="s">
        <v>137</v>
      </c>
      <c r="CG2" s="26" t="s">
        <v>137</v>
      </c>
      <c r="CH2" s="26" t="s">
        <v>135</v>
      </c>
      <c r="CI2" s="26" t="s">
        <v>135</v>
      </c>
      <c r="CJ2" s="26" t="s">
        <v>136</v>
      </c>
      <c r="CK2" s="26" t="s">
        <v>135</v>
      </c>
      <c r="CL2" s="26" t="s">
        <v>136</v>
      </c>
      <c r="CM2" s="26" t="s">
        <v>135</v>
      </c>
      <c r="CN2" s="26" t="s">
        <v>137</v>
      </c>
      <c r="CO2" s="26" t="s">
        <v>135</v>
      </c>
      <c r="CP2" s="26" t="s">
        <v>135</v>
      </c>
      <c r="CQ2" s="26" t="s">
        <v>135</v>
      </c>
      <c r="CR2" s="26" t="s">
        <v>138</v>
      </c>
      <c r="CS2" s="26" t="s">
        <v>137</v>
      </c>
      <c r="CT2" s="26" t="s">
        <v>135</v>
      </c>
      <c r="CU2" s="26" t="s">
        <v>135</v>
      </c>
      <c r="CV2" s="26" t="s">
        <v>136</v>
      </c>
      <c r="CW2" s="26" t="s">
        <v>136</v>
      </c>
      <c r="CX2" s="26" t="s">
        <v>136</v>
      </c>
      <c r="CY2" s="26" t="s">
        <v>135</v>
      </c>
      <c r="CZ2" s="26" t="s">
        <v>137</v>
      </c>
      <c r="DA2" s="26" t="s">
        <v>135</v>
      </c>
      <c r="DB2" s="26" t="s">
        <v>137</v>
      </c>
      <c r="DC2" s="26" t="s">
        <v>134</v>
      </c>
      <c r="DD2" s="26" t="s">
        <v>136</v>
      </c>
      <c r="DE2" s="26" t="s">
        <v>135</v>
      </c>
      <c r="DF2" s="26" t="s">
        <v>120</v>
      </c>
      <c r="DG2" s="26" t="s">
        <v>120</v>
      </c>
      <c r="DH2" s="26" t="s">
        <v>120</v>
      </c>
      <c r="DI2" s="26" t="s">
        <v>139</v>
      </c>
      <c r="DJ2" s="26" t="s">
        <v>120</v>
      </c>
      <c r="DK2" s="26" t="s">
        <v>139</v>
      </c>
      <c r="DL2" s="26" t="s">
        <v>139</v>
      </c>
      <c r="DM2" s="26" t="s">
        <v>139</v>
      </c>
      <c r="DN2" s="26" t="s">
        <v>139</v>
      </c>
      <c r="DO2" s="26" t="s">
        <v>139</v>
      </c>
    </row>
    <row r="3" spans="1:119" ht="20.100000000000001" customHeight="1" x14ac:dyDescent="0.25">
      <c r="A3" s="29" t="str">
        <f t="shared" ref="A3:A66" si="0">IFERROR(IF(C3=0,NA(),B3&amp;C3),"")</f>
        <v/>
      </c>
      <c r="B3" s="29" t="str">
        <f t="shared" ref="B3:B66" si="1">IFERROR(IF(AA3=0,Y3&amp;IF(Z3=0,""," ("&amp;Z3&amp;")"),AA3&amp;IF(Z3=0,""," ("&amp;Z3&amp;")")),"")</f>
        <v>180 Grados para la Cooperación y el Desarrollo (180 Degrees for Cooperation and Development)</v>
      </c>
      <c r="C3" s="29">
        <f t="shared" ref="C3:C66" si="2">IFERROR(_xlfn.NUMBERVALUE(RIGHT(AH3,1)),"")</f>
        <v>0</v>
      </c>
      <c r="D3" s="30" t="str">
        <f t="shared" ref="D3:D66" si="3">IFERROR(IF(OR(V3="Sub-Saharan Africa",V3="Middle East &amp; North Africa"),"Africa and the Middle East",IF(V3="Europe &amp; Central Asia","Europe and Eurasia",IF(V3="East Asia &amp; Pacific","East and Southeast Asia",V3))),"")</f>
        <v>Americas</v>
      </c>
      <c r="E3" s="30" t="str">
        <f t="shared" ref="E3:E66" si="4">IFERROR(IF(X3=0,W3,X3&amp;", "&amp;W3),"")</f>
        <v>Guaymate, Dominican Republic</v>
      </c>
      <c r="F3" s="31">
        <f t="shared" ref="F3:F66" si="5">IFERROR(IF(AND(BZ3+CA3+CB3+CC3&gt;=4,BZ3+CA3+CB3+CC3&lt;=6),1,IF(AND(BZ3+CA3+CB3+CC3&gt;=7,BZ3+CA3+CB3+CC3&lt;=10),2,IF(AND(BZ3+CA3+CB3+CC3&gt;=11,BZ3+CA3+CB3+CC3&lt;=14),3,IF(AND(BZ3+CA3+CB3+CC3&gt;=15,BZ3+CA3+CB3+CC3&lt;=18),4,IF(AND(BZ3+CA3+CB3+CC3&gt;=19,BZ3+CA3+CB3+CC3&lt;=20),5,BR3))))),"")</f>
        <v>0</v>
      </c>
      <c r="G3" s="31">
        <f t="shared" ref="G3:G66" si="6">IFERROR(IF(AND(CD3+CE3+CF3+CG3&gt;=4,CD3+CE3+CF3+CG3&lt;=6),1,IF(AND(CD3+CE3+CF3+CG3&gt;=7,CD3+CE3+CF3+CG3&lt;=10),2,IF(AND(CD3+CE3+CF3+CG3&gt;=11,CD3+CE3+CF3+CG3&lt;=14),3,IF(AND(CD3+CE3+CF3+CG3&gt;=15,CD3+CE3+CF3+CG3&lt;=18),4,IF(AND(CD3+CE3+CF3+CG3&gt;=19,CD3+CE3+CF3+CG3&lt;=20),5,BS3))))),"")</f>
        <v>0</v>
      </c>
      <c r="H3" s="31">
        <f t="shared" ref="H3:H66" si="7">IFERROR(IF(AND(CH3+CI3+CJ3+CK3&gt;=4,CH3+CI3+CJ3+CK3&lt;=6),1,IF(AND(CH3+CI3+CJ3+CK3&gt;=7,CH3+CI3+CJ3+CK3&lt;=10),2,IF(AND(CH3+CI3+CJ3+CK3&gt;=11,CH3+CI3+CJ3+CK3&lt;=14),3,IF(AND(CH3+CI3+CJ3+CK3&gt;=15,CH3+CI3+CJ3+CK3&lt;=18),4,IF(AND(CH3+CI3+CJ3+CK3&gt;=19,CH3+CI3+CJ3+CK3&lt;=20),5,BT3))))),"")</f>
        <v>0</v>
      </c>
      <c r="I3" s="31">
        <f t="shared" ref="I3:I66" si="8">IFERROR(IF(AND(CL3+CM3+CN3+CO3&gt;=4,CL3+CM3+CN3+CO3&lt;=6),1,IF(AND(CL3+CM3+CN3+CO3&gt;=7,CL3+CM3+CN3+CO3&lt;=10),2,IF(AND(CL3+CM3+CN3+CO3&gt;=11,CL3+CM3+CN3+CO3&lt;=14),3,IF(AND(CL3+CM3+CN3+CO3&gt;=15,CL3+CM3+CN3+CO3&lt;=18),4,IF(AND(CL3+CM3+CN3+CO3&gt;=19,CL3+CM3+CN3+CO3&lt;=20),5,BU3))))),"")</f>
        <v>0</v>
      </c>
      <c r="J3" s="31">
        <f t="shared" ref="J3:J66" si="9">IFERROR(IF(AND(CP3+CQ3+CR3+CS3&gt;=4,CP3+CQ3+CR3+CS3&lt;=6),1,IF(AND(CP3+CQ3+CR3+CS3&gt;=7,CP3+CQ3+CR3+CS3&lt;=10),2,IF(AND(CP3+CQ3+CR3+CS3&gt;=11,CP3+CQ3+CR3+CS3&lt;=14),3,IF(AND(CP3+CQ3+CR3+CS3&gt;=15,CP3+CQ3+CR3+CS3&lt;=18),4,IF(AND(CP3+CQ3+CR3+CS3&gt;=19,CP3+CQ3+CR3+CS3&lt;=20),5,BV3))))),"")</f>
        <v>0</v>
      </c>
      <c r="K3" s="31">
        <f t="shared" ref="K3:K66" si="10">IFERROR(IF(AND(CT3+CU3+CV3+CW3&gt;=4,CT3+CU3+CV3+CW3&lt;=6),1,IF(AND(CT3+CU3+CV3+CW3&gt;=7,CT3+CU3+CV3+CW3&lt;=10),2,IF(AND(CT3+CU3+CV3+CW3&gt;=11,CT3+CU3+CV3+CW3&lt;=14),3,IF(AND(CT3+CU3+CV3+CW3&gt;=15,CT3+CU3+CV3+CW3&lt;=18),4,IF(AND(CT3+CU3+CV3+CW3&gt;=19,CT3+CU3+CV3+CW3&lt;=20),5,BW3))))),"")</f>
        <v>0</v>
      </c>
      <c r="L3" s="31">
        <f t="shared" ref="L3:L66" si="11">IFERROR(IF(AND(CX3+CY3+CZ3+DA3&gt;=4,CX3+CY3+CZ3+DA3&lt;=6),1,IF(AND(CX3+CY3+CZ3+DA3&gt;=7,CX3+CY3+CZ3+DA3&lt;=10),2,IF(AND(CX3+CY3+CZ3+DA3&gt;=11,CX3+CY3+CZ3+DA3&lt;=14),3,IF(AND(CX3+CY3+CZ3+DA3&gt;=15,CX3+CY3+CZ3+DA3&lt;=18),4,IF(AND(CX3+CY3+CZ3+DA3&gt;=19,CX3+CY3+CZ3+DA3&lt;=20),5,BX3))))),"")</f>
        <v>0</v>
      </c>
      <c r="M3" s="31">
        <f t="shared" ref="M3:M66" si="12">IFERROR(IF(AND(DB3+DC3+DD3+DE3&gt;=4,DB3+DC3+DD3+DE3&lt;=6),1,IF(AND(DB3+DC3+DD3+DE3&gt;=7,DB3+DC3+DD3+DE3&lt;=10),2,IF(AND(DB3+DC3+DD3+DE3&gt;=11,DB3+DC3+DD3+DE3&lt;=14),3,IF(AND(DB3+DC3+DD3+DE3&gt;=15,DB3+DC3+DD3+DE3&lt;=18),4,IF(AND(DB3+DC3+DD3+DE3&gt;=19,DB3+DC3+DD3+DE3&lt;=20),5,BY3))))),"")</f>
        <v>0</v>
      </c>
      <c r="N3" s="31">
        <f t="shared" ref="N3:N66" si="13">IFERROR(ROUND(AVERAGE(F3:M3),1),"")</f>
        <v>0</v>
      </c>
      <c r="O3" s="26" t="s">
        <v>15732</v>
      </c>
      <c r="P3" s="26" t="s">
        <v>108</v>
      </c>
      <c r="Q3" s="27">
        <v>42913</v>
      </c>
      <c r="R3" s="24"/>
      <c r="S3" s="24"/>
      <c r="T3" s="26" t="s">
        <v>142</v>
      </c>
      <c r="U3" s="24"/>
      <c r="V3" s="26" t="s">
        <v>15731</v>
      </c>
      <c r="W3" s="26" t="s">
        <v>113</v>
      </c>
      <c r="X3" s="26" t="s">
        <v>114</v>
      </c>
      <c r="Y3" s="26" t="s">
        <v>115</v>
      </c>
      <c r="Z3" s="26" t="s">
        <v>116</v>
      </c>
      <c r="AA3" s="24"/>
      <c r="AB3" s="26" t="s">
        <v>15733</v>
      </c>
      <c r="AC3" s="28">
        <v>5081</v>
      </c>
      <c r="AD3" s="26" t="s">
        <v>118</v>
      </c>
      <c r="AE3" s="26" t="s">
        <v>119</v>
      </c>
      <c r="AF3" s="26" t="s">
        <v>120</v>
      </c>
      <c r="AG3" s="24"/>
      <c r="AH3" s="24"/>
      <c r="AI3" s="28">
        <v>5081</v>
      </c>
      <c r="AJ3" s="24"/>
      <c r="AK3" s="24"/>
      <c r="AL3" s="24"/>
      <c r="AM3" s="24"/>
      <c r="AN3" s="24"/>
      <c r="AO3" s="24"/>
      <c r="AP3" s="24"/>
      <c r="AQ3" s="24"/>
      <c r="AR3" s="24"/>
      <c r="AS3" s="24"/>
      <c r="AT3" s="24"/>
      <c r="AU3" s="24"/>
      <c r="AV3" s="24"/>
      <c r="AW3" s="28">
        <v>0</v>
      </c>
      <c r="AX3" s="26">
        <v>0</v>
      </c>
      <c r="AY3" s="28">
        <v>0</v>
      </c>
      <c r="AZ3" s="28">
        <v>0</v>
      </c>
      <c r="BA3" s="26">
        <v>0</v>
      </c>
      <c r="BB3" s="24"/>
      <c r="BC3" s="26" t="s">
        <v>124</v>
      </c>
      <c r="BD3" s="24"/>
      <c r="BE3" s="24"/>
      <c r="BF3" s="24"/>
      <c r="BG3" s="24"/>
      <c r="BH3" s="24"/>
      <c r="BI3" s="24"/>
      <c r="BJ3" s="24"/>
      <c r="BK3" s="24"/>
      <c r="BL3" s="24"/>
      <c r="BM3" s="24"/>
      <c r="BN3" s="24"/>
      <c r="BO3" s="24"/>
      <c r="BP3" s="24"/>
      <c r="BQ3" s="24"/>
      <c r="BR3" s="26">
        <v>0</v>
      </c>
      <c r="BS3" s="26">
        <v>0</v>
      </c>
      <c r="BT3" s="26">
        <v>0</v>
      </c>
      <c r="BU3" s="26">
        <v>0</v>
      </c>
      <c r="BV3" s="26">
        <v>0</v>
      </c>
      <c r="BW3" s="26">
        <v>0</v>
      </c>
      <c r="BX3" s="26">
        <v>0</v>
      </c>
      <c r="BY3" s="26">
        <v>0</v>
      </c>
      <c r="BZ3" s="24"/>
      <c r="CA3" s="24"/>
      <c r="CB3" s="24"/>
      <c r="CC3" s="24"/>
      <c r="CD3" s="24"/>
      <c r="CE3" s="24"/>
      <c r="CF3" s="24"/>
      <c r="CG3" s="24"/>
      <c r="CH3" s="24"/>
      <c r="CI3" s="24"/>
      <c r="CJ3" s="24"/>
      <c r="CK3" s="24"/>
      <c r="CL3" s="24"/>
      <c r="CM3" s="24"/>
      <c r="CN3" s="24"/>
      <c r="CO3" s="24"/>
      <c r="CP3" s="24"/>
      <c r="CQ3" s="24"/>
      <c r="CR3" s="24"/>
      <c r="CS3" s="24"/>
      <c r="CT3" s="24"/>
      <c r="CU3" s="24"/>
      <c r="CV3" s="24"/>
      <c r="CW3" s="24"/>
      <c r="CX3" s="24"/>
      <c r="CY3" s="24"/>
      <c r="CZ3" s="24"/>
      <c r="DA3" s="24"/>
      <c r="DB3" s="24"/>
      <c r="DC3" s="24"/>
      <c r="DD3" s="24"/>
      <c r="DE3" s="24"/>
      <c r="DF3" s="26" t="s">
        <v>139</v>
      </c>
      <c r="DG3" s="26" t="s">
        <v>139</v>
      </c>
      <c r="DH3" s="26" t="s">
        <v>139</v>
      </c>
      <c r="DI3" s="26" t="s">
        <v>139</v>
      </c>
      <c r="DJ3" s="26" t="s">
        <v>139</v>
      </c>
      <c r="DK3" s="26" t="s">
        <v>139</v>
      </c>
      <c r="DL3" s="26" t="s">
        <v>139</v>
      </c>
      <c r="DM3" s="26" t="s">
        <v>139</v>
      </c>
      <c r="DN3" s="26" t="s">
        <v>139</v>
      </c>
      <c r="DO3" s="26" t="s">
        <v>139</v>
      </c>
    </row>
    <row r="4" spans="1:119" ht="20.100000000000001" customHeight="1" x14ac:dyDescent="0.25">
      <c r="A4" s="29" t="str">
        <f t="shared" si="0"/>
        <v>180 Grados para la Cooperación y el Desarrollo (180 Degrees for Cooperation and Development)2</v>
      </c>
      <c r="B4" s="29" t="str">
        <f t="shared" si="1"/>
        <v>180 Grados para la Cooperación y el Desarrollo (180 Degrees for Cooperation and Development)</v>
      </c>
      <c r="C4" s="29">
        <f t="shared" si="2"/>
        <v>2</v>
      </c>
      <c r="D4" s="30" t="str">
        <f t="shared" si="3"/>
        <v>Americas</v>
      </c>
      <c r="E4" s="30" t="str">
        <f t="shared" si="4"/>
        <v>Guaymate, Dominican Republic</v>
      </c>
      <c r="F4" s="31">
        <f t="shared" si="5"/>
        <v>2</v>
      </c>
      <c r="G4" s="31">
        <f t="shared" si="6"/>
        <v>1</v>
      </c>
      <c r="H4" s="31">
        <f t="shared" si="7"/>
        <v>2</v>
      </c>
      <c r="I4" s="31">
        <f t="shared" si="8"/>
        <v>2</v>
      </c>
      <c r="J4" s="31">
        <f t="shared" si="9"/>
        <v>2</v>
      </c>
      <c r="K4" s="31">
        <f t="shared" si="10"/>
        <v>4</v>
      </c>
      <c r="L4" s="31">
        <f t="shared" si="11"/>
        <v>2</v>
      </c>
      <c r="M4" s="31">
        <f t="shared" si="12"/>
        <v>2</v>
      </c>
      <c r="N4" s="31">
        <f t="shared" si="13"/>
        <v>2.1</v>
      </c>
      <c r="O4" s="26" t="s">
        <v>140</v>
      </c>
      <c r="P4" s="26" t="s">
        <v>108</v>
      </c>
      <c r="Q4" s="27">
        <v>42640</v>
      </c>
      <c r="R4" s="26" t="s">
        <v>109</v>
      </c>
      <c r="S4" s="26" t="s">
        <v>141</v>
      </c>
      <c r="T4" s="26" t="s">
        <v>142</v>
      </c>
      <c r="U4" s="26" t="s">
        <v>112</v>
      </c>
      <c r="V4" s="26" t="s">
        <v>15731</v>
      </c>
      <c r="W4" s="26" t="s">
        <v>113</v>
      </c>
      <c r="X4" s="26" t="s">
        <v>114</v>
      </c>
      <c r="Y4" s="26" t="s">
        <v>115</v>
      </c>
      <c r="Z4" s="26" t="s">
        <v>116</v>
      </c>
      <c r="AA4" s="24"/>
      <c r="AB4" s="26" t="s">
        <v>117</v>
      </c>
      <c r="AC4" s="28">
        <v>8000</v>
      </c>
      <c r="AD4" s="26" t="s">
        <v>118</v>
      </c>
      <c r="AE4" s="26" t="s">
        <v>119</v>
      </c>
      <c r="AF4" s="26" t="s">
        <v>120</v>
      </c>
      <c r="AG4" s="24"/>
      <c r="AH4" s="26" t="s">
        <v>143</v>
      </c>
      <c r="AI4" s="28">
        <v>8000</v>
      </c>
      <c r="AJ4" s="26" t="s">
        <v>144</v>
      </c>
      <c r="AK4" s="26" t="s">
        <v>145</v>
      </c>
      <c r="AL4" s="26" t="s">
        <v>146</v>
      </c>
      <c r="AM4" s="24"/>
      <c r="AN4" s="24"/>
      <c r="AO4" s="24"/>
      <c r="AP4" s="24"/>
      <c r="AQ4" s="24"/>
      <c r="AR4" s="24"/>
      <c r="AS4" s="26" t="s">
        <v>147</v>
      </c>
      <c r="AT4" s="24"/>
      <c r="AU4" s="24"/>
      <c r="AV4" s="24"/>
      <c r="AW4" s="28">
        <v>46047</v>
      </c>
      <c r="AX4" s="26">
        <v>446</v>
      </c>
      <c r="AY4" s="28">
        <v>80</v>
      </c>
      <c r="AZ4" s="28">
        <v>80</v>
      </c>
      <c r="BA4" s="26">
        <v>0</v>
      </c>
      <c r="BB4" s="26" t="s">
        <v>148</v>
      </c>
      <c r="BC4" s="26" t="s">
        <v>124</v>
      </c>
      <c r="BD4" s="26" t="s">
        <v>125</v>
      </c>
      <c r="BE4" s="24"/>
      <c r="BF4" s="26" t="s">
        <v>149</v>
      </c>
      <c r="BG4" s="26" t="s">
        <v>127</v>
      </c>
      <c r="BH4" s="26" t="s">
        <v>150</v>
      </c>
      <c r="BI4" s="26" t="s">
        <v>131</v>
      </c>
      <c r="BJ4" s="26" t="s">
        <v>151</v>
      </c>
      <c r="BK4" s="26" t="s">
        <v>152</v>
      </c>
      <c r="BL4" s="26" t="s">
        <v>153</v>
      </c>
      <c r="BM4" s="26" t="s">
        <v>152</v>
      </c>
      <c r="BN4" s="24"/>
      <c r="BO4" s="24"/>
      <c r="BP4" s="24"/>
      <c r="BQ4" s="24"/>
      <c r="BR4" s="26">
        <v>2</v>
      </c>
      <c r="BS4" s="26">
        <v>1</v>
      </c>
      <c r="BT4" s="26">
        <v>2</v>
      </c>
      <c r="BU4" s="26">
        <v>2</v>
      </c>
      <c r="BV4" s="26">
        <v>2</v>
      </c>
      <c r="BW4" s="26">
        <v>4</v>
      </c>
      <c r="BX4" s="26">
        <v>2</v>
      </c>
      <c r="BY4" s="26">
        <v>2</v>
      </c>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6" t="s">
        <v>120</v>
      </c>
      <c r="DG4" s="26" t="s">
        <v>120</v>
      </c>
      <c r="DH4" s="26" t="s">
        <v>120</v>
      </c>
      <c r="DI4" s="26" t="s">
        <v>120</v>
      </c>
      <c r="DJ4" s="26" t="s">
        <v>120</v>
      </c>
      <c r="DK4" s="26" t="s">
        <v>139</v>
      </c>
      <c r="DL4" s="26" t="s">
        <v>139</v>
      </c>
      <c r="DM4" s="26" t="s">
        <v>139</v>
      </c>
      <c r="DN4" s="26" t="s">
        <v>139</v>
      </c>
      <c r="DO4" s="26" t="s">
        <v>139</v>
      </c>
    </row>
    <row r="5" spans="1:119" ht="20.100000000000001" customHeight="1" x14ac:dyDescent="0.25">
      <c r="A5" s="29" t="str">
        <f t="shared" si="0"/>
        <v>180 Grados para la Cooperación y el Desarrollo (180 Degrees for Cooperation and Development)1</v>
      </c>
      <c r="B5" s="29" t="str">
        <f t="shared" si="1"/>
        <v>180 Grados para la Cooperación y el Desarrollo (180 Degrees for Cooperation and Development)</v>
      </c>
      <c r="C5" s="29">
        <f t="shared" si="2"/>
        <v>1</v>
      </c>
      <c r="D5" s="30" t="str">
        <f t="shared" si="3"/>
        <v>Americas</v>
      </c>
      <c r="E5" s="30" t="str">
        <f t="shared" si="4"/>
        <v>Guaymate, Dominican Republic</v>
      </c>
      <c r="F5" s="31">
        <f t="shared" si="5"/>
        <v>2</v>
      </c>
      <c r="G5" s="31">
        <f t="shared" si="6"/>
        <v>1</v>
      </c>
      <c r="H5" s="31">
        <f t="shared" si="7"/>
        <v>2</v>
      </c>
      <c r="I5" s="31">
        <f t="shared" si="8"/>
        <v>2</v>
      </c>
      <c r="J5" s="31">
        <f t="shared" si="9"/>
        <v>2</v>
      </c>
      <c r="K5" s="31">
        <f t="shared" si="10"/>
        <v>3</v>
      </c>
      <c r="L5" s="31">
        <f t="shared" si="11"/>
        <v>2</v>
      </c>
      <c r="M5" s="31">
        <f t="shared" si="12"/>
        <v>2</v>
      </c>
      <c r="N5" s="31">
        <f t="shared" si="13"/>
        <v>2</v>
      </c>
      <c r="O5" s="26" t="s">
        <v>154</v>
      </c>
      <c r="P5" s="26" t="s">
        <v>108</v>
      </c>
      <c r="Q5" s="27">
        <v>42305</v>
      </c>
      <c r="R5" s="26" t="s">
        <v>155</v>
      </c>
      <c r="S5" s="26" t="s">
        <v>156</v>
      </c>
      <c r="T5" s="26" t="s">
        <v>157</v>
      </c>
      <c r="U5" s="26" t="s">
        <v>112</v>
      </c>
      <c r="V5" s="26" t="s">
        <v>15731</v>
      </c>
      <c r="W5" s="26" t="s">
        <v>113</v>
      </c>
      <c r="X5" s="26" t="s">
        <v>114</v>
      </c>
      <c r="Y5" s="26" t="s">
        <v>115</v>
      </c>
      <c r="Z5" s="26" t="s">
        <v>116</v>
      </c>
      <c r="AA5" s="24"/>
      <c r="AB5" s="26" t="s">
        <v>117</v>
      </c>
      <c r="AC5" s="28">
        <v>5000</v>
      </c>
      <c r="AD5" s="26" t="s">
        <v>118</v>
      </c>
      <c r="AE5" s="26" t="s">
        <v>119</v>
      </c>
      <c r="AF5" s="26" t="s">
        <v>120</v>
      </c>
      <c r="AG5" s="24"/>
      <c r="AH5" s="26" t="s">
        <v>158</v>
      </c>
      <c r="AI5" s="28">
        <v>5000</v>
      </c>
      <c r="AJ5" s="26" t="s">
        <v>144</v>
      </c>
      <c r="AK5" s="26" t="s">
        <v>159</v>
      </c>
      <c r="AL5" s="26" t="s">
        <v>160</v>
      </c>
      <c r="AM5" s="26" t="s">
        <v>161</v>
      </c>
      <c r="AN5" s="26" t="s">
        <v>162</v>
      </c>
      <c r="AO5" s="26" t="s">
        <v>163</v>
      </c>
      <c r="AP5" s="26" t="s">
        <v>164</v>
      </c>
      <c r="AQ5" s="24"/>
      <c r="AR5" s="24"/>
      <c r="AS5" s="24"/>
      <c r="AT5" s="24"/>
      <c r="AU5" s="24"/>
      <c r="AV5" s="24"/>
      <c r="AW5" s="28">
        <v>48885</v>
      </c>
      <c r="AX5" s="26">
        <v>743</v>
      </c>
      <c r="AY5" s="28">
        <v>12</v>
      </c>
      <c r="AZ5" s="28">
        <v>14</v>
      </c>
      <c r="BA5" s="26">
        <v>0</v>
      </c>
      <c r="BB5" s="26" t="s">
        <v>148</v>
      </c>
      <c r="BC5" s="26" t="s">
        <v>124</v>
      </c>
      <c r="BD5" s="24"/>
      <c r="BE5" s="24"/>
      <c r="BF5" s="24"/>
      <c r="BG5" s="24"/>
      <c r="BH5" s="24"/>
      <c r="BI5" s="24"/>
      <c r="BJ5" s="24"/>
      <c r="BK5" s="24"/>
      <c r="BL5" s="24"/>
      <c r="BM5" s="24"/>
      <c r="BN5" s="24"/>
      <c r="BO5" s="24"/>
      <c r="BP5" s="24"/>
      <c r="BQ5" s="24"/>
      <c r="BR5" s="26">
        <v>2</v>
      </c>
      <c r="BS5" s="26">
        <v>1</v>
      </c>
      <c r="BT5" s="26">
        <v>2</v>
      </c>
      <c r="BU5" s="26">
        <v>2</v>
      </c>
      <c r="BV5" s="26">
        <v>2</v>
      </c>
      <c r="BW5" s="26">
        <v>3</v>
      </c>
      <c r="BX5" s="26">
        <v>2</v>
      </c>
      <c r="BY5" s="26">
        <v>2</v>
      </c>
      <c r="BZ5" s="24"/>
      <c r="CA5" s="24"/>
      <c r="CB5" s="24"/>
      <c r="CC5" s="24"/>
      <c r="CD5" s="24"/>
      <c r="CE5" s="24"/>
      <c r="CF5" s="24"/>
      <c r="CG5" s="24"/>
      <c r="CH5" s="24"/>
      <c r="CI5" s="24"/>
      <c r="CJ5" s="24"/>
      <c r="CK5" s="24"/>
      <c r="CL5" s="24"/>
      <c r="CM5" s="24"/>
      <c r="CN5" s="24"/>
      <c r="CO5" s="24"/>
      <c r="CP5" s="24"/>
      <c r="CQ5" s="24"/>
      <c r="CR5" s="24"/>
      <c r="CS5" s="24"/>
      <c r="CT5" s="24"/>
      <c r="CU5" s="24"/>
      <c r="CV5" s="24"/>
      <c r="CW5" s="24"/>
      <c r="CX5" s="24"/>
      <c r="CY5" s="24"/>
      <c r="CZ5" s="24"/>
      <c r="DA5" s="24"/>
      <c r="DB5" s="24"/>
      <c r="DC5" s="24"/>
      <c r="DD5" s="24"/>
      <c r="DE5" s="24"/>
      <c r="DF5" s="26" t="s">
        <v>120</v>
      </c>
      <c r="DG5" s="26" t="s">
        <v>120</v>
      </c>
      <c r="DH5" s="26" t="s">
        <v>139</v>
      </c>
      <c r="DI5" s="26" t="s">
        <v>120</v>
      </c>
      <c r="DJ5" s="26" t="s">
        <v>120</v>
      </c>
      <c r="DK5" s="26" t="s">
        <v>139</v>
      </c>
      <c r="DL5" s="26" t="s">
        <v>139</v>
      </c>
      <c r="DM5" s="26" t="s">
        <v>139</v>
      </c>
      <c r="DN5" s="26" t="s">
        <v>120</v>
      </c>
      <c r="DO5" s="26" t="s">
        <v>120</v>
      </c>
    </row>
    <row r="6" spans="1:119" ht="20.100000000000001" customHeight="1" x14ac:dyDescent="0.25">
      <c r="A6" s="29" t="str">
        <f t="shared" si="0"/>
        <v>A Ban Against Neglect5</v>
      </c>
      <c r="B6" s="29" t="str">
        <f t="shared" si="1"/>
        <v>A Ban Against Neglect</v>
      </c>
      <c r="C6" s="29">
        <f t="shared" si="2"/>
        <v>5</v>
      </c>
      <c r="D6" s="30" t="str">
        <f t="shared" si="3"/>
        <v>Africa and the Middle East</v>
      </c>
      <c r="E6" s="30" t="str">
        <f t="shared" si="4"/>
        <v>Accra, Ghana</v>
      </c>
      <c r="F6" s="31">
        <f t="shared" si="5"/>
        <v>3</v>
      </c>
      <c r="G6" s="31">
        <f t="shared" si="6"/>
        <v>1</v>
      </c>
      <c r="H6" s="31">
        <f t="shared" si="7"/>
        <v>3</v>
      </c>
      <c r="I6" s="31">
        <f t="shared" si="8"/>
        <v>2</v>
      </c>
      <c r="J6" s="31">
        <f t="shared" si="9"/>
        <v>3</v>
      </c>
      <c r="K6" s="31">
        <f t="shared" si="10"/>
        <v>2</v>
      </c>
      <c r="L6" s="31">
        <f t="shared" si="11"/>
        <v>3</v>
      </c>
      <c r="M6" s="31">
        <f t="shared" si="12"/>
        <v>2</v>
      </c>
      <c r="N6" s="31">
        <f t="shared" si="13"/>
        <v>2.4</v>
      </c>
      <c r="O6" s="26" t="s">
        <v>165</v>
      </c>
      <c r="P6" s="26" t="s">
        <v>108</v>
      </c>
      <c r="Q6" s="27">
        <v>42858</v>
      </c>
      <c r="R6" s="26" t="s">
        <v>166</v>
      </c>
      <c r="S6" s="26" t="s">
        <v>167</v>
      </c>
      <c r="T6" s="26" t="s">
        <v>142</v>
      </c>
      <c r="U6" s="26" t="s">
        <v>168</v>
      </c>
      <c r="V6" s="26" t="s">
        <v>169</v>
      </c>
      <c r="W6" s="26" t="s">
        <v>170</v>
      </c>
      <c r="X6" s="26" t="s">
        <v>171</v>
      </c>
      <c r="Y6" s="26" t="s">
        <v>172</v>
      </c>
      <c r="Z6" s="24"/>
      <c r="AA6" s="24"/>
      <c r="AB6" s="26" t="s">
        <v>117</v>
      </c>
      <c r="AC6" s="28">
        <v>4000</v>
      </c>
      <c r="AD6" s="26" t="s">
        <v>173</v>
      </c>
      <c r="AE6" s="26" t="s">
        <v>174</v>
      </c>
      <c r="AF6" s="26" t="s">
        <v>120</v>
      </c>
      <c r="AG6" s="26" t="s">
        <v>175</v>
      </c>
      <c r="AH6" s="26" t="s">
        <v>176</v>
      </c>
      <c r="AI6" s="28">
        <v>4000</v>
      </c>
      <c r="AJ6" s="26" t="s">
        <v>177</v>
      </c>
      <c r="AK6" s="26" t="s">
        <v>178</v>
      </c>
      <c r="AL6" s="26" t="s">
        <v>179</v>
      </c>
      <c r="AM6" s="24"/>
      <c r="AN6" s="24"/>
      <c r="AO6" s="24"/>
      <c r="AP6" s="24"/>
      <c r="AQ6" s="26" t="s">
        <v>180</v>
      </c>
      <c r="AR6" s="24"/>
      <c r="AS6" s="24"/>
      <c r="AT6" s="24"/>
      <c r="AU6" s="24"/>
      <c r="AV6" s="24"/>
      <c r="AW6" s="28">
        <v>210000</v>
      </c>
      <c r="AX6" s="26">
        <v>42</v>
      </c>
      <c r="AY6" s="28">
        <v>90</v>
      </c>
      <c r="AZ6" s="28">
        <v>9</v>
      </c>
      <c r="BA6" s="26">
        <v>12</v>
      </c>
      <c r="BB6" s="24"/>
      <c r="BC6" s="26" t="s">
        <v>181</v>
      </c>
      <c r="BD6" s="26" t="s">
        <v>125</v>
      </c>
      <c r="BE6" s="24"/>
      <c r="BF6" s="26" t="s">
        <v>182</v>
      </c>
      <c r="BG6" s="26" t="s">
        <v>170</v>
      </c>
      <c r="BH6" s="24"/>
      <c r="BI6" s="24"/>
      <c r="BJ6" s="24"/>
      <c r="BK6" s="24"/>
      <c r="BL6" s="24"/>
      <c r="BM6" s="24"/>
      <c r="BN6" s="24"/>
      <c r="BO6" s="24"/>
      <c r="BP6" s="24"/>
      <c r="BQ6" s="24"/>
      <c r="BR6" s="26">
        <v>0</v>
      </c>
      <c r="BS6" s="26">
        <v>0</v>
      </c>
      <c r="BT6" s="26">
        <v>0</v>
      </c>
      <c r="BU6" s="26">
        <v>0</v>
      </c>
      <c r="BV6" s="26">
        <v>0</v>
      </c>
      <c r="BW6" s="26">
        <v>0</v>
      </c>
      <c r="BX6" s="26">
        <v>0</v>
      </c>
      <c r="BY6" s="26">
        <v>0</v>
      </c>
      <c r="BZ6" s="26" t="s">
        <v>138</v>
      </c>
      <c r="CA6" s="26" t="s">
        <v>136</v>
      </c>
      <c r="CB6" s="26" t="s">
        <v>136</v>
      </c>
      <c r="CC6" s="26" t="s">
        <v>135</v>
      </c>
      <c r="CD6" s="26" t="s">
        <v>137</v>
      </c>
      <c r="CE6" s="26" t="s">
        <v>137</v>
      </c>
      <c r="CF6" s="26" t="s">
        <v>135</v>
      </c>
      <c r="CG6" s="26" t="s">
        <v>135</v>
      </c>
      <c r="CH6" s="26" t="s">
        <v>134</v>
      </c>
      <c r="CI6" s="26" t="s">
        <v>136</v>
      </c>
      <c r="CJ6" s="26" t="s">
        <v>135</v>
      </c>
      <c r="CK6" s="26" t="s">
        <v>135</v>
      </c>
      <c r="CL6" s="26" t="s">
        <v>137</v>
      </c>
      <c r="CM6" s="26" t="s">
        <v>135</v>
      </c>
      <c r="CN6" s="26" t="s">
        <v>136</v>
      </c>
      <c r="CO6" s="26" t="s">
        <v>136</v>
      </c>
      <c r="CP6" s="26" t="s">
        <v>135</v>
      </c>
      <c r="CQ6" s="26" t="s">
        <v>135</v>
      </c>
      <c r="CR6" s="26" t="s">
        <v>136</v>
      </c>
      <c r="CS6" s="26" t="s">
        <v>134</v>
      </c>
      <c r="CT6" s="26" t="s">
        <v>137</v>
      </c>
      <c r="CU6" s="26" t="s">
        <v>137</v>
      </c>
      <c r="CV6" s="26" t="s">
        <v>135</v>
      </c>
      <c r="CW6" s="26" t="s">
        <v>136</v>
      </c>
      <c r="CX6" s="26" t="s">
        <v>136</v>
      </c>
      <c r="CY6" s="26" t="s">
        <v>134</v>
      </c>
      <c r="CZ6" s="26" t="s">
        <v>135</v>
      </c>
      <c r="DA6" s="26" t="s">
        <v>135</v>
      </c>
      <c r="DB6" s="26" t="s">
        <v>135</v>
      </c>
      <c r="DC6" s="26" t="s">
        <v>135</v>
      </c>
      <c r="DD6" s="26" t="s">
        <v>136</v>
      </c>
      <c r="DE6" s="26" t="s">
        <v>135</v>
      </c>
      <c r="DF6" s="26" t="s">
        <v>120</v>
      </c>
      <c r="DG6" s="26" t="s">
        <v>120</v>
      </c>
      <c r="DH6" s="26" t="s">
        <v>139</v>
      </c>
      <c r="DI6" s="26" t="s">
        <v>139</v>
      </c>
      <c r="DJ6" s="26" t="s">
        <v>139</v>
      </c>
      <c r="DK6" s="26" t="s">
        <v>139</v>
      </c>
      <c r="DL6" s="26" t="s">
        <v>139</v>
      </c>
      <c r="DM6" s="26" t="s">
        <v>139</v>
      </c>
      <c r="DN6" s="26" t="s">
        <v>139</v>
      </c>
      <c r="DO6" s="26" t="s">
        <v>139</v>
      </c>
    </row>
    <row r="7" spans="1:119" ht="20.100000000000001" customHeight="1" x14ac:dyDescent="0.25">
      <c r="A7" s="29" t="str">
        <f t="shared" si="0"/>
        <v>A Ban Against Neglect4</v>
      </c>
      <c r="B7" s="29" t="str">
        <f t="shared" si="1"/>
        <v>A Ban Against Neglect</v>
      </c>
      <c r="C7" s="29">
        <f t="shared" si="2"/>
        <v>4</v>
      </c>
      <c r="D7" s="30" t="str">
        <f t="shared" si="3"/>
        <v>Africa and the Middle East</v>
      </c>
      <c r="E7" s="30" t="str">
        <f t="shared" si="4"/>
        <v>Accra, Ghana</v>
      </c>
      <c r="F7" s="31">
        <f t="shared" si="5"/>
        <v>2</v>
      </c>
      <c r="G7" s="31">
        <f t="shared" si="6"/>
        <v>2</v>
      </c>
      <c r="H7" s="31">
        <f t="shared" si="7"/>
        <v>3</v>
      </c>
      <c r="I7" s="31">
        <f t="shared" si="8"/>
        <v>3</v>
      </c>
      <c r="J7" s="31">
        <f t="shared" si="9"/>
        <v>4</v>
      </c>
      <c r="K7" s="31">
        <f t="shared" si="10"/>
        <v>3</v>
      </c>
      <c r="L7" s="31">
        <f t="shared" si="11"/>
        <v>4</v>
      </c>
      <c r="M7" s="31">
        <f t="shared" si="12"/>
        <v>4</v>
      </c>
      <c r="N7" s="31">
        <f t="shared" si="13"/>
        <v>3.1</v>
      </c>
      <c r="O7" s="26" t="s">
        <v>183</v>
      </c>
      <c r="P7" s="26" t="s">
        <v>108</v>
      </c>
      <c r="Q7" s="27">
        <v>42502</v>
      </c>
      <c r="R7" s="26" t="s">
        <v>166</v>
      </c>
      <c r="S7" s="26" t="s">
        <v>184</v>
      </c>
      <c r="T7" s="26" t="s">
        <v>157</v>
      </c>
      <c r="U7" s="26" t="s">
        <v>168</v>
      </c>
      <c r="V7" s="26" t="s">
        <v>169</v>
      </c>
      <c r="W7" s="26" t="s">
        <v>170</v>
      </c>
      <c r="X7" s="26" t="s">
        <v>171</v>
      </c>
      <c r="Y7" s="26" t="s">
        <v>172</v>
      </c>
      <c r="Z7" s="24"/>
      <c r="AA7" s="24"/>
      <c r="AB7" s="26" t="s">
        <v>117</v>
      </c>
      <c r="AC7" s="28">
        <v>4000</v>
      </c>
      <c r="AD7" s="26" t="s">
        <v>173</v>
      </c>
      <c r="AE7" s="26" t="s">
        <v>174</v>
      </c>
      <c r="AF7" s="26" t="s">
        <v>120</v>
      </c>
      <c r="AG7" s="26" t="s">
        <v>175</v>
      </c>
      <c r="AH7" s="26" t="s">
        <v>185</v>
      </c>
      <c r="AI7" s="28">
        <v>4000</v>
      </c>
      <c r="AJ7" s="26" t="s">
        <v>186</v>
      </c>
      <c r="AK7" s="26" t="s">
        <v>187</v>
      </c>
      <c r="AL7" s="26" t="s">
        <v>179</v>
      </c>
      <c r="AM7" s="24"/>
      <c r="AN7" s="24"/>
      <c r="AO7" s="24"/>
      <c r="AP7" s="24"/>
      <c r="AQ7" s="26" t="s">
        <v>188</v>
      </c>
      <c r="AR7" s="24"/>
      <c r="AS7" s="24"/>
      <c r="AT7" s="24"/>
      <c r="AU7" s="26" t="s">
        <v>189</v>
      </c>
      <c r="AV7" s="24"/>
      <c r="AW7" s="28">
        <v>232836</v>
      </c>
      <c r="AX7" s="26">
        <v>34</v>
      </c>
      <c r="AY7" s="28">
        <v>80</v>
      </c>
      <c r="AZ7" s="28">
        <v>80</v>
      </c>
      <c r="BA7" s="26">
        <v>0</v>
      </c>
      <c r="BB7" s="26" t="s">
        <v>148</v>
      </c>
      <c r="BC7" s="26" t="s">
        <v>181</v>
      </c>
      <c r="BD7" s="26" t="s">
        <v>125</v>
      </c>
      <c r="BE7" s="24"/>
      <c r="BF7" s="24"/>
      <c r="BG7" s="24"/>
      <c r="BH7" s="24"/>
      <c r="BI7" s="24"/>
      <c r="BJ7" s="24"/>
      <c r="BK7" s="24"/>
      <c r="BL7" s="24"/>
      <c r="BM7" s="24"/>
      <c r="BN7" s="26" t="s">
        <v>190</v>
      </c>
      <c r="BO7" s="26" t="s">
        <v>191</v>
      </c>
      <c r="BP7" s="24"/>
      <c r="BQ7" s="24"/>
      <c r="BR7" s="26">
        <v>2</v>
      </c>
      <c r="BS7" s="26">
        <v>2</v>
      </c>
      <c r="BT7" s="26">
        <v>3</v>
      </c>
      <c r="BU7" s="26">
        <v>3</v>
      </c>
      <c r="BV7" s="26">
        <v>4</v>
      </c>
      <c r="BW7" s="26">
        <v>3</v>
      </c>
      <c r="BX7" s="26">
        <v>4</v>
      </c>
      <c r="BY7" s="26">
        <v>4</v>
      </c>
      <c r="BZ7" s="24"/>
      <c r="CA7" s="24"/>
      <c r="CB7" s="24"/>
      <c r="CC7" s="24"/>
      <c r="CD7" s="24"/>
      <c r="CE7" s="24"/>
      <c r="CF7" s="24"/>
      <c r="CG7" s="24"/>
      <c r="CH7" s="24"/>
      <c r="CI7" s="24"/>
      <c r="CJ7" s="24"/>
      <c r="CK7" s="24"/>
      <c r="CL7" s="24"/>
      <c r="CM7" s="24"/>
      <c r="CN7" s="24"/>
      <c r="CO7" s="24"/>
      <c r="CP7" s="24"/>
      <c r="CQ7" s="24"/>
      <c r="CR7" s="24"/>
      <c r="CS7" s="24"/>
      <c r="CT7" s="24"/>
      <c r="CU7" s="24"/>
      <c r="CV7" s="24"/>
      <c r="CW7" s="24"/>
      <c r="CX7" s="24"/>
      <c r="CY7" s="24"/>
      <c r="CZ7" s="24"/>
      <c r="DA7" s="24"/>
      <c r="DB7" s="24"/>
      <c r="DC7" s="24"/>
      <c r="DD7" s="24"/>
      <c r="DE7" s="24"/>
      <c r="DF7" s="26" t="s">
        <v>120</v>
      </c>
      <c r="DG7" s="26" t="s">
        <v>120</v>
      </c>
      <c r="DH7" s="26" t="s">
        <v>120</v>
      </c>
      <c r="DI7" s="26" t="s">
        <v>139</v>
      </c>
      <c r="DJ7" s="26" t="s">
        <v>139</v>
      </c>
      <c r="DK7" s="26" t="s">
        <v>139</v>
      </c>
      <c r="DL7" s="26" t="s">
        <v>139</v>
      </c>
      <c r="DM7" s="26" t="s">
        <v>139</v>
      </c>
      <c r="DN7" s="26" t="s">
        <v>139</v>
      </c>
      <c r="DO7" s="26" t="s">
        <v>139</v>
      </c>
    </row>
    <row r="8" spans="1:119" ht="20.100000000000001" customHeight="1" x14ac:dyDescent="0.25">
      <c r="A8" s="29" t="str">
        <f t="shared" si="0"/>
        <v>A Ban Against Neglect3</v>
      </c>
      <c r="B8" s="29" t="str">
        <f t="shared" si="1"/>
        <v>A Ban Against Neglect</v>
      </c>
      <c r="C8" s="29">
        <f t="shared" si="2"/>
        <v>3</v>
      </c>
      <c r="D8" s="30" t="str">
        <f t="shared" si="3"/>
        <v>Africa and the Middle East</v>
      </c>
      <c r="E8" s="30" t="str">
        <f t="shared" si="4"/>
        <v>Accra, Ghana</v>
      </c>
      <c r="F8" s="31">
        <f t="shared" si="5"/>
        <v>3</v>
      </c>
      <c r="G8" s="31">
        <f t="shared" si="6"/>
        <v>2</v>
      </c>
      <c r="H8" s="31">
        <f t="shared" si="7"/>
        <v>3</v>
      </c>
      <c r="I8" s="31">
        <f t="shared" si="8"/>
        <v>4</v>
      </c>
      <c r="J8" s="31">
        <f t="shared" si="9"/>
        <v>3</v>
      </c>
      <c r="K8" s="31">
        <f t="shared" si="10"/>
        <v>3</v>
      </c>
      <c r="L8" s="31">
        <f t="shared" si="11"/>
        <v>3</v>
      </c>
      <c r="M8" s="31">
        <f t="shared" si="12"/>
        <v>4</v>
      </c>
      <c r="N8" s="31">
        <f t="shared" si="13"/>
        <v>3.1</v>
      </c>
      <c r="O8" s="26" t="s">
        <v>192</v>
      </c>
      <c r="P8" s="26" t="s">
        <v>108</v>
      </c>
      <c r="Q8" s="27">
        <v>41771</v>
      </c>
      <c r="R8" s="26" t="s">
        <v>166</v>
      </c>
      <c r="S8" s="26" t="s">
        <v>193</v>
      </c>
      <c r="T8" s="26" t="s">
        <v>194</v>
      </c>
      <c r="U8" s="26" t="s">
        <v>168</v>
      </c>
      <c r="V8" s="26" t="s">
        <v>169</v>
      </c>
      <c r="W8" s="26" t="s">
        <v>170</v>
      </c>
      <c r="X8" s="26" t="s">
        <v>171</v>
      </c>
      <c r="Y8" s="26" t="s">
        <v>172</v>
      </c>
      <c r="Z8" s="24"/>
      <c r="AA8" s="24"/>
      <c r="AB8" s="26" t="s">
        <v>117</v>
      </c>
      <c r="AC8" s="28">
        <v>16000</v>
      </c>
      <c r="AD8" s="26" t="s">
        <v>173</v>
      </c>
      <c r="AE8" s="26" t="s">
        <v>174</v>
      </c>
      <c r="AF8" s="26" t="s">
        <v>120</v>
      </c>
      <c r="AG8" s="26" t="s">
        <v>175</v>
      </c>
      <c r="AH8" s="26" t="s">
        <v>121</v>
      </c>
      <c r="AI8" s="28">
        <v>16000</v>
      </c>
      <c r="AJ8" s="26" t="s">
        <v>195</v>
      </c>
      <c r="AK8" s="26" t="s">
        <v>187</v>
      </c>
      <c r="AL8" s="26" t="s">
        <v>196</v>
      </c>
      <c r="AM8" s="24"/>
      <c r="AN8" s="24"/>
      <c r="AO8" s="24"/>
      <c r="AP8" s="24"/>
      <c r="AQ8" s="26" t="s">
        <v>197</v>
      </c>
      <c r="AR8" s="24"/>
      <c r="AS8" s="26" t="s">
        <v>198</v>
      </c>
      <c r="AT8" s="26" t="s">
        <v>199</v>
      </c>
      <c r="AU8" s="24"/>
      <c r="AV8" s="24"/>
      <c r="AW8" s="28">
        <v>294267</v>
      </c>
      <c r="AX8" s="26">
        <v>32</v>
      </c>
      <c r="AY8" s="28">
        <v>85</v>
      </c>
      <c r="AZ8" s="28">
        <v>79</v>
      </c>
      <c r="BA8" s="26">
        <v>0</v>
      </c>
      <c r="BB8" s="26" t="s">
        <v>148</v>
      </c>
      <c r="BC8" s="26" t="s">
        <v>181</v>
      </c>
      <c r="BD8" s="26" t="s">
        <v>125</v>
      </c>
      <c r="BE8" s="24"/>
      <c r="BF8" s="26" t="s">
        <v>200</v>
      </c>
      <c r="BG8" s="26" t="s">
        <v>191</v>
      </c>
      <c r="BH8" s="26" t="s">
        <v>201</v>
      </c>
      <c r="BI8" s="26" t="s">
        <v>191</v>
      </c>
      <c r="BJ8" s="26" t="s">
        <v>202</v>
      </c>
      <c r="BK8" s="26" t="s">
        <v>191</v>
      </c>
      <c r="BL8" s="26" t="s">
        <v>203</v>
      </c>
      <c r="BM8" s="26" t="s">
        <v>191</v>
      </c>
      <c r="BN8" s="26" t="s">
        <v>204</v>
      </c>
      <c r="BO8" s="26" t="s">
        <v>191</v>
      </c>
      <c r="BP8" s="24"/>
      <c r="BQ8" s="24"/>
      <c r="BR8" s="26">
        <v>3</v>
      </c>
      <c r="BS8" s="26">
        <v>2</v>
      </c>
      <c r="BT8" s="26">
        <v>3</v>
      </c>
      <c r="BU8" s="26">
        <v>4</v>
      </c>
      <c r="BV8" s="26">
        <v>3</v>
      </c>
      <c r="BW8" s="26">
        <v>3</v>
      </c>
      <c r="BX8" s="26">
        <v>3</v>
      </c>
      <c r="BY8" s="26">
        <v>4</v>
      </c>
      <c r="BZ8" s="24"/>
      <c r="CA8" s="24"/>
      <c r="CB8" s="24"/>
      <c r="CC8" s="24"/>
      <c r="CD8" s="24"/>
      <c r="CE8" s="24"/>
      <c r="CF8" s="24"/>
      <c r="CG8" s="24"/>
      <c r="CH8" s="24"/>
      <c r="CI8" s="24"/>
      <c r="CJ8" s="24"/>
      <c r="CK8" s="24"/>
      <c r="CL8" s="24"/>
      <c r="CM8" s="24"/>
      <c r="CN8" s="24"/>
      <c r="CO8" s="24"/>
      <c r="CP8" s="24"/>
      <c r="CQ8" s="24"/>
      <c r="CR8" s="24"/>
      <c r="CS8" s="24"/>
      <c r="CT8" s="24"/>
      <c r="CU8" s="24"/>
      <c r="CV8" s="24"/>
      <c r="CW8" s="24"/>
      <c r="CX8" s="24"/>
      <c r="CY8" s="24"/>
      <c r="CZ8" s="24"/>
      <c r="DA8" s="24"/>
      <c r="DB8" s="24"/>
      <c r="DC8" s="24"/>
      <c r="DD8" s="24"/>
      <c r="DE8" s="24"/>
      <c r="DF8" s="26" t="s">
        <v>120</v>
      </c>
      <c r="DG8" s="26" t="s">
        <v>120</v>
      </c>
      <c r="DH8" s="26" t="s">
        <v>139</v>
      </c>
      <c r="DI8" s="26" t="s">
        <v>139</v>
      </c>
      <c r="DJ8" s="26" t="s">
        <v>139</v>
      </c>
      <c r="DK8" s="26" t="s">
        <v>139</v>
      </c>
      <c r="DL8" s="26" t="s">
        <v>139</v>
      </c>
      <c r="DM8" s="26" t="s">
        <v>139</v>
      </c>
      <c r="DN8" s="26" t="s">
        <v>139</v>
      </c>
      <c r="DO8" s="26" t="s">
        <v>139</v>
      </c>
    </row>
    <row r="9" spans="1:119" ht="20.100000000000001" customHeight="1" x14ac:dyDescent="0.25">
      <c r="A9" s="29" t="str">
        <f t="shared" si="0"/>
        <v>A Ban Against Neglect2</v>
      </c>
      <c r="B9" s="29" t="str">
        <f t="shared" si="1"/>
        <v>A Ban Against Neglect</v>
      </c>
      <c r="C9" s="29">
        <f t="shared" si="2"/>
        <v>2</v>
      </c>
      <c r="D9" s="30" t="str">
        <f t="shared" si="3"/>
        <v>Africa and the Middle East</v>
      </c>
      <c r="E9" s="30" t="str">
        <f t="shared" si="4"/>
        <v>Accra, Ghana</v>
      </c>
      <c r="F9" s="31">
        <f t="shared" si="5"/>
        <v>3</v>
      </c>
      <c r="G9" s="31">
        <f t="shared" si="6"/>
        <v>2</v>
      </c>
      <c r="H9" s="31">
        <f t="shared" si="7"/>
        <v>3</v>
      </c>
      <c r="I9" s="31">
        <f t="shared" si="8"/>
        <v>3</v>
      </c>
      <c r="J9" s="31">
        <f t="shared" si="9"/>
        <v>3</v>
      </c>
      <c r="K9" s="31">
        <f t="shared" si="10"/>
        <v>4</v>
      </c>
      <c r="L9" s="31">
        <f t="shared" si="11"/>
        <v>3</v>
      </c>
      <c r="M9" s="31">
        <f t="shared" si="12"/>
        <v>3</v>
      </c>
      <c r="N9" s="31">
        <f t="shared" si="13"/>
        <v>3</v>
      </c>
      <c r="O9" s="26" t="s">
        <v>205</v>
      </c>
      <c r="P9" s="26" t="s">
        <v>108</v>
      </c>
      <c r="Q9" s="27">
        <v>41400</v>
      </c>
      <c r="R9" s="26" t="s">
        <v>109</v>
      </c>
      <c r="S9" s="26" t="s">
        <v>206</v>
      </c>
      <c r="T9" s="26" t="s">
        <v>207</v>
      </c>
      <c r="U9" s="26" t="s">
        <v>168</v>
      </c>
      <c r="V9" s="26" t="s">
        <v>169</v>
      </c>
      <c r="W9" s="26" t="s">
        <v>170</v>
      </c>
      <c r="X9" s="26" t="s">
        <v>171</v>
      </c>
      <c r="Y9" s="26" t="s">
        <v>172</v>
      </c>
      <c r="Z9" s="24"/>
      <c r="AA9" s="24"/>
      <c r="AB9" s="26" t="s">
        <v>117</v>
      </c>
      <c r="AC9" s="28">
        <v>12000</v>
      </c>
      <c r="AD9" s="26" t="s">
        <v>173</v>
      </c>
      <c r="AE9" s="26" t="s">
        <v>174</v>
      </c>
      <c r="AF9" s="26" t="s">
        <v>120</v>
      </c>
      <c r="AG9" s="26" t="s">
        <v>175</v>
      </c>
      <c r="AH9" s="26" t="s">
        <v>143</v>
      </c>
      <c r="AI9" s="28">
        <v>12000</v>
      </c>
      <c r="AJ9" s="26" t="s">
        <v>208</v>
      </c>
      <c r="AK9" s="26" t="s">
        <v>209</v>
      </c>
      <c r="AL9" s="26" t="s">
        <v>210</v>
      </c>
      <c r="AM9" s="24"/>
      <c r="AN9" s="24"/>
      <c r="AO9" s="24"/>
      <c r="AP9" s="24"/>
      <c r="AQ9" s="24"/>
      <c r="AR9" s="24"/>
      <c r="AS9" s="24"/>
      <c r="AT9" s="24"/>
      <c r="AU9" s="24"/>
      <c r="AV9" s="24"/>
      <c r="AW9" s="28">
        <v>172398</v>
      </c>
      <c r="AX9" s="26">
        <v>32</v>
      </c>
      <c r="AY9" s="28">
        <v>80</v>
      </c>
      <c r="AZ9" s="28">
        <v>70</v>
      </c>
      <c r="BA9" s="26">
        <v>0</v>
      </c>
      <c r="BB9" s="26" t="s">
        <v>148</v>
      </c>
      <c r="BC9" s="26" t="s">
        <v>181</v>
      </c>
      <c r="BD9" s="26" t="s">
        <v>125</v>
      </c>
      <c r="BE9" s="24"/>
      <c r="BF9" s="26" t="s">
        <v>203</v>
      </c>
      <c r="BG9" s="26" t="s">
        <v>211</v>
      </c>
      <c r="BH9" s="26" t="s">
        <v>212</v>
      </c>
      <c r="BI9" s="26" t="s">
        <v>211</v>
      </c>
      <c r="BJ9" s="26" t="s">
        <v>213</v>
      </c>
      <c r="BK9" s="26" t="s">
        <v>170</v>
      </c>
      <c r="BL9" s="26" t="s">
        <v>214</v>
      </c>
      <c r="BM9" s="26" t="s">
        <v>211</v>
      </c>
      <c r="BN9" s="26" t="s">
        <v>215</v>
      </c>
      <c r="BO9" s="26" t="s">
        <v>211</v>
      </c>
      <c r="BP9" s="24"/>
      <c r="BQ9" s="24"/>
      <c r="BR9" s="26">
        <v>3</v>
      </c>
      <c r="BS9" s="26">
        <v>2</v>
      </c>
      <c r="BT9" s="26">
        <v>3</v>
      </c>
      <c r="BU9" s="26">
        <v>3</v>
      </c>
      <c r="BV9" s="26">
        <v>3</v>
      </c>
      <c r="BW9" s="26">
        <v>4</v>
      </c>
      <c r="BX9" s="26">
        <v>3</v>
      </c>
      <c r="BY9" s="26">
        <v>3</v>
      </c>
      <c r="BZ9" s="24"/>
      <c r="CA9" s="24"/>
      <c r="CB9" s="24"/>
      <c r="CC9" s="24"/>
      <c r="CD9" s="24"/>
      <c r="CE9" s="24"/>
      <c r="CF9" s="24"/>
      <c r="CG9" s="24"/>
      <c r="CH9" s="24"/>
      <c r="CI9" s="24"/>
      <c r="CJ9" s="24"/>
      <c r="CK9" s="24"/>
      <c r="CL9" s="24"/>
      <c r="CM9" s="24"/>
      <c r="CN9" s="24"/>
      <c r="CO9" s="24"/>
      <c r="CP9" s="24"/>
      <c r="CQ9" s="24"/>
      <c r="CR9" s="24"/>
      <c r="CS9" s="24"/>
      <c r="CT9" s="24"/>
      <c r="CU9" s="24"/>
      <c r="CV9" s="24"/>
      <c r="CW9" s="24"/>
      <c r="CX9" s="24"/>
      <c r="CY9" s="24"/>
      <c r="CZ9" s="24"/>
      <c r="DA9" s="24"/>
      <c r="DB9" s="24"/>
      <c r="DC9" s="24"/>
      <c r="DD9" s="24"/>
      <c r="DE9" s="24"/>
      <c r="DF9" s="26" t="s">
        <v>120</v>
      </c>
      <c r="DG9" s="26" t="s">
        <v>120</v>
      </c>
      <c r="DH9" s="26" t="s">
        <v>139</v>
      </c>
      <c r="DI9" s="26" t="s">
        <v>139</v>
      </c>
      <c r="DJ9" s="26" t="s">
        <v>139</v>
      </c>
      <c r="DK9" s="26" t="s">
        <v>139</v>
      </c>
      <c r="DL9" s="26" t="s">
        <v>139</v>
      </c>
      <c r="DM9" s="26" t="s">
        <v>139</v>
      </c>
      <c r="DN9" s="26" t="s">
        <v>139</v>
      </c>
      <c r="DO9" s="26" t="s">
        <v>139</v>
      </c>
    </row>
    <row r="10" spans="1:119" ht="20.100000000000001" customHeight="1" x14ac:dyDescent="0.25">
      <c r="A10" s="29" t="str">
        <f t="shared" si="0"/>
        <v>A Ban Against Neglect1</v>
      </c>
      <c r="B10" s="29" t="str">
        <f t="shared" si="1"/>
        <v>A Ban Against Neglect</v>
      </c>
      <c r="C10" s="29">
        <f t="shared" si="2"/>
        <v>1</v>
      </c>
      <c r="D10" s="30" t="str">
        <f t="shared" si="3"/>
        <v>Africa and the Middle East</v>
      </c>
      <c r="E10" s="30" t="str">
        <f t="shared" si="4"/>
        <v>Accra, Ghana</v>
      </c>
      <c r="F10" s="31">
        <f t="shared" si="5"/>
        <v>3</v>
      </c>
      <c r="G10" s="31">
        <f t="shared" si="6"/>
        <v>2</v>
      </c>
      <c r="H10" s="31">
        <f t="shared" si="7"/>
        <v>2</v>
      </c>
      <c r="I10" s="31">
        <f t="shared" si="8"/>
        <v>3</v>
      </c>
      <c r="J10" s="31">
        <f t="shared" si="9"/>
        <v>2</v>
      </c>
      <c r="K10" s="31">
        <f t="shared" si="10"/>
        <v>3</v>
      </c>
      <c r="L10" s="31">
        <f t="shared" si="11"/>
        <v>3</v>
      </c>
      <c r="M10" s="31">
        <f t="shared" si="12"/>
        <v>3</v>
      </c>
      <c r="N10" s="31">
        <f t="shared" si="13"/>
        <v>2.6</v>
      </c>
      <c r="O10" s="26" t="s">
        <v>216</v>
      </c>
      <c r="P10" s="26" t="s">
        <v>108</v>
      </c>
      <c r="Q10" s="27">
        <v>41038</v>
      </c>
      <c r="R10" s="26" t="s">
        <v>155</v>
      </c>
      <c r="S10" s="26" t="s">
        <v>217</v>
      </c>
      <c r="T10" s="26" t="s">
        <v>175</v>
      </c>
      <c r="U10" s="26" t="s">
        <v>168</v>
      </c>
      <c r="V10" s="26" t="s">
        <v>169</v>
      </c>
      <c r="W10" s="26" t="s">
        <v>170</v>
      </c>
      <c r="X10" s="26" t="s">
        <v>171</v>
      </c>
      <c r="Y10" s="26" t="s">
        <v>172</v>
      </c>
      <c r="Z10" s="24"/>
      <c r="AA10" s="24"/>
      <c r="AB10" s="26" t="s">
        <v>117</v>
      </c>
      <c r="AC10" s="28">
        <v>8000</v>
      </c>
      <c r="AD10" s="26" t="s">
        <v>173</v>
      </c>
      <c r="AE10" s="26" t="s">
        <v>174</v>
      </c>
      <c r="AF10" s="26" t="s">
        <v>120</v>
      </c>
      <c r="AG10" s="26" t="s">
        <v>175</v>
      </c>
      <c r="AH10" s="26" t="s">
        <v>158</v>
      </c>
      <c r="AI10" s="28">
        <v>8000</v>
      </c>
      <c r="AJ10" s="24"/>
      <c r="AK10" s="26" t="s">
        <v>218</v>
      </c>
      <c r="AL10" s="26" t="s">
        <v>219</v>
      </c>
      <c r="AM10" s="26" t="s">
        <v>220</v>
      </c>
      <c r="AN10" s="26" t="s">
        <v>221</v>
      </c>
      <c r="AO10" s="26" t="s">
        <v>222</v>
      </c>
      <c r="AP10" s="24"/>
      <c r="AQ10" s="24"/>
      <c r="AR10" s="24"/>
      <c r="AS10" s="24"/>
      <c r="AT10" s="24"/>
      <c r="AU10" s="24"/>
      <c r="AV10" s="24"/>
      <c r="AW10" s="28">
        <v>93954</v>
      </c>
      <c r="AX10" s="26">
        <v>30</v>
      </c>
      <c r="AY10" s="28">
        <v>75</v>
      </c>
      <c r="AZ10" s="28">
        <v>70</v>
      </c>
      <c r="BA10" s="26">
        <v>0</v>
      </c>
      <c r="BB10" s="26" t="s">
        <v>148</v>
      </c>
      <c r="BC10" s="26" t="s">
        <v>181</v>
      </c>
      <c r="BD10" s="24"/>
      <c r="BE10" s="24"/>
      <c r="BF10" s="26" t="s">
        <v>203</v>
      </c>
      <c r="BG10" s="26" t="s">
        <v>191</v>
      </c>
      <c r="BH10" s="24"/>
      <c r="BI10" s="24"/>
      <c r="BJ10" s="24"/>
      <c r="BK10" s="24"/>
      <c r="BL10" s="24"/>
      <c r="BM10" s="24"/>
      <c r="BN10" s="24"/>
      <c r="BO10" s="24"/>
      <c r="BP10" s="24"/>
      <c r="BQ10" s="24"/>
      <c r="BR10" s="26">
        <v>3</v>
      </c>
      <c r="BS10" s="26">
        <v>2</v>
      </c>
      <c r="BT10" s="26">
        <v>2</v>
      </c>
      <c r="BU10" s="26">
        <v>3</v>
      </c>
      <c r="BV10" s="26">
        <v>2</v>
      </c>
      <c r="BW10" s="26">
        <v>3</v>
      </c>
      <c r="BX10" s="26">
        <v>3</v>
      </c>
      <c r="BY10" s="26">
        <v>3</v>
      </c>
      <c r="BZ10" s="24"/>
      <c r="CA10" s="24"/>
      <c r="CB10" s="24"/>
      <c r="CC10" s="24"/>
      <c r="CD10" s="24"/>
      <c r="CE10" s="24"/>
      <c r="CF10" s="24"/>
      <c r="CG10" s="24"/>
      <c r="CH10" s="24"/>
      <c r="CI10" s="24"/>
      <c r="CJ10" s="24"/>
      <c r="CK10" s="24"/>
      <c r="CL10" s="24"/>
      <c r="CM10" s="24"/>
      <c r="CN10" s="24"/>
      <c r="CO10" s="24"/>
      <c r="CP10" s="24"/>
      <c r="CQ10" s="24"/>
      <c r="CR10" s="24"/>
      <c r="CS10" s="24"/>
      <c r="CT10" s="24"/>
      <c r="CU10" s="24"/>
      <c r="CV10" s="24"/>
      <c r="CW10" s="24"/>
      <c r="CX10" s="24"/>
      <c r="CY10" s="24"/>
      <c r="CZ10" s="24"/>
      <c r="DA10" s="24"/>
      <c r="DB10" s="24"/>
      <c r="DC10" s="24"/>
      <c r="DD10" s="24"/>
      <c r="DE10" s="24"/>
      <c r="DF10" s="26" t="s">
        <v>120</v>
      </c>
      <c r="DG10" s="26" t="s">
        <v>120</v>
      </c>
      <c r="DH10" s="26" t="s">
        <v>139</v>
      </c>
      <c r="DI10" s="26" t="s">
        <v>139</v>
      </c>
      <c r="DJ10" s="26" t="s">
        <v>139</v>
      </c>
      <c r="DK10" s="26" t="s">
        <v>139</v>
      </c>
      <c r="DL10" s="26" t="s">
        <v>139</v>
      </c>
      <c r="DM10" s="26" t="s">
        <v>139</v>
      </c>
      <c r="DN10" s="26" t="s">
        <v>139</v>
      </c>
      <c r="DO10" s="26" t="s">
        <v>139</v>
      </c>
    </row>
    <row r="11" spans="1:119" ht="20.100000000000001" customHeight="1" x14ac:dyDescent="0.25">
      <c r="A11" s="29" t="str">
        <f t="shared" si="0"/>
        <v/>
      </c>
      <c r="B11" s="29" t="str">
        <f t="shared" si="1"/>
        <v>Aangan Trust</v>
      </c>
      <c r="C11" s="29">
        <f t="shared" si="2"/>
        <v>0</v>
      </c>
      <c r="D11" s="30" t="str">
        <f t="shared" si="3"/>
        <v>South Asia</v>
      </c>
      <c r="E11" s="30" t="str">
        <f t="shared" si="4"/>
        <v>India</v>
      </c>
      <c r="F11" s="31">
        <f t="shared" si="5"/>
        <v>0</v>
      </c>
      <c r="G11" s="31">
        <f t="shared" si="6"/>
        <v>0</v>
      </c>
      <c r="H11" s="31">
        <f t="shared" si="7"/>
        <v>0</v>
      </c>
      <c r="I11" s="31">
        <f t="shared" si="8"/>
        <v>0</v>
      </c>
      <c r="J11" s="31">
        <f t="shared" si="9"/>
        <v>0</v>
      </c>
      <c r="K11" s="31">
        <f t="shared" si="10"/>
        <v>0</v>
      </c>
      <c r="L11" s="31">
        <f t="shared" si="11"/>
        <v>0</v>
      </c>
      <c r="M11" s="31">
        <f t="shared" si="12"/>
        <v>0</v>
      </c>
      <c r="N11" s="31">
        <f t="shared" si="13"/>
        <v>0</v>
      </c>
      <c r="O11" s="26" t="s">
        <v>223</v>
      </c>
      <c r="P11" s="26" t="s">
        <v>108</v>
      </c>
      <c r="Q11" s="27">
        <v>40232</v>
      </c>
      <c r="R11" s="24"/>
      <c r="S11" s="24"/>
      <c r="T11" s="26" t="s">
        <v>224</v>
      </c>
      <c r="U11" s="24"/>
      <c r="V11" s="26" t="s">
        <v>225</v>
      </c>
      <c r="W11" s="26" t="s">
        <v>226</v>
      </c>
      <c r="X11" s="24"/>
      <c r="Y11" s="26" t="s">
        <v>227</v>
      </c>
      <c r="Z11" s="24"/>
      <c r="AA11" s="24"/>
      <c r="AB11" s="26" t="s">
        <v>228</v>
      </c>
      <c r="AC11" s="28">
        <v>25000</v>
      </c>
      <c r="AD11" s="24"/>
      <c r="AE11" s="24"/>
      <c r="AF11" s="26" t="s">
        <v>139</v>
      </c>
      <c r="AG11" s="26" t="s">
        <v>229</v>
      </c>
      <c r="AH11" s="24"/>
      <c r="AI11" s="28">
        <v>25000</v>
      </c>
      <c r="AJ11" s="24"/>
      <c r="AK11" s="26" t="s">
        <v>230</v>
      </c>
      <c r="AL11" s="26" t="s">
        <v>231</v>
      </c>
      <c r="AM11" s="26" t="s">
        <v>232</v>
      </c>
      <c r="AN11" s="24"/>
      <c r="AO11" s="24"/>
      <c r="AP11" s="24"/>
      <c r="AQ11" s="24"/>
      <c r="AR11" s="24"/>
      <c r="AS11" s="24"/>
      <c r="AT11" s="24"/>
      <c r="AU11" s="24"/>
      <c r="AV11" s="24"/>
      <c r="AW11" s="28">
        <v>165809</v>
      </c>
      <c r="AX11" s="26">
        <v>4500</v>
      </c>
      <c r="AY11" s="28">
        <v>0</v>
      </c>
      <c r="AZ11" s="28">
        <v>0</v>
      </c>
      <c r="BA11" s="26">
        <v>0</v>
      </c>
      <c r="BB11" s="24"/>
      <c r="BC11" s="24"/>
      <c r="BD11" s="24"/>
      <c r="BE11" s="24"/>
      <c r="BF11" s="24"/>
      <c r="BG11" s="24"/>
      <c r="BH11" s="24"/>
      <c r="BI11" s="24"/>
      <c r="BJ11" s="24"/>
      <c r="BK11" s="24"/>
      <c r="BL11" s="24"/>
      <c r="BM11" s="24"/>
      <c r="BN11" s="24"/>
      <c r="BO11" s="24"/>
      <c r="BP11" s="24"/>
      <c r="BQ11" s="24"/>
      <c r="BR11" s="26">
        <v>0</v>
      </c>
      <c r="BS11" s="26">
        <v>0</v>
      </c>
      <c r="BT11" s="26">
        <v>0</v>
      </c>
      <c r="BU11" s="26">
        <v>0</v>
      </c>
      <c r="BV11" s="26">
        <v>0</v>
      </c>
      <c r="BW11" s="26">
        <v>0</v>
      </c>
      <c r="BX11" s="26">
        <v>0</v>
      </c>
      <c r="BY11" s="26">
        <v>0</v>
      </c>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6" t="s">
        <v>139</v>
      </c>
      <c r="DG11" s="26" t="s">
        <v>139</v>
      </c>
      <c r="DH11" s="26" t="s">
        <v>139</v>
      </c>
      <c r="DI11" s="26" t="s">
        <v>139</v>
      </c>
      <c r="DJ11" s="26" t="s">
        <v>139</v>
      </c>
      <c r="DK11" s="26" t="s">
        <v>139</v>
      </c>
      <c r="DL11" s="26" t="s">
        <v>139</v>
      </c>
      <c r="DM11" s="26" t="s">
        <v>139</v>
      </c>
      <c r="DN11" s="26" t="s">
        <v>139</v>
      </c>
      <c r="DO11" s="26" t="s">
        <v>139</v>
      </c>
    </row>
    <row r="12" spans="1:119" ht="20.100000000000001" customHeight="1" x14ac:dyDescent="0.25">
      <c r="A12" s="29" t="str">
        <f t="shared" si="0"/>
        <v>Aangan Trust7</v>
      </c>
      <c r="B12" s="29" t="str">
        <f t="shared" si="1"/>
        <v>Aangan Trust</v>
      </c>
      <c r="C12" s="29">
        <f t="shared" si="2"/>
        <v>7</v>
      </c>
      <c r="D12" s="30" t="str">
        <f t="shared" si="3"/>
        <v>South Asia</v>
      </c>
      <c r="E12" s="30" t="str">
        <f t="shared" si="4"/>
        <v>India</v>
      </c>
      <c r="F12" s="31">
        <f t="shared" si="5"/>
        <v>4</v>
      </c>
      <c r="G12" s="31">
        <f t="shared" si="6"/>
        <v>3</v>
      </c>
      <c r="H12" s="31">
        <f t="shared" si="7"/>
        <v>3</v>
      </c>
      <c r="I12" s="31">
        <f t="shared" si="8"/>
        <v>4</v>
      </c>
      <c r="J12" s="31">
        <f t="shared" si="9"/>
        <v>4</v>
      </c>
      <c r="K12" s="31">
        <f t="shared" si="10"/>
        <v>3</v>
      </c>
      <c r="L12" s="31">
        <f t="shared" si="11"/>
        <v>6</v>
      </c>
      <c r="M12" s="31">
        <f t="shared" si="12"/>
        <v>5</v>
      </c>
      <c r="N12" s="31">
        <f t="shared" si="13"/>
        <v>4</v>
      </c>
      <c r="O12" s="26" t="s">
        <v>233</v>
      </c>
      <c r="P12" s="26" t="s">
        <v>108</v>
      </c>
      <c r="Q12" s="27">
        <v>40315</v>
      </c>
      <c r="R12" s="24"/>
      <c r="S12" s="26" t="s">
        <v>234</v>
      </c>
      <c r="T12" s="26" t="s">
        <v>224</v>
      </c>
      <c r="U12" s="26" t="s">
        <v>168</v>
      </c>
      <c r="V12" s="26" t="s">
        <v>225</v>
      </c>
      <c r="W12" s="26" t="s">
        <v>226</v>
      </c>
      <c r="X12" s="24"/>
      <c r="Y12" s="26" t="s">
        <v>227</v>
      </c>
      <c r="Z12" s="24"/>
      <c r="AA12" s="24"/>
      <c r="AB12" s="26" t="s">
        <v>117</v>
      </c>
      <c r="AC12" s="28">
        <v>17000</v>
      </c>
      <c r="AD12" s="24"/>
      <c r="AE12" s="24"/>
      <c r="AF12" s="26" t="s">
        <v>139</v>
      </c>
      <c r="AG12" s="26" t="s">
        <v>229</v>
      </c>
      <c r="AH12" s="26" t="s">
        <v>235</v>
      </c>
      <c r="AI12" s="28">
        <v>17000</v>
      </c>
      <c r="AJ12" s="24"/>
      <c r="AK12" s="26" t="s">
        <v>236</v>
      </c>
      <c r="AL12" s="26" t="s">
        <v>237</v>
      </c>
      <c r="AM12" s="26" t="s">
        <v>238</v>
      </c>
      <c r="AN12" s="26" t="s">
        <v>239</v>
      </c>
      <c r="AO12" s="24"/>
      <c r="AP12" s="24"/>
      <c r="AQ12" s="24"/>
      <c r="AR12" s="24"/>
      <c r="AS12" s="26" t="s">
        <v>240</v>
      </c>
      <c r="AT12" s="24"/>
      <c r="AU12" s="24"/>
      <c r="AV12" s="24"/>
      <c r="AW12" s="28">
        <v>192889</v>
      </c>
      <c r="AX12" s="26">
        <v>8000</v>
      </c>
      <c r="AY12" s="28">
        <v>1000</v>
      </c>
      <c r="AZ12" s="28">
        <v>800</v>
      </c>
      <c r="BA12" s="26">
        <v>0</v>
      </c>
      <c r="BB12" s="26" t="s">
        <v>241</v>
      </c>
      <c r="BC12" s="24"/>
      <c r="BD12" s="24"/>
      <c r="BE12" s="24"/>
      <c r="BF12" s="24"/>
      <c r="BG12" s="24"/>
      <c r="BH12" s="24"/>
      <c r="BI12" s="24"/>
      <c r="BJ12" s="24"/>
      <c r="BK12" s="24"/>
      <c r="BL12" s="24"/>
      <c r="BM12" s="24"/>
      <c r="BN12" s="24"/>
      <c r="BO12" s="24"/>
      <c r="BP12" s="24"/>
      <c r="BQ12" s="24"/>
      <c r="BR12" s="26">
        <v>4</v>
      </c>
      <c r="BS12" s="26">
        <v>3</v>
      </c>
      <c r="BT12" s="26">
        <v>3</v>
      </c>
      <c r="BU12" s="26">
        <v>4</v>
      </c>
      <c r="BV12" s="26">
        <v>4</v>
      </c>
      <c r="BW12" s="26">
        <v>3</v>
      </c>
      <c r="BX12" s="26">
        <v>6</v>
      </c>
      <c r="BY12" s="26">
        <v>5</v>
      </c>
      <c r="BZ12" s="24"/>
      <c r="CA12" s="24"/>
      <c r="CB12" s="24"/>
      <c r="CC12" s="24"/>
      <c r="CD12" s="24"/>
      <c r="CE12" s="24"/>
      <c r="CF12" s="24"/>
      <c r="CG12" s="24"/>
      <c r="CH12" s="24"/>
      <c r="CI12" s="24"/>
      <c r="CJ12" s="24"/>
      <c r="CK12" s="24"/>
      <c r="CL12" s="24"/>
      <c r="CM12" s="24"/>
      <c r="CN12" s="24"/>
      <c r="CO12" s="24"/>
      <c r="CP12" s="24"/>
      <c r="CQ12" s="24"/>
      <c r="CR12" s="24"/>
      <c r="CS12" s="24"/>
      <c r="CT12" s="24"/>
      <c r="CU12" s="24"/>
      <c r="CV12" s="24"/>
      <c r="CW12" s="24"/>
      <c r="CX12" s="24"/>
      <c r="CY12" s="24"/>
      <c r="CZ12" s="24"/>
      <c r="DA12" s="24"/>
      <c r="DB12" s="24"/>
      <c r="DC12" s="24"/>
      <c r="DD12" s="24"/>
      <c r="DE12" s="24"/>
      <c r="DF12" s="26" t="s">
        <v>139</v>
      </c>
      <c r="DG12" s="26" t="s">
        <v>139</v>
      </c>
      <c r="DH12" s="26" t="s">
        <v>139</v>
      </c>
      <c r="DI12" s="26" t="s">
        <v>139</v>
      </c>
      <c r="DJ12" s="26" t="s">
        <v>139</v>
      </c>
      <c r="DK12" s="26" t="s">
        <v>139</v>
      </c>
      <c r="DL12" s="26" t="s">
        <v>139</v>
      </c>
      <c r="DM12" s="26" t="s">
        <v>139</v>
      </c>
      <c r="DN12" s="26" t="s">
        <v>139</v>
      </c>
      <c r="DO12" s="26" t="s">
        <v>139</v>
      </c>
    </row>
    <row r="13" spans="1:119" ht="20.100000000000001" customHeight="1" x14ac:dyDescent="0.25">
      <c r="A13" s="29" t="str">
        <f t="shared" si="0"/>
        <v/>
      </c>
      <c r="B13" s="29" t="str">
        <f t="shared" si="1"/>
        <v>Aarohan (Climbing Up)</v>
      </c>
      <c r="C13" s="29">
        <f t="shared" si="2"/>
        <v>0</v>
      </c>
      <c r="D13" s="30" t="str">
        <f t="shared" si="3"/>
        <v>South Asia</v>
      </c>
      <c r="E13" s="30" t="str">
        <f t="shared" si="4"/>
        <v>New Delhi, India</v>
      </c>
      <c r="F13" s="31">
        <f t="shared" si="5"/>
        <v>0</v>
      </c>
      <c r="G13" s="31">
        <f t="shared" si="6"/>
        <v>0</v>
      </c>
      <c r="H13" s="31">
        <f t="shared" si="7"/>
        <v>0</v>
      </c>
      <c r="I13" s="31">
        <f t="shared" si="8"/>
        <v>0</v>
      </c>
      <c r="J13" s="31">
        <f t="shared" si="9"/>
        <v>0</v>
      </c>
      <c r="K13" s="31">
        <f t="shared" si="10"/>
        <v>0</v>
      </c>
      <c r="L13" s="31">
        <f t="shared" si="11"/>
        <v>0</v>
      </c>
      <c r="M13" s="31">
        <f t="shared" si="12"/>
        <v>0</v>
      </c>
      <c r="N13" s="31">
        <f t="shared" si="13"/>
        <v>0</v>
      </c>
      <c r="O13" s="26" t="s">
        <v>15734</v>
      </c>
      <c r="P13" s="26" t="s">
        <v>108</v>
      </c>
      <c r="Q13" s="27">
        <v>43270</v>
      </c>
      <c r="R13" s="24"/>
      <c r="S13" s="24"/>
      <c r="T13" s="26" t="s">
        <v>111</v>
      </c>
      <c r="U13" s="24"/>
      <c r="V13" s="26" t="s">
        <v>225</v>
      </c>
      <c r="W13" s="26" t="s">
        <v>226</v>
      </c>
      <c r="X13" s="26" t="s">
        <v>245</v>
      </c>
      <c r="Y13" s="26" t="s">
        <v>246</v>
      </c>
      <c r="Z13" s="26" t="s">
        <v>247</v>
      </c>
      <c r="AA13" s="24"/>
      <c r="AB13" s="26" t="s">
        <v>15733</v>
      </c>
      <c r="AC13" s="28">
        <v>5000</v>
      </c>
      <c r="AD13" s="26" t="s">
        <v>248</v>
      </c>
      <c r="AE13" s="26" t="s">
        <v>249</v>
      </c>
      <c r="AF13" s="26" t="s">
        <v>120</v>
      </c>
      <c r="AG13" s="26" t="s">
        <v>207</v>
      </c>
      <c r="AH13" s="24"/>
      <c r="AI13" s="28">
        <v>5000</v>
      </c>
      <c r="AJ13" s="24"/>
      <c r="AK13" s="24"/>
      <c r="AL13" s="24"/>
      <c r="AM13" s="24"/>
      <c r="AN13" s="24"/>
      <c r="AO13" s="24"/>
      <c r="AP13" s="24"/>
      <c r="AQ13" s="24"/>
      <c r="AR13" s="24"/>
      <c r="AS13" s="24"/>
      <c r="AT13" s="24"/>
      <c r="AU13" s="24"/>
      <c r="AV13" s="24"/>
      <c r="AW13" s="28">
        <v>0</v>
      </c>
      <c r="AX13" s="26">
        <v>0</v>
      </c>
      <c r="AY13" s="28">
        <v>0</v>
      </c>
      <c r="AZ13" s="28">
        <v>0</v>
      </c>
      <c r="BA13" s="26">
        <v>0</v>
      </c>
      <c r="BB13" s="24"/>
      <c r="BC13" s="26" t="s">
        <v>256</v>
      </c>
      <c r="BD13" s="24"/>
      <c r="BE13" s="24"/>
      <c r="BF13" s="24"/>
      <c r="BG13" s="24"/>
      <c r="BH13" s="24"/>
      <c r="BI13" s="24"/>
      <c r="BJ13" s="24"/>
      <c r="BK13" s="24"/>
      <c r="BL13" s="24"/>
      <c r="BM13" s="24"/>
      <c r="BN13" s="24"/>
      <c r="BO13" s="24"/>
      <c r="BP13" s="24"/>
      <c r="BQ13" s="24"/>
      <c r="BR13" s="26">
        <v>0</v>
      </c>
      <c r="BS13" s="26">
        <v>0</v>
      </c>
      <c r="BT13" s="26">
        <v>0</v>
      </c>
      <c r="BU13" s="26">
        <v>0</v>
      </c>
      <c r="BV13" s="26">
        <v>0</v>
      </c>
      <c r="BW13" s="26">
        <v>0</v>
      </c>
      <c r="BX13" s="26">
        <v>0</v>
      </c>
      <c r="BY13" s="26">
        <v>0</v>
      </c>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6" t="s">
        <v>139</v>
      </c>
      <c r="DG13" s="26" t="s">
        <v>139</v>
      </c>
      <c r="DH13" s="26" t="s">
        <v>139</v>
      </c>
      <c r="DI13" s="26" t="s">
        <v>139</v>
      </c>
      <c r="DJ13" s="26" t="s">
        <v>139</v>
      </c>
      <c r="DK13" s="26" t="s">
        <v>139</v>
      </c>
      <c r="DL13" s="26" t="s">
        <v>139</v>
      </c>
      <c r="DM13" s="26" t="s">
        <v>139</v>
      </c>
      <c r="DN13" s="26" t="s">
        <v>139</v>
      </c>
      <c r="DO13" s="26" t="s">
        <v>139</v>
      </c>
    </row>
    <row r="14" spans="1:119" ht="20.100000000000001" customHeight="1" x14ac:dyDescent="0.25">
      <c r="A14" s="29" t="str">
        <f t="shared" si="0"/>
        <v/>
      </c>
      <c r="B14" s="29" t="str">
        <f t="shared" si="1"/>
        <v>Aarohan (Climbing Up)</v>
      </c>
      <c r="C14" s="29">
        <f t="shared" si="2"/>
        <v>0</v>
      </c>
      <c r="D14" s="30" t="str">
        <f t="shared" si="3"/>
        <v>South Asia</v>
      </c>
      <c r="E14" s="30" t="str">
        <f t="shared" si="4"/>
        <v>New Delhi, India</v>
      </c>
      <c r="F14" s="31">
        <f t="shared" si="5"/>
        <v>0</v>
      </c>
      <c r="G14" s="31">
        <f t="shared" si="6"/>
        <v>0</v>
      </c>
      <c r="H14" s="31">
        <f t="shared" si="7"/>
        <v>0</v>
      </c>
      <c r="I14" s="31">
        <f t="shared" si="8"/>
        <v>0</v>
      </c>
      <c r="J14" s="31">
        <f t="shared" si="9"/>
        <v>0</v>
      </c>
      <c r="K14" s="31">
        <f t="shared" si="10"/>
        <v>0</v>
      </c>
      <c r="L14" s="31">
        <f t="shared" si="11"/>
        <v>0</v>
      </c>
      <c r="M14" s="31">
        <f t="shared" si="12"/>
        <v>0</v>
      </c>
      <c r="N14" s="31">
        <f t="shared" si="13"/>
        <v>0</v>
      </c>
      <c r="O14" s="26" t="s">
        <v>15735</v>
      </c>
      <c r="P14" s="26" t="s">
        <v>108</v>
      </c>
      <c r="Q14" s="27">
        <v>43217</v>
      </c>
      <c r="R14" s="24"/>
      <c r="S14" s="24"/>
      <c r="T14" s="26" t="s">
        <v>111</v>
      </c>
      <c r="U14" s="24"/>
      <c r="V14" s="26" t="s">
        <v>225</v>
      </c>
      <c r="W14" s="26" t="s">
        <v>226</v>
      </c>
      <c r="X14" s="26" t="s">
        <v>245</v>
      </c>
      <c r="Y14" s="26" t="s">
        <v>246</v>
      </c>
      <c r="Z14" s="26" t="s">
        <v>247</v>
      </c>
      <c r="AA14" s="24"/>
      <c r="AB14" s="26" t="s">
        <v>15736</v>
      </c>
      <c r="AC14" s="28">
        <v>2000</v>
      </c>
      <c r="AD14" s="26" t="s">
        <v>248</v>
      </c>
      <c r="AE14" s="26" t="s">
        <v>249</v>
      </c>
      <c r="AF14" s="26" t="s">
        <v>120</v>
      </c>
      <c r="AG14" s="26" t="s">
        <v>207</v>
      </c>
      <c r="AH14" s="24"/>
      <c r="AI14" s="28">
        <v>2000</v>
      </c>
      <c r="AJ14" s="24"/>
      <c r="AK14" s="24"/>
      <c r="AL14" s="24"/>
      <c r="AM14" s="24"/>
      <c r="AN14" s="24"/>
      <c r="AO14" s="24"/>
      <c r="AP14" s="24"/>
      <c r="AQ14" s="24"/>
      <c r="AR14" s="24"/>
      <c r="AS14" s="24"/>
      <c r="AT14" s="24"/>
      <c r="AU14" s="24"/>
      <c r="AV14" s="24"/>
      <c r="AW14" s="28">
        <v>0</v>
      </c>
      <c r="AX14" s="26">
        <v>0</v>
      </c>
      <c r="AY14" s="28">
        <v>0</v>
      </c>
      <c r="AZ14" s="28">
        <v>0</v>
      </c>
      <c r="BA14" s="26">
        <v>0</v>
      </c>
      <c r="BB14" s="24"/>
      <c r="BC14" s="26" t="s">
        <v>256</v>
      </c>
      <c r="BD14" s="24"/>
      <c r="BE14" s="24"/>
      <c r="BF14" s="24"/>
      <c r="BG14" s="24"/>
      <c r="BH14" s="24"/>
      <c r="BI14" s="24"/>
      <c r="BJ14" s="24"/>
      <c r="BK14" s="24"/>
      <c r="BL14" s="24"/>
      <c r="BM14" s="24"/>
      <c r="BN14" s="24"/>
      <c r="BO14" s="24"/>
      <c r="BP14" s="24"/>
      <c r="BQ14" s="24"/>
      <c r="BR14" s="26">
        <v>0</v>
      </c>
      <c r="BS14" s="26">
        <v>0</v>
      </c>
      <c r="BT14" s="26">
        <v>0</v>
      </c>
      <c r="BU14" s="26">
        <v>0</v>
      </c>
      <c r="BV14" s="26">
        <v>0</v>
      </c>
      <c r="BW14" s="26">
        <v>0</v>
      </c>
      <c r="BX14" s="26">
        <v>0</v>
      </c>
      <c r="BY14" s="26">
        <v>0</v>
      </c>
      <c r="BZ14" s="24"/>
      <c r="CA14" s="24"/>
      <c r="CB14" s="24"/>
      <c r="CC14" s="24"/>
      <c r="CD14" s="24"/>
      <c r="CE14" s="24"/>
      <c r="CF14" s="24"/>
      <c r="CG14" s="24"/>
      <c r="CH14" s="24"/>
      <c r="CI14" s="24"/>
      <c r="CJ14" s="24"/>
      <c r="CK14" s="24"/>
      <c r="CL14" s="24"/>
      <c r="CM14" s="24"/>
      <c r="CN14" s="24"/>
      <c r="CO14" s="24"/>
      <c r="CP14" s="24"/>
      <c r="CQ14" s="24"/>
      <c r="CR14" s="24"/>
      <c r="CS14" s="24"/>
      <c r="CT14" s="24"/>
      <c r="CU14" s="24"/>
      <c r="CV14" s="24"/>
      <c r="CW14" s="24"/>
      <c r="CX14" s="24"/>
      <c r="CY14" s="24"/>
      <c r="CZ14" s="24"/>
      <c r="DA14" s="24"/>
      <c r="DB14" s="24"/>
      <c r="DC14" s="24"/>
      <c r="DD14" s="24"/>
      <c r="DE14" s="24"/>
      <c r="DF14" s="26" t="s">
        <v>139</v>
      </c>
      <c r="DG14" s="26" t="s">
        <v>139</v>
      </c>
      <c r="DH14" s="26" t="s">
        <v>139</v>
      </c>
      <c r="DI14" s="26" t="s">
        <v>139</v>
      </c>
      <c r="DJ14" s="26" t="s">
        <v>139</v>
      </c>
      <c r="DK14" s="26" t="s">
        <v>139</v>
      </c>
      <c r="DL14" s="26" t="s">
        <v>139</v>
      </c>
      <c r="DM14" s="26" t="s">
        <v>139</v>
      </c>
      <c r="DN14" s="26" t="s">
        <v>139</v>
      </c>
      <c r="DO14" s="26" t="s">
        <v>139</v>
      </c>
    </row>
    <row r="15" spans="1:119" ht="20.100000000000001" customHeight="1" x14ac:dyDescent="0.25">
      <c r="A15" s="29" t="str">
        <f t="shared" si="0"/>
        <v>Aarohan (Climbing Up)6</v>
      </c>
      <c r="B15" s="29" t="str">
        <f t="shared" si="1"/>
        <v>Aarohan (Climbing Up)</v>
      </c>
      <c r="C15" s="29">
        <f t="shared" si="2"/>
        <v>6</v>
      </c>
      <c r="D15" s="30" t="str">
        <f t="shared" si="3"/>
        <v>South Asia</v>
      </c>
      <c r="E15" s="30" t="str">
        <f t="shared" si="4"/>
        <v>New Delhi, India</v>
      </c>
      <c r="F15" s="31">
        <f t="shared" si="5"/>
        <v>3</v>
      </c>
      <c r="G15" s="31">
        <f t="shared" si="6"/>
        <v>2</v>
      </c>
      <c r="H15" s="31">
        <f t="shared" si="7"/>
        <v>3</v>
      </c>
      <c r="I15" s="31">
        <f t="shared" si="8"/>
        <v>3</v>
      </c>
      <c r="J15" s="31">
        <f t="shared" si="9"/>
        <v>3</v>
      </c>
      <c r="K15" s="31">
        <f t="shared" si="10"/>
        <v>3</v>
      </c>
      <c r="L15" s="31">
        <f t="shared" si="11"/>
        <v>2</v>
      </c>
      <c r="M15" s="31">
        <f t="shared" si="12"/>
        <v>4</v>
      </c>
      <c r="N15" s="31">
        <f t="shared" si="13"/>
        <v>2.9</v>
      </c>
      <c r="O15" s="26" t="s">
        <v>242</v>
      </c>
      <c r="P15" s="26" t="s">
        <v>108</v>
      </c>
      <c r="Q15" s="27">
        <v>43214</v>
      </c>
      <c r="R15" s="26" t="s">
        <v>166</v>
      </c>
      <c r="S15" s="26" t="s">
        <v>244</v>
      </c>
      <c r="T15" s="26" t="s">
        <v>111</v>
      </c>
      <c r="U15" s="24"/>
      <c r="V15" s="26" t="s">
        <v>225</v>
      </c>
      <c r="W15" s="26" t="s">
        <v>226</v>
      </c>
      <c r="X15" s="26" t="s">
        <v>245</v>
      </c>
      <c r="Y15" s="26" t="s">
        <v>246</v>
      </c>
      <c r="Z15" s="26" t="s">
        <v>247</v>
      </c>
      <c r="AA15" s="24"/>
      <c r="AB15" s="26" t="s">
        <v>117</v>
      </c>
      <c r="AC15" s="28">
        <v>12000</v>
      </c>
      <c r="AD15" s="26" t="s">
        <v>248</v>
      </c>
      <c r="AE15" s="26" t="s">
        <v>249</v>
      </c>
      <c r="AF15" s="26" t="s">
        <v>120</v>
      </c>
      <c r="AG15" s="26" t="s">
        <v>207</v>
      </c>
      <c r="AH15" s="26" t="s">
        <v>250</v>
      </c>
      <c r="AI15" s="28">
        <v>12000</v>
      </c>
      <c r="AJ15" s="26" t="s">
        <v>251</v>
      </c>
      <c r="AK15" s="26" t="s">
        <v>252</v>
      </c>
      <c r="AL15" s="26" t="s">
        <v>253</v>
      </c>
      <c r="AM15" s="24"/>
      <c r="AN15" s="24"/>
      <c r="AO15" s="24"/>
      <c r="AP15" s="24"/>
      <c r="AQ15" s="24"/>
      <c r="AR15" s="26" t="s">
        <v>254</v>
      </c>
      <c r="AS15" s="26" t="s">
        <v>255</v>
      </c>
      <c r="AT15" s="24"/>
      <c r="AU15" s="24"/>
      <c r="AV15" s="24"/>
      <c r="AW15" s="28">
        <v>174712</v>
      </c>
      <c r="AX15" s="26">
        <v>3170</v>
      </c>
      <c r="AY15" s="28">
        <v>90</v>
      </c>
      <c r="AZ15" s="28">
        <v>325</v>
      </c>
      <c r="BA15" s="26">
        <v>430</v>
      </c>
      <c r="BB15" s="24"/>
      <c r="BC15" s="26" t="s">
        <v>256</v>
      </c>
      <c r="BD15" s="26" t="s">
        <v>125</v>
      </c>
      <c r="BE15" s="24"/>
      <c r="BF15" s="26" t="s">
        <v>257</v>
      </c>
      <c r="BG15" s="26" t="s">
        <v>226</v>
      </c>
      <c r="BH15" s="26" t="s">
        <v>258</v>
      </c>
      <c r="BI15" s="26" t="s">
        <v>226</v>
      </c>
      <c r="BJ15" s="26" t="s">
        <v>259</v>
      </c>
      <c r="BK15" s="26" t="s">
        <v>226</v>
      </c>
      <c r="BL15" s="26" t="s">
        <v>260</v>
      </c>
      <c r="BM15" s="26" t="s">
        <v>261</v>
      </c>
      <c r="BN15" s="26" t="s">
        <v>262</v>
      </c>
      <c r="BO15" s="26" t="s">
        <v>226</v>
      </c>
      <c r="BP15" s="24"/>
      <c r="BQ15" s="24"/>
      <c r="BR15" s="26">
        <v>0</v>
      </c>
      <c r="BS15" s="26">
        <v>0</v>
      </c>
      <c r="BT15" s="26">
        <v>0</v>
      </c>
      <c r="BU15" s="26">
        <v>0</v>
      </c>
      <c r="BV15" s="26">
        <v>0</v>
      </c>
      <c r="BW15" s="26">
        <v>0</v>
      </c>
      <c r="BX15" s="26">
        <v>0</v>
      </c>
      <c r="BY15" s="26">
        <v>0</v>
      </c>
      <c r="BZ15" s="26" t="s">
        <v>134</v>
      </c>
      <c r="CA15" s="26" t="s">
        <v>136</v>
      </c>
      <c r="CB15" s="26" t="s">
        <v>136</v>
      </c>
      <c r="CC15" s="26" t="s">
        <v>136</v>
      </c>
      <c r="CD15" s="26" t="s">
        <v>135</v>
      </c>
      <c r="CE15" s="26" t="s">
        <v>135</v>
      </c>
      <c r="CF15" s="26" t="s">
        <v>135</v>
      </c>
      <c r="CG15" s="26" t="s">
        <v>134</v>
      </c>
      <c r="CH15" s="26" t="s">
        <v>136</v>
      </c>
      <c r="CI15" s="26" t="s">
        <v>134</v>
      </c>
      <c r="CJ15" s="26" t="s">
        <v>136</v>
      </c>
      <c r="CK15" s="26" t="s">
        <v>135</v>
      </c>
      <c r="CL15" s="26" t="s">
        <v>136</v>
      </c>
      <c r="CM15" s="26" t="s">
        <v>136</v>
      </c>
      <c r="CN15" s="26" t="s">
        <v>136</v>
      </c>
      <c r="CO15" s="26" t="s">
        <v>136</v>
      </c>
      <c r="CP15" s="26" t="s">
        <v>136</v>
      </c>
      <c r="CQ15" s="26" t="s">
        <v>137</v>
      </c>
      <c r="CR15" s="26" t="s">
        <v>134</v>
      </c>
      <c r="CS15" s="26" t="s">
        <v>134</v>
      </c>
      <c r="CT15" s="26" t="s">
        <v>136</v>
      </c>
      <c r="CU15" s="26" t="s">
        <v>135</v>
      </c>
      <c r="CV15" s="26" t="s">
        <v>136</v>
      </c>
      <c r="CW15" s="26" t="s">
        <v>136</v>
      </c>
      <c r="CX15" s="26" t="s">
        <v>135</v>
      </c>
      <c r="CY15" s="26" t="s">
        <v>135</v>
      </c>
      <c r="CZ15" s="26" t="s">
        <v>136</v>
      </c>
      <c r="DA15" s="26" t="s">
        <v>135</v>
      </c>
      <c r="DB15" s="26" t="s">
        <v>138</v>
      </c>
      <c r="DC15" s="26" t="s">
        <v>136</v>
      </c>
      <c r="DD15" s="26" t="s">
        <v>138</v>
      </c>
      <c r="DE15" s="26" t="s">
        <v>134</v>
      </c>
      <c r="DF15" s="26" t="s">
        <v>120</v>
      </c>
      <c r="DG15" s="26" t="s">
        <v>120</v>
      </c>
      <c r="DH15" s="26" t="s">
        <v>139</v>
      </c>
      <c r="DI15" s="26" t="s">
        <v>120</v>
      </c>
      <c r="DJ15" s="26" t="s">
        <v>139</v>
      </c>
      <c r="DK15" s="26" t="s">
        <v>139</v>
      </c>
      <c r="DL15" s="26" t="s">
        <v>139</v>
      </c>
      <c r="DM15" s="26" t="s">
        <v>139</v>
      </c>
      <c r="DN15" s="26" t="s">
        <v>139</v>
      </c>
      <c r="DO15" s="26" t="s">
        <v>139</v>
      </c>
    </row>
    <row r="16" spans="1:119" ht="20.100000000000001" customHeight="1" x14ac:dyDescent="0.25">
      <c r="A16" s="29" t="str">
        <f t="shared" si="0"/>
        <v>Aarohan (Climbing Up)5</v>
      </c>
      <c r="B16" s="29" t="str">
        <f t="shared" si="1"/>
        <v>Aarohan (Climbing Up)</v>
      </c>
      <c r="C16" s="29">
        <f t="shared" si="2"/>
        <v>5</v>
      </c>
      <c r="D16" s="30" t="str">
        <f t="shared" si="3"/>
        <v>South Asia</v>
      </c>
      <c r="E16" s="30" t="str">
        <f t="shared" si="4"/>
        <v>New Delhi, India</v>
      </c>
      <c r="F16" s="31">
        <f t="shared" si="5"/>
        <v>3</v>
      </c>
      <c r="G16" s="31">
        <f t="shared" si="6"/>
        <v>2</v>
      </c>
      <c r="H16" s="31">
        <f t="shared" si="7"/>
        <v>3</v>
      </c>
      <c r="I16" s="31">
        <f t="shared" si="8"/>
        <v>3</v>
      </c>
      <c r="J16" s="31">
        <f t="shared" si="9"/>
        <v>3</v>
      </c>
      <c r="K16" s="31">
        <f t="shared" si="10"/>
        <v>3</v>
      </c>
      <c r="L16" s="31">
        <f t="shared" si="11"/>
        <v>2</v>
      </c>
      <c r="M16" s="31">
        <f t="shared" si="12"/>
        <v>3</v>
      </c>
      <c r="N16" s="31">
        <f t="shared" si="13"/>
        <v>2.8</v>
      </c>
      <c r="O16" s="26" t="s">
        <v>263</v>
      </c>
      <c r="P16" s="26" t="s">
        <v>108</v>
      </c>
      <c r="Q16" s="27">
        <v>42858</v>
      </c>
      <c r="R16" s="26" t="s">
        <v>166</v>
      </c>
      <c r="S16" s="26" t="s">
        <v>167</v>
      </c>
      <c r="T16" s="26" t="s">
        <v>142</v>
      </c>
      <c r="U16" s="26" t="s">
        <v>112</v>
      </c>
      <c r="V16" s="26" t="s">
        <v>225</v>
      </c>
      <c r="W16" s="26" t="s">
        <v>226</v>
      </c>
      <c r="X16" s="26" t="s">
        <v>245</v>
      </c>
      <c r="Y16" s="26" t="s">
        <v>246</v>
      </c>
      <c r="Z16" s="26" t="s">
        <v>247</v>
      </c>
      <c r="AA16" s="24"/>
      <c r="AB16" s="26" t="s">
        <v>117</v>
      </c>
      <c r="AC16" s="28">
        <v>5000</v>
      </c>
      <c r="AD16" s="26" t="s">
        <v>248</v>
      </c>
      <c r="AE16" s="26" t="s">
        <v>249</v>
      </c>
      <c r="AF16" s="26" t="s">
        <v>120</v>
      </c>
      <c r="AG16" s="26" t="s">
        <v>207</v>
      </c>
      <c r="AH16" s="26" t="s">
        <v>176</v>
      </c>
      <c r="AI16" s="28">
        <v>5000</v>
      </c>
      <c r="AJ16" s="26" t="s">
        <v>251</v>
      </c>
      <c r="AK16" s="26" t="s">
        <v>252</v>
      </c>
      <c r="AL16" s="26" t="s">
        <v>253</v>
      </c>
      <c r="AM16" s="24"/>
      <c r="AN16" s="24"/>
      <c r="AO16" s="24"/>
      <c r="AP16" s="24"/>
      <c r="AQ16" s="26" t="s">
        <v>264</v>
      </c>
      <c r="AR16" s="24"/>
      <c r="AS16" s="24"/>
      <c r="AT16" s="24"/>
      <c r="AU16" s="26" t="s">
        <v>265</v>
      </c>
      <c r="AV16" s="24"/>
      <c r="AW16" s="28">
        <v>204741</v>
      </c>
      <c r="AX16" s="26">
        <v>1950</v>
      </c>
      <c r="AY16" s="28">
        <v>98</v>
      </c>
      <c r="AZ16" s="28">
        <v>545</v>
      </c>
      <c r="BA16" s="26">
        <v>611</v>
      </c>
      <c r="BB16" s="24"/>
      <c r="BC16" s="26" t="s">
        <v>256</v>
      </c>
      <c r="BD16" s="26" t="s">
        <v>125</v>
      </c>
      <c r="BE16" s="24"/>
      <c r="BF16" s="26" t="s">
        <v>266</v>
      </c>
      <c r="BG16" s="26" t="s">
        <v>191</v>
      </c>
      <c r="BH16" s="26" t="s">
        <v>259</v>
      </c>
      <c r="BI16" s="26" t="s">
        <v>226</v>
      </c>
      <c r="BJ16" s="26" t="s">
        <v>267</v>
      </c>
      <c r="BK16" s="26" t="s">
        <v>226</v>
      </c>
      <c r="BL16" s="24"/>
      <c r="BM16" s="24"/>
      <c r="BN16" s="24"/>
      <c r="BO16" s="24"/>
      <c r="BP16" s="24"/>
      <c r="BQ16" s="24"/>
      <c r="BR16" s="26">
        <v>0</v>
      </c>
      <c r="BS16" s="26">
        <v>0</v>
      </c>
      <c r="BT16" s="26">
        <v>0</v>
      </c>
      <c r="BU16" s="26">
        <v>0</v>
      </c>
      <c r="BV16" s="26">
        <v>0</v>
      </c>
      <c r="BW16" s="26">
        <v>0</v>
      </c>
      <c r="BX16" s="26">
        <v>0</v>
      </c>
      <c r="BY16" s="26">
        <v>0</v>
      </c>
      <c r="BZ16" s="26" t="s">
        <v>134</v>
      </c>
      <c r="CA16" s="26" t="s">
        <v>136</v>
      </c>
      <c r="CB16" s="26" t="s">
        <v>136</v>
      </c>
      <c r="CC16" s="26" t="s">
        <v>136</v>
      </c>
      <c r="CD16" s="26" t="s">
        <v>135</v>
      </c>
      <c r="CE16" s="26" t="s">
        <v>135</v>
      </c>
      <c r="CF16" s="26" t="s">
        <v>135</v>
      </c>
      <c r="CG16" s="26" t="s">
        <v>134</v>
      </c>
      <c r="CH16" s="26" t="s">
        <v>136</v>
      </c>
      <c r="CI16" s="26" t="s">
        <v>134</v>
      </c>
      <c r="CJ16" s="26" t="s">
        <v>136</v>
      </c>
      <c r="CK16" s="26" t="s">
        <v>136</v>
      </c>
      <c r="CL16" s="26" t="s">
        <v>136</v>
      </c>
      <c r="CM16" s="26" t="s">
        <v>136</v>
      </c>
      <c r="CN16" s="26" t="s">
        <v>136</v>
      </c>
      <c r="CO16" s="26" t="s">
        <v>136</v>
      </c>
      <c r="CP16" s="26" t="s">
        <v>136</v>
      </c>
      <c r="CQ16" s="26" t="s">
        <v>137</v>
      </c>
      <c r="CR16" s="26" t="s">
        <v>134</v>
      </c>
      <c r="CS16" s="26" t="s">
        <v>134</v>
      </c>
      <c r="CT16" s="26" t="s">
        <v>136</v>
      </c>
      <c r="CU16" s="26" t="s">
        <v>135</v>
      </c>
      <c r="CV16" s="26" t="s">
        <v>136</v>
      </c>
      <c r="CW16" s="26" t="s">
        <v>136</v>
      </c>
      <c r="CX16" s="26" t="s">
        <v>135</v>
      </c>
      <c r="CY16" s="26" t="s">
        <v>135</v>
      </c>
      <c r="CZ16" s="26" t="s">
        <v>136</v>
      </c>
      <c r="DA16" s="26" t="s">
        <v>135</v>
      </c>
      <c r="DB16" s="26" t="s">
        <v>137</v>
      </c>
      <c r="DC16" s="26" t="s">
        <v>135</v>
      </c>
      <c r="DD16" s="26" t="s">
        <v>138</v>
      </c>
      <c r="DE16" s="26" t="s">
        <v>134</v>
      </c>
      <c r="DF16" s="26" t="s">
        <v>120</v>
      </c>
      <c r="DG16" s="26" t="s">
        <v>120</v>
      </c>
      <c r="DH16" s="26" t="s">
        <v>139</v>
      </c>
      <c r="DI16" s="26" t="s">
        <v>120</v>
      </c>
      <c r="DJ16" s="26" t="s">
        <v>139</v>
      </c>
      <c r="DK16" s="26" t="s">
        <v>139</v>
      </c>
      <c r="DL16" s="26" t="s">
        <v>139</v>
      </c>
      <c r="DM16" s="26" t="s">
        <v>139</v>
      </c>
      <c r="DN16" s="26" t="s">
        <v>139</v>
      </c>
      <c r="DO16" s="26" t="s">
        <v>139</v>
      </c>
    </row>
    <row r="17" spans="1:119" ht="20.100000000000001" customHeight="1" x14ac:dyDescent="0.25">
      <c r="A17" s="29" t="str">
        <f t="shared" si="0"/>
        <v>Aarohan (Climbing Up)4</v>
      </c>
      <c r="B17" s="29" t="str">
        <f t="shared" si="1"/>
        <v>Aarohan (Climbing Up)</v>
      </c>
      <c r="C17" s="29">
        <f t="shared" si="2"/>
        <v>4</v>
      </c>
      <c r="D17" s="30" t="str">
        <f t="shared" si="3"/>
        <v>South Asia</v>
      </c>
      <c r="E17" s="30" t="str">
        <f t="shared" si="4"/>
        <v>New Delhi, India</v>
      </c>
      <c r="F17" s="31">
        <f t="shared" si="5"/>
        <v>3</v>
      </c>
      <c r="G17" s="31">
        <f t="shared" si="6"/>
        <v>3</v>
      </c>
      <c r="H17" s="31">
        <f t="shared" si="7"/>
        <v>3</v>
      </c>
      <c r="I17" s="31">
        <f t="shared" si="8"/>
        <v>3</v>
      </c>
      <c r="J17" s="31">
        <f t="shared" si="9"/>
        <v>4</v>
      </c>
      <c r="K17" s="31">
        <f t="shared" si="10"/>
        <v>3</v>
      </c>
      <c r="L17" s="31">
        <f t="shared" si="11"/>
        <v>3</v>
      </c>
      <c r="M17" s="31">
        <f t="shared" si="12"/>
        <v>3</v>
      </c>
      <c r="N17" s="31">
        <f t="shared" si="13"/>
        <v>3.1</v>
      </c>
      <c r="O17" s="26" t="s">
        <v>268</v>
      </c>
      <c r="P17" s="26" t="s">
        <v>108</v>
      </c>
      <c r="Q17" s="27">
        <v>42502</v>
      </c>
      <c r="R17" s="26" t="s">
        <v>166</v>
      </c>
      <c r="S17" s="26" t="s">
        <v>184</v>
      </c>
      <c r="T17" s="26" t="s">
        <v>157</v>
      </c>
      <c r="U17" s="26" t="s">
        <v>112</v>
      </c>
      <c r="V17" s="26" t="s">
        <v>225</v>
      </c>
      <c r="W17" s="26" t="s">
        <v>226</v>
      </c>
      <c r="X17" s="26" t="s">
        <v>245</v>
      </c>
      <c r="Y17" s="26" t="s">
        <v>246</v>
      </c>
      <c r="Z17" s="26" t="s">
        <v>247</v>
      </c>
      <c r="AA17" s="24"/>
      <c r="AB17" s="26" t="s">
        <v>117</v>
      </c>
      <c r="AC17" s="28">
        <v>5000</v>
      </c>
      <c r="AD17" s="26" t="s">
        <v>248</v>
      </c>
      <c r="AE17" s="26" t="s">
        <v>249</v>
      </c>
      <c r="AF17" s="26" t="s">
        <v>120</v>
      </c>
      <c r="AG17" s="26" t="s">
        <v>207</v>
      </c>
      <c r="AH17" s="26" t="s">
        <v>185</v>
      </c>
      <c r="AI17" s="28">
        <v>5000</v>
      </c>
      <c r="AJ17" s="26" t="s">
        <v>251</v>
      </c>
      <c r="AK17" s="26" t="s">
        <v>252</v>
      </c>
      <c r="AL17" s="26" t="s">
        <v>253</v>
      </c>
      <c r="AM17" s="24"/>
      <c r="AN17" s="24"/>
      <c r="AO17" s="24"/>
      <c r="AP17" s="24"/>
      <c r="AQ17" s="26" t="s">
        <v>269</v>
      </c>
      <c r="AR17" s="24"/>
      <c r="AS17" s="24"/>
      <c r="AT17" s="24"/>
      <c r="AU17" s="24"/>
      <c r="AV17" s="24"/>
      <c r="AW17" s="28">
        <v>125000</v>
      </c>
      <c r="AX17" s="26">
        <v>1525</v>
      </c>
      <c r="AY17" s="28">
        <v>100</v>
      </c>
      <c r="AZ17" s="28">
        <v>100</v>
      </c>
      <c r="BA17" s="26">
        <v>0</v>
      </c>
      <c r="BB17" s="26" t="s">
        <v>148</v>
      </c>
      <c r="BC17" s="26" t="s">
        <v>256</v>
      </c>
      <c r="BD17" s="26" t="s">
        <v>125</v>
      </c>
      <c r="BE17" s="24"/>
      <c r="BF17" s="26" t="s">
        <v>270</v>
      </c>
      <c r="BG17" s="26" t="s">
        <v>271</v>
      </c>
      <c r="BH17" s="26" t="s">
        <v>272</v>
      </c>
      <c r="BI17" s="26" t="s">
        <v>261</v>
      </c>
      <c r="BJ17" s="26" t="s">
        <v>273</v>
      </c>
      <c r="BK17" s="26" t="s">
        <v>261</v>
      </c>
      <c r="BL17" s="26" t="s">
        <v>274</v>
      </c>
      <c r="BM17" s="26" t="s">
        <v>226</v>
      </c>
      <c r="BN17" s="26" t="s">
        <v>275</v>
      </c>
      <c r="BO17" s="26" t="s">
        <v>226</v>
      </c>
      <c r="BP17" s="24"/>
      <c r="BQ17" s="24"/>
      <c r="BR17" s="26">
        <v>3</v>
      </c>
      <c r="BS17" s="26">
        <v>3</v>
      </c>
      <c r="BT17" s="26">
        <v>3</v>
      </c>
      <c r="BU17" s="26">
        <v>3</v>
      </c>
      <c r="BV17" s="26">
        <v>4</v>
      </c>
      <c r="BW17" s="26">
        <v>3</v>
      </c>
      <c r="BX17" s="26">
        <v>3</v>
      </c>
      <c r="BY17" s="26">
        <v>3</v>
      </c>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4"/>
      <c r="DA17" s="24"/>
      <c r="DB17" s="24"/>
      <c r="DC17" s="24"/>
      <c r="DD17" s="24"/>
      <c r="DE17" s="24"/>
      <c r="DF17" s="26" t="s">
        <v>139</v>
      </c>
      <c r="DG17" s="26" t="s">
        <v>120</v>
      </c>
      <c r="DH17" s="26" t="s">
        <v>139</v>
      </c>
      <c r="DI17" s="26" t="s">
        <v>120</v>
      </c>
      <c r="DJ17" s="26" t="s">
        <v>139</v>
      </c>
      <c r="DK17" s="26" t="s">
        <v>139</v>
      </c>
      <c r="DL17" s="26" t="s">
        <v>139</v>
      </c>
      <c r="DM17" s="26" t="s">
        <v>139</v>
      </c>
      <c r="DN17" s="26" t="s">
        <v>139</v>
      </c>
      <c r="DO17" s="26" t="s">
        <v>139</v>
      </c>
    </row>
    <row r="18" spans="1:119" ht="20.100000000000001" customHeight="1" x14ac:dyDescent="0.25">
      <c r="A18" s="29" t="str">
        <f t="shared" si="0"/>
        <v>Aarohan (Climbing Up)3</v>
      </c>
      <c r="B18" s="29" t="str">
        <f t="shared" si="1"/>
        <v>Aarohan (Climbing Up)</v>
      </c>
      <c r="C18" s="29">
        <f t="shared" si="2"/>
        <v>3</v>
      </c>
      <c r="D18" s="30" t="str">
        <f t="shared" si="3"/>
        <v>South Asia</v>
      </c>
      <c r="E18" s="30" t="str">
        <f t="shared" si="4"/>
        <v>New Delhi, India</v>
      </c>
      <c r="F18" s="31">
        <f t="shared" si="5"/>
        <v>4</v>
      </c>
      <c r="G18" s="31">
        <f t="shared" si="6"/>
        <v>3</v>
      </c>
      <c r="H18" s="31">
        <f t="shared" si="7"/>
        <v>3</v>
      </c>
      <c r="I18" s="31">
        <f t="shared" si="8"/>
        <v>4</v>
      </c>
      <c r="J18" s="31">
        <f t="shared" si="9"/>
        <v>3</v>
      </c>
      <c r="K18" s="31">
        <f t="shared" si="10"/>
        <v>4</v>
      </c>
      <c r="L18" s="31">
        <f t="shared" si="11"/>
        <v>4</v>
      </c>
      <c r="M18" s="31">
        <f t="shared" si="12"/>
        <v>4</v>
      </c>
      <c r="N18" s="31">
        <f t="shared" si="13"/>
        <v>3.6</v>
      </c>
      <c r="O18" s="26" t="s">
        <v>276</v>
      </c>
      <c r="P18" s="26" t="s">
        <v>108</v>
      </c>
      <c r="Q18" s="27">
        <v>42129</v>
      </c>
      <c r="R18" s="26" t="s">
        <v>166</v>
      </c>
      <c r="S18" s="26" t="s">
        <v>277</v>
      </c>
      <c r="T18" s="26" t="s">
        <v>278</v>
      </c>
      <c r="U18" s="26" t="s">
        <v>112</v>
      </c>
      <c r="V18" s="26" t="s">
        <v>225</v>
      </c>
      <c r="W18" s="26" t="s">
        <v>226</v>
      </c>
      <c r="X18" s="26" t="s">
        <v>245</v>
      </c>
      <c r="Y18" s="26" t="s">
        <v>246</v>
      </c>
      <c r="Z18" s="26" t="s">
        <v>247</v>
      </c>
      <c r="AA18" s="24"/>
      <c r="AB18" s="26" t="s">
        <v>117</v>
      </c>
      <c r="AC18" s="28">
        <v>6000</v>
      </c>
      <c r="AD18" s="26" t="s">
        <v>248</v>
      </c>
      <c r="AE18" s="26" t="s">
        <v>249</v>
      </c>
      <c r="AF18" s="26" t="s">
        <v>120</v>
      </c>
      <c r="AG18" s="26" t="s">
        <v>207</v>
      </c>
      <c r="AH18" s="26" t="s">
        <v>121</v>
      </c>
      <c r="AI18" s="28">
        <v>6000</v>
      </c>
      <c r="AJ18" s="26" t="s">
        <v>279</v>
      </c>
      <c r="AK18" s="26" t="s">
        <v>252</v>
      </c>
      <c r="AL18" s="26" t="s">
        <v>253</v>
      </c>
      <c r="AM18" s="24"/>
      <c r="AN18" s="24"/>
      <c r="AO18" s="24"/>
      <c r="AP18" s="24"/>
      <c r="AQ18" s="26" t="s">
        <v>280</v>
      </c>
      <c r="AR18" s="24"/>
      <c r="AS18" s="24"/>
      <c r="AT18" s="24"/>
      <c r="AU18" s="24"/>
      <c r="AV18" s="26" t="s">
        <v>281</v>
      </c>
      <c r="AW18" s="28">
        <v>83135</v>
      </c>
      <c r="AX18" s="26">
        <v>3000</v>
      </c>
      <c r="AY18" s="28">
        <v>60</v>
      </c>
      <c r="AZ18" s="28">
        <v>47</v>
      </c>
      <c r="BA18" s="26">
        <v>0</v>
      </c>
      <c r="BB18" s="26" t="s">
        <v>148</v>
      </c>
      <c r="BC18" s="26" t="s">
        <v>256</v>
      </c>
      <c r="BD18" s="26" t="s">
        <v>125</v>
      </c>
      <c r="BE18" s="24"/>
      <c r="BF18" s="26" t="s">
        <v>270</v>
      </c>
      <c r="BG18" s="26" t="s">
        <v>271</v>
      </c>
      <c r="BH18" s="26" t="s">
        <v>282</v>
      </c>
      <c r="BI18" s="26" t="s">
        <v>226</v>
      </c>
      <c r="BJ18" s="26" t="s">
        <v>283</v>
      </c>
      <c r="BK18" s="26" t="s">
        <v>261</v>
      </c>
      <c r="BL18" s="26" t="s">
        <v>259</v>
      </c>
      <c r="BM18" s="26" t="s">
        <v>226</v>
      </c>
      <c r="BN18" s="26" t="s">
        <v>284</v>
      </c>
      <c r="BO18" s="26" t="s">
        <v>226</v>
      </c>
      <c r="BP18" s="24"/>
      <c r="BQ18" s="24"/>
      <c r="BR18" s="26">
        <v>4</v>
      </c>
      <c r="BS18" s="26">
        <v>3</v>
      </c>
      <c r="BT18" s="26">
        <v>3</v>
      </c>
      <c r="BU18" s="26">
        <v>4</v>
      </c>
      <c r="BV18" s="26">
        <v>3</v>
      </c>
      <c r="BW18" s="26">
        <v>4</v>
      </c>
      <c r="BX18" s="26">
        <v>4</v>
      </c>
      <c r="BY18" s="26">
        <v>4</v>
      </c>
      <c r="BZ18" s="24"/>
      <c r="CA18" s="24"/>
      <c r="CB18" s="24"/>
      <c r="CC18" s="24"/>
      <c r="CD18" s="24"/>
      <c r="CE18" s="24"/>
      <c r="CF18" s="24"/>
      <c r="CG18" s="24"/>
      <c r="CH18" s="24"/>
      <c r="CI18" s="24"/>
      <c r="CJ18" s="24"/>
      <c r="CK18" s="24"/>
      <c r="CL18" s="24"/>
      <c r="CM18" s="24"/>
      <c r="CN18" s="24"/>
      <c r="CO18" s="24"/>
      <c r="CP18" s="24"/>
      <c r="CQ18" s="24"/>
      <c r="CR18" s="24"/>
      <c r="CS18" s="24"/>
      <c r="CT18" s="24"/>
      <c r="CU18" s="24"/>
      <c r="CV18" s="24"/>
      <c r="CW18" s="24"/>
      <c r="CX18" s="24"/>
      <c r="CY18" s="24"/>
      <c r="CZ18" s="24"/>
      <c r="DA18" s="24"/>
      <c r="DB18" s="24"/>
      <c r="DC18" s="24"/>
      <c r="DD18" s="24"/>
      <c r="DE18" s="24"/>
      <c r="DF18" s="26" t="s">
        <v>139</v>
      </c>
      <c r="DG18" s="26" t="s">
        <v>139</v>
      </c>
      <c r="DH18" s="26" t="s">
        <v>139</v>
      </c>
      <c r="DI18" s="26" t="s">
        <v>139</v>
      </c>
      <c r="DJ18" s="26" t="s">
        <v>139</v>
      </c>
      <c r="DK18" s="26" t="s">
        <v>139</v>
      </c>
      <c r="DL18" s="26" t="s">
        <v>139</v>
      </c>
      <c r="DM18" s="26" t="s">
        <v>139</v>
      </c>
      <c r="DN18" s="26" t="s">
        <v>139</v>
      </c>
      <c r="DO18" s="26" t="s">
        <v>139</v>
      </c>
    </row>
    <row r="19" spans="1:119" ht="20.100000000000001" customHeight="1" x14ac:dyDescent="0.25">
      <c r="A19" s="29" t="str">
        <f t="shared" si="0"/>
        <v>Aarohan (Climbing Up)2</v>
      </c>
      <c r="B19" s="29" t="str">
        <f t="shared" si="1"/>
        <v>Aarohan (Climbing Up)</v>
      </c>
      <c r="C19" s="29">
        <f t="shared" si="2"/>
        <v>2</v>
      </c>
      <c r="D19" s="30" t="str">
        <f t="shared" si="3"/>
        <v>South Asia</v>
      </c>
      <c r="E19" s="30" t="str">
        <f t="shared" si="4"/>
        <v>New Delhi, India</v>
      </c>
      <c r="F19" s="31">
        <f t="shared" si="5"/>
        <v>4</v>
      </c>
      <c r="G19" s="31">
        <f t="shared" si="6"/>
        <v>3</v>
      </c>
      <c r="H19" s="31">
        <f t="shared" si="7"/>
        <v>3</v>
      </c>
      <c r="I19" s="31">
        <f t="shared" si="8"/>
        <v>4</v>
      </c>
      <c r="J19" s="31">
        <f t="shared" si="9"/>
        <v>3</v>
      </c>
      <c r="K19" s="31">
        <f t="shared" si="10"/>
        <v>4</v>
      </c>
      <c r="L19" s="31">
        <f t="shared" si="11"/>
        <v>4</v>
      </c>
      <c r="M19" s="31">
        <f t="shared" si="12"/>
        <v>4</v>
      </c>
      <c r="N19" s="31">
        <f t="shared" si="13"/>
        <v>3.6</v>
      </c>
      <c r="O19" s="26" t="s">
        <v>285</v>
      </c>
      <c r="P19" s="26" t="s">
        <v>108</v>
      </c>
      <c r="Q19" s="27">
        <v>41771</v>
      </c>
      <c r="R19" s="26" t="s">
        <v>109</v>
      </c>
      <c r="S19" s="26" t="s">
        <v>193</v>
      </c>
      <c r="T19" s="26" t="s">
        <v>194</v>
      </c>
      <c r="U19" s="26" t="s">
        <v>112</v>
      </c>
      <c r="V19" s="26" t="s">
        <v>225</v>
      </c>
      <c r="W19" s="26" t="s">
        <v>226</v>
      </c>
      <c r="X19" s="26" t="s">
        <v>245</v>
      </c>
      <c r="Y19" s="26" t="s">
        <v>246</v>
      </c>
      <c r="Z19" s="26" t="s">
        <v>247</v>
      </c>
      <c r="AA19" s="24"/>
      <c r="AB19" s="26" t="s">
        <v>117</v>
      </c>
      <c r="AC19" s="28">
        <v>11000</v>
      </c>
      <c r="AD19" s="26" t="s">
        <v>248</v>
      </c>
      <c r="AE19" s="26" t="s">
        <v>249</v>
      </c>
      <c r="AF19" s="26" t="s">
        <v>120</v>
      </c>
      <c r="AG19" s="26" t="s">
        <v>207</v>
      </c>
      <c r="AH19" s="26" t="s">
        <v>143</v>
      </c>
      <c r="AI19" s="28">
        <v>11000</v>
      </c>
      <c r="AJ19" s="26" t="s">
        <v>286</v>
      </c>
      <c r="AK19" s="26" t="s">
        <v>287</v>
      </c>
      <c r="AL19" s="26" t="s">
        <v>253</v>
      </c>
      <c r="AM19" s="24"/>
      <c r="AN19" s="24"/>
      <c r="AO19" s="24"/>
      <c r="AP19" s="24"/>
      <c r="AQ19" s="24"/>
      <c r="AR19" s="24"/>
      <c r="AS19" s="24"/>
      <c r="AT19" s="24"/>
      <c r="AU19" s="24"/>
      <c r="AV19" s="24"/>
      <c r="AW19" s="28">
        <v>105000</v>
      </c>
      <c r="AX19" s="26">
        <v>2200</v>
      </c>
      <c r="AY19" s="28">
        <v>70</v>
      </c>
      <c r="AZ19" s="28">
        <v>45</v>
      </c>
      <c r="BA19" s="26">
        <v>0</v>
      </c>
      <c r="BB19" s="26" t="s">
        <v>148</v>
      </c>
      <c r="BC19" s="26" t="s">
        <v>256</v>
      </c>
      <c r="BD19" s="26" t="s">
        <v>125</v>
      </c>
      <c r="BE19" s="24"/>
      <c r="BF19" s="26" t="s">
        <v>288</v>
      </c>
      <c r="BG19" s="26" t="s">
        <v>261</v>
      </c>
      <c r="BH19" s="26" t="s">
        <v>289</v>
      </c>
      <c r="BI19" s="26" t="s">
        <v>271</v>
      </c>
      <c r="BJ19" s="26" t="s">
        <v>259</v>
      </c>
      <c r="BK19" s="26" t="s">
        <v>226</v>
      </c>
      <c r="BL19" s="26" t="s">
        <v>290</v>
      </c>
      <c r="BM19" s="26" t="s">
        <v>226</v>
      </c>
      <c r="BN19" s="26" t="s">
        <v>291</v>
      </c>
      <c r="BO19" s="26" t="s">
        <v>292</v>
      </c>
      <c r="BP19" s="24"/>
      <c r="BQ19" s="24"/>
      <c r="BR19" s="26">
        <v>4</v>
      </c>
      <c r="BS19" s="26">
        <v>3</v>
      </c>
      <c r="BT19" s="26">
        <v>3</v>
      </c>
      <c r="BU19" s="26">
        <v>4</v>
      </c>
      <c r="BV19" s="26">
        <v>3</v>
      </c>
      <c r="BW19" s="26">
        <v>4</v>
      </c>
      <c r="BX19" s="26">
        <v>4</v>
      </c>
      <c r="BY19" s="26">
        <v>4</v>
      </c>
      <c r="BZ19" s="24"/>
      <c r="CA19" s="24"/>
      <c r="CB19" s="24"/>
      <c r="CC19" s="24"/>
      <c r="CD19" s="24"/>
      <c r="CE19" s="24"/>
      <c r="CF19" s="24"/>
      <c r="CG19" s="24"/>
      <c r="CH19" s="24"/>
      <c r="CI19" s="24"/>
      <c r="CJ19" s="24"/>
      <c r="CK19" s="24"/>
      <c r="CL19" s="24"/>
      <c r="CM19" s="24"/>
      <c r="CN19" s="24"/>
      <c r="CO19" s="24"/>
      <c r="CP19" s="24"/>
      <c r="CQ19" s="24"/>
      <c r="CR19" s="24"/>
      <c r="CS19" s="24"/>
      <c r="CT19" s="24"/>
      <c r="CU19" s="24"/>
      <c r="CV19" s="24"/>
      <c r="CW19" s="24"/>
      <c r="CX19" s="24"/>
      <c r="CY19" s="24"/>
      <c r="CZ19" s="24"/>
      <c r="DA19" s="24"/>
      <c r="DB19" s="24"/>
      <c r="DC19" s="24"/>
      <c r="DD19" s="24"/>
      <c r="DE19" s="24"/>
      <c r="DF19" s="26" t="s">
        <v>120</v>
      </c>
      <c r="DG19" s="26" t="s">
        <v>120</v>
      </c>
      <c r="DH19" s="26" t="s">
        <v>139</v>
      </c>
      <c r="DI19" s="26" t="s">
        <v>139</v>
      </c>
      <c r="DJ19" s="26" t="s">
        <v>120</v>
      </c>
      <c r="DK19" s="26" t="s">
        <v>139</v>
      </c>
      <c r="DL19" s="26" t="s">
        <v>139</v>
      </c>
      <c r="DM19" s="26" t="s">
        <v>139</v>
      </c>
      <c r="DN19" s="26" t="s">
        <v>139</v>
      </c>
      <c r="DO19" s="26" t="s">
        <v>139</v>
      </c>
    </row>
    <row r="20" spans="1:119" ht="20.100000000000001" customHeight="1" x14ac:dyDescent="0.25">
      <c r="A20" s="29" t="str">
        <f t="shared" si="0"/>
        <v>Aarohan (Climbing Up)1</v>
      </c>
      <c r="B20" s="29" t="str">
        <f t="shared" si="1"/>
        <v>Aarohan (Climbing Up)</v>
      </c>
      <c r="C20" s="29">
        <f t="shared" si="2"/>
        <v>1</v>
      </c>
      <c r="D20" s="30" t="str">
        <f t="shared" si="3"/>
        <v>South Asia</v>
      </c>
      <c r="E20" s="30" t="str">
        <f t="shared" si="4"/>
        <v>New Delhi, India</v>
      </c>
      <c r="F20" s="31">
        <f t="shared" si="5"/>
        <v>3</v>
      </c>
      <c r="G20" s="31">
        <f t="shared" si="6"/>
        <v>2</v>
      </c>
      <c r="H20" s="31">
        <f t="shared" si="7"/>
        <v>2</v>
      </c>
      <c r="I20" s="31">
        <f t="shared" si="8"/>
        <v>3</v>
      </c>
      <c r="J20" s="31">
        <f t="shared" si="9"/>
        <v>3</v>
      </c>
      <c r="K20" s="31">
        <f t="shared" si="10"/>
        <v>3</v>
      </c>
      <c r="L20" s="31">
        <f t="shared" si="11"/>
        <v>3</v>
      </c>
      <c r="M20" s="31">
        <f t="shared" si="12"/>
        <v>4</v>
      </c>
      <c r="N20" s="31">
        <f t="shared" si="13"/>
        <v>2.9</v>
      </c>
      <c r="O20" s="26" t="s">
        <v>293</v>
      </c>
      <c r="P20" s="26" t="s">
        <v>108</v>
      </c>
      <c r="Q20" s="27">
        <v>41400</v>
      </c>
      <c r="R20" s="26" t="s">
        <v>155</v>
      </c>
      <c r="S20" s="26" t="s">
        <v>206</v>
      </c>
      <c r="T20" s="26" t="s">
        <v>207</v>
      </c>
      <c r="U20" s="26" t="s">
        <v>112</v>
      </c>
      <c r="V20" s="26" t="s">
        <v>225</v>
      </c>
      <c r="W20" s="26" t="s">
        <v>226</v>
      </c>
      <c r="X20" s="26" t="s">
        <v>245</v>
      </c>
      <c r="Y20" s="26" t="s">
        <v>246</v>
      </c>
      <c r="Z20" s="26" t="s">
        <v>247</v>
      </c>
      <c r="AA20" s="24"/>
      <c r="AB20" s="26" t="s">
        <v>117</v>
      </c>
      <c r="AC20" s="28">
        <v>9000</v>
      </c>
      <c r="AD20" s="26" t="s">
        <v>248</v>
      </c>
      <c r="AE20" s="26" t="s">
        <v>249</v>
      </c>
      <c r="AF20" s="26" t="s">
        <v>120</v>
      </c>
      <c r="AG20" s="26" t="s">
        <v>207</v>
      </c>
      <c r="AH20" s="26" t="s">
        <v>158</v>
      </c>
      <c r="AI20" s="28">
        <v>9000</v>
      </c>
      <c r="AJ20" s="26" t="s">
        <v>294</v>
      </c>
      <c r="AK20" s="26" t="s">
        <v>252</v>
      </c>
      <c r="AL20" s="26" t="s">
        <v>253</v>
      </c>
      <c r="AM20" s="26" t="s">
        <v>295</v>
      </c>
      <c r="AN20" s="26" t="s">
        <v>296</v>
      </c>
      <c r="AO20" s="26" t="s">
        <v>297</v>
      </c>
      <c r="AP20" s="26" t="s">
        <v>298</v>
      </c>
      <c r="AQ20" s="24"/>
      <c r="AR20" s="24"/>
      <c r="AS20" s="24"/>
      <c r="AT20" s="24"/>
      <c r="AU20" s="24"/>
      <c r="AV20" s="24"/>
      <c r="AW20" s="28">
        <v>85911</v>
      </c>
      <c r="AX20" s="26">
        <v>1200</v>
      </c>
      <c r="AY20" s="28">
        <v>1000</v>
      </c>
      <c r="AZ20" s="28">
        <v>900</v>
      </c>
      <c r="BA20" s="26">
        <v>0</v>
      </c>
      <c r="BB20" s="26" t="s">
        <v>241</v>
      </c>
      <c r="BC20" s="26" t="s">
        <v>256</v>
      </c>
      <c r="BD20" s="24"/>
      <c r="BE20" s="24"/>
      <c r="BF20" s="26" t="s">
        <v>299</v>
      </c>
      <c r="BG20" s="26" t="s">
        <v>271</v>
      </c>
      <c r="BH20" s="26" t="s">
        <v>300</v>
      </c>
      <c r="BI20" s="26" t="s">
        <v>226</v>
      </c>
      <c r="BJ20" s="26" t="s">
        <v>301</v>
      </c>
      <c r="BK20" s="26" t="s">
        <v>302</v>
      </c>
      <c r="BL20" s="26" t="s">
        <v>303</v>
      </c>
      <c r="BM20" s="26" t="s">
        <v>226</v>
      </c>
      <c r="BN20" s="24"/>
      <c r="BO20" s="24"/>
      <c r="BP20" s="24"/>
      <c r="BQ20" s="24"/>
      <c r="BR20" s="26">
        <v>3</v>
      </c>
      <c r="BS20" s="26">
        <v>2</v>
      </c>
      <c r="BT20" s="26">
        <v>2</v>
      </c>
      <c r="BU20" s="26">
        <v>3</v>
      </c>
      <c r="BV20" s="26">
        <v>3</v>
      </c>
      <c r="BW20" s="26">
        <v>3</v>
      </c>
      <c r="BX20" s="26">
        <v>3</v>
      </c>
      <c r="BY20" s="26">
        <v>4</v>
      </c>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4"/>
      <c r="DA20" s="24"/>
      <c r="DB20" s="24"/>
      <c r="DC20" s="24"/>
      <c r="DD20" s="24"/>
      <c r="DE20" s="24"/>
      <c r="DF20" s="26" t="s">
        <v>120</v>
      </c>
      <c r="DG20" s="26" t="s">
        <v>120</v>
      </c>
      <c r="DH20" s="26" t="s">
        <v>139</v>
      </c>
      <c r="DI20" s="26" t="s">
        <v>139</v>
      </c>
      <c r="DJ20" s="26" t="s">
        <v>120</v>
      </c>
      <c r="DK20" s="26" t="s">
        <v>139</v>
      </c>
      <c r="DL20" s="26" t="s">
        <v>139</v>
      </c>
      <c r="DM20" s="26" t="s">
        <v>139</v>
      </c>
      <c r="DN20" s="26" t="s">
        <v>120</v>
      </c>
      <c r="DO20" s="26" t="s">
        <v>120</v>
      </c>
    </row>
    <row r="21" spans="1:119" ht="20.100000000000001" customHeight="1" x14ac:dyDescent="0.25">
      <c r="A21" s="29" t="str">
        <f t="shared" si="0"/>
        <v>Ação Forte (Strong Action)7</v>
      </c>
      <c r="B21" s="29" t="str">
        <f t="shared" si="1"/>
        <v>Ação Forte (Strong Action)</v>
      </c>
      <c r="C21" s="29">
        <f t="shared" si="2"/>
        <v>7</v>
      </c>
      <c r="D21" s="30" t="str">
        <f t="shared" si="3"/>
        <v>Americas</v>
      </c>
      <c r="E21" s="30" t="str">
        <f t="shared" si="4"/>
        <v>Campinas, Brazil</v>
      </c>
      <c r="F21" s="31">
        <f t="shared" si="5"/>
        <v>3</v>
      </c>
      <c r="G21" s="31">
        <f t="shared" si="6"/>
        <v>2</v>
      </c>
      <c r="H21" s="31">
        <f t="shared" si="7"/>
        <v>3</v>
      </c>
      <c r="I21" s="31">
        <f t="shared" si="8"/>
        <v>3</v>
      </c>
      <c r="J21" s="31">
        <f t="shared" si="9"/>
        <v>3</v>
      </c>
      <c r="K21" s="31">
        <f t="shared" si="10"/>
        <v>4</v>
      </c>
      <c r="L21" s="31">
        <f t="shared" si="11"/>
        <v>3</v>
      </c>
      <c r="M21" s="31">
        <f t="shared" si="12"/>
        <v>4</v>
      </c>
      <c r="N21" s="31">
        <f t="shared" si="13"/>
        <v>3.1</v>
      </c>
      <c r="O21" s="26" t="s">
        <v>304</v>
      </c>
      <c r="P21" s="26" t="s">
        <v>108</v>
      </c>
      <c r="Q21" s="27">
        <v>41204</v>
      </c>
      <c r="R21" s="26" t="s">
        <v>305</v>
      </c>
      <c r="S21" s="26" t="s">
        <v>306</v>
      </c>
      <c r="T21" s="26" t="s">
        <v>207</v>
      </c>
      <c r="U21" s="26" t="s">
        <v>307</v>
      </c>
      <c r="V21" s="26" t="s">
        <v>15731</v>
      </c>
      <c r="W21" s="26" t="s">
        <v>308</v>
      </c>
      <c r="X21" s="26" t="s">
        <v>309</v>
      </c>
      <c r="Y21" s="26" t="s">
        <v>310</v>
      </c>
      <c r="Z21" s="26" t="s">
        <v>311</v>
      </c>
      <c r="AA21" s="24"/>
      <c r="AB21" s="26" t="s">
        <v>117</v>
      </c>
      <c r="AC21" s="28">
        <v>11000</v>
      </c>
      <c r="AD21" s="24"/>
      <c r="AE21" s="24"/>
      <c r="AF21" s="26" t="s">
        <v>120</v>
      </c>
      <c r="AG21" s="26" t="s">
        <v>312</v>
      </c>
      <c r="AH21" s="26" t="s">
        <v>235</v>
      </c>
      <c r="AI21" s="28">
        <v>11000</v>
      </c>
      <c r="AJ21" s="26" t="s">
        <v>313</v>
      </c>
      <c r="AK21" s="26" t="s">
        <v>314</v>
      </c>
      <c r="AL21" s="26" t="s">
        <v>315</v>
      </c>
      <c r="AM21" s="24"/>
      <c r="AN21" s="24"/>
      <c r="AO21" s="24"/>
      <c r="AP21" s="24"/>
      <c r="AQ21" s="24"/>
      <c r="AR21" s="26" t="s">
        <v>316</v>
      </c>
      <c r="AS21" s="24"/>
      <c r="AT21" s="24"/>
      <c r="AU21" s="24"/>
      <c r="AV21" s="24"/>
      <c r="AW21" s="28">
        <v>85391</v>
      </c>
      <c r="AX21" s="26">
        <v>23</v>
      </c>
      <c r="AY21" s="28">
        <v>85</v>
      </c>
      <c r="AZ21" s="28">
        <v>85</v>
      </c>
      <c r="BA21" s="26">
        <v>0</v>
      </c>
      <c r="BB21" s="26" t="s">
        <v>148</v>
      </c>
      <c r="BC21" s="26" t="s">
        <v>317</v>
      </c>
      <c r="BD21" s="26" t="s">
        <v>125</v>
      </c>
      <c r="BE21" s="24"/>
      <c r="BF21" s="26" t="s">
        <v>318</v>
      </c>
      <c r="BG21" s="26" t="s">
        <v>308</v>
      </c>
      <c r="BH21" s="26" t="s">
        <v>319</v>
      </c>
      <c r="BI21" s="26" t="s">
        <v>308</v>
      </c>
      <c r="BJ21" s="24"/>
      <c r="BK21" s="24"/>
      <c r="BL21" s="24"/>
      <c r="BM21" s="24"/>
      <c r="BN21" s="24"/>
      <c r="BO21" s="24"/>
      <c r="BP21" s="24"/>
      <c r="BQ21" s="24"/>
      <c r="BR21" s="26">
        <v>3</v>
      </c>
      <c r="BS21" s="26">
        <v>2</v>
      </c>
      <c r="BT21" s="26">
        <v>3</v>
      </c>
      <c r="BU21" s="26">
        <v>3</v>
      </c>
      <c r="BV21" s="26">
        <v>3</v>
      </c>
      <c r="BW21" s="26">
        <v>4</v>
      </c>
      <c r="BX21" s="26">
        <v>3</v>
      </c>
      <c r="BY21" s="26">
        <v>4</v>
      </c>
      <c r="BZ21" s="24"/>
      <c r="CA21" s="24"/>
      <c r="CB21" s="24"/>
      <c r="CC21" s="24"/>
      <c r="CD21" s="24"/>
      <c r="CE21" s="24"/>
      <c r="CF21" s="24"/>
      <c r="CG21" s="24"/>
      <c r="CH21" s="24"/>
      <c r="CI21" s="24"/>
      <c r="CJ21" s="24"/>
      <c r="CK21" s="24"/>
      <c r="CL21" s="24"/>
      <c r="CM21" s="24"/>
      <c r="CN21" s="24"/>
      <c r="CO21" s="24"/>
      <c r="CP21" s="24"/>
      <c r="CQ21" s="24"/>
      <c r="CR21" s="24"/>
      <c r="CS21" s="24"/>
      <c r="CT21" s="24"/>
      <c r="CU21" s="24"/>
      <c r="CV21" s="24"/>
      <c r="CW21" s="24"/>
      <c r="CX21" s="24"/>
      <c r="CY21" s="24"/>
      <c r="CZ21" s="24"/>
      <c r="DA21" s="24"/>
      <c r="DB21" s="24"/>
      <c r="DC21" s="24"/>
      <c r="DD21" s="24"/>
      <c r="DE21" s="24"/>
      <c r="DF21" s="26" t="s">
        <v>120</v>
      </c>
      <c r="DG21" s="26" t="s">
        <v>139</v>
      </c>
      <c r="DH21" s="26" t="s">
        <v>139</v>
      </c>
      <c r="DI21" s="26" t="s">
        <v>139</v>
      </c>
      <c r="DJ21" s="26" t="s">
        <v>139</v>
      </c>
      <c r="DK21" s="26" t="s">
        <v>139</v>
      </c>
      <c r="DL21" s="26" t="s">
        <v>139</v>
      </c>
      <c r="DM21" s="26" t="s">
        <v>139</v>
      </c>
      <c r="DN21" s="26" t="s">
        <v>139</v>
      </c>
      <c r="DO21" s="26" t="s">
        <v>139</v>
      </c>
    </row>
    <row r="22" spans="1:119" ht="20.100000000000001" customHeight="1" x14ac:dyDescent="0.25">
      <c r="A22" s="29" t="str">
        <f t="shared" si="0"/>
        <v>Ação Forte (Strong Action)6</v>
      </c>
      <c r="B22" s="29" t="str">
        <f t="shared" si="1"/>
        <v>Ação Forte (Strong Action)</v>
      </c>
      <c r="C22" s="29">
        <f t="shared" si="2"/>
        <v>6</v>
      </c>
      <c r="D22" s="30" t="str">
        <f t="shared" si="3"/>
        <v>Americas</v>
      </c>
      <c r="E22" s="30" t="str">
        <f t="shared" si="4"/>
        <v>Campinas, Brazil</v>
      </c>
      <c r="F22" s="31">
        <f t="shared" si="5"/>
        <v>5</v>
      </c>
      <c r="G22" s="31">
        <f t="shared" si="6"/>
        <v>3</v>
      </c>
      <c r="H22" s="31">
        <f t="shared" si="7"/>
        <v>3</v>
      </c>
      <c r="I22" s="31">
        <f t="shared" si="8"/>
        <v>3</v>
      </c>
      <c r="J22" s="31">
        <f t="shared" si="9"/>
        <v>3</v>
      </c>
      <c r="K22" s="31">
        <f t="shared" si="10"/>
        <v>4</v>
      </c>
      <c r="L22" s="31">
        <f t="shared" si="11"/>
        <v>3</v>
      </c>
      <c r="M22" s="31">
        <f t="shared" si="12"/>
        <v>4</v>
      </c>
      <c r="N22" s="31">
        <f t="shared" si="13"/>
        <v>3.5</v>
      </c>
      <c r="O22" s="26" t="s">
        <v>320</v>
      </c>
      <c r="P22" s="26" t="s">
        <v>108</v>
      </c>
      <c r="Q22" s="27">
        <v>40833</v>
      </c>
      <c r="R22" s="26" t="s">
        <v>109</v>
      </c>
      <c r="S22" s="26" t="s">
        <v>321</v>
      </c>
      <c r="T22" s="26" t="s">
        <v>175</v>
      </c>
      <c r="U22" s="26" t="s">
        <v>307</v>
      </c>
      <c r="V22" s="26" t="s">
        <v>15731</v>
      </c>
      <c r="W22" s="26" t="s">
        <v>308</v>
      </c>
      <c r="X22" s="26" t="s">
        <v>309</v>
      </c>
      <c r="Y22" s="26" t="s">
        <v>310</v>
      </c>
      <c r="Z22" s="26" t="s">
        <v>311</v>
      </c>
      <c r="AA22" s="24"/>
      <c r="AB22" s="26" t="s">
        <v>117</v>
      </c>
      <c r="AC22" s="28">
        <v>11000</v>
      </c>
      <c r="AD22" s="24"/>
      <c r="AE22" s="24"/>
      <c r="AF22" s="26" t="s">
        <v>120</v>
      </c>
      <c r="AG22" s="26" t="s">
        <v>312</v>
      </c>
      <c r="AH22" s="26" t="s">
        <v>250</v>
      </c>
      <c r="AI22" s="28">
        <v>11000</v>
      </c>
      <c r="AJ22" s="24"/>
      <c r="AK22" s="26" t="s">
        <v>322</v>
      </c>
      <c r="AL22" s="26" t="s">
        <v>323</v>
      </c>
      <c r="AM22" s="26" t="s">
        <v>324</v>
      </c>
      <c r="AN22" s="26" t="s">
        <v>325</v>
      </c>
      <c r="AO22" s="26" t="s">
        <v>326</v>
      </c>
      <c r="AP22" s="24"/>
      <c r="AQ22" s="24"/>
      <c r="AR22" s="24"/>
      <c r="AS22" s="24"/>
      <c r="AT22" s="26" t="s">
        <v>327</v>
      </c>
      <c r="AU22" s="26" t="s">
        <v>328</v>
      </c>
      <c r="AV22" s="24"/>
      <c r="AW22" s="28">
        <v>104968</v>
      </c>
      <c r="AX22" s="26">
        <v>60</v>
      </c>
      <c r="AY22" s="28">
        <v>100</v>
      </c>
      <c r="AZ22" s="28">
        <v>80</v>
      </c>
      <c r="BA22" s="26">
        <v>0</v>
      </c>
      <c r="BB22" s="26" t="s">
        <v>148</v>
      </c>
      <c r="BC22" s="26" t="s">
        <v>317</v>
      </c>
      <c r="BD22" s="24"/>
      <c r="BE22" s="24"/>
      <c r="BF22" s="26" t="s">
        <v>329</v>
      </c>
      <c r="BG22" s="26" t="s">
        <v>308</v>
      </c>
      <c r="BH22" s="26" t="s">
        <v>330</v>
      </c>
      <c r="BI22" s="26" t="s">
        <v>308</v>
      </c>
      <c r="BJ22" s="24"/>
      <c r="BK22" s="24"/>
      <c r="BL22" s="24"/>
      <c r="BM22" s="24"/>
      <c r="BN22" s="24"/>
      <c r="BO22" s="24"/>
      <c r="BP22" s="24"/>
      <c r="BQ22" s="24"/>
      <c r="BR22" s="26">
        <v>5</v>
      </c>
      <c r="BS22" s="26">
        <v>3</v>
      </c>
      <c r="BT22" s="26">
        <v>3</v>
      </c>
      <c r="BU22" s="26">
        <v>3</v>
      </c>
      <c r="BV22" s="26">
        <v>3</v>
      </c>
      <c r="BW22" s="26">
        <v>4</v>
      </c>
      <c r="BX22" s="26">
        <v>3</v>
      </c>
      <c r="BY22" s="26">
        <v>4</v>
      </c>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4"/>
      <c r="DA22" s="24"/>
      <c r="DB22" s="24"/>
      <c r="DC22" s="24"/>
      <c r="DD22" s="24"/>
      <c r="DE22" s="24"/>
      <c r="DF22" s="26" t="s">
        <v>120</v>
      </c>
      <c r="DG22" s="26" t="s">
        <v>120</v>
      </c>
      <c r="DH22" s="26" t="s">
        <v>139</v>
      </c>
      <c r="DI22" s="26" t="s">
        <v>139</v>
      </c>
      <c r="DJ22" s="26" t="s">
        <v>139</v>
      </c>
      <c r="DK22" s="26" t="s">
        <v>139</v>
      </c>
      <c r="DL22" s="26" t="s">
        <v>139</v>
      </c>
      <c r="DM22" s="26" t="s">
        <v>139</v>
      </c>
      <c r="DN22" s="26" t="s">
        <v>139</v>
      </c>
      <c r="DO22" s="26" t="s">
        <v>139</v>
      </c>
    </row>
    <row r="23" spans="1:119" ht="20.100000000000001" customHeight="1" x14ac:dyDescent="0.25">
      <c r="A23" s="29" t="str">
        <f t="shared" si="0"/>
        <v>Ação Forte (Strong Action)5</v>
      </c>
      <c r="B23" s="29" t="str">
        <f t="shared" si="1"/>
        <v>Ação Forte (Strong Action)</v>
      </c>
      <c r="C23" s="29">
        <f t="shared" si="2"/>
        <v>5</v>
      </c>
      <c r="D23" s="30" t="str">
        <f t="shared" si="3"/>
        <v>Americas</v>
      </c>
      <c r="E23" s="30" t="str">
        <f t="shared" si="4"/>
        <v>Campinas, Brazil</v>
      </c>
      <c r="F23" s="31">
        <f t="shared" si="5"/>
        <v>3</v>
      </c>
      <c r="G23" s="31">
        <f t="shared" si="6"/>
        <v>3</v>
      </c>
      <c r="H23" s="31">
        <f t="shared" si="7"/>
        <v>3</v>
      </c>
      <c r="I23" s="31">
        <f t="shared" si="8"/>
        <v>3</v>
      </c>
      <c r="J23" s="31">
        <f t="shared" si="9"/>
        <v>2</v>
      </c>
      <c r="K23" s="31">
        <f t="shared" si="10"/>
        <v>3</v>
      </c>
      <c r="L23" s="31">
        <f t="shared" si="11"/>
        <v>3</v>
      </c>
      <c r="M23" s="31">
        <f t="shared" si="12"/>
        <v>3</v>
      </c>
      <c r="N23" s="31">
        <f t="shared" si="13"/>
        <v>2.9</v>
      </c>
      <c r="O23" s="26" t="s">
        <v>331</v>
      </c>
      <c r="P23" s="26" t="s">
        <v>108</v>
      </c>
      <c r="Q23" s="27">
        <v>40469</v>
      </c>
      <c r="R23" s="26" t="s">
        <v>166</v>
      </c>
      <c r="S23" s="26" t="s">
        <v>332</v>
      </c>
      <c r="T23" s="26" t="s">
        <v>333</v>
      </c>
      <c r="U23" s="26" t="s">
        <v>307</v>
      </c>
      <c r="V23" s="26" t="s">
        <v>15731</v>
      </c>
      <c r="W23" s="26" t="s">
        <v>308</v>
      </c>
      <c r="X23" s="26" t="s">
        <v>309</v>
      </c>
      <c r="Y23" s="26" t="s">
        <v>310</v>
      </c>
      <c r="Z23" s="26" t="s">
        <v>311</v>
      </c>
      <c r="AA23" s="24"/>
      <c r="AB23" s="26" t="s">
        <v>117</v>
      </c>
      <c r="AC23" s="28">
        <v>10000</v>
      </c>
      <c r="AD23" s="24"/>
      <c r="AE23" s="24"/>
      <c r="AF23" s="26" t="s">
        <v>120</v>
      </c>
      <c r="AG23" s="26" t="s">
        <v>312</v>
      </c>
      <c r="AH23" s="26" t="s">
        <v>176</v>
      </c>
      <c r="AI23" s="28">
        <v>10000</v>
      </c>
      <c r="AJ23" s="24"/>
      <c r="AK23" s="26" t="s">
        <v>322</v>
      </c>
      <c r="AL23" s="26" t="s">
        <v>323</v>
      </c>
      <c r="AM23" s="26" t="s">
        <v>334</v>
      </c>
      <c r="AN23" s="26" t="s">
        <v>335</v>
      </c>
      <c r="AO23" s="26" t="s">
        <v>336</v>
      </c>
      <c r="AP23" s="24"/>
      <c r="AQ23" s="24"/>
      <c r="AR23" s="24"/>
      <c r="AS23" s="24"/>
      <c r="AT23" s="26" t="s">
        <v>337</v>
      </c>
      <c r="AU23" s="24"/>
      <c r="AV23" s="24"/>
      <c r="AW23" s="28">
        <v>51362</v>
      </c>
      <c r="AX23" s="26">
        <v>27</v>
      </c>
      <c r="AY23" s="28">
        <v>100</v>
      </c>
      <c r="AZ23" s="28">
        <v>80</v>
      </c>
      <c r="BA23" s="26">
        <v>0</v>
      </c>
      <c r="BB23" s="26" t="s">
        <v>148</v>
      </c>
      <c r="BC23" s="26" t="s">
        <v>317</v>
      </c>
      <c r="BD23" s="24"/>
      <c r="BE23" s="24"/>
      <c r="BF23" s="26" t="s">
        <v>338</v>
      </c>
      <c r="BG23" s="26" t="s">
        <v>308</v>
      </c>
      <c r="BH23" s="26" t="s">
        <v>339</v>
      </c>
      <c r="BI23" s="26" t="s">
        <v>308</v>
      </c>
      <c r="BJ23" s="24"/>
      <c r="BK23" s="24"/>
      <c r="BL23" s="24"/>
      <c r="BM23" s="24"/>
      <c r="BN23" s="24"/>
      <c r="BO23" s="24"/>
      <c r="BP23" s="24"/>
      <c r="BQ23" s="24"/>
      <c r="BR23" s="26">
        <v>3</v>
      </c>
      <c r="BS23" s="26">
        <v>3</v>
      </c>
      <c r="BT23" s="26">
        <v>3</v>
      </c>
      <c r="BU23" s="26">
        <v>3</v>
      </c>
      <c r="BV23" s="26">
        <v>2</v>
      </c>
      <c r="BW23" s="26">
        <v>3</v>
      </c>
      <c r="BX23" s="26">
        <v>3</v>
      </c>
      <c r="BY23" s="26">
        <v>3</v>
      </c>
      <c r="BZ23" s="24"/>
      <c r="CA23" s="24"/>
      <c r="CB23" s="24"/>
      <c r="CC23" s="24"/>
      <c r="CD23" s="24"/>
      <c r="CE23" s="24"/>
      <c r="CF23" s="24"/>
      <c r="CG23" s="24"/>
      <c r="CH23" s="24"/>
      <c r="CI23" s="24"/>
      <c r="CJ23" s="24"/>
      <c r="CK23" s="24"/>
      <c r="CL23" s="24"/>
      <c r="CM23" s="24"/>
      <c r="CN23" s="24"/>
      <c r="CO23" s="24"/>
      <c r="CP23" s="24"/>
      <c r="CQ23" s="24"/>
      <c r="CR23" s="24"/>
      <c r="CS23" s="24"/>
      <c r="CT23" s="24"/>
      <c r="CU23" s="24"/>
      <c r="CV23" s="24"/>
      <c r="CW23" s="24"/>
      <c r="CX23" s="24"/>
      <c r="CY23" s="24"/>
      <c r="CZ23" s="24"/>
      <c r="DA23" s="24"/>
      <c r="DB23" s="24"/>
      <c r="DC23" s="24"/>
      <c r="DD23" s="24"/>
      <c r="DE23" s="24"/>
      <c r="DF23" s="26" t="s">
        <v>120</v>
      </c>
      <c r="DG23" s="26" t="s">
        <v>139</v>
      </c>
      <c r="DH23" s="26" t="s">
        <v>139</v>
      </c>
      <c r="DI23" s="26" t="s">
        <v>139</v>
      </c>
      <c r="DJ23" s="26" t="s">
        <v>139</v>
      </c>
      <c r="DK23" s="26" t="s">
        <v>139</v>
      </c>
      <c r="DL23" s="26" t="s">
        <v>139</v>
      </c>
      <c r="DM23" s="26" t="s">
        <v>139</v>
      </c>
      <c r="DN23" s="26" t="s">
        <v>139</v>
      </c>
      <c r="DO23" s="26" t="s">
        <v>139</v>
      </c>
    </row>
    <row r="24" spans="1:119" ht="20.100000000000001" customHeight="1" x14ac:dyDescent="0.25">
      <c r="A24" s="29" t="str">
        <f t="shared" si="0"/>
        <v/>
      </c>
      <c r="B24" s="29" t="str">
        <f t="shared" si="1"/>
        <v>Ação Forte (Strong Action)</v>
      </c>
      <c r="C24" s="29">
        <f t="shared" si="2"/>
        <v>0</v>
      </c>
      <c r="D24" s="30" t="str">
        <f t="shared" si="3"/>
        <v>Americas</v>
      </c>
      <c r="E24" s="30" t="str">
        <f t="shared" si="4"/>
        <v>Campinas, Brazil</v>
      </c>
      <c r="F24" s="31">
        <f t="shared" si="5"/>
        <v>0</v>
      </c>
      <c r="G24" s="31">
        <f t="shared" si="6"/>
        <v>0</v>
      </c>
      <c r="H24" s="31">
        <f t="shared" si="7"/>
        <v>0</v>
      </c>
      <c r="I24" s="31">
        <f t="shared" si="8"/>
        <v>0</v>
      </c>
      <c r="J24" s="31">
        <f t="shared" si="9"/>
        <v>0</v>
      </c>
      <c r="K24" s="31">
        <f t="shared" si="10"/>
        <v>0</v>
      </c>
      <c r="L24" s="31">
        <f t="shared" si="11"/>
        <v>0</v>
      </c>
      <c r="M24" s="31">
        <f t="shared" si="12"/>
        <v>0</v>
      </c>
      <c r="N24" s="31">
        <f t="shared" si="13"/>
        <v>0</v>
      </c>
      <c r="O24" s="26" t="s">
        <v>15737</v>
      </c>
      <c r="P24" s="26" t="s">
        <v>108</v>
      </c>
      <c r="Q24" s="27">
        <v>40330</v>
      </c>
      <c r="R24" s="24"/>
      <c r="S24" s="24"/>
      <c r="T24" s="26" t="s">
        <v>224</v>
      </c>
      <c r="U24" s="24"/>
      <c r="V24" s="26" t="s">
        <v>15731</v>
      </c>
      <c r="W24" s="26" t="s">
        <v>308</v>
      </c>
      <c r="X24" s="26" t="s">
        <v>309</v>
      </c>
      <c r="Y24" s="26" t="s">
        <v>310</v>
      </c>
      <c r="Z24" s="26" t="s">
        <v>311</v>
      </c>
      <c r="AA24" s="24"/>
      <c r="AB24" s="26" t="s">
        <v>15733</v>
      </c>
      <c r="AC24" s="28">
        <v>12000</v>
      </c>
      <c r="AD24" s="24"/>
      <c r="AE24" s="24"/>
      <c r="AF24" s="26" t="s">
        <v>120</v>
      </c>
      <c r="AG24" s="26" t="s">
        <v>312</v>
      </c>
      <c r="AH24" s="24"/>
      <c r="AI24" s="28">
        <v>12000</v>
      </c>
      <c r="AJ24" s="24"/>
      <c r="AK24" s="24"/>
      <c r="AL24" s="24"/>
      <c r="AM24" s="24"/>
      <c r="AN24" s="24"/>
      <c r="AO24" s="24"/>
      <c r="AP24" s="24"/>
      <c r="AQ24" s="24"/>
      <c r="AR24" s="24"/>
      <c r="AS24" s="24"/>
      <c r="AT24" s="24"/>
      <c r="AU24" s="24"/>
      <c r="AV24" s="24"/>
      <c r="AW24" s="28">
        <v>0</v>
      </c>
      <c r="AX24" s="26">
        <v>0</v>
      </c>
      <c r="AY24" s="28">
        <v>0</v>
      </c>
      <c r="AZ24" s="28">
        <v>0</v>
      </c>
      <c r="BA24" s="26">
        <v>0</v>
      </c>
      <c r="BB24" s="24"/>
      <c r="BC24" s="26" t="s">
        <v>317</v>
      </c>
      <c r="BD24" s="24"/>
      <c r="BE24" s="24"/>
      <c r="BF24" s="24"/>
      <c r="BG24" s="24"/>
      <c r="BH24" s="24"/>
      <c r="BI24" s="24"/>
      <c r="BJ24" s="24"/>
      <c r="BK24" s="24"/>
      <c r="BL24" s="24"/>
      <c r="BM24" s="24"/>
      <c r="BN24" s="24"/>
      <c r="BO24" s="24"/>
      <c r="BP24" s="24"/>
      <c r="BQ24" s="24"/>
      <c r="BR24" s="26">
        <v>0</v>
      </c>
      <c r="BS24" s="26">
        <v>0</v>
      </c>
      <c r="BT24" s="26">
        <v>0</v>
      </c>
      <c r="BU24" s="26">
        <v>0</v>
      </c>
      <c r="BV24" s="26">
        <v>0</v>
      </c>
      <c r="BW24" s="26">
        <v>0</v>
      </c>
      <c r="BX24" s="26">
        <v>0</v>
      </c>
      <c r="BY24" s="26">
        <v>0</v>
      </c>
      <c r="BZ24" s="24"/>
      <c r="CA24" s="24"/>
      <c r="CB24" s="24"/>
      <c r="CC24" s="24"/>
      <c r="CD24" s="24"/>
      <c r="CE24" s="24"/>
      <c r="CF24" s="24"/>
      <c r="CG24" s="24"/>
      <c r="CH24" s="24"/>
      <c r="CI24" s="24"/>
      <c r="CJ24" s="24"/>
      <c r="CK24" s="24"/>
      <c r="CL24" s="24"/>
      <c r="CM24" s="24"/>
      <c r="CN24" s="24"/>
      <c r="CO24" s="24"/>
      <c r="CP24" s="24"/>
      <c r="CQ24" s="24"/>
      <c r="CR24" s="24"/>
      <c r="CS24" s="24"/>
      <c r="CT24" s="24"/>
      <c r="CU24" s="24"/>
      <c r="CV24" s="24"/>
      <c r="CW24" s="24"/>
      <c r="CX24" s="24"/>
      <c r="CY24" s="24"/>
      <c r="CZ24" s="24"/>
      <c r="DA24" s="24"/>
      <c r="DB24" s="24"/>
      <c r="DC24" s="24"/>
      <c r="DD24" s="24"/>
      <c r="DE24" s="24"/>
      <c r="DF24" s="26" t="s">
        <v>139</v>
      </c>
      <c r="DG24" s="26" t="s">
        <v>139</v>
      </c>
      <c r="DH24" s="26" t="s">
        <v>139</v>
      </c>
      <c r="DI24" s="26" t="s">
        <v>139</v>
      </c>
      <c r="DJ24" s="26" t="s">
        <v>139</v>
      </c>
      <c r="DK24" s="26" t="s">
        <v>139</v>
      </c>
      <c r="DL24" s="26" t="s">
        <v>139</v>
      </c>
      <c r="DM24" s="26" t="s">
        <v>139</v>
      </c>
      <c r="DN24" s="26" t="s">
        <v>139</v>
      </c>
      <c r="DO24" s="26" t="s">
        <v>139</v>
      </c>
    </row>
    <row r="25" spans="1:119" ht="20.100000000000001" customHeight="1" x14ac:dyDescent="0.25">
      <c r="A25" s="29" t="str">
        <f t="shared" si="0"/>
        <v/>
      </c>
      <c r="B25" s="29" t="str">
        <f t="shared" si="1"/>
        <v>Achievers Ghana Education</v>
      </c>
      <c r="C25" s="29">
        <f t="shared" si="2"/>
        <v>0</v>
      </c>
      <c r="D25" s="30" t="str">
        <f t="shared" si="3"/>
        <v>Africa and the Middle East</v>
      </c>
      <c r="E25" s="30" t="str">
        <f t="shared" si="4"/>
        <v>Accra, Ghana</v>
      </c>
      <c r="F25" s="31">
        <f t="shared" si="5"/>
        <v>3</v>
      </c>
      <c r="G25" s="31">
        <f t="shared" si="6"/>
        <v>2</v>
      </c>
      <c r="H25" s="31">
        <f t="shared" si="7"/>
        <v>3</v>
      </c>
      <c r="I25" s="31">
        <f t="shared" si="8"/>
        <v>2</v>
      </c>
      <c r="J25" s="31">
        <f t="shared" si="9"/>
        <v>2</v>
      </c>
      <c r="K25" s="31">
        <f t="shared" si="10"/>
        <v>2</v>
      </c>
      <c r="L25" s="31">
        <f t="shared" si="11"/>
        <v>4</v>
      </c>
      <c r="M25" s="31">
        <f t="shared" si="12"/>
        <v>3</v>
      </c>
      <c r="N25" s="31">
        <f t="shared" si="13"/>
        <v>2.6</v>
      </c>
      <c r="O25" s="26" t="s">
        <v>15738</v>
      </c>
      <c r="P25" s="26" t="s">
        <v>243</v>
      </c>
      <c r="Q25" s="27">
        <v>43348</v>
      </c>
      <c r="R25" s="24"/>
      <c r="S25" s="24"/>
      <c r="T25" s="24"/>
      <c r="U25" s="24"/>
      <c r="V25" s="26" t="s">
        <v>169</v>
      </c>
      <c r="W25" s="26" t="s">
        <v>170</v>
      </c>
      <c r="X25" s="26" t="s">
        <v>171</v>
      </c>
      <c r="Y25" s="26" t="s">
        <v>341</v>
      </c>
      <c r="Z25" s="24"/>
      <c r="AA25" s="24"/>
      <c r="AB25" s="26" t="s">
        <v>117</v>
      </c>
      <c r="AC25" s="28">
        <v>0</v>
      </c>
      <c r="AD25" s="26" t="s">
        <v>342</v>
      </c>
      <c r="AE25" s="26" t="s">
        <v>343</v>
      </c>
      <c r="AF25" s="26" t="s">
        <v>120</v>
      </c>
      <c r="AG25" s="26" t="s">
        <v>278</v>
      </c>
      <c r="AH25" s="24"/>
      <c r="AI25" s="28">
        <v>0</v>
      </c>
      <c r="AJ25" s="24"/>
      <c r="AK25" s="24"/>
      <c r="AL25" s="24"/>
      <c r="AM25" s="24"/>
      <c r="AN25" s="24"/>
      <c r="AO25" s="24"/>
      <c r="AP25" s="24"/>
      <c r="AQ25" s="24"/>
      <c r="AR25" s="24"/>
      <c r="AS25" s="24"/>
      <c r="AT25" s="24"/>
      <c r="AU25" s="24"/>
      <c r="AV25" s="24"/>
      <c r="AW25" s="28">
        <v>31854</v>
      </c>
      <c r="AX25" s="26">
        <v>1500</v>
      </c>
      <c r="AY25" s="28">
        <v>100</v>
      </c>
      <c r="AZ25" s="28">
        <v>350</v>
      </c>
      <c r="BA25" s="26">
        <v>350</v>
      </c>
      <c r="BB25" s="24"/>
      <c r="BC25" s="26" t="s">
        <v>345</v>
      </c>
      <c r="BD25" s="24"/>
      <c r="BE25" s="24"/>
      <c r="BF25" s="26" t="s">
        <v>15739</v>
      </c>
      <c r="BG25" s="26" t="s">
        <v>347</v>
      </c>
      <c r="BH25" s="26" t="s">
        <v>15740</v>
      </c>
      <c r="BI25" s="26" t="s">
        <v>347</v>
      </c>
      <c r="BJ25" s="26" t="s">
        <v>15741</v>
      </c>
      <c r="BK25" s="26" t="s">
        <v>261</v>
      </c>
      <c r="BL25" s="26" t="s">
        <v>15742</v>
      </c>
      <c r="BM25" s="26" t="s">
        <v>170</v>
      </c>
      <c r="BN25" s="26" t="s">
        <v>15743</v>
      </c>
      <c r="BO25" s="26" t="s">
        <v>15744</v>
      </c>
      <c r="BP25" s="24"/>
      <c r="BQ25" s="24"/>
      <c r="BR25" s="24"/>
      <c r="BS25" s="24"/>
      <c r="BT25" s="24"/>
      <c r="BU25" s="24"/>
      <c r="BV25" s="24"/>
      <c r="BW25" s="24"/>
      <c r="BX25" s="24"/>
      <c r="BY25" s="24"/>
      <c r="BZ25" s="26" t="s">
        <v>138</v>
      </c>
      <c r="CA25" s="26" t="s">
        <v>136</v>
      </c>
      <c r="CB25" s="26" t="s">
        <v>136</v>
      </c>
      <c r="CC25" s="26" t="s">
        <v>136</v>
      </c>
      <c r="CD25" s="26" t="s">
        <v>135</v>
      </c>
      <c r="CE25" s="26" t="s">
        <v>135</v>
      </c>
      <c r="CF25" s="26" t="s">
        <v>135</v>
      </c>
      <c r="CG25" s="26" t="s">
        <v>134</v>
      </c>
      <c r="CH25" s="26" t="s">
        <v>136</v>
      </c>
      <c r="CI25" s="26" t="s">
        <v>138</v>
      </c>
      <c r="CJ25" s="26" t="s">
        <v>135</v>
      </c>
      <c r="CK25" s="26" t="s">
        <v>136</v>
      </c>
      <c r="CL25" s="26" t="s">
        <v>135</v>
      </c>
      <c r="CM25" s="26" t="s">
        <v>135</v>
      </c>
      <c r="CN25" s="26" t="s">
        <v>137</v>
      </c>
      <c r="CO25" s="26" t="s">
        <v>138</v>
      </c>
      <c r="CP25" s="26" t="s">
        <v>135</v>
      </c>
      <c r="CQ25" s="26" t="s">
        <v>135</v>
      </c>
      <c r="CR25" s="26" t="s">
        <v>134</v>
      </c>
      <c r="CS25" s="26" t="s">
        <v>135</v>
      </c>
      <c r="CT25" s="26" t="s">
        <v>136</v>
      </c>
      <c r="CU25" s="26" t="s">
        <v>135</v>
      </c>
      <c r="CV25" s="26" t="s">
        <v>135</v>
      </c>
      <c r="CW25" s="26" t="s">
        <v>136</v>
      </c>
      <c r="CX25" s="26" t="s">
        <v>136</v>
      </c>
      <c r="CY25" s="26" t="s">
        <v>138</v>
      </c>
      <c r="CZ25" s="26" t="s">
        <v>138</v>
      </c>
      <c r="DA25" s="26" t="s">
        <v>134</v>
      </c>
      <c r="DB25" s="26" t="s">
        <v>134</v>
      </c>
      <c r="DC25" s="26" t="s">
        <v>135</v>
      </c>
      <c r="DD25" s="26" t="s">
        <v>134</v>
      </c>
      <c r="DE25" s="26" t="s">
        <v>135</v>
      </c>
      <c r="DF25" s="26" t="s">
        <v>139</v>
      </c>
      <c r="DG25" s="26" t="s">
        <v>120</v>
      </c>
      <c r="DH25" s="26" t="s">
        <v>120</v>
      </c>
      <c r="DI25" s="26" t="s">
        <v>139</v>
      </c>
      <c r="DJ25" s="26" t="s">
        <v>139</v>
      </c>
      <c r="DK25" s="26" t="s">
        <v>139</v>
      </c>
      <c r="DL25" s="26" t="s">
        <v>139</v>
      </c>
      <c r="DM25" s="26" t="s">
        <v>139</v>
      </c>
      <c r="DN25" s="26" t="s">
        <v>139</v>
      </c>
      <c r="DO25" s="26" t="s">
        <v>139</v>
      </c>
    </row>
    <row r="26" spans="1:119" ht="20.100000000000001" customHeight="1" x14ac:dyDescent="0.25">
      <c r="A26" s="29" t="str">
        <f t="shared" si="0"/>
        <v>Achievers Ghana Education3</v>
      </c>
      <c r="B26" s="29" t="str">
        <f t="shared" si="1"/>
        <v>Achievers Ghana Education</v>
      </c>
      <c r="C26" s="29">
        <f t="shared" si="2"/>
        <v>3</v>
      </c>
      <c r="D26" s="30" t="str">
        <f t="shared" si="3"/>
        <v>Africa and the Middle East</v>
      </c>
      <c r="E26" s="30" t="str">
        <f t="shared" si="4"/>
        <v>Accra, Ghana</v>
      </c>
      <c r="F26" s="31">
        <f t="shared" si="5"/>
        <v>3</v>
      </c>
      <c r="G26" s="31">
        <f t="shared" si="6"/>
        <v>2</v>
      </c>
      <c r="H26" s="31">
        <f t="shared" si="7"/>
        <v>2</v>
      </c>
      <c r="I26" s="31">
        <f t="shared" si="8"/>
        <v>1</v>
      </c>
      <c r="J26" s="31">
        <f t="shared" si="9"/>
        <v>2</v>
      </c>
      <c r="K26" s="31">
        <f t="shared" si="10"/>
        <v>3</v>
      </c>
      <c r="L26" s="31">
        <f t="shared" si="11"/>
        <v>3</v>
      </c>
      <c r="M26" s="31">
        <f t="shared" si="12"/>
        <v>2</v>
      </c>
      <c r="N26" s="31">
        <f t="shared" si="13"/>
        <v>2.2999999999999998</v>
      </c>
      <c r="O26" s="26" t="s">
        <v>340</v>
      </c>
      <c r="P26" s="26" t="s">
        <v>108</v>
      </c>
      <c r="Q26" s="27">
        <v>43054</v>
      </c>
      <c r="R26" s="26" t="s">
        <v>109</v>
      </c>
      <c r="S26" s="26" t="s">
        <v>110</v>
      </c>
      <c r="T26" s="26" t="s">
        <v>111</v>
      </c>
      <c r="U26" s="26" t="s">
        <v>112</v>
      </c>
      <c r="V26" s="26" t="s">
        <v>169</v>
      </c>
      <c r="W26" s="26" t="s">
        <v>170</v>
      </c>
      <c r="X26" s="26" t="s">
        <v>171</v>
      </c>
      <c r="Y26" s="26" t="s">
        <v>341</v>
      </c>
      <c r="Z26" s="24"/>
      <c r="AA26" s="24"/>
      <c r="AB26" s="26" t="s">
        <v>117</v>
      </c>
      <c r="AC26" s="28">
        <v>7000</v>
      </c>
      <c r="AD26" s="26" t="s">
        <v>342</v>
      </c>
      <c r="AE26" s="26" t="s">
        <v>343</v>
      </c>
      <c r="AF26" s="26" t="s">
        <v>120</v>
      </c>
      <c r="AG26" s="26" t="s">
        <v>278</v>
      </c>
      <c r="AH26" s="26" t="s">
        <v>121</v>
      </c>
      <c r="AI26" s="28">
        <v>7000</v>
      </c>
      <c r="AJ26" s="24"/>
      <c r="AK26" s="24"/>
      <c r="AL26" s="24"/>
      <c r="AM26" s="24"/>
      <c r="AN26" s="24"/>
      <c r="AO26" s="24"/>
      <c r="AP26" s="24"/>
      <c r="AQ26" s="24"/>
      <c r="AR26" s="24"/>
      <c r="AS26" s="24"/>
      <c r="AT26" s="26" t="s">
        <v>344</v>
      </c>
      <c r="AU26" s="24"/>
      <c r="AV26" s="24"/>
      <c r="AW26" s="28">
        <v>37334</v>
      </c>
      <c r="AX26" s="26">
        <v>350</v>
      </c>
      <c r="AY26" s="28">
        <v>200</v>
      </c>
      <c r="AZ26" s="28">
        <v>250</v>
      </c>
      <c r="BA26" s="26">
        <v>250</v>
      </c>
      <c r="BB26" s="24"/>
      <c r="BC26" s="26" t="s">
        <v>345</v>
      </c>
      <c r="BD26" s="26" t="s">
        <v>125</v>
      </c>
      <c r="BE26" s="24"/>
      <c r="BF26" s="26" t="s">
        <v>346</v>
      </c>
      <c r="BG26" s="26" t="s">
        <v>347</v>
      </c>
      <c r="BH26" s="26" t="s">
        <v>348</v>
      </c>
      <c r="BI26" s="26" t="s">
        <v>347</v>
      </c>
      <c r="BJ26" s="26" t="s">
        <v>202</v>
      </c>
      <c r="BK26" s="26" t="s">
        <v>261</v>
      </c>
      <c r="BL26" s="24"/>
      <c r="BM26" s="24"/>
      <c r="BN26" s="24"/>
      <c r="BO26" s="24"/>
      <c r="BP26" s="24"/>
      <c r="BQ26" s="24"/>
      <c r="BR26" s="26">
        <v>0</v>
      </c>
      <c r="BS26" s="26">
        <v>0</v>
      </c>
      <c r="BT26" s="26">
        <v>0</v>
      </c>
      <c r="BU26" s="26">
        <v>0</v>
      </c>
      <c r="BV26" s="26">
        <v>0</v>
      </c>
      <c r="BW26" s="26">
        <v>0</v>
      </c>
      <c r="BX26" s="26">
        <v>0</v>
      </c>
      <c r="BY26" s="26">
        <v>0</v>
      </c>
      <c r="BZ26" s="26" t="s">
        <v>138</v>
      </c>
      <c r="CA26" s="26" t="s">
        <v>135</v>
      </c>
      <c r="CB26" s="26" t="s">
        <v>135</v>
      </c>
      <c r="CC26" s="26" t="s">
        <v>135</v>
      </c>
      <c r="CD26" s="26" t="s">
        <v>135</v>
      </c>
      <c r="CE26" s="26" t="s">
        <v>135</v>
      </c>
      <c r="CF26" s="26" t="s">
        <v>135</v>
      </c>
      <c r="CG26" s="26" t="s">
        <v>135</v>
      </c>
      <c r="CH26" s="26" t="s">
        <v>135</v>
      </c>
      <c r="CI26" s="26" t="s">
        <v>136</v>
      </c>
      <c r="CJ26" s="26" t="s">
        <v>135</v>
      </c>
      <c r="CK26" s="26" t="s">
        <v>136</v>
      </c>
      <c r="CL26" s="26" t="s">
        <v>135</v>
      </c>
      <c r="CM26" s="26" t="s">
        <v>135</v>
      </c>
      <c r="CN26" s="26" t="s">
        <v>137</v>
      </c>
      <c r="CO26" s="26" t="s">
        <v>137</v>
      </c>
      <c r="CP26" s="26" t="s">
        <v>135</v>
      </c>
      <c r="CQ26" s="26" t="s">
        <v>135</v>
      </c>
      <c r="CR26" s="26" t="s">
        <v>138</v>
      </c>
      <c r="CS26" s="26" t="s">
        <v>137</v>
      </c>
      <c r="CT26" s="26" t="s">
        <v>136</v>
      </c>
      <c r="CU26" s="26" t="s">
        <v>137</v>
      </c>
      <c r="CV26" s="26" t="s">
        <v>135</v>
      </c>
      <c r="CW26" s="26" t="s">
        <v>138</v>
      </c>
      <c r="CX26" s="26" t="s">
        <v>136</v>
      </c>
      <c r="CY26" s="26" t="s">
        <v>134</v>
      </c>
      <c r="CZ26" s="26" t="s">
        <v>134</v>
      </c>
      <c r="DA26" s="26" t="s">
        <v>136</v>
      </c>
      <c r="DB26" s="26" t="s">
        <v>135</v>
      </c>
      <c r="DC26" s="26" t="s">
        <v>137</v>
      </c>
      <c r="DD26" s="26" t="s">
        <v>136</v>
      </c>
      <c r="DE26" s="26" t="s">
        <v>135</v>
      </c>
      <c r="DF26" s="26" t="s">
        <v>139</v>
      </c>
      <c r="DG26" s="26" t="s">
        <v>120</v>
      </c>
      <c r="DH26" s="26" t="s">
        <v>120</v>
      </c>
      <c r="DI26" s="26" t="s">
        <v>139</v>
      </c>
      <c r="DJ26" s="26" t="s">
        <v>139</v>
      </c>
      <c r="DK26" s="26" t="s">
        <v>139</v>
      </c>
      <c r="DL26" s="26" t="s">
        <v>139</v>
      </c>
      <c r="DM26" s="26" t="s">
        <v>139</v>
      </c>
      <c r="DN26" s="26" t="s">
        <v>139</v>
      </c>
      <c r="DO26" s="26" t="s">
        <v>139</v>
      </c>
    </row>
    <row r="27" spans="1:119" ht="20.100000000000001" customHeight="1" x14ac:dyDescent="0.25">
      <c r="A27" s="29" t="str">
        <f t="shared" si="0"/>
        <v/>
      </c>
      <c r="B27" s="29" t="str">
        <f t="shared" si="1"/>
        <v>Achievers Ghana Education</v>
      </c>
      <c r="C27" s="29">
        <f t="shared" si="2"/>
        <v>0</v>
      </c>
      <c r="D27" s="30" t="str">
        <f t="shared" si="3"/>
        <v>Africa and the Middle East</v>
      </c>
      <c r="E27" s="30" t="str">
        <f t="shared" si="4"/>
        <v>Accra, Ghana</v>
      </c>
      <c r="F27" s="31">
        <f t="shared" si="5"/>
        <v>0</v>
      </c>
      <c r="G27" s="31">
        <f t="shared" si="6"/>
        <v>0</v>
      </c>
      <c r="H27" s="31">
        <f t="shared" si="7"/>
        <v>0</v>
      </c>
      <c r="I27" s="31">
        <f t="shared" si="8"/>
        <v>0</v>
      </c>
      <c r="J27" s="31">
        <f t="shared" si="9"/>
        <v>0</v>
      </c>
      <c r="K27" s="31">
        <f t="shared" si="10"/>
        <v>0</v>
      </c>
      <c r="L27" s="31">
        <f t="shared" si="11"/>
        <v>0</v>
      </c>
      <c r="M27" s="31">
        <f t="shared" si="12"/>
        <v>0</v>
      </c>
      <c r="N27" s="31">
        <f t="shared" si="13"/>
        <v>0</v>
      </c>
      <c r="O27" s="26" t="s">
        <v>15745</v>
      </c>
      <c r="P27" s="26" t="s">
        <v>108</v>
      </c>
      <c r="Q27" s="27">
        <v>42892</v>
      </c>
      <c r="R27" s="24"/>
      <c r="S27" s="24"/>
      <c r="T27" s="26" t="s">
        <v>142</v>
      </c>
      <c r="U27" s="24"/>
      <c r="V27" s="26" t="s">
        <v>169</v>
      </c>
      <c r="W27" s="26" t="s">
        <v>170</v>
      </c>
      <c r="X27" s="26" t="s">
        <v>171</v>
      </c>
      <c r="Y27" s="26" t="s">
        <v>341</v>
      </c>
      <c r="Z27" s="24"/>
      <c r="AA27" s="24"/>
      <c r="AB27" s="26" t="s">
        <v>15736</v>
      </c>
      <c r="AC27" s="28">
        <v>2000</v>
      </c>
      <c r="AD27" s="26" t="s">
        <v>342</v>
      </c>
      <c r="AE27" s="26" t="s">
        <v>343</v>
      </c>
      <c r="AF27" s="26" t="s">
        <v>120</v>
      </c>
      <c r="AG27" s="26" t="s">
        <v>278</v>
      </c>
      <c r="AH27" s="24"/>
      <c r="AI27" s="28">
        <v>2000</v>
      </c>
      <c r="AJ27" s="24"/>
      <c r="AK27" s="24"/>
      <c r="AL27" s="24"/>
      <c r="AM27" s="24"/>
      <c r="AN27" s="24"/>
      <c r="AO27" s="24"/>
      <c r="AP27" s="24"/>
      <c r="AQ27" s="24"/>
      <c r="AR27" s="24"/>
      <c r="AS27" s="24"/>
      <c r="AT27" s="24"/>
      <c r="AU27" s="24"/>
      <c r="AV27" s="24"/>
      <c r="AW27" s="28">
        <v>0</v>
      </c>
      <c r="AX27" s="26">
        <v>0</v>
      </c>
      <c r="AY27" s="28">
        <v>0</v>
      </c>
      <c r="AZ27" s="28">
        <v>0</v>
      </c>
      <c r="BA27" s="26">
        <v>0</v>
      </c>
      <c r="BB27" s="24"/>
      <c r="BC27" s="26" t="s">
        <v>345</v>
      </c>
      <c r="BD27" s="24"/>
      <c r="BE27" s="24"/>
      <c r="BF27" s="24"/>
      <c r="BG27" s="24"/>
      <c r="BH27" s="24"/>
      <c r="BI27" s="24"/>
      <c r="BJ27" s="24"/>
      <c r="BK27" s="24"/>
      <c r="BL27" s="24"/>
      <c r="BM27" s="24"/>
      <c r="BN27" s="24"/>
      <c r="BO27" s="24"/>
      <c r="BP27" s="24"/>
      <c r="BQ27" s="24"/>
      <c r="BR27" s="26">
        <v>0</v>
      </c>
      <c r="BS27" s="26">
        <v>0</v>
      </c>
      <c r="BT27" s="26">
        <v>0</v>
      </c>
      <c r="BU27" s="26">
        <v>0</v>
      </c>
      <c r="BV27" s="26">
        <v>0</v>
      </c>
      <c r="BW27" s="26">
        <v>0</v>
      </c>
      <c r="BX27" s="26">
        <v>0</v>
      </c>
      <c r="BY27" s="26">
        <v>0</v>
      </c>
      <c r="BZ27" s="24"/>
      <c r="CA27" s="24"/>
      <c r="CB27" s="24"/>
      <c r="CC27" s="24"/>
      <c r="CD27" s="24"/>
      <c r="CE27" s="24"/>
      <c r="CF27" s="24"/>
      <c r="CG27" s="24"/>
      <c r="CH27" s="24"/>
      <c r="CI27" s="24"/>
      <c r="CJ27" s="24"/>
      <c r="CK27" s="24"/>
      <c r="CL27" s="24"/>
      <c r="CM27" s="24"/>
      <c r="CN27" s="24"/>
      <c r="CO27" s="24"/>
      <c r="CP27" s="24"/>
      <c r="CQ27" s="24"/>
      <c r="CR27" s="24"/>
      <c r="CS27" s="24"/>
      <c r="CT27" s="24"/>
      <c r="CU27" s="24"/>
      <c r="CV27" s="24"/>
      <c r="CW27" s="24"/>
      <c r="CX27" s="24"/>
      <c r="CY27" s="24"/>
      <c r="CZ27" s="24"/>
      <c r="DA27" s="24"/>
      <c r="DB27" s="24"/>
      <c r="DC27" s="24"/>
      <c r="DD27" s="24"/>
      <c r="DE27" s="24"/>
      <c r="DF27" s="26" t="s">
        <v>139</v>
      </c>
      <c r="DG27" s="26" t="s">
        <v>139</v>
      </c>
      <c r="DH27" s="26" t="s">
        <v>139</v>
      </c>
      <c r="DI27" s="26" t="s">
        <v>139</v>
      </c>
      <c r="DJ27" s="26" t="s">
        <v>139</v>
      </c>
      <c r="DK27" s="26" t="s">
        <v>139</v>
      </c>
      <c r="DL27" s="26" t="s">
        <v>139</v>
      </c>
      <c r="DM27" s="26" t="s">
        <v>139</v>
      </c>
      <c r="DN27" s="26" t="s">
        <v>139</v>
      </c>
      <c r="DO27" s="26" t="s">
        <v>139</v>
      </c>
    </row>
    <row r="28" spans="1:119" ht="20.100000000000001" customHeight="1" x14ac:dyDescent="0.25">
      <c r="A28" s="29" t="str">
        <f t="shared" si="0"/>
        <v>Achievers Ghana Education2</v>
      </c>
      <c r="B28" s="29" t="str">
        <f t="shared" si="1"/>
        <v>Achievers Ghana Education</v>
      </c>
      <c r="C28" s="29">
        <f t="shared" si="2"/>
        <v>2</v>
      </c>
      <c r="D28" s="30" t="str">
        <f t="shared" si="3"/>
        <v>Africa and the Middle East</v>
      </c>
      <c r="E28" s="30" t="str">
        <f t="shared" si="4"/>
        <v>Accra, Ghana</v>
      </c>
      <c r="F28" s="31">
        <f t="shared" si="5"/>
        <v>2</v>
      </c>
      <c r="G28" s="31">
        <f t="shared" si="6"/>
        <v>2</v>
      </c>
      <c r="H28" s="31">
        <f t="shared" si="7"/>
        <v>2</v>
      </c>
      <c r="I28" s="31">
        <f t="shared" si="8"/>
        <v>2</v>
      </c>
      <c r="J28" s="31">
        <f t="shared" si="9"/>
        <v>2</v>
      </c>
      <c r="K28" s="31">
        <f t="shared" si="10"/>
        <v>2</v>
      </c>
      <c r="L28" s="31">
        <f t="shared" si="11"/>
        <v>2</v>
      </c>
      <c r="M28" s="31">
        <f t="shared" si="12"/>
        <v>1</v>
      </c>
      <c r="N28" s="31">
        <f t="shared" si="13"/>
        <v>1.9</v>
      </c>
      <c r="O28" s="26" t="s">
        <v>349</v>
      </c>
      <c r="P28" s="26" t="s">
        <v>108</v>
      </c>
      <c r="Q28" s="27">
        <v>42640</v>
      </c>
      <c r="R28" s="26" t="s">
        <v>109</v>
      </c>
      <c r="S28" s="26" t="s">
        <v>141</v>
      </c>
      <c r="T28" s="26" t="s">
        <v>142</v>
      </c>
      <c r="U28" s="26" t="s">
        <v>112</v>
      </c>
      <c r="V28" s="26" t="s">
        <v>169</v>
      </c>
      <c r="W28" s="26" t="s">
        <v>170</v>
      </c>
      <c r="X28" s="26" t="s">
        <v>171</v>
      </c>
      <c r="Y28" s="26" t="s">
        <v>341</v>
      </c>
      <c r="Z28" s="24"/>
      <c r="AA28" s="24"/>
      <c r="AB28" s="26" t="s">
        <v>117</v>
      </c>
      <c r="AC28" s="28">
        <v>6000</v>
      </c>
      <c r="AD28" s="26" t="s">
        <v>342</v>
      </c>
      <c r="AE28" s="26" t="s">
        <v>343</v>
      </c>
      <c r="AF28" s="26" t="s">
        <v>120</v>
      </c>
      <c r="AG28" s="26" t="s">
        <v>278</v>
      </c>
      <c r="AH28" s="26" t="s">
        <v>143</v>
      </c>
      <c r="AI28" s="28">
        <v>6000</v>
      </c>
      <c r="AJ28" s="26" t="s">
        <v>350</v>
      </c>
      <c r="AK28" s="26" t="s">
        <v>351</v>
      </c>
      <c r="AL28" s="26" t="s">
        <v>352</v>
      </c>
      <c r="AM28" s="24"/>
      <c r="AN28" s="24"/>
      <c r="AO28" s="24"/>
      <c r="AP28" s="24"/>
      <c r="AQ28" s="24"/>
      <c r="AR28" s="24"/>
      <c r="AS28" s="26" t="s">
        <v>353</v>
      </c>
      <c r="AT28" s="24"/>
      <c r="AU28" s="26" t="s">
        <v>354</v>
      </c>
      <c r="AV28" s="26" t="s">
        <v>355</v>
      </c>
      <c r="AW28" s="28">
        <v>34867</v>
      </c>
      <c r="AX28" s="26">
        <v>350</v>
      </c>
      <c r="AY28" s="28">
        <v>95</v>
      </c>
      <c r="AZ28" s="28">
        <v>90</v>
      </c>
      <c r="BA28" s="26">
        <v>0</v>
      </c>
      <c r="BB28" s="26" t="s">
        <v>148</v>
      </c>
      <c r="BC28" s="26" t="s">
        <v>345</v>
      </c>
      <c r="BD28" s="26" t="s">
        <v>125</v>
      </c>
      <c r="BE28" s="24"/>
      <c r="BF28" s="26" t="s">
        <v>356</v>
      </c>
      <c r="BG28" s="26" t="s">
        <v>357</v>
      </c>
      <c r="BH28" s="24"/>
      <c r="BI28" s="24"/>
      <c r="BJ28" s="24"/>
      <c r="BK28" s="24"/>
      <c r="BL28" s="26" t="s">
        <v>346</v>
      </c>
      <c r="BM28" s="26" t="s">
        <v>347</v>
      </c>
      <c r="BN28" s="26" t="s">
        <v>348</v>
      </c>
      <c r="BO28" s="26" t="s">
        <v>347</v>
      </c>
      <c r="BP28" s="24"/>
      <c r="BQ28" s="24"/>
      <c r="BR28" s="26">
        <v>2</v>
      </c>
      <c r="BS28" s="26">
        <v>2</v>
      </c>
      <c r="BT28" s="26">
        <v>2</v>
      </c>
      <c r="BU28" s="26">
        <v>2</v>
      </c>
      <c r="BV28" s="26">
        <v>2</v>
      </c>
      <c r="BW28" s="26">
        <v>2</v>
      </c>
      <c r="BX28" s="26">
        <v>2</v>
      </c>
      <c r="BY28" s="26">
        <v>1</v>
      </c>
      <c r="BZ28" s="24"/>
      <c r="CA28" s="24"/>
      <c r="CB28" s="24"/>
      <c r="CC28" s="24"/>
      <c r="CD28" s="24"/>
      <c r="CE28" s="24"/>
      <c r="CF28" s="24"/>
      <c r="CG28" s="24"/>
      <c r="CH28" s="24"/>
      <c r="CI28" s="24"/>
      <c r="CJ28" s="24"/>
      <c r="CK28" s="24"/>
      <c r="CL28" s="24"/>
      <c r="CM28" s="24"/>
      <c r="CN28" s="24"/>
      <c r="CO28" s="24"/>
      <c r="CP28" s="24"/>
      <c r="CQ28" s="24"/>
      <c r="CR28" s="24"/>
      <c r="CS28" s="24"/>
      <c r="CT28" s="24"/>
      <c r="CU28" s="24"/>
      <c r="CV28" s="24"/>
      <c r="CW28" s="24"/>
      <c r="CX28" s="24"/>
      <c r="CY28" s="24"/>
      <c r="CZ28" s="24"/>
      <c r="DA28" s="24"/>
      <c r="DB28" s="24"/>
      <c r="DC28" s="24"/>
      <c r="DD28" s="24"/>
      <c r="DE28" s="24"/>
      <c r="DF28" s="26" t="s">
        <v>139</v>
      </c>
      <c r="DG28" s="26" t="s">
        <v>120</v>
      </c>
      <c r="DH28" s="26" t="s">
        <v>120</v>
      </c>
      <c r="DI28" s="26" t="s">
        <v>139</v>
      </c>
      <c r="DJ28" s="26" t="s">
        <v>139</v>
      </c>
      <c r="DK28" s="26" t="s">
        <v>139</v>
      </c>
      <c r="DL28" s="26" t="s">
        <v>139</v>
      </c>
      <c r="DM28" s="26" t="s">
        <v>139</v>
      </c>
      <c r="DN28" s="26" t="s">
        <v>139</v>
      </c>
      <c r="DO28" s="26" t="s">
        <v>139</v>
      </c>
    </row>
    <row r="29" spans="1:119" ht="20.100000000000001" customHeight="1" x14ac:dyDescent="0.25">
      <c r="A29" s="29" t="str">
        <f t="shared" si="0"/>
        <v/>
      </c>
      <c r="B29" s="29" t="str">
        <f t="shared" si="1"/>
        <v>Achievers Ghana Education</v>
      </c>
      <c r="C29" s="29">
        <f t="shared" si="2"/>
        <v>0</v>
      </c>
      <c r="D29" s="30" t="str">
        <f t="shared" si="3"/>
        <v>Africa and the Middle East</v>
      </c>
      <c r="E29" s="30" t="str">
        <f t="shared" si="4"/>
        <v>Accra, Ghana</v>
      </c>
      <c r="F29" s="31">
        <f t="shared" si="5"/>
        <v>0</v>
      </c>
      <c r="G29" s="31">
        <f t="shared" si="6"/>
        <v>0</v>
      </c>
      <c r="H29" s="31">
        <f t="shared" si="7"/>
        <v>0</v>
      </c>
      <c r="I29" s="31">
        <f t="shared" si="8"/>
        <v>0</v>
      </c>
      <c r="J29" s="31">
        <f t="shared" si="9"/>
        <v>0</v>
      </c>
      <c r="K29" s="31">
        <f t="shared" si="10"/>
        <v>0</v>
      </c>
      <c r="L29" s="31">
        <f t="shared" si="11"/>
        <v>0</v>
      </c>
      <c r="M29" s="31">
        <f t="shared" si="12"/>
        <v>0</v>
      </c>
      <c r="N29" s="31">
        <f t="shared" si="13"/>
        <v>0</v>
      </c>
      <c r="O29" s="26" t="s">
        <v>15746</v>
      </c>
      <c r="P29" s="26" t="s">
        <v>108</v>
      </c>
      <c r="Q29" s="27">
        <v>42514</v>
      </c>
      <c r="R29" s="24"/>
      <c r="S29" s="24"/>
      <c r="T29" s="26" t="s">
        <v>157</v>
      </c>
      <c r="U29" s="24"/>
      <c r="V29" s="26" t="s">
        <v>169</v>
      </c>
      <c r="W29" s="26" t="s">
        <v>170</v>
      </c>
      <c r="X29" s="26" t="s">
        <v>171</v>
      </c>
      <c r="Y29" s="26" t="s">
        <v>341</v>
      </c>
      <c r="Z29" s="24"/>
      <c r="AA29" s="24"/>
      <c r="AB29" s="26" t="s">
        <v>15736</v>
      </c>
      <c r="AC29" s="28">
        <v>3000</v>
      </c>
      <c r="AD29" s="26" t="s">
        <v>342</v>
      </c>
      <c r="AE29" s="26" t="s">
        <v>343</v>
      </c>
      <c r="AF29" s="26" t="s">
        <v>120</v>
      </c>
      <c r="AG29" s="26" t="s">
        <v>278</v>
      </c>
      <c r="AH29" s="24"/>
      <c r="AI29" s="28">
        <v>3000</v>
      </c>
      <c r="AJ29" s="24"/>
      <c r="AK29" s="24"/>
      <c r="AL29" s="24"/>
      <c r="AM29" s="24"/>
      <c r="AN29" s="24"/>
      <c r="AO29" s="24"/>
      <c r="AP29" s="24"/>
      <c r="AQ29" s="24"/>
      <c r="AR29" s="24"/>
      <c r="AS29" s="24"/>
      <c r="AT29" s="24"/>
      <c r="AU29" s="24"/>
      <c r="AV29" s="24"/>
      <c r="AW29" s="24"/>
      <c r="AX29" s="24"/>
      <c r="AY29" s="24"/>
      <c r="AZ29" s="24"/>
      <c r="BA29" s="24"/>
      <c r="BB29" s="24"/>
      <c r="BC29" s="26" t="s">
        <v>345</v>
      </c>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c r="CK29" s="24"/>
      <c r="CL29" s="24"/>
      <c r="CM29" s="24"/>
      <c r="CN29" s="24"/>
      <c r="CO29" s="24"/>
      <c r="CP29" s="24"/>
      <c r="CQ29" s="24"/>
      <c r="CR29" s="24"/>
      <c r="CS29" s="24"/>
      <c r="CT29" s="24"/>
      <c r="CU29" s="24"/>
      <c r="CV29" s="24"/>
      <c r="CW29" s="24"/>
      <c r="CX29" s="24"/>
      <c r="CY29" s="24"/>
      <c r="CZ29" s="24"/>
      <c r="DA29" s="24"/>
      <c r="DB29" s="24"/>
      <c r="DC29" s="24"/>
      <c r="DD29" s="24"/>
      <c r="DE29" s="24"/>
      <c r="DF29" s="26" t="s">
        <v>139</v>
      </c>
      <c r="DG29" s="26" t="s">
        <v>139</v>
      </c>
      <c r="DH29" s="26" t="s">
        <v>139</v>
      </c>
      <c r="DI29" s="26" t="s">
        <v>139</v>
      </c>
      <c r="DJ29" s="26" t="s">
        <v>139</v>
      </c>
      <c r="DK29" s="26" t="s">
        <v>139</v>
      </c>
      <c r="DL29" s="26" t="s">
        <v>139</v>
      </c>
      <c r="DM29" s="26" t="s">
        <v>139</v>
      </c>
      <c r="DN29" s="26" t="s">
        <v>139</v>
      </c>
      <c r="DO29" s="26" t="s">
        <v>139</v>
      </c>
    </row>
    <row r="30" spans="1:119" ht="20.100000000000001" customHeight="1" x14ac:dyDescent="0.25">
      <c r="A30" s="29" t="str">
        <f t="shared" si="0"/>
        <v>Achievers Ghana Education1</v>
      </c>
      <c r="B30" s="29" t="str">
        <f t="shared" si="1"/>
        <v>Achievers Ghana Education</v>
      </c>
      <c r="C30" s="29">
        <f t="shared" si="2"/>
        <v>1</v>
      </c>
      <c r="D30" s="30" t="str">
        <f t="shared" si="3"/>
        <v>Africa and the Middle East</v>
      </c>
      <c r="E30" s="30" t="str">
        <f t="shared" si="4"/>
        <v>Accra, Ghana</v>
      </c>
      <c r="F30" s="31">
        <f t="shared" si="5"/>
        <v>1</v>
      </c>
      <c r="G30" s="31">
        <f t="shared" si="6"/>
        <v>1</v>
      </c>
      <c r="H30" s="31">
        <f t="shared" si="7"/>
        <v>2</v>
      </c>
      <c r="I30" s="31">
        <f t="shared" si="8"/>
        <v>1</v>
      </c>
      <c r="J30" s="31">
        <f t="shared" si="9"/>
        <v>1</v>
      </c>
      <c r="K30" s="31">
        <f t="shared" si="10"/>
        <v>1</v>
      </c>
      <c r="L30" s="31">
        <f t="shared" si="11"/>
        <v>2</v>
      </c>
      <c r="M30" s="31">
        <f t="shared" si="12"/>
        <v>1</v>
      </c>
      <c r="N30" s="31">
        <f t="shared" si="13"/>
        <v>1.3</v>
      </c>
      <c r="O30" s="26" t="s">
        <v>358</v>
      </c>
      <c r="P30" s="26" t="s">
        <v>108</v>
      </c>
      <c r="Q30" s="27">
        <v>42305</v>
      </c>
      <c r="R30" s="26" t="s">
        <v>155</v>
      </c>
      <c r="S30" s="26" t="s">
        <v>156</v>
      </c>
      <c r="T30" s="26" t="s">
        <v>157</v>
      </c>
      <c r="U30" s="26" t="s">
        <v>112</v>
      </c>
      <c r="V30" s="26" t="s">
        <v>169</v>
      </c>
      <c r="W30" s="26" t="s">
        <v>170</v>
      </c>
      <c r="X30" s="26" t="s">
        <v>171</v>
      </c>
      <c r="Y30" s="26" t="s">
        <v>341</v>
      </c>
      <c r="Z30" s="24"/>
      <c r="AA30" s="24"/>
      <c r="AB30" s="26" t="s">
        <v>117</v>
      </c>
      <c r="AC30" s="28">
        <v>5000</v>
      </c>
      <c r="AD30" s="26" t="s">
        <v>342</v>
      </c>
      <c r="AE30" s="26" t="s">
        <v>343</v>
      </c>
      <c r="AF30" s="26" t="s">
        <v>120</v>
      </c>
      <c r="AG30" s="26" t="s">
        <v>278</v>
      </c>
      <c r="AH30" s="26" t="s">
        <v>158</v>
      </c>
      <c r="AI30" s="28">
        <v>5000</v>
      </c>
      <c r="AJ30" s="26" t="s">
        <v>359</v>
      </c>
      <c r="AK30" s="26" t="s">
        <v>351</v>
      </c>
      <c r="AL30" s="26" t="s">
        <v>352</v>
      </c>
      <c r="AM30" s="26" t="s">
        <v>360</v>
      </c>
      <c r="AN30" s="26" t="s">
        <v>361</v>
      </c>
      <c r="AO30" s="26" t="s">
        <v>362</v>
      </c>
      <c r="AP30" s="26" t="s">
        <v>363</v>
      </c>
      <c r="AQ30" s="24"/>
      <c r="AR30" s="24"/>
      <c r="AS30" s="24"/>
      <c r="AT30" s="24"/>
      <c r="AU30" s="24"/>
      <c r="AV30" s="24"/>
      <c r="AW30" s="28">
        <v>19750</v>
      </c>
      <c r="AX30" s="26">
        <v>120</v>
      </c>
      <c r="AY30" s="28">
        <v>65</v>
      </c>
      <c r="AZ30" s="28">
        <v>60</v>
      </c>
      <c r="BA30" s="26">
        <v>0</v>
      </c>
      <c r="BB30" s="26" t="s">
        <v>148</v>
      </c>
      <c r="BC30" s="26" t="s">
        <v>345</v>
      </c>
      <c r="BD30" s="24"/>
      <c r="BE30" s="24"/>
      <c r="BF30" s="26" t="s">
        <v>364</v>
      </c>
      <c r="BG30" s="26" t="s">
        <v>170</v>
      </c>
      <c r="BH30" s="26" t="s">
        <v>365</v>
      </c>
      <c r="BI30" s="26" t="s">
        <v>170</v>
      </c>
      <c r="BJ30" s="26" t="s">
        <v>366</v>
      </c>
      <c r="BK30" s="26" t="s">
        <v>367</v>
      </c>
      <c r="BL30" s="24"/>
      <c r="BM30" s="24"/>
      <c r="BN30" s="24"/>
      <c r="BO30" s="24"/>
      <c r="BP30" s="24"/>
      <c r="BQ30" s="24"/>
      <c r="BR30" s="26">
        <v>1</v>
      </c>
      <c r="BS30" s="26">
        <v>1</v>
      </c>
      <c r="BT30" s="26">
        <v>2</v>
      </c>
      <c r="BU30" s="26">
        <v>1</v>
      </c>
      <c r="BV30" s="26">
        <v>1</v>
      </c>
      <c r="BW30" s="26">
        <v>1</v>
      </c>
      <c r="BX30" s="26">
        <v>2</v>
      </c>
      <c r="BY30" s="26">
        <v>1</v>
      </c>
      <c r="BZ30" s="24"/>
      <c r="CA30" s="24"/>
      <c r="CB30" s="24"/>
      <c r="CC30" s="24"/>
      <c r="CD30" s="24"/>
      <c r="CE30" s="24"/>
      <c r="CF30" s="24"/>
      <c r="CG30" s="24"/>
      <c r="CH30" s="24"/>
      <c r="CI30" s="24"/>
      <c r="CJ30" s="24"/>
      <c r="CK30" s="24"/>
      <c r="CL30" s="24"/>
      <c r="CM30" s="24"/>
      <c r="CN30" s="24"/>
      <c r="CO30" s="24"/>
      <c r="CP30" s="24"/>
      <c r="CQ30" s="24"/>
      <c r="CR30" s="24"/>
      <c r="CS30" s="24"/>
      <c r="CT30" s="24"/>
      <c r="CU30" s="24"/>
      <c r="CV30" s="24"/>
      <c r="CW30" s="24"/>
      <c r="CX30" s="24"/>
      <c r="CY30" s="24"/>
      <c r="CZ30" s="24"/>
      <c r="DA30" s="24"/>
      <c r="DB30" s="24"/>
      <c r="DC30" s="24"/>
      <c r="DD30" s="24"/>
      <c r="DE30" s="24"/>
      <c r="DF30" s="26" t="s">
        <v>120</v>
      </c>
      <c r="DG30" s="26" t="s">
        <v>120</v>
      </c>
      <c r="DH30" s="26" t="s">
        <v>120</v>
      </c>
      <c r="DI30" s="26" t="s">
        <v>139</v>
      </c>
      <c r="DJ30" s="26" t="s">
        <v>139</v>
      </c>
      <c r="DK30" s="26" t="s">
        <v>139</v>
      </c>
      <c r="DL30" s="26" t="s">
        <v>120</v>
      </c>
      <c r="DM30" s="26" t="s">
        <v>139</v>
      </c>
      <c r="DN30" s="26" t="s">
        <v>139</v>
      </c>
      <c r="DO30" s="26" t="s">
        <v>139</v>
      </c>
    </row>
    <row r="31" spans="1:119" ht="20.100000000000001" customHeight="1" x14ac:dyDescent="0.25">
      <c r="A31" s="29" t="str">
        <f t="shared" si="0"/>
        <v>Acid Survivors Foundation, Pakistan4</v>
      </c>
      <c r="B31" s="29" t="str">
        <f t="shared" si="1"/>
        <v>Acid Survivors Foundation, Pakistan</v>
      </c>
      <c r="C31" s="29">
        <f t="shared" si="2"/>
        <v>4</v>
      </c>
      <c r="D31" s="30" t="str">
        <f t="shared" si="3"/>
        <v>South Asia</v>
      </c>
      <c r="E31" s="30" t="str">
        <f t="shared" si="4"/>
        <v>Islamabad, Pakistan</v>
      </c>
      <c r="F31" s="31">
        <f t="shared" si="5"/>
        <v>4</v>
      </c>
      <c r="G31" s="31">
        <f t="shared" si="6"/>
        <v>3</v>
      </c>
      <c r="H31" s="31">
        <f t="shared" si="7"/>
        <v>2</v>
      </c>
      <c r="I31" s="31">
        <f t="shared" si="8"/>
        <v>4</v>
      </c>
      <c r="J31" s="31">
        <f t="shared" si="9"/>
        <v>3</v>
      </c>
      <c r="K31" s="31">
        <f t="shared" si="10"/>
        <v>2</v>
      </c>
      <c r="L31" s="31">
        <f t="shared" si="11"/>
        <v>5</v>
      </c>
      <c r="M31" s="31">
        <f t="shared" si="12"/>
        <v>2</v>
      </c>
      <c r="N31" s="31">
        <f t="shared" si="13"/>
        <v>3.1</v>
      </c>
      <c r="O31" s="26" t="s">
        <v>368</v>
      </c>
      <c r="P31" s="26" t="s">
        <v>108</v>
      </c>
      <c r="Q31" s="27">
        <v>41771</v>
      </c>
      <c r="R31" s="26" t="s">
        <v>166</v>
      </c>
      <c r="S31" s="26" t="s">
        <v>193</v>
      </c>
      <c r="T31" s="26" t="s">
        <v>194</v>
      </c>
      <c r="U31" s="26" t="s">
        <v>168</v>
      </c>
      <c r="V31" s="26" t="s">
        <v>225</v>
      </c>
      <c r="W31" s="26" t="s">
        <v>369</v>
      </c>
      <c r="X31" s="26" t="s">
        <v>370</v>
      </c>
      <c r="Y31" s="26" t="s">
        <v>371</v>
      </c>
      <c r="Z31" s="24"/>
      <c r="AA31" s="24"/>
      <c r="AB31" s="26" t="s">
        <v>117</v>
      </c>
      <c r="AC31" s="28">
        <v>18000</v>
      </c>
      <c r="AD31" s="24"/>
      <c r="AE31" s="26" t="s">
        <v>249</v>
      </c>
      <c r="AF31" s="26" t="s">
        <v>120</v>
      </c>
      <c r="AG31" s="26" t="s">
        <v>333</v>
      </c>
      <c r="AH31" s="26" t="s">
        <v>185</v>
      </c>
      <c r="AI31" s="28">
        <v>18000</v>
      </c>
      <c r="AJ31" s="26" t="s">
        <v>372</v>
      </c>
      <c r="AK31" s="26" t="s">
        <v>373</v>
      </c>
      <c r="AL31" s="26" t="s">
        <v>374</v>
      </c>
      <c r="AM31" s="24"/>
      <c r="AN31" s="24"/>
      <c r="AO31" s="24"/>
      <c r="AP31" s="24"/>
      <c r="AQ31" s="26" t="s">
        <v>375</v>
      </c>
      <c r="AR31" s="24"/>
      <c r="AS31" s="26" t="s">
        <v>376</v>
      </c>
      <c r="AT31" s="24"/>
      <c r="AU31" s="24"/>
      <c r="AV31" s="24"/>
      <c r="AW31" s="28">
        <v>221694</v>
      </c>
      <c r="AX31" s="26">
        <v>7029</v>
      </c>
      <c r="AY31" s="28">
        <v>85</v>
      </c>
      <c r="AZ31" s="28">
        <v>85</v>
      </c>
      <c r="BA31" s="26">
        <v>0</v>
      </c>
      <c r="BB31" s="26" t="s">
        <v>148</v>
      </c>
      <c r="BC31" s="26" t="s">
        <v>377</v>
      </c>
      <c r="BD31" s="26" t="s">
        <v>378</v>
      </c>
      <c r="BE31" s="26" t="s">
        <v>379</v>
      </c>
      <c r="BF31" s="26" t="s">
        <v>380</v>
      </c>
      <c r="BG31" s="26" t="s">
        <v>381</v>
      </c>
      <c r="BH31" s="26" t="s">
        <v>382</v>
      </c>
      <c r="BI31" s="26" t="s">
        <v>369</v>
      </c>
      <c r="BJ31" s="26" t="s">
        <v>383</v>
      </c>
      <c r="BK31" s="26" t="s">
        <v>261</v>
      </c>
      <c r="BL31" s="26" t="s">
        <v>384</v>
      </c>
      <c r="BM31" s="26" t="s">
        <v>385</v>
      </c>
      <c r="BN31" s="26" t="s">
        <v>386</v>
      </c>
      <c r="BO31" s="26" t="s">
        <v>387</v>
      </c>
      <c r="BP31" s="24"/>
      <c r="BQ31" s="24"/>
      <c r="BR31" s="26">
        <v>4</v>
      </c>
      <c r="BS31" s="26">
        <v>3</v>
      </c>
      <c r="BT31" s="26">
        <v>2</v>
      </c>
      <c r="BU31" s="26">
        <v>4</v>
      </c>
      <c r="BV31" s="26">
        <v>3</v>
      </c>
      <c r="BW31" s="26">
        <v>2</v>
      </c>
      <c r="BX31" s="26">
        <v>5</v>
      </c>
      <c r="BY31" s="26">
        <v>2</v>
      </c>
      <c r="BZ31" s="24"/>
      <c r="CA31" s="24"/>
      <c r="CB31" s="24"/>
      <c r="CC31" s="24"/>
      <c r="CD31" s="24"/>
      <c r="CE31" s="24"/>
      <c r="CF31" s="24"/>
      <c r="CG31" s="24"/>
      <c r="CH31" s="24"/>
      <c r="CI31" s="24"/>
      <c r="CJ31" s="24"/>
      <c r="CK31" s="24"/>
      <c r="CL31" s="24"/>
      <c r="CM31" s="24"/>
      <c r="CN31" s="24"/>
      <c r="CO31" s="24"/>
      <c r="CP31" s="24"/>
      <c r="CQ31" s="24"/>
      <c r="CR31" s="24"/>
      <c r="CS31" s="24"/>
      <c r="CT31" s="24"/>
      <c r="CU31" s="24"/>
      <c r="CV31" s="24"/>
      <c r="CW31" s="24"/>
      <c r="CX31" s="24"/>
      <c r="CY31" s="24"/>
      <c r="CZ31" s="24"/>
      <c r="DA31" s="24"/>
      <c r="DB31" s="24"/>
      <c r="DC31" s="24"/>
      <c r="DD31" s="24"/>
      <c r="DE31" s="24"/>
      <c r="DF31" s="26" t="s">
        <v>139</v>
      </c>
      <c r="DG31" s="26" t="s">
        <v>120</v>
      </c>
      <c r="DH31" s="26" t="s">
        <v>139</v>
      </c>
      <c r="DI31" s="26" t="s">
        <v>139</v>
      </c>
      <c r="DJ31" s="26" t="s">
        <v>139</v>
      </c>
      <c r="DK31" s="26" t="s">
        <v>139</v>
      </c>
      <c r="DL31" s="26" t="s">
        <v>139</v>
      </c>
      <c r="DM31" s="26" t="s">
        <v>139</v>
      </c>
      <c r="DN31" s="26" t="s">
        <v>139</v>
      </c>
      <c r="DO31" s="26" t="s">
        <v>139</v>
      </c>
    </row>
    <row r="32" spans="1:119" ht="20.100000000000001" customHeight="1" x14ac:dyDescent="0.25">
      <c r="A32" s="29" t="str">
        <f t="shared" si="0"/>
        <v>Acid Survivors Foundation, Pakistan3</v>
      </c>
      <c r="B32" s="29" t="str">
        <f t="shared" si="1"/>
        <v>Acid Survivors Foundation, Pakistan</v>
      </c>
      <c r="C32" s="29">
        <f t="shared" si="2"/>
        <v>3</v>
      </c>
      <c r="D32" s="30" t="str">
        <f t="shared" si="3"/>
        <v>South Asia</v>
      </c>
      <c r="E32" s="30" t="str">
        <f t="shared" si="4"/>
        <v>Islamabad, Pakistan</v>
      </c>
      <c r="F32" s="31">
        <f t="shared" si="5"/>
        <v>3</v>
      </c>
      <c r="G32" s="31">
        <f t="shared" si="6"/>
        <v>3</v>
      </c>
      <c r="H32" s="31">
        <f t="shared" si="7"/>
        <v>2</v>
      </c>
      <c r="I32" s="31">
        <f t="shared" si="8"/>
        <v>3</v>
      </c>
      <c r="J32" s="31">
        <f t="shared" si="9"/>
        <v>3</v>
      </c>
      <c r="K32" s="31">
        <f t="shared" si="10"/>
        <v>3</v>
      </c>
      <c r="L32" s="31">
        <f t="shared" si="11"/>
        <v>5</v>
      </c>
      <c r="M32" s="31">
        <f t="shared" si="12"/>
        <v>2</v>
      </c>
      <c r="N32" s="31">
        <f t="shared" si="13"/>
        <v>3</v>
      </c>
      <c r="O32" s="26" t="s">
        <v>388</v>
      </c>
      <c r="P32" s="26" t="s">
        <v>108</v>
      </c>
      <c r="Q32" s="27">
        <v>41400</v>
      </c>
      <c r="R32" s="26" t="s">
        <v>109</v>
      </c>
      <c r="S32" s="26" t="s">
        <v>206</v>
      </c>
      <c r="T32" s="26" t="s">
        <v>207</v>
      </c>
      <c r="U32" s="26" t="s">
        <v>168</v>
      </c>
      <c r="V32" s="26" t="s">
        <v>225</v>
      </c>
      <c r="W32" s="26" t="s">
        <v>369</v>
      </c>
      <c r="X32" s="26" t="s">
        <v>370</v>
      </c>
      <c r="Y32" s="26" t="s">
        <v>371</v>
      </c>
      <c r="Z32" s="24"/>
      <c r="AA32" s="24"/>
      <c r="AB32" s="26" t="s">
        <v>117</v>
      </c>
      <c r="AC32" s="28">
        <v>15000</v>
      </c>
      <c r="AD32" s="24"/>
      <c r="AE32" s="26" t="s">
        <v>249</v>
      </c>
      <c r="AF32" s="26" t="s">
        <v>120</v>
      </c>
      <c r="AG32" s="26" t="s">
        <v>333</v>
      </c>
      <c r="AH32" s="26" t="s">
        <v>121</v>
      </c>
      <c r="AI32" s="28">
        <v>15000</v>
      </c>
      <c r="AJ32" s="26" t="s">
        <v>389</v>
      </c>
      <c r="AK32" s="26" t="s">
        <v>390</v>
      </c>
      <c r="AL32" s="26" t="s">
        <v>374</v>
      </c>
      <c r="AM32" s="24"/>
      <c r="AN32" s="24"/>
      <c r="AO32" s="24"/>
      <c r="AP32" s="24"/>
      <c r="AQ32" s="24"/>
      <c r="AR32" s="24"/>
      <c r="AS32" s="24"/>
      <c r="AT32" s="24"/>
      <c r="AU32" s="24"/>
      <c r="AV32" s="24"/>
      <c r="AW32" s="28">
        <v>134273</v>
      </c>
      <c r="AX32" s="26">
        <v>239</v>
      </c>
      <c r="AY32" s="28">
        <v>80</v>
      </c>
      <c r="AZ32" s="28">
        <v>70</v>
      </c>
      <c r="BA32" s="26">
        <v>0</v>
      </c>
      <c r="BB32" s="26" t="s">
        <v>148</v>
      </c>
      <c r="BC32" s="26" t="s">
        <v>377</v>
      </c>
      <c r="BD32" s="26" t="s">
        <v>125</v>
      </c>
      <c r="BE32" s="24"/>
      <c r="BF32" s="26" t="s">
        <v>391</v>
      </c>
      <c r="BG32" s="26" t="s">
        <v>392</v>
      </c>
      <c r="BH32" s="26" t="s">
        <v>393</v>
      </c>
      <c r="BI32" s="26" t="s">
        <v>369</v>
      </c>
      <c r="BJ32" s="26" t="s">
        <v>394</v>
      </c>
      <c r="BK32" s="26" t="s">
        <v>395</v>
      </c>
      <c r="BL32" s="26" t="s">
        <v>396</v>
      </c>
      <c r="BM32" s="26" t="s">
        <v>387</v>
      </c>
      <c r="BN32" s="24"/>
      <c r="BO32" s="24"/>
      <c r="BP32" s="24"/>
      <c r="BQ32" s="24"/>
      <c r="BR32" s="26">
        <v>3</v>
      </c>
      <c r="BS32" s="26">
        <v>3</v>
      </c>
      <c r="BT32" s="26">
        <v>2</v>
      </c>
      <c r="BU32" s="26">
        <v>3</v>
      </c>
      <c r="BV32" s="26">
        <v>3</v>
      </c>
      <c r="BW32" s="26">
        <v>3</v>
      </c>
      <c r="BX32" s="26">
        <v>5</v>
      </c>
      <c r="BY32" s="26">
        <v>2</v>
      </c>
      <c r="BZ32" s="24"/>
      <c r="CA32" s="24"/>
      <c r="CB32" s="24"/>
      <c r="CC32" s="24"/>
      <c r="CD32" s="24"/>
      <c r="CE32" s="24"/>
      <c r="CF32" s="24"/>
      <c r="CG32" s="24"/>
      <c r="CH32" s="24"/>
      <c r="CI32" s="24"/>
      <c r="CJ32" s="24"/>
      <c r="CK32" s="24"/>
      <c r="CL32" s="24"/>
      <c r="CM32" s="24"/>
      <c r="CN32" s="24"/>
      <c r="CO32" s="24"/>
      <c r="CP32" s="24"/>
      <c r="CQ32" s="24"/>
      <c r="CR32" s="24"/>
      <c r="CS32" s="24"/>
      <c r="CT32" s="24"/>
      <c r="CU32" s="24"/>
      <c r="CV32" s="24"/>
      <c r="CW32" s="24"/>
      <c r="CX32" s="24"/>
      <c r="CY32" s="24"/>
      <c r="CZ32" s="24"/>
      <c r="DA32" s="24"/>
      <c r="DB32" s="24"/>
      <c r="DC32" s="24"/>
      <c r="DD32" s="24"/>
      <c r="DE32" s="24"/>
      <c r="DF32" s="26" t="s">
        <v>139</v>
      </c>
      <c r="DG32" s="26" t="s">
        <v>120</v>
      </c>
      <c r="DH32" s="26" t="s">
        <v>139</v>
      </c>
      <c r="DI32" s="26" t="s">
        <v>139</v>
      </c>
      <c r="DJ32" s="26" t="s">
        <v>139</v>
      </c>
      <c r="DK32" s="26" t="s">
        <v>139</v>
      </c>
      <c r="DL32" s="26" t="s">
        <v>139</v>
      </c>
      <c r="DM32" s="26" t="s">
        <v>139</v>
      </c>
      <c r="DN32" s="26" t="s">
        <v>139</v>
      </c>
      <c r="DO32" s="26" t="s">
        <v>139</v>
      </c>
    </row>
    <row r="33" spans="1:119" ht="20.100000000000001" customHeight="1" x14ac:dyDescent="0.25">
      <c r="A33" s="29" t="str">
        <f t="shared" si="0"/>
        <v/>
      </c>
      <c r="B33" s="29" t="str">
        <f t="shared" si="1"/>
        <v>Acid Survivors Foundation, Pakistan</v>
      </c>
      <c r="C33" s="29">
        <f t="shared" si="2"/>
        <v>0</v>
      </c>
      <c r="D33" s="30" t="str">
        <f t="shared" si="3"/>
        <v>South Asia</v>
      </c>
      <c r="E33" s="30" t="str">
        <f t="shared" si="4"/>
        <v>Islamabad, Pakistan</v>
      </c>
      <c r="F33" s="31">
        <f t="shared" si="5"/>
        <v>0</v>
      </c>
      <c r="G33" s="31">
        <f t="shared" si="6"/>
        <v>0</v>
      </c>
      <c r="H33" s="31">
        <f t="shared" si="7"/>
        <v>0</v>
      </c>
      <c r="I33" s="31">
        <f t="shared" si="8"/>
        <v>0</v>
      </c>
      <c r="J33" s="31">
        <f t="shared" si="9"/>
        <v>0</v>
      </c>
      <c r="K33" s="31">
        <f t="shared" si="10"/>
        <v>0</v>
      </c>
      <c r="L33" s="31">
        <f t="shared" si="11"/>
        <v>0</v>
      </c>
      <c r="M33" s="31">
        <f t="shared" si="12"/>
        <v>0</v>
      </c>
      <c r="N33" s="31">
        <f t="shared" si="13"/>
        <v>0</v>
      </c>
      <c r="O33" s="26" t="s">
        <v>15747</v>
      </c>
      <c r="P33" s="26" t="s">
        <v>108</v>
      </c>
      <c r="Q33" s="27">
        <v>41400</v>
      </c>
      <c r="R33" s="24"/>
      <c r="S33" s="24"/>
      <c r="T33" s="26" t="s">
        <v>207</v>
      </c>
      <c r="U33" s="24"/>
      <c r="V33" s="26" t="s">
        <v>225</v>
      </c>
      <c r="W33" s="26" t="s">
        <v>369</v>
      </c>
      <c r="X33" s="26" t="s">
        <v>370</v>
      </c>
      <c r="Y33" s="26" t="s">
        <v>371</v>
      </c>
      <c r="Z33" s="24"/>
      <c r="AA33" s="24"/>
      <c r="AB33" s="26" t="s">
        <v>15733</v>
      </c>
      <c r="AC33" s="28">
        <v>5000</v>
      </c>
      <c r="AD33" s="24"/>
      <c r="AE33" s="26" t="s">
        <v>249</v>
      </c>
      <c r="AF33" s="26" t="s">
        <v>120</v>
      </c>
      <c r="AG33" s="26" t="s">
        <v>333</v>
      </c>
      <c r="AH33" s="24"/>
      <c r="AI33" s="28">
        <v>8000</v>
      </c>
      <c r="AJ33" s="24"/>
      <c r="AK33" s="24"/>
      <c r="AL33" s="24"/>
      <c r="AM33" s="24"/>
      <c r="AN33" s="24"/>
      <c r="AO33" s="24"/>
      <c r="AP33" s="24"/>
      <c r="AQ33" s="24"/>
      <c r="AR33" s="24"/>
      <c r="AS33" s="24"/>
      <c r="AT33" s="24"/>
      <c r="AU33" s="24"/>
      <c r="AV33" s="24"/>
      <c r="AW33" s="24"/>
      <c r="AX33" s="24"/>
      <c r="AY33" s="24"/>
      <c r="AZ33" s="24"/>
      <c r="BA33" s="24"/>
      <c r="BB33" s="24"/>
      <c r="BC33" s="26" t="s">
        <v>377</v>
      </c>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c r="CD33" s="24"/>
      <c r="CE33" s="24"/>
      <c r="CF33" s="24"/>
      <c r="CG33" s="24"/>
      <c r="CH33" s="24"/>
      <c r="CI33" s="24"/>
      <c r="CJ33" s="24"/>
      <c r="CK33" s="24"/>
      <c r="CL33" s="24"/>
      <c r="CM33" s="24"/>
      <c r="CN33" s="24"/>
      <c r="CO33" s="24"/>
      <c r="CP33" s="24"/>
      <c r="CQ33" s="24"/>
      <c r="CR33" s="24"/>
      <c r="CS33" s="24"/>
      <c r="CT33" s="24"/>
      <c r="CU33" s="24"/>
      <c r="CV33" s="24"/>
      <c r="CW33" s="24"/>
      <c r="CX33" s="24"/>
      <c r="CY33" s="24"/>
      <c r="CZ33" s="24"/>
      <c r="DA33" s="24"/>
      <c r="DB33" s="24"/>
      <c r="DC33" s="24"/>
      <c r="DD33" s="24"/>
      <c r="DE33" s="24"/>
      <c r="DF33" s="26" t="s">
        <v>139</v>
      </c>
      <c r="DG33" s="26" t="s">
        <v>139</v>
      </c>
      <c r="DH33" s="26" t="s">
        <v>139</v>
      </c>
      <c r="DI33" s="26" t="s">
        <v>139</v>
      </c>
      <c r="DJ33" s="26" t="s">
        <v>139</v>
      </c>
      <c r="DK33" s="26" t="s">
        <v>139</v>
      </c>
      <c r="DL33" s="26" t="s">
        <v>139</v>
      </c>
      <c r="DM33" s="26" t="s">
        <v>139</v>
      </c>
      <c r="DN33" s="26" t="s">
        <v>139</v>
      </c>
      <c r="DO33" s="26" t="s">
        <v>139</v>
      </c>
    </row>
    <row r="34" spans="1:119" ht="20.100000000000001" customHeight="1" x14ac:dyDescent="0.25">
      <c r="A34" s="29" t="str">
        <f t="shared" si="0"/>
        <v>Acid Survivors Foundation, Pakistan2</v>
      </c>
      <c r="B34" s="29" t="str">
        <f t="shared" si="1"/>
        <v>Acid Survivors Foundation, Pakistan</v>
      </c>
      <c r="C34" s="29">
        <f t="shared" si="2"/>
        <v>2</v>
      </c>
      <c r="D34" s="30" t="str">
        <f t="shared" si="3"/>
        <v>South Asia</v>
      </c>
      <c r="E34" s="30" t="str">
        <f t="shared" si="4"/>
        <v>Islamabad, Pakistan</v>
      </c>
      <c r="F34" s="31">
        <f t="shared" si="5"/>
        <v>3</v>
      </c>
      <c r="G34" s="31">
        <f t="shared" si="6"/>
        <v>3</v>
      </c>
      <c r="H34" s="31">
        <f t="shared" si="7"/>
        <v>2</v>
      </c>
      <c r="I34" s="31">
        <f t="shared" si="8"/>
        <v>3</v>
      </c>
      <c r="J34" s="31">
        <f t="shared" si="9"/>
        <v>3</v>
      </c>
      <c r="K34" s="31">
        <f t="shared" si="10"/>
        <v>3</v>
      </c>
      <c r="L34" s="31">
        <f t="shared" si="11"/>
        <v>5</v>
      </c>
      <c r="M34" s="31">
        <f t="shared" si="12"/>
        <v>2</v>
      </c>
      <c r="N34" s="31">
        <f t="shared" si="13"/>
        <v>3</v>
      </c>
      <c r="O34" s="26" t="s">
        <v>397</v>
      </c>
      <c r="P34" s="26" t="s">
        <v>108</v>
      </c>
      <c r="Q34" s="27">
        <v>41038</v>
      </c>
      <c r="R34" s="26" t="s">
        <v>109</v>
      </c>
      <c r="S34" s="26" t="s">
        <v>217</v>
      </c>
      <c r="T34" s="26" t="s">
        <v>175</v>
      </c>
      <c r="U34" s="26" t="s">
        <v>168</v>
      </c>
      <c r="V34" s="26" t="s">
        <v>225</v>
      </c>
      <c r="W34" s="26" t="s">
        <v>369</v>
      </c>
      <c r="X34" s="26" t="s">
        <v>370</v>
      </c>
      <c r="Y34" s="26" t="s">
        <v>371</v>
      </c>
      <c r="Z34" s="24"/>
      <c r="AA34" s="24"/>
      <c r="AB34" s="26" t="s">
        <v>117</v>
      </c>
      <c r="AC34" s="28">
        <v>12000</v>
      </c>
      <c r="AD34" s="24"/>
      <c r="AE34" s="26" t="s">
        <v>249</v>
      </c>
      <c r="AF34" s="26" t="s">
        <v>120</v>
      </c>
      <c r="AG34" s="26" t="s">
        <v>333</v>
      </c>
      <c r="AH34" s="26" t="s">
        <v>143</v>
      </c>
      <c r="AI34" s="28">
        <v>12000</v>
      </c>
      <c r="AJ34" s="24"/>
      <c r="AK34" s="26" t="s">
        <v>398</v>
      </c>
      <c r="AL34" s="26" t="s">
        <v>399</v>
      </c>
      <c r="AM34" s="26" t="s">
        <v>400</v>
      </c>
      <c r="AN34" s="26" t="s">
        <v>401</v>
      </c>
      <c r="AO34" s="26" t="s">
        <v>402</v>
      </c>
      <c r="AP34" s="24"/>
      <c r="AQ34" s="24"/>
      <c r="AR34" s="24"/>
      <c r="AS34" s="24"/>
      <c r="AT34" s="24"/>
      <c r="AU34" s="26" t="s">
        <v>403</v>
      </c>
      <c r="AV34" s="24"/>
      <c r="AW34" s="28">
        <v>46676</v>
      </c>
      <c r="AX34" s="26">
        <v>63</v>
      </c>
      <c r="AY34" s="28">
        <v>0</v>
      </c>
      <c r="AZ34" s="28">
        <v>0</v>
      </c>
      <c r="BA34" s="26">
        <v>0</v>
      </c>
      <c r="BB34" s="24"/>
      <c r="BC34" s="26" t="s">
        <v>377</v>
      </c>
      <c r="BD34" s="26" t="s">
        <v>125</v>
      </c>
      <c r="BE34" s="24"/>
      <c r="BF34" s="26" t="s">
        <v>404</v>
      </c>
      <c r="BG34" s="26" t="s">
        <v>369</v>
      </c>
      <c r="BH34" s="26" t="s">
        <v>405</v>
      </c>
      <c r="BI34" s="26" t="s">
        <v>395</v>
      </c>
      <c r="BJ34" s="26" t="s">
        <v>406</v>
      </c>
      <c r="BK34" s="26" t="s">
        <v>407</v>
      </c>
      <c r="BL34" s="24"/>
      <c r="BM34" s="24"/>
      <c r="BN34" s="24"/>
      <c r="BO34" s="24"/>
      <c r="BP34" s="24"/>
      <c r="BQ34" s="24"/>
      <c r="BR34" s="26">
        <v>3</v>
      </c>
      <c r="BS34" s="26">
        <v>3</v>
      </c>
      <c r="BT34" s="26">
        <v>2</v>
      </c>
      <c r="BU34" s="26">
        <v>3</v>
      </c>
      <c r="BV34" s="26">
        <v>3</v>
      </c>
      <c r="BW34" s="26">
        <v>3</v>
      </c>
      <c r="BX34" s="26">
        <v>5</v>
      </c>
      <c r="BY34" s="26">
        <v>2</v>
      </c>
      <c r="BZ34" s="24"/>
      <c r="CA34" s="24"/>
      <c r="CB34" s="24"/>
      <c r="CC34" s="24"/>
      <c r="CD34" s="24"/>
      <c r="CE34" s="24"/>
      <c r="CF34" s="24"/>
      <c r="CG34" s="24"/>
      <c r="CH34" s="24"/>
      <c r="CI34" s="24"/>
      <c r="CJ34" s="24"/>
      <c r="CK34" s="24"/>
      <c r="CL34" s="24"/>
      <c r="CM34" s="24"/>
      <c r="CN34" s="24"/>
      <c r="CO34" s="24"/>
      <c r="CP34" s="24"/>
      <c r="CQ34" s="24"/>
      <c r="CR34" s="24"/>
      <c r="CS34" s="24"/>
      <c r="CT34" s="24"/>
      <c r="CU34" s="24"/>
      <c r="CV34" s="24"/>
      <c r="CW34" s="24"/>
      <c r="CX34" s="24"/>
      <c r="CY34" s="24"/>
      <c r="CZ34" s="24"/>
      <c r="DA34" s="24"/>
      <c r="DB34" s="24"/>
      <c r="DC34" s="24"/>
      <c r="DD34" s="24"/>
      <c r="DE34" s="24"/>
      <c r="DF34" s="26" t="s">
        <v>139</v>
      </c>
      <c r="DG34" s="26" t="s">
        <v>139</v>
      </c>
      <c r="DH34" s="26" t="s">
        <v>139</v>
      </c>
      <c r="DI34" s="26" t="s">
        <v>139</v>
      </c>
      <c r="DJ34" s="26" t="s">
        <v>139</v>
      </c>
      <c r="DK34" s="26" t="s">
        <v>139</v>
      </c>
      <c r="DL34" s="26" t="s">
        <v>139</v>
      </c>
      <c r="DM34" s="26" t="s">
        <v>139</v>
      </c>
      <c r="DN34" s="26" t="s">
        <v>139</v>
      </c>
      <c r="DO34" s="26" t="s">
        <v>120</v>
      </c>
    </row>
    <row r="35" spans="1:119" ht="20.100000000000001" customHeight="1" x14ac:dyDescent="0.25">
      <c r="A35" s="29" t="str">
        <f t="shared" si="0"/>
        <v>Acid Survivors Foundation, Pakistan1</v>
      </c>
      <c r="B35" s="29" t="str">
        <f t="shared" si="1"/>
        <v>Acid Survivors Foundation, Pakistan</v>
      </c>
      <c r="C35" s="29">
        <f t="shared" si="2"/>
        <v>1</v>
      </c>
      <c r="D35" s="30" t="str">
        <f t="shared" si="3"/>
        <v>South Asia</v>
      </c>
      <c r="E35" s="30" t="str">
        <f t="shared" si="4"/>
        <v>Islamabad, Pakistan</v>
      </c>
      <c r="F35" s="31">
        <f t="shared" si="5"/>
        <v>1</v>
      </c>
      <c r="G35" s="31">
        <f t="shared" si="6"/>
        <v>1</v>
      </c>
      <c r="H35" s="31">
        <f t="shared" si="7"/>
        <v>2</v>
      </c>
      <c r="I35" s="31">
        <f t="shared" si="8"/>
        <v>2</v>
      </c>
      <c r="J35" s="31">
        <f t="shared" si="9"/>
        <v>1</v>
      </c>
      <c r="K35" s="31">
        <f t="shared" si="10"/>
        <v>1</v>
      </c>
      <c r="L35" s="31">
        <f t="shared" si="11"/>
        <v>2</v>
      </c>
      <c r="M35" s="31">
        <f t="shared" si="12"/>
        <v>2</v>
      </c>
      <c r="N35" s="31">
        <f t="shared" si="13"/>
        <v>1.5</v>
      </c>
      <c r="O35" s="26" t="s">
        <v>408</v>
      </c>
      <c r="P35" s="26" t="s">
        <v>108</v>
      </c>
      <c r="Q35" s="27">
        <v>40672</v>
      </c>
      <c r="R35" s="26" t="s">
        <v>155</v>
      </c>
      <c r="S35" s="26" t="s">
        <v>409</v>
      </c>
      <c r="T35" s="26" t="s">
        <v>333</v>
      </c>
      <c r="U35" s="26" t="s">
        <v>168</v>
      </c>
      <c r="V35" s="26" t="s">
        <v>225</v>
      </c>
      <c r="W35" s="26" t="s">
        <v>369</v>
      </c>
      <c r="X35" s="26" t="s">
        <v>370</v>
      </c>
      <c r="Y35" s="26" t="s">
        <v>371</v>
      </c>
      <c r="Z35" s="24"/>
      <c r="AA35" s="24"/>
      <c r="AB35" s="26" t="s">
        <v>117</v>
      </c>
      <c r="AC35" s="28">
        <v>8000</v>
      </c>
      <c r="AD35" s="24"/>
      <c r="AE35" s="26" t="s">
        <v>249</v>
      </c>
      <c r="AF35" s="26" t="s">
        <v>120</v>
      </c>
      <c r="AG35" s="26" t="s">
        <v>333</v>
      </c>
      <c r="AH35" s="26" t="s">
        <v>158</v>
      </c>
      <c r="AI35" s="28">
        <v>8000</v>
      </c>
      <c r="AJ35" s="24"/>
      <c r="AK35" s="26" t="s">
        <v>410</v>
      </c>
      <c r="AL35" s="26" t="s">
        <v>399</v>
      </c>
      <c r="AM35" s="26" t="s">
        <v>411</v>
      </c>
      <c r="AN35" s="26" t="s">
        <v>412</v>
      </c>
      <c r="AO35" s="26" t="s">
        <v>413</v>
      </c>
      <c r="AP35" s="24"/>
      <c r="AQ35" s="24"/>
      <c r="AR35" s="24"/>
      <c r="AS35" s="24"/>
      <c r="AT35" s="24"/>
      <c r="AU35" s="24"/>
      <c r="AV35" s="24"/>
      <c r="AW35" s="28">
        <v>59575</v>
      </c>
      <c r="AX35" s="26">
        <v>15</v>
      </c>
      <c r="AY35" s="28">
        <v>70</v>
      </c>
      <c r="AZ35" s="28">
        <v>50</v>
      </c>
      <c r="BA35" s="26">
        <v>0</v>
      </c>
      <c r="BB35" s="26" t="s">
        <v>148</v>
      </c>
      <c r="BC35" s="26" t="s">
        <v>377</v>
      </c>
      <c r="BD35" s="24"/>
      <c r="BE35" s="24"/>
      <c r="BF35" s="26" t="s">
        <v>414</v>
      </c>
      <c r="BG35" s="26" t="s">
        <v>395</v>
      </c>
      <c r="BH35" s="26" t="s">
        <v>404</v>
      </c>
      <c r="BI35" s="26" t="s">
        <v>369</v>
      </c>
      <c r="BJ35" s="26" t="s">
        <v>415</v>
      </c>
      <c r="BK35" s="26" t="s">
        <v>271</v>
      </c>
      <c r="BL35" s="24"/>
      <c r="BM35" s="24"/>
      <c r="BN35" s="24"/>
      <c r="BO35" s="24"/>
      <c r="BP35" s="24"/>
      <c r="BQ35" s="24"/>
      <c r="BR35" s="26">
        <v>1</v>
      </c>
      <c r="BS35" s="26">
        <v>1</v>
      </c>
      <c r="BT35" s="26">
        <v>2</v>
      </c>
      <c r="BU35" s="26">
        <v>2</v>
      </c>
      <c r="BV35" s="26">
        <v>1</v>
      </c>
      <c r="BW35" s="26">
        <v>1</v>
      </c>
      <c r="BX35" s="26">
        <v>2</v>
      </c>
      <c r="BY35" s="26">
        <v>2</v>
      </c>
      <c r="BZ35" s="24"/>
      <c r="CA35" s="24"/>
      <c r="CB35" s="24"/>
      <c r="CC35" s="24"/>
      <c r="CD35" s="24"/>
      <c r="CE35" s="24"/>
      <c r="CF35" s="24"/>
      <c r="CG35" s="24"/>
      <c r="CH35" s="24"/>
      <c r="CI35" s="24"/>
      <c r="CJ35" s="24"/>
      <c r="CK35" s="24"/>
      <c r="CL35" s="24"/>
      <c r="CM35" s="24"/>
      <c r="CN35" s="24"/>
      <c r="CO35" s="24"/>
      <c r="CP35" s="24"/>
      <c r="CQ35" s="24"/>
      <c r="CR35" s="24"/>
      <c r="CS35" s="24"/>
      <c r="CT35" s="24"/>
      <c r="CU35" s="24"/>
      <c r="CV35" s="24"/>
      <c r="CW35" s="24"/>
      <c r="CX35" s="24"/>
      <c r="CY35" s="24"/>
      <c r="CZ35" s="24"/>
      <c r="DA35" s="24"/>
      <c r="DB35" s="24"/>
      <c r="DC35" s="24"/>
      <c r="DD35" s="24"/>
      <c r="DE35" s="24"/>
      <c r="DF35" s="26" t="s">
        <v>139</v>
      </c>
      <c r="DG35" s="26" t="s">
        <v>120</v>
      </c>
      <c r="DH35" s="26" t="s">
        <v>139</v>
      </c>
      <c r="DI35" s="26" t="s">
        <v>139</v>
      </c>
      <c r="DJ35" s="26" t="s">
        <v>139</v>
      </c>
      <c r="DK35" s="26" t="s">
        <v>139</v>
      </c>
      <c r="DL35" s="26" t="s">
        <v>139</v>
      </c>
      <c r="DM35" s="26" t="s">
        <v>139</v>
      </c>
      <c r="DN35" s="26" t="s">
        <v>139</v>
      </c>
      <c r="DO35" s="26" t="s">
        <v>139</v>
      </c>
    </row>
    <row r="36" spans="1:119" ht="20.100000000000001" customHeight="1" x14ac:dyDescent="0.25">
      <c r="A36" s="29" t="str">
        <f t="shared" si="0"/>
        <v/>
      </c>
      <c r="B36" s="29" t="str">
        <f t="shared" si="1"/>
        <v>Action for Children</v>
      </c>
      <c r="C36" s="29">
        <f t="shared" si="2"/>
        <v>0</v>
      </c>
      <c r="D36" s="30" t="str">
        <f t="shared" si="3"/>
        <v>Africa and the Middle East</v>
      </c>
      <c r="E36" s="30" t="str">
        <f t="shared" si="4"/>
        <v>Arusha, Tanzania</v>
      </c>
      <c r="F36" s="31">
        <f t="shared" si="5"/>
        <v>2</v>
      </c>
      <c r="G36" s="31">
        <f t="shared" si="6"/>
        <v>2</v>
      </c>
      <c r="H36" s="31">
        <f t="shared" si="7"/>
        <v>3</v>
      </c>
      <c r="I36" s="31">
        <f t="shared" si="8"/>
        <v>2</v>
      </c>
      <c r="J36" s="31">
        <f t="shared" si="9"/>
        <v>3</v>
      </c>
      <c r="K36" s="31">
        <f t="shared" si="10"/>
        <v>2</v>
      </c>
      <c r="L36" s="31">
        <f t="shared" si="11"/>
        <v>3</v>
      </c>
      <c r="M36" s="31">
        <f t="shared" si="12"/>
        <v>2</v>
      </c>
      <c r="N36" s="31">
        <f t="shared" si="13"/>
        <v>2.4</v>
      </c>
      <c r="O36" s="26" t="s">
        <v>15748</v>
      </c>
      <c r="P36" s="26" t="s">
        <v>243</v>
      </c>
      <c r="Q36" s="27">
        <v>43347</v>
      </c>
      <c r="R36" s="24"/>
      <c r="S36" s="24"/>
      <c r="T36" s="24"/>
      <c r="U36" s="24"/>
      <c r="V36" s="26" t="s">
        <v>169</v>
      </c>
      <c r="W36" s="26" t="s">
        <v>417</v>
      </c>
      <c r="X36" s="26" t="s">
        <v>418</v>
      </c>
      <c r="Y36" s="26" t="s">
        <v>419</v>
      </c>
      <c r="Z36" s="24"/>
      <c r="AA36" s="24"/>
      <c r="AB36" s="26" t="s">
        <v>117</v>
      </c>
      <c r="AC36" s="28">
        <v>0</v>
      </c>
      <c r="AD36" s="26" t="s">
        <v>420</v>
      </c>
      <c r="AE36" s="26" t="s">
        <v>343</v>
      </c>
      <c r="AF36" s="26" t="s">
        <v>120</v>
      </c>
      <c r="AG36" s="26" t="s">
        <v>194</v>
      </c>
      <c r="AH36" s="24"/>
      <c r="AI36" s="28">
        <v>0</v>
      </c>
      <c r="AJ36" s="24"/>
      <c r="AK36" s="24"/>
      <c r="AL36" s="24"/>
      <c r="AM36" s="24"/>
      <c r="AN36" s="24"/>
      <c r="AO36" s="24"/>
      <c r="AP36" s="24"/>
      <c r="AQ36" s="24"/>
      <c r="AR36" s="24"/>
      <c r="AS36" s="24"/>
      <c r="AT36" s="24"/>
      <c r="AU36" s="24"/>
      <c r="AV36" s="24"/>
      <c r="AW36" s="28">
        <v>37000</v>
      </c>
      <c r="AX36" s="26">
        <v>235</v>
      </c>
      <c r="AY36" s="28">
        <v>50</v>
      </c>
      <c r="AZ36" s="28">
        <v>25</v>
      </c>
      <c r="BA36" s="26">
        <v>30</v>
      </c>
      <c r="BB36" s="24"/>
      <c r="BC36" s="26" t="s">
        <v>424</v>
      </c>
      <c r="BD36" s="24"/>
      <c r="BE36" s="24"/>
      <c r="BF36" s="26" t="s">
        <v>15749</v>
      </c>
      <c r="BG36" s="26" t="s">
        <v>2872</v>
      </c>
      <c r="BH36" s="26" t="s">
        <v>15750</v>
      </c>
      <c r="BI36" s="26" t="s">
        <v>381</v>
      </c>
      <c r="BJ36" s="24"/>
      <c r="BK36" s="24"/>
      <c r="BL36" s="24"/>
      <c r="BM36" s="24"/>
      <c r="BN36" s="24"/>
      <c r="BO36" s="24"/>
      <c r="BP36" s="24"/>
      <c r="BQ36" s="24"/>
      <c r="BR36" s="24"/>
      <c r="BS36" s="24"/>
      <c r="BT36" s="24"/>
      <c r="BU36" s="24"/>
      <c r="BV36" s="24"/>
      <c r="BW36" s="24"/>
      <c r="BX36" s="24"/>
      <c r="BY36" s="24"/>
      <c r="BZ36" s="26" t="s">
        <v>136</v>
      </c>
      <c r="CA36" s="26" t="s">
        <v>135</v>
      </c>
      <c r="CB36" s="26" t="s">
        <v>135</v>
      </c>
      <c r="CC36" s="26" t="s">
        <v>135</v>
      </c>
      <c r="CD36" s="26" t="s">
        <v>135</v>
      </c>
      <c r="CE36" s="26" t="s">
        <v>135</v>
      </c>
      <c r="CF36" s="26" t="s">
        <v>135</v>
      </c>
      <c r="CG36" s="26" t="s">
        <v>135</v>
      </c>
      <c r="CH36" s="26" t="s">
        <v>136</v>
      </c>
      <c r="CI36" s="26" t="s">
        <v>136</v>
      </c>
      <c r="CJ36" s="26" t="s">
        <v>135</v>
      </c>
      <c r="CK36" s="26" t="s">
        <v>136</v>
      </c>
      <c r="CL36" s="26" t="s">
        <v>135</v>
      </c>
      <c r="CM36" s="26" t="s">
        <v>135</v>
      </c>
      <c r="CN36" s="26" t="s">
        <v>135</v>
      </c>
      <c r="CO36" s="26" t="s">
        <v>135</v>
      </c>
      <c r="CP36" s="26" t="s">
        <v>135</v>
      </c>
      <c r="CQ36" s="26" t="s">
        <v>134</v>
      </c>
      <c r="CR36" s="26" t="s">
        <v>138</v>
      </c>
      <c r="CS36" s="26" t="s">
        <v>136</v>
      </c>
      <c r="CT36" s="26" t="s">
        <v>135</v>
      </c>
      <c r="CU36" s="26" t="s">
        <v>135</v>
      </c>
      <c r="CV36" s="26" t="s">
        <v>136</v>
      </c>
      <c r="CW36" s="26" t="s">
        <v>136</v>
      </c>
      <c r="CX36" s="26" t="s">
        <v>136</v>
      </c>
      <c r="CY36" s="26" t="s">
        <v>134</v>
      </c>
      <c r="CZ36" s="26" t="s">
        <v>135</v>
      </c>
      <c r="DA36" s="26" t="s">
        <v>135</v>
      </c>
      <c r="DB36" s="26" t="s">
        <v>135</v>
      </c>
      <c r="DC36" s="26" t="s">
        <v>135</v>
      </c>
      <c r="DD36" s="26" t="s">
        <v>136</v>
      </c>
      <c r="DE36" s="26" t="s">
        <v>136</v>
      </c>
      <c r="DF36" s="26" t="s">
        <v>139</v>
      </c>
      <c r="DG36" s="26" t="s">
        <v>120</v>
      </c>
      <c r="DH36" s="26" t="s">
        <v>139</v>
      </c>
      <c r="DI36" s="26" t="s">
        <v>139</v>
      </c>
      <c r="DJ36" s="26" t="s">
        <v>139</v>
      </c>
      <c r="DK36" s="26" t="s">
        <v>139</v>
      </c>
      <c r="DL36" s="26" t="s">
        <v>120</v>
      </c>
      <c r="DM36" s="26" t="s">
        <v>139</v>
      </c>
      <c r="DN36" s="26" t="s">
        <v>139</v>
      </c>
      <c r="DO36" s="26" t="s">
        <v>139</v>
      </c>
    </row>
    <row r="37" spans="1:119" ht="20.100000000000001" customHeight="1" x14ac:dyDescent="0.25">
      <c r="A37" s="29" t="str">
        <f t="shared" si="0"/>
        <v>Action for Children4</v>
      </c>
      <c r="B37" s="29" t="str">
        <f t="shared" si="1"/>
        <v>Action for Children</v>
      </c>
      <c r="C37" s="29">
        <f t="shared" si="2"/>
        <v>4</v>
      </c>
      <c r="D37" s="30" t="str">
        <f t="shared" si="3"/>
        <v>Africa and the Middle East</v>
      </c>
      <c r="E37" s="30" t="str">
        <f t="shared" si="4"/>
        <v>Arusha, Tanzania</v>
      </c>
      <c r="F37" s="31">
        <f t="shared" si="5"/>
        <v>2</v>
      </c>
      <c r="G37" s="31">
        <f t="shared" si="6"/>
        <v>2</v>
      </c>
      <c r="H37" s="31">
        <f t="shared" si="7"/>
        <v>2</v>
      </c>
      <c r="I37" s="31">
        <f t="shared" si="8"/>
        <v>2</v>
      </c>
      <c r="J37" s="31">
        <f t="shared" si="9"/>
        <v>2</v>
      </c>
      <c r="K37" s="31">
        <f t="shared" si="10"/>
        <v>2</v>
      </c>
      <c r="L37" s="31">
        <f t="shared" si="11"/>
        <v>2</v>
      </c>
      <c r="M37" s="31">
        <f t="shared" si="12"/>
        <v>1</v>
      </c>
      <c r="N37" s="31">
        <f t="shared" si="13"/>
        <v>1.9</v>
      </c>
      <c r="O37" s="26" t="s">
        <v>416</v>
      </c>
      <c r="P37" s="26" t="s">
        <v>108</v>
      </c>
      <c r="Q37" s="27">
        <v>43054</v>
      </c>
      <c r="R37" s="26" t="s">
        <v>166</v>
      </c>
      <c r="S37" s="26" t="s">
        <v>110</v>
      </c>
      <c r="T37" s="26" t="s">
        <v>111</v>
      </c>
      <c r="U37" s="26" t="s">
        <v>112</v>
      </c>
      <c r="V37" s="26" t="s">
        <v>169</v>
      </c>
      <c r="W37" s="26" t="s">
        <v>417</v>
      </c>
      <c r="X37" s="26" t="s">
        <v>418</v>
      </c>
      <c r="Y37" s="26" t="s">
        <v>419</v>
      </c>
      <c r="Z37" s="24"/>
      <c r="AA37" s="24"/>
      <c r="AB37" s="26" t="s">
        <v>117</v>
      </c>
      <c r="AC37" s="28">
        <v>9000</v>
      </c>
      <c r="AD37" s="26" t="s">
        <v>420</v>
      </c>
      <c r="AE37" s="26" t="s">
        <v>343</v>
      </c>
      <c r="AF37" s="26" t="s">
        <v>120</v>
      </c>
      <c r="AG37" s="26" t="s">
        <v>194</v>
      </c>
      <c r="AH37" s="26" t="s">
        <v>185</v>
      </c>
      <c r="AI37" s="28">
        <v>9000</v>
      </c>
      <c r="AJ37" s="24"/>
      <c r="AK37" s="24"/>
      <c r="AL37" s="24"/>
      <c r="AM37" s="24"/>
      <c r="AN37" s="24"/>
      <c r="AO37" s="24"/>
      <c r="AP37" s="24"/>
      <c r="AQ37" s="26" t="s">
        <v>421</v>
      </c>
      <c r="AR37" s="24"/>
      <c r="AS37" s="26" t="s">
        <v>422</v>
      </c>
      <c r="AT37" s="24"/>
      <c r="AU37" s="26" t="s">
        <v>423</v>
      </c>
      <c r="AV37" s="24"/>
      <c r="AW37" s="28">
        <v>27500</v>
      </c>
      <c r="AX37" s="26">
        <v>230</v>
      </c>
      <c r="AY37" s="28">
        <v>80</v>
      </c>
      <c r="AZ37" s="28">
        <v>90</v>
      </c>
      <c r="BA37" s="26">
        <v>0</v>
      </c>
      <c r="BB37" s="24"/>
      <c r="BC37" s="26" t="s">
        <v>424</v>
      </c>
      <c r="BD37" s="26" t="s">
        <v>125</v>
      </c>
      <c r="BE37" s="24"/>
      <c r="BF37" s="26" t="s">
        <v>425</v>
      </c>
      <c r="BG37" s="26" t="s">
        <v>395</v>
      </c>
      <c r="BH37" s="24"/>
      <c r="BI37" s="24"/>
      <c r="BJ37" s="24"/>
      <c r="BK37" s="24"/>
      <c r="BL37" s="24"/>
      <c r="BM37" s="24"/>
      <c r="BN37" s="24"/>
      <c r="BO37" s="24"/>
      <c r="BP37" s="24"/>
      <c r="BQ37" s="24"/>
      <c r="BR37" s="26">
        <v>0</v>
      </c>
      <c r="BS37" s="26">
        <v>0</v>
      </c>
      <c r="BT37" s="26">
        <v>0</v>
      </c>
      <c r="BU37" s="26">
        <v>0</v>
      </c>
      <c r="BV37" s="26">
        <v>0</v>
      </c>
      <c r="BW37" s="26">
        <v>0</v>
      </c>
      <c r="BX37" s="26">
        <v>0</v>
      </c>
      <c r="BY37" s="26">
        <v>0</v>
      </c>
      <c r="BZ37" s="26" t="s">
        <v>137</v>
      </c>
      <c r="CA37" s="26" t="s">
        <v>135</v>
      </c>
      <c r="CB37" s="26" t="s">
        <v>136</v>
      </c>
      <c r="CC37" s="26" t="s">
        <v>135</v>
      </c>
      <c r="CD37" s="26" t="s">
        <v>135</v>
      </c>
      <c r="CE37" s="26" t="s">
        <v>137</v>
      </c>
      <c r="CF37" s="26" t="s">
        <v>135</v>
      </c>
      <c r="CG37" s="26" t="s">
        <v>135</v>
      </c>
      <c r="CH37" s="26" t="s">
        <v>136</v>
      </c>
      <c r="CI37" s="26" t="s">
        <v>136</v>
      </c>
      <c r="CJ37" s="26" t="s">
        <v>136</v>
      </c>
      <c r="CK37" s="26" t="s">
        <v>137</v>
      </c>
      <c r="CL37" s="26" t="s">
        <v>135</v>
      </c>
      <c r="CM37" s="26" t="s">
        <v>135</v>
      </c>
      <c r="CN37" s="26" t="s">
        <v>136</v>
      </c>
      <c r="CO37" s="26" t="s">
        <v>137</v>
      </c>
      <c r="CP37" s="26" t="s">
        <v>135</v>
      </c>
      <c r="CQ37" s="26" t="s">
        <v>137</v>
      </c>
      <c r="CR37" s="26" t="s">
        <v>138</v>
      </c>
      <c r="CS37" s="26" t="s">
        <v>135</v>
      </c>
      <c r="CT37" s="26" t="s">
        <v>135</v>
      </c>
      <c r="CU37" s="26" t="s">
        <v>137</v>
      </c>
      <c r="CV37" s="26" t="s">
        <v>135</v>
      </c>
      <c r="CW37" s="26" t="s">
        <v>136</v>
      </c>
      <c r="CX37" s="26" t="s">
        <v>136</v>
      </c>
      <c r="CY37" s="26" t="s">
        <v>135</v>
      </c>
      <c r="CZ37" s="26" t="s">
        <v>135</v>
      </c>
      <c r="DA37" s="26" t="s">
        <v>135</v>
      </c>
      <c r="DB37" s="26" t="s">
        <v>137</v>
      </c>
      <c r="DC37" s="26" t="s">
        <v>135</v>
      </c>
      <c r="DD37" s="26" t="s">
        <v>135</v>
      </c>
      <c r="DE37" s="26" t="s">
        <v>137</v>
      </c>
      <c r="DF37" s="26" t="s">
        <v>139</v>
      </c>
      <c r="DG37" s="26" t="s">
        <v>139</v>
      </c>
      <c r="DH37" s="26" t="s">
        <v>139</v>
      </c>
      <c r="DI37" s="26" t="s">
        <v>139</v>
      </c>
      <c r="DJ37" s="26" t="s">
        <v>139</v>
      </c>
      <c r="DK37" s="26" t="s">
        <v>139</v>
      </c>
      <c r="DL37" s="26" t="s">
        <v>139</v>
      </c>
      <c r="DM37" s="26" t="s">
        <v>139</v>
      </c>
      <c r="DN37" s="26" t="s">
        <v>139</v>
      </c>
      <c r="DO37" s="26" t="s">
        <v>139</v>
      </c>
    </row>
    <row r="38" spans="1:119" ht="20.100000000000001" customHeight="1" x14ac:dyDescent="0.25">
      <c r="A38" s="29" t="str">
        <f t="shared" si="0"/>
        <v/>
      </c>
      <c r="B38" s="29" t="str">
        <f t="shared" si="1"/>
        <v>Action for Children</v>
      </c>
      <c r="C38" s="29">
        <f t="shared" si="2"/>
        <v>0</v>
      </c>
      <c r="D38" s="30" t="str">
        <f t="shared" si="3"/>
        <v>Africa and the Middle East</v>
      </c>
      <c r="E38" s="30" t="str">
        <f t="shared" si="4"/>
        <v>Arusha, Tanzania</v>
      </c>
      <c r="F38" s="31">
        <f t="shared" si="5"/>
        <v>0</v>
      </c>
      <c r="G38" s="31">
        <f t="shared" si="6"/>
        <v>0</v>
      </c>
      <c r="H38" s="31">
        <f t="shared" si="7"/>
        <v>0</v>
      </c>
      <c r="I38" s="31">
        <f t="shared" si="8"/>
        <v>0</v>
      </c>
      <c r="J38" s="31">
        <f t="shared" si="9"/>
        <v>0</v>
      </c>
      <c r="K38" s="31">
        <f t="shared" si="10"/>
        <v>0</v>
      </c>
      <c r="L38" s="31">
        <f t="shared" si="11"/>
        <v>0</v>
      </c>
      <c r="M38" s="31">
        <f t="shared" si="12"/>
        <v>0</v>
      </c>
      <c r="N38" s="31">
        <f t="shared" si="13"/>
        <v>0</v>
      </c>
      <c r="O38" s="26" t="s">
        <v>15751</v>
      </c>
      <c r="P38" s="26" t="s">
        <v>108</v>
      </c>
      <c r="Q38" s="27">
        <v>43166</v>
      </c>
      <c r="R38" s="24"/>
      <c r="S38" s="24"/>
      <c r="T38" s="26" t="s">
        <v>111</v>
      </c>
      <c r="U38" s="24"/>
      <c r="V38" s="26" t="s">
        <v>169</v>
      </c>
      <c r="W38" s="26" t="s">
        <v>417</v>
      </c>
      <c r="X38" s="26" t="s">
        <v>418</v>
      </c>
      <c r="Y38" s="26" t="s">
        <v>419</v>
      </c>
      <c r="Z38" s="24"/>
      <c r="AA38" s="24"/>
      <c r="AB38" s="26" t="s">
        <v>15736</v>
      </c>
      <c r="AC38" s="28">
        <v>2000</v>
      </c>
      <c r="AD38" s="26" t="s">
        <v>420</v>
      </c>
      <c r="AE38" s="26" t="s">
        <v>343</v>
      </c>
      <c r="AF38" s="26" t="s">
        <v>120</v>
      </c>
      <c r="AG38" s="26" t="s">
        <v>194</v>
      </c>
      <c r="AH38" s="24"/>
      <c r="AI38" s="28">
        <v>2000</v>
      </c>
      <c r="AJ38" s="24"/>
      <c r="AK38" s="24"/>
      <c r="AL38" s="24"/>
      <c r="AM38" s="24"/>
      <c r="AN38" s="24"/>
      <c r="AO38" s="24"/>
      <c r="AP38" s="24"/>
      <c r="AQ38" s="24"/>
      <c r="AR38" s="24"/>
      <c r="AS38" s="24"/>
      <c r="AT38" s="24"/>
      <c r="AU38" s="24"/>
      <c r="AV38" s="24"/>
      <c r="AW38" s="28">
        <v>0</v>
      </c>
      <c r="AX38" s="26">
        <v>0</v>
      </c>
      <c r="AY38" s="28">
        <v>0</v>
      </c>
      <c r="AZ38" s="28">
        <v>0</v>
      </c>
      <c r="BA38" s="26">
        <v>0</v>
      </c>
      <c r="BB38" s="24"/>
      <c r="BC38" s="26" t="s">
        <v>424</v>
      </c>
      <c r="BD38" s="24"/>
      <c r="BE38" s="24"/>
      <c r="BF38" s="24"/>
      <c r="BG38" s="24"/>
      <c r="BH38" s="24"/>
      <c r="BI38" s="24"/>
      <c r="BJ38" s="24"/>
      <c r="BK38" s="24"/>
      <c r="BL38" s="24"/>
      <c r="BM38" s="24"/>
      <c r="BN38" s="24"/>
      <c r="BO38" s="24"/>
      <c r="BP38" s="24"/>
      <c r="BQ38" s="24"/>
      <c r="BR38" s="26">
        <v>0</v>
      </c>
      <c r="BS38" s="26">
        <v>0</v>
      </c>
      <c r="BT38" s="26">
        <v>0</v>
      </c>
      <c r="BU38" s="26">
        <v>0</v>
      </c>
      <c r="BV38" s="26">
        <v>0</v>
      </c>
      <c r="BW38" s="26">
        <v>0</v>
      </c>
      <c r="BX38" s="26">
        <v>0</v>
      </c>
      <c r="BY38" s="26">
        <v>0</v>
      </c>
      <c r="BZ38" s="24"/>
      <c r="CA38" s="24"/>
      <c r="CB38" s="24"/>
      <c r="CC38" s="24"/>
      <c r="CD38" s="24"/>
      <c r="CE38" s="24"/>
      <c r="CF38" s="24"/>
      <c r="CG38" s="24"/>
      <c r="CH38" s="24"/>
      <c r="CI38" s="24"/>
      <c r="CJ38" s="24"/>
      <c r="CK38" s="24"/>
      <c r="CL38" s="24"/>
      <c r="CM38" s="24"/>
      <c r="CN38" s="24"/>
      <c r="CO38" s="24"/>
      <c r="CP38" s="24"/>
      <c r="CQ38" s="24"/>
      <c r="CR38" s="24"/>
      <c r="CS38" s="24"/>
      <c r="CT38" s="24"/>
      <c r="CU38" s="24"/>
      <c r="CV38" s="24"/>
      <c r="CW38" s="24"/>
      <c r="CX38" s="24"/>
      <c r="CY38" s="24"/>
      <c r="CZ38" s="24"/>
      <c r="DA38" s="24"/>
      <c r="DB38" s="24"/>
      <c r="DC38" s="24"/>
      <c r="DD38" s="24"/>
      <c r="DE38" s="24"/>
      <c r="DF38" s="26" t="s">
        <v>139</v>
      </c>
      <c r="DG38" s="26" t="s">
        <v>139</v>
      </c>
      <c r="DH38" s="26" t="s">
        <v>139</v>
      </c>
      <c r="DI38" s="26" t="s">
        <v>139</v>
      </c>
      <c r="DJ38" s="26" t="s">
        <v>139</v>
      </c>
      <c r="DK38" s="26" t="s">
        <v>139</v>
      </c>
      <c r="DL38" s="26" t="s">
        <v>139</v>
      </c>
      <c r="DM38" s="26" t="s">
        <v>139</v>
      </c>
      <c r="DN38" s="26" t="s">
        <v>139</v>
      </c>
      <c r="DO38" s="26" t="s">
        <v>139</v>
      </c>
    </row>
    <row r="39" spans="1:119" ht="20.100000000000001" customHeight="1" x14ac:dyDescent="0.25">
      <c r="A39" s="29" t="str">
        <f t="shared" si="0"/>
        <v/>
      </c>
      <c r="B39" s="29" t="str">
        <f t="shared" si="1"/>
        <v>Action for Children</v>
      </c>
      <c r="C39" s="29">
        <f t="shared" si="2"/>
        <v>0</v>
      </c>
      <c r="D39" s="30" t="str">
        <f t="shared" si="3"/>
        <v>Africa and the Middle East</v>
      </c>
      <c r="E39" s="30" t="str">
        <f t="shared" si="4"/>
        <v>Arusha, Tanzania</v>
      </c>
      <c r="F39" s="31">
        <f t="shared" si="5"/>
        <v>0</v>
      </c>
      <c r="G39" s="31">
        <f t="shared" si="6"/>
        <v>0</v>
      </c>
      <c r="H39" s="31">
        <f t="shared" si="7"/>
        <v>0</v>
      </c>
      <c r="I39" s="31">
        <f t="shared" si="8"/>
        <v>0</v>
      </c>
      <c r="J39" s="31">
        <f t="shared" si="9"/>
        <v>0</v>
      </c>
      <c r="K39" s="31">
        <f t="shared" si="10"/>
        <v>0</v>
      </c>
      <c r="L39" s="31">
        <f t="shared" si="11"/>
        <v>0</v>
      </c>
      <c r="M39" s="31">
        <f t="shared" si="12"/>
        <v>0</v>
      </c>
      <c r="N39" s="31">
        <f t="shared" si="13"/>
        <v>0</v>
      </c>
      <c r="O39" s="26" t="s">
        <v>15752</v>
      </c>
      <c r="P39" s="26" t="s">
        <v>108</v>
      </c>
      <c r="Q39" s="27">
        <v>43185</v>
      </c>
      <c r="R39" s="24"/>
      <c r="S39" s="24"/>
      <c r="T39" s="26" t="s">
        <v>111</v>
      </c>
      <c r="U39" s="24"/>
      <c r="V39" s="26" t="s">
        <v>169</v>
      </c>
      <c r="W39" s="26" t="s">
        <v>417</v>
      </c>
      <c r="X39" s="26" t="s">
        <v>418</v>
      </c>
      <c r="Y39" s="26" t="s">
        <v>419</v>
      </c>
      <c r="Z39" s="24"/>
      <c r="AA39" s="24"/>
      <c r="AB39" s="26" t="s">
        <v>15736</v>
      </c>
      <c r="AC39" s="28">
        <v>2500</v>
      </c>
      <c r="AD39" s="26" t="s">
        <v>420</v>
      </c>
      <c r="AE39" s="26" t="s">
        <v>343</v>
      </c>
      <c r="AF39" s="26" t="s">
        <v>120</v>
      </c>
      <c r="AG39" s="26" t="s">
        <v>194</v>
      </c>
      <c r="AH39" s="24"/>
      <c r="AI39" s="28">
        <v>2500</v>
      </c>
      <c r="AJ39" s="24"/>
      <c r="AK39" s="24"/>
      <c r="AL39" s="24"/>
      <c r="AM39" s="24"/>
      <c r="AN39" s="24"/>
      <c r="AO39" s="24"/>
      <c r="AP39" s="24"/>
      <c r="AQ39" s="24"/>
      <c r="AR39" s="24"/>
      <c r="AS39" s="24"/>
      <c r="AT39" s="24"/>
      <c r="AU39" s="24"/>
      <c r="AV39" s="24"/>
      <c r="AW39" s="28">
        <v>0</v>
      </c>
      <c r="AX39" s="26">
        <v>0</v>
      </c>
      <c r="AY39" s="28">
        <v>0</v>
      </c>
      <c r="AZ39" s="28">
        <v>0</v>
      </c>
      <c r="BA39" s="26">
        <v>0</v>
      </c>
      <c r="BB39" s="24"/>
      <c r="BC39" s="26" t="s">
        <v>424</v>
      </c>
      <c r="BD39" s="24"/>
      <c r="BE39" s="24"/>
      <c r="BF39" s="24"/>
      <c r="BG39" s="24"/>
      <c r="BH39" s="24"/>
      <c r="BI39" s="24"/>
      <c r="BJ39" s="24"/>
      <c r="BK39" s="24"/>
      <c r="BL39" s="24"/>
      <c r="BM39" s="24"/>
      <c r="BN39" s="24"/>
      <c r="BO39" s="24"/>
      <c r="BP39" s="24"/>
      <c r="BQ39" s="24"/>
      <c r="BR39" s="26">
        <v>0</v>
      </c>
      <c r="BS39" s="26">
        <v>0</v>
      </c>
      <c r="BT39" s="26">
        <v>0</v>
      </c>
      <c r="BU39" s="26">
        <v>0</v>
      </c>
      <c r="BV39" s="26">
        <v>0</v>
      </c>
      <c r="BW39" s="26">
        <v>0</v>
      </c>
      <c r="BX39" s="26">
        <v>0</v>
      </c>
      <c r="BY39" s="26">
        <v>0</v>
      </c>
      <c r="BZ39" s="24"/>
      <c r="CA39" s="24"/>
      <c r="CB39" s="24"/>
      <c r="CC39" s="24"/>
      <c r="CD39" s="24"/>
      <c r="CE39" s="24"/>
      <c r="CF39" s="24"/>
      <c r="CG39" s="24"/>
      <c r="CH39" s="24"/>
      <c r="CI39" s="24"/>
      <c r="CJ39" s="24"/>
      <c r="CK39" s="24"/>
      <c r="CL39" s="24"/>
      <c r="CM39" s="24"/>
      <c r="CN39" s="24"/>
      <c r="CO39" s="24"/>
      <c r="CP39" s="24"/>
      <c r="CQ39" s="24"/>
      <c r="CR39" s="24"/>
      <c r="CS39" s="24"/>
      <c r="CT39" s="24"/>
      <c r="CU39" s="24"/>
      <c r="CV39" s="24"/>
      <c r="CW39" s="24"/>
      <c r="CX39" s="24"/>
      <c r="CY39" s="24"/>
      <c r="CZ39" s="24"/>
      <c r="DA39" s="24"/>
      <c r="DB39" s="24"/>
      <c r="DC39" s="24"/>
      <c r="DD39" s="24"/>
      <c r="DE39" s="24"/>
      <c r="DF39" s="26" t="s">
        <v>139</v>
      </c>
      <c r="DG39" s="26" t="s">
        <v>139</v>
      </c>
      <c r="DH39" s="26" t="s">
        <v>139</v>
      </c>
      <c r="DI39" s="26" t="s">
        <v>139</v>
      </c>
      <c r="DJ39" s="26" t="s">
        <v>139</v>
      </c>
      <c r="DK39" s="26" t="s">
        <v>139</v>
      </c>
      <c r="DL39" s="26" t="s">
        <v>139</v>
      </c>
      <c r="DM39" s="26" t="s">
        <v>139</v>
      </c>
      <c r="DN39" s="26" t="s">
        <v>139</v>
      </c>
      <c r="DO39" s="26" t="s">
        <v>139</v>
      </c>
    </row>
    <row r="40" spans="1:119" ht="20.100000000000001" customHeight="1" x14ac:dyDescent="0.25">
      <c r="A40" s="29" t="str">
        <f t="shared" si="0"/>
        <v/>
      </c>
      <c r="B40" s="29" t="str">
        <f t="shared" si="1"/>
        <v>Action for Children</v>
      </c>
      <c r="C40" s="29">
        <f t="shared" si="2"/>
        <v>0</v>
      </c>
      <c r="D40" s="30" t="str">
        <f t="shared" si="3"/>
        <v>Africa and the Middle East</v>
      </c>
      <c r="E40" s="30" t="str">
        <f t="shared" si="4"/>
        <v>Arusha, Tanzania</v>
      </c>
      <c r="F40" s="31">
        <f t="shared" si="5"/>
        <v>0</v>
      </c>
      <c r="G40" s="31">
        <f t="shared" si="6"/>
        <v>0</v>
      </c>
      <c r="H40" s="31">
        <f t="shared" si="7"/>
        <v>0</v>
      </c>
      <c r="I40" s="31">
        <f t="shared" si="8"/>
        <v>0</v>
      </c>
      <c r="J40" s="31">
        <f t="shared" si="9"/>
        <v>0</v>
      </c>
      <c r="K40" s="31">
        <f t="shared" si="10"/>
        <v>0</v>
      </c>
      <c r="L40" s="31">
        <f t="shared" si="11"/>
        <v>0</v>
      </c>
      <c r="M40" s="31">
        <f t="shared" si="12"/>
        <v>0</v>
      </c>
      <c r="N40" s="31">
        <f t="shared" si="13"/>
        <v>0</v>
      </c>
      <c r="O40" s="26" t="s">
        <v>15753</v>
      </c>
      <c r="P40" s="26" t="s">
        <v>108</v>
      </c>
      <c r="Q40" s="27">
        <v>43214</v>
      </c>
      <c r="R40" s="24"/>
      <c r="S40" s="24"/>
      <c r="T40" s="26" t="s">
        <v>111</v>
      </c>
      <c r="U40" s="24"/>
      <c r="V40" s="26" t="s">
        <v>169</v>
      </c>
      <c r="W40" s="26" t="s">
        <v>417</v>
      </c>
      <c r="X40" s="26" t="s">
        <v>418</v>
      </c>
      <c r="Y40" s="26" t="s">
        <v>419</v>
      </c>
      <c r="Z40" s="24"/>
      <c r="AA40" s="24"/>
      <c r="AB40" s="26" t="s">
        <v>15736</v>
      </c>
      <c r="AC40" s="28">
        <v>1000</v>
      </c>
      <c r="AD40" s="26" t="s">
        <v>420</v>
      </c>
      <c r="AE40" s="26" t="s">
        <v>343</v>
      </c>
      <c r="AF40" s="26" t="s">
        <v>120</v>
      </c>
      <c r="AG40" s="26" t="s">
        <v>194</v>
      </c>
      <c r="AH40" s="24"/>
      <c r="AI40" s="28">
        <v>1000</v>
      </c>
      <c r="AJ40" s="24"/>
      <c r="AK40" s="24"/>
      <c r="AL40" s="24"/>
      <c r="AM40" s="24"/>
      <c r="AN40" s="24"/>
      <c r="AO40" s="24"/>
      <c r="AP40" s="24"/>
      <c r="AQ40" s="24"/>
      <c r="AR40" s="24"/>
      <c r="AS40" s="24"/>
      <c r="AT40" s="24"/>
      <c r="AU40" s="24"/>
      <c r="AV40" s="24"/>
      <c r="AW40" s="28">
        <v>0</v>
      </c>
      <c r="AX40" s="26">
        <v>0</v>
      </c>
      <c r="AY40" s="28">
        <v>0</v>
      </c>
      <c r="AZ40" s="28">
        <v>0</v>
      </c>
      <c r="BA40" s="26">
        <v>0</v>
      </c>
      <c r="BB40" s="24"/>
      <c r="BC40" s="26" t="s">
        <v>424</v>
      </c>
      <c r="BD40" s="24"/>
      <c r="BE40" s="24"/>
      <c r="BF40" s="24"/>
      <c r="BG40" s="24"/>
      <c r="BH40" s="24"/>
      <c r="BI40" s="24"/>
      <c r="BJ40" s="24"/>
      <c r="BK40" s="24"/>
      <c r="BL40" s="24"/>
      <c r="BM40" s="24"/>
      <c r="BN40" s="24"/>
      <c r="BO40" s="24"/>
      <c r="BP40" s="24"/>
      <c r="BQ40" s="24"/>
      <c r="BR40" s="26">
        <v>0</v>
      </c>
      <c r="BS40" s="26">
        <v>0</v>
      </c>
      <c r="BT40" s="26">
        <v>0</v>
      </c>
      <c r="BU40" s="26">
        <v>0</v>
      </c>
      <c r="BV40" s="26">
        <v>0</v>
      </c>
      <c r="BW40" s="26">
        <v>0</v>
      </c>
      <c r="BX40" s="26">
        <v>0</v>
      </c>
      <c r="BY40" s="26">
        <v>0</v>
      </c>
      <c r="BZ40" s="24"/>
      <c r="CA40" s="24"/>
      <c r="CB40" s="24"/>
      <c r="CC40" s="24"/>
      <c r="CD40" s="24"/>
      <c r="CE40" s="24"/>
      <c r="CF40" s="24"/>
      <c r="CG40" s="24"/>
      <c r="CH40" s="24"/>
      <c r="CI40" s="24"/>
      <c r="CJ40" s="24"/>
      <c r="CK40" s="24"/>
      <c r="CL40" s="24"/>
      <c r="CM40" s="24"/>
      <c r="CN40" s="24"/>
      <c r="CO40" s="24"/>
      <c r="CP40" s="24"/>
      <c r="CQ40" s="24"/>
      <c r="CR40" s="24"/>
      <c r="CS40" s="24"/>
      <c r="CT40" s="24"/>
      <c r="CU40" s="24"/>
      <c r="CV40" s="24"/>
      <c r="CW40" s="24"/>
      <c r="CX40" s="24"/>
      <c r="CY40" s="24"/>
      <c r="CZ40" s="24"/>
      <c r="DA40" s="24"/>
      <c r="DB40" s="24"/>
      <c r="DC40" s="24"/>
      <c r="DD40" s="24"/>
      <c r="DE40" s="24"/>
      <c r="DF40" s="26" t="s">
        <v>139</v>
      </c>
      <c r="DG40" s="26" t="s">
        <v>139</v>
      </c>
      <c r="DH40" s="26" t="s">
        <v>139</v>
      </c>
      <c r="DI40" s="26" t="s">
        <v>139</v>
      </c>
      <c r="DJ40" s="26" t="s">
        <v>139</v>
      </c>
      <c r="DK40" s="26" t="s">
        <v>139</v>
      </c>
      <c r="DL40" s="26" t="s">
        <v>139</v>
      </c>
      <c r="DM40" s="26" t="s">
        <v>139</v>
      </c>
      <c r="DN40" s="26" t="s">
        <v>139</v>
      </c>
      <c r="DO40" s="26" t="s">
        <v>139</v>
      </c>
    </row>
    <row r="41" spans="1:119" ht="20.100000000000001" customHeight="1" x14ac:dyDescent="0.25">
      <c r="A41" s="29" t="str">
        <f t="shared" si="0"/>
        <v/>
      </c>
      <c r="B41" s="29" t="str">
        <f t="shared" si="1"/>
        <v>Action for Children</v>
      </c>
      <c r="C41" s="29">
        <f t="shared" si="2"/>
        <v>0</v>
      </c>
      <c r="D41" s="30" t="str">
        <f t="shared" si="3"/>
        <v>Africa and the Middle East</v>
      </c>
      <c r="E41" s="30" t="str">
        <f t="shared" si="4"/>
        <v>Arusha, Tanzania</v>
      </c>
      <c r="F41" s="31">
        <f t="shared" si="5"/>
        <v>0</v>
      </c>
      <c r="G41" s="31">
        <f t="shared" si="6"/>
        <v>0</v>
      </c>
      <c r="H41" s="31">
        <f t="shared" si="7"/>
        <v>0</v>
      </c>
      <c r="I41" s="31">
        <f t="shared" si="8"/>
        <v>0</v>
      </c>
      <c r="J41" s="31">
        <f t="shared" si="9"/>
        <v>0</v>
      </c>
      <c r="K41" s="31">
        <f t="shared" si="10"/>
        <v>0</v>
      </c>
      <c r="L41" s="31">
        <f t="shared" si="11"/>
        <v>0</v>
      </c>
      <c r="M41" s="31">
        <f t="shared" si="12"/>
        <v>0</v>
      </c>
      <c r="N41" s="31">
        <f t="shared" si="13"/>
        <v>0</v>
      </c>
      <c r="O41" s="26" t="s">
        <v>15754</v>
      </c>
      <c r="P41" s="26" t="s">
        <v>108</v>
      </c>
      <c r="Q41" s="27">
        <v>42916</v>
      </c>
      <c r="R41" s="24"/>
      <c r="S41" s="24"/>
      <c r="T41" s="26" t="s">
        <v>142</v>
      </c>
      <c r="U41" s="24"/>
      <c r="V41" s="26" t="s">
        <v>169</v>
      </c>
      <c r="W41" s="26" t="s">
        <v>417</v>
      </c>
      <c r="X41" s="26" t="s">
        <v>418</v>
      </c>
      <c r="Y41" s="26" t="s">
        <v>419</v>
      </c>
      <c r="Z41" s="24"/>
      <c r="AA41" s="24"/>
      <c r="AB41" s="26" t="s">
        <v>15736</v>
      </c>
      <c r="AC41" s="28">
        <v>1000</v>
      </c>
      <c r="AD41" s="26" t="s">
        <v>420</v>
      </c>
      <c r="AE41" s="26" t="s">
        <v>343</v>
      </c>
      <c r="AF41" s="26" t="s">
        <v>120</v>
      </c>
      <c r="AG41" s="26" t="s">
        <v>194</v>
      </c>
      <c r="AH41" s="24"/>
      <c r="AI41" s="28">
        <v>1000</v>
      </c>
      <c r="AJ41" s="24"/>
      <c r="AK41" s="24"/>
      <c r="AL41" s="24"/>
      <c r="AM41" s="24"/>
      <c r="AN41" s="24"/>
      <c r="AO41" s="24"/>
      <c r="AP41" s="24"/>
      <c r="AQ41" s="24"/>
      <c r="AR41" s="24"/>
      <c r="AS41" s="24"/>
      <c r="AT41" s="24"/>
      <c r="AU41" s="24"/>
      <c r="AV41" s="24"/>
      <c r="AW41" s="28">
        <v>0</v>
      </c>
      <c r="AX41" s="26">
        <v>0</v>
      </c>
      <c r="AY41" s="28">
        <v>0</v>
      </c>
      <c r="AZ41" s="28">
        <v>0</v>
      </c>
      <c r="BA41" s="26">
        <v>0</v>
      </c>
      <c r="BB41" s="24"/>
      <c r="BC41" s="26" t="s">
        <v>424</v>
      </c>
      <c r="BD41" s="24"/>
      <c r="BE41" s="24"/>
      <c r="BF41" s="24"/>
      <c r="BG41" s="24"/>
      <c r="BH41" s="24"/>
      <c r="BI41" s="24"/>
      <c r="BJ41" s="24"/>
      <c r="BK41" s="24"/>
      <c r="BL41" s="24"/>
      <c r="BM41" s="24"/>
      <c r="BN41" s="24"/>
      <c r="BO41" s="24"/>
      <c r="BP41" s="24"/>
      <c r="BQ41" s="24"/>
      <c r="BR41" s="26">
        <v>0</v>
      </c>
      <c r="BS41" s="26">
        <v>0</v>
      </c>
      <c r="BT41" s="26">
        <v>0</v>
      </c>
      <c r="BU41" s="26">
        <v>0</v>
      </c>
      <c r="BV41" s="26">
        <v>0</v>
      </c>
      <c r="BW41" s="26">
        <v>0</v>
      </c>
      <c r="BX41" s="26">
        <v>0</v>
      </c>
      <c r="BY41" s="26">
        <v>0</v>
      </c>
      <c r="BZ41" s="24"/>
      <c r="CA41" s="24"/>
      <c r="CB41" s="24"/>
      <c r="CC41" s="24"/>
      <c r="CD41" s="24"/>
      <c r="CE41" s="24"/>
      <c r="CF41" s="24"/>
      <c r="CG41" s="24"/>
      <c r="CH41" s="24"/>
      <c r="CI41" s="24"/>
      <c r="CJ41" s="24"/>
      <c r="CK41" s="24"/>
      <c r="CL41" s="24"/>
      <c r="CM41" s="24"/>
      <c r="CN41" s="24"/>
      <c r="CO41" s="24"/>
      <c r="CP41" s="24"/>
      <c r="CQ41" s="24"/>
      <c r="CR41" s="24"/>
      <c r="CS41" s="24"/>
      <c r="CT41" s="24"/>
      <c r="CU41" s="24"/>
      <c r="CV41" s="24"/>
      <c r="CW41" s="24"/>
      <c r="CX41" s="24"/>
      <c r="CY41" s="24"/>
      <c r="CZ41" s="24"/>
      <c r="DA41" s="24"/>
      <c r="DB41" s="24"/>
      <c r="DC41" s="24"/>
      <c r="DD41" s="24"/>
      <c r="DE41" s="24"/>
      <c r="DF41" s="26" t="s">
        <v>139</v>
      </c>
      <c r="DG41" s="26" t="s">
        <v>139</v>
      </c>
      <c r="DH41" s="26" t="s">
        <v>139</v>
      </c>
      <c r="DI41" s="26" t="s">
        <v>139</v>
      </c>
      <c r="DJ41" s="26" t="s">
        <v>139</v>
      </c>
      <c r="DK41" s="26" t="s">
        <v>139</v>
      </c>
      <c r="DL41" s="26" t="s">
        <v>139</v>
      </c>
      <c r="DM41" s="26" t="s">
        <v>139</v>
      </c>
      <c r="DN41" s="26" t="s">
        <v>139</v>
      </c>
      <c r="DO41" s="26" t="s">
        <v>139</v>
      </c>
    </row>
    <row r="42" spans="1:119" ht="20.100000000000001" customHeight="1" x14ac:dyDescent="0.25">
      <c r="A42" s="29" t="str">
        <f t="shared" si="0"/>
        <v/>
      </c>
      <c r="B42" s="29" t="str">
        <f t="shared" si="1"/>
        <v>Action for Children</v>
      </c>
      <c r="C42" s="29">
        <f t="shared" si="2"/>
        <v>0</v>
      </c>
      <c r="D42" s="30" t="str">
        <f t="shared" si="3"/>
        <v>Africa and the Middle East</v>
      </c>
      <c r="E42" s="30" t="str">
        <f t="shared" si="4"/>
        <v>Arusha, Tanzania</v>
      </c>
      <c r="F42" s="31">
        <f t="shared" si="5"/>
        <v>0</v>
      </c>
      <c r="G42" s="31">
        <f t="shared" si="6"/>
        <v>0</v>
      </c>
      <c r="H42" s="31">
        <f t="shared" si="7"/>
        <v>0</v>
      </c>
      <c r="I42" s="31">
        <f t="shared" si="8"/>
        <v>0</v>
      </c>
      <c r="J42" s="31">
        <f t="shared" si="9"/>
        <v>0</v>
      </c>
      <c r="K42" s="31">
        <f t="shared" si="10"/>
        <v>0</v>
      </c>
      <c r="L42" s="31">
        <f t="shared" si="11"/>
        <v>0</v>
      </c>
      <c r="M42" s="31">
        <f t="shared" si="12"/>
        <v>0</v>
      </c>
      <c r="N42" s="31">
        <f t="shared" si="13"/>
        <v>0</v>
      </c>
      <c r="O42" s="26" t="s">
        <v>15755</v>
      </c>
      <c r="P42" s="26" t="s">
        <v>108</v>
      </c>
      <c r="Q42" s="27">
        <v>42916</v>
      </c>
      <c r="R42" s="24"/>
      <c r="S42" s="24"/>
      <c r="T42" s="26" t="s">
        <v>142</v>
      </c>
      <c r="U42" s="24"/>
      <c r="V42" s="26" t="s">
        <v>169</v>
      </c>
      <c r="W42" s="26" t="s">
        <v>417</v>
      </c>
      <c r="X42" s="26" t="s">
        <v>418</v>
      </c>
      <c r="Y42" s="26" t="s">
        <v>419</v>
      </c>
      <c r="Z42" s="24"/>
      <c r="AA42" s="24"/>
      <c r="AB42" s="26" t="s">
        <v>15736</v>
      </c>
      <c r="AC42" s="28">
        <v>2000</v>
      </c>
      <c r="AD42" s="26" t="s">
        <v>420</v>
      </c>
      <c r="AE42" s="26" t="s">
        <v>343</v>
      </c>
      <c r="AF42" s="26" t="s">
        <v>120</v>
      </c>
      <c r="AG42" s="26" t="s">
        <v>194</v>
      </c>
      <c r="AH42" s="24"/>
      <c r="AI42" s="28">
        <v>2000</v>
      </c>
      <c r="AJ42" s="24"/>
      <c r="AK42" s="24"/>
      <c r="AL42" s="24"/>
      <c r="AM42" s="24"/>
      <c r="AN42" s="24"/>
      <c r="AO42" s="24"/>
      <c r="AP42" s="24"/>
      <c r="AQ42" s="24"/>
      <c r="AR42" s="24"/>
      <c r="AS42" s="24"/>
      <c r="AT42" s="24"/>
      <c r="AU42" s="24"/>
      <c r="AV42" s="24"/>
      <c r="AW42" s="28">
        <v>0</v>
      </c>
      <c r="AX42" s="26">
        <v>0</v>
      </c>
      <c r="AY42" s="28">
        <v>0</v>
      </c>
      <c r="AZ42" s="28">
        <v>0</v>
      </c>
      <c r="BA42" s="26">
        <v>0</v>
      </c>
      <c r="BB42" s="24"/>
      <c r="BC42" s="26" t="s">
        <v>424</v>
      </c>
      <c r="BD42" s="24"/>
      <c r="BE42" s="24"/>
      <c r="BF42" s="24"/>
      <c r="BG42" s="24"/>
      <c r="BH42" s="24"/>
      <c r="BI42" s="24"/>
      <c r="BJ42" s="24"/>
      <c r="BK42" s="24"/>
      <c r="BL42" s="24"/>
      <c r="BM42" s="24"/>
      <c r="BN42" s="24"/>
      <c r="BO42" s="24"/>
      <c r="BP42" s="24"/>
      <c r="BQ42" s="24"/>
      <c r="BR42" s="26">
        <v>0</v>
      </c>
      <c r="BS42" s="26">
        <v>0</v>
      </c>
      <c r="BT42" s="26">
        <v>0</v>
      </c>
      <c r="BU42" s="26">
        <v>0</v>
      </c>
      <c r="BV42" s="26">
        <v>0</v>
      </c>
      <c r="BW42" s="26">
        <v>0</v>
      </c>
      <c r="BX42" s="26">
        <v>0</v>
      </c>
      <c r="BY42" s="26">
        <v>0</v>
      </c>
      <c r="BZ42" s="24"/>
      <c r="CA42" s="24"/>
      <c r="CB42" s="24"/>
      <c r="CC42" s="24"/>
      <c r="CD42" s="24"/>
      <c r="CE42" s="24"/>
      <c r="CF42" s="24"/>
      <c r="CG42" s="24"/>
      <c r="CH42" s="24"/>
      <c r="CI42" s="24"/>
      <c r="CJ42" s="24"/>
      <c r="CK42" s="24"/>
      <c r="CL42" s="24"/>
      <c r="CM42" s="24"/>
      <c r="CN42" s="24"/>
      <c r="CO42" s="24"/>
      <c r="CP42" s="24"/>
      <c r="CQ42" s="24"/>
      <c r="CR42" s="24"/>
      <c r="CS42" s="24"/>
      <c r="CT42" s="24"/>
      <c r="CU42" s="24"/>
      <c r="CV42" s="24"/>
      <c r="CW42" s="24"/>
      <c r="CX42" s="24"/>
      <c r="CY42" s="24"/>
      <c r="CZ42" s="24"/>
      <c r="DA42" s="24"/>
      <c r="DB42" s="24"/>
      <c r="DC42" s="24"/>
      <c r="DD42" s="24"/>
      <c r="DE42" s="24"/>
      <c r="DF42" s="26" t="s">
        <v>139</v>
      </c>
      <c r="DG42" s="26" t="s">
        <v>139</v>
      </c>
      <c r="DH42" s="26" t="s">
        <v>139</v>
      </c>
      <c r="DI42" s="26" t="s">
        <v>139</v>
      </c>
      <c r="DJ42" s="26" t="s">
        <v>139</v>
      </c>
      <c r="DK42" s="26" t="s">
        <v>139</v>
      </c>
      <c r="DL42" s="26" t="s">
        <v>139</v>
      </c>
      <c r="DM42" s="26" t="s">
        <v>139</v>
      </c>
      <c r="DN42" s="26" t="s">
        <v>139</v>
      </c>
      <c r="DO42" s="26" t="s">
        <v>139</v>
      </c>
    </row>
    <row r="43" spans="1:119" ht="20.100000000000001" customHeight="1" x14ac:dyDescent="0.25">
      <c r="A43" s="29" t="str">
        <f t="shared" si="0"/>
        <v/>
      </c>
      <c r="B43" s="29" t="str">
        <f t="shared" si="1"/>
        <v>Action for Children</v>
      </c>
      <c r="C43" s="29">
        <f t="shared" si="2"/>
        <v>0</v>
      </c>
      <c r="D43" s="30" t="str">
        <f t="shared" si="3"/>
        <v>Africa and the Middle East</v>
      </c>
      <c r="E43" s="30" t="str">
        <f t="shared" si="4"/>
        <v>Arusha, Tanzania</v>
      </c>
      <c r="F43" s="31">
        <f t="shared" si="5"/>
        <v>0</v>
      </c>
      <c r="G43" s="31">
        <f t="shared" si="6"/>
        <v>0</v>
      </c>
      <c r="H43" s="31">
        <f t="shared" si="7"/>
        <v>0</v>
      </c>
      <c r="I43" s="31">
        <f t="shared" si="8"/>
        <v>0</v>
      </c>
      <c r="J43" s="31">
        <f t="shared" si="9"/>
        <v>0</v>
      </c>
      <c r="K43" s="31">
        <f t="shared" si="10"/>
        <v>0</v>
      </c>
      <c r="L43" s="31">
        <f t="shared" si="11"/>
        <v>0</v>
      </c>
      <c r="M43" s="31">
        <f t="shared" si="12"/>
        <v>0</v>
      </c>
      <c r="N43" s="31">
        <f t="shared" si="13"/>
        <v>0</v>
      </c>
      <c r="O43" s="26" t="s">
        <v>15756</v>
      </c>
      <c r="P43" s="26" t="s">
        <v>108</v>
      </c>
      <c r="Q43" s="27">
        <v>42916</v>
      </c>
      <c r="R43" s="24"/>
      <c r="S43" s="24"/>
      <c r="T43" s="26" t="s">
        <v>142</v>
      </c>
      <c r="U43" s="24"/>
      <c r="V43" s="26" t="s">
        <v>169</v>
      </c>
      <c r="W43" s="26" t="s">
        <v>417</v>
      </c>
      <c r="X43" s="26" t="s">
        <v>418</v>
      </c>
      <c r="Y43" s="26" t="s">
        <v>419</v>
      </c>
      <c r="Z43" s="24"/>
      <c r="AA43" s="24"/>
      <c r="AB43" s="26" t="s">
        <v>15736</v>
      </c>
      <c r="AC43" s="28">
        <v>2000</v>
      </c>
      <c r="AD43" s="26" t="s">
        <v>420</v>
      </c>
      <c r="AE43" s="26" t="s">
        <v>343</v>
      </c>
      <c r="AF43" s="26" t="s">
        <v>120</v>
      </c>
      <c r="AG43" s="26" t="s">
        <v>194</v>
      </c>
      <c r="AH43" s="24"/>
      <c r="AI43" s="28">
        <v>2000</v>
      </c>
      <c r="AJ43" s="24"/>
      <c r="AK43" s="24"/>
      <c r="AL43" s="24"/>
      <c r="AM43" s="24"/>
      <c r="AN43" s="24"/>
      <c r="AO43" s="24"/>
      <c r="AP43" s="24"/>
      <c r="AQ43" s="24"/>
      <c r="AR43" s="24"/>
      <c r="AS43" s="24"/>
      <c r="AT43" s="24"/>
      <c r="AU43" s="24"/>
      <c r="AV43" s="24"/>
      <c r="AW43" s="28">
        <v>0</v>
      </c>
      <c r="AX43" s="26">
        <v>0</v>
      </c>
      <c r="AY43" s="28">
        <v>0</v>
      </c>
      <c r="AZ43" s="28">
        <v>0</v>
      </c>
      <c r="BA43" s="26">
        <v>0</v>
      </c>
      <c r="BB43" s="24"/>
      <c r="BC43" s="26" t="s">
        <v>424</v>
      </c>
      <c r="BD43" s="24"/>
      <c r="BE43" s="24"/>
      <c r="BF43" s="24"/>
      <c r="BG43" s="24"/>
      <c r="BH43" s="24"/>
      <c r="BI43" s="24"/>
      <c r="BJ43" s="24"/>
      <c r="BK43" s="24"/>
      <c r="BL43" s="24"/>
      <c r="BM43" s="24"/>
      <c r="BN43" s="24"/>
      <c r="BO43" s="24"/>
      <c r="BP43" s="24"/>
      <c r="BQ43" s="24"/>
      <c r="BR43" s="26">
        <v>0</v>
      </c>
      <c r="BS43" s="26">
        <v>0</v>
      </c>
      <c r="BT43" s="26">
        <v>0</v>
      </c>
      <c r="BU43" s="26">
        <v>0</v>
      </c>
      <c r="BV43" s="26">
        <v>0</v>
      </c>
      <c r="BW43" s="26">
        <v>0</v>
      </c>
      <c r="BX43" s="26">
        <v>0</v>
      </c>
      <c r="BY43" s="26">
        <v>0</v>
      </c>
      <c r="BZ43" s="24"/>
      <c r="CA43" s="24"/>
      <c r="CB43" s="24"/>
      <c r="CC43" s="24"/>
      <c r="CD43" s="24"/>
      <c r="CE43" s="24"/>
      <c r="CF43" s="24"/>
      <c r="CG43" s="24"/>
      <c r="CH43" s="24"/>
      <c r="CI43" s="24"/>
      <c r="CJ43" s="24"/>
      <c r="CK43" s="24"/>
      <c r="CL43" s="24"/>
      <c r="CM43" s="24"/>
      <c r="CN43" s="24"/>
      <c r="CO43" s="24"/>
      <c r="CP43" s="24"/>
      <c r="CQ43" s="24"/>
      <c r="CR43" s="24"/>
      <c r="CS43" s="24"/>
      <c r="CT43" s="24"/>
      <c r="CU43" s="24"/>
      <c r="CV43" s="24"/>
      <c r="CW43" s="24"/>
      <c r="CX43" s="24"/>
      <c r="CY43" s="24"/>
      <c r="CZ43" s="24"/>
      <c r="DA43" s="24"/>
      <c r="DB43" s="24"/>
      <c r="DC43" s="24"/>
      <c r="DD43" s="24"/>
      <c r="DE43" s="24"/>
      <c r="DF43" s="26" t="s">
        <v>139</v>
      </c>
      <c r="DG43" s="26" t="s">
        <v>139</v>
      </c>
      <c r="DH43" s="26" t="s">
        <v>139</v>
      </c>
      <c r="DI43" s="26" t="s">
        <v>139</v>
      </c>
      <c r="DJ43" s="26" t="s">
        <v>139</v>
      </c>
      <c r="DK43" s="26" t="s">
        <v>139</v>
      </c>
      <c r="DL43" s="26" t="s">
        <v>139</v>
      </c>
      <c r="DM43" s="26" t="s">
        <v>139</v>
      </c>
      <c r="DN43" s="26" t="s">
        <v>139</v>
      </c>
      <c r="DO43" s="26" t="s">
        <v>139</v>
      </c>
    </row>
    <row r="44" spans="1:119" ht="20.100000000000001" customHeight="1" x14ac:dyDescent="0.25">
      <c r="A44" s="29" t="str">
        <f t="shared" si="0"/>
        <v/>
      </c>
      <c r="B44" s="29" t="str">
        <f t="shared" si="1"/>
        <v>Action for Children</v>
      </c>
      <c r="C44" s="29">
        <f t="shared" si="2"/>
        <v>0</v>
      </c>
      <c r="D44" s="30" t="str">
        <f t="shared" si="3"/>
        <v>Africa and the Middle East</v>
      </c>
      <c r="E44" s="30" t="str">
        <f t="shared" si="4"/>
        <v>Arusha, Tanzania</v>
      </c>
      <c r="F44" s="31">
        <f t="shared" si="5"/>
        <v>0</v>
      </c>
      <c r="G44" s="31">
        <f t="shared" si="6"/>
        <v>0</v>
      </c>
      <c r="H44" s="31">
        <f t="shared" si="7"/>
        <v>0</v>
      </c>
      <c r="I44" s="31">
        <f t="shared" si="8"/>
        <v>0</v>
      </c>
      <c r="J44" s="31">
        <f t="shared" si="9"/>
        <v>0</v>
      </c>
      <c r="K44" s="31">
        <f t="shared" si="10"/>
        <v>0</v>
      </c>
      <c r="L44" s="31">
        <f t="shared" si="11"/>
        <v>0</v>
      </c>
      <c r="M44" s="31">
        <f t="shared" si="12"/>
        <v>0</v>
      </c>
      <c r="N44" s="31">
        <f t="shared" si="13"/>
        <v>0</v>
      </c>
      <c r="O44" s="26" t="s">
        <v>15757</v>
      </c>
      <c r="P44" s="26" t="s">
        <v>108</v>
      </c>
      <c r="Q44" s="27">
        <v>42916</v>
      </c>
      <c r="R44" s="24"/>
      <c r="S44" s="24"/>
      <c r="T44" s="26" t="s">
        <v>142</v>
      </c>
      <c r="U44" s="24"/>
      <c r="V44" s="26" t="s">
        <v>169</v>
      </c>
      <c r="W44" s="26" t="s">
        <v>417</v>
      </c>
      <c r="X44" s="26" t="s">
        <v>418</v>
      </c>
      <c r="Y44" s="26" t="s">
        <v>419</v>
      </c>
      <c r="Z44" s="24"/>
      <c r="AA44" s="24"/>
      <c r="AB44" s="26" t="s">
        <v>15736</v>
      </c>
      <c r="AC44" s="28">
        <v>2000</v>
      </c>
      <c r="AD44" s="26" t="s">
        <v>420</v>
      </c>
      <c r="AE44" s="26" t="s">
        <v>343</v>
      </c>
      <c r="AF44" s="26" t="s">
        <v>120</v>
      </c>
      <c r="AG44" s="26" t="s">
        <v>194</v>
      </c>
      <c r="AH44" s="24"/>
      <c r="AI44" s="28">
        <v>2000</v>
      </c>
      <c r="AJ44" s="24"/>
      <c r="AK44" s="24"/>
      <c r="AL44" s="24"/>
      <c r="AM44" s="24"/>
      <c r="AN44" s="24"/>
      <c r="AO44" s="24"/>
      <c r="AP44" s="24"/>
      <c r="AQ44" s="24"/>
      <c r="AR44" s="24"/>
      <c r="AS44" s="24"/>
      <c r="AT44" s="24"/>
      <c r="AU44" s="24"/>
      <c r="AV44" s="24"/>
      <c r="AW44" s="28">
        <v>0</v>
      </c>
      <c r="AX44" s="26">
        <v>0</v>
      </c>
      <c r="AY44" s="28">
        <v>0</v>
      </c>
      <c r="AZ44" s="28">
        <v>0</v>
      </c>
      <c r="BA44" s="26">
        <v>0</v>
      </c>
      <c r="BB44" s="24"/>
      <c r="BC44" s="26" t="s">
        <v>424</v>
      </c>
      <c r="BD44" s="24"/>
      <c r="BE44" s="24"/>
      <c r="BF44" s="24"/>
      <c r="BG44" s="24"/>
      <c r="BH44" s="24"/>
      <c r="BI44" s="24"/>
      <c r="BJ44" s="24"/>
      <c r="BK44" s="24"/>
      <c r="BL44" s="24"/>
      <c r="BM44" s="24"/>
      <c r="BN44" s="24"/>
      <c r="BO44" s="24"/>
      <c r="BP44" s="24"/>
      <c r="BQ44" s="24"/>
      <c r="BR44" s="26">
        <v>0</v>
      </c>
      <c r="BS44" s="26">
        <v>0</v>
      </c>
      <c r="BT44" s="26">
        <v>0</v>
      </c>
      <c r="BU44" s="26">
        <v>0</v>
      </c>
      <c r="BV44" s="26">
        <v>0</v>
      </c>
      <c r="BW44" s="26">
        <v>0</v>
      </c>
      <c r="BX44" s="26">
        <v>0</v>
      </c>
      <c r="BY44" s="26">
        <v>0</v>
      </c>
      <c r="BZ44" s="24"/>
      <c r="CA44" s="24"/>
      <c r="CB44" s="24"/>
      <c r="CC44" s="24"/>
      <c r="CD44" s="24"/>
      <c r="CE44" s="24"/>
      <c r="CF44" s="24"/>
      <c r="CG44" s="24"/>
      <c r="CH44" s="24"/>
      <c r="CI44" s="24"/>
      <c r="CJ44" s="24"/>
      <c r="CK44" s="24"/>
      <c r="CL44" s="24"/>
      <c r="CM44" s="24"/>
      <c r="CN44" s="24"/>
      <c r="CO44" s="24"/>
      <c r="CP44" s="24"/>
      <c r="CQ44" s="24"/>
      <c r="CR44" s="24"/>
      <c r="CS44" s="24"/>
      <c r="CT44" s="24"/>
      <c r="CU44" s="24"/>
      <c r="CV44" s="24"/>
      <c r="CW44" s="24"/>
      <c r="CX44" s="24"/>
      <c r="CY44" s="24"/>
      <c r="CZ44" s="24"/>
      <c r="DA44" s="24"/>
      <c r="DB44" s="24"/>
      <c r="DC44" s="24"/>
      <c r="DD44" s="24"/>
      <c r="DE44" s="24"/>
      <c r="DF44" s="26" t="s">
        <v>139</v>
      </c>
      <c r="DG44" s="26" t="s">
        <v>139</v>
      </c>
      <c r="DH44" s="26" t="s">
        <v>139</v>
      </c>
      <c r="DI44" s="26" t="s">
        <v>139</v>
      </c>
      <c r="DJ44" s="26" t="s">
        <v>139</v>
      </c>
      <c r="DK44" s="26" t="s">
        <v>139</v>
      </c>
      <c r="DL44" s="26" t="s">
        <v>139</v>
      </c>
      <c r="DM44" s="26" t="s">
        <v>139</v>
      </c>
      <c r="DN44" s="26" t="s">
        <v>139</v>
      </c>
      <c r="DO44" s="26" t="s">
        <v>139</v>
      </c>
    </row>
    <row r="45" spans="1:119" ht="20.100000000000001" customHeight="1" x14ac:dyDescent="0.25">
      <c r="A45" s="29" t="str">
        <f t="shared" si="0"/>
        <v>Action for Children3</v>
      </c>
      <c r="B45" s="29" t="str">
        <f t="shared" si="1"/>
        <v>Action for Children</v>
      </c>
      <c r="C45" s="29">
        <f t="shared" si="2"/>
        <v>3</v>
      </c>
      <c r="D45" s="30" t="str">
        <f t="shared" si="3"/>
        <v>Africa and the Middle East</v>
      </c>
      <c r="E45" s="30" t="str">
        <f t="shared" si="4"/>
        <v>Arusha, Tanzania</v>
      </c>
      <c r="F45" s="31">
        <f t="shared" si="5"/>
        <v>2</v>
      </c>
      <c r="G45" s="31">
        <f t="shared" si="6"/>
        <v>1</v>
      </c>
      <c r="H45" s="31">
        <f t="shared" si="7"/>
        <v>3</v>
      </c>
      <c r="I45" s="31">
        <f t="shared" si="8"/>
        <v>2</v>
      </c>
      <c r="J45" s="31">
        <f t="shared" si="9"/>
        <v>2</v>
      </c>
      <c r="K45" s="31">
        <f t="shared" si="10"/>
        <v>2</v>
      </c>
      <c r="L45" s="31">
        <f t="shared" si="11"/>
        <v>3</v>
      </c>
      <c r="M45" s="31">
        <f t="shared" si="12"/>
        <v>1</v>
      </c>
      <c r="N45" s="31">
        <f t="shared" si="13"/>
        <v>2</v>
      </c>
      <c r="O45" s="26" t="s">
        <v>426</v>
      </c>
      <c r="P45" s="26" t="s">
        <v>108</v>
      </c>
      <c r="Q45" s="27">
        <v>42640</v>
      </c>
      <c r="R45" s="26" t="s">
        <v>109</v>
      </c>
      <c r="S45" s="26" t="s">
        <v>141</v>
      </c>
      <c r="T45" s="26" t="s">
        <v>142</v>
      </c>
      <c r="U45" s="26" t="s">
        <v>112</v>
      </c>
      <c r="V45" s="26" t="s">
        <v>169</v>
      </c>
      <c r="W45" s="26" t="s">
        <v>417</v>
      </c>
      <c r="X45" s="26" t="s">
        <v>418</v>
      </c>
      <c r="Y45" s="26" t="s">
        <v>419</v>
      </c>
      <c r="Z45" s="24"/>
      <c r="AA45" s="24"/>
      <c r="AB45" s="26" t="s">
        <v>117</v>
      </c>
      <c r="AC45" s="28">
        <v>9000</v>
      </c>
      <c r="AD45" s="26" t="s">
        <v>420</v>
      </c>
      <c r="AE45" s="26" t="s">
        <v>343</v>
      </c>
      <c r="AF45" s="26" t="s">
        <v>120</v>
      </c>
      <c r="AG45" s="26" t="s">
        <v>194</v>
      </c>
      <c r="AH45" s="26" t="s">
        <v>121</v>
      </c>
      <c r="AI45" s="28">
        <v>9000</v>
      </c>
      <c r="AJ45" s="26" t="s">
        <v>427</v>
      </c>
      <c r="AK45" s="26" t="s">
        <v>428</v>
      </c>
      <c r="AL45" s="26" t="s">
        <v>429</v>
      </c>
      <c r="AM45" s="24"/>
      <c r="AN45" s="24"/>
      <c r="AO45" s="24"/>
      <c r="AP45" s="24"/>
      <c r="AQ45" s="24"/>
      <c r="AR45" s="24"/>
      <c r="AS45" s="24"/>
      <c r="AT45" s="24"/>
      <c r="AU45" s="26" t="s">
        <v>430</v>
      </c>
      <c r="AV45" s="24"/>
      <c r="AW45" s="28">
        <v>54820</v>
      </c>
      <c r="AX45" s="26">
        <v>120</v>
      </c>
      <c r="AY45" s="28">
        <v>90</v>
      </c>
      <c r="AZ45" s="28">
        <v>85</v>
      </c>
      <c r="BA45" s="26">
        <v>0</v>
      </c>
      <c r="BB45" s="26" t="s">
        <v>148</v>
      </c>
      <c r="BC45" s="26" t="s">
        <v>424</v>
      </c>
      <c r="BD45" s="26" t="s">
        <v>125</v>
      </c>
      <c r="BE45" s="24"/>
      <c r="BF45" s="26" t="s">
        <v>431</v>
      </c>
      <c r="BG45" s="26" t="s">
        <v>417</v>
      </c>
      <c r="BH45" s="24"/>
      <c r="BI45" s="24"/>
      <c r="BJ45" s="24"/>
      <c r="BK45" s="24"/>
      <c r="BL45" s="24"/>
      <c r="BM45" s="24"/>
      <c r="BN45" s="24"/>
      <c r="BO45" s="24"/>
      <c r="BP45" s="24"/>
      <c r="BQ45" s="24"/>
      <c r="BR45" s="26">
        <v>2</v>
      </c>
      <c r="BS45" s="26">
        <v>1</v>
      </c>
      <c r="BT45" s="26">
        <v>3</v>
      </c>
      <c r="BU45" s="26">
        <v>2</v>
      </c>
      <c r="BV45" s="26">
        <v>2</v>
      </c>
      <c r="BW45" s="26">
        <v>2</v>
      </c>
      <c r="BX45" s="26">
        <v>3</v>
      </c>
      <c r="BY45" s="26">
        <v>1</v>
      </c>
      <c r="BZ45" s="24"/>
      <c r="CA45" s="24"/>
      <c r="CB45" s="24"/>
      <c r="CC45" s="24"/>
      <c r="CD45" s="24"/>
      <c r="CE45" s="24"/>
      <c r="CF45" s="24"/>
      <c r="CG45" s="24"/>
      <c r="CH45" s="24"/>
      <c r="CI45" s="24"/>
      <c r="CJ45" s="24"/>
      <c r="CK45" s="24"/>
      <c r="CL45" s="24"/>
      <c r="CM45" s="24"/>
      <c r="CN45" s="24"/>
      <c r="CO45" s="24"/>
      <c r="CP45" s="24"/>
      <c r="CQ45" s="24"/>
      <c r="CR45" s="24"/>
      <c r="CS45" s="24"/>
      <c r="CT45" s="24"/>
      <c r="CU45" s="24"/>
      <c r="CV45" s="24"/>
      <c r="CW45" s="24"/>
      <c r="CX45" s="24"/>
      <c r="CY45" s="24"/>
      <c r="CZ45" s="24"/>
      <c r="DA45" s="24"/>
      <c r="DB45" s="24"/>
      <c r="DC45" s="24"/>
      <c r="DD45" s="24"/>
      <c r="DE45" s="24"/>
      <c r="DF45" s="26" t="s">
        <v>120</v>
      </c>
      <c r="DG45" s="26" t="s">
        <v>120</v>
      </c>
      <c r="DH45" s="26" t="s">
        <v>120</v>
      </c>
      <c r="DI45" s="26" t="s">
        <v>139</v>
      </c>
      <c r="DJ45" s="26" t="s">
        <v>139</v>
      </c>
      <c r="DK45" s="26" t="s">
        <v>139</v>
      </c>
      <c r="DL45" s="26" t="s">
        <v>139</v>
      </c>
      <c r="DM45" s="26" t="s">
        <v>139</v>
      </c>
      <c r="DN45" s="26" t="s">
        <v>139</v>
      </c>
      <c r="DO45" s="26" t="s">
        <v>139</v>
      </c>
    </row>
    <row r="46" spans="1:119" ht="20.100000000000001" customHeight="1" x14ac:dyDescent="0.25">
      <c r="A46" s="29" t="str">
        <f t="shared" si="0"/>
        <v/>
      </c>
      <c r="B46" s="29" t="str">
        <f t="shared" si="1"/>
        <v>Action for Children</v>
      </c>
      <c r="C46" s="29">
        <f t="shared" si="2"/>
        <v>0</v>
      </c>
      <c r="D46" s="30" t="str">
        <f t="shared" si="3"/>
        <v>Africa and the Middle East</v>
      </c>
      <c r="E46" s="30" t="str">
        <f t="shared" si="4"/>
        <v>Arusha, Tanzania</v>
      </c>
      <c r="F46" s="31">
        <f t="shared" si="5"/>
        <v>0</v>
      </c>
      <c r="G46" s="31">
        <f t="shared" si="6"/>
        <v>0</v>
      </c>
      <c r="H46" s="31">
        <f t="shared" si="7"/>
        <v>0</v>
      </c>
      <c r="I46" s="31">
        <f t="shared" si="8"/>
        <v>0</v>
      </c>
      <c r="J46" s="31">
        <f t="shared" si="9"/>
        <v>0</v>
      </c>
      <c r="K46" s="31">
        <f t="shared" si="10"/>
        <v>0</v>
      </c>
      <c r="L46" s="31">
        <f t="shared" si="11"/>
        <v>0</v>
      </c>
      <c r="M46" s="31">
        <f t="shared" si="12"/>
        <v>0</v>
      </c>
      <c r="N46" s="31">
        <f t="shared" si="13"/>
        <v>0</v>
      </c>
      <c r="O46" s="26" t="s">
        <v>15758</v>
      </c>
      <c r="P46" s="26" t="s">
        <v>108</v>
      </c>
      <c r="Q46" s="27">
        <v>42541</v>
      </c>
      <c r="R46" s="24"/>
      <c r="S46" s="24"/>
      <c r="T46" s="26" t="s">
        <v>157</v>
      </c>
      <c r="U46" s="24"/>
      <c r="V46" s="26" t="s">
        <v>169</v>
      </c>
      <c r="W46" s="26" t="s">
        <v>417</v>
      </c>
      <c r="X46" s="26" t="s">
        <v>418</v>
      </c>
      <c r="Y46" s="26" t="s">
        <v>419</v>
      </c>
      <c r="Z46" s="24"/>
      <c r="AA46" s="24"/>
      <c r="AB46" s="26" t="s">
        <v>15736</v>
      </c>
      <c r="AC46" s="28">
        <v>500</v>
      </c>
      <c r="AD46" s="26" t="s">
        <v>420</v>
      </c>
      <c r="AE46" s="26" t="s">
        <v>343</v>
      </c>
      <c r="AF46" s="26" t="s">
        <v>120</v>
      </c>
      <c r="AG46" s="26" t="s">
        <v>194</v>
      </c>
      <c r="AH46" s="24"/>
      <c r="AI46" s="28">
        <v>500</v>
      </c>
      <c r="AJ46" s="24"/>
      <c r="AK46" s="24"/>
      <c r="AL46" s="24"/>
      <c r="AM46" s="24"/>
      <c r="AN46" s="24"/>
      <c r="AO46" s="24"/>
      <c r="AP46" s="24"/>
      <c r="AQ46" s="24"/>
      <c r="AR46" s="24"/>
      <c r="AS46" s="24"/>
      <c r="AT46" s="24"/>
      <c r="AU46" s="24"/>
      <c r="AV46" s="24"/>
      <c r="AW46" s="24"/>
      <c r="AX46" s="24"/>
      <c r="AY46" s="24"/>
      <c r="AZ46" s="24"/>
      <c r="BA46" s="24"/>
      <c r="BB46" s="24"/>
      <c r="BC46" s="26" t="s">
        <v>424</v>
      </c>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c r="CD46" s="24"/>
      <c r="CE46" s="24"/>
      <c r="CF46" s="24"/>
      <c r="CG46" s="24"/>
      <c r="CH46" s="24"/>
      <c r="CI46" s="24"/>
      <c r="CJ46" s="24"/>
      <c r="CK46" s="24"/>
      <c r="CL46" s="24"/>
      <c r="CM46" s="24"/>
      <c r="CN46" s="24"/>
      <c r="CO46" s="24"/>
      <c r="CP46" s="24"/>
      <c r="CQ46" s="24"/>
      <c r="CR46" s="24"/>
      <c r="CS46" s="24"/>
      <c r="CT46" s="24"/>
      <c r="CU46" s="24"/>
      <c r="CV46" s="24"/>
      <c r="CW46" s="24"/>
      <c r="CX46" s="24"/>
      <c r="CY46" s="24"/>
      <c r="CZ46" s="24"/>
      <c r="DA46" s="24"/>
      <c r="DB46" s="24"/>
      <c r="DC46" s="24"/>
      <c r="DD46" s="24"/>
      <c r="DE46" s="24"/>
      <c r="DF46" s="26" t="s">
        <v>139</v>
      </c>
      <c r="DG46" s="26" t="s">
        <v>139</v>
      </c>
      <c r="DH46" s="26" t="s">
        <v>139</v>
      </c>
      <c r="DI46" s="26" t="s">
        <v>139</v>
      </c>
      <c r="DJ46" s="26" t="s">
        <v>139</v>
      </c>
      <c r="DK46" s="26" t="s">
        <v>139</v>
      </c>
      <c r="DL46" s="26" t="s">
        <v>139</v>
      </c>
      <c r="DM46" s="26" t="s">
        <v>139</v>
      </c>
      <c r="DN46" s="26" t="s">
        <v>139</v>
      </c>
      <c r="DO46" s="26" t="s">
        <v>139</v>
      </c>
    </row>
    <row r="47" spans="1:119" ht="20.100000000000001" customHeight="1" x14ac:dyDescent="0.25">
      <c r="A47" s="29" t="str">
        <f t="shared" si="0"/>
        <v>Action for Children2</v>
      </c>
      <c r="B47" s="29" t="str">
        <f t="shared" si="1"/>
        <v>Action for Children</v>
      </c>
      <c r="C47" s="29">
        <f t="shared" si="2"/>
        <v>2</v>
      </c>
      <c r="D47" s="30" t="str">
        <f t="shared" si="3"/>
        <v>Africa and the Middle East</v>
      </c>
      <c r="E47" s="30" t="str">
        <f t="shared" si="4"/>
        <v>Arusha, Tanzania</v>
      </c>
      <c r="F47" s="31">
        <f t="shared" si="5"/>
        <v>2</v>
      </c>
      <c r="G47" s="31">
        <f t="shared" si="6"/>
        <v>1</v>
      </c>
      <c r="H47" s="31">
        <f t="shared" si="7"/>
        <v>2</v>
      </c>
      <c r="I47" s="31">
        <f t="shared" si="8"/>
        <v>2</v>
      </c>
      <c r="J47" s="31">
        <f t="shared" si="9"/>
        <v>2</v>
      </c>
      <c r="K47" s="31">
        <f t="shared" si="10"/>
        <v>1</v>
      </c>
      <c r="L47" s="31">
        <f t="shared" si="11"/>
        <v>2</v>
      </c>
      <c r="M47" s="31">
        <f t="shared" si="12"/>
        <v>1</v>
      </c>
      <c r="N47" s="31">
        <f t="shared" si="13"/>
        <v>1.6</v>
      </c>
      <c r="O47" s="26" t="s">
        <v>432</v>
      </c>
      <c r="P47" s="26" t="s">
        <v>108</v>
      </c>
      <c r="Q47" s="27">
        <v>42305</v>
      </c>
      <c r="R47" s="26" t="s">
        <v>109</v>
      </c>
      <c r="S47" s="26" t="s">
        <v>156</v>
      </c>
      <c r="T47" s="26" t="s">
        <v>157</v>
      </c>
      <c r="U47" s="26" t="s">
        <v>112</v>
      </c>
      <c r="V47" s="26" t="s">
        <v>169</v>
      </c>
      <c r="W47" s="26" t="s">
        <v>417</v>
      </c>
      <c r="X47" s="26" t="s">
        <v>418</v>
      </c>
      <c r="Y47" s="26" t="s">
        <v>419</v>
      </c>
      <c r="Z47" s="24"/>
      <c r="AA47" s="24"/>
      <c r="AB47" s="26" t="s">
        <v>117</v>
      </c>
      <c r="AC47" s="28">
        <v>8000</v>
      </c>
      <c r="AD47" s="26" t="s">
        <v>420</v>
      </c>
      <c r="AE47" s="26" t="s">
        <v>343</v>
      </c>
      <c r="AF47" s="26" t="s">
        <v>120</v>
      </c>
      <c r="AG47" s="26" t="s">
        <v>194</v>
      </c>
      <c r="AH47" s="26" t="s">
        <v>143</v>
      </c>
      <c r="AI47" s="28">
        <v>8000</v>
      </c>
      <c r="AJ47" s="26" t="s">
        <v>433</v>
      </c>
      <c r="AK47" s="26" t="s">
        <v>434</v>
      </c>
      <c r="AL47" s="26" t="s">
        <v>429</v>
      </c>
      <c r="AM47" s="24"/>
      <c r="AN47" s="24"/>
      <c r="AO47" s="24"/>
      <c r="AP47" s="24"/>
      <c r="AQ47" s="24"/>
      <c r="AR47" s="24"/>
      <c r="AS47" s="26" t="s">
        <v>435</v>
      </c>
      <c r="AT47" s="24"/>
      <c r="AU47" s="26" t="s">
        <v>436</v>
      </c>
      <c r="AV47" s="24"/>
      <c r="AW47" s="28">
        <v>8000</v>
      </c>
      <c r="AX47" s="26">
        <v>100</v>
      </c>
      <c r="AY47" s="28">
        <v>90</v>
      </c>
      <c r="AZ47" s="28">
        <v>80</v>
      </c>
      <c r="BA47" s="26">
        <v>0</v>
      </c>
      <c r="BB47" s="26" t="s">
        <v>148</v>
      </c>
      <c r="BC47" s="26" t="s">
        <v>424</v>
      </c>
      <c r="BD47" s="26" t="s">
        <v>437</v>
      </c>
      <c r="BE47" s="26" t="s">
        <v>438</v>
      </c>
      <c r="BF47" s="26" t="s">
        <v>439</v>
      </c>
      <c r="BG47" s="26" t="s">
        <v>395</v>
      </c>
      <c r="BH47" s="24"/>
      <c r="BI47" s="24"/>
      <c r="BJ47" s="24"/>
      <c r="BK47" s="24"/>
      <c r="BL47" s="24"/>
      <c r="BM47" s="24"/>
      <c r="BN47" s="24"/>
      <c r="BO47" s="24"/>
      <c r="BP47" s="24"/>
      <c r="BQ47" s="24"/>
      <c r="BR47" s="26">
        <v>2</v>
      </c>
      <c r="BS47" s="26">
        <v>1</v>
      </c>
      <c r="BT47" s="26">
        <v>2</v>
      </c>
      <c r="BU47" s="26">
        <v>2</v>
      </c>
      <c r="BV47" s="26">
        <v>2</v>
      </c>
      <c r="BW47" s="26">
        <v>1</v>
      </c>
      <c r="BX47" s="26">
        <v>2</v>
      </c>
      <c r="BY47" s="26">
        <v>1</v>
      </c>
      <c r="BZ47" s="24"/>
      <c r="CA47" s="24"/>
      <c r="CB47" s="24"/>
      <c r="CC47" s="24"/>
      <c r="CD47" s="24"/>
      <c r="CE47" s="24"/>
      <c r="CF47" s="24"/>
      <c r="CG47" s="24"/>
      <c r="CH47" s="24"/>
      <c r="CI47" s="24"/>
      <c r="CJ47" s="24"/>
      <c r="CK47" s="24"/>
      <c r="CL47" s="24"/>
      <c r="CM47" s="24"/>
      <c r="CN47" s="24"/>
      <c r="CO47" s="24"/>
      <c r="CP47" s="24"/>
      <c r="CQ47" s="24"/>
      <c r="CR47" s="24"/>
      <c r="CS47" s="24"/>
      <c r="CT47" s="24"/>
      <c r="CU47" s="24"/>
      <c r="CV47" s="24"/>
      <c r="CW47" s="24"/>
      <c r="CX47" s="24"/>
      <c r="CY47" s="24"/>
      <c r="CZ47" s="24"/>
      <c r="DA47" s="24"/>
      <c r="DB47" s="24"/>
      <c r="DC47" s="24"/>
      <c r="DD47" s="24"/>
      <c r="DE47" s="24"/>
      <c r="DF47" s="26" t="s">
        <v>139</v>
      </c>
      <c r="DG47" s="26" t="s">
        <v>120</v>
      </c>
      <c r="DH47" s="26" t="s">
        <v>139</v>
      </c>
      <c r="DI47" s="26" t="s">
        <v>139</v>
      </c>
      <c r="DJ47" s="26" t="s">
        <v>139</v>
      </c>
      <c r="DK47" s="26" t="s">
        <v>139</v>
      </c>
      <c r="DL47" s="26" t="s">
        <v>139</v>
      </c>
      <c r="DM47" s="26" t="s">
        <v>139</v>
      </c>
      <c r="DN47" s="26" t="s">
        <v>139</v>
      </c>
      <c r="DO47" s="26" t="s">
        <v>139</v>
      </c>
    </row>
    <row r="48" spans="1:119" ht="20.100000000000001" customHeight="1" x14ac:dyDescent="0.25">
      <c r="A48" s="29" t="str">
        <f t="shared" si="0"/>
        <v>Action for Children1</v>
      </c>
      <c r="B48" s="29" t="str">
        <f t="shared" si="1"/>
        <v>Action for Children</v>
      </c>
      <c r="C48" s="29">
        <f t="shared" si="2"/>
        <v>1</v>
      </c>
      <c r="D48" s="30" t="str">
        <f t="shared" si="3"/>
        <v>Africa and the Middle East</v>
      </c>
      <c r="E48" s="30" t="str">
        <f t="shared" si="4"/>
        <v>Arusha, Tanzania</v>
      </c>
      <c r="F48" s="31">
        <f t="shared" si="5"/>
        <v>1</v>
      </c>
      <c r="G48" s="31">
        <f t="shared" si="6"/>
        <v>1</v>
      </c>
      <c r="H48" s="31">
        <f t="shared" si="7"/>
        <v>2</v>
      </c>
      <c r="I48" s="31">
        <f t="shared" si="8"/>
        <v>3</v>
      </c>
      <c r="J48" s="31">
        <f t="shared" si="9"/>
        <v>2</v>
      </c>
      <c r="K48" s="31">
        <f t="shared" si="10"/>
        <v>1</v>
      </c>
      <c r="L48" s="31">
        <f t="shared" si="11"/>
        <v>1</v>
      </c>
      <c r="M48" s="31">
        <f t="shared" si="12"/>
        <v>2</v>
      </c>
      <c r="N48" s="31">
        <f t="shared" si="13"/>
        <v>1.6</v>
      </c>
      <c r="O48" s="26" t="s">
        <v>440</v>
      </c>
      <c r="P48" s="26" t="s">
        <v>108</v>
      </c>
      <c r="Q48" s="27">
        <v>41771</v>
      </c>
      <c r="R48" s="26" t="s">
        <v>155</v>
      </c>
      <c r="S48" s="26" t="s">
        <v>193</v>
      </c>
      <c r="T48" s="26" t="s">
        <v>194</v>
      </c>
      <c r="U48" s="26" t="s">
        <v>168</v>
      </c>
      <c r="V48" s="26" t="s">
        <v>169</v>
      </c>
      <c r="W48" s="26" t="s">
        <v>417</v>
      </c>
      <c r="X48" s="26" t="s">
        <v>418</v>
      </c>
      <c r="Y48" s="26" t="s">
        <v>419</v>
      </c>
      <c r="Z48" s="24"/>
      <c r="AA48" s="24"/>
      <c r="AB48" s="26" t="s">
        <v>117</v>
      </c>
      <c r="AC48" s="28">
        <v>5000</v>
      </c>
      <c r="AD48" s="26" t="s">
        <v>420</v>
      </c>
      <c r="AE48" s="26" t="s">
        <v>343</v>
      </c>
      <c r="AF48" s="26" t="s">
        <v>120</v>
      </c>
      <c r="AG48" s="26" t="s">
        <v>194</v>
      </c>
      <c r="AH48" s="26" t="s">
        <v>158</v>
      </c>
      <c r="AI48" s="28">
        <v>5000</v>
      </c>
      <c r="AJ48" s="26" t="s">
        <v>441</v>
      </c>
      <c r="AK48" s="26" t="s">
        <v>442</v>
      </c>
      <c r="AL48" s="26" t="s">
        <v>443</v>
      </c>
      <c r="AM48" s="26" t="s">
        <v>444</v>
      </c>
      <c r="AN48" s="26" t="s">
        <v>445</v>
      </c>
      <c r="AO48" s="26" t="s">
        <v>446</v>
      </c>
      <c r="AP48" s="26" t="s">
        <v>447</v>
      </c>
      <c r="AQ48" s="24"/>
      <c r="AR48" s="24"/>
      <c r="AS48" s="24"/>
      <c r="AT48" s="24"/>
      <c r="AU48" s="24"/>
      <c r="AV48" s="24"/>
      <c r="AW48" s="28">
        <v>70500</v>
      </c>
      <c r="AX48" s="26">
        <v>200</v>
      </c>
      <c r="AY48" s="28">
        <v>90</v>
      </c>
      <c r="AZ48" s="28">
        <v>70</v>
      </c>
      <c r="BA48" s="26">
        <v>0</v>
      </c>
      <c r="BB48" s="26" t="s">
        <v>148</v>
      </c>
      <c r="BC48" s="26" t="s">
        <v>424</v>
      </c>
      <c r="BD48" s="24"/>
      <c r="BE48" s="24"/>
      <c r="BF48" s="26" t="s">
        <v>448</v>
      </c>
      <c r="BG48" s="26" t="s">
        <v>449</v>
      </c>
      <c r="BH48" s="26" t="s">
        <v>450</v>
      </c>
      <c r="BI48" s="26" t="s">
        <v>449</v>
      </c>
      <c r="BJ48" s="24"/>
      <c r="BK48" s="24"/>
      <c r="BL48" s="24"/>
      <c r="BM48" s="24"/>
      <c r="BN48" s="24"/>
      <c r="BO48" s="24"/>
      <c r="BP48" s="24"/>
      <c r="BQ48" s="24"/>
      <c r="BR48" s="26">
        <v>1</v>
      </c>
      <c r="BS48" s="26">
        <v>1</v>
      </c>
      <c r="BT48" s="26">
        <v>2</v>
      </c>
      <c r="BU48" s="26">
        <v>3</v>
      </c>
      <c r="BV48" s="26">
        <v>2</v>
      </c>
      <c r="BW48" s="26">
        <v>1</v>
      </c>
      <c r="BX48" s="26">
        <v>1</v>
      </c>
      <c r="BY48" s="26">
        <v>2</v>
      </c>
      <c r="BZ48" s="24"/>
      <c r="CA48" s="24"/>
      <c r="CB48" s="24"/>
      <c r="CC48" s="24"/>
      <c r="CD48" s="24"/>
      <c r="CE48" s="24"/>
      <c r="CF48" s="24"/>
      <c r="CG48" s="24"/>
      <c r="CH48" s="24"/>
      <c r="CI48" s="24"/>
      <c r="CJ48" s="24"/>
      <c r="CK48" s="24"/>
      <c r="CL48" s="24"/>
      <c r="CM48" s="24"/>
      <c r="CN48" s="24"/>
      <c r="CO48" s="24"/>
      <c r="CP48" s="24"/>
      <c r="CQ48" s="24"/>
      <c r="CR48" s="24"/>
      <c r="CS48" s="24"/>
      <c r="CT48" s="24"/>
      <c r="CU48" s="24"/>
      <c r="CV48" s="24"/>
      <c r="CW48" s="24"/>
      <c r="CX48" s="24"/>
      <c r="CY48" s="24"/>
      <c r="CZ48" s="24"/>
      <c r="DA48" s="24"/>
      <c r="DB48" s="24"/>
      <c r="DC48" s="24"/>
      <c r="DD48" s="24"/>
      <c r="DE48" s="24"/>
      <c r="DF48" s="26" t="s">
        <v>139</v>
      </c>
      <c r="DG48" s="26" t="s">
        <v>139</v>
      </c>
      <c r="DH48" s="26" t="s">
        <v>139</v>
      </c>
      <c r="DI48" s="26" t="s">
        <v>139</v>
      </c>
      <c r="DJ48" s="26" t="s">
        <v>139</v>
      </c>
      <c r="DK48" s="26" t="s">
        <v>139</v>
      </c>
      <c r="DL48" s="26" t="s">
        <v>139</v>
      </c>
      <c r="DM48" s="26" t="s">
        <v>139</v>
      </c>
      <c r="DN48" s="26" t="s">
        <v>139</v>
      </c>
      <c r="DO48" s="26" t="s">
        <v>139</v>
      </c>
    </row>
    <row r="49" spans="1:119" ht="20.100000000000001" customHeight="1" x14ac:dyDescent="0.25">
      <c r="A49" s="29" t="str">
        <f t="shared" si="0"/>
        <v>Action pour le Développement Durable: Le Rônier  (Actions for Sustainable Development: Le Ronier)2</v>
      </c>
      <c r="B49" s="29" t="str">
        <f t="shared" si="1"/>
        <v>Action pour le Développement Durable: Le Rônier  (Actions for Sustainable Development: Le Ronier)</v>
      </c>
      <c r="C49" s="29">
        <f t="shared" si="2"/>
        <v>2</v>
      </c>
      <c r="D49" s="30" t="str">
        <f t="shared" si="3"/>
        <v>Africa and the Middle East</v>
      </c>
      <c r="E49" s="30" t="str">
        <f t="shared" si="4"/>
        <v>Tsevie, Togo</v>
      </c>
      <c r="F49" s="31">
        <f t="shared" si="5"/>
        <v>3</v>
      </c>
      <c r="G49" s="31">
        <f t="shared" si="6"/>
        <v>2</v>
      </c>
      <c r="H49" s="31">
        <f t="shared" si="7"/>
        <v>2</v>
      </c>
      <c r="I49" s="31">
        <f t="shared" si="8"/>
        <v>2</v>
      </c>
      <c r="J49" s="31">
        <f t="shared" si="9"/>
        <v>2</v>
      </c>
      <c r="K49" s="31">
        <f t="shared" si="10"/>
        <v>3</v>
      </c>
      <c r="L49" s="31">
        <f t="shared" si="11"/>
        <v>2</v>
      </c>
      <c r="M49" s="31">
        <f t="shared" si="12"/>
        <v>2</v>
      </c>
      <c r="N49" s="31">
        <f t="shared" si="13"/>
        <v>2.2999999999999998</v>
      </c>
      <c r="O49" s="26" t="s">
        <v>451</v>
      </c>
      <c r="P49" s="26" t="s">
        <v>108</v>
      </c>
      <c r="Q49" s="27">
        <v>43214</v>
      </c>
      <c r="R49" s="26" t="s">
        <v>109</v>
      </c>
      <c r="S49" s="26" t="s">
        <v>244</v>
      </c>
      <c r="T49" s="26" t="s">
        <v>111</v>
      </c>
      <c r="U49" s="24"/>
      <c r="V49" s="26" t="s">
        <v>169</v>
      </c>
      <c r="W49" s="26" t="s">
        <v>452</v>
      </c>
      <c r="X49" s="26" t="s">
        <v>453</v>
      </c>
      <c r="Y49" s="26" t="s">
        <v>454</v>
      </c>
      <c r="Z49" s="26" t="s">
        <v>455</v>
      </c>
      <c r="AA49" s="24"/>
      <c r="AB49" s="26" t="s">
        <v>117</v>
      </c>
      <c r="AC49" s="28">
        <v>8000</v>
      </c>
      <c r="AD49" s="26" t="s">
        <v>456</v>
      </c>
      <c r="AE49" s="26" t="s">
        <v>343</v>
      </c>
      <c r="AF49" s="26" t="s">
        <v>120</v>
      </c>
      <c r="AG49" s="26" t="s">
        <v>142</v>
      </c>
      <c r="AH49" s="26" t="s">
        <v>143</v>
      </c>
      <c r="AI49" s="28">
        <v>8000</v>
      </c>
      <c r="AJ49" s="24"/>
      <c r="AK49" s="24"/>
      <c r="AL49" s="24"/>
      <c r="AM49" s="24"/>
      <c r="AN49" s="24"/>
      <c r="AO49" s="24"/>
      <c r="AP49" s="24"/>
      <c r="AQ49" s="24"/>
      <c r="AR49" s="24"/>
      <c r="AS49" s="24"/>
      <c r="AT49" s="26" t="s">
        <v>457</v>
      </c>
      <c r="AU49" s="24"/>
      <c r="AV49" s="24"/>
      <c r="AW49" s="28">
        <v>34444</v>
      </c>
      <c r="AX49" s="26">
        <v>601</v>
      </c>
      <c r="AY49" s="28">
        <v>100</v>
      </c>
      <c r="AZ49" s="28">
        <v>40</v>
      </c>
      <c r="BA49" s="26">
        <v>51</v>
      </c>
      <c r="BB49" s="24"/>
      <c r="BC49" s="26" t="s">
        <v>256</v>
      </c>
      <c r="BD49" s="26" t="s">
        <v>125</v>
      </c>
      <c r="BE49" s="24"/>
      <c r="BF49" s="24"/>
      <c r="BG49" s="24"/>
      <c r="BH49" s="24"/>
      <c r="BI49" s="24"/>
      <c r="BJ49" s="24"/>
      <c r="BK49" s="24"/>
      <c r="BL49" s="24"/>
      <c r="BM49" s="24"/>
      <c r="BN49" s="24"/>
      <c r="BO49" s="24"/>
      <c r="BP49" s="24"/>
      <c r="BQ49" s="24"/>
      <c r="BR49" s="26">
        <v>0</v>
      </c>
      <c r="BS49" s="26">
        <v>0</v>
      </c>
      <c r="BT49" s="26">
        <v>0</v>
      </c>
      <c r="BU49" s="26">
        <v>0</v>
      </c>
      <c r="BV49" s="26">
        <v>0</v>
      </c>
      <c r="BW49" s="26">
        <v>0</v>
      </c>
      <c r="BX49" s="26">
        <v>0</v>
      </c>
      <c r="BY49" s="26">
        <v>0</v>
      </c>
      <c r="BZ49" s="26" t="s">
        <v>136</v>
      </c>
      <c r="CA49" s="26" t="s">
        <v>135</v>
      </c>
      <c r="CB49" s="26" t="s">
        <v>136</v>
      </c>
      <c r="CC49" s="26" t="s">
        <v>136</v>
      </c>
      <c r="CD49" s="26" t="s">
        <v>137</v>
      </c>
      <c r="CE49" s="26" t="s">
        <v>135</v>
      </c>
      <c r="CF49" s="26" t="s">
        <v>135</v>
      </c>
      <c r="CG49" s="26" t="s">
        <v>135</v>
      </c>
      <c r="CH49" s="26" t="s">
        <v>136</v>
      </c>
      <c r="CI49" s="26" t="s">
        <v>136</v>
      </c>
      <c r="CJ49" s="26" t="s">
        <v>135</v>
      </c>
      <c r="CK49" s="26" t="s">
        <v>135</v>
      </c>
      <c r="CL49" s="26" t="s">
        <v>135</v>
      </c>
      <c r="CM49" s="26" t="s">
        <v>135</v>
      </c>
      <c r="CN49" s="26" t="s">
        <v>135</v>
      </c>
      <c r="CO49" s="26" t="s">
        <v>135</v>
      </c>
      <c r="CP49" s="26" t="s">
        <v>135</v>
      </c>
      <c r="CQ49" s="26" t="s">
        <v>137</v>
      </c>
      <c r="CR49" s="26" t="s">
        <v>134</v>
      </c>
      <c r="CS49" s="26" t="s">
        <v>137</v>
      </c>
      <c r="CT49" s="26" t="s">
        <v>136</v>
      </c>
      <c r="CU49" s="26" t="s">
        <v>135</v>
      </c>
      <c r="CV49" s="26" t="s">
        <v>136</v>
      </c>
      <c r="CW49" s="26" t="s">
        <v>136</v>
      </c>
      <c r="CX49" s="26" t="s">
        <v>135</v>
      </c>
      <c r="CY49" s="26" t="s">
        <v>136</v>
      </c>
      <c r="CZ49" s="26" t="s">
        <v>135</v>
      </c>
      <c r="DA49" s="26" t="s">
        <v>135</v>
      </c>
      <c r="DB49" s="26" t="s">
        <v>135</v>
      </c>
      <c r="DC49" s="26" t="s">
        <v>135</v>
      </c>
      <c r="DD49" s="26" t="s">
        <v>136</v>
      </c>
      <c r="DE49" s="26" t="s">
        <v>135</v>
      </c>
      <c r="DF49" s="26" t="s">
        <v>139</v>
      </c>
      <c r="DG49" s="26" t="s">
        <v>139</v>
      </c>
      <c r="DH49" s="26" t="s">
        <v>139</v>
      </c>
      <c r="DI49" s="26" t="s">
        <v>139</v>
      </c>
      <c r="DJ49" s="26" t="s">
        <v>139</v>
      </c>
      <c r="DK49" s="26" t="s">
        <v>139</v>
      </c>
      <c r="DL49" s="26" t="s">
        <v>139</v>
      </c>
      <c r="DM49" s="26" t="s">
        <v>139</v>
      </c>
      <c r="DN49" s="26" t="s">
        <v>139</v>
      </c>
      <c r="DO49" s="26" t="s">
        <v>139</v>
      </c>
    </row>
    <row r="50" spans="1:119" ht="20.100000000000001" customHeight="1" x14ac:dyDescent="0.25">
      <c r="A50" s="29" t="str">
        <f t="shared" si="0"/>
        <v>Action pour le Développement Durable: Le Rônier  (Actions for Sustainable Development: Le Ronier)1</v>
      </c>
      <c r="B50" s="29" t="str">
        <f t="shared" si="1"/>
        <v>Action pour le Développement Durable: Le Rônier  (Actions for Sustainable Development: Le Ronier)</v>
      </c>
      <c r="C50" s="29">
        <f t="shared" si="2"/>
        <v>1</v>
      </c>
      <c r="D50" s="30" t="str">
        <f t="shared" si="3"/>
        <v>Africa and the Middle East</v>
      </c>
      <c r="E50" s="30" t="str">
        <f t="shared" si="4"/>
        <v>Tsevie, Togo</v>
      </c>
      <c r="F50" s="31">
        <f t="shared" si="5"/>
        <v>0</v>
      </c>
      <c r="G50" s="31">
        <f t="shared" si="6"/>
        <v>0</v>
      </c>
      <c r="H50" s="31">
        <f t="shared" si="7"/>
        <v>0</v>
      </c>
      <c r="I50" s="31">
        <f t="shared" si="8"/>
        <v>0</v>
      </c>
      <c r="J50" s="31">
        <f t="shared" si="9"/>
        <v>0</v>
      </c>
      <c r="K50" s="31">
        <f t="shared" si="10"/>
        <v>0</v>
      </c>
      <c r="L50" s="31">
        <f t="shared" si="11"/>
        <v>0</v>
      </c>
      <c r="M50" s="31">
        <f t="shared" si="12"/>
        <v>0</v>
      </c>
      <c r="N50" s="31">
        <f t="shared" si="13"/>
        <v>0</v>
      </c>
      <c r="O50" s="26" t="s">
        <v>458</v>
      </c>
      <c r="P50" s="26" t="s">
        <v>108</v>
      </c>
      <c r="Q50" s="27">
        <v>42858</v>
      </c>
      <c r="R50" s="26" t="s">
        <v>155</v>
      </c>
      <c r="S50" s="26" t="s">
        <v>167</v>
      </c>
      <c r="T50" s="26" t="s">
        <v>142</v>
      </c>
      <c r="U50" s="26" t="s">
        <v>112</v>
      </c>
      <c r="V50" s="26" t="s">
        <v>169</v>
      </c>
      <c r="W50" s="26" t="s">
        <v>452</v>
      </c>
      <c r="X50" s="26" t="s">
        <v>453</v>
      </c>
      <c r="Y50" s="26" t="s">
        <v>454</v>
      </c>
      <c r="Z50" s="26" t="s">
        <v>455</v>
      </c>
      <c r="AA50" s="24"/>
      <c r="AB50" s="26" t="s">
        <v>117</v>
      </c>
      <c r="AC50" s="28">
        <v>7000</v>
      </c>
      <c r="AD50" s="26" t="s">
        <v>456</v>
      </c>
      <c r="AE50" s="26" t="s">
        <v>343</v>
      </c>
      <c r="AF50" s="26" t="s">
        <v>120</v>
      </c>
      <c r="AG50" s="26" t="s">
        <v>142</v>
      </c>
      <c r="AH50" s="26" t="s">
        <v>158</v>
      </c>
      <c r="AI50" s="28">
        <v>7000</v>
      </c>
      <c r="AJ50" s="26" t="s">
        <v>459</v>
      </c>
      <c r="AK50" s="26" t="s">
        <v>460</v>
      </c>
      <c r="AL50" s="26" t="s">
        <v>461</v>
      </c>
      <c r="AM50" s="26" t="s">
        <v>462</v>
      </c>
      <c r="AN50" s="26" t="s">
        <v>463</v>
      </c>
      <c r="AO50" s="26" t="s">
        <v>464</v>
      </c>
      <c r="AP50" s="26" t="s">
        <v>465</v>
      </c>
      <c r="AQ50" s="24"/>
      <c r="AR50" s="24"/>
      <c r="AS50" s="24"/>
      <c r="AT50" s="24"/>
      <c r="AU50" s="24"/>
      <c r="AV50" s="24"/>
      <c r="AW50" s="28">
        <v>28281</v>
      </c>
      <c r="AX50" s="26">
        <v>525</v>
      </c>
      <c r="AY50" s="28">
        <v>95</v>
      </c>
      <c r="AZ50" s="28">
        <v>692</v>
      </c>
      <c r="BA50" s="26">
        <v>780</v>
      </c>
      <c r="BB50" s="24"/>
      <c r="BC50" s="26" t="s">
        <v>256</v>
      </c>
      <c r="BD50" s="26" t="s">
        <v>125</v>
      </c>
      <c r="BE50" s="24"/>
      <c r="BF50" s="26" t="s">
        <v>466</v>
      </c>
      <c r="BG50" s="26" t="s">
        <v>467</v>
      </c>
      <c r="BH50" s="24"/>
      <c r="BI50" s="24"/>
      <c r="BJ50" s="24"/>
      <c r="BK50" s="24"/>
      <c r="BL50" s="24"/>
      <c r="BM50" s="24"/>
      <c r="BN50" s="24"/>
      <c r="BO50" s="24"/>
      <c r="BP50" s="24"/>
      <c r="BQ50" s="24"/>
      <c r="BR50" s="26">
        <v>0</v>
      </c>
      <c r="BS50" s="26">
        <v>0</v>
      </c>
      <c r="BT50" s="26">
        <v>0</v>
      </c>
      <c r="BU50" s="26">
        <v>0</v>
      </c>
      <c r="BV50" s="26">
        <v>0</v>
      </c>
      <c r="BW50" s="26">
        <v>0</v>
      </c>
      <c r="BX50" s="26">
        <v>0</v>
      </c>
      <c r="BY50" s="26">
        <v>0</v>
      </c>
      <c r="BZ50" s="24"/>
      <c r="CA50" s="24"/>
      <c r="CB50" s="24"/>
      <c r="CC50" s="24"/>
      <c r="CD50" s="24"/>
      <c r="CE50" s="24"/>
      <c r="CF50" s="24"/>
      <c r="CG50" s="24"/>
      <c r="CH50" s="24"/>
      <c r="CI50" s="24"/>
      <c r="CJ50" s="24"/>
      <c r="CK50" s="24"/>
      <c r="CL50" s="24"/>
      <c r="CM50" s="24"/>
      <c r="CN50" s="24"/>
      <c r="CO50" s="24"/>
      <c r="CP50" s="24"/>
      <c r="CQ50" s="24"/>
      <c r="CR50" s="24"/>
      <c r="CS50" s="24"/>
      <c r="CT50" s="24"/>
      <c r="CU50" s="24"/>
      <c r="CV50" s="24"/>
      <c r="CW50" s="24"/>
      <c r="CX50" s="24"/>
      <c r="CY50" s="24"/>
      <c r="CZ50" s="24"/>
      <c r="DA50" s="24"/>
      <c r="DB50" s="24"/>
      <c r="DC50" s="24"/>
      <c r="DD50" s="24"/>
      <c r="DE50" s="24"/>
      <c r="DF50" s="26" t="s">
        <v>120</v>
      </c>
      <c r="DG50" s="26" t="s">
        <v>120</v>
      </c>
      <c r="DH50" s="26" t="s">
        <v>120</v>
      </c>
      <c r="DI50" s="26" t="s">
        <v>139</v>
      </c>
      <c r="DJ50" s="26" t="s">
        <v>139</v>
      </c>
      <c r="DK50" s="26" t="s">
        <v>139</v>
      </c>
      <c r="DL50" s="26" t="s">
        <v>139</v>
      </c>
      <c r="DM50" s="26" t="s">
        <v>139</v>
      </c>
      <c r="DN50" s="26" t="s">
        <v>139</v>
      </c>
      <c r="DO50" s="26" t="s">
        <v>139</v>
      </c>
    </row>
    <row r="51" spans="1:119" ht="20.100000000000001" customHeight="1" x14ac:dyDescent="0.25">
      <c r="A51" s="29" t="str">
        <f t="shared" si="0"/>
        <v>Advanced Centre for Empowerment5</v>
      </c>
      <c r="B51" s="29" t="str">
        <f t="shared" si="1"/>
        <v>Advanced Centre for Empowerment</v>
      </c>
      <c r="C51" s="29">
        <f t="shared" si="2"/>
        <v>5</v>
      </c>
      <c r="D51" s="30" t="str">
        <f t="shared" si="3"/>
        <v>East and Southeast Asia</v>
      </c>
      <c r="E51" s="30" t="str">
        <f t="shared" si="4"/>
        <v>Phnom Penh, Cambodia</v>
      </c>
      <c r="F51" s="31">
        <f t="shared" si="5"/>
        <v>4</v>
      </c>
      <c r="G51" s="31">
        <f t="shared" si="6"/>
        <v>3</v>
      </c>
      <c r="H51" s="31">
        <f t="shared" si="7"/>
        <v>3</v>
      </c>
      <c r="I51" s="31">
        <f t="shared" si="8"/>
        <v>4</v>
      </c>
      <c r="J51" s="31">
        <f t="shared" si="9"/>
        <v>4</v>
      </c>
      <c r="K51" s="31">
        <f t="shared" si="10"/>
        <v>3</v>
      </c>
      <c r="L51" s="31">
        <f t="shared" si="11"/>
        <v>3</v>
      </c>
      <c r="M51" s="31">
        <f t="shared" si="12"/>
        <v>2</v>
      </c>
      <c r="N51" s="31">
        <f t="shared" si="13"/>
        <v>3.3</v>
      </c>
      <c r="O51" s="26" t="s">
        <v>468</v>
      </c>
      <c r="P51" s="26" t="s">
        <v>108</v>
      </c>
      <c r="Q51" s="27">
        <v>42858</v>
      </c>
      <c r="R51" s="26" t="s">
        <v>166</v>
      </c>
      <c r="S51" s="26" t="s">
        <v>167</v>
      </c>
      <c r="T51" s="26" t="s">
        <v>142</v>
      </c>
      <c r="U51" s="26" t="s">
        <v>112</v>
      </c>
      <c r="V51" s="26" t="s">
        <v>469</v>
      </c>
      <c r="W51" s="26" t="s">
        <v>470</v>
      </c>
      <c r="X51" s="26" t="s">
        <v>471</v>
      </c>
      <c r="Y51" s="26" t="s">
        <v>472</v>
      </c>
      <c r="Z51" s="24"/>
      <c r="AA51" s="24"/>
      <c r="AB51" s="26" t="s">
        <v>117</v>
      </c>
      <c r="AC51" s="28">
        <v>5000</v>
      </c>
      <c r="AD51" s="26" t="s">
        <v>473</v>
      </c>
      <c r="AE51" s="26" t="s">
        <v>474</v>
      </c>
      <c r="AF51" s="26" t="s">
        <v>120</v>
      </c>
      <c r="AG51" s="26" t="s">
        <v>175</v>
      </c>
      <c r="AH51" s="26" t="s">
        <v>176</v>
      </c>
      <c r="AI51" s="28">
        <v>5000</v>
      </c>
      <c r="AJ51" s="26" t="s">
        <v>475</v>
      </c>
      <c r="AK51" s="26" t="s">
        <v>476</v>
      </c>
      <c r="AL51" s="26" t="s">
        <v>477</v>
      </c>
      <c r="AM51" s="24"/>
      <c r="AN51" s="24"/>
      <c r="AO51" s="24"/>
      <c r="AP51" s="24"/>
      <c r="AQ51" s="26" t="s">
        <v>478</v>
      </c>
      <c r="AR51" s="24"/>
      <c r="AS51" s="24"/>
      <c r="AT51" s="24"/>
      <c r="AU51" s="24"/>
      <c r="AV51" s="24"/>
      <c r="AW51" s="28">
        <v>58870</v>
      </c>
      <c r="AX51" s="26">
        <v>499</v>
      </c>
      <c r="AY51" s="28">
        <v>91</v>
      </c>
      <c r="AZ51" s="28">
        <v>274</v>
      </c>
      <c r="BA51" s="26">
        <v>336</v>
      </c>
      <c r="BB51" s="24"/>
      <c r="BC51" s="26" t="s">
        <v>479</v>
      </c>
      <c r="BD51" s="26" t="s">
        <v>125</v>
      </c>
      <c r="BE51" s="24"/>
      <c r="BF51" s="26" t="s">
        <v>480</v>
      </c>
      <c r="BG51" s="26" t="s">
        <v>261</v>
      </c>
      <c r="BH51" s="26" t="s">
        <v>481</v>
      </c>
      <c r="BI51" s="26" t="s">
        <v>302</v>
      </c>
      <c r="BJ51" s="26" t="s">
        <v>482</v>
      </c>
      <c r="BK51" s="26" t="s">
        <v>483</v>
      </c>
      <c r="BL51" s="26" t="s">
        <v>484</v>
      </c>
      <c r="BM51" s="26" t="s">
        <v>483</v>
      </c>
      <c r="BN51" s="26" t="s">
        <v>485</v>
      </c>
      <c r="BO51" s="26" t="s">
        <v>483</v>
      </c>
      <c r="BP51" s="24"/>
      <c r="BQ51" s="24"/>
      <c r="BR51" s="26">
        <v>0</v>
      </c>
      <c r="BS51" s="26">
        <v>0</v>
      </c>
      <c r="BT51" s="26">
        <v>0</v>
      </c>
      <c r="BU51" s="26">
        <v>0</v>
      </c>
      <c r="BV51" s="26">
        <v>0</v>
      </c>
      <c r="BW51" s="26">
        <v>0</v>
      </c>
      <c r="BX51" s="26">
        <v>0</v>
      </c>
      <c r="BY51" s="26">
        <v>0</v>
      </c>
      <c r="BZ51" s="26" t="s">
        <v>138</v>
      </c>
      <c r="CA51" s="26" t="s">
        <v>134</v>
      </c>
      <c r="CB51" s="26" t="s">
        <v>134</v>
      </c>
      <c r="CC51" s="26" t="s">
        <v>136</v>
      </c>
      <c r="CD51" s="26" t="s">
        <v>136</v>
      </c>
      <c r="CE51" s="26" t="s">
        <v>136</v>
      </c>
      <c r="CF51" s="26" t="s">
        <v>135</v>
      </c>
      <c r="CG51" s="26" t="s">
        <v>134</v>
      </c>
      <c r="CH51" s="26" t="s">
        <v>136</v>
      </c>
      <c r="CI51" s="26" t="s">
        <v>136</v>
      </c>
      <c r="CJ51" s="26" t="s">
        <v>136</v>
      </c>
      <c r="CK51" s="26" t="s">
        <v>134</v>
      </c>
      <c r="CL51" s="26" t="s">
        <v>138</v>
      </c>
      <c r="CM51" s="26" t="s">
        <v>136</v>
      </c>
      <c r="CN51" s="26" t="s">
        <v>134</v>
      </c>
      <c r="CO51" s="26" t="s">
        <v>138</v>
      </c>
      <c r="CP51" s="26" t="s">
        <v>136</v>
      </c>
      <c r="CQ51" s="26" t="s">
        <v>138</v>
      </c>
      <c r="CR51" s="26" t="s">
        <v>138</v>
      </c>
      <c r="CS51" s="26" t="s">
        <v>135</v>
      </c>
      <c r="CT51" s="26" t="s">
        <v>136</v>
      </c>
      <c r="CU51" s="26" t="s">
        <v>135</v>
      </c>
      <c r="CV51" s="26" t="s">
        <v>134</v>
      </c>
      <c r="CW51" s="26" t="s">
        <v>136</v>
      </c>
      <c r="CX51" s="26" t="s">
        <v>136</v>
      </c>
      <c r="CY51" s="26" t="s">
        <v>134</v>
      </c>
      <c r="CZ51" s="26" t="s">
        <v>135</v>
      </c>
      <c r="DA51" s="26" t="s">
        <v>135</v>
      </c>
      <c r="DB51" s="26" t="s">
        <v>135</v>
      </c>
      <c r="DC51" s="26" t="s">
        <v>135</v>
      </c>
      <c r="DD51" s="26" t="s">
        <v>136</v>
      </c>
      <c r="DE51" s="26" t="s">
        <v>136</v>
      </c>
      <c r="DF51" s="26" t="s">
        <v>120</v>
      </c>
      <c r="DG51" s="26" t="s">
        <v>120</v>
      </c>
      <c r="DH51" s="26" t="s">
        <v>120</v>
      </c>
      <c r="DI51" s="26" t="s">
        <v>139</v>
      </c>
      <c r="DJ51" s="26" t="s">
        <v>139</v>
      </c>
      <c r="DK51" s="26" t="s">
        <v>139</v>
      </c>
      <c r="DL51" s="26" t="s">
        <v>139</v>
      </c>
      <c r="DM51" s="26" t="s">
        <v>139</v>
      </c>
      <c r="DN51" s="26" t="s">
        <v>139</v>
      </c>
      <c r="DO51" s="26" t="s">
        <v>139</v>
      </c>
    </row>
    <row r="52" spans="1:119" ht="20.100000000000001" customHeight="1" x14ac:dyDescent="0.25">
      <c r="A52" s="29" t="str">
        <f t="shared" si="0"/>
        <v>Advanced Centre for Empowerment4</v>
      </c>
      <c r="B52" s="29" t="str">
        <f t="shared" si="1"/>
        <v>Advanced Centre for Empowerment</v>
      </c>
      <c r="C52" s="29">
        <f t="shared" si="2"/>
        <v>4</v>
      </c>
      <c r="D52" s="30" t="str">
        <f t="shared" si="3"/>
        <v>East and Southeast Asia</v>
      </c>
      <c r="E52" s="30" t="str">
        <f t="shared" si="4"/>
        <v>Phnom Penh, Cambodia</v>
      </c>
      <c r="F52" s="31">
        <f t="shared" si="5"/>
        <v>3</v>
      </c>
      <c r="G52" s="31">
        <f t="shared" si="6"/>
        <v>2</v>
      </c>
      <c r="H52" s="31">
        <f t="shared" si="7"/>
        <v>2</v>
      </c>
      <c r="I52" s="31">
        <f t="shared" si="8"/>
        <v>3</v>
      </c>
      <c r="J52" s="31">
        <f t="shared" si="9"/>
        <v>3</v>
      </c>
      <c r="K52" s="31">
        <f t="shared" si="10"/>
        <v>4</v>
      </c>
      <c r="L52" s="31">
        <f t="shared" si="11"/>
        <v>3</v>
      </c>
      <c r="M52" s="31">
        <f t="shared" si="12"/>
        <v>2</v>
      </c>
      <c r="N52" s="31">
        <f t="shared" si="13"/>
        <v>2.8</v>
      </c>
      <c r="O52" s="26" t="s">
        <v>486</v>
      </c>
      <c r="P52" s="26" t="s">
        <v>108</v>
      </c>
      <c r="Q52" s="27">
        <v>42502</v>
      </c>
      <c r="R52" s="26" t="s">
        <v>166</v>
      </c>
      <c r="S52" s="26" t="s">
        <v>184</v>
      </c>
      <c r="T52" s="26" t="s">
        <v>157</v>
      </c>
      <c r="U52" s="26" t="s">
        <v>112</v>
      </c>
      <c r="V52" s="26" t="s">
        <v>469</v>
      </c>
      <c r="W52" s="26" t="s">
        <v>470</v>
      </c>
      <c r="X52" s="26" t="s">
        <v>471</v>
      </c>
      <c r="Y52" s="26" t="s">
        <v>472</v>
      </c>
      <c r="Z52" s="24"/>
      <c r="AA52" s="24"/>
      <c r="AB52" s="26" t="s">
        <v>117</v>
      </c>
      <c r="AC52" s="28">
        <v>5000</v>
      </c>
      <c r="AD52" s="26" t="s">
        <v>473</v>
      </c>
      <c r="AE52" s="26" t="s">
        <v>474</v>
      </c>
      <c r="AF52" s="26" t="s">
        <v>120</v>
      </c>
      <c r="AG52" s="26" t="s">
        <v>175</v>
      </c>
      <c r="AH52" s="26" t="s">
        <v>185</v>
      </c>
      <c r="AI52" s="28">
        <v>5000</v>
      </c>
      <c r="AJ52" s="26" t="s">
        <v>475</v>
      </c>
      <c r="AK52" s="26" t="s">
        <v>476</v>
      </c>
      <c r="AL52" s="26" t="s">
        <v>477</v>
      </c>
      <c r="AM52" s="24"/>
      <c r="AN52" s="24"/>
      <c r="AO52" s="24"/>
      <c r="AP52" s="24"/>
      <c r="AQ52" s="26" t="s">
        <v>487</v>
      </c>
      <c r="AR52" s="24"/>
      <c r="AS52" s="24"/>
      <c r="AT52" s="24"/>
      <c r="AU52" s="24"/>
      <c r="AV52" s="24"/>
      <c r="AW52" s="28">
        <v>56632</v>
      </c>
      <c r="AX52" s="26">
        <v>322</v>
      </c>
      <c r="AY52" s="28">
        <v>90</v>
      </c>
      <c r="AZ52" s="28">
        <v>82</v>
      </c>
      <c r="BA52" s="24"/>
      <c r="BB52" s="26" t="s">
        <v>148</v>
      </c>
      <c r="BC52" s="26" t="s">
        <v>479</v>
      </c>
      <c r="BD52" s="26" t="s">
        <v>125</v>
      </c>
      <c r="BE52" s="24"/>
      <c r="BF52" s="26" t="s">
        <v>488</v>
      </c>
      <c r="BG52" s="26" t="s">
        <v>211</v>
      </c>
      <c r="BH52" s="26" t="s">
        <v>489</v>
      </c>
      <c r="BI52" s="26" t="s">
        <v>302</v>
      </c>
      <c r="BJ52" s="26" t="s">
        <v>490</v>
      </c>
      <c r="BK52" s="26" t="s">
        <v>483</v>
      </c>
      <c r="BL52" s="26" t="s">
        <v>491</v>
      </c>
      <c r="BM52" s="26" t="s">
        <v>483</v>
      </c>
      <c r="BN52" s="26" t="s">
        <v>492</v>
      </c>
      <c r="BO52" s="26" t="s">
        <v>470</v>
      </c>
      <c r="BP52" s="24"/>
      <c r="BQ52" s="24"/>
      <c r="BR52" s="26">
        <v>3</v>
      </c>
      <c r="BS52" s="26">
        <v>2</v>
      </c>
      <c r="BT52" s="26">
        <v>2</v>
      </c>
      <c r="BU52" s="26">
        <v>3</v>
      </c>
      <c r="BV52" s="26">
        <v>3</v>
      </c>
      <c r="BW52" s="26">
        <v>4</v>
      </c>
      <c r="BX52" s="26">
        <v>3</v>
      </c>
      <c r="BY52" s="26">
        <v>2</v>
      </c>
      <c r="BZ52" s="24"/>
      <c r="CA52" s="24"/>
      <c r="CB52" s="24"/>
      <c r="CC52" s="24"/>
      <c r="CD52" s="24"/>
      <c r="CE52" s="24"/>
      <c r="CF52" s="24"/>
      <c r="CG52" s="24"/>
      <c r="CH52" s="24"/>
      <c r="CI52" s="24"/>
      <c r="CJ52" s="24"/>
      <c r="CK52" s="24"/>
      <c r="CL52" s="24"/>
      <c r="CM52" s="24"/>
      <c r="CN52" s="24"/>
      <c r="CO52" s="24"/>
      <c r="CP52" s="24"/>
      <c r="CQ52" s="24"/>
      <c r="CR52" s="24"/>
      <c r="CS52" s="24"/>
      <c r="CT52" s="24"/>
      <c r="CU52" s="24"/>
      <c r="CV52" s="24"/>
      <c r="CW52" s="24"/>
      <c r="CX52" s="24"/>
      <c r="CY52" s="24"/>
      <c r="CZ52" s="24"/>
      <c r="DA52" s="24"/>
      <c r="DB52" s="24"/>
      <c r="DC52" s="24"/>
      <c r="DD52" s="24"/>
      <c r="DE52" s="24"/>
      <c r="DF52" s="26" t="s">
        <v>120</v>
      </c>
      <c r="DG52" s="26" t="s">
        <v>120</v>
      </c>
      <c r="DH52" s="26" t="s">
        <v>139</v>
      </c>
      <c r="DI52" s="26" t="s">
        <v>139</v>
      </c>
      <c r="DJ52" s="26" t="s">
        <v>139</v>
      </c>
      <c r="DK52" s="26" t="s">
        <v>139</v>
      </c>
      <c r="DL52" s="26" t="s">
        <v>120</v>
      </c>
      <c r="DM52" s="26" t="s">
        <v>139</v>
      </c>
      <c r="DN52" s="26" t="s">
        <v>139</v>
      </c>
      <c r="DO52" s="26" t="s">
        <v>139</v>
      </c>
    </row>
    <row r="53" spans="1:119" ht="20.100000000000001" customHeight="1" x14ac:dyDescent="0.25">
      <c r="A53" s="29" t="str">
        <f t="shared" si="0"/>
        <v/>
      </c>
      <c r="B53" s="29" t="str">
        <f t="shared" si="1"/>
        <v>Advanced Centre for Empowerment</v>
      </c>
      <c r="C53" s="29">
        <f t="shared" si="2"/>
        <v>0</v>
      </c>
      <c r="D53" s="30" t="str">
        <f t="shared" si="3"/>
        <v>East and Southeast Asia</v>
      </c>
      <c r="E53" s="30" t="str">
        <f t="shared" si="4"/>
        <v>Phnom Penh, Cambodia</v>
      </c>
      <c r="F53" s="31">
        <f t="shared" si="5"/>
        <v>0</v>
      </c>
      <c r="G53" s="31">
        <f t="shared" si="6"/>
        <v>0</v>
      </c>
      <c r="H53" s="31">
        <f t="shared" si="7"/>
        <v>0</v>
      </c>
      <c r="I53" s="31">
        <f t="shared" si="8"/>
        <v>0</v>
      </c>
      <c r="J53" s="31">
        <f t="shared" si="9"/>
        <v>0</v>
      </c>
      <c r="K53" s="31">
        <f t="shared" si="10"/>
        <v>0</v>
      </c>
      <c r="L53" s="31">
        <f t="shared" si="11"/>
        <v>0</v>
      </c>
      <c r="M53" s="31">
        <f t="shared" si="12"/>
        <v>0</v>
      </c>
      <c r="N53" s="31">
        <f t="shared" si="13"/>
        <v>0</v>
      </c>
      <c r="O53" s="26" t="s">
        <v>15759</v>
      </c>
      <c r="P53" s="26" t="s">
        <v>108</v>
      </c>
      <c r="Q53" s="27">
        <v>42234</v>
      </c>
      <c r="R53" s="24"/>
      <c r="S53" s="24"/>
      <c r="T53" s="26" t="s">
        <v>157</v>
      </c>
      <c r="U53" s="24"/>
      <c r="V53" s="26" t="s">
        <v>469</v>
      </c>
      <c r="W53" s="26" t="s">
        <v>470</v>
      </c>
      <c r="X53" s="26" t="s">
        <v>471</v>
      </c>
      <c r="Y53" s="26" t="s">
        <v>472</v>
      </c>
      <c r="Z53" s="24"/>
      <c r="AA53" s="24"/>
      <c r="AB53" s="26" t="s">
        <v>15736</v>
      </c>
      <c r="AC53" s="28">
        <v>1981</v>
      </c>
      <c r="AD53" s="26" t="s">
        <v>473</v>
      </c>
      <c r="AE53" s="26" t="s">
        <v>474</v>
      </c>
      <c r="AF53" s="26" t="s">
        <v>120</v>
      </c>
      <c r="AG53" s="26" t="s">
        <v>175</v>
      </c>
      <c r="AH53" s="24"/>
      <c r="AI53" s="28">
        <v>1981</v>
      </c>
      <c r="AJ53" s="24"/>
      <c r="AK53" s="24"/>
      <c r="AL53" s="24"/>
      <c r="AM53" s="24"/>
      <c r="AN53" s="24"/>
      <c r="AO53" s="24"/>
      <c r="AP53" s="24"/>
      <c r="AQ53" s="24"/>
      <c r="AR53" s="24"/>
      <c r="AS53" s="24"/>
      <c r="AT53" s="24"/>
      <c r="AU53" s="24"/>
      <c r="AV53" s="24"/>
      <c r="AW53" s="24"/>
      <c r="AX53" s="24"/>
      <c r="AY53" s="24"/>
      <c r="AZ53" s="24"/>
      <c r="BA53" s="24"/>
      <c r="BB53" s="24"/>
      <c r="BC53" s="26" t="s">
        <v>479</v>
      </c>
      <c r="BD53" s="24"/>
      <c r="BE53" s="24"/>
      <c r="BF53" s="24"/>
      <c r="BG53" s="24"/>
      <c r="BH53" s="24"/>
      <c r="BI53" s="24"/>
      <c r="BJ53" s="24"/>
      <c r="BK53" s="24"/>
      <c r="BL53" s="24"/>
      <c r="BM53" s="24"/>
      <c r="BN53" s="24"/>
      <c r="BO53" s="24"/>
      <c r="BP53" s="24"/>
      <c r="BQ53" s="24"/>
      <c r="BR53" s="24"/>
      <c r="BS53" s="24"/>
      <c r="BT53" s="24"/>
      <c r="BU53" s="24"/>
      <c r="BV53" s="24"/>
      <c r="BW53" s="24"/>
      <c r="BX53" s="24"/>
      <c r="BY53" s="24"/>
      <c r="BZ53" s="24"/>
      <c r="CA53" s="24"/>
      <c r="CB53" s="24"/>
      <c r="CC53" s="24"/>
      <c r="CD53" s="24"/>
      <c r="CE53" s="24"/>
      <c r="CF53" s="24"/>
      <c r="CG53" s="24"/>
      <c r="CH53" s="24"/>
      <c r="CI53" s="24"/>
      <c r="CJ53" s="24"/>
      <c r="CK53" s="24"/>
      <c r="CL53" s="24"/>
      <c r="CM53" s="24"/>
      <c r="CN53" s="24"/>
      <c r="CO53" s="24"/>
      <c r="CP53" s="24"/>
      <c r="CQ53" s="24"/>
      <c r="CR53" s="24"/>
      <c r="CS53" s="24"/>
      <c r="CT53" s="24"/>
      <c r="CU53" s="24"/>
      <c r="CV53" s="24"/>
      <c r="CW53" s="24"/>
      <c r="CX53" s="24"/>
      <c r="CY53" s="24"/>
      <c r="CZ53" s="24"/>
      <c r="DA53" s="24"/>
      <c r="DB53" s="24"/>
      <c r="DC53" s="24"/>
      <c r="DD53" s="24"/>
      <c r="DE53" s="24"/>
      <c r="DF53" s="26" t="s">
        <v>139</v>
      </c>
      <c r="DG53" s="26" t="s">
        <v>139</v>
      </c>
      <c r="DH53" s="26" t="s">
        <v>139</v>
      </c>
      <c r="DI53" s="26" t="s">
        <v>139</v>
      </c>
      <c r="DJ53" s="26" t="s">
        <v>139</v>
      </c>
      <c r="DK53" s="26" t="s">
        <v>139</v>
      </c>
      <c r="DL53" s="26" t="s">
        <v>139</v>
      </c>
      <c r="DM53" s="26" t="s">
        <v>139</v>
      </c>
      <c r="DN53" s="26" t="s">
        <v>139</v>
      </c>
      <c r="DO53" s="26" t="s">
        <v>139</v>
      </c>
    </row>
    <row r="54" spans="1:119" ht="20.100000000000001" customHeight="1" x14ac:dyDescent="0.25">
      <c r="A54" s="29" t="str">
        <f t="shared" si="0"/>
        <v>Advanced Centre for Empowerment3</v>
      </c>
      <c r="B54" s="29" t="str">
        <f t="shared" si="1"/>
        <v>Advanced Centre for Empowerment</v>
      </c>
      <c r="C54" s="29">
        <f t="shared" si="2"/>
        <v>3</v>
      </c>
      <c r="D54" s="30" t="str">
        <f t="shared" si="3"/>
        <v>East and Southeast Asia</v>
      </c>
      <c r="E54" s="30" t="str">
        <f t="shared" si="4"/>
        <v>Phnom Penh, Cambodia</v>
      </c>
      <c r="F54" s="31">
        <f t="shared" si="5"/>
        <v>2</v>
      </c>
      <c r="G54" s="31">
        <f t="shared" si="6"/>
        <v>1</v>
      </c>
      <c r="H54" s="31">
        <f t="shared" si="7"/>
        <v>2</v>
      </c>
      <c r="I54" s="31">
        <f t="shared" si="8"/>
        <v>2</v>
      </c>
      <c r="J54" s="31">
        <f t="shared" si="9"/>
        <v>2</v>
      </c>
      <c r="K54" s="31">
        <f t="shared" si="10"/>
        <v>1</v>
      </c>
      <c r="L54" s="31">
        <f t="shared" si="11"/>
        <v>2</v>
      </c>
      <c r="M54" s="31">
        <f t="shared" si="12"/>
        <v>2</v>
      </c>
      <c r="N54" s="31">
        <f t="shared" si="13"/>
        <v>1.8</v>
      </c>
      <c r="O54" s="26" t="s">
        <v>493</v>
      </c>
      <c r="P54" s="26" t="s">
        <v>108</v>
      </c>
      <c r="Q54" s="27">
        <v>42129</v>
      </c>
      <c r="R54" s="26" t="s">
        <v>166</v>
      </c>
      <c r="S54" s="26" t="s">
        <v>277</v>
      </c>
      <c r="T54" s="26" t="s">
        <v>278</v>
      </c>
      <c r="U54" s="26" t="s">
        <v>112</v>
      </c>
      <c r="V54" s="26" t="s">
        <v>469</v>
      </c>
      <c r="W54" s="26" t="s">
        <v>470</v>
      </c>
      <c r="X54" s="26" t="s">
        <v>471</v>
      </c>
      <c r="Y54" s="26" t="s">
        <v>472</v>
      </c>
      <c r="Z54" s="24"/>
      <c r="AA54" s="24"/>
      <c r="AB54" s="26" t="s">
        <v>117</v>
      </c>
      <c r="AC54" s="28">
        <v>5000</v>
      </c>
      <c r="AD54" s="26" t="s">
        <v>473</v>
      </c>
      <c r="AE54" s="26" t="s">
        <v>474</v>
      </c>
      <c r="AF54" s="26" t="s">
        <v>120</v>
      </c>
      <c r="AG54" s="26" t="s">
        <v>175</v>
      </c>
      <c r="AH54" s="26" t="s">
        <v>121</v>
      </c>
      <c r="AI54" s="28">
        <v>5000</v>
      </c>
      <c r="AJ54" s="26" t="s">
        <v>494</v>
      </c>
      <c r="AK54" s="26" t="s">
        <v>495</v>
      </c>
      <c r="AL54" s="26" t="s">
        <v>477</v>
      </c>
      <c r="AM54" s="24"/>
      <c r="AN54" s="24"/>
      <c r="AO54" s="24"/>
      <c r="AP54" s="24"/>
      <c r="AQ54" s="26" t="s">
        <v>496</v>
      </c>
      <c r="AR54" s="24"/>
      <c r="AS54" s="24"/>
      <c r="AT54" s="24"/>
      <c r="AU54" s="24"/>
      <c r="AV54" s="24"/>
      <c r="AW54" s="28">
        <v>50273</v>
      </c>
      <c r="AX54" s="26">
        <v>258</v>
      </c>
      <c r="AY54" s="28">
        <v>92</v>
      </c>
      <c r="AZ54" s="28">
        <v>83</v>
      </c>
      <c r="BA54" s="24"/>
      <c r="BB54" s="26" t="s">
        <v>148</v>
      </c>
      <c r="BC54" s="26" t="s">
        <v>479</v>
      </c>
      <c r="BD54" s="26" t="s">
        <v>125</v>
      </c>
      <c r="BE54" s="24"/>
      <c r="BF54" s="26" t="s">
        <v>497</v>
      </c>
      <c r="BG54" s="26" t="s">
        <v>302</v>
      </c>
      <c r="BH54" s="26" t="s">
        <v>498</v>
      </c>
      <c r="BI54" s="26" t="s">
        <v>261</v>
      </c>
      <c r="BJ54" s="24"/>
      <c r="BK54" s="24"/>
      <c r="BL54" s="24"/>
      <c r="BM54" s="24"/>
      <c r="BN54" s="24"/>
      <c r="BO54" s="24"/>
      <c r="BP54" s="24"/>
      <c r="BQ54" s="24"/>
      <c r="BR54" s="26">
        <v>2</v>
      </c>
      <c r="BS54" s="26">
        <v>1</v>
      </c>
      <c r="BT54" s="26">
        <v>2</v>
      </c>
      <c r="BU54" s="26">
        <v>2</v>
      </c>
      <c r="BV54" s="26">
        <v>2</v>
      </c>
      <c r="BW54" s="26">
        <v>1</v>
      </c>
      <c r="BX54" s="26">
        <v>2</v>
      </c>
      <c r="BY54" s="26">
        <v>2</v>
      </c>
      <c r="BZ54" s="24"/>
      <c r="CA54" s="24"/>
      <c r="CB54" s="24"/>
      <c r="CC54" s="24"/>
      <c r="CD54" s="24"/>
      <c r="CE54" s="24"/>
      <c r="CF54" s="24"/>
      <c r="CG54" s="24"/>
      <c r="CH54" s="24"/>
      <c r="CI54" s="24"/>
      <c r="CJ54" s="24"/>
      <c r="CK54" s="24"/>
      <c r="CL54" s="24"/>
      <c r="CM54" s="24"/>
      <c r="CN54" s="24"/>
      <c r="CO54" s="24"/>
      <c r="CP54" s="24"/>
      <c r="CQ54" s="24"/>
      <c r="CR54" s="24"/>
      <c r="CS54" s="24"/>
      <c r="CT54" s="24"/>
      <c r="CU54" s="24"/>
      <c r="CV54" s="24"/>
      <c r="CW54" s="24"/>
      <c r="CX54" s="24"/>
      <c r="CY54" s="24"/>
      <c r="CZ54" s="24"/>
      <c r="DA54" s="24"/>
      <c r="DB54" s="24"/>
      <c r="DC54" s="24"/>
      <c r="DD54" s="24"/>
      <c r="DE54" s="24"/>
      <c r="DF54" s="26" t="s">
        <v>139</v>
      </c>
      <c r="DG54" s="26" t="s">
        <v>120</v>
      </c>
      <c r="DH54" s="26" t="s">
        <v>139</v>
      </c>
      <c r="DI54" s="26" t="s">
        <v>139</v>
      </c>
      <c r="DJ54" s="26" t="s">
        <v>139</v>
      </c>
      <c r="DK54" s="26" t="s">
        <v>139</v>
      </c>
      <c r="DL54" s="26" t="s">
        <v>139</v>
      </c>
      <c r="DM54" s="26" t="s">
        <v>139</v>
      </c>
      <c r="DN54" s="26" t="s">
        <v>139</v>
      </c>
      <c r="DO54" s="26" t="s">
        <v>139</v>
      </c>
    </row>
    <row r="55" spans="1:119" ht="20.100000000000001" customHeight="1" x14ac:dyDescent="0.25">
      <c r="A55" s="29" t="str">
        <f t="shared" si="0"/>
        <v>Advanced Centre for Empowerment2</v>
      </c>
      <c r="B55" s="29" t="str">
        <f t="shared" si="1"/>
        <v>Advanced Centre for Empowerment</v>
      </c>
      <c r="C55" s="29">
        <f t="shared" si="2"/>
        <v>2</v>
      </c>
      <c r="D55" s="30" t="str">
        <f t="shared" si="3"/>
        <v>East and Southeast Asia</v>
      </c>
      <c r="E55" s="30" t="str">
        <f t="shared" si="4"/>
        <v>Phnom Penh, Cambodia</v>
      </c>
      <c r="F55" s="31">
        <f t="shared" si="5"/>
        <v>1</v>
      </c>
      <c r="G55" s="31">
        <f t="shared" si="6"/>
        <v>1</v>
      </c>
      <c r="H55" s="31">
        <f t="shared" si="7"/>
        <v>1</v>
      </c>
      <c r="I55" s="31">
        <f t="shared" si="8"/>
        <v>2</v>
      </c>
      <c r="J55" s="31">
        <f t="shared" si="9"/>
        <v>2</v>
      </c>
      <c r="K55" s="31">
        <f t="shared" si="10"/>
        <v>1</v>
      </c>
      <c r="L55" s="31">
        <f t="shared" si="11"/>
        <v>1</v>
      </c>
      <c r="M55" s="31">
        <f t="shared" si="12"/>
        <v>2</v>
      </c>
      <c r="N55" s="31">
        <f t="shared" si="13"/>
        <v>1.4</v>
      </c>
      <c r="O55" s="26" t="s">
        <v>499</v>
      </c>
      <c r="P55" s="26" t="s">
        <v>108</v>
      </c>
      <c r="Q55" s="27">
        <v>41771</v>
      </c>
      <c r="R55" s="26" t="s">
        <v>109</v>
      </c>
      <c r="S55" s="26" t="s">
        <v>193</v>
      </c>
      <c r="T55" s="26" t="s">
        <v>194</v>
      </c>
      <c r="U55" s="26" t="s">
        <v>112</v>
      </c>
      <c r="V55" s="26" t="s">
        <v>469</v>
      </c>
      <c r="W55" s="26" t="s">
        <v>470</v>
      </c>
      <c r="X55" s="26" t="s">
        <v>471</v>
      </c>
      <c r="Y55" s="26" t="s">
        <v>472</v>
      </c>
      <c r="Z55" s="24"/>
      <c r="AA55" s="24"/>
      <c r="AB55" s="26" t="s">
        <v>117</v>
      </c>
      <c r="AC55" s="28">
        <v>6000</v>
      </c>
      <c r="AD55" s="26" t="s">
        <v>473</v>
      </c>
      <c r="AE55" s="26" t="s">
        <v>474</v>
      </c>
      <c r="AF55" s="26" t="s">
        <v>120</v>
      </c>
      <c r="AG55" s="26" t="s">
        <v>175</v>
      </c>
      <c r="AH55" s="26" t="s">
        <v>143</v>
      </c>
      <c r="AI55" s="28">
        <v>6000</v>
      </c>
      <c r="AJ55" s="26" t="s">
        <v>500</v>
      </c>
      <c r="AK55" s="26" t="s">
        <v>501</v>
      </c>
      <c r="AL55" s="26" t="s">
        <v>502</v>
      </c>
      <c r="AM55" s="24"/>
      <c r="AN55" s="24"/>
      <c r="AO55" s="24"/>
      <c r="AP55" s="24"/>
      <c r="AQ55" s="24"/>
      <c r="AR55" s="24"/>
      <c r="AS55" s="24"/>
      <c r="AT55" s="24"/>
      <c r="AU55" s="26" t="s">
        <v>503</v>
      </c>
      <c r="AV55" s="24"/>
      <c r="AW55" s="28">
        <v>37978</v>
      </c>
      <c r="AX55" s="26">
        <v>275</v>
      </c>
      <c r="AY55" s="28">
        <v>90</v>
      </c>
      <c r="AZ55" s="28">
        <v>80</v>
      </c>
      <c r="BA55" s="24"/>
      <c r="BB55" s="26" t="s">
        <v>148</v>
      </c>
      <c r="BC55" s="26" t="s">
        <v>479</v>
      </c>
      <c r="BD55" s="26" t="s">
        <v>437</v>
      </c>
      <c r="BE55" s="26" t="s">
        <v>504</v>
      </c>
      <c r="BF55" s="24"/>
      <c r="BG55" s="24"/>
      <c r="BH55" s="24"/>
      <c r="BI55" s="24"/>
      <c r="BJ55" s="24"/>
      <c r="BK55" s="24"/>
      <c r="BL55" s="24"/>
      <c r="BM55" s="24"/>
      <c r="BN55" s="24"/>
      <c r="BO55" s="24"/>
      <c r="BP55" s="24"/>
      <c r="BQ55" s="24"/>
      <c r="BR55" s="26">
        <v>1</v>
      </c>
      <c r="BS55" s="26">
        <v>1</v>
      </c>
      <c r="BT55" s="26">
        <v>1</v>
      </c>
      <c r="BU55" s="26">
        <v>2</v>
      </c>
      <c r="BV55" s="26">
        <v>2</v>
      </c>
      <c r="BW55" s="26">
        <v>1</v>
      </c>
      <c r="BX55" s="26">
        <v>1</v>
      </c>
      <c r="BY55" s="26">
        <v>2</v>
      </c>
      <c r="BZ55" s="24"/>
      <c r="CA55" s="24"/>
      <c r="CB55" s="24"/>
      <c r="CC55" s="24"/>
      <c r="CD55" s="24"/>
      <c r="CE55" s="24"/>
      <c r="CF55" s="24"/>
      <c r="CG55" s="24"/>
      <c r="CH55" s="24"/>
      <c r="CI55" s="24"/>
      <c r="CJ55" s="24"/>
      <c r="CK55" s="24"/>
      <c r="CL55" s="24"/>
      <c r="CM55" s="24"/>
      <c r="CN55" s="24"/>
      <c r="CO55" s="24"/>
      <c r="CP55" s="24"/>
      <c r="CQ55" s="24"/>
      <c r="CR55" s="24"/>
      <c r="CS55" s="24"/>
      <c r="CT55" s="24"/>
      <c r="CU55" s="24"/>
      <c r="CV55" s="24"/>
      <c r="CW55" s="24"/>
      <c r="CX55" s="24"/>
      <c r="CY55" s="24"/>
      <c r="CZ55" s="24"/>
      <c r="DA55" s="24"/>
      <c r="DB55" s="24"/>
      <c r="DC55" s="24"/>
      <c r="DD55" s="24"/>
      <c r="DE55" s="24"/>
      <c r="DF55" s="26" t="s">
        <v>139</v>
      </c>
      <c r="DG55" s="26" t="s">
        <v>139</v>
      </c>
      <c r="DH55" s="26" t="s">
        <v>139</v>
      </c>
      <c r="DI55" s="26" t="s">
        <v>139</v>
      </c>
      <c r="DJ55" s="26" t="s">
        <v>139</v>
      </c>
      <c r="DK55" s="26" t="s">
        <v>139</v>
      </c>
      <c r="DL55" s="26" t="s">
        <v>139</v>
      </c>
      <c r="DM55" s="26" t="s">
        <v>139</v>
      </c>
      <c r="DN55" s="26" t="s">
        <v>139</v>
      </c>
      <c r="DO55" s="26" t="s">
        <v>139</v>
      </c>
    </row>
    <row r="56" spans="1:119" ht="20.100000000000001" customHeight="1" x14ac:dyDescent="0.25">
      <c r="A56" s="29" t="str">
        <f t="shared" si="0"/>
        <v>Advanced Centre for Empowerment1</v>
      </c>
      <c r="B56" s="29" t="str">
        <f t="shared" si="1"/>
        <v>Advanced Centre for Empowerment</v>
      </c>
      <c r="C56" s="29">
        <f t="shared" si="2"/>
        <v>1</v>
      </c>
      <c r="D56" s="30" t="str">
        <f t="shared" si="3"/>
        <v>East and Southeast Asia</v>
      </c>
      <c r="E56" s="30" t="str">
        <f t="shared" si="4"/>
        <v>Phnom Penh, Cambodia</v>
      </c>
      <c r="F56" s="31">
        <f t="shared" si="5"/>
        <v>1</v>
      </c>
      <c r="G56" s="31">
        <f t="shared" si="6"/>
        <v>1</v>
      </c>
      <c r="H56" s="31">
        <f t="shared" si="7"/>
        <v>1</v>
      </c>
      <c r="I56" s="31">
        <f t="shared" si="8"/>
        <v>3</v>
      </c>
      <c r="J56" s="31">
        <f t="shared" si="9"/>
        <v>2</v>
      </c>
      <c r="K56" s="31">
        <f t="shared" si="10"/>
        <v>1</v>
      </c>
      <c r="L56" s="31">
        <f t="shared" si="11"/>
        <v>1</v>
      </c>
      <c r="M56" s="31">
        <f t="shared" si="12"/>
        <v>2</v>
      </c>
      <c r="N56" s="31">
        <f t="shared" si="13"/>
        <v>1.5</v>
      </c>
      <c r="O56" s="26" t="s">
        <v>505</v>
      </c>
      <c r="P56" s="26" t="s">
        <v>108</v>
      </c>
      <c r="Q56" s="27">
        <v>41400</v>
      </c>
      <c r="R56" s="26" t="s">
        <v>155</v>
      </c>
      <c r="S56" s="26" t="s">
        <v>206</v>
      </c>
      <c r="T56" s="26" t="s">
        <v>207</v>
      </c>
      <c r="U56" s="26" t="s">
        <v>112</v>
      </c>
      <c r="V56" s="26" t="s">
        <v>469</v>
      </c>
      <c r="W56" s="26" t="s">
        <v>470</v>
      </c>
      <c r="X56" s="26" t="s">
        <v>471</v>
      </c>
      <c r="Y56" s="26" t="s">
        <v>472</v>
      </c>
      <c r="Z56" s="24"/>
      <c r="AA56" s="24"/>
      <c r="AB56" s="26" t="s">
        <v>117</v>
      </c>
      <c r="AC56" s="28">
        <v>6000</v>
      </c>
      <c r="AD56" s="26" t="s">
        <v>473</v>
      </c>
      <c r="AE56" s="26" t="s">
        <v>474</v>
      </c>
      <c r="AF56" s="26" t="s">
        <v>120</v>
      </c>
      <c r="AG56" s="26" t="s">
        <v>175</v>
      </c>
      <c r="AH56" s="26" t="s">
        <v>158</v>
      </c>
      <c r="AI56" s="28">
        <v>6000</v>
      </c>
      <c r="AJ56" s="26" t="s">
        <v>500</v>
      </c>
      <c r="AK56" s="26" t="s">
        <v>506</v>
      </c>
      <c r="AL56" s="26" t="s">
        <v>507</v>
      </c>
      <c r="AM56" s="26" t="s">
        <v>508</v>
      </c>
      <c r="AN56" s="26" t="s">
        <v>509</v>
      </c>
      <c r="AO56" s="26" t="s">
        <v>510</v>
      </c>
      <c r="AP56" s="26" t="s">
        <v>511</v>
      </c>
      <c r="AQ56" s="24"/>
      <c r="AR56" s="24"/>
      <c r="AS56" s="24"/>
      <c r="AT56" s="24"/>
      <c r="AU56" s="24"/>
      <c r="AV56" s="24"/>
      <c r="AW56" s="28">
        <v>51361</v>
      </c>
      <c r="AX56" s="26">
        <v>268</v>
      </c>
      <c r="AY56" s="28">
        <v>85</v>
      </c>
      <c r="AZ56" s="28">
        <v>80</v>
      </c>
      <c r="BA56" s="26">
        <v>0</v>
      </c>
      <c r="BB56" s="26" t="s">
        <v>148</v>
      </c>
      <c r="BC56" s="26" t="s">
        <v>479</v>
      </c>
      <c r="BD56" s="24"/>
      <c r="BE56" s="24"/>
      <c r="BF56" s="26" t="s">
        <v>512</v>
      </c>
      <c r="BG56" s="26" t="s">
        <v>470</v>
      </c>
      <c r="BH56" s="26" t="s">
        <v>513</v>
      </c>
      <c r="BI56" s="26" t="s">
        <v>470</v>
      </c>
      <c r="BJ56" s="26" t="s">
        <v>514</v>
      </c>
      <c r="BK56" s="26" t="s">
        <v>470</v>
      </c>
      <c r="BL56" s="26" t="s">
        <v>515</v>
      </c>
      <c r="BM56" s="26" t="s">
        <v>449</v>
      </c>
      <c r="BN56" s="26" t="s">
        <v>516</v>
      </c>
      <c r="BO56" s="26" t="s">
        <v>517</v>
      </c>
      <c r="BP56" s="24"/>
      <c r="BQ56" s="24"/>
      <c r="BR56" s="26">
        <v>1</v>
      </c>
      <c r="BS56" s="26">
        <v>1</v>
      </c>
      <c r="BT56" s="26">
        <v>1</v>
      </c>
      <c r="BU56" s="26">
        <v>3</v>
      </c>
      <c r="BV56" s="26">
        <v>2</v>
      </c>
      <c r="BW56" s="26">
        <v>1</v>
      </c>
      <c r="BX56" s="26">
        <v>1</v>
      </c>
      <c r="BY56" s="26">
        <v>2</v>
      </c>
      <c r="BZ56" s="24"/>
      <c r="CA56" s="24"/>
      <c r="CB56" s="24"/>
      <c r="CC56" s="24"/>
      <c r="CD56" s="24"/>
      <c r="CE56" s="24"/>
      <c r="CF56" s="24"/>
      <c r="CG56" s="24"/>
      <c r="CH56" s="24"/>
      <c r="CI56" s="24"/>
      <c r="CJ56" s="24"/>
      <c r="CK56" s="24"/>
      <c r="CL56" s="24"/>
      <c r="CM56" s="24"/>
      <c r="CN56" s="24"/>
      <c r="CO56" s="24"/>
      <c r="CP56" s="24"/>
      <c r="CQ56" s="24"/>
      <c r="CR56" s="24"/>
      <c r="CS56" s="24"/>
      <c r="CT56" s="24"/>
      <c r="CU56" s="24"/>
      <c r="CV56" s="24"/>
      <c r="CW56" s="24"/>
      <c r="CX56" s="24"/>
      <c r="CY56" s="24"/>
      <c r="CZ56" s="24"/>
      <c r="DA56" s="24"/>
      <c r="DB56" s="24"/>
      <c r="DC56" s="24"/>
      <c r="DD56" s="24"/>
      <c r="DE56" s="24"/>
      <c r="DF56" s="26" t="s">
        <v>139</v>
      </c>
      <c r="DG56" s="26" t="s">
        <v>120</v>
      </c>
      <c r="DH56" s="26" t="s">
        <v>139</v>
      </c>
      <c r="DI56" s="26" t="s">
        <v>139</v>
      </c>
      <c r="DJ56" s="26" t="s">
        <v>139</v>
      </c>
      <c r="DK56" s="26" t="s">
        <v>139</v>
      </c>
      <c r="DL56" s="26" t="s">
        <v>120</v>
      </c>
      <c r="DM56" s="26" t="s">
        <v>139</v>
      </c>
      <c r="DN56" s="26" t="s">
        <v>139</v>
      </c>
      <c r="DO56" s="26" t="s">
        <v>139</v>
      </c>
    </row>
    <row r="57" spans="1:119" ht="20.100000000000001" customHeight="1" x14ac:dyDescent="0.25">
      <c r="A57" s="29" t="str">
        <f t="shared" si="0"/>
        <v/>
      </c>
      <c r="B57" s="29" t="str">
        <f t="shared" si="1"/>
        <v>Afghan Institute of Learning / Pakistan</v>
      </c>
      <c r="C57" s="29">
        <f t="shared" si="2"/>
        <v>0</v>
      </c>
      <c r="D57" s="30" t="str">
        <f t="shared" si="3"/>
        <v>South Asia</v>
      </c>
      <c r="E57" s="30" t="str">
        <f t="shared" si="4"/>
        <v>Pakistan</v>
      </c>
      <c r="F57" s="31">
        <f t="shared" si="5"/>
        <v>0</v>
      </c>
      <c r="G57" s="31">
        <f t="shared" si="6"/>
        <v>0</v>
      </c>
      <c r="H57" s="31">
        <f t="shared" si="7"/>
        <v>0</v>
      </c>
      <c r="I57" s="31">
        <f t="shared" si="8"/>
        <v>0</v>
      </c>
      <c r="J57" s="31">
        <f t="shared" si="9"/>
        <v>0</v>
      </c>
      <c r="K57" s="31">
        <f t="shared" si="10"/>
        <v>0</v>
      </c>
      <c r="L57" s="31">
        <f t="shared" si="11"/>
        <v>0</v>
      </c>
      <c r="M57" s="31">
        <f t="shared" si="12"/>
        <v>0</v>
      </c>
      <c r="N57" s="31">
        <f t="shared" si="13"/>
        <v>0</v>
      </c>
      <c r="O57" s="26" t="s">
        <v>15760</v>
      </c>
      <c r="P57" s="26" t="s">
        <v>108</v>
      </c>
      <c r="Q57" s="27">
        <v>41395</v>
      </c>
      <c r="R57" s="24"/>
      <c r="S57" s="24"/>
      <c r="T57" s="26" t="s">
        <v>207</v>
      </c>
      <c r="U57" s="24"/>
      <c r="V57" s="26" t="s">
        <v>225</v>
      </c>
      <c r="W57" s="26" t="s">
        <v>369</v>
      </c>
      <c r="X57" s="24"/>
      <c r="Y57" s="26" t="s">
        <v>15761</v>
      </c>
      <c r="Z57" s="24"/>
      <c r="AA57" s="24"/>
      <c r="AB57" s="26" t="s">
        <v>15736</v>
      </c>
      <c r="AC57" s="28">
        <v>1250</v>
      </c>
      <c r="AD57" s="24"/>
      <c r="AE57" s="24"/>
      <c r="AF57" s="26" t="s">
        <v>139</v>
      </c>
      <c r="AG57" s="26" t="s">
        <v>6075</v>
      </c>
      <c r="AH57" s="24"/>
      <c r="AI57" s="28">
        <v>1250</v>
      </c>
      <c r="AJ57" s="24"/>
      <c r="AK57" s="24"/>
      <c r="AL57" s="24"/>
      <c r="AM57" s="24"/>
      <c r="AN57" s="24"/>
      <c r="AO57" s="24"/>
      <c r="AP57" s="24"/>
      <c r="AQ57" s="24"/>
      <c r="AR57" s="24"/>
      <c r="AS57" s="24"/>
      <c r="AT57" s="24"/>
      <c r="AU57" s="24"/>
      <c r="AV57" s="24"/>
      <c r="AW57" s="24"/>
      <c r="AX57" s="24"/>
      <c r="AY57" s="24"/>
      <c r="AZ57" s="24"/>
      <c r="BA57" s="24"/>
      <c r="BB57" s="24"/>
      <c r="BC57" s="24"/>
      <c r="BD57" s="24"/>
      <c r="BE57" s="24"/>
      <c r="BF57" s="24"/>
      <c r="BG57" s="24"/>
      <c r="BH57" s="24"/>
      <c r="BI57" s="24"/>
      <c r="BJ57" s="24"/>
      <c r="BK57" s="24"/>
      <c r="BL57" s="24"/>
      <c r="BM57" s="24"/>
      <c r="BN57" s="24"/>
      <c r="BO57" s="24"/>
      <c r="BP57" s="24"/>
      <c r="BQ57" s="24"/>
      <c r="BR57" s="24"/>
      <c r="BS57" s="24"/>
      <c r="BT57" s="24"/>
      <c r="BU57" s="24"/>
      <c r="BV57" s="24"/>
      <c r="BW57" s="24"/>
      <c r="BX57" s="24"/>
      <c r="BY57" s="24"/>
      <c r="BZ57" s="24"/>
      <c r="CA57" s="24"/>
      <c r="CB57" s="24"/>
      <c r="CC57" s="24"/>
      <c r="CD57" s="24"/>
      <c r="CE57" s="24"/>
      <c r="CF57" s="24"/>
      <c r="CG57" s="24"/>
      <c r="CH57" s="24"/>
      <c r="CI57" s="24"/>
      <c r="CJ57" s="24"/>
      <c r="CK57" s="24"/>
      <c r="CL57" s="24"/>
      <c r="CM57" s="24"/>
      <c r="CN57" s="24"/>
      <c r="CO57" s="24"/>
      <c r="CP57" s="24"/>
      <c r="CQ57" s="24"/>
      <c r="CR57" s="24"/>
      <c r="CS57" s="24"/>
      <c r="CT57" s="24"/>
      <c r="CU57" s="24"/>
      <c r="CV57" s="24"/>
      <c r="CW57" s="24"/>
      <c r="CX57" s="24"/>
      <c r="CY57" s="24"/>
      <c r="CZ57" s="24"/>
      <c r="DA57" s="24"/>
      <c r="DB57" s="24"/>
      <c r="DC57" s="24"/>
      <c r="DD57" s="24"/>
      <c r="DE57" s="24"/>
      <c r="DF57" s="26" t="s">
        <v>139</v>
      </c>
      <c r="DG57" s="26" t="s">
        <v>139</v>
      </c>
      <c r="DH57" s="26" t="s">
        <v>139</v>
      </c>
      <c r="DI57" s="26" t="s">
        <v>139</v>
      </c>
      <c r="DJ57" s="26" t="s">
        <v>139</v>
      </c>
      <c r="DK57" s="26" t="s">
        <v>139</v>
      </c>
      <c r="DL57" s="26" t="s">
        <v>139</v>
      </c>
      <c r="DM57" s="26" t="s">
        <v>139</v>
      </c>
      <c r="DN57" s="26" t="s">
        <v>139</v>
      </c>
      <c r="DO57" s="26" t="s">
        <v>139</v>
      </c>
    </row>
    <row r="58" spans="1:119" ht="20.100000000000001" customHeight="1" x14ac:dyDescent="0.25">
      <c r="A58" s="29" t="str">
        <f t="shared" si="0"/>
        <v/>
      </c>
      <c r="B58" s="29" t="str">
        <f t="shared" si="1"/>
        <v>Agastya International Foundation</v>
      </c>
      <c r="C58" s="29">
        <f t="shared" si="2"/>
        <v>0</v>
      </c>
      <c r="D58" s="30" t="str">
        <f t="shared" si="3"/>
        <v>South Asia</v>
      </c>
      <c r="E58" s="30" t="str">
        <f t="shared" si="4"/>
        <v>India</v>
      </c>
      <c r="F58" s="31">
        <f t="shared" si="5"/>
        <v>0</v>
      </c>
      <c r="G58" s="31">
        <f t="shared" si="6"/>
        <v>0</v>
      </c>
      <c r="H58" s="31">
        <f t="shared" si="7"/>
        <v>0</v>
      </c>
      <c r="I58" s="31">
        <f t="shared" si="8"/>
        <v>0</v>
      </c>
      <c r="J58" s="31">
        <f t="shared" si="9"/>
        <v>0</v>
      </c>
      <c r="K58" s="31">
        <f t="shared" si="10"/>
        <v>0</v>
      </c>
      <c r="L58" s="31">
        <f t="shared" si="11"/>
        <v>0</v>
      </c>
      <c r="M58" s="31">
        <f t="shared" si="12"/>
        <v>0</v>
      </c>
      <c r="N58" s="31">
        <f t="shared" si="13"/>
        <v>0</v>
      </c>
      <c r="O58" s="26" t="s">
        <v>518</v>
      </c>
      <c r="P58" s="26" t="s">
        <v>108</v>
      </c>
      <c r="Q58" s="27">
        <v>40232</v>
      </c>
      <c r="R58" s="24"/>
      <c r="S58" s="24"/>
      <c r="T58" s="26" t="s">
        <v>224</v>
      </c>
      <c r="U58" s="24"/>
      <c r="V58" s="26" t="s">
        <v>225</v>
      </c>
      <c r="W58" s="26" t="s">
        <v>226</v>
      </c>
      <c r="X58" s="24"/>
      <c r="Y58" s="26" t="s">
        <v>519</v>
      </c>
      <c r="Z58" s="24"/>
      <c r="AA58" s="24"/>
      <c r="AB58" s="26" t="s">
        <v>228</v>
      </c>
      <c r="AC58" s="28">
        <v>25000</v>
      </c>
      <c r="AD58" s="24"/>
      <c r="AE58" s="24"/>
      <c r="AF58" s="26" t="s">
        <v>139</v>
      </c>
      <c r="AG58" s="26" t="s">
        <v>229</v>
      </c>
      <c r="AH58" s="24"/>
      <c r="AI58" s="28">
        <v>25000</v>
      </c>
      <c r="AJ58" s="24"/>
      <c r="AK58" s="26" t="s">
        <v>520</v>
      </c>
      <c r="AL58" s="26" t="s">
        <v>521</v>
      </c>
      <c r="AM58" s="26" t="s">
        <v>522</v>
      </c>
      <c r="AN58" s="24"/>
      <c r="AO58" s="24"/>
      <c r="AP58" s="24"/>
      <c r="AQ58" s="24"/>
      <c r="AR58" s="24"/>
      <c r="AS58" s="24"/>
      <c r="AT58" s="24"/>
      <c r="AU58" s="24"/>
      <c r="AV58" s="24"/>
      <c r="AW58" s="28">
        <v>1458829</v>
      </c>
      <c r="AX58" s="26">
        <v>1043608</v>
      </c>
      <c r="AY58" s="28">
        <v>0</v>
      </c>
      <c r="AZ58" s="28">
        <v>0</v>
      </c>
      <c r="BA58" s="26">
        <v>0</v>
      </c>
      <c r="BB58" s="24"/>
      <c r="BC58" s="24"/>
      <c r="BD58" s="24"/>
      <c r="BE58" s="24"/>
      <c r="BF58" s="24"/>
      <c r="BG58" s="24"/>
      <c r="BH58" s="24"/>
      <c r="BI58" s="24"/>
      <c r="BJ58" s="24"/>
      <c r="BK58" s="24"/>
      <c r="BL58" s="24"/>
      <c r="BM58" s="24"/>
      <c r="BN58" s="24"/>
      <c r="BO58" s="24"/>
      <c r="BP58" s="24"/>
      <c r="BQ58" s="24"/>
      <c r="BR58" s="26">
        <v>0</v>
      </c>
      <c r="BS58" s="26">
        <v>0</v>
      </c>
      <c r="BT58" s="26">
        <v>0</v>
      </c>
      <c r="BU58" s="26">
        <v>0</v>
      </c>
      <c r="BV58" s="26">
        <v>0</v>
      </c>
      <c r="BW58" s="26">
        <v>0</v>
      </c>
      <c r="BX58" s="26">
        <v>0</v>
      </c>
      <c r="BY58" s="26">
        <v>0</v>
      </c>
      <c r="BZ58" s="24"/>
      <c r="CA58" s="24"/>
      <c r="CB58" s="24"/>
      <c r="CC58" s="24"/>
      <c r="CD58" s="24"/>
      <c r="CE58" s="24"/>
      <c r="CF58" s="24"/>
      <c r="CG58" s="24"/>
      <c r="CH58" s="24"/>
      <c r="CI58" s="24"/>
      <c r="CJ58" s="24"/>
      <c r="CK58" s="24"/>
      <c r="CL58" s="24"/>
      <c r="CM58" s="24"/>
      <c r="CN58" s="24"/>
      <c r="CO58" s="24"/>
      <c r="CP58" s="24"/>
      <c r="CQ58" s="24"/>
      <c r="CR58" s="24"/>
      <c r="CS58" s="24"/>
      <c r="CT58" s="24"/>
      <c r="CU58" s="24"/>
      <c r="CV58" s="24"/>
      <c r="CW58" s="24"/>
      <c r="CX58" s="24"/>
      <c r="CY58" s="24"/>
      <c r="CZ58" s="24"/>
      <c r="DA58" s="24"/>
      <c r="DB58" s="24"/>
      <c r="DC58" s="24"/>
      <c r="DD58" s="24"/>
      <c r="DE58" s="24"/>
      <c r="DF58" s="26" t="s">
        <v>139</v>
      </c>
      <c r="DG58" s="26" t="s">
        <v>139</v>
      </c>
      <c r="DH58" s="26" t="s">
        <v>139</v>
      </c>
      <c r="DI58" s="26" t="s">
        <v>139</v>
      </c>
      <c r="DJ58" s="26" t="s">
        <v>139</v>
      </c>
      <c r="DK58" s="26" t="s">
        <v>139</v>
      </c>
      <c r="DL58" s="26" t="s">
        <v>139</v>
      </c>
      <c r="DM58" s="26" t="s">
        <v>139</v>
      </c>
      <c r="DN58" s="26" t="s">
        <v>139</v>
      </c>
      <c r="DO58" s="26" t="s">
        <v>139</v>
      </c>
    </row>
    <row r="59" spans="1:119" ht="20.100000000000001" customHeight="1" x14ac:dyDescent="0.25">
      <c r="A59" s="29" t="str">
        <f t="shared" si="0"/>
        <v>Aikya (Unity)5</v>
      </c>
      <c r="B59" s="29" t="str">
        <f t="shared" si="1"/>
        <v>Aikya (Unity)</v>
      </c>
      <c r="C59" s="29">
        <f t="shared" si="2"/>
        <v>5</v>
      </c>
      <c r="D59" s="30" t="str">
        <f t="shared" si="3"/>
        <v>South Asia</v>
      </c>
      <c r="E59" s="30" t="str">
        <f t="shared" si="4"/>
        <v>Bengaluru, India</v>
      </c>
      <c r="F59" s="31">
        <f t="shared" si="5"/>
        <v>3</v>
      </c>
      <c r="G59" s="31">
        <f t="shared" si="6"/>
        <v>2</v>
      </c>
      <c r="H59" s="31">
        <f t="shared" si="7"/>
        <v>4</v>
      </c>
      <c r="I59" s="31">
        <f t="shared" si="8"/>
        <v>3</v>
      </c>
      <c r="J59" s="31">
        <f t="shared" si="9"/>
        <v>2</v>
      </c>
      <c r="K59" s="31">
        <f t="shared" si="10"/>
        <v>4</v>
      </c>
      <c r="L59" s="31">
        <f t="shared" si="11"/>
        <v>4</v>
      </c>
      <c r="M59" s="31">
        <f t="shared" si="12"/>
        <v>3</v>
      </c>
      <c r="N59" s="31">
        <f t="shared" si="13"/>
        <v>3.1</v>
      </c>
      <c r="O59" s="26" t="s">
        <v>523</v>
      </c>
      <c r="P59" s="26" t="s">
        <v>108</v>
      </c>
      <c r="Q59" s="27">
        <v>41204</v>
      </c>
      <c r="R59" s="26" t="s">
        <v>166</v>
      </c>
      <c r="S59" s="26" t="s">
        <v>306</v>
      </c>
      <c r="T59" s="26" t="s">
        <v>207</v>
      </c>
      <c r="U59" s="26" t="s">
        <v>112</v>
      </c>
      <c r="V59" s="26" t="s">
        <v>225</v>
      </c>
      <c r="W59" s="26" t="s">
        <v>226</v>
      </c>
      <c r="X59" s="26" t="s">
        <v>524</v>
      </c>
      <c r="Y59" s="26" t="s">
        <v>525</v>
      </c>
      <c r="Z59" s="26" t="s">
        <v>526</v>
      </c>
      <c r="AA59" s="24"/>
      <c r="AB59" s="26" t="s">
        <v>117</v>
      </c>
      <c r="AC59" s="28">
        <v>8000</v>
      </c>
      <c r="AD59" s="26" t="s">
        <v>527</v>
      </c>
      <c r="AE59" s="26" t="s">
        <v>249</v>
      </c>
      <c r="AF59" s="26" t="s">
        <v>120</v>
      </c>
      <c r="AG59" s="26" t="s">
        <v>528</v>
      </c>
      <c r="AH59" s="26" t="s">
        <v>176</v>
      </c>
      <c r="AI59" s="28">
        <v>8000</v>
      </c>
      <c r="AJ59" s="26" t="s">
        <v>529</v>
      </c>
      <c r="AK59" s="26" t="s">
        <v>530</v>
      </c>
      <c r="AL59" s="26" t="s">
        <v>531</v>
      </c>
      <c r="AM59" s="24"/>
      <c r="AN59" s="24"/>
      <c r="AO59" s="24"/>
      <c r="AP59" s="24"/>
      <c r="AQ59" s="26" t="s">
        <v>532</v>
      </c>
      <c r="AR59" s="24"/>
      <c r="AS59" s="24"/>
      <c r="AT59" s="24"/>
      <c r="AU59" s="24"/>
      <c r="AV59" s="24"/>
      <c r="AW59" s="28">
        <v>15100</v>
      </c>
      <c r="AX59" s="26">
        <v>100</v>
      </c>
      <c r="AY59" s="28">
        <v>80</v>
      </c>
      <c r="AZ59" s="28">
        <v>70</v>
      </c>
      <c r="BA59" s="26">
        <v>0</v>
      </c>
      <c r="BB59" s="26" t="s">
        <v>148</v>
      </c>
      <c r="BC59" s="26" t="s">
        <v>533</v>
      </c>
      <c r="BD59" s="26" t="s">
        <v>437</v>
      </c>
      <c r="BE59" s="26" t="s">
        <v>534</v>
      </c>
      <c r="BF59" s="26" t="s">
        <v>535</v>
      </c>
      <c r="BG59" s="26" t="s">
        <v>226</v>
      </c>
      <c r="BH59" s="24"/>
      <c r="BI59" s="24"/>
      <c r="BJ59" s="24"/>
      <c r="BK59" s="24"/>
      <c r="BL59" s="24"/>
      <c r="BM59" s="24"/>
      <c r="BN59" s="24"/>
      <c r="BO59" s="24"/>
      <c r="BP59" s="24"/>
      <c r="BQ59" s="24"/>
      <c r="BR59" s="26">
        <v>3</v>
      </c>
      <c r="BS59" s="26">
        <v>2</v>
      </c>
      <c r="BT59" s="26">
        <v>4</v>
      </c>
      <c r="BU59" s="26">
        <v>3</v>
      </c>
      <c r="BV59" s="26">
        <v>2</v>
      </c>
      <c r="BW59" s="26">
        <v>4</v>
      </c>
      <c r="BX59" s="26">
        <v>4</v>
      </c>
      <c r="BY59" s="26">
        <v>3</v>
      </c>
      <c r="BZ59" s="24"/>
      <c r="CA59" s="24"/>
      <c r="CB59" s="24"/>
      <c r="CC59" s="24"/>
      <c r="CD59" s="24"/>
      <c r="CE59" s="24"/>
      <c r="CF59" s="24"/>
      <c r="CG59" s="24"/>
      <c r="CH59" s="24"/>
      <c r="CI59" s="24"/>
      <c r="CJ59" s="24"/>
      <c r="CK59" s="24"/>
      <c r="CL59" s="24"/>
      <c r="CM59" s="24"/>
      <c r="CN59" s="24"/>
      <c r="CO59" s="24"/>
      <c r="CP59" s="24"/>
      <c r="CQ59" s="24"/>
      <c r="CR59" s="24"/>
      <c r="CS59" s="24"/>
      <c r="CT59" s="24"/>
      <c r="CU59" s="24"/>
      <c r="CV59" s="24"/>
      <c r="CW59" s="24"/>
      <c r="CX59" s="24"/>
      <c r="CY59" s="24"/>
      <c r="CZ59" s="24"/>
      <c r="DA59" s="24"/>
      <c r="DB59" s="24"/>
      <c r="DC59" s="24"/>
      <c r="DD59" s="24"/>
      <c r="DE59" s="24"/>
      <c r="DF59" s="26" t="s">
        <v>139</v>
      </c>
      <c r="DG59" s="26" t="s">
        <v>120</v>
      </c>
      <c r="DH59" s="26" t="s">
        <v>120</v>
      </c>
      <c r="DI59" s="26" t="s">
        <v>139</v>
      </c>
      <c r="DJ59" s="26" t="s">
        <v>139</v>
      </c>
      <c r="DK59" s="26" t="s">
        <v>139</v>
      </c>
      <c r="DL59" s="26" t="s">
        <v>120</v>
      </c>
      <c r="DM59" s="26" t="s">
        <v>139</v>
      </c>
      <c r="DN59" s="26" t="s">
        <v>139</v>
      </c>
      <c r="DO59" s="26" t="s">
        <v>139</v>
      </c>
    </row>
    <row r="60" spans="1:119" ht="20.100000000000001" customHeight="1" x14ac:dyDescent="0.25">
      <c r="A60" s="29" t="str">
        <f t="shared" si="0"/>
        <v/>
      </c>
      <c r="B60" s="29" t="str">
        <f t="shared" si="1"/>
        <v>Aikya (Unity)</v>
      </c>
      <c r="C60" s="29">
        <f t="shared" si="2"/>
        <v>0</v>
      </c>
      <c r="D60" s="30" t="str">
        <f t="shared" si="3"/>
        <v>South Asia</v>
      </c>
      <c r="E60" s="30" t="str">
        <f t="shared" si="4"/>
        <v>Bengaluru, India</v>
      </c>
      <c r="F60" s="31">
        <f t="shared" si="5"/>
        <v>0</v>
      </c>
      <c r="G60" s="31">
        <f t="shared" si="6"/>
        <v>0</v>
      </c>
      <c r="H60" s="31">
        <f t="shared" si="7"/>
        <v>0</v>
      </c>
      <c r="I60" s="31">
        <f t="shared" si="8"/>
        <v>0</v>
      </c>
      <c r="J60" s="31">
        <f t="shared" si="9"/>
        <v>0</v>
      </c>
      <c r="K60" s="31">
        <f t="shared" si="10"/>
        <v>0</v>
      </c>
      <c r="L60" s="31">
        <f t="shared" si="11"/>
        <v>0</v>
      </c>
      <c r="M60" s="31">
        <f t="shared" si="12"/>
        <v>0</v>
      </c>
      <c r="N60" s="31">
        <f t="shared" si="13"/>
        <v>0</v>
      </c>
      <c r="O60" s="26" t="s">
        <v>15762</v>
      </c>
      <c r="P60" s="26" t="s">
        <v>108</v>
      </c>
      <c r="Q60" s="27">
        <v>41004</v>
      </c>
      <c r="R60" s="24"/>
      <c r="S60" s="24"/>
      <c r="T60" s="26" t="s">
        <v>175</v>
      </c>
      <c r="U60" s="24"/>
      <c r="V60" s="26" t="s">
        <v>225</v>
      </c>
      <c r="W60" s="26" t="s">
        <v>226</v>
      </c>
      <c r="X60" s="26" t="s">
        <v>524</v>
      </c>
      <c r="Y60" s="26" t="s">
        <v>525</v>
      </c>
      <c r="Z60" s="26" t="s">
        <v>526</v>
      </c>
      <c r="AA60" s="24"/>
      <c r="AB60" s="26" t="s">
        <v>15733</v>
      </c>
      <c r="AC60" s="28">
        <v>8079</v>
      </c>
      <c r="AD60" s="26" t="s">
        <v>527</v>
      </c>
      <c r="AE60" s="26" t="s">
        <v>249</v>
      </c>
      <c r="AF60" s="26" t="s">
        <v>120</v>
      </c>
      <c r="AG60" s="26" t="s">
        <v>528</v>
      </c>
      <c r="AH60" s="24"/>
      <c r="AI60" s="28">
        <v>8400</v>
      </c>
      <c r="AJ60" s="24"/>
      <c r="AK60" s="24"/>
      <c r="AL60" s="24"/>
      <c r="AM60" s="24"/>
      <c r="AN60" s="24"/>
      <c r="AO60" s="24"/>
      <c r="AP60" s="24"/>
      <c r="AQ60" s="24"/>
      <c r="AR60" s="24"/>
      <c r="AS60" s="24"/>
      <c r="AT60" s="24"/>
      <c r="AU60" s="24"/>
      <c r="AV60" s="24"/>
      <c r="AW60" s="24"/>
      <c r="AX60" s="24"/>
      <c r="AY60" s="24"/>
      <c r="AZ60" s="24"/>
      <c r="BA60" s="24"/>
      <c r="BB60" s="24"/>
      <c r="BC60" s="26" t="s">
        <v>533</v>
      </c>
      <c r="BD60" s="24"/>
      <c r="BE60" s="24"/>
      <c r="BF60" s="24"/>
      <c r="BG60" s="24"/>
      <c r="BH60" s="24"/>
      <c r="BI60" s="24"/>
      <c r="BJ60" s="24"/>
      <c r="BK60" s="24"/>
      <c r="BL60" s="24"/>
      <c r="BM60" s="24"/>
      <c r="BN60" s="24"/>
      <c r="BO60" s="24"/>
      <c r="BP60" s="24"/>
      <c r="BQ60" s="24"/>
      <c r="BR60" s="24"/>
      <c r="BS60" s="24"/>
      <c r="BT60" s="24"/>
      <c r="BU60" s="24"/>
      <c r="BV60" s="24"/>
      <c r="BW60" s="24"/>
      <c r="BX60" s="24"/>
      <c r="BY60" s="24"/>
      <c r="BZ60" s="24"/>
      <c r="CA60" s="24"/>
      <c r="CB60" s="24"/>
      <c r="CC60" s="24"/>
      <c r="CD60" s="24"/>
      <c r="CE60" s="24"/>
      <c r="CF60" s="24"/>
      <c r="CG60" s="24"/>
      <c r="CH60" s="24"/>
      <c r="CI60" s="24"/>
      <c r="CJ60" s="24"/>
      <c r="CK60" s="24"/>
      <c r="CL60" s="24"/>
      <c r="CM60" s="24"/>
      <c r="CN60" s="24"/>
      <c r="CO60" s="24"/>
      <c r="CP60" s="24"/>
      <c r="CQ60" s="24"/>
      <c r="CR60" s="24"/>
      <c r="CS60" s="24"/>
      <c r="CT60" s="24"/>
      <c r="CU60" s="24"/>
      <c r="CV60" s="24"/>
      <c r="CW60" s="24"/>
      <c r="CX60" s="24"/>
      <c r="CY60" s="24"/>
      <c r="CZ60" s="24"/>
      <c r="DA60" s="24"/>
      <c r="DB60" s="24"/>
      <c r="DC60" s="24"/>
      <c r="DD60" s="24"/>
      <c r="DE60" s="24"/>
      <c r="DF60" s="26" t="s">
        <v>139</v>
      </c>
      <c r="DG60" s="26" t="s">
        <v>139</v>
      </c>
      <c r="DH60" s="26" t="s">
        <v>139</v>
      </c>
      <c r="DI60" s="26" t="s">
        <v>139</v>
      </c>
      <c r="DJ60" s="26" t="s">
        <v>139</v>
      </c>
      <c r="DK60" s="26" t="s">
        <v>139</v>
      </c>
      <c r="DL60" s="26" t="s">
        <v>139</v>
      </c>
      <c r="DM60" s="26" t="s">
        <v>139</v>
      </c>
      <c r="DN60" s="26" t="s">
        <v>139</v>
      </c>
      <c r="DO60" s="26" t="s">
        <v>139</v>
      </c>
    </row>
    <row r="61" spans="1:119" ht="20.100000000000001" customHeight="1" x14ac:dyDescent="0.25">
      <c r="A61" s="29" t="str">
        <f t="shared" si="0"/>
        <v>Aikya (Unity)4</v>
      </c>
      <c r="B61" s="29" t="str">
        <f t="shared" si="1"/>
        <v>Aikya (Unity)</v>
      </c>
      <c r="C61" s="29">
        <f t="shared" si="2"/>
        <v>4</v>
      </c>
      <c r="D61" s="30" t="str">
        <f t="shared" si="3"/>
        <v>South Asia</v>
      </c>
      <c r="E61" s="30" t="str">
        <f t="shared" si="4"/>
        <v>Bengaluru, India</v>
      </c>
      <c r="F61" s="31">
        <f t="shared" si="5"/>
        <v>3</v>
      </c>
      <c r="G61" s="31">
        <f t="shared" si="6"/>
        <v>2</v>
      </c>
      <c r="H61" s="31">
        <f t="shared" si="7"/>
        <v>3</v>
      </c>
      <c r="I61" s="31">
        <f t="shared" si="8"/>
        <v>4</v>
      </c>
      <c r="J61" s="31">
        <f t="shared" si="9"/>
        <v>3</v>
      </c>
      <c r="K61" s="31">
        <f t="shared" si="10"/>
        <v>3</v>
      </c>
      <c r="L61" s="31">
        <f t="shared" si="11"/>
        <v>3</v>
      </c>
      <c r="M61" s="31">
        <f t="shared" si="12"/>
        <v>3</v>
      </c>
      <c r="N61" s="31">
        <f t="shared" si="13"/>
        <v>3</v>
      </c>
      <c r="O61" s="26" t="s">
        <v>536</v>
      </c>
      <c r="P61" s="26" t="s">
        <v>108</v>
      </c>
      <c r="Q61" s="27">
        <v>40833</v>
      </c>
      <c r="R61" s="26" t="s">
        <v>109</v>
      </c>
      <c r="S61" s="26" t="s">
        <v>321</v>
      </c>
      <c r="T61" s="26" t="s">
        <v>175</v>
      </c>
      <c r="U61" s="26" t="s">
        <v>112</v>
      </c>
      <c r="V61" s="26" t="s">
        <v>225</v>
      </c>
      <c r="W61" s="26" t="s">
        <v>226</v>
      </c>
      <c r="X61" s="26" t="s">
        <v>524</v>
      </c>
      <c r="Y61" s="26" t="s">
        <v>525</v>
      </c>
      <c r="Z61" s="26" t="s">
        <v>526</v>
      </c>
      <c r="AA61" s="24"/>
      <c r="AB61" s="26" t="s">
        <v>117</v>
      </c>
      <c r="AC61" s="28">
        <v>8000</v>
      </c>
      <c r="AD61" s="26" t="s">
        <v>527</v>
      </c>
      <c r="AE61" s="26" t="s">
        <v>249</v>
      </c>
      <c r="AF61" s="26" t="s">
        <v>120</v>
      </c>
      <c r="AG61" s="26" t="s">
        <v>528</v>
      </c>
      <c r="AH61" s="26" t="s">
        <v>185</v>
      </c>
      <c r="AI61" s="28">
        <v>8000</v>
      </c>
      <c r="AJ61" s="24"/>
      <c r="AK61" s="26" t="s">
        <v>537</v>
      </c>
      <c r="AL61" s="26" t="s">
        <v>538</v>
      </c>
      <c r="AM61" s="26" t="s">
        <v>539</v>
      </c>
      <c r="AN61" s="26" t="s">
        <v>540</v>
      </c>
      <c r="AO61" s="26" t="s">
        <v>541</v>
      </c>
      <c r="AP61" s="24"/>
      <c r="AQ61" s="24"/>
      <c r="AR61" s="24"/>
      <c r="AS61" s="24"/>
      <c r="AT61" s="26" t="s">
        <v>542</v>
      </c>
      <c r="AU61" s="24"/>
      <c r="AV61" s="24"/>
      <c r="AW61" s="28">
        <v>25468</v>
      </c>
      <c r="AX61" s="26">
        <v>80</v>
      </c>
      <c r="AY61" s="28">
        <v>60</v>
      </c>
      <c r="AZ61" s="28">
        <v>50</v>
      </c>
      <c r="BA61" s="26">
        <v>0</v>
      </c>
      <c r="BB61" s="26" t="s">
        <v>148</v>
      </c>
      <c r="BC61" s="26" t="s">
        <v>533</v>
      </c>
      <c r="BD61" s="26" t="s">
        <v>437</v>
      </c>
      <c r="BE61" s="24"/>
      <c r="BF61" s="24"/>
      <c r="BG61" s="24"/>
      <c r="BH61" s="24"/>
      <c r="BI61" s="24"/>
      <c r="BJ61" s="24"/>
      <c r="BK61" s="24"/>
      <c r="BL61" s="24"/>
      <c r="BM61" s="24"/>
      <c r="BN61" s="24"/>
      <c r="BO61" s="24"/>
      <c r="BP61" s="24"/>
      <c r="BQ61" s="24"/>
      <c r="BR61" s="26">
        <v>3</v>
      </c>
      <c r="BS61" s="26">
        <v>2</v>
      </c>
      <c r="BT61" s="26">
        <v>3</v>
      </c>
      <c r="BU61" s="26">
        <v>4</v>
      </c>
      <c r="BV61" s="26">
        <v>3</v>
      </c>
      <c r="BW61" s="26">
        <v>3</v>
      </c>
      <c r="BX61" s="26">
        <v>3</v>
      </c>
      <c r="BY61" s="26">
        <v>3</v>
      </c>
      <c r="BZ61" s="24"/>
      <c r="CA61" s="24"/>
      <c r="CB61" s="24"/>
      <c r="CC61" s="24"/>
      <c r="CD61" s="24"/>
      <c r="CE61" s="24"/>
      <c r="CF61" s="24"/>
      <c r="CG61" s="24"/>
      <c r="CH61" s="24"/>
      <c r="CI61" s="24"/>
      <c r="CJ61" s="24"/>
      <c r="CK61" s="24"/>
      <c r="CL61" s="24"/>
      <c r="CM61" s="24"/>
      <c r="CN61" s="24"/>
      <c r="CO61" s="24"/>
      <c r="CP61" s="24"/>
      <c r="CQ61" s="24"/>
      <c r="CR61" s="24"/>
      <c r="CS61" s="24"/>
      <c r="CT61" s="24"/>
      <c r="CU61" s="24"/>
      <c r="CV61" s="24"/>
      <c r="CW61" s="24"/>
      <c r="CX61" s="24"/>
      <c r="CY61" s="24"/>
      <c r="CZ61" s="24"/>
      <c r="DA61" s="24"/>
      <c r="DB61" s="24"/>
      <c r="DC61" s="24"/>
      <c r="DD61" s="24"/>
      <c r="DE61" s="24"/>
      <c r="DF61" s="26" t="s">
        <v>139</v>
      </c>
      <c r="DG61" s="26" t="s">
        <v>120</v>
      </c>
      <c r="DH61" s="26" t="s">
        <v>139</v>
      </c>
      <c r="DI61" s="26" t="s">
        <v>139</v>
      </c>
      <c r="DJ61" s="26" t="s">
        <v>139</v>
      </c>
      <c r="DK61" s="26" t="s">
        <v>139</v>
      </c>
      <c r="DL61" s="26" t="s">
        <v>139</v>
      </c>
      <c r="DM61" s="26" t="s">
        <v>139</v>
      </c>
      <c r="DN61" s="26" t="s">
        <v>139</v>
      </c>
      <c r="DO61" s="26" t="s">
        <v>139</v>
      </c>
    </row>
    <row r="62" spans="1:119" ht="20.100000000000001" customHeight="1" x14ac:dyDescent="0.25">
      <c r="A62" s="29" t="str">
        <f t="shared" si="0"/>
        <v>Aikya (Unity)3</v>
      </c>
      <c r="B62" s="29" t="str">
        <f t="shared" si="1"/>
        <v>Aikya (Unity)</v>
      </c>
      <c r="C62" s="29">
        <f t="shared" si="2"/>
        <v>3</v>
      </c>
      <c r="D62" s="30" t="str">
        <f t="shared" si="3"/>
        <v>South Asia</v>
      </c>
      <c r="E62" s="30" t="str">
        <f t="shared" si="4"/>
        <v>Bengaluru, India</v>
      </c>
      <c r="F62" s="31">
        <f t="shared" si="5"/>
        <v>3</v>
      </c>
      <c r="G62" s="31">
        <f t="shared" si="6"/>
        <v>4</v>
      </c>
      <c r="H62" s="31">
        <f t="shared" si="7"/>
        <v>3</v>
      </c>
      <c r="I62" s="31">
        <f t="shared" si="8"/>
        <v>5</v>
      </c>
      <c r="J62" s="31">
        <f t="shared" si="9"/>
        <v>3</v>
      </c>
      <c r="K62" s="31">
        <f t="shared" si="10"/>
        <v>4</v>
      </c>
      <c r="L62" s="31">
        <f t="shared" si="11"/>
        <v>5</v>
      </c>
      <c r="M62" s="31">
        <f t="shared" si="12"/>
        <v>2</v>
      </c>
      <c r="N62" s="31">
        <f t="shared" si="13"/>
        <v>3.6</v>
      </c>
      <c r="O62" s="26" t="s">
        <v>543</v>
      </c>
      <c r="P62" s="26" t="s">
        <v>108</v>
      </c>
      <c r="Q62" s="27">
        <v>40469</v>
      </c>
      <c r="R62" s="26" t="s">
        <v>109</v>
      </c>
      <c r="S62" s="26" t="s">
        <v>332</v>
      </c>
      <c r="T62" s="26" t="s">
        <v>333</v>
      </c>
      <c r="U62" s="26" t="s">
        <v>112</v>
      </c>
      <c r="V62" s="26" t="s">
        <v>225</v>
      </c>
      <c r="W62" s="26" t="s">
        <v>226</v>
      </c>
      <c r="X62" s="26" t="s">
        <v>524</v>
      </c>
      <c r="Y62" s="26" t="s">
        <v>525</v>
      </c>
      <c r="Z62" s="26" t="s">
        <v>526</v>
      </c>
      <c r="AA62" s="24"/>
      <c r="AB62" s="26" t="s">
        <v>117</v>
      </c>
      <c r="AC62" s="28">
        <v>8000</v>
      </c>
      <c r="AD62" s="26" t="s">
        <v>527</v>
      </c>
      <c r="AE62" s="26" t="s">
        <v>249</v>
      </c>
      <c r="AF62" s="26" t="s">
        <v>120</v>
      </c>
      <c r="AG62" s="26" t="s">
        <v>528</v>
      </c>
      <c r="AH62" s="26" t="s">
        <v>121</v>
      </c>
      <c r="AI62" s="28">
        <v>8000</v>
      </c>
      <c r="AJ62" s="24"/>
      <c r="AK62" s="26" t="s">
        <v>537</v>
      </c>
      <c r="AL62" s="26" t="s">
        <v>544</v>
      </c>
      <c r="AM62" s="26" t="s">
        <v>545</v>
      </c>
      <c r="AN62" s="26" t="s">
        <v>546</v>
      </c>
      <c r="AO62" s="26" t="s">
        <v>547</v>
      </c>
      <c r="AP62" s="24"/>
      <c r="AQ62" s="24"/>
      <c r="AR62" s="24"/>
      <c r="AS62" s="26" t="s">
        <v>548</v>
      </c>
      <c r="AT62" s="26" t="s">
        <v>549</v>
      </c>
      <c r="AU62" s="26" t="s">
        <v>550</v>
      </c>
      <c r="AV62" s="24"/>
      <c r="AW62" s="28">
        <v>26800</v>
      </c>
      <c r="AX62" s="26">
        <v>60</v>
      </c>
      <c r="AY62" s="28">
        <v>70</v>
      </c>
      <c r="AZ62" s="28">
        <v>60</v>
      </c>
      <c r="BA62" s="26">
        <v>0</v>
      </c>
      <c r="BB62" s="26" t="s">
        <v>148</v>
      </c>
      <c r="BC62" s="26" t="s">
        <v>533</v>
      </c>
      <c r="BD62" s="24"/>
      <c r="BE62" s="24"/>
      <c r="BF62" s="26" t="s">
        <v>551</v>
      </c>
      <c r="BG62" s="26" t="s">
        <v>226</v>
      </c>
      <c r="BH62" s="24"/>
      <c r="BI62" s="24"/>
      <c r="BJ62" s="24"/>
      <c r="BK62" s="24"/>
      <c r="BL62" s="24"/>
      <c r="BM62" s="24"/>
      <c r="BN62" s="24"/>
      <c r="BO62" s="24"/>
      <c r="BP62" s="24"/>
      <c r="BQ62" s="24"/>
      <c r="BR62" s="26">
        <v>3</v>
      </c>
      <c r="BS62" s="26">
        <v>4</v>
      </c>
      <c r="BT62" s="26">
        <v>3</v>
      </c>
      <c r="BU62" s="26">
        <v>5</v>
      </c>
      <c r="BV62" s="26">
        <v>3</v>
      </c>
      <c r="BW62" s="26">
        <v>4</v>
      </c>
      <c r="BX62" s="26">
        <v>5</v>
      </c>
      <c r="BY62" s="26">
        <v>2</v>
      </c>
      <c r="BZ62" s="24"/>
      <c r="CA62" s="24"/>
      <c r="CB62" s="24"/>
      <c r="CC62" s="24"/>
      <c r="CD62" s="24"/>
      <c r="CE62" s="24"/>
      <c r="CF62" s="24"/>
      <c r="CG62" s="24"/>
      <c r="CH62" s="24"/>
      <c r="CI62" s="24"/>
      <c r="CJ62" s="24"/>
      <c r="CK62" s="24"/>
      <c r="CL62" s="24"/>
      <c r="CM62" s="24"/>
      <c r="CN62" s="24"/>
      <c r="CO62" s="24"/>
      <c r="CP62" s="24"/>
      <c r="CQ62" s="24"/>
      <c r="CR62" s="24"/>
      <c r="CS62" s="24"/>
      <c r="CT62" s="24"/>
      <c r="CU62" s="24"/>
      <c r="CV62" s="24"/>
      <c r="CW62" s="24"/>
      <c r="CX62" s="24"/>
      <c r="CY62" s="24"/>
      <c r="CZ62" s="24"/>
      <c r="DA62" s="24"/>
      <c r="DB62" s="24"/>
      <c r="DC62" s="24"/>
      <c r="DD62" s="24"/>
      <c r="DE62" s="24"/>
      <c r="DF62" s="26" t="s">
        <v>139</v>
      </c>
      <c r="DG62" s="26" t="s">
        <v>120</v>
      </c>
      <c r="DH62" s="26" t="s">
        <v>139</v>
      </c>
      <c r="DI62" s="26" t="s">
        <v>139</v>
      </c>
      <c r="DJ62" s="26" t="s">
        <v>139</v>
      </c>
      <c r="DK62" s="26" t="s">
        <v>139</v>
      </c>
      <c r="DL62" s="26" t="s">
        <v>139</v>
      </c>
      <c r="DM62" s="26" t="s">
        <v>139</v>
      </c>
      <c r="DN62" s="26" t="s">
        <v>139</v>
      </c>
      <c r="DO62" s="26" t="s">
        <v>139</v>
      </c>
    </row>
    <row r="63" spans="1:119" ht="20.100000000000001" customHeight="1" x14ac:dyDescent="0.25">
      <c r="A63" s="29" t="str">
        <f t="shared" si="0"/>
        <v>Aile Danismanlari Dernegi (Family Counselors Association)4</v>
      </c>
      <c r="B63" s="29" t="str">
        <f t="shared" si="1"/>
        <v>Aile Danismanlari Dernegi (Family Counselors Association)</v>
      </c>
      <c r="C63" s="29">
        <f t="shared" si="2"/>
        <v>4</v>
      </c>
      <c r="D63" s="30" t="str">
        <f t="shared" si="3"/>
        <v>Europe and Eurasia</v>
      </c>
      <c r="E63" s="30" t="str">
        <f t="shared" si="4"/>
        <v>Antalya, Turkey</v>
      </c>
      <c r="F63" s="31">
        <f t="shared" si="5"/>
        <v>2</v>
      </c>
      <c r="G63" s="31">
        <f t="shared" si="6"/>
        <v>2</v>
      </c>
      <c r="H63" s="31">
        <f t="shared" si="7"/>
        <v>3</v>
      </c>
      <c r="I63" s="31">
        <f t="shared" si="8"/>
        <v>4</v>
      </c>
      <c r="J63" s="31">
        <f t="shared" si="9"/>
        <v>3</v>
      </c>
      <c r="K63" s="31">
        <f t="shared" si="10"/>
        <v>3</v>
      </c>
      <c r="L63" s="31">
        <f t="shared" si="11"/>
        <v>3</v>
      </c>
      <c r="M63" s="31">
        <f t="shared" si="12"/>
        <v>3</v>
      </c>
      <c r="N63" s="31">
        <f t="shared" si="13"/>
        <v>2.9</v>
      </c>
      <c r="O63" s="26" t="s">
        <v>552</v>
      </c>
      <c r="P63" s="26" t="s">
        <v>108</v>
      </c>
      <c r="Q63" s="27">
        <v>42858</v>
      </c>
      <c r="R63" s="26" t="s">
        <v>166</v>
      </c>
      <c r="S63" s="26" t="s">
        <v>167</v>
      </c>
      <c r="T63" s="26" t="s">
        <v>142</v>
      </c>
      <c r="U63" s="26" t="s">
        <v>168</v>
      </c>
      <c r="V63" s="26" t="s">
        <v>15763</v>
      </c>
      <c r="W63" s="26" t="s">
        <v>553</v>
      </c>
      <c r="X63" s="26" t="s">
        <v>554</v>
      </c>
      <c r="Y63" s="26" t="s">
        <v>555</v>
      </c>
      <c r="Z63" s="26" t="s">
        <v>556</v>
      </c>
      <c r="AA63" s="24"/>
      <c r="AB63" s="26" t="s">
        <v>117</v>
      </c>
      <c r="AC63" s="28">
        <v>14000</v>
      </c>
      <c r="AD63" s="26" t="s">
        <v>557</v>
      </c>
      <c r="AE63" s="26" t="s">
        <v>558</v>
      </c>
      <c r="AF63" s="26" t="s">
        <v>120</v>
      </c>
      <c r="AG63" s="26" t="s">
        <v>194</v>
      </c>
      <c r="AH63" s="26" t="s">
        <v>185</v>
      </c>
      <c r="AI63" s="28">
        <v>14000</v>
      </c>
      <c r="AJ63" s="26" t="s">
        <v>559</v>
      </c>
      <c r="AK63" s="26" t="s">
        <v>560</v>
      </c>
      <c r="AL63" s="26" t="s">
        <v>561</v>
      </c>
      <c r="AM63" s="24"/>
      <c r="AN63" s="24"/>
      <c r="AO63" s="24"/>
      <c r="AP63" s="24"/>
      <c r="AQ63" s="26" t="s">
        <v>562</v>
      </c>
      <c r="AR63" s="24"/>
      <c r="AS63" s="26" t="s">
        <v>563</v>
      </c>
      <c r="AT63" s="26" t="s">
        <v>564</v>
      </c>
      <c r="AU63" s="26" t="s">
        <v>565</v>
      </c>
      <c r="AV63" s="24"/>
      <c r="AW63" s="28">
        <v>291283</v>
      </c>
      <c r="AX63" s="26">
        <v>380</v>
      </c>
      <c r="AY63" s="28">
        <v>85</v>
      </c>
      <c r="AZ63" s="28">
        <v>95</v>
      </c>
      <c r="BA63" s="26">
        <v>116</v>
      </c>
      <c r="BB63" s="24"/>
      <c r="BC63" s="26" t="s">
        <v>566</v>
      </c>
      <c r="BD63" s="26" t="s">
        <v>125</v>
      </c>
      <c r="BE63" s="24"/>
      <c r="BF63" s="26" t="s">
        <v>567</v>
      </c>
      <c r="BG63" s="26" t="s">
        <v>568</v>
      </c>
      <c r="BH63" s="26" t="s">
        <v>569</v>
      </c>
      <c r="BI63" s="26" t="s">
        <v>568</v>
      </c>
      <c r="BJ63" s="26" t="s">
        <v>570</v>
      </c>
      <c r="BK63" s="26" t="s">
        <v>568</v>
      </c>
      <c r="BL63" s="24"/>
      <c r="BM63" s="24"/>
      <c r="BN63" s="24"/>
      <c r="BO63" s="24"/>
      <c r="BP63" s="24"/>
      <c r="BQ63" s="24"/>
      <c r="BR63" s="26">
        <v>0</v>
      </c>
      <c r="BS63" s="26">
        <v>0</v>
      </c>
      <c r="BT63" s="26">
        <v>0</v>
      </c>
      <c r="BU63" s="26">
        <v>0</v>
      </c>
      <c r="BV63" s="26">
        <v>0</v>
      </c>
      <c r="BW63" s="26">
        <v>0</v>
      </c>
      <c r="BX63" s="26">
        <v>0</v>
      </c>
      <c r="BY63" s="26">
        <v>0</v>
      </c>
      <c r="BZ63" s="26" t="s">
        <v>135</v>
      </c>
      <c r="CA63" s="26" t="s">
        <v>135</v>
      </c>
      <c r="CB63" s="26" t="s">
        <v>136</v>
      </c>
      <c r="CC63" s="26" t="s">
        <v>136</v>
      </c>
      <c r="CD63" s="26" t="s">
        <v>135</v>
      </c>
      <c r="CE63" s="26" t="s">
        <v>135</v>
      </c>
      <c r="CF63" s="26" t="s">
        <v>135</v>
      </c>
      <c r="CG63" s="26" t="s">
        <v>136</v>
      </c>
      <c r="CH63" s="26" t="s">
        <v>134</v>
      </c>
      <c r="CI63" s="26" t="s">
        <v>135</v>
      </c>
      <c r="CJ63" s="26" t="s">
        <v>136</v>
      </c>
      <c r="CK63" s="26" t="s">
        <v>136</v>
      </c>
      <c r="CL63" s="26" t="s">
        <v>134</v>
      </c>
      <c r="CM63" s="26" t="s">
        <v>134</v>
      </c>
      <c r="CN63" s="26" t="s">
        <v>136</v>
      </c>
      <c r="CO63" s="26" t="s">
        <v>134</v>
      </c>
      <c r="CP63" s="26" t="s">
        <v>136</v>
      </c>
      <c r="CQ63" s="26" t="s">
        <v>134</v>
      </c>
      <c r="CR63" s="26" t="s">
        <v>134</v>
      </c>
      <c r="CS63" s="26" t="s">
        <v>136</v>
      </c>
      <c r="CT63" s="26" t="s">
        <v>134</v>
      </c>
      <c r="CU63" s="26" t="s">
        <v>134</v>
      </c>
      <c r="CV63" s="26" t="s">
        <v>136</v>
      </c>
      <c r="CW63" s="26" t="s">
        <v>136</v>
      </c>
      <c r="CX63" s="26" t="s">
        <v>138</v>
      </c>
      <c r="CY63" s="26" t="s">
        <v>134</v>
      </c>
      <c r="CZ63" s="26" t="s">
        <v>135</v>
      </c>
      <c r="DA63" s="26" t="s">
        <v>136</v>
      </c>
      <c r="DB63" s="26" t="s">
        <v>136</v>
      </c>
      <c r="DC63" s="26" t="s">
        <v>135</v>
      </c>
      <c r="DD63" s="26" t="s">
        <v>136</v>
      </c>
      <c r="DE63" s="26" t="s">
        <v>134</v>
      </c>
      <c r="DF63" s="26" t="s">
        <v>120</v>
      </c>
      <c r="DG63" s="26" t="s">
        <v>139</v>
      </c>
      <c r="DH63" s="26" t="s">
        <v>139</v>
      </c>
      <c r="DI63" s="26" t="s">
        <v>120</v>
      </c>
      <c r="DJ63" s="26" t="s">
        <v>120</v>
      </c>
      <c r="DK63" s="26" t="s">
        <v>139</v>
      </c>
      <c r="DL63" s="26" t="s">
        <v>139</v>
      </c>
      <c r="DM63" s="26" t="s">
        <v>139</v>
      </c>
      <c r="DN63" s="26" t="s">
        <v>139</v>
      </c>
      <c r="DO63" s="26" t="s">
        <v>139</v>
      </c>
    </row>
    <row r="64" spans="1:119" ht="20.100000000000001" customHeight="1" x14ac:dyDescent="0.25">
      <c r="A64" s="29" t="str">
        <f t="shared" si="0"/>
        <v>Aile Danismanlari Dernegi (Family Counselors Association)3</v>
      </c>
      <c r="B64" s="29" t="str">
        <f t="shared" si="1"/>
        <v>Aile Danismanlari Dernegi (Family Counselors Association)</v>
      </c>
      <c r="C64" s="29">
        <f t="shared" si="2"/>
        <v>3</v>
      </c>
      <c r="D64" s="30" t="str">
        <f t="shared" si="3"/>
        <v>Europe and Eurasia</v>
      </c>
      <c r="E64" s="30" t="str">
        <f t="shared" si="4"/>
        <v>Antalya, Turkey</v>
      </c>
      <c r="F64" s="31">
        <f t="shared" si="5"/>
        <v>3</v>
      </c>
      <c r="G64" s="31">
        <f t="shared" si="6"/>
        <v>3</v>
      </c>
      <c r="H64" s="31">
        <f t="shared" si="7"/>
        <v>3</v>
      </c>
      <c r="I64" s="31">
        <f t="shared" si="8"/>
        <v>4</v>
      </c>
      <c r="J64" s="31">
        <f t="shared" si="9"/>
        <v>4</v>
      </c>
      <c r="K64" s="31">
        <f t="shared" si="10"/>
        <v>5</v>
      </c>
      <c r="L64" s="31">
        <f t="shared" si="11"/>
        <v>5</v>
      </c>
      <c r="M64" s="31">
        <f t="shared" si="12"/>
        <v>4</v>
      </c>
      <c r="N64" s="31">
        <f t="shared" si="13"/>
        <v>3.9</v>
      </c>
      <c r="O64" s="26" t="s">
        <v>571</v>
      </c>
      <c r="P64" s="26" t="s">
        <v>108</v>
      </c>
      <c r="Q64" s="27">
        <v>42502</v>
      </c>
      <c r="R64" s="26" t="s">
        <v>109</v>
      </c>
      <c r="S64" s="26" t="s">
        <v>184</v>
      </c>
      <c r="T64" s="26" t="s">
        <v>157</v>
      </c>
      <c r="U64" s="26" t="s">
        <v>168</v>
      </c>
      <c r="V64" s="26" t="s">
        <v>15763</v>
      </c>
      <c r="W64" s="26" t="s">
        <v>553</v>
      </c>
      <c r="X64" s="26" t="s">
        <v>554</v>
      </c>
      <c r="Y64" s="26" t="s">
        <v>555</v>
      </c>
      <c r="Z64" s="26" t="s">
        <v>556</v>
      </c>
      <c r="AA64" s="24"/>
      <c r="AB64" s="26" t="s">
        <v>117</v>
      </c>
      <c r="AC64" s="28">
        <v>16000</v>
      </c>
      <c r="AD64" s="26" t="s">
        <v>557</v>
      </c>
      <c r="AE64" s="26" t="s">
        <v>558</v>
      </c>
      <c r="AF64" s="26" t="s">
        <v>120</v>
      </c>
      <c r="AG64" s="26" t="s">
        <v>194</v>
      </c>
      <c r="AH64" s="26" t="s">
        <v>121</v>
      </c>
      <c r="AI64" s="28">
        <v>16000</v>
      </c>
      <c r="AJ64" s="26" t="s">
        <v>572</v>
      </c>
      <c r="AK64" s="26" t="s">
        <v>560</v>
      </c>
      <c r="AL64" s="26" t="s">
        <v>573</v>
      </c>
      <c r="AM64" s="24"/>
      <c r="AN64" s="24"/>
      <c r="AO64" s="24"/>
      <c r="AP64" s="24"/>
      <c r="AQ64" s="24"/>
      <c r="AR64" s="24"/>
      <c r="AS64" s="24"/>
      <c r="AT64" s="24"/>
      <c r="AU64" s="26" t="s">
        <v>574</v>
      </c>
      <c r="AV64" s="26" t="s">
        <v>575</v>
      </c>
      <c r="AW64" s="28">
        <v>89500</v>
      </c>
      <c r="AX64" s="26">
        <v>594</v>
      </c>
      <c r="AY64" s="28">
        <v>500</v>
      </c>
      <c r="AZ64" s="28">
        <v>25</v>
      </c>
      <c r="BA64" s="24"/>
      <c r="BB64" s="26" t="s">
        <v>148</v>
      </c>
      <c r="BC64" s="26" t="s">
        <v>566</v>
      </c>
      <c r="BD64" s="26" t="s">
        <v>125</v>
      </c>
      <c r="BE64" s="24"/>
      <c r="BF64" s="24"/>
      <c r="BG64" s="24"/>
      <c r="BH64" s="24"/>
      <c r="BI64" s="24"/>
      <c r="BJ64" s="24"/>
      <c r="BK64" s="24"/>
      <c r="BL64" s="24"/>
      <c r="BM64" s="24"/>
      <c r="BN64" s="24"/>
      <c r="BO64" s="24"/>
      <c r="BP64" s="24"/>
      <c r="BQ64" s="24"/>
      <c r="BR64" s="26">
        <v>3</v>
      </c>
      <c r="BS64" s="26">
        <v>3</v>
      </c>
      <c r="BT64" s="26">
        <v>3</v>
      </c>
      <c r="BU64" s="26">
        <v>4</v>
      </c>
      <c r="BV64" s="26">
        <v>4</v>
      </c>
      <c r="BW64" s="26">
        <v>5</v>
      </c>
      <c r="BX64" s="26">
        <v>5</v>
      </c>
      <c r="BY64" s="26">
        <v>4</v>
      </c>
      <c r="BZ64" s="24"/>
      <c r="CA64" s="24"/>
      <c r="CB64" s="24"/>
      <c r="CC64" s="24"/>
      <c r="CD64" s="24"/>
      <c r="CE64" s="24"/>
      <c r="CF64" s="24"/>
      <c r="CG64" s="24"/>
      <c r="CH64" s="24"/>
      <c r="CI64" s="24"/>
      <c r="CJ64" s="24"/>
      <c r="CK64" s="24"/>
      <c r="CL64" s="24"/>
      <c r="CM64" s="24"/>
      <c r="CN64" s="24"/>
      <c r="CO64" s="24"/>
      <c r="CP64" s="24"/>
      <c r="CQ64" s="24"/>
      <c r="CR64" s="24"/>
      <c r="CS64" s="24"/>
      <c r="CT64" s="24"/>
      <c r="CU64" s="24"/>
      <c r="CV64" s="24"/>
      <c r="CW64" s="24"/>
      <c r="CX64" s="24"/>
      <c r="CY64" s="24"/>
      <c r="CZ64" s="24"/>
      <c r="DA64" s="24"/>
      <c r="DB64" s="24"/>
      <c r="DC64" s="24"/>
      <c r="DD64" s="24"/>
      <c r="DE64" s="24"/>
      <c r="DF64" s="26" t="s">
        <v>139</v>
      </c>
      <c r="DG64" s="26" t="s">
        <v>139</v>
      </c>
      <c r="DH64" s="26" t="s">
        <v>139</v>
      </c>
      <c r="DI64" s="26" t="s">
        <v>139</v>
      </c>
      <c r="DJ64" s="26" t="s">
        <v>139</v>
      </c>
      <c r="DK64" s="26" t="s">
        <v>139</v>
      </c>
      <c r="DL64" s="26" t="s">
        <v>139</v>
      </c>
      <c r="DM64" s="26" t="s">
        <v>139</v>
      </c>
      <c r="DN64" s="26" t="s">
        <v>139</v>
      </c>
      <c r="DO64" s="26" t="s">
        <v>120</v>
      </c>
    </row>
    <row r="65" spans="1:119" ht="20.100000000000001" customHeight="1" x14ac:dyDescent="0.25">
      <c r="A65" s="29" t="str">
        <f t="shared" si="0"/>
        <v>Aile Danismanlari Dernegi (Family Counselors Association)2</v>
      </c>
      <c r="B65" s="29" t="str">
        <f t="shared" si="1"/>
        <v>Aile Danismanlari Dernegi (Family Counselors Association)</v>
      </c>
      <c r="C65" s="29">
        <f t="shared" si="2"/>
        <v>2</v>
      </c>
      <c r="D65" s="30" t="str">
        <f t="shared" si="3"/>
        <v>Europe and Eurasia</v>
      </c>
      <c r="E65" s="30" t="str">
        <f t="shared" si="4"/>
        <v>Antalya, Turkey</v>
      </c>
      <c r="F65" s="31">
        <f t="shared" si="5"/>
        <v>3</v>
      </c>
      <c r="G65" s="31">
        <f t="shared" si="6"/>
        <v>3</v>
      </c>
      <c r="H65" s="31">
        <f t="shared" si="7"/>
        <v>5</v>
      </c>
      <c r="I65" s="31">
        <f t="shared" si="8"/>
        <v>4</v>
      </c>
      <c r="J65" s="31">
        <f t="shared" si="9"/>
        <v>4</v>
      </c>
      <c r="K65" s="31">
        <f t="shared" si="10"/>
        <v>5</v>
      </c>
      <c r="L65" s="31">
        <f t="shared" si="11"/>
        <v>5</v>
      </c>
      <c r="M65" s="31">
        <f t="shared" si="12"/>
        <v>3</v>
      </c>
      <c r="N65" s="31">
        <f t="shared" si="13"/>
        <v>4</v>
      </c>
      <c r="O65" s="26" t="s">
        <v>576</v>
      </c>
      <c r="P65" s="26" t="s">
        <v>108</v>
      </c>
      <c r="Q65" s="27">
        <v>42129</v>
      </c>
      <c r="R65" s="26" t="s">
        <v>109</v>
      </c>
      <c r="S65" s="26" t="s">
        <v>277</v>
      </c>
      <c r="T65" s="26" t="s">
        <v>278</v>
      </c>
      <c r="U65" s="26" t="s">
        <v>168</v>
      </c>
      <c r="V65" s="26" t="s">
        <v>15763</v>
      </c>
      <c r="W65" s="26" t="s">
        <v>553</v>
      </c>
      <c r="X65" s="26" t="s">
        <v>554</v>
      </c>
      <c r="Y65" s="26" t="s">
        <v>555</v>
      </c>
      <c r="Z65" s="26" t="s">
        <v>556</v>
      </c>
      <c r="AA65" s="24"/>
      <c r="AB65" s="26" t="s">
        <v>117</v>
      </c>
      <c r="AC65" s="28">
        <v>16000</v>
      </c>
      <c r="AD65" s="26" t="s">
        <v>557</v>
      </c>
      <c r="AE65" s="26" t="s">
        <v>558</v>
      </c>
      <c r="AF65" s="26" t="s">
        <v>120</v>
      </c>
      <c r="AG65" s="26" t="s">
        <v>194</v>
      </c>
      <c r="AH65" s="26" t="s">
        <v>143</v>
      </c>
      <c r="AI65" s="28">
        <v>16000</v>
      </c>
      <c r="AJ65" s="26" t="s">
        <v>577</v>
      </c>
      <c r="AK65" s="26" t="s">
        <v>560</v>
      </c>
      <c r="AL65" s="26" t="s">
        <v>573</v>
      </c>
      <c r="AM65" s="24"/>
      <c r="AN65" s="24"/>
      <c r="AO65" s="24"/>
      <c r="AP65" s="24"/>
      <c r="AQ65" s="24"/>
      <c r="AR65" s="24"/>
      <c r="AS65" s="26" t="s">
        <v>578</v>
      </c>
      <c r="AT65" s="24"/>
      <c r="AU65" s="24"/>
      <c r="AV65" s="24"/>
      <c r="AW65" s="28">
        <v>164040</v>
      </c>
      <c r="AX65" s="26">
        <v>673</v>
      </c>
      <c r="AY65" s="28">
        <v>100</v>
      </c>
      <c r="AZ65" s="28">
        <v>100</v>
      </c>
      <c r="BA65" s="26">
        <v>0</v>
      </c>
      <c r="BB65" s="26" t="s">
        <v>148</v>
      </c>
      <c r="BC65" s="26" t="s">
        <v>566</v>
      </c>
      <c r="BD65" s="26" t="s">
        <v>125</v>
      </c>
      <c r="BE65" s="24"/>
      <c r="BF65" s="26" t="s">
        <v>579</v>
      </c>
      <c r="BG65" s="26" t="s">
        <v>568</v>
      </c>
      <c r="BH65" s="26" t="s">
        <v>580</v>
      </c>
      <c r="BI65" s="26" t="s">
        <v>553</v>
      </c>
      <c r="BJ65" s="26" t="s">
        <v>581</v>
      </c>
      <c r="BK65" s="26" t="s">
        <v>261</v>
      </c>
      <c r="BL65" s="24"/>
      <c r="BM65" s="24"/>
      <c r="BN65" s="24"/>
      <c r="BO65" s="24"/>
      <c r="BP65" s="24"/>
      <c r="BQ65" s="24"/>
      <c r="BR65" s="26">
        <v>3</v>
      </c>
      <c r="BS65" s="26">
        <v>3</v>
      </c>
      <c r="BT65" s="26">
        <v>5</v>
      </c>
      <c r="BU65" s="26">
        <v>4</v>
      </c>
      <c r="BV65" s="26">
        <v>4</v>
      </c>
      <c r="BW65" s="26">
        <v>5</v>
      </c>
      <c r="BX65" s="26">
        <v>5</v>
      </c>
      <c r="BY65" s="26">
        <v>3</v>
      </c>
      <c r="BZ65" s="24"/>
      <c r="CA65" s="24"/>
      <c r="CB65" s="24"/>
      <c r="CC65" s="24"/>
      <c r="CD65" s="24"/>
      <c r="CE65" s="24"/>
      <c r="CF65" s="24"/>
      <c r="CG65" s="24"/>
      <c r="CH65" s="24"/>
      <c r="CI65" s="24"/>
      <c r="CJ65" s="24"/>
      <c r="CK65" s="24"/>
      <c r="CL65" s="24"/>
      <c r="CM65" s="24"/>
      <c r="CN65" s="24"/>
      <c r="CO65" s="24"/>
      <c r="CP65" s="24"/>
      <c r="CQ65" s="24"/>
      <c r="CR65" s="24"/>
      <c r="CS65" s="24"/>
      <c r="CT65" s="24"/>
      <c r="CU65" s="24"/>
      <c r="CV65" s="24"/>
      <c r="CW65" s="24"/>
      <c r="CX65" s="24"/>
      <c r="CY65" s="24"/>
      <c r="CZ65" s="24"/>
      <c r="DA65" s="24"/>
      <c r="DB65" s="24"/>
      <c r="DC65" s="24"/>
      <c r="DD65" s="24"/>
      <c r="DE65" s="24"/>
      <c r="DF65" s="26" t="s">
        <v>120</v>
      </c>
      <c r="DG65" s="26" t="s">
        <v>139</v>
      </c>
      <c r="DH65" s="26" t="s">
        <v>139</v>
      </c>
      <c r="DI65" s="26" t="s">
        <v>120</v>
      </c>
      <c r="DJ65" s="26" t="s">
        <v>120</v>
      </c>
      <c r="DK65" s="26" t="s">
        <v>139</v>
      </c>
      <c r="DL65" s="26" t="s">
        <v>120</v>
      </c>
      <c r="DM65" s="26" t="s">
        <v>139</v>
      </c>
      <c r="DN65" s="26" t="s">
        <v>139</v>
      </c>
      <c r="DO65" s="26" t="s">
        <v>139</v>
      </c>
    </row>
    <row r="66" spans="1:119" ht="20.100000000000001" customHeight="1" x14ac:dyDescent="0.25">
      <c r="A66" s="29" t="str">
        <f t="shared" si="0"/>
        <v>Aile Danismanlari Dernegi (Family Counselors Association)1</v>
      </c>
      <c r="B66" s="29" t="str">
        <f t="shared" si="1"/>
        <v>Aile Danismanlari Dernegi (Family Counselors Association)</v>
      </c>
      <c r="C66" s="29">
        <f t="shared" si="2"/>
        <v>1</v>
      </c>
      <c r="D66" s="30" t="str">
        <f t="shared" si="3"/>
        <v>Europe and Eurasia</v>
      </c>
      <c r="E66" s="30" t="str">
        <f t="shared" si="4"/>
        <v>Antalya, Turkey</v>
      </c>
      <c r="F66" s="31">
        <f t="shared" si="5"/>
        <v>3</v>
      </c>
      <c r="G66" s="31">
        <f t="shared" si="6"/>
        <v>3</v>
      </c>
      <c r="H66" s="31">
        <f t="shared" si="7"/>
        <v>2</v>
      </c>
      <c r="I66" s="31">
        <f t="shared" si="8"/>
        <v>3</v>
      </c>
      <c r="J66" s="31">
        <f t="shared" si="9"/>
        <v>3</v>
      </c>
      <c r="K66" s="31">
        <f t="shared" si="10"/>
        <v>4</v>
      </c>
      <c r="L66" s="31">
        <f t="shared" si="11"/>
        <v>3</v>
      </c>
      <c r="M66" s="31">
        <f t="shared" si="12"/>
        <v>2</v>
      </c>
      <c r="N66" s="31">
        <f t="shared" si="13"/>
        <v>2.9</v>
      </c>
      <c r="O66" s="26" t="s">
        <v>582</v>
      </c>
      <c r="P66" s="26" t="s">
        <v>108</v>
      </c>
      <c r="Q66" s="27">
        <v>41771</v>
      </c>
      <c r="R66" s="26" t="s">
        <v>155</v>
      </c>
      <c r="S66" s="26" t="s">
        <v>193</v>
      </c>
      <c r="T66" s="26" t="s">
        <v>194</v>
      </c>
      <c r="U66" s="26" t="s">
        <v>168</v>
      </c>
      <c r="V66" s="26" t="s">
        <v>15763</v>
      </c>
      <c r="W66" s="26" t="s">
        <v>553</v>
      </c>
      <c r="X66" s="26" t="s">
        <v>554</v>
      </c>
      <c r="Y66" s="26" t="s">
        <v>555</v>
      </c>
      <c r="Z66" s="26" t="s">
        <v>556</v>
      </c>
      <c r="AA66" s="24"/>
      <c r="AB66" s="26" t="s">
        <v>117</v>
      </c>
      <c r="AC66" s="28">
        <v>16000</v>
      </c>
      <c r="AD66" s="26" t="s">
        <v>557</v>
      </c>
      <c r="AE66" s="26" t="s">
        <v>558</v>
      </c>
      <c r="AF66" s="26" t="s">
        <v>120</v>
      </c>
      <c r="AG66" s="26" t="s">
        <v>194</v>
      </c>
      <c r="AH66" s="26" t="s">
        <v>158</v>
      </c>
      <c r="AI66" s="28">
        <v>16000</v>
      </c>
      <c r="AJ66" s="26" t="s">
        <v>583</v>
      </c>
      <c r="AK66" s="26" t="s">
        <v>560</v>
      </c>
      <c r="AL66" s="26" t="s">
        <v>573</v>
      </c>
      <c r="AM66" s="26" t="s">
        <v>584</v>
      </c>
      <c r="AN66" s="26" t="s">
        <v>585</v>
      </c>
      <c r="AO66" s="26" t="s">
        <v>586</v>
      </c>
      <c r="AP66" s="26" t="s">
        <v>587</v>
      </c>
      <c r="AQ66" s="24"/>
      <c r="AR66" s="24"/>
      <c r="AS66" s="24"/>
      <c r="AT66" s="24"/>
      <c r="AU66" s="24"/>
      <c r="AV66" s="24"/>
      <c r="AW66" s="28">
        <v>150000</v>
      </c>
      <c r="AX66" s="26">
        <v>35</v>
      </c>
      <c r="AY66" s="28">
        <v>100</v>
      </c>
      <c r="AZ66" s="28">
        <v>100</v>
      </c>
      <c r="BA66" s="26">
        <v>0</v>
      </c>
      <c r="BB66" s="26" t="s">
        <v>148</v>
      </c>
      <c r="BC66" s="26" t="s">
        <v>566</v>
      </c>
      <c r="BD66" s="24"/>
      <c r="BE66" s="24"/>
      <c r="BF66" s="24"/>
      <c r="BG66" s="24"/>
      <c r="BH66" s="26" t="s">
        <v>588</v>
      </c>
      <c r="BI66" s="26" t="s">
        <v>589</v>
      </c>
      <c r="BJ66" s="24"/>
      <c r="BK66" s="24"/>
      <c r="BL66" s="24"/>
      <c r="BM66" s="24"/>
      <c r="BN66" s="24"/>
      <c r="BO66" s="24"/>
      <c r="BP66" s="24"/>
      <c r="BQ66" s="24"/>
      <c r="BR66" s="26">
        <v>3</v>
      </c>
      <c r="BS66" s="26">
        <v>3</v>
      </c>
      <c r="BT66" s="26">
        <v>2</v>
      </c>
      <c r="BU66" s="26">
        <v>3</v>
      </c>
      <c r="BV66" s="26">
        <v>3</v>
      </c>
      <c r="BW66" s="26">
        <v>4</v>
      </c>
      <c r="BX66" s="26">
        <v>3</v>
      </c>
      <c r="BY66" s="26">
        <v>2</v>
      </c>
      <c r="BZ66" s="24"/>
      <c r="CA66" s="24"/>
      <c r="CB66" s="24"/>
      <c r="CC66" s="24"/>
      <c r="CD66" s="24"/>
      <c r="CE66" s="24"/>
      <c r="CF66" s="24"/>
      <c r="CG66" s="24"/>
      <c r="CH66" s="24"/>
      <c r="CI66" s="24"/>
      <c r="CJ66" s="24"/>
      <c r="CK66" s="24"/>
      <c r="CL66" s="24"/>
      <c r="CM66" s="24"/>
      <c r="CN66" s="24"/>
      <c r="CO66" s="24"/>
      <c r="CP66" s="24"/>
      <c r="CQ66" s="24"/>
      <c r="CR66" s="24"/>
      <c r="CS66" s="24"/>
      <c r="CT66" s="24"/>
      <c r="CU66" s="24"/>
      <c r="CV66" s="24"/>
      <c r="CW66" s="24"/>
      <c r="CX66" s="24"/>
      <c r="CY66" s="24"/>
      <c r="CZ66" s="24"/>
      <c r="DA66" s="24"/>
      <c r="DB66" s="24"/>
      <c r="DC66" s="24"/>
      <c r="DD66" s="24"/>
      <c r="DE66" s="24"/>
      <c r="DF66" s="26" t="s">
        <v>139</v>
      </c>
      <c r="DG66" s="26" t="s">
        <v>120</v>
      </c>
      <c r="DH66" s="26" t="s">
        <v>139</v>
      </c>
      <c r="DI66" s="26" t="s">
        <v>139</v>
      </c>
      <c r="DJ66" s="26" t="s">
        <v>120</v>
      </c>
      <c r="DK66" s="26" t="s">
        <v>139</v>
      </c>
      <c r="DL66" s="26" t="s">
        <v>139</v>
      </c>
      <c r="DM66" s="26" t="s">
        <v>139</v>
      </c>
      <c r="DN66" s="26" t="s">
        <v>139</v>
      </c>
      <c r="DO66" s="26" t="s">
        <v>139</v>
      </c>
    </row>
    <row r="67" spans="1:119" ht="20.100000000000001" customHeight="1" x14ac:dyDescent="0.25">
      <c r="A67" s="29" t="str">
        <f t="shared" ref="A67:A130" si="14">IFERROR(IF(C67=0,NA(),B67&amp;C67),"")</f>
        <v/>
      </c>
      <c r="B67" s="29" t="str">
        <f t="shared" ref="B67:B130" si="15">IFERROR(IF(AA67=0,Y67&amp;IF(Z67=0,""," ("&amp;Z67&amp;")"),AA67&amp;IF(Z67=0,""," ("&amp;Z67&amp;")")),"")</f>
        <v>Akili Dada</v>
      </c>
      <c r="C67" s="29">
        <f t="shared" ref="C67:C130" si="16">IFERROR(_xlfn.NUMBERVALUE(RIGHT(AH67,1)),"")</f>
        <v>0</v>
      </c>
      <c r="D67" s="30" t="str">
        <f t="shared" ref="D67:D130" si="17">IFERROR(IF(OR(V67="Sub-Saharan Africa",V67="Middle East &amp; North Africa"),"Africa and the Middle East",IF(V67="Europe &amp; Central Asia","Europe and Eurasia",IF(V67="East Asia &amp; Pacific","East and Southeast Asia",V67))),"")</f>
        <v>Africa and the Middle East</v>
      </c>
      <c r="E67" s="30" t="str">
        <f t="shared" ref="E67:E130" si="18">IFERROR(IF(X67=0,W67,X67&amp;", "&amp;W67),"")</f>
        <v>Nairobi, Kenya</v>
      </c>
      <c r="F67" s="31">
        <f t="shared" ref="F67:F130" si="19">IFERROR(IF(AND(BZ67+CA67+CB67+CC67&gt;=4,BZ67+CA67+CB67+CC67&lt;=6),1,IF(AND(BZ67+CA67+CB67+CC67&gt;=7,BZ67+CA67+CB67+CC67&lt;=10),2,IF(AND(BZ67+CA67+CB67+CC67&gt;=11,BZ67+CA67+CB67+CC67&lt;=14),3,IF(AND(BZ67+CA67+CB67+CC67&gt;=15,BZ67+CA67+CB67+CC67&lt;=18),4,IF(AND(BZ67+CA67+CB67+CC67&gt;=19,BZ67+CA67+CB67+CC67&lt;=20),5,BR67))))),"")</f>
        <v>0</v>
      </c>
      <c r="G67" s="31">
        <f t="shared" ref="G67:G130" si="20">IFERROR(IF(AND(CD67+CE67+CF67+CG67&gt;=4,CD67+CE67+CF67+CG67&lt;=6),1,IF(AND(CD67+CE67+CF67+CG67&gt;=7,CD67+CE67+CF67+CG67&lt;=10),2,IF(AND(CD67+CE67+CF67+CG67&gt;=11,CD67+CE67+CF67+CG67&lt;=14),3,IF(AND(CD67+CE67+CF67+CG67&gt;=15,CD67+CE67+CF67+CG67&lt;=18),4,IF(AND(CD67+CE67+CF67+CG67&gt;=19,CD67+CE67+CF67+CG67&lt;=20),5,BS67))))),"")</f>
        <v>0</v>
      </c>
      <c r="H67" s="31">
        <f t="shared" ref="H67:H130" si="21">IFERROR(IF(AND(CH67+CI67+CJ67+CK67&gt;=4,CH67+CI67+CJ67+CK67&lt;=6),1,IF(AND(CH67+CI67+CJ67+CK67&gt;=7,CH67+CI67+CJ67+CK67&lt;=10),2,IF(AND(CH67+CI67+CJ67+CK67&gt;=11,CH67+CI67+CJ67+CK67&lt;=14),3,IF(AND(CH67+CI67+CJ67+CK67&gt;=15,CH67+CI67+CJ67+CK67&lt;=18),4,IF(AND(CH67+CI67+CJ67+CK67&gt;=19,CH67+CI67+CJ67+CK67&lt;=20),5,BT67))))),"")</f>
        <v>0</v>
      </c>
      <c r="I67" s="31">
        <f t="shared" ref="I67:I130" si="22">IFERROR(IF(AND(CL67+CM67+CN67+CO67&gt;=4,CL67+CM67+CN67+CO67&lt;=6),1,IF(AND(CL67+CM67+CN67+CO67&gt;=7,CL67+CM67+CN67+CO67&lt;=10),2,IF(AND(CL67+CM67+CN67+CO67&gt;=11,CL67+CM67+CN67+CO67&lt;=14),3,IF(AND(CL67+CM67+CN67+CO67&gt;=15,CL67+CM67+CN67+CO67&lt;=18),4,IF(AND(CL67+CM67+CN67+CO67&gt;=19,CL67+CM67+CN67+CO67&lt;=20),5,BU67))))),"")</f>
        <v>0</v>
      </c>
      <c r="J67" s="31">
        <f t="shared" ref="J67:J130" si="23">IFERROR(IF(AND(CP67+CQ67+CR67+CS67&gt;=4,CP67+CQ67+CR67+CS67&lt;=6),1,IF(AND(CP67+CQ67+CR67+CS67&gt;=7,CP67+CQ67+CR67+CS67&lt;=10),2,IF(AND(CP67+CQ67+CR67+CS67&gt;=11,CP67+CQ67+CR67+CS67&lt;=14),3,IF(AND(CP67+CQ67+CR67+CS67&gt;=15,CP67+CQ67+CR67+CS67&lt;=18),4,IF(AND(CP67+CQ67+CR67+CS67&gt;=19,CP67+CQ67+CR67+CS67&lt;=20),5,BV67))))),"")</f>
        <v>0</v>
      </c>
      <c r="K67" s="31">
        <f t="shared" ref="K67:K130" si="24">IFERROR(IF(AND(CT67+CU67+CV67+CW67&gt;=4,CT67+CU67+CV67+CW67&lt;=6),1,IF(AND(CT67+CU67+CV67+CW67&gt;=7,CT67+CU67+CV67+CW67&lt;=10),2,IF(AND(CT67+CU67+CV67+CW67&gt;=11,CT67+CU67+CV67+CW67&lt;=14),3,IF(AND(CT67+CU67+CV67+CW67&gt;=15,CT67+CU67+CV67+CW67&lt;=18),4,IF(AND(CT67+CU67+CV67+CW67&gt;=19,CT67+CU67+CV67+CW67&lt;=20),5,BW67))))),"")</f>
        <v>0</v>
      </c>
      <c r="L67" s="31">
        <f t="shared" ref="L67:L130" si="25">IFERROR(IF(AND(CX67+CY67+CZ67+DA67&gt;=4,CX67+CY67+CZ67+DA67&lt;=6),1,IF(AND(CX67+CY67+CZ67+DA67&gt;=7,CX67+CY67+CZ67+DA67&lt;=10),2,IF(AND(CX67+CY67+CZ67+DA67&gt;=11,CX67+CY67+CZ67+DA67&lt;=14),3,IF(AND(CX67+CY67+CZ67+DA67&gt;=15,CX67+CY67+CZ67+DA67&lt;=18),4,IF(AND(CX67+CY67+CZ67+DA67&gt;=19,CX67+CY67+CZ67+DA67&lt;=20),5,BX67))))),"")</f>
        <v>0</v>
      </c>
      <c r="M67" s="31">
        <f t="shared" ref="M67:M130" si="26">IFERROR(IF(AND(DB67+DC67+DD67+DE67&gt;=4,DB67+DC67+DD67+DE67&lt;=6),1,IF(AND(DB67+DC67+DD67+DE67&gt;=7,DB67+DC67+DD67+DE67&lt;=10),2,IF(AND(DB67+DC67+DD67+DE67&gt;=11,DB67+DC67+DD67+DE67&lt;=14),3,IF(AND(DB67+DC67+DD67+DE67&gt;=15,DB67+DC67+DD67+DE67&lt;=18),4,IF(AND(DB67+DC67+DD67+DE67&gt;=19,DB67+DC67+DD67+DE67&lt;=20),5,BY67))))),"")</f>
        <v>0</v>
      </c>
      <c r="N67" s="31">
        <f t="shared" ref="N67:N130" si="27">IFERROR(ROUND(AVERAGE(F67:M67),1),"")</f>
        <v>0</v>
      </c>
      <c r="O67" s="26" t="s">
        <v>15764</v>
      </c>
      <c r="P67" s="26" t="s">
        <v>108</v>
      </c>
      <c r="Q67" s="27">
        <v>42514</v>
      </c>
      <c r="R67" s="24"/>
      <c r="S67" s="24"/>
      <c r="T67" s="26" t="s">
        <v>157</v>
      </c>
      <c r="U67" s="24"/>
      <c r="V67" s="26" t="s">
        <v>169</v>
      </c>
      <c r="W67" s="26" t="s">
        <v>591</v>
      </c>
      <c r="X67" s="26" t="s">
        <v>592</v>
      </c>
      <c r="Y67" s="26" t="s">
        <v>593</v>
      </c>
      <c r="Z67" s="24"/>
      <c r="AA67" s="24"/>
      <c r="AB67" s="26" t="s">
        <v>15736</v>
      </c>
      <c r="AC67" s="28">
        <v>2500</v>
      </c>
      <c r="AD67" s="26" t="s">
        <v>594</v>
      </c>
      <c r="AE67" s="26" t="s">
        <v>595</v>
      </c>
      <c r="AF67" s="26" t="s">
        <v>139</v>
      </c>
      <c r="AG67" s="26" t="s">
        <v>333</v>
      </c>
      <c r="AH67" s="24"/>
      <c r="AI67" s="28">
        <v>2500</v>
      </c>
      <c r="AJ67" s="24"/>
      <c r="AK67" s="24"/>
      <c r="AL67" s="24"/>
      <c r="AM67" s="24"/>
      <c r="AN67" s="24"/>
      <c r="AO67" s="24"/>
      <c r="AP67" s="24"/>
      <c r="AQ67" s="24"/>
      <c r="AR67" s="24"/>
      <c r="AS67" s="24"/>
      <c r="AT67" s="24"/>
      <c r="AU67" s="24"/>
      <c r="AV67" s="24"/>
      <c r="AW67" s="24"/>
      <c r="AX67" s="24"/>
      <c r="AY67" s="24"/>
      <c r="AZ67" s="24"/>
      <c r="BA67" s="24"/>
      <c r="BB67" s="24"/>
      <c r="BC67" s="26" t="s">
        <v>602</v>
      </c>
      <c r="BD67" s="24"/>
      <c r="BE67" s="24"/>
      <c r="BF67" s="24"/>
      <c r="BG67" s="24"/>
      <c r="BH67" s="24"/>
      <c r="BI67" s="24"/>
      <c r="BJ67" s="24"/>
      <c r="BK67" s="24"/>
      <c r="BL67" s="24"/>
      <c r="BM67" s="24"/>
      <c r="BN67" s="24"/>
      <c r="BO67" s="24"/>
      <c r="BP67" s="24"/>
      <c r="BQ67" s="24"/>
      <c r="BR67" s="24"/>
      <c r="BS67" s="24"/>
      <c r="BT67" s="24"/>
      <c r="BU67" s="24"/>
      <c r="BV67" s="24"/>
      <c r="BW67" s="24"/>
      <c r="BX67" s="24"/>
      <c r="BY67" s="24"/>
      <c r="BZ67" s="24"/>
      <c r="CA67" s="24"/>
      <c r="CB67" s="24"/>
      <c r="CC67" s="24"/>
      <c r="CD67" s="24"/>
      <c r="CE67" s="24"/>
      <c r="CF67" s="24"/>
      <c r="CG67" s="24"/>
      <c r="CH67" s="24"/>
      <c r="CI67" s="24"/>
      <c r="CJ67" s="24"/>
      <c r="CK67" s="24"/>
      <c r="CL67" s="24"/>
      <c r="CM67" s="24"/>
      <c r="CN67" s="24"/>
      <c r="CO67" s="24"/>
      <c r="CP67" s="24"/>
      <c r="CQ67" s="24"/>
      <c r="CR67" s="24"/>
      <c r="CS67" s="24"/>
      <c r="CT67" s="24"/>
      <c r="CU67" s="24"/>
      <c r="CV67" s="24"/>
      <c r="CW67" s="24"/>
      <c r="CX67" s="24"/>
      <c r="CY67" s="24"/>
      <c r="CZ67" s="24"/>
      <c r="DA67" s="24"/>
      <c r="DB67" s="24"/>
      <c r="DC67" s="24"/>
      <c r="DD67" s="24"/>
      <c r="DE67" s="24"/>
      <c r="DF67" s="26" t="s">
        <v>139</v>
      </c>
      <c r="DG67" s="26" t="s">
        <v>139</v>
      </c>
      <c r="DH67" s="26" t="s">
        <v>139</v>
      </c>
      <c r="DI67" s="26" t="s">
        <v>139</v>
      </c>
      <c r="DJ67" s="26" t="s">
        <v>139</v>
      </c>
      <c r="DK67" s="26" t="s">
        <v>139</v>
      </c>
      <c r="DL67" s="26" t="s">
        <v>139</v>
      </c>
      <c r="DM67" s="26" t="s">
        <v>139</v>
      </c>
      <c r="DN67" s="26" t="s">
        <v>139</v>
      </c>
      <c r="DO67" s="26" t="s">
        <v>139</v>
      </c>
    </row>
    <row r="68" spans="1:119" ht="20.100000000000001" customHeight="1" x14ac:dyDescent="0.25">
      <c r="A68" s="29" t="str">
        <f t="shared" si="14"/>
        <v>Akili Dada5</v>
      </c>
      <c r="B68" s="29" t="str">
        <f t="shared" si="15"/>
        <v>Akili Dada</v>
      </c>
      <c r="C68" s="29">
        <f t="shared" si="16"/>
        <v>5</v>
      </c>
      <c r="D68" s="30" t="str">
        <f t="shared" si="17"/>
        <v>Africa and the Middle East</v>
      </c>
      <c r="E68" s="30" t="str">
        <f t="shared" si="18"/>
        <v>Nairobi, Kenya</v>
      </c>
      <c r="F68" s="31">
        <f t="shared" si="19"/>
        <v>3</v>
      </c>
      <c r="G68" s="31">
        <f t="shared" si="20"/>
        <v>4</v>
      </c>
      <c r="H68" s="31">
        <f t="shared" si="21"/>
        <v>4</v>
      </c>
      <c r="I68" s="31">
        <f t="shared" si="22"/>
        <v>4</v>
      </c>
      <c r="J68" s="31">
        <f t="shared" si="23"/>
        <v>4</v>
      </c>
      <c r="K68" s="31">
        <f t="shared" si="24"/>
        <v>4</v>
      </c>
      <c r="L68" s="31">
        <f t="shared" si="25"/>
        <v>4</v>
      </c>
      <c r="M68" s="31">
        <f t="shared" si="26"/>
        <v>3</v>
      </c>
      <c r="N68" s="31">
        <f t="shared" si="27"/>
        <v>3.8</v>
      </c>
      <c r="O68" s="26" t="s">
        <v>590</v>
      </c>
      <c r="P68" s="26" t="s">
        <v>108</v>
      </c>
      <c r="Q68" s="27">
        <v>42305</v>
      </c>
      <c r="R68" s="26" t="s">
        <v>305</v>
      </c>
      <c r="S68" s="26" t="s">
        <v>156</v>
      </c>
      <c r="T68" s="26" t="s">
        <v>157</v>
      </c>
      <c r="U68" s="26" t="s">
        <v>112</v>
      </c>
      <c r="V68" s="26" t="s">
        <v>169</v>
      </c>
      <c r="W68" s="26" t="s">
        <v>591</v>
      </c>
      <c r="X68" s="26" t="s">
        <v>592</v>
      </c>
      <c r="Y68" s="26" t="s">
        <v>593</v>
      </c>
      <c r="Z68" s="24"/>
      <c r="AA68" s="24"/>
      <c r="AB68" s="26" t="s">
        <v>117</v>
      </c>
      <c r="AC68" s="28">
        <v>20000</v>
      </c>
      <c r="AD68" s="26" t="s">
        <v>594</v>
      </c>
      <c r="AE68" s="26" t="s">
        <v>595</v>
      </c>
      <c r="AF68" s="26" t="s">
        <v>139</v>
      </c>
      <c r="AG68" s="26" t="s">
        <v>333</v>
      </c>
      <c r="AH68" s="26" t="s">
        <v>176</v>
      </c>
      <c r="AI68" s="28">
        <v>20000</v>
      </c>
      <c r="AJ68" s="26" t="s">
        <v>596</v>
      </c>
      <c r="AK68" s="26" t="s">
        <v>597</v>
      </c>
      <c r="AL68" s="26" t="s">
        <v>598</v>
      </c>
      <c r="AM68" s="24"/>
      <c r="AN68" s="24"/>
      <c r="AO68" s="24"/>
      <c r="AP68" s="24"/>
      <c r="AQ68" s="24"/>
      <c r="AR68" s="26" t="s">
        <v>599</v>
      </c>
      <c r="AS68" s="26" t="s">
        <v>600</v>
      </c>
      <c r="AT68" s="24"/>
      <c r="AU68" s="26" t="s">
        <v>601</v>
      </c>
      <c r="AV68" s="24"/>
      <c r="AW68" s="28">
        <v>520129</v>
      </c>
      <c r="AX68" s="26">
        <v>1714</v>
      </c>
      <c r="AY68" s="28">
        <v>100</v>
      </c>
      <c r="AZ68" s="28">
        <v>100</v>
      </c>
      <c r="BA68" s="26">
        <v>0</v>
      </c>
      <c r="BB68" s="26" t="s">
        <v>148</v>
      </c>
      <c r="BC68" s="26" t="s">
        <v>602</v>
      </c>
      <c r="BD68" s="26" t="s">
        <v>125</v>
      </c>
      <c r="BE68" s="24"/>
      <c r="BF68" s="26" t="s">
        <v>603</v>
      </c>
      <c r="BG68" s="26" t="s">
        <v>367</v>
      </c>
      <c r="BH68" s="26" t="s">
        <v>604</v>
      </c>
      <c r="BI68" s="26" t="s">
        <v>191</v>
      </c>
      <c r="BJ68" s="26" t="s">
        <v>605</v>
      </c>
      <c r="BK68" s="26" t="s">
        <v>191</v>
      </c>
      <c r="BL68" s="26" t="s">
        <v>606</v>
      </c>
      <c r="BM68" s="26" t="s">
        <v>191</v>
      </c>
      <c r="BN68" s="26" t="s">
        <v>607</v>
      </c>
      <c r="BO68" s="26" t="s">
        <v>191</v>
      </c>
      <c r="BP68" s="24"/>
      <c r="BQ68" s="24"/>
      <c r="BR68" s="26">
        <v>3</v>
      </c>
      <c r="BS68" s="26">
        <v>4</v>
      </c>
      <c r="BT68" s="26">
        <v>4</v>
      </c>
      <c r="BU68" s="26">
        <v>4</v>
      </c>
      <c r="BV68" s="26">
        <v>4</v>
      </c>
      <c r="BW68" s="26">
        <v>4</v>
      </c>
      <c r="BX68" s="26">
        <v>4</v>
      </c>
      <c r="BY68" s="26">
        <v>3</v>
      </c>
      <c r="BZ68" s="24"/>
      <c r="CA68" s="24"/>
      <c r="CB68" s="24"/>
      <c r="CC68" s="24"/>
      <c r="CD68" s="24"/>
      <c r="CE68" s="24"/>
      <c r="CF68" s="24"/>
      <c r="CG68" s="24"/>
      <c r="CH68" s="24"/>
      <c r="CI68" s="24"/>
      <c r="CJ68" s="24"/>
      <c r="CK68" s="24"/>
      <c r="CL68" s="24"/>
      <c r="CM68" s="24"/>
      <c r="CN68" s="24"/>
      <c r="CO68" s="24"/>
      <c r="CP68" s="24"/>
      <c r="CQ68" s="24"/>
      <c r="CR68" s="24"/>
      <c r="CS68" s="24"/>
      <c r="CT68" s="24"/>
      <c r="CU68" s="24"/>
      <c r="CV68" s="24"/>
      <c r="CW68" s="24"/>
      <c r="CX68" s="24"/>
      <c r="CY68" s="24"/>
      <c r="CZ68" s="24"/>
      <c r="DA68" s="24"/>
      <c r="DB68" s="24"/>
      <c r="DC68" s="24"/>
      <c r="DD68" s="24"/>
      <c r="DE68" s="24"/>
      <c r="DF68" s="26" t="s">
        <v>139</v>
      </c>
      <c r="DG68" s="26" t="s">
        <v>120</v>
      </c>
      <c r="DH68" s="26" t="s">
        <v>139</v>
      </c>
      <c r="DI68" s="26" t="s">
        <v>139</v>
      </c>
      <c r="DJ68" s="26" t="s">
        <v>139</v>
      </c>
      <c r="DK68" s="26" t="s">
        <v>139</v>
      </c>
      <c r="DL68" s="26" t="s">
        <v>139</v>
      </c>
      <c r="DM68" s="26" t="s">
        <v>139</v>
      </c>
      <c r="DN68" s="26" t="s">
        <v>139</v>
      </c>
      <c r="DO68" s="26" t="s">
        <v>139</v>
      </c>
    </row>
    <row r="69" spans="1:119" ht="20.100000000000001" customHeight="1" x14ac:dyDescent="0.25">
      <c r="A69" s="29" t="str">
        <f t="shared" si="14"/>
        <v>Akili Dada4</v>
      </c>
      <c r="B69" s="29" t="str">
        <f t="shared" si="15"/>
        <v>Akili Dada</v>
      </c>
      <c r="C69" s="29">
        <f t="shared" si="16"/>
        <v>4</v>
      </c>
      <c r="D69" s="30" t="str">
        <f t="shared" si="17"/>
        <v>Africa and the Middle East</v>
      </c>
      <c r="E69" s="30" t="str">
        <f t="shared" si="18"/>
        <v>Nairobi, Kenya</v>
      </c>
      <c r="F69" s="31">
        <f t="shared" si="19"/>
        <v>4</v>
      </c>
      <c r="G69" s="31">
        <f t="shared" si="20"/>
        <v>3</v>
      </c>
      <c r="H69" s="31">
        <f t="shared" si="21"/>
        <v>4</v>
      </c>
      <c r="I69" s="31">
        <f t="shared" si="22"/>
        <v>5</v>
      </c>
      <c r="J69" s="31">
        <f t="shared" si="23"/>
        <v>5</v>
      </c>
      <c r="K69" s="31">
        <f t="shared" si="24"/>
        <v>5</v>
      </c>
      <c r="L69" s="31">
        <f t="shared" si="25"/>
        <v>4</v>
      </c>
      <c r="M69" s="31">
        <f t="shared" si="26"/>
        <v>4</v>
      </c>
      <c r="N69" s="31">
        <f t="shared" si="27"/>
        <v>4.3</v>
      </c>
      <c r="O69" s="26" t="s">
        <v>608</v>
      </c>
      <c r="P69" s="26" t="s">
        <v>108</v>
      </c>
      <c r="Q69" s="27">
        <v>41946</v>
      </c>
      <c r="R69" s="26" t="s">
        <v>166</v>
      </c>
      <c r="S69" s="26" t="s">
        <v>609</v>
      </c>
      <c r="T69" s="26" t="s">
        <v>278</v>
      </c>
      <c r="U69" s="26" t="s">
        <v>112</v>
      </c>
      <c r="V69" s="26" t="s">
        <v>169</v>
      </c>
      <c r="W69" s="26" t="s">
        <v>591</v>
      </c>
      <c r="X69" s="26" t="s">
        <v>592</v>
      </c>
      <c r="Y69" s="26" t="s">
        <v>593</v>
      </c>
      <c r="Z69" s="24"/>
      <c r="AA69" s="24"/>
      <c r="AB69" s="26" t="s">
        <v>117</v>
      </c>
      <c r="AC69" s="28">
        <v>17000</v>
      </c>
      <c r="AD69" s="26" t="s">
        <v>594</v>
      </c>
      <c r="AE69" s="26" t="s">
        <v>595</v>
      </c>
      <c r="AF69" s="26" t="s">
        <v>139</v>
      </c>
      <c r="AG69" s="26" t="s">
        <v>333</v>
      </c>
      <c r="AH69" s="26" t="s">
        <v>185</v>
      </c>
      <c r="AI69" s="28">
        <v>17000</v>
      </c>
      <c r="AJ69" s="26" t="s">
        <v>610</v>
      </c>
      <c r="AK69" s="26" t="s">
        <v>597</v>
      </c>
      <c r="AL69" s="26" t="s">
        <v>598</v>
      </c>
      <c r="AM69" s="24"/>
      <c r="AN69" s="24"/>
      <c r="AO69" s="24"/>
      <c r="AP69" s="24"/>
      <c r="AQ69" s="26" t="s">
        <v>611</v>
      </c>
      <c r="AR69" s="24"/>
      <c r="AS69" s="26" t="s">
        <v>612</v>
      </c>
      <c r="AT69" s="26" t="s">
        <v>613</v>
      </c>
      <c r="AU69" s="26" t="s">
        <v>614</v>
      </c>
      <c r="AV69" s="24"/>
      <c r="AW69" s="28">
        <v>820000</v>
      </c>
      <c r="AX69" s="26">
        <v>532</v>
      </c>
      <c r="AY69" s="28">
        <v>100</v>
      </c>
      <c r="AZ69" s="28">
        <v>100</v>
      </c>
      <c r="BA69" s="26">
        <v>0</v>
      </c>
      <c r="BB69" s="26" t="s">
        <v>148</v>
      </c>
      <c r="BC69" s="26" t="s">
        <v>602</v>
      </c>
      <c r="BD69" s="26" t="s">
        <v>125</v>
      </c>
      <c r="BE69" s="24"/>
      <c r="BF69" s="26" t="s">
        <v>615</v>
      </c>
      <c r="BG69" s="26" t="s">
        <v>616</v>
      </c>
      <c r="BH69" s="26" t="s">
        <v>617</v>
      </c>
      <c r="BI69" s="26" t="s">
        <v>618</v>
      </c>
      <c r="BJ69" s="26" t="s">
        <v>604</v>
      </c>
      <c r="BK69" s="26" t="s">
        <v>616</v>
      </c>
      <c r="BL69" s="26" t="s">
        <v>619</v>
      </c>
      <c r="BM69" s="26" t="s">
        <v>618</v>
      </c>
      <c r="BN69" s="26" t="s">
        <v>620</v>
      </c>
      <c r="BO69" s="26" t="s">
        <v>616</v>
      </c>
      <c r="BP69" s="24"/>
      <c r="BQ69" s="24"/>
      <c r="BR69" s="26">
        <v>4</v>
      </c>
      <c r="BS69" s="26">
        <v>3</v>
      </c>
      <c r="BT69" s="26">
        <v>4</v>
      </c>
      <c r="BU69" s="26">
        <v>5</v>
      </c>
      <c r="BV69" s="26">
        <v>5</v>
      </c>
      <c r="BW69" s="26">
        <v>5</v>
      </c>
      <c r="BX69" s="26">
        <v>4</v>
      </c>
      <c r="BY69" s="26">
        <v>4</v>
      </c>
      <c r="BZ69" s="24"/>
      <c r="CA69" s="24"/>
      <c r="CB69" s="24"/>
      <c r="CC69" s="24"/>
      <c r="CD69" s="24"/>
      <c r="CE69" s="24"/>
      <c r="CF69" s="24"/>
      <c r="CG69" s="24"/>
      <c r="CH69" s="24"/>
      <c r="CI69" s="24"/>
      <c r="CJ69" s="24"/>
      <c r="CK69" s="24"/>
      <c r="CL69" s="24"/>
      <c r="CM69" s="24"/>
      <c r="CN69" s="24"/>
      <c r="CO69" s="24"/>
      <c r="CP69" s="24"/>
      <c r="CQ69" s="24"/>
      <c r="CR69" s="24"/>
      <c r="CS69" s="24"/>
      <c r="CT69" s="24"/>
      <c r="CU69" s="24"/>
      <c r="CV69" s="24"/>
      <c r="CW69" s="24"/>
      <c r="CX69" s="24"/>
      <c r="CY69" s="24"/>
      <c r="CZ69" s="24"/>
      <c r="DA69" s="24"/>
      <c r="DB69" s="24"/>
      <c r="DC69" s="24"/>
      <c r="DD69" s="24"/>
      <c r="DE69" s="24"/>
      <c r="DF69" s="26" t="s">
        <v>139</v>
      </c>
      <c r="DG69" s="26" t="s">
        <v>120</v>
      </c>
      <c r="DH69" s="26" t="s">
        <v>139</v>
      </c>
      <c r="DI69" s="26" t="s">
        <v>139</v>
      </c>
      <c r="DJ69" s="26" t="s">
        <v>139</v>
      </c>
      <c r="DK69" s="26" t="s">
        <v>139</v>
      </c>
      <c r="DL69" s="26" t="s">
        <v>139</v>
      </c>
      <c r="DM69" s="26" t="s">
        <v>139</v>
      </c>
      <c r="DN69" s="26" t="s">
        <v>139</v>
      </c>
      <c r="DO69" s="26" t="s">
        <v>139</v>
      </c>
    </row>
    <row r="70" spans="1:119" ht="20.100000000000001" customHeight="1" x14ac:dyDescent="0.25">
      <c r="A70" s="29" t="str">
        <f t="shared" si="14"/>
        <v>Akili Dada3</v>
      </c>
      <c r="B70" s="29" t="str">
        <f t="shared" si="15"/>
        <v>Akili Dada</v>
      </c>
      <c r="C70" s="29">
        <f t="shared" si="16"/>
        <v>3</v>
      </c>
      <c r="D70" s="30" t="str">
        <f t="shared" si="17"/>
        <v>Africa and the Middle East</v>
      </c>
      <c r="E70" s="30" t="str">
        <f t="shared" si="18"/>
        <v>Nairobi, Kenya</v>
      </c>
      <c r="F70" s="31">
        <f t="shared" si="19"/>
        <v>4</v>
      </c>
      <c r="G70" s="31">
        <f t="shared" si="20"/>
        <v>3</v>
      </c>
      <c r="H70" s="31">
        <f t="shared" si="21"/>
        <v>3</v>
      </c>
      <c r="I70" s="31">
        <f t="shared" si="22"/>
        <v>5</v>
      </c>
      <c r="J70" s="31">
        <f t="shared" si="23"/>
        <v>5</v>
      </c>
      <c r="K70" s="31">
        <f t="shared" si="24"/>
        <v>5</v>
      </c>
      <c r="L70" s="31">
        <f t="shared" si="25"/>
        <v>4</v>
      </c>
      <c r="M70" s="31">
        <f t="shared" si="26"/>
        <v>4</v>
      </c>
      <c r="N70" s="31">
        <f t="shared" si="27"/>
        <v>4.0999999999999996</v>
      </c>
      <c r="O70" s="26" t="s">
        <v>621</v>
      </c>
      <c r="P70" s="26" t="s">
        <v>108</v>
      </c>
      <c r="Q70" s="27">
        <v>41568</v>
      </c>
      <c r="R70" s="26" t="s">
        <v>166</v>
      </c>
      <c r="S70" s="26" t="s">
        <v>622</v>
      </c>
      <c r="T70" s="26" t="s">
        <v>194</v>
      </c>
      <c r="U70" s="26" t="s">
        <v>112</v>
      </c>
      <c r="V70" s="26" t="s">
        <v>169</v>
      </c>
      <c r="W70" s="26" t="s">
        <v>591</v>
      </c>
      <c r="X70" s="26" t="s">
        <v>592</v>
      </c>
      <c r="Y70" s="26" t="s">
        <v>593</v>
      </c>
      <c r="Z70" s="24"/>
      <c r="AA70" s="24"/>
      <c r="AB70" s="26" t="s">
        <v>117</v>
      </c>
      <c r="AC70" s="28">
        <v>17000</v>
      </c>
      <c r="AD70" s="26" t="s">
        <v>594</v>
      </c>
      <c r="AE70" s="26" t="s">
        <v>595</v>
      </c>
      <c r="AF70" s="26" t="s">
        <v>139</v>
      </c>
      <c r="AG70" s="26" t="s">
        <v>333</v>
      </c>
      <c r="AH70" s="26" t="s">
        <v>121</v>
      </c>
      <c r="AI70" s="28">
        <v>17000</v>
      </c>
      <c r="AJ70" s="26" t="s">
        <v>623</v>
      </c>
      <c r="AK70" s="26" t="s">
        <v>624</v>
      </c>
      <c r="AL70" s="26" t="s">
        <v>598</v>
      </c>
      <c r="AM70" s="24"/>
      <c r="AN70" s="24"/>
      <c r="AO70" s="24"/>
      <c r="AP70" s="24"/>
      <c r="AQ70" s="26" t="s">
        <v>625</v>
      </c>
      <c r="AR70" s="24"/>
      <c r="AS70" s="24"/>
      <c r="AT70" s="24"/>
      <c r="AU70" s="24"/>
      <c r="AV70" s="24"/>
      <c r="AW70" s="28">
        <v>748283</v>
      </c>
      <c r="AX70" s="26">
        <v>300</v>
      </c>
      <c r="AY70" s="28">
        <v>100</v>
      </c>
      <c r="AZ70" s="28">
        <v>100</v>
      </c>
      <c r="BA70" s="26">
        <v>0</v>
      </c>
      <c r="BB70" s="26" t="s">
        <v>148</v>
      </c>
      <c r="BC70" s="26" t="s">
        <v>602</v>
      </c>
      <c r="BD70" s="26" t="s">
        <v>125</v>
      </c>
      <c r="BE70" s="24"/>
      <c r="BF70" s="26" t="s">
        <v>604</v>
      </c>
      <c r="BG70" s="26" t="s">
        <v>191</v>
      </c>
      <c r="BH70" s="26" t="s">
        <v>606</v>
      </c>
      <c r="BI70" s="26" t="s">
        <v>191</v>
      </c>
      <c r="BJ70" s="26" t="s">
        <v>626</v>
      </c>
      <c r="BK70" s="26" t="s">
        <v>627</v>
      </c>
      <c r="BL70" s="26" t="s">
        <v>607</v>
      </c>
      <c r="BM70" s="26" t="s">
        <v>191</v>
      </c>
      <c r="BN70" s="26" t="s">
        <v>620</v>
      </c>
      <c r="BO70" s="26" t="s">
        <v>191</v>
      </c>
      <c r="BP70" s="24"/>
      <c r="BQ70" s="24"/>
      <c r="BR70" s="26">
        <v>4</v>
      </c>
      <c r="BS70" s="26">
        <v>3</v>
      </c>
      <c r="BT70" s="26">
        <v>3</v>
      </c>
      <c r="BU70" s="26">
        <v>5</v>
      </c>
      <c r="BV70" s="26">
        <v>5</v>
      </c>
      <c r="BW70" s="26">
        <v>5</v>
      </c>
      <c r="BX70" s="26">
        <v>4</v>
      </c>
      <c r="BY70" s="26">
        <v>4</v>
      </c>
      <c r="BZ70" s="24"/>
      <c r="CA70" s="24"/>
      <c r="CB70" s="24"/>
      <c r="CC70" s="24"/>
      <c r="CD70" s="24"/>
      <c r="CE70" s="24"/>
      <c r="CF70" s="24"/>
      <c r="CG70" s="24"/>
      <c r="CH70" s="24"/>
      <c r="CI70" s="24"/>
      <c r="CJ70" s="24"/>
      <c r="CK70" s="24"/>
      <c r="CL70" s="24"/>
      <c r="CM70" s="24"/>
      <c r="CN70" s="24"/>
      <c r="CO70" s="24"/>
      <c r="CP70" s="24"/>
      <c r="CQ70" s="24"/>
      <c r="CR70" s="24"/>
      <c r="CS70" s="24"/>
      <c r="CT70" s="24"/>
      <c r="CU70" s="24"/>
      <c r="CV70" s="24"/>
      <c r="CW70" s="24"/>
      <c r="CX70" s="24"/>
      <c r="CY70" s="24"/>
      <c r="CZ70" s="24"/>
      <c r="DA70" s="24"/>
      <c r="DB70" s="24"/>
      <c r="DC70" s="24"/>
      <c r="DD70" s="24"/>
      <c r="DE70" s="24"/>
      <c r="DF70" s="26" t="s">
        <v>139</v>
      </c>
      <c r="DG70" s="26" t="s">
        <v>120</v>
      </c>
      <c r="DH70" s="26" t="s">
        <v>139</v>
      </c>
      <c r="DI70" s="26" t="s">
        <v>139</v>
      </c>
      <c r="DJ70" s="26" t="s">
        <v>139</v>
      </c>
      <c r="DK70" s="26" t="s">
        <v>139</v>
      </c>
      <c r="DL70" s="26" t="s">
        <v>139</v>
      </c>
      <c r="DM70" s="26" t="s">
        <v>139</v>
      </c>
      <c r="DN70" s="26" t="s">
        <v>139</v>
      </c>
      <c r="DO70" s="26" t="s">
        <v>139</v>
      </c>
    </row>
    <row r="71" spans="1:119" ht="20.100000000000001" customHeight="1" x14ac:dyDescent="0.25">
      <c r="A71" s="29" t="str">
        <f t="shared" si="14"/>
        <v>Akili Dada2</v>
      </c>
      <c r="B71" s="29" t="str">
        <f t="shared" si="15"/>
        <v>Akili Dada</v>
      </c>
      <c r="C71" s="29">
        <f t="shared" si="16"/>
        <v>2</v>
      </c>
      <c r="D71" s="30" t="str">
        <f t="shared" si="17"/>
        <v>Africa and the Middle East</v>
      </c>
      <c r="E71" s="30" t="str">
        <f t="shared" si="18"/>
        <v>Nairobi, Kenya</v>
      </c>
      <c r="F71" s="31">
        <f t="shared" si="19"/>
        <v>4</v>
      </c>
      <c r="G71" s="31">
        <f t="shared" si="20"/>
        <v>4</v>
      </c>
      <c r="H71" s="31">
        <f t="shared" si="21"/>
        <v>2</v>
      </c>
      <c r="I71" s="31">
        <f t="shared" si="22"/>
        <v>4</v>
      </c>
      <c r="J71" s="31">
        <f t="shared" si="23"/>
        <v>3</v>
      </c>
      <c r="K71" s="31">
        <f t="shared" si="24"/>
        <v>3</v>
      </c>
      <c r="L71" s="31">
        <f t="shared" si="25"/>
        <v>4</v>
      </c>
      <c r="M71" s="31">
        <f t="shared" si="26"/>
        <v>2</v>
      </c>
      <c r="N71" s="31">
        <f t="shared" si="27"/>
        <v>3.3</v>
      </c>
      <c r="O71" s="26" t="s">
        <v>628</v>
      </c>
      <c r="P71" s="26" t="s">
        <v>108</v>
      </c>
      <c r="Q71" s="27">
        <v>41204</v>
      </c>
      <c r="R71" s="26" t="s">
        <v>109</v>
      </c>
      <c r="S71" s="26" t="s">
        <v>306</v>
      </c>
      <c r="T71" s="26" t="s">
        <v>207</v>
      </c>
      <c r="U71" s="26" t="s">
        <v>112</v>
      </c>
      <c r="V71" s="26" t="s">
        <v>169</v>
      </c>
      <c r="W71" s="26" t="s">
        <v>591</v>
      </c>
      <c r="X71" s="26" t="s">
        <v>592</v>
      </c>
      <c r="Y71" s="26" t="s">
        <v>593</v>
      </c>
      <c r="Z71" s="24"/>
      <c r="AA71" s="24"/>
      <c r="AB71" s="26" t="s">
        <v>117</v>
      </c>
      <c r="AC71" s="28">
        <v>15000</v>
      </c>
      <c r="AD71" s="26" t="s">
        <v>594</v>
      </c>
      <c r="AE71" s="26" t="s">
        <v>595</v>
      </c>
      <c r="AF71" s="26" t="s">
        <v>139</v>
      </c>
      <c r="AG71" s="26" t="s">
        <v>333</v>
      </c>
      <c r="AH71" s="26" t="s">
        <v>143</v>
      </c>
      <c r="AI71" s="28">
        <v>15000</v>
      </c>
      <c r="AJ71" s="26" t="s">
        <v>629</v>
      </c>
      <c r="AK71" s="26" t="s">
        <v>597</v>
      </c>
      <c r="AL71" s="26" t="s">
        <v>598</v>
      </c>
      <c r="AM71" s="24"/>
      <c r="AN71" s="24"/>
      <c r="AO71" s="24"/>
      <c r="AP71" s="24"/>
      <c r="AQ71" s="24"/>
      <c r="AR71" s="24"/>
      <c r="AS71" s="24"/>
      <c r="AT71" s="24"/>
      <c r="AU71" s="24"/>
      <c r="AV71" s="24"/>
      <c r="AW71" s="28">
        <v>423000</v>
      </c>
      <c r="AX71" s="26">
        <v>167</v>
      </c>
      <c r="AY71" s="28">
        <v>100</v>
      </c>
      <c r="AZ71" s="28">
        <v>100</v>
      </c>
      <c r="BA71" s="26">
        <v>0</v>
      </c>
      <c r="BB71" s="26" t="s">
        <v>148</v>
      </c>
      <c r="BC71" s="26" t="s">
        <v>602</v>
      </c>
      <c r="BD71" s="26" t="s">
        <v>378</v>
      </c>
      <c r="BE71" s="26" t="s">
        <v>630</v>
      </c>
      <c r="BF71" s="26" t="s">
        <v>631</v>
      </c>
      <c r="BG71" s="26" t="s">
        <v>261</v>
      </c>
      <c r="BH71" s="26" t="s">
        <v>604</v>
      </c>
      <c r="BI71" s="26" t="s">
        <v>591</v>
      </c>
      <c r="BJ71" s="26" t="s">
        <v>607</v>
      </c>
      <c r="BK71" s="26" t="s">
        <v>261</v>
      </c>
      <c r="BL71" s="26" t="s">
        <v>632</v>
      </c>
      <c r="BM71" s="26" t="s">
        <v>261</v>
      </c>
      <c r="BN71" s="26" t="s">
        <v>617</v>
      </c>
      <c r="BO71" s="26" t="s">
        <v>261</v>
      </c>
      <c r="BP71" s="24"/>
      <c r="BQ71" s="24"/>
      <c r="BR71" s="26">
        <v>4</v>
      </c>
      <c r="BS71" s="26">
        <v>4</v>
      </c>
      <c r="BT71" s="26">
        <v>2</v>
      </c>
      <c r="BU71" s="26">
        <v>4</v>
      </c>
      <c r="BV71" s="26">
        <v>3</v>
      </c>
      <c r="BW71" s="26">
        <v>3</v>
      </c>
      <c r="BX71" s="26">
        <v>4</v>
      </c>
      <c r="BY71" s="26">
        <v>2</v>
      </c>
      <c r="BZ71" s="24"/>
      <c r="CA71" s="24"/>
      <c r="CB71" s="24"/>
      <c r="CC71" s="24"/>
      <c r="CD71" s="24"/>
      <c r="CE71" s="24"/>
      <c r="CF71" s="24"/>
      <c r="CG71" s="24"/>
      <c r="CH71" s="24"/>
      <c r="CI71" s="24"/>
      <c r="CJ71" s="24"/>
      <c r="CK71" s="24"/>
      <c r="CL71" s="24"/>
      <c r="CM71" s="24"/>
      <c r="CN71" s="24"/>
      <c r="CO71" s="24"/>
      <c r="CP71" s="24"/>
      <c r="CQ71" s="24"/>
      <c r="CR71" s="24"/>
      <c r="CS71" s="24"/>
      <c r="CT71" s="24"/>
      <c r="CU71" s="24"/>
      <c r="CV71" s="24"/>
      <c r="CW71" s="24"/>
      <c r="CX71" s="24"/>
      <c r="CY71" s="24"/>
      <c r="CZ71" s="24"/>
      <c r="DA71" s="24"/>
      <c r="DB71" s="24"/>
      <c r="DC71" s="24"/>
      <c r="DD71" s="24"/>
      <c r="DE71" s="24"/>
      <c r="DF71" s="26" t="s">
        <v>139</v>
      </c>
      <c r="DG71" s="26" t="s">
        <v>120</v>
      </c>
      <c r="DH71" s="26" t="s">
        <v>139</v>
      </c>
      <c r="DI71" s="26" t="s">
        <v>139</v>
      </c>
      <c r="DJ71" s="26" t="s">
        <v>139</v>
      </c>
      <c r="DK71" s="26" t="s">
        <v>139</v>
      </c>
      <c r="DL71" s="26" t="s">
        <v>139</v>
      </c>
      <c r="DM71" s="26" t="s">
        <v>139</v>
      </c>
      <c r="DN71" s="26" t="s">
        <v>139</v>
      </c>
      <c r="DO71" s="26" t="s">
        <v>139</v>
      </c>
    </row>
    <row r="72" spans="1:119" ht="20.100000000000001" customHeight="1" x14ac:dyDescent="0.25">
      <c r="A72" s="29" t="str">
        <f t="shared" si="14"/>
        <v/>
      </c>
      <c r="B72" s="29" t="str">
        <f t="shared" si="15"/>
        <v>Akili Dada</v>
      </c>
      <c r="C72" s="29">
        <f t="shared" si="16"/>
        <v>0</v>
      </c>
      <c r="D72" s="30" t="str">
        <f t="shared" si="17"/>
        <v>Africa and the Middle East</v>
      </c>
      <c r="E72" s="30" t="str">
        <f t="shared" si="18"/>
        <v>Nairobi, Kenya</v>
      </c>
      <c r="F72" s="31">
        <f t="shared" si="19"/>
        <v>0</v>
      </c>
      <c r="G72" s="31">
        <f t="shared" si="20"/>
        <v>0</v>
      </c>
      <c r="H72" s="31">
        <f t="shared" si="21"/>
        <v>0</v>
      </c>
      <c r="I72" s="31">
        <f t="shared" si="22"/>
        <v>0</v>
      </c>
      <c r="J72" s="31">
        <f t="shared" si="23"/>
        <v>0</v>
      </c>
      <c r="K72" s="31">
        <f t="shared" si="24"/>
        <v>0</v>
      </c>
      <c r="L72" s="31">
        <f t="shared" si="25"/>
        <v>0</v>
      </c>
      <c r="M72" s="31">
        <f t="shared" si="26"/>
        <v>0</v>
      </c>
      <c r="N72" s="31">
        <f t="shared" si="27"/>
        <v>0</v>
      </c>
      <c r="O72" s="26" t="s">
        <v>15765</v>
      </c>
      <c r="P72" s="26" t="s">
        <v>108</v>
      </c>
      <c r="Q72" s="27">
        <v>41423</v>
      </c>
      <c r="R72" s="24"/>
      <c r="S72" s="24"/>
      <c r="T72" s="26" t="s">
        <v>207</v>
      </c>
      <c r="U72" s="24"/>
      <c r="V72" s="26" t="s">
        <v>169</v>
      </c>
      <c r="W72" s="26" t="s">
        <v>591</v>
      </c>
      <c r="X72" s="26" t="s">
        <v>592</v>
      </c>
      <c r="Y72" s="26" t="s">
        <v>593</v>
      </c>
      <c r="Z72" s="24"/>
      <c r="AA72" s="24"/>
      <c r="AB72" s="26" t="s">
        <v>15766</v>
      </c>
      <c r="AC72" s="28">
        <v>2500</v>
      </c>
      <c r="AD72" s="26" t="s">
        <v>594</v>
      </c>
      <c r="AE72" s="26" t="s">
        <v>595</v>
      </c>
      <c r="AF72" s="26" t="s">
        <v>139</v>
      </c>
      <c r="AG72" s="26" t="s">
        <v>333</v>
      </c>
      <c r="AH72" s="24"/>
      <c r="AI72" s="28">
        <v>2500</v>
      </c>
      <c r="AJ72" s="24"/>
      <c r="AK72" s="24"/>
      <c r="AL72" s="24"/>
      <c r="AM72" s="24"/>
      <c r="AN72" s="24"/>
      <c r="AO72" s="24"/>
      <c r="AP72" s="24"/>
      <c r="AQ72" s="24"/>
      <c r="AR72" s="24"/>
      <c r="AS72" s="24"/>
      <c r="AT72" s="24"/>
      <c r="AU72" s="24"/>
      <c r="AV72" s="24"/>
      <c r="AW72" s="28">
        <v>0</v>
      </c>
      <c r="AX72" s="26">
        <v>0</v>
      </c>
      <c r="AY72" s="28">
        <v>0</v>
      </c>
      <c r="AZ72" s="28">
        <v>0</v>
      </c>
      <c r="BA72" s="26">
        <v>0</v>
      </c>
      <c r="BB72" s="24"/>
      <c r="BC72" s="26" t="s">
        <v>602</v>
      </c>
      <c r="BD72" s="24"/>
      <c r="BE72" s="24"/>
      <c r="BF72" s="24"/>
      <c r="BG72" s="24"/>
      <c r="BH72" s="24"/>
      <c r="BI72" s="24"/>
      <c r="BJ72" s="24"/>
      <c r="BK72" s="24"/>
      <c r="BL72" s="24"/>
      <c r="BM72" s="24"/>
      <c r="BN72" s="24"/>
      <c r="BO72" s="24"/>
      <c r="BP72" s="24"/>
      <c r="BQ72" s="24"/>
      <c r="BR72" s="26">
        <v>0</v>
      </c>
      <c r="BS72" s="26">
        <v>0</v>
      </c>
      <c r="BT72" s="26">
        <v>0</v>
      </c>
      <c r="BU72" s="26">
        <v>0</v>
      </c>
      <c r="BV72" s="26">
        <v>0</v>
      </c>
      <c r="BW72" s="26">
        <v>0</v>
      </c>
      <c r="BX72" s="26">
        <v>0</v>
      </c>
      <c r="BY72" s="26">
        <v>0</v>
      </c>
      <c r="BZ72" s="24"/>
      <c r="CA72" s="24"/>
      <c r="CB72" s="24"/>
      <c r="CC72" s="24"/>
      <c r="CD72" s="24"/>
      <c r="CE72" s="24"/>
      <c r="CF72" s="24"/>
      <c r="CG72" s="24"/>
      <c r="CH72" s="24"/>
      <c r="CI72" s="24"/>
      <c r="CJ72" s="24"/>
      <c r="CK72" s="24"/>
      <c r="CL72" s="24"/>
      <c r="CM72" s="24"/>
      <c r="CN72" s="24"/>
      <c r="CO72" s="24"/>
      <c r="CP72" s="24"/>
      <c r="CQ72" s="24"/>
      <c r="CR72" s="24"/>
      <c r="CS72" s="24"/>
      <c r="CT72" s="24"/>
      <c r="CU72" s="24"/>
      <c r="CV72" s="24"/>
      <c r="CW72" s="24"/>
      <c r="CX72" s="24"/>
      <c r="CY72" s="24"/>
      <c r="CZ72" s="24"/>
      <c r="DA72" s="24"/>
      <c r="DB72" s="24"/>
      <c r="DC72" s="24"/>
      <c r="DD72" s="24"/>
      <c r="DE72" s="24"/>
      <c r="DF72" s="26" t="s">
        <v>139</v>
      </c>
      <c r="DG72" s="26" t="s">
        <v>139</v>
      </c>
      <c r="DH72" s="26" t="s">
        <v>139</v>
      </c>
      <c r="DI72" s="26" t="s">
        <v>139</v>
      </c>
      <c r="DJ72" s="26" t="s">
        <v>139</v>
      </c>
      <c r="DK72" s="26" t="s">
        <v>139</v>
      </c>
      <c r="DL72" s="26" t="s">
        <v>139</v>
      </c>
      <c r="DM72" s="26" t="s">
        <v>139</v>
      </c>
      <c r="DN72" s="26" t="s">
        <v>139</v>
      </c>
      <c r="DO72" s="26" t="s">
        <v>139</v>
      </c>
    </row>
    <row r="73" spans="1:119" ht="20.100000000000001" customHeight="1" x14ac:dyDescent="0.25">
      <c r="A73" s="29" t="str">
        <f t="shared" si="14"/>
        <v/>
      </c>
      <c r="B73" s="29" t="str">
        <f t="shared" si="15"/>
        <v>Akili Dada</v>
      </c>
      <c r="C73" s="29">
        <f t="shared" si="16"/>
        <v>0</v>
      </c>
      <c r="D73" s="30" t="str">
        <f t="shared" si="17"/>
        <v>Africa and the Middle East</v>
      </c>
      <c r="E73" s="30" t="str">
        <f t="shared" si="18"/>
        <v>Nairobi, Kenya</v>
      </c>
      <c r="F73" s="31">
        <f t="shared" si="19"/>
        <v>0</v>
      </c>
      <c r="G73" s="31">
        <f t="shared" si="20"/>
        <v>0</v>
      </c>
      <c r="H73" s="31">
        <f t="shared" si="21"/>
        <v>0</v>
      </c>
      <c r="I73" s="31">
        <f t="shared" si="22"/>
        <v>0</v>
      </c>
      <c r="J73" s="31">
        <f t="shared" si="23"/>
        <v>0</v>
      </c>
      <c r="K73" s="31">
        <f t="shared" si="24"/>
        <v>0</v>
      </c>
      <c r="L73" s="31">
        <f t="shared" si="25"/>
        <v>0</v>
      </c>
      <c r="M73" s="31">
        <f t="shared" si="26"/>
        <v>0</v>
      </c>
      <c r="N73" s="31">
        <f t="shared" si="27"/>
        <v>0</v>
      </c>
      <c r="O73" s="26" t="s">
        <v>15767</v>
      </c>
      <c r="P73" s="26" t="s">
        <v>108</v>
      </c>
      <c r="Q73" s="27">
        <v>41001</v>
      </c>
      <c r="R73" s="24"/>
      <c r="S73" s="24"/>
      <c r="T73" s="26" t="s">
        <v>175</v>
      </c>
      <c r="U73" s="24"/>
      <c r="V73" s="26" t="s">
        <v>169</v>
      </c>
      <c r="W73" s="26" t="s">
        <v>591</v>
      </c>
      <c r="X73" s="26" t="s">
        <v>592</v>
      </c>
      <c r="Y73" s="26" t="s">
        <v>593</v>
      </c>
      <c r="Z73" s="24"/>
      <c r="AA73" s="24"/>
      <c r="AB73" s="26" t="s">
        <v>15736</v>
      </c>
      <c r="AC73" s="28">
        <v>2000</v>
      </c>
      <c r="AD73" s="26" t="s">
        <v>594</v>
      </c>
      <c r="AE73" s="26" t="s">
        <v>595</v>
      </c>
      <c r="AF73" s="26" t="s">
        <v>139</v>
      </c>
      <c r="AG73" s="26" t="s">
        <v>333</v>
      </c>
      <c r="AH73" s="24"/>
      <c r="AI73" s="28">
        <v>2000</v>
      </c>
      <c r="AJ73" s="24"/>
      <c r="AK73" s="24"/>
      <c r="AL73" s="24"/>
      <c r="AM73" s="24"/>
      <c r="AN73" s="24"/>
      <c r="AO73" s="24"/>
      <c r="AP73" s="24"/>
      <c r="AQ73" s="24"/>
      <c r="AR73" s="24"/>
      <c r="AS73" s="24"/>
      <c r="AT73" s="24"/>
      <c r="AU73" s="24"/>
      <c r="AV73" s="24"/>
      <c r="AW73" s="28">
        <v>0</v>
      </c>
      <c r="AX73" s="26">
        <v>0</v>
      </c>
      <c r="AY73" s="28">
        <v>0</v>
      </c>
      <c r="AZ73" s="28">
        <v>0</v>
      </c>
      <c r="BA73" s="26">
        <v>0</v>
      </c>
      <c r="BB73" s="24"/>
      <c r="BC73" s="26" t="s">
        <v>602</v>
      </c>
      <c r="BD73" s="24"/>
      <c r="BE73" s="24"/>
      <c r="BF73" s="24"/>
      <c r="BG73" s="24"/>
      <c r="BH73" s="24"/>
      <c r="BI73" s="24"/>
      <c r="BJ73" s="24"/>
      <c r="BK73" s="24"/>
      <c r="BL73" s="24"/>
      <c r="BM73" s="24"/>
      <c r="BN73" s="24"/>
      <c r="BO73" s="24"/>
      <c r="BP73" s="24"/>
      <c r="BQ73" s="24"/>
      <c r="BR73" s="26">
        <v>0</v>
      </c>
      <c r="BS73" s="26">
        <v>0</v>
      </c>
      <c r="BT73" s="26">
        <v>0</v>
      </c>
      <c r="BU73" s="26">
        <v>0</v>
      </c>
      <c r="BV73" s="26">
        <v>0</v>
      </c>
      <c r="BW73" s="26">
        <v>0</v>
      </c>
      <c r="BX73" s="26">
        <v>0</v>
      </c>
      <c r="BY73" s="26">
        <v>0</v>
      </c>
      <c r="BZ73" s="24"/>
      <c r="CA73" s="24"/>
      <c r="CB73" s="24"/>
      <c r="CC73" s="24"/>
      <c r="CD73" s="24"/>
      <c r="CE73" s="24"/>
      <c r="CF73" s="24"/>
      <c r="CG73" s="24"/>
      <c r="CH73" s="24"/>
      <c r="CI73" s="24"/>
      <c r="CJ73" s="24"/>
      <c r="CK73" s="24"/>
      <c r="CL73" s="24"/>
      <c r="CM73" s="24"/>
      <c r="CN73" s="24"/>
      <c r="CO73" s="24"/>
      <c r="CP73" s="24"/>
      <c r="CQ73" s="24"/>
      <c r="CR73" s="24"/>
      <c r="CS73" s="24"/>
      <c r="CT73" s="24"/>
      <c r="CU73" s="24"/>
      <c r="CV73" s="24"/>
      <c r="CW73" s="24"/>
      <c r="CX73" s="24"/>
      <c r="CY73" s="24"/>
      <c r="CZ73" s="24"/>
      <c r="DA73" s="24"/>
      <c r="DB73" s="24"/>
      <c r="DC73" s="24"/>
      <c r="DD73" s="24"/>
      <c r="DE73" s="24"/>
      <c r="DF73" s="26" t="s">
        <v>139</v>
      </c>
      <c r="DG73" s="26" t="s">
        <v>139</v>
      </c>
      <c r="DH73" s="26" t="s">
        <v>139</v>
      </c>
      <c r="DI73" s="26" t="s">
        <v>139</v>
      </c>
      <c r="DJ73" s="26" t="s">
        <v>139</v>
      </c>
      <c r="DK73" s="26" t="s">
        <v>139</v>
      </c>
      <c r="DL73" s="26" t="s">
        <v>139</v>
      </c>
      <c r="DM73" s="26" t="s">
        <v>139</v>
      </c>
      <c r="DN73" s="26" t="s">
        <v>139</v>
      </c>
      <c r="DO73" s="26" t="s">
        <v>139</v>
      </c>
    </row>
    <row r="74" spans="1:119" ht="20.100000000000001" customHeight="1" x14ac:dyDescent="0.25">
      <c r="A74" s="29" t="str">
        <f t="shared" si="14"/>
        <v/>
      </c>
      <c r="B74" s="29" t="str">
        <f t="shared" si="15"/>
        <v>Akili Dada</v>
      </c>
      <c r="C74" s="29">
        <f t="shared" si="16"/>
        <v>0</v>
      </c>
      <c r="D74" s="30" t="str">
        <f t="shared" si="17"/>
        <v>Africa and the Middle East</v>
      </c>
      <c r="E74" s="30" t="str">
        <f t="shared" si="18"/>
        <v>Nairobi, Kenya</v>
      </c>
      <c r="F74" s="31">
        <f t="shared" si="19"/>
        <v>0</v>
      </c>
      <c r="G74" s="31">
        <f t="shared" si="20"/>
        <v>0</v>
      </c>
      <c r="H74" s="31">
        <f t="shared" si="21"/>
        <v>0</v>
      </c>
      <c r="I74" s="31">
        <f t="shared" si="22"/>
        <v>0</v>
      </c>
      <c r="J74" s="31">
        <f t="shared" si="23"/>
        <v>0</v>
      </c>
      <c r="K74" s="31">
        <f t="shared" si="24"/>
        <v>0</v>
      </c>
      <c r="L74" s="31">
        <f t="shared" si="25"/>
        <v>0</v>
      </c>
      <c r="M74" s="31">
        <f t="shared" si="26"/>
        <v>0</v>
      </c>
      <c r="N74" s="31">
        <f t="shared" si="27"/>
        <v>0</v>
      </c>
      <c r="O74" s="26" t="s">
        <v>15768</v>
      </c>
      <c r="P74" s="26" t="s">
        <v>108</v>
      </c>
      <c r="Q74" s="27">
        <v>41085</v>
      </c>
      <c r="R74" s="24"/>
      <c r="S74" s="24"/>
      <c r="T74" s="26" t="s">
        <v>175</v>
      </c>
      <c r="U74" s="24"/>
      <c r="V74" s="26" t="s">
        <v>169</v>
      </c>
      <c r="W74" s="26" t="s">
        <v>591</v>
      </c>
      <c r="X74" s="26" t="s">
        <v>592</v>
      </c>
      <c r="Y74" s="26" t="s">
        <v>593</v>
      </c>
      <c r="Z74" s="24"/>
      <c r="AA74" s="24"/>
      <c r="AB74" s="26" t="s">
        <v>15766</v>
      </c>
      <c r="AC74" s="28">
        <v>3000</v>
      </c>
      <c r="AD74" s="26" t="s">
        <v>594</v>
      </c>
      <c r="AE74" s="26" t="s">
        <v>595</v>
      </c>
      <c r="AF74" s="26" t="s">
        <v>139</v>
      </c>
      <c r="AG74" s="26" t="s">
        <v>333</v>
      </c>
      <c r="AH74" s="24"/>
      <c r="AI74" s="28">
        <v>3000</v>
      </c>
      <c r="AJ74" s="24"/>
      <c r="AK74" s="24"/>
      <c r="AL74" s="24"/>
      <c r="AM74" s="24"/>
      <c r="AN74" s="24"/>
      <c r="AO74" s="24"/>
      <c r="AP74" s="24"/>
      <c r="AQ74" s="24"/>
      <c r="AR74" s="24"/>
      <c r="AS74" s="24"/>
      <c r="AT74" s="24"/>
      <c r="AU74" s="24"/>
      <c r="AV74" s="24"/>
      <c r="AW74" s="28">
        <v>0</v>
      </c>
      <c r="AX74" s="26">
        <v>0</v>
      </c>
      <c r="AY74" s="28">
        <v>0</v>
      </c>
      <c r="AZ74" s="28">
        <v>0</v>
      </c>
      <c r="BA74" s="26">
        <v>0</v>
      </c>
      <c r="BB74" s="24"/>
      <c r="BC74" s="26" t="s">
        <v>602</v>
      </c>
      <c r="BD74" s="24"/>
      <c r="BE74" s="24"/>
      <c r="BF74" s="24"/>
      <c r="BG74" s="24"/>
      <c r="BH74" s="24"/>
      <c r="BI74" s="24"/>
      <c r="BJ74" s="24"/>
      <c r="BK74" s="24"/>
      <c r="BL74" s="24"/>
      <c r="BM74" s="24"/>
      <c r="BN74" s="24"/>
      <c r="BO74" s="24"/>
      <c r="BP74" s="24"/>
      <c r="BQ74" s="24"/>
      <c r="BR74" s="26">
        <v>0</v>
      </c>
      <c r="BS74" s="26">
        <v>0</v>
      </c>
      <c r="BT74" s="26">
        <v>0</v>
      </c>
      <c r="BU74" s="26">
        <v>0</v>
      </c>
      <c r="BV74" s="26">
        <v>0</v>
      </c>
      <c r="BW74" s="26">
        <v>0</v>
      </c>
      <c r="BX74" s="26">
        <v>0</v>
      </c>
      <c r="BY74" s="26">
        <v>0</v>
      </c>
      <c r="BZ74" s="24"/>
      <c r="CA74" s="24"/>
      <c r="CB74" s="24"/>
      <c r="CC74" s="24"/>
      <c r="CD74" s="24"/>
      <c r="CE74" s="24"/>
      <c r="CF74" s="24"/>
      <c r="CG74" s="24"/>
      <c r="CH74" s="24"/>
      <c r="CI74" s="24"/>
      <c r="CJ74" s="24"/>
      <c r="CK74" s="24"/>
      <c r="CL74" s="24"/>
      <c r="CM74" s="24"/>
      <c r="CN74" s="24"/>
      <c r="CO74" s="24"/>
      <c r="CP74" s="24"/>
      <c r="CQ74" s="24"/>
      <c r="CR74" s="24"/>
      <c r="CS74" s="24"/>
      <c r="CT74" s="24"/>
      <c r="CU74" s="24"/>
      <c r="CV74" s="24"/>
      <c r="CW74" s="24"/>
      <c r="CX74" s="24"/>
      <c r="CY74" s="24"/>
      <c r="CZ74" s="24"/>
      <c r="DA74" s="24"/>
      <c r="DB74" s="24"/>
      <c r="DC74" s="24"/>
      <c r="DD74" s="24"/>
      <c r="DE74" s="24"/>
      <c r="DF74" s="26" t="s">
        <v>139</v>
      </c>
      <c r="DG74" s="26" t="s">
        <v>139</v>
      </c>
      <c r="DH74" s="26" t="s">
        <v>139</v>
      </c>
      <c r="DI74" s="26" t="s">
        <v>139</v>
      </c>
      <c r="DJ74" s="26" t="s">
        <v>139</v>
      </c>
      <c r="DK74" s="26" t="s">
        <v>139</v>
      </c>
      <c r="DL74" s="26" t="s">
        <v>139</v>
      </c>
      <c r="DM74" s="26" t="s">
        <v>139</v>
      </c>
      <c r="DN74" s="26" t="s">
        <v>139</v>
      </c>
      <c r="DO74" s="26" t="s">
        <v>139</v>
      </c>
    </row>
    <row r="75" spans="1:119" ht="20.100000000000001" customHeight="1" x14ac:dyDescent="0.25">
      <c r="A75" s="29" t="str">
        <f t="shared" si="14"/>
        <v>Akili Dada1</v>
      </c>
      <c r="B75" s="29" t="str">
        <f t="shared" si="15"/>
        <v>Akili Dada</v>
      </c>
      <c r="C75" s="29">
        <f t="shared" si="16"/>
        <v>1</v>
      </c>
      <c r="D75" s="30" t="str">
        <f t="shared" si="17"/>
        <v>Africa and the Middle East</v>
      </c>
      <c r="E75" s="30" t="str">
        <f t="shared" si="18"/>
        <v>Nairobi, Kenya</v>
      </c>
      <c r="F75" s="31">
        <f t="shared" si="19"/>
        <v>3</v>
      </c>
      <c r="G75" s="31">
        <f t="shared" si="20"/>
        <v>2</v>
      </c>
      <c r="H75" s="31">
        <f t="shared" si="21"/>
        <v>2</v>
      </c>
      <c r="I75" s="31">
        <f t="shared" si="22"/>
        <v>3</v>
      </c>
      <c r="J75" s="31">
        <f t="shared" si="23"/>
        <v>2</v>
      </c>
      <c r="K75" s="31">
        <f t="shared" si="24"/>
        <v>4</v>
      </c>
      <c r="L75" s="31">
        <f t="shared" si="25"/>
        <v>3</v>
      </c>
      <c r="M75" s="31">
        <f t="shared" si="26"/>
        <v>3</v>
      </c>
      <c r="N75" s="31">
        <f t="shared" si="27"/>
        <v>2.8</v>
      </c>
      <c r="O75" s="26" t="s">
        <v>633</v>
      </c>
      <c r="P75" s="26" t="s">
        <v>108</v>
      </c>
      <c r="Q75" s="27">
        <v>40835</v>
      </c>
      <c r="R75" s="26" t="s">
        <v>155</v>
      </c>
      <c r="S75" s="26" t="s">
        <v>321</v>
      </c>
      <c r="T75" s="26" t="s">
        <v>175</v>
      </c>
      <c r="U75" s="26" t="s">
        <v>112</v>
      </c>
      <c r="V75" s="26" t="s">
        <v>169</v>
      </c>
      <c r="W75" s="26" t="s">
        <v>591</v>
      </c>
      <c r="X75" s="26" t="s">
        <v>592</v>
      </c>
      <c r="Y75" s="26" t="s">
        <v>593</v>
      </c>
      <c r="Z75" s="24"/>
      <c r="AA75" s="24"/>
      <c r="AB75" s="26" t="s">
        <v>117</v>
      </c>
      <c r="AC75" s="28">
        <v>7000</v>
      </c>
      <c r="AD75" s="26" t="s">
        <v>594</v>
      </c>
      <c r="AE75" s="26" t="s">
        <v>595</v>
      </c>
      <c r="AF75" s="26" t="s">
        <v>139</v>
      </c>
      <c r="AG75" s="26" t="s">
        <v>333</v>
      </c>
      <c r="AH75" s="26" t="s">
        <v>158</v>
      </c>
      <c r="AI75" s="28">
        <v>7000</v>
      </c>
      <c r="AJ75" s="24"/>
      <c r="AK75" s="26" t="s">
        <v>624</v>
      </c>
      <c r="AL75" s="26" t="s">
        <v>634</v>
      </c>
      <c r="AM75" s="26" t="s">
        <v>635</v>
      </c>
      <c r="AN75" s="26" t="s">
        <v>636</v>
      </c>
      <c r="AO75" s="26" t="s">
        <v>637</v>
      </c>
      <c r="AP75" s="24"/>
      <c r="AQ75" s="24"/>
      <c r="AR75" s="24"/>
      <c r="AS75" s="26" t="s">
        <v>638</v>
      </c>
      <c r="AT75" s="24"/>
      <c r="AU75" s="24"/>
      <c r="AV75" s="24"/>
      <c r="AW75" s="28">
        <v>44297</v>
      </c>
      <c r="AX75" s="26">
        <v>44</v>
      </c>
      <c r="AY75" s="28">
        <v>100</v>
      </c>
      <c r="AZ75" s="28">
        <v>100</v>
      </c>
      <c r="BA75" s="26">
        <v>0</v>
      </c>
      <c r="BB75" s="26" t="s">
        <v>148</v>
      </c>
      <c r="BC75" s="26" t="s">
        <v>602</v>
      </c>
      <c r="BD75" s="24"/>
      <c r="BE75" s="24"/>
      <c r="BF75" s="26" t="s">
        <v>620</v>
      </c>
      <c r="BG75" s="26" t="s">
        <v>639</v>
      </c>
      <c r="BH75" s="24"/>
      <c r="BI75" s="24"/>
      <c r="BJ75" s="24"/>
      <c r="BK75" s="24"/>
      <c r="BL75" s="24"/>
      <c r="BM75" s="24"/>
      <c r="BN75" s="24"/>
      <c r="BO75" s="24"/>
      <c r="BP75" s="24"/>
      <c r="BQ75" s="24"/>
      <c r="BR75" s="26">
        <v>3</v>
      </c>
      <c r="BS75" s="26">
        <v>2</v>
      </c>
      <c r="BT75" s="26">
        <v>2</v>
      </c>
      <c r="BU75" s="26">
        <v>3</v>
      </c>
      <c r="BV75" s="26">
        <v>2</v>
      </c>
      <c r="BW75" s="26">
        <v>4</v>
      </c>
      <c r="BX75" s="26">
        <v>3</v>
      </c>
      <c r="BY75" s="26">
        <v>3</v>
      </c>
      <c r="BZ75" s="24"/>
      <c r="CA75" s="24"/>
      <c r="CB75" s="24"/>
      <c r="CC75" s="24"/>
      <c r="CD75" s="24"/>
      <c r="CE75" s="24"/>
      <c r="CF75" s="24"/>
      <c r="CG75" s="24"/>
      <c r="CH75" s="24"/>
      <c r="CI75" s="24"/>
      <c r="CJ75" s="24"/>
      <c r="CK75" s="24"/>
      <c r="CL75" s="24"/>
      <c r="CM75" s="24"/>
      <c r="CN75" s="24"/>
      <c r="CO75" s="24"/>
      <c r="CP75" s="24"/>
      <c r="CQ75" s="24"/>
      <c r="CR75" s="24"/>
      <c r="CS75" s="24"/>
      <c r="CT75" s="24"/>
      <c r="CU75" s="24"/>
      <c r="CV75" s="24"/>
      <c r="CW75" s="24"/>
      <c r="CX75" s="24"/>
      <c r="CY75" s="24"/>
      <c r="CZ75" s="24"/>
      <c r="DA75" s="24"/>
      <c r="DB75" s="24"/>
      <c r="DC75" s="24"/>
      <c r="DD75" s="24"/>
      <c r="DE75" s="24"/>
      <c r="DF75" s="26" t="s">
        <v>139</v>
      </c>
      <c r="DG75" s="26" t="s">
        <v>120</v>
      </c>
      <c r="DH75" s="26" t="s">
        <v>139</v>
      </c>
      <c r="DI75" s="26" t="s">
        <v>139</v>
      </c>
      <c r="DJ75" s="26" t="s">
        <v>139</v>
      </c>
      <c r="DK75" s="26" t="s">
        <v>139</v>
      </c>
      <c r="DL75" s="26" t="s">
        <v>139</v>
      </c>
      <c r="DM75" s="26" t="s">
        <v>139</v>
      </c>
      <c r="DN75" s="26" t="s">
        <v>139</v>
      </c>
      <c r="DO75" s="26" t="s">
        <v>139</v>
      </c>
    </row>
    <row r="76" spans="1:119" ht="20.100000000000001" customHeight="1" x14ac:dyDescent="0.25">
      <c r="A76" s="29" t="str">
        <f t="shared" si="14"/>
        <v>Aktobe Paralyzed Citizens Support Center6</v>
      </c>
      <c r="B76" s="29" t="str">
        <f t="shared" si="15"/>
        <v>Aktobe Paralyzed Citizens Support Center</v>
      </c>
      <c r="C76" s="29">
        <f t="shared" si="16"/>
        <v>6</v>
      </c>
      <c r="D76" s="30" t="str">
        <f t="shared" si="17"/>
        <v>Europe and Eurasia</v>
      </c>
      <c r="E76" s="30" t="str">
        <f t="shared" si="18"/>
        <v>Aktobe, Kazakhstan</v>
      </c>
      <c r="F76" s="31">
        <f t="shared" si="19"/>
        <v>3</v>
      </c>
      <c r="G76" s="31">
        <f t="shared" si="20"/>
        <v>4</v>
      </c>
      <c r="H76" s="31">
        <f t="shared" si="21"/>
        <v>3</v>
      </c>
      <c r="I76" s="31">
        <f t="shared" si="22"/>
        <v>3</v>
      </c>
      <c r="J76" s="31">
        <f t="shared" si="23"/>
        <v>3</v>
      </c>
      <c r="K76" s="31">
        <f t="shared" si="24"/>
        <v>3</v>
      </c>
      <c r="L76" s="31">
        <f t="shared" si="25"/>
        <v>3</v>
      </c>
      <c r="M76" s="31">
        <f t="shared" si="26"/>
        <v>3</v>
      </c>
      <c r="N76" s="31">
        <f t="shared" si="27"/>
        <v>3.1</v>
      </c>
      <c r="O76" s="26" t="s">
        <v>640</v>
      </c>
      <c r="P76" s="26" t="s">
        <v>108</v>
      </c>
      <c r="Q76" s="27">
        <v>41771</v>
      </c>
      <c r="R76" s="26" t="s">
        <v>305</v>
      </c>
      <c r="S76" s="26" t="s">
        <v>193</v>
      </c>
      <c r="T76" s="26" t="s">
        <v>194</v>
      </c>
      <c r="U76" s="26" t="s">
        <v>112</v>
      </c>
      <c r="V76" s="26" t="s">
        <v>15763</v>
      </c>
      <c r="W76" s="26" t="s">
        <v>641</v>
      </c>
      <c r="X76" s="26" t="s">
        <v>642</v>
      </c>
      <c r="Y76" s="26" t="s">
        <v>643</v>
      </c>
      <c r="Z76" s="24"/>
      <c r="AA76" s="24"/>
      <c r="AB76" s="26" t="s">
        <v>117</v>
      </c>
      <c r="AC76" s="28">
        <v>10000</v>
      </c>
      <c r="AD76" s="24"/>
      <c r="AE76" s="26" t="s">
        <v>644</v>
      </c>
      <c r="AF76" s="26" t="s">
        <v>139</v>
      </c>
      <c r="AG76" s="26" t="s">
        <v>645</v>
      </c>
      <c r="AH76" s="26" t="s">
        <v>250</v>
      </c>
      <c r="AI76" s="28">
        <v>10000</v>
      </c>
      <c r="AJ76" s="26" t="s">
        <v>646</v>
      </c>
      <c r="AK76" s="26" t="s">
        <v>647</v>
      </c>
      <c r="AL76" s="26" t="s">
        <v>648</v>
      </c>
      <c r="AM76" s="24"/>
      <c r="AN76" s="24"/>
      <c r="AO76" s="24"/>
      <c r="AP76" s="24"/>
      <c r="AQ76" s="24"/>
      <c r="AR76" s="26" t="s">
        <v>649</v>
      </c>
      <c r="AS76" s="24"/>
      <c r="AT76" s="24"/>
      <c r="AU76" s="24"/>
      <c r="AV76" s="24"/>
      <c r="AW76" s="28">
        <v>30989</v>
      </c>
      <c r="AX76" s="26">
        <v>120</v>
      </c>
      <c r="AY76" s="28">
        <v>120</v>
      </c>
      <c r="AZ76" s="28">
        <v>120</v>
      </c>
      <c r="BA76" s="26">
        <v>0</v>
      </c>
      <c r="BB76" s="26" t="s">
        <v>241</v>
      </c>
      <c r="BC76" s="26" t="s">
        <v>650</v>
      </c>
      <c r="BD76" s="24"/>
      <c r="BE76" s="24"/>
      <c r="BF76" s="24"/>
      <c r="BG76" s="24"/>
      <c r="BH76" s="24"/>
      <c r="BI76" s="24"/>
      <c r="BJ76" s="24"/>
      <c r="BK76" s="24"/>
      <c r="BL76" s="24"/>
      <c r="BM76" s="24"/>
      <c r="BN76" s="24"/>
      <c r="BO76" s="24"/>
      <c r="BP76" s="24"/>
      <c r="BQ76" s="24"/>
      <c r="BR76" s="26">
        <v>3</v>
      </c>
      <c r="BS76" s="26">
        <v>4</v>
      </c>
      <c r="BT76" s="26">
        <v>3</v>
      </c>
      <c r="BU76" s="26">
        <v>3</v>
      </c>
      <c r="BV76" s="26">
        <v>3</v>
      </c>
      <c r="BW76" s="26">
        <v>3</v>
      </c>
      <c r="BX76" s="26">
        <v>3</v>
      </c>
      <c r="BY76" s="26">
        <v>3</v>
      </c>
      <c r="BZ76" s="24"/>
      <c r="CA76" s="24"/>
      <c r="CB76" s="24"/>
      <c r="CC76" s="24"/>
      <c r="CD76" s="24"/>
      <c r="CE76" s="24"/>
      <c r="CF76" s="24"/>
      <c r="CG76" s="24"/>
      <c r="CH76" s="24"/>
      <c r="CI76" s="24"/>
      <c r="CJ76" s="24"/>
      <c r="CK76" s="24"/>
      <c r="CL76" s="24"/>
      <c r="CM76" s="24"/>
      <c r="CN76" s="24"/>
      <c r="CO76" s="24"/>
      <c r="CP76" s="24"/>
      <c r="CQ76" s="24"/>
      <c r="CR76" s="24"/>
      <c r="CS76" s="24"/>
      <c r="CT76" s="24"/>
      <c r="CU76" s="24"/>
      <c r="CV76" s="24"/>
      <c r="CW76" s="24"/>
      <c r="CX76" s="24"/>
      <c r="CY76" s="24"/>
      <c r="CZ76" s="24"/>
      <c r="DA76" s="24"/>
      <c r="DB76" s="24"/>
      <c r="DC76" s="24"/>
      <c r="DD76" s="24"/>
      <c r="DE76" s="24"/>
      <c r="DF76" s="26" t="s">
        <v>139</v>
      </c>
      <c r="DG76" s="26" t="s">
        <v>120</v>
      </c>
      <c r="DH76" s="26" t="s">
        <v>120</v>
      </c>
      <c r="DI76" s="26" t="s">
        <v>120</v>
      </c>
      <c r="DJ76" s="26" t="s">
        <v>139</v>
      </c>
      <c r="DK76" s="26" t="s">
        <v>139</v>
      </c>
      <c r="DL76" s="26" t="s">
        <v>139</v>
      </c>
      <c r="DM76" s="26" t="s">
        <v>139</v>
      </c>
      <c r="DN76" s="26" t="s">
        <v>139</v>
      </c>
      <c r="DO76" s="26" t="s">
        <v>139</v>
      </c>
    </row>
    <row r="77" spans="1:119" ht="20.100000000000001" customHeight="1" x14ac:dyDescent="0.25">
      <c r="A77" s="29" t="str">
        <f t="shared" si="14"/>
        <v>Aktobe Paralyzed Citizens Support Center5</v>
      </c>
      <c r="B77" s="29" t="str">
        <f t="shared" si="15"/>
        <v>Aktobe Paralyzed Citizens Support Center</v>
      </c>
      <c r="C77" s="29">
        <f t="shared" si="16"/>
        <v>5</v>
      </c>
      <c r="D77" s="30" t="str">
        <f t="shared" si="17"/>
        <v>Europe and Eurasia</v>
      </c>
      <c r="E77" s="30" t="str">
        <f t="shared" si="18"/>
        <v>Aktobe, Kazakhstan</v>
      </c>
      <c r="F77" s="31">
        <f t="shared" si="19"/>
        <v>4</v>
      </c>
      <c r="G77" s="31">
        <f t="shared" si="20"/>
        <v>3</v>
      </c>
      <c r="H77" s="31">
        <f t="shared" si="21"/>
        <v>4</v>
      </c>
      <c r="I77" s="31">
        <f t="shared" si="22"/>
        <v>3</v>
      </c>
      <c r="J77" s="31">
        <f t="shared" si="23"/>
        <v>4</v>
      </c>
      <c r="K77" s="31">
        <f t="shared" si="24"/>
        <v>4</v>
      </c>
      <c r="L77" s="31">
        <f t="shared" si="25"/>
        <v>4</v>
      </c>
      <c r="M77" s="31">
        <f t="shared" si="26"/>
        <v>3</v>
      </c>
      <c r="N77" s="31">
        <f t="shared" si="27"/>
        <v>3.6</v>
      </c>
      <c r="O77" s="26" t="s">
        <v>651</v>
      </c>
      <c r="P77" s="26" t="s">
        <v>108</v>
      </c>
      <c r="Q77" s="27">
        <v>41400</v>
      </c>
      <c r="R77" s="26" t="s">
        <v>166</v>
      </c>
      <c r="S77" s="26" t="s">
        <v>206</v>
      </c>
      <c r="T77" s="26" t="s">
        <v>207</v>
      </c>
      <c r="U77" s="26" t="s">
        <v>112</v>
      </c>
      <c r="V77" s="26" t="s">
        <v>15763</v>
      </c>
      <c r="W77" s="26" t="s">
        <v>641</v>
      </c>
      <c r="X77" s="26" t="s">
        <v>642</v>
      </c>
      <c r="Y77" s="26" t="s">
        <v>643</v>
      </c>
      <c r="Z77" s="24"/>
      <c r="AA77" s="24"/>
      <c r="AB77" s="26" t="s">
        <v>117</v>
      </c>
      <c r="AC77" s="28">
        <v>10000</v>
      </c>
      <c r="AD77" s="24"/>
      <c r="AE77" s="26" t="s">
        <v>644</v>
      </c>
      <c r="AF77" s="26" t="s">
        <v>139</v>
      </c>
      <c r="AG77" s="26" t="s">
        <v>645</v>
      </c>
      <c r="AH77" s="26" t="s">
        <v>176</v>
      </c>
      <c r="AI77" s="28">
        <v>10000</v>
      </c>
      <c r="AJ77" s="26" t="s">
        <v>652</v>
      </c>
      <c r="AK77" s="26" t="s">
        <v>653</v>
      </c>
      <c r="AL77" s="26" t="s">
        <v>648</v>
      </c>
      <c r="AM77" s="24"/>
      <c r="AN77" s="24"/>
      <c r="AO77" s="24"/>
      <c r="AP77" s="24"/>
      <c r="AQ77" s="26" t="s">
        <v>654</v>
      </c>
      <c r="AR77" s="24"/>
      <c r="AS77" s="24"/>
      <c r="AT77" s="24"/>
      <c r="AU77" s="24"/>
      <c r="AV77" s="24"/>
      <c r="AW77" s="28">
        <v>34666</v>
      </c>
      <c r="AX77" s="26">
        <v>120</v>
      </c>
      <c r="AY77" s="28">
        <v>130</v>
      </c>
      <c r="AZ77" s="28">
        <v>120</v>
      </c>
      <c r="BA77" s="26">
        <v>0</v>
      </c>
      <c r="BB77" s="26" t="s">
        <v>241</v>
      </c>
      <c r="BC77" s="26" t="s">
        <v>650</v>
      </c>
      <c r="BD77" s="26" t="s">
        <v>125</v>
      </c>
      <c r="BE77" s="24"/>
      <c r="BF77" s="26" t="s">
        <v>655</v>
      </c>
      <c r="BG77" s="26" t="s">
        <v>641</v>
      </c>
      <c r="BH77" s="24"/>
      <c r="BI77" s="24"/>
      <c r="BJ77" s="24"/>
      <c r="BK77" s="24"/>
      <c r="BL77" s="24"/>
      <c r="BM77" s="24"/>
      <c r="BN77" s="24"/>
      <c r="BO77" s="24"/>
      <c r="BP77" s="24"/>
      <c r="BQ77" s="24"/>
      <c r="BR77" s="26">
        <v>4</v>
      </c>
      <c r="BS77" s="26">
        <v>3</v>
      </c>
      <c r="BT77" s="26">
        <v>4</v>
      </c>
      <c r="BU77" s="26">
        <v>3</v>
      </c>
      <c r="BV77" s="26">
        <v>4</v>
      </c>
      <c r="BW77" s="26">
        <v>4</v>
      </c>
      <c r="BX77" s="26">
        <v>4</v>
      </c>
      <c r="BY77" s="26">
        <v>3</v>
      </c>
      <c r="BZ77" s="24"/>
      <c r="CA77" s="24"/>
      <c r="CB77" s="24"/>
      <c r="CC77" s="24"/>
      <c r="CD77" s="24"/>
      <c r="CE77" s="24"/>
      <c r="CF77" s="24"/>
      <c r="CG77" s="24"/>
      <c r="CH77" s="24"/>
      <c r="CI77" s="24"/>
      <c r="CJ77" s="24"/>
      <c r="CK77" s="24"/>
      <c r="CL77" s="24"/>
      <c r="CM77" s="24"/>
      <c r="CN77" s="24"/>
      <c r="CO77" s="24"/>
      <c r="CP77" s="24"/>
      <c r="CQ77" s="24"/>
      <c r="CR77" s="24"/>
      <c r="CS77" s="24"/>
      <c r="CT77" s="24"/>
      <c r="CU77" s="24"/>
      <c r="CV77" s="24"/>
      <c r="CW77" s="24"/>
      <c r="CX77" s="24"/>
      <c r="CY77" s="24"/>
      <c r="CZ77" s="24"/>
      <c r="DA77" s="24"/>
      <c r="DB77" s="24"/>
      <c r="DC77" s="24"/>
      <c r="DD77" s="24"/>
      <c r="DE77" s="24"/>
      <c r="DF77" s="26" t="s">
        <v>139</v>
      </c>
      <c r="DG77" s="26" t="s">
        <v>120</v>
      </c>
      <c r="DH77" s="26" t="s">
        <v>120</v>
      </c>
      <c r="DI77" s="26" t="s">
        <v>120</v>
      </c>
      <c r="DJ77" s="26" t="s">
        <v>139</v>
      </c>
      <c r="DK77" s="26" t="s">
        <v>139</v>
      </c>
      <c r="DL77" s="26" t="s">
        <v>139</v>
      </c>
      <c r="DM77" s="26" t="s">
        <v>139</v>
      </c>
      <c r="DN77" s="26" t="s">
        <v>139</v>
      </c>
      <c r="DO77" s="26" t="s">
        <v>139</v>
      </c>
    </row>
    <row r="78" spans="1:119" ht="20.100000000000001" customHeight="1" x14ac:dyDescent="0.25">
      <c r="A78" s="29" t="str">
        <f t="shared" si="14"/>
        <v>Aktobe Paralyzed Citizens Support Center4</v>
      </c>
      <c r="B78" s="29" t="str">
        <f t="shared" si="15"/>
        <v>Aktobe Paralyzed Citizens Support Center</v>
      </c>
      <c r="C78" s="29">
        <f t="shared" si="16"/>
        <v>4</v>
      </c>
      <c r="D78" s="30" t="str">
        <f t="shared" si="17"/>
        <v>Europe and Eurasia</v>
      </c>
      <c r="E78" s="30" t="str">
        <f t="shared" si="18"/>
        <v>Aktobe, Kazakhstan</v>
      </c>
      <c r="F78" s="31">
        <f t="shared" si="19"/>
        <v>3</v>
      </c>
      <c r="G78" s="31">
        <f t="shared" si="20"/>
        <v>4</v>
      </c>
      <c r="H78" s="31">
        <f t="shared" si="21"/>
        <v>3</v>
      </c>
      <c r="I78" s="31">
        <f t="shared" si="22"/>
        <v>3</v>
      </c>
      <c r="J78" s="31">
        <f t="shared" si="23"/>
        <v>3</v>
      </c>
      <c r="K78" s="31">
        <f t="shared" si="24"/>
        <v>3</v>
      </c>
      <c r="L78" s="31">
        <f t="shared" si="25"/>
        <v>3</v>
      </c>
      <c r="M78" s="31">
        <f t="shared" si="26"/>
        <v>3</v>
      </c>
      <c r="N78" s="31">
        <f t="shared" si="27"/>
        <v>3.1</v>
      </c>
      <c r="O78" s="26" t="s">
        <v>656</v>
      </c>
      <c r="P78" s="26" t="s">
        <v>108</v>
      </c>
      <c r="Q78" s="27">
        <v>41038</v>
      </c>
      <c r="R78" s="26" t="s">
        <v>166</v>
      </c>
      <c r="S78" s="26" t="s">
        <v>217</v>
      </c>
      <c r="T78" s="26" t="s">
        <v>175</v>
      </c>
      <c r="U78" s="26" t="s">
        <v>112</v>
      </c>
      <c r="V78" s="26" t="s">
        <v>15763</v>
      </c>
      <c r="W78" s="26" t="s">
        <v>641</v>
      </c>
      <c r="X78" s="26" t="s">
        <v>642</v>
      </c>
      <c r="Y78" s="26" t="s">
        <v>643</v>
      </c>
      <c r="Z78" s="24"/>
      <c r="AA78" s="24"/>
      <c r="AB78" s="26" t="s">
        <v>117</v>
      </c>
      <c r="AC78" s="28">
        <v>9000</v>
      </c>
      <c r="AD78" s="24"/>
      <c r="AE78" s="26" t="s">
        <v>644</v>
      </c>
      <c r="AF78" s="26" t="s">
        <v>139</v>
      </c>
      <c r="AG78" s="26" t="s">
        <v>645</v>
      </c>
      <c r="AH78" s="26" t="s">
        <v>185</v>
      </c>
      <c r="AI78" s="28">
        <v>9000</v>
      </c>
      <c r="AJ78" s="24"/>
      <c r="AK78" s="26" t="s">
        <v>657</v>
      </c>
      <c r="AL78" s="26" t="s">
        <v>658</v>
      </c>
      <c r="AM78" s="26" t="s">
        <v>659</v>
      </c>
      <c r="AN78" s="26" t="s">
        <v>660</v>
      </c>
      <c r="AO78" s="26" t="s">
        <v>661</v>
      </c>
      <c r="AP78" s="24"/>
      <c r="AQ78" s="24"/>
      <c r="AR78" s="24"/>
      <c r="AS78" s="24"/>
      <c r="AT78" s="24"/>
      <c r="AU78" s="26" t="s">
        <v>662</v>
      </c>
      <c r="AV78" s="24"/>
      <c r="AW78" s="28">
        <v>30989</v>
      </c>
      <c r="AX78" s="26">
        <v>120</v>
      </c>
      <c r="AY78" s="28">
        <v>120</v>
      </c>
      <c r="AZ78" s="28">
        <v>120</v>
      </c>
      <c r="BA78" s="26">
        <v>0</v>
      </c>
      <c r="BB78" s="26" t="s">
        <v>241</v>
      </c>
      <c r="BC78" s="26" t="s">
        <v>650</v>
      </c>
      <c r="BD78" s="26" t="s">
        <v>125</v>
      </c>
      <c r="BE78" s="24"/>
      <c r="BF78" s="26" t="s">
        <v>655</v>
      </c>
      <c r="BG78" s="26" t="s">
        <v>641</v>
      </c>
      <c r="BH78" s="24"/>
      <c r="BI78" s="24"/>
      <c r="BJ78" s="24"/>
      <c r="BK78" s="24"/>
      <c r="BL78" s="24"/>
      <c r="BM78" s="24"/>
      <c r="BN78" s="24"/>
      <c r="BO78" s="24"/>
      <c r="BP78" s="24"/>
      <c r="BQ78" s="24"/>
      <c r="BR78" s="26">
        <v>3</v>
      </c>
      <c r="BS78" s="26">
        <v>4</v>
      </c>
      <c r="BT78" s="26">
        <v>3</v>
      </c>
      <c r="BU78" s="26">
        <v>3</v>
      </c>
      <c r="BV78" s="26">
        <v>3</v>
      </c>
      <c r="BW78" s="26">
        <v>3</v>
      </c>
      <c r="BX78" s="26">
        <v>3</v>
      </c>
      <c r="BY78" s="26">
        <v>3</v>
      </c>
      <c r="BZ78" s="24"/>
      <c r="CA78" s="24"/>
      <c r="CB78" s="24"/>
      <c r="CC78" s="24"/>
      <c r="CD78" s="24"/>
      <c r="CE78" s="24"/>
      <c r="CF78" s="24"/>
      <c r="CG78" s="24"/>
      <c r="CH78" s="24"/>
      <c r="CI78" s="24"/>
      <c r="CJ78" s="24"/>
      <c r="CK78" s="24"/>
      <c r="CL78" s="24"/>
      <c r="CM78" s="24"/>
      <c r="CN78" s="24"/>
      <c r="CO78" s="24"/>
      <c r="CP78" s="24"/>
      <c r="CQ78" s="24"/>
      <c r="CR78" s="24"/>
      <c r="CS78" s="24"/>
      <c r="CT78" s="24"/>
      <c r="CU78" s="24"/>
      <c r="CV78" s="24"/>
      <c r="CW78" s="24"/>
      <c r="CX78" s="24"/>
      <c r="CY78" s="24"/>
      <c r="CZ78" s="24"/>
      <c r="DA78" s="24"/>
      <c r="DB78" s="24"/>
      <c r="DC78" s="24"/>
      <c r="DD78" s="24"/>
      <c r="DE78" s="24"/>
      <c r="DF78" s="26" t="s">
        <v>139</v>
      </c>
      <c r="DG78" s="26" t="s">
        <v>139</v>
      </c>
      <c r="DH78" s="26" t="s">
        <v>120</v>
      </c>
      <c r="DI78" s="26" t="s">
        <v>120</v>
      </c>
      <c r="DJ78" s="26" t="s">
        <v>139</v>
      </c>
      <c r="DK78" s="26" t="s">
        <v>139</v>
      </c>
      <c r="DL78" s="26" t="s">
        <v>139</v>
      </c>
      <c r="DM78" s="26" t="s">
        <v>139</v>
      </c>
      <c r="DN78" s="26" t="s">
        <v>139</v>
      </c>
      <c r="DO78" s="26" t="s">
        <v>139</v>
      </c>
    </row>
    <row r="79" spans="1:119" ht="20.100000000000001" customHeight="1" x14ac:dyDescent="0.25">
      <c r="A79" s="29" t="str">
        <f t="shared" si="14"/>
        <v>Aktobe Paralyzed Citizens Support Center3</v>
      </c>
      <c r="B79" s="29" t="str">
        <f t="shared" si="15"/>
        <v>Aktobe Paralyzed Citizens Support Center</v>
      </c>
      <c r="C79" s="29">
        <f t="shared" si="16"/>
        <v>3</v>
      </c>
      <c r="D79" s="30" t="str">
        <f t="shared" si="17"/>
        <v>Europe and Eurasia</v>
      </c>
      <c r="E79" s="30" t="str">
        <f t="shared" si="18"/>
        <v>Aktobe, Kazakhstan</v>
      </c>
      <c r="F79" s="31">
        <f t="shared" si="19"/>
        <v>3</v>
      </c>
      <c r="G79" s="31">
        <f t="shared" si="20"/>
        <v>3</v>
      </c>
      <c r="H79" s="31">
        <f t="shared" si="21"/>
        <v>3</v>
      </c>
      <c r="I79" s="31">
        <f t="shared" si="22"/>
        <v>4</v>
      </c>
      <c r="J79" s="31">
        <f t="shared" si="23"/>
        <v>4</v>
      </c>
      <c r="K79" s="31">
        <f t="shared" si="24"/>
        <v>3</v>
      </c>
      <c r="L79" s="31">
        <f t="shared" si="25"/>
        <v>4</v>
      </c>
      <c r="M79" s="31">
        <f t="shared" si="26"/>
        <v>3</v>
      </c>
      <c r="N79" s="31">
        <f t="shared" si="27"/>
        <v>3.4</v>
      </c>
      <c r="O79" s="26" t="s">
        <v>663</v>
      </c>
      <c r="P79" s="26" t="s">
        <v>108</v>
      </c>
      <c r="Q79" s="27">
        <v>40672</v>
      </c>
      <c r="R79" s="26" t="s">
        <v>155</v>
      </c>
      <c r="S79" s="26" t="s">
        <v>409</v>
      </c>
      <c r="T79" s="26" t="s">
        <v>333</v>
      </c>
      <c r="U79" s="26" t="s">
        <v>112</v>
      </c>
      <c r="V79" s="26" t="s">
        <v>15763</v>
      </c>
      <c r="W79" s="26" t="s">
        <v>641</v>
      </c>
      <c r="X79" s="26" t="s">
        <v>642</v>
      </c>
      <c r="Y79" s="26" t="s">
        <v>643</v>
      </c>
      <c r="Z79" s="24"/>
      <c r="AA79" s="24"/>
      <c r="AB79" s="26" t="s">
        <v>117</v>
      </c>
      <c r="AC79" s="28">
        <v>7000</v>
      </c>
      <c r="AD79" s="24"/>
      <c r="AE79" s="26" t="s">
        <v>644</v>
      </c>
      <c r="AF79" s="26" t="s">
        <v>139</v>
      </c>
      <c r="AG79" s="26" t="s">
        <v>645</v>
      </c>
      <c r="AH79" s="26" t="s">
        <v>121</v>
      </c>
      <c r="AI79" s="28">
        <v>7000</v>
      </c>
      <c r="AJ79" s="24"/>
      <c r="AK79" s="26" t="s">
        <v>657</v>
      </c>
      <c r="AL79" s="26" t="s">
        <v>658</v>
      </c>
      <c r="AM79" s="26" t="s">
        <v>664</v>
      </c>
      <c r="AN79" s="26" t="s">
        <v>665</v>
      </c>
      <c r="AO79" s="26" t="s">
        <v>666</v>
      </c>
      <c r="AP79" s="24"/>
      <c r="AQ79" s="24"/>
      <c r="AR79" s="24"/>
      <c r="AS79" s="24"/>
      <c r="AT79" s="26" t="s">
        <v>667</v>
      </c>
      <c r="AU79" s="26" t="s">
        <v>668</v>
      </c>
      <c r="AV79" s="24"/>
      <c r="AW79" s="28">
        <v>55289</v>
      </c>
      <c r="AX79" s="26">
        <v>120</v>
      </c>
      <c r="AY79" s="28">
        <v>120</v>
      </c>
      <c r="AZ79" s="28">
        <v>120</v>
      </c>
      <c r="BA79" s="26">
        <v>0</v>
      </c>
      <c r="BB79" s="26" t="s">
        <v>241</v>
      </c>
      <c r="BC79" s="26" t="s">
        <v>650</v>
      </c>
      <c r="BD79" s="24"/>
      <c r="BE79" s="24"/>
      <c r="BF79" s="26" t="s">
        <v>669</v>
      </c>
      <c r="BG79" s="26" t="s">
        <v>641</v>
      </c>
      <c r="BH79" s="24"/>
      <c r="BI79" s="24"/>
      <c r="BJ79" s="24"/>
      <c r="BK79" s="24"/>
      <c r="BL79" s="24"/>
      <c r="BM79" s="24"/>
      <c r="BN79" s="24"/>
      <c r="BO79" s="24"/>
      <c r="BP79" s="24"/>
      <c r="BQ79" s="24"/>
      <c r="BR79" s="26">
        <v>3</v>
      </c>
      <c r="BS79" s="26">
        <v>3</v>
      </c>
      <c r="BT79" s="26">
        <v>3</v>
      </c>
      <c r="BU79" s="26">
        <v>4</v>
      </c>
      <c r="BV79" s="26">
        <v>4</v>
      </c>
      <c r="BW79" s="26">
        <v>3</v>
      </c>
      <c r="BX79" s="26">
        <v>4</v>
      </c>
      <c r="BY79" s="26">
        <v>3</v>
      </c>
      <c r="BZ79" s="24"/>
      <c r="CA79" s="24"/>
      <c r="CB79" s="24"/>
      <c r="CC79" s="24"/>
      <c r="CD79" s="24"/>
      <c r="CE79" s="24"/>
      <c r="CF79" s="24"/>
      <c r="CG79" s="24"/>
      <c r="CH79" s="24"/>
      <c r="CI79" s="24"/>
      <c r="CJ79" s="24"/>
      <c r="CK79" s="24"/>
      <c r="CL79" s="24"/>
      <c r="CM79" s="24"/>
      <c r="CN79" s="24"/>
      <c r="CO79" s="24"/>
      <c r="CP79" s="24"/>
      <c r="CQ79" s="24"/>
      <c r="CR79" s="24"/>
      <c r="CS79" s="24"/>
      <c r="CT79" s="24"/>
      <c r="CU79" s="24"/>
      <c r="CV79" s="24"/>
      <c r="CW79" s="24"/>
      <c r="CX79" s="24"/>
      <c r="CY79" s="24"/>
      <c r="CZ79" s="24"/>
      <c r="DA79" s="24"/>
      <c r="DB79" s="24"/>
      <c r="DC79" s="24"/>
      <c r="DD79" s="24"/>
      <c r="DE79" s="24"/>
      <c r="DF79" s="26" t="s">
        <v>139</v>
      </c>
      <c r="DG79" s="26" t="s">
        <v>139</v>
      </c>
      <c r="DH79" s="26" t="s">
        <v>120</v>
      </c>
      <c r="DI79" s="26" t="s">
        <v>120</v>
      </c>
      <c r="DJ79" s="26" t="s">
        <v>139</v>
      </c>
      <c r="DK79" s="26" t="s">
        <v>139</v>
      </c>
      <c r="DL79" s="26" t="s">
        <v>139</v>
      </c>
      <c r="DM79" s="26" t="s">
        <v>139</v>
      </c>
      <c r="DN79" s="26" t="s">
        <v>139</v>
      </c>
      <c r="DO79" s="26" t="s">
        <v>139</v>
      </c>
    </row>
    <row r="80" spans="1:119" ht="20.100000000000001" customHeight="1" x14ac:dyDescent="0.25">
      <c r="A80" s="29" t="str">
        <f t="shared" si="14"/>
        <v>Aktobe Paralyzed Citizens Support Center2</v>
      </c>
      <c r="B80" s="29" t="str">
        <f t="shared" si="15"/>
        <v>Aktobe Paralyzed Citizens Support Center</v>
      </c>
      <c r="C80" s="29">
        <f t="shared" si="16"/>
        <v>2</v>
      </c>
      <c r="D80" s="30" t="str">
        <f t="shared" si="17"/>
        <v>Europe and Eurasia</v>
      </c>
      <c r="E80" s="30" t="str">
        <f t="shared" si="18"/>
        <v>Aktobe, Kazakhstan</v>
      </c>
      <c r="F80" s="31">
        <f t="shared" si="19"/>
        <v>3</v>
      </c>
      <c r="G80" s="31">
        <f t="shared" si="20"/>
        <v>3</v>
      </c>
      <c r="H80" s="31">
        <f t="shared" si="21"/>
        <v>3</v>
      </c>
      <c r="I80" s="31">
        <f t="shared" si="22"/>
        <v>3</v>
      </c>
      <c r="J80" s="31">
        <f t="shared" si="23"/>
        <v>3</v>
      </c>
      <c r="K80" s="31">
        <f t="shared" si="24"/>
        <v>3</v>
      </c>
      <c r="L80" s="31">
        <f t="shared" si="25"/>
        <v>3</v>
      </c>
      <c r="M80" s="31">
        <f t="shared" si="26"/>
        <v>3</v>
      </c>
      <c r="N80" s="31">
        <f t="shared" si="27"/>
        <v>3</v>
      </c>
      <c r="O80" s="26" t="s">
        <v>670</v>
      </c>
      <c r="P80" s="26" t="s">
        <v>108</v>
      </c>
      <c r="Q80" s="27">
        <v>40316</v>
      </c>
      <c r="R80" s="26" t="s">
        <v>155</v>
      </c>
      <c r="S80" s="26" t="s">
        <v>234</v>
      </c>
      <c r="T80" s="26" t="s">
        <v>224</v>
      </c>
      <c r="U80" s="26" t="s">
        <v>112</v>
      </c>
      <c r="V80" s="26" t="s">
        <v>15763</v>
      </c>
      <c r="W80" s="26" t="s">
        <v>641</v>
      </c>
      <c r="X80" s="26" t="s">
        <v>642</v>
      </c>
      <c r="Y80" s="26" t="s">
        <v>643</v>
      </c>
      <c r="Z80" s="24"/>
      <c r="AA80" s="24"/>
      <c r="AB80" s="26" t="s">
        <v>117</v>
      </c>
      <c r="AC80" s="28">
        <v>6000</v>
      </c>
      <c r="AD80" s="24"/>
      <c r="AE80" s="26" t="s">
        <v>644</v>
      </c>
      <c r="AF80" s="26" t="s">
        <v>139</v>
      </c>
      <c r="AG80" s="26" t="s">
        <v>645</v>
      </c>
      <c r="AH80" s="26" t="s">
        <v>143</v>
      </c>
      <c r="AI80" s="28">
        <v>6000</v>
      </c>
      <c r="AJ80" s="24"/>
      <c r="AK80" s="26" t="s">
        <v>657</v>
      </c>
      <c r="AL80" s="26" t="s">
        <v>671</v>
      </c>
      <c r="AM80" s="26" t="s">
        <v>672</v>
      </c>
      <c r="AN80" s="26" t="s">
        <v>673</v>
      </c>
      <c r="AO80" s="24"/>
      <c r="AP80" s="24"/>
      <c r="AQ80" s="24"/>
      <c r="AR80" s="24"/>
      <c r="AS80" s="26" t="s">
        <v>674</v>
      </c>
      <c r="AT80" s="24"/>
      <c r="AU80" s="24"/>
      <c r="AV80" s="24"/>
      <c r="AW80" s="28">
        <v>152533</v>
      </c>
      <c r="AX80" s="26">
        <v>50</v>
      </c>
      <c r="AY80" s="28">
        <v>60</v>
      </c>
      <c r="AZ80" s="28">
        <v>30</v>
      </c>
      <c r="BA80" s="26">
        <v>0</v>
      </c>
      <c r="BB80" s="26" t="s">
        <v>148</v>
      </c>
      <c r="BC80" s="26" t="s">
        <v>650</v>
      </c>
      <c r="BD80" s="24"/>
      <c r="BE80" s="24"/>
      <c r="BF80" s="24"/>
      <c r="BG80" s="24"/>
      <c r="BH80" s="24"/>
      <c r="BI80" s="24"/>
      <c r="BJ80" s="24"/>
      <c r="BK80" s="24"/>
      <c r="BL80" s="24"/>
      <c r="BM80" s="24"/>
      <c r="BN80" s="24"/>
      <c r="BO80" s="24"/>
      <c r="BP80" s="24"/>
      <c r="BQ80" s="24"/>
      <c r="BR80" s="26">
        <v>3</v>
      </c>
      <c r="BS80" s="26">
        <v>3</v>
      </c>
      <c r="BT80" s="26">
        <v>3</v>
      </c>
      <c r="BU80" s="26">
        <v>3</v>
      </c>
      <c r="BV80" s="26">
        <v>3</v>
      </c>
      <c r="BW80" s="26">
        <v>3</v>
      </c>
      <c r="BX80" s="26">
        <v>3</v>
      </c>
      <c r="BY80" s="26">
        <v>3</v>
      </c>
      <c r="BZ80" s="24"/>
      <c r="CA80" s="24"/>
      <c r="CB80" s="24"/>
      <c r="CC80" s="24"/>
      <c r="CD80" s="24"/>
      <c r="CE80" s="24"/>
      <c r="CF80" s="24"/>
      <c r="CG80" s="24"/>
      <c r="CH80" s="24"/>
      <c r="CI80" s="24"/>
      <c r="CJ80" s="24"/>
      <c r="CK80" s="24"/>
      <c r="CL80" s="24"/>
      <c r="CM80" s="24"/>
      <c r="CN80" s="24"/>
      <c r="CO80" s="24"/>
      <c r="CP80" s="24"/>
      <c r="CQ80" s="24"/>
      <c r="CR80" s="24"/>
      <c r="CS80" s="24"/>
      <c r="CT80" s="24"/>
      <c r="CU80" s="24"/>
      <c r="CV80" s="24"/>
      <c r="CW80" s="24"/>
      <c r="CX80" s="24"/>
      <c r="CY80" s="24"/>
      <c r="CZ80" s="24"/>
      <c r="DA80" s="24"/>
      <c r="DB80" s="24"/>
      <c r="DC80" s="24"/>
      <c r="DD80" s="24"/>
      <c r="DE80" s="24"/>
      <c r="DF80" s="26" t="s">
        <v>139</v>
      </c>
      <c r="DG80" s="26" t="s">
        <v>139</v>
      </c>
      <c r="DH80" s="26" t="s">
        <v>139</v>
      </c>
      <c r="DI80" s="26" t="s">
        <v>139</v>
      </c>
      <c r="DJ80" s="26" t="s">
        <v>139</v>
      </c>
      <c r="DK80" s="26" t="s">
        <v>139</v>
      </c>
      <c r="DL80" s="26" t="s">
        <v>139</v>
      </c>
      <c r="DM80" s="26" t="s">
        <v>139</v>
      </c>
      <c r="DN80" s="26" t="s">
        <v>139</v>
      </c>
      <c r="DO80" s="26" t="s">
        <v>139</v>
      </c>
    </row>
    <row r="81" spans="1:119" ht="20.100000000000001" customHeight="1" x14ac:dyDescent="0.25">
      <c r="A81" s="29" t="str">
        <f t="shared" si="14"/>
        <v/>
      </c>
      <c r="B81" s="29" t="str">
        <f t="shared" si="15"/>
        <v>Aktobe Paralyzed Citizens Support Center</v>
      </c>
      <c r="C81" s="29">
        <f t="shared" si="16"/>
        <v>0</v>
      </c>
      <c r="D81" s="30" t="str">
        <f t="shared" si="17"/>
        <v>Europe and Eurasia</v>
      </c>
      <c r="E81" s="30" t="str">
        <f t="shared" si="18"/>
        <v>Aktobe, Kazakhstan</v>
      </c>
      <c r="F81" s="31">
        <f t="shared" si="19"/>
        <v>0</v>
      </c>
      <c r="G81" s="31">
        <f t="shared" si="20"/>
        <v>0</v>
      </c>
      <c r="H81" s="31">
        <f t="shared" si="21"/>
        <v>0</v>
      </c>
      <c r="I81" s="31">
        <f t="shared" si="22"/>
        <v>0</v>
      </c>
      <c r="J81" s="31">
        <f t="shared" si="23"/>
        <v>0</v>
      </c>
      <c r="K81" s="31">
        <f t="shared" si="24"/>
        <v>0</v>
      </c>
      <c r="L81" s="31">
        <f t="shared" si="25"/>
        <v>0</v>
      </c>
      <c r="M81" s="31">
        <f t="shared" si="26"/>
        <v>0</v>
      </c>
      <c r="N81" s="31">
        <f t="shared" si="27"/>
        <v>0</v>
      </c>
      <c r="O81" s="26" t="s">
        <v>15769</v>
      </c>
      <c r="P81" s="26" t="s">
        <v>108</v>
      </c>
      <c r="Q81" s="27">
        <v>40297</v>
      </c>
      <c r="R81" s="24"/>
      <c r="S81" s="24"/>
      <c r="T81" s="26" t="s">
        <v>224</v>
      </c>
      <c r="U81" s="24"/>
      <c r="V81" s="26" t="s">
        <v>15763</v>
      </c>
      <c r="W81" s="26" t="s">
        <v>641</v>
      </c>
      <c r="X81" s="26" t="s">
        <v>642</v>
      </c>
      <c r="Y81" s="26" t="s">
        <v>643</v>
      </c>
      <c r="Z81" s="24"/>
      <c r="AA81" s="24"/>
      <c r="AB81" s="26" t="s">
        <v>15736</v>
      </c>
      <c r="AC81" s="28">
        <v>1918</v>
      </c>
      <c r="AD81" s="24"/>
      <c r="AE81" s="26" t="s">
        <v>644</v>
      </c>
      <c r="AF81" s="26" t="s">
        <v>139</v>
      </c>
      <c r="AG81" s="26" t="s">
        <v>645</v>
      </c>
      <c r="AH81" s="24"/>
      <c r="AI81" s="28">
        <v>2203</v>
      </c>
      <c r="AJ81" s="24"/>
      <c r="AK81" s="24"/>
      <c r="AL81" s="24"/>
      <c r="AM81" s="24"/>
      <c r="AN81" s="24"/>
      <c r="AO81" s="24"/>
      <c r="AP81" s="24"/>
      <c r="AQ81" s="24"/>
      <c r="AR81" s="24"/>
      <c r="AS81" s="24"/>
      <c r="AT81" s="24"/>
      <c r="AU81" s="24"/>
      <c r="AV81" s="24"/>
      <c r="AW81" s="28">
        <v>0</v>
      </c>
      <c r="AX81" s="26">
        <v>0</v>
      </c>
      <c r="AY81" s="28">
        <v>0</v>
      </c>
      <c r="AZ81" s="28">
        <v>0</v>
      </c>
      <c r="BA81" s="26">
        <v>0</v>
      </c>
      <c r="BB81" s="24"/>
      <c r="BC81" s="26" t="s">
        <v>650</v>
      </c>
      <c r="BD81" s="24"/>
      <c r="BE81" s="24"/>
      <c r="BF81" s="24"/>
      <c r="BG81" s="24"/>
      <c r="BH81" s="24"/>
      <c r="BI81" s="24"/>
      <c r="BJ81" s="24"/>
      <c r="BK81" s="24"/>
      <c r="BL81" s="24"/>
      <c r="BM81" s="24"/>
      <c r="BN81" s="24"/>
      <c r="BO81" s="24"/>
      <c r="BP81" s="24"/>
      <c r="BQ81" s="24"/>
      <c r="BR81" s="26">
        <v>0</v>
      </c>
      <c r="BS81" s="26">
        <v>0</v>
      </c>
      <c r="BT81" s="26">
        <v>0</v>
      </c>
      <c r="BU81" s="26">
        <v>0</v>
      </c>
      <c r="BV81" s="26">
        <v>0</v>
      </c>
      <c r="BW81" s="26">
        <v>0</v>
      </c>
      <c r="BX81" s="26">
        <v>0</v>
      </c>
      <c r="BY81" s="26">
        <v>0</v>
      </c>
      <c r="BZ81" s="24"/>
      <c r="CA81" s="24"/>
      <c r="CB81" s="24"/>
      <c r="CC81" s="24"/>
      <c r="CD81" s="24"/>
      <c r="CE81" s="24"/>
      <c r="CF81" s="24"/>
      <c r="CG81" s="24"/>
      <c r="CH81" s="24"/>
      <c r="CI81" s="24"/>
      <c r="CJ81" s="24"/>
      <c r="CK81" s="24"/>
      <c r="CL81" s="24"/>
      <c r="CM81" s="24"/>
      <c r="CN81" s="24"/>
      <c r="CO81" s="24"/>
      <c r="CP81" s="24"/>
      <c r="CQ81" s="24"/>
      <c r="CR81" s="24"/>
      <c r="CS81" s="24"/>
      <c r="CT81" s="24"/>
      <c r="CU81" s="24"/>
      <c r="CV81" s="24"/>
      <c r="CW81" s="24"/>
      <c r="CX81" s="24"/>
      <c r="CY81" s="24"/>
      <c r="CZ81" s="24"/>
      <c r="DA81" s="24"/>
      <c r="DB81" s="24"/>
      <c r="DC81" s="24"/>
      <c r="DD81" s="24"/>
      <c r="DE81" s="24"/>
      <c r="DF81" s="26" t="s">
        <v>139</v>
      </c>
      <c r="DG81" s="26" t="s">
        <v>139</v>
      </c>
      <c r="DH81" s="26" t="s">
        <v>139</v>
      </c>
      <c r="DI81" s="26" t="s">
        <v>139</v>
      </c>
      <c r="DJ81" s="26" t="s">
        <v>139</v>
      </c>
      <c r="DK81" s="26" t="s">
        <v>139</v>
      </c>
      <c r="DL81" s="26" t="s">
        <v>139</v>
      </c>
      <c r="DM81" s="26" t="s">
        <v>139</v>
      </c>
      <c r="DN81" s="26" t="s">
        <v>139</v>
      </c>
      <c r="DO81" s="26" t="s">
        <v>139</v>
      </c>
    </row>
    <row r="82" spans="1:119" ht="20.100000000000001" customHeight="1" x14ac:dyDescent="0.25">
      <c r="A82" s="29" t="str">
        <f t="shared" si="14"/>
        <v>Al Otro Lado (To The Other Side)1</v>
      </c>
      <c r="B82" s="29" t="str">
        <f t="shared" si="15"/>
        <v>Al Otro Lado (To The Other Side)</v>
      </c>
      <c r="C82" s="29">
        <f t="shared" si="16"/>
        <v>1</v>
      </c>
      <c r="D82" s="30" t="str">
        <f t="shared" si="17"/>
        <v>Americas</v>
      </c>
      <c r="E82" s="30" t="str">
        <f t="shared" si="18"/>
        <v>Tijuana, Mexico</v>
      </c>
      <c r="F82" s="31">
        <f t="shared" si="19"/>
        <v>3</v>
      </c>
      <c r="G82" s="31">
        <f t="shared" si="20"/>
        <v>2</v>
      </c>
      <c r="H82" s="31">
        <f t="shared" si="21"/>
        <v>1</v>
      </c>
      <c r="I82" s="31">
        <f t="shared" si="22"/>
        <v>3</v>
      </c>
      <c r="J82" s="31">
        <f t="shared" si="23"/>
        <v>2</v>
      </c>
      <c r="K82" s="31">
        <f t="shared" si="24"/>
        <v>4</v>
      </c>
      <c r="L82" s="31">
        <f t="shared" si="25"/>
        <v>4</v>
      </c>
      <c r="M82" s="31">
        <f t="shared" si="26"/>
        <v>3</v>
      </c>
      <c r="N82" s="31">
        <f t="shared" si="27"/>
        <v>2.8</v>
      </c>
      <c r="O82" s="26" t="s">
        <v>675</v>
      </c>
      <c r="P82" s="26" t="s">
        <v>108</v>
      </c>
      <c r="Q82" s="27">
        <v>43223</v>
      </c>
      <c r="R82" s="26" t="s">
        <v>155</v>
      </c>
      <c r="S82" s="26" t="s">
        <v>244</v>
      </c>
      <c r="T82" s="26" t="s">
        <v>111</v>
      </c>
      <c r="U82" s="24"/>
      <c r="V82" s="26" t="s">
        <v>15731</v>
      </c>
      <c r="W82" s="26" t="s">
        <v>676</v>
      </c>
      <c r="X82" s="26" t="s">
        <v>677</v>
      </c>
      <c r="Y82" s="26" t="s">
        <v>678</v>
      </c>
      <c r="Z82" s="26" t="s">
        <v>679</v>
      </c>
      <c r="AA82" s="24"/>
      <c r="AB82" s="26" t="s">
        <v>680</v>
      </c>
      <c r="AC82" s="28">
        <v>15000</v>
      </c>
      <c r="AD82" s="26" t="s">
        <v>681</v>
      </c>
      <c r="AE82" s="26" t="s">
        <v>682</v>
      </c>
      <c r="AF82" s="26" t="s">
        <v>139</v>
      </c>
      <c r="AG82" s="24"/>
      <c r="AH82" s="26" t="s">
        <v>158</v>
      </c>
      <c r="AI82" s="28">
        <v>15000</v>
      </c>
      <c r="AJ82" s="24"/>
      <c r="AK82" s="24"/>
      <c r="AL82" s="24"/>
      <c r="AM82" s="26" t="s">
        <v>683</v>
      </c>
      <c r="AN82" s="26" t="s">
        <v>684</v>
      </c>
      <c r="AO82" s="26" t="s">
        <v>685</v>
      </c>
      <c r="AP82" s="26" t="s">
        <v>686</v>
      </c>
      <c r="AQ82" s="24"/>
      <c r="AR82" s="24"/>
      <c r="AS82" s="24"/>
      <c r="AT82" s="24"/>
      <c r="AU82" s="24"/>
      <c r="AV82" s="24"/>
      <c r="AW82" s="28">
        <v>263962</v>
      </c>
      <c r="AX82" s="26">
        <v>100</v>
      </c>
      <c r="AY82" s="28">
        <v>0</v>
      </c>
      <c r="AZ82" s="28">
        <v>0</v>
      </c>
      <c r="BA82" s="26">
        <v>0</v>
      </c>
      <c r="BB82" s="24"/>
      <c r="BC82" s="24"/>
      <c r="BD82" s="24"/>
      <c r="BE82" s="24"/>
      <c r="BF82" s="26" t="s">
        <v>687</v>
      </c>
      <c r="BG82" s="26" t="s">
        <v>261</v>
      </c>
      <c r="BH82" s="26" t="s">
        <v>688</v>
      </c>
      <c r="BI82" s="26" t="s">
        <v>261</v>
      </c>
      <c r="BJ82" s="26" t="s">
        <v>689</v>
      </c>
      <c r="BK82" s="26" t="s">
        <v>261</v>
      </c>
      <c r="BL82" s="26" t="s">
        <v>690</v>
      </c>
      <c r="BM82" s="26" t="s">
        <v>261</v>
      </c>
      <c r="BN82" s="26" t="s">
        <v>691</v>
      </c>
      <c r="BO82" s="26" t="s">
        <v>261</v>
      </c>
      <c r="BP82" s="24"/>
      <c r="BQ82" s="24"/>
      <c r="BR82" s="26">
        <v>4</v>
      </c>
      <c r="BS82" s="26">
        <v>2</v>
      </c>
      <c r="BT82" s="26">
        <v>2</v>
      </c>
      <c r="BU82" s="26">
        <v>3</v>
      </c>
      <c r="BV82" s="26">
        <v>2</v>
      </c>
      <c r="BW82" s="26">
        <v>4</v>
      </c>
      <c r="BX82" s="26">
        <v>4</v>
      </c>
      <c r="BY82" s="26">
        <v>3</v>
      </c>
      <c r="BZ82" s="26" t="s">
        <v>135</v>
      </c>
      <c r="CA82" s="26" t="s">
        <v>135</v>
      </c>
      <c r="CB82" s="26" t="s">
        <v>136</v>
      </c>
      <c r="CC82" s="26" t="s">
        <v>134</v>
      </c>
      <c r="CD82" s="26" t="s">
        <v>134</v>
      </c>
      <c r="CE82" s="26" t="s">
        <v>135</v>
      </c>
      <c r="CF82" s="26" t="s">
        <v>135</v>
      </c>
      <c r="CG82" s="26" t="s">
        <v>135</v>
      </c>
      <c r="CH82" s="26" t="s">
        <v>137</v>
      </c>
      <c r="CI82" s="26" t="s">
        <v>135</v>
      </c>
      <c r="CJ82" s="26" t="s">
        <v>135</v>
      </c>
      <c r="CK82" s="26" t="s">
        <v>137</v>
      </c>
      <c r="CL82" s="26" t="s">
        <v>136</v>
      </c>
      <c r="CM82" s="26" t="s">
        <v>135</v>
      </c>
      <c r="CN82" s="26" t="s">
        <v>136</v>
      </c>
      <c r="CO82" s="26" t="s">
        <v>134</v>
      </c>
      <c r="CP82" s="26" t="s">
        <v>136</v>
      </c>
      <c r="CQ82" s="26" t="s">
        <v>137</v>
      </c>
      <c r="CR82" s="26" t="s">
        <v>135</v>
      </c>
      <c r="CS82" s="26" t="s">
        <v>137</v>
      </c>
      <c r="CT82" s="26" t="s">
        <v>134</v>
      </c>
      <c r="CU82" s="26" t="s">
        <v>138</v>
      </c>
      <c r="CV82" s="26" t="s">
        <v>138</v>
      </c>
      <c r="CW82" s="26" t="s">
        <v>136</v>
      </c>
      <c r="CX82" s="26" t="s">
        <v>138</v>
      </c>
      <c r="CY82" s="26" t="s">
        <v>134</v>
      </c>
      <c r="CZ82" s="26" t="s">
        <v>134</v>
      </c>
      <c r="DA82" s="26" t="s">
        <v>134</v>
      </c>
      <c r="DB82" s="26" t="s">
        <v>136</v>
      </c>
      <c r="DC82" s="26" t="s">
        <v>136</v>
      </c>
      <c r="DD82" s="26" t="s">
        <v>134</v>
      </c>
      <c r="DE82" s="26" t="s">
        <v>134</v>
      </c>
      <c r="DF82" s="26" t="s">
        <v>139</v>
      </c>
      <c r="DG82" s="26" t="s">
        <v>120</v>
      </c>
      <c r="DH82" s="26" t="s">
        <v>139</v>
      </c>
      <c r="DI82" s="26" t="s">
        <v>120</v>
      </c>
      <c r="DJ82" s="26" t="s">
        <v>139</v>
      </c>
      <c r="DK82" s="26" t="s">
        <v>139</v>
      </c>
      <c r="DL82" s="26" t="s">
        <v>120</v>
      </c>
      <c r="DM82" s="26" t="s">
        <v>139</v>
      </c>
      <c r="DN82" s="26" t="s">
        <v>139</v>
      </c>
      <c r="DO82" s="26" t="s">
        <v>139</v>
      </c>
    </row>
    <row r="83" spans="1:119" ht="20.100000000000001" customHeight="1" x14ac:dyDescent="0.25">
      <c r="A83" s="29" t="str">
        <f t="shared" si="14"/>
        <v/>
      </c>
      <c r="B83" s="29" t="str">
        <f t="shared" si="15"/>
        <v>Al Otro Lado (To The Other Side)</v>
      </c>
      <c r="C83" s="29">
        <f t="shared" si="16"/>
        <v>0</v>
      </c>
      <c r="D83" s="30" t="str">
        <f t="shared" si="17"/>
        <v>Americas</v>
      </c>
      <c r="E83" s="30" t="str">
        <f t="shared" si="18"/>
        <v>Tijuana, Mexico</v>
      </c>
      <c r="F83" s="31">
        <f t="shared" si="19"/>
        <v>0</v>
      </c>
      <c r="G83" s="31">
        <f t="shared" si="20"/>
        <v>0</v>
      </c>
      <c r="H83" s="31">
        <f t="shared" si="21"/>
        <v>0</v>
      </c>
      <c r="I83" s="31">
        <f t="shared" si="22"/>
        <v>0</v>
      </c>
      <c r="J83" s="31">
        <f t="shared" si="23"/>
        <v>0</v>
      </c>
      <c r="K83" s="31">
        <f t="shared" si="24"/>
        <v>0</v>
      </c>
      <c r="L83" s="31">
        <f t="shared" si="25"/>
        <v>0</v>
      </c>
      <c r="M83" s="31">
        <f t="shared" si="26"/>
        <v>0</v>
      </c>
      <c r="N83" s="31">
        <f t="shared" si="27"/>
        <v>0</v>
      </c>
      <c r="O83" s="26" t="s">
        <v>15770</v>
      </c>
      <c r="P83" s="26" t="s">
        <v>108</v>
      </c>
      <c r="Q83" s="27">
        <v>43278</v>
      </c>
      <c r="R83" s="24"/>
      <c r="S83" s="24"/>
      <c r="T83" s="26" t="s">
        <v>111</v>
      </c>
      <c r="U83" s="24"/>
      <c r="V83" s="26" t="s">
        <v>15731</v>
      </c>
      <c r="W83" s="26" t="s">
        <v>676</v>
      </c>
      <c r="X83" s="26" t="s">
        <v>677</v>
      </c>
      <c r="Y83" s="26" t="s">
        <v>678</v>
      </c>
      <c r="Z83" s="26" t="s">
        <v>679</v>
      </c>
      <c r="AA83" s="24"/>
      <c r="AB83" s="26" t="s">
        <v>15733</v>
      </c>
      <c r="AC83" s="28">
        <v>3000</v>
      </c>
      <c r="AD83" s="26" t="s">
        <v>681</v>
      </c>
      <c r="AE83" s="26" t="s">
        <v>682</v>
      </c>
      <c r="AF83" s="26" t="s">
        <v>139</v>
      </c>
      <c r="AG83" s="24"/>
      <c r="AH83" s="24"/>
      <c r="AI83" s="28">
        <v>3000</v>
      </c>
      <c r="AJ83" s="24"/>
      <c r="AK83" s="24"/>
      <c r="AL83" s="24"/>
      <c r="AM83" s="24"/>
      <c r="AN83" s="24"/>
      <c r="AO83" s="24"/>
      <c r="AP83" s="24"/>
      <c r="AQ83" s="24"/>
      <c r="AR83" s="24"/>
      <c r="AS83" s="24"/>
      <c r="AT83" s="24"/>
      <c r="AU83" s="24"/>
      <c r="AV83" s="24"/>
      <c r="AW83" s="28">
        <v>0</v>
      </c>
      <c r="AX83" s="26">
        <v>0</v>
      </c>
      <c r="AY83" s="28">
        <v>0</v>
      </c>
      <c r="AZ83" s="28">
        <v>0</v>
      </c>
      <c r="BA83" s="26">
        <v>0</v>
      </c>
      <c r="BB83" s="24"/>
      <c r="BC83" s="24"/>
      <c r="BD83" s="24"/>
      <c r="BE83" s="24"/>
      <c r="BF83" s="24"/>
      <c r="BG83" s="24"/>
      <c r="BH83" s="24"/>
      <c r="BI83" s="24"/>
      <c r="BJ83" s="24"/>
      <c r="BK83" s="24"/>
      <c r="BL83" s="24"/>
      <c r="BM83" s="24"/>
      <c r="BN83" s="24"/>
      <c r="BO83" s="24"/>
      <c r="BP83" s="24"/>
      <c r="BQ83" s="24"/>
      <c r="BR83" s="26">
        <v>0</v>
      </c>
      <c r="BS83" s="26">
        <v>0</v>
      </c>
      <c r="BT83" s="26">
        <v>0</v>
      </c>
      <c r="BU83" s="26">
        <v>0</v>
      </c>
      <c r="BV83" s="26">
        <v>0</v>
      </c>
      <c r="BW83" s="26">
        <v>0</v>
      </c>
      <c r="BX83" s="26">
        <v>0</v>
      </c>
      <c r="BY83" s="26">
        <v>0</v>
      </c>
      <c r="BZ83" s="24"/>
      <c r="CA83" s="24"/>
      <c r="CB83" s="24"/>
      <c r="CC83" s="24"/>
      <c r="CD83" s="24"/>
      <c r="CE83" s="24"/>
      <c r="CF83" s="24"/>
      <c r="CG83" s="24"/>
      <c r="CH83" s="24"/>
      <c r="CI83" s="24"/>
      <c r="CJ83" s="24"/>
      <c r="CK83" s="24"/>
      <c r="CL83" s="24"/>
      <c r="CM83" s="24"/>
      <c r="CN83" s="24"/>
      <c r="CO83" s="24"/>
      <c r="CP83" s="24"/>
      <c r="CQ83" s="24"/>
      <c r="CR83" s="24"/>
      <c r="CS83" s="24"/>
      <c r="CT83" s="24"/>
      <c r="CU83" s="24"/>
      <c r="CV83" s="24"/>
      <c r="CW83" s="24"/>
      <c r="CX83" s="24"/>
      <c r="CY83" s="24"/>
      <c r="CZ83" s="24"/>
      <c r="DA83" s="24"/>
      <c r="DB83" s="24"/>
      <c r="DC83" s="24"/>
      <c r="DD83" s="24"/>
      <c r="DE83" s="24"/>
      <c r="DF83" s="26" t="s">
        <v>139</v>
      </c>
      <c r="DG83" s="26" t="s">
        <v>139</v>
      </c>
      <c r="DH83" s="26" t="s">
        <v>139</v>
      </c>
      <c r="DI83" s="26" t="s">
        <v>139</v>
      </c>
      <c r="DJ83" s="26" t="s">
        <v>139</v>
      </c>
      <c r="DK83" s="26" t="s">
        <v>139</v>
      </c>
      <c r="DL83" s="26" t="s">
        <v>139</v>
      </c>
      <c r="DM83" s="26" t="s">
        <v>139</v>
      </c>
      <c r="DN83" s="26" t="s">
        <v>139</v>
      </c>
      <c r="DO83" s="26" t="s">
        <v>139</v>
      </c>
    </row>
    <row r="84" spans="1:119" ht="20.100000000000001" customHeight="1" x14ac:dyDescent="0.25">
      <c r="A84" s="29" t="str">
        <f t="shared" si="14"/>
        <v>Alashanek ya Balady Association for Sustainable Development3</v>
      </c>
      <c r="B84" s="29" t="str">
        <f t="shared" si="15"/>
        <v>Alashanek ya Balady Association for Sustainable Development</v>
      </c>
      <c r="C84" s="29">
        <f t="shared" si="16"/>
        <v>3</v>
      </c>
      <c r="D84" s="30" t="str">
        <f t="shared" si="17"/>
        <v>Africa and the Middle East</v>
      </c>
      <c r="E84" s="30" t="str">
        <f t="shared" si="18"/>
        <v>Cairo, Egypt</v>
      </c>
      <c r="F84" s="31">
        <f t="shared" si="19"/>
        <v>4</v>
      </c>
      <c r="G84" s="31">
        <f t="shared" si="20"/>
        <v>3</v>
      </c>
      <c r="H84" s="31">
        <f t="shared" si="21"/>
        <v>3</v>
      </c>
      <c r="I84" s="31">
        <f t="shared" si="22"/>
        <v>3</v>
      </c>
      <c r="J84" s="31">
        <f t="shared" si="23"/>
        <v>3</v>
      </c>
      <c r="K84" s="31">
        <f t="shared" si="24"/>
        <v>3</v>
      </c>
      <c r="L84" s="31">
        <f t="shared" si="25"/>
        <v>4</v>
      </c>
      <c r="M84" s="31">
        <f t="shared" si="26"/>
        <v>3</v>
      </c>
      <c r="N84" s="31">
        <f t="shared" si="27"/>
        <v>3.3</v>
      </c>
      <c r="O84" s="26" t="s">
        <v>692</v>
      </c>
      <c r="P84" s="26" t="s">
        <v>108</v>
      </c>
      <c r="Q84" s="27">
        <v>41204</v>
      </c>
      <c r="R84" s="26" t="s">
        <v>166</v>
      </c>
      <c r="S84" s="26" t="s">
        <v>306</v>
      </c>
      <c r="T84" s="26" t="s">
        <v>207</v>
      </c>
      <c r="U84" s="26" t="s">
        <v>307</v>
      </c>
      <c r="V84" s="26" t="s">
        <v>693</v>
      </c>
      <c r="W84" s="26" t="s">
        <v>694</v>
      </c>
      <c r="X84" s="26" t="s">
        <v>695</v>
      </c>
      <c r="Y84" s="26" t="s">
        <v>696</v>
      </c>
      <c r="Z84" s="24"/>
      <c r="AA84" s="24"/>
      <c r="AB84" s="26" t="s">
        <v>117</v>
      </c>
      <c r="AC84" s="28">
        <v>20000</v>
      </c>
      <c r="AD84" s="24"/>
      <c r="AE84" s="24"/>
      <c r="AF84" s="26" t="s">
        <v>120</v>
      </c>
      <c r="AG84" s="26" t="s">
        <v>645</v>
      </c>
      <c r="AH84" s="26" t="s">
        <v>121</v>
      </c>
      <c r="AI84" s="28">
        <v>20000</v>
      </c>
      <c r="AJ84" s="26" t="s">
        <v>697</v>
      </c>
      <c r="AK84" s="26" t="s">
        <v>698</v>
      </c>
      <c r="AL84" s="26" t="s">
        <v>699</v>
      </c>
      <c r="AM84" s="24"/>
      <c r="AN84" s="24"/>
      <c r="AO84" s="24"/>
      <c r="AP84" s="24"/>
      <c r="AQ84" s="26" t="s">
        <v>700</v>
      </c>
      <c r="AR84" s="24"/>
      <c r="AS84" s="24"/>
      <c r="AT84" s="24"/>
      <c r="AU84" s="24"/>
      <c r="AV84" s="24"/>
      <c r="AW84" s="28">
        <v>1290000</v>
      </c>
      <c r="AX84" s="26">
        <v>6000</v>
      </c>
      <c r="AY84" s="28">
        <v>95</v>
      </c>
      <c r="AZ84" s="28">
        <v>90</v>
      </c>
      <c r="BA84" s="26">
        <v>0</v>
      </c>
      <c r="BB84" s="26" t="s">
        <v>148</v>
      </c>
      <c r="BC84" s="26" t="s">
        <v>701</v>
      </c>
      <c r="BD84" s="26" t="s">
        <v>437</v>
      </c>
      <c r="BE84" s="26" t="s">
        <v>702</v>
      </c>
      <c r="BF84" s="26" t="s">
        <v>703</v>
      </c>
      <c r="BG84" s="26" t="s">
        <v>271</v>
      </c>
      <c r="BH84" s="26" t="s">
        <v>329</v>
      </c>
      <c r="BI84" s="26" t="s">
        <v>694</v>
      </c>
      <c r="BJ84" s="26" t="s">
        <v>704</v>
      </c>
      <c r="BK84" s="26" t="s">
        <v>694</v>
      </c>
      <c r="BL84" s="26" t="s">
        <v>705</v>
      </c>
      <c r="BM84" s="26" t="s">
        <v>357</v>
      </c>
      <c r="BN84" s="26" t="s">
        <v>706</v>
      </c>
      <c r="BO84" s="26" t="s">
        <v>694</v>
      </c>
      <c r="BP84" s="24"/>
      <c r="BQ84" s="24"/>
      <c r="BR84" s="26">
        <v>4</v>
      </c>
      <c r="BS84" s="26">
        <v>3</v>
      </c>
      <c r="BT84" s="26">
        <v>3</v>
      </c>
      <c r="BU84" s="26">
        <v>3</v>
      </c>
      <c r="BV84" s="26">
        <v>3</v>
      </c>
      <c r="BW84" s="26">
        <v>3</v>
      </c>
      <c r="BX84" s="26">
        <v>4</v>
      </c>
      <c r="BY84" s="26">
        <v>3</v>
      </c>
      <c r="BZ84" s="24"/>
      <c r="CA84" s="24"/>
      <c r="CB84" s="24"/>
      <c r="CC84" s="24"/>
      <c r="CD84" s="24"/>
      <c r="CE84" s="24"/>
      <c r="CF84" s="24"/>
      <c r="CG84" s="24"/>
      <c r="CH84" s="24"/>
      <c r="CI84" s="24"/>
      <c r="CJ84" s="24"/>
      <c r="CK84" s="24"/>
      <c r="CL84" s="24"/>
      <c r="CM84" s="24"/>
      <c r="CN84" s="24"/>
      <c r="CO84" s="24"/>
      <c r="CP84" s="24"/>
      <c r="CQ84" s="24"/>
      <c r="CR84" s="24"/>
      <c r="CS84" s="24"/>
      <c r="CT84" s="24"/>
      <c r="CU84" s="24"/>
      <c r="CV84" s="24"/>
      <c r="CW84" s="24"/>
      <c r="CX84" s="24"/>
      <c r="CY84" s="24"/>
      <c r="CZ84" s="24"/>
      <c r="DA84" s="24"/>
      <c r="DB84" s="24"/>
      <c r="DC84" s="24"/>
      <c r="DD84" s="24"/>
      <c r="DE84" s="24"/>
      <c r="DF84" s="26" t="s">
        <v>120</v>
      </c>
      <c r="DG84" s="26" t="s">
        <v>120</v>
      </c>
      <c r="DH84" s="26" t="s">
        <v>120</v>
      </c>
      <c r="DI84" s="26" t="s">
        <v>139</v>
      </c>
      <c r="DJ84" s="26" t="s">
        <v>139</v>
      </c>
      <c r="DK84" s="26" t="s">
        <v>139</v>
      </c>
      <c r="DL84" s="26" t="s">
        <v>139</v>
      </c>
      <c r="DM84" s="26" t="s">
        <v>139</v>
      </c>
      <c r="DN84" s="26" t="s">
        <v>139</v>
      </c>
      <c r="DO84" s="26" t="s">
        <v>139</v>
      </c>
    </row>
    <row r="85" spans="1:119" ht="20.100000000000001" customHeight="1" x14ac:dyDescent="0.25">
      <c r="A85" s="29" t="str">
        <f t="shared" si="14"/>
        <v>Alashanek ya Balady Association for Sustainable Development2</v>
      </c>
      <c r="B85" s="29" t="str">
        <f t="shared" si="15"/>
        <v>Alashanek ya Balady Association for Sustainable Development</v>
      </c>
      <c r="C85" s="29">
        <f t="shared" si="16"/>
        <v>2</v>
      </c>
      <c r="D85" s="30" t="str">
        <f t="shared" si="17"/>
        <v>Africa and the Middle East</v>
      </c>
      <c r="E85" s="30" t="str">
        <f t="shared" si="18"/>
        <v>Cairo, Egypt</v>
      </c>
      <c r="F85" s="31">
        <f t="shared" si="19"/>
        <v>3</v>
      </c>
      <c r="G85" s="31">
        <f t="shared" si="20"/>
        <v>3</v>
      </c>
      <c r="H85" s="31">
        <f t="shared" si="21"/>
        <v>2</v>
      </c>
      <c r="I85" s="31">
        <f t="shared" si="22"/>
        <v>4</v>
      </c>
      <c r="J85" s="31">
        <f t="shared" si="23"/>
        <v>3</v>
      </c>
      <c r="K85" s="31">
        <f t="shared" si="24"/>
        <v>3</v>
      </c>
      <c r="L85" s="31">
        <f t="shared" si="25"/>
        <v>3</v>
      </c>
      <c r="M85" s="31">
        <f t="shared" si="26"/>
        <v>2</v>
      </c>
      <c r="N85" s="31">
        <f t="shared" si="27"/>
        <v>2.9</v>
      </c>
      <c r="O85" s="26" t="s">
        <v>707</v>
      </c>
      <c r="P85" s="26" t="s">
        <v>108</v>
      </c>
      <c r="Q85" s="27">
        <v>40469</v>
      </c>
      <c r="R85" s="26" t="s">
        <v>166</v>
      </c>
      <c r="S85" s="26" t="s">
        <v>332</v>
      </c>
      <c r="T85" s="26" t="s">
        <v>333</v>
      </c>
      <c r="U85" s="26" t="s">
        <v>307</v>
      </c>
      <c r="V85" s="26" t="s">
        <v>693</v>
      </c>
      <c r="W85" s="26" t="s">
        <v>694</v>
      </c>
      <c r="X85" s="26" t="s">
        <v>695</v>
      </c>
      <c r="Y85" s="26" t="s">
        <v>696</v>
      </c>
      <c r="Z85" s="24"/>
      <c r="AA85" s="24"/>
      <c r="AB85" s="26" t="s">
        <v>117</v>
      </c>
      <c r="AC85" s="28">
        <v>9000</v>
      </c>
      <c r="AD85" s="24"/>
      <c r="AE85" s="24"/>
      <c r="AF85" s="26" t="s">
        <v>120</v>
      </c>
      <c r="AG85" s="26" t="s">
        <v>645</v>
      </c>
      <c r="AH85" s="26" t="s">
        <v>143</v>
      </c>
      <c r="AI85" s="28">
        <v>9000</v>
      </c>
      <c r="AJ85" s="24"/>
      <c r="AK85" s="26" t="s">
        <v>708</v>
      </c>
      <c r="AL85" s="26" t="s">
        <v>709</v>
      </c>
      <c r="AM85" s="26" t="s">
        <v>710</v>
      </c>
      <c r="AN85" s="26" t="s">
        <v>711</v>
      </c>
      <c r="AO85" s="26" t="s">
        <v>712</v>
      </c>
      <c r="AP85" s="24"/>
      <c r="AQ85" s="24"/>
      <c r="AR85" s="24"/>
      <c r="AS85" s="24"/>
      <c r="AT85" s="24"/>
      <c r="AU85" s="26" t="s">
        <v>713</v>
      </c>
      <c r="AV85" s="24"/>
      <c r="AW85" s="28">
        <v>316922</v>
      </c>
      <c r="AX85" s="26">
        <v>2000</v>
      </c>
      <c r="AY85" s="28">
        <v>69</v>
      </c>
      <c r="AZ85" s="28">
        <v>40</v>
      </c>
      <c r="BA85" s="26">
        <v>0</v>
      </c>
      <c r="BB85" s="26" t="s">
        <v>148</v>
      </c>
      <c r="BC85" s="26" t="s">
        <v>701</v>
      </c>
      <c r="BD85" s="24"/>
      <c r="BE85" s="24"/>
      <c r="BF85" s="26" t="s">
        <v>714</v>
      </c>
      <c r="BG85" s="26" t="s">
        <v>694</v>
      </c>
      <c r="BH85" s="26" t="s">
        <v>715</v>
      </c>
      <c r="BI85" s="26" t="s">
        <v>694</v>
      </c>
      <c r="BJ85" s="26" t="s">
        <v>716</v>
      </c>
      <c r="BK85" s="26" t="s">
        <v>694</v>
      </c>
      <c r="BL85" s="26" t="s">
        <v>703</v>
      </c>
      <c r="BM85" s="26" t="s">
        <v>271</v>
      </c>
      <c r="BN85" s="26" t="s">
        <v>717</v>
      </c>
      <c r="BO85" s="26" t="s">
        <v>718</v>
      </c>
      <c r="BP85" s="24"/>
      <c r="BQ85" s="24"/>
      <c r="BR85" s="26">
        <v>3</v>
      </c>
      <c r="BS85" s="26">
        <v>3</v>
      </c>
      <c r="BT85" s="26">
        <v>2</v>
      </c>
      <c r="BU85" s="26">
        <v>4</v>
      </c>
      <c r="BV85" s="26">
        <v>3</v>
      </c>
      <c r="BW85" s="26">
        <v>3</v>
      </c>
      <c r="BX85" s="26">
        <v>3</v>
      </c>
      <c r="BY85" s="26">
        <v>2</v>
      </c>
      <c r="BZ85" s="24"/>
      <c r="CA85" s="24"/>
      <c r="CB85" s="24"/>
      <c r="CC85" s="24"/>
      <c r="CD85" s="24"/>
      <c r="CE85" s="24"/>
      <c r="CF85" s="24"/>
      <c r="CG85" s="24"/>
      <c r="CH85" s="24"/>
      <c r="CI85" s="24"/>
      <c r="CJ85" s="24"/>
      <c r="CK85" s="24"/>
      <c r="CL85" s="24"/>
      <c r="CM85" s="24"/>
      <c r="CN85" s="24"/>
      <c r="CO85" s="24"/>
      <c r="CP85" s="24"/>
      <c r="CQ85" s="24"/>
      <c r="CR85" s="24"/>
      <c r="CS85" s="24"/>
      <c r="CT85" s="24"/>
      <c r="CU85" s="24"/>
      <c r="CV85" s="24"/>
      <c r="CW85" s="24"/>
      <c r="CX85" s="24"/>
      <c r="CY85" s="24"/>
      <c r="CZ85" s="24"/>
      <c r="DA85" s="24"/>
      <c r="DB85" s="24"/>
      <c r="DC85" s="24"/>
      <c r="DD85" s="24"/>
      <c r="DE85" s="24"/>
      <c r="DF85" s="26" t="s">
        <v>120</v>
      </c>
      <c r="DG85" s="26" t="s">
        <v>139</v>
      </c>
      <c r="DH85" s="26" t="s">
        <v>139</v>
      </c>
      <c r="DI85" s="26" t="s">
        <v>139</v>
      </c>
      <c r="DJ85" s="26" t="s">
        <v>139</v>
      </c>
      <c r="DK85" s="26" t="s">
        <v>139</v>
      </c>
      <c r="DL85" s="26" t="s">
        <v>139</v>
      </c>
      <c r="DM85" s="26" t="s">
        <v>139</v>
      </c>
      <c r="DN85" s="26" t="s">
        <v>139</v>
      </c>
      <c r="DO85" s="26" t="s">
        <v>139</v>
      </c>
    </row>
    <row r="86" spans="1:119" ht="20.100000000000001" customHeight="1" x14ac:dyDescent="0.25">
      <c r="A86" s="29" t="str">
        <f t="shared" si="14"/>
        <v/>
      </c>
      <c r="B86" s="29" t="str">
        <f t="shared" si="15"/>
        <v>Alianza para la Integración Comunitaria UTOPIA A.C.  (Alliance for Community Integration "UTOPIA" )</v>
      </c>
      <c r="C86" s="29">
        <f t="shared" si="16"/>
        <v>0</v>
      </c>
      <c r="D86" s="30" t="str">
        <f t="shared" si="17"/>
        <v>Americas</v>
      </c>
      <c r="E86" s="30" t="str">
        <f t="shared" si="18"/>
        <v>Mexico City, Mexico</v>
      </c>
      <c r="F86" s="31">
        <f t="shared" si="19"/>
        <v>0</v>
      </c>
      <c r="G86" s="31">
        <f t="shared" si="20"/>
        <v>0</v>
      </c>
      <c r="H86" s="31">
        <f t="shared" si="21"/>
        <v>0</v>
      </c>
      <c r="I86" s="31">
        <f t="shared" si="22"/>
        <v>0</v>
      </c>
      <c r="J86" s="31">
        <f t="shared" si="23"/>
        <v>0</v>
      </c>
      <c r="K86" s="31">
        <f t="shared" si="24"/>
        <v>0</v>
      </c>
      <c r="L86" s="31">
        <f t="shared" si="25"/>
        <v>0</v>
      </c>
      <c r="M86" s="31">
        <f t="shared" si="26"/>
        <v>0</v>
      </c>
      <c r="N86" s="31">
        <f t="shared" si="27"/>
        <v>0</v>
      </c>
      <c r="O86" s="26" t="s">
        <v>719</v>
      </c>
      <c r="P86" s="26" t="s">
        <v>108</v>
      </c>
      <c r="Q86" s="27">
        <v>43054</v>
      </c>
      <c r="R86" s="24"/>
      <c r="S86" s="24"/>
      <c r="T86" s="26" t="s">
        <v>111</v>
      </c>
      <c r="U86" s="24"/>
      <c r="V86" s="26" t="s">
        <v>15731</v>
      </c>
      <c r="W86" s="26" t="s">
        <v>676</v>
      </c>
      <c r="X86" s="26" t="s">
        <v>720</v>
      </c>
      <c r="Y86" s="26" t="s">
        <v>721</v>
      </c>
      <c r="Z86" s="26" t="s">
        <v>722</v>
      </c>
      <c r="AA86" s="24"/>
      <c r="AB86" s="26" t="s">
        <v>723</v>
      </c>
      <c r="AC86" s="28">
        <v>1500</v>
      </c>
      <c r="AD86" s="26" t="s">
        <v>724</v>
      </c>
      <c r="AE86" s="26" t="s">
        <v>725</v>
      </c>
      <c r="AF86" s="26" t="s">
        <v>120</v>
      </c>
      <c r="AG86" s="26" t="s">
        <v>157</v>
      </c>
      <c r="AH86" s="24"/>
      <c r="AI86" s="28">
        <v>1500</v>
      </c>
      <c r="AJ86" s="24"/>
      <c r="AK86" s="24"/>
      <c r="AL86" s="24"/>
      <c r="AM86" s="24"/>
      <c r="AN86" s="24"/>
      <c r="AO86" s="24"/>
      <c r="AP86" s="24"/>
      <c r="AQ86" s="24"/>
      <c r="AR86" s="24"/>
      <c r="AS86" s="24"/>
      <c r="AT86" s="24"/>
      <c r="AU86" s="24"/>
      <c r="AV86" s="24"/>
      <c r="AW86" s="28">
        <v>0</v>
      </c>
      <c r="AX86" s="26">
        <v>0</v>
      </c>
      <c r="AY86" s="28">
        <v>0</v>
      </c>
      <c r="AZ86" s="28">
        <v>0</v>
      </c>
      <c r="BA86" s="26">
        <v>0</v>
      </c>
      <c r="BB86" s="24"/>
      <c r="BC86" s="26" t="s">
        <v>726</v>
      </c>
      <c r="BD86" s="24"/>
      <c r="BE86" s="24"/>
      <c r="BF86" s="24"/>
      <c r="BG86" s="24"/>
      <c r="BH86" s="24"/>
      <c r="BI86" s="24"/>
      <c r="BJ86" s="24"/>
      <c r="BK86" s="24"/>
      <c r="BL86" s="24"/>
      <c r="BM86" s="24"/>
      <c r="BN86" s="24"/>
      <c r="BO86" s="24"/>
      <c r="BP86" s="24"/>
      <c r="BQ86" s="24"/>
      <c r="BR86" s="26">
        <v>0</v>
      </c>
      <c r="BS86" s="26">
        <v>0</v>
      </c>
      <c r="BT86" s="26">
        <v>0</v>
      </c>
      <c r="BU86" s="26">
        <v>0</v>
      </c>
      <c r="BV86" s="26">
        <v>0</v>
      </c>
      <c r="BW86" s="26">
        <v>0</v>
      </c>
      <c r="BX86" s="26">
        <v>0</v>
      </c>
      <c r="BY86" s="26">
        <v>0</v>
      </c>
      <c r="BZ86" s="24"/>
      <c r="CA86" s="24"/>
      <c r="CB86" s="24"/>
      <c r="CC86" s="24"/>
      <c r="CD86" s="24"/>
      <c r="CE86" s="24"/>
      <c r="CF86" s="24"/>
      <c r="CG86" s="24"/>
      <c r="CH86" s="24"/>
      <c r="CI86" s="24"/>
      <c r="CJ86" s="24"/>
      <c r="CK86" s="24"/>
      <c r="CL86" s="24"/>
      <c r="CM86" s="24"/>
      <c r="CN86" s="24"/>
      <c r="CO86" s="24"/>
      <c r="CP86" s="24"/>
      <c r="CQ86" s="24"/>
      <c r="CR86" s="24"/>
      <c r="CS86" s="24"/>
      <c r="CT86" s="24"/>
      <c r="CU86" s="24"/>
      <c r="CV86" s="24"/>
      <c r="CW86" s="24"/>
      <c r="CX86" s="24"/>
      <c r="CY86" s="24"/>
      <c r="CZ86" s="24"/>
      <c r="DA86" s="24"/>
      <c r="DB86" s="24"/>
      <c r="DC86" s="24"/>
      <c r="DD86" s="24"/>
      <c r="DE86" s="24"/>
      <c r="DF86" s="26" t="s">
        <v>139</v>
      </c>
      <c r="DG86" s="26" t="s">
        <v>139</v>
      </c>
      <c r="DH86" s="26" t="s">
        <v>139</v>
      </c>
      <c r="DI86" s="26" t="s">
        <v>139</v>
      </c>
      <c r="DJ86" s="26" t="s">
        <v>139</v>
      </c>
      <c r="DK86" s="26" t="s">
        <v>139</v>
      </c>
      <c r="DL86" s="26" t="s">
        <v>139</v>
      </c>
      <c r="DM86" s="26" t="s">
        <v>139</v>
      </c>
      <c r="DN86" s="26" t="s">
        <v>139</v>
      </c>
      <c r="DO86" s="26" t="s">
        <v>139</v>
      </c>
    </row>
    <row r="87" spans="1:119" ht="20.100000000000001" customHeight="1" x14ac:dyDescent="0.25">
      <c r="A87" s="29" t="str">
        <f t="shared" si="14"/>
        <v/>
      </c>
      <c r="B87" s="29" t="str">
        <f t="shared" si="15"/>
        <v>Alianza para la Integración Comunitaria UTOPIA A.C.  (Alliance for Community Integration "UTOPIA" )</v>
      </c>
      <c r="C87" s="29">
        <f t="shared" si="16"/>
        <v>0</v>
      </c>
      <c r="D87" s="30" t="str">
        <f t="shared" si="17"/>
        <v>Americas</v>
      </c>
      <c r="E87" s="30" t="str">
        <f t="shared" si="18"/>
        <v>Mexico City, Mexico</v>
      </c>
      <c r="F87" s="31">
        <f t="shared" si="19"/>
        <v>0</v>
      </c>
      <c r="G87" s="31">
        <f t="shared" si="20"/>
        <v>0</v>
      </c>
      <c r="H87" s="31">
        <f t="shared" si="21"/>
        <v>0</v>
      </c>
      <c r="I87" s="31">
        <f t="shared" si="22"/>
        <v>0</v>
      </c>
      <c r="J87" s="31">
        <f t="shared" si="23"/>
        <v>0</v>
      </c>
      <c r="K87" s="31">
        <f t="shared" si="24"/>
        <v>0</v>
      </c>
      <c r="L87" s="31">
        <f t="shared" si="25"/>
        <v>0</v>
      </c>
      <c r="M87" s="31">
        <f t="shared" si="26"/>
        <v>0</v>
      </c>
      <c r="N87" s="31">
        <f t="shared" si="27"/>
        <v>0</v>
      </c>
      <c r="O87" s="26" t="s">
        <v>15771</v>
      </c>
      <c r="P87" s="26" t="s">
        <v>108</v>
      </c>
      <c r="Q87" s="27">
        <v>43167</v>
      </c>
      <c r="R87" s="24"/>
      <c r="S87" s="24"/>
      <c r="T87" s="26" t="s">
        <v>111</v>
      </c>
      <c r="U87" s="24"/>
      <c r="V87" s="26" t="s">
        <v>15731</v>
      </c>
      <c r="W87" s="26" t="s">
        <v>676</v>
      </c>
      <c r="X87" s="26" t="s">
        <v>720</v>
      </c>
      <c r="Y87" s="26" t="s">
        <v>721</v>
      </c>
      <c r="Z87" s="26" t="s">
        <v>722</v>
      </c>
      <c r="AA87" s="24"/>
      <c r="AB87" s="26" t="s">
        <v>15736</v>
      </c>
      <c r="AC87" s="28">
        <v>2000</v>
      </c>
      <c r="AD87" s="26" t="s">
        <v>724</v>
      </c>
      <c r="AE87" s="26" t="s">
        <v>725</v>
      </c>
      <c r="AF87" s="26" t="s">
        <v>120</v>
      </c>
      <c r="AG87" s="26" t="s">
        <v>157</v>
      </c>
      <c r="AH87" s="24"/>
      <c r="AI87" s="28">
        <v>2000</v>
      </c>
      <c r="AJ87" s="24"/>
      <c r="AK87" s="24"/>
      <c r="AL87" s="24"/>
      <c r="AM87" s="24"/>
      <c r="AN87" s="24"/>
      <c r="AO87" s="24"/>
      <c r="AP87" s="24"/>
      <c r="AQ87" s="24"/>
      <c r="AR87" s="24"/>
      <c r="AS87" s="24"/>
      <c r="AT87" s="24"/>
      <c r="AU87" s="24"/>
      <c r="AV87" s="24"/>
      <c r="AW87" s="28">
        <v>0</v>
      </c>
      <c r="AX87" s="26">
        <v>0</v>
      </c>
      <c r="AY87" s="28">
        <v>0</v>
      </c>
      <c r="AZ87" s="28">
        <v>0</v>
      </c>
      <c r="BA87" s="26">
        <v>0</v>
      </c>
      <c r="BB87" s="24"/>
      <c r="BC87" s="26" t="s">
        <v>726</v>
      </c>
      <c r="BD87" s="24"/>
      <c r="BE87" s="24"/>
      <c r="BF87" s="24"/>
      <c r="BG87" s="24"/>
      <c r="BH87" s="24"/>
      <c r="BI87" s="24"/>
      <c r="BJ87" s="24"/>
      <c r="BK87" s="24"/>
      <c r="BL87" s="24"/>
      <c r="BM87" s="24"/>
      <c r="BN87" s="24"/>
      <c r="BO87" s="24"/>
      <c r="BP87" s="24"/>
      <c r="BQ87" s="24"/>
      <c r="BR87" s="26">
        <v>0</v>
      </c>
      <c r="BS87" s="26">
        <v>0</v>
      </c>
      <c r="BT87" s="26">
        <v>0</v>
      </c>
      <c r="BU87" s="26">
        <v>0</v>
      </c>
      <c r="BV87" s="26">
        <v>0</v>
      </c>
      <c r="BW87" s="26">
        <v>0</v>
      </c>
      <c r="BX87" s="26">
        <v>0</v>
      </c>
      <c r="BY87" s="26">
        <v>0</v>
      </c>
      <c r="BZ87" s="24"/>
      <c r="CA87" s="24"/>
      <c r="CB87" s="24"/>
      <c r="CC87" s="24"/>
      <c r="CD87" s="24"/>
      <c r="CE87" s="24"/>
      <c r="CF87" s="24"/>
      <c r="CG87" s="24"/>
      <c r="CH87" s="24"/>
      <c r="CI87" s="24"/>
      <c r="CJ87" s="24"/>
      <c r="CK87" s="24"/>
      <c r="CL87" s="24"/>
      <c r="CM87" s="24"/>
      <c r="CN87" s="24"/>
      <c r="CO87" s="24"/>
      <c r="CP87" s="24"/>
      <c r="CQ87" s="24"/>
      <c r="CR87" s="24"/>
      <c r="CS87" s="24"/>
      <c r="CT87" s="24"/>
      <c r="CU87" s="24"/>
      <c r="CV87" s="24"/>
      <c r="CW87" s="24"/>
      <c r="CX87" s="24"/>
      <c r="CY87" s="24"/>
      <c r="CZ87" s="24"/>
      <c r="DA87" s="24"/>
      <c r="DB87" s="24"/>
      <c r="DC87" s="24"/>
      <c r="DD87" s="24"/>
      <c r="DE87" s="24"/>
      <c r="DF87" s="26" t="s">
        <v>139</v>
      </c>
      <c r="DG87" s="26" t="s">
        <v>139</v>
      </c>
      <c r="DH87" s="26" t="s">
        <v>139</v>
      </c>
      <c r="DI87" s="26" t="s">
        <v>139</v>
      </c>
      <c r="DJ87" s="26" t="s">
        <v>139</v>
      </c>
      <c r="DK87" s="26" t="s">
        <v>139</v>
      </c>
      <c r="DL87" s="26" t="s">
        <v>139</v>
      </c>
      <c r="DM87" s="26" t="s">
        <v>139</v>
      </c>
      <c r="DN87" s="26" t="s">
        <v>139</v>
      </c>
      <c r="DO87" s="26" t="s">
        <v>139</v>
      </c>
    </row>
    <row r="88" spans="1:119" ht="20.100000000000001" customHeight="1" x14ac:dyDescent="0.25">
      <c r="A88" s="29" t="str">
        <f t="shared" si="14"/>
        <v>Alianza para la Integración Comunitaria UTOPIA A.C.  (Alliance for Community Integration "UTOPIA" )2</v>
      </c>
      <c r="B88" s="29" t="str">
        <f t="shared" si="15"/>
        <v>Alianza para la Integración Comunitaria UTOPIA A.C.  (Alliance for Community Integration "UTOPIA" )</v>
      </c>
      <c r="C88" s="29">
        <f t="shared" si="16"/>
        <v>2</v>
      </c>
      <c r="D88" s="30" t="str">
        <f t="shared" si="17"/>
        <v>Americas</v>
      </c>
      <c r="E88" s="30" t="str">
        <f t="shared" si="18"/>
        <v>Mexico City, Mexico</v>
      </c>
      <c r="F88" s="31">
        <f t="shared" si="19"/>
        <v>3</v>
      </c>
      <c r="G88" s="31">
        <f t="shared" si="20"/>
        <v>3</v>
      </c>
      <c r="H88" s="31">
        <f t="shared" si="21"/>
        <v>3</v>
      </c>
      <c r="I88" s="31">
        <f t="shared" si="22"/>
        <v>3</v>
      </c>
      <c r="J88" s="31">
        <f t="shared" si="23"/>
        <v>4</v>
      </c>
      <c r="K88" s="31">
        <f t="shared" si="24"/>
        <v>3</v>
      </c>
      <c r="L88" s="31">
        <f t="shared" si="25"/>
        <v>4</v>
      </c>
      <c r="M88" s="31">
        <f t="shared" si="26"/>
        <v>4</v>
      </c>
      <c r="N88" s="31">
        <f t="shared" si="27"/>
        <v>3.4</v>
      </c>
      <c r="O88" s="26" t="s">
        <v>727</v>
      </c>
      <c r="P88" s="26" t="s">
        <v>108</v>
      </c>
      <c r="Q88" s="27">
        <v>43054</v>
      </c>
      <c r="R88" s="26" t="s">
        <v>109</v>
      </c>
      <c r="S88" s="26" t="s">
        <v>110</v>
      </c>
      <c r="T88" s="26" t="s">
        <v>111</v>
      </c>
      <c r="U88" s="26" t="s">
        <v>112</v>
      </c>
      <c r="V88" s="26" t="s">
        <v>15731</v>
      </c>
      <c r="W88" s="26" t="s">
        <v>676</v>
      </c>
      <c r="X88" s="26" t="s">
        <v>720</v>
      </c>
      <c r="Y88" s="26" t="s">
        <v>721</v>
      </c>
      <c r="Z88" s="26" t="s">
        <v>722</v>
      </c>
      <c r="AA88" s="24"/>
      <c r="AB88" s="26" t="s">
        <v>117</v>
      </c>
      <c r="AC88" s="28">
        <v>12000</v>
      </c>
      <c r="AD88" s="26" t="s">
        <v>724</v>
      </c>
      <c r="AE88" s="26" t="s">
        <v>725</v>
      </c>
      <c r="AF88" s="26" t="s">
        <v>120</v>
      </c>
      <c r="AG88" s="26" t="s">
        <v>157</v>
      </c>
      <c r="AH88" s="26" t="s">
        <v>143</v>
      </c>
      <c r="AI88" s="28">
        <v>12000</v>
      </c>
      <c r="AJ88" s="24"/>
      <c r="AK88" s="26" t="s">
        <v>728</v>
      </c>
      <c r="AL88" s="26" t="s">
        <v>729</v>
      </c>
      <c r="AM88" s="24"/>
      <c r="AN88" s="24"/>
      <c r="AO88" s="24"/>
      <c r="AP88" s="24"/>
      <c r="AQ88" s="24"/>
      <c r="AR88" s="24"/>
      <c r="AS88" s="24"/>
      <c r="AT88" s="24"/>
      <c r="AU88" s="26" t="s">
        <v>730</v>
      </c>
      <c r="AV88" s="24"/>
      <c r="AW88" s="28">
        <v>44000</v>
      </c>
      <c r="AX88" s="26">
        <v>138</v>
      </c>
      <c r="AY88" s="28">
        <v>110</v>
      </c>
      <c r="AZ88" s="28">
        <v>101</v>
      </c>
      <c r="BA88" s="26">
        <v>138</v>
      </c>
      <c r="BB88" s="24"/>
      <c r="BC88" s="26" t="s">
        <v>726</v>
      </c>
      <c r="BD88" s="26" t="s">
        <v>125</v>
      </c>
      <c r="BE88" s="24"/>
      <c r="BF88" s="26" t="s">
        <v>731</v>
      </c>
      <c r="BG88" s="26" t="s">
        <v>732</v>
      </c>
      <c r="BH88" s="26" t="s">
        <v>733</v>
      </c>
      <c r="BI88" s="26" t="s">
        <v>734</v>
      </c>
      <c r="BJ88" s="26" t="s">
        <v>735</v>
      </c>
      <c r="BK88" s="26" t="s">
        <v>734</v>
      </c>
      <c r="BL88" s="26" t="s">
        <v>736</v>
      </c>
      <c r="BM88" s="26" t="s">
        <v>734</v>
      </c>
      <c r="BN88" s="24"/>
      <c r="BO88" s="24"/>
      <c r="BP88" s="24"/>
      <c r="BQ88" s="24"/>
      <c r="BR88" s="26">
        <v>2</v>
      </c>
      <c r="BS88" s="26">
        <v>3</v>
      </c>
      <c r="BT88" s="26">
        <v>3</v>
      </c>
      <c r="BU88" s="26">
        <v>3</v>
      </c>
      <c r="BV88" s="26">
        <v>3</v>
      </c>
      <c r="BW88" s="26">
        <v>3</v>
      </c>
      <c r="BX88" s="26">
        <v>4</v>
      </c>
      <c r="BY88" s="26">
        <v>4</v>
      </c>
      <c r="BZ88" s="26" t="s">
        <v>134</v>
      </c>
      <c r="CA88" s="26" t="s">
        <v>136</v>
      </c>
      <c r="CB88" s="26" t="s">
        <v>136</v>
      </c>
      <c r="CC88" s="26" t="s">
        <v>136</v>
      </c>
      <c r="CD88" s="26" t="s">
        <v>136</v>
      </c>
      <c r="CE88" s="26" t="s">
        <v>135</v>
      </c>
      <c r="CF88" s="26" t="s">
        <v>136</v>
      </c>
      <c r="CG88" s="26" t="s">
        <v>136</v>
      </c>
      <c r="CH88" s="26" t="s">
        <v>136</v>
      </c>
      <c r="CI88" s="26" t="s">
        <v>134</v>
      </c>
      <c r="CJ88" s="26" t="s">
        <v>135</v>
      </c>
      <c r="CK88" s="26" t="s">
        <v>136</v>
      </c>
      <c r="CL88" s="26" t="s">
        <v>136</v>
      </c>
      <c r="CM88" s="26" t="s">
        <v>134</v>
      </c>
      <c r="CN88" s="26" t="s">
        <v>135</v>
      </c>
      <c r="CO88" s="26" t="s">
        <v>138</v>
      </c>
      <c r="CP88" s="26" t="s">
        <v>136</v>
      </c>
      <c r="CQ88" s="26" t="s">
        <v>138</v>
      </c>
      <c r="CR88" s="26" t="s">
        <v>138</v>
      </c>
      <c r="CS88" s="26" t="s">
        <v>134</v>
      </c>
      <c r="CT88" s="26" t="s">
        <v>136</v>
      </c>
      <c r="CU88" s="26" t="s">
        <v>136</v>
      </c>
      <c r="CV88" s="26" t="s">
        <v>136</v>
      </c>
      <c r="CW88" s="26" t="s">
        <v>136</v>
      </c>
      <c r="CX88" s="26" t="s">
        <v>138</v>
      </c>
      <c r="CY88" s="26" t="s">
        <v>134</v>
      </c>
      <c r="CZ88" s="26" t="s">
        <v>135</v>
      </c>
      <c r="DA88" s="26" t="s">
        <v>134</v>
      </c>
      <c r="DB88" s="26" t="s">
        <v>138</v>
      </c>
      <c r="DC88" s="26" t="s">
        <v>135</v>
      </c>
      <c r="DD88" s="26" t="s">
        <v>138</v>
      </c>
      <c r="DE88" s="26" t="s">
        <v>134</v>
      </c>
      <c r="DF88" s="26" t="s">
        <v>120</v>
      </c>
      <c r="DG88" s="26" t="s">
        <v>120</v>
      </c>
      <c r="DH88" s="26" t="s">
        <v>120</v>
      </c>
      <c r="DI88" s="26" t="s">
        <v>139</v>
      </c>
      <c r="DJ88" s="26" t="s">
        <v>139</v>
      </c>
      <c r="DK88" s="26" t="s">
        <v>139</v>
      </c>
      <c r="DL88" s="26" t="s">
        <v>139</v>
      </c>
      <c r="DM88" s="26" t="s">
        <v>139</v>
      </c>
      <c r="DN88" s="26" t="s">
        <v>139</v>
      </c>
      <c r="DO88" s="26" t="s">
        <v>139</v>
      </c>
    </row>
    <row r="89" spans="1:119" ht="20.100000000000001" customHeight="1" x14ac:dyDescent="0.25">
      <c r="A89" s="29" t="str">
        <f t="shared" si="14"/>
        <v>Alianza para la Integración Comunitaria UTOPIA A.C.  (Alliance for Community Integration "UTOPIA" )1</v>
      </c>
      <c r="B89" s="29" t="str">
        <f t="shared" si="15"/>
        <v>Alianza para la Integración Comunitaria UTOPIA A.C.  (Alliance for Community Integration "UTOPIA" )</v>
      </c>
      <c r="C89" s="29">
        <f t="shared" si="16"/>
        <v>1</v>
      </c>
      <c r="D89" s="30" t="str">
        <f t="shared" si="17"/>
        <v>Americas</v>
      </c>
      <c r="E89" s="30" t="str">
        <f t="shared" si="18"/>
        <v>Mexico City, Mexico</v>
      </c>
      <c r="F89" s="31">
        <f t="shared" si="19"/>
        <v>2</v>
      </c>
      <c r="G89" s="31">
        <f t="shared" si="20"/>
        <v>2</v>
      </c>
      <c r="H89" s="31">
        <f t="shared" si="21"/>
        <v>3</v>
      </c>
      <c r="I89" s="31">
        <f t="shared" si="22"/>
        <v>2</v>
      </c>
      <c r="J89" s="31">
        <f t="shared" si="23"/>
        <v>3</v>
      </c>
      <c r="K89" s="31">
        <f t="shared" si="24"/>
        <v>2</v>
      </c>
      <c r="L89" s="31">
        <f t="shared" si="25"/>
        <v>4</v>
      </c>
      <c r="M89" s="31">
        <f t="shared" si="26"/>
        <v>4</v>
      </c>
      <c r="N89" s="31">
        <f t="shared" si="27"/>
        <v>2.8</v>
      </c>
      <c r="O89" s="26" t="s">
        <v>737</v>
      </c>
      <c r="P89" s="26" t="s">
        <v>108</v>
      </c>
      <c r="Q89" s="27">
        <v>42640</v>
      </c>
      <c r="R89" s="26" t="s">
        <v>155</v>
      </c>
      <c r="S89" s="26" t="s">
        <v>141</v>
      </c>
      <c r="T89" s="26" t="s">
        <v>142</v>
      </c>
      <c r="U89" s="26" t="s">
        <v>112</v>
      </c>
      <c r="V89" s="26" t="s">
        <v>15731</v>
      </c>
      <c r="W89" s="26" t="s">
        <v>676</v>
      </c>
      <c r="X89" s="26" t="s">
        <v>720</v>
      </c>
      <c r="Y89" s="26" t="s">
        <v>721</v>
      </c>
      <c r="Z89" s="26" t="s">
        <v>722</v>
      </c>
      <c r="AA89" s="24"/>
      <c r="AB89" s="26" t="s">
        <v>117</v>
      </c>
      <c r="AC89" s="28">
        <v>10000</v>
      </c>
      <c r="AD89" s="26" t="s">
        <v>724</v>
      </c>
      <c r="AE89" s="26" t="s">
        <v>725</v>
      </c>
      <c r="AF89" s="26" t="s">
        <v>120</v>
      </c>
      <c r="AG89" s="26" t="s">
        <v>157</v>
      </c>
      <c r="AH89" s="26" t="s">
        <v>158</v>
      </c>
      <c r="AI89" s="28">
        <v>10000</v>
      </c>
      <c r="AJ89" s="26" t="s">
        <v>738</v>
      </c>
      <c r="AK89" s="26" t="s">
        <v>728</v>
      </c>
      <c r="AL89" s="26" t="s">
        <v>729</v>
      </c>
      <c r="AM89" s="26" t="s">
        <v>739</v>
      </c>
      <c r="AN89" s="26" t="s">
        <v>740</v>
      </c>
      <c r="AO89" s="26" t="s">
        <v>741</v>
      </c>
      <c r="AP89" s="26" t="s">
        <v>742</v>
      </c>
      <c r="AQ89" s="24"/>
      <c r="AR89" s="24"/>
      <c r="AS89" s="24"/>
      <c r="AT89" s="24"/>
      <c r="AU89" s="24"/>
      <c r="AV89" s="24"/>
      <c r="AW89" s="28">
        <v>152700</v>
      </c>
      <c r="AX89" s="26">
        <v>168</v>
      </c>
      <c r="AY89" s="28">
        <v>85</v>
      </c>
      <c r="AZ89" s="28">
        <v>71</v>
      </c>
      <c r="BA89" s="26">
        <v>168</v>
      </c>
      <c r="BB89" s="26" t="s">
        <v>148</v>
      </c>
      <c r="BC89" s="26" t="s">
        <v>726</v>
      </c>
      <c r="BD89" s="26" t="s">
        <v>125</v>
      </c>
      <c r="BE89" s="24"/>
      <c r="BF89" s="24"/>
      <c r="BG89" s="24"/>
      <c r="BH89" s="24"/>
      <c r="BI89" s="24"/>
      <c r="BJ89" s="24"/>
      <c r="BK89" s="24"/>
      <c r="BL89" s="24"/>
      <c r="BM89" s="24"/>
      <c r="BN89" s="24"/>
      <c r="BO89" s="24"/>
      <c r="BP89" s="24"/>
      <c r="BQ89" s="24"/>
      <c r="BR89" s="26">
        <v>2</v>
      </c>
      <c r="BS89" s="26">
        <v>2</v>
      </c>
      <c r="BT89" s="26">
        <v>3</v>
      </c>
      <c r="BU89" s="26">
        <v>2</v>
      </c>
      <c r="BV89" s="26">
        <v>3</v>
      </c>
      <c r="BW89" s="26">
        <v>2</v>
      </c>
      <c r="BX89" s="26">
        <v>4</v>
      </c>
      <c r="BY89" s="26">
        <v>4</v>
      </c>
      <c r="BZ89" s="24"/>
      <c r="CA89" s="24"/>
      <c r="CB89" s="24"/>
      <c r="CC89" s="24"/>
      <c r="CD89" s="24"/>
      <c r="CE89" s="24"/>
      <c r="CF89" s="24"/>
      <c r="CG89" s="24"/>
      <c r="CH89" s="24"/>
      <c r="CI89" s="24"/>
      <c r="CJ89" s="24"/>
      <c r="CK89" s="24"/>
      <c r="CL89" s="24"/>
      <c r="CM89" s="24"/>
      <c r="CN89" s="24"/>
      <c r="CO89" s="24"/>
      <c r="CP89" s="24"/>
      <c r="CQ89" s="24"/>
      <c r="CR89" s="24"/>
      <c r="CS89" s="24"/>
      <c r="CT89" s="24"/>
      <c r="CU89" s="24"/>
      <c r="CV89" s="24"/>
      <c r="CW89" s="24"/>
      <c r="CX89" s="24"/>
      <c r="CY89" s="24"/>
      <c r="CZ89" s="24"/>
      <c r="DA89" s="24"/>
      <c r="DB89" s="24"/>
      <c r="DC89" s="24"/>
      <c r="DD89" s="24"/>
      <c r="DE89" s="24"/>
      <c r="DF89" s="26" t="s">
        <v>120</v>
      </c>
      <c r="DG89" s="26" t="s">
        <v>120</v>
      </c>
      <c r="DH89" s="26" t="s">
        <v>120</v>
      </c>
      <c r="DI89" s="26" t="s">
        <v>120</v>
      </c>
      <c r="DJ89" s="26" t="s">
        <v>139</v>
      </c>
      <c r="DK89" s="26" t="s">
        <v>139</v>
      </c>
      <c r="DL89" s="26" t="s">
        <v>139</v>
      </c>
      <c r="DM89" s="26" t="s">
        <v>139</v>
      </c>
      <c r="DN89" s="26" t="s">
        <v>139</v>
      </c>
      <c r="DO89" s="26" t="s">
        <v>139</v>
      </c>
    </row>
    <row r="90" spans="1:119" ht="20.100000000000001" customHeight="1" x14ac:dyDescent="0.25">
      <c r="A90" s="29" t="str">
        <f t="shared" si="14"/>
        <v>Alliance for Children and Youth7</v>
      </c>
      <c r="B90" s="29" t="str">
        <f t="shared" si="15"/>
        <v>Alliance for Children and Youth</v>
      </c>
      <c r="C90" s="29">
        <f t="shared" si="16"/>
        <v>7</v>
      </c>
      <c r="D90" s="30" t="str">
        <f t="shared" si="17"/>
        <v>Europe and Eurasia</v>
      </c>
      <c r="E90" s="30" t="str">
        <f t="shared" si="18"/>
        <v>Sofia, Bulgaria</v>
      </c>
      <c r="F90" s="31">
        <f t="shared" si="19"/>
        <v>3</v>
      </c>
      <c r="G90" s="31">
        <f t="shared" si="20"/>
        <v>3</v>
      </c>
      <c r="H90" s="31">
        <f t="shared" si="21"/>
        <v>2</v>
      </c>
      <c r="I90" s="31">
        <f t="shared" si="22"/>
        <v>4</v>
      </c>
      <c r="J90" s="31">
        <f t="shared" si="23"/>
        <v>3</v>
      </c>
      <c r="K90" s="31">
        <f t="shared" si="24"/>
        <v>4</v>
      </c>
      <c r="L90" s="31">
        <f t="shared" si="25"/>
        <v>4</v>
      </c>
      <c r="M90" s="31">
        <f t="shared" si="26"/>
        <v>2</v>
      </c>
      <c r="N90" s="31">
        <f t="shared" si="27"/>
        <v>3.1</v>
      </c>
      <c r="O90" s="26" t="s">
        <v>743</v>
      </c>
      <c r="P90" s="26" t="s">
        <v>108</v>
      </c>
      <c r="Q90" s="27">
        <v>41204</v>
      </c>
      <c r="R90" s="26" t="s">
        <v>305</v>
      </c>
      <c r="S90" s="26" t="s">
        <v>306</v>
      </c>
      <c r="T90" s="26" t="s">
        <v>207</v>
      </c>
      <c r="U90" s="26" t="s">
        <v>307</v>
      </c>
      <c r="V90" s="26" t="s">
        <v>15763</v>
      </c>
      <c r="W90" s="26" t="s">
        <v>744</v>
      </c>
      <c r="X90" s="26" t="s">
        <v>745</v>
      </c>
      <c r="Y90" s="26" t="s">
        <v>746</v>
      </c>
      <c r="Z90" s="24"/>
      <c r="AA90" s="24"/>
      <c r="AB90" s="26" t="s">
        <v>117</v>
      </c>
      <c r="AC90" s="28">
        <v>22000</v>
      </c>
      <c r="AD90" s="26" t="s">
        <v>747</v>
      </c>
      <c r="AE90" s="24"/>
      <c r="AF90" s="26" t="s">
        <v>120</v>
      </c>
      <c r="AG90" s="26" t="s">
        <v>312</v>
      </c>
      <c r="AH90" s="26" t="s">
        <v>235</v>
      </c>
      <c r="AI90" s="28">
        <v>22000</v>
      </c>
      <c r="AJ90" s="26" t="s">
        <v>748</v>
      </c>
      <c r="AK90" s="26" t="s">
        <v>749</v>
      </c>
      <c r="AL90" s="26" t="s">
        <v>750</v>
      </c>
      <c r="AM90" s="24"/>
      <c r="AN90" s="24"/>
      <c r="AO90" s="24"/>
      <c r="AP90" s="24"/>
      <c r="AQ90" s="24"/>
      <c r="AR90" s="26" t="s">
        <v>751</v>
      </c>
      <c r="AS90" s="24"/>
      <c r="AT90" s="24"/>
      <c r="AU90" s="24"/>
      <c r="AV90" s="24"/>
      <c r="AW90" s="28">
        <v>190299</v>
      </c>
      <c r="AX90" s="26">
        <v>403</v>
      </c>
      <c r="AY90" s="28">
        <v>17</v>
      </c>
      <c r="AZ90" s="28">
        <v>13</v>
      </c>
      <c r="BA90" s="26">
        <v>0</v>
      </c>
      <c r="BB90" s="26" t="s">
        <v>241</v>
      </c>
      <c r="BC90" s="26" t="s">
        <v>752</v>
      </c>
      <c r="BD90" s="26" t="s">
        <v>125</v>
      </c>
      <c r="BE90" s="24"/>
      <c r="BF90" s="26" t="s">
        <v>753</v>
      </c>
      <c r="BG90" s="26" t="s">
        <v>744</v>
      </c>
      <c r="BH90" s="26" t="s">
        <v>754</v>
      </c>
      <c r="BI90" s="26" t="s">
        <v>271</v>
      </c>
      <c r="BJ90" s="26" t="s">
        <v>755</v>
      </c>
      <c r="BK90" s="26" t="s">
        <v>756</v>
      </c>
      <c r="BL90" s="24"/>
      <c r="BM90" s="24"/>
      <c r="BN90" s="24"/>
      <c r="BO90" s="24"/>
      <c r="BP90" s="24"/>
      <c r="BQ90" s="24"/>
      <c r="BR90" s="26">
        <v>3</v>
      </c>
      <c r="BS90" s="26">
        <v>3</v>
      </c>
      <c r="BT90" s="26">
        <v>2</v>
      </c>
      <c r="BU90" s="26">
        <v>4</v>
      </c>
      <c r="BV90" s="26">
        <v>3</v>
      </c>
      <c r="BW90" s="26">
        <v>4</v>
      </c>
      <c r="BX90" s="26">
        <v>4</v>
      </c>
      <c r="BY90" s="26">
        <v>2</v>
      </c>
      <c r="BZ90" s="24"/>
      <c r="CA90" s="24"/>
      <c r="CB90" s="24"/>
      <c r="CC90" s="24"/>
      <c r="CD90" s="24"/>
      <c r="CE90" s="24"/>
      <c r="CF90" s="24"/>
      <c r="CG90" s="24"/>
      <c r="CH90" s="24"/>
      <c r="CI90" s="24"/>
      <c r="CJ90" s="24"/>
      <c r="CK90" s="24"/>
      <c r="CL90" s="24"/>
      <c r="CM90" s="24"/>
      <c r="CN90" s="24"/>
      <c r="CO90" s="24"/>
      <c r="CP90" s="24"/>
      <c r="CQ90" s="24"/>
      <c r="CR90" s="24"/>
      <c r="CS90" s="24"/>
      <c r="CT90" s="24"/>
      <c r="CU90" s="24"/>
      <c r="CV90" s="24"/>
      <c r="CW90" s="24"/>
      <c r="CX90" s="24"/>
      <c r="CY90" s="24"/>
      <c r="CZ90" s="24"/>
      <c r="DA90" s="24"/>
      <c r="DB90" s="24"/>
      <c r="DC90" s="24"/>
      <c r="DD90" s="24"/>
      <c r="DE90" s="24"/>
      <c r="DF90" s="26" t="s">
        <v>139</v>
      </c>
      <c r="DG90" s="26" t="s">
        <v>139</v>
      </c>
      <c r="DH90" s="26" t="s">
        <v>139</v>
      </c>
      <c r="DI90" s="26" t="s">
        <v>120</v>
      </c>
      <c r="DJ90" s="26" t="s">
        <v>139</v>
      </c>
      <c r="DK90" s="26" t="s">
        <v>139</v>
      </c>
      <c r="DL90" s="26" t="s">
        <v>139</v>
      </c>
      <c r="DM90" s="26" t="s">
        <v>139</v>
      </c>
      <c r="DN90" s="26" t="s">
        <v>139</v>
      </c>
      <c r="DO90" s="26" t="s">
        <v>139</v>
      </c>
    </row>
    <row r="91" spans="1:119" ht="20.100000000000001" customHeight="1" x14ac:dyDescent="0.25">
      <c r="A91" s="29" t="str">
        <f t="shared" si="14"/>
        <v>Alliance for Children and Youth7</v>
      </c>
      <c r="B91" s="29" t="str">
        <f t="shared" si="15"/>
        <v>Alliance for Children and Youth</v>
      </c>
      <c r="C91" s="29">
        <f t="shared" si="16"/>
        <v>7</v>
      </c>
      <c r="D91" s="30" t="str">
        <f t="shared" si="17"/>
        <v>Europe and Eurasia</v>
      </c>
      <c r="E91" s="30" t="str">
        <f t="shared" si="18"/>
        <v>Sofia, Bulgaria</v>
      </c>
      <c r="F91" s="31">
        <f t="shared" si="19"/>
        <v>0</v>
      </c>
      <c r="G91" s="31">
        <f t="shared" si="20"/>
        <v>0</v>
      </c>
      <c r="H91" s="31">
        <f t="shared" si="21"/>
        <v>0</v>
      </c>
      <c r="I91" s="31">
        <f t="shared" si="22"/>
        <v>0</v>
      </c>
      <c r="J91" s="31">
        <f t="shared" si="23"/>
        <v>0</v>
      </c>
      <c r="K91" s="31">
        <f t="shared" si="24"/>
        <v>0</v>
      </c>
      <c r="L91" s="31">
        <f t="shared" si="25"/>
        <v>0</v>
      </c>
      <c r="M91" s="31">
        <f t="shared" si="26"/>
        <v>0</v>
      </c>
      <c r="N91" s="31">
        <f t="shared" si="27"/>
        <v>0</v>
      </c>
      <c r="O91" s="26" t="s">
        <v>757</v>
      </c>
      <c r="P91" s="26" t="s">
        <v>108</v>
      </c>
      <c r="Q91" s="27">
        <v>41317</v>
      </c>
      <c r="R91" s="24"/>
      <c r="S91" s="24"/>
      <c r="T91" s="26" t="s">
        <v>207</v>
      </c>
      <c r="U91" s="24"/>
      <c r="V91" s="26" t="s">
        <v>15763</v>
      </c>
      <c r="W91" s="26" t="s">
        <v>744</v>
      </c>
      <c r="X91" s="26" t="s">
        <v>745</v>
      </c>
      <c r="Y91" s="26" t="s">
        <v>746</v>
      </c>
      <c r="Z91" s="24"/>
      <c r="AA91" s="24"/>
      <c r="AB91" s="26" t="s">
        <v>228</v>
      </c>
      <c r="AC91" s="28">
        <v>30000</v>
      </c>
      <c r="AD91" s="26" t="s">
        <v>747</v>
      </c>
      <c r="AE91" s="24"/>
      <c r="AF91" s="26" t="s">
        <v>120</v>
      </c>
      <c r="AG91" s="26" t="s">
        <v>312</v>
      </c>
      <c r="AH91" s="26" t="s">
        <v>235</v>
      </c>
      <c r="AI91" s="28">
        <v>30000</v>
      </c>
      <c r="AJ91" s="24"/>
      <c r="AK91" s="24"/>
      <c r="AL91" s="24"/>
      <c r="AM91" s="26" t="s">
        <v>758</v>
      </c>
      <c r="AN91" s="26" t="s">
        <v>759</v>
      </c>
      <c r="AO91" s="24"/>
      <c r="AP91" s="24"/>
      <c r="AQ91" s="24"/>
      <c r="AR91" s="24"/>
      <c r="AS91" s="24"/>
      <c r="AT91" s="24"/>
      <c r="AU91" s="24"/>
      <c r="AV91" s="24"/>
      <c r="AW91" s="28">
        <v>190299</v>
      </c>
      <c r="AX91" s="26">
        <v>403</v>
      </c>
      <c r="AY91" s="28">
        <v>0</v>
      </c>
      <c r="AZ91" s="28">
        <v>0</v>
      </c>
      <c r="BA91" s="26">
        <v>0</v>
      </c>
      <c r="BB91" s="24"/>
      <c r="BC91" s="26" t="s">
        <v>752</v>
      </c>
      <c r="BD91" s="24"/>
      <c r="BE91" s="24"/>
      <c r="BF91" s="24"/>
      <c r="BG91" s="24"/>
      <c r="BH91" s="24"/>
      <c r="BI91" s="24"/>
      <c r="BJ91" s="24"/>
      <c r="BK91" s="24"/>
      <c r="BL91" s="24"/>
      <c r="BM91" s="24"/>
      <c r="BN91" s="24"/>
      <c r="BO91" s="24"/>
      <c r="BP91" s="24"/>
      <c r="BQ91" s="24"/>
      <c r="BR91" s="26">
        <v>0</v>
      </c>
      <c r="BS91" s="26">
        <v>0</v>
      </c>
      <c r="BT91" s="26">
        <v>0</v>
      </c>
      <c r="BU91" s="26">
        <v>0</v>
      </c>
      <c r="BV91" s="26">
        <v>0</v>
      </c>
      <c r="BW91" s="26">
        <v>0</v>
      </c>
      <c r="BX91" s="26">
        <v>0</v>
      </c>
      <c r="BY91" s="26">
        <v>0</v>
      </c>
      <c r="BZ91" s="24"/>
      <c r="CA91" s="24"/>
      <c r="CB91" s="24"/>
      <c r="CC91" s="24"/>
      <c r="CD91" s="24"/>
      <c r="CE91" s="24"/>
      <c r="CF91" s="24"/>
      <c r="CG91" s="24"/>
      <c r="CH91" s="24"/>
      <c r="CI91" s="24"/>
      <c r="CJ91" s="24"/>
      <c r="CK91" s="24"/>
      <c r="CL91" s="24"/>
      <c r="CM91" s="24"/>
      <c r="CN91" s="24"/>
      <c r="CO91" s="24"/>
      <c r="CP91" s="24"/>
      <c r="CQ91" s="24"/>
      <c r="CR91" s="24"/>
      <c r="CS91" s="24"/>
      <c r="CT91" s="24"/>
      <c r="CU91" s="24"/>
      <c r="CV91" s="24"/>
      <c r="CW91" s="24"/>
      <c r="CX91" s="24"/>
      <c r="CY91" s="24"/>
      <c r="CZ91" s="24"/>
      <c r="DA91" s="24"/>
      <c r="DB91" s="24"/>
      <c r="DC91" s="24"/>
      <c r="DD91" s="24"/>
      <c r="DE91" s="24"/>
      <c r="DF91" s="26" t="s">
        <v>139</v>
      </c>
      <c r="DG91" s="26" t="s">
        <v>139</v>
      </c>
      <c r="DH91" s="26" t="s">
        <v>139</v>
      </c>
      <c r="DI91" s="26" t="s">
        <v>139</v>
      </c>
      <c r="DJ91" s="26" t="s">
        <v>139</v>
      </c>
      <c r="DK91" s="26" t="s">
        <v>139</v>
      </c>
      <c r="DL91" s="26" t="s">
        <v>139</v>
      </c>
      <c r="DM91" s="26" t="s">
        <v>139</v>
      </c>
      <c r="DN91" s="26" t="s">
        <v>139</v>
      </c>
      <c r="DO91" s="26" t="s">
        <v>139</v>
      </c>
    </row>
    <row r="92" spans="1:119" ht="20.100000000000001" customHeight="1" x14ac:dyDescent="0.25">
      <c r="A92" s="29" t="str">
        <f t="shared" si="14"/>
        <v/>
      </c>
      <c r="B92" s="29" t="str">
        <f t="shared" si="15"/>
        <v>Alliance for Children and Youth</v>
      </c>
      <c r="C92" s="29">
        <f t="shared" si="16"/>
        <v>0</v>
      </c>
      <c r="D92" s="30" t="str">
        <f t="shared" si="17"/>
        <v>Europe and Eurasia</v>
      </c>
      <c r="E92" s="30" t="str">
        <f t="shared" si="18"/>
        <v>Sofia, Bulgaria</v>
      </c>
      <c r="F92" s="31">
        <f t="shared" si="19"/>
        <v>0</v>
      </c>
      <c r="G92" s="31">
        <f t="shared" si="20"/>
        <v>0</v>
      </c>
      <c r="H92" s="31">
        <f t="shared" si="21"/>
        <v>0</v>
      </c>
      <c r="I92" s="31">
        <f t="shared" si="22"/>
        <v>0</v>
      </c>
      <c r="J92" s="31">
        <f t="shared" si="23"/>
        <v>0</v>
      </c>
      <c r="K92" s="31">
        <f t="shared" si="24"/>
        <v>0</v>
      </c>
      <c r="L92" s="31">
        <f t="shared" si="25"/>
        <v>0</v>
      </c>
      <c r="M92" s="31">
        <f t="shared" si="26"/>
        <v>0</v>
      </c>
      <c r="N92" s="31">
        <f t="shared" si="27"/>
        <v>0</v>
      </c>
      <c r="O92" s="26" t="s">
        <v>15772</v>
      </c>
      <c r="P92" s="26" t="s">
        <v>108</v>
      </c>
      <c r="Q92" s="27">
        <v>41009</v>
      </c>
      <c r="R92" s="24"/>
      <c r="S92" s="24"/>
      <c r="T92" s="26" t="s">
        <v>175</v>
      </c>
      <c r="U92" s="24"/>
      <c r="V92" s="26" t="s">
        <v>15763</v>
      </c>
      <c r="W92" s="26" t="s">
        <v>744</v>
      </c>
      <c r="X92" s="26" t="s">
        <v>745</v>
      </c>
      <c r="Y92" s="26" t="s">
        <v>746</v>
      </c>
      <c r="Z92" s="24"/>
      <c r="AA92" s="24"/>
      <c r="AB92" s="26" t="s">
        <v>15736</v>
      </c>
      <c r="AC92" s="28">
        <v>980</v>
      </c>
      <c r="AD92" s="26" t="s">
        <v>747</v>
      </c>
      <c r="AE92" s="24"/>
      <c r="AF92" s="26" t="s">
        <v>120</v>
      </c>
      <c r="AG92" s="26" t="s">
        <v>312</v>
      </c>
      <c r="AH92" s="24"/>
      <c r="AI92" s="28">
        <v>980</v>
      </c>
      <c r="AJ92" s="24"/>
      <c r="AK92" s="24"/>
      <c r="AL92" s="24"/>
      <c r="AM92" s="24"/>
      <c r="AN92" s="24"/>
      <c r="AO92" s="24"/>
      <c r="AP92" s="24"/>
      <c r="AQ92" s="24"/>
      <c r="AR92" s="24"/>
      <c r="AS92" s="24"/>
      <c r="AT92" s="24"/>
      <c r="AU92" s="24"/>
      <c r="AV92" s="24"/>
      <c r="AW92" s="28">
        <v>0</v>
      </c>
      <c r="AX92" s="26">
        <v>0</v>
      </c>
      <c r="AY92" s="28">
        <v>0</v>
      </c>
      <c r="AZ92" s="28">
        <v>0</v>
      </c>
      <c r="BA92" s="26">
        <v>0</v>
      </c>
      <c r="BB92" s="24"/>
      <c r="BC92" s="26" t="s">
        <v>752</v>
      </c>
      <c r="BD92" s="24"/>
      <c r="BE92" s="24"/>
      <c r="BF92" s="24"/>
      <c r="BG92" s="24"/>
      <c r="BH92" s="24"/>
      <c r="BI92" s="24"/>
      <c r="BJ92" s="24"/>
      <c r="BK92" s="24"/>
      <c r="BL92" s="24"/>
      <c r="BM92" s="24"/>
      <c r="BN92" s="24"/>
      <c r="BO92" s="24"/>
      <c r="BP92" s="24"/>
      <c r="BQ92" s="24"/>
      <c r="BR92" s="26">
        <v>0</v>
      </c>
      <c r="BS92" s="26">
        <v>0</v>
      </c>
      <c r="BT92" s="26">
        <v>0</v>
      </c>
      <c r="BU92" s="26">
        <v>0</v>
      </c>
      <c r="BV92" s="26">
        <v>0</v>
      </c>
      <c r="BW92" s="26">
        <v>0</v>
      </c>
      <c r="BX92" s="26">
        <v>0</v>
      </c>
      <c r="BY92" s="26">
        <v>0</v>
      </c>
      <c r="BZ92" s="24"/>
      <c r="CA92" s="24"/>
      <c r="CB92" s="24"/>
      <c r="CC92" s="24"/>
      <c r="CD92" s="24"/>
      <c r="CE92" s="24"/>
      <c r="CF92" s="24"/>
      <c r="CG92" s="24"/>
      <c r="CH92" s="24"/>
      <c r="CI92" s="24"/>
      <c r="CJ92" s="24"/>
      <c r="CK92" s="24"/>
      <c r="CL92" s="24"/>
      <c r="CM92" s="24"/>
      <c r="CN92" s="24"/>
      <c r="CO92" s="24"/>
      <c r="CP92" s="24"/>
      <c r="CQ92" s="24"/>
      <c r="CR92" s="24"/>
      <c r="CS92" s="24"/>
      <c r="CT92" s="24"/>
      <c r="CU92" s="24"/>
      <c r="CV92" s="24"/>
      <c r="CW92" s="24"/>
      <c r="CX92" s="24"/>
      <c r="CY92" s="24"/>
      <c r="CZ92" s="24"/>
      <c r="DA92" s="24"/>
      <c r="DB92" s="24"/>
      <c r="DC92" s="24"/>
      <c r="DD92" s="24"/>
      <c r="DE92" s="24"/>
      <c r="DF92" s="26" t="s">
        <v>139</v>
      </c>
      <c r="DG92" s="26" t="s">
        <v>139</v>
      </c>
      <c r="DH92" s="26" t="s">
        <v>139</v>
      </c>
      <c r="DI92" s="26" t="s">
        <v>139</v>
      </c>
      <c r="DJ92" s="26" t="s">
        <v>139</v>
      </c>
      <c r="DK92" s="26" t="s">
        <v>139</v>
      </c>
      <c r="DL92" s="26" t="s">
        <v>139</v>
      </c>
      <c r="DM92" s="26" t="s">
        <v>139</v>
      </c>
      <c r="DN92" s="26" t="s">
        <v>139</v>
      </c>
      <c r="DO92" s="26" t="s">
        <v>139</v>
      </c>
    </row>
    <row r="93" spans="1:119" ht="20.100000000000001" customHeight="1" x14ac:dyDescent="0.25">
      <c r="A93" s="29" t="str">
        <f t="shared" si="14"/>
        <v>Alliance for Children and Youth6</v>
      </c>
      <c r="B93" s="29" t="str">
        <f t="shared" si="15"/>
        <v>Alliance for Children and Youth</v>
      </c>
      <c r="C93" s="29">
        <f t="shared" si="16"/>
        <v>6</v>
      </c>
      <c r="D93" s="30" t="str">
        <f t="shared" si="17"/>
        <v>Europe and Eurasia</v>
      </c>
      <c r="E93" s="30" t="str">
        <f t="shared" si="18"/>
        <v>Sofia, Bulgaria</v>
      </c>
      <c r="F93" s="31">
        <f t="shared" si="19"/>
        <v>3</v>
      </c>
      <c r="G93" s="31">
        <f t="shared" si="20"/>
        <v>2</v>
      </c>
      <c r="H93" s="31">
        <f t="shared" si="21"/>
        <v>2</v>
      </c>
      <c r="I93" s="31">
        <f t="shared" si="22"/>
        <v>4</v>
      </c>
      <c r="J93" s="31">
        <f t="shared" si="23"/>
        <v>3</v>
      </c>
      <c r="K93" s="31">
        <f t="shared" si="24"/>
        <v>3</v>
      </c>
      <c r="L93" s="31">
        <f t="shared" si="25"/>
        <v>4</v>
      </c>
      <c r="M93" s="31">
        <f t="shared" si="26"/>
        <v>2</v>
      </c>
      <c r="N93" s="31">
        <f t="shared" si="27"/>
        <v>2.9</v>
      </c>
      <c r="O93" s="26" t="s">
        <v>760</v>
      </c>
      <c r="P93" s="26" t="s">
        <v>108</v>
      </c>
      <c r="Q93" s="27">
        <v>40833</v>
      </c>
      <c r="R93" s="26" t="s">
        <v>166</v>
      </c>
      <c r="S93" s="26" t="s">
        <v>321</v>
      </c>
      <c r="T93" s="26" t="s">
        <v>175</v>
      </c>
      <c r="U93" s="26" t="s">
        <v>307</v>
      </c>
      <c r="V93" s="26" t="s">
        <v>15763</v>
      </c>
      <c r="W93" s="26" t="s">
        <v>744</v>
      </c>
      <c r="X93" s="26" t="s">
        <v>745</v>
      </c>
      <c r="Y93" s="26" t="s">
        <v>746</v>
      </c>
      <c r="Z93" s="24"/>
      <c r="AA93" s="24"/>
      <c r="AB93" s="26" t="s">
        <v>117</v>
      </c>
      <c r="AC93" s="28">
        <v>18000</v>
      </c>
      <c r="AD93" s="26" t="s">
        <v>747</v>
      </c>
      <c r="AE93" s="24"/>
      <c r="AF93" s="26" t="s">
        <v>120</v>
      </c>
      <c r="AG93" s="26" t="s">
        <v>312</v>
      </c>
      <c r="AH93" s="26" t="s">
        <v>250</v>
      </c>
      <c r="AI93" s="28">
        <v>18000</v>
      </c>
      <c r="AJ93" s="24"/>
      <c r="AK93" s="26" t="s">
        <v>761</v>
      </c>
      <c r="AL93" s="26" t="s">
        <v>762</v>
      </c>
      <c r="AM93" s="26" t="s">
        <v>763</v>
      </c>
      <c r="AN93" s="26" t="s">
        <v>764</v>
      </c>
      <c r="AO93" s="26" t="s">
        <v>765</v>
      </c>
      <c r="AP93" s="24"/>
      <c r="AQ93" s="24"/>
      <c r="AR93" s="24"/>
      <c r="AS93" s="26" t="s">
        <v>766</v>
      </c>
      <c r="AT93" s="24"/>
      <c r="AU93" s="26" t="s">
        <v>767</v>
      </c>
      <c r="AV93" s="24"/>
      <c r="AW93" s="28">
        <v>152731</v>
      </c>
      <c r="AX93" s="26">
        <v>337</v>
      </c>
      <c r="AY93" s="28">
        <v>90</v>
      </c>
      <c r="AZ93" s="28">
        <v>67</v>
      </c>
      <c r="BA93" s="26">
        <v>0</v>
      </c>
      <c r="BB93" s="26" t="s">
        <v>241</v>
      </c>
      <c r="BC93" s="26" t="s">
        <v>752</v>
      </c>
      <c r="BD93" s="24"/>
      <c r="BE93" s="24"/>
      <c r="BF93" s="26" t="s">
        <v>753</v>
      </c>
      <c r="BG93" s="26" t="s">
        <v>744</v>
      </c>
      <c r="BH93" s="26" t="s">
        <v>768</v>
      </c>
      <c r="BI93" s="26" t="s">
        <v>744</v>
      </c>
      <c r="BJ93" s="26" t="s">
        <v>754</v>
      </c>
      <c r="BK93" s="26" t="s">
        <v>271</v>
      </c>
      <c r="BL93" s="24"/>
      <c r="BM93" s="24"/>
      <c r="BN93" s="24"/>
      <c r="BO93" s="24"/>
      <c r="BP93" s="24"/>
      <c r="BQ93" s="24"/>
      <c r="BR93" s="26">
        <v>3</v>
      </c>
      <c r="BS93" s="26">
        <v>2</v>
      </c>
      <c r="BT93" s="26">
        <v>2</v>
      </c>
      <c r="BU93" s="26">
        <v>4</v>
      </c>
      <c r="BV93" s="26">
        <v>3</v>
      </c>
      <c r="BW93" s="26">
        <v>3</v>
      </c>
      <c r="BX93" s="26">
        <v>4</v>
      </c>
      <c r="BY93" s="26">
        <v>2</v>
      </c>
      <c r="BZ93" s="24"/>
      <c r="CA93" s="24"/>
      <c r="CB93" s="24"/>
      <c r="CC93" s="24"/>
      <c r="CD93" s="24"/>
      <c r="CE93" s="24"/>
      <c r="CF93" s="24"/>
      <c r="CG93" s="24"/>
      <c r="CH93" s="24"/>
      <c r="CI93" s="24"/>
      <c r="CJ93" s="24"/>
      <c r="CK93" s="24"/>
      <c r="CL93" s="24"/>
      <c r="CM93" s="24"/>
      <c r="CN93" s="24"/>
      <c r="CO93" s="24"/>
      <c r="CP93" s="24"/>
      <c r="CQ93" s="24"/>
      <c r="CR93" s="24"/>
      <c r="CS93" s="24"/>
      <c r="CT93" s="24"/>
      <c r="CU93" s="24"/>
      <c r="CV93" s="24"/>
      <c r="CW93" s="24"/>
      <c r="CX93" s="24"/>
      <c r="CY93" s="24"/>
      <c r="CZ93" s="24"/>
      <c r="DA93" s="24"/>
      <c r="DB93" s="24"/>
      <c r="DC93" s="24"/>
      <c r="DD93" s="24"/>
      <c r="DE93" s="24"/>
      <c r="DF93" s="26" t="s">
        <v>139</v>
      </c>
      <c r="DG93" s="26" t="s">
        <v>139</v>
      </c>
      <c r="DH93" s="26" t="s">
        <v>139</v>
      </c>
      <c r="DI93" s="26" t="s">
        <v>120</v>
      </c>
      <c r="DJ93" s="26" t="s">
        <v>139</v>
      </c>
      <c r="DK93" s="26" t="s">
        <v>139</v>
      </c>
      <c r="DL93" s="26" t="s">
        <v>139</v>
      </c>
      <c r="DM93" s="26" t="s">
        <v>139</v>
      </c>
      <c r="DN93" s="26" t="s">
        <v>139</v>
      </c>
      <c r="DO93" s="26" t="s">
        <v>139</v>
      </c>
    </row>
    <row r="94" spans="1:119" ht="20.100000000000001" customHeight="1" x14ac:dyDescent="0.25">
      <c r="A94" s="29" t="str">
        <f t="shared" si="14"/>
        <v>Alliance for Children and Youth5</v>
      </c>
      <c r="B94" s="29" t="str">
        <f t="shared" si="15"/>
        <v>Alliance for Children and Youth</v>
      </c>
      <c r="C94" s="29">
        <f t="shared" si="16"/>
        <v>5</v>
      </c>
      <c r="D94" s="30" t="str">
        <f t="shared" si="17"/>
        <v>Europe and Eurasia</v>
      </c>
      <c r="E94" s="30" t="str">
        <f t="shared" si="18"/>
        <v>Sofia, Bulgaria</v>
      </c>
      <c r="F94" s="31">
        <f t="shared" si="19"/>
        <v>3</v>
      </c>
      <c r="G94" s="31">
        <f t="shared" si="20"/>
        <v>2</v>
      </c>
      <c r="H94" s="31">
        <f t="shared" si="21"/>
        <v>2</v>
      </c>
      <c r="I94" s="31">
        <f t="shared" si="22"/>
        <v>4</v>
      </c>
      <c r="J94" s="31">
        <f t="shared" si="23"/>
        <v>3</v>
      </c>
      <c r="K94" s="31">
        <f t="shared" si="24"/>
        <v>3</v>
      </c>
      <c r="L94" s="31">
        <f t="shared" si="25"/>
        <v>4</v>
      </c>
      <c r="M94" s="31">
        <f t="shared" si="26"/>
        <v>2</v>
      </c>
      <c r="N94" s="31">
        <f t="shared" si="27"/>
        <v>2.9</v>
      </c>
      <c r="O94" s="26" t="s">
        <v>769</v>
      </c>
      <c r="P94" s="26" t="s">
        <v>108</v>
      </c>
      <c r="Q94" s="27">
        <v>40469</v>
      </c>
      <c r="R94" s="26" t="s">
        <v>166</v>
      </c>
      <c r="S94" s="26" t="s">
        <v>332</v>
      </c>
      <c r="T94" s="26" t="s">
        <v>333</v>
      </c>
      <c r="U94" s="26" t="s">
        <v>307</v>
      </c>
      <c r="V94" s="26" t="s">
        <v>15763</v>
      </c>
      <c r="W94" s="26" t="s">
        <v>744</v>
      </c>
      <c r="X94" s="26" t="s">
        <v>745</v>
      </c>
      <c r="Y94" s="26" t="s">
        <v>746</v>
      </c>
      <c r="Z94" s="24"/>
      <c r="AA94" s="24"/>
      <c r="AB94" s="26" t="s">
        <v>117</v>
      </c>
      <c r="AC94" s="28">
        <v>11000</v>
      </c>
      <c r="AD94" s="26" t="s">
        <v>747</v>
      </c>
      <c r="AE94" s="24"/>
      <c r="AF94" s="26" t="s">
        <v>120</v>
      </c>
      <c r="AG94" s="26" t="s">
        <v>312</v>
      </c>
      <c r="AH94" s="26" t="s">
        <v>176</v>
      </c>
      <c r="AI94" s="28">
        <v>11000</v>
      </c>
      <c r="AJ94" s="24"/>
      <c r="AK94" s="26" t="s">
        <v>761</v>
      </c>
      <c r="AL94" s="26" t="s">
        <v>762</v>
      </c>
      <c r="AM94" s="26" t="s">
        <v>770</v>
      </c>
      <c r="AN94" s="26" t="s">
        <v>764</v>
      </c>
      <c r="AO94" s="26" t="s">
        <v>771</v>
      </c>
      <c r="AP94" s="24"/>
      <c r="AQ94" s="24"/>
      <c r="AR94" s="24"/>
      <c r="AS94" s="24"/>
      <c r="AT94" s="24"/>
      <c r="AU94" s="24"/>
      <c r="AV94" s="24"/>
      <c r="AW94" s="28">
        <v>114282</v>
      </c>
      <c r="AX94" s="26">
        <v>271</v>
      </c>
      <c r="AY94" s="28">
        <v>60</v>
      </c>
      <c r="AZ94" s="28">
        <v>44</v>
      </c>
      <c r="BA94" s="26">
        <v>0</v>
      </c>
      <c r="BB94" s="26" t="s">
        <v>241</v>
      </c>
      <c r="BC94" s="26" t="s">
        <v>752</v>
      </c>
      <c r="BD94" s="24"/>
      <c r="BE94" s="24"/>
      <c r="BF94" s="26" t="s">
        <v>753</v>
      </c>
      <c r="BG94" s="26" t="s">
        <v>744</v>
      </c>
      <c r="BH94" s="26" t="s">
        <v>768</v>
      </c>
      <c r="BI94" s="26" t="s">
        <v>744</v>
      </c>
      <c r="BJ94" s="24"/>
      <c r="BK94" s="24"/>
      <c r="BL94" s="24"/>
      <c r="BM94" s="24"/>
      <c r="BN94" s="24"/>
      <c r="BO94" s="24"/>
      <c r="BP94" s="24"/>
      <c r="BQ94" s="24"/>
      <c r="BR94" s="26">
        <v>3</v>
      </c>
      <c r="BS94" s="26">
        <v>2</v>
      </c>
      <c r="BT94" s="26">
        <v>2</v>
      </c>
      <c r="BU94" s="26">
        <v>4</v>
      </c>
      <c r="BV94" s="26">
        <v>3</v>
      </c>
      <c r="BW94" s="26">
        <v>3</v>
      </c>
      <c r="BX94" s="26">
        <v>4</v>
      </c>
      <c r="BY94" s="26">
        <v>2</v>
      </c>
      <c r="BZ94" s="24"/>
      <c r="CA94" s="24"/>
      <c r="CB94" s="24"/>
      <c r="CC94" s="24"/>
      <c r="CD94" s="24"/>
      <c r="CE94" s="24"/>
      <c r="CF94" s="24"/>
      <c r="CG94" s="24"/>
      <c r="CH94" s="24"/>
      <c r="CI94" s="24"/>
      <c r="CJ94" s="24"/>
      <c r="CK94" s="24"/>
      <c r="CL94" s="24"/>
      <c r="CM94" s="24"/>
      <c r="CN94" s="24"/>
      <c r="CO94" s="24"/>
      <c r="CP94" s="24"/>
      <c r="CQ94" s="24"/>
      <c r="CR94" s="24"/>
      <c r="CS94" s="24"/>
      <c r="CT94" s="24"/>
      <c r="CU94" s="24"/>
      <c r="CV94" s="24"/>
      <c r="CW94" s="24"/>
      <c r="CX94" s="24"/>
      <c r="CY94" s="24"/>
      <c r="CZ94" s="24"/>
      <c r="DA94" s="24"/>
      <c r="DB94" s="24"/>
      <c r="DC94" s="24"/>
      <c r="DD94" s="24"/>
      <c r="DE94" s="24"/>
      <c r="DF94" s="26" t="s">
        <v>139</v>
      </c>
      <c r="DG94" s="26" t="s">
        <v>139</v>
      </c>
      <c r="DH94" s="26" t="s">
        <v>139</v>
      </c>
      <c r="DI94" s="26" t="s">
        <v>139</v>
      </c>
      <c r="DJ94" s="26" t="s">
        <v>139</v>
      </c>
      <c r="DK94" s="26" t="s">
        <v>139</v>
      </c>
      <c r="DL94" s="26" t="s">
        <v>139</v>
      </c>
      <c r="DM94" s="26" t="s">
        <v>139</v>
      </c>
      <c r="DN94" s="26" t="s">
        <v>139</v>
      </c>
      <c r="DO94" s="26" t="s">
        <v>139</v>
      </c>
    </row>
    <row r="95" spans="1:119" ht="20.100000000000001" customHeight="1" x14ac:dyDescent="0.25">
      <c r="A95" s="29" t="str">
        <f t="shared" si="14"/>
        <v/>
      </c>
      <c r="B95" s="29" t="str">
        <f t="shared" si="15"/>
        <v>Alor Pothe Nobojatray (New Direction Toward Enlightenment) Foundation</v>
      </c>
      <c r="C95" s="29">
        <f t="shared" si="16"/>
        <v>0</v>
      </c>
      <c r="D95" s="30" t="str">
        <f t="shared" si="17"/>
        <v>South Asia</v>
      </c>
      <c r="E95" s="30" t="str">
        <f t="shared" si="18"/>
        <v>Dhaka, Bangladesh</v>
      </c>
      <c r="F95" s="31">
        <f t="shared" si="19"/>
        <v>0</v>
      </c>
      <c r="G95" s="31">
        <f t="shared" si="20"/>
        <v>0</v>
      </c>
      <c r="H95" s="31">
        <f t="shared" si="21"/>
        <v>0</v>
      </c>
      <c r="I95" s="31">
        <f t="shared" si="22"/>
        <v>0</v>
      </c>
      <c r="J95" s="31">
        <f t="shared" si="23"/>
        <v>0</v>
      </c>
      <c r="K95" s="31">
        <f t="shared" si="24"/>
        <v>0</v>
      </c>
      <c r="L95" s="31">
        <f t="shared" si="25"/>
        <v>0</v>
      </c>
      <c r="M95" s="31">
        <f t="shared" si="26"/>
        <v>0</v>
      </c>
      <c r="N95" s="31">
        <f t="shared" si="27"/>
        <v>0</v>
      </c>
      <c r="O95" s="26" t="s">
        <v>15773</v>
      </c>
      <c r="P95" s="26" t="s">
        <v>108</v>
      </c>
      <c r="Q95" s="27">
        <v>43270</v>
      </c>
      <c r="R95" s="24"/>
      <c r="S95" s="24"/>
      <c r="T95" s="26" t="s">
        <v>111</v>
      </c>
      <c r="U95" s="24"/>
      <c r="V95" s="26" t="s">
        <v>225</v>
      </c>
      <c r="W95" s="26" t="s">
        <v>773</v>
      </c>
      <c r="X95" s="26" t="s">
        <v>774</v>
      </c>
      <c r="Y95" s="26" t="s">
        <v>775</v>
      </c>
      <c r="Z95" s="24"/>
      <c r="AA95" s="26" t="s">
        <v>776</v>
      </c>
      <c r="AB95" s="26" t="s">
        <v>15736</v>
      </c>
      <c r="AC95" s="28">
        <v>4000</v>
      </c>
      <c r="AD95" s="26" t="s">
        <v>777</v>
      </c>
      <c r="AE95" s="26" t="s">
        <v>778</v>
      </c>
      <c r="AF95" s="26" t="s">
        <v>120</v>
      </c>
      <c r="AG95" s="24"/>
      <c r="AH95" s="24"/>
      <c r="AI95" s="28">
        <v>4000</v>
      </c>
      <c r="AJ95" s="24"/>
      <c r="AK95" s="24"/>
      <c r="AL95" s="24"/>
      <c r="AM95" s="24"/>
      <c r="AN95" s="24"/>
      <c r="AO95" s="24"/>
      <c r="AP95" s="24"/>
      <c r="AQ95" s="24"/>
      <c r="AR95" s="24"/>
      <c r="AS95" s="24"/>
      <c r="AT95" s="24"/>
      <c r="AU95" s="24"/>
      <c r="AV95" s="24"/>
      <c r="AW95" s="28">
        <v>0</v>
      </c>
      <c r="AX95" s="26">
        <v>0</v>
      </c>
      <c r="AY95" s="28">
        <v>0</v>
      </c>
      <c r="AZ95" s="28">
        <v>0</v>
      </c>
      <c r="BA95" s="26">
        <v>0</v>
      </c>
      <c r="BB95" s="24"/>
      <c r="BC95" s="26" t="s">
        <v>780</v>
      </c>
      <c r="BD95" s="24"/>
      <c r="BE95" s="24"/>
      <c r="BF95" s="24"/>
      <c r="BG95" s="24"/>
      <c r="BH95" s="24"/>
      <c r="BI95" s="24"/>
      <c r="BJ95" s="24"/>
      <c r="BK95" s="24"/>
      <c r="BL95" s="24"/>
      <c r="BM95" s="24"/>
      <c r="BN95" s="24"/>
      <c r="BO95" s="24"/>
      <c r="BP95" s="24"/>
      <c r="BQ95" s="24"/>
      <c r="BR95" s="26">
        <v>0</v>
      </c>
      <c r="BS95" s="26">
        <v>0</v>
      </c>
      <c r="BT95" s="26">
        <v>0</v>
      </c>
      <c r="BU95" s="26">
        <v>0</v>
      </c>
      <c r="BV95" s="26">
        <v>0</v>
      </c>
      <c r="BW95" s="26">
        <v>0</v>
      </c>
      <c r="BX95" s="26">
        <v>0</v>
      </c>
      <c r="BY95" s="26">
        <v>0</v>
      </c>
      <c r="BZ95" s="24"/>
      <c r="CA95" s="24"/>
      <c r="CB95" s="24"/>
      <c r="CC95" s="24"/>
      <c r="CD95" s="24"/>
      <c r="CE95" s="24"/>
      <c r="CF95" s="24"/>
      <c r="CG95" s="24"/>
      <c r="CH95" s="24"/>
      <c r="CI95" s="24"/>
      <c r="CJ95" s="24"/>
      <c r="CK95" s="24"/>
      <c r="CL95" s="24"/>
      <c r="CM95" s="24"/>
      <c r="CN95" s="24"/>
      <c r="CO95" s="24"/>
      <c r="CP95" s="24"/>
      <c r="CQ95" s="24"/>
      <c r="CR95" s="24"/>
      <c r="CS95" s="24"/>
      <c r="CT95" s="24"/>
      <c r="CU95" s="24"/>
      <c r="CV95" s="24"/>
      <c r="CW95" s="24"/>
      <c r="CX95" s="24"/>
      <c r="CY95" s="24"/>
      <c r="CZ95" s="24"/>
      <c r="DA95" s="24"/>
      <c r="DB95" s="24"/>
      <c r="DC95" s="24"/>
      <c r="DD95" s="24"/>
      <c r="DE95" s="24"/>
      <c r="DF95" s="26" t="s">
        <v>139</v>
      </c>
      <c r="DG95" s="26" t="s">
        <v>139</v>
      </c>
      <c r="DH95" s="26" t="s">
        <v>139</v>
      </c>
      <c r="DI95" s="26" t="s">
        <v>139</v>
      </c>
      <c r="DJ95" s="26" t="s">
        <v>139</v>
      </c>
      <c r="DK95" s="26" t="s">
        <v>139</v>
      </c>
      <c r="DL95" s="26" t="s">
        <v>139</v>
      </c>
      <c r="DM95" s="26" t="s">
        <v>139</v>
      </c>
      <c r="DN95" s="26" t="s">
        <v>139</v>
      </c>
      <c r="DO95" s="26" t="s">
        <v>139</v>
      </c>
    </row>
    <row r="96" spans="1:119" ht="20.100000000000001" customHeight="1" x14ac:dyDescent="0.25">
      <c r="A96" s="29" t="str">
        <f t="shared" si="14"/>
        <v>Alor Pothe Nobojatray (New Direction Toward Enlightenment) Foundation2</v>
      </c>
      <c r="B96" s="29" t="str">
        <f t="shared" si="15"/>
        <v>Alor Pothe Nobojatray (New Direction Toward Enlightenment) Foundation</v>
      </c>
      <c r="C96" s="29">
        <f t="shared" si="16"/>
        <v>2</v>
      </c>
      <c r="D96" s="30" t="str">
        <f t="shared" si="17"/>
        <v>South Asia</v>
      </c>
      <c r="E96" s="30" t="str">
        <f t="shared" si="18"/>
        <v>Dhaka, Bangladesh</v>
      </c>
      <c r="F96" s="31">
        <f t="shared" si="19"/>
        <v>3</v>
      </c>
      <c r="G96" s="31">
        <f t="shared" si="20"/>
        <v>2</v>
      </c>
      <c r="H96" s="31">
        <f t="shared" si="21"/>
        <v>4</v>
      </c>
      <c r="I96" s="31">
        <f t="shared" si="22"/>
        <v>3</v>
      </c>
      <c r="J96" s="31">
        <f t="shared" si="23"/>
        <v>4</v>
      </c>
      <c r="K96" s="31">
        <f t="shared" si="24"/>
        <v>2</v>
      </c>
      <c r="L96" s="31">
        <f t="shared" si="25"/>
        <v>3</v>
      </c>
      <c r="M96" s="31">
        <f t="shared" si="26"/>
        <v>3</v>
      </c>
      <c r="N96" s="31">
        <f t="shared" si="27"/>
        <v>3</v>
      </c>
      <c r="O96" s="26" t="s">
        <v>772</v>
      </c>
      <c r="P96" s="26" t="s">
        <v>108</v>
      </c>
      <c r="Q96" s="27">
        <v>43054</v>
      </c>
      <c r="R96" s="26" t="s">
        <v>109</v>
      </c>
      <c r="S96" s="26" t="s">
        <v>110</v>
      </c>
      <c r="T96" s="26" t="s">
        <v>111</v>
      </c>
      <c r="U96" s="26" t="s">
        <v>168</v>
      </c>
      <c r="V96" s="26" t="s">
        <v>225</v>
      </c>
      <c r="W96" s="26" t="s">
        <v>773</v>
      </c>
      <c r="X96" s="26" t="s">
        <v>774</v>
      </c>
      <c r="Y96" s="26" t="s">
        <v>775</v>
      </c>
      <c r="Z96" s="24"/>
      <c r="AA96" s="26" t="s">
        <v>776</v>
      </c>
      <c r="AB96" s="26" t="s">
        <v>117</v>
      </c>
      <c r="AC96" s="28">
        <v>14000</v>
      </c>
      <c r="AD96" s="26" t="s">
        <v>777</v>
      </c>
      <c r="AE96" s="26" t="s">
        <v>778</v>
      </c>
      <c r="AF96" s="26" t="s">
        <v>120</v>
      </c>
      <c r="AG96" s="24"/>
      <c r="AH96" s="26" t="s">
        <v>143</v>
      </c>
      <c r="AI96" s="28">
        <v>14000</v>
      </c>
      <c r="AJ96" s="24"/>
      <c r="AK96" s="24"/>
      <c r="AL96" s="24"/>
      <c r="AM96" s="24"/>
      <c r="AN96" s="24"/>
      <c r="AO96" s="24"/>
      <c r="AP96" s="24"/>
      <c r="AQ96" s="24"/>
      <c r="AR96" s="24"/>
      <c r="AS96" s="24"/>
      <c r="AT96" s="26" t="s">
        <v>779</v>
      </c>
      <c r="AU96" s="24"/>
      <c r="AV96" s="24"/>
      <c r="AW96" s="28">
        <v>71733</v>
      </c>
      <c r="AX96" s="26">
        <v>435</v>
      </c>
      <c r="AY96" s="28">
        <v>50</v>
      </c>
      <c r="AZ96" s="28">
        <v>23</v>
      </c>
      <c r="BA96" s="26">
        <v>50</v>
      </c>
      <c r="BB96" s="24"/>
      <c r="BC96" s="26" t="s">
        <v>780</v>
      </c>
      <c r="BD96" s="26" t="s">
        <v>125</v>
      </c>
      <c r="BE96" s="24"/>
      <c r="BF96" s="26" t="s">
        <v>781</v>
      </c>
      <c r="BG96" s="26" t="s">
        <v>773</v>
      </c>
      <c r="BH96" s="26" t="s">
        <v>782</v>
      </c>
      <c r="BI96" s="26" t="s">
        <v>773</v>
      </c>
      <c r="BJ96" s="26" t="s">
        <v>783</v>
      </c>
      <c r="BK96" s="26" t="s">
        <v>773</v>
      </c>
      <c r="BL96" s="26" t="s">
        <v>784</v>
      </c>
      <c r="BM96" s="26" t="s">
        <v>773</v>
      </c>
      <c r="BN96" s="24"/>
      <c r="BO96" s="24"/>
      <c r="BP96" s="24"/>
      <c r="BQ96" s="24"/>
      <c r="BR96" s="26">
        <v>0</v>
      </c>
      <c r="BS96" s="26">
        <v>0</v>
      </c>
      <c r="BT96" s="26">
        <v>0</v>
      </c>
      <c r="BU96" s="26">
        <v>0</v>
      </c>
      <c r="BV96" s="26">
        <v>0</v>
      </c>
      <c r="BW96" s="26">
        <v>0</v>
      </c>
      <c r="BX96" s="26">
        <v>0</v>
      </c>
      <c r="BY96" s="26">
        <v>0</v>
      </c>
      <c r="BZ96" s="26" t="s">
        <v>138</v>
      </c>
      <c r="CA96" s="26" t="s">
        <v>136</v>
      </c>
      <c r="CB96" s="26" t="s">
        <v>136</v>
      </c>
      <c r="CC96" s="26" t="s">
        <v>136</v>
      </c>
      <c r="CD96" s="26" t="s">
        <v>136</v>
      </c>
      <c r="CE96" s="26" t="s">
        <v>135</v>
      </c>
      <c r="CF96" s="26" t="s">
        <v>135</v>
      </c>
      <c r="CG96" s="26" t="s">
        <v>135</v>
      </c>
      <c r="CH96" s="26" t="s">
        <v>134</v>
      </c>
      <c r="CI96" s="26" t="s">
        <v>134</v>
      </c>
      <c r="CJ96" s="26" t="s">
        <v>136</v>
      </c>
      <c r="CK96" s="26" t="s">
        <v>134</v>
      </c>
      <c r="CL96" s="26" t="s">
        <v>136</v>
      </c>
      <c r="CM96" s="26" t="s">
        <v>135</v>
      </c>
      <c r="CN96" s="26" t="s">
        <v>135</v>
      </c>
      <c r="CO96" s="26" t="s">
        <v>134</v>
      </c>
      <c r="CP96" s="26" t="s">
        <v>136</v>
      </c>
      <c r="CQ96" s="26" t="s">
        <v>138</v>
      </c>
      <c r="CR96" s="26" t="s">
        <v>138</v>
      </c>
      <c r="CS96" s="26" t="s">
        <v>138</v>
      </c>
      <c r="CT96" s="26" t="s">
        <v>136</v>
      </c>
      <c r="CU96" s="26" t="s">
        <v>135</v>
      </c>
      <c r="CV96" s="26" t="s">
        <v>135</v>
      </c>
      <c r="CW96" s="26" t="s">
        <v>136</v>
      </c>
      <c r="CX96" s="26" t="s">
        <v>136</v>
      </c>
      <c r="CY96" s="26" t="s">
        <v>134</v>
      </c>
      <c r="CZ96" s="26" t="s">
        <v>135</v>
      </c>
      <c r="DA96" s="26" t="s">
        <v>135</v>
      </c>
      <c r="DB96" s="26" t="s">
        <v>136</v>
      </c>
      <c r="DC96" s="26" t="s">
        <v>136</v>
      </c>
      <c r="DD96" s="26" t="s">
        <v>136</v>
      </c>
      <c r="DE96" s="26" t="s">
        <v>134</v>
      </c>
      <c r="DF96" s="26" t="s">
        <v>139</v>
      </c>
      <c r="DG96" s="26" t="s">
        <v>120</v>
      </c>
      <c r="DH96" s="26" t="s">
        <v>120</v>
      </c>
      <c r="DI96" s="26" t="s">
        <v>139</v>
      </c>
      <c r="DJ96" s="26" t="s">
        <v>139</v>
      </c>
      <c r="DK96" s="26" t="s">
        <v>139</v>
      </c>
      <c r="DL96" s="26" t="s">
        <v>139</v>
      </c>
      <c r="DM96" s="26" t="s">
        <v>139</v>
      </c>
      <c r="DN96" s="26" t="s">
        <v>139</v>
      </c>
      <c r="DO96" s="26" t="s">
        <v>139</v>
      </c>
    </row>
    <row r="97" spans="1:119" ht="20.100000000000001" customHeight="1" x14ac:dyDescent="0.25">
      <c r="A97" s="29" t="str">
        <f t="shared" si="14"/>
        <v>Alor Pothe Nobojatray (New Direction Toward Enlightenment) Foundation1</v>
      </c>
      <c r="B97" s="29" t="str">
        <f t="shared" si="15"/>
        <v>Alor Pothe Nobojatray (New Direction Toward Enlightenment) Foundation</v>
      </c>
      <c r="C97" s="29">
        <f t="shared" si="16"/>
        <v>1</v>
      </c>
      <c r="D97" s="30" t="str">
        <f t="shared" si="17"/>
        <v>South Asia</v>
      </c>
      <c r="E97" s="30" t="str">
        <f t="shared" si="18"/>
        <v>Dhaka, Bangladesh</v>
      </c>
      <c r="F97" s="31">
        <f t="shared" si="19"/>
        <v>0</v>
      </c>
      <c r="G97" s="31">
        <f t="shared" si="20"/>
        <v>0</v>
      </c>
      <c r="H97" s="31">
        <f t="shared" si="21"/>
        <v>0</v>
      </c>
      <c r="I97" s="31">
        <f t="shared" si="22"/>
        <v>0</v>
      </c>
      <c r="J97" s="31">
        <f t="shared" si="23"/>
        <v>0</v>
      </c>
      <c r="K97" s="31">
        <f t="shared" si="24"/>
        <v>0</v>
      </c>
      <c r="L97" s="31">
        <f t="shared" si="25"/>
        <v>0</v>
      </c>
      <c r="M97" s="31">
        <f t="shared" si="26"/>
        <v>0</v>
      </c>
      <c r="N97" s="31">
        <f t="shared" si="27"/>
        <v>0</v>
      </c>
      <c r="O97" s="26" t="s">
        <v>785</v>
      </c>
      <c r="P97" s="26" t="s">
        <v>108</v>
      </c>
      <c r="Q97" s="27">
        <v>42640</v>
      </c>
      <c r="R97" s="26" t="s">
        <v>155</v>
      </c>
      <c r="S97" s="26" t="s">
        <v>141</v>
      </c>
      <c r="T97" s="26" t="s">
        <v>142</v>
      </c>
      <c r="U97" s="26" t="s">
        <v>168</v>
      </c>
      <c r="V97" s="26" t="s">
        <v>225</v>
      </c>
      <c r="W97" s="26" t="s">
        <v>773</v>
      </c>
      <c r="X97" s="26" t="s">
        <v>774</v>
      </c>
      <c r="Y97" s="26" t="s">
        <v>775</v>
      </c>
      <c r="Z97" s="24"/>
      <c r="AA97" s="26" t="s">
        <v>776</v>
      </c>
      <c r="AB97" s="26" t="s">
        <v>117</v>
      </c>
      <c r="AC97" s="28">
        <v>8000</v>
      </c>
      <c r="AD97" s="26" t="s">
        <v>777</v>
      </c>
      <c r="AE97" s="26" t="s">
        <v>778</v>
      </c>
      <c r="AF97" s="26" t="s">
        <v>120</v>
      </c>
      <c r="AG97" s="24"/>
      <c r="AH97" s="26" t="s">
        <v>158</v>
      </c>
      <c r="AI97" s="28">
        <v>8000</v>
      </c>
      <c r="AJ97" s="26" t="s">
        <v>786</v>
      </c>
      <c r="AK97" s="24"/>
      <c r="AL97" s="24"/>
      <c r="AM97" s="26" t="s">
        <v>787</v>
      </c>
      <c r="AN97" s="26" t="s">
        <v>788</v>
      </c>
      <c r="AO97" s="26" t="s">
        <v>789</v>
      </c>
      <c r="AP97" s="26" t="s">
        <v>790</v>
      </c>
      <c r="AQ97" s="24"/>
      <c r="AR97" s="24"/>
      <c r="AS97" s="24"/>
      <c r="AT97" s="24"/>
      <c r="AU97" s="24"/>
      <c r="AV97" s="24"/>
      <c r="AW97" s="28">
        <v>33887</v>
      </c>
      <c r="AX97" s="26">
        <v>400</v>
      </c>
      <c r="AY97" s="28">
        <v>175</v>
      </c>
      <c r="AZ97" s="28">
        <v>154</v>
      </c>
      <c r="BA97" s="26">
        <v>0</v>
      </c>
      <c r="BB97" s="26" t="s">
        <v>241</v>
      </c>
      <c r="BC97" s="26" t="s">
        <v>780</v>
      </c>
      <c r="BD97" s="24"/>
      <c r="BE97" s="24"/>
      <c r="BF97" s="26" t="s">
        <v>791</v>
      </c>
      <c r="BG97" s="26" t="s">
        <v>773</v>
      </c>
      <c r="BH97" s="24"/>
      <c r="BI97" s="24"/>
      <c r="BJ97" s="24"/>
      <c r="BK97" s="24"/>
      <c r="BL97" s="24"/>
      <c r="BM97" s="24"/>
      <c r="BN97" s="24"/>
      <c r="BO97" s="24"/>
      <c r="BP97" s="24"/>
      <c r="BQ97" s="24"/>
      <c r="BR97" s="26">
        <v>0</v>
      </c>
      <c r="BS97" s="26">
        <v>0</v>
      </c>
      <c r="BT97" s="26">
        <v>0</v>
      </c>
      <c r="BU97" s="26">
        <v>0</v>
      </c>
      <c r="BV97" s="26">
        <v>0</v>
      </c>
      <c r="BW97" s="26">
        <v>0</v>
      </c>
      <c r="BX97" s="26">
        <v>0</v>
      </c>
      <c r="BY97" s="26">
        <v>0</v>
      </c>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4"/>
      <c r="DA97" s="24"/>
      <c r="DB97" s="24"/>
      <c r="DC97" s="24"/>
      <c r="DD97" s="24"/>
      <c r="DE97" s="24"/>
      <c r="DF97" s="26" t="s">
        <v>139</v>
      </c>
      <c r="DG97" s="26" t="s">
        <v>120</v>
      </c>
      <c r="DH97" s="26" t="s">
        <v>120</v>
      </c>
      <c r="DI97" s="26" t="s">
        <v>139</v>
      </c>
      <c r="DJ97" s="26" t="s">
        <v>139</v>
      </c>
      <c r="DK97" s="26" t="s">
        <v>139</v>
      </c>
      <c r="DL97" s="26" t="s">
        <v>139</v>
      </c>
      <c r="DM97" s="26" t="s">
        <v>139</v>
      </c>
      <c r="DN97" s="26" t="s">
        <v>139</v>
      </c>
      <c r="DO97" s="26" t="s">
        <v>139</v>
      </c>
    </row>
    <row r="98" spans="1:119" ht="20.100000000000001" customHeight="1" x14ac:dyDescent="0.25">
      <c r="A98" s="29" t="str">
        <f t="shared" si="14"/>
        <v>Alwan wa Awtar4</v>
      </c>
      <c r="B98" s="29" t="str">
        <f t="shared" si="15"/>
        <v>Alwan wa Awtar</v>
      </c>
      <c r="C98" s="29">
        <f t="shared" si="16"/>
        <v>4</v>
      </c>
      <c r="D98" s="30" t="str">
        <f t="shared" si="17"/>
        <v>Africa and the Middle East</v>
      </c>
      <c r="E98" s="30" t="str">
        <f t="shared" si="18"/>
        <v>Cairo, Egypt</v>
      </c>
      <c r="F98" s="31">
        <f t="shared" si="19"/>
        <v>3</v>
      </c>
      <c r="G98" s="31">
        <f t="shared" si="20"/>
        <v>3</v>
      </c>
      <c r="H98" s="31">
        <f t="shared" si="21"/>
        <v>2</v>
      </c>
      <c r="I98" s="31">
        <f t="shared" si="22"/>
        <v>4</v>
      </c>
      <c r="J98" s="31">
        <f t="shared" si="23"/>
        <v>3</v>
      </c>
      <c r="K98" s="31">
        <f t="shared" si="24"/>
        <v>4</v>
      </c>
      <c r="L98" s="31">
        <f t="shared" si="25"/>
        <v>4</v>
      </c>
      <c r="M98" s="31">
        <f t="shared" si="26"/>
        <v>3</v>
      </c>
      <c r="N98" s="31">
        <f t="shared" si="27"/>
        <v>3.3</v>
      </c>
      <c r="O98" s="26" t="s">
        <v>792</v>
      </c>
      <c r="P98" s="26" t="s">
        <v>108</v>
      </c>
      <c r="Q98" s="27">
        <v>42502</v>
      </c>
      <c r="R98" s="26" t="s">
        <v>166</v>
      </c>
      <c r="S98" s="26" t="s">
        <v>184</v>
      </c>
      <c r="T98" s="26" t="s">
        <v>157</v>
      </c>
      <c r="U98" s="26" t="s">
        <v>793</v>
      </c>
      <c r="V98" s="26" t="s">
        <v>693</v>
      </c>
      <c r="W98" s="26" t="s">
        <v>694</v>
      </c>
      <c r="X98" s="26" t="s">
        <v>695</v>
      </c>
      <c r="Y98" s="26" t="s">
        <v>794</v>
      </c>
      <c r="Z98" s="24"/>
      <c r="AA98" s="24"/>
      <c r="AB98" s="26" t="s">
        <v>117</v>
      </c>
      <c r="AC98" s="28">
        <v>6000</v>
      </c>
      <c r="AD98" s="24"/>
      <c r="AE98" s="26" t="s">
        <v>595</v>
      </c>
      <c r="AF98" s="26" t="s">
        <v>120</v>
      </c>
      <c r="AG98" s="26" t="s">
        <v>224</v>
      </c>
      <c r="AH98" s="26" t="s">
        <v>185</v>
      </c>
      <c r="AI98" s="28">
        <v>6000</v>
      </c>
      <c r="AJ98" s="26" t="s">
        <v>795</v>
      </c>
      <c r="AK98" s="26" t="s">
        <v>796</v>
      </c>
      <c r="AL98" s="26" t="s">
        <v>797</v>
      </c>
      <c r="AM98" s="24"/>
      <c r="AN98" s="24"/>
      <c r="AO98" s="24"/>
      <c r="AP98" s="24"/>
      <c r="AQ98" s="26" t="s">
        <v>798</v>
      </c>
      <c r="AR98" s="24"/>
      <c r="AS98" s="24"/>
      <c r="AT98" s="24"/>
      <c r="AU98" s="26" t="s">
        <v>799</v>
      </c>
      <c r="AV98" s="24"/>
      <c r="AW98" s="28">
        <v>117693</v>
      </c>
      <c r="AX98" s="26">
        <v>5200</v>
      </c>
      <c r="AY98" s="28">
        <v>80</v>
      </c>
      <c r="AZ98" s="28">
        <v>85</v>
      </c>
      <c r="BA98" s="26">
        <v>0</v>
      </c>
      <c r="BB98" s="26" t="s">
        <v>148</v>
      </c>
      <c r="BC98" s="26" t="s">
        <v>800</v>
      </c>
      <c r="BD98" s="26" t="s">
        <v>437</v>
      </c>
      <c r="BE98" s="26" t="s">
        <v>801</v>
      </c>
      <c r="BF98" s="26" t="s">
        <v>802</v>
      </c>
      <c r="BG98" s="26" t="s">
        <v>449</v>
      </c>
      <c r="BH98" s="26" t="s">
        <v>803</v>
      </c>
      <c r="BI98" s="26" t="s">
        <v>694</v>
      </c>
      <c r="BJ98" s="24"/>
      <c r="BK98" s="24"/>
      <c r="BL98" s="24"/>
      <c r="BM98" s="24"/>
      <c r="BN98" s="24"/>
      <c r="BO98" s="24"/>
      <c r="BP98" s="24"/>
      <c r="BQ98" s="24"/>
      <c r="BR98" s="26">
        <v>3</v>
      </c>
      <c r="BS98" s="26">
        <v>3</v>
      </c>
      <c r="BT98" s="26">
        <v>2</v>
      </c>
      <c r="BU98" s="26">
        <v>4</v>
      </c>
      <c r="BV98" s="26">
        <v>3</v>
      </c>
      <c r="BW98" s="26">
        <v>4</v>
      </c>
      <c r="BX98" s="26">
        <v>4</v>
      </c>
      <c r="BY98" s="26">
        <v>3</v>
      </c>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4"/>
      <c r="DA98" s="24"/>
      <c r="DB98" s="24"/>
      <c r="DC98" s="24"/>
      <c r="DD98" s="24"/>
      <c r="DE98" s="24"/>
      <c r="DF98" s="26" t="s">
        <v>120</v>
      </c>
      <c r="DG98" s="26" t="s">
        <v>120</v>
      </c>
      <c r="DH98" s="26" t="s">
        <v>120</v>
      </c>
      <c r="DI98" s="26" t="s">
        <v>120</v>
      </c>
      <c r="DJ98" s="26" t="s">
        <v>120</v>
      </c>
      <c r="DK98" s="26" t="s">
        <v>139</v>
      </c>
      <c r="DL98" s="26" t="s">
        <v>139</v>
      </c>
      <c r="DM98" s="26" t="s">
        <v>139</v>
      </c>
      <c r="DN98" s="26" t="s">
        <v>139</v>
      </c>
      <c r="DO98" s="26" t="s">
        <v>139</v>
      </c>
    </row>
    <row r="99" spans="1:119" ht="20.100000000000001" customHeight="1" x14ac:dyDescent="0.25">
      <c r="A99" s="29" t="str">
        <f t="shared" si="14"/>
        <v>Alwan wa Awtar3</v>
      </c>
      <c r="B99" s="29" t="str">
        <f t="shared" si="15"/>
        <v>Alwan wa Awtar</v>
      </c>
      <c r="C99" s="29">
        <f t="shared" si="16"/>
        <v>3</v>
      </c>
      <c r="D99" s="30" t="str">
        <f t="shared" si="17"/>
        <v>Africa and the Middle East</v>
      </c>
      <c r="E99" s="30" t="str">
        <f t="shared" si="18"/>
        <v>Cairo, Egypt</v>
      </c>
      <c r="F99" s="31">
        <f t="shared" si="19"/>
        <v>3</v>
      </c>
      <c r="G99" s="31">
        <f t="shared" si="20"/>
        <v>3</v>
      </c>
      <c r="H99" s="31">
        <f t="shared" si="21"/>
        <v>2</v>
      </c>
      <c r="I99" s="31">
        <f t="shared" si="22"/>
        <v>4</v>
      </c>
      <c r="J99" s="31">
        <f t="shared" si="23"/>
        <v>3</v>
      </c>
      <c r="K99" s="31">
        <f t="shared" si="24"/>
        <v>3</v>
      </c>
      <c r="L99" s="31">
        <f t="shared" si="25"/>
        <v>4</v>
      </c>
      <c r="M99" s="31">
        <f t="shared" si="26"/>
        <v>3</v>
      </c>
      <c r="N99" s="31">
        <f t="shared" si="27"/>
        <v>3.1</v>
      </c>
      <c r="O99" s="26" t="s">
        <v>804</v>
      </c>
      <c r="P99" s="26" t="s">
        <v>108</v>
      </c>
      <c r="Q99" s="27">
        <v>41946</v>
      </c>
      <c r="R99" s="26" t="s">
        <v>166</v>
      </c>
      <c r="S99" s="26" t="s">
        <v>609</v>
      </c>
      <c r="T99" s="26" t="s">
        <v>278</v>
      </c>
      <c r="U99" s="26" t="s">
        <v>793</v>
      </c>
      <c r="V99" s="26" t="s">
        <v>693</v>
      </c>
      <c r="W99" s="26" t="s">
        <v>694</v>
      </c>
      <c r="X99" s="26" t="s">
        <v>695</v>
      </c>
      <c r="Y99" s="26" t="s">
        <v>794</v>
      </c>
      <c r="Z99" s="24"/>
      <c r="AA99" s="24"/>
      <c r="AB99" s="26" t="s">
        <v>117</v>
      </c>
      <c r="AC99" s="28">
        <v>11000</v>
      </c>
      <c r="AD99" s="24"/>
      <c r="AE99" s="26" t="s">
        <v>595</v>
      </c>
      <c r="AF99" s="26" t="s">
        <v>120</v>
      </c>
      <c r="AG99" s="26" t="s">
        <v>224</v>
      </c>
      <c r="AH99" s="26" t="s">
        <v>121</v>
      </c>
      <c r="AI99" s="28">
        <v>11000</v>
      </c>
      <c r="AJ99" s="26" t="s">
        <v>805</v>
      </c>
      <c r="AK99" s="26" t="s">
        <v>796</v>
      </c>
      <c r="AL99" s="26" t="s">
        <v>806</v>
      </c>
      <c r="AM99" s="24"/>
      <c r="AN99" s="24"/>
      <c r="AO99" s="24"/>
      <c r="AP99" s="24"/>
      <c r="AQ99" s="26" t="s">
        <v>807</v>
      </c>
      <c r="AR99" s="24"/>
      <c r="AS99" s="26" t="s">
        <v>808</v>
      </c>
      <c r="AT99" s="26" t="s">
        <v>809</v>
      </c>
      <c r="AU99" s="26" t="s">
        <v>810</v>
      </c>
      <c r="AV99" s="24"/>
      <c r="AW99" s="28">
        <v>236781</v>
      </c>
      <c r="AX99" s="26">
        <v>5000</v>
      </c>
      <c r="AY99" s="28">
        <v>95</v>
      </c>
      <c r="AZ99" s="28">
        <v>80</v>
      </c>
      <c r="BA99" s="26">
        <v>0</v>
      </c>
      <c r="BB99" s="26" t="s">
        <v>148</v>
      </c>
      <c r="BC99" s="26" t="s">
        <v>800</v>
      </c>
      <c r="BD99" s="26" t="s">
        <v>437</v>
      </c>
      <c r="BE99" s="26" t="s">
        <v>811</v>
      </c>
      <c r="BF99" s="26" t="s">
        <v>703</v>
      </c>
      <c r="BG99" s="26" t="s">
        <v>812</v>
      </c>
      <c r="BH99" s="26" t="s">
        <v>813</v>
      </c>
      <c r="BI99" s="26" t="s">
        <v>812</v>
      </c>
      <c r="BJ99" s="24"/>
      <c r="BK99" s="24"/>
      <c r="BL99" s="24"/>
      <c r="BM99" s="24"/>
      <c r="BN99" s="24"/>
      <c r="BO99" s="24"/>
      <c r="BP99" s="24"/>
      <c r="BQ99" s="24"/>
      <c r="BR99" s="26">
        <v>3</v>
      </c>
      <c r="BS99" s="26">
        <v>3</v>
      </c>
      <c r="BT99" s="26">
        <v>2</v>
      </c>
      <c r="BU99" s="26">
        <v>4</v>
      </c>
      <c r="BV99" s="26">
        <v>3</v>
      </c>
      <c r="BW99" s="26">
        <v>3</v>
      </c>
      <c r="BX99" s="26">
        <v>4</v>
      </c>
      <c r="BY99" s="26">
        <v>3</v>
      </c>
      <c r="BZ99" s="24"/>
      <c r="CA99" s="24"/>
      <c r="CB99" s="24"/>
      <c r="CC99" s="24"/>
      <c r="CD99" s="24"/>
      <c r="CE99" s="24"/>
      <c r="CF99" s="24"/>
      <c r="CG99" s="24"/>
      <c r="CH99" s="24"/>
      <c r="CI99" s="24"/>
      <c r="CJ99" s="24"/>
      <c r="CK99" s="24"/>
      <c r="CL99" s="24"/>
      <c r="CM99" s="24"/>
      <c r="CN99" s="24"/>
      <c r="CO99" s="24"/>
      <c r="CP99" s="24"/>
      <c r="CQ99" s="24"/>
      <c r="CR99" s="24"/>
      <c r="CS99" s="24"/>
      <c r="CT99" s="24"/>
      <c r="CU99" s="24"/>
      <c r="CV99" s="24"/>
      <c r="CW99" s="24"/>
      <c r="CX99" s="24"/>
      <c r="CY99" s="24"/>
      <c r="CZ99" s="24"/>
      <c r="DA99" s="24"/>
      <c r="DB99" s="24"/>
      <c r="DC99" s="24"/>
      <c r="DD99" s="24"/>
      <c r="DE99" s="24"/>
      <c r="DF99" s="26" t="s">
        <v>120</v>
      </c>
      <c r="DG99" s="26" t="s">
        <v>120</v>
      </c>
      <c r="DH99" s="26" t="s">
        <v>120</v>
      </c>
      <c r="DI99" s="26" t="s">
        <v>139</v>
      </c>
      <c r="DJ99" s="26" t="s">
        <v>139</v>
      </c>
      <c r="DK99" s="26" t="s">
        <v>139</v>
      </c>
      <c r="DL99" s="26" t="s">
        <v>139</v>
      </c>
      <c r="DM99" s="26" t="s">
        <v>139</v>
      </c>
      <c r="DN99" s="26" t="s">
        <v>139</v>
      </c>
      <c r="DO99" s="26" t="s">
        <v>139</v>
      </c>
    </row>
    <row r="100" spans="1:119" ht="20.100000000000001" customHeight="1" x14ac:dyDescent="0.25">
      <c r="A100" s="29" t="str">
        <f t="shared" si="14"/>
        <v/>
      </c>
      <c r="B100" s="29" t="str">
        <f t="shared" si="15"/>
        <v>Alwan wa Awtar</v>
      </c>
      <c r="C100" s="29">
        <f t="shared" si="16"/>
        <v>0</v>
      </c>
      <c r="D100" s="30" t="str">
        <f t="shared" si="17"/>
        <v>Africa and the Middle East</v>
      </c>
      <c r="E100" s="30" t="str">
        <f t="shared" si="18"/>
        <v>Cairo, Egypt</v>
      </c>
      <c r="F100" s="31">
        <f t="shared" si="19"/>
        <v>0</v>
      </c>
      <c r="G100" s="31">
        <f t="shared" si="20"/>
        <v>0</v>
      </c>
      <c r="H100" s="31">
        <f t="shared" si="21"/>
        <v>0</v>
      </c>
      <c r="I100" s="31">
        <f t="shared" si="22"/>
        <v>0</v>
      </c>
      <c r="J100" s="31">
        <f t="shared" si="23"/>
        <v>0</v>
      </c>
      <c r="K100" s="31">
        <f t="shared" si="24"/>
        <v>0</v>
      </c>
      <c r="L100" s="31">
        <f t="shared" si="25"/>
        <v>0</v>
      </c>
      <c r="M100" s="31">
        <f t="shared" si="26"/>
        <v>0</v>
      </c>
      <c r="N100" s="31">
        <f t="shared" si="27"/>
        <v>0</v>
      </c>
      <c r="O100" s="26" t="s">
        <v>15774</v>
      </c>
      <c r="P100" s="26" t="s">
        <v>108</v>
      </c>
      <c r="Q100" s="27">
        <v>41260</v>
      </c>
      <c r="R100" s="24"/>
      <c r="S100" s="24"/>
      <c r="T100" s="26" t="s">
        <v>207</v>
      </c>
      <c r="U100" s="24"/>
      <c r="V100" s="26" t="s">
        <v>693</v>
      </c>
      <c r="W100" s="26" t="s">
        <v>694</v>
      </c>
      <c r="X100" s="26" t="s">
        <v>695</v>
      </c>
      <c r="Y100" s="26" t="s">
        <v>794</v>
      </c>
      <c r="Z100" s="24"/>
      <c r="AA100" s="24"/>
      <c r="AB100" s="26" t="s">
        <v>15733</v>
      </c>
      <c r="AC100" s="28">
        <v>5000</v>
      </c>
      <c r="AD100" s="24"/>
      <c r="AE100" s="26" t="s">
        <v>595</v>
      </c>
      <c r="AF100" s="26" t="s">
        <v>120</v>
      </c>
      <c r="AG100" s="26" t="s">
        <v>224</v>
      </c>
      <c r="AH100" s="24"/>
      <c r="AI100" s="28">
        <v>5000</v>
      </c>
      <c r="AJ100" s="24"/>
      <c r="AK100" s="24"/>
      <c r="AL100" s="24"/>
      <c r="AM100" s="24"/>
      <c r="AN100" s="24"/>
      <c r="AO100" s="24"/>
      <c r="AP100" s="24"/>
      <c r="AQ100" s="24"/>
      <c r="AR100" s="24"/>
      <c r="AS100" s="24"/>
      <c r="AT100" s="24"/>
      <c r="AU100" s="24"/>
      <c r="AV100" s="24"/>
      <c r="AW100" s="24"/>
      <c r="AX100" s="24"/>
      <c r="AY100" s="24"/>
      <c r="AZ100" s="24"/>
      <c r="BA100" s="24"/>
      <c r="BB100" s="24"/>
      <c r="BC100" s="26" t="s">
        <v>800</v>
      </c>
      <c r="BD100" s="24"/>
      <c r="BE100" s="24"/>
      <c r="BF100" s="24"/>
      <c r="BG100" s="24"/>
      <c r="BH100" s="24"/>
      <c r="BI100" s="24"/>
      <c r="BJ100" s="24"/>
      <c r="BK100" s="24"/>
      <c r="BL100" s="24"/>
      <c r="BM100" s="24"/>
      <c r="BN100" s="24"/>
      <c r="BO100" s="24"/>
      <c r="BP100" s="24"/>
      <c r="BQ100" s="24"/>
      <c r="BR100" s="24"/>
      <c r="BS100" s="24"/>
      <c r="BT100" s="24"/>
      <c r="BU100" s="24"/>
      <c r="BV100" s="24"/>
      <c r="BW100" s="24"/>
      <c r="BX100" s="24"/>
      <c r="BY100" s="24"/>
      <c r="BZ100" s="24"/>
      <c r="CA100" s="24"/>
      <c r="CB100" s="24"/>
      <c r="CC100" s="24"/>
      <c r="CD100" s="24"/>
      <c r="CE100" s="24"/>
      <c r="CF100" s="24"/>
      <c r="CG100" s="24"/>
      <c r="CH100" s="24"/>
      <c r="CI100" s="24"/>
      <c r="CJ100" s="24"/>
      <c r="CK100" s="24"/>
      <c r="CL100" s="24"/>
      <c r="CM100" s="24"/>
      <c r="CN100" s="24"/>
      <c r="CO100" s="24"/>
      <c r="CP100" s="24"/>
      <c r="CQ100" s="24"/>
      <c r="CR100" s="24"/>
      <c r="CS100" s="24"/>
      <c r="CT100" s="24"/>
      <c r="CU100" s="24"/>
      <c r="CV100" s="24"/>
      <c r="CW100" s="24"/>
      <c r="CX100" s="24"/>
      <c r="CY100" s="24"/>
      <c r="CZ100" s="24"/>
      <c r="DA100" s="24"/>
      <c r="DB100" s="24"/>
      <c r="DC100" s="24"/>
      <c r="DD100" s="24"/>
      <c r="DE100" s="24"/>
      <c r="DF100" s="26" t="s">
        <v>139</v>
      </c>
      <c r="DG100" s="26" t="s">
        <v>139</v>
      </c>
      <c r="DH100" s="26" t="s">
        <v>139</v>
      </c>
      <c r="DI100" s="26" t="s">
        <v>139</v>
      </c>
      <c r="DJ100" s="26" t="s">
        <v>139</v>
      </c>
      <c r="DK100" s="26" t="s">
        <v>139</v>
      </c>
      <c r="DL100" s="26" t="s">
        <v>139</v>
      </c>
      <c r="DM100" s="26" t="s">
        <v>139</v>
      </c>
      <c r="DN100" s="26" t="s">
        <v>139</v>
      </c>
      <c r="DO100" s="26" t="s">
        <v>139</v>
      </c>
    </row>
    <row r="101" spans="1:119" ht="20.100000000000001" customHeight="1" x14ac:dyDescent="0.25">
      <c r="A101" s="29" t="str">
        <f t="shared" si="14"/>
        <v>Alwan wa Awtar2</v>
      </c>
      <c r="B101" s="29" t="str">
        <f t="shared" si="15"/>
        <v>Alwan wa Awtar</v>
      </c>
      <c r="C101" s="29">
        <f t="shared" si="16"/>
        <v>2</v>
      </c>
      <c r="D101" s="30" t="str">
        <f t="shared" si="17"/>
        <v>Africa and the Middle East</v>
      </c>
      <c r="E101" s="30" t="str">
        <f t="shared" si="18"/>
        <v>Cairo, Egypt</v>
      </c>
      <c r="F101" s="31">
        <f t="shared" si="19"/>
        <v>3</v>
      </c>
      <c r="G101" s="31">
        <f t="shared" si="20"/>
        <v>3</v>
      </c>
      <c r="H101" s="31">
        <f t="shared" si="21"/>
        <v>2</v>
      </c>
      <c r="I101" s="31">
        <f t="shared" si="22"/>
        <v>4</v>
      </c>
      <c r="J101" s="31">
        <f t="shared" si="23"/>
        <v>3</v>
      </c>
      <c r="K101" s="31">
        <f t="shared" si="24"/>
        <v>2</v>
      </c>
      <c r="L101" s="31">
        <f t="shared" si="25"/>
        <v>3</v>
      </c>
      <c r="M101" s="31">
        <f t="shared" si="26"/>
        <v>3</v>
      </c>
      <c r="N101" s="31">
        <f t="shared" si="27"/>
        <v>2.9</v>
      </c>
      <c r="O101" s="26" t="s">
        <v>814</v>
      </c>
      <c r="P101" s="26" t="s">
        <v>108</v>
      </c>
      <c r="Q101" s="27">
        <v>41400</v>
      </c>
      <c r="R101" s="26" t="s">
        <v>109</v>
      </c>
      <c r="S101" s="26" t="s">
        <v>206</v>
      </c>
      <c r="T101" s="26" t="s">
        <v>207</v>
      </c>
      <c r="U101" s="26" t="s">
        <v>793</v>
      </c>
      <c r="V101" s="26" t="s">
        <v>693</v>
      </c>
      <c r="W101" s="26" t="s">
        <v>694</v>
      </c>
      <c r="X101" s="26" t="s">
        <v>695</v>
      </c>
      <c r="Y101" s="26" t="s">
        <v>794</v>
      </c>
      <c r="Z101" s="24"/>
      <c r="AA101" s="24"/>
      <c r="AB101" s="26" t="s">
        <v>117</v>
      </c>
      <c r="AC101" s="28">
        <v>11000</v>
      </c>
      <c r="AD101" s="24"/>
      <c r="AE101" s="26" t="s">
        <v>595</v>
      </c>
      <c r="AF101" s="26" t="s">
        <v>120</v>
      </c>
      <c r="AG101" s="26" t="s">
        <v>224</v>
      </c>
      <c r="AH101" s="26" t="s">
        <v>143</v>
      </c>
      <c r="AI101" s="28">
        <v>11000</v>
      </c>
      <c r="AJ101" s="26" t="s">
        <v>815</v>
      </c>
      <c r="AK101" s="26" t="s">
        <v>816</v>
      </c>
      <c r="AL101" s="26" t="s">
        <v>806</v>
      </c>
      <c r="AM101" s="24"/>
      <c r="AN101" s="24"/>
      <c r="AO101" s="24"/>
      <c r="AP101" s="24"/>
      <c r="AQ101" s="24"/>
      <c r="AR101" s="24"/>
      <c r="AS101" s="24"/>
      <c r="AT101" s="24"/>
      <c r="AU101" s="24"/>
      <c r="AV101" s="24"/>
      <c r="AW101" s="28">
        <v>426088</v>
      </c>
      <c r="AX101" s="26">
        <v>1000</v>
      </c>
      <c r="AY101" s="28">
        <v>80</v>
      </c>
      <c r="AZ101" s="28">
        <v>85</v>
      </c>
      <c r="BA101" s="26">
        <v>0</v>
      </c>
      <c r="BB101" s="26" t="s">
        <v>148</v>
      </c>
      <c r="BC101" s="26" t="s">
        <v>800</v>
      </c>
      <c r="BD101" s="26" t="s">
        <v>437</v>
      </c>
      <c r="BE101" s="26" t="s">
        <v>817</v>
      </c>
      <c r="BF101" s="26" t="s">
        <v>818</v>
      </c>
      <c r="BG101" s="26" t="s">
        <v>271</v>
      </c>
      <c r="BH101" s="26" t="s">
        <v>819</v>
      </c>
      <c r="BI101" s="26" t="s">
        <v>694</v>
      </c>
      <c r="BJ101" s="26" t="s">
        <v>820</v>
      </c>
      <c r="BK101" s="26" t="s">
        <v>821</v>
      </c>
      <c r="BL101" s="26" t="s">
        <v>822</v>
      </c>
      <c r="BM101" s="26" t="s">
        <v>821</v>
      </c>
      <c r="BN101" s="26" t="s">
        <v>823</v>
      </c>
      <c r="BO101" s="26" t="s">
        <v>694</v>
      </c>
      <c r="BP101" s="24"/>
      <c r="BQ101" s="24"/>
      <c r="BR101" s="26">
        <v>3</v>
      </c>
      <c r="BS101" s="26">
        <v>3</v>
      </c>
      <c r="BT101" s="26">
        <v>2</v>
      </c>
      <c r="BU101" s="26">
        <v>4</v>
      </c>
      <c r="BV101" s="26">
        <v>3</v>
      </c>
      <c r="BW101" s="26">
        <v>2</v>
      </c>
      <c r="BX101" s="26">
        <v>3</v>
      </c>
      <c r="BY101" s="26">
        <v>3</v>
      </c>
      <c r="BZ101" s="24"/>
      <c r="CA101" s="24"/>
      <c r="CB101" s="24"/>
      <c r="CC101" s="24"/>
      <c r="CD101" s="24"/>
      <c r="CE101" s="24"/>
      <c r="CF101" s="24"/>
      <c r="CG101" s="24"/>
      <c r="CH101" s="24"/>
      <c r="CI101" s="24"/>
      <c r="CJ101" s="24"/>
      <c r="CK101" s="24"/>
      <c r="CL101" s="24"/>
      <c r="CM101" s="24"/>
      <c r="CN101" s="24"/>
      <c r="CO101" s="24"/>
      <c r="CP101" s="24"/>
      <c r="CQ101" s="24"/>
      <c r="CR101" s="24"/>
      <c r="CS101" s="24"/>
      <c r="CT101" s="24"/>
      <c r="CU101" s="24"/>
      <c r="CV101" s="24"/>
      <c r="CW101" s="24"/>
      <c r="CX101" s="24"/>
      <c r="CY101" s="24"/>
      <c r="CZ101" s="24"/>
      <c r="DA101" s="24"/>
      <c r="DB101" s="24"/>
      <c r="DC101" s="24"/>
      <c r="DD101" s="24"/>
      <c r="DE101" s="24"/>
      <c r="DF101" s="26" t="s">
        <v>139</v>
      </c>
      <c r="DG101" s="26" t="s">
        <v>139</v>
      </c>
      <c r="DH101" s="26" t="s">
        <v>139</v>
      </c>
      <c r="DI101" s="26" t="s">
        <v>139</v>
      </c>
      <c r="DJ101" s="26" t="s">
        <v>139</v>
      </c>
      <c r="DK101" s="26" t="s">
        <v>139</v>
      </c>
      <c r="DL101" s="26" t="s">
        <v>139</v>
      </c>
      <c r="DM101" s="26" t="s">
        <v>139</v>
      </c>
      <c r="DN101" s="26" t="s">
        <v>139</v>
      </c>
      <c r="DO101" s="26" t="s">
        <v>139</v>
      </c>
    </row>
    <row r="102" spans="1:119" ht="20.100000000000001" customHeight="1" x14ac:dyDescent="0.25">
      <c r="A102" s="29" t="str">
        <f t="shared" si="14"/>
        <v>Alwan wa Awtar1</v>
      </c>
      <c r="B102" s="29" t="str">
        <f t="shared" si="15"/>
        <v>Alwan wa Awtar</v>
      </c>
      <c r="C102" s="29">
        <f t="shared" si="16"/>
        <v>1</v>
      </c>
      <c r="D102" s="30" t="str">
        <f t="shared" si="17"/>
        <v>Africa and the Middle East</v>
      </c>
      <c r="E102" s="30" t="str">
        <f t="shared" si="18"/>
        <v>Cairo, Egypt</v>
      </c>
      <c r="F102" s="31">
        <f t="shared" si="19"/>
        <v>1</v>
      </c>
      <c r="G102" s="31">
        <f t="shared" si="20"/>
        <v>2</v>
      </c>
      <c r="H102" s="31">
        <f t="shared" si="21"/>
        <v>2</v>
      </c>
      <c r="I102" s="31">
        <f t="shared" si="22"/>
        <v>3</v>
      </c>
      <c r="J102" s="31">
        <f t="shared" si="23"/>
        <v>2</v>
      </c>
      <c r="K102" s="31">
        <f t="shared" si="24"/>
        <v>1</v>
      </c>
      <c r="L102" s="31">
        <f t="shared" si="25"/>
        <v>3</v>
      </c>
      <c r="M102" s="31">
        <f t="shared" si="26"/>
        <v>2</v>
      </c>
      <c r="N102" s="31">
        <f t="shared" si="27"/>
        <v>2</v>
      </c>
      <c r="O102" s="26" t="s">
        <v>824</v>
      </c>
      <c r="P102" s="26" t="s">
        <v>108</v>
      </c>
      <c r="Q102" s="27">
        <v>40469</v>
      </c>
      <c r="R102" s="26" t="s">
        <v>155</v>
      </c>
      <c r="S102" s="26" t="s">
        <v>332</v>
      </c>
      <c r="T102" s="26" t="s">
        <v>333</v>
      </c>
      <c r="U102" s="26" t="s">
        <v>793</v>
      </c>
      <c r="V102" s="26" t="s">
        <v>693</v>
      </c>
      <c r="W102" s="26" t="s">
        <v>694</v>
      </c>
      <c r="X102" s="26" t="s">
        <v>695</v>
      </c>
      <c r="Y102" s="26" t="s">
        <v>794</v>
      </c>
      <c r="Z102" s="24"/>
      <c r="AA102" s="24"/>
      <c r="AB102" s="26" t="s">
        <v>117</v>
      </c>
      <c r="AC102" s="28">
        <v>10000</v>
      </c>
      <c r="AD102" s="24"/>
      <c r="AE102" s="26" t="s">
        <v>595</v>
      </c>
      <c r="AF102" s="26" t="s">
        <v>120</v>
      </c>
      <c r="AG102" s="26" t="s">
        <v>224</v>
      </c>
      <c r="AH102" s="26" t="s">
        <v>158</v>
      </c>
      <c r="AI102" s="28">
        <v>10000</v>
      </c>
      <c r="AJ102" s="24"/>
      <c r="AK102" s="26" t="s">
        <v>825</v>
      </c>
      <c r="AL102" s="26" t="s">
        <v>826</v>
      </c>
      <c r="AM102" s="26" t="s">
        <v>827</v>
      </c>
      <c r="AN102" s="26" t="s">
        <v>828</v>
      </c>
      <c r="AO102" s="26" t="s">
        <v>829</v>
      </c>
      <c r="AP102" s="24"/>
      <c r="AQ102" s="24"/>
      <c r="AR102" s="24"/>
      <c r="AS102" s="24"/>
      <c r="AT102" s="24"/>
      <c r="AU102" s="24"/>
      <c r="AV102" s="24"/>
      <c r="AW102" s="28">
        <v>46109</v>
      </c>
      <c r="AX102" s="26">
        <v>600</v>
      </c>
      <c r="AY102" s="28">
        <v>100</v>
      </c>
      <c r="AZ102" s="28">
        <v>80</v>
      </c>
      <c r="BA102" s="26">
        <v>0</v>
      </c>
      <c r="BB102" s="26" t="s">
        <v>148</v>
      </c>
      <c r="BC102" s="26" t="s">
        <v>800</v>
      </c>
      <c r="BD102" s="24"/>
      <c r="BE102" s="24"/>
      <c r="BF102" s="26" t="s">
        <v>830</v>
      </c>
      <c r="BG102" s="26" t="s">
        <v>694</v>
      </c>
      <c r="BH102" s="26" t="s">
        <v>831</v>
      </c>
      <c r="BI102" s="26" t="s">
        <v>694</v>
      </c>
      <c r="BJ102" s="24"/>
      <c r="BK102" s="24"/>
      <c r="BL102" s="24"/>
      <c r="BM102" s="24"/>
      <c r="BN102" s="24"/>
      <c r="BO102" s="24"/>
      <c r="BP102" s="24"/>
      <c r="BQ102" s="24"/>
      <c r="BR102" s="26">
        <v>1</v>
      </c>
      <c r="BS102" s="26">
        <v>2</v>
      </c>
      <c r="BT102" s="26">
        <v>2</v>
      </c>
      <c r="BU102" s="26">
        <v>3</v>
      </c>
      <c r="BV102" s="26">
        <v>2</v>
      </c>
      <c r="BW102" s="26">
        <v>1</v>
      </c>
      <c r="BX102" s="26">
        <v>3</v>
      </c>
      <c r="BY102" s="26">
        <v>2</v>
      </c>
      <c r="BZ102" s="24"/>
      <c r="CA102" s="24"/>
      <c r="CB102" s="24"/>
      <c r="CC102" s="24"/>
      <c r="CD102" s="24"/>
      <c r="CE102" s="24"/>
      <c r="CF102" s="24"/>
      <c r="CG102" s="24"/>
      <c r="CH102" s="24"/>
      <c r="CI102" s="24"/>
      <c r="CJ102" s="24"/>
      <c r="CK102" s="24"/>
      <c r="CL102" s="24"/>
      <c r="CM102" s="24"/>
      <c r="CN102" s="24"/>
      <c r="CO102" s="24"/>
      <c r="CP102" s="24"/>
      <c r="CQ102" s="24"/>
      <c r="CR102" s="24"/>
      <c r="CS102" s="24"/>
      <c r="CT102" s="24"/>
      <c r="CU102" s="24"/>
      <c r="CV102" s="24"/>
      <c r="CW102" s="24"/>
      <c r="CX102" s="24"/>
      <c r="CY102" s="24"/>
      <c r="CZ102" s="24"/>
      <c r="DA102" s="24"/>
      <c r="DB102" s="24"/>
      <c r="DC102" s="24"/>
      <c r="DD102" s="24"/>
      <c r="DE102" s="24"/>
      <c r="DF102" s="26" t="s">
        <v>139</v>
      </c>
      <c r="DG102" s="26" t="s">
        <v>120</v>
      </c>
      <c r="DH102" s="26" t="s">
        <v>139</v>
      </c>
      <c r="DI102" s="26" t="s">
        <v>139</v>
      </c>
      <c r="DJ102" s="26" t="s">
        <v>120</v>
      </c>
      <c r="DK102" s="26" t="s">
        <v>139</v>
      </c>
      <c r="DL102" s="26" t="s">
        <v>139</v>
      </c>
      <c r="DM102" s="26" t="s">
        <v>139</v>
      </c>
      <c r="DN102" s="26" t="s">
        <v>139</v>
      </c>
      <c r="DO102" s="26" t="s">
        <v>139</v>
      </c>
    </row>
    <row r="103" spans="1:119" ht="20.100000000000001" customHeight="1" x14ac:dyDescent="0.25">
      <c r="A103" s="29" t="str">
        <f t="shared" si="14"/>
        <v>Amahoro Association5</v>
      </c>
      <c r="B103" s="29" t="str">
        <f t="shared" si="15"/>
        <v>Amahoro Association</v>
      </c>
      <c r="C103" s="29">
        <f t="shared" si="16"/>
        <v>5</v>
      </c>
      <c r="D103" s="30" t="str">
        <f t="shared" si="17"/>
        <v>Africa and the Middle East</v>
      </c>
      <c r="E103" s="30" t="str">
        <f t="shared" si="18"/>
        <v>Rwanda</v>
      </c>
      <c r="F103" s="31">
        <f t="shared" si="19"/>
        <v>2</v>
      </c>
      <c r="G103" s="31">
        <f t="shared" si="20"/>
        <v>1</v>
      </c>
      <c r="H103" s="31">
        <f t="shared" si="21"/>
        <v>3</v>
      </c>
      <c r="I103" s="31">
        <f t="shared" si="22"/>
        <v>2</v>
      </c>
      <c r="J103" s="31">
        <f t="shared" si="23"/>
        <v>2</v>
      </c>
      <c r="K103" s="31">
        <f t="shared" si="24"/>
        <v>3</v>
      </c>
      <c r="L103" s="31">
        <f t="shared" si="25"/>
        <v>3</v>
      </c>
      <c r="M103" s="31">
        <f t="shared" si="26"/>
        <v>1</v>
      </c>
      <c r="N103" s="31">
        <f t="shared" si="27"/>
        <v>2.1</v>
      </c>
      <c r="O103" s="26" t="s">
        <v>832</v>
      </c>
      <c r="P103" s="26" t="s">
        <v>108</v>
      </c>
      <c r="Q103" s="27">
        <v>40469</v>
      </c>
      <c r="R103" s="26" t="s">
        <v>155</v>
      </c>
      <c r="S103" s="26" t="s">
        <v>332</v>
      </c>
      <c r="T103" s="26" t="s">
        <v>333</v>
      </c>
      <c r="U103" s="26" t="s">
        <v>833</v>
      </c>
      <c r="V103" s="26" t="s">
        <v>169</v>
      </c>
      <c r="W103" s="26" t="s">
        <v>834</v>
      </c>
      <c r="X103" s="24"/>
      <c r="Y103" s="26" t="s">
        <v>835</v>
      </c>
      <c r="Z103" s="24"/>
      <c r="AA103" s="24"/>
      <c r="AB103" s="26" t="s">
        <v>117</v>
      </c>
      <c r="AC103" s="28">
        <v>10000</v>
      </c>
      <c r="AD103" s="24"/>
      <c r="AE103" s="24"/>
      <c r="AF103" s="26" t="s">
        <v>139</v>
      </c>
      <c r="AG103" s="26" t="s">
        <v>312</v>
      </c>
      <c r="AH103" s="26" t="s">
        <v>176</v>
      </c>
      <c r="AI103" s="28">
        <v>10000</v>
      </c>
      <c r="AJ103" s="24"/>
      <c r="AK103" s="26" t="s">
        <v>836</v>
      </c>
      <c r="AL103" s="26" t="s">
        <v>837</v>
      </c>
      <c r="AM103" s="26" t="s">
        <v>838</v>
      </c>
      <c r="AN103" s="26" t="s">
        <v>839</v>
      </c>
      <c r="AO103" s="26" t="s">
        <v>840</v>
      </c>
      <c r="AP103" s="24"/>
      <c r="AQ103" s="24"/>
      <c r="AR103" s="24"/>
      <c r="AS103" s="24"/>
      <c r="AT103" s="24"/>
      <c r="AU103" s="24"/>
      <c r="AV103" s="24"/>
      <c r="AW103" s="28">
        <v>53025</v>
      </c>
      <c r="AX103" s="26">
        <v>2100</v>
      </c>
      <c r="AY103" s="28">
        <v>45</v>
      </c>
      <c r="AZ103" s="28">
        <v>30</v>
      </c>
      <c r="BA103" s="26">
        <v>0</v>
      </c>
      <c r="BB103" s="26" t="s">
        <v>241</v>
      </c>
      <c r="BC103" s="24"/>
      <c r="BD103" s="24"/>
      <c r="BE103" s="24"/>
      <c r="BF103" s="26" t="s">
        <v>841</v>
      </c>
      <c r="BG103" s="26" t="s">
        <v>191</v>
      </c>
      <c r="BH103" s="24"/>
      <c r="BI103" s="24"/>
      <c r="BJ103" s="24"/>
      <c r="BK103" s="24"/>
      <c r="BL103" s="24"/>
      <c r="BM103" s="24"/>
      <c r="BN103" s="24"/>
      <c r="BO103" s="24"/>
      <c r="BP103" s="24"/>
      <c r="BQ103" s="24"/>
      <c r="BR103" s="26">
        <v>2</v>
      </c>
      <c r="BS103" s="26">
        <v>1</v>
      </c>
      <c r="BT103" s="26">
        <v>3</v>
      </c>
      <c r="BU103" s="26">
        <v>2</v>
      </c>
      <c r="BV103" s="26">
        <v>2</v>
      </c>
      <c r="BW103" s="26">
        <v>3</v>
      </c>
      <c r="BX103" s="26">
        <v>3</v>
      </c>
      <c r="BY103" s="26">
        <v>1</v>
      </c>
      <c r="BZ103" s="24"/>
      <c r="CA103" s="24"/>
      <c r="CB103" s="24"/>
      <c r="CC103" s="24"/>
      <c r="CD103" s="24"/>
      <c r="CE103" s="24"/>
      <c r="CF103" s="24"/>
      <c r="CG103" s="24"/>
      <c r="CH103" s="24"/>
      <c r="CI103" s="24"/>
      <c r="CJ103" s="24"/>
      <c r="CK103" s="24"/>
      <c r="CL103" s="24"/>
      <c r="CM103" s="24"/>
      <c r="CN103" s="24"/>
      <c r="CO103" s="24"/>
      <c r="CP103" s="24"/>
      <c r="CQ103" s="24"/>
      <c r="CR103" s="24"/>
      <c r="CS103" s="24"/>
      <c r="CT103" s="24"/>
      <c r="CU103" s="24"/>
      <c r="CV103" s="24"/>
      <c r="CW103" s="24"/>
      <c r="CX103" s="24"/>
      <c r="CY103" s="24"/>
      <c r="CZ103" s="24"/>
      <c r="DA103" s="24"/>
      <c r="DB103" s="24"/>
      <c r="DC103" s="24"/>
      <c r="DD103" s="24"/>
      <c r="DE103" s="24"/>
      <c r="DF103" s="26" t="s">
        <v>139</v>
      </c>
      <c r="DG103" s="26" t="s">
        <v>139</v>
      </c>
      <c r="DH103" s="26" t="s">
        <v>139</v>
      </c>
      <c r="DI103" s="26" t="s">
        <v>139</v>
      </c>
      <c r="DJ103" s="26" t="s">
        <v>139</v>
      </c>
      <c r="DK103" s="26" t="s">
        <v>139</v>
      </c>
      <c r="DL103" s="26" t="s">
        <v>139</v>
      </c>
      <c r="DM103" s="26" t="s">
        <v>139</v>
      </c>
      <c r="DN103" s="26" t="s">
        <v>139</v>
      </c>
      <c r="DO103" s="26" t="s">
        <v>139</v>
      </c>
    </row>
    <row r="104" spans="1:119" ht="20.100000000000001" customHeight="1" x14ac:dyDescent="0.25">
      <c r="A104" s="29" t="str">
        <f t="shared" si="14"/>
        <v>Anandan (Happiness)7</v>
      </c>
      <c r="B104" s="29" t="str">
        <f t="shared" si="15"/>
        <v>Anandan (Happiness)</v>
      </c>
      <c r="C104" s="29">
        <f t="shared" si="16"/>
        <v>7</v>
      </c>
      <c r="D104" s="30" t="str">
        <f t="shared" si="17"/>
        <v>South Asia</v>
      </c>
      <c r="E104" s="30" t="str">
        <f t="shared" si="18"/>
        <v>Kolkata, India</v>
      </c>
      <c r="F104" s="31">
        <f t="shared" si="19"/>
        <v>3</v>
      </c>
      <c r="G104" s="31">
        <f t="shared" si="20"/>
        <v>3</v>
      </c>
      <c r="H104" s="31">
        <f t="shared" si="21"/>
        <v>3</v>
      </c>
      <c r="I104" s="31">
        <f t="shared" si="22"/>
        <v>3</v>
      </c>
      <c r="J104" s="31">
        <f t="shared" si="23"/>
        <v>3</v>
      </c>
      <c r="K104" s="31">
        <f t="shared" si="24"/>
        <v>3</v>
      </c>
      <c r="L104" s="31">
        <f t="shared" si="25"/>
        <v>3</v>
      </c>
      <c r="M104" s="31">
        <f t="shared" si="26"/>
        <v>3</v>
      </c>
      <c r="N104" s="31">
        <f t="shared" si="27"/>
        <v>3</v>
      </c>
      <c r="O104" s="26" t="s">
        <v>842</v>
      </c>
      <c r="P104" s="26" t="s">
        <v>108</v>
      </c>
      <c r="Q104" s="27">
        <v>41400</v>
      </c>
      <c r="R104" s="26" t="s">
        <v>305</v>
      </c>
      <c r="S104" s="26" t="s">
        <v>206</v>
      </c>
      <c r="T104" s="26" t="s">
        <v>207</v>
      </c>
      <c r="U104" s="26" t="s">
        <v>112</v>
      </c>
      <c r="V104" s="26" t="s">
        <v>225</v>
      </c>
      <c r="W104" s="26" t="s">
        <v>226</v>
      </c>
      <c r="X104" s="26" t="s">
        <v>843</v>
      </c>
      <c r="Y104" s="26" t="s">
        <v>844</v>
      </c>
      <c r="Z104" s="26" t="s">
        <v>845</v>
      </c>
      <c r="AA104" s="24"/>
      <c r="AB104" s="26" t="s">
        <v>117</v>
      </c>
      <c r="AC104" s="28">
        <v>9000</v>
      </c>
      <c r="AD104" s="24"/>
      <c r="AE104" s="24"/>
      <c r="AF104" s="26" t="s">
        <v>120</v>
      </c>
      <c r="AG104" s="26" t="s">
        <v>846</v>
      </c>
      <c r="AH104" s="26" t="s">
        <v>235</v>
      </c>
      <c r="AI104" s="28">
        <v>9000</v>
      </c>
      <c r="AJ104" s="26" t="s">
        <v>847</v>
      </c>
      <c r="AK104" s="26" t="s">
        <v>848</v>
      </c>
      <c r="AL104" s="26" t="s">
        <v>849</v>
      </c>
      <c r="AM104" s="24"/>
      <c r="AN104" s="24"/>
      <c r="AO104" s="24"/>
      <c r="AP104" s="24"/>
      <c r="AQ104" s="24"/>
      <c r="AR104" s="26" t="s">
        <v>850</v>
      </c>
      <c r="AS104" s="24"/>
      <c r="AT104" s="24"/>
      <c r="AU104" s="24"/>
      <c r="AV104" s="24"/>
      <c r="AW104" s="28">
        <v>17318</v>
      </c>
      <c r="AX104" s="26">
        <v>265</v>
      </c>
      <c r="AY104" s="28">
        <v>90</v>
      </c>
      <c r="AZ104" s="28">
        <v>75</v>
      </c>
      <c r="BA104" s="26">
        <v>0</v>
      </c>
      <c r="BB104" s="26" t="s">
        <v>148</v>
      </c>
      <c r="BC104" s="26" t="s">
        <v>851</v>
      </c>
      <c r="BD104" s="24"/>
      <c r="BE104" s="24"/>
      <c r="BF104" s="26" t="s">
        <v>852</v>
      </c>
      <c r="BG104" s="26" t="s">
        <v>226</v>
      </c>
      <c r="BH104" s="26" t="s">
        <v>853</v>
      </c>
      <c r="BI104" s="26" t="s">
        <v>226</v>
      </c>
      <c r="BJ104" s="24"/>
      <c r="BK104" s="24"/>
      <c r="BL104" s="24"/>
      <c r="BM104" s="24"/>
      <c r="BN104" s="24"/>
      <c r="BO104" s="24"/>
      <c r="BP104" s="24"/>
      <c r="BQ104" s="24"/>
      <c r="BR104" s="26">
        <v>3</v>
      </c>
      <c r="BS104" s="26">
        <v>3</v>
      </c>
      <c r="BT104" s="26">
        <v>3</v>
      </c>
      <c r="BU104" s="26">
        <v>3</v>
      </c>
      <c r="BV104" s="26">
        <v>3</v>
      </c>
      <c r="BW104" s="26">
        <v>3</v>
      </c>
      <c r="BX104" s="26">
        <v>3</v>
      </c>
      <c r="BY104" s="26">
        <v>3</v>
      </c>
      <c r="BZ104" s="24"/>
      <c r="CA104" s="24"/>
      <c r="CB104" s="24"/>
      <c r="CC104" s="24"/>
      <c r="CD104" s="24"/>
      <c r="CE104" s="24"/>
      <c r="CF104" s="24"/>
      <c r="CG104" s="24"/>
      <c r="CH104" s="24"/>
      <c r="CI104" s="24"/>
      <c r="CJ104" s="24"/>
      <c r="CK104" s="24"/>
      <c r="CL104" s="24"/>
      <c r="CM104" s="24"/>
      <c r="CN104" s="24"/>
      <c r="CO104" s="24"/>
      <c r="CP104" s="24"/>
      <c r="CQ104" s="24"/>
      <c r="CR104" s="24"/>
      <c r="CS104" s="24"/>
      <c r="CT104" s="24"/>
      <c r="CU104" s="24"/>
      <c r="CV104" s="24"/>
      <c r="CW104" s="24"/>
      <c r="CX104" s="24"/>
      <c r="CY104" s="24"/>
      <c r="CZ104" s="24"/>
      <c r="DA104" s="24"/>
      <c r="DB104" s="24"/>
      <c r="DC104" s="24"/>
      <c r="DD104" s="24"/>
      <c r="DE104" s="24"/>
      <c r="DF104" s="26" t="s">
        <v>120</v>
      </c>
      <c r="DG104" s="26" t="s">
        <v>120</v>
      </c>
      <c r="DH104" s="26" t="s">
        <v>120</v>
      </c>
      <c r="DI104" s="26" t="s">
        <v>139</v>
      </c>
      <c r="DJ104" s="26" t="s">
        <v>139</v>
      </c>
      <c r="DK104" s="26" t="s">
        <v>139</v>
      </c>
      <c r="DL104" s="26" t="s">
        <v>139</v>
      </c>
      <c r="DM104" s="26" t="s">
        <v>139</v>
      </c>
      <c r="DN104" s="26" t="s">
        <v>139</v>
      </c>
      <c r="DO104" s="26" t="s">
        <v>139</v>
      </c>
    </row>
    <row r="105" spans="1:119" ht="20.100000000000001" customHeight="1" x14ac:dyDescent="0.25">
      <c r="A105" s="29" t="str">
        <f t="shared" si="14"/>
        <v>Anandan (Happiness)6</v>
      </c>
      <c r="B105" s="29" t="str">
        <f t="shared" si="15"/>
        <v>Anandan (Happiness)</v>
      </c>
      <c r="C105" s="29">
        <f t="shared" si="16"/>
        <v>6</v>
      </c>
      <c r="D105" s="30" t="str">
        <f t="shared" si="17"/>
        <v>South Asia</v>
      </c>
      <c r="E105" s="30" t="str">
        <f t="shared" si="18"/>
        <v>Kolkata, India</v>
      </c>
      <c r="F105" s="31">
        <f t="shared" si="19"/>
        <v>3</v>
      </c>
      <c r="G105" s="31">
        <f t="shared" si="20"/>
        <v>3</v>
      </c>
      <c r="H105" s="31">
        <f t="shared" si="21"/>
        <v>3</v>
      </c>
      <c r="I105" s="31">
        <f t="shared" si="22"/>
        <v>3</v>
      </c>
      <c r="J105" s="31">
        <f t="shared" si="23"/>
        <v>3</v>
      </c>
      <c r="K105" s="31">
        <f t="shared" si="24"/>
        <v>3</v>
      </c>
      <c r="L105" s="31">
        <f t="shared" si="25"/>
        <v>3</v>
      </c>
      <c r="M105" s="31">
        <f t="shared" si="26"/>
        <v>3</v>
      </c>
      <c r="N105" s="31">
        <f t="shared" si="27"/>
        <v>3</v>
      </c>
      <c r="O105" s="26" t="s">
        <v>854</v>
      </c>
      <c r="P105" s="26" t="s">
        <v>108</v>
      </c>
      <c r="Q105" s="27">
        <v>41038</v>
      </c>
      <c r="R105" s="26" t="s">
        <v>166</v>
      </c>
      <c r="S105" s="26" t="s">
        <v>217</v>
      </c>
      <c r="T105" s="26" t="s">
        <v>175</v>
      </c>
      <c r="U105" s="26" t="s">
        <v>112</v>
      </c>
      <c r="V105" s="26" t="s">
        <v>225</v>
      </c>
      <c r="W105" s="26" t="s">
        <v>226</v>
      </c>
      <c r="X105" s="26" t="s">
        <v>843</v>
      </c>
      <c r="Y105" s="26" t="s">
        <v>844</v>
      </c>
      <c r="Z105" s="26" t="s">
        <v>845</v>
      </c>
      <c r="AA105" s="24"/>
      <c r="AB105" s="26" t="s">
        <v>117</v>
      </c>
      <c r="AC105" s="28">
        <v>9000</v>
      </c>
      <c r="AD105" s="24"/>
      <c r="AE105" s="24"/>
      <c r="AF105" s="26" t="s">
        <v>120</v>
      </c>
      <c r="AG105" s="26" t="s">
        <v>846</v>
      </c>
      <c r="AH105" s="26" t="s">
        <v>250</v>
      </c>
      <c r="AI105" s="28">
        <v>9000</v>
      </c>
      <c r="AJ105" s="24"/>
      <c r="AK105" s="26" t="s">
        <v>848</v>
      </c>
      <c r="AL105" s="26" t="s">
        <v>855</v>
      </c>
      <c r="AM105" s="26" t="s">
        <v>856</v>
      </c>
      <c r="AN105" s="26" t="s">
        <v>857</v>
      </c>
      <c r="AO105" s="26" t="s">
        <v>858</v>
      </c>
      <c r="AP105" s="24"/>
      <c r="AQ105" s="24"/>
      <c r="AR105" s="24"/>
      <c r="AS105" s="24"/>
      <c r="AT105" s="26" t="s">
        <v>859</v>
      </c>
      <c r="AU105" s="24"/>
      <c r="AV105" s="24"/>
      <c r="AW105" s="28">
        <v>16461</v>
      </c>
      <c r="AX105" s="26">
        <v>220</v>
      </c>
      <c r="AY105" s="28">
        <v>90</v>
      </c>
      <c r="AZ105" s="28">
        <v>75</v>
      </c>
      <c r="BA105" s="26">
        <v>0</v>
      </c>
      <c r="BB105" s="26" t="s">
        <v>148</v>
      </c>
      <c r="BC105" s="26" t="s">
        <v>851</v>
      </c>
      <c r="BD105" s="26" t="s">
        <v>125</v>
      </c>
      <c r="BE105" s="24"/>
      <c r="BF105" s="26" t="s">
        <v>860</v>
      </c>
      <c r="BG105" s="26" t="s">
        <v>191</v>
      </c>
      <c r="BH105" s="24"/>
      <c r="BI105" s="24"/>
      <c r="BJ105" s="24"/>
      <c r="BK105" s="24"/>
      <c r="BL105" s="24"/>
      <c r="BM105" s="24"/>
      <c r="BN105" s="24"/>
      <c r="BO105" s="24"/>
      <c r="BP105" s="24"/>
      <c r="BQ105" s="24"/>
      <c r="BR105" s="26">
        <v>3</v>
      </c>
      <c r="BS105" s="26">
        <v>3</v>
      </c>
      <c r="BT105" s="26">
        <v>3</v>
      </c>
      <c r="BU105" s="26">
        <v>3</v>
      </c>
      <c r="BV105" s="26">
        <v>3</v>
      </c>
      <c r="BW105" s="26">
        <v>3</v>
      </c>
      <c r="BX105" s="26">
        <v>3</v>
      </c>
      <c r="BY105" s="26">
        <v>3</v>
      </c>
      <c r="BZ105" s="24"/>
      <c r="CA105" s="24"/>
      <c r="CB105" s="24"/>
      <c r="CC105" s="24"/>
      <c r="CD105" s="24"/>
      <c r="CE105" s="24"/>
      <c r="CF105" s="24"/>
      <c r="CG105" s="24"/>
      <c r="CH105" s="24"/>
      <c r="CI105" s="24"/>
      <c r="CJ105" s="24"/>
      <c r="CK105" s="24"/>
      <c r="CL105" s="24"/>
      <c r="CM105" s="24"/>
      <c r="CN105" s="24"/>
      <c r="CO105" s="24"/>
      <c r="CP105" s="24"/>
      <c r="CQ105" s="24"/>
      <c r="CR105" s="24"/>
      <c r="CS105" s="24"/>
      <c r="CT105" s="24"/>
      <c r="CU105" s="24"/>
      <c r="CV105" s="24"/>
      <c r="CW105" s="24"/>
      <c r="CX105" s="24"/>
      <c r="CY105" s="24"/>
      <c r="CZ105" s="24"/>
      <c r="DA105" s="24"/>
      <c r="DB105" s="24"/>
      <c r="DC105" s="24"/>
      <c r="DD105" s="24"/>
      <c r="DE105" s="24"/>
      <c r="DF105" s="26" t="s">
        <v>120</v>
      </c>
      <c r="DG105" s="26" t="s">
        <v>120</v>
      </c>
      <c r="DH105" s="26" t="s">
        <v>139</v>
      </c>
      <c r="DI105" s="26" t="s">
        <v>139</v>
      </c>
      <c r="DJ105" s="26" t="s">
        <v>139</v>
      </c>
      <c r="DK105" s="26" t="s">
        <v>139</v>
      </c>
      <c r="DL105" s="26" t="s">
        <v>139</v>
      </c>
      <c r="DM105" s="26" t="s">
        <v>139</v>
      </c>
      <c r="DN105" s="26" t="s">
        <v>139</v>
      </c>
      <c r="DO105" s="26" t="s">
        <v>139</v>
      </c>
    </row>
    <row r="106" spans="1:119" ht="20.100000000000001" customHeight="1" x14ac:dyDescent="0.25">
      <c r="A106" s="29" t="str">
        <f t="shared" si="14"/>
        <v>Anandan (Happiness)5</v>
      </c>
      <c r="B106" s="29" t="str">
        <f t="shared" si="15"/>
        <v>Anandan (Happiness)</v>
      </c>
      <c r="C106" s="29">
        <f t="shared" si="16"/>
        <v>5</v>
      </c>
      <c r="D106" s="30" t="str">
        <f t="shared" si="17"/>
        <v>South Asia</v>
      </c>
      <c r="E106" s="30" t="str">
        <f t="shared" si="18"/>
        <v>Kolkata, India</v>
      </c>
      <c r="F106" s="31">
        <f t="shared" si="19"/>
        <v>3</v>
      </c>
      <c r="G106" s="31">
        <f t="shared" si="20"/>
        <v>3</v>
      </c>
      <c r="H106" s="31">
        <f t="shared" si="21"/>
        <v>3</v>
      </c>
      <c r="I106" s="31">
        <f t="shared" si="22"/>
        <v>3</v>
      </c>
      <c r="J106" s="31">
        <f t="shared" si="23"/>
        <v>3</v>
      </c>
      <c r="K106" s="31">
        <f t="shared" si="24"/>
        <v>3</v>
      </c>
      <c r="L106" s="31">
        <f t="shared" si="25"/>
        <v>2</v>
      </c>
      <c r="M106" s="31">
        <f t="shared" si="26"/>
        <v>3</v>
      </c>
      <c r="N106" s="31">
        <f t="shared" si="27"/>
        <v>2.9</v>
      </c>
      <c r="O106" s="26" t="s">
        <v>861</v>
      </c>
      <c r="P106" s="26" t="s">
        <v>108</v>
      </c>
      <c r="Q106" s="27">
        <v>40672</v>
      </c>
      <c r="R106" s="26" t="s">
        <v>109</v>
      </c>
      <c r="S106" s="26" t="s">
        <v>409</v>
      </c>
      <c r="T106" s="26" t="s">
        <v>333</v>
      </c>
      <c r="U106" s="26" t="s">
        <v>112</v>
      </c>
      <c r="V106" s="26" t="s">
        <v>225</v>
      </c>
      <c r="W106" s="26" t="s">
        <v>226</v>
      </c>
      <c r="X106" s="26" t="s">
        <v>843</v>
      </c>
      <c r="Y106" s="26" t="s">
        <v>844</v>
      </c>
      <c r="Z106" s="26" t="s">
        <v>845</v>
      </c>
      <c r="AA106" s="24"/>
      <c r="AB106" s="26" t="s">
        <v>117</v>
      </c>
      <c r="AC106" s="28">
        <v>9000</v>
      </c>
      <c r="AD106" s="24"/>
      <c r="AE106" s="24"/>
      <c r="AF106" s="26" t="s">
        <v>120</v>
      </c>
      <c r="AG106" s="26" t="s">
        <v>846</v>
      </c>
      <c r="AH106" s="26" t="s">
        <v>176</v>
      </c>
      <c r="AI106" s="28">
        <v>9000</v>
      </c>
      <c r="AJ106" s="24"/>
      <c r="AK106" s="26" t="s">
        <v>848</v>
      </c>
      <c r="AL106" s="26" t="s">
        <v>862</v>
      </c>
      <c r="AM106" s="26" t="s">
        <v>863</v>
      </c>
      <c r="AN106" s="26" t="s">
        <v>864</v>
      </c>
      <c r="AO106" s="26" t="s">
        <v>865</v>
      </c>
      <c r="AP106" s="24"/>
      <c r="AQ106" s="24"/>
      <c r="AR106" s="24"/>
      <c r="AS106" s="24"/>
      <c r="AT106" s="24"/>
      <c r="AU106" s="24"/>
      <c r="AV106" s="24"/>
      <c r="AW106" s="28">
        <v>16111</v>
      </c>
      <c r="AX106" s="26">
        <v>230</v>
      </c>
      <c r="AY106" s="28">
        <v>90</v>
      </c>
      <c r="AZ106" s="28">
        <v>70</v>
      </c>
      <c r="BA106" s="26">
        <v>0</v>
      </c>
      <c r="BB106" s="26" t="s">
        <v>148</v>
      </c>
      <c r="BC106" s="26" t="s">
        <v>851</v>
      </c>
      <c r="BD106" s="24"/>
      <c r="BE106" s="24"/>
      <c r="BF106" s="26" t="s">
        <v>866</v>
      </c>
      <c r="BG106" s="26" t="s">
        <v>226</v>
      </c>
      <c r="BH106" s="24"/>
      <c r="BI106" s="24"/>
      <c r="BJ106" s="24"/>
      <c r="BK106" s="24"/>
      <c r="BL106" s="24"/>
      <c r="BM106" s="24"/>
      <c r="BN106" s="24"/>
      <c r="BO106" s="24"/>
      <c r="BP106" s="24"/>
      <c r="BQ106" s="24"/>
      <c r="BR106" s="26">
        <v>3</v>
      </c>
      <c r="BS106" s="26">
        <v>3</v>
      </c>
      <c r="BT106" s="26">
        <v>3</v>
      </c>
      <c r="BU106" s="26">
        <v>3</v>
      </c>
      <c r="BV106" s="26">
        <v>3</v>
      </c>
      <c r="BW106" s="26">
        <v>3</v>
      </c>
      <c r="BX106" s="26">
        <v>2</v>
      </c>
      <c r="BY106" s="26">
        <v>3</v>
      </c>
      <c r="BZ106" s="24"/>
      <c r="CA106" s="24"/>
      <c r="CB106" s="24"/>
      <c r="CC106" s="24"/>
      <c r="CD106" s="24"/>
      <c r="CE106" s="24"/>
      <c r="CF106" s="24"/>
      <c r="CG106" s="24"/>
      <c r="CH106" s="24"/>
      <c r="CI106" s="24"/>
      <c r="CJ106" s="24"/>
      <c r="CK106" s="24"/>
      <c r="CL106" s="24"/>
      <c r="CM106" s="24"/>
      <c r="CN106" s="24"/>
      <c r="CO106" s="24"/>
      <c r="CP106" s="24"/>
      <c r="CQ106" s="24"/>
      <c r="CR106" s="24"/>
      <c r="CS106" s="24"/>
      <c r="CT106" s="24"/>
      <c r="CU106" s="24"/>
      <c r="CV106" s="24"/>
      <c r="CW106" s="24"/>
      <c r="CX106" s="24"/>
      <c r="CY106" s="24"/>
      <c r="CZ106" s="24"/>
      <c r="DA106" s="24"/>
      <c r="DB106" s="24"/>
      <c r="DC106" s="24"/>
      <c r="DD106" s="24"/>
      <c r="DE106" s="24"/>
      <c r="DF106" s="26" t="s">
        <v>120</v>
      </c>
      <c r="DG106" s="26" t="s">
        <v>120</v>
      </c>
      <c r="DH106" s="26" t="s">
        <v>139</v>
      </c>
      <c r="DI106" s="26" t="s">
        <v>139</v>
      </c>
      <c r="DJ106" s="26" t="s">
        <v>139</v>
      </c>
      <c r="DK106" s="26" t="s">
        <v>139</v>
      </c>
      <c r="DL106" s="26" t="s">
        <v>139</v>
      </c>
      <c r="DM106" s="26" t="s">
        <v>139</v>
      </c>
      <c r="DN106" s="26" t="s">
        <v>139</v>
      </c>
      <c r="DO106" s="26" t="s">
        <v>139</v>
      </c>
    </row>
    <row r="107" spans="1:119" ht="20.100000000000001" customHeight="1" x14ac:dyDescent="0.25">
      <c r="A107" s="29" t="str">
        <f t="shared" si="14"/>
        <v/>
      </c>
      <c r="B107" s="29" t="str">
        <f t="shared" si="15"/>
        <v>Anandan (Happiness)</v>
      </c>
      <c r="C107" s="29">
        <f t="shared" si="16"/>
        <v>0</v>
      </c>
      <c r="D107" s="30" t="str">
        <f t="shared" si="17"/>
        <v>South Asia</v>
      </c>
      <c r="E107" s="30" t="str">
        <f t="shared" si="18"/>
        <v>Kolkata, India</v>
      </c>
      <c r="F107" s="31">
        <f t="shared" si="19"/>
        <v>0</v>
      </c>
      <c r="G107" s="31">
        <f t="shared" si="20"/>
        <v>0</v>
      </c>
      <c r="H107" s="31">
        <f t="shared" si="21"/>
        <v>0</v>
      </c>
      <c r="I107" s="31">
        <f t="shared" si="22"/>
        <v>0</v>
      </c>
      <c r="J107" s="31">
        <f t="shared" si="23"/>
        <v>0</v>
      </c>
      <c r="K107" s="31">
        <f t="shared" si="24"/>
        <v>0</v>
      </c>
      <c r="L107" s="31">
        <f t="shared" si="25"/>
        <v>0</v>
      </c>
      <c r="M107" s="31">
        <f t="shared" si="26"/>
        <v>0</v>
      </c>
      <c r="N107" s="31">
        <f t="shared" si="27"/>
        <v>0</v>
      </c>
      <c r="O107" s="26" t="s">
        <v>15775</v>
      </c>
      <c r="P107" s="26" t="s">
        <v>108</v>
      </c>
      <c r="Q107" s="27">
        <v>40690</v>
      </c>
      <c r="R107" s="24"/>
      <c r="S107" s="24"/>
      <c r="T107" s="26" t="s">
        <v>333</v>
      </c>
      <c r="U107" s="24"/>
      <c r="V107" s="26" t="s">
        <v>225</v>
      </c>
      <c r="W107" s="26" t="s">
        <v>226</v>
      </c>
      <c r="X107" s="26" t="s">
        <v>843</v>
      </c>
      <c r="Y107" s="26" t="s">
        <v>844</v>
      </c>
      <c r="Z107" s="26" t="s">
        <v>845</v>
      </c>
      <c r="AA107" s="24"/>
      <c r="AB107" s="26" t="s">
        <v>15733</v>
      </c>
      <c r="AC107" s="28">
        <v>7999</v>
      </c>
      <c r="AD107" s="24"/>
      <c r="AE107" s="24"/>
      <c r="AF107" s="26" t="s">
        <v>120</v>
      </c>
      <c r="AG107" s="26" t="s">
        <v>846</v>
      </c>
      <c r="AH107" s="24"/>
      <c r="AI107" s="28">
        <v>8000</v>
      </c>
      <c r="AJ107" s="24"/>
      <c r="AK107" s="24"/>
      <c r="AL107" s="24"/>
      <c r="AM107" s="24"/>
      <c r="AN107" s="24"/>
      <c r="AO107" s="24"/>
      <c r="AP107" s="24"/>
      <c r="AQ107" s="24"/>
      <c r="AR107" s="24"/>
      <c r="AS107" s="24"/>
      <c r="AT107" s="24"/>
      <c r="AU107" s="24"/>
      <c r="AV107" s="24"/>
      <c r="AW107" s="28">
        <v>0</v>
      </c>
      <c r="AX107" s="26">
        <v>0</v>
      </c>
      <c r="AY107" s="28">
        <v>0</v>
      </c>
      <c r="AZ107" s="28">
        <v>0</v>
      </c>
      <c r="BA107" s="26">
        <v>0</v>
      </c>
      <c r="BB107" s="24"/>
      <c r="BC107" s="26" t="s">
        <v>851</v>
      </c>
      <c r="BD107" s="24"/>
      <c r="BE107" s="24"/>
      <c r="BF107" s="24"/>
      <c r="BG107" s="24"/>
      <c r="BH107" s="24"/>
      <c r="BI107" s="24"/>
      <c r="BJ107" s="24"/>
      <c r="BK107" s="24"/>
      <c r="BL107" s="24"/>
      <c r="BM107" s="24"/>
      <c r="BN107" s="24"/>
      <c r="BO107" s="24"/>
      <c r="BP107" s="24"/>
      <c r="BQ107" s="24"/>
      <c r="BR107" s="26">
        <v>0</v>
      </c>
      <c r="BS107" s="26">
        <v>0</v>
      </c>
      <c r="BT107" s="26">
        <v>0</v>
      </c>
      <c r="BU107" s="26">
        <v>0</v>
      </c>
      <c r="BV107" s="26">
        <v>0</v>
      </c>
      <c r="BW107" s="26">
        <v>0</v>
      </c>
      <c r="BX107" s="26">
        <v>0</v>
      </c>
      <c r="BY107" s="26">
        <v>0</v>
      </c>
      <c r="BZ107" s="24"/>
      <c r="CA107" s="24"/>
      <c r="CB107" s="24"/>
      <c r="CC107" s="24"/>
      <c r="CD107" s="24"/>
      <c r="CE107" s="24"/>
      <c r="CF107" s="24"/>
      <c r="CG107" s="24"/>
      <c r="CH107" s="24"/>
      <c r="CI107" s="24"/>
      <c r="CJ107" s="24"/>
      <c r="CK107" s="24"/>
      <c r="CL107" s="24"/>
      <c r="CM107" s="24"/>
      <c r="CN107" s="24"/>
      <c r="CO107" s="24"/>
      <c r="CP107" s="24"/>
      <c r="CQ107" s="24"/>
      <c r="CR107" s="24"/>
      <c r="CS107" s="24"/>
      <c r="CT107" s="24"/>
      <c r="CU107" s="24"/>
      <c r="CV107" s="24"/>
      <c r="CW107" s="24"/>
      <c r="CX107" s="24"/>
      <c r="CY107" s="24"/>
      <c r="CZ107" s="24"/>
      <c r="DA107" s="24"/>
      <c r="DB107" s="24"/>
      <c r="DC107" s="24"/>
      <c r="DD107" s="24"/>
      <c r="DE107" s="24"/>
      <c r="DF107" s="26" t="s">
        <v>139</v>
      </c>
      <c r="DG107" s="26" t="s">
        <v>139</v>
      </c>
      <c r="DH107" s="26" t="s">
        <v>139</v>
      </c>
      <c r="DI107" s="26" t="s">
        <v>139</v>
      </c>
      <c r="DJ107" s="26" t="s">
        <v>139</v>
      </c>
      <c r="DK107" s="26" t="s">
        <v>139</v>
      </c>
      <c r="DL107" s="26" t="s">
        <v>139</v>
      </c>
      <c r="DM107" s="26" t="s">
        <v>139</v>
      </c>
      <c r="DN107" s="26" t="s">
        <v>139</v>
      </c>
      <c r="DO107" s="26" t="s">
        <v>139</v>
      </c>
    </row>
    <row r="108" spans="1:119" ht="20.100000000000001" customHeight="1" x14ac:dyDescent="0.25">
      <c r="A108" s="29" t="str">
        <f t="shared" si="14"/>
        <v>Anandan (Happiness)4</v>
      </c>
      <c r="B108" s="29" t="str">
        <f t="shared" si="15"/>
        <v>Anandan (Happiness)</v>
      </c>
      <c r="C108" s="29">
        <f t="shared" si="16"/>
        <v>4</v>
      </c>
      <c r="D108" s="30" t="str">
        <f t="shared" si="17"/>
        <v>South Asia</v>
      </c>
      <c r="E108" s="30" t="str">
        <f t="shared" si="18"/>
        <v>Kolkata, India</v>
      </c>
      <c r="F108" s="31">
        <f t="shared" si="19"/>
        <v>3</v>
      </c>
      <c r="G108" s="31">
        <f t="shared" si="20"/>
        <v>3</v>
      </c>
      <c r="H108" s="31">
        <f t="shared" si="21"/>
        <v>3</v>
      </c>
      <c r="I108" s="31">
        <f t="shared" si="22"/>
        <v>3</v>
      </c>
      <c r="J108" s="31">
        <f t="shared" si="23"/>
        <v>3</v>
      </c>
      <c r="K108" s="31">
        <f t="shared" si="24"/>
        <v>3</v>
      </c>
      <c r="L108" s="31">
        <f t="shared" si="25"/>
        <v>3</v>
      </c>
      <c r="M108" s="31">
        <f t="shared" si="26"/>
        <v>3</v>
      </c>
      <c r="N108" s="31">
        <f t="shared" si="27"/>
        <v>3</v>
      </c>
      <c r="O108" s="26" t="s">
        <v>867</v>
      </c>
      <c r="P108" s="26" t="s">
        <v>108</v>
      </c>
      <c r="Q108" s="27">
        <v>40315</v>
      </c>
      <c r="R108" s="26" t="s">
        <v>109</v>
      </c>
      <c r="S108" s="26" t="s">
        <v>234</v>
      </c>
      <c r="T108" s="26" t="s">
        <v>224</v>
      </c>
      <c r="U108" s="26" t="s">
        <v>112</v>
      </c>
      <c r="V108" s="26" t="s">
        <v>225</v>
      </c>
      <c r="W108" s="26" t="s">
        <v>226</v>
      </c>
      <c r="X108" s="26" t="s">
        <v>843</v>
      </c>
      <c r="Y108" s="26" t="s">
        <v>844</v>
      </c>
      <c r="Z108" s="26" t="s">
        <v>845</v>
      </c>
      <c r="AA108" s="24"/>
      <c r="AB108" s="26" t="s">
        <v>117</v>
      </c>
      <c r="AC108" s="28">
        <v>9000</v>
      </c>
      <c r="AD108" s="24"/>
      <c r="AE108" s="24"/>
      <c r="AF108" s="26" t="s">
        <v>120</v>
      </c>
      <c r="AG108" s="26" t="s">
        <v>846</v>
      </c>
      <c r="AH108" s="26" t="s">
        <v>185</v>
      </c>
      <c r="AI108" s="28">
        <v>9000</v>
      </c>
      <c r="AJ108" s="24"/>
      <c r="AK108" s="26" t="s">
        <v>868</v>
      </c>
      <c r="AL108" s="26" t="s">
        <v>869</v>
      </c>
      <c r="AM108" s="26" t="s">
        <v>863</v>
      </c>
      <c r="AN108" s="26" t="s">
        <v>870</v>
      </c>
      <c r="AO108" s="24"/>
      <c r="AP108" s="24"/>
      <c r="AQ108" s="24"/>
      <c r="AR108" s="24"/>
      <c r="AS108" s="26" t="s">
        <v>871</v>
      </c>
      <c r="AT108" s="24"/>
      <c r="AU108" s="24"/>
      <c r="AV108" s="24"/>
      <c r="AW108" s="28">
        <v>16650</v>
      </c>
      <c r="AX108" s="26">
        <v>220</v>
      </c>
      <c r="AY108" s="28">
        <v>90</v>
      </c>
      <c r="AZ108" s="28">
        <v>60</v>
      </c>
      <c r="BA108" s="26">
        <v>0</v>
      </c>
      <c r="BB108" s="26" t="s">
        <v>148</v>
      </c>
      <c r="BC108" s="26" t="s">
        <v>851</v>
      </c>
      <c r="BD108" s="24"/>
      <c r="BE108" s="24"/>
      <c r="BF108" s="24"/>
      <c r="BG108" s="24"/>
      <c r="BH108" s="24"/>
      <c r="BI108" s="24"/>
      <c r="BJ108" s="24"/>
      <c r="BK108" s="24"/>
      <c r="BL108" s="24"/>
      <c r="BM108" s="24"/>
      <c r="BN108" s="24"/>
      <c r="BO108" s="24"/>
      <c r="BP108" s="24"/>
      <c r="BQ108" s="24"/>
      <c r="BR108" s="26">
        <v>3</v>
      </c>
      <c r="BS108" s="26">
        <v>3</v>
      </c>
      <c r="BT108" s="26">
        <v>3</v>
      </c>
      <c r="BU108" s="26">
        <v>3</v>
      </c>
      <c r="BV108" s="26">
        <v>3</v>
      </c>
      <c r="BW108" s="26">
        <v>3</v>
      </c>
      <c r="BX108" s="26">
        <v>3</v>
      </c>
      <c r="BY108" s="26">
        <v>3</v>
      </c>
      <c r="BZ108" s="24"/>
      <c r="CA108" s="24"/>
      <c r="CB108" s="24"/>
      <c r="CC108" s="24"/>
      <c r="CD108" s="24"/>
      <c r="CE108" s="24"/>
      <c r="CF108" s="24"/>
      <c r="CG108" s="24"/>
      <c r="CH108" s="24"/>
      <c r="CI108" s="24"/>
      <c r="CJ108" s="24"/>
      <c r="CK108" s="24"/>
      <c r="CL108" s="24"/>
      <c r="CM108" s="24"/>
      <c r="CN108" s="24"/>
      <c r="CO108" s="24"/>
      <c r="CP108" s="24"/>
      <c r="CQ108" s="24"/>
      <c r="CR108" s="24"/>
      <c r="CS108" s="24"/>
      <c r="CT108" s="24"/>
      <c r="CU108" s="24"/>
      <c r="CV108" s="24"/>
      <c r="CW108" s="24"/>
      <c r="CX108" s="24"/>
      <c r="CY108" s="24"/>
      <c r="CZ108" s="24"/>
      <c r="DA108" s="24"/>
      <c r="DB108" s="24"/>
      <c r="DC108" s="24"/>
      <c r="DD108" s="24"/>
      <c r="DE108" s="24"/>
      <c r="DF108" s="26" t="s">
        <v>139</v>
      </c>
      <c r="DG108" s="26" t="s">
        <v>139</v>
      </c>
      <c r="DH108" s="26" t="s">
        <v>139</v>
      </c>
      <c r="DI108" s="26" t="s">
        <v>139</v>
      </c>
      <c r="DJ108" s="26" t="s">
        <v>139</v>
      </c>
      <c r="DK108" s="26" t="s">
        <v>139</v>
      </c>
      <c r="DL108" s="26" t="s">
        <v>139</v>
      </c>
      <c r="DM108" s="26" t="s">
        <v>139</v>
      </c>
      <c r="DN108" s="26" t="s">
        <v>139</v>
      </c>
      <c r="DO108" s="26" t="s">
        <v>139</v>
      </c>
    </row>
    <row r="109" spans="1:119" ht="20.100000000000001" customHeight="1" x14ac:dyDescent="0.25">
      <c r="A109" s="29" t="str">
        <f t="shared" si="14"/>
        <v>Ananya Trust7</v>
      </c>
      <c r="B109" s="29" t="str">
        <f t="shared" si="15"/>
        <v>Ananya Trust</v>
      </c>
      <c r="C109" s="29">
        <f t="shared" si="16"/>
        <v>7</v>
      </c>
      <c r="D109" s="30" t="str">
        <f t="shared" si="17"/>
        <v>South Asia</v>
      </c>
      <c r="E109" s="30" t="str">
        <f t="shared" si="18"/>
        <v>Bengaluru, India</v>
      </c>
      <c r="F109" s="31">
        <f t="shared" si="19"/>
        <v>4</v>
      </c>
      <c r="G109" s="31">
        <f t="shared" si="20"/>
        <v>3</v>
      </c>
      <c r="H109" s="31">
        <f t="shared" si="21"/>
        <v>5</v>
      </c>
      <c r="I109" s="31">
        <f t="shared" si="22"/>
        <v>5</v>
      </c>
      <c r="J109" s="31">
        <f t="shared" si="23"/>
        <v>5</v>
      </c>
      <c r="K109" s="31">
        <f t="shared" si="24"/>
        <v>5</v>
      </c>
      <c r="L109" s="31">
        <f t="shared" si="25"/>
        <v>4</v>
      </c>
      <c r="M109" s="31">
        <f t="shared" si="26"/>
        <v>1</v>
      </c>
      <c r="N109" s="31">
        <f t="shared" si="27"/>
        <v>4</v>
      </c>
      <c r="O109" s="26" t="s">
        <v>872</v>
      </c>
      <c r="P109" s="26" t="s">
        <v>108</v>
      </c>
      <c r="Q109" s="27">
        <v>41771</v>
      </c>
      <c r="R109" s="26" t="s">
        <v>305</v>
      </c>
      <c r="S109" s="26" t="s">
        <v>193</v>
      </c>
      <c r="T109" s="26" t="s">
        <v>194</v>
      </c>
      <c r="U109" s="26" t="s">
        <v>112</v>
      </c>
      <c r="V109" s="26" t="s">
        <v>225</v>
      </c>
      <c r="W109" s="26" t="s">
        <v>226</v>
      </c>
      <c r="X109" s="26" t="s">
        <v>524</v>
      </c>
      <c r="Y109" s="26" t="s">
        <v>873</v>
      </c>
      <c r="Z109" s="24"/>
      <c r="AA109" s="24"/>
      <c r="AB109" s="26" t="s">
        <v>117</v>
      </c>
      <c r="AC109" s="28">
        <v>12000</v>
      </c>
      <c r="AD109" s="24"/>
      <c r="AE109" s="24"/>
      <c r="AF109" s="26" t="s">
        <v>139</v>
      </c>
      <c r="AG109" s="26" t="s">
        <v>528</v>
      </c>
      <c r="AH109" s="26" t="s">
        <v>235</v>
      </c>
      <c r="AI109" s="28">
        <v>12000</v>
      </c>
      <c r="AJ109" s="26" t="s">
        <v>874</v>
      </c>
      <c r="AK109" s="26" t="s">
        <v>875</v>
      </c>
      <c r="AL109" s="26" t="s">
        <v>876</v>
      </c>
      <c r="AM109" s="24"/>
      <c r="AN109" s="24"/>
      <c r="AO109" s="24"/>
      <c r="AP109" s="24"/>
      <c r="AQ109" s="24"/>
      <c r="AR109" s="26" t="s">
        <v>877</v>
      </c>
      <c r="AS109" s="24"/>
      <c r="AT109" s="24"/>
      <c r="AU109" s="24"/>
      <c r="AV109" s="24"/>
      <c r="AW109" s="28">
        <v>41936</v>
      </c>
      <c r="AX109" s="26">
        <v>54</v>
      </c>
      <c r="AY109" s="28">
        <v>99</v>
      </c>
      <c r="AZ109" s="28">
        <v>95</v>
      </c>
      <c r="BA109" s="26">
        <v>0</v>
      </c>
      <c r="BB109" s="26" t="s">
        <v>148</v>
      </c>
      <c r="BC109" s="26" t="s">
        <v>878</v>
      </c>
      <c r="BD109" s="24"/>
      <c r="BE109" s="24"/>
      <c r="BF109" s="26" t="s">
        <v>879</v>
      </c>
      <c r="BG109" s="26" t="s">
        <v>226</v>
      </c>
      <c r="BH109" s="26" t="s">
        <v>880</v>
      </c>
      <c r="BI109" s="26" t="s">
        <v>226</v>
      </c>
      <c r="BJ109" s="24"/>
      <c r="BK109" s="24"/>
      <c r="BL109" s="24"/>
      <c r="BM109" s="24"/>
      <c r="BN109" s="24"/>
      <c r="BO109" s="24"/>
      <c r="BP109" s="24"/>
      <c r="BQ109" s="24"/>
      <c r="BR109" s="26">
        <v>4</v>
      </c>
      <c r="BS109" s="26">
        <v>3</v>
      </c>
      <c r="BT109" s="26">
        <v>5</v>
      </c>
      <c r="BU109" s="26">
        <v>5</v>
      </c>
      <c r="BV109" s="26">
        <v>5</v>
      </c>
      <c r="BW109" s="26">
        <v>5</v>
      </c>
      <c r="BX109" s="26">
        <v>4</v>
      </c>
      <c r="BY109" s="26">
        <v>1</v>
      </c>
      <c r="BZ109" s="24"/>
      <c r="CA109" s="24"/>
      <c r="CB109" s="24"/>
      <c r="CC109" s="24"/>
      <c r="CD109" s="24"/>
      <c r="CE109" s="24"/>
      <c r="CF109" s="24"/>
      <c r="CG109" s="24"/>
      <c r="CH109" s="24"/>
      <c r="CI109" s="24"/>
      <c r="CJ109" s="24"/>
      <c r="CK109" s="24"/>
      <c r="CL109" s="24"/>
      <c r="CM109" s="24"/>
      <c r="CN109" s="24"/>
      <c r="CO109" s="24"/>
      <c r="CP109" s="24"/>
      <c r="CQ109" s="24"/>
      <c r="CR109" s="24"/>
      <c r="CS109" s="24"/>
      <c r="CT109" s="24"/>
      <c r="CU109" s="24"/>
      <c r="CV109" s="24"/>
      <c r="CW109" s="24"/>
      <c r="CX109" s="24"/>
      <c r="CY109" s="24"/>
      <c r="CZ109" s="24"/>
      <c r="DA109" s="24"/>
      <c r="DB109" s="24"/>
      <c r="DC109" s="24"/>
      <c r="DD109" s="24"/>
      <c r="DE109" s="24"/>
      <c r="DF109" s="26" t="s">
        <v>139</v>
      </c>
      <c r="DG109" s="26" t="s">
        <v>120</v>
      </c>
      <c r="DH109" s="26" t="s">
        <v>120</v>
      </c>
      <c r="DI109" s="26" t="s">
        <v>139</v>
      </c>
      <c r="DJ109" s="26" t="s">
        <v>139</v>
      </c>
      <c r="DK109" s="26" t="s">
        <v>139</v>
      </c>
      <c r="DL109" s="26" t="s">
        <v>139</v>
      </c>
      <c r="DM109" s="26" t="s">
        <v>139</v>
      </c>
      <c r="DN109" s="26" t="s">
        <v>139</v>
      </c>
      <c r="DO109" s="26" t="s">
        <v>139</v>
      </c>
    </row>
    <row r="110" spans="1:119" ht="20.100000000000001" customHeight="1" x14ac:dyDescent="0.25">
      <c r="A110" s="29" t="str">
        <f t="shared" si="14"/>
        <v>Ananya Trust6</v>
      </c>
      <c r="B110" s="29" t="str">
        <f t="shared" si="15"/>
        <v>Ananya Trust</v>
      </c>
      <c r="C110" s="29">
        <f t="shared" si="16"/>
        <v>6</v>
      </c>
      <c r="D110" s="30" t="str">
        <f t="shared" si="17"/>
        <v>South Asia</v>
      </c>
      <c r="E110" s="30" t="str">
        <f t="shared" si="18"/>
        <v>Bengaluru, India</v>
      </c>
      <c r="F110" s="31">
        <f t="shared" si="19"/>
        <v>3</v>
      </c>
      <c r="G110" s="31">
        <f t="shared" si="20"/>
        <v>2</v>
      </c>
      <c r="H110" s="31">
        <f t="shared" si="21"/>
        <v>4</v>
      </c>
      <c r="I110" s="31">
        <f t="shared" si="22"/>
        <v>4</v>
      </c>
      <c r="J110" s="31">
        <f t="shared" si="23"/>
        <v>4</v>
      </c>
      <c r="K110" s="31">
        <f t="shared" si="24"/>
        <v>4</v>
      </c>
      <c r="L110" s="31">
        <f t="shared" si="25"/>
        <v>3</v>
      </c>
      <c r="M110" s="31">
        <f t="shared" si="26"/>
        <v>2</v>
      </c>
      <c r="N110" s="31">
        <f t="shared" si="27"/>
        <v>3.3</v>
      </c>
      <c r="O110" s="26" t="s">
        <v>881</v>
      </c>
      <c r="P110" s="26" t="s">
        <v>108</v>
      </c>
      <c r="Q110" s="27">
        <v>41400</v>
      </c>
      <c r="R110" s="26" t="s">
        <v>166</v>
      </c>
      <c r="S110" s="26" t="s">
        <v>206</v>
      </c>
      <c r="T110" s="26" t="s">
        <v>207</v>
      </c>
      <c r="U110" s="26" t="s">
        <v>112</v>
      </c>
      <c r="V110" s="26" t="s">
        <v>225</v>
      </c>
      <c r="W110" s="26" t="s">
        <v>226</v>
      </c>
      <c r="X110" s="26" t="s">
        <v>524</v>
      </c>
      <c r="Y110" s="26" t="s">
        <v>873</v>
      </c>
      <c r="Z110" s="24"/>
      <c r="AA110" s="24"/>
      <c r="AB110" s="26" t="s">
        <v>117</v>
      </c>
      <c r="AC110" s="28">
        <v>11000</v>
      </c>
      <c r="AD110" s="24"/>
      <c r="AE110" s="24"/>
      <c r="AF110" s="26" t="s">
        <v>139</v>
      </c>
      <c r="AG110" s="26" t="s">
        <v>528</v>
      </c>
      <c r="AH110" s="26" t="s">
        <v>250</v>
      </c>
      <c r="AI110" s="28">
        <v>11000</v>
      </c>
      <c r="AJ110" s="26" t="s">
        <v>882</v>
      </c>
      <c r="AK110" s="26" t="s">
        <v>883</v>
      </c>
      <c r="AL110" s="26" t="s">
        <v>884</v>
      </c>
      <c r="AM110" s="24"/>
      <c r="AN110" s="24"/>
      <c r="AO110" s="24"/>
      <c r="AP110" s="24"/>
      <c r="AQ110" s="26" t="s">
        <v>885</v>
      </c>
      <c r="AR110" s="24"/>
      <c r="AS110" s="24"/>
      <c r="AT110" s="24"/>
      <c r="AU110" s="24"/>
      <c r="AV110" s="24"/>
      <c r="AW110" s="28">
        <v>45331</v>
      </c>
      <c r="AX110" s="26">
        <v>57</v>
      </c>
      <c r="AY110" s="28">
        <v>95</v>
      </c>
      <c r="AZ110" s="28">
        <v>90</v>
      </c>
      <c r="BA110" s="26">
        <v>0</v>
      </c>
      <c r="BB110" s="26" t="s">
        <v>148</v>
      </c>
      <c r="BC110" s="26" t="s">
        <v>878</v>
      </c>
      <c r="BD110" s="26" t="s">
        <v>125</v>
      </c>
      <c r="BE110" s="24"/>
      <c r="BF110" s="26" t="s">
        <v>886</v>
      </c>
      <c r="BG110" s="26" t="s">
        <v>226</v>
      </c>
      <c r="BH110" s="26" t="s">
        <v>879</v>
      </c>
      <c r="BI110" s="26" t="s">
        <v>226</v>
      </c>
      <c r="BJ110" s="24"/>
      <c r="BK110" s="24"/>
      <c r="BL110" s="26" t="s">
        <v>887</v>
      </c>
      <c r="BM110" s="24"/>
      <c r="BN110" s="24"/>
      <c r="BO110" s="24"/>
      <c r="BP110" s="24"/>
      <c r="BQ110" s="24"/>
      <c r="BR110" s="26">
        <v>3</v>
      </c>
      <c r="BS110" s="26">
        <v>2</v>
      </c>
      <c r="BT110" s="26">
        <v>4</v>
      </c>
      <c r="BU110" s="26">
        <v>4</v>
      </c>
      <c r="BV110" s="26">
        <v>4</v>
      </c>
      <c r="BW110" s="26">
        <v>4</v>
      </c>
      <c r="BX110" s="26">
        <v>3</v>
      </c>
      <c r="BY110" s="26">
        <v>2</v>
      </c>
      <c r="BZ110" s="24"/>
      <c r="CA110" s="24"/>
      <c r="CB110" s="24"/>
      <c r="CC110" s="24"/>
      <c r="CD110" s="24"/>
      <c r="CE110" s="24"/>
      <c r="CF110" s="24"/>
      <c r="CG110" s="24"/>
      <c r="CH110" s="24"/>
      <c r="CI110" s="24"/>
      <c r="CJ110" s="24"/>
      <c r="CK110" s="24"/>
      <c r="CL110" s="24"/>
      <c r="CM110" s="24"/>
      <c r="CN110" s="24"/>
      <c r="CO110" s="24"/>
      <c r="CP110" s="24"/>
      <c r="CQ110" s="24"/>
      <c r="CR110" s="24"/>
      <c r="CS110" s="24"/>
      <c r="CT110" s="24"/>
      <c r="CU110" s="24"/>
      <c r="CV110" s="24"/>
      <c r="CW110" s="24"/>
      <c r="CX110" s="24"/>
      <c r="CY110" s="24"/>
      <c r="CZ110" s="24"/>
      <c r="DA110" s="24"/>
      <c r="DB110" s="24"/>
      <c r="DC110" s="24"/>
      <c r="DD110" s="24"/>
      <c r="DE110" s="24"/>
      <c r="DF110" s="26" t="s">
        <v>139</v>
      </c>
      <c r="DG110" s="26" t="s">
        <v>120</v>
      </c>
      <c r="DH110" s="26" t="s">
        <v>120</v>
      </c>
      <c r="DI110" s="26" t="s">
        <v>139</v>
      </c>
      <c r="DJ110" s="26" t="s">
        <v>139</v>
      </c>
      <c r="DK110" s="26" t="s">
        <v>139</v>
      </c>
      <c r="DL110" s="26" t="s">
        <v>139</v>
      </c>
      <c r="DM110" s="26" t="s">
        <v>139</v>
      </c>
      <c r="DN110" s="26" t="s">
        <v>139</v>
      </c>
      <c r="DO110" s="26" t="s">
        <v>139</v>
      </c>
    </row>
    <row r="111" spans="1:119" ht="20.100000000000001" customHeight="1" x14ac:dyDescent="0.25">
      <c r="A111" s="29" t="str">
        <f t="shared" si="14"/>
        <v/>
      </c>
      <c r="B111" s="29" t="str">
        <f t="shared" si="15"/>
        <v>Ananya Trust</v>
      </c>
      <c r="C111" s="29">
        <f t="shared" si="16"/>
        <v>0</v>
      </c>
      <c r="D111" s="30" t="str">
        <f t="shared" si="17"/>
        <v>South Asia</v>
      </c>
      <c r="E111" s="30" t="str">
        <f t="shared" si="18"/>
        <v>Bengaluru, India</v>
      </c>
      <c r="F111" s="31">
        <f t="shared" si="19"/>
        <v>0</v>
      </c>
      <c r="G111" s="31">
        <f t="shared" si="20"/>
        <v>0</v>
      </c>
      <c r="H111" s="31">
        <f t="shared" si="21"/>
        <v>0</v>
      </c>
      <c r="I111" s="31">
        <f t="shared" si="22"/>
        <v>0</v>
      </c>
      <c r="J111" s="31">
        <f t="shared" si="23"/>
        <v>0</v>
      </c>
      <c r="K111" s="31">
        <f t="shared" si="24"/>
        <v>0</v>
      </c>
      <c r="L111" s="31">
        <f t="shared" si="25"/>
        <v>0</v>
      </c>
      <c r="M111" s="31">
        <f t="shared" si="26"/>
        <v>0</v>
      </c>
      <c r="N111" s="31">
        <f t="shared" si="27"/>
        <v>0</v>
      </c>
      <c r="O111" s="26" t="s">
        <v>15776</v>
      </c>
      <c r="P111" s="26" t="s">
        <v>108</v>
      </c>
      <c r="Q111" s="27">
        <v>41004</v>
      </c>
      <c r="R111" s="24"/>
      <c r="S111" s="24"/>
      <c r="T111" s="26" t="s">
        <v>175</v>
      </c>
      <c r="U111" s="24"/>
      <c r="V111" s="26" t="s">
        <v>225</v>
      </c>
      <c r="W111" s="26" t="s">
        <v>226</v>
      </c>
      <c r="X111" s="26" t="s">
        <v>524</v>
      </c>
      <c r="Y111" s="26" t="s">
        <v>873</v>
      </c>
      <c r="Z111" s="24"/>
      <c r="AA111" s="24"/>
      <c r="AB111" s="26" t="s">
        <v>15733</v>
      </c>
      <c r="AC111" s="28">
        <v>8079</v>
      </c>
      <c r="AD111" s="24"/>
      <c r="AE111" s="24"/>
      <c r="AF111" s="26" t="s">
        <v>139</v>
      </c>
      <c r="AG111" s="26" t="s">
        <v>528</v>
      </c>
      <c r="AH111" s="24"/>
      <c r="AI111" s="28">
        <v>8400</v>
      </c>
      <c r="AJ111" s="24"/>
      <c r="AK111" s="24"/>
      <c r="AL111" s="24"/>
      <c r="AM111" s="24"/>
      <c r="AN111" s="24"/>
      <c r="AO111" s="24"/>
      <c r="AP111" s="24"/>
      <c r="AQ111" s="24"/>
      <c r="AR111" s="24"/>
      <c r="AS111" s="24"/>
      <c r="AT111" s="24"/>
      <c r="AU111" s="24"/>
      <c r="AV111" s="24"/>
      <c r="AW111" s="24"/>
      <c r="AX111" s="24"/>
      <c r="AY111" s="24"/>
      <c r="AZ111" s="24"/>
      <c r="BA111" s="24"/>
      <c r="BB111" s="24"/>
      <c r="BC111" s="26" t="s">
        <v>878</v>
      </c>
      <c r="BD111" s="24"/>
      <c r="BE111" s="24"/>
      <c r="BF111" s="24"/>
      <c r="BG111" s="24"/>
      <c r="BH111" s="24"/>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c r="CK111" s="24"/>
      <c r="CL111" s="24"/>
      <c r="CM111" s="24"/>
      <c r="CN111" s="24"/>
      <c r="CO111" s="24"/>
      <c r="CP111" s="24"/>
      <c r="CQ111" s="24"/>
      <c r="CR111" s="24"/>
      <c r="CS111" s="24"/>
      <c r="CT111" s="24"/>
      <c r="CU111" s="24"/>
      <c r="CV111" s="24"/>
      <c r="CW111" s="24"/>
      <c r="CX111" s="24"/>
      <c r="CY111" s="24"/>
      <c r="CZ111" s="24"/>
      <c r="DA111" s="24"/>
      <c r="DB111" s="24"/>
      <c r="DC111" s="24"/>
      <c r="DD111" s="24"/>
      <c r="DE111" s="24"/>
      <c r="DF111" s="26" t="s">
        <v>139</v>
      </c>
      <c r="DG111" s="26" t="s">
        <v>139</v>
      </c>
      <c r="DH111" s="26" t="s">
        <v>139</v>
      </c>
      <c r="DI111" s="26" t="s">
        <v>139</v>
      </c>
      <c r="DJ111" s="26" t="s">
        <v>139</v>
      </c>
      <c r="DK111" s="26" t="s">
        <v>139</v>
      </c>
      <c r="DL111" s="26" t="s">
        <v>139</v>
      </c>
      <c r="DM111" s="26" t="s">
        <v>139</v>
      </c>
      <c r="DN111" s="26" t="s">
        <v>139</v>
      </c>
      <c r="DO111" s="26" t="s">
        <v>139</v>
      </c>
    </row>
    <row r="112" spans="1:119" ht="20.100000000000001" customHeight="1" x14ac:dyDescent="0.25">
      <c r="A112" s="29" t="str">
        <f t="shared" si="14"/>
        <v>Ananya Trust5</v>
      </c>
      <c r="B112" s="29" t="str">
        <f t="shared" si="15"/>
        <v>Ananya Trust</v>
      </c>
      <c r="C112" s="29">
        <f t="shared" si="16"/>
        <v>5</v>
      </c>
      <c r="D112" s="30" t="str">
        <f t="shared" si="17"/>
        <v>South Asia</v>
      </c>
      <c r="E112" s="30" t="str">
        <f t="shared" si="18"/>
        <v>Bengaluru, India</v>
      </c>
      <c r="F112" s="31">
        <f t="shared" si="19"/>
        <v>4</v>
      </c>
      <c r="G112" s="31">
        <f t="shared" si="20"/>
        <v>4</v>
      </c>
      <c r="H112" s="31">
        <f t="shared" si="21"/>
        <v>4</v>
      </c>
      <c r="I112" s="31">
        <f t="shared" si="22"/>
        <v>5</v>
      </c>
      <c r="J112" s="31">
        <f t="shared" si="23"/>
        <v>4</v>
      </c>
      <c r="K112" s="31">
        <f t="shared" si="24"/>
        <v>4</v>
      </c>
      <c r="L112" s="31">
        <f t="shared" si="25"/>
        <v>4</v>
      </c>
      <c r="M112" s="31">
        <f t="shared" si="26"/>
        <v>3</v>
      </c>
      <c r="N112" s="31">
        <f t="shared" si="27"/>
        <v>4</v>
      </c>
      <c r="O112" s="26" t="s">
        <v>888</v>
      </c>
      <c r="P112" s="26" t="s">
        <v>108</v>
      </c>
      <c r="Q112" s="27">
        <v>41038</v>
      </c>
      <c r="R112" s="26" t="s">
        <v>166</v>
      </c>
      <c r="S112" s="26" t="s">
        <v>217</v>
      </c>
      <c r="T112" s="26" t="s">
        <v>175</v>
      </c>
      <c r="U112" s="26" t="s">
        <v>112</v>
      </c>
      <c r="V112" s="26" t="s">
        <v>225</v>
      </c>
      <c r="W112" s="26" t="s">
        <v>226</v>
      </c>
      <c r="X112" s="26" t="s">
        <v>524</v>
      </c>
      <c r="Y112" s="26" t="s">
        <v>873</v>
      </c>
      <c r="Z112" s="24"/>
      <c r="AA112" s="24"/>
      <c r="AB112" s="26" t="s">
        <v>117</v>
      </c>
      <c r="AC112" s="28">
        <v>10000</v>
      </c>
      <c r="AD112" s="24"/>
      <c r="AE112" s="24"/>
      <c r="AF112" s="26" t="s">
        <v>139</v>
      </c>
      <c r="AG112" s="26" t="s">
        <v>528</v>
      </c>
      <c r="AH112" s="26" t="s">
        <v>176</v>
      </c>
      <c r="AI112" s="28">
        <v>10000</v>
      </c>
      <c r="AJ112" s="24"/>
      <c r="AK112" s="26" t="s">
        <v>883</v>
      </c>
      <c r="AL112" s="26" t="s">
        <v>889</v>
      </c>
      <c r="AM112" s="26" t="s">
        <v>890</v>
      </c>
      <c r="AN112" s="26" t="s">
        <v>891</v>
      </c>
      <c r="AO112" s="26" t="s">
        <v>892</v>
      </c>
      <c r="AP112" s="24"/>
      <c r="AQ112" s="24"/>
      <c r="AR112" s="24"/>
      <c r="AS112" s="24"/>
      <c r="AT112" s="24"/>
      <c r="AU112" s="26" t="s">
        <v>893</v>
      </c>
      <c r="AV112" s="24"/>
      <c r="AW112" s="28">
        <v>43805</v>
      </c>
      <c r="AX112" s="26">
        <v>62</v>
      </c>
      <c r="AY112" s="28">
        <v>100</v>
      </c>
      <c r="AZ112" s="28">
        <v>88</v>
      </c>
      <c r="BA112" s="26">
        <v>0</v>
      </c>
      <c r="BB112" s="26" t="s">
        <v>148</v>
      </c>
      <c r="BC112" s="26" t="s">
        <v>878</v>
      </c>
      <c r="BD112" s="26" t="s">
        <v>125</v>
      </c>
      <c r="BE112" s="24"/>
      <c r="BF112" s="26" t="s">
        <v>879</v>
      </c>
      <c r="BG112" s="26" t="s">
        <v>226</v>
      </c>
      <c r="BH112" s="24"/>
      <c r="BI112" s="24"/>
      <c r="BJ112" s="24"/>
      <c r="BK112" s="24"/>
      <c r="BL112" s="24"/>
      <c r="BM112" s="24"/>
      <c r="BN112" s="24"/>
      <c r="BO112" s="24"/>
      <c r="BP112" s="24"/>
      <c r="BQ112" s="24"/>
      <c r="BR112" s="26">
        <v>4</v>
      </c>
      <c r="BS112" s="26">
        <v>4</v>
      </c>
      <c r="BT112" s="26">
        <v>4</v>
      </c>
      <c r="BU112" s="26">
        <v>5</v>
      </c>
      <c r="BV112" s="26">
        <v>4</v>
      </c>
      <c r="BW112" s="26">
        <v>4</v>
      </c>
      <c r="BX112" s="26">
        <v>4</v>
      </c>
      <c r="BY112" s="26">
        <v>3</v>
      </c>
      <c r="BZ112" s="24"/>
      <c r="CA112" s="24"/>
      <c r="CB112" s="24"/>
      <c r="CC112" s="24"/>
      <c r="CD112" s="24"/>
      <c r="CE112" s="24"/>
      <c r="CF112" s="24"/>
      <c r="CG112" s="24"/>
      <c r="CH112" s="24"/>
      <c r="CI112" s="24"/>
      <c r="CJ112" s="24"/>
      <c r="CK112" s="24"/>
      <c r="CL112" s="24"/>
      <c r="CM112" s="24"/>
      <c r="CN112" s="24"/>
      <c r="CO112" s="24"/>
      <c r="CP112" s="24"/>
      <c r="CQ112" s="24"/>
      <c r="CR112" s="24"/>
      <c r="CS112" s="24"/>
      <c r="CT112" s="24"/>
      <c r="CU112" s="24"/>
      <c r="CV112" s="24"/>
      <c r="CW112" s="24"/>
      <c r="CX112" s="24"/>
      <c r="CY112" s="24"/>
      <c r="CZ112" s="24"/>
      <c r="DA112" s="24"/>
      <c r="DB112" s="24"/>
      <c r="DC112" s="24"/>
      <c r="DD112" s="24"/>
      <c r="DE112" s="24"/>
      <c r="DF112" s="26" t="s">
        <v>139</v>
      </c>
      <c r="DG112" s="26" t="s">
        <v>120</v>
      </c>
      <c r="DH112" s="26" t="s">
        <v>139</v>
      </c>
      <c r="DI112" s="26" t="s">
        <v>139</v>
      </c>
      <c r="DJ112" s="26" t="s">
        <v>139</v>
      </c>
      <c r="DK112" s="26" t="s">
        <v>139</v>
      </c>
      <c r="DL112" s="26" t="s">
        <v>139</v>
      </c>
      <c r="DM112" s="26" t="s">
        <v>139</v>
      </c>
      <c r="DN112" s="26" t="s">
        <v>139</v>
      </c>
      <c r="DO112" s="26" t="s">
        <v>139</v>
      </c>
    </row>
    <row r="113" spans="1:119" ht="20.100000000000001" customHeight="1" x14ac:dyDescent="0.25">
      <c r="A113" s="29" t="str">
        <f t="shared" si="14"/>
        <v>Ananya Trust4</v>
      </c>
      <c r="B113" s="29" t="str">
        <f t="shared" si="15"/>
        <v>Ananya Trust</v>
      </c>
      <c r="C113" s="29">
        <f t="shared" si="16"/>
        <v>4</v>
      </c>
      <c r="D113" s="30" t="str">
        <f t="shared" si="17"/>
        <v>South Asia</v>
      </c>
      <c r="E113" s="30" t="str">
        <f t="shared" si="18"/>
        <v>Bengaluru, India</v>
      </c>
      <c r="F113" s="31">
        <f t="shared" si="19"/>
        <v>3</v>
      </c>
      <c r="G113" s="31">
        <f t="shared" si="20"/>
        <v>3</v>
      </c>
      <c r="H113" s="31">
        <f t="shared" si="21"/>
        <v>4</v>
      </c>
      <c r="I113" s="31">
        <f t="shared" si="22"/>
        <v>4</v>
      </c>
      <c r="J113" s="31">
        <f t="shared" si="23"/>
        <v>4</v>
      </c>
      <c r="K113" s="31">
        <f t="shared" si="24"/>
        <v>4</v>
      </c>
      <c r="L113" s="31">
        <f t="shared" si="25"/>
        <v>3</v>
      </c>
      <c r="M113" s="31">
        <f t="shared" si="26"/>
        <v>2</v>
      </c>
      <c r="N113" s="31">
        <f t="shared" si="27"/>
        <v>3.4</v>
      </c>
      <c r="O113" s="26" t="s">
        <v>894</v>
      </c>
      <c r="P113" s="26" t="s">
        <v>108</v>
      </c>
      <c r="Q113" s="27">
        <v>40672</v>
      </c>
      <c r="R113" s="26" t="s">
        <v>109</v>
      </c>
      <c r="S113" s="26" t="s">
        <v>409</v>
      </c>
      <c r="T113" s="26" t="s">
        <v>333</v>
      </c>
      <c r="U113" s="26" t="s">
        <v>112</v>
      </c>
      <c r="V113" s="26" t="s">
        <v>225</v>
      </c>
      <c r="W113" s="26" t="s">
        <v>226</v>
      </c>
      <c r="X113" s="26" t="s">
        <v>524</v>
      </c>
      <c r="Y113" s="26" t="s">
        <v>873</v>
      </c>
      <c r="Z113" s="24"/>
      <c r="AA113" s="24"/>
      <c r="AB113" s="26" t="s">
        <v>117</v>
      </c>
      <c r="AC113" s="28">
        <v>9000</v>
      </c>
      <c r="AD113" s="24"/>
      <c r="AE113" s="24"/>
      <c r="AF113" s="26" t="s">
        <v>139</v>
      </c>
      <c r="AG113" s="26" t="s">
        <v>528</v>
      </c>
      <c r="AH113" s="26" t="s">
        <v>185</v>
      </c>
      <c r="AI113" s="28">
        <v>9000</v>
      </c>
      <c r="AJ113" s="24"/>
      <c r="AK113" s="26" t="s">
        <v>883</v>
      </c>
      <c r="AL113" s="26" t="s">
        <v>895</v>
      </c>
      <c r="AM113" s="26" t="s">
        <v>890</v>
      </c>
      <c r="AN113" s="26" t="s">
        <v>891</v>
      </c>
      <c r="AO113" s="26" t="s">
        <v>896</v>
      </c>
      <c r="AP113" s="24"/>
      <c r="AQ113" s="24"/>
      <c r="AR113" s="24"/>
      <c r="AS113" s="24"/>
      <c r="AT113" s="26" t="s">
        <v>897</v>
      </c>
      <c r="AU113" s="24"/>
      <c r="AV113" s="24"/>
      <c r="AW113" s="28">
        <v>52529</v>
      </c>
      <c r="AX113" s="26">
        <v>60</v>
      </c>
      <c r="AY113" s="28">
        <v>95</v>
      </c>
      <c r="AZ113" s="28">
        <v>80</v>
      </c>
      <c r="BA113" s="26">
        <v>0</v>
      </c>
      <c r="BB113" s="26" t="s">
        <v>148</v>
      </c>
      <c r="BC113" s="26" t="s">
        <v>878</v>
      </c>
      <c r="BD113" s="24"/>
      <c r="BE113" s="24"/>
      <c r="BF113" s="26" t="s">
        <v>879</v>
      </c>
      <c r="BG113" s="26" t="s">
        <v>226</v>
      </c>
      <c r="BH113" s="26" t="s">
        <v>898</v>
      </c>
      <c r="BI113" s="26" t="s">
        <v>226</v>
      </c>
      <c r="BJ113" s="24"/>
      <c r="BK113" s="24"/>
      <c r="BL113" s="24"/>
      <c r="BM113" s="24"/>
      <c r="BN113" s="24"/>
      <c r="BO113" s="24"/>
      <c r="BP113" s="24"/>
      <c r="BQ113" s="24"/>
      <c r="BR113" s="26">
        <v>3</v>
      </c>
      <c r="BS113" s="26">
        <v>3</v>
      </c>
      <c r="BT113" s="26">
        <v>4</v>
      </c>
      <c r="BU113" s="26">
        <v>4</v>
      </c>
      <c r="BV113" s="26">
        <v>4</v>
      </c>
      <c r="BW113" s="26">
        <v>4</v>
      </c>
      <c r="BX113" s="26">
        <v>3</v>
      </c>
      <c r="BY113" s="26">
        <v>2</v>
      </c>
      <c r="BZ113" s="24"/>
      <c r="CA113" s="24"/>
      <c r="CB113" s="24"/>
      <c r="CC113" s="24"/>
      <c r="CD113" s="24"/>
      <c r="CE113" s="24"/>
      <c r="CF113" s="24"/>
      <c r="CG113" s="24"/>
      <c r="CH113" s="24"/>
      <c r="CI113" s="24"/>
      <c r="CJ113" s="24"/>
      <c r="CK113" s="24"/>
      <c r="CL113" s="24"/>
      <c r="CM113" s="24"/>
      <c r="CN113" s="24"/>
      <c r="CO113" s="24"/>
      <c r="CP113" s="24"/>
      <c r="CQ113" s="24"/>
      <c r="CR113" s="24"/>
      <c r="CS113" s="24"/>
      <c r="CT113" s="24"/>
      <c r="CU113" s="24"/>
      <c r="CV113" s="24"/>
      <c r="CW113" s="24"/>
      <c r="CX113" s="24"/>
      <c r="CY113" s="24"/>
      <c r="CZ113" s="24"/>
      <c r="DA113" s="24"/>
      <c r="DB113" s="24"/>
      <c r="DC113" s="24"/>
      <c r="DD113" s="24"/>
      <c r="DE113" s="24"/>
      <c r="DF113" s="26" t="s">
        <v>139</v>
      </c>
      <c r="DG113" s="26" t="s">
        <v>120</v>
      </c>
      <c r="DH113" s="26" t="s">
        <v>139</v>
      </c>
      <c r="DI113" s="26" t="s">
        <v>139</v>
      </c>
      <c r="DJ113" s="26" t="s">
        <v>139</v>
      </c>
      <c r="DK113" s="26" t="s">
        <v>139</v>
      </c>
      <c r="DL113" s="26" t="s">
        <v>139</v>
      </c>
      <c r="DM113" s="26" t="s">
        <v>139</v>
      </c>
      <c r="DN113" s="26" t="s">
        <v>139</v>
      </c>
      <c r="DO113" s="26" t="s">
        <v>139</v>
      </c>
    </row>
    <row r="114" spans="1:119" ht="20.100000000000001" customHeight="1" x14ac:dyDescent="0.25">
      <c r="A114" s="29" t="str">
        <f t="shared" si="14"/>
        <v>Ananya Trust3</v>
      </c>
      <c r="B114" s="29" t="str">
        <f t="shared" si="15"/>
        <v>Ananya Trust</v>
      </c>
      <c r="C114" s="29">
        <f t="shared" si="16"/>
        <v>3</v>
      </c>
      <c r="D114" s="30" t="str">
        <f t="shared" si="17"/>
        <v>South Asia</v>
      </c>
      <c r="E114" s="30" t="str">
        <f t="shared" si="18"/>
        <v>Bengaluru, India</v>
      </c>
      <c r="F114" s="31">
        <f t="shared" si="19"/>
        <v>3</v>
      </c>
      <c r="G114" s="31">
        <f t="shared" si="20"/>
        <v>3</v>
      </c>
      <c r="H114" s="31">
        <f t="shared" si="21"/>
        <v>3</v>
      </c>
      <c r="I114" s="31">
        <f t="shared" si="22"/>
        <v>5</v>
      </c>
      <c r="J114" s="31">
        <f t="shared" si="23"/>
        <v>4</v>
      </c>
      <c r="K114" s="31">
        <f t="shared" si="24"/>
        <v>4</v>
      </c>
      <c r="L114" s="31">
        <f t="shared" si="25"/>
        <v>4</v>
      </c>
      <c r="M114" s="31">
        <f t="shared" si="26"/>
        <v>3</v>
      </c>
      <c r="N114" s="31">
        <f t="shared" si="27"/>
        <v>3.6</v>
      </c>
      <c r="O114" s="26" t="s">
        <v>899</v>
      </c>
      <c r="P114" s="26" t="s">
        <v>108</v>
      </c>
      <c r="Q114" s="27">
        <v>40315</v>
      </c>
      <c r="R114" s="26" t="s">
        <v>109</v>
      </c>
      <c r="S114" s="26" t="s">
        <v>234</v>
      </c>
      <c r="T114" s="26" t="s">
        <v>224</v>
      </c>
      <c r="U114" s="26" t="s">
        <v>112</v>
      </c>
      <c r="V114" s="26" t="s">
        <v>225</v>
      </c>
      <c r="W114" s="26" t="s">
        <v>226</v>
      </c>
      <c r="X114" s="26" t="s">
        <v>524</v>
      </c>
      <c r="Y114" s="26" t="s">
        <v>873</v>
      </c>
      <c r="Z114" s="24"/>
      <c r="AA114" s="24"/>
      <c r="AB114" s="26" t="s">
        <v>117</v>
      </c>
      <c r="AC114" s="28">
        <v>8500</v>
      </c>
      <c r="AD114" s="24"/>
      <c r="AE114" s="24"/>
      <c r="AF114" s="26" t="s">
        <v>139</v>
      </c>
      <c r="AG114" s="26" t="s">
        <v>528</v>
      </c>
      <c r="AH114" s="26" t="s">
        <v>121</v>
      </c>
      <c r="AI114" s="28">
        <v>8500</v>
      </c>
      <c r="AJ114" s="24"/>
      <c r="AK114" s="26" t="s">
        <v>883</v>
      </c>
      <c r="AL114" s="26" t="s">
        <v>900</v>
      </c>
      <c r="AM114" s="26" t="s">
        <v>890</v>
      </c>
      <c r="AN114" s="26" t="s">
        <v>891</v>
      </c>
      <c r="AO114" s="24"/>
      <c r="AP114" s="24"/>
      <c r="AQ114" s="24"/>
      <c r="AR114" s="24"/>
      <c r="AS114" s="24"/>
      <c r="AT114" s="24"/>
      <c r="AU114" s="24"/>
      <c r="AV114" s="24"/>
      <c r="AW114" s="28">
        <v>54095</v>
      </c>
      <c r="AX114" s="26">
        <v>61</v>
      </c>
      <c r="AY114" s="28">
        <v>100</v>
      </c>
      <c r="AZ114" s="28">
        <v>100</v>
      </c>
      <c r="BA114" s="26">
        <v>0</v>
      </c>
      <c r="BB114" s="26" t="s">
        <v>148</v>
      </c>
      <c r="BC114" s="26" t="s">
        <v>878</v>
      </c>
      <c r="BD114" s="24"/>
      <c r="BE114" s="24"/>
      <c r="BF114" s="24"/>
      <c r="BG114" s="24"/>
      <c r="BH114" s="24"/>
      <c r="BI114" s="24"/>
      <c r="BJ114" s="24"/>
      <c r="BK114" s="24"/>
      <c r="BL114" s="24"/>
      <c r="BM114" s="24"/>
      <c r="BN114" s="24"/>
      <c r="BO114" s="24"/>
      <c r="BP114" s="24"/>
      <c r="BQ114" s="24"/>
      <c r="BR114" s="26">
        <v>3</v>
      </c>
      <c r="BS114" s="26">
        <v>3</v>
      </c>
      <c r="BT114" s="26">
        <v>3</v>
      </c>
      <c r="BU114" s="26">
        <v>5</v>
      </c>
      <c r="BV114" s="26">
        <v>4</v>
      </c>
      <c r="BW114" s="26">
        <v>4</v>
      </c>
      <c r="BX114" s="26">
        <v>4</v>
      </c>
      <c r="BY114" s="26">
        <v>3</v>
      </c>
      <c r="BZ114" s="24"/>
      <c r="CA114" s="24"/>
      <c r="CB114" s="24"/>
      <c r="CC114" s="24"/>
      <c r="CD114" s="24"/>
      <c r="CE114" s="24"/>
      <c r="CF114" s="24"/>
      <c r="CG114" s="24"/>
      <c r="CH114" s="24"/>
      <c r="CI114" s="24"/>
      <c r="CJ114" s="24"/>
      <c r="CK114" s="24"/>
      <c r="CL114" s="24"/>
      <c r="CM114" s="24"/>
      <c r="CN114" s="24"/>
      <c r="CO114" s="24"/>
      <c r="CP114" s="24"/>
      <c r="CQ114" s="24"/>
      <c r="CR114" s="24"/>
      <c r="CS114" s="24"/>
      <c r="CT114" s="24"/>
      <c r="CU114" s="24"/>
      <c r="CV114" s="24"/>
      <c r="CW114" s="24"/>
      <c r="CX114" s="24"/>
      <c r="CY114" s="24"/>
      <c r="CZ114" s="24"/>
      <c r="DA114" s="24"/>
      <c r="DB114" s="24"/>
      <c r="DC114" s="24"/>
      <c r="DD114" s="24"/>
      <c r="DE114" s="24"/>
      <c r="DF114" s="26" t="s">
        <v>139</v>
      </c>
      <c r="DG114" s="26" t="s">
        <v>139</v>
      </c>
      <c r="DH114" s="26" t="s">
        <v>139</v>
      </c>
      <c r="DI114" s="26" t="s">
        <v>139</v>
      </c>
      <c r="DJ114" s="26" t="s">
        <v>139</v>
      </c>
      <c r="DK114" s="26" t="s">
        <v>139</v>
      </c>
      <c r="DL114" s="26" t="s">
        <v>139</v>
      </c>
      <c r="DM114" s="26" t="s">
        <v>139</v>
      </c>
      <c r="DN114" s="26" t="s">
        <v>139</v>
      </c>
      <c r="DO114" s="26" t="s">
        <v>139</v>
      </c>
    </row>
    <row r="115" spans="1:119" ht="35.1" customHeight="1" x14ac:dyDescent="0.25">
      <c r="A115" s="29" t="str">
        <f t="shared" si="14"/>
        <v/>
      </c>
      <c r="B115" s="29" t="str">
        <f t="shared" si="15"/>
        <v>Ankuram (Sprout) Woman and Child Development Society</v>
      </c>
      <c r="C115" s="29">
        <f t="shared" si="16"/>
        <v>0</v>
      </c>
      <c r="D115" s="30" t="str">
        <f t="shared" si="17"/>
        <v>South Asia</v>
      </c>
      <c r="E115" s="30" t="str">
        <f t="shared" si="18"/>
        <v>Hyderabad, India</v>
      </c>
      <c r="F115" s="31">
        <f t="shared" si="19"/>
        <v>0</v>
      </c>
      <c r="G115" s="31">
        <f t="shared" si="20"/>
        <v>0</v>
      </c>
      <c r="H115" s="31">
        <f t="shared" si="21"/>
        <v>0</v>
      </c>
      <c r="I115" s="31">
        <f t="shared" si="22"/>
        <v>0</v>
      </c>
      <c r="J115" s="31">
        <f t="shared" si="23"/>
        <v>0</v>
      </c>
      <c r="K115" s="31">
        <f t="shared" si="24"/>
        <v>0</v>
      </c>
      <c r="L115" s="31">
        <f t="shared" si="25"/>
        <v>0</v>
      </c>
      <c r="M115" s="31">
        <f t="shared" si="26"/>
        <v>0</v>
      </c>
      <c r="N115" s="31">
        <f t="shared" si="27"/>
        <v>0</v>
      </c>
      <c r="O115" s="26" t="s">
        <v>15777</v>
      </c>
      <c r="P115" s="26" t="s">
        <v>108</v>
      </c>
      <c r="Q115" s="27">
        <v>41733</v>
      </c>
      <c r="R115" s="24"/>
      <c r="S115" s="24"/>
      <c r="T115" s="26" t="s">
        <v>194</v>
      </c>
      <c r="U115" s="24"/>
      <c r="V115" s="26" t="s">
        <v>225</v>
      </c>
      <c r="W115" s="26" t="s">
        <v>226</v>
      </c>
      <c r="X115" s="26" t="s">
        <v>902</v>
      </c>
      <c r="Y115" s="26" t="s">
        <v>903</v>
      </c>
      <c r="Z115" s="24"/>
      <c r="AA115" s="26" t="s">
        <v>904</v>
      </c>
      <c r="AB115" s="26" t="s">
        <v>15766</v>
      </c>
      <c r="AC115" s="28">
        <v>1000</v>
      </c>
      <c r="AD115" s="26" t="s">
        <v>905</v>
      </c>
      <c r="AE115" s="24"/>
      <c r="AF115" s="26" t="s">
        <v>139</v>
      </c>
      <c r="AG115" s="26" t="s">
        <v>312</v>
      </c>
      <c r="AH115" s="24"/>
      <c r="AI115" s="28">
        <v>1000</v>
      </c>
      <c r="AJ115" s="24"/>
      <c r="AK115" s="24"/>
      <c r="AL115" s="24"/>
      <c r="AM115" s="24"/>
      <c r="AN115" s="24"/>
      <c r="AO115" s="24"/>
      <c r="AP115" s="24"/>
      <c r="AQ115" s="24"/>
      <c r="AR115" s="24"/>
      <c r="AS115" s="24"/>
      <c r="AT115" s="24"/>
      <c r="AU115" s="24"/>
      <c r="AV115" s="24"/>
      <c r="AW115" s="24"/>
      <c r="AX115" s="24"/>
      <c r="AY115" s="24"/>
      <c r="AZ115" s="24"/>
      <c r="BA115" s="24"/>
      <c r="BB115" s="24"/>
      <c r="BC115" s="26" t="s">
        <v>911</v>
      </c>
      <c r="BD115" s="24"/>
      <c r="BE115" s="24"/>
      <c r="BF115" s="24"/>
      <c r="BG115" s="24"/>
      <c r="BH115" s="24"/>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c r="CK115" s="24"/>
      <c r="CL115" s="24"/>
      <c r="CM115" s="24"/>
      <c r="CN115" s="24"/>
      <c r="CO115" s="24"/>
      <c r="CP115" s="24"/>
      <c r="CQ115" s="24"/>
      <c r="CR115" s="24"/>
      <c r="CS115" s="24"/>
      <c r="CT115" s="24"/>
      <c r="CU115" s="24"/>
      <c r="CV115" s="24"/>
      <c r="CW115" s="24"/>
      <c r="CX115" s="24"/>
      <c r="CY115" s="24"/>
      <c r="CZ115" s="24"/>
      <c r="DA115" s="24"/>
      <c r="DB115" s="24"/>
      <c r="DC115" s="24"/>
      <c r="DD115" s="24"/>
      <c r="DE115" s="24"/>
      <c r="DF115" s="26" t="s">
        <v>139</v>
      </c>
      <c r="DG115" s="26" t="s">
        <v>139</v>
      </c>
      <c r="DH115" s="26" t="s">
        <v>139</v>
      </c>
      <c r="DI115" s="26" t="s">
        <v>139</v>
      </c>
      <c r="DJ115" s="26" t="s">
        <v>139</v>
      </c>
      <c r="DK115" s="26" t="s">
        <v>139</v>
      </c>
      <c r="DL115" s="26" t="s">
        <v>139</v>
      </c>
      <c r="DM115" s="26" t="s">
        <v>139</v>
      </c>
      <c r="DN115" s="26" t="s">
        <v>139</v>
      </c>
      <c r="DO115" s="26" t="s">
        <v>139</v>
      </c>
    </row>
    <row r="116" spans="1:119" ht="20.100000000000001" customHeight="1" x14ac:dyDescent="0.25">
      <c r="A116" s="29" t="str">
        <f t="shared" si="14"/>
        <v>Ankuram (Sprout) Woman and Child Development Society8</v>
      </c>
      <c r="B116" s="29" t="str">
        <f t="shared" si="15"/>
        <v>Ankuram (Sprout) Woman and Child Development Society</v>
      </c>
      <c r="C116" s="29">
        <f t="shared" si="16"/>
        <v>8</v>
      </c>
      <c r="D116" s="30" t="str">
        <f t="shared" si="17"/>
        <v>South Asia</v>
      </c>
      <c r="E116" s="30" t="str">
        <f t="shared" si="18"/>
        <v>Hyderabad, India</v>
      </c>
      <c r="F116" s="31">
        <f t="shared" si="19"/>
        <v>2</v>
      </c>
      <c r="G116" s="31">
        <f t="shared" si="20"/>
        <v>2</v>
      </c>
      <c r="H116" s="31">
        <f t="shared" si="21"/>
        <v>3</v>
      </c>
      <c r="I116" s="31">
        <f t="shared" si="22"/>
        <v>1</v>
      </c>
      <c r="J116" s="31">
        <f t="shared" si="23"/>
        <v>2</v>
      </c>
      <c r="K116" s="31">
        <f t="shared" si="24"/>
        <v>3</v>
      </c>
      <c r="L116" s="31">
        <f t="shared" si="25"/>
        <v>4</v>
      </c>
      <c r="M116" s="31">
        <f t="shared" si="26"/>
        <v>3</v>
      </c>
      <c r="N116" s="31">
        <f t="shared" si="27"/>
        <v>2.5</v>
      </c>
      <c r="O116" s="26" t="s">
        <v>901</v>
      </c>
      <c r="P116" s="26" t="s">
        <v>108</v>
      </c>
      <c r="Q116" s="27">
        <v>41568</v>
      </c>
      <c r="R116" s="26" t="s">
        <v>305</v>
      </c>
      <c r="S116" s="26" t="s">
        <v>622</v>
      </c>
      <c r="T116" s="26" t="s">
        <v>194</v>
      </c>
      <c r="U116" s="26" t="s">
        <v>168</v>
      </c>
      <c r="V116" s="26" t="s">
        <v>225</v>
      </c>
      <c r="W116" s="26" t="s">
        <v>226</v>
      </c>
      <c r="X116" s="26" t="s">
        <v>902</v>
      </c>
      <c r="Y116" s="26" t="s">
        <v>903</v>
      </c>
      <c r="Z116" s="24"/>
      <c r="AA116" s="26" t="s">
        <v>904</v>
      </c>
      <c r="AB116" s="26" t="s">
        <v>117</v>
      </c>
      <c r="AC116" s="28">
        <v>13000</v>
      </c>
      <c r="AD116" s="26" t="s">
        <v>905</v>
      </c>
      <c r="AE116" s="24"/>
      <c r="AF116" s="26" t="s">
        <v>139</v>
      </c>
      <c r="AG116" s="26" t="s">
        <v>312</v>
      </c>
      <c r="AH116" s="26" t="s">
        <v>906</v>
      </c>
      <c r="AI116" s="28">
        <v>13000</v>
      </c>
      <c r="AJ116" s="26" t="s">
        <v>907</v>
      </c>
      <c r="AK116" s="26" t="s">
        <v>908</v>
      </c>
      <c r="AL116" s="26" t="s">
        <v>909</v>
      </c>
      <c r="AM116" s="24"/>
      <c r="AN116" s="24"/>
      <c r="AO116" s="24"/>
      <c r="AP116" s="24"/>
      <c r="AQ116" s="24"/>
      <c r="AR116" s="26" t="s">
        <v>910</v>
      </c>
      <c r="AS116" s="24"/>
      <c r="AT116" s="24"/>
      <c r="AU116" s="24"/>
      <c r="AV116" s="24"/>
      <c r="AW116" s="28">
        <v>33300</v>
      </c>
      <c r="AX116" s="26">
        <v>500</v>
      </c>
      <c r="AY116" s="24"/>
      <c r="AZ116" s="28">
        <v>180</v>
      </c>
      <c r="BA116" s="26">
        <v>0</v>
      </c>
      <c r="BB116" s="26" t="s">
        <v>241</v>
      </c>
      <c r="BC116" s="26" t="s">
        <v>911</v>
      </c>
      <c r="BD116" s="26" t="s">
        <v>125</v>
      </c>
      <c r="BE116" s="24"/>
      <c r="BF116" s="26" t="s">
        <v>912</v>
      </c>
      <c r="BG116" s="26" t="s">
        <v>226</v>
      </c>
      <c r="BH116" s="26" t="s">
        <v>913</v>
      </c>
      <c r="BI116" s="26" t="s">
        <v>226</v>
      </c>
      <c r="BJ116" s="24"/>
      <c r="BK116" s="24"/>
      <c r="BL116" s="24"/>
      <c r="BM116" s="24"/>
      <c r="BN116" s="24"/>
      <c r="BO116" s="24"/>
      <c r="BP116" s="24"/>
      <c r="BQ116" s="24"/>
      <c r="BR116" s="26">
        <v>2</v>
      </c>
      <c r="BS116" s="26">
        <v>2</v>
      </c>
      <c r="BT116" s="26">
        <v>3</v>
      </c>
      <c r="BU116" s="26">
        <v>1</v>
      </c>
      <c r="BV116" s="26">
        <v>2</v>
      </c>
      <c r="BW116" s="26">
        <v>3</v>
      </c>
      <c r="BX116" s="26">
        <v>4</v>
      </c>
      <c r="BY116" s="26">
        <v>3</v>
      </c>
      <c r="BZ116" s="24"/>
      <c r="CA116" s="24"/>
      <c r="CB116" s="24"/>
      <c r="CC116" s="24"/>
      <c r="CD116" s="24"/>
      <c r="CE116" s="24"/>
      <c r="CF116" s="24"/>
      <c r="CG116" s="24"/>
      <c r="CH116" s="24"/>
      <c r="CI116" s="24"/>
      <c r="CJ116" s="24"/>
      <c r="CK116" s="24"/>
      <c r="CL116" s="24"/>
      <c r="CM116" s="24"/>
      <c r="CN116" s="24"/>
      <c r="CO116" s="24"/>
      <c r="CP116" s="24"/>
      <c r="CQ116" s="24"/>
      <c r="CR116" s="24"/>
      <c r="CS116" s="24"/>
      <c r="CT116" s="24"/>
      <c r="CU116" s="24"/>
      <c r="CV116" s="24"/>
      <c r="CW116" s="24"/>
      <c r="CX116" s="24"/>
      <c r="CY116" s="24"/>
      <c r="CZ116" s="24"/>
      <c r="DA116" s="24"/>
      <c r="DB116" s="24"/>
      <c r="DC116" s="24"/>
      <c r="DD116" s="24"/>
      <c r="DE116" s="24"/>
      <c r="DF116" s="26" t="s">
        <v>139</v>
      </c>
      <c r="DG116" s="26" t="s">
        <v>120</v>
      </c>
      <c r="DH116" s="26" t="s">
        <v>139</v>
      </c>
      <c r="DI116" s="26" t="s">
        <v>139</v>
      </c>
      <c r="DJ116" s="26" t="s">
        <v>139</v>
      </c>
      <c r="DK116" s="26" t="s">
        <v>139</v>
      </c>
      <c r="DL116" s="26" t="s">
        <v>139</v>
      </c>
      <c r="DM116" s="26" t="s">
        <v>139</v>
      </c>
      <c r="DN116" s="26" t="s">
        <v>139</v>
      </c>
      <c r="DO116" s="26" t="s">
        <v>139</v>
      </c>
    </row>
    <row r="117" spans="1:119" ht="20.100000000000001" customHeight="1" x14ac:dyDescent="0.25">
      <c r="A117" s="29" t="str">
        <f t="shared" si="14"/>
        <v>Ankuram (Sprout) Woman and Child Development Society7</v>
      </c>
      <c r="B117" s="29" t="str">
        <f t="shared" si="15"/>
        <v>Ankuram (Sprout) Woman and Child Development Society</v>
      </c>
      <c r="C117" s="29">
        <f t="shared" si="16"/>
        <v>7</v>
      </c>
      <c r="D117" s="30" t="str">
        <f t="shared" si="17"/>
        <v>South Asia</v>
      </c>
      <c r="E117" s="30" t="str">
        <f t="shared" si="18"/>
        <v>Hyderabad, India</v>
      </c>
      <c r="F117" s="31">
        <f t="shared" si="19"/>
        <v>2</v>
      </c>
      <c r="G117" s="31">
        <f t="shared" si="20"/>
        <v>1</v>
      </c>
      <c r="H117" s="31">
        <f t="shared" si="21"/>
        <v>2</v>
      </c>
      <c r="I117" s="31">
        <f t="shared" si="22"/>
        <v>3</v>
      </c>
      <c r="J117" s="31">
        <f t="shared" si="23"/>
        <v>2</v>
      </c>
      <c r="K117" s="31">
        <f t="shared" si="24"/>
        <v>2</v>
      </c>
      <c r="L117" s="31">
        <f t="shared" si="25"/>
        <v>4</v>
      </c>
      <c r="M117" s="31">
        <f t="shared" si="26"/>
        <v>1</v>
      </c>
      <c r="N117" s="31">
        <f t="shared" si="27"/>
        <v>2.1</v>
      </c>
      <c r="O117" s="26" t="s">
        <v>914</v>
      </c>
      <c r="P117" s="26" t="s">
        <v>108</v>
      </c>
      <c r="Q117" s="27">
        <v>41204</v>
      </c>
      <c r="R117" s="26" t="s">
        <v>166</v>
      </c>
      <c r="S117" s="26" t="s">
        <v>306</v>
      </c>
      <c r="T117" s="26" t="s">
        <v>207</v>
      </c>
      <c r="U117" s="26" t="s">
        <v>168</v>
      </c>
      <c r="V117" s="26" t="s">
        <v>225</v>
      </c>
      <c r="W117" s="26" t="s">
        <v>226</v>
      </c>
      <c r="X117" s="26" t="s">
        <v>902</v>
      </c>
      <c r="Y117" s="26" t="s">
        <v>903</v>
      </c>
      <c r="Z117" s="24"/>
      <c r="AA117" s="26" t="s">
        <v>904</v>
      </c>
      <c r="AB117" s="26" t="s">
        <v>117</v>
      </c>
      <c r="AC117" s="28">
        <v>13000</v>
      </c>
      <c r="AD117" s="26" t="s">
        <v>905</v>
      </c>
      <c r="AE117" s="24"/>
      <c r="AF117" s="26" t="s">
        <v>139</v>
      </c>
      <c r="AG117" s="26" t="s">
        <v>312</v>
      </c>
      <c r="AH117" s="26" t="s">
        <v>235</v>
      </c>
      <c r="AI117" s="28">
        <v>13000</v>
      </c>
      <c r="AJ117" s="26" t="s">
        <v>915</v>
      </c>
      <c r="AK117" s="26" t="s">
        <v>916</v>
      </c>
      <c r="AL117" s="26" t="s">
        <v>917</v>
      </c>
      <c r="AM117" s="24"/>
      <c r="AN117" s="24"/>
      <c r="AO117" s="24"/>
      <c r="AP117" s="24"/>
      <c r="AQ117" s="26" t="s">
        <v>918</v>
      </c>
      <c r="AR117" s="24"/>
      <c r="AS117" s="24"/>
      <c r="AT117" s="24"/>
      <c r="AU117" s="24"/>
      <c r="AV117" s="24"/>
      <c r="AW117" s="28">
        <v>38561</v>
      </c>
      <c r="AX117" s="26">
        <v>2000</v>
      </c>
      <c r="AY117" s="28">
        <v>500</v>
      </c>
      <c r="AZ117" s="28">
        <v>250</v>
      </c>
      <c r="BA117" s="26">
        <v>0</v>
      </c>
      <c r="BB117" s="26" t="s">
        <v>241</v>
      </c>
      <c r="BC117" s="26" t="s">
        <v>911</v>
      </c>
      <c r="BD117" s="26" t="s">
        <v>125</v>
      </c>
      <c r="BE117" s="24"/>
      <c r="BF117" s="26" t="s">
        <v>581</v>
      </c>
      <c r="BG117" s="26" t="s">
        <v>191</v>
      </c>
      <c r="BH117" s="26" t="s">
        <v>919</v>
      </c>
      <c r="BI117" s="26" t="s">
        <v>226</v>
      </c>
      <c r="BJ117" s="24"/>
      <c r="BK117" s="24"/>
      <c r="BL117" s="24"/>
      <c r="BM117" s="24"/>
      <c r="BN117" s="24"/>
      <c r="BO117" s="24"/>
      <c r="BP117" s="24"/>
      <c r="BQ117" s="24"/>
      <c r="BR117" s="26">
        <v>2</v>
      </c>
      <c r="BS117" s="26">
        <v>1</v>
      </c>
      <c r="BT117" s="26">
        <v>2</v>
      </c>
      <c r="BU117" s="26">
        <v>3</v>
      </c>
      <c r="BV117" s="26">
        <v>2</v>
      </c>
      <c r="BW117" s="26">
        <v>2</v>
      </c>
      <c r="BX117" s="26">
        <v>4</v>
      </c>
      <c r="BY117" s="26">
        <v>1</v>
      </c>
      <c r="BZ117" s="24"/>
      <c r="CA117" s="24"/>
      <c r="CB117" s="24"/>
      <c r="CC117" s="24"/>
      <c r="CD117" s="24"/>
      <c r="CE117" s="24"/>
      <c r="CF117" s="24"/>
      <c r="CG117" s="24"/>
      <c r="CH117" s="24"/>
      <c r="CI117" s="24"/>
      <c r="CJ117" s="24"/>
      <c r="CK117" s="24"/>
      <c r="CL117" s="24"/>
      <c r="CM117" s="24"/>
      <c r="CN117" s="24"/>
      <c r="CO117" s="24"/>
      <c r="CP117" s="24"/>
      <c r="CQ117" s="24"/>
      <c r="CR117" s="24"/>
      <c r="CS117" s="24"/>
      <c r="CT117" s="24"/>
      <c r="CU117" s="24"/>
      <c r="CV117" s="24"/>
      <c r="CW117" s="24"/>
      <c r="CX117" s="24"/>
      <c r="CY117" s="24"/>
      <c r="CZ117" s="24"/>
      <c r="DA117" s="24"/>
      <c r="DB117" s="24"/>
      <c r="DC117" s="24"/>
      <c r="DD117" s="24"/>
      <c r="DE117" s="24"/>
      <c r="DF117" s="26" t="s">
        <v>139</v>
      </c>
      <c r="DG117" s="26" t="s">
        <v>120</v>
      </c>
      <c r="DH117" s="26" t="s">
        <v>139</v>
      </c>
      <c r="DI117" s="26" t="s">
        <v>139</v>
      </c>
      <c r="DJ117" s="26" t="s">
        <v>139</v>
      </c>
      <c r="DK117" s="26" t="s">
        <v>139</v>
      </c>
      <c r="DL117" s="26" t="s">
        <v>139</v>
      </c>
      <c r="DM117" s="26" t="s">
        <v>139</v>
      </c>
      <c r="DN117" s="26" t="s">
        <v>139</v>
      </c>
      <c r="DO117" s="26" t="s">
        <v>139</v>
      </c>
    </row>
    <row r="118" spans="1:119" ht="20.100000000000001" customHeight="1" x14ac:dyDescent="0.25">
      <c r="A118" s="29" t="str">
        <f t="shared" si="14"/>
        <v>Ankuram (Sprout) Woman and Child Development Society6</v>
      </c>
      <c r="B118" s="29" t="str">
        <f t="shared" si="15"/>
        <v>Ankuram (Sprout) Woman and Child Development Society</v>
      </c>
      <c r="C118" s="29">
        <f t="shared" si="16"/>
        <v>6</v>
      </c>
      <c r="D118" s="30" t="str">
        <f t="shared" si="17"/>
        <v>South Asia</v>
      </c>
      <c r="E118" s="30" t="str">
        <f t="shared" si="18"/>
        <v>Hyderabad, India</v>
      </c>
      <c r="F118" s="31">
        <f t="shared" si="19"/>
        <v>2</v>
      </c>
      <c r="G118" s="31">
        <f t="shared" si="20"/>
        <v>2</v>
      </c>
      <c r="H118" s="31">
        <f t="shared" si="21"/>
        <v>2</v>
      </c>
      <c r="I118" s="31">
        <f t="shared" si="22"/>
        <v>3</v>
      </c>
      <c r="J118" s="31">
        <f t="shared" si="23"/>
        <v>2</v>
      </c>
      <c r="K118" s="31">
        <f t="shared" si="24"/>
        <v>1</v>
      </c>
      <c r="L118" s="31">
        <f t="shared" si="25"/>
        <v>4</v>
      </c>
      <c r="M118" s="31">
        <f t="shared" si="26"/>
        <v>3</v>
      </c>
      <c r="N118" s="31">
        <f t="shared" si="27"/>
        <v>2.4</v>
      </c>
      <c r="O118" s="26" t="s">
        <v>920</v>
      </c>
      <c r="P118" s="26" t="s">
        <v>108</v>
      </c>
      <c r="Q118" s="27">
        <v>40833</v>
      </c>
      <c r="R118" s="26" t="s">
        <v>166</v>
      </c>
      <c r="S118" s="26" t="s">
        <v>321</v>
      </c>
      <c r="T118" s="26" t="s">
        <v>175</v>
      </c>
      <c r="U118" s="26" t="s">
        <v>168</v>
      </c>
      <c r="V118" s="26" t="s">
        <v>225</v>
      </c>
      <c r="W118" s="26" t="s">
        <v>226</v>
      </c>
      <c r="X118" s="26" t="s">
        <v>902</v>
      </c>
      <c r="Y118" s="26" t="s">
        <v>903</v>
      </c>
      <c r="Z118" s="24"/>
      <c r="AA118" s="26" t="s">
        <v>904</v>
      </c>
      <c r="AB118" s="26" t="s">
        <v>117</v>
      </c>
      <c r="AC118" s="28">
        <v>13000</v>
      </c>
      <c r="AD118" s="26" t="s">
        <v>905</v>
      </c>
      <c r="AE118" s="24"/>
      <c r="AF118" s="26" t="s">
        <v>139</v>
      </c>
      <c r="AG118" s="26" t="s">
        <v>312</v>
      </c>
      <c r="AH118" s="26" t="s">
        <v>250</v>
      </c>
      <c r="AI118" s="28">
        <v>13000</v>
      </c>
      <c r="AJ118" s="24"/>
      <c r="AK118" s="26" t="s">
        <v>921</v>
      </c>
      <c r="AL118" s="26" t="s">
        <v>922</v>
      </c>
      <c r="AM118" s="26" t="s">
        <v>923</v>
      </c>
      <c r="AN118" s="26" t="s">
        <v>924</v>
      </c>
      <c r="AO118" s="26" t="s">
        <v>925</v>
      </c>
      <c r="AP118" s="24"/>
      <c r="AQ118" s="24"/>
      <c r="AR118" s="24"/>
      <c r="AS118" s="24"/>
      <c r="AT118" s="26" t="s">
        <v>926</v>
      </c>
      <c r="AU118" s="26" t="s">
        <v>927</v>
      </c>
      <c r="AV118" s="24"/>
      <c r="AW118" s="28">
        <v>57289</v>
      </c>
      <c r="AX118" s="26">
        <v>2000</v>
      </c>
      <c r="AY118" s="28">
        <v>80</v>
      </c>
      <c r="AZ118" s="28">
        <v>80</v>
      </c>
      <c r="BA118" s="26">
        <v>0</v>
      </c>
      <c r="BB118" s="26" t="s">
        <v>148</v>
      </c>
      <c r="BC118" s="26" t="s">
        <v>911</v>
      </c>
      <c r="BD118" s="24"/>
      <c r="BE118" s="24"/>
      <c r="BF118" s="26" t="s">
        <v>928</v>
      </c>
      <c r="BG118" s="26" t="s">
        <v>226</v>
      </c>
      <c r="BH118" s="24"/>
      <c r="BI118" s="24"/>
      <c r="BJ118" s="24"/>
      <c r="BK118" s="24"/>
      <c r="BL118" s="24"/>
      <c r="BM118" s="24"/>
      <c r="BN118" s="24"/>
      <c r="BO118" s="24"/>
      <c r="BP118" s="24"/>
      <c r="BQ118" s="24"/>
      <c r="BR118" s="26">
        <v>2</v>
      </c>
      <c r="BS118" s="26">
        <v>2</v>
      </c>
      <c r="BT118" s="26">
        <v>2</v>
      </c>
      <c r="BU118" s="26">
        <v>3</v>
      </c>
      <c r="BV118" s="26">
        <v>2</v>
      </c>
      <c r="BW118" s="26">
        <v>1</v>
      </c>
      <c r="BX118" s="26">
        <v>4</v>
      </c>
      <c r="BY118" s="26">
        <v>3</v>
      </c>
      <c r="BZ118" s="24"/>
      <c r="CA118" s="24"/>
      <c r="CB118" s="24"/>
      <c r="CC118" s="24"/>
      <c r="CD118" s="24"/>
      <c r="CE118" s="24"/>
      <c r="CF118" s="24"/>
      <c r="CG118" s="24"/>
      <c r="CH118" s="24"/>
      <c r="CI118" s="24"/>
      <c r="CJ118" s="24"/>
      <c r="CK118" s="24"/>
      <c r="CL118" s="24"/>
      <c r="CM118" s="24"/>
      <c r="CN118" s="24"/>
      <c r="CO118" s="24"/>
      <c r="CP118" s="24"/>
      <c r="CQ118" s="24"/>
      <c r="CR118" s="24"/>
      <c r="CS118" s="24"/>
      <c r="CT118" s="24"/>
      <c r="CU118" s="24"/>
      <c r="CV118" s="24"/>
      <c r="CW118" s="24"/>
      <c r="CX118" s="24"/>
      <c r="CY118" s="24"/>
      <c r="CZ118" s="24"/>
      <c r="DA118" s="24"/>
      <c r="DB118" s="24"/>
      <c r="DC118" s="24"/>
      <c r="DD118" s="24"/>
      <c r="DE118" s="24"/>
      <c r="DF118" s="26" t="s">
        <v>139</v>
      </c>
      <c r="DG118" s="26" t="s">
        <v>120</v>
      </c>
      <c r="DH118" s="26" t="s">
        <v>139</v>
      </c>
      <c r="DI118" s="26" t="s">
        <v>139</v>
      </c>
      <c r="DJ118" s="26" t="s">
        <v>139</v>
      </c>
      <c r="DK118" s="26" t="s">
        <v>139</v>
      </c>
      <c r="DL118" s="26" t="s">
        <v>139</v>
      </c>
      <c r="DM118" s="26" t="s">
        <v>139</v>
      </c>
      <c r="DN118" s="26" t="s">
        <v>139</v>
      </c>
      <c r="DO118" s="26" t="s">
        <v>139</v>
      </c>
    </row>
    <row r="119" spans="1:119" ht="20.100000000000001" customHeight="1" x14ac:dyDescent="0.25">
      <c r="A119" s="29" t="str">
        <f t="shared" si="14"/>
        <v>Ankuram (Sprout) Woman and Child Development Society5</v>
      </c>
      <c r="B119" s="29" t="str">
        <f t="shared" si="15"/>
        <v>Ankuram (Sprout) Woman and Child Development Society</v>
      </c>
      <c r="C119" s="29">
        <f t="shared" si="16"/>
        <v>5</v>
      </c>
      <c r="D119" s="30" t="str">
        <f t="shared" si="17"/>
        <v>South Asia</v>
      </c>
      <c r="E119" s="30" t="str">
        <f t="shared" si="18"/>
        <v>Hyderabad, India</v>
      </c>
      <c r="F119" s="31">
        <f t="shared" si="19"/>
        <v>4</v>
      </c>
      <c r="G119" s="31">
        <f t="shared" si="20"/>
        <v>2</v>
      </c>
      <c r="H119" s="31">
        <f t="shared" si="21"/>
        <v>2</v>
      </c>
      <c r="I119" s="31">
        <f t="shared" si="22"/>
        <v>4</v>
      </c>
      <c r="J119" s="31">
        <f t="shared" si="23"/>
        <v>4</v>
      </c>
      <c r="K119" s="31">
        <f t="shared" si="24"/>
        <v>4</v>
      </c>
      <c r="L119" s="31">
        <f t="shared" si="25"/>
        <v>5</v>
      </c>
      <c r="M119" s="31">
        <f t="shared" si="26"/>
        <v>5</v>
      </c>
      <c r="N119" s="31">
        <f t="shared" si="27"/>
        <v>3.8</v>
      </c>
      <c r="O119" s="26" t="s">
        <v>929</v>
      </c>
      <c r="P119" s="26" t="s">
        <v>108</v>
      </c>
      <c r="Q119" s="27">
        <v>40469</v>
      </c>
      <c r="R119" s="26" t="s">
        <v>166</v>
      </c>
      <c r="S119" s="26" t="s">
        <v>332</v>
      </c>
      <c r="T119" s="26" t="s">
        <v>333</v>
      </c>
      <c r="U119" s="26" t="s">
        <v>168</v>
      </c>
      <c r="V119" s="26" t="s">
        <v>225</v>
      </c>
      <c r="W119" s="26" t="s">
        <v>226</v>
      </c>
      <c r="X119" s="26" t="s">
        <v>902</v>
      </c>
      <c r="Y119" s="26" t="s">
        <v>903</v>
      </c>
      <c r="Z119" s="24"/>
      <c r="AA119" s="26" t="s">
        <v>904</v>
      </c>
      <c r="AB119" s="26" t="s">
        <v>117</v>
      </c>
      <c r="AC119" s="28">
        <v>13000</v>
      </c>
      <c r="AD119" s="26" t="s">
        <v>905</v>
      </c>
      <c r="AE119" s="24"/>
      <c r="AF119" s="26" t="s">
        <v>139</v>
      </c>
      <c r="AG119" s="26" t="s">
        <v>312</v>
      </c>
      <c r="AH119" s="26" t="s">
        <v>176</v>
      </c>
      <c r="AI119" s="28">
        <v>13000</v>
      </c>
      <c r="AJ119" s="24"/>
      <c r="AK119" s="26" t="s">
        <v>921</v>
      </c>
      <c r="AL119" s="26" t="s">
        <v>922</v>
      </c>
      <c r="AM119" s="26" t="s">
        <v>923</v>
      </c>
      <c r="AN119" s="26" t="s">
        <v>930</v>
      </c>
      <c r="AO119" s="26" t="s">
        <v>931</v>
      </c>
      <c r="AP119" s="24"/>
      <c r="AQ119" s="24"/>
      <c r="AR119" s="24"/>
      <c r="AS119" s="24"/>
      <c r="AT119" s="26" t="s">
        <v>932</v>
      </c>
      <c r="AU119" s="26" t="s">
        <v>933</v>
      </c>
      <c r="AV119" s="24"/>
      <c r="AW119" s="28">
        <v>31889</v>
      </c>
      <c r="AX119" s="26">
        <v>5000</v>
      </c>
      <c r="AY119" s="28">
        <v>1000</v>
      </c>
      <c r="AZ119" s="28">
        <v>500</v>
      </c>
      <c r="BA119" s="26">
        <v>0</v>
      </c>
      <c r="BB119" s="26" t="s">
        <v>241</v>
      </c>
      <c r="BC119" s="26" t="s">
        <v>911</v>
      </c>
      <c r="BD119" s="24"/>
      <c r="BE119" s="24"/>
      <c r="BF119" s="26" t="s">
        <v>934</v>
      </c>
      <c r="BG119" s="26" t="s">
        <v>191</v>
      </c>
      <c r="BH119" s="26" t="s">
        <v>935</v>
      </c>
      <c r="BI119" s="26" t="s">
        <v>367</v>
      </c>
      <c r="BJ119" s="26" t="s">
        <v>936</v>
      </c>
      <c r="BK119" s="26" t="s">
        <v>226</v>
      </c>
      <c r="BL119" s="24"/>
      <c r="BM119" s="24"/>
      <c r="BN119" s="24"/>
      <c r="BO119" s="24"/>
      <c r="BP119" s="24"/>
      <c r="BQ119" s="24"/>
      <c r="BR119" s="26">
        <v>4</v>
      </c>
      <c r="BS119" s="26">
        <v>2</v>
      </c>
      <c r="BT119" s="26">
        <v>2</v>
      </c>
      <c r="BU119" s="26">
        <v>4</v>
      </c>
      <c r="BV119" s="26">
        <v>4</v>
      </c>
      <c r="BW119" s="26">
        <v>4</v>
      </c>
      <c r="BX119" s="26">
        <v>5</v>
      </c>
      <c r="BY119" s="26">
        <v>5</v>
      </c>
      <c r="BZ119" s="24"/>
      <c r="CA119" s="24"/>
      <c r="CB119" s="24"/>
      <c r="CC119" s="24"/>
      <c r="CD119" s="24"/>
      <c r="CE119" s="24"/>
      <c r="CF119" s="24"/>
      <c r="CG119" s="24"/>
      <c r="CH119" s="24"/>
      <c r="CI119" s="24"/>
      <c r="CJ119" s="24"/>
      <c r="CK119" s="24"/>
      <c r="CL119" s="24"/>
      <c r="CM119" s="24"/>
      <c r="CN119" s="24"/>
      <c r="CO119" s="24"/>
      <c r="CP119" s="24"/>
      <c r="CQ119" s="24"/>
      <c r="CR119" s="24"/>
      <c r="CS119" s="24"/>
      <c r="CT119" s="24"/>
      <c r="CU119" s="24"/>
      <c r="CV119" s="24"/>
      <c r="CW119" s="24"/>
      <c r="CX119" s="24"/>
      <c r="CY119" s="24"/>
      <c r="CZ119" s="24"/>
      <c r="DA119" s="24"/>
      <c r="DB119" s="24"/>
      <c r="DC119" s="24"/>
      <c r="DD119" s="24"/>
      <c r="DE119" s="24"/>
      <c r="DF119" s="26" t="s">
        <v>139</v>
      </c>
      <c r="DG119" s="26" t="s">
        <v>120</v>
      </c>
      <c r="DH119" s="26" t="s">
        <v>139</v>
      </c>
      <c r="DI119" s="26" t="s">
        <v>139</v>
      </c>
      <c r="DJ119" s="26" t="s">
        <v>139</v>
      </c>
      <c r="DK119" s="26" t="s">
        <v>139</v>
      </c>
      <c r="DL119" s="26" t="s">
        <v>139</v>
      </c>
      <c r="DM119" s="26" t="s">
        <v>139</v>
      </c>
      <c r="DN119" s="26" t="s">
        <v>139</v>
      </c>
      <c r="DO119" s="26" t="s">
        <v>139</v>
      </c>
    </row>
    <row r="120" spans="1:119" ht="20.100000000000001" customHeight="1" x14ac:dyDescent="0.25">
      <c r="A120" s="29" t="str">
        <f t="shared" si="14"/>
        <v/>
      </c>
      <c r="B120" s="29" t="str">
        <f t="shared" si="15"/>
        <v>Ankuram (Sprout) Woman and Child Development Society</v>
      </c>
      <c r="C120" s="29">
        <f t="shared" si="16"/>
        <v>0</v>
      </c>
      <c r="D120" s="30" t="str">
        <f t="shared" si="17"/>
        <v>South Asia</v>
      </c>
      <c r="E120" s="30" t="str">
        <f t="shared" si="18"/>
        <v>Hyderabad, India</v>
      </c>
      <c r="F120" s="31">
        <f t="shared" si="19"/>
        <v>0</v>
      </c>
      <c r="G120" s="31">
        <f t="shared" si="20"/>
        <v>0</v>
      </c>
      <c r="H120" s="31">
        <f t="shared" si="21"/>
        <v>0</v>
      </c>
      <c r="I120" s="31">
        <f t="shared" si="22"/>
        <v>0</v>
      </c>
      <c r="J120" s="31">
        <f t="shared" si="23"/>
        <v>0</v>
      </c>
      <c r="K120" s="31">
        <f t="shared" si="24"/>
        <v>0</v>
      </c>
      <c r="L120" s="31">
        <f t="shared" si="25"/>
        <v>0</v>
      </c>
      <c r="M120" s="31">
        <f t="shared" si="26"/>
        <v>0</v>
      </c>
      <c r="N120" s="31">
        <f t="shared" si="27"/>
        <v>0</v>
      </c>
      <c r="O120" s="26" t="s">
        <v>15778</v>
      </c>
      <c r="P120" s="26" t="s">
        <v>108</v>
      </c>
      <c r="Q120" s="27">
        <v>40588</v>
      </c>
      <c r="R120" s="24"/>
      <c r="S120" s="24"/>
      <c r="T120" s="26" t="s">
        <v>333</v>
      </c>
      <c r="U120" s="24"/>
      <c r="V120" s="26" t="s">
        <v>225</v>
      </c>
      <c r="W120" s="26" t="s">
        <v>226</v>
      </c>
      <c r="X120" s="26" t="s">
        <v>902</v>
      </c>
      <c r="Y120" s="26" t="s">
        <v>903</v>
      </c>
      <c r="Z120" s="24"/>
      <c r="AA120" s="26" t="s">
        <v>904</v>
      </c>
      <c r="AB120" s="26" t="s">
        <v>15736</v>
      </c>
      <c r="AC120" s="28">
        <v>500</v>
      </c>
      <c r="AD120" s="26" t="s">
        <v>905</v>
      </c>
      <c r="AE120" s="24"/>
      <c r="AF120" s="26" t="s">
        <v>139</v>
      </c>
      <c r="AG120" s="26" t="s">
        <v>312</v>
      </c>
      <c r="AH120" s="24"/>
      <c r="AI120" s="28">
        <v>500</v>
      </c>
      <c r="AJ120" s="24"/>
      <c r="AK120" s="24"/>
      <c r="AL120" s="24"/>
      <c r="AM120" s="24"/>
      <c r="AN120" s="24"/>
      <c r="AO120" s="24"/>
      <c r="AP120" s="24"/>
      <c r="AQ120" s="24"/>
      <c r="AR120" s="24"/>
      <c r="AS120" s="24"/>
      <c r="AT120" s="24"/>
      <c r="AU120" s="24"/>
      <c r="AV120" s="24"/>
      <c r="AW120" s="28">
        <v>0</v>
      </c>
      <c r="AX120" s="26">
        <v>0</v>
      </c>
      <c r="AY120" s="28">
        <v>0</v>
      </c>
      <c r="AZ120" s="28">
        <v>0</v>
      </c>
      <c r="BA120" s="26">
        <v>0</v>
      </c>
      <c r="BB120" s="24"/>
      <c r="BC120" s="26" t="s">
        <v>911</v>
      </c>
      <c r="BD120" s="24"/>
      <c r="BE120" s="24"/>
      <c r="BF120" s="24"/>
      <c r="BG120" s="24"/>
      <c r="BH120" s="24"/>
      <c r="BI120" s="24"/>
      <c r="BJ120" s="24"/>
      <c r="BK120" s="24"/>
      <c r="BL120" s="24"/>
      <c r="BM120" s="24"/>
      <c r="BN120" s="24"/>
      <c r="BO120" s="24"/>
      <c r="BP120" s="24"/>
      <c r="BQ120" s="24"/>
      <c r="BR120" s="26">
        <v>0</v>
      </c>
      <c r="BS120" s="26">
        <v>0</v>
      </c>
      <c r="BT120" s="26">
        <v>0</v>
      </c>
      <c r="BU120" s="26">
        <v>0</v>
      </c>
      <c r="BV120" s="26">
        <v>0</v>
      </c>
      <c r="BW120" s="26">
        <v>0</v>
      </c>
      <c r="BX120" s="26">
        <v>0</v>
      </c>
      <c r="BY120" s="26">
        <v>0</v>
      </c>
      <c r="BZ120" s="24"/>
      <c r="CA120" s="24"/>
      <c r="CB120" s="24"/>
      <c r="CC120" s="24"/>
      <c r="CD120" s="24"/>
      <c r="CE120" s="24"/>
      <c r="CF120" s="24"/>
      <c r="CG120" s="24"/>
      <c r="CH120" s="24"/>
      <c r="CI120" s="24"/>
      <c r="CJ120" s="24"/>
      <c r="CK120" s="24"/>
      <c r="CL120" s="24"/>
      <c r="CM120" s="24"/>
      <c r="CN120" s="24"/>
      <c r="CO120" s="24"/>
      <c r="CP120" s="24"/>
      <c r="CQ120" s="24"/>
      <c r="CR120" s="24"/>
      <c r="CS120" s="24"/>
      <c r="CT120" s="24"/>
      <c r="CU120" s="24"/>
      <c r="CV120" s="24"/>
      <c r="CW120" s="24"/>
      <c r="CX120" s="24"/>
      <c r="CY120" s="24"/>
      <c r="CZ120" s="24"/>
      <c r="DA120" s="24"/>
      <c r="DB120" s="24"/>
      <c r="DC120" s="24"/>
      <c r="DD120" s="24"/>
      <c r="DE120" s="24"/>
      <c r="DF120" s="26" t="s">
        <v>139</v>
      </c>
      <c r="DG120" s="26" t="s">
        <v>139</v>
      </c>
      <c r="DH120" s="26" t="s">
        <v>139</v>
      </c>
      <c r="DI120" s="26" t="s">
        <v>139</v>
      </c>
      <c r="DJ120" s="26" t="s">
        <v>139</v>
      </c>
      <c r="DK120" s="26" t="s">
        <v>139</v>
      </c>
      <c r="DL120" s="26" t="s">
        <v>139</v>
      </c>
      <c r="DM120" s="26" t="s">
        <v>139</v>
      </c>
      <c r="DN120" s="26" t="s">
        <v>139</v>
      </c>
      <c r="DO120" s="26" t="s">
        <v>139</v>
      </c>
    </row>
    <row r="121" spans="1:119" ht="20.100000000000001" customHeight="1" x14ac:dyDescent="0.25">
      <c r="A121" s="29" t="str">
        <f t="shared" si="14"/>
        <v/>
      </c>
      <c r="B121" s="29" t="str">
        <f t="shared" si="15"/>
        <v>Ankuram (Sprout) Woman and Child Development Society</v>
      </c>
      <c r="C121" s="29">
        <f t="shared" si="16"/>
        <v>0</v>
      </c>
      <c r="D121" s="30" t="str">
        <f t="shared" si="17"/>
        <v>South Asia</v>
      </c>
      <c r="E121" s="30" t="str">
        <f t="shared" si="18"/>
        <v>Hyderabad, India</v>
      </c>
      <c r="F121" s="31">
        <f t="shared" si="19"/>
        <v>0</v>
      </c>
      <c r="G121" s="31">
        <f t="shared" si="20"/>
        <v>0</v>
      </c>
      <c r="H121" s="31">
        <f t="shared" si="21"/>
        <v>0</v>
      </c>
      <c r="I121" s="31">
        <f t="shared" si="22"/>
        <v>0</v>
      </c>
      <c r="J121" s="31">
        <f t="shared" si="23"/>
        <v>0</v>
      </c>
      <c r="K121" s="31">
        <f t="shared" si="24"/>
        <v>0</v>
      </c>
      <c r="L121" s="31">
        <f t="shared" si="25"/>
        <v>0</v>
      </c>
      <c r="M121" s="31">
        <f t="shared" si="26"/>
        <v>0</v>
      </c>
      <c r="N121" s="31">
        <f t="shared" si="27"/>
        <v>0</v>
      </c>
      <c r="O121" s="26" t="s">
        <v>15779</v>
      </c>
      <c r="P121" s="26" t="s">
        <v>108</v>
      </c>
      <c r="Q121" s="27">
        <v>40359</v>
      </c>
      <c r="R121" s="24"/>
      <c r="S121" s="24"/>
      <c r="T121" s="26" t="s">
        <v>224</v>
      </c>
      <c r="U121" s="24"/>
      <c r="V121" s="26" t="s">
        <v>225</v>
      </c>
      <c r="W121" s="26" t="s">
        <v>226</v>
      </c>
      <c r="X121" s="26" t="s">
        <v>902</v>
      </c>
      <c r="Y121" s="26" t="s">
        <v>903</v>
      </c>
      <c r="Z121" s="24"/>
      <c r="AA121" s="26" t="s">
        <v>904</v>
      </c>
      <c r="AB121" s="26" t="s">
        <v>15733</v>
      </c>
      <c r="AC121" s="28">
        <v>6169</v>
      </c>
      <c r="AD121" s="26" t="s">
        <v>905</v>
      </c>
      <c r="AE121" s="24"/>
      <c r="AF121" s="26" t="s">
        <v>139</v>
      </c>
      <c r="AG121" s="26" t="s">
        <v>312</v>
      </c>
      <c r="AH121" s="24"/>
      <c r="AI121" s="28">
        <v>6750</v>
      </c>
      <c r="AJ121" s="24"/>
      <c r="AK121" s="24"/>
      <c r="AL121" s="24"/>
      <c r="AM121" s="24"/>
      <c r="AN121" s="24"/>
      <c r="AO121" s="24"/>
      <c r="AP121" s="24"/>
      <c r="AQ121" s="24"/>
      <c r="AR121" s="24"/>
      <c r="AS121" s="24"/>
      <c r="AT121" s="24"/>
      <c r="AU121" s="24"/>
      <c r="AV121" s="24"/>
      <c r="AW121" s="28">
        <v>0</v>
      </c>
      <c r="AX121" s="26">
        <v>0</v>
      </c>
      <c r="AY121" s="28">
        <v>0</v>
      </c>
      <c r="AZ121" s="28">
        <v>0</v>
      </c>
      <c r="BA121" s="26">
        <v>0</v>
      </c>
      <c r="BB121" s="24"/>
      <c r="BC121" s="26" t="s">
        <v>911</v>
      </c>
      <c r="BD121" s="24"/>
      <c r="BE121" s="24"/>
      <c r="BF121" s="24"/>
      <c r="BG121" s="24"/>
      <c r="BH121" s="24"/>
      <c r="BI121" s="24"/>
      <c r="BJ121" s="24"/>
      <c r="BK121" s="24"/>
      <c r="BL121" s="24"/>
      <c r="BM121" s="24"/>
      <c r="BN121" s="24"/>
      <c r="BO121" s="24"/>
      <c r="BP121" s="24"/>
      <c r="BQ121" s="24"/>
      <c r="BR121" s="26">
        <v>0</v>
      </c>
      <c r="BS121" s="26">
        <v>0</v>
      </c>
      <c r="BT121" s="26">
        <v>0</v>
      </c>
      <c r="BU121" s="26">
        <v>0</v>
      </c>
      <c r="BV121" s="26">
        <v>0</v>
      </c>
      <c r="BW121" s="26">
        <v>0</v>
      </c>
      <c r="BX121" s="26">
        <v>0</v>
      </c>
      <c r="BY121" s="26">
        <v>0</v>
      </c>
      <c r="BZ121" s="24"/>
      <c r="CA121" s="24"/>
      <c r="CB121" s="24"/>
      <c r="CC121" s="24"/>
      <c r="CD121" s="24"/>
      <c r="CE121" s="24"/>
      <c r="CF121" s="24"/>
      <c r="CG121" s="24"/>
      <c r="CH121" s="24"/>
      <c r="CI121" s="24"/>
      <c r="CJ121" s="24"/>
      <c r="CK121" s="24"/>
      <c r="CL121" s="24"/>
      <c r="CM121" s="24"/>
      <c r="CN121" s="24"/>
      <c r="CO121" s="24"/>
      <c r="CP121" s="24"/>
      <c r="CQ121" s="24"/>
      <c r="CR121" s="24"/>
      <c r="CS121" s="24"/>
      <c r="CT121" s="24"/>
      <c r="CU121" s="24"/>
      <c r="CV121" s="24"/>
      <c r="CW121" s="24"/>
      <c r="CX121" s="24"/>
      <c r="CY121" s="24"/>
      <c r="CZ121" s="24"/>
      <c r="DA121" s="24"/>
      <c r="DB121" s="24"/>
      <c r="DC121" s="24"/>
      <c r="DD121" s="24"/>
      <c r="DE121" s="24"/>
      <c r="DF121" s="26" t="s">
        <v>139</v>
      </c>
      <c r="DG121" s="26" t="s">
        <v>139</v>
      </c>
      <c r="DH121" s="26" t="s">
        <v>139</v>
      </c>
      <c r="DI121" s="26" t="s">
        <v>139</v>
      </c>
      <c r="DJ121" s="26" t="s">
        <v>139</v>
      </c>
      <c r="DK121" s="26" t="s">
        <v>139</v>
      </c>
      <c r="DL121" s="26" t="s">
        <v>139</v>
      </c>
      <c r="DM121" s="26" t="s">
        <v>139</v>
      </c>
      <c r="DN121" s="26" t="s">
        <v>139</v>
      </c>
      <c r="DO121" s="26" t="s">
        <v>139</v>
      </c>
    </row>
    <row r="122" spans="1:119" ht="20.100000000000001" customHeight="1" x14ac:dyDescent="0.25">
      <c r="A122" s="29" t="str">
        <f t="shared" si="14"/>
        <v/>
      </c>
      <c r="B122" s="29" t="str">
        <f t="shared" si="15"/>
        <v>Ankuram (Sprout) Woman and Child Development Society</v>
      </c>
      <c r="C122" s="29">
        <f t="shared" si="16"/>
        <v>0</v>
      </c>
      <c r="D122" s="30" t="str">
        <f t="shared" si="17"/>
        <v>South Asia</v>
      </c>
      <c r="E122" s="30" t="str">
        <f t="shared" si="18"/>
        <v>Hyderabad, India</v>
      </c>
      <c r="F122" s="31">
        <f t="shared" si="19"/>
        <v>0</v>
      </c>
      <c r="G122" s="31">
        <f t="shared" si="20"/>
        <v>0</v>
      </c>
      <c r="H122" s="31">
        <f t="shared" si="21"/>
        <v>0</v>
      </c>
      <c r="I122" s="31">
        <f t="shared" si="22"/>
        <v>0</v>
      </c>
      <c r="J122" s="31">
        <f t="shared" si="23"/>
        <v>0</v>
      </c>
      <c r="K122" s="31">
        <f t="shared" si="24"/>
        <v>0</v>
      </c>
      <c r="L122" s="31">
        <f t="shared" si="25"/>
        <v>0</v>
      </c>
      <c r="M122" s="31">
        <f t="shared" si="26"/>
        <v>0</v>
      </c>
      <c r="N122" s="31">
        <f t="shared" si="27"/>
        <v>0</v>
      </c>
      <c r="O122" s="26" t="s">
        <v>15780</v>
      </c>
      <c r="P122" s="26" t="s">
        <v>108</v>
      </c>
      <c r="Q122" s="27">
        <v>40354</v>
      </c>
      <c r="R122" s="24"/>
      <c r="S122" s="24"/>
      <c r="T122" s="26" t="s">
        <v>224</v>
      </c>
      <c r="U122" s="24"/>
      <c r="V122" s="26" t="s">
        <v>225</v>
      </c>
      <c r="W122" s="26" t="s">
        <v>226</v>
      </c>
      <c r="X122" s="26" t="s">
        <v>902</v>
      </c>
      <c r="Y122" s="26" t="s">
        <v>903</v>
      </c>
      <c r="Z122" s="24"/>
      <c r="AA122" s="26" t="s">
        <v>904</v>
      </c>
      <c r="AB122" s="26" t="s">
        <v>15736</v>
      </c>
      <c r="AC122" s="28">
        <v>1500</v>
      </c>
      <c r="AD122" s="26" t="s">
        <v>905</v>
      </c>
      <c r="AE122" s="24"/>
      <c r="AF122" s="26" t="s">
        <v>139</v>
      </c>
      <c r="AG122" s="26" t="s">
        <v>312</v>
      </c>
      <c r="AH122" s="24"/>
      <c r="AI122" s="28">
        <v>0</v>
      </c>
      <c r="AJ122" s="24"/>
      <c r="AK122" s="24"/>
      <c r="AL122" s="24"/>
      <c r="AM122" s="24"/>
      <c r="AN122" s="24"/>
      <c r="AO122" s="24"/>
      <c r="AP122" s="24"/>
      <c r="AQ122" s="24"/>
      <c r="AR122" s="24"/>
      <c r="AS122" s="24"/>
      <c r="AT122" s="24"/>
      <c r="AU122" s="24"/>
      <c r="AV122" s="24"/>
      <c r="AW122" s="28">
        <v>0</v>
      </c>
      <c r="AX122" s="26">
        <v>0</v>
      </c>
      <c r="AY122" s="28">
        <v>0</v>
      </c>
      <c r="AZ122" s="28">
        <v>0</v>
      </c>
      <c r="BA122" s="26">
        <v>0</v>
      </c>
      <c r="BB122" s="24"/>
      <c r="BC122" s="26" t="s">
        <v>911</v>
      </c>
      <c r="BD122" s="24"/>
      <c r="BE122" s="24"/>
      <c r="BF122" s="24"/>
      <c r="BG122" s="24"/>
      <c r="BH122" s="24"/>
      <c r="BI122" s="24"/>
      <c r="BJ122" s="24"/>
      <c r="BK122" s="24"/>
      <c r="BL122" s="24"/>
      <c r="BM122" s="24"/>
      <c r="BN122" s="24"/>
      <c r="BO122" s="24"/>
      <c r="BP122" s="24"/>
      <c r="BQ122" s="24"/>
      <c r="BR122" s="26">
        <v>0</v>
      </c>
      <c r="BS122" s="26">
        <v>0</v>
      </c>
      <c r="BT122" s="26">
        <v>0</v>
      </c>
      <c r="BU122" s="26">
        <v>0</v>
      </c>
      <c r="BV122" s="26">
        <v>0</v>
      </c>
      <c r="BW122" s="26">
        <v>0</v>
      </c>
      <c r="BX122" s="26">
        <v>0</v>
      </c>
      <c r="BY122" s="26">
        <v>0</v>
      </c>
      <c r="BZ122" s="24"/>
      <c r="CA122" s="24"/>
      <c r="CB122" s="24"/>
      <c r="CC122" s="24"/>
      <c r="CD122" s="24"/>
      <c r="CE122" s="24"/>
      <c r="CF122" s="24"/>
      <c r="CG122" s="24"/>
      <c r="CH122" s="24"/>
      <c r="CI122" s="24"/>
      <c r="CJ122" s="24"/>
      <c r="CK122" s="24"/>
      <c r="CL122" s="24"/>
      <c r="CM122" s="24"/>
      <c r="CN122" s="24"/>
      <c r="CO122" s="24"/>
      <c r="CP122" s="24"/>
      <c r="CQ122" s="24"/>
      <c r="CR122" s="24"/>
      <c r="CS122" s="24"/>
      <c r="CT122" s="24"/>
      <c r="CU122" s="24"/>
      <c r="CV122" s="24"/>
      <c r="CW122" s="24"/>
      <c r="CX122" s="24"/>
      <c r="CY122" s="24"/>
      <c r="CZ122" s="24"/>
      <c r="DA122" s="24"/>
      <c r="DB122" s="24"/>
      <c r="DC122" s="24"/>
      <c r="DD122" s="24"/>
      <c r="DE122" s="24"/>
      <c r="DF122" s="26" t="s">
        <v>139</v>
      </c>
      <c r="DG122" s="26" t="s">
        <v>139</v>
      </c>
      <c r="DH122" s="26" t="s">
        <v>139</v>
      </c>
      <c r="DI122" s="26" t="s">
        <v>139</v>
      </c>
      <c r="DJ122" s="26" t="s">
        <v>139</v>
      </c>
      <c r="DK122" s="26" t="s">
        <v>139</v>
      </c>
      <c r="DL122" s="26" t="s">
        <v>139</v>
      </c>
      <c r="DM122" s="26" t="s">
        <v>139</v>
      </c>
      <c r="DN122" s="26" t="s">
        <v>139</v>
      </c>
      <c r="DO122" s="26" t="s">
        <v>139</v>
      </c>
    </row>
    <row r="123" spans="1:119" ht="20.100000000000001" customHeight="1" x14ac:dyDescent="0.25">
      <c r="A123" s="29" t="str">
        <f t="shared" si="14"/>
        <v>Anti-Human Trafficking and Child Abuse Center3</v>
      </c>
      <c r="B123" s="29" t="str">
        <f t="shared" si="15"/>
        <v>Anti-Human Trafficking and Child Abuse Center</v>
      </c>
      <c r="C123" s="29">
        <f t="shared" si="16"/>
        <v>3</v>
      </c>
      <c r="D123" s="30" t="str">
        <f t="shared" si="17"/>
        <v>East and Southeast Asia</v>
      </c>
      <c r="E123" s="30" t="str">
        <f t="shared" si="18"/>
        <v>Pattaya, Thailand</v>
      </c>
      <c r="F123" s="31">
        <f t="shared" si="19"/>
        <v>4</v>
      </c>
      <c r="G123" s="31">
        <f t="shared" si="20"/>
        <v>3</v>
      </c>
      <c r="H123" s="31">
        <f t="shared" si="21"/>
        <v>3</v>
      </c>
      <c r="I123" s="31">
        <f t="shared" si="22"/>
        <v>4</v>
      </c>
      <c r="J123" s="31">
        <f t="shared" si="23"/>
        <v>4</v>
      </c>
      <c r="K123" s="31">
        <f t="shared" si="24"/>
        <v>4</v>
      </c>
      <c r="L123" s="31">
        <f t="shared" si="25"/>
        <v>4</v>
      </c>
      <c r="M123" s="31">
        <f t="shared" si="26"/>
        <v>3</v>
      </c>
      <c r="N123" s="31">
        <f t="shared" si="27"/>
        <v>3.6</v>
      </c>
      <c r="O123" s="26" t="s">
        <v>937</v>
      </c>
      <c r="P123" s="26" t="s">
        <v>108</v>
      </c>
      <c r="Q123" s="27">
        <v>43054</v>
      </c>
      <c r="R123" s="26" t="s">
        <v>109</v>
      </c>
      <c r="S123" s="26" t="s">
        <v>110</v>
      </c>
      <c r="T123" s="26" t="s">
        <v>111</v>
      </c>
      <c r="U123" s="26" t="s">
        <v>112</v>
      </c>
      <c r="V123" s="26" t="s">
        <v>469</v>
      </c>
      <c r="W123" s="26" t="s">
        <v>938</v>
      </c>
      <c r="X123" s="26" t="s">
        <v>939</v>
      </c>
      <c r="Y123" s="26" t="s">
        <v>940</v>
      </c>
      <c r="Z123" s="24"/>
      <c r="AA123" s="24"/>
      <c r="AB123" s="26" t="s">
        <v>117</v>
      </c>
      <c r="AC123" s="28">
        <v>9000</v>
      </c>
      <c r="AD123" s="26" t="s">
        <v>941</v>
      </c>
      <c r="AE123" s="26" t="s">
        <v>942</v>
      </c>
      <c r="AF123" s="26" t="s">
        <v>120</v>
      </c>
      <c r="AG123" s="26" t="s">
        <v>278</v>
      </c>
      <c r="AH123" s="26" t="s">
        <v>121</v>
      </c>
      <c r="AI123" s="28">
        <v>9000</v>
      </c>
      <c r="AJ123" s="26" t="s">
        <v>943</v>
      </c>
      <c r="AK123" s="26" t="s">
        <v>944</v>
      </c>
      <c r="AL123" s="26" t="s">
        <v>945</v>
      </c>
      <c r="AM123" s="24"/>
      <c r="AN123" s="24"/>
      <c r="AO123" s="24"/>
      <c r="AP123" s="24"/>
      <c r="AQ123" s="26" t="s">
        <v>946</v>
      </c>
      <c r="AR123" s="24"/>
      <c r="AS123" s="24"/>
      <c r="AT123" s="24"/>
      <c r="AU123" s="24"/>
      <c r="AV123" s="26" t="s">
        <v>947</v>
      </c>
      <c r="AW123" s="28">
        <v>72500</v>
      </c>
      <c r="AX123" s="26">
        <v>152</v>
      </c>
      <c r="AY123" s="28">
        <v>87</v>
      </c>
      <c r="AZ123" s="28">
        <v>85</v>
      </c>
      <c r="BA123" s="26">
        <v>152</v>
      </c>
      <c r="BB123" s="24"/>
      <c r="BC123" s="26" t="s">
        <v>948</v>
      </c>
      <c r="BD123" s="26" t="s">
        <v>125</v>
      </c>
      <c r="BE123" s="24"/>
      <c r="BF123" s="26" t="s">
        <v>949</v>
      </c>
      <c r="BG123" s="26" t="s">
        <v>261</v>
      </c>
      <c r="BH123" s="26" t="s">
        <v>950</v>
      </c>
      <c r="BI123" s="26" t="s">
        <v>938</v>
      </c>
      <c r="BJ123" s="24"/>
      <c r="BK123" s="24"/>
      <c r="BL123" s="24"/>
      <c r="BM123" s="24"/>
      <c r="BN123" s="24"/>
      <c r="BO123" s="24"/>
      <c r="BP123" s="24"/>
      <c r="BQ123" s="24"/>
      <c r="BR123" s="26">
        <v>0</v>
      </c>
      <c r="BS123" s="26">
        <v>0</v>
      </c>
      <c r="BT123" s="26">
        <v>0</v>
      </c>
      <c r="BU123" s="26">
        <v>0</v>
      </c>
      <c r="BV123" s="26">
        <v>0</v>
      </c>
      <c r="BW123" s="26">
        <v>0</v>
      </c>
      <c r="BX123" s="26">
        <v>0</v>
      </c>
      <c r="BY123" s="26">
        <v>0</v>
      </c>
      <c r="BZ123" s="26" t="s">
        <v>134</v>
      </c>
      <c r="CA123" s="26" t="s">
        <v>134</v>
      </c>
      <c r="CB123" s="26" t="s">
        <v>134</v>
      </c>
      <c r="CC123" s="26" t="s">
        <v>134</v>
      </c>
      <c r="CD123" s="26" t="s">
        <v>135</v>
      </c>
      <c r="CE123" s="26" t="s">
        <v>135</v>
      </c>
      <c r="CF123" s="26" t="s">
        <v>136</v>
      </c>
      <c r="CG123" s="26" t="s">
        <v>134</v>
      </c>
      <c r="CH123" s="26" t="s">
        <v>136</v>
      </c>
      <c r="CI123" s="26" t="s">
        <v>136</v>
      </c>
      <c r="CJ123" s="26" t="s">
        <v>136</v>
      </c>
      <c r="CK123" s="26" t="s">
        <v>134</v>
      </c>
      <c r="CL123" s="26" t="s">
        <v>134</v>
      </c>
      <c r="CM123" s="26" t="s">
        <v>136</v>
      </c>
      <c r="CN123" s="26" t="s">
        <v>136</v>
      </c>
      <c r="CO123" s="26" t="s">
        <v>138</v>
      </c>
      <c r="CP123" s="26" t="s">
        <v>134</v>
      </c>
      <c r="CQ123" s="26" t="s">
        <v>136</v>
      </c>
      <c r="CR123" s="26" t="s">
        <v>138</v>
      </c>
      <c r="CS123" s="26" t="s">
        <v>136</v>
      </c>
      <c r="CT123" s="26" t="s">
        <v>134</v>
      </c>
      <c r="CU123" s="26" t="s">
        <v>134</v>
      </c>
      <c r="CV123" s="26" t="s">
        <v>134</v>
      </c>
      <c r="CW123" s="26" t="s">
        <v>134</v>
      </c>
      <c r="CX123" s="26" t="s">
        <v>138</v>
      </c>
      <c r="CY123" s="26" t="s">
        <v>138</v>
      </c>
      <c r="CZ123" s="26" t="s">
        <v>134</v>
      </c>
      <c r="DA123" s="26" t="s">
        <v>134</v>
      </c>
      <c r="DB123" s="26" t="s">
        <v>135</v>
      </c>
      <c r="DC123" s="26" t="s">
        <v>136</v>
      </c>
      <c r="DD123" s="26" t="s">
        <v>136</v>
      </c>
      <c r="DE123" s="26" t="s">
        <v>134</v>
      </c>
      <c r="DF123" s="26" t="s">
        <v>139</v>
      </c>
      <c r="DG123" s="26" t="s">
        <v>139</v>
      </c>
      <c r="DH123" s="26" t="s">
        <v>139</v>
      </c>
      <c r="DI123" s="26" t="s">
        <v>139</v>
      </c>
      <c r="DJ123" s="26" t="s">
        <v>139</v>
      </c>
      <c r="DK123" s="26" t="s">
        <v>139</v>
      </c>
      <c r="DL123" s="26" t="s">
        <v>139</v>
      </c>
      <c r="DM123" s="26" t="s">
        <v>139</v>
      </c>
      <c r="DN123" s="26" t="s">
        <v>139</v>
      </c>
      <c r="DO123" s="26" t="s">
        <v>139</v>
      </c>
    </row>
    <row r="124" spans="1:119" ht="20.100000000000001" customHeight="1" x14ac:dyDescent="0.25">
      <c r="A124" s="29" t="str">
        <f t="shared" si="14"/>
        <v/>
      </c>
      <c r="B124" s="29" t="str">
        <f t="shared" si="15"/>
        <v>Anti-Human Trafficking and Child Abuse Center</v>
      </c>
      <c r="C124" s="29">
        <f t="shared" si="16"/>
        <v>0</v>
      </c>
      <c r="D124" s="30" t="str">
        <f t="shared" si="17"/>
        <v>East and Southeast Asia</v>
      </c>
      <c r="E124" s="30" t="str">
        <f t="shared" si="18"/>
        <v>Pattaya, Thailand</v>
      </c>
      <c r="F124" s="31">
        <f t="shared" si="19"/>
        <v>0</v>
      </c>
      <c r="G124" s="31">
        <f t="shared" si="20"/>
        <v>0</v>
      </c>
      <c r="H124" s="31">
        <f t="shared" si="21"/>
        <v>0</v>
      </c>
      <c r="I124" s="31">
        <f t="shared" si="22"/>
        <v>0</v>
      </c>
      <c r="J124" s="31">
        <f t="shared" si="23"/>
        <v>0</v>
      </c>
      <c r="K124" s="31">
        <f t="shared" si="24"/>
        <v>0</v>
      </c>
      <c r="L124" s="31">
        <f t="shared" si="25"/>
        <v>0</v>
      </c>
      <c r="M124" s="31">
        <f t="shared" si="26"/>
        <v>0</v>
      </c>
      <c r="N124" s="31">
        <f t="shared" si="27"/>
        <v>0</v>
      </c>
      <c r="O124" s="26" t="s">
        <v>15781</v>
      </c>
      <c r="P124" s="26" t="s">
        <v>108</v>
      </c>
      <c r="Q124" s="27">
        <v>42898</v>
      </c>
      <c r="R124" s="24"/>
      <c r="S124" s="24"/>
      <c r="T124" s="26" t="s">
        <v>142</v>
      </c>
      <c r="U124" s="24"/>
      <c r="V124" s="26" t="s">
        <v>469</v>
      </c>
      <c r="W124" s="26" t="s">
        <v>938</v>
      </c>
      <c r="X124" s="26" t="s">
        <v>939</v>
      </c>
      <c r="Y124" s="26" t="s">
        <v>940</v>
      </c>
      <c r="Z124" s="24"/>
      <c r="AA124" s="24"/>
      <c r="AB124" s="26" t="s">
        <v>15736</v>
      </c>
      <c r="AC124" s="28">
        <v>3031</v>
      </c>
      <c r="AD124" s="26" t="s">
        <v>941</v>
      </c>
      <c r="AE124" s="26" t="s">
        <v>942</v>
      </c>
      <c r="AF124" s="26" t="s">
        <v>120</v>
      </c>
      <c r="AG124" s="26" t="s">
        <v>278</v>
      </c>
      <c r="AH124" s="24"/>
      <c r="AI124" s="28">
        <v>3031</v>
      </c>
      <c r="AJ124" s="24"/>
      <c r="AK124" s="24"/>
      <c r="AL124" s="24"/>
      <c r="AM124" s="24"/>
      <c r="AN124" s="24"/>
      <c r="AO124" s="24"/>
      <c r="AP124" s="24"/>
      <c r="AQ124" s="24"/>
      <c r="AR124" s="24"/>
      <c r="AS124" s="24"/>
      <c r="AT124" s="24"/>
      <c r="AU124" s="24"/>
      <c r="AV124" s="24"/>
      <c r="AW124" s="28">
        <v>0</v>
      </c>
      <c r="AX124" s="26">
        <v>0</v>
      </c>
      <c r="AY124" s="28">
        <v>0</v>
      </c>
      <c r="AZ124" s="28">
        <v>0</v>
      </c>
      <c r="BA124" s="26">
        <v>0</v>
      </c>
      <c r="BB124" s="24"/>
      <c r="BC124" s="26" t="s">
        <v>948</v>
      </c>
      <c r="BD124" s="24"/>
      <c r="BE124" s="24"/>
      <c r="BF124" s="24"/>
      <c r="BG124" s="24"/>
      <c r="BH124" s="24"/>
      <c r="BI124" s="24"/>
      <c r="BJ124" s="24"/>
      <c r="BK124" s="24"/>
      <c r="BL124" s="24"/>
      <c r="BM124" s="24"/>
      <c r="BN124" s="24"/>
      <c r="BO124" s="24"/>
      <c r="BP124" s="24"/>
      <c r="BQ124" s="24"/>
      <c r="BR124" s="26">
        <v>0</v>
      </c>
      <c r="BS124" s="26">
        <v>0</v>
      </c>
      <c r="BT124" s="26">
        <v>0</v>
      </c>
      <c r="BU124" s="26">
        <v>0</v>
      </c>
      <c r="BV124" s="26">
        <v>0</v>
      </c>
      <c r="BW124" s="26">
        <v>0</v>
      </c>
      <c r="BX124" s="26">
        <v>0</v>
      </c>
      <c r="BY124" s="26">
        <v>0</v>
      </c>
      <c r="BZ124" s="24"/>
      <c r="CA124" s="24"/>
      <c r="CB124" s="24"/>
      <c r="CC124" s="24"/>
      <c r="CD124" s="24"/>
      <c r="CE124" s="24"/>
      <c r="CF124" s="24"/>
      <c r="CG124" s="24"/>
      <c r="CH124" s="24"/>
      <c r="CI124" s="24"/>
      <c r="CJ124" s="24"/>
      <c r="CK124" s="24"/>
      <c r="CL124" s="24"/>
      <c r="CM124" s="24"/>
      <c r="CN124" s="24"/>
      <c r="CO124" s="24"/>
      <c r="CP124" s="24"/>
      <c r="CQ124" s="24"/>
      <c r="CR124" s="24"/>
      <c r="CS124" s="24"/>
      <c r="CT124" s="24"/>
      <c r="CU124" s="24"/>
      <c r="CV124" s="24"/>
      <c r="CW124" s="24"/>
      <c r="CX124" s="24"/>
      <c r="CY124" s="24"/>
      <c r="CZ124" s="24"/>
      <c r="DA124" s="24"/>
      <c r="DB124" s="24"/>
      <c r="DC124" s="24"/>
      <c r="DD124" s="24"/>
      <c r="DE124" s="24"/>
      <c r="DF124" s="26" t="s">
        <v>139</v>
      </c>
      <c r="DG124" s="26" t="s">
        <v>139</v>
      </c>
      <c r="DH124" s="26" t="s">
        <v>139</v>
      </c>
      <c r="DI124" s="26" t="s">
        <v>139</v>
      </c>
      <c r="DJ124" s="26" t="s">
        <v>139</v>
      </c>
      <c r="DK124" s="26" t="s">
        <v>139</v>
      </c>
      <c r="DL124" s="26" t="s">
        <v>139</v>
      </c>
      <c r="DM124" s="26" t="s">
        <v>139</v>
      </c>
      <c r="DN124" s="26" t="s">
        <v>139</v>
      </c>
      <c r="DO124" s="26" t="s">
        <v>139</v>
      </c>
    </row>
    <row r="125" spans="1:119" ht="20.100000000000001" customHeight="1" x14ac:dyDescent="0.25">
      <c r="A125" s="29" t="str">
        <f t="shared" si="14"/>
        <v>Anti-Human Trafficking and Child Abuse Center2</v>
      </c>
      <c r="B125" s="29" t="str">
        <f t="shared" si="15"/>
        <v>Anti-Human Trafficking and Child Abuse Center</v>
      </c>
      <c r="C125" s="29">
        <f t="shared" si="16"/>
        <v>2</v>
      </c>
      <c r="D125" s="30" t="str">
        <f t="shared" si="17"/>
        <v>East and Southeast Asia</v>
      </c>
      <c r="E125" s="30" t="str">
        <f t="shared" si="18"/>
        <v>Pattaya, Thailand</v>
      </c>
      <c r="F125" s="31">
        <f t="shared" si="19"/>
        <v>3</v>
      </c>
      <c r="G125" s="31">
        <f t="shared" si="20"/>
        <v>3</v>
      </c>
      <c r="H125" s="31">
        <f t="shared" si="21"/>
        <v>3</v>
      </c>
      <c r="I125" s="31">
        <f t="shared" si="22"/>
        <v>3</v>
      </c>
      <c r="J125" s="31">
        <f t="shared" si="23"/>
        <v>3</v>
      </c>
      <c r="K125" s="31">
        <f t="shared" si="24"/>
        <v>3</v>
      </c>
      <c r="L125" s="31">
        <f t="shared" si="25"/>
        <v>3</v>
      </c>
      <c r="M125" s="31">
        <f t="shared" si="26"/>
        <v>3</v>
      </c>
      <c r="N125" s="31">
        <f t="shared" si="27"/>
        <v>3</v>
      </c>
      <c r="O125" s="26" t="s">
        <v>951</v>
      </c>
      <c r="P125" s="26" t="s">
        <v>108</v>
      </c>
      <c r="Q125" s="27">
        <v>42640</v>
      </c>
      <c r="R125" s="26" t="s">
        <v>109</v>
      </c>
      <c r="S125" s="26" t="s">
        <v>141</v>
      </c>
      <c r="T125" s="26" t="s">
        <v>142</v>
      </c>
      <c r="U125" s="26" t="s">
        <v>112</v>
      </c>
      <c r="V125" s="26" t="s">
        <v>469</v>
      </c>
      <c r="W125" s="26" t="s">
        <v>938</v>
      </c>
      <c r="X125" s="26" t="s">
        <v>939</v>
      </c>
      <c r="Y125" s="26" t="s">
        <v>940</v>
      </c>
      <c r="Z125" s="24"/>
      <c r="AA125" s="24"/>
      <c r="AB125" s="26" t="s">
        <v>117</v>
      </c>
      <c r="AC125" s="28">
        <v>8000</v>
      </c>
      <c r="AD125" s="26" t="s">
        <v>941</v>
      </c>
      <c r="AE125" s="26" t="s">
        <v>942</v>
      </c>
      <c r="AF125" s="26" t="s">
        <v>120</v>
      </c>
      <c r="AG125" s="26" t="s">
        <v>278</v>
      </c>
      <c r="AH125" s="26" t="s">
        <v>143</v>
      </c>
      <c r="AI125" s="28">
        <v>8000</v>
      </c>
      <c r="AJ125" s="26" t="s">
        <v>952</v>
      </c>
      <c r="AK125" s="26" t="s">
        <v>944</v>
      </c>
      <c r="AL125" s="26" t="s">
        <v>953</v>
      </c>
      <c r="AM125" s="24"/>
      <c r="AN125" s="24"/>
      <c r="AO125" s="24"/>
      <c r="AP125" s="24"/>
      <c r="AQ125" s="24"/>
      <c r="AR125" s="24"/>
      <c r="AS125" s="24"/>
      <c r="AT125" s="24"/>
      <c r="AU125" s="24"/>
      <c r="AV125" s="26" t="s">
        <v>954</v>
      </c>
      <c r="AW125" s="28">
        <v>62100</v>
      </c>
      <c r="AX125" s="26">
        <v>137</v>
      </c>
      <c r="AY125" s="28">
        <v>85</v>
      </c>
      <c r="AZ125" s="28">
        <v>80</v>
      </c>
      <c r="BA125" s="24"/>
      <c r="BB125" s="26" t="s">
        <v>148</v>
      </c>
      <c r="BC125" s="26" t="s">
        <v>948</v>
      </c>
      <c r="BD125" s="26" t="s">
        <v>125</v>
      </c>
      <c r="BE125" s="24"/>
      <c r="BF125" s="24"/>
      <c r="BG125" s="24"/>
      <c r="BH125" s="24"/>
      <c r="BI125" s="24"/>
      <c r="BJ125" s="24"/>
      <c r="BK125" s="24"/>
      <c r="BL125" s="24"/>
      <c r="BM125" s="24"/>
      <c r="BN125" s="24"/>
      <c r="BO125" s="24"/>
      <c r="BP125" s="24"/>
      <c r="BQ125" s="24"/>
      <c r="BR125" s="26">
        <v>3</v>
      </c>
      <c r="BS125" s="26">
        <v>3</v>
      </c>
      <c r="BT125" s="26">
        <v>3</v>
      </c>
      <c r="BU125" s="26">
        <v>3</v>
      </c>
      <c r="BV125" s="26">
        <v>3</v>
      </c>
      <c r="BW125" s="26">
        <v>3</v>
      </c>
      <c r="BX125" s="26">
        <v>3</v>
      </c>
      <c r="BY125" s="26">
        <v>3</v>
      </c>
      <c r="BZ125" s="24"/>
      <c r="CA125" s="24"/>
      <c r="CB125" s="24"/>
      <c r="CC125" s="24"/>
      <c r="CD125" s="24"/>
      <c r="CE125" s="24"/>
      <c r="CF125" s="24"/>
      <c r="CG125" s="24"/>
      <c r="CH125" s="24"/>
      <c r="CI125" s="24"/>
      <c r="CJ125" s="24"/>
      <c r="CK125" s="24"/>
      <c r="CL125" s="24"/>
      <c r="CM125" s="24"/>
      <c r="CN125" s="24"/>
      <c r="CO125" s="24"/>
      <c r="CP125" s="24"/>
      <c r="CQ125" s="24"/>
      <c r="CR125" s="24"/>
      <c r="CS125" s="24"/>
      <c r="CT125" s="24"/>
      <c r="CU125" s="24"/>
      <c r="CV125" s="24"/>
      <c r="CW125" s="24"/>
      <c r="CX125" s="24"/>
      <c r="CY125" s="24"/>
      <c r="CZ125" s="24"/>
      <c r="DA125" s="24"/>
      <c r="DB125" s="24"/>
      <c r="DC125" s="24"/>
      <c r="DD125" s="24"/>
      <c r="DE125" s="24"/>
      <c r="DF125" s="26" t="s">
        <v>139</v>
      </c>
      <c r="DG125" s="26" t="s">
        <v>139</v>
      </c>
      <c r="DH125" s="26" t="s">
        <v>139</v>
      </c>
      <c r="DI125" s="26" t="s">
        <v>139</v>
      </c>
      <c r="DJ125" s="26" t="s">
        <v>139</v>
      </c>
      <c r="DK125" s="26" t="s">
        <v>139</v>
      </c>
      <c r="DL125" s="26" t="s">
        <v>139</v>
      </c>
      <c r="DM125" s="26" t="s">
        <v>139</v>
      </c>
      <c r="DN125" s="26" t="s">
        <v>139</v>
      </c>
      <c r="DO125" s="26" t="s">
        <v>139</v>
      </c>
    </row>
    <row r="126" spans="1:119" ht="20.100000000000001" customHeight="1" x14ac:dyDescent="0.25">
      <c r="A126" s="29" t="str">
        <f t="shared" si="14"/>
        <v>Anti-Human Trafficking and Child Abuse Center1</v>
      </c>
      <c r="B126" s="29" t="str">
        <f t="shared" si="15"/>
        <v>Anti-Human Trafficking and Child Abuse Center</v>
      </c>
      <c r="C126" s="29">
        <f t="shared" si="16"/>
        <v>1</v>
      </c>
      <c r="D126" s="30" t="str">
        <f t="shared" si="17"/>
        <v>East and Southeast Asia</v>
      </c>
      <c r="E126" s="30" t="str">
        <f t="shared" si="18"/>
        <v>Pattaya, Thailand</v>
      </c>
      <c r="F126" s="31">
        <f t="shared" si="19"/>
        <v>3</v>
      </c>
      <c r="G126" s="31">
        <f t="shared" si="20"/>
        <v>1</v>
      </c>
      <c r="H126" s="31">
        <f t="shared" si="21"/>
        <v>2</v>
      </c>
      <c r="I126" s="31">
        <f t="shared" si="22"/>
        <v>3</v>
      </c>
      <c r="J126" s="31">
        <f t="shared" si="23"/>
        <v>1</v>
      </c>
      <c r="K126" s="31">
        <f t="shared" si="24"/>
        <v>2</v>
      </c>
      <c r="L126" s="31">
        <f t="shared" si="25"/>
        <v>3</v>
      </c>
      <c r="M126" s="31">
        <f t="shared" si="26"/>
        <v>1</v>
      </c>
      <c r="N126" s="31">
        <f t="shared" si="27"/>
        <v>2</v>
      </c>
      <c r="O126" s="26" t="s">
        <v>955</v>
      </c>
      <c r="P126" s="26" t="s">
        <v>108</v>
      </c>
      <c r="Q126" s="27">
        <v>42305</v>
      </c>
      <c r="R126" s="26" t="s">
        <v>155</v>
      </c>
      <c r="S126" s="26" t="s">
        <v>156</v>
      </c>
      <c r="T126" s="26" t="s">
        <v>157</v>
      </c>
      <c r="U126" s="26" t="s">
        <v>112</v>
      </c>
      <c r="V126" s="26" t="s">
        <v>469</v>
      </c>
      <c r="W126" s="26" t="s">
        <v>938</v>
      </c>
      <c r="X126" s="26" t="s">
        <v>939</v>
      </c>
      <c r="Y126" s="26" t="s">
        <v>940</v>
      </c>
      <c r="Z126" s="24"/>
      <c r="AA126" s="24"/>
      <c r="AB126" s="26" t="s">
        <v>117</v>
      </c>
      <c r="AC126" s="28">
        <v>7000</v>
      </c>
      <c r="AD126" s="26" t="s">
        <v>941</v>
      </c>
      <c r="AE126" s="26" t="s">
        <v>942</v>
      </c>
      <c r="AF126" s="26" t="s">
        <v>120</v>
      </c>
      <c r="AG126" s="26" t="s">
        <v>278</v>
      </c>
      <c r="AH126" s="26" t="s">
        <v>158</v>
      </c>
      <c r="AI126" s="28">
        <v>7000</v>
      </c>
      <c r="AJ126" s="26" t="s">
        <v>956</v>
      </c>
      <c r="AK126" s="26" t="s">
        <v>944</v>
      </c>
      <c r="AL126" s="26" t="s">
        <v>953</v>
      </c>
      <c r="AM126" s="26" t="s">
        <v>957</v>
      </c>
      <c r="AN126" s="26" t="s">
        <v>958</v>
      </c>
      <c r="AO126" s="26" t="s">
        <v>959</v>
      </c>
      <c r="AP126" s="26" t="s">
        <v>960</v>
      </c>
      <c r="AQ126" s="24"/>
      <c r="AR126" s="24"/>
      <c r="AS126" s="24"/>
      <c r="AT126" s="24"/>
      <c r="AU126" s="24"/>
      <c r="AV126" s="24"/>
      <c r="AW126" s="28">
        <v>40000</v>
      </c>
      <c r="AX126" s="26">
        <v>154</v>
      </c>
      <c r="AY126" s="24"/>
      <c r="AZ126" s="24"/>
      <c r="BA126" s="24"/>
      <c r="BB126" s="24"/>
      <c r="BC126" s="26" t="s">
        <v>948</v>
      </c>
      <c r="BD126" s="24"/>
      <c r="BE126" s="24"/>
      <c r="BF126" s="26" t="s">
        <v>961</v>
      </c>
      <c r="BG126" s="26" t="s">
        <v>938</v>
      </c>
      <c r="BH126" s="24"/>
      <c r="BI126" s="24"/>
      <c r="BJ126" s="24"/>
      <c r="BK126" s="24"/>
      <c r="BL126" s="24"/>
      <c r="BM126" s="24"/>
      <c r="BN126" s="24"/>
      <c r="BO126" s="24"/>
      <c r="BP126" s="24"/>
      <c r="BQ126" s="24"/>
      <c r="BR126" s="26">
        <v>3</v>
      </c>
      <c r="BS126" s="26">
        <v>1</v>
      </c>
      <c r="BT126" s="26">
        <v>2</v>
      </c>
      <c r="BU126" s="26">
        <v>3</v>
      </c>
      <c r="BV126" s="26">
        <v>1</v>
      </c>
      <c r="BW126" s="26">
        <v>2</v>
      </c>
      <c r="BX126" s="26">
        <v>3</v>
      </c>
      <c r="BY126" s="26">
        <v>1</v>
      </c>
      <c r="BZ126" s="24"/>
      <c r="CA126" s="24"/>
      <c r="CB126" s="24"/>
      <c r="CC126" s="24"/>
      <c r="CD126" s="24"/>
      <c r="CE126" s="24"/>
      <c r="CF126" s="24"/>
      <c r="CG126" s="24"/>
      <c r="CH126" s="24"/>
      <c r="CI126" s="24"/>
      <c r="CJ126" s="24"/>
      <c r="CK126" s="24"/>
      <c r="CL126" s="24"/>
      <c r="CM126" s="24"/>
      <c r="CN126" s="24"/>
      <c r="CO126" s="24"/>
      <c r="CP126" s="24"/>
      <c r="CQ126" s="24"/>
      <c r="CR126" s="24"/>
      <c r="CS126" s="24"/>
      <c r="CT126" s="24"/>
      <c r="CU126" s="24"/>
      <c r="CV126" s="24"/>
      <c r="CW126" s="24"/>
      <c r="CX126" s="24"/>
      <c r="CY126" s="24"/>
      <c r="CZ126" s="24"/>
      <c r="DA126" s="24"/>
      <c r="DB126" s="24"/>
      <c r="DC126" s="24"/>
      <c r="DD126" s="24"/>
      <c r="DE126" s="24"/>
      <c r="DF126" s="26" t="s">
        <v>139</v>
      </c>
      <c r="DG126" s="26" t="s">
        <v>120</v>
      </c>
      <c r="DH126" s="26" t="s">
        <v>139</v>
      </c>
      <c r="DI126" s="26" t="s">
        <v>139</v>
      </c>
      <c r="DJ126" s="26" t="s">
        <v>139</v>
      </c>
      <c r="DK126" s="26" t="s">
        <v>139</v>
      </c>
      <c r="DL126" s="26" t="s">
        <v>139</v>
      </c>
      <c r="DM126" s="26" t="s">
        <v>139</v>
      </c>
      <c r="DN126" s="26" t="s">
        <v>139</v>
      </c>
      <c r="DO126" s="26" t="s">
        <v>139</v>
      </c>
    </row>
    <row r="127" spans="1:119" ht="20.100000000000001" customHeight="1" x14ac:dyDescent="0.25">
      <c r="A127" s="29" t="str">
        <f t="shared" si="14"/>
        <v/>
      </c>
      <c r="B127" s="29" t="str">
        <f t="shared" si="15"/>
        <v>Arpan (Dedication)</v>
      </c>
      <c r="C127" s="29">
        <f t="shared" si="16"/>
        <v>0</v>
      </c>
      <c r="D127" s="30" t="str">
        <f t="shared" si="17"/>
        <v>South Asia</v>
      </c>
      <c r="E127" s="30" t="str">
        <f t="shared" si="18"/>
        <v>Mumbai, India</v>
      </c>
      <c r="F127" s="31">
        <f t="shared" si="19"/>
        <v>0</v>
      </c>
      <c r="G127" s="31">
        <f t="shared" si="20"/>
        <v>0</v>
      </c>
      <c r="H127" s="31">
        <f t="shared" si="21"/>
        <v>0</v>
      </c>
      <c r="I127" s="31">
        <f t="shared" si="22"/>
        <v>0</v>
      </c>
      <c r="J127" s="31">
        <f t="shared" si="23"/>
        <v>0</v>
      </c>
      <c r="K127" s="31">
        <f t="shared" si="24"/>
        <v>0</v>
      </c>
      <c r="L127" s="31">
        <f t="shared" si="25"/>
        <v>0</v>
      </c>
      <c r="M127" s="31">
        <f t="shared" si="26"/>
        <v>0</v>
      </c>
      <c r="N127" s="31">
        <f t="shared" si="27"/>
        <v>0</v>
      </c>
      <c r="O127" s="26" t="s">
        <v>982</v>
      </c>
      <c r="P127" s="26" t="s">
        <v>108</v>
      </c>
      <c r="Q127" s="27">
        <v>43025</v>
      </c>
      <c r="R127" s="24"/>
      <c r="S127" s="24"/>
      <c r="T127" s="26" t="s">
        <v>111</v>
      </c>
      <c r="U127" s="24"/>
      <c r="V127" s="26" t="s">
        <v>225</v>
      </c>
      <c r="W127" s="26" t="s">
        <v>226</v>
      </c>
      <c r="X127" s="26" t="s">
        <v>963</v>
      </c>
      <c r="Y127" s="26" t="s">
        <v>964</v>
      </c>
      <c r="Z127" s="26" t="s">
        <v>965</v>
      </c>
      <c r="AA127" s="24"/>
      <c r="AB127" s="26" t="s">
        <v>983</v>
      </c>
      <c r="AC127" s="28">
        <v>25000</v>
      </c>
      <c r="AD127" s="26" t="s">
        <v>966</v>
      </c>
      <c r="AE127" s="26" t="s">
        <v>249</v>
      </c>
      <c r="AF127" s="26" t="s">
        <v>120</v>
      </c>
      <c r="AG127" s="26" t="s">
        <v>333</v>
      </c>
      <c r="AH127" s="24"/>
      <c r="AI127" s="28">
        <v>25000</v>
      </c>
      <c r="AJ127" s="24"/>
      <c r="AK127" s="24"/>
      <c r="AL127" s="24"/>
      <c r="AM127" s="24"/>
      <c r="AN127" s="24"/>
      <c r="AO127" s="24"/>
      <c r="AP127" s="24"/>
      <c r="AQ127" s="24"/>
      <c r="AR127" s="24"/>
      <c r="AS127" s="24"/>
      <c r="AT127" s="24"/>
      <c r="AU127" s="24"/>
      <c r="AV127" s="24"/>
      <c r="AW127" s="28">
        <v>0</v>
      </c>
      <c r="AX127" s="26">
        <v>0</v>
      </c>
      <c r="AY127" s="28">
        <v>0</v>
      </c>
      <c r="AZ127" s="28">
        <v>0</v>
      </c>
      <c r="BA127" s="26">
        <v>0</v>
      </c>
      <c r="BB127" s="24"/>
      <c r="BC127" s="26" t="s">
        <v>974</v>
      </c>
      <c r="BD127" s="24"/>
      <c r="BE127" s="24"/>
      <c r="BF127" s="24"/>
      <c r="BG127" s="24"/>
      <c r="BH127" s="24"/>
      <c r="BI127" s="24"/>
      <c r="BJ127" s="24"/>
      <c r="BK127" s="24"/>
      <c r="BL127" s="24"/>
      <c r="BM127" s="24"/>
      <c r="BN127" s="24"/>
      <c r="BO127" s="24"/>
      <c r="BP127" s="24"/>
      <c r="BQ127" s="24"/>
      <c r="BR127" s="26">
        <v>0</v>
      </c>
      <c r="BS127" s="26">
        <v>0</v>
      </c>
      <c r="BT127" s="26">
        <v>0</v>
      </c>
      <c r="BU127" s="26">
        <v>0</v>
      </c>
      <c r="BV127" s="26">
        <v>0</v>
      </c>
      <c r="BW127" s="26">
        <v>0</v>
      </c>
      <c r="BX127" s="26">
        <v>0</v>
      </c>
      <c r="BY127" s="26">
        <v>0</v>
      </c>
      <c r="BZ127" s="24"/>
      <c r="CA127" s="24"/>
      <c r="CB127" s="24"/>
      <c r="CC127" s="24"/>
      <c r="CD127" s="24"/>
      <c r="CE127" s="24"/>
      <c r="CF127" s="24"/>
      <c r="CG127" s="24"/>
      <c r="CH127" s="24"/>
      <c r="CI127" s="24"/>
      <c r="CJ127" s="24"/>
      <c r="CK127" s="24"/>
      <c r="CL127" s="24"/>
      <c r="CM127" s="24"/>
      <c r="CN127" s="24"/>
      <c r="CO127" s="24"/>
      <c r="CP127" s="24"/>
      <c r="CQ127" s="24"/>
      <c r="CR127" s="24"/>
      <c r="CS127" s="24"/>
      <c r="CT127" s="24"/>
      <c r="CU127" s="24"/>
      <c r="CV127" s="24"/>
      <c r="CW127" s="24"/>
      <c r="CX127" s="24"/>
      <c r="CY127" s="24"/>
      <c r="CZ127" s="24"/>
      <c r="DA127" s="24"/>
      <c r="DB127" s="24"/>
      <c r="DC127" s="24"/>
      <c r="DD127" s="24"/>
      <c r="DE127" s="24"/>
      <c r="DF127" s="26" t="s">
        <v>139</v>
      </c>
      <c r="DG127" s="26" t="s">
        <v>139</v>
      </c>
      <c r="DH127" s="26" t="s">
        <v>139</v>
      </c>
      <c r="DI127" s="26" t="s">
        <v>139</v>
      </c>
      <c r="DJ127" s="26" t="s">
        <v>139</v>
      </c>
      <c r="DK127" s="26" t="s">
        <v>139</v>
      </c>
      <c r="DL127" s="26" t="s">
        <v>139</v>
      </c>
      <c r="DM127" s="26" t="s">
        <v>139</v>
      </c>
      <c r="DN127" s="26" t="s">
        <v>139</v>
      </c>
      <c r="DO127" s="26" t="s">
        <v>139</v>
      </c>
    </row>
    <row r="128" spans="1:119" ht="20.100000000000001" customHeight="1" x14ac:dyDescent="0.25">
      <c r="A128" s="29" t="str">
        <f t="shared" si="14"/>
        <v>Arpan (Dedication)7</v>
      </c>
      <c r="B128" s="29" t="str">
        <f t="shared" si="15"/>
        <v>Arpan (Dedication)</v>
      </c>
      <c r="C128" s="29">
        <f t="shared" si="16"/>
        <v>7</v>
      </c>
      <c r="D128" s="30" t="str">
        <f t="shared" si="17"/>
        <v>South Asia</v>
      </c>
      <c r="E128" s="30" t="str">
        <f t="shared" si="18"/>
        <v>Mumbai, India</v>
      </c>
      <c r="F128" s="31">
        <f t="shared" si="19"/>
        <v>5</v>
      </c>
      <c r="G128" s="31">
        <f t="shared" si="20"/>
        <v>3</v>
      </c>
      <c r="H128" s="31">
        <f t="shared" si="21"/>
        <v>3</v>
      </c>
      <c r="I128" s="31">
        <f t="shared" si="22"/>
        <v>4</v>
      </c>
      <c r="J128" s="31">
        <f t="shared" si="23"/>
        <v>5</v>
      </c>
      <c r="K128" s="31">
        <f t="shared" si="24"/>
        <v>5</v>
      </c>
      <c r="L128" s="31">
        <f t="shared" si="25"/>
        <v>4</v>
      </c>
      <c r="M128" s="31">
        <f t="shared" si="26"/>
        <v>5</v>
      </c>
      <c r="N128" s="31">
        <f t="shared" si="27"/>
        <v>4.3</v>
      </c>
      <c r="O128" s="26" t="s">
        <v>962</v>
      </c>
      <c r="P128" s="26" t="s">
        <v>108</v>
      </c>
      <c r="Q128" s="27">
        <v>43054</v>
      </c>
      <c r="R128" s="26" t="s">
        <v>305</v>
      </c>
      <c r="S128" s="26" t="s">
        <v>110</v>
      </c>
      <c r="T128" s="26" t="s">
        <v>111</v>
      </c>
      <c r="U128" s="26" t="s">
        <v>168</v>
      </c>
      <c r="V128" s="26" t="s">
        <v>225</v>
      </c>
      <c r="W128" s="26" t="s">
        <v>226</v>
      </c>
      <c r="X128" s="26" t="s">
        <v>963</v>
      </c>
      <c r="Y128" s="26" t="s">
        <v>964</v>
      </c>
      <c r="Z128" s="26" t="s">
        <v>965</v>
      </c>
      <c r="AA128" s="24"/>
      <c r="AB128" s="26" t="s">
        <v>117</v>
      </c>
      <c r="AC128" s="28">
        <v>21000</v>
      </c>
      <c r="AD128" s="26" t="s">
        <v>966</v>
      </c>
      <c r="AE128" s="26" t="s">
        <v>249</v>
      </c>
      <c r="AF128" s="26" t="s">
        <v>120</v>
      </c>
      <c r="AG128" s="26" t="s">
        <v>333</v>
      </c>
      <c r="AH128" s="26" t="s">
        <v>235</v>
      </c>
      <c r="AI128" s="28">
        <v>21000</v>
      </c>
      <c r="AJ128" s="26" t="s">
        <v>967</v>
      </c>
      <c r="AK128" s="26" t="s">
        <v>968</v>
      </c>
      <c r="AL128" s="26" t="s">
        <v>969</v>
      </c>
      <c r="AM128" s="24"/>
      <c r="AN128" s="24"/>
      <c r="AO128" s="24"/>
      <c r="AP128" s="24"/>
      <c r="AQ128" s="24"/>
      <c r="AR128" s="26" t="s">
        <v>970</v>
      </c>
      <c r="AS128" s="26" t="s">
        <v>971</v>
      </c>
      <c r="AT128" s="24"/>
      <c r="AU128" s="26" t="s">
        <v>972</v>
      </c>
      <c r="AV128" s="26" t="s">
        <v>973</v>
      </c>
      <c r="AW128" s="28">
        <v>643750</v>
      </c>
      <c r="AX128" s="26">
        <v>22378</v>
      </c>
      <c r="AY128" s="28">
        <v>10</v>
      </c>
      <c r="AZ128" s="28">
        <v>1833</v>
      </c>
      <c r="BA128" s="26">
        <v>22378</v>
      </c>
      <c r="BB128" s="24"/>
      <c r="BC128" s="26" t="s">
        <v>974</v>
      </c>
      <c r="BD128" s="26" t="s">
        <v>125</v>
      </c>
      <c r="BE128" s="24"/>
      <c r="BF128" s="26" t="s">
        <v>975</v>
      </c>
      <c r="BG128" s="26" t="s">
        <v>226</v>
      </c>
      <c r="BH128" s="26" t="s">
        <v>976</v>
      </c>
      <c r="BI128" s="26" t="s">
        <v>589</v>
      </c>
      <c r="BJ128" s="26" t="s">
        <v>977</v>
      </c>
      <c r="BK128" s="26" t="s">
        <v>226</v>
      </c>
      <c r="BL128" s="26" t="s">
        <v>978</v>
      </c>
      <c r="BM128" s="26" t="s">
        <v>226</v>
      </c>
      <c r="BN128" s="26" t="s">
        <v>979</v>
      </c>
      <c r="BO128" s="26" t="s">
        <v>302</v>
      </c>
      <c r="BP128" s="24"/>
      <c r="BQ128" s="24"/>
      <c r="BR128" s="26">
        <v>0</v>
      </c>
      <c r="BS128" s="26">
        <v>0</v>
      </c>
      <c r="BT128" s="26">
        <v>0</v>
      </c>
      <c r="BU128" s="26">
        <v>0</v>
      </c>
      <c r="BV128" s="26">
        <v>0</v>
      </c>
      <c r="BW128" s="26">
        <v>0</v>
      </c>
      <c r="BX128" s="26">
        <v>0</v>
      </c>
      <c r="BY128" s="26">
        <v>0</v>
      </c>
      <c r="BZ128" s="26" t="s">
        <v>138</v>
      </c>
      <c r="CA128" s="26" t="s">
        <v>138</v>
      </c>
      <c r="CB128" s="26" t="s">
        <v>138</v>
      </c>
      <c r="CC128" s="26" t="s">
        <v>138</v>
      </c>
      <c r="CD128" s="26" t="s">
        <v>138</v>
      </c>
      <c r="CE128" s="26" t="s">
        <v>136</v>
      </c>
      <c r="CF128" s="26" t="s">
        <v>135</v>
      </c>
      <c r="CG128" s="26" t="s">
        <v>134</v>
      </c>
      <c r="CH128" s="26" t="s">
        <v>134</v>
      </c>
      <c r="CI128" s="26" t="s">
        <v>138</v>
      </c>
      <c r="CJ128" s="26" t="s">
        <v>135</v>
      </c>
      <c r="CK128" s="26" t="s">
        <v>135</v>
      </c>
      <c r="CL128" s="26" t="s">
        <v>134</v>
      </c>
      <c r="CM128" s="26" t="s">
        <v>134</v>
      </c>
      <c r="CN128" s="26" t="s">
        <v>138</v>
      </c>
      <c r="CO128" s="26" t="s">
        <v>138</v>
      </c>
      <c r="CP128" s="26" t="s">
        <v>134</v>
      </c>
      <c r="CQ128" s="26" t="s">
        <v>138</v>
      </c>
      <c r="CR128" s="26" t="s">
        <v>138</v>
      </c>
      <c r="CS128" s="26" t="s">
        <v>138</v>
      </c>
      <c r="CT128" s="26" t="s">
        <v>134</v>
      </c>
      <c r="CU128" s="26" t="s">
        <v>138</v>
      </c>
      <c r="CV128" s="26" t="s">
        <v>138</v>
      </c>
      <c r="CW128" s="26" t="s">
        <v>138</v>
      </c>
      <c r="CX128" s="26" t="s">
        <v>134</v>
      </c>
      <c r="CY128" s="26" t="s">
        <v>134</v>
      </c>
      <c r="CZ128" s="26" t="s">
        <v>138</v>
      </c>
      <c r="DA128" s="26" t="s">
        <v>134</v>
      </c>
      <c r="DB128" s="26" t="s">
        <v>138</v>
      </c>
      <c r="DC128" s="26" t="s">
        <v>138</v>
      </c>
      <c r="DD128" s="26" t="s">
        <v>138</v>
      </c>
      <c r="DE128" s="26" t="s">
        <v>138</v>
      </c>
      <c r="DF128" s="26" t="s">
        <v>139</v>
      </c>
      <c r="DG128" s="26" t="s">
        <v>120</v>
      </c>
      <c r="DH128" s="26" t="s">
        <v>120</v>
      </c>
      <c r="DI128" s="26" t="s">
        <v>139</v>
      </c>
      <c r="DJ128" s="26" t="s">
        <v>139</v>
      </c>
      <c r="DK128" s="26" t="s">
        <v>139</v>
      </c>
      <c r="DL128" s="26" t="s">
        <v>120</v>
      </c>
      <c r="DM128" s="26" t="s">
        <v>139</v>
      </c>
      <c r="DN128" s="26" t="s">
        <v>139</v>
      </c>
      <c r="DO128" s="26" t="s">
        <v>139</v>
      </c>
    </row>
    <row r="129" spans="1:119" ht="20.100000000000001" customHeight="1" x14ac:dyDescent="0.25">
      <c r="A129" s="29" t="str">
        <f t="shared" si="14"/>
        <v/>
      </c>
      <c r="B129" s="29" t="str">
        <f t="shared" si="15"/>
        <v>Arpan (Dedication)</v>
      </c>
      <c r="C129" s="29">
        <f t="shared" si="16"/>
        <v>0</v>
      </c>
      <c r="D129" s="30" t="str">
        <f t="shared" si="17"/>
        <v>South Asia</v>
      </c>
      <c r="E129" s="30" t="str">
        <f t="shared" si="18"/>
        <v>Mumbai, India</v>
      </c>
      <c r="F129" s="31">
        <f t="shared" si="19"/>
        <v>0</v>
      </c>
      <c r="G129" s="31">
        <f t="shared" si="20"/>
        <v>0</v>
      </c>
      <c r="H129" s="31">
        <f t="shared" si="21"/>
        <v>0</v>
      </c>
      <c r="I129" s="31">
        <f t="shared" si="22"/>
        <v>0</v>
      </c>
      <c r="J129" s="31">
        <f t="shared" si="23"/>
        <v>0</v>
      </c>
      <c r="K129" s="31">
        <f t="shared" si="24"/>
        <v>0</v>
      </c>
      <c r="L129" s="31">
        <f t="shared" si="25"/>
        <v>0</v>
      </c>
      <c r="M129" s="31">
        <f t="shared" si="26"/>
        <v>0</v>
      </c>
      <c r="N129" s="31">
        <f t="shared" si="27"/>
        <v>0</v>
      </c>
      <c r="O129" s="26" t="s">
        <v>980</v>
      </c>
      <c r="P129" s="26" t="s">
        <v>108</v>
      </c>
      <c r="Q129" s="27">
        <v>43088</v>
      </c>
      <c r="R129" s="24"/>
      <c r="S129" s="24"/>
      <c r="T129" s="26" t="s">
        <v>111</v>
      </c>
      <c r="U129" s="24"/>
      <c r="V129" s="26" t="s">
        <v>225</v>
      </c>
      <c r="W129" s="26" t="s">
        <v>226</v>
      </c>
      <c r="X129" s="26" t="s">
        <v>963</v>
      </c>
      <c r="Y129" s="26" t="s">
        <v>964</v>
      </c>
      <c r="Z129" s="26" t="s">
        <v>965</v>
      </c>
      <c r="AA129" s="24"/>
      <c r="AB129" s="26" t="s">
        <v>228</v>
      </c>
      <c r="AC129" s="28">
        <v>30000</v>
      </c>
      <c r="AD129" s="26" t="s">
        <v>966</v>
      </c>
      <c r="AE129" s="26" t="s">
        <v>249</v>
      </c>
      <c r="AF129" s="26" t="s">
        <v>120</v>
      </c>
      <c r="AG129" s="26" t="s">
        <v>333</v>
      </c>
      <c r="AH129" s="24"/>
      <c r="AI129" s="28">
        <v>30000</v>
      </c>
      <c r="AJ129" s="24"/>
      <c r="AK129" s="24"/>
      <c r="AL129" s="24"/>
      <c r="AM129" s="24"/>
      <c r="AN129" s="26" t="s">
        <v>981</v>
      </c>
      <c r="AO129" s="24"/>
      <c r="AP129" s="24"/>
      <c r="AQ129" s="24"/>
      <c r="AR129" s="24"/>
      <c r="AS129" s="24"/>
      <c r="AT129" s="24"/>
      <c r="AU129" s="24"/>
      <c r="AV129" s="24"/>
      <c r="AW129" s="28">
        <v>643750</v>
      </c>
      <c r="AX129" s="26">
        <v>22378</v>
      </c>
      <c r="AY129" s="28">
        <v>0</v>
      </c>
      <c r="AZ129" s="28">
        <v>0</v>
      </c>
      <c r="BA129" s="26">
        <v>0</v>
      </c>
      <c r="BB129" s="24"/>
      <c r="BC129" s="26" t="s">
        <v>974</v>
      </c>
      <c r="BD129" s="24"/>
      <c r="BE129" s="24"/>
      <c r="BF129" s="24"/>
      <c r="BG129" s="24"/>
      <c r="BH129" s="24"/>
      <c r="BI129" s="24"/>
      <c r="BJ129" s="24"/>
      <c r="BK129" s="24"/>
      <c r="BL129" s="24"/>
      <c r="BM129" s="24"/>
      <c r="BN129" s="24"/>
      <c r="BO129" s="24"/>
      <c r="BP129" s="24"/>
      <c r="BQ129" s="24"/>
      <c r="BR129" s="26">
        <v>0</v>
      </c>
      <c r="BS129" s="26">
        <v>0</v>
      </c>
      <c r="BT129" s="26">
        <v>0</v>
      </c>
      <c r="BU129" s="26">
        <v>0</v>
      </c>
      <c r="BV129" s="26">
        <v>0</v>
      </c>
      <c r="BW129" s="26">
        <v>0</v>
      </c>
      <c r="BX129" s="26">
        <v>0</v>
      </c>
      <c r="BY129" s="26">
        <v>0</v>
      </c>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c r="CV129" s="24"/>
      <c r="CW129" s="24"/>
      <c r="CX129" s="24"/>
      <c r="CY129" s="24"/>
      <c r="CZ129" s="24"/>
      <c r="DA129" s="24"/>
      <c r="DB129" s="24"/>
      <c r="DC129" s="24"/>
      <c r="DD129" s="24"/>
      <c r="DE129" s="24"/>
      <c r="DF129" s="26" t="s">
        <v>139</v>
      </c>
      <c r="DG129" s="26" t="s">
        <v>139</v>
      </c>
      <c r="DH129" s="26" t="s">
        <v>139</v>
      </c>
      <c r="DI129" s="26" t="s">
        <v>139</v>
      </c>
      <c r="DJ129" s="26" t="s">
        <v>139</v>
      </c>
      <c r="DK129" s="26" t="s">
        <v>139</v>
      </c>
      <c r="DL129" s="26" t="s">
        <v>139</v>
      </c>
      <c r="DM129" s="26" t="s">
        <v>139</v>
      </c>
      <c r="DN129" s="26" t="s">
        <v>139</v>
      </c>
      <c r="DO129" s="26" t="s">
        <v>139</v>
      </c>
    </row>
    <row r="130" spans="1:119" ht="20.100000000000001" customHeight="1" x14ac:dyDescent="0.25">
      <c r="A130" s="29" t="str">
        <f t="shared" si="14"/>
        <v>Arpan (Dedication)6</v>
      </c>
      <c r="B130" s="29" t="str">
        <f t="shared" si="15"/>
        <v>Arpan (Dedication)</v>
      </c>
      <c r="C130" s="29">
        <f t="shared" si="16"/>
        <v>6</v>
      </c>
      <c r="D130" s="30" t="str">
        <f t="shared" si="17"/>
        <v>South Asia</v>
      </c>
      <c r="E130" s="30" t="str">
        <f t="shared" si="18"/>
        <v>Mumbai, India</v>
      </c>
      <c r="F130" s="31">
        <f t="shared" si="19"/>
        <v>4</v>
      </c>
      <c r="G130" s="31">
        <f t="shared" si="20"/>
        <v>5</v>
      </c>
      <c r="H130" s="31">
        <f t="shared" si="21"/>
        <v>4</v>
      </c>
      <c r="I130" s="31">
        <f t="shared" si="22"/>
        <v>4</v>
      </c>
      <c r="J130" s="31">
        <f t="shared" si="23"/>
        <v>4</v>
      </c>
      <c r="K130" s="31">
        <f t="shared" si="24"/>
        <v>3</v>
      </c>
      <c r="L130" s="31">
        <f t="shared" si="25"/>
        <v>4</v>
      </c>
      <c r="M130" s="31">
        <f t="shared" si="26"/>
        <v>4</v>
      </c>
      <c r="N130" s="31">
        <f t="shared" si="27"/>
        <v>4</v>
      </c>
      <c r="O130" s="26" t="s">
        <v>984</v>
      </c>
      <c r="P130" s="26" t="s">
        <v>108</v>
      </c>
      <c r="Q130" s="27">
        <v>42640</v>
      </c>
      <c r="R130" s="26" t="s">
        <v>166</v>
      </c>
      <c r="S130" s="26" t="s">
        <v>141</v>
      </c>
      <c r="T130" s="26" t="s">
        <v>142</v>
      </c>
      <c r="U130" s="26" t="s">
        <v>168</v>
      </c>
      <c r="V130" s="26" t="s">
        <v>225</v>
      </c>
      <c r="W130" s="26" t="s">
        <v>226</v>
      </c>
      <c r="X130" s="26" t="s">
        <v>963</v>
      </c>
      <c r="Y130" s="26" t="s">
        <v>964</v>
      </c>
      <c r="Z130" s="26" t="s">
        <v>965</v>
      </c>
      <c r="AA130" s="24"/>
      <c r="AB130" s="26" t="s">
        <v>117</v>
      </c>
      <c r="AC130" s="28">
        <v>19000</v>
      </c>
      <c r="AD130" s="26" t="s">
        <v>966</v>
      </c>
      <c r="AE130" s="26" t="s">
        <v>249</v>
      </c>
      <c r="AF130" s="26" t="s">
        <v>120</v>
      </c>
      <c r="AG130" s="26" t="s">
        <v>333</v>
      </c>
      <c r="AH130" s="26" t="s">
        <v>250</v>
      </c>
      <c r="AI130" s="28">
        <v>19000</v>
      </c>
      <c r="AJ130" s="26" t="s">
        <v>985</v>
      </c>
      <c r="AK130" s="26" t="s">
        <v>968</v>
      </c>
      <c r="AL130" s="26" t="s">
        <v>969</v>
      </c>
      <c r="AM130" s="24"/>
      <c r="AN130" s="24"/>
      <c r="AO130" s="24"/>
      <c r="AP130" s="24"/>
      <c r="AQ130" s="26" t="s">
        <v>986</v>
      </c>
      <c r="AR130" s="24"/>
      <c r="AS130" s="24"/>
      <c r="AT130" s="24"/>
      <c r="AU130" s="24"/>
      <c r="AV130" s="24"/>
      <c r="AW130" s="28">
        <v>485841</v>
      </c>
      <c r="AX130" s="26">
        <v>19071</v>
      </c>
      <c r="AY130" s="28">
        <v>25</v>
      </c>
      <c r="AZ130" s="28">
        <v>25</v>
      </c>
      <c r="BA130" s="26">
        <v>0</v>
      </c>
      <c r="BB130" s="26" t="s">
        <v>148</v>
      </c>
      <c r="BC130" s="26" t="s">
        <v>974</v>
      </c>
      <c r="BD130" s="26" t="s">
        <v>125</v>
      </c>
      <c r="BE130" s="24"/>
      <c r="BF130" s="26" t="s">
        <v>987</v>
      </c>
      <c r="BG130" s="26" t="s">
        <v>988</v>
      </c>
      <c r="BH130" s="26" t="s">
        <v>989</v>
      </c>
      <c r="BI130" s="26" t="s">
        <v>990</v>
      </c>
      <c r="BJ130" s="26" t="s">
        <v>991</v>
      </c>
      <c r="BK130" s="26" t="s">
        <v>990</v>
      </c>
      <c r="BL130" s="26" t="s">
        <v>992</v>
      </c>
      <c r="BM130" s="24"/>
      <c r="BN130" s="26" t="s">
        <v>993</v>
      </c>
      <c r="BO130" s="26" t="s">
        <v>990</v>
      </c>
      <c r="BP130" s="24"/>
      <c r="BQ130" s="24"/>
      <c r="BR130" s="26">
        <v>4</v>
      </c>
      <c r="BS130" s="26">
        <v>5</v>
      </c>
      <c r="BT130" s="26">
        <v>4</v>
      </c>
      <c r="BU130" s="26">
        <v>4</v>
      </c>
      <c r="BV130" s="26">
        <v>4</v>
      </c>
      <c r="BW130" s="26">
        <v>3</v>
      </c>
      <c r="BX130" s="26">
        <v>4</v>
      </c>
      <c r="BY130" s="26">
        <v>4</v>
      </c>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c r="CV130" s="24"/>
      <c r="CW130" s="24"/>
      <c r="CX130" s="24"/>
      <c r="CY130" s="24"/>
      <c r="CZ130" s="24"/>
      <c r="DA130" s="24"/>
      <c r="DB130" s="24"/>
      <c r="DC130" s="24"/>
      <c r="DD130" s="24"/>
      <c r="DE130" s="24"/>
      <c r="DF130" s="26" t="s">
        <v>139</v>
      </c>
      <c r="DG130" s="26" t="s">
        <v>139</v>
      </c>
      <c r="DH130" s="26" t="s">
        <v>139</v>
      </c>
      <c r="DI130" s="26" t="s">
        <v>139</v>
      </c>
      <c r="DJ130" s="26" t="s">
        <v>139</v>
      </c>
      <c r="DK130" s="26" t="s">
        <v>139</v>
      </c>
      <c r="DL130" s="26" t="s">
        <v>139</v>
      </c>
      <c r="DM130" s="26" t="s">
        <v>139</v>
      </c>
      <c r="DN130" s="26" t="s">
        <v>139</v>
      </c>
      <c r="DO130" s="26" t="s">
        <v>139</v>
      </c>
    </row>
    <row r="131" spans="1:119" ht="20.100000000000001" customHeight="1" x14ac:dyDescent="0.25">
      <c r="A131" s="29" t="str">
        <f t="shared" ref="A131:A194" si="28">IFERROR(IF(C131=0,NA(),B131&amp;C131),"")</f>
        <v/>
      </c>
      <c r="B131" s="29" t="str">
        <f t="shared" ref="B131:B194" si="29">IFERROR(IF(AA131=0,Y131&amp;IF(Z131=0,""," ("&amp;Z131&amp;")"),AA131&amp;IF(Z131=0,""," ("&amp;Z131&amp;")")),"")</f>
        <v>Arpan (Dedication)</v>
      </c>
      <c r="C131" s="29">
        <f t="shared" ref="C131:C194" si="30">IFERROR(_xlfn.NUMBERVALUE(RIGHT(AH131,1)),"")</f>
        <v>0</v>
      </c>
      <c r="D131" s="30" t="str">
        <f t="shared" ref="D131:D194" si="31">IFERROR(IF(OR(V131="Sub-Saharan Africa",V131="Middle East &amp; North Africa"),"Africa and the Middle East",IF(V131="Europe &amp; Central Asia","Europe and Eurasia",IF(V131="East Asia &amp; Pacific","East and Southeast Asia",V131))),"")</f>
        <v>South Asia</v>
      </c>
      <c r="E131" s="30" t="str">
        <f t="shared" ref="E131:E194" si="32">IFERROR(IF(X131=0,W131,X131&amp;", "&amp;W131),"")</f>
        <v>Mumbai, India</v>
      </c>
      <c r="F131" s="31">
        <f t="shared" ref="F131:F194" si="33">IFERROR(IF(AND(BZ131+CA131+CB131+CC131&gt;=4,BZ131+CA131+CB131+CC131&lt;=6),1,IF(AND(BZ131+CA131+CB131+CC131&gt;=7,BZ131+CA131+CB131+CC131&lt;=10),2,IF(AND(BZ131+CA131+CB131+CC131&gt;=11,BZ131+CA131+CB131+CC131&lt;=14),3,IF(AND(BZ131+CA131+CB131+CC131&gt;=15,BZ131+CA131+CB131+CC131&lt;=18),4,IF(AND(BZ131+CA131+CB131+CC131&gt;=19,BZ131+CA131+CB131+CC131&lt;=20),5,BR131))))),"")</f>
        <v>0</v>
      </c>
      <c r="G131" s="31">
        <f t="shared" ref="G131:G194" si="34">IFERROR(IF(AND(CD131+CE131+CF131+CG131&gt;=4,CD131+CE131+CF131+CG131&lt;=6),1,IF(AND(CD131+CE131+CF131+CG131&gt;=7,CD131+CE131+CF131+CG131&lt;=10),2,IF(AND(CD131+CE131+CF131+CG131&gt;=11,CD131+CE131+CF131+CG131&lt;=14),3,IF(AND(CD131+CE131+CF131+CG131&gt;=15,CD131+CE131+CF131+CG131&lt;=18),4,IF(AND(CD131+CE131+CF131+CG131&gt;=19,CD131+CE131+CF131+CG131&lt;=20),5,BS131))))),"")</f>
        <v>0</v>
      </c>
      <c r="H131" s="31">
        <f t="shared" ref="H131:H194" si="35">IFERROR(IF(AND(CH131+CI131+CJ131+CK131&gt;=4,CH131+CI131+CJ131+CK131&lt;=6),1,IF(AND(CH131+CI131+CJ131+CK131&gt;=7,CH131+CI131+CJ131+CK131&lt;=10),2,IF(AND(CH131+CI131+CJ131+CK131&gt;=11,CH131+CI131+CJ131+CK131&lt;=14),3,IF(AND(CH131+CI131+CJ131+CK131&gt;=15,CH131+CI131+CJ131+CK131&lt;=18),4,IF(AND(CH131+CI131+CJ131+CK131&gt;=19,CH131+CI131+CJ131+CK131&lt;=20),5,BT131))))),"")</f>
        <v>0</v>
      </c>
      <c r="I131" s="31">
        <f t="shared" ref="I131:I194" si="36">IFERROR(IF(AND(CL131+CM131+CN131+CO131&gt;=4,CL131+CM131+CN131+CO131&lt;=6),1,IF(AND(CL131+CM131+CN131+CO131&gt;=7,CL131+CM131+CN131+CO131&lt;=10),2,IF(AND(CL131+CM131+CN131+CO131&gt;=11,CL131+CM131+CN131+CO131&lt;=14),3,IF(AND(CL131+CM131+CN131+CO131&gt;=15,CL131+CM131+CN131+CO131&lt;=18),4,IF(AND(CL131+CM131+CN131+CO131&gt;=19,CL131+CM131+CN131+CO131&lt;=20),5,BU131))))),"")</f>
        <v>0</v>
      </c>
      <c r="J131" s="31">
        <f t="shared" ref="J131:J194" si="37">IFERROR(IF(AND(CP131+CQ131+CR131+CS131&gt;=4,CP131+CQ131+CR131+CS131&lt;=6),1,IF(AND(CP131+CQ131+CR131+CS131&gt;=7,CP131+CQ131+CR131+CS131&lt;=10),2,IF(AND(CP131+CQ131+CR131+CS131&gt;=11,CP131+CQ131+CR131+CS131&lt;=14),3,IF(AND(CP131+CQ131+CR131+CS131&gt;=15,CP131+CQ131+CR131+CS131&lt;=18),4,IF(AND(CP131+CQ131+CR131+CS131&gt;=19,CP131+CQ131+CR131+CS131&lt;=20),5,BV131))))),"")</f>
        <v>0</v>
      </c>
      <c r="K131" s="31">
        <f t="shared" ref="K131:K194" si="38">IFERROR(IF(AND(CT131+CU131+CV131+CW131&gt;=4,CT131+CU131+CV131+CW131&lt;=6),1,IF(AND(CT131+CU131+CV131+CW131&gt;=7,CT131+CU131+CV131+CW131&lt;=10),2,IF(AND(CT131+CU131+CV131+CW131&gt;=11,CT131+CU131+CV131+CW131&lt;=14),3,IF(AND(CT131+CU131+CV131+CW131&gt;=15,CT131+CU131+CV131+CW131&lt;=18),4,IF(AND(CT131+CU131+CV131+CW131&gt;=19,CT131+CU131+CV131+CW131&lt;=20),5,BW131))))),"")</f>
        <v>0</v>
      </c>
      <c r="L131" s="31">
        <f t="shared" ref="L131:L194" si="39">IFERROR(IF(AND(CX131+CY131+CZ131+DA131&gt;=4,CX131+CY131+CZ131+DA131&lt;=6),1,IF(AND(CX131+CY131+CZ131+DA131&gt;=7,CX131+CY131+CZ131+DA131&lt;=10),2,IF(AND(CX131+CY131+CZ131+DA131&gt;=11,CX131+CY131+CZ131+DA131&lt;=14),3,IF(AND(CX131+CY131+CZ131+DA131&gt;=15,CX131+CY131+CZ131+DA131&lt;=18),4,IF(AND(CX131+CY131+CZ131+DA131&gt;=19,CX131+CY131+CZ131+DA131&lt;=20),5,BX131))))),"")</f>
        <v>0</v>
      </c>
      <c r="M131" s="31">
        <f t="shared" ref="M131:M194" si="40">IFERROR(IF(AND(DB131+DC131+DD131+DE131&gt;=4,DB131+DC131+DD131+DE131&lt;=6),1,IF(AND(DB131+DC131+DD131+DE131&gt;=7,DB131+DC131+DD131+DE131&lt;=10),2,IF(AND(DB131+DC131+DD131+DE131&gt;=11,DB131+DC131+DD131+DE131&lt;=14),3,IF(AND(DB131+DC131+DD131+DE131&gt;=15,DB131+DC131+DD131+DE131&lt;=18),4,IF(AND(DB131+DC131+DD131+DE131&gt;=19,DB131+DC131+DD131+DE131&lt;=20),5,BY131))))),"")</f>
        <v>0</v>
      </c>
      <c r="N131" s="31">
        <f t="shared" ref="N131:N194" si="41">IFERROR(ROUND(AVERAGE(F131:M131),1),"")</f>
        <v>0</v>
      </c>
      <c r="O131" s="26" t="s">
        <v>15782</v>
      </c>
      <c r="P131" s="26" t="s">
        <v>108</v>
      </c>
      <c r="Q131" s="27">
        <v>42625</v>
      </c>
      <c r="R131" s="24"/>
      <c r="S131" s="24"/>
      <c r="T131" s="26" t="s">
        <v>142</v>
      </c>
      <c r="U131" s="24"/>
      <c r="V131" s="26" t="s">
        <v>225</v>
      </c>
      <c r="W131" s="26" t="s">
        <v>226</v>
      </c>
      <c r="X131" s="26" t="s">
        <v>963</v>
      </c>
      <c r="Y131" s="26" t="s">
        <v>964</v>
      </c>
      <c r="Z131" s="26" t="s">
        <v>965</v>
      </c>
      <c r="AA131" s="24"/>
      <c r="AB131" s="26" t="s">
        <v>15736</v>
      </c>
      <c r="AC131" s="28">
        <v>1800</v>
      </c>
      <c r="AD131" s="26" t="s">
        <v>966</v>
      </c>
      <c r="AE131" s="26" t="s">
        <v>249</v>
      </c>
      <c r="AF131" s="26" t="s">
        <v>120</v>
      </c>
      <c r="AG131" s="26" t="s">
        <v>333</v>
      </c>
      <c r="AH131" s="24"/>
      <c r="AI131" s="28">
        <v>1800</v>
      </c>
      <c r="AJ131" s="24"/>
      <c r="AK131" s="24"/>
      <c r="AL131" s="24"/>
      <c r="AM131" s="24"/>
      <c r="AN131" s="24"/>
      <c r="AO131" s="24"/>
      <c r="AP131" s="24"/>
      <c r="AQ131" s="24"/>
      <c r="AR131" s="24"/>
      <c r="AS131" s="24"/>
      <c r="AT131" s="24"/>
      <c r="AU131" s="24"/>
      <c r="AV131" s="24"/>
      <c r="AW131" s="24"/>
      <c r="AX131" s="24"/>
      <c r="AY131" s="24"/>
      <c r="AZ131" s="24"/>
      <c r="BA131" s="24"/>
      <c r="BB131" s="24"/>
      <c r="BC131" s="26" t="s">
        <v>974</v>
      </c>
      <c r="BD131" s="24"/>
      <c r="BE131" s="24"/>
      <c r="BF131" s="24"/>
      <c r="BG131" s="24"/>
      <c r="BH131" s="24"/>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c r="CK131" s="24"/>
      <c r="CL131" s="24"/>
      <c r="CM131" s="24"/>
      <c r="CN131" s="24"/>
      <c r="CO131" s="24"/>
      <c r="CP131" s="24"/>
      <c r="CQ131" s="24"/>
      <c r="CR131" s="24"/>
      <c r="CS131" s="24"/>
      <c r="CT131" s="24"/>
      <c r="CU131" s="24"/>
      <c r="CV131" s="24"/>
      <c r="CW131" s="24"/>
      <c r="CX131" s="24"/>
      <c r="CY131" s="24"/>
      <c r="CZ131" s="24"/>
      <c r="DA131" s="24"/>
      <c r="DB131" s="24"/>
      <c r="DC131" s="24"/>
      <c r="DD131" s="24"/>
      <c r="DE131" s="24"/>
      <c r="DF131" s="26" t="s">
        <v>139</v>
      </c>
      <c r="DG131" s="26" t="s">
        <v>139</v>
      </c>
      <c r="DH131" s="26" t="s">
        <v>139</v>
      </c>
      <c r="DI131" s="26" t="s">
        <v>139</v>
      </c>
      <c r="DJ131" s="26" t="s">
        <v>139</v>
      </c>
      <c r="DK131" s="26" t="s">
        <v>139</v>
      </c>
      <c r="DL131" s="26" t="s">
        <v>139</v>
      </c>
      <c r="DM131" s="26" t="s">
        <v>139</v>
      </c>
      <c r="DN131" s="26" t="s">
        <v>139</v>
      </c>
      <c r="DO131" s="26" t="s">
        <v>139</v>
      </c>
    </row>
    <row r="132" spans="1:119" ht="20.100000000000001" customHeight="1" x14ac:dyDescent="0.25">
      <c r="A132" s="29" t="str">
        <f t="shared" si="28"/>
        <v/>
      </c>
      <c r="B132" s="29" t="str">
        <f t="shared" si="29"/>
        <v>Arpan (Dedication)</v>
      </c>
      <c r="C132" s="29">
        <f t="shared" si="30"/>
        <v>0</v>
      </c>
      <c r="D132" s="30" t="str">
        <f t="shared" si="31"/>
        <v>South Asia</v>
      </c>
      <c r="E132" s="30" t="str">
        <f t="shared" si="32"/>
        <v>Mumbai, India</v>
      </c>
      <c r="F132" s="31">
        <f t="shared" si="33"/>
        <v>0</v>
      </c>
      <c r="G132" s="31">
        <f t="shared" si="34"/>
        <v>0</v>
      </c>
      <c r="H132" s="31">
        <f t="shared" si="35"/>
        <v>0</v>
      </c>
      <c r="I132" s="31">
        <f t="shared" si="36"/>
        <v>0</v>
      </c>
      <c r="J132" s="31">
        <f t="shared" si="37"/>
        <v>0</v>
      </c>
      <c r="K132" s="31">
        <f t="shared" si="38"/>
        <v>0</v>
      </c>
      <c r="L132" s="31">
        <f t="shared" si="39"/>
        <v>0</v>
      </c>
      <c r="M132" s="31">
        <f t="shared" si="40"/>
        <v>0</v>
      </c>
      <c r="N132" s="31">
        <f t="shared" si="41"/>
        <v>0</v>
      </c>
      <c r="O132" s="26" t="s">
        <v>15783</v>
      </c>
      <c r="P132" s="26" t="s">
        <v>108</v>
      </c>
      <c r="Q132" s="27">
        <v>42268</v>
      </c>
      <c r="R132" s="24"/>
      <c r="S132" s="24"/>
      <c r="T132" s="26" t="s">
        <v>157</v>
      </c>
      <c r="U132" s="24"/>
      <c r="V132" s="26" t="s">
        <v>225</v>
      </c>
      <c r="W132" s="26" t="s">
        <v>226</v>
      </c>
      <c r="X132" s="26" t="s">
        <v>963</v>
      </c>
      <c r="Y132" s="26" t="s">
        <v>964</v>
      </c>
      <c r="Z132" s="26" t="s">
        <v>965</v>
      </c>
      <c r="AA132" s="24"/>
      <c r="AB132" s="26" t="s">
        <v>15736</v>
      </c>
      <c r="AC132" s="28">
        <v>1080</v>
      </c>
      <c r="AD132" s="26" t="s">
        <v>966</v>
      </c>
      <c r="AE132" s="26" t="s">
        <v>249</v>
      </c>
      <c r="AF132" s="26" t="s">
        <v>120</v>
      </c>
      <c r="AG132" s="26" t="s">
        <v>333</v>
      </c>
      <c r="AH132" s="24"/>
      <c r="AI132" s="28">
        <v>1080</v>
      </c>
      <c r="AJ132" s="24"/>
      <c r="AK132" s="24"/>
      <c r="AL132" s="24"/>
      <c r="AM132" s="24"/>
      <c r="AN132" s="24"/>
      <c r="AO132" s="24"/>
      <c r="AP132" s="24"/>
      <c r="AQ132" s="24"/>
      <c r="AR132" s="24"/>
      <c r="AS132" s="24"/>
      <c r="AT132" s="24"/>
      <c r="AU132" s="24"/>
      <c r="AV132" s="24"/>
      <c r="AW132" s="24"/>
      <c r="AX132" s="24"/>
      <c r="AY132" s="24"/>
      <c r="AZ132" s="24"/>
      <c r="BA132" s="24"/>
      <c r="BB132" s="24"/>
      <c r="BC132" s="26" t="s">
        <v>974</v>
      </c>
      <c r="BD132" s="24"/>
      <c r="BE132" s="24"/>
      <c r="BF132" s="24"/>
      <c r="BG132" s="24"/>
      <c r="BH132" s="24"/>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c r="CK132" s="24"/>
      <c r="CL132" s="24"/>
      <c r="CM132" s="24"/>
      <c r="CN132" s="24"/>
      <c r="CO132" s="24"/>
      <c r="CP132" s="24"/>
      <c r="CQ132" s="24"/>
      <c r="CR132" s="24"/>
      <c r="CS132" s="24"/>
      <c r="CT132" s="24"/>
      <c r="CU132" s="24"/>
      <c r="CV132" s="24"/>
      <c r="CW132" s="24"/>
      <c r="CX132" s="24"/>
      <c r="CY132" s="24"/>
      <c r="CZ132" s="24"/>
      <c r="DA132" s="24"/>
      <c r="DB132" s="24"/>
      <c r="DC132" s="24"/>
      <c r="DD132" s="24"/>
      <c r="DE132" s="24"/>
      <c r="DF132" s="26" t="s">
        <v>139</v>
      </c>
      <c r="DG132" s="26" t="s">
        <v>139</v>
      </c>
      <c r="DH132" s="26" t="s">
        <v>139</v>
      </c>
      <c r="DI132" s="26" t="s">
        <v>139</v>
      </c>
      <c r="DJ132" s="26" t="s">
        <v>139</v>
      </c>
      <c r="DK132" s="26" t="s">
        <v>139</v>
      </c>
      <c r="DL132" s="26" t="s">
        <v>139</v>
      </c>
      <c r="DM132" s="26" t="s">
        <v>139</v>
      </c>
      <c r="DN132" s="26" t="s">
        <v>139</v>
      </c>
      <c r="DO132" s="26" t="s">
        <v>139</v>
      </c>
    </row>
    <row r="133" spans="1:119" ht="20.100000000000001" customHeight="1" x14ac:dyDescent="0.25">
      <c r="A133" s="29" t="str">
        <f t="shared" si="28"/>
        <v>Arpan (Dedication)5</v>
      </c>
      <c r="B133" s="29" t="str">
        <f t="shared" si="29"/>
        <v>Arpan (Dedication)</v>
      </c>
      <c r="C133" s="29">
        <f t="shared" si="30"/>
        <v>5</v>
      </c>
      <c r="D133" s="30" t="str">
        <f t="shared" si="31"/>
        <v>South Asia</v>
      </c>
      <c r="E133" s="30" t="str">
        <f t="shared" si="32"/>
        <v>Mumbai, India</v>
      </c>
      <c r="F133" s="31">
        <f t="shared" si="33"/>
        <v>4</v>
      </c>
      <c r="G133" s="31">
        <f t="shared" si="34"/>
        <v>5</v>
      </c>
      <c r="H133" s="31">
        <f t="shared" si="35"/>
        <v>4</v>
      </c>
      <c r="I133" s="31">
        <f t="shared" si="36"/>
        <v>4</v>
      </c>
      <c r="J133" s="31">
        <f t="shared" si="37"/>
        <v>4</v>
      </c>
      <c r="K133" s="31">
        <f t="shared" si="38"/>
        <v>3</v>
      </c>
      <c r="L133" s="31">
        <f t="shared" si="39"/>
        <v>4</v>
      </c>
      <c r="M133" s="31">
        <f t="shared" si="40"/>
        <v>4</v>
      </c>
      <c r="N133" s="31">
        <f t="shared" si="41"/>
        <v>4</v>
      </c>
      <c r="O133" s="26" t="s">
        <v>994</v>
      </c>
      <c r="P133" s="26" t="s">
        <v>108</v>
      </c>
      <c r="Q133" s="27">
        <v>42502</v>
      </c>
      <c r="R133" s="26" t="s">
        <v>166</v>
      </c>
      <c r="S133" s="26" t="s">
        <v>184</v>
      </c>
      <c r="T133" s="26" t="s">
        <v>157</v>
      </c>
      <c r="U133" s="26" t="s">
        <v>168</v>
      </c>
      <c r="V133" s="26" t="s">
        <v>225</v>
      </c>
      <c r="W133" s="26" t="s">
        <v>226</v>
      </c>
      <c r="X133" s="26" t="s">
        <v>963</v>
      </c>
      <c r="Y133" s="26" t="s">
        <v>964</v>
      </c>
      <c r="Z133" s="26" t="s">
        <v>965</v>
      </c>
      <c r="AA133" s="24"/>
      <c r="AB133" s="26" t="s">
        <v>117</v>
      </c>
      <c r="AC133" s="28">
        <v>6000</v>
      </c>
      <c r="AD133" s="26" t="s">
        <v>966</v>
      </c>
      <c r="AE133" s="26" t="s">
        <v>249</v>
      </c>
      <c r="AF133" s="26" t="s">
        <v>120</v>
      </c>
      <c r="AG133" s="26" t="s">
        <v>333</v>
      </c>
      <c r="AH133" s="26" t="s">
        <v>176</v>
      </c>
      <c r="AI133" s="28">
        <v>6000</v>
      </c>
      <c r="AJ133" s="26" t="s">
        <v>967</v>
      </c>
      <c r="AK133" s="26" t="s">
        <v>968</v>
      </c>
      <c r="AL133" s="26" t="s">
        <v>969</v>
      </c>
      <c r="AM133" s="24"/>
      <c r="AN133" s="24"/>
      <c r="AO133" s="24"/>
      <c r="AP133" s="24"/>
      <c r="AQ133" s="26" t="s">
        <v>995</v>
      </c>
      <c r="AR133" s="24"/>
      <c r="AS133" s="24"/>
      <c r="AT133" s="24"/>
      <c r="AU133" s="24"/>
      <c r="AV133" s="26" t="s">
        <v>996</v>
      </c>
      <c r="AW133" s="28">
        <v>367200</v>
      </c>
      <c r="AX133" s="26">
        <v>13700</v>
      </c>
      <c r="AY133" s="28">
        <v>25</v>
      </c>
      <c r="AZ133" s="28">
        <v>25</v>
      </c>
      <c r="BA133" s="26">
        <v>0</v>
      </c>
      <c r="BB133" s="26" t="s">
        <v>148</v>
      </c>
      <c r="BC133" s="26" t="s">
        <v>974</v>
      </c>
      <c r="BD133" s="26" t="s">
        <v>125</v>
      </c>
      <c r="BE133" s="24"/>
      <c r="BF133" s="26" t="s">
        <v>997</v>
      </c>
      <c r="BG133" s="26" t="s">
        <v>589</v>
      </c>
      <c r="BH133" s="26" t="s">
        <v>975</v>
      </c>
      <c r="BI133" s="26" t="s">
        <v>226</v>
      </c>
      <c r="BJ133" s="26" t="s">
        <v>998</v>
      </c>
      <c r="BK133" s="24"/>
      <c r="BL133" s="26" t="s">
        <v>991</v>
      </c>
      <c r="BM133" s="26" t="s">
        <v>226</v>
      </c>
      <c r="BN133" s="26" t="s">
        <v>999</v>
      </c>
      <c r="BO133" s="26" t="s">
        <v>395</v>
      </c>
      <c r="BP133" s="24"/>
      <c r="BQ133" s="24"/>
      <c r="BR133" s="26">
        <v>4</v>
      </c>
      <c r="BS133" s="26">
        <v>5</v>
      </c>
      <c r="BT133" s="26">
        <v>4</v>
      </c>
      <c r="BU133" s="26">
        <v>4</v>
      </c>
      <c r="BV133" s="26">
        <v>4</v>
      </c>
      <c r="BW133" s="26">
        <v>3</v>
      </c>
      <c r="BX133" s="26">
        <v>4</v>
      </c>
      <c r="BY133" s="26">
        <v>4</v>
      </c>
      <c r="BZ133" s="24"/>
      <c r="CA133" s="24"/>
      <c r="CB133" s="24"/>
      <c r="CC133" s="24"/>
      <c r="CD133" s="24"/>
      <c r="CE133" s="24"/>
      <c r="CF133" s="24"/>
      <c r="CG133" s="24"/>
      <c r="CH133" s="24"/>
      <c r="CI133" s="24"/>
      <c r="CJ133" s="24"/>
      <c r="CK133" s="24"/>
      <c r="CL133" s="24"/>
      <c r="CM133" s="24"/>
      <c r="CN133" s="24"/>
      <c r="CO133" s="24"/>
      <c r="CP133" s="24"/>
      <c r="CQ133" s="24"/>
      <c r="CR133" s="24"/>
      <c r="CS133" s="24"/>
      <c r="CT133" s="24"/>
      <c r="CU133" s="24"/>
      <c r="CV133" s="24"/>
      <c r="CW133" s="24"/>
      <c r="CX133" s="24"/>
      <c r="CY133" s="24"/>
      <c r="CZ133" s="24"/>
      <c r="DA133" s="24"/>
      <c r="DB133" s="24"/>
      <c r="DC133" s="24"/>
      <c r="DD133" s="24"/>
      <c r="DE133" s="24"/>
      <c r="DF133" s="26" t="s">
        <v>139</v>
      </c>
      <c r="DG133" s="26" t="s">
        <v>139</v>
      </c>
      <c r="DH133" s="26" t="s">
        <v>139</v>
      </c>
      <c r="DI133" s="26" t="s">
        <v>139</v>
      </c>
      <c r="DJ133" s="26" t="s">
        <v>139</v>
      </c>
      <c r="DK133" s="26" t="s">
        <v>139</v>
      </c>
      <c r="DL133" s="26" t="s">
        <v>139</v>
      </c>
      <c r="DM133" s="26" t="s">
        <v>139</v>
      </c>
      <c r="DN133" s="26" t="s">
        <v>139</v>
      </c>
      <c r="DO133" s="26" t="s">
        <v>139</v>
      </c>
    </row>
    <row r="134" spans="1:119" ht="20.100000000000001" customHeight="1" x14ac:dyDescent="0.25">
      <c r="A134" s="29" t="str">
        <f t="shared" si="28"/>
        <v>Arpan (Dedication)4</v>
      </c>
      <c r="B134" s="29" t="str">
        <f t="shared" si="29"/>
        <v>Arpan (Dedication)</v>
      </c>
      <c r="C134" s="29">
        <f t="shared" si="30"/>
        <v>4</v>
      </c>
      <c r="D134" s="30" t="str">
        <f t="shared" si="31"/>
        <v>South Asia</v>
      </c>
      <c r="E134" s="30" t="str">
        <f t="shared" si="32"/>
        <v>Mumbai, India</v>
      </c>
      <c r="F134" s="31">
        <f t="shared" si="33"/>
        <v>4</v>
      </c>
      <c r="G134" s="31">
        <f t="shared" si="34"/>
        <v>5</v>
      </c>
      <c r="H134" s="31">
        <f t="shared" si="35"/>
        <v>4</v>
      </c>
      <c r="I134" s="31">
        <f t="shared" si="36"/>
        <v>4</v>
      </c>
      <c r="J134" s="31">
        <f t="shared" si="37"/>
        <v>4</v>
      </c>
      <c r="K134" s="31">
        <f t="shared" si="38"/>
        <v>4</v>
      </c>
      <c r="L134" s="31">
        <f t="shared" si="39"/>
        <v>4</v>
      </c>
      <c r="M134" s="31">
        <f t="shared" si="40"/>
        <v>4</v>
      </c>
      <c r="N134" s="31">
        <f t="shared" si="41"/>
        <v>4.0999999999999996</v>
      </c>
      <c r="O134" s="26" t="s">
        <v>1000</v>
      </c>
      <c r="P134" s="26" t="s">
        <v>108</v>
      </c>
      <c r="Q134" s="27">
        <v>41946</v>
      </c>
      <c r="R134" s="26" t="s">
        <v>166</v>
      </c>
      <c r="S134" s="26" t="s">
        <v>609</v>
      </c>
      <c r="T134" s="26" t="s">
        <v>278</v>
      </c>
      <c r="U134" s="26" t="s">
        <v>168</v>
      </c>
      <c r="V134" s="26" t="s">
        <v>225</v>
      </c>
      <c r="W134" s="26" t="s">
        <v>226</v>
      </c>
      <c r="X134" s="26" t="s">
        <v>963</v>
      </c>
      <c r="Y134" s="26" t="s">
        <v>964</v>
      </c>
      <c r="Z134" s="26" t="s">
        <v>965</v>
      </c>
      <c r="AA134" s="24"/>
      <c r="AB134" s="26" t="s">
        <v>117</v>
      </c>
      <c r="AC134" s="28">
        <v>14000</v>
      </c>
      <c r="AD134" s="26" t="s">
        <v>966</v>
      </c>
      <c r="AE134" s="26" t="s">
        <v>249</v>
      </c>
      <c r="AF134" s="26" t="s">
        <v>120</v>
      </c>
      <c r="AG134" s="26" t="s">
        <v>333</v>
      </c>
      <c r="AH134" s="26" t="s">
        <v>185</v>
      </c>
      <c r="AI134" s="28">
        <v>14000</v>
      </c>
      <c r="AJ134" s="26" t="s">
        <v>1001</v>
      </c>
      <c r="AK134" s="26" t="s">
        <v>1002</v>
      </c>
      <c r="AL134" s="26" t="s">
        <v>969</v>
      </c>
      <c r="AM134" s="24"/>
      <c r="AN134" s="24"/>
      <c r="AO134" s="24"/>
      <c r="AP134" s="24"/>
      <c r="AQ134" s="26" t="s">
        <v>1003</v>
      </c>
      <c r="AR134" s="24"/>
      <c r="AS134" s="26" t="s">
        <v>1004</v>
      </c>
      <c r="AT134" s="24"/>
      <c r="AU134" s="26" t="s">
        <v>1005</v>
      </c>
      <c r="AV134" s="26" t="s">
        <v>1006</v>
      </c>
      <c r="AW134" s="28">
        <v>293393</v>
      </c>
      <c r="AX134" s="26">
        <v>13230</v>
      </c>
      <c r="AY134" s="28">
        <v>50</v>
      </c>
      <c r="AZ134" s="28">
        <v>51</v>
      </c>
      <c r="BA134" s="26">
        <v>0</v>
      </c>
      <c r="BB134" s="26" t="s">
        <v>148</v>
      </c>
      <c r="BC134" s="26" t="s">
        <v>974</v>
      </c>
      <c r="BD134" s="26" t="s">
        <v>378</v>
      </c>
      <c r="BE134" s="26" t="s">
        <v>1007</v>
      </c>
      <c r="BF134" s="26" t="s">
        <v>991</v>
      </c>
      <c r="BG134" s="26" t="s">
        <v>226</v>
      </c>
      <c r="BH134" s="26" t="s">
        <v>976</v>
      </c>
      <c r="BI134" s="26" t="s">
        <v>589</v>
      </c>
      <c r="BJ134" s="26" t="s">
        <v>979</v>
      </c>
      <c r="BK134" s="26" t="s">
        <v>191</v>
      </c>
      <c r="BL134" s="26" t="s">
        <v>1008</v>
      </c>
      <c r="BM134" s="26" t="s">
        <v>191</v>
      </c>
      <c r="BN134" s="26" t="s">
        <v>1009</v>
      </c>
      <c r="BO134" s="26" t="s">
        <v>226</v>
      </c>
      <c r="BP134" s="24"/>
      <c r="BQ134" s="24"/>
      <c r="BR134" s="26">
        <v>4</v>
      </c>
      <c r="BS134" s="26">
        <v>5</v>
      </c>
      <c r="BT134" s="26">
        <v>4</v>
      </c>
      <c r="BU134" s="26">
        <v>4</v>
      </c>
      <c r="BV134" s="26">
        <v>4</v>
      </c>
      <c r="BW134" s="26">
        <v>4</v>
      </c>
      <c r="BX134" s="26">
        <v>4</v>
      </c>
      <c r="BY134" s="26">
        <v>4</v>
      </c>
      <c r="BZ134" s="24"/>
      <c r="CA134" s="24"/>
      <c r="CB134" s="24"/>
      <c r="CC134" s="24"/>
      <c r="CD134" s="24"/>
      <c r="CE134" s="24"/>
      <c r="CF134" s="24"/>
      <c r="CG134" s="24"/>
      <c r="CH134" s="24"/>
      <c r="CI134" s="24"/>
      <c r="CJ134" s="24"/>
      <c r="CK134" s="24"/>
      <c r="CL134" s="24"/>
      <c r="CM134" s="24"/>
      <c r="CN134" s="24"/>
      <c r="CO134" s="24"/>
      <c r="CP134" s="24"/>
      <c r="CQ134" s="24"/>
      <c r="CR134" s="24"/>
      <c r="CS134" s="24"/>
      <c r="CT134" s="24"/>
      <c r="CU134" s="24"/>
      <c r="CV134" s="24"/>
      <c r="CW134" s="24"/>
      <c r="CX134" s="24"/>
      <c r="CY134" s="24"/>
      <c r="CZ134" s="24"/>
      <c r="DA134" s="24"/>
      <c r="DB134" s="24"/>
      <c r="DC134" s="24"/>
      <c r="DD134" s="24"/>
      <c r="DE134" s="24"/>
      <c r="DF134" s="26" t="s">
        <v>139</v>
      </c>
      <c r="DG134" s="26" t="s">
        <v>120</v>
      </c>
      <c r="DH134" s="26" t="s">
        <v>139</v>
      </c>
      <c r="DI134" s="26" t="s">
        <v>139</v>
      </c>
      <c r="DJ134" s="26" t="s">
        <v>139</v>
      </c>
      <c r="DK134" s="26" t="s">
        <v>120</v>
      </c>
      <c r="DL134" s="26" t="s">
        <v>120</v>
      </c>
      <c r="DM134" s="26" t="s">
        <v>139</v>
      </c>
      <c r="DN134" s="26" t="s">
        <v>139</v>
      </c>
      <c r="DO134" s="26" t="s">
        <v>139</v>
      </c>
    </row>
    <row r="135" spans="1:119" ht="20.100000000000001" customHeight="1" x14ac:dyDescent="0.25">
      <c r="A135" s="29" t="str">
        <f t="shared" si="28"/>
        <v/>
      </c>
      <c r="B135" s="29" t="str">
        <f t="shared" si="29"/>
        <v>Arpan (Dedication)</v>
      </c>
      <c r="C135" s="29">
        <f t="shared" si="30"/>
        <v>0</v>
      </c>
      <c r="D135" s="30" t="str">
        <f t="shared" si="31"/>
        <v>South Asia</v>
      </c>
      <c r="E135" s="30" t="str">
        <f t="shared" si="32"/>
        <v>Mumbai, India</v>
      </c>
      <c r="F135" s="31">
        <f t="shared" si="33"/>
        <v>0</v>
      </c>
      <c r="G135" s="31">
        <f t="shared" si="34"/>
        <v>0</v>
      </c>
      <c r="H135" s="31">
        <f t="shared" si="35"/>
        <v>0</v>
      </c>
      <c r="I135" s="31">
        <f t="shared" si="36"/>
        <v>0</v>
      </c>
      <c r="J135" s="31">
        <f t="shared" si="37"/>
        <v>0</v>
      </c>
      <c r="K135" s="31">
        <f t="shared" si="38"/>
        <v>0</v>
      </c>
      <c r="L135" s="31">
        <f t="shared" si="39"/>
        <v>0</v>
      </c>
      <c r="M135" s="31">
        <f t="shared" si="40"/>
        <v>0</v>
      </c>
      <c r="N135" s="31">
        <f t="shared" si="41"/>
        <v>0</v>
      </c>
      <c r="O135" s="26" t="s">
        <v>15784</v>
      </c>
      <c r="P135" s="26" t="s">
        <v>108</v>
      </c>
      <c r="Q135" s="27">
        <v>41757</v>
      </c>
      <c r="R135" s="24"/>
      <c r="S135" s="24"/>
      <c r="T135" s="26" t="s">
        <v>194</v>
      </c>
      <c r="U135" s="24"/>
      <c r="V135" s="26" t="s">
        <v>225</v>
      </c>
      <c r="W135" s="26" t="s">
        <v>226</v>
      </c>
      <c r="X135" s="26" t="s">
        <v>963</v>
      </c>
      <c r="Y135" s="26" t="s">
        <v>964</v>
      </c>
      <c r="Z135" s="26" t="s">
        <v>965</v>
      </c>
      <c r="AA135" s="24"/>
      <c r="AB135" s="26" t="s">
        <v>15736</v>
      </c>
      <c r="AC135" s="28">
        <v>933</v>
      </c>
      <c r="AD135" s="26" t="s">
        <v>966</v>
      </c>
      <c r="AE135" s="26" t="s">
        <v>249</v>
      </c>
      <c r="AF135" s="26" t="s">
        <v>120</v>
      </c>
      <c r="AG135" s="26" t="s">
        <v>333</v>
      </c>
      <c r="AH135" s="24"/>
      <c r="AI135" s="28">
        <v>933</v>
      </c>
      <c r="AJ135" s="24"/>
      <c r="AK135" s="24"/>
      <c r="AL135" s="24"/>
      <c r="AM135" s="24"/>
      <c r="AN135" s="24"/>
      <c r="AO135" s="24"/>
      <c r="AP135" s="24"/>
      <c r="AQ135" s="24"/>
      <c r="AR135" s="24"/>
      <c r="AS135" s="24"/>
      <c r="AT135" s="24"/>
      <c r="AU135" s="24"/>
      <c r="AV135" s="24"/>
      <c r="AW135" s="24"/>
      <c r="AX135" s="24"/>
      <c r="AY135" s="24"/>
      <c r="AZ135" s="24"/>
      <c r="BA135" s="24"/>
      <c r="BB135" s="24"/>
      <c r="BC135" s="26" t="s">
        <v>974</v>
      </c>
      <c r="BD135" s="24"/>
      <c r="BE135" s="24"/>
      <c r="BF135" s="24"/>
      <c r="BG135" s="24"/>
      <c r="BH135" s="24"/>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c r="CK135" s="24"/>
      <c r="CL135" s="24"/>
      <c r="CM135" s="24"/>
      <c r="CN135" s="24"/>
      <c r="CO135" s="24"/>
      <c r="CP135" s="24"/>
      <c r="CQ135" s="24"/>
      <c r="CR135" s="24"/>
      <c r="CS135" s="24"/>
      <c r="CT135" s="24"/>
      <c r="CU135" s="24"/>
      <c r="CV135" s="24"/>
      <c r="CW135" s="24"/>
      <c r="CX135" s="24"/>
      <c r="CY135" s="24"/>
      <c r="CZ135" s="24"/>
      <c r="DA135" s="24"/>
      <c r="DB135" s="24"/>
      <c r="DC135" s="24"/>
      <c r="DD135" s="24"/>
      <c r="DE135" s="24"/>
      <c r="DF135" s="26" t="s">
        <v>139</v>
      </c>
      <c r="DG135" s="26" t="s">
        <v>139</v>
      </c>
      <c r="DH135" s="26" t="s">
        <v>139</v>
      </c>
      <c r="DI135" s="26" t="s">
        <v>139</v>
      </c>
      <c r="DJ135" s="26" t="s">
        <v>139</v>
      </c>
      <c r="DK135" s="26" t="s">
        <v>139</v>
      </c>
      <c r="DL135" s="26" t="s">
        <v>139</v>
      </c>
      <c r="DM135" s="26" t="s">
        <v>139</v>
      </c>
      <c r="DN135" s="26" t="s">
        <v>139</v>
      </c>
      <c r="DO135" s="26" t="s">
        <v>139</v>
      </c>
    </row>
    <row r="136" spans="1:119" ht="20.100000000000001" customHeight="1" x14ac:dyDescent="0.25">
      <c r="A136" s="29" t="str">
        <f t="shared" si="28"/>
        <v>Arpan (Dedication)3</v>
      </c>
      <c r="B136" s="29" t="str">
        <f t="shared" si="29"/>
        <v>Arpan (Dedication)</v>
      </c>
      <c r="C136" s="29">
        <f t="shared" si="30"/>
        <v>3</v>
      </c>
      <c r="D136" s="30" t="str">
        <f t="shared" si="31"/>
        <v>South Asia</v>
      </c>
      <c r="E136" s="30" t="str">
        <f t="shared" si="32"/>
        <v>Mumbai, India</v>
      </c>
      <c r="F136" s="31">
        <f t="shared" si="33"/>
        <v>4</v>
      </c>
      <c r="G136" s="31">
        <f t="shared" si="34"/>
        <v>4</v>
      </c>
      <c r="H136" s="31">
        <f t="shared" si="35"/>
        <v>4</v>
      </c>
      <c r="I136" s="31">
        <f t="shared" si="36"/>
        <v>4</v>
      </c>
      <c r="J136" s="31">
        <f t="shared" si="37"/>
        <v>4</v>
      </c>
      <c r="K136" s="31">
        <f t="shared" si="38"/>
        <v>4</v>
      </c>
      <c r="L136" s="31">
        <f t="shared" si="39"/>
        <v>4</v>
      </c>
      <c r="M136" s="31">
        <f t="shared" si="40"/>
        <v>4</v>
      </c>
      <c r="N136" s="31">
        <f t="shared" si="41"/>
        <v>4</v>
      </c>
      <c r="O136" s="26" t="s">
        <v>1010</v>
      </c>
      <c r="P136" s="26" t="s">
        <v>108</v>
      </c>
      <c r="Q136" s="27">
        <v>41568</v>
      </c>
      <c r="R136" s="26" t="s">
        <v>109</v>
      </c>
      <c r="S136" s="26" t="s">
        <v>622</v>
      </c>
      <c r="T136" s="26" t="s">
        <v>194</v>
      </c>
      <c r="U136" s="26" t="s">
        <v>168</v>
      </c>
      <c r="V136" s="26" t="s">
        <v>225</v>
      </c>
      <c r="W136" s="26" t="s">
        <v>226</v>
      </c>
      <c r="X136" s="26" t="s">
        <v>963</v>
      </c>
      <c r="Y136" s="26" t="s">
        <v>964</v>
      </c>
      <c r="Z136" s="26" t="s">
        <v>965</v>
      </c>
      <c r="AA136" s="24"/>
      <c r="AB136" s="26" t="s">
        <v>117</v>
      </c>
      <c r="AC136" s="28">
        <v>14000</v>
      </c>
      <c r="AD136" s="26" t="s">
        <v>966</v>
      </c>
      <c r="AE136" s="26" t="s">
        <v>249</v>
      </c>
      <c r="AF136" s="26" t="s">
        <v>120</v>
      </c>
      <c r="AG136" s="26" t="s">
        <v>333</v>
      </c>
      <c r="AH136" s="26" t="s">
        <v>121</v>
      </c>
      <c r="AI136" s="28">
        <v>14000</v>
      </c>
      <c r="AJ136" s="26" t="s">
        <v>1011</v>
      </c>
      <c r="AK136" s="26" t="s">
        <v>1002</v>
      </c>
      <c r="AL136" s="26" t="s">
        <v>1012</v>
      </c>
      <c r="AM136" s="24"/>
      <c r="AN136" s="24"/>
      <c r="AO136" s="24"/>
      <c r="AP136" s="24"/>
      <c r="AQ136" s="24"/>
      <c r="AR136" s="24"/>
      <c r="AS136" s="24"/>
      <c r="AT136" s="24"/>
      <c r="AU136" s="24"/>
      <c r="AV136" s="24"/>
      <c r="AW136" s="28">
        <v>180593</v>
      </c>
      <c r="AX136" s="26">
        <v>6129</v>
      </c>
      <c r="AY136" s="28">
        <v>620</v>
      </c>
      <c r="AZ136" s="28">
        <v>35</v>
      </c>
      <c r="BA136" s="26">
        <v>0</v>
      </c>
      <c r="BB136" s="26" t="s">
        <v>241</v>
      </c>
      <c r="BC136" s="26" t="s">
        <v>974</v>
      </c>
      <c r="BD136" s="26" t="s">
        <v>378</v>
      </c>
      <c r="BE136" s="26" t="s">
        <v>1013</v>
      </c>
      <c r="BF136" s="24"/>
      <c r="BG136" s="24"/>
      <c r="BH136" s="24"/>
      <c r="BI136" s="24"/>
      <c r="BJ136" s="24"/>
      <c r="BK136" s="24"/>
      <c r="BL136" s="24"/>
      <c r="BM136" s="24"/>
      <c r="BN136" s="24"/>
      <c r="BO136" s="24"/>
      <c r="BP136" s="24"/>
      <c r="BQ136" s="24"/>
      <c r="BR136" s="26">
        <v>4</v>
      </c>
      <c r="BS136" s="26">
        <v>4</v>
      </c>
      <c r="BT136" s="26">
        <v>4</v>
      </c>
      <c r="BU136" s="26">
        <v>4</v>
      </c>
      <c r="BV136" s="26">
        <v>4</v>
      </c>
      <c r="BW136" s="26">
        <v>4</v>
      </c>
      <c r="BX136" s="26">
        <v>4</v>
      </c>
      <c r="BY136" s="26">
        <v>4</v>
      </c>
      <c r="BZ136" s="24"/>
      <c r="CA136" s="24"/>
      <c r="CB136" s="24"/>
      <c r="CC136" s="24"/>
      <c r="CD136" s="24"/>
      <c r="CE136" s="24"/>
      <c r="CF136" s="24"/>
      <c r="CG136" s="24"/>
      <c r="CH136" s="24"/>
      <c r="CI136" s="24"/>
      <c r="CJ136" s="24"/>
      <c r="CK136" s="24"/>
      <c r="CL136" s="24"/>
      <c r="CM136" s="24"/>
      <c r="CN136" s="24"/>
      <c r="CO136" s="24"/>
      <c r="CP136" s="24"/>
      <c r="CQ136" s="24"/>
      <c r="CR136" s="24"/>
      <c r="CS136" s="24"/>
      <c r="CT136" s="24"/>
      <c r="CU136" s="24"/>
      <c r="CV136" s="24"/>
      <c r="CW136" s="24"/>
      <c r="CX136" s="24"/>
      <c r="CY136" s="24"/>
      <c r="CZ136" s="24"/>
      <c r="DA136" s="24"/>
      <c r="DB136" s="24"/>
      <c r="DC136" s="24"/>
      <c r="DD136" s="24"/>
      <c r="DE136" s="24"/>
      <c r="DF136" s="26" t="s">
        <v>139</v>
      </c>
      <c r="DG136" s="26" t="s">
        <v>139</v>
      </c>
      <c r="DH136" s="26" t="s">
        <v>139</v>
      </c>
      <c r="DI136" s="26" t="s">
        <v>139</v>
      </c>
      <c r="DJ136" s="26" t="s">
        <v>139</v>
      </c>
      <c r="DK136" s="26" t="s">
        <v>139</v>
      </c>
      <c r="DL136" s="26" t="s">
        <v>139</v>
      </c>
      <c r="DM136" s="26" t="s">
        <v>139</v>
      </c>
      <c r="DN136" s="26" t="s">
        <v>139</v>
      </c>
      <c r="DO136" s="26" t="s">
        <v>139</v>
      </c>
    </row>
    <row r="137" spans="1:119" ht="20.100000000000001" customHeight="1" x14ac:dyDescent="0.25">
      <c r="A137" s="29" t="str">
        <f t="shared" si="28"/>
        <v>Arpan (Dedication)2</v>
      </c>
      <c r="B137" s="29" t="str">
        <f t="shared" si="29"/>
        <v>Arpan (Dedication)</v>
      </c>
      <c r="C137" s="29">
        <f t="shared" si="30"/>
        <v>2</v>
      </c>
      <c r="D137" s="30" t="str">
        <f t="shared" si="31"/>
        <v>South Asia</v>
      </c>
      <c r="E137" s="30" t="str">
        <f t="shared" si="32"/>
        <v>Mumbai, India</v>
      </c>
      <c r="F137" s="31">
        <f t="shared" si="33"/>
        <v>4</v>
      </c>
      <c r="G137" s="31">
        <f t="shared" si="34"/>
        <v>4</v>
      </c>
      <c r="H137" s="31">
        <f t="shared" si="35"/>
        <v>3</v>
      </c>
      <c r="I137" s="31">
        <f t="shared" si="36"/>
        <v>4</v>
      </c>
      <c r="J137" s="31">
        <f t="shared" si="37"/>
        <v>3</v>
      </c>
      <c r="K137" s="31">
        <f t="shared" si="38"/>
        <v>4</v>
      </c>
      <c r="L137" s="31">
        <f t="shared" si="39"/>
        <v>3</v>
      </c>
      <c r="M137" s="31">
        <f t="shared" si="40"/>
        <v>4</v>
      </c>
      <c r="N137" s="31">
        <f t="shared" si="41"/>
        <v>3.6</v>
      </c>
      <c r="O137" s="26" t="s">
        <v>1014</v>
      </c>
      <c r="P137" s="26" t="s">
        <v>108</v>
      </c>
      <c r="Q137" s="27">
        <v>41204</v>
      </c>
      <c r="R137" s="26" t="s">
        <v>109</v>
      </c>
      <c r="S137" s="26" t="s">
        <v>306</v>
      </c>
      <c r="T137" s="26" t="s">
        <v>207</v>
      </c>
      <c r="U137" s="26" t="s">
        <v>168</v>
      </c>
      <c r="V137" s="26" t="s">
        <v>225</v>
      </c>
      <c r="W137" s="26" t="s">
        <v>226</v>
      </c>
      <c r="X137" s="26" t="s">
        <v>963</v>
      </c>
      <c r="Y137" s="26" t="s">
        <v>964</v>
      </c>
      <c r="Z137" s="26" t="s">
        <v>965</v>
      </c>
      <c r="AA137" s="24"/>
      <c r="AB137" s="26" t="s">
        <v>117</v>
      </c>
      <c r="AC137" s="28">
        <v>11000</v>
      </c>
      <c r="AD137" s="26" t="s">
        <v>966</v>
      </c>
      <c r="AE137" s="26" t="s">
        <v>249</v>
      </c>
      <c r="AF137" s="26" t="s">
        <v>120</v>
      </c>
      <c r="AG137" s="26" t="s">
        <v>333</v>
      </c>
      <c r="AH137" s="26" t="s">
        <v>143</v>
      </c>
      <c r="AI137" s="28">
        <v>11000</v>
      </c>
      <c r="AJ137" s="26" t="s">
        <v>1015</v>
      </c>
      <c r="AK137" s="26" t="s">
        <v>1002</v>
      </c>
      <c r="AL137" s="26" t="s">
        <v>1016</v>
      </c>
      <c r="AM137" s="24"/>
      <c r="AN137" s="24"/>
      <c r="AO137" s="24"/>
      <c r="AP137" s="24"/>
      <c r="AQ137" s="24"/>
      <c r="AR137" s="24"/>
      <c r="AS137" s="24"/>
      <c r="AT137" s="24"/>
      <c r="AU137" s="24"/>
      <c r="AV137" s="24"/>
      <c r="AW137" s="28">
        <v>130000</v>
      </c>
      <c r="AX137" s="26">
        <v>3000</v>
      </c>
      <c r="AY137" s="28">
        <v>35</v>
      </c>
      <c r="AZ137" s="28">
        <v>20</v>
      </c>
      <c r="BA137" s="26">
        <v>0</v>
      </c>
      <c r="BB137" s="26" t="s">
        <v>241</v>
      </c>
      <c r="BC137" s="26" t="s">
        <v>974</v>
      </c>
      <c r="BD137" s="26" t="s">
        <v>378</v>
      </c>
      <c r="BE137" s="26" t="s">
        <v>1017</v>
      </c>
      <c r="BF137" s="26" t="s">
        <v>977</v>
      </c>
      <c r="BG137" s="26" t="s">
        <v>226</v>
      </c>
      <c r="BH137" s="26" t="s">
        <v>998</v>
      </c>
      <c r="BI137" s="26" t="s">
        <v>387</v>
      </c>
      <c r="BJ137" s="26" t="s">
        <v>1018</v>
      </c>
      <c r="BK137" s="26" t="s">
        <v>395</v>
      </c>
      <c r="BL137" s="26" t="s">
        <v>1019</v>
      </c>
      <c r="BM137" s="26" t="s">
        <v>395</v>
      </c>
      <c r="BN137" s="26" t="s">
        <v>1020</v>
      </c>
      <c r="BO137" s="26" t="s">
        <v>226</v>
      </c>
      <c r="BP137" s="24"/>
      <c r="BQ137" s="24"/>
      <c r="BR137" s="26">
        <v>4</v>
      </c>
      <c r="BS137" s="26">
        <v>4</v>
      </c>
      <c r="BT137" s="26">
        <v>3</v>
      </c>
      <c r="BU137" s="26">
        <v>4</v>
      </c>
      <c r="BV137" s="26">
        <v>3</v>
      </c>
      <c r="BW137" s="26">
        <v>4</v>
      </c>
      <c r="BX137" s="26">
        <v>3</v>
      </c>
      <c r="BY137" s="26">
        <v>4</v>
      </c>
      <c r="BZ137" s="24"/>
      <c r="CA137" s="24"/>
      <c r="CB137" s="24"/>
      <c r="CC137" s="24"/>
      <c r="CD137" s="24"/>
      <c r="CE137" s="24"/>
      <c r="CF137" s="24"/>
      <c r="CG137" s="24"/>
      <c r="CH137" s="24"/>
      <c r="CI137" s="24"/>
      <c r="CJ137" s="24"/>
      <c r="CK137" s="24"/>
      <c r="CL137" s="24"/>
      <c r="CM137" s="24"/>
      <c r="CN137" s="24"/>
      <c r="CO137" s="24"/>
      <c r="CP137" s="24"/>
      <c r="CQ137" s="24"/>
      <c r="CR137" s="24"/>
      <c r="CS137" s="24"/>
      <c r="CT137" s="24"/>
      <c r="CU137" s="24"/>
      <c r="CV137" s="24"/>
      <c r="CW137" s="24"/>
      <c r="CX137" s="24"/>
      <c r="CY137" s="24"/>
      <c r="CZ137" s="24"/>
      <c r="DA137" s="24"/>
      <c r="DB137" s="24"/>
      <c r="DC137" s="24"/>
      <c r="DD137" s="24"/>
      <c r="DE137" s="24"/>
      <c r="DF137" s="26" t="s">
        <v>139</v>
      </c>
      <c r="DG137" s="26" t="s">
        <v>139</v>
      </c>
      <c r="DH137" s="26" t="s">
        <v>139</v>
      </c>
      <c r="DI137" s="26" t="s">
        <v>139</v>
      </c>
      <c r="DJ137" s="26" t="s">
        <v>139</v>
      </c>
      <c r="DK137" s="26" t="s">
        <v>139</v>
      </c>
      <c r="DL137" s="26" t="s">
        <v>139</v>
      </c>
      <c r="DM137" s="26" t="s">
        <v>139</v>
      </c>
      <c r="DN137" s="26" t="s">
        <v>139</v>
      </c>
      <c r="DO137" s="26" t="s">
        <v>139</v>
      </c>
    </row>
    <row r="138" spans="1:119" ht="20.100000000000001" customHeight="1" x14ac:dyDescent="0.25">
      <c r="A138" s="29" t="str">
        <f t="shared" si="28"/>
        <v>Arpan (Dedication)1</v>
      </c>
      <c r="B138" s="29" t="str">
        <f t="shared" si="29"/>
        <v>Arpan (Dedication)</v>
      </c>
      <c r="C138" s="29">
        <f t="shared" si="30"/>
        <v>1</v>
      </c>
      <c r="D138" s="30" t="str">
        <f t="shared" si="31"/>
        <v>South Asia</v>
      </c>
      <c r="E138" s="30" t="str">
        <f t="shared" si="32"/>
        <v>Mumbai, India</v>
      </c>
      <c r="F138" s="31">
        <f t="shared" si="33"/>
        <v>3</v>
      </c>
      <c r="G138" s="31">
        <f t="shared" si="34"/>
        <v>2</v>
      </c>
      <c r="H138" s="31">
        <f t="shared" si="35"/>
        <v>2</v>
      </c>
      <c r="I138" s="31">
        <f t="shared" si="36"/>
        <v>4</v>
      </c>
      <c r="J138" s="31">
        <f t="shared" si="37"/>
        <v>3</v>
      </c>
      <c r="K138" s="31">
        <f t="shared" si="38"/>
        <v>3</v>
      </c>
      <c r="L138" s="31">
        <f t="shared" si="39"/>
        <v>2</v>
      </c>
      <c r="M138" s="31">
        <f t="shared" si="40"/>
        <v>3</v>
      </c>
      <c r="N138" s="31">
        <f t="shared" si="41"/>
        <v>2.8</v>
      </c>
      <c r="O138" s="26" t="s">
        <v>1021</v>
      </c>
      <c r="P138" s="26" t="s">
        <v>108</v>
      </c>
      <c r="Q138" s="27">
        <v>40833</v>
      </c>
      <c r="R138" s="26" t="s">
        <v>155</v>
      </c>
      <c r="S138" s="26" t="s">
        <v>321</v>
      </c>
      <c r="T138" s="26" t="s">
        <v>175</v>
      </c>
      <c r="U138" s="26" t="s">
        <v>168</v>
      </c>
      <c r="V138" s="26" t="s">
        <v>225</v>
      </c>
      <c r="W138" s="26" t="s">
        <v>226</v>
      </c>
      <c r="X138" s="26" t="s">
        <v>963</v>
      </c>
      <c r="Y138" s="26" t="s">
        <v>964</v>
      </c>
      <c r="Z138" s="26" t="s">
        <v>965</v>
      </c>
      <c r="AA138" s="24"/>
      <c r="AB138" s="26" t="s">
        <v>117</v>
      </c>
      <c r="AC138" s="28">
        <v>8000</v>
      </c>
      <c r="AD138" s="26" t="s">
        <v>966</v>
      </c>
      <c r="AE138" s="26" t="s">
        <v>249</v>
      </c>
      <c r="AF138" s="26" t="s">
        <v>120</v>
      </c>
      <c r="AG138" s="26" t="s">
        <v>333</v>
      </c>
      <c r="AH138" s="26" t="s">
        <v>158</v>
      </c>
      <c r="AI138" s="28">
        <v>8000</v>
      </c>
      <c r="AJ138" s="24"/>
      <c r="AK138" s="26" t="s">
        <v>968</v>
      </c>
      <c r="AL138" s="26" t="s">
        <v>1022</v>
      </c>
      <c r="AM138" s="26" t="s">
        <v>1023</v>
      </c>
      <c r="AN138" s="26" t="s">
        <v>1024</v>
      </c>
      <c r="AO138" s="26" t="s">
        <v>1025</v>
      </c>
      <c r="AP138" s="24"/>
      <c r="AQ138" s="24"/>
      <c r="AR138" s="24"/>
      <c r="AS138" s="24"/>
      <c r="AT138" s="24"/>
      <c r="AU138" s="24"/>
      <c r="AV138" s="24"/>
      <c r="AW138" s="28">
        <v>96816</v>
      </c>
      <c r="AX138" s="26">
        <v>2300</v>
      </c>
      <c r="AY138" s="28">
        <v>20</v>
      </c>
      <c r="AZ138" s="28">
        <v>20</v>
      </c>
      <c r="BA138" s="26">
        <v>0</v>
      </c>
      <c r="BB138" s="26" t="s">
        <v>241</v>
      </c>
      <c r="BC138" s="26" t="s">
        <v>974</v>
      </c>
      <c r="BD138" s="24"/>
      <c r="BE138" s="24"/>
      <c r="BF138" s="26" t="s">
        <v>1026</v>
      </c>
      <c r="BG138" s="26" t="s">
        <v>395</v>
      </c>
      <c r="BH138" s="24"/>
      <c r="BI138" s="24"/>
      <c r="BJ138" s="24"/>
      <c r="BK138" s="24"/>
      <c r="BL138" s="24"/>
      <c r="BM138" s="24"/>
      <c r="BN138" s="24"/>
      <c r="BO138" s="24"/>
      <c r="BP138" s="24"/>
      <c r="BQ138" s="24"/>
      <c r="BR138" s="26">
        <v>3</v>
      </c>
      <c r="BS138" s="26">
        <v>2</v>
      </c>
      <c r="BT138" s="26">
        <v>2</v>
      </c>
      <c r="BU138" s="26">
        <v>4</v>
      </c>
      <c r="BV138" s="26">
        <v>3</v>
      </c>
      <c r="BW138" s="26">
        <v>3</v>
      </c>
      <c r="BX138" s="26">
        <v>2</v>
      </c>
      <c r="BY138" s="26">
        <v>3</v>
      </c>
      <c r="BZ138" s="24"/>
      <c r="CA138" s="24"/>
      <c r="CB138" s="24"/>
      <c r="CC138" s="24"/>
      <c r="CD138" s="24"/>
      <c r="CE138" s="24"/>
      <c r="CF138" s="24"/>
      <c r="CG138" s="24"/>
      <c r="CH138" s="24"/>
      <c r="CI138" s="24"/>
      <c r="CJ138" s="24"/>
      <c r="CK138" s="24"/>
      <c r="CL138" s="24"/>
      <c r="CM138" s="24"/>
      <c r="CN138" s="24"/>
      <c r="CO138" s="24"/>
      <c r="CP138" s="24"/>
      <c r="CQ138" s="24"/>
      <c r="CR138" s="24"/>
      <c r="CS138" s="24"/>
      <c r="CT138" s="24"/>
      <c r="CU138" s="24"/>
      <c r="CV138" s="24"/>
      <c r="CW138" s="24"/>
      <c r="CX138" s="24"/>
      <c r="CY138" s="24"/>
      <c r="CZ138" s="24"/>
      <c r="DA138" s="24"/>
      <c r="DB138" s="24"/>
      <c r="DC138" s="24"/>
      <c r="DD138" s="24"/>
      <c r="DE138" s="24"/>
      <c r="DF138" s="26" t="s">
        <v>139</v>
      </c>
      <c r="DG138" s="26" t="s">
        <v>120</v>
      </c>
      <c r="DH138" s="26" t="s">
        <v>139</v>
      </c>
      <c r="DI138" s="26" t="s">
        <v>139</v>
      </c>
      <c r="DJ138" s="26" t="s">
        <v>139</v>
      </c>
      <c r="DK138" s="26" t="s">
        <v>139</v>
      </c>
      <c r="DL138" s="26" t="s">
        <v>139</v>
      </c>
      <c r="DM138" s="26" t="s">
        <v>139</v>
      </c>
      <c r="DN138" s="26" t="s">
        <v>139</v>
      </c>
      <c r="DO138" s="26" t="s">
        <v>139</v>
      </c>
    </row>
    <row r="139" spans="1:119" ht="20.100000000000001" customHeight="1" x14ac:dyDescent="0.25">
      <c r="A139" s="29" t="str">
        <f t="shared" si="28"/>
        <v>Art for Children Uganda4</v>
      </c>
      <c r="B139" s="29" t="str">
        <f t="shared" si="29"/>
        <v>Art for Children Uganda</v>
      </c>
      <c r="C139" s="29">
        <f t="shared" si="30"/>
        <v>4</v>
      </c>
      <c r="D139" s="30" t="str">
        <f t="shared" si="31"/>
        <v>Africa and the Middle East</v>
      </c>
      <c r="E139" s="30" t="str">
        <f t="shared" si="32"/>
        <v>Lira, Uganda</v>
      </c>
      <c r="F139" s="31">
        <f t="shared" si="33"/>
        <v>4</v>
      </c>
      <c r="G139" s="31">
        <f t="shared" si="34"/>
        <v>3</v>
      </c>
      <c r="H139" s="31">
        <f t="shared" si="35"/>
        <v>3</v>
      </c>
      <c r="I139" s="31">
        <f t="shared" si="36"/>
        <v>4</v>
      </c>
      <c r="J139" s="31">
        <f t="shared" si="37"/>
        <v>3</v>
      </c>
      <c r="K139" s="31">
        <f t="shared" si="38"/>
        <v>3</v>
      </c>
      <c r="L139" s="31">
        <f t="shared" si="39"/>
        <v>4</v>
      </c>
      <c r="M139" s="31">
        <f t="shared" si="40"/>
        <v>2</v>
      </c>
      <c r="N139" s="31">
        <f t="shared" si="41"/>
        <v>3.3</v>
      </c>
      <c r="O139" s="26" t="s">
        <v>1027</v>
      </c>
      <c r="P139" s="26" t="s">
        <v>108</v>
      </c>
      <c r="Q139" s="27">
        <v>41946</v>
      </c>
      <c r="R139" s="26" t="s">
        <v>166</v>
      </c>
      <c r="S139" s="26" t="s">
        <v>609</v>
      </c>
      <c r="T139" s="26" t="s">
        <v>278</v>
      </c>
      <c r="U139" s="26" t="s">
        <v>112</v>
      </c>
      <c r="V139" s="26" t="s">
        <v>169</v>
      </c>
      <c r="W139" s="26" t="s">
        <v>1028</v>
      </c>
      <c r="X139" s="26" t="s">
        <v>1029</v>
      </c>
      <c r="Y139" s="26" t="s">
        <v>1030</v>
      </c>
      <c r="Z139" s="24"/>
      <c r="AA139" s="24"/>
      <c r="AB139" s="26" t="s">
        <v>117</v>
      </c>
      <c r="AC139" s="28">
        <v>9000</v>
      </c>
      <c r="AD139" s="24"/>
      <c r="AE139" s="24"/>
      <c r="AF139" s="26" t="s">
        <v>120</v>
      </c>
      <c r="AG139" s="26" t="s">
        <v>333</v>
      </c>
      <c r="AH139" s="26" t="s">
        <v>185</v>
      </c>
      <c r="AI139" s="28">
        <v>9000</v>
      </c>
      <c r="AJ139" s="26" t="s">
        <v>1031</v>
      </c>
      <c r="AK139" s="26" t="s">
        <v>1032</v>
      </c>
      <c r="AL139" s="26" t="s">
        <v>1033</v>
      </c>
      <c r="AM139" s="24"/>
      <c r="AN139" s="24"/>
      <c r="AO139" s="24"/>
      <c r="AP139" s="24"/>
      <c r="AQ139" s="26" t="s">
        <v>1034</v>
      </c>
      <c r="AR139" s="24"/>
      <c r="AS139" s="26" t="s">
        <v>1035</v>
      </c>
      <c r="AT139" s="26" t="s">
        <v>1036</v>
      </c>
      <c r="AU139" s="26" t="s">
        <v>1037</v>
      </c>
      <c r="AV139" s="24"/>
      <c r="AW139" s="28">
        <v>47920</v>
      </c>
      <c r="AX139" s="26">
        <v>28260</v>
      </c>
      <c r="AY139" s="28">
        <v>80</v>
      </c>
      <c r="AZ139" s="28">
        <v>90</v>
      </c>
      <c r="BA139" s="26">
        <v>0</v>
      </c>
      <c r="BB139" s="26" t="s">
        <v>148</v>
      </c>
      <c r="BC139" s="26" t="s">
        <v>1038</v>
      </c>
      <c r="BD139" s="26" t="s">
        <v>125</v>
      </c>
      <c r="BE139" s="24"/>
      <c r="BF139" s="24"/>
      <c r="BG139" s="24"/>
      <c r="BH139" s="26" t="s">
        <v>1039</v>
      </c>
      <c r="BI139" s="26" t="s">
        <v>616</v>
      </c>
      <c r="BJ139" s="26" t="s">
        <v>1040</v>
      </c>
      <c r="BK139" s="26" t="s">
        <v>1041</v>
      </c>
      <c r="BL139" s="26" t="s">
        <v>1042</v>
      </c>
      <c r="BM139" s="26" t="s">
        <v>1041</v>
      </c>
      <c r="BN139" s="26" t="s">
        <v>1043</v>
      </c>
      <c r="BO139" s="26" t="s">
        <v>1044</v>
      </c>
      <c r="BP139" s="24"/>
      <c r="BQ139" s="24"/>
      <c r="BR139" s="26">
        <v>4</v>
      </c>
      <c r="BS139" s="26">
        <v>3</v>
      </c>
      <c r="BT139" s="26">
        <v>3</v>
      </c>
      <c r="BU139" s="26">
        <v>4</v>
      </c>
      <c r="BV139" s="26">
        <v>3</v>
      </c>
      <c r="BW139" s="26">
        <v>3</v>
      </c>
      <c r="BX139" s="26">
        <v>4</v>
      </c>
      <c r="BY139" s="26">
        <v>2</v>
      </c>
      <c r="BZ139" s="24"/>
      <c r="CA139" s="24"/>
      <c r="CB139" s="24"/>
      <c r="CC139" s="24"/>
      <c r="CD139" s="24"/>
      <c r="CE139" s="24"/>
      <c r="CF139" s="24"/>
      <c r="CG139" s="24"/>
      <c r="CH139" s="24"/>
      <c r="CI139" s="24"/>
      <c r="CJ139" s="24"/>
      <c r="CK139" s="24"/>
      <c r="CL139" s="24"/>
      <c r="CM139" s="24"/>
      <c r="CN139" s="24"/>
      <c r="CO139" s="24"/>
      <c r="CP139" s="24"/>
      <c r="CQ139" s="24"/>
      <c r="CR139" s="24"/>
      <c r="CS139" s="24"/>
      <c r="CT139" s="24"/>
      <c r="CU139" s="24"/>
      <c r="CV139" s="24"/>
      <c r="CW139" s="24"/>
      <c r="CX139" s="24"/>
      <c r="CY139" s="24"/>
      <c r="CZ139" s="24"/>
      <c r="DA139" s="24"/>
      <c r="DB139" s="24"/>
      <c r="DC139" s="24"/>
      <c r="DD139" s="24"/>
      <c r="DE139" s="24"/>
      <c r="DF139" s="26" t="s">
        <v>120</v>
      </c>
      <c r="DG139" s="26" t="s">
        <v>120</v>
      </c>
      <c r="DH139" s="26" t="s">
        <v>120</v>
      </c>
      <c r="DI139" s="26" t="s">
        <v>139</v>
      </c>
      <c r="DJ139" s="26" t="s">
        <v>120</v>
      </c>
      <c r="DK139" s="26" t="s">
        <v>139</v>
      </c>
      <c r="DL139" s="26" t="s">
        <v>120</v>
      </c>
      <c r="DM139" s="26" t="s">
        <v>139</v>
      </c>
      <c r="DN139" s="26" t="s">
        <v>139</v>
      </c>
      <c r="DO139" s="26" t="s">
        <v>139</v>
      </c>
    </row>
    <row r="140" spans="1:119" ht="20.100000000000001" customHeight="1" x14ac:dyDescent="0.25">
      <c r="A140" s="29" t="str">
        <f t="shared" si="28"/>
        <v>Art for Children Uganda3</v>
      </c>
      <c r="B140" s="29" t="str">
        <f t="shared" si="29"/>
        <v>Art for Children Uganda</v>
      </c>
      <c r="C140" s="29">
        <f t="shared" si="30"/>
        <v>3</v>
      </c>
      <c r="D140" s="30" t="str">
        <f t="shared" si="31"/>
        <v>Africa and the Middle East</v>
      </c>
      <c r="E140" s="30" t="str">
        <f t="shared" si="32"/>
        <v>Lira, Uganda</v>
      </c>
      <c r="F140" s="31">
        <f t="shared" si="33"/>
        <v>3</v>
      </c>
      <c r="G140" s="31">
        <f t="shared" si="34"/>
        <v>2</v>
      </c>
      <c r="H140" s="31">
        <f t="shared" si="35"/>
        <v>3</v>
      </c>
      <c r="I140" s="31">
        <f t="shared" si="36"/>
        <v>2</v>
      </c>
      <c r="J140" s="31">
        <f t="shared" si="37"/>
        <v>3</v>
      </c>
      <c r="K140" s="31">
        <f t="shared" si="38"/>
        <v>3</v>
      </c>
      <c r="L140" s="31">
        <f t="shared" si="39"/>
        <v>4</v>
      </c>
      <c r="M140" s="31">
        <f t="shared" si="40"/>
        <v>1</v>
      </c>
      <c r="N140" s="31">
        <f t="shared" si="41"/>
        <v>2.6</v>
      </c>
      <c r="O140" s="26" t="s">
        <v>1045</v>
      </c>
      <c r="P140" s="26" t="s">
        <v>108</v>
      </c>
      <c r="Q140" s="27">
        <v>41568</v>
      </c>
      <c r="R140" s="26" t="s">
        <v>166</v>
      </c>
      <c r="S140" s="26" t="s">
        <v>622</v>
      </c>
      <c r="T140" s="26" t="s">
        <v>194</v>
      </c>
      <c r="U140" s="26" t="s">
        <v>112</v>
      </c>
      <c r="V140" s="26" t="s">
        <v>169</v>
      </c>
      <c r="W140" s="26" t="s">
        <v>1028</v>
      </c>
      <c r="X140" s="26" t="s">
        <v>1029</v>
      </c>
      <c r="Y140" s="26" t="s">
        <v>1030</v>
      </c>
      <c r="Z140" s="24"/>
      <c r="AA140" s="24"/>
      <c r="AB140" s="26" t="s">
        <v>117</v>
      </c>
      <c r="AC140" s="28">
        <v>9000</v>
      </c>
      <c r="AD140" s="24"/>
      <c r="AE140" s="24"/>
      <c r="AF140" s="26" t="s">
        <v>120</v>
      </c>
      <c r="AG140" s="26" t="s">
        <v>333</v>
      </c>
      <c r="AH140" s="26" t="s">
        <v>121</v>
      </c>
      <c r="AI140" s="28">
        <v>9000</v>
      </c>
      <c r="AJ140" s="26" t="s">
        <v>1046</v>
      </c>
      <c r="AK140" s="26" t="s">
        <v>1032</v>
      </c>
      <c r="AL140" s="26" t="s">
        <v>1047</v>
      </c>
      <c r="AM140" s="24"/>
      <c r="AN140" s="24"/>
      <c r="AO140" s="24"/>
      <c r="AP140" s="24"/>
      <c r="AQ140" s="26" t="s">
        <v>1048</v>
      </c>
      <c r="AR140" s="24"/>
      <c r="AS140" s="24"/>
      <c r="AT140" s="24"/>
      <c r="AU140" s="24"/>
      <c r="AV140" s="24"/>
      <c r="AW140" s="28">
        <v>38300</v>
      </c>
      <c r="AX140" s="26">
        <v>23400</v>
      </c>
      <c r="AY140" s="28">
        <v>85</v>
      </c>
      <c r="AZ140" s="28">
        <v>85</v>
      </c>
      <c r="BA140" s="26">
        <v>0</v>
      </c>
      <c r="BB140" s="26" t="s">
        <v>148</v>
      </c>
      <c r="BC140" s="26" t="s">
        <v>1038</v>
      </c>
      <c r="BD140" s="26" t="s">
        <v>125</v>
      </c>
      <c r="BE140" s="24"/>
      <c r="BF140" s="26" t="s">
        <v>1049</v>
      </c>
      <c r="BG140" s="26" t="s">
        <v>367</v>
      </c>
      <c r="BH140" s="24"/>
      <c r="BI140" s="24"/>
      <c r="BJ140" s="26" t="s">
        <v>1050</v>
      </c>
      <c r="BK140" s="26" t="s">
        <v>1028</v>
      </c>
      <c r="BL140" s="24"/>
      <c r="BM140" s="24"/>
      <c r="BN140" s="24"/>
      <c r="BO140" s="24"/>
      <c r="BP140" s="24"/>
      <c r="BQ140" s="24"/>
      <c r="BR140" s="26">
        <v>3</v>
      </c>
      <c r="BS140" s="26">
        <v>2</v>
      </c>
      <c r="BT140" s="26">
        <v>3</v>
      </c>
      <c r="BU140" s="26">
        <v>2</v>
      </c>
      <c r="BV140" s="26">
        <v>3</v>
      </c>
      <c r="BW140" s="26">
        <v>3</v>
      </c>
      <c r="BX140" s="26">
        <v>4</v>
      </c>
      <c r="BY140" s="26">
        <v>1</v>
      </c>
      <c r="BZ140" s="24"/>
      <c r="CA140" s="24"/>
      <c r="CB140" s="24"/>
      <c r="CC140" s="24"/>
      <c r="CD140" s="24"/>
      <c r="CE140" s="24"/>
      <c r="CF140" s="24"/>
      <c r="CG140" s="24"/>
      <c r="CH140" s="24"/>
      <c r="CI140" s="24"/>
      <c r="CJ140" s="24"/>
      <c r="CK140" s="24"/>
      <c r="CL140" s="24"/>
      <c r="CM140" s="24"/>
      <c r="CN140" s="24"/>
      <c r="CO140" s="24"/>
      <c r="CP140" s="24"/>
      <c r="CQ140" s="24"/>
      <c r="CR140" s="24"/>
      <c r="CS140" s="24"/>
      <c r="CT140" s="24"/>
      <c r="CU140" s="24"/>
      <c r="CV140" s="24"/>
      <c r="CW140" s="24"/>
      <c r="CX140" s="24"/>
      <c r="CY140" s="24"/>
      <c r="CZ140" s="24"/>
      <c r="DA140" s="24"/>
      <c r="DB140" s="24"/>
      <c r="DC140" s="24"/>
      <c r="DD140" s="24"/>
      <c r="DE140" s="24"/>
      <c r="DF140" s="26" t="s">
        <v>120</v>
      </c>
      <c r="DG140" s="26" t="s">
        <v>120</v>
      </c>
      <c r="DH140" s="26" t="s">
        <v>120</v>
      </c>
      <c r="DI140" s="26" t="s">
        <v>139</v>
      </c>
      <c r="DJ140" s="26" t="s">
        <v>120</v>
      </c>
      <c r="DK140" s="26" t="s">
        <v>139</v>
      </c>
      <c r="DL140" s="26" t="s">
        <v>120</v>
      </c>
      <c r="DM140" s="26" t="s">
        <v>139</v>
      </c>
      <c r="DN140" s="26" t="s">
        <v>139</v>
      </c>
      <c r="DO140" s="26" t="s">
        <v>139</v>
      </c>
    </row>
    <row r="141" spans="1:119" ht="20.100000000000001" customHeight="1" x14ac:dyDescent="0.25">
      <c r="A141" s="29" t="str">
        <f t="shared" si="28"/>
        <v>Art for Children Uganda2</v>
      </c>
      <c r="B141" s="29" t="str">
        <f t="shared" si="29"/>
        <v>Art for Children Uganda</v>
      </c>
      <c r="C141" s="29">
        <f t="shared" si="30"/>
        <v>2</v>
      </c>
      <c r="D141" s="30" t="str">
        <f t="shared" si="31"/>
        <v>Africa and the Middle East</v>
      </c>
      <c r="E141" s="30" t="str">
        <f t="shared" si="32"/>
        <v>Lira, Uganda</v>
      </c>
      <c r="F141" s="31">
        <f t="shared" si="33"/>
        <v>3</v>
      </c>
      <c r="G141" s="31">
        <f t="shared" si="34"/>
        <v>2</v>
      </c>
      <c r="H141" s="31">
        <f t="shared" si="35"/>
        <v>3</v>
      </c>
      <c r="I141" s="31">
        <f t="shared" si="36"/>
        <v>2</v>
      </c>
      <c r="J141" s="31">
        <f t="shared" si="37"/>
        <v>3</v>
      </c>
      <c r="K141" s="31">
        <f t="shared" si="38"/>
        <v>3</v>
      </c>
      <c r="L141" s="31">
        <f t="shared" si="39"/>
        <v>3</v>
      </c>
      <c r="M141" s="31">
        <f t="shared" si="40"/>
        <v>1</v>
      </c>
      <c r="N141" s="31">
        <f t="shared" si="41"/>
        <v>2.5</v>
      </c>
      <c r="O141" s="26" t="s">
        <v>1051</v>
      </c>
      <c r="P141" s="26" t="s">
        <v>108</v>
      </c>
      <c r="Q141" s="27">
        <v>41204</v>
      </c>
      <c r="R141" s="26" t="s">
        <v>109</v>
      </c>
      <c r="S141" s="26" t="s">
        <v>306</v>
      </c>
      <c r="T141" s="26" t="s">
        <v>207</v>
      </c>
      <c r="U141" s="26" t="s">
        <v>112</v>
      </c>
      <c r="V141" s="26" t="s">
        <v>169</v>
      </c>
      <c r="W141" s="26" t="s">
        <v>1028</v>
      </c>
      <c r="X141" s="26" t="s">
        <v>1029</v>
      </c>
      <c r="Y141" s="26" t="s">
        <v>1030</v>
      </c>
      <c r="Z141" s="24"/>
      <c r="AA141" s="24"/>
      <c r="AB141" s="26" t="s">
        <v>117</v>
      </c>
      <c r="AC141" s="28">
        <v>7000</v>
      </c>
      <c r="AD141" s="24"/>
      <c r="AE141" s="24"/>
      <c r="AF141" s="26" t="s">
        <v>120</v>
      </c>
      <c r="AG141" s="26" t="s">
        <v>333</v>
      </c>
      <c r="AH141" s="26" t="s">
        <v>143</v>
      </c>
      <c r="AI141" s="28">
        <v>7000</v>
      </c>
      <c r="AJ141" s="26" t="s">
        <v>1052</v>
      </c>
      <c r="AK141" s="26" t="s">
        <v>1053</v>
      </c>
      <c r="AL141" s="26" t="s">
        <v>1033</v>
      </c>
      <c r="AM141" s="24"/>
      <c r="AN141" s="24"/>
      <c r="AO141" s="24"/>
      <c r="AP141" s="24"/>
      <c r="AQ141" s="24"/>
      <c r="AR141" s="24"/>
      <c r="AS141" s="24"/>
      <c r="AT141" s="24"/>
      <c r="AU141" s="24"/>
      <c r="AV141" s="24"/>
      <c r="AW141" s="28">
        <v>33668</v>
      </c>
      <c r="AX141" s="26">
        <v>30875</v>
      </c>
      <c r="AY141" s="28">
        <v>80</v>
      </c>
      <c r="AZ141" s="28">
        <v>70</v>
      </c>
      <c r="BA141" s="26">
        <v>0</v>
      </c>
      <c r="BB141" s="26" t="s">
        <v>148</v>
      </c>
      <c r="BC141" s="26" t="s">
        <v>1038</v>
      </c>
      <c r="BD141" s="26" t="s">
        <v>125</v>
      </c>
      <c r="BE141" s="24"/>
      <c r="BF141" s="26" t="s">
        <v>1054</v>
      </c>
      <c r="BG141" s="26" t="s">
        <v>1028</v>
      </c>
      <c r="BH141" s="26" t="s">
        <v>1049</v>
      </c>
      <c r="BI141" s="26" t="s">
        <v>367</v>
      </c>
      <c r="BJ141" s="24"/>
      <c r="BK141" s="24"/>
      <c r="BL141" s="26" t="s">
        <v>1055</v>
      </c>
      <c r="BM141" s="26" t="s">
        <v>1028</v>
      </c>
      <c r="BN141" s="26" t="s">
        <v>1056</v>
      </c>
      <c r="BO141" s="26" t="s">
        <v>1028</v>
      </c>
      <c r="BP141" s="24"/>
      <c r="BQ141" s="24"/>
      <c r="BR141" s="26">
        <v>3</v>
      </c>
      <c r="BS141" s="26">
        <v>2</v>
      </c>
      <c r="BT141" s="26">
        <v>3</v>
      </c>
      <c r="BU141" s="26">
        <v>2</v>
      </c>
      <c r="BV141" s="26">
        <v>3</v>
      </c>
      <c r="BW141" s="26">
        <v>3</v>
      </c>
      <c r="BX141" s="26">
        <v>3</v>
      </c>
      <c r="BY141" s="26">
        <v>1</v>
      </c>
      <c r="BZ141" s="24"/>
      <c r="CA141" s="24"/>
      <c r="CB141" s="24"/>
      <c r="CC141" s="24"/>
      <c r="CD141" s="24"/>
      <c r="CE141" s="24"/>
      <c r="CF141" s="24"/>
      <c r="CG141" s="24"/>
      <c r="CH141" s="24"/>
      <c r="CI141" s="24"/>
      <c r="CJ141" s="24"/>
      <c r="CK141" s="24"/>
      <c r="CL141" s="24"/>
      <c r="CM141" s="24"/>
      <c r="CN141" s="24"/>
      <c r="CO141" s="24"/>
      <c r="CP141" s="24"/>
      <c r="CQ141" s="24"/>
      <c r="CR141" s="24"/>
      <c r="CS141" s="24"/>
      <c r="CT141" s="24"/>
      <c r="CU141" s="24"/>
      <c r="CV141" s="24"/>
      <c r="CW141" s="24"/>
      <c r="CX141" s="24"/>
      <c r="CY141" s="24"/>
      <c r="CZ141" s="24"/>
      <c r="DA141" s="24"/>
      <c r="DB141" s="24"/>
      <c r="DC141" s="24"/>
      <c r="DD141" s="24"/>
      <c r="DE141" s="24"/>
      <c r="DF141" s="26" t="s">
        <v>139</v>
      </c>
      <c r="DG141" s="26" t="s">
        <v>120</v>
      </c>
      <c r="DH141" s="26" t="s">
        <v>139</v>
      </c>
      <c r="DI141" s="26" t="s">
        <v>120</v>
      </c>
      <c r="DJ141" s="26" t="s">
        <v>120</v>
      </c>
      <c r="DK141" s="26" t="s">
        <v>139</v>
      </c>
      <c r="DL141" s="26" t="s">
        <v>120</v>
      </c>
      <c r="DM141" s="26" t="s">
        <v>139</v>
      </c>
      <c r="DN141" s="26" t="s">
        <v>139</v>
      </c>
      <c r="DO141" s="26" t="s">
        <v>139</v>
      </c>
    </row>
    <row r="142" spans="1:119" ht="20.100000000000001" customHeight="1" x14ac:dyDescent="0.25">
      <c r="A142" s="29" t="str">
        <f t="shared" si="28"/>
        <v>Art for Children Uganda1</v>
      </c>
      <c r="B142" s="29" t="str">
        <f t="shared" si="29"/>
        <v>Art for Children Uganda</v>
      </c>
      <c r="C142" s="29">
        <f t="shared" si="30"/>
        <v>1</v>
      </c>
      <c r="D142" s="30" t="str">
        <f t="shared" si="31"/>
        <v>Africa and the Middle East</v>
      </c>
      <c r="E142" s="30" t="str">
        <f t="shared" si="32"/>
        <v>Lira, Uganda</v>
      </c>
      <c r="F142" s="31">
        <f t="shared" si="33"/>
        <v>3</v>
      </c>
      <c r="G142" s="31">
        <f t="shared" si="34"/>
        <v>2</v>
      </c>
      <c r="H142" s="31">
        <f t="shared" si="35"/>
        <v>3</v>
      </c>
      <c r="I142" s="31">
        <f t="shared" si="36"/>
        <v>2</v>
      </c>
      <c r="J142" s="31">
        <f t="shared" si="37"/>
        <v>3</v>
      </c>
      <c r="K142" s="31">
        <f t="shared" si="38"/>
        <v>3</v>
      </c>
      <c r="L142" s="31">
        <f t="shared" si="39"/>
        <v>2</v>
      </c>
      <c r="M142" s="31">
        <f t="shared" si="40"/>
        <v>1</v>
      </c>
      <c r="N142" s="31">
        <f t="shared" si="41"/>
        <v>2.4</v>
      </c>
      <c r="O142" s="26" t="s">
        <v>1057</v>
      </c>
      <c r="P142" s="26" t="s">
        <v>108</v>
      </c>
      <c r="Q142" s="27">
        <v>40835</v>
      </c>
      <c r="R142" s="26" t="s">
        <v>155</v>
      </c>
      <c r="S142" s="26" t="s">
        <v>321</v>
      </c>
      <c r="T142" s="26" t="s">
        <v>175</v>
      </c>
      <c r="U142" s="26" t="s">
        <v>112</v>
      </c>
      <c r="V142" s="26" t="s">
        <v>169</v>
      </c>
      <c r="W142" s="26" t="s">
        <v>1028</v>
      </c>
      <c r="X142" s="26" t="s">
        <v>1029</v>
      </c>
      <c r="Y142" s="26" t="s">
        <v>1030</v>
      </c>
      <c r="Z142" s="24"/>
      <c r="AA142" s="24"/>
      <c r="AB142" s="26" t="s">
        <v>117</v>
      </c>
      <c r="AC142" s="28">
        <v>6000</v>
      </c>
      <c r="AD142" s="24"/>
      <c r="AE142" s="24"/>
      <c r="AF142" s="26" t="s">
        <v>120</v>
      </c>
      <c r="AG142" s="26" t="s">
        <v>333</v>
      </c>
      <c r="AH142" s="26" t="s">
        <v>158</v>
      </c>
      <c r="AI142" s="28">
        <v>6000</v>
      </c>
      <c r="AJ142" s="24"/>
      <c r="AK142" s="26" t="s">
        <v>1058</v>
      </c>
      <c r="AL142" s="26" t="s">
        <v>1059</v>
      </c>
      <c r="AM142" s="26" t="s">
        <v>1060</v>
      </c>
      <c r="AN142" s="26" t="s">
        <v>1061</v>
      </c>
      <c r="AO142" s="26" t="s">
        <v>1062</v>
      </c>
      <c r="AP142" s="24"/>
      <c r="AQ142" s="24"/>
      <c r="AR142" s="24"/>
      <c r="AS142" s="26" t="s">
        <v>1063</v>
      </c>
      <c r="AT142" s="24"/>
      <c r="AU142" s="24"/>
      <c r="AV142" s="24"/>
      <c r="AW142" s="28">
        <v>26479</v>
      </c>
      <c r="AX142" s="26">
        <v>25305</v>
      </c>
      <c r="AY142" s="28">
        <v>89</v>
      </c>
      <c r="AZ142" s="28">
        <v>66</v>
      </c>
      <c r="BA142" s="26">
        <v>0</v>
      </c>
      <c r="BB142" s="26" t="s">
        <v>148</v>
      </c>
      <c r="BC142" s="26" t="s">
        <v>1038</v>
      </c>
      <c r="BD142" s="24"/>
      <c r="BE142" s="24"/>
      <c r="BF142" s="26" t="s">
        <v>1049</v>
      </c>
      <c r="BG142" s="26" t="s">
        <v>367</v>
      </c>
      <c r="BH142" s="24"/>
      <c r="BI142" s="24"/>
      <c r="BJ142" s="24"/>
      <c r="BK142" s="24"/>
      <c r="BL142" s="24"/>
      <c r="BM142" s="24"/>
      <c r="BN142" s="24"/>
      <c r="BO142" s="24"/>
      <c r="BP142" s="24"/>
      <c r="BQ142" s="24"/>
      <c r="BR142" s="26">
        <v>3</v>
      </c>
      <c r="BS142" s="26">
        <v>2</v>
      </c>
      <c r="BT142" s="26">
        <v>3</v>
      </c>
      <c r="BU142" s="26">
        <v>2</v>
      </c>
      <c r="BV142" s="26">
        <v>3</v>
      </c>
      <c r="BW142" s="26">
        <v>3</v>
      </c>
      <c r="BX142" s="26">
        <v>2</v>
      </c>
      <c r="BY142" s="26">
        <v>1</v>
      </c>
      <c r="BZ142" s="24"/>
      <c r="CA142" s="24"/>
      <c r="CB142" s="24"/>
      <c r="CC142" s="24"/>
      <c r="CD142" s="24"/>
      <c r="CE142" s="24"/>
      <c r="CF142" s="24"/>
      <c r="CG142" s="24"/>
      <c r="CH142" s="24"/>
      <c r="CI142" s="24"/>
      <c r="CJ142" s="24"/>
      <c r="CK142" s="24"/>
      <c r="CL142" s="24"/>
      <c r="CM142" s="24"/>
      <c r="CN142" s="24"/>
      <c r="CO142" s="24"/>
      <c r="CP142" s="24"/>
      <c r="CQ142" s="24"/>
      <c r="CR142" s="24"/>
      <c r="CS142" s="24"/>
      <c r="CT142" s="24"/>
      <c r="CU142" s="24"/>
      <c r="CV142" s="24"/>
      <c r="CW142" s="24"/>
      <c r="CX142" s="24"/>
      <c r="CY142" s="24"/>
      <c r="CZ142" s="24"/>
      <c r="DA142" s="24"/>
      <c r="DB142" s="24"/>
      <c r="DC142" s="24"/>
      <c r="DD142" s="24"/>
      <c r="DE142" s="24"/>
      <c r="DF142" s="26" t="s">
        <v>139</v>
      </c>
      <c r="DG142" s="26" t="s">
        <v>139</v>
      </c>
      <c r="DH142" s="26" t="s">
        <v>139</v>
      </c>
      <c r="DI142" s="26" t="s">
        <v>139</v>
      </c>
      <c r="DJ142" s="26" t="s">
        <v>120</v>
      </c>
      <c r="DK142" s="26" t="s">
        <v>139</v>
      </c>
      <c r="DL142" s="26" t="s">
        <v>139</v>
      </c>
      <c r="DM142" s="26" t="s">
        <v>139</v>
      </c>
      <c r="DN142" s="26" t="s">
        <v>139</v>
      </c>
      <c r="DO142" s="26" t="s">
        <v>139</v>
      </c>
    </row>
    <row r="143" spans="1:119" ht="20.100000000000001" customHeight="1" x14ac:dyDescent="0.25">
      <c r="A143" s="29" t="str">
        <f t="shared" si="28"/>
        <v>Asanblé Vwazen Jakè (Jakè Neighborhood Association)7</v>
      </c>
      <c r="B143" s="29" t="str">
        <f t="shared" si="29"/>
        <v>Asanblé Vwazen Jakè (Jakè Neighborhood Association)</v>
      </c>
      <c r="C143" s="29">
        <f t="shared" si="30"/>
        <v>7</v>
      </c>
      <c r="D143" s="30" t="str">
        <f t="shared" si="31"/>
        <v>Americas</v>
      </c>
      <c r="E143" s="30" t="str">
        <f t="shared" si="32"/>
        <v>Port-au-Prince, Haiti</v>
      </c>
      <c r="F143" s="31">
        <f t="shared" si="33"/>
        <v>3</v>
      </c>
      <c r="G143" s="31">
        <f t="shared" si="34"/>
        <v>2</v>
      </c>
      <c r="H143" s="31">
        <f t="shared" si="35"/>
        <v>2</v>
      </c>
      <c r="I143" s="31">
        <f t="shared" si="36"/>
        <v>2</v>
      </c>
      <c r="J143" s="31">
        <f t="shared" si="37"/>
        <v>1</v>
      </c>
      <c r="K143" s="31">
        <f t="shared" si="38"/>
        <v>2</v>
      </c>
      <c r="L143" s="31">
        <f t="shared" si="39"/>
        <v>3</v>
      </c>
      <c r="M143" s="31">
        <f t="shared" si="40"/>
        <v>1</v>
      </c>
      <c r="N143" s="31">
        <f t="shared" si="41"/>
        <v>2</v>
      </c>
      <c r="O143" s="26" t="s">
        <v>1064</v>
      </c>
      <c r="P143" s="26" t="s">
        <v>108</v>
      </c>
      <c r="Q143" s="27">
        <v>41204</v>
      </c>
      <c r="R143" s="26" t="s">
        <v>305</v>
      </c>
      <c r="S143" s="26" t="s">
        <v>306</v>
      </c>
      <c r="T143" s="26" t="s">
        <v>207</v>
      </c>
      <c r="U143" s="26" t="s">
        <v>112</v>
      </c>
      <c r="V143" s="26" t="s">
        <v>15731</v>
      </c>
      <c r="W143" s="26" t="s">
        <v>1065</v>
      </c>
      <c r="X143" s="26" t="s">
        <v>1066</v>
      </c>
      <c r="Y143" s="26" t="s">
        <v>1067</v>
      </c>
      <c r="Z143" s="26" t="s">
        <v>1068</v>
      </c>
      <c r="AA143" s="24"/>
      <c r="AB143" s="26" t="s">
        <v>117</v>
      </c>
      <c r="AC143" s="28">
        <v>11000</v>
      </c>
      <c r="AD143" s="24"/>
      <c r="AE143" s="24"/>
      <c r="AF143" s="26" t="s">
        <v>139</v>
      </c>
      <c r="AG143" s="26" t="s">
        <v>312</v>
      </c>
      <c r="AH143" s="26" t="s">
        <v>235</v>
      </c>
      <c r="AI143" s="28">
        <v>11000</v>
      </c>
      <c r="AJ143" s="26" t="s">
        <v>1069</v>
      </c>
      <c r="AK143" s="26" t="s">
        <v>1070</v>
      </c>
      <c r="AL143" s="26" t="s">
        <v>1071</v>
      </c>
      <c r="AM143" s="24"/>
      <c r="AN143" s="24"/>
      <c r="AO143" s="24"/>
      <c r="AP143" s="24"/>
      <c r="AQ143" s="24"/>
      <c r="AR143" s="26" t="s">
        <v>1072</v>
      </c>
      <c r="AS143" s="24"/>
      <c r="AT143" s="24"/>
      <c r="AU143" s="24"/>
      <c r="AV143" s="24"/>
      <c r="AW143" s="28">
        <v>23002</v>
      </c>
      <c r="AX143" s="26">
        <v>298</v>
      </c>
      <c r="AY143" s="28">
        <v>30</v>
      </c>
      <c r="AZ143" s="28">
        <v>28</v>
      </c>
      <c r="BA143" s="26">
        <v>0</v>
      </c>
      <c r="BB143" s="26" t="s">
        <v>241</v>
      </c>
      <c r="BC143" s="26" t="s">
        <v>1073</v>
      </c>
      <c r="BD143" s="26" t="s">
        <v>378</v>
      </c>
      <c r="BE143" s="24"/>
      <c r="BF143" s="26" t="s">
        <v>1074</v>
      </c>
      <c r="BG143" s="26" t="s">
        <v>191</v>
      </c>
      <c r="BH143" s="26" t="s">
        <v>1075</v>
      </c>
      <c r="BI143" s="26" t="s">
        <v>191</v>
      </c>
      <c r="BJ143" s="24"/>
      <c r="BK143" s="24"/>
      <c r="BL143" s="24"/>
      <c r="BM143" s="24"/>
      <c r="BN143" s="24"/>
      <c r="BO143" s="24"/>
      <c r="BP143" s="24"/>
      <c r="BQ143" s="24"/>
      <c r="BR143" s="26">
        <v>3</v>
      </c>
      <c r="BS143" s="26">
        <v>2</v>
      </c>
      <c r="BT143" s="26">
        <v>2</v>
      </c>
      <c r="BU143" s="26">
        <v>2</v>
      </c>
      <c r="BV143" s="26">
        <v>1</v>
      </c>
      <c r="BW143" s="26">
        <v>2</v>
      </c>
      <c r="BX143" s="26">
        <v>3</v>
      </c>
      <c r="BY143" s="26">
        <v>1</v>
      </c>
      <c r="BZ143" s="24"/>
      <c r="CA143" s="24"/>
      <c r="CB143" s="24"/>
      <c r="CC143" s="24"/>
      <c r="CD143" s="24"/>
      <c r="CE143" s="24"/>
      <c r="CF143" s="24"/>
      <c r="CG143" s="24"/>
      <c r="CH143" s="24"/>
      <c r="CI143" s="24"/>
      <c r="CJ143" s="24"/>
      <c r="CK143" s="24"/>
      <c r="CL143" s="24"/>
      <c r="CM143" s="24"/>
      <c r="CN143" s="24"/>
      <c r="CO143" s="24"/>
      <c r="CP143" s="24"/>
      <c r="CQ143" s="24"/>
      <c r="CR143" s="24"/>
      <c r="CS143" s="24"/>
      <c r="CT143" s="24"/>
      <c r="CU143" s="24"/>
      <c r="CV143" s="24"/>
      <c r="CW143" s="24"/>
      <c r="CX143" s="24"/>
      <c r="CY143" s="24"/>
      <c r="CZ143" s="24"/>
      <c r="DA143" s="24"/>
      <c r="DB143" s="24"/>
      <c r="DC143" s="24"/>
      <c r="DD143" s="24"/>
      <c r="DE143" s="24"/>
      <c r="DF143" s="26" t="s">
        <v>120</v>
      </c>
      <c r="DG143" s="26" t="s">
        <v>139</v>
      </c>
      <c r="DH143" s="26" t="s">
        <v>139</v>
      </c>
      <c r="DI143" s="26" t="s">
        <v>139</v>
      </c>
      <c r="DJ143" s="26" t="s">
        <v>120</v>
      </c>
      <c r="DK143" s="26" t="s">
        <v>139</v>
      </c>
      <c r="DL143" s="26" t="s">
        <v>139</v>
      </c>
      <c r="DM143" s="26" t="s">
        <v>139</v>
      </c>
      <c r="DN143" s="26" t="s">
        <v>139</v>
      </c>
      <c r="DO143" s="26" t="s">
        <v>139</v>
      </c>
    </row>
    <row r="144" spans="1:119" ht="20.100000000000001" customHeight="1" x14ac:dyDescent="0.25">
      <c r="A144" s="29" t="str">
        <f t="shared" si="28"/>
        <v/>
      </c>
      <c r="B144" s="29" t="str">
        <f t="shared" si="29"/>
        <v>Asanblé Vwazen Jakè (Jakè Neighborhood Association)</v>
      </c>
      <c r="C144" s="29">
        <f t="shared" si="30"/>
        <v>0</v>
      </c>
      <c r="D144" s="30" t="str">
        <f t="shared" si="31"/>
        <v>Americas</v>
      </c>
      <c r="E144" s="30" t="str">
        <f t="shared" si="32"/>
        <v>Port-au-Prince, Haiti</v>
      </c>
      <c r="F144" s="31">
        <f t="shared" si="33"/>
        <v>0</v>
      </c>
      <c r="G144" s="31">
        <f t="shared" si="34"/>
        <v>0</v>
      </c>
      <c r="H144" s="31">
        <f t="shared" si="35"/>
        <v>0</v>
      </c>
      <c r="I144" s="31">
        <f t="shared" si="36"/>
        <v>0</v>
      </c>
      <c r="J144" s="31">
        <f t="shared" si="37"/>
        <v>0</v>
      </c>
      <c r="K144" s="31">
        <f t="shared" si="38"/>
        <v>0</v>
      </c>
      <c r="L144" s="31">
        <f t="shared" si="39"/>
        <v>0</v>
      </c>
      <c r="M144" s="31">
        <f t="shared" si="40"/>
        <v>0</v>
      </c>
      <c r="N144" s="31">
        <f t="shared" si="41"/>
        <v>0</v>
      </c>
      <c r="O144" s="26" t="s">
        <v>15785</v>
      </c>
      <c r="P144" s="26" t="s">
        <v>108</v>
      </c>
      <c r="Q144" s="27">
        <v>40972</v>
      </c>
      <c r="R144" s="24"/>
      <c r="S144" s="24"/>
      <c r="T144" s="26" t="s">
        <v>175</v>
      </c>
      <c r="U144" s="24"/>
      <c r="V144" s="26" t="s">
        <v>15731</v>
      </c>
      <c r="W144" s="26" t="s">
        <v>1065</v>
      </c>
      <c r="X144" s="26" t="s">
        <v>1066</v>
      </c>
      <c r="Y144" s="26" t="s">
        <v>1067</v>
      </c>
      <c r="Z144" s="26" t="s">
        <v>1068</v>
      </c>
      <c r="AA144" s="24"/>
      <c r="AB144" s="26" t="s">
        <v>15736</v>
      </c>
      <c r="AC144" s="28">
        <v>1048</v>
      </c>
      <c r="AD144" s="24"/>
      <c r="AE144" s="24"/>
      <c r="AF144" s="26" t="s">
        <v>139</v>
      </c>
      <c r="AG144" s="26" t="s">
        <v>312</v>
      </c>
      <c r="AH144" s="24"/>
      <c r="AI144" s="28">
        <v>1048</v>
      </c>
      <c r="AJ144" s="24"/>
      <c r="AK144" s="24"/>
      <c r="AL144" s="24"/>
      <c r="AM144" s="24"/>
      <c r="AN144" s="24"/>
      <c r="AO144" s="24"/>
      <c r="AP144" s="24"/>
      <c r="AQ144" s="24"/>
      <c r="AR144" s="24"/>
      <c r="AS144" s="24"/>
      <c r="AT144" s="24"/>
      <c r="AU144" s="24"/>
      <c r="AV144" s="24"/>
      <c r="AW144" s="28">
        <v>0</v>
      </c>
      <c r="AX144" s="26">
        <v>0</v>
      </c>
      <c r="AY144" s="28">
        <v>0</v>
      </c>
      <c r="AZ144" s="28">
        <v>0</v>
      </c>
      <c r="BA144" s="26">
        <v>0</v>
      </c>
      <c r="BB144" s="24"/>
      <c r="BC144" s="26" t="s">
        <v>1073</v>
      </c>
      <c r="BD144" s="24"/>
      <c r="BE144" s="24"/>
      <c r="BF144" s="24"/>
      <c r="BG144" s="24"/>
      <c r="BH144" s="24"/>
      <c r="BI144" s="24"/>
      <c r="BJ144" s="24"/>
      <c r="BK144" s="24"/>
      <c r="BL144" s="24"/>
      <c r="BM144" s="24"/>
      <c r="BN144" s="24"/>
      <c r="BO144" s="24"/>
      <c r="BP144" s="24"/>
      <c r="BQ144" s="24"/>
      <c r="BR144" s="26">
        <v>0</v>
      </c>
      <c r="BS144" s="26">
        <v>0</v>
      </c>
      <c r="BT144" s="26">
        <v>0</v>
      </c>
      <c r="BU144" s="26">
        <v>0</v>
      </c>
      <c r="BV144" s="26">
        <v>0</v>
      </c>
      <c r="BW144" s="26">
        <v>0</v>
      </c>
      <c r="BX144" s="26">
        <v>0</v>
      </c>
      <c r="BY144" s="26">
        <v>0</v>
      </c>
      <c r="BZ144" s="24"/>
      <c r="CA144" s="24"/>
      <c r="CB144" s="24"/>
      <c r="CC144" s="24"/>
      <c r="CD144" s="24"/>
      <c r="CE144" s="24"/>
      <c r="CF144" s="24"/>
      <c r="CG144" s="24"/>
      <c r="CH144" s="24"/>
      <c r="CI144" s="24"/>
      <c r="CJ144" s="24"/>
      <c r="CK144" s="24"/>
      <c r="CL144" s="24"/>
      <c r="CM144" s="24"/>
      <c r="CN144" s="24"/>
      <c r="CO144" s="24"/>
      <c r="CP144" s="24"/>
      <c r="CQ144" s="24"/>
      <c r="CR144" s="24"/>
      <c r="CS144" s="24"/>
      <c r="CT144" s="24"/>
      <c r="CU144" s="24"/>
      <c r="CV144" s="24"/>
      <c r="CW144" s="24"/>
      <c r="CX144" s="24"/>
      <c r="CY144" s="24"/>
      <c r="CZ144" s="24"/>
      <c r="DA144" s="24"/>
      <c r="DB144" s="24"/>
      <c r="DC144" s="24"/>
      <c r="DD144" s="24"/>
      <c r="DE144" s="24"/>
      <c r="DF144" s="26" t="s">
        <v>139</v>
      </c>
      <c r="DG144" s="26" t="s">
        <v>139</v>
      </c>
      <c r="DH144" s="26" t="s">
        <v>139</v>
      </c>
      <c r="DI144" s="26" t="s">
        <v>139</v>
      </c>
      <c r="DJ144" s="26" t="s">
        <v>139</v>
      </c>
      <c r="DK144" s="26" t="s">
        <v>139</v>
      </c>
      <c r="DL144" s="26" t="s">
        <v>139</v>
      </c>
      <c r="DM144" s="26" t="s">
        <v>139</v>
      </c>
      <c r="DN144" s="26" t="s">
        <v>139</v>
      </c>
      <c r="DO144" s="26" t="s">
        <v>139</v>
      </c>
    </row>
    <row r="145" spans="1:119" ht="20.100000000000001" customHeight="1" x14ac:dyDescent="0.25">
      <c r="A145" s="29" t="str">
        <f t="shared" si="28"/>
        <v>Asanblé Vwazen Jakè (Jakè Neighborhood Association)6</v>
      </c>
      <c r="B145" s="29" t="str">
        <f t="shared" si="29"/>
        <v>Asanblé Vwazen Jakè (Jakè Neighborhood Association)</v>
      </c>
      <c r="C145" s="29">
        <f t="shared" si="30"/>
        <v>6</v>
      </c>
      <c r="D145" s="30" t="str">
        <f t="shared" si="31"/>
        <v>Americas</v>
      </c>
      <c r="E145" s="30" t="str">
        <f t="shared" si="32"/>
        <v>Port-au-Prince, Haiti</v>
      </c>
      <c r="F145" s="31">
        <f t="shared" si="33"/>
        <v>2</v>
      </c>
      <c r="G145" s="31">
        <f t="shared" si="34"/>
        <v>2</v>
      </c>
      <c r="H145" s="31">
        <f t="shared" si="35"/>
        <v>2</v>
      </c>
      <c r="I145" s="31">
        <f t="shared" si="36"/>
        <v>2</v>
      </c>
      <c r="J145" s="31">
        <f t="shared" si="37"/>
        <v>2</v>
      </c>
      <c r="K145" s="31">
        <f t="shared" si="38"/>
        <v>2</v>
      </c>
      <c r="L145" s="31">
        <f t="shared" si="39"/>
        <v>2</v>
      </c>
      <c r="M145" s="31">
        <f t="shared" si="40"/>
        <v>2</v>
      </c>
      <c r="N145" s="31">
        <f t="shared" si="41"/>
        <v>2</v>
      </c>
      <c r="O145" s="26" t="s">
        <v>1076</v>
      </c>
      <c r="P145" s="26" t="s">
        <v>108</v>
      </c>
      <c r="Q145" s="27">
        <v>40833</v>
      </c>
      <c r="R145" s="26" t="s">
        <v>109</v>
      </c>
      <c r="S145" s="26" t="s">
        <v>321</v>
      </c>
      <c r="T145" s="26" t="s">
        <v>175</v>
      </c>
      <c r="U145" s="26" t="s">
        <v>112</v>
      </c>
      <c r="V145" s="26" t="s">
        <v>15731</v>
      </c>
      <c r="W145" s="26" t="s">
        <v>1065</v>
      </c>
      <c r="X145" s="26" t="s">
        <v>1066</v>
      </c>
      <c r="Y145" s="26" t="s">
        <v>1067</v>
      </c>
      <c r="Z145" s="26" t="s">
        <v>1068</v>
      </c>
      <c r="AA145" s="24"/>
      <c r="AB145" s="26" t="s">
        <v>117</v>
      </c>
      <c r="AC145" s="28">
        <v>11000</v>
      </c>
      <c r="AD145" s="24"/>
      <c r="AE145" s="24"/>
      <c r="AF145" s="26" t="s">
        <v>139</v>
      </c>
      <c r="AG145" s="26" t="s">
        <v>312</v>
      </c>
      <c r="AH145" s="26" t="s">
        <v>250</v>
      </c>
      <c r="AI145" s="28">
        <v>11000</v>
      </c>
      <c r="AJ145" s="24"/>
      <c r="AK145" s="26" t="s">
        <v>1077</v>
      </c>
      <c r="AL145" s="26" t="s">
        <v>1078</v>
      </c>
      <c r="AM145" s="26" t="s">
        <v>1079</v>
      </c>
      <c r="AN145" s="26" t="s">
        <v>1080</v>
      </c>
      <c r="AO145" s="26" t="s">
        <v>1081</v>
      </c>
      <c r="AP145" s="24"/>
      <c r="AQ145" s="24"/>
      <c r="AR145" s="24"/>
      <c r="AS145" s="24"/>
      <c r="AT145" s="24"/>
      <c r="AU145" s="24"/>
      <c r="AV145" s="24"/>
      <c r="AW145" s="28">
        <v>22728</v>
      </c>
      <c r="AX145" s="26">
        <v>278</v>
      </c>
      <c r="AY145" s="28">
        <v>19</v>
      </c>
      <c r="AZ145" s="28">
        <v>19</v>
      </c>
      <c r="BA145" s="26">
        <v>0</v>
      </c>
      <c r="BB145" s="26" t="s">
        <v>241</v>
      </c>
      <c r="BC145" s="26" t="s">
        <v>1073</v>
      </c>
      <c r="BD145" s="24"/>
      <c r="BE145" s="24"/>
      <c r="BF145" s="26" t="s">
        <v>1082</v>
      </c>
      <c r="BG145" s="26" t="s">
        <v>191</v>
      </c>
      <c r="BH145" s="26" t="s">
        <v>1083</v>
      </c>
      <c r="BI145" s="26" t="s">
        <v>191</v>
      </c>
      <c r="BJ145" s="24"/>
      <c r="BK145" s="24"/>
      <c r="BL145" s="24"/>
      <c r="BM145" s="24"/>
      <c r="BN145" s="24"/>
      <c r="BO145" s="24"/>
      <c r="BP145" s="24"/>
      <c r="BQ145" s="24"/>
      <c r="BR145" s="26">
        <v>2</v>
      </c>
      <c r="BS145" s="26">
        <v>2</v>
      </c>
      <c r="BT145" s="26">
        <v>2</v>
      </c>
      <c r="BU145" s="26">
        <v>2</v>
      </c>
      <c r="BV145" s="26">
        <v>2</v>
      </c>
      <c r="BW145" s="26">
        <v>2</v>
      </c>
      <c r="BX145" s="26">
        <v>2</v>
      </c>
      <c r="BY145" s="26">
        <v>2</v>
      </c>
      <c r="BZ145" s="24"/>
      <c r="CA145" s="24"/>
      <c r="CB145" s="24"/>
      <c r="CC145" s="24"/>
      <c r="CD145" s="24"/>
      <c r="CE145" s="24"/>
      <c r="CF145" s="24"/>
      <c r="CG145" s="24"/>
      <c r="CH145" s="24"/>
      <c r="CI145" s="24"/>
      <c r="CJ145" s="24"/>
      <c r="CK145" s="24"/>
      <c r="CL145" s="24"/>
      <c r="CM145" s="24"/>
      <c r="CN145" s="24"/>
      <c r="CO145" s="24"/>
      <c r="CP145" s="24"/>
      <c r="CQ145" s="24"/>
      <c r="CR145" s="24"/>
      <c r="CS145" s="24"/>
      <c r="CT145" s="24"/>
      <c r="CU145" s="24"/>
      <c r="CV145" s="24"/>
      <c r="CW145" s="24"/>
      <c r="CX145" s="24"/>
      <c r="CY145" s="24"/>
      <c r="CZ145" s="24"/>
      <c r="DA145" s="24"/>
      <c r="DB145" s="24"/>
      <c r="DC145" s="24"/>
      <c r="DD145" s="24"/>
      <c r="DE145" s="24"/>
      <c r="DF145" s="26" t="s">
        <v>120</v>
      </c>
      <c r="DG145" s="26" t="s">
        <v>139</v>
      </c>
      <c r="DH145" s="26" t="s">
        <v>139</v>
      </c>
      <c r="DI145" s="26" t="s">
        <v>139</v>
      </c>
      <c r="DJ145" s="26" t="s">
        <v>139</v>
      </c>
      <c r="DK145" s="26" t="s">
        <v>139</v>
      </c>
      <c r="DL145" s="26" t="s">
        <v>139</v>
      </c>
      <c r="DM145" s="26" t="s">
        <v>139</v>
      </c>
      <c r="DN145" s="26" t="s">
        <v>139</v>
      </c>
      <c r="DO145" s="26" t="s">
        <v>139</v>
      </c>
    </row>
    <row r="146" spans="1:119" ht="20.100000000000001" customHeight="1" x14ac:dyDescent="0.25">
      <c r="A146" s="29" t="str">
        <f t="shared" si="28"/>
        <v>Asanblé Vwazen Jakè (Jakè Neighborhood Association)5</v>
      </c>
      <c r="B146" s="29" t="str">
        <f t="shared" si="29"/>
        <v>Asanblé Vwazen Jakè (Jakè Neighborhood Association)</v>
      </c>
      <c r="C146" s="29">
        <f t="shared" si="30"/>
        <v>5</v>
      </c>
      <c r="D146" s="30" t="str">
        <f t="shared" si="31"/>
        <v>Americas</v>
      </c>
      <c r="E146" s="30" t="str">
        <f t="shared" si="32"/>
        <v>Port-au-Prince, Haiti</v>
      </c>
      <c r="F146" s="31">
        <f t="shared" si="33"/>
        <v>2</v>
      </c>
      <c r="G146" s="31">
        <f t="shared" si="34"/>
        <v>2</v>
      </c>
      <c r="H146" s="31">
        <f t="shared" si="35"/>
        <v>2</v>
      </c>
      <c r="I146" s="31">
        <f t="shared" si="36"/>
        <v>2</v>
      </c>
      <c r="J146" s="31">
        <f t="shared" si="37"/>
        <v>2</v>
      </c>
      <c r="K146" s="31">
        <f t="shared" si="38"/>
        <v>1</v>
      </c>
      <c r="L146" s="31">
        <f t="shared" si="39"/>
        <v>2</v>
      </c>
      <c r="M146" s="31">
        <f t="shared" si="40"/>
        <v>1</v>
      </c>
      <c r="N146" s="31">
        <f t="shared" si="41"/>
        <v>1.8</v>
      </c>
      <c r="O146" s="26" t="s">
        <v>1084</v>
      </c>
      <c r="P146" s="26" t="s">
        <v>108</v>
      </c>
      <c r="Q146" s="27">
        <v>40469</v>
      </c>
      <c r="R146" s="26" t="s">
        <v>109</v>
      </c>
      <c r="S146" s="26" t="s">
        <v>332</v>
      </c>
      <c r="T146" s="26" t="s">
        <v>333</v>
      </c>
      <c r="U146" s="26" t="s">
        <v>112</v>
      </c>
      <c r="V146" s="26" t="s">
        <v>15731</v>
      </c>
      <c r="W146" s="26" t="s">
        <v>1065</v>
      </c>
      <c r="X146" s="26" t="s">
        <v>1066</v>
      </c>
      <c r="Y146" s="26" t="s">
        <v>1067</v>
      </c>
      <c r="Z146" s="26" t="s">
        <v>1068</v>
      </c>
      <c r="AA146" s="24"/>
      <c r="AB146" s="26" t="s">
        <v>117</v>
      </c>
      <c r="AC146" s="28">
        <v>10000</v>
      </c>
      <c r="AD146" s="24"/>
      <c r="AE146" s="24"/>
      <c r="AF146" s="26" t="s">
        <v>139</v>
      </c>
      <c r="AG146" s="26" t="s">
        <v>312</v>
      </c>
      <c r="AH146" s="26" t="s">
        <v>176</v>
      </c>
      <c r="AI146" s="28">
        <v>10000</v>
      </c>
      <c r="AJ146" s="24"/>
      <c r="AK146" s="26" t="s">
        <v>1077</v>
      </c>
      <c r="AL146" s="26" t="s">
        <v>1078</v>
      </c>
      <c r="AM146" s="26" t="s">
        <v>1085</v>
      </c>
      <c r="AN146" s="26" t="s">
        <v>1086</v>
      </c>
      <c r="AO146" s="26" t="s">
        <v>1087</v>
      </c>
      <c r="AP146" s="24"/>
      <c r="AQ146" s="24"/>
      <c r="AR146" s="24"/>
      <c r="AS146" s="24"/>
      <c r="AT146" s="24"/>
      <c r="AU146" s="24"/>
      <c r="AV146" s="24"/>
      <c r="AW146" s="28">
        <v>18819</v>
      </c>
      <c r="AX146" s="26">
        <v>120</v>
      </c>
      <c r="AY146" s="28">
        <v>9</v>
      </c>
      <c r="AZ146" s="28">
        <v>9</v>
      </c>
      <c r="BA146" s="26">
        <v>0</v>
      </c>
      <c r="BB146" s="26" t="s">
        <v>241</v>
      </c>
      <c r="BC146" s="26" t="s">
        <v>1073</v>
      </c>
      <c r="BD146" s="24"/>
      <c r="BE146" s="24"/>
      <c r="BF146" s="26" t="s">
        <v>1082</v>
      </c>
      <c r="BG146" s="26" t="s">
        <v>261</v>
      </c>
      <c r="BH146" s="26" t="s">
        <v>1088</v>
      </c>
      <c r="BI146" s="26" t="s">
        <v>261</v>
      </c>
      <c r="BJ146" s="26" t="s">
        <v>1083</v>
      </c>
      <c r="BK146" s="26" t="s">
        <v>261</v>
      </c>
      <c r="BL146" s="24"/>
      <c r="BM146" s="24"/>
      <c r="BN146" s="24"/>
      <c r="BO146" s="24"/>
      <c r="BP146" s="24"/>
      <c r="BQ146" s="24"/>
      <c r="BR146" s="26">
        <v>2</v>
      </c>
      <c r="BS146" s="26">
        <v>2</v>
      </c>
      <c r="BT146" s="26">
        <v>2</v>
      </c>
      <c r="BU146" s="26">
        <v>2</v>
      </c>
      <c r="BV146" s="26">
        <v>2</v>
      </c>
      <c r="BW146" s="26">
        <v>1</v>
      </c>
      <c r="BX146" s="26">
        <v>2</v>
      </c>
      <c r="BY146" s="26">
        <v>1</v>
      </c>
      <c r="BZ146" s="24"/>
      <c r="CA146" s="24"/>
      <c r="CB146" s="24"/>
      <c r="CC146" s="24"/>
      <c r="CD146" s="24"/>
      <c r="CE146" s="24"/>
      <c r="CF146" s="24"/>
      <c r="CG146" s="24"/>
      <c r="CH146" s="24"/>
      <c r="CI146" s="24"/>
      <c r="CJ146" s="24"/>
      <c r="CK146" s="24"/>
      <c r="CL146" s="24"/>
      <c r="CM146" s="24"/>
      <c r="CN146" s="24"/>
      <c r="CO146" s="24"/>
      <c r="CP146" s="24"/>
      <c r="CQ146" s="24"/>
      <c r="CR146" s="24"/>
      <c r="CS146" s="24"/>
      <c r="CT146" s="24"/>
      <c r="CU146" s="24"/>
      <c r="CV146" s="24"/>
      <c r="CW146" s="24"/>
      <c r="CX146" s="24"/>
      <c r="CY146" s="24"/>
      <c r="CZ146" s="24"/>
      <c r="DA146" s="24"/>
      <c r="DB146" s="24"/>
      <c r="DC146" s="24"/>
      <c r="DD146" s="24"/>
      <c r="DE146" s="24"/>
      <c r="DF146" s="26" t="s">
        <v>139</v>
      </c>
      <c r="DG146" s="26" t="s">
        <v>120</v>
      </c>
      <c r="DH146" s="26" t="s">
        <v>139</v>
      </c>
      <c r="DI146" s="26" t="s">
        <v>139</v>
      </c>
      <c r="DJ146" s="26" t="s">
        <v>139</v>
      </c>
      <c r="DK146" s="26" t="s">
        <v>139</v>
      </c>
      <c r="DL146" s="26" t="s">
        <v>139</v>
      </c>
      <c r="DM146" s="26" t="s">
        <v>139</v>
      </c>
      <c r="DN146" s="26" t="s">
        <v>139</v>
      </c>
      <c r="DO146" s="26" t="s">
        <v>139</v>
      </c>
    </row>
    <row r="147" spans="1:119" ht="20.100000000000001" customHeight="1" x14ac:dyDescent="0.25">
      <c r="A147" s="29" t="str">
        <f t="shared" si="28"/>
        <v/>
      </c>
      <c r="B147" s="29" t="str">
        <f t="shared" si="29"/>
        <v>Asanblé Vwazen Jakè (Jakè Neighborhood Association)</v>
      </c>
      <c r="C147" s="29">
        <f t="shared" si="30"/>
        <v>0</v>
      </c>
      <c r="D147" s="30" t="str">
        <f t="shared" si="31"/>
        <v>Americas</v>
      </c>
      <c r="E147" s="30" t="str">
        <f t="shared" si="32"/>
        <v>Port-au-Prince, Haiti</v>
      </c>
      <c r="F147" s="31">
        <f t="shared" si="33"/>
        <v>0</v>
      </c>
      <c r="G147" s="31">
        <f t="shared" si="34"/>
        <v>0</v>
      </c>
      <c r="H147" s="31">
        <f t="shared" si="35"/>
        <v>0</v>
      </c>
      <c r="I147" s="31">
        <f t="shared" si="36"/>
        <v>0</v>
      </c>
      <c r="J147" s="31">
        <f t="shared" si="37"/>
        <v>0</v>
      </c>
      <c r="K147" s="31">
        <f t="shared" si="38"/>
        <v>0</v>
      </c>
      <c r="L147" s="31">
        <f t="shared" si="39"/>
        <v>0</v>
      </c>
      <c r="M147" s="31">
        <f t="shared" si="40"/>
        <v>0</v>
      </c>
      <c r="N147" s="31">
        <f t="shared" si="41"/>
        <v>0</v>
      </c>
      <c r="O147" s="26" t="s">
        <v>1089</v>
      </c>
      <c r="P147" s="26" t="s">
        <v>108</v>
      </c>
      <c r="Q147" s="27">
        <v>40210</v>
      </c>
      <c r="R147" s="24"/>
      <c r="S147" s="24"/>
      <c r="T147" s="26" t="s">
        <v>224</v>
      </c>
      <c r="U147" s="24"/>
      <c r="V147" s="26" t="s">
        <v>15731</v>
      </c>
      <c r="W147" s="26" t="s">
        <v>1065</v>
      </c>
      <c r="X147" s="26" t="s">
        <v>1066</v>
      </c>
      <c r="Y147" s="26" t="s">
        <v>1067</v>
      </c>
      <c r="Z147" s="26" t="s">
        <v>1068</v>
      </c>
      <c r="AA147" s="24"/>
      <c r="AB147" s="26" t="s">
        <v>723</v>
      </c>
      <c r="AC147" s="28">
        <v>500</v>
      </c>
      <c r="AD147" s="24"/>
      <c r="AE147" s="24"/>
      <c r="AF147" s="26" t="s">
        <v>139</v>
      </c>
      <c r="AG147" s="26" t="s">
        <v>312</v>
      </c>
      <c r="AH147" s="24"/>
      <c r="AI147" s="28">
        <v>500</v>
      </c>
      <c r="AJ147" s="24"/>
      <c r="AK147" s="24"/>
      <c r="AL147" s="24"/>
      <c r="AM147" s="24"/>
      <c r="AN147" s="24"/>
      <c r="AO147" s="24"/>
      <c r="AP147" s="24"/>
      <c r="AQ147" s="24"/>
      <c r="AR147" s="24"/>
      <c r="AS147" s="24"/>
      <c r="AT147" s="24"/>
      <c r="AU147" s="24"/>
      <c r="AV147" s="24"/>
      <c r="AW147" s="28">
        <v>0</v>
      </c>
      <c r="AX147" s="26">
        <v>0</v>
      </c>
      <c r="AY147" s="28">
        <v>0</v>
      </c>
      <c r="AZ147" s="28">
        <v>0</v>
      </c>
      <c r="BA147" s="26">
        <v>0</v>
      </c>
      <c r="BB147" s="24"/>
      <c r="BC147" s="26" t="s">
        <v>1073</v>
      </c>
      <c r="BD147" s="24"/>
      <c r="BE147" s="24"/>
      <c r="BF147" s="24"/>
      <c r="BG147" s="24"/>
      <c r="BH147" s="24"/>
      <c r="BI147" s="24"/>
      <c r="BJ147" s="24"/>
      <c r="BK147" s="24"/>
      <c r="BL147" s="24"/>
      <c r="BM147" s="24"/>
      <c r="BN147" s="24"/>
      <c r="BO147" s="24"/>
      <c r="BP147" s="24"/>
      <c r="BQ147" s="24"/>
      <c r="BR147" s="26">
        <v>0</v>
      </c>
      <c r="BS147" s="26">
        <v>0</v>
      </c>
      <c r="BT147" s="26">
        <v>0</v>
      </c>
      <c r="BU147" s="26">
        <v>0</v>
      </c>
      <c r="BV147" s="26">
        <v>0</v>
      </c>
      <c r="BW147" s="26">
        <v>0</v>
      </c>
      <c r="BX147" s="26">
        <v>0</v>
      </c>
      <c r="BY147" s="26">
        <v>0</v>
      </c>
      <c r="BZ147" s="24"/>
      <c r="CA147" s="24"/>
      <c r="CB147" s="24"/>
      <c r="CC147" s="24"/>
      <c r="CD147" s="24"/>
      <c r="CE147" s="24"/>
      <c r="CF147" s="24"/>
      <c r="CG147" s="24"/>
      <c r="CH147" s="24"/>
      <c r="CI147" s="24"/>
      <c r="CJ147" s="24"/>
      <c r="CK147" s="24"/>
      <c r="CL147" s="24"/>
      <c r="CM147" s="24"/>
      <c r="CN147" s="24"/>
      <c r="CO147" s="24"/>
      <c r="CP147" s="24"/>
      <c r="CQ147" s="24"/>
      <c r="CR147" s="24"/>
      <c r="CS147" s="24"/>
      <c r="CT147" s="24"/>
      <c r="CU147" s="24"/>
      <c r="CV147" s="24"/>
      <c r="CW147" s="24"/>
      <c r="CX147" s="24"/>
      <c r="CY147" s="24"/>
      <c r="CZ147" s="24"/>
      <c r="DA147" s="24"/>
      <c r="DB147" s="24"/>
      <c r="DC147" s="24"/>
      <c r="DD147" s="24"/>
      <c r="DE147" s="24"/>
      <c r="DF147" s="26" t="s">
        <v>139</v>
      </c>
      <c r="DG147" s="26" t="s">
        <v>139</v>
      </c>
      <c r="DH147" s="26" t="s">
        <v>139</v>
      </c>
      <c r="DI147" s="26" t="s">
        <v>139</v>
      </c>
      <c r="DJ147" s="26" t="s">
        <v>139</v>
      </c>
      <c r="DK147" s="26" t="s">
        <v>139</v>
      </c>
      <c r="DL147" s="26" t="s">
        <v>139</v>
      </c>
      <c r="DM147" s="26" t="s">
        <v>139</v>
      </c>
      <c r="DN147" s="26" t="s">
        <v>139</v>
      </c>
      <c r="DO147" s="26" t="s">
        <v>139</v>
      </c>
    </row>
    <row r="148" spans="1:119" ht="20.100000000000001" customHeight="1" x14ac:dyDescent="0.25">
      <c r="A148" s="29" t="str">
        <f t="shared" si="28"/>
        <v/>
      </c>
      <c r="B148" s="29" t="str">
        <f t="shared" si="29"/>
        <v>Asanblé Vwazen Jakè (Jakè Neighborhood Association)</v>
      </c>
      <c r="C148" s="29">
        <f t="shared" si="30"/>
        <v>0</v>
      </c>
      <c r="D148" s="30" t="str">
        <f t="shared" si="31"/>
        <v>Americas</v>
      </c>
      <c r="E148" s="30" t="str">
        <f t="shared" si="32"/>
        <v>Port-au-Prince, Haiti</v>
      </c>
      <c r="F148" s="31">
        <f t="shared" si="33"/>
        <v>0</v>
      </c>
      <c r="G148" s="31">
        <f t="shared" si="34"/>
        <v>0</v>
      </c>
      <c r="H148" s="31">
        <f t="shared" si="35"/>
        <v>0</v>
      </c>
      <c r="I148" s="31">
        <f t="shared" si="36"/>
        <v>0</v>
      </c>
      <c r="J148" s="31">
        <f t="shared" si="37"/>
        <v>0</v>
      </c>
      <c r="K148" s="31">
        <f t="shared" si="38"/>
        <v>0</v>
      </c>
      <c r="L148" s="31">
        <f t="shared" si="39"/>
        <v>0</v>
      </c>
      <c r="M148" s="31">
        <f t="shared" si="40"/>
        <v>0</v>
      </c>
      <c r="N148" s="31">
        <f t="shared" si="41"/>
        <v>0</v>
      </c>
      <c r="O148" s="26" t="s">
        <v>1090</v>
      </c>
      <c r="P148" s="26" t="s">
        <v>108</v>
      </c>
      <c r="Q148" s="27">
        <v>40254</v>
      </c>
      <c r="R148" s="24"/>
      <c r="S148" s="24"/>
      <c r="T148" s="26" t="s">
        <v>224</v>
      </c>
      <c r="U148" s="24"/>
      <c r="V148" s="26" t="s">
        <v>15731</v>
      </c>
      <c r="W148" s="26" t="s">
        <v>1065</v>
      </c>
      <c r="X148" s="26" t="s">
        <v>1066</v>
      </c>
      <c r="Y148" s="26" t="s">
        <v>1067</v>
      </c>
      <c r="Z148" s="26" t="s">
        <v>1068</v>
      </c>
      <c r="AA148" s="24"/>
      <c r="AB148" s="26" t="s">
        <v>723</v>
      </c>
      <c r="AC148" s="28">
        <v>1000</v>
      </c>
      <c r="AD148" s="24"/>
      <c r="AE148" s="24"/>
      <c r="AF148" s="26" t="s">
        <v>139</v>
      </c>
      <c r="AG148" s="26" t="s">
        <v>312</v>
      </c>
      <c r="AH148" s="24"/>
      <c r="AI148" s="28">
        <v>0</v>
      </c>
      <c r="AJ148" s="24"/>
      <c r="AK148" s="24"/>
      <c r="AL148" s="24"/>
      <c r="AM148" s="24"/>
      <c r="AN148" s="24"/>
      <c r="AO148" s="24"/>
      <c r="AP148" s="24"/>
      <c r="AQ148" s="24"/>
      <c r="AR148" s="24"/>
      <c r="AS148" s="24"/>
      <c r="AT148" s="24"/>
      <c r="AU148" s="24"/>
      <c r="AV148" s="24"/>
      <c r="AW148" s="28">
        <v>0</v>
      </c>
      <c r="AX148" s="26">
        <v>0</v>
      </c>
      <c r="AY148" s="28">
        <v>0</v>
      </c>
      <c r="AZ148" s="28">
        <v>0</v>
      </c>
      <c r="BA148" s="26">
        <v>0</v>
      </c>
      <c r="BB148" s="24"/>
      <c r="BC148" s="26" t="s">
        <v>1073</v>
      </c>
      <c r="BD148" s="24"/>
      <c r="BE148" s="24"/>
      <c r="BF148" s="24"/>
      <c r="BG148" s="24"/>
      <c r="BH148" s="24"/>
      <c r="BI148" s="24"/>
      <c r="BJ148" s="24"/>
      <c r="BK148" s="24"/>
      <c r="BL148" s="24"/>
      <c r="BM148" s="24"/>
      <c r="BN148" s="24"/>
      <c r="BO148" s="24"/>
      <c r="BP148" s="24"/>
      <c r="BQ148" s="24"/>
      <c r="BR148" s="26">
        <v>0</v>
      </c>
      <c r="BS148" s="26">
        <v>0</v>
      </c>
      <c r="BT148" s="26">
        <v>0</v>
      </c>
      <c r="BU148" s="26">
        <v>0</v>
      </c>
      <c r="BV148" s="26">
        <v>0</v>
      </c>
      <c r="BW148" s="26">
        <v>0</v>
      </c>
      <c r="BX148" s="26">
        <v>0</v>
      </c>
      <c r="BY148" s="26">
        <v>0</v>
      </c>
      <c r="BZ148" s="24"/>
      <c r="CA148" s="24"/>
      <c r="CB148" s="24"/>
      <c r="CC148" s="24"/>
      <c r="CD148" s="24"/>
      <c r="CE148" s="24"/>
      <c r="CF148" s="24"/>
      <c r="CG148" s="24"/>
      <c r="CH148" s="24"/>
      <c r="CI148" s="24"/>
      <c r="CJ148" s="24"/>
      <c r="CK148" s="24"/>
      <c r="CL148" s="24"/>
      <c r="CM148" s="24"/>
      <c r="CN148" s="24"/>
      <c r="CO148" s="24"/>
      <c r="CP148" s="24"/>
      <c r="CQ148" s="24"/>
      <c r="CR148" s="24"/>
      <c r="CS148" s="24"/>
      <c r="CT148" s="24"/>
      <c r="CU148" s="24"/>
      <c r="CV148" s="24"/>
      <c r="CW148" s="24"/>
      <c r="CX148" s="24"/>
      <c r="CY148" s="24"/>
      <c r="CZ148" s="24"/>
      <c r="DA148" s="24"/>
      <c r="DB148" s="24"/>
      <c r="DC148" s="24"/>
      <c r="DD148" s="24"/>
      <c r="DE148" s="24"/>
      <c r="DF148" s="26" t="s">
        <v>139</v>
      </c>
      <c r="DG148" s="26" t="s">
        <v>139</v>
      </c>
      <c r="DH148" s="26" t="s">
        <v>139</v>
      </c>
      <c r="DI148" s="26" t="s">
        <v>139</v>
      </c>
      <c r="DJ148" s="26" t="s">
        <v>139</v>
      </c>
      <c r="DK148" s="26" t="s">
        <v>139</v>
      </c>
      <c r="DL148" s="26" t="s">
        <v>139</v>
      </c>
      <c r="DM148" s="26" t="s">
        <v>139</v>
      </c>
      <c r="DN148" s="26" t="s">
        <v>139</v>
      </c>
      <c r="DO148" s="26" t="s">
        <v>139</v>
      </c>
    </row>
    <row r="149" spans="1:119" ht="20.100000000000001" customHeight="1" x14ac:dyDescent="0.25">
      <c r="A149" s="29" t="str">
        <f t="shared" si="28"/>
        <v>Asanblè Vwazen Solino (Solino Neighborhood Association)7</v>
      </c>
      <c r="B149" s="29" t="str">
        <f t="shared" si="29"/>
        <v>Asanblè Vwazen Solino (Solino Neighborhood Association)</v>
      </c>
      <c r="C149" s="29">
        <f t="shared" si="30"/>
        <v>7</v>
      </c>
      <c r="D149" s="30" t="str">
        <f t="shared" si="31"/>
        <v>Americas</v>
      </c>
      <c r="E149" s="30" t="str">
        <f t="shared" si="32"/>
        <v>Port-au-Prince, Haiti</v>
      </c>
      <c r="F149" s="31">
        <f t="shared" si="33"/>
        <v>3</v>
      </c>
      <c r="G149" s="31">
        <f t="shared" si="34"/>
        <v>3</v>
      </c>
      <c r="H149" s="31">
        <f t="shared" si="35"/>
        <v>3</v>
      </c>
      <c r="I149" s="31">
        <f t="shared" si="36"/>
        <v>3</v>
      </c>
      <c r="J149" s="31">
        <f t="shared" si="37"/>
        <v>2</v>
      </c>
      <c r="K149" s="31">
        <f t="shared" si="38"/>
        <v>4</v>
      </c>
      <c r="L149" s="31">
        <f t="shared" si="39"/>
        <v>3</v>
      </c>
      <c r="M149" s="31">
        <f t="shared" si="40"/>
        <v>3</v>
      </c>
      <c r="N149" s="31">
        <f t="shared" si="41"/>
        <v>3</v>
      </c>
      <c r="O149" s="26" t="s">
        <v>1091</v>
      </c>
      <c r="P149" s="26" t="s">
        <v>108</v>
      </c>
      <c r="Q149" s="27">
        <v>42502</v>
      </c>
      <c r="R149" s="26" t="s">
        <v>305</v>
      </c>
      <c r="S149" s="26" t="s">
        <v>184</v>
      </c>
      <c r="T149" s="26" t="s">
        <v>157</v>
      </c>
      <c r="U149" s="26" t="s">
        <v>112</v>
      </c>
      <c r="V149" s="26" t="s">
        <v>15731</v>
      </c>
      <c r="W149" s="26" t="s">
        <v>1065</v>
      </c>
      <c r="X149" s="26" t="s">
        <v>1066</v>
      </c>
      <c r="Y149" s="26" t="s">
        <v>1092</v>
      </c>
      <c r="Z149" s="26" t="s">
        <v>1093</v>
      </c>
      <c r="AA149" s="24"/>
      <c r="AB149" s="26" t="s">
        <v>117</v>
      </c>
      <c r="AC149" s="28">
        <v>8000</v>
      </c>
      <c r="AD149" s="24"/>
      <c r="AE149" s="24"/>
      <c r="AF149" s="26" t="s">
        <v>120</v>
      </c>
      <c r="AG149" s="26" t="s">
        <v>528</v>
      </c>
      <c r="AH149" s="26" t="s">
        <v>235</v>
      </c>
      <c r="AI149" s="28">
        <v>8000</v>
      </c>
      <c r="AJ149" s="26" t="s">
        <v>1094</v>
      </c>
      <c r="AK149" s="26" t="s">
        <v>1095</v>
      </c>
      <c r="AL149" s="26" t="s">
        <v>1096</v>
      </c>
      <c r="AM149" s="24"/>
      <c r="AN149" s="24"/>
      <c r="AO149" s="24"/>
      <c r="AP149" s="24"/>
      <c r="AQ149" s="24"/>
      <c r="AR149" s="26" t="s">
        <v>1097</v>
      </c>
      <c r="AS149" s="26" t="s">
        <v>1098</v>
      </c>
      <c r="AT149" s="24"/>
      <c r="AU149" s="26" t="s">
        <v>1099</v>
      </c>
      <c r="AV149" s="24"/>
      <c r="AW149" s="28">
        <v>190000</v>
      </c>
      <c r="AX149" s="26">
        <v>467</v>
      </c>
      <c r="AY149" s="28">
        <v>90</v>
      </c>
      <c r="AZ149" s="28">
        <v>75</v>
      </c>
      <c r="BA149" s="26">
        <v>0</v>
      </c>
      <c r="BB149" s="26" t="s">
        <v>148</v>
      </c>
      <c r="BC149" s="26" t="s">
        <v>1100</v>
      </c>
      <c r="BD149" s="26" t="s">
        <v>125</v>
      </c>
      <c r="BE149" s="24"/>
      <c r="BF149" s="26" t="s">
        <v>1101</v>
      </c>
      <c r="BG149" s="26" t="s">
        <v>191</v>
      </c>
      <c r="BH149" s="26" t="s">
        <v>1102</v>
      </c>
      <c r="BI149" s="26" t="s">
        <v>627</v>
      </c>
      <c r="BJ149" s="26" t="s">
        <v>1103</v>
      </c>
      <c r="BK149" s="26" t="s">
        <v>191</v>
      </c>
      <c r="BL149" s="26" t="s">
        <v>1104</v>
      </c>
      <c r="BM149" s="26" t="s">
        <v>191</v>
      </c>
      <c r="BN149" s="26" t="s">
        <v>1105</v>
      </c>
      <c r="BO149" s="26" t="s">
        <v>191</v>
      </c>
      <c r="BP149" s="24"/>
      <c r="BQ149" s="24"/>
      <c r="BR149" s="26">
        <v>3</v>
      </c>
      <c r="BS149" s="26">
        <v>3</v>
      </c>
      <c r="BT149" s="26">
        <v>3</v>
      </c>
      <c r="BU149" s="26">
        <v>3</v>
      </c>
      <c r="BV149" s="26">
        <v>2</v>
      </c>
      <c r="BW149" s="26">
        <v>4</v>
      </c>
      <c r="BX149" s="26">
        <v>3</v>
      </c>
      <c r="BY149" s="26">
        <v>3</v>
      </c>
      <c r="BZ149" s="24"/>
      <c r="CA149" s="24"/>
      <c r="CB149" s="24"/>
      <c r="CC149" s="24"/>
      <c r="CD149" s="24"/>
      <c r="CE149" s="24"/>
      <c r="CF149" s="24"/>
      <c r="CG149" s="24"/>
      <c r="CH149" s="24"/>
      <c r="CI149" s="24"/>
      <c r="CJ149" s="24"/>
      <c r="CK149" s="24"/>
      <c r="CL149" s="24"/>
      <c r="CM149" s="24"/>
      <c r="CN149" s="24"/>
      <c r="CO149" s="24"/>
      <c r="CP149" s="24"/>
      <c r="CQ149" s="24"/>
      <c r="CR149" s="24"/>
      <c r="CS149" s="24"/>
      <c r="CT149" s="24"/>
      <c r="CU149" s="24"/>
      <c r="CV149" s="24"/>
      <c r="CW149" s="24"/>
      <c r="CX149" s="24"/>
      <c r="CY149" s="24"/>
      <c r="CZ149" s="24"/>
      <c r="DA149" s="24"/>
      <c r="DB149" s="24"/>
      <c r="DC149" s="24"/>
      <c r="DD149" s="24"/>
      <c r="DE149" s="24"/>
      <c r="DF149" s="26" t="s">
        <v>120</v>
      </c>
      <c r="DG149" s="26" t="s">
        <v>120</v>
      </c>
      <c r="DH149" s="26" t="s">
        <v>139</v>
      </c>
      <c r="DI149" s="26" t="s">
        <v>139</v>
      </c>
      <c r="DJ149" s="26" t="s">
        <v>139</v>
      </c>
      <c r="DK149" s="26" t="s">
        <v>139</v>
      </c>
      <c r="DL149" s="26" t="s">
        <v>139</v>
      </c>
      <c r="DM149" s="26" t="s">
        <v>139</v>
      </c>
      <c r="DN149" s="26" t="s">
        <v>139</v>
      </c>
      <c r="DO149" s="26" t="s">
        <v>139</v>
      </c>
    </row>
    <row r="150" spans="1:119" ht="20.100000000000001" customHeight="1" x14ac:dyDescent="0.25">
      <c r="A150" s="29" t="str">
        <f t="shared" si="28"/>
        <v>Asanblè Vwazen Solino (Solino Neighborhood Association)6</v>
      </c>
      <c r="B150" s="29" t="str">
        <f t="shared" si="29"/>
        <v>Asanblè Vwazen Solino (Solino Neighborhood Association)</v>
      </c>
      <c r="C150" s="29">
        <f t="shared" si="30"/>
        <v>6</v>
      </c>
      <c r="D150" s="30" t="str">
        <f t="shared" si="31"/>
        <v>Americas</v>
      </c>
      <c r="E150" s="30" t="str">
        <f t="shared" si="32"/>
        <v>Port-au-Prince, Haiti</v>
      </c>
      <c r="F150" s="31">
        <f t="shared" si="33"/>
        <v>3</v>
      </c>
      <c r="G150" s="31">
        <f t="shared" si="34"/>
        <v>5</v>
      </c>
      <c r="H150" s="31">
        <f t="shared" si="35"/>
        <v>2</v>
      </c>
      <c r="I150" s="31">
        <f t="shared" si="36"/>
        <v>4</v>
      </c>
      <c r="J150" s="31">
        <f t="shared" si="37"/>
        <v>2</v>
      </c>
      <c r="K150" s="31">
        <f t="shared" si="38"/>
        <v>5</v>
      </c>
      <c r="L150" s="31">
        <f t="shared" si="39"/>
        <v>4</v>
      </c>
      <c r="M150" s="31">
        <f t="shared" si="40"/>
        <v>3</v>
      </c>
      <c r="N150" s="31">
        <f t="shared" si="41"/>
        <v>3.5</v>
      </c>
      <c r="O150" s="26" t="s">
        <v>1106</v>
      </c>
      <c r="P150" s="26" t="s">
        <v>108</v>
      </c>
      <c r="Q150" s="27">
        <v>41946</v>
      </c>
      <c r="R150" s="26" t="s">
        <v>166</v>
      </c>
      <c r="S150" s="26" t="s">
        <v>609</v>
      </c>
      <c r="T150" s="26" t="s">
        <v>278</v>
      </c>
      <c r="U150" s="26" t="s">
        <v>112</v>
      </c>
      <c r="V150" s="26" t="s">
        <v>15731</v>
      </c>
      <c r="W150" s="26" t="s">
        <v>1065</v>
      </c>
      <c r="X150" s="26" t="s">
        <v>1066</v>
      </c>
      <c r="Y150" s="26" t="s">
        <v>1092</v>
      </c>
      <c r="Z150" s="26" t="s">
        <v>1093</v>
      </c>
      <c r="AA150" s="24"/>
      <c r="AB150" s="26" t="s">
        <v>117</v>
      </c>
      <c r="AC150" s="28">
        <v>7000</v>
      </c>
      <c r="AD150" s="24"/>
      <c r="AE150" s="24"/>
      <c r="AF150" s="26" t="s">
        <v>120</v>
      </c>
      <c r="AG150" s="26" t="s">
        <v>528</v>
      </c>
      <c r="AH150" s="26" t="s">
        <v>250</v>
      </c>
      <c r="AI150" s="28">
        <v>7000</v>
      </c>
      <c r="AJ150" s="26" t="s">
        <v>1107</v>
      </c>
      <c r="AK150" s="26" t="s">
        <v>1108</v>
      </c>
      <c r="AL150" s="26" t="s">
        <v>1096</v>
      </c>
      <c r="AM150" s="24"/>
      <c r="AN150" s="24"/>
      <c r="AO150" s="24"/>
      <c r="AP150" s="24"/>
      <c r="AQ150" s="26" t="s">
        <v>1109</v>
      </c>
      <c r="AR150" s="24"/>
      <c r="AS150" s="24"/>
      <c r="AT150" s="24"/>
      <c r="AU150" s="24"/>
      <c r="AV150" s="24"/>
      <c r="AW150" s="28">
        <v>10000</v>
      </c>
      <c r="AX150" s="26">
        <v>500</v>
      </c>
      <c r="AY150" s="28">
        <v>80</v>
      </c>
      <c r="AZ150" s="28">
        <v>75</v>
      </c>
      <c r="BA150" s="26">
        <v>0</v>
      </c>
      <c r="BB150" s="26" t="s">
        <v>148</v>
      </c>
      <c r="BC150" s="26" t="s">
        <v>1100</v>
      </c>
      <c r="BD150" s="26" t="s">
        <v>125</v>
      </c>
      <c r="BE150" s="24"/>
      <c r="BF150" s="24"/>
      <c r="BG150" s="26" t="s">
        <v>1110</v>
      </c>
      <c r="BH150" s="24"/>
      <c r="BI150" s="26" t="s">
        <v>261</v>
      </c>
      <c r="BJ150" s="24"/>
      <c r="BK150" s="26" t="s">
        <v>261</v>
      </c>
      <c r="BL150" s="24"/>
      <c r="BM150" s="26" t="s">
        <v>1111</v>
      </c>
      <c r="BN150" s="24"/>
      <c r="BO150" s="24"/>
      <c r="BP150" s="24"/>
      <c r="BQ150" s="24"/>
      <c r="BR150" s="26">
        <v>3</v>
      </c>
      <c r="BS150" s="26">
        <v>5</v>
      </c>
      <c r="BT150" s="26">
        <v>2</v>
      </c>
      <c r="BU150" s="26">
        <v>4</v>
      </c>
      <c r="BV150" s="26">
        <v>2</v>
      </c>
      <c r="BW150" s="26">
        <v>5</v>
      </c>
      <c r="BX150" s="26">
        <v>4</v>
      </c>
      <c r="BY150" s="26">
        <v>3</v>
      </c>
      <c r="BZ150" s="24"/>
      <c r="CA150" s="24"/>
      <c r="CB150" s="24"/>
      <c r="CC150" s="24"/>
      <c r="CD150" s="24"/>
      <c r="CE150" s="24"/>
      <c r="CF150" s="24"/>
      <c r="CG150" s="24"/>
      <c r="CH150" s="24"/>
      <c r="CI150" s="24"/>
      <c r="CJ150" s="24"/>
      <c r="CK150" s="24"/>
      <c r="CL150" s="24"/>
      <c r="CM150" s="24"/>
      <c r="CN150" s="24"/>
      <c r="CO150" s="24"/>
      <c r="CP150" s="24"/>
      <c r="CQ150" s="24"/>
      <c r="CR150" s="24"/>
      <c r="CS150" s="24"/>
      <c r="CT150" s="24"/>
      <c r="CU150" s="24"/>
      <c r="CV150" s="24"/>
      <c r="CW150" s="24"/>
      <c r="CX150" s="24"/>
      <c r="CY150" s="24"/>
      <c r="CZ150" s="24"/>
      <c r="DA150" s="24"/>
      <c r="DB150" s="24"/>
      <c r="DC150" s="24"/>
      <c r="DD150" s="24"/>
      <c r="DE150" s="24"/>
      <c r="DF150" s="26" t="s">
        <v>120</v>
      </c>
      <c r="DG150" s="26" t="s">
        <v>120</v>
      </c>
      <c r="DH150" s="26" t="s">
        <v>139</v>
      </c>
      <c r="DI150" s="26" t="s">
        <v>139</v>
      </c>
      <c r="DJ150" s="26" t="s">
        <v>139</v>
      </c>
      <c r="DK150" s="26" t="s">
        <v>139</v>
      </c>
      <c r="DL150" s="26" t="s">
        <v>139</v>
      </c>
      <c r="DM150" s="26" t="s">
        <v>139</v>
      </c>
      <c r="DN150" s="26" t="s">
        <v>139</v>
      </c>
      <c r="DO150" s="26" t="s">
        <v>139</v>
      </c>
    </row>
    <row r="151" spans="1:119" ht="20.100000000000001" customHeight="1" x14ac:dyDescent="0.25">
      <c r="A151" s="29" t="str">
        <f t="shared" si="28"/>
        <v>Asanblè Vwazen Solino (Solino Neighborhood Association)5</v>
      </c>
      <c r="B151" s="29" t="str">
        <f t="shared" si="29"/>
        <v>Asanblè Vwazen Solino (Solino Neighborhood Association)</v>
      </c>
      <c r="C151" s="29">
        <f t="shared" si="30"/>
        <v>5</v>
      </c>
      <c r="D151" s="30" t="str">
        <f t="shared" si="31"/>
        <v>Americas</v>
      </c>
      <c r="E151" s="30" t="str">
        <f t="shared" si="32"/>
        <v>Port-au-Prince, Haiti</v>
      </c>
      <c r="F151" s="31">
        <f t="shared" si="33"/>
        <v>4</v>
      </c>
      <c r="G151" s="31">
        <f t="shared" si="34"/>
        <v>2</v>
      </c>
      <c r="H151" s="31">
        <f t="shared" si="35"/>
        <v>5</v>
      </c>
      <c r="I151" s="31">
        <f t="shared" si="36"/>
        <v>4</v>
      </c>
      <c r="J151" s="31">
        <f t="shared" si="37"/>
        <v>4</v>
      </c>
      <c r="K151" s="31">
        <f t="shared" si="38"/>
        <v>4</v>
      </c>
      <c r="L151" s="31">
        <f t="shared" si="39"/>
        <v>4</v>
      </c>
      <c r="M151" s="31">
        <f t="shared" si="40"/>
        <v>4</v>
      </c>
      <c r="N151" s="31">
        <f t="shared" si="41"/>
        <v>3.9</v>
      </c>
      <c r="O151" s="26" t="s">
        <v>1112</v>
      </c>
      <c r="P151" s="26" t="s">
        <v>108</v>
      </c>
      <c r="Q151" s="27">
        <v>41568</v>
      </c>
      <c r="R151" s="26" t="s">
        <v>166</v>
      </c>
      <c r="S151" s="26" t="s">
        <v>622</v>
      </c>
      <c r="T151" s="26" t="s">
        <v>194</v>
      </c>
      <c r="U151" s="26" t="s">
        <v>112</v>
      </c>
      <c r="V151" s="26" t="s">
        <v>15731</v>
      </c>
      <c r="W151" s="26" t="s">
        <v>1065</v>
      </c>
      <c r="X151" s="26" t="s">
        <v>1066</v>
      </c>
      <c r="Y151" s="26" t="s">
        <v>1092</v>
      </c>
      <c r="Z151" s="26" t="s">
        <v>1093</v>
      </c>
      <c r="AA151" s="24"/>
      <c r="AB151" s="26" t="s">
        <v>117</v>
      </c>
      <c r="AC151" s="28">
        <v>7000</v>
      </c>
      <c r="AD151" s="24"/>
      <c r="AE151" s="24"/>
      <c r="AF151" s="26" t="s">
        <v>120</v>
      </c>
      <c r="AG151" s="26" t="s">
        <v>528</v>
      </c>
      <c r="AH151" s="26" t="s">
        <v>176</v>
      </c>
      <c r="AI151" s="28">
        <v>7000</v>
      </c>
      <c r="AJ151" s="26" t="s">
        <v>1113</v>
      </c>
      <c r="AK151" s="26" t="s">
        <v>1114</v>
      </c>
      <c r="AL151" s="26" t="s">
        <v>1115</v>
      </c>
      <c r="AM151" s="24"/>
      <c r="AN151" s="24"/>
      <c r="AO151" s="24"/>
      <c r="AP151" s="24"/>
      <c r="AQ151" s="26" t="s">
        <v>1116</v>
      </c>
      <c r="AR151" s="24"/>
      <c r="AS151" s="24"/>
      <c r="AT151" s="24"/>
      <c r="AU151" s="24"/>
      <c r="AV151" s="24"/>
      <c r="AW151" s="28">
        <v>12000</v>
      </c>
      <c r="AX151" s="26">
        <v>200</v>
      </c>
      <c r="AY151" s="28">
        <v>80</v>
      </c>
      <c r="AZ151" s="28">
        <v>75</v>
      </c>
      <c r="BA151" s="26">
        <v>0</v>
      </c>
      <c r="BB151" s="26" t="s">
        <v>148</v>
      </c>
      <c r="BC151" s="26" t="s">
        <v>1100</v>
      </c>
      <c r="BD151" s="26" t="s">
        <v>125</v>
      </c>
      <c r="BE151" s="24"/>
      <c r="BF151" s="24"/>
      <c r="BG151" s="24"/>
      <c r="BH151" s="24"/>
      <c r="BI151" s="24"/>
      <c r="BJ151" s="24"/>
      <c r="BK151" s="24"/>
      <c r="BL151" s="24"/>
      <c r="BM151" s="24"/>
      <c r="BN151" s="24"/>
      <c r="BO151" s="24"/>
      <c r="BP151" s="24"/>
      <c r="BQ151" s="24"/>
      <c r="BR151" s="26">
        <v>4</v>
      </c>
      <c r="BS151" s="26">
        <v>2</v>
      </c>
      <c r="BT151" s="26">
        <v>5</v>
      </c>
      <c r="BU151" s="26">
        <v>4</v>
      </c>
      <c r="BV151" s="26">
        <v>4</v>
      </c>
      <c r="BW151" s="26">
        <v>4</v>
      </c>
      <c r="BX151" s="26">
        <v>4</v>
      </c>
      <c r="BY151" s="26">
        <v>4</v>
      </c>
      <c r="BZ151" s="24"/>
      <c r="CA151" s="24"/>
      <c r="CB151" s="24"/>
      <c r="CC151" s="24"/>
      <c r="CD151" s="24"/>
      <c r="CE151" s="24"/>
      <c r="CF151" s="24"/>
      <c r="CG151" s="24"/>
      <c r="CH151" s="24"/>
      <c r="CI151" s="24"/>
      <c r="CJ151" s="24"/>
      <c r="CK151" s="24"/>
      <c r="CL151" s="24"/>
      <c r="CM151" s="24"/>
      <c r="CN151" s="24"/>
      <c r="CO151" s="24"/>
      <c r="CP151" s="24"/>
      <c r="CQ151" s="24"/>
      <c r="CR151" s="24"/>
      <c r="CS151" s="24"/>
      <c r="CT151" s="24"/>
      <c r="CU151" s="24"/>
      <c r="CV151" s="24"/>
      <c r="CW151" s="24"/>
      <c r="CX151" s="24"/>
      <c r="CY151" s="24"/>
      <c r="CZ151" s="24"/>
      <c r="DA151" s="24"/>
      <c r="DB151" s="24"/>
      <c r="DC151" s="24"/>
      <c r="DD151" s="24"/>
      <c r="DE151" s="24"/>
      <c r="DF151" s="26" t="s">
        <v>139</v>
      </c>
      <c r="DG151" s="26" t="s">
        <v>120</v>
      </c>
      <c r="DH151" s="26" t="s">
        <v>139</v>
      </c>
      <c r="DI151" s="26" t="s">
        <v>139</v>
      </c>
      <c r="DJ151" s="26" t="s">
        <v>139</v>
      </c>
      <c r="DK151" s="26" t="s">
        <v>139</v>
      </c>
      <c r="DL151" s="26" t="s">
        <v>139</v>
      </c>
      <c r="DM151" s="26" t="s">
        <v>139</v>
      </c>
      <c r="DN151" s="26" t="s">
        <v>139</v>
      </c>
      <c r="DO151" s="26" t="s">
        <v>139</v>
      </c>
    </row>
    <row r="152" spans="1:119" ht="20.100000000000001" customHeight="1" x14ac:dyDescent="0.25">
      <c r="A152" s="29" t="str">
        <f t="shared" si="28"/>
        <v>Asanblè Vwazen Solino (Solino Neighborhood Association)4</v>
      </c>
      <c r="B152" s="29" t="str">
        <f t="shared" si="29"/>
        <v>Asanblè Vwazen Solino (Solino Neighborhood Association)</v>
      </c>
      <c r="C152" s="29">
        <f t="shared" si="30"/>
        <v>4</v>
      </c>
      <c r="D152" s="30" t="str">
        <f t="shared" si="31"/>
        <v>Americas</v>
      </c>
      <c r="E152" s="30" t="str">
        <f t="shared" si="32"/>
        <v>Port-au-Prince, Haiti</v>
      </c>
      <c r="F152" s="31">
        <f t="shared" si="33"/>
        <v>2</v>
      </c>
      <c r="G152" s="31">
        <f t="shared" si="34"/>
        <v>2</v>
      </c>
      <c r="H152" s="31">
        <f t="shared" si="35"/>
        <v>3</v>
      </c>
      <c r="I152" s="31">
        <f t="shared" si="36"/>
        <v>4</v>
      </c>
      <c r="J152" s="31">
        <f t="shared" si="37"/>
        <v>3</v>
      </c>
      <c r="K152" s="31">
        <f t="shared" si="38"/>
        <v>3</v>
      </c>
      <c r="L152" s="31">
        <f t="shared" si="39"/>
        <v>4</v>
      </c>
      <c r="M152" s="31">
        <f t="shared" si="40"/>
        <v>3</v>
      </c>
      <c r="N152" s="31">
        <f t="shared" si="41"/>
        <v>3</v>
      </c>
      <c r="O152" s="26" t="s">
        <v>1117</v>
      </c>
      <c r="P152" s="26" t="s">
        <v>108</v>
      </c>
      <c r="Q152" s="27">
        <v>41204</v>
      </c>
      <c r="R152" s="26" t="s">
        <v>109</v>
      </c>
      <c r="S152" s="26" t="s">
        <v>306</v>
      </c>
      <c r="T152" s="26" t="s">
        <v>207</v>
      </c>
      <c r="U152" s="26" t="s">
        <v>112</v>
      </c>
      <c r="V152" s="26" t="s">
        <v>15731</v>
      </c>
      <c r="W152" s="26" t="s">
        <v>1065</v>
      </c>
      <c r="X152" s="26" t="s">
        <v>1066</v>
      </c>
      <c r="Y152" s="26" t="s">
        <v>1092</v>
      </c>
      <c r="Z152" s="26" t="s">
        <v>1093</v>
      </c>
      <c r="AA152" s="24"/>
      <c r="AB152" s="26" t="s">
        <v>117</v>
      </c>
      <c r="AC152" s="28">
        <v>7000</v>
      </c>
      <c r="AD152" s="24"/>
      <c r="AE152" s="24"/>
      <c r="AF152" s="26" t="s">
        <v>120</v>
      </c>
      <c r="AG152" s="26" t="s">
        <v>528</v>
      </c>
      <c r="AH152" s="26" t="s">
        <v>185</v>
      </c>
      <c r="AI152" s="28">
        <v>7000</v>
      </c>
      <c r="AJ152" s="26" t="s">
        <v>1118</v>
      </c>
      <c r="AK152" s="26" t="s">
        <v>1119</v>
      </c>
      <c r="AL152" s="26" t="s">
        <v>1120</v>
      </c>
      <c r="AM152" s="24"/>
      <c r="AN152" s="24"/>
      <c r="AO152" s="24"/>
      <c r="AP152" s="24"/>
      <c r="AQ152" s="24"/>
      <c r="AR152" s="24"/>
      <c r="AS152" s="24"/>
      <c r="AT152" s="24"/>
      <c r="AU152" s="24"/>
      <c r="AV152" s="24"/>
      <c r="AW152" s="28">
        <v>15750</v>
      </c>
      <c r="AX152" s="26">
        <v>200</v>
      </c>
      <c r="AY152" s="28">
        <v>80</v>
      </c>
      <c r="AZ152" s="28">
        <v>70</v>
      </c>
      <c r="BA152" s="26">
        <v>0</v>
      </c>
      <c r="BB152" s="26" t="s">
        <v>148</v>
      </c>
      <c r="BC152" s="26" t="s">
        <v>1100</v>
      </c>
      <c r="BD152" s="26" t="s">
        <v>125</v>
      </c>
      <c r="BE152" s="24"/>
      <c r="BF152" s="26" t="s">
        <v>1121</v>
      </c>
      <c r="BG152" s="26" t="s">
        <v>191</v>
      </c>
      <c r="BH152" s="26" t="s">
        <v>1122</v>
      </c>
      <c r="BI152" s="26" t="s">
        <v>1065</v>
      </c>
      <c r="BJ152" s="26" t="s">
        <v>1075</v>
      </c>
      <c r="BK152" s="26" t="s">
        <v>191</v>
      </c>
      <c r="BL152" s="26" t="s">
        <v>1123</v>
      </c>
      <c r="BM152" s="26" t="s">
        <v>1065</v>
      </c>
      <c r="BN152" s="24"/>
      <c r="BO152" s="24"/>
      <c r="BP152" s="24"/>
      <c r="BQ152" s="24"/>
      <c r="BR152" s="26">
        <v>2</v>
      </c>
      <c r="BS152" s="26">
        <v>2</v>
      </c>
      <c r="BT152" s="26">
        <v>3</v>
      </c>
      <c r="BU152" s="26">
        <v>4</v>
      </c>
      <c r="BV152" s="26">
        <v>3</v>
      </c>
      <c r="BW152" s="26">
        <v>3</v>
      </c>
      <c r="BX152" s="26">
        <v>4</v>
      </c>
      <c r="BY152" s="26">
        <v>3</v>
      </c>
      <c r="BZ152" s="24"/>
      <c r="CA152" s="24"/>
      <c r="CB152" s="24"/>
      <c r="CC152" s="24"/>
      <c r="CD152" s="24"/>
      <c r="CE152" s="24"/>
      <c r="CF152" s="24"/>
      <c r="CG152" s="24"/>
      <c r="CH152" s="24"/>
      <c r="CI152" s="24"/>
      <c r="CJ152" s="24"/>
      <c r="CK152" s="24"/>
      <c r="CL152" s="24"/>
      <c r="CM152" s="24"/>
      <c r="CN152" s="24"/>
      <c r="CO152" s="24"/>
      <c r="CP152" s="24"/>
      <c r="CQ152" s="24"/>
      <c r="CR152" s="24"/>
      <c r="CS152" s="24"/>
      <c r="CT152" s="24"/>
      <c r="CU152" s="24"/>
      <c r="CV152" s="24"/>
      <c r="CW152" s="24"/>
      <c r="CX152" s="24"/>
      <c r="CY152" s="24"/>
      <c r="CZ152" s="24"/>
      <c r="DA152" s="24"/>
      <c r="DB152" s="24"/>
      <c r="DC152" s="24"/>
      <c r="DD152" s="24"/>
      <c r="DE152" s="24"/>
      <c r="DF152" s="26" t="s">
        <v>139</v>
      </c>
      <c r="DG152" s="26" t="s">
        <v>139</v>
      </c>
      <c r="DH152" s="26" t="s">
        <v>139</v>
      </c>
      <c r="DI152" s="26" t="s">
        <v>139</v>
      </c>
      <c r="DJ152" s="26" t="s">
        <v>139</v>
      </c>
      <c r="DK152" s="26" t="s">
        <v>139</v>
      </c>
      <c r="DL152" s="26" t="s">
        <v>139</v>
      </c>
      <c r="DM152" s="26" t="s">
        <v>139</v>
      </c>
      <c r="DN152" s="26" t="s">
        <v>139</v>
      </c>
      <c r="DO152" s="26" t="s">
        <v>139</v>
      </c>
    </row>
    <row r="153" spans="1:119" ht="20.100000000000001" customHeight="1" x14ac:dyDescent="0.25">
      <c r="A153" s="29" t="str">
        <f t="shared" si="28"/>
        <v/>
      </c>
      <c r="B153" s="29" t="str">
        <f t="shared" si="29"/>
        <v>Asanblè Vwazen Solino (Solino Neighborhood Association)</v>
      </c>
      <c r="C153" s="29">
        <f t="shared" si="30"/>
        <v>0</v>
      </c>
      <c r="D153" s="30" t="str">
        <f t="shared" si="31"/>
        <v>Americas</v>
      </c>
      <c r="E153" s="30" t="str">
        <f t="shared" si="32"/>
        <v>Port-au-Prince, Haiti</v>
      </c>
      <c r="F153" s="31">
        <f t="shared" si="33"/>
        <v>0</v>
      </c>
      <c r="G153" s="31">
        <f t="shared" si="34"/>
        <v>0</v>
      </c>
      <c r="H153" s="31">
        <f t="shared" si="35"/>
        <v>0</v>
      </c>
      <c r="I153" s="31">
        <f t="shared" si="36"/>
        <v>0</v>
      </c>
      <c r="J153" s="31">
        <f t="shared" si="37"/>
        <v>0</v>
      </c>
      <c r="K153" s="31">
        <f t="shared" si="38"/>
        <v>0</v>
      </c>
      <c r="L153" s="31">
        <f t="shared" si="39"/>
        <v>0</v>
      </c>
      <c r="M153" s="31">
        <f t="shared" si="40"/>
        <v>0</v>
      </c>
      <c r="N153" s="31">
        <f t="shared" si="41"/>
        <v>0</v>
      </c>
      <c r="O153" s="26" t="s">
        <v>15786</v>
      </c>
      <c r="P153" s="26" t="s">
        <v>108</v>
      </c>
      <c r="Q153" s="27">
        <v>40972</v>
      </c>
      <c r="R153" s="24"/>
      <c r="S153" s="24"/>
      <c r="T153" s="26" t="s">
        <v>175</v>
      </c>
      <c r="U153" s="24"/>
      <c r="V153" s="26" t="s">
        <v>15731</v>
      </c>
      <c r="W153" s="26" t="s">
        <v>1065</v>
      </c>
      <c r="X153" s="26" t="s">
        <v>1066</v>
      </c>
      <c r="Y153" s="26" t="s">
        <v>1092</v>
      </c>
      <c r="Z153" s="26" t="s">
        <v>1093</v>
      </c>
      <c r="AA153" s="24"/>
      <c r="AB153" s="26" t="s">
        <v>15736</v>
      </c>
      <c r="AC153" s="28">
        <v>1048</v>
      </c>
      <c r="AD153" s="24"/>
      <c r="AE153" s="24"/>
      <c r="AF153" s="26" t="s">
        <v>120</v>
      </c>
      <c r="AG153" s="26" t="s">
        <v>528</v>
      </c>
      <c r="AH153" s="24"/>
      <c r="AI153" s="28">
        <v>1048</v>
      </c>
      <c r="AJ153" s="24"/>
      <c r="AK153" s="24"/>
      <c r="AL153" s="24"/>
      <c r="AM153" s="24"/>
      <c r="AN153" s="24"/>
      <c r="AO153" s="24"/>
      <c r="AP153" s="24"/>
      <c r="AQ153" s="24"/>
      <c r="AR153" s="24"/>
      <c r="AS153" s="24"/>
      <c r="AT153" s="24"/>
      <c r="AU153" s="24"/>
      <c r="AV153" s="24"/>
      <c r="AW153" s="28">
        <v>0</v>
      </c>
      <c r="AX153" s="26">
        <v>0</v>
      </c>
      <c r="AY153" s="28">
        <v>0</v>
      </c>
      <c r="AZ153" s="28">
        <v>0</v>
      </c>
      <c r="BA153" s="26">
        <v>0</v>
      </c>
      <c r="BB153" s="24"/>
      <c r="BC153" s="26" t="s">
        <v>1100</v>
      </c>
      <c r="BD153" s="24"/>
      <c r="BE153" s="24"/>
      <c r="BF153" s="24"/>
      <c r="BG153" s="24"/>
      <c r="BH153" s="24"/>
      <c r="BI153" s="24"/>
      <c r="BJ153" s="24"/>
      <c r="BK153" s="24"/>
      <c r="BL153" s="24"/>
      <c r="BM153" s="24"/>
      <c r="BN153" s="24"/>
      <c r="BO153" s="24"/>
      <c r="BP153" s="24"/>
      <c r="BQ153" s="24"/>
      <c r="BR153" s="26">
        <v>0</v>
      </c>
      <c r="BS153" s="26">
        <v>0</v>
      </c>
      <c r="BT153" s="26">
        <v>0</v>
      </c>
      <c r="BU153" s="26">
        <v>0</v>
      </c>
      <c r="BV153" s="26">
        <v>0</v>
      </c>
      <c r="BW153" s="26">
        <v>0</v>
      </c>
      <c r="BX153" s="26">
        <v>0</v>
      </c>
      <c r="BY153" s="26">
        <v>0</v>
      </c>
      <c r="BZ153" s="24"/>
      <c r="CA153" s="24"/>
      <c r="CB153" s="24"/>
      <c r="CC153" s="24"/>
      <c r="CD153" s="24"/>
      <c r="CE153" s="24"/>
      <c r="CF153" s="24"/>
      <c r="CG153" s="24"/>
      <c r="CH153" s="24"/>
      <c r="CI153" s="24"/>
      <c r="CJ153" s="24"/>
      <c r="CK153" s="24"/>
      <c r="CL153" s="24"/>
      <c r="CM153" s="24"/>
      <c r="CN153" s="24"/>
      <c r="CO153" s="24"/>
      <c r="CP153" s="24"/>
      <c r="CQ153" s="24"/>
      <c r="CR153" s="24"/>
      <c r="CS153" s="24"/>
      <c r="CT153" s="24"/>
      <c r="CU153" s="24"/>
      <c r="CV153" s="24"/>
      <c r="CW153" s="24"/>
      <c r="CX153" s="24"/>
      <c r="CY153" s="24"/>
      <c r="CZ153" s="24"/>
      <c r="DA153" s="24"/>
      <c r="DB153" s="24"/>
      <c r="DC153" s="24"/>
      <c r="DD153" s="24"/>
      <c r="DE153" s="24"/>
      <c r="DF153" s="26" t="s">
        <v>139</v>
      </c>
      <c r="DG153" s="26" t="s">
        <v>139</v>
      </c>
      <c r="DH153" s="26" t="s">
        <v>139</v>
      </c>
      <c r="DI153" s="26" t="s">
        <v>139</v>
      </c>
      <c r="DJ153" s="26" t="s">
        <v>139</v>
      </c>
      <c r="DK153" s="26" t="s">
        <v>139</v>
      </c>
      <c r="DL153" s="26" t="s">
        <v>139</v>
      </c>
      <c r="DM153" s="26" t="s">
        <v>139</v>
      </c>
      <c r="DN153" s="26" t="s">
        <v>139</v>
      </c>
      <c r="DO153" s="26" t="s">
        <v>139</v>
      </c>
    </row>
    <row r="154" spans="1:119" ht="20.100000000000001" customHeight="1" x14ac:dyDescent="0.25">
      <c r="A154" s="29" t="str">
        <f t="shared" si="28"/>
        <v/>
      </c>
      <c r="B154" s="29" t="str">
        <f t="shared" si="29"/>
        <v>Asanblè Vwazen Solino (Solino Neighborhood Association)</v>
      </c>
      <c r="C154" s="29">
        <f t="shared" si="30"/>
        <v>0</v>
      </c>
      <c r="D154" s="30" t="str">
        <f t="shared" si="31"/>
        <v>Americas</v>
      </c>
      <c r="E154" s="30" t="str">
        <f t="shared" si="32"/>
        <v>Port-au-Prince, Haiti</v>
      </c>
      <c r="F154" s="31">
        <f t="shared" si="33"/>
        <v>0</v>
      </c>
      <c r="G154" s="31">
        <f t="shared" si="34"/>
        <v>0</v>
      </c>
      <c r="H154" s="31">
        <f t="shared" si="35"/>
        <v>0</v>
      </c>
      <c r="I154" s="31">
        <f t="shared" si="36"/>
        <v>0</v>
      </c>
      <c r="J154" s="31">
        <f t="shared" si="37"/>
        <v>0</v>
      </c>
      <c r="K154" s="31">
        <f t="shared" si="38"/>
        <v>0</v>
      </c>
      <c r="L154" s="31">
        <f t="shared" si="39"/>
        <v>0</v>
      </c>
      <c r="M154" s="31">
        <f t="shared" si="40"/>
        <v>0</v>
      </c>
      <c r="N154" s="31">
        <f t="shared" si="41"/>
        <v>0</v>
      </c>
      <c r="O154" s="26" t="s">
        <v>1132</v>
      </c>
      <c r="P154" s="26" t="s">
        <v>108</v>
      </c>
      <c r="Q154" s="27">
        <v>40725</v>
      </c>
      <c r="R154" s="24"/>
      <c r="S154" s="24"/>
      <c r="T154" s="26" t="s">
        <v>175</v>
      </c>
      <c r="U154" s="24"/>
      <c r="V154" s="26" t="s">
        <v>15731</v>
      </c>
      <c r="W154" s="26" t="s">
        <v>1065</v>
      </c>
      <c r="X154" s="26" t="s">
        <v>1066</v>
      </c>
      <c r="Y154" s="26" t="s">
        <v>1092</v>
      </c>
      <c r="Z154" s="26" t="s">
        <v>1093</v>
      </c>
      <c r="AA154" s="24"/>
      <c r="AB154" s="26" t="s">
        <v>723</v>
      </c>
      <c r="AC154" s="28">
        <v>500</v>
      </c>
      <c r="AD154" s="24"/>
      <c r="AE154" s="24"/>
      <c r="AF154" s="26" t="s">
        <v>120</v>
      </c>
      <c r="AG154" s="26" t="s">
        <v>528</v>
      </c>
      <c r="AH154" s="24"/>
      <c r="AI154" s="28">
        <v>500</v>
      </c>
      <c r="AJ154" s="24"/>
      <c r="AK154" s="24"/>
      <c r="AL154" s="24"/>
      <c r="AM154" s="24"/>
      <c r="AN154" s="24"/>
      <c r="AO154" s="24"/>
      <c r="AP154" s="24"/>
      <c r="AQ154" s="24"/>
      <c r="AR154" s="24"/>
      <c r="AS154" s="24"/>
      <c r="AT154" s="24"/>
      <c r="AU154" s="24"/>
      <c r="AV154" s="24"/>
      <c r="AW154" s="28">
        <v>0</v>
      </c>
      <c r="AX154" s="26">
        <v>0</v>
      </c>
      <c r="AY154" s="28">
        <v>0</v>
      </c>
      <c r="AZ154" s="28">
        <v>0</v>
      </c>
      <c r="BA154" s="26">
        <v>0</v>
      </c>
      <c r="BB154" s="24"/>
      <c r="BC154" s="26" t="s">
        <v>1100</v>
      </c>
      <c r="BD154" s="24"/>
      <c r="BE154" s="24"/>
      <c r="BF154" s="24"/>
      <c r="BG154" s="24"/>
      <c r="BH154" s="24"/>
      <c r="BI154" s="24"/>
      <c r="BJ154" s="24"/>
      <c r="BK154" s="24"/>
      <c r="BL154" s="24"/>
      <c r="BM154" s="24"/>
      <c r="BN154" s="24"/>
      <c r="BO154" s="24"/>
      <c r="BP154" s="24"/>
      <c r="BQ154" s="24"/>
      <c r="BR154" s="26">
        <v>0</v>
      </c>
      <c r="BS154" s="26">
        <v>0</v>
      </c>
      <c r="BT154" s="26">
        <v>0</v>
      </c>
      <c r="BU154" s="26">
        <v>0</v>
      </c>
      <c r="BV154" s="26">
        <v>0</v>
      </c>
      <c r="BW154" s="26">
        <v>0</v>
      </c>
      <c r="BX154" s="26">
        <v>0</v>
      </c>
      <c r="BY154" s="26">
        <v>0</v>
      </c>
      <c r="BZ154" s="24"/>
      <c r="CA154" s="24"/>
      <c r="CB154" s="24"/>
      <c r="CC154" s="24"/>
      <c r="CD154" s="24"/>
      <c r="CE154" s="24"/>
      <c r="CF154" s="24"/>
      <c r="CG154" s="24"/>
      <c r="CH154" s="24"/>
      <c r="CI154" s="24"/>
      <c r="CJ154" s="24"/>
      <c r="CK154" s="24"/>
      <c r="CL154" s="24"/>
      <c r="CM154" s="24"/>
      <c r="CN154" s="24"/>
      <c r="CO154" s="24"/>
      <c r="CP154" s="24"/>
      <c r="CQ154" s="24"/>
      <c r="CR154" s="24"/>
      <c r="CS154" s="24"/>
      <c r="CT154" s="24"/>
      <c r="CU154" s="24"/>
      <c r="CV154" s="24"/>
      <c r="CW154" s="24"/>
      <c r="CX154" s="24"/>
      <c r="CY154" s="24"/>
      <c r="CZ154" s="24"/>
      <c r="DA154" s="24"/>
      <c r="DB154" s="24"/>
      <c r="DC154" s="24"/>
      <c r="DD154" s="24"/>
      <c r="DE154" s="24"/>
      <c r="DF154" s="26" t="s">
        <v>139</v>
      </c>
      <c r="DG154" s="26" t="s">
        <v>139</v>
      </c>
      <c r="DH154" s="26" t="s">
        <v>139</v>
      </c>
      <c r="DI154" s="26" t="s">
        <v>139</v>
      </c>
      <c r="DJ154" s="26" t="s">
        <v>139</v>
      </c>
      <c r="DK154" s="26" t="s">
        <v>139</v>
      </c>
      <c r="DL154" s="26" t="s">
        <v>139</v>
      </c>
      <c r="DM154" s="26" t="s">
        <v>139</v>
      </c>
      <c r="DN154" s="26" t="s">
        <v>139</v>
      </c>
      <c r="DO154" s="26" t="s">
        <v>139</v>
      </c>
    </row>
    <row r="155" spans="1:119" ht="20.100000000000001" customHeight="1" x14ac:dyDescent="0.25">
      <c r="A155" s="29" t="str">
        <f t="shared" si="28"/>
        <v>Asanblè Vwazen Solino (Solino Neighborhood Association)3</v>
      </c>
      <c r="B155" s="29" t="str">
        <f t="shared" si="29"/>
        <v>Asanblè Vwazen Solino (Solino Neighborhood Association)</v>
      </c>
      <c r="C155" s="29">
        <f t="shared" si="30"/>
        <v>3</v>
      </c>
      <c r="D155" s="30" t="str">
        <f t="shared" si="31"/>
        <v>Americas</v>
      </c>
      <c r="E155" s="30" t="str">
        <f t="shared" si="32"/>
        <v>Port-au-Prince, Haiti</v>
      </c>
      <c r="F155" s="31">
        <f t="shared" si="33"/>
        <v>3</v>
      </c>
      <c r="G155" s="31">
        <f t="shared" si="34"/>
        <v>2</v>
      </c>
      <c r="H155" s="31">
        <f t="shared" si="35"/>
        <v>2</v>
      </c>
      <c r="I155" s="31">
        <f t="shared" si="36"/>
        <v>3</v>
      </c>
      <c r="J155" s="31">
        <f t="shared" si="37"/>
        <v>3</v>
      </c>
      <c r="K155" s="31">
        <f t="shared" si="38"/>
        <v>4</v>
      </c>
      <c r="L155" s="31">
        <f t="shared" si="39"/>
        <v>4</v>
      </c>
      <c r="M155" s="31">
        <f t="shared" si="40"/>
        <v>0</v>
      </c>
      <c r="N155" s="31">
        <f t="shared" si="41"/>
        <v>2.6</v>
      </c>
      <c r="O155" s="26" t="s">
        <v>1124</v>
      </c>
      <c r="P155" s="26" t="s">
        <v>108</v>
      </c>
      <c r="Q155" s="27">
        <v>40833</v>
      </c>
      <c r="R155" s="26" t="s">
        <v>155</v>
      </c>
      <c r="S155" s="26" t="s">
        <v>321</v>
      </c>
      <c r="T155" s="26" t="s">
        <v>175</v>
      </c>
      <c r="U155" s="26" t="s">
        <v>112</v>
      </c>
      <c r="V155" s="26" t="s">
        <v>15731</v>
      </c>
      <c r="W155" s="26" t="s">
        <v>1065</v>
      </c>
      <c r="X155" s="26" t="s">
        <v>1066</v>
      </c>
      <c r="Y155" s="26" t="s">
        <v>1092</v>
      </c>
      <c r="Z155" s="26" t="s">
        <v>1093</v>
      </c>
      <c r="AA155" s="24"/>
      <c r="AB155" s="26" t="s">
        <v>117</v>
      </c>
      <c r="AC155" s="28">
        <v>7000</v>
      </c>
      <c r="AD155" s="24"/>
      <c r="AE155" s="24"/>
      <c r="AF155" s="26" t="s">
        <v>120</v>
      </c>
      <c r="AG155" s="26" t="s">
        <v>528</v>
      </c>
      <c r="AH155" s="26" t="s">
        <v>121</v>
      </c>
      <c r="AI155" s="28">
        <v>7000</v>
      </c>
      <c r="AJ155" s="24"/>
      <c r="AK155" s="26" t="s">
        <v>1125</v>
      </c>
      <c r="AL155" s="26" t="s">
        <v>1126</v>
      </c>
      <c r="AM155" s="26" t="s">
        <v>1127</v>
      </c>
      <c r="AN155" s="26" t="s">
        <v>1128</v>
      </c>
      <c r="AO155" s="26" t="s">
        <v>1129</v>
      </c>
      <c r="AP155" s="24"/>
      <c r="AQ155" s="24"/>
      <c r="AR155" s="24"/>
      <c r="AS155" s="24"/>
      <c r="AT155" s="26" t="s">
        <v>1130</v>
      </c>
      <c r="AU155" s="26" t="s">
        <v>1131</v>
      </c>
      <c r="AV155" s="24"/>
      <c r="AW155" s="28">
        <v>45406</v>
      </c>
      <c r="AX155" s="26">
        <v>150</v>
      </c>
      <c r="AY155" s="28">
        <v>90</v>
      </c>
      <c r="AZ155" s="28">
        <v>70</v>
      </c>
      <c r="BA155" s="26">
        <v>0</v>
      </c>
      <c r="BB155" s="26" t="s">
        <v>148</v>
      </c>
      <c r="BC155" s="26" t="s">
        <v>1100</v>
      </c>
      <c r="BD155" s="24"/>
      <c r="BE155" s="24"/>
      <c r="BF155" s="26" t="s">
        <v>1088</v>
      </c>
      <c r="BG155" s="26" t="s">
        <v>191</v>
      </c>
      <c r="BH155" s="26" t="s">
        <v>1082</v>
      </c>
      <c r="BI155" s="26" t="s">
        <v>191</v>
      </c>
      <c r="BJ155" s="26" t="s">
        <v>1103</v>
      </c>
      <c r="BK155" s="26" t="s">
        <v>191</v>
      </c>
      <c r="BL155" s="24"/>
      <c r="BM155" s="24"/>
      <c r="BN155" s="24"/>
      <c r="BO155" s="24"/>
      <c r="BP155" s="24"/>
      <c r="BQ155" s="24"/>
      <c r="BR155" s="26">
        <v>3</v>
      </c>
      <c r="BS155" s="26">
        <v>2</v>
      </c>
      <c r="BT155" s="26">
        <v>2</v>
      </c>
      <c r="BU155" s="26">
        <v>3</v>
      </c>
      <c r="BV155" s="26">
        <v>3</v>
      </c>
      <c r="BW155" s="26">
        <v>4</v>
      </c>
      <c r="BX155" s="26">
        <v>4</v>
      </c>
      <c r="BY155" s="26">
        <v>0</v>
      </c>
      <c r="BZ155" s="24"/>
      <c r="CA155" s="24"/>
      <c r="CB155" s="24"/>
      <c r="CC155" s="24"/>
      <c r="CD155" s="24"/>
      <c r="CE155" s="24"/>
      <c r="CF155" s="24"/>
      <c r="CG155" s="24"/>
      <c r="CH155" s="24"/>
      <c r="CI155" s="24"/>
      <c r="CJ155" s="24"/>
      <c r="CK155" s="24"/>
      <c r="CL155" s="24"/>
      <c r="CM155" s="24"/>
      <c r="CN155" s="24"/>
      <c r="CO155" s="24"/>
      <c r="CP155" s="24"/>
      <c r="CQ155" s="24"/>
      <c r="CR155" s="24"/>
      <c r="CS155" s="24"/>
      <c r="CT155" s="24"/>
      <c r="CU155" s="24"/>
      <c r="CV155" s="24"/>
      <c r="CW155" s="24"/>
      <c r="CX155" s="24"/>
      <c r="CY155" s="24"/>
      <c r="CZ155" s="24"/>
      <c r="DA155" s="24"/>
      <c r="DB155" s="24"/>
      <c r="DC155" s="24"/>
      <c r="DD155" s="24"/>
      <c r="DE155" s="24"/>
      <c r="DF155" s="26" t="s">
        <v>139</v>
      </c>
      <c r="DG155" s="26" t="s">
        <v>139</v>
      </c>
      <c r="DH155" s="26" t="s">
        <v>139</v>
      </c>
      <c r="DI155" s="26" t="s">
        <v>139</v>
      </c>
      <c r="DJ155" s="26" t="s">
        <v>139</v>
      </c>
      <c r="DK155" s="26" t="s">
        <v>139</v>
      </c>
      <c r="DL155" s="26" t="s">
        <v>139</v>
      </c>
      <c r="DM155" s="26" t="s">
        <v>139</v>
      </c>
      <c r="DN155" s="26" t="s">
        <v>139</v>
      </c>
      <c r="DO155" s="26" t="s">
        <v>139</v>
      </c>
    </row>
    <row r="156" spans="1:119" ht="20.100000000000001" customHeight="1" x14ac:dyDescent="0.25">
      <c r="A156" s="29" t="str">
        <f t="shared" si="28"/>
        <v>Asanblè Vwazen Solino (Solino Neighborhood Association)2</v>
      </c>
      <c r="B156" s="29" t="str">
        <f t="shared" si="29"/>
        <v>Asanblè Vwazen Solino (Solino Neighborhood Association)</v>
      </c>
      <c r="C156" s="29">
        <f t="shared" si="30"/>
        <v>2</v>
      </c>
      <c r="D156" s="30" t="str">
        <f t="shared" si="31"/>
        <v>Americas</v>
      </c>
      <c r="E156" s="30" t="str">
        <f t="shared" si="32"/>
        <v>Port-au-Prince, Haiti</v>
      </c>
      <c r="F156" s="31">
        <f t="shared" si="33"/>
        <v>4</v>
      </c>
      <c r="G156" s="31">
        <f t="shared" si="34"/>
        <v>1</v>
      </c>
      <c r="H156" s="31">
        <f t="shared" si="35"/>
        <v>3</v>
      </c>
      <c r="I156" s="31">
        <f t="shared" si="36"/>
        <v>2</v>
      </c>
      <c r="J156" s="31">
        <f t="shared" si="37"/>
        <v>2</v>
      </c>
      <c r="K156" s="31">
        <f t="shared" si="38"/>
        <v>3</v>
      </c>
      <c r="L156" s="31">
        <f t="shared" si="39"/>
        <v>3</v>
      </c>
      <c r="M156" s="31">
        <f t="shared" si="40"/>
        <v>1</v>
      </c>
      <c r="N156" s="31">
        <f t="shared" si="41"/>
        <v>2.4</v>
      </c>
      <c r="O156" s="26" t="s">
        <v>1134</v>
      </c>
      <c r="P156" s="26" t="s">
        <v>108</v>
      </c>
      <c r="Q156" s="27">
        <v>40469</v>
      </c>
      <c r="R156" s="26" t="s">
        <v>155</v>
      </c>
      <c r="S156" s="26" t="s">
        <v>332</v>
      </c>
      <c r="T156" s="26" t="s">
        <v>333</v>
      </c>
      <c r="U156" s="26" t="s">
        <v>112</v>
      </c>
      <c r="V156" s="26" t="s">
        <v>15731</v>
      </c>
      <c r="W156" s="26" t="s">
        <v>1065</v>
      </c>
      <c r="X156" s="26" t="s">
        <v>1066</v>
      </c>
      <c r="Y156" s="26" t="s">
        <v>1092</v>
      </c>
      <c r="Z156" s="26" t="s">
        <v>1093</v>
      </c>
      <c r="AA156" s="24"/>
      <c r="AB156" s="26" t="s">
        <v>117</v>
      </c>
      <c r="AC156" s="28">
        <v>5000</v>
      </c>
      <c r="AD156" s="24"/>
      <c r="AE156" s="24"/>
      <c r="AF156" s="26" t="s">
        <v>120</v>
      </c>
      <c r="AG156" s="26" t="s">
        <v>528</v>
      </c>
      <c r="AH156" s="26" t="s">
        <v>143</v>
      </c>
      <c r="AI156" s="28">
        <v>5000</v>
      </c>
      <c r="AJ156" s="24"/>
      <c r="AK156" s="26" t="s">
        <v>1125</v>
      </c>
      <c r="AL156" s="26" t="s">
        <v>1126</v>
      </c>
      <c r="AM156" s="26" t="s">
        <v>1135</v>
      </c>
      <c r="AN156" s="26" t="s">
        <v>1136</v>
      </c>
      <c r="AO156" s="26" t="s">
        <v>1137</v>
      </c>
      <c r="AP156" s="24"/>
      <c r="AQ156" s="24"/>
      <c r="AR156" s="24"/>
      <c r="AS156" s="24"/>
      <c r="AT156" s="26" t="s">
        <v>1138</v>
      </c>
      <c r="AU156" s="24"/>
      <c r="AV156" s="24"/>
      <c r="AW156" s="28">
        <v>2000</v>
      </c>
      <c r="AX156" s="26">
        <v>125</v>
      </c>
      <c r="AY156" s="28">
        <v>0</v>
      </c>
      <c r="AZ156" s="28">
        <v>0</v>
      </c>
      <c r="BA156" s="26">
        <v>0</v>
      </c>
      <c r="BB156" s="24"/>
      <c r="BC156" s="26" t="s">
        <v>1100</v>
      </c>
      <c r="BD156" s="24"/>
      <c r="BE156" s="24"/>
      <c r="BF156" s="26" t="s">
        <v>1139</v>
      </c>
      <c r="BG156" s="26" t="s">
        <v>261</v>
      </c>
      <c r="BH156" s="24"/>
      <c r="BI156" s="24"/>
      <c r="BJ156" s="24"/>
      <c r="BK156" s="24"/>
      <c r="BL156" s="24"/>
      <c r="BM156" s="24"/>
      <c r="BN156" s="24"/>
      <c r="BO156" s="24"/>
      <c r="BP156" s="24"/>
      <c r="BQ156" s="24"/>
      <c r="BR156" s="26">
        <v>4</v>
      </c>
      <c r="BS156" s="26">
        <v>1</v>
      </c>
      <c r="BT156" s="26">
        <v>3</v>
      </c>
      <c r="BU156" s="26">
        <v>2</v>
      </c>
      <c r="BV156" s="26">
        <v>2</v>
      </c>
      <c r="BW156" s="26">
        <v>3</v>
      </c>
      <c r="BX156" s="26">
        <v>3</v>
      </c>
      <c r="BY156" s="26">
        <v>1</v>
      </c>
      <c r="BZ156" s="24"/>
      <c r="CA156" s="24"/>
      <c r="CB156" s="24"/>
      <c r="CC156" s="24"/>
      <c r="CD156" s="24"/>
      <c r="CE156" s="24"/>
      <c r="CF156" s="24"/>
      <c r="CG156" s="24"/>
      <c r="CH156" s="24"/>
      <c r="CI156" s="24"/>
      <c r="CJ156" s="24"/>
      <c r="CK156" s="24"/>
      <c r="CL156" s="24"/>
      <c r="CM156" s="24"/>
      <c r="CN156" s="24"/>
      <c r="CO156" s="24"/>
      <c r="CP156" s="24"/>
      <c r="CQ156" s="24"/>
      <c r="CR156" s="24"/>
      <c r="CS156" s="24"/>
      <c r="CT156" s="24"/>
      <c r="CU156" s="24"/>
      <c r="CV156" s="24"/>
      <c r="CW156" s="24"/>
      <c r="CX156" s="24"/>
      <c r="CY156" s="24"/>
      <c r="CZ156" s="24"/>
      <c r="DA156" s="24"/>
      <c r="DB156" s="24"/>
      <c r="DC156" s="24"/>
      <c r="DD156" s="24"/>
      <c r="DE156" s="24"/>
      <c r="DF156" s="26" t="s">
        <v>139</v>
      </c>
      <c r="DG156" s="26" t="s">
        <v>139</v>
      </c>
      <c r="DH156" s="26" t="s">
        <v>139</v>
      </c>
      <c r="DI156" s="26" t="s">
        <v>139</v>
      </c>
      <c r="DJ156" s="26" t="s">
        <v>139</v>
      </c>
      <c r="DK156" s="26" t="s">
        <v>139</v>
      </c>
      <c r="DL156" s="26" t="s">
        <v>139</v>
      </c>
      <c r="DM156" s="26" t="s">
        <v>139</v>
      </c>
      <c r="DN156" s="26" t="s">
        <v>139</v>
      </c>
      <c r="DO156" s="26" t="s">
        <v>139</v>
      </c>
    </row>
    <row r="157" spans="1:119" ht="20.100000000000001" customHeight="1" x14ac:dyDescent="0.25">
      <c r="A157" s="29" t="str">
        <f t="shared" si="28"/>
        <v/>
      </c>
      <c r="B157" s="29" t="str">
        <f t="shared" si="29"/>
        <v>Asanblè Vwazen Solino (Solino Neighborhood Association)</v>
      </c>
      <c r="C157" s="29">
        <f t="shared" si="30"/>
        <v>0</v>
      </c>
      <c r="D157" s="30" t="str">
        <f t="shared" si="31"/>
        <v>Americas</v>
      </c>
      <c r="E157" s="30" t="str">
        <f t="shared" si="32"/>
        <v>Port-au-Prince, Haiti</v>
      </c>
      <c r="F157" s="31">
        <f t="shared" si="33"/>
        <v>0</v>
      </c>
      <c r="G157" s="31">
        <f t="shared" si="34"/>
        <v>0</v>
      </c>
      <c r="H157" s="31">
        <f t="shared" si="35"/>
        <v>0</v>
      </c>
      <c r="I157" s="31">
        <f t="shared" si="36"/>
        <v>0</v>
      </c>
      <c r="J157" s="31">
        <f t="shared" si="37"/>
        <v>0</v>
      </c>
      <c r="K157" s="31">
        <f t="shared" si="38"/>
        <v>0</v>
      </c>
      <c r="L157" s="31">
        <f t="shared" si="39"/>
        <v>0</v>
      </c>
      <c r="M157" s="31">
        <f t="shared" si="40"/>
        <v>0</v>
      </c>
      <c r="N157" s="31">
        <f t="shared" si="41"/>
        <v>0</v>
      </c>
      <c r="O157" s="26" t="s">
        <v>1133</v>
      </c>
      <c r="P157" s="26" t="s">
        <v>108</v>
      </c>
      <c r="Q157" s="27">
        <v>40520</v>
      </c>
      <c r="R157" s="24"/>
      <c r="S157" s="24"/>
      <c r="T157" s="26" t="s">
        <v>333</v>
      </c>
      <c r="U157" s="24"/>
      <c r="V157" s="26" t="s">
        <v>15731</v>
      </c>
      <c r="W157" s="26" t="s">
        <v>1065</v>
      </c>
      <c r="X157" s="26" t="s">
        <v>1066</v>
      </c>
      <c r="Y157" s="26" t="s">
        <v>1092</v>
      </c>
      <c r="Z157" s="26" t="s">
        <v>1093</v>
      </c>
      <c r="AA157" s="24"/>
      <c r="AB157" s="26" t="s">
        <v>723</v>
      </c>
      <c r="AC157" s="28">
        <v>1000</v>
      </c>
      <c r="AD157" s="24"/>
      <c r="AE157" s="24"/>
      <c r="AF157" s="26" t="s">
        <v>120</v>
      </c>
      <c r="AG157" s="26" t="s">
        <v>528</v>
      </c>
      <c r="AH157" s="24"/>
      <c r="AI157" s="28">
        <v>1000</v>
      </c>
      <c r="AJ157" s="24"/>
      <c r="AK157" s="24"/>
      <c r="AL157" s="24"/>
      <c r="AM157" s="24"/>
      <c r="AN157" s="24"/>
      <c r="AO157" s="24"/>
      <c r="AP157" s="24"/>
      <c r="AQ157" s="24"/>
      <c r="AR157" s="24"/>
      <c r="AS157" s="24"/>
      <c r="AT157" s="24"/>
      <c r="AU157" s="24"/>
      <c r="AV157" s="24"/>
      <c r="AW157" s="28">
        <v>0</v>
      </c>
      <c r="AX157" s="26">
        <v>0</v>
      </c>
      <c r="AY157" s="28">
        <v>0</v>
      </c>
      <c r="AZ157" s="28">
        <v>0</v>
      </c>
      <c r="BA157" s="26">
        <v>0</v>
      </c>
      <c r="BB157" s="24"/>
      <c r="BC157" s="26" t="s">
        <v>1100</v>
      </c>
      <c r="BD157" s="24"/>
      <c r="BE157" s="24"/>
      <c r="BF157" s="24"/>
      <c r="BG157" s="24"/>
      <c r="BH157" s="24"/>
      <c r="BI157" s="24"/>
      <c r="BJ157" s="24"/>
      <c r="BK157" s="24"/>
      <c r="BL157" s="24"/>
      <c r="BM157" s="24"/>
      <c r="BN157" s="24"/>
      <c r="BO157" s="24"/>
      <c r="BP157" s="24"/>
      <c r="BQ157" s="24"/>
      <c r="BR157" s="26">
        <v>0</v>
      </c>
      <c r="BS157" s="26">
        <v>0</v>
      </c>
      <c r="BT157" s="26">
        <v>0</v>
      </c>
      <c r="BU157" s="26">
        <v>0</v>
      </c>
      <c r="BV157" s="26">
        <v>0</v>
      </c>
      <c r="BW157" s="26">
        <v>0</v>
      </c>
      <c r="BX157" s="26">
        <v>0</v>
      </c>
      <c r="BY157" s="26">
        <v>0</v>
      </c>
      <c r="BZ157" s="24"/>
      <c r="CA157" s="24"/>
      <c r="CB157" s="24"/>
      <c r="CC157" s="24"/>
      <c r="CD157" s="24"/>
      <c r="CE157" s="24"/>
      <c r="CF157" s="24"/>
      <c r="CG157" s="24"/>
      <c r="CH157" s="24"/>
      <c r="CI157" s="24"/>
      <c r="CJ157" s="24"/>
      <c r="CK157" s="24"/>
      <c r="CL157" s="24"/>
      <c r="CM157" s="24"/>
      <c r="CN157" s="24"/>
      <c r="CO157" s="24"/>
      <c r="CP157" s="24"/>
      <c r="CQ157" s="24"/>
      <c r="CR157" s="24"/>
      <c r="CS157" s="24"/>
      <c r="CT157" s="24"/>
      <c r="CU157" s="24"/>
      <c r="CV157" s="24"/>
      <c r="CW157" s="24"/>
      <c r="CX157" s="24"/>
      <c r="CY157" s="24"/>
      <c r="CZ157" s="24"/>
      <c r="DA157" s="24"/>
      <c r="DB157" s="24"/>
      <c r="DC157" s="24"/>
      <c r="DD157" s="24"/>
      <c r="DE157" s="24"/>
      <c r="DF157" s="26" t="s">
        <v>139</v>
      </c>
      <c r="DG157" s="26" t="s">
        <v>139</v>
      </c>
      <c r="DH157" s="26" t="s">
        <v>139</v>
      </c>
      <c r="DI157" s="26" t="s">
        <v>139</v>
      </c>
      <c r="DJ157" s="26" t="s">
        <v>139</v>
      </c>
      <c r="DK157" s="26" t="s">
        <v>139</v>
      </c>
      <c r="DL157" s="26" t="s">
        <v>139</v>
      </c>
      <c r="DM157" s="26" t="s">
        <v>139</v>
      </c>
      <c r="DN157" s="26" t="s">
        <v>139</v>
      </c>
      <c r="DO157" s="26" t="s">
        <v>139</v>
      </c>
    </row>
    <row r="158" spans="1:119" ht="20.100000000000001" customHeight="1" x14ac:dyDescent="0.25">
      <c r="A158" s="29" t="str">
        <f t="shared" si="28"/>
        <v/>
      </c>
      <c r="B158" s="29" t="str">
        <f t="shared" si="29"/>
        <v>Asanblè Vwazen Solino (Solino Neighborhood Association)</v>
      </c>
      <c r="C158" s="29">
        <f t="shared" si="30"/>
        <v>0</v>
      </c>
      <c r="D158" s="30" t="str">
        <f t="shared" si="31"/>
        <v>Americas</v>
      </c>
      <c r="E158" s="30" t="str">
        <f t="shared" si="32"/>
        <v>Port-au-Prince, Haiti</v>
      </c>
      <c r="F158" s="31">
        <f t="shared" si="33"/>
        <v>0</v>
      </c>
      <c r="G158" s="31">
        <f t="shared" si="34"/>
        <v>0</v>
      </c>
      <c r="H158" s="31">
        <f t="shared" si="35"/>
        <v>0</v>
      </c>
      <c r="I158" s="31">
        <f t="shared" si="36"/>
        <v>0</v>
      </c>
      <c r="J158" s="31">
        <f t="shared" si="37"/>
        <v>0</v>
      </c>
      <c r="K158" s="31">
        <f t="shared" si="38"/>
        <v>0</v>
      </c>
      <c r="L158" s="31">
        <f t="shared" si="39"/>
        <v>0</v>
      </c>
      <c r="M158" s="31">
        <f t="shared" si="40"/>
        <v>0</v>
      </c>
      <c r="N158" s="31">
        <f t="shared" si="41"/>
        <v>0</v>
      </c>
      <c r="O158" s="26" t="s">
        <v>1140</v>
      </c>
      <c r="P158" s="26" t="s">
        <v>108</v>
      </c>
      <c r="Q158" s="27">
        <v>40227</v>
      </c>
      <c r="R158" s="24"/>
      <c r="S158" s="24"/>
      <c r="T158" s="26" t="s">
        <v>224</v>
      </c>
      <c r="U158" s="24"/>
      <c r="V158" s="26" t="s">
        <v>15731</v>
      </c>
      <c r="W158" s="26" t="s">
        <v>1065</v>
      </c>
      <c r="X158" s="26" t="s">
        <v>1066</v>
      </c>
      <c r="Y158" s="26" t="s">
        <v>1092</v>
      </c>
      <c r="Z158" s="26" t="s">
        <v>1093</v>
      </c>
      <c r="AA158" s="24"/>
      <c r="AB158" s="26" t="s">
        <v>723</v>
      </c>
      <c r="AC158" s="28">
        <v>1000</v>
      </c>
      <c r="AD158" s="24"/>
      <c r="AE158" s="24"/>
      <c r="AF158" s="26" t="s">
        <v>120</v>
      </c>
      <c r="AG158" s="26" t="s">
        <v>528</v>
      </c>
      <c r="AH158" s="24"/>
      <c r="AI158" s="28">
        <v>1000</v>
      </c>
      <c r="AJ158" s="24"/>
      <c r="AK158" s="24"/>
      <c r="AL158" s="24"/>
      <c r="AM158" s="24"/>
      <c r="AN158" s="24"/>
      <c r="AO158" s="24"/>
      <c r="AP158" s="24"/>
      <c r="AQ158" s="24"/>
      <c r="AR158" s="24"/>
      <c r="AS158" s="24"/>
      <c r="AT158" s="24"/>
      <c r="AU158" s="24"/>
      <c r="AV158" s="24"/>
      <c r="AW158" s="28">
        <v>0</v>
      </c>
      <c r="AX158" s="26">
        <v>0</v>
      </c>
      <c r="AY158" s="28">
        <v>0</v>
      </c>
      <c r="AZ158" s="28">
        <v>0</v>
      </c>
      <c r="BA158" s="26">
        <v>0</v>
      </c>
      <c r="BB158" s="24"/>
      <c r="BC158" s="26" t="s">
        <v>1100</v>
      </c>
      <c r="BD158" s="24"/>
      <c r="BE158" s="24"/>
      <c r="BF158" s="24"/>
      <c r="BG158" s="24"/>
      <c r="BH158" s="24"/>
      <c r="BI158" s="24"/>
      <c r="BJ158" s="24"/>
      <c r="BK158" s="24"/>
      <c r="BL158" s="24"/>
      <c r="BM158" s="24"/>
      <c r="BN158" s="24"/>
      <c r="BO158" s="24"/>
      <c r="BP158" s="24"/>
      <c r="BQ158" s="24"/>
      <c r="BR158" s="26">
        <v>0</v>
      </c>
      <c r="BS158" s="26">
        <v>0</v>
      </c>
      <c r="BT158" s="26">
        <v>0</v>
      </c>
      <c r="BU158" s="26">
        <v>0</v>
      </c>
      <c r="BV158" s="26">
        <v>0</v>
      </c>
      <c r="BW158" s="26">
        <v>0</v>
      </c>
      <c r="BX158" s="26">
        <v>0</v>
      </c>
      <c r="BY158" s="26">
        <v>0</v>
      </c>
      <c r="BZ158" s="24"/>
      <c r="CA158" s="24"/>
      <c r="CB158" s="24"/>
      <c r="CC158" s="24"/>
      <c r="CD158" s="24"/>
      <c r="CE158" s="24"/>
      <c r="CF158" s="24"/>
      <c r="CG158" s="24"/>
      <c r="CH158" s="24"/>
      <c r="CI158" s="24"/>
      <c r="CJ158" s="24"/>
      <c r="CK158" s="24"/>
      <c r="CL158" s="24"/>
      <c r="CM158" s="24"/>
      <c r="CN158" s="24"/>
      <c r="CO158" s="24"/>
      <c r="CP158" s="24"/>
      <c r="CQ158" s="24"/>
      <c r="CR158" s="24"/>
      <c r="CS158" s="24"/>
      <c r="CT158" s="24"/>
      <c r="CU158" s="24"/>
      <c r="CV158" s="24"/>
      <c r="CW158" s="24"/>
      <c r="CX158" s="24"/>
      <c r="CY158" s="24"/>
      <c r="CZ158" s="24"/>
      <c r="DA158" s="24"/>
      <c r="DB158" s="24"/>
      <c r="DC158" s="24"/>
      <c r="DD158" s="24"/>
      <c r="DE158" s="24"/>
      <c r="DF158" s="26" t="s">
        <v>139</v>
      </c>
      <c r="DG158" s="26" t="s">
        <v>139</v>
      </c>
      <c r="DH158" s="26" t="s">
        <v>139</v>
      </c>
      <c r="DI158" s="26" t="s">
        <v>139</v>
      </c>
      <c r="DJ158" s="26" t="s">
        <v>139</v>
      </c>
      <c r="DK158" s="26" t="s">
        <v>139</v>
      </c>
      <c r="DL158" s="26" t="s">
        <v>139</v>
      </c>
      <c r="DM158" s="26" t="s">
        <v>139</v>
      </c>
      <c r="DN158" s="26" t="s">
        <v>139</v>
      </c>
      <c r="DO158" s="26" t="s">
        <v>139</v>
      </c>
    </row>
    <row r="159" spans="1:119" ht="20.100000000000001" customHeight="1" x14ac:dyDescent="0.25">
      <c r="A159" s="29" t="str">
        <f t="shared" si="28"/>
        <v/>
      </c>
      <c r="B159" s="29" t="str">
        <f t="shared" si="29"/>
        <v>Ascensions Community Services</v>
      </c>
      <c r="C159" s="29">
        <f t="shared" si="30"/>
        <v>0</v>
      </c>
      <c r="D159" s="30" t="str">
        <f t="shared" si="31"/>
        <v>North America</v>
      </c>
      <c r="E159" s="30" t="str">
        <f t="shared" si="32"/>
        <v>Washington, DC, United States</v>
      </c>
      <c r="F159" s="31">
        <f t="shared" si="33"/>
        <v>0</v>
      </c>
      <c r="G159" s="31">
        <f t="shared" si="34"/>
        <v>0</v>
      </c>
      <c r="H159" s="31">
        <f t="shared" si="35"/>
        <v>0</v>
      </c>
      <c r="I159" s="31">
        <f t="shared" si="36"/>
        <v>0</v>
      </c>
      <c r="J159" s="31">
        <f t="shared" si="37"/>
        <v>0</v>
      </c>
      <c r="K159" s="31">
        <f t="shared" si="38"/>
        <v>0</v>
      </c>
      <c r="L159" s="31">
        <f t="shared" si="39"/>
        <v>0</v>
      </c>
      <c r="M159" s="31">
        <f t="shared" si="40"/>
        <v>0</v>
      </c>
      <c r="N159" s="31">
        <f t="shared" si="41"/>
        <v>0</v>
      </c>
      <c r="O159" s="26" t="s">
        <v>15787</v>
      </c>
      <c r="P159" s="26" t="s">
        <v>108</v>
      </c>
      <c r="Q159" s="27">
        <v>41501</v>
      </c>
      <c r="R159" s="24"/>
      <c r="S159" s="24"/>
      <c r="T159" s="26" t="s">
        <v>194</v>
      </c>
      <c r="U159" s="24"/>
      <c r="V159" s="26" t="s">
        <v>1142</v>
      </c>
      <c r="W159" s="26" t="s">
        <v>211</v>
      </c>
      <c r="X159" s="26" t="s">
        <v>1143</v>
      </c>
      <c r="Y159" s="26" t="s">
        <v>1144</v>
      </c>
      <c r="Z159" s="24"/>
      <c r="AA159" s="24"/>
      <c r="AB159" s="26" t="s">
        <v>15736</v>
      </c>
      <c r="AC159" s="28">
        <v>1000</v>
      </c>
      <c r="AD159" s="24"/>
      <c r="AE159" s="24"/>
      <c r="AF159" s="26" t="s">
        <v>139</v>
      </c>
      <c r="AG159" s="26" t="s">
        <v>846</v>
      </c>
      <c r="AH159" s="24"/>
      <c r="AI159" s="28">
        <v>1000</v>
      </c>
      <c r="AJ159" s="24"/>
      <c r="AK159" s="24"/>
      <c r="AL159" s="24"/>
      <c r="AM159" s="24"/>
      <c r="AN159" s="24"/>
      <c r="AO159" s="24"/>
      <c r="AP159" s="24"/>
      <c r="AQ159" s="24"/>
      <c r="AR159" s="24"/>
      <c r="AS159" s="24"/>
      <c r="AT159" s="24"/>
      <c r="AU159" s="24"/>
      <c r="AV159" s="24"/>
      <c r="AW159" s="24"/>
      <c r="AX159" s="24"/>
      <c r="AY159" s="24"/>
      <c r="AZ159" s="24"/>
      <c r="BA159" s="24"/>
      <c r="BB159" s="24"/>
      <c r="BC159" s="26" t="s">
        <v>1149</v>
      </c>
      <c r="BD159" s="24"/>
      <c r="BE159" s="24"/>
      <c r="BF159" s="24"/>
      <c r="BG159" s="24"/>
      <c r="BH159" s="24"/>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c r="CK159" s="24"/>
      <c r="CL159" s="24"/>
      <c r="CM159" s="24"/>
      <c r="CN159" s="24"/>
      <c r="CO159" s="24"/>
      <c r="CP159" s="24"/>
      <c r="CQ159" s="24"/>
      <c r="CR159" s="24"/>
      <c r="CS159" s="24"/>
      <c r="CT159" s="24"/>
      <c r="CU159" s="24"/>
      <c r="CV159" s="24"/>
      <c r="CW159" s="24"/>
      <c r="CX159" s="24"/>
      <c r="CY159" s="24"/>
      <c r="CZ159" s="24"/>
      <c r="DA159" s="24"/>
      <c r="DB159" s="24"/>
      <c r="DC159" s="24"/>
      <c r="DD159" s="24"/>
      <c r="DE159" s="24"/>
      <c r="DF159" s="26" t="s">
        <v>139</v>
      </c>
      <c r="DG159" s="26" t="s">
        <v>139</v>
      </c>
      <c r="DH159" s="26" t="s">
        <v>139</v>
      </c>
      <c r="DI159" s="26" t="s">
        <v>139</v>
      </c>
      <c r="DJ159" s="26" t="s">
        <v>139</v>
      </c>
      <c r="DK159" s="26" t="s">
        <v>139</v>
      </c>
      <c r="DL159" s="26" t="s">
        <v>139</v>
      </c>
      <c r="DM159" s="26" t="s">
        <v>139</v>
      </c>
      <c r="DN159" s="26" t="s">
        <v>139</v>
      </c>
      <c r="DO159" s="26" t="s">
        <v>139</v>
      </c>
    </row>
    <row r="160" spans="1:119" ht="20.100000000000001" customHeight="1" x14ac:dyDescent="0.25">
      <c r="A160" s="29" t="str">
        <f t="shared" si="28"/>
        <v>Ascensions Community Services7</v>
      </c>
      <c r="B160" s="29" t="str">
        <f t="shared" si="29"/>
        <v>Ascensions Community Services</v>
      </c>
      <c r="C160" s="29">
        <f t="shared" si="30"/>
        <v>7</v>
      </c>
      <c r="D160" s="30" t="str">
        <f t="shared" si="31"/>
        <v>North America</v>
      </c>
      <c r="E160" s="30" t="str">
        <f t="shared" si="32"/>
        <v>Washington, DC, United States</v>
      </c>
      <c r="F160" s="31">
        <f t="shared" si="33"/>
        <v>3</v>
      </c>
      <c r="G160" s="31">
        <f t="shared" si="34"/>
        <v>3</v>
      </c>
      <c r="H160" s="31">
        <f t="shared" si="35"/>
        <v>3</v>
      </c>
      <c r="I160" s="31">
        <f t="shared" si="36"/>
        <v>4</v>
      </c>
      <c r="J160" s="31">
        <f t="shared" si="37"/>
        <v>3</v>
      </c>
      <c r="K160" s="31">
        <f t="shared" si="38"/>
        <v>4</v>
      </c>
      <c r="L160" s="31">
        <f t="shared" si="39"/>
        <v>5</v>
      </c>
      <c r="M160" s="31">
        <f t="shared" si="40"/>
        <v>3</v>
      </c>
      <c r="N160" s="31">
        <f t="shared" si="41"/>
        <v>3.5</v>
      </c>
      <c r="O160" s="26" t="s">
        <v>1141</v>
      </c>
      <c r="P160" s="26" t="s">
        <v>108</v>
      </c>
      <c r="Q160" s="27">
        <v>41400</v>
      </c>
      <c r="R160" s="26" t="s">
        <v>305</v>
      </c>
      <c r="S160" s="26" t="s">
        <v>206</v>
      </c>
      <c r="T160" s="26" t="s">
        <v>207</v>
      </c>
      <c r="U160" s="26" t="s">
        <v>833</v>
      </c>
      <c r="V160" s="26" t="s">
        <v>1142</v>
      </c>
      <c r="W160" s="26" t="s">
        <v>211</v>
      </c>
      <c r="X160" s="26" t="s">
        <v>1143</v>
      </c>
      <c r="Y160" s="26" t="s">
        <v>1144</v>
      </c>
      <c r="Z160" s="24"/>
      <c r="AA160" s="24"/>
      <c r="AB160" s="26" t="s">
        <v>117</v>
      </c>
      <c r="AC160" s="28">
        <v>20000</v>
      </c>
      <c r="AD160" s="24"/>
      <c r="AE160" s="24"/>
      <c r="AF160" s="26" t="s">
        <v>139</v>
      </c>
      <c r="AG160" s="26" t="s">
        <v>846</v>
      </c>
      <c r="AH160" s="26" t="s">
        <v>235</v>
      </c>
      <c r="AI160" s="28">
        <v>20000</v>
      </c>
      <c r="AJ160" s="26" t="s">
        <v>1145</v>
      </c>
      <c r="AK160" s="26" t="s">
        <v>1146</v>
      </c>
      <c r="AL160" s="26" t="s">
        <v>1147</v>
      </c>
      <c r="AM160" s="24"/>
      <c r="AN160" s="24"/>
      <c r="AO160" s="24"/>
      <c r="AP160" s="24"/>
      <c r="AQ160" s="24"/>
      <c r="AR160" s="26" t="s">
        <v>1148</v>
      </c>
      <c r="AS160" s="24"/>
      <c r="AT160" s="24"/>
      <c r="AU160" s="24"/>
      <c r="AV160" s="24"/>
      <c r="AW160" s="28">
        <v>137500</v>
      </c>
      <c r="AX160" s="26">
        <v>350</v>
      </c>
      <c r="AY160" s="28">
        <v>85</v>
      </c>
      <c r="AZ160" s="28">
        <v>85</v>
      </c>
      <c r="BA160" s="26">
        <v>0</v>
      </c>
      <c r="BB160" s="26" t="s">
        <v>148</v>
      </c>
      <c r="BC160" s="26" t="s">
        <v>1149</v>
      </c>
      <c r="BD160" s="24"/>
      <c r="BE160" s="24"/>
      <c r="BF160" s="26" t="s">
        <v>1150</v>
      </c>
      <c r="BG160" s="26" t="s">
        <v>191</v>
      </c>
      <c r="BH160" s="26" t="s">
        <v>1151</v>
      </c>
      <c r="BI160" s="26" t="s">
        <v>191</v>
      </c>
      <c r="BJ160" s="26" t="s">
        <v>1152</v>
      </c>
      <c r="BK160" s="26" t="s">
        <v>191</v>
      </c>
      <c r="BL160" s="26" t="s">
        <v>1153</v>
      </c>
      <c r="BM160" s="26" t="s">
        <v>191</v>
      </c>
      <c r="BN160" s="24"/>
      <c r="BO160" s="24"/>
      <c r="BP160" s="24"/>
      <c r="BQ160" s="24"/>
      <c r="BR160" s="26">
        <v>3</v>
      </c>
      <c r="BS160" s="26">
        <v>3</v>
      </c>
      <c r="BT160" s="26">
        <v>3</v>
      </c>
      <c r="BU160" s="26">
        <v>4</v>
      </c>
      <c r="BV160" s="26">
        <v>3</v>
      </c>
      <c r="BW160" s="26">
        <v>4</v>
      </c>
      <c r="BX160" s="26">
        <v>5</v>
      </c>
      <c r="BY160" s="26">
        <v>3</v>
      </c>
      <c r="BZ160" s="24"/>
      <c r="CA160" s="24"/>
      <c r="CB160" s="24"/>
      <c r="CC160" s="24"/>
      <c r="CD160" s="24"/>
      <c r="CE160" s="24"/>
      <c r="CF160" s="24"/>
      <c r="CG160" s="24"/>
      <c r="CH160" s="24"/>
      <c r="CI160" s="24"/>
      <c r="CJ160" s="24"/>
      <c r="CK160" s="24"/>
      <c r="CL160" s="24"/>
      <c r="CM160" s="24"/>
      <c r="CN160" s="24"/>
      <c r="CO160" s="24"/>
      <c r="CP160" s="24"/>
      <c r="CQ160" s="24"/>
      <c r="CR160" s="24"/>
      <c r="CS160" s="24"/>
      <c r="CT160" s="24"/>
      <c r="CU160" s="24"/>
      <c r="CV160" s="24"/>
      <c r="CW160" s="24"/>
      <c r="CX160" s="24"/>
      <c r="CY160" s="24"/>
      <c r="CZ160" s="24"/>
      <c r="DA160" s="24"/>
      <c r="DB160" s="24"/>
      <c r="DC160" s="24"/>
      <c r="DD160" s="24"/>
      <c r="DE160" s="24"/>
      <c r="DF160" s="26" t="s">
        <v>120</v>
      </c>
      <c r="DG160" s="26" t="s">
        <v>120</v>
      </c>
      <c r="DH160" s="26" t="s">
        <v>139</v>
      </c>
      <c r="DI160" s="26" t="s">
        <v>139</v>
      </c>
      <c r="DJ160" s="26" t="s">
        <v>139</v>
      </c>
      <c r="DK160" s="26" t="s">
        <v>139</v>
      </c>
      <c r="DL160" s="26" t="s">
        <v>139</v>
      </c>
      <c r="DM160" s="26" t="s">
        <v>139</v>
      </c>
      <c r="DN160" s="26" t="s">
        <v>139</v>
      </c>
      <c r="DO160" s="26" t="s">
        <v>139</v>
      </c>
    </row>
    <row r="161" spans="1:119" ht="20.100000000000001" customHeight="1" x14ac:dyDescent="0.25">
      <c r="A161" s="29" t="str">
        <f t="shared" si="28"/>
        <v/>
      </c>
      <c r="B161" s="29" t="str">
        <f t="shared" si="29"/>
        <v>Ascensions Community Services</v>
      </c>
      <c r="C161" s="29">
        <f t="shared" si="30"/>
        <v>0</v>
      </c>
      <c r="D161" s="30" t="str">
        <f t="shared" si="31"/>
        <v>North America</v>
      </c>
      <c r="E161" s="30" t="str">
        <f t="shared" si="32"/>
        <v>Washington, DC, United States</v>
      </c>
      <c r="F161" s="31">
        <f t="shared" si="33"/>
        <v>0</v>
      </c>
      <c r="G161" s="31">
        <f t="shared" si="34"/>
        <v>0</v>
      </c>
      <c r="H161" s="31">
        <f t="shared" si="35"/>
        <v>0</v>
      </c>
      <c r="I161" s="31">
        <f t="shared" si="36"/>
        <v>0</v>
      </c>
      <c r="J161" s="31">
        <f t="shared" si="37"/>
        <v>0</v>
      </c>
      <c r="K161" s="31">
        <f t="shared" si="38"/>
        <v>0</v>
      </c>
      <c r="L161" s="31">
        <f t="shared" si="39"/>
        <v>0</v>
      </c>
      <c r="M161" s="31">
        <f t="shared" si="40"/>
        <v>0</v>
      </c>
      <c r="N161" s="31">
        <f t="shared" si="41"/>
        <v>0</v>
      </c>
      <c r="O161" s="26" t="s">
        <v>15788</v>
      </c>
      <c r="P161" s="26" t="s">
        <v>108</v>
      </c>
      <c r="Q161" s="27">
        <v>41348</v>
      </c>
      <c r="R161" s="24"/>
      <c r="S161" s="24"/>
      <c r="T161" s="26" t="s">
        <v>207</v>
      </c>
      <c r="U161" s="24"/>
      <c r="V161" s="26" t="s">
        <v>1142</v>
      </c>
      <c r="W161" s="26" t="s">
        <v>211</v>
      </c>
      <c r="X161" s="26" t="s">
        <v>1143</v>
      </c>
      <c r="Y161" s="26" t="s">
        <v>1144</v>
      </c>
      <c r="Z161" s="24"/>
      <c r="AA161" s="24"/>
      <c r="AB161" s="26" t="s">
        <v>15736</v>
      </c>
      <c r="AC161" s="28">
        <v>850</v>
      </c>
      <c r="AD161" s="24"/>
      <c r="AE161" s="24"/>
      <c r="AF161" s="26" t="s">
        <v>139</v>
      </c>
      <c r="AG161" s="26" t="s">
        <v>846</v>
      </c>
      <c r="AH161" s="24"/>
      <c r="AI161" s="28">
        <v>850</v>
      </c>
      <c r="AJ161" s="24"/>
      <c r="AK161" s="24"/>
      <c r="AL161" s="24"/>
      <c r="AM161" s="24"/>
      <c r="AN161" s="24"/>
      <c r="AO161" s="24"/>
      <c r="AP161" s="24"/>
      <c r="AQ161" s="24"/>
      <c r="AR161" s="24"/>
      <c r="AS161" s="24"/>
      <c r="AT161" s="24"/>
      <c r="AU161" s="24"/>
      <c r="AV161" s="24"/>
      <c r="AW161" s="28">
        <v>0</v>
      </c>
      <c r="AX161" s="26">
        <v>0</v>
      </c>
      <c r="AY161" s="28">
        <v>0</v>
      </c>
      <c r="AZ161" s="28">
        <v>0</v>
      </c>
      <c r="BA161" s="26">
        <v>0</v>
      </c>
      <c r="BB161" s="24"/>
      <c r="BC161" s="26" t="s">
        <v>1149</v>
      </c>
      <c r="BD161" s="24"/>
      <c r="BE161" s="24"/>
      <c r="BF161" s="24"/>
      <c r="BG161" s="24"/>
      <c r="BH161" s="24"/>
      <c r="BI161" s="24"/>
      <c r="BJ161" s="24"/>
      <c r="BK161" s="24"/>
      <c r="BL161" s="24"/>
      <c r="BM161" s="24"/>
      <c r="BN161" s="24"/>
      <c r="BO161" s="24"/>
      <c r="BP161" s="24"/>
      <c r="BQ161" s="24"/>
      <c r="BR161" s="26">
        <v>0</v>
      </c>
      <c r="BS161" s="26">
        <v>0</v>
      </c>
      <c r="BT161" s="26">
        <v>0</v>
      </c>
      <c r="BU161" s="26">
        <v>0</v>
      </c>
      <c r="BV161" s="26">
        <v>0</v>
      </c>
      <c r="BW161" s="26">
        <v>0</v>
      </c>
      <c r="BX161" s="26">
        <v>0</v>
      </c>
      <c r="BY161" s="26">
        <v>0</v>
      </c>
      <c r="BZ161" s="24"/>
      <c r="CA161" s="24"/>
      <c r="CB161" s="24"/>
      <c r="CC161" s="24"/>
      <c r="CD161" s="24"/>
      <c r="CE161" s="24"/>
      <c r="CF161" s="24"/>
      <c r="CG161" s="24"/>
      <c r="CH161" s="24"/>
      <c r="CI161" s="24"/>
      <c r="CJ161" s="24"/>
      <c r="CK161" s="24"/>
      <c r="CL161" s="24"/>
      <c r="CM161" s="24"/>
      <c r="CN161" s="24"/>
      <c r="CO161" s="24"/>
      <c r="CP161" s="24"/>
      <c r="CQ161" s="24"/>
      <c r="CR161" s="24"/>
      <c r="CS161" s="24"/>
      <c r="CT161" s="24"/>
      <c r="CU161" s="24"/>
      <c r="CV161" s="24"/>
      <c r="CW161" s="24"/>
      <c r="CX161" s="24"/>
      <c r="CY161" s="24"/>
      <c r="CZ161" s="24"/>
      <c r="DA161" s="24"/>
      <c r="DB161" s="24"/>
      <c r="DC161" s="24"/>
      <c r="DD161" s="24"/>
      <c r="DE161" s="24"/>
      <c r="DF161" s="26" t="s">
        <v>139</v>
      </c>
      <c r="DG161" s="26" t="s">
        <v>139</v>
      </c>
      <c r="DH161" s="26" t="s">
        <v>139</v>
      </c>
      <c r="DI161" s="26" t="s">
        <v>139</v>
      </c>
      <c r="DJ161" s="26" t="s">
        <v>139</v>
      </c>
      <c r="DK161" s="26" t="s">
        <v>139</v>
      </c>
      <c r="DL161" s="26" t="s">
        <v>139</v>
      </c>
      <c r="DM161" s="26" t="s">
        <v>139</v>
      </c>
      <c r="DN161" s="26" t="s">
        <v>139</v>
      </c>
      <c r="DO161" s="26" t="s">
        <v>139</v>
      </c>
    </row>
    <row r="162" spans="1:119" ht="20.100000000000001" customHeight="1" x14ac:dyDescent="0.25">
      <c r="A162" s="29" t="str">
        <f t="shared" si="28"/>
        <v>Ascensions Community Services6</v>
      </c>
      <c r="B162" s="29" t="str">
        <f t="shared" si="29"/>
        <v>Ascensions Community Services</v>
      </c>
      <c r="C162" s="29">
        <f t="shared" si="30"/>
        <v>6</v>
      </c>
      <c r="D162" s="30" t="str">
        <f t="shared" si="31"/>
        <v>North America</v>
      </c>
      <c r="E162" s="30" t="str">
        <f t="shared" si="32"/>
        <v>Washington, DC, United States</v>
      </c>
      <c r="F162" s="31">
        <f t="shared" si="33"/>
        <v>3</v>
      </c>
      <c r="G162" s="31">
        <f t="shared" si="34"/>
        <v>3</v>
      </c>
      <c r="H162" s="31">
        <f t="shared" si="35"/>
        <v>3</v>
      </c>
      <c r="I162" s="31">
        <f t="shared" si="36"/>
        <v>3</v>
      </c>
      <c r="J162" s="31">
        <f t="shared" si="37"/>
        <v>3</v>
      </c>
      <c r="K162" s="31">
        <f t="shared" si="38"/>
        <v>4</v>
      </c>
      <c r="L162" s="31">
        <f t="shared" si="39"/>
        <v>5</v>
      </c>
      <c r="M162" s="31">
        <f t="shared" si="40"/>
        <v>3</v>
      </c>
      <c r="N162" s="31">
        <f t="shared" si="41"/>
        <v>3.4</v>
      </c>
      <c r="O162" s="26" t="s">
        <v>1154</v>
      </c>
      <c r="P162" s="26" t="s">
        <v>108</v>
      </c>
      <c r="Q162" s="27">
        <v>41038</v>
      </c>
      <c r="R162" s="26" t="s">
        <v>166</v>
      </c>
      <c r="S162" s="26" t="s">
        <v>217</v>
      </c>
      <c r="T162" s="26" t="s">
        <v>175</v>
      </c>
      <c r="U162" s="26" t="s">
        <v>833</v>
      </c>
      <c r="V162" s="26" t="s">
        <v>1142</v>
      </c>
      <c r="W162" s="26" t="s">
        <v>211</v>
      </c>
      <c r="X162" s="26" t="s">
        <v>1143</v>
      </c>
      <c r="Y162" s="26" t="s">
        <v>1144</v>
      </c>
      <c r="Z162" s="24"/>
      <c r="AA162" s="24"/>
      <c r="AB162" s="26" t="s">
        <v>117</v>
      </c>
      <c r="AC162" s="28">
        <v>17000</v>
      </c>
      <c r="AD162" s="24"/>
      <c r="AE162" s="24"/>
      <c r="AF162" s="26" t="s">
        <v>139</v>
      </c>
      <c r="AG162" s="26" t="s">
        <v>846</v>
      </c>
      <c r="AH162" s="26" t="s">
        <v>250</v>
      </c>
      <c r="AI162" s="28">
        <v>17000</v>
      </c>
      <c r="AJ162" s="24"/>
      <c r="AK162" s="26" t="s">
        <v>1155</v>
      </c>
      <c r="AL162" s="26" t="s">
        <v>1156</v>
      </c>
      <c r="AM162" s="26" t="s">
        <v>1157</v>
      </c>
      <c r="AN162" s="26" t="s">
        <v>1158</v>
      </c>
      <c r="AO162" s="26" t="s">
        <v>1159</v>
      </c>
      <c r="AP162" s="24"/>
      <c r="AQ162" s="24"/>
      <c r="AR162" s="24"/>
      <c r="AS162" s="24"/>
      <c r="AT162" s="24"/>
      <c r="AU162" s="26" t="s">
        <v>1160</v>
      </c>
      <c r="AV162" s="24"/>
      <c r="AW162" s="28">
        <v>180000</v>
      </c>
      <c r="AX162" s="26">
        <v>350</v>
      </c>
      <c r="AY162" s="28">
        <v>85</v>
      </c>
      <c r="AZ162" s="28">
        <v>85</v>
      </c>
      <c r="BA162" s="26">
        <v>0</v>
      </c>
      <c r="BB162" s="26" t="s">
        <v>148</v>
      </c>
      <c r="BC162" s="26" t="s">
        <v>1149</v>
      </c>
      <c r="BD162" s="26" t="s">
        <v>125</v>
      </c>
      <c r="BE162" s="24"/>
      <c r="BF162" s="26" t="s">
        <v>688</v>
      </c>
      <c r="BG162" s="26" t="s">
        <v>191</v>
      </c>
      <c r="BH162" s="26" t="s">
        <v>1161</v>
      </c>
      <c r="BI162" s="26" t="s">
        <v>191</v>
      </c>
      <c r="BJ162" s="26" t="s">
        <v>1162</v>
      </c>
      <c r="BK162" s="26" t="s">
        <v>191</v>
      </c>
      <c r="BL162" s="26" t="s">
        <v>1163</v>
      </c>
      <c r="BM162" s="24"/>
      <c r="BN162" s="24"/>
      <c r="BO162" s="24"/>
      <c r="BP162" s="24"/>
      <c r="BQ162" s="24"/>
      <c r="BR162" s="26">
        <v>3</v>
      </c>
      <c r="BS162" s="26">
        <v>3</v>
      </c>
      <c r="BT162" s="26">
        <v>3</v>
      </c>
      <c r="BU162" s="26">
        <v>3</v>
      </c>
      <c r="BV162" s="26">
        <v>3</v>
      </c>
      <c r="BW162" s="26">
        <v>4</v>
      </c>
      <c r="BX162" s="26">
        <v>5</v>
      </c>
      <c r="BY162" s="26">
        <v>3</v>
      </c>
      <c r="BZ162" s="24"/>
      <c r="CA162" s="24"/>
      <c r="CB162" s="24"/>
      <c r="CC162" s="24"/>
      <c r="CD162" s="24"/>
      <c r="CE162" s="24"/>
      <c r="CF162" s="24"/>
      <c r="CG162" s="24"/>
      <c r="CH162" s="24"/>
      <c r="CI162" s="24"/>
      <c r="CJ162" s="24"/>
      <c r="CK162" s="24"/>
      <c r="CL162" s="24"/>
      <c r="CM162" s="24"/>
      <c r="CN162" s="24"/>
      <c r="CO162" s="24"/>
      <c r="CP162" s="24"/>
      <c r="CQ162" s="24"/>
      <c r="CR162" s="24"/>
      <c r="CS162" s="24"/>
      <c r="CT162" s="24"/>
      <c r="CU162" s="24"/>
      <c r="CV162" s="24"/>
      <c r="CW162" s="24"/>
      <c r="CX162" s="24"/>
      <c r="CY162" s="24"/>
      <c r="CZ162" s="24"/>
      <c r="DA162" s="24"/>
      <c r="DB162" s="24"/>
      <c r="DC162" s="24"/>
      <c r="DD162" s="24"/>
      <c r="DE162" s="24"/>
      <c r="DF162" s="26" t="s">
        <v>139</v>
      </c>
      <c r="DG162" s="26" t="s">
        <v>139</v>
      </c>
      <c r="DH162" s="26" t="s">
        <v>139</v>
      </c>
      <c r="DI162" s="26" t="s">
        <v>139</v>
      </c>
      <c r="DJ162" s="26" t="s">
        <v>139</v>
      </c>
      <c r="DK162" s="26" t="s">
        <v>139</v>
      </c>
      <c r="DL162" s="26" t="s">
        <v>139</v>
      </c>
      <c r="DM162" s="26" t="s">
        <v>139</v>
      </c>
      <c r="DN162" s="26" t="s">
        <v>139</v>
      </c>
      <c r="DO162" s="26" t="s">
        <v>139</v>
      </c>
    </row>
    <row r="163" spans="1:119" ht="20.100000000000001" customHeight="1" x14ac:dyDescent="0.25">
      <c r="A163" s="29" t="str">
        <f t="shared" si="28"/>
        <v>Ascensions Community Services5</v>
      </c>
      <c r="B163" s="29" t="str">
        <f t="shared" si="29"/>
        <v>Ascensions Community Services</v>
      </c>
      <c r="C163" s="29">
        <f t="shared" si="30"/>
        <v>5</v>
      </c>
      <c r="D163" s="30" t="str">
        <f t="shared" si="31"/>
        <v>North America</v>
      </c>
      <c r="E163" s="30" t="str">
        <f t="shared" si="32"/>
        <v>Washington, DC, United States</v>
      </c>
      <c r="F163" s="31">
        <f t="shared" si="33"/>
        <v>3</v>
      </c>
      <c r="G163" s="31">
        <f t="shared" si="34"/>
        <v>3</v>
      </c>
      <c r="H163" s="31">
        <f t="shared" si="35"/>
        <v>3</v>
      </c>
      <c r="I163" s="31">
        <f t="shared" si="36"/>
        <v>3</v>
      </c>
      <c r="J163" s="31">
        <f t="shared" si="37"/>
        <v>4</v>
      </c>
      <c r="K163" s="31">
        <f t="shared" si="38"/>
        <v>4</v>
      </c>
      <c r="L163" s="31">
        <f t="shared" si="39"/>
        <v>4</v>
      </c>
      <c r="M163" s="31">
        <f t="shared" si="40"/>
        <v>3</v>
      </c>
      <c r="N163" s="31">
        <f t="shared" si="41"/>
        <v>3.4</v>
      </c>
      <c r="O163" s="26" t="s">
        <v>1164</v>
      </c>
      <c r="P163" s="26" t="s">
        <v>108</v>
      </c>
      <c r="Q163" s="27">
        <v>40672</v>
      </c>
      <c r="R163" s="26" t="s">
        <v>166</v>
      </c>
      <c r="S163" s="26" t="s">
        <v>409</v>
      </c>
      <c r="T163" s="26" t="s">
        <v>333</v>
      </c>
      <c r="U163" s="26" t="s">
        <v>833</v>
      </c>
      <c r="V163" s="26" t="s">
        <v>1142</v>
      </c>
      <c r="W163" s="26" t="s">
        <v>211</v>
      </c>
      <c r="X163" s="26" t="s">
        <v>1143</v>
      </c>
      <c r="Y163" s="26" t="s">
        <v>1144</v>
      </c>
      <c r="Z163" s="24"/>
      <c r="AA163" s="24"/>
      <c r="AB163" s="26" t="s">
        <v>117</v>
      </c>
      <c r="AC163" s="28">
        <v>15000</v>
      </c>
      <c r="AD163" s="24"/>
      <c r="AE163" s="24"/>
      <c r="AF163" s="26" t="s">
        <v>139</v>
      </c>
      <c r="AG163" s="26" t="s">
        <v>846</v>
      </c>
      <c r="AH163" s="26" t="s">
        <v>176</v>
      </c>
      <c r="AI163" s="28">
        <v>15000</v>
      </c>
      <c r="AJ163" s="24"/>
      <c r="AK163" s="26" t="s">
        <v>1165</v>
      </c>
      <c r="AL163" s="26" t="s">
        <v>1166</v>
      </c>
      <c r="AM163" s="26" t="s">
        <v>1167</v>
      </c>
      <c r="AN163" s="26" t="s">
        <v>1168</v>
      </c>
      <c r="AO163" s="26" t="s">
        <v>1169</v>
      </c>
      <c r="AP163" s="24"/>
      <c r="AQ163" s="24"/>
      <c r="AR163" s="24"/>
      <c r="AS163" s="24"/>
      <c r="AT163" s="24"/>
      <c r="AU163" s="26" t="s">
        <v>1170</v>
      </c>
      <c r="AV163" s="24"/>
      <c r="AW163" s="28">
        <v>258000</v>
      </c>
      <c r="AX163" s="26">
        <v>300</v>
      </c>
      <c r="AY163" s="28">
        <v>105</v>
      </c>
      <c r="AZ163" s="28">
        <v>95</v>
      </c>
      <c r="BA163" s="26">
        <v>0</v>
      </c>
      <c r="BB163" s="24"/>
      <c r="BC163" s="26" t="s">
        <v>1149</v>
      </c>
      <c r="BD163" s="24"/>
      <c r="BE163" s="24"/>
      <c r="BF163" s="26" t="s">
        <v>688</v>
      </c>
      <c r="BG163" s="26" t="s">
        <v>191</v>
      </c>
      <c r="BH163" s="26" t="s">
        <v>1171</v>
      </c>
      <c r="BI163" s="26" t="s">
        <v>191</v>
      </c>
      <c r="BJ163" s="26" t="s">
        <v>1151</v>
      </c>
      <c r="BK163" s="26" t="s">
        <v>191</v>
      </c>
      <c r="BL163" s="26" t="s">
        <v>1172</v>
      </c>
      <c r="BM163" s="26" t="s">
        <v>191</v>
      </c>
      <c r="BN163" s="26" t="s">
        <v>1173</v>
      </c>
      <c r="BO163" s="24"/>
      <c r="BP163" s="24"/>
      <c r="BQ163" s="24"/>
      <c r="BR163" s="26">
        <v>3</v>
      </c>
      <c r="BS163" s="26">
        <v>3</v>
      </c>
      <c r="BT163" s="26">
        <v>3</v>
      </c>
      <c r="BU163" s="26">
        <v>3</v>
      </c>
      <c r="BV163" s="26">
        <v>4</v>
      </c>
      <c r="BW163" s="26">
        <v>4</v>
      </c>
      <c r="BX163" s="26">
        <v>4</v>
      </c>
      <c r="BY163" s="26">
        <v>3</v>
      </c>
      <c r="BZ163" s="24"/>
      <c r="CA163" s="24"/>
      <c r="CB163" s="24"/>
      <c r="CC163" s="24"/>
      <c r="CD163" s="24"/>
      <c r="CE163" s="24"/>
      <c r="CF163" s="24"/>
      <c r="CG163" s="24"/>
      <c r="CH163" s="24"/>
      <c r="CI163" s="24"/>
      <c r="CJ163" s="24"/>
      <c r="CK163" s="24"/>
      <c r="CL163" s="24"/>
      <c r="CM163" s="24"/>
      <c r="CN163" s="24"/>
      <c r="CO163" s="24"/>
      <c r="CP163" s="24"/>
      <c r="CQ163" s="24"/>
      <c r="CR163" s="24"/>
      <c r="CS163" s="24"/>
      <c r="CT163" s="24"/>
      <c r="CU163" s="24"/>
      <c r="CV163" s="24"/>
      <c r="CW163" s="24"/>
      <c r="CX163" s="24"/>
      <c r="CY163" s="24"/>
      <c r="CZ163" s="24"/>
      <c r="DA163" s="24"/>
      <c r="DB163" s="24"/>
      <c r="DC163" s="24"/>
      <c r="DD163" s="24"/>
      <c r="DE163" s="24"/>
      <c r="DF163" s="26" t="s">
        <v>139</v>
      </c>
      <c r="DG163" s="26" t="s">
        <v>139</v>
      </c>
      <c r="DH163" s="26" t="s">
        <v>139</v>
      </c>
      <c r="DI163" s="26" t="s">
        <v>139</v>
      </c>
      <c r="DJ163" s="26" t="s">
        <v>139</v>
      </c>
      <c r="DK163" s="26" t="s">
        <v>139</v>
      </c>
      <c r="DL163" s="26" t="s">
        <v>139</v>
      </c>
      <c r="DM163" s="26" t="s">
        <v>139</v>
      </c>
      <c r="DN163" s="26" t="s">
        <v>139</v>
      </c>
      <c r="DO163" s="26" t="s">
        <v>139</v>
      </c>
    </row>
    <row r="164" spans="1:119" ht="20.100000000000001" customHeight="1" x14ac:dyDescent="0.25">
      <c r="A164" s="29" t="str">
        <f t="shared" si="28"/>
        <v>Ascensions Community Services4</v>
      </c>
      <c r="B164" s="29" t="str">
        <f t="shared" si="29"/>
        <v>Ascensions Community Services</v>
      </c>
      <c r="C164" s="29">
        <f t="shared" si="30"/>
        <v>4</v>
      </c>
      <c r="D164" s="30" t="str">
        <f t="shared" si="31"/>
        <v>North America</v>
      </c>
      <c r="E164" s="30" t="str">
        <f t="shared" si="32"/>
        <v>Washington, DC, United States</v>
      </c>
      <c r="F164" s="31">
        <f t="shared" si="33"/>
        <v>3</v>
      </c>
      <c r="G164" s="31">
        <f t="shared" si="34"/>
        <v>3</v>
      </c>
      <c r="H164" s="31">
        <f t="shared" si="35"/>
        <v>3</v>
      </c>
      <c r="I164" s="31">
        <f t="shared" si="36"/>
        <v>4</v>
      </c>
      <c r="J164" s="31">
        <f t="shared" si="37"/>
        <v>3</v>
      </c>
      <c r="K164" s="31">
        <f t="shared" si="38"/>
        <v>3</v>
      </c>
      <c r="L164" s="31">
        <f t="shared" si="39"/>
        <v>3</v>
      </c>
      <c r="M164" s="31">
        <f t="shared" si="40"/>
        <v>3</v>
      </c>
      <c r="N164" s="31">
        <f t="shared" si="41"/>
        <v>3.1</v>
      </c>
      <c r="O164" s="26" t="s">
        <v>1174</v>
      </c>
      <c r="P164" s="26" t="s">
        <v>108</v>
      </c>
      <c r="Q164" s="27">
        <v>40312</v>
      </c>
      <c r="R164" s="26" t="s">
        <v>166</v>
      </c>
      <c r="S164" s="26" t="s">
        <v>234</v>
      </c>
      <c r="T164" s="26" t="s">
        <v>224</v>
      </c>
      <c r="U164" s="26" t="s">
        <v>833</v>
      </c>
      <c r="V164" s="26" t="s">
        <v>1142</v>
      </c>
      <c r="W164" s="26" t="s">
        <v>211</v>
      </c>
      <c r="X164" s="26" t="s">
        <v>1143</v>
      </c>
      <c r="Y164" s="26" t="s">
        <v>1144</v>
      </c>
      <c r="Z164" s="24"/>
      <c r="AA164" s="24"/>
      <c r="AB164" s="26" t="s">
        <v>117</v>
      </c>
      <c r="AC164" s="28">
        <v>12000</v>
      </c>
      <c r="AD164" s="24"/>
      <c r="AE164" s="24"/>
      <c r="AF164" s="26" t="s">
        <v>139</v>
      </c>
      <c r="AG164" s="26" t="s">
        <v>846</v>
      </c>
      <c r="AH164" s="26" t="s">
        <v>185</v>
      </c>
      <c r="AI164" s="28">
        <v>12000</v>
      </c>
      <c r="AJ164" s="24"/>
      <c r="AK164" s="26" t="s">
        <v>1175</v>
      </c>
      <c r="AL164" s="26" t="s">
        <v>1176</v>
      </c>
      <c r="AM164" s="26" t="s">
        <v>1177</v>
      </c>
      <c r="AN164" s="26" t="s">
        <v>1178</v>
      </c>
      <c r="AO164" s="26" t="s">
        <v>1179</v>
      </c>
      <c r="AP164" s="24"/>
      <c r="AQ164" s="24"/>
      <c r="AR164" s="24"/>
      <c r="AS164" s="26" t="s">
        <v>1180</v>
      </c>
      <c r="AT164" s="26" t="s">
        <v>1181</v>
      </c>
      <c r="AU164" s="26" t="s">
        <v>1182</v>
      </c>
      <c r="AV164" s="24"/>
      <c r="AW164" s="28">
        <v>115000</v>
      </c>
      <c r="AX164" s="26">
        <v>300</v>
      </c>
      <c r="AY164" s="28">
        <v>85</v>
      </c>
      <c r="AZ164" s="28">
        <v>85</v>
      </c>
      <c r="BA164" s="26">
        <v>0</v>
      </c>
      <c r="BB164" s="26" t="s">
        <v>148</v>
      </c>
      <c r="BC164" s="26" t="s">
        <v>1149</v>
      </c>
      <c r="BD164" s="24"/>
      <c r="BE164" s="24"/>
      <c r="BF164" s="24"/>
      <c r="BG164" s="24"/>
      <c r="BH164" s="24"/>
      <c r="BI164" s="24"/>
      <c r="BJ164" s="24"/>
      <c r="BK164" s="24"/>
      <c r="BL164" s="24"/>
      <c r="BM164" s="24"/>
      <c r="BN164" s="24"/>
      <c r="BO164" s="24"/>
      <c r="BP164" s="24"/>
      <c r="BQ164" s="24"/>
      <c r="BR164" s="26">
        <v>3</v>
      </c>
      <c r="BS164" s="26">
        <v>3</v>
      </c>
      <c r="BT164" s="26">
        <v>3</v>
      </c>
      <c r="BU164" s="26">
        <v>4</v>
      </c>
      <c r="BV164" s="26">
        <v>3</v>
      </c>
      <c r="BW164" s="26">
        <v>3</v>
      </c>
      <c r="BX164" s="26">
        <v>3</v>
      </c>
      <c r="BY164" s="26">
        <v>3</v>
      </c>
      <c r="BZ164" s="24"/>
      <c r="CA164" s="24"/>
      <c r="CB164" s="24"/>
      <c r="CC164" s="24"/>
      <c r="CD164" s="24"/>
      <c r="CE164" s="24"/>
      <c r="CF164" s="24"/>
      <c r="CG164" s="24"/>
      <c r="CH164" s="24"/>
      <c r="CI164" s="24"/>
      <c r="CJ164" s="24"/>
      <c r="CK164" s="24"/>
      <c r="CL164" s="24"/>
      <c r="CM164" s="24"/>
      <c r="CN164" s="24"/>
      <c r="CO164" s="24"/>
      <c r="CP164" s="24"/>
      <c r="CQ164" s="24"/>
      <c r="CR164" s="24"/>
      <c r="CS164" s="24"/>
      <c r="CT164" s="24"/>
      <c r="CU164" s="24"/>
      <c r="CV164" s="24"/>
      <c r="CW164" s="24"/>
      <c r="CX164" s="24"/>
      <c r="CY164" s="24"/>
      <c r="CZ164" s="24"/>
      <c r="DA164" s="24"/>
      <c r="DB164" s="24"/>
      <c r="DC164" s="24"/>
      <c r="DD164" s="24"/>
      <c r="DE164" s="24"/>
      <c r="DF164" s="26" t="s">
        <v>139</v>
      </c>
      <c r="DG164" s="26" t="s">
        <v>139</v>
      </c>
      <c r="DH164" s="26" t="s">
        <v>139</v>
      </c>
      <c r="DI164" s="26" t="s">
        <v>139</v>
      </c>
      <c r="DJ164" s="26" t="s">
        <v>139</v>
      </c>
      <c r="DK164" s="26" t="s">
        <v>139</v>
      </c>
      <c r="DL164" s="26" t="s">
        <v>139</v>
      </c>
      <c r="DM164" s="26" t="s">
        <v>139</v>
      </c>
      <c r="DN164" s="26" t="s">
        <v>139</v>
      </c>
      <c r="DO164" s="26" t="s">
        <v>139</v>
      </c>
    </row>
    <row r="165" spans="1:119" ht="20.100000000000001" customHeight="1" x14ac:dyDescent="0.25">
      <c r="A165" s="29" t="str">
        <f t="shared" si="28"/>
        <v>Asha Nepal5</v>
      </c>
      <c r="B165" s="29" t="str">
        <f t="shared" si="29"/>
        <v>Asha Nepal</v>
      </c>
      <c r="C165" s="29">
        <f t="shared" si="30"/>
        <v>5</v>
      </c>
      <c r="D165" s="30" t="str">
        <f t="shared" si="31"/>
        <v>South Asia</v>
      </c>
      <c r="E165" s="30" t="str">
        <f t="shared" si="32"/>
        <v>Kathmandu, Nepal</v>
      </c>
      <c r="F165" s="31">
        <f t="shared" si="33"/>
        <v>3</v>
      </c>
      <c r="G165" s="31">
        <f t="shared" si="34"/>
        <v>2</v>
      </c>
      <c r="H165" s="31">
        <f t="shared" si="35"/>
        <v>3</v>
      </c>
      <c r="I165" s="31">
        <f t="shared" si="36"/>
        <v>4</v>
      </c>
      <c r="J165" s="31">
        <f t="shared" si="37"/>
        <v>4</v>
      </c>
      <c r="K165" s="31">
        <f t="shared" si="38"/>
        <v>3</v>
      </c>
      <c r="L165" s="31">
        <f t="shared" si="39"/>
        <v>2</v>
      </c>
      <c r="M165" s="31">
        <f t="shared" si="40"/>
        <v>3</v>
      </c>
      <c r="N165" s="31">
        <f t="shared" si="41"/>
        <v>3</v>
      </c>
      <c r="O165" s="26" t="s">
        <v>1183</v>
      </c>
      <c r="P165" s="26" t="s">
        <v>108</v>
      </c>
      <c r="Q165" s="27">
        <v>43214</v>
      </c>
      <c r="R165" s="26" t="s">
        <v>109</v>
      </c>
      <c r="S165" s="26" t="s">
        <v>244</v>
      </c>
      <c r="T165" s="26" t="s">
        <v>111</v>
      </c>
      <c r="U165" s="24"/>
      <c r="V165" s="26" t="s">
        <v>225</v>
      </c>
      <c r="W165" s="26" t="s">
        <v>1184</v>
      </c>
      <c r="X165" s="26" t="s">
        <v>1185</v>
      </c>
      <c r="Y165" s="26" t="s">
        <v>1186</v>
      </c>
      <c r="Z165" s="24"/>
      <c r="AA165" s="24"/>
      <c r="AB165" s="26" t="s">
        <v>117</v>
      </c>
      <c r="AC165" s="28">
        <v>20000</v>
      </c>
      <c r="AD165" s="26" t="s">
        <v>1187</v>
      </c>
      <c r="AE165" s="26" t="s">
        <v>249</v>
      </c>
      <c r="AF165" s="26" t="s">
        <v>120</v>
      </c>
      <c r="AG165" s="26" t="s">
        <v>194</v>
      </c>
      <c r="AH165" s="26" t="s">
        <v>176</v>
      </c>
      <c r="AI165" s="28">
        <v>20000</v>
      </c>
      <c r="AJ165" s="24"/>
      <c r="AK165" s="24"/>
      <c r="AL165" s="24"/>
      <c r="AM165" s="24"/>
      <c r="AN165" s="24"/>
      <c r="AO165" s="24"/>
      <c r="AP165" s="24"/>
      <c r="AQ165" s="26" t="s">
        <v>1188</v>
      </c>
      <c r="AR165" s="24"/>
      <c r="AS165" s="26" t="s">
        <v>1189</v>
      </c>
      <c r="AT165" s="24"/>
      <c r="AU165" s="24"/>
      <c r="AV165" s="24"/>
      <c r="AW165" s="28">
        <v>169530</v>
      </c>
      <c r="AX165" s="26">
        <v>147</v>
      </c>
      <c r="AY165" s="28">
        <v>6</v>
      </c>
      <c r="AZ165" s="28">
        <v>6</v>
      </c>
      <c r="BA165" s="26">
        <v>20</v>
      </c>
      <c r="BB165" s="24"/>
      <c r="BC165" s="26" t="s">
        <v>1190</v>
      </c>
      <c r="BD165" s="26" t="s">
        <v>125</v>
      </c>
      <c r="BE165" s="24"/>
      <c r="BF165" s="26" t="s">
        <v>1191</v>
      </c>
      <c r="BG165" s="26" t="s">
        <v>589</v>
      </c>
      <c r="BH165" s="26" t="s">
        <v>1192</v>
      </c>
      <c r="BI165" s="26" t="s">
        <v>395</v>
      </c>
      <c r="BJ165" s="26" t="s">
        <v>1193</v>
      </c>
      <c r="BK165" s="26" t="s">
        <v>1194</v>
      </c>
      <c r="BL165" s="26" t="s">
        <v>1195</v>
      </c>
      <c r="BM165" s="26" t="s">
        <v>381</v>
      </c>
      <c r="BN165" s="26" t="s">
        <v>1196</v>
      </c>
      <c r="BO165" s="26" t="s">
        <v>1197</v>
      </c>
      <c r="BP165" s="24"/>
      <c r="BQ165" s="24"/>
      <c r="BR165" s="26">
        <v>0</v>
      </c>
      <c r="BS165" s="26">
        <v>0</v>
      </c>
      <c r="BT165" s="26">
        <v>0</v>
      </c>
      <c r="BU165" s="26">
        <v>0</v>
      </c>
      <c r="BV165" s="26">
        <v>0</v>
      </c>
      <c r="BW165" s="26">
        <v>0</v>
      </c>
      <c r="BX165" s="26">
        <v>0</v>
      </c>
      <c r="BY165" s="26">
        <v>0</v>
      </c>
      <c r="BZ165" s="26" t="s">
        <v>134</v>
      </c>
      <c r="CA165" s="26" t="s">
        <v>135</v>
      </c>
      <c r="CB165" s="26" t="s">
        <v>136</v>
      </c>
      <c r="CC165" s="26" t="s">
        <v>136</v>
      </c>
      <c r="CD165" s="26" t="s">
        <v>136</v>
      </c>
      <c r="CE165" s="26" t="s">
        <v>136</v>
      </c>
      <c r="CF165" s="26" t="s">
        <v>135</v>
      </c>
      <c r="CG165" s="26" t="s">
        <v>135</v>
      </c>
      <c r="CH165" s="26" t="s">
        <v>136</v>
      </c>
      <c r="CI165" s="26" t="s">
        <v>136</v>
      </c>
      <c r="CJ165" s="26" t="s">
        <v>134</v>
      </c>
      <c r="CK165" s="26" t="s">
        <v>135</v>
      </c>
      <c r="CL165" s="26" t="s">
        <v>134</v>
      </c>
      <c r="CM165" s="26" t="s">
        <v>134</v>
      </c>
      <c r="CN165" s="26" t="s">
        <v>134</v>
      </c>
      <c r="CO165" s="26" t="s">
        <v>138</v>
      </c>
      <c r="CP165" s="26" t="s">
        <v>136</v>
      </c>
      <c r="CQ165" s="26" t="s">
        <v>134</v>
      </c>
      <c r="CR165" s="26" t="s">
        <v>138</v>
      </c>
      <c r="CS165" s="26" t="s">
        <v>138</v>
      </c>
      <c r="CT165" s="26" t="s">
        <v>134</v>
      </c>
      <c r="CU165" s="26" t="s">
        <v>135</v>
      </c>
      <c r="CV165" s="26" t="s">
        <v>136</v>
      </c>
      <c r="CW165" s="26" t="s">
        <v>136</v>
      </c>
      <c r="CX165" s="26" t="s">
        <v>135</v>
      </c>
      <c r="CY165" s="26" t="s">
        <v>134</v>
      </c>
      <c r="CZ165" s="26" t="s">
        <v>137</v>
      </c>
      <c r="DA165" s="26" t="s">
        <v>137</v>
      </c>
      <c r="DB165" s="26" t="s">
        <v>136</v>
      </c>
      <c r="DC165" s="26" t="s">
        <v>136</v>
      </c>
      <c r="DD165" s="26" t="s">
        <v>136</v>
      </c>
      <c r="DE165" s="26" t="s">
        <v>136</v>
      </c>
      <c r="DF165" s="26" t="s">
        <v>139</v>
      </c>
      <c r="DG165" s="26" t="s">
        <v>139</v>
      </c>
      <c r="DH165" s="26" t="s">
        <v>139</v>
      </c>
      <c r="DI165" s="26" t="s">
        <v>139</v>
      </c>
      <c r="DJ165" s="26" t="s">
        <v>139</v>
      </c>
      <c r="DK165" s="26" t="s">
        <v>139</v>
      </c>
      <c r="DL165" s="26" t="s">
        <v>139</v>
      </c>
      <c r="DM165" s="26" t="s">
        <v>139</v>
      </c>
      <c r="DN165" s="26" t="s">
        <v>139</v>
      </c>
      <c r="DO165" s="26" t="s">
        <v>139</v>
      </c>
    </row>
    <row r="166" spans="1:119" ht="20.100000000000001" customHeight="1" x14ac:dyDescent="0.25">
      <c r="A166" s="29" t="str">
        <f t="shared" si="28"/>
        <v>Asha Nepal4</v>
      </c>
      <c r="B166" s="29" t="str">
        <f t="shared" si="29"/>
        <v>Asha Nepal</v>
      </c>
      <c r="C166" s="29">
        <f t="shared" si="30"/>
        <v>4</v>
      </c>
      <c r="D166" s="30" t="str">
        <f t="shared" si="31"/>
        <v>South Asia</v>
      </c>
      <c r="E166" s="30" t="str">
        <f t="shared" si="32"/>
        <v>Kathmandu, Nepal</v>
      </c>
      <c r="F166" s="31">
        <f t="shared" si="33"/>
        <v>3</v>
      </c>
      <c r="G166" s="31">
        <f t="shared" si="34"/>
        <v>2</v>
      </c>
      <c r="H166" s="31">
        <f t="shared" si="35"/>
        <v>3</v>
      </c>
      <c r="I166" s="31">
        <f t="shared" si="36"/>
        <v>4</v>
      </c>
      <c r="J166" s="31">
        <f t="shared" si="37"/>
        <v>4</v>
      </c>
      <c r="K166" s="31">
        <f t="shared" si="38"/>
        <v>2</v>
      </c>
      <c r="L166" s="31">
        <f t="shared" si="39"/>
        <v>2</v>
      </c>
      <c r="M166" s="31">
        <f t="shared" si="40"/>
        <v>3</v>
      </c>
      <c r="N166" s="31">
        <f t="shared" si="41"/>
        <v>2.9</v>
      </c>
      <c r="O166" s="26" t="s">
        <v>1198</v>
      </c>
      <c r="P166" s="26" t="s">
        <v>108</v>
      </c>
      <c r="Q166" s="27">
        <v>42858</v>
      </c>
      <c r="R166" s="26" t="s">
        <v>166</v>
      </c>
      <c r="S166" s="26" t="s">
        <v>167</v>
      </c>
      <c r="T166" s="26" t="s">
        <v>142</v>
      </c>
      <c r="U166" s="26" t="s">
        <v>168</v>
      </c>
      <c r="V166" s="26" t="s">
        <v>225</v>
      </c>
      <c r="W166" s="26" t="s">
        <v>1184</v>
      </c>
      <c r="X166" s="26" t="s">
        <v>1185</v>
      </c>
      <c r="Y166" s="26" t="s">
        <v>1186</v>
      </c>
      <c r="Z166" s="24"/>
      <c r="AA166" s="24"/>
      <c r="AB166" s="26" t="s">
        <v>117</v>
      </c>
      <c r="AC166" s="28">
        <v>15000</v>
      </c>
      <c r="AD166" s="26" t="s">
        <v>1187</v>
      </c>
      <c r="AE166" s="26" t="s">
        <v>249</v>
      </c>
      <c r="AF166" s="26" t="s">
        <v>120</v>
      </c>
      <c r="AG166" s="26" t="s">
        <v>194</v>
      </c>
      <c r="AH166" s="26" t="s">
        <v>185</v>
      </c>
      <c r="AI166" s="28">
        <v>15000</v>
      </c>
      <c r="AJ166" s="26" t="s">
        <v>1199</v>
      </c>
      <c r="AK166" s="26" t="s">
        <v>1200</v>
      </c>
      <c r="AL166" s="26" t="s">
        <v>1201</v>
      </c>
      <c r="AM166" s="24"/>
      <c r="AN166" s="24"/>
      <c r="AO166" s="24"/>
      <c r="AP166" s="24"/>
      <c r="AQ166" s="26" t="s">
        <v>1202</v>
      </c>
      <c r="AR166" s="24"/>
      <c r="AS166" s="26" t="s">
        <v>1203</v>
      </c>
      <c r="AT166" s="24"/>
      <c r="AU166" s="24"/>
      <c r="AV166" s="24"/>
      <c r="AW166" s="28">
        <v>129679</v>
      </c>
      <c r="AX166" s="26">
        <v>19</v>
      </c>
      <c r="AY166" s="28">
        <v>6</v>
      </c>
      <c r="AZ166" s="28">
        <v>5</v>
      </c>
      <c r="BA166" s="26">
        <v>12</v>
      </c>
      <c r="BB166" s="24"/>
      <c r="BC166" s="26" t="s">
        <v>1190</v>
      </c>
      <c r="BD166" s="26" t="s">
        <v>125</v>
      </c>
      <c r="BE166" s="24"/>
      <c r="BF166" s="26" t="s">
        <v>1186</v>
      </c>
      <c r="BG166" s="26" t="s">
        <v>1204</v>
      </c>
      <c r="BH166" s="26" t="s">
        <v>1205</v>
      </c>
      <c r="BI166" s="26" t="s">
        <v>1206</v>
      </c>
      <c r="BJ166" s="26" t="s">
        <v>1207</v>
      </c>
      <c r="BK166" s="26" t="s">
        <v>1208</v>
      </c>
      <c r="BL166" s="24"/>
      <c r="BM166" s="24"/>
      <c r="BN166" s="24"/>
      <c r="BO166" s="24"/>
      <c r="BP166" s="24"/>
      <c r="BQ166" s="24"/>
      <c r="BR166" s="26">
        <v>0</v>
      </c>
      <c r="BS166" s="26">
        <v>0</v>
      </c>
      <c r="BT166" s="26">
        <v>0</v>
      </c>
      <c r="BU166" s="26">
        <v>0</v>
      </c>
      <c r="BV166" s="26">
        <v>0</v>
      </c>
      <c r="BW166" s="26">
        <v>0</v>
      </c>
      <c r="BX166" s="26">
        <v>0</v>
      </c>
      <c r="BY166" s="26">
        <v>0</v>
      </c>
      <c r="BZ166" s="26" t="s">
        <v>136</v>
      </c>
      <c r="CA166" s="26" t="s">
        <v>135</v>
      </c>
      <c r="CB166" s="26" t="s">
        <v>136</v>
      </c>
      <c r="CC166" s="26" t="s">
        <v>134</v>
      </c>
      <c r="CD166" s="26" t="s">
        <v>136</v>
      </c>
      <c r="CE166" s="26" t="s">
        <v>135</v>
      </c>
      <c r="CF166" s="26" t="s">
        <v>135</v>
      </c>
      <c r="CG166" s="26" t="s">
        <v>135</v>
      </c>
      <c r="CH166" s="26" t="s">
        <v>136</v>
      </c>
      <c r="CI166" s="26" t="s">
        <v>136</v>
      </c>
      <c r="CJ166" s="26" t="s">
        <v>136</v>
      </c>
      <c r="CK166" s="26" t="s">
        <v>135</v>
      </c>
      <c r="CL166" s="26" t="s">
        <v>134</v>
      </c>
      <c r="CM166" s="26" t="s">
        <v>134</v>
      </c>
      <c r="CN166" s="26" t="s">
        <v>134</v>
      </c>
      <c r="CO166" s="26" t="s">
        <v>136</v>
      </c>
      <c r="CP166" s="26" t="s">
        <v>134</v>
      </c>
      <c r="CQ166" s="26" t="s">
        <v>134</v>
      </c>
      <c r="CR166" s="26" t="s">
        <v>138</v>
      </c>
      <c r="CS166" s="26" t="s">
        <v>134</v>
      </c>
      <c r="CT166" s="26" t="s">
        <v>136</v>
      </c>
      <c r="CU166" s="26" t="s">
        <v>135</v>
      </c>
      <c r="CV166" s="26" t="s">
        <v>135</v>
      </c>
      <c r="CW166" s="26" t="s">
        <v>136</v>
      </c>
      <c r="CX166" s="26" t="s">
        <v>136</v>
      </c>
      <c r="CY166" s="26" t="s">
        <v>134</v>
      </c>
      <c r="CZ166" s="26" t="s">
        <v>137</v>
      </c>
      <c r="DA166" s="26" t="s">
        <v>137</v>
      </c>
      <c r="DB166" s="26" t="s">
        <v>136</v>
      </c>
      <c r="DC166" s="26" t="s">
        <v>134</v>
      </c>
      <c r="DD166" s="26" t="s">
        <v>136</v>
      </c>
      <c r="DE166" s="26" t="s">
        <v>136</v>
      </c>
      <c r="DF166" s="26" t="s">
        <v>139</v>
      </c>
      <c r="DG166" s="26" t="s">
        <v>120</v>
      </c>
      <c r="DH166" s="26" t="s">
        <v>139</v>
      </c>
      <c r="DI166" s="26" t="s">
        <v>139</v>
      </c>
      <c r="DJ166" s="26" t="s">
        <v>139</v>
      </c>
      <c r="DK166" s="26" t="s">
        <v>139</v>
      </c>
      <c r="DL166" s="26" t="s">
        <v>139</v>
      </c>
      <c r="DM166" s="26" t="s">
        <v>139</v>
      </c>
      <c r="DN166" s="26" t="s">
        <v>139</v>
      </c>
      <c r="DO166" s="26" t="s">
        <v>139</v>
      </c>
    </row>
    <row r="167" spans="1:119" ht="20.100000000000001" customHeight="1" x14ac:dyDescent="0.25">
      <c r="A167" s="29" t="str">
        <f t="shared" si="28"/>
        <v>Asha Nepal3</v>
      </c>
      <c r="B167" s="29" t="str">
        <f t="shared" si="29"/>
        <v>Asha Nepal</v>
      </c>
      <c r="C167" s="29">
        <f t="shared" si="30"/>
        <v>3</v>
      </c>
      <c r="D167" s="30" t="str">
        <f t="shared" si="31"/>
        <v>South Asia</v>
      </c>
      <c r="E167" s="30" t="str">
        <f t="shared" si="32"/>
        <v>Kathmandu, Nepal</v>
      </c>
      <c r="F167" s="31">
        <f t="shared" si="33"/>
        <v>3</v>
      </c>
      <c r="G167" s="31">
        <f t="shared" si="34"/>
        <v>3</v>
      </c>
      <c r="H167" s="31">
        <f t="shared" si="35"/>
        <v>2</v>
      </c>
      <c r="I167" s="31">
        <f t="shared" si="36"/>
        <v>4</v>
      </c>
      <c r="J167" s="31">
        <f t="shared" si="37"/>
        <v>3</v>
      </c>
      <c r="K167" s="31">
        <f t="shared" si="38"/>
        <v>2</v>
      </c>
      <c r="L167" s="31">
        <f t="shared" si="39"/>
        <v>1</v>
      </c>
      <c r="M167" s="31">
        <f t="shared" si="40"/>
        <v>2</v>
      </c>
      <c r="N167" s="31">
        <f t="shared" si="41"/>
        <v>2.5</v>
      </c>
      <c r="O167" s="26" t="s">
        <v>1209</v>
      </c>
      <c r="P167" s="26" t="s">
        <v>108</v>
      </c>
      <c r="Q167" s="27">
        <v>42502</v>
      </c>
      <c r="R167" s="26" t="s">
        <v>109</v>
      </c>
      <c r="S167" s="26" t="s">
        <v>184</v>
      </c>
      <c r="T167" s="26" t="s">
        <v>157</v>
      </c>
      <c r="U167" s="26" t="s">
        <v>168</v>
      </c>
      <c r="V167" s="26" t="s">
        <v>225</v>
      </c>
      <c r="W167" s="26" t="s">
        <v>1184</v>
      </c>
      <c r="X167" s="26" t="s">
        <v>1185</v>
      </c>
      <c r="Y167" s="26" t="s">
        <v>1186</v>
      </c>
      <c r="Z167" s="24"/>
      <c r="AA167" s="24"/>
      <c r="AB167" s="26" t="s">
        <v>117</v>
      </c>
      <c r="AC167" s="28">
        <v>13000</v>
      </c>
      <c r="AD167" s="26" t="s">
        <v>1187</v>
      </c>
      <c r="AE167" s="26" t="s">
        <v>249</v>
      </c>
      <c r="AF167" s="26" t="s">
        <v>120</v>
      </c>
      <c r="AG167" s="26" t="s">
        <v>194</v>
      </c>
      <c r="AH167" s="26" t="s">
        <v>121</v>
      </c>
      <c r="AI167" s="28">
        <v>13000</v>
      </c>
      <c r="AJ167" s="26" t="s">
        <v>1210</v>
      </c>
      <c r="AK167" s="26" t="s">
        <v>1200</v>
      </c>
      <c r="AL167" s="26" t="s">
        <v>1201</v>
      </c>
      <c r="AM167" s="24"/>
      <c r="AN167" s="24"/>
      <c r="AO167" s="24"/>
      <c r="AP167" s="24"/>
      <c r="AQ167" s="24"/>
      <c r="AR167" s="24"/>
      <c r="AS167" s="24"/>
      <c r="AT167" s="24"/>
      <c r="AU167" s="26" t="s">
        <v>1211</v>
      </c>
      <c r="AV167" s="24"/>
      <c r="AW167" s="28">
        <v>106124</v>
      </c>
      <c r="AX167" s="26">
        <v>103</v>
      </c>
      <c r="AY167" s="28">
        <v>3</v>
      </c>
      <c r="AZ167" s="28">
        <v>3</v>
      </c>
      <c r="BA167" s="26">
        <v>0</v>
      </c>
      <c r="BB167" s="26" t="s">
        <v>241</v>
      </c>
      <c r="BC167" s="26" t="s">
        <v>1190</v>
      </c>
      <c r="BD167" s="26" t="s">
        <v>125</v>
      </c>
      <c r="BE167" s="24"/>
      <c r="BF167" s="26" t="s">
        <v>1212</v>
      </c>
      <c r="BG167" s="26" t="s">
        <v>395</v>
      </c>
      <c r="BH167" s="26" t="s">
        <v>1205</v>
      </c>
      <c r="BI167" s="26" t="s">
        <v>1206</v>
      </c>
      <c r="BJ167" s="26" t="s">
        <v>1213</v>
      </c>
      <c r="BK167" s="26" t="s">
        <v>1194</v>
      </c>
      <c r="BL167" s="24"/>
      <c r="BM167" s="24"/>
      <c r="BN167" s="24"/>
      <c r="BO167" s="24"/>
      <c r="BP167" s="24"/>
      <c r="BQ167" s="24"/>
      <c r="BR167" s="26">
        <v>3</v>
      </c>
      <c r="BS167" s="26">
        <v>3</v>
      </c>
      <c r="BT167" s="26">
        <v>2</v>
      </c>
      <c r="BU167" s="26">
        <v>4</v>
      </c>
      <c r="BV167" s="26">
        <v>3</v>
      </c>
      <c r="BW167" s="26">
        <v>2</v>
      </c>
      <c r="BX167" s="26">
        <v>1</v>
      </c>
      <c r="BY167" s="26">
        <v>2</v>
      </c>
      <c r="BZ167" s="24"/>
      <c r="CA167" s="24"/>
      <c r="CB167" s="24"/>
      <c r="CC167" s="24"/>
      <c r="CD167" s="24"/>
      <c r="CE167" s="24"/>
      <c r="CF167" s="24"/>
      <c r="CG167" s="24"/>
      <c r="CH167" s="24"/>
      <c r="CI167" s="24"/>
      <c r="CJ167" s="24"/>
      <c r="CK167" s="24"/>
      <c r="CL167" s="24"/>
      <c r="CM167" s="24"/>
      <c r="CN167" s="24"/>
      <c r="CO167" s="24"/>
      <c r="CP167" s="24"/>
      <c r="CQ167" s="24"/>
      <c r="CR167" s="24"/>
      <c r="CS167" s="24"/>
      <c r="CT167" s="24"/>
      <c r="CU167" s="24"/>
      <c r="CV167" s="24"/>
      <c r="CW167" s="24"/>
      <c r="CX167" s="24"/>
      <c r="CY167" s="24"/>
      <c r="CZ167" s="24"/>
      <c r="DA167" s="24"/>
      <c r="DB167" s="24"/>
      <c r="DC167" s="24"/>
      <c r="DD167" s="24"/>
      <c r="DE167" s="24"/>
      <c r="DF167" s="26" t="s">
        <v>120</v>
      </c>
      <c r="DG167" s="26" t="s">
        <v>120</v>
      </c>
      <c r="DH167" s="26" t="s">
        <v>139</v>
      </c>
      <c r="DI167" s="26" t="s">
        <v>139</v>
      </c>
      <c r="DJ167" s="26" t="s">
        <v>139</v>
      </c>
      <c r="DK167" s="26" t="s">
        <v>139</v>
      </c>
      <c r="DL167" s="26" t="s">
        <v>139</v>
      </c>
      <c r="DM167" s="26" t="s">
        <v>139</v>
      </c>
      <c r="DN167" s="26" t="s">
        <v>139</v>
      </c>
      <c r="DO167" s="26" t="s">
        <v>139</v>
      </c>
    </row>
    <row r="168" spans="1:119" ht="20.100000000000001" customHeight="1" x14ac:dyDescent="0.25">
      <c r="A168" s="29" t="str">
        <f t="shared" si="28"/>
        <v>Asha Nepal2</v>
      </c>
      <c r="B168" s="29" t="str">
        <f t="shared" si="29"/>
        <v>Asha Nepal</v>
      </c>
      <c r="C168" s="29">
        <f t="shared" si="30"/>
        <v>2</v>
      </c>
      <c r="D168" s="30" t="str">
        <f t="shared" si="31"/>
        <v>South Asia</v>
      </c>
      <c r="E168" s="30" t="str">
        <f t="shared" si="32"/>
        <v>Kathmandu, Nepal</v>
      </c>
      <c r="F168" s="31">
        <f t="shared" si="33"/>
        <v>3</v>
      </c>
      <c r="G168" s="31">
        <f t="shared" si="34"/>
        <v>2</v>
      </c>
      <c r="H168" s="31">
        <f t="shared" si="35"/>
        <v>2</v>
      </c>
      <c r="I168" s="31">
        <f t="shared" si="36"/>
        <v>3</v>
      </c>
      <c r="J168" s="31">
        <f t="shared" si="37"/>
        <v>2</v>
      </c>
      <c r="K168" s="31">
        <f t="shared" si="38"/>
        <v>2</v>
      </c>
      <c r="L168" s="31">
        <f t="shared" si="39"/>
        <v>2</v>
      </c>
      <c r="M168" s="31">
        <f t="shared" si="40"/>
        <v>2</v>
      </c>
      <c r="N168" s="31">
        <f t="shared" si="41"/>
        <v>2.2999999999999998</v>
      </c>
      <c r="O168" s="26" t="s">
        <v>1214</v>
      </c>
      <c r="P168" s="26" t="s">
        <v>108</v>
      </c>
      <c r="Q168" s="27">
        <v>42129</v>
      </c>
      <c r="R168" s="26" t="s">
        <v>109</v>
      </c>
      <c r="S168" s="26" t="s">
        <v>277</v>
      </c>
      <c r="T168" s="26" t="s">
        <v>278</v>
      </c>
      <c r="U168" s="26" t="s">
        <v>168</v>
      </c>
      <c r="V168" s="26" t="s">
        <v>225</v>
      </c>
      <c r="W168" s="26" t="s">
        <v>1184</v>
      </c>
      <c r="X168" s="26" t="s">
        <v>1185</v>
      </c>
      <c r="Y168" s="26" t="s">
        <v>1186</v>
      </c>
      <c r="Z168" s="24"/>
      <c r="AA168" s="24"/>
      <c r="AB168" s="26" t="s">
        <v>117</v>
      </c>
      <c r="AC168" s="28">
        <v>11000</v>
      </c>
      <c r="AD168" s="26" t="s">
        <v>1187</v>
      </c>
      <c r="AE168" s="26" t="s">
        <v>249</v>
      </c>
      <c r="AF168" s="26" t="s">
        <v>120</v>
      </c>
      <c r="AG168" s="26" t="s">
        <v>194</v>
      </c>
      <c r="AH168" s="26" t="s">
        <v>143</v>
      </c>
      <c r="AI168" s="28">
        <v>11000</v>
      </c>
      <c r="AJ168" s="26" t="s">
        <v>1215</v>
      </c>
      <c r="AK168" s="26" t="s">
        <v>1216</v>
      </c>
      <c r="AL168" s="26" t="s">
        <v>1201</v>
      </c>
      <c r="AM168" s="24"/>
      <c r="AN168" s="24"/>
      <c r="AO168" s="24"/>
      <c r="AP168" s="24"/>
      <c r="AQ168" s="24"/>
      <c r="AR168" s="24"/>
      <c r="AS168" s="24"/>
      <c r="AT168" s="26" t="s">
        <v>1217</v>
      </c>
      <c r="AU168" s="24"/>
      <c r="AV168" s="24"/>
      <c r="AW168" s="28">
        <v>67096</v>
      </c>
      <c r="AX168" s="26">
        <v>81</v>
      </c>
      <c r="AY168" s="28">
        <v>5</v>
      </c>
      <c r="AZ168" s="28">
        <v>3</v>
      </c>
      <c r="BA168" s="26">
        <v>0</v>
      </c>
      <c r="BB168" s="26" t="s">
        <v>241</v>
      </c>
      <c r="BC168" s="26" t="s">
        <v>1190</v>
      </c>
      <c r="BD168" s="26" t="s">
        <v>125</v>
      </c>
      <c r="BE168" s="24"/>
      <c r="BF168" s="26" t="s">
        <v>1218</v>
      </c>
      <c r="BG168" s="26" t="s">
        <v>1204</v>
      </c>
      <c r="BH168" s="26" t="s">
        <v>1191</v>
      </c>
      <c r="BI168" s="26" t="s">
        <v>1206</v>
      </c>
      <c r="BJ168" s="26" t="s">
        <v>1219</v>
      </c>
      <c r="BK168" s="26" t="s">
        <v>1194</v>
      </c>
      <c r="BL168" s="26" t="s">
        <v>1220</v>
      </c>
      <c r="BM168" s="26" t="s">
        <v>261</v>
      </c>
      <c r="BN168" s="24"/>
      <c r="BO168" s="24"/>
      <c r="BP168" s="24"/>
      <c r="BQ168" s="24"/>
      <c r="BR168" s="26">
        <v>3</v>
      </c>
      <c r="BS168" s="26">
        <v>2</v>
      </c>
      <c r="BT168" s="26">
        <v>2</v>
      </c>
      <c r="BU168" s="26">
        <v>3</v>
      </c>
      <c r="BV168" s="26">
        <v>2</v>
      </c>
      <c r="BW168" s="26">
        <v>2</v>
      </c>
      <c r="BX168" s="26">
        <v>2</v>
      </c>
      <c r="BY168" s="26">
        <v>2</v>
      </c>
      <c r="BZ168" s="24"/>
      <c r="CA168" s="24"/>
      <c r="CB168" s="24"/>
      <c r="CC168" s="24"/>
      <c r="CD168" s="24"/>
      <c r="CE168" s="24"/>
      <c r="CF168" s="24"/>
      <c r="CG168" s="24"/>
      <c r="CH168" s="24"/>
      <c r="CI168" s="24"/>
      <c r="CJ168" s="24"/>
      <c r="CK168" s="24"/>
      <c r="CL168" s="24"/>
      <c r="CM168" s="24"/>
      <c r="CN168" s="24"/>
      <c r="CO168" s="24"/>
      <c r="CP168" s="24"/>
      <c r="CQ168" s="24"/>
      <c r="CR168" s="24"/>
      <c r="CS168" s="24"/>
      <c r="CT168" s="24"/>
      <c r="CU168" s="24"/>
      <c r="CV168" s="24"/>
      <c r="CW168" s="24"/>
      <c r="CX168" s="24"/>
      <c r="CY168" s="24"/>
      <c r="CZ168" s="24"/>
      <c r="DA168" s="24"/>
      <c r="DB168" s="24"/>
      <c r="DC168" s="24"/>
      <c r="DD168" s="24"/>
      <c r="DE168" s="24"/>
      <c r="DF168" s="26" t="s">
        <v>139</v>
      </c>
      <c r="DG168" s="26" t="s">
        <v>120</v>
      </c>
      <c r="DH168" s="26" t="s">
        <v>139</v>
      </c>
      <c r="DI168" s="26" t="s">
        <v>139</v>
      </c>
      <c r="DJ168" s="26" t="s">
        <v>139</v>
      </c>
      <c r="DK168" s="26" t="s">
        <v>139</v>
      </c>
      <c r="DL168" s="26" t="s">
        <v>139</v>
      </c>
      <c r="DM168" s="26" t="s">
        <v>139</v>
      </c>
      <c r="DN168" s="26" t="s">
        <v>139</v>
      </c>
      <c r="DO168" s="26" t="s">
        <v>139</v>
      </c>
    </row>
    <row r="169" spans="1:119" ht="20.100000000000001" customHeight="1" x14ac:dyDescent="0.25">
      <c r="A169" s="29" t="str">
        <f t="shared" si="28"/>
        <v>Asha Nepal1</v>
      </c>
      <c r="B169" s="29" t="str">
        <f t="shared" si="29"/>
        <v>Asha Nepal</v>
      </c>
      <c r="C169" s="29">
        <f t="shared" si="30"/>
        <v>1</v>
      </c>
      <c r="D169" s="30" t="str">
        <f t="shared" si="31"/>
        <v>South Asia</v>
      </c>
      <c r="E169" s="30" t="str">
        <f t="shared" si="32"/>
        <v>Kathmandu, Nepal</v>
      </c>
      <c r="F169" s="31">
        <f t="shared" si="33"/>
        <v>3</v>
      </c>
      <c r="G169" s="31">
        <f t="shared" si="34"/>
        <v>3</v>
      </c>
      <c r="H169" s="31">
        <f t="shared" si="35"/>
        <v>3</v>
      </c>
      <c r="I169" s="31">
        <f t="shared" si="36"/>
        <v>3</v>
      </c>
      <c r="J169" s="31">
        <f t="shared" si="37"/>
        <v>3</v>
      </c>
      <c r="K169" s="31">
        <f t="shared" si="38"/>
        <v>3</v>
      </c>
      <c r="L169" s="31">
        <f t="shared" si="39"/>
        <v>3</v>
      </c>
      <c r="M169" s="31">
        <f t="shared" si="40"/>
        <v>3</v>
      </c>
      <c r="N169" s="31">
        <f t="shared" si="41"/>
        <v>3</v>
      </c>
      <c r="O169" s="26" t="s">
        <v>1221</v>
      </c>
      <c r="P169" s="26" t="s">
        <v>108</v>
      </c>
      <c r="Q169" s="27">
        <v>41771</v>
      </c>
      <c r="R169" s="26" t="s">
        <v>155</v>
      </c>
      <c r="S169" s="26" t="s">
        <v>193</v>
      </c>
      <c r="T169" s="26" t="s">
        <v>194</v>
      </c>
      <c r="U169" s="26" t="s">
        <v>168</v>
      </c>
      <c r="V169" s="26" t="s">
        <v>225</v>
      </c>
      <c r="W169" s="26" t="s">
        <v>1184</v>
      </c>
      <c r="X169" s="26" t="s">
        <v>1185</v>
      </c>
      <c r="Y169" s="26" t="s">
        <v>1186</v>
      </c>
      <c r="Z169" s="24"/>
      <c r="AA169" s="24"/>
      <c r="AB169" s="26" t="s">
        <v>117</v>
      </c>
      <c r="AC169" s="28">
        <v>11000</v>
      </c>
      <c r="AD169" s="26" t="s">
        <v>1187</v>
      </c>
      <c r="AE169" s="26" t="s">
        <v>249</v>
      </c>
      <c r="AF169" s="26" t="s">
        <v>120</v>
      </c>
      <c r="AG169" s="26" t="s">
        <v>194</v>
      </c>
      <c r="AH169" s="26" t="s">
        <v>158</v>
      </c>
      <c r="AI169" s="28">
        <v>11000</v>
      </c>
      <c r="AJ169" s="26" t="s">
        <v>1222</v>
      </c>
      <c r="AK169" s="26" t="s">
        <v>1223</v>
      </c>
      <c r="AL169" s="26" t="s">
        <v>1201</v>
      </c>
      <c r="AM169" s="26" t="s">
        <v>1224</v>
      </c>
      <c r="AN169" s="26" t="s">
        <v>1225</v>
      </c>
      <c r="AO169" s="26" t="s">
        <v>1226</v>
      </c>
      <c r="AP169" s="26" t="s">
        <v>1227</v>
      </c>
      <c r="AQ169" s="24"/>
      <c r="AR169" s="24"/>
      <c r="AS169" s="24"/>
      <c r="AT169" s="24"/>
      <c r="AU169" s="24"/>
      <c r="AV169" s="24"/>
      <c r="AW169" s="28">
        <v>49178</v>
      </c>
      <c r="AX169" s="26">
        <v>48</v>
      </c>
      <c r="AY169" s="28">
        <v>73</v>
      </c>
      <c r="AZ169" s="28">
        <v>48</v>
      </c>
      <c r="BA169" s="26">
        <v>0</v>
      </c>
      <c r="BB169" s="26" t="s">
        <v>241</v>
      </c>
      <c r="BC169" s="26" t="s">
        <v>1190</v>
      </c>
      <c r="BD169" s="24"/>
      <c r="BE169" s="24"/>
      <c r="BF169" s="24"/>
      <c r="BG169" s="24"/>
      <c r="BH169" s="26" t="s">
        <v>1191</v>
      </c>
      <c r="BI169" s="26" t="s">
        <v>589</v>
      </c>
      <c r="BJ169" s="24"/>
      <c r="BK169" s="24"/>
      <c r="BL169" s="24"/>
      <c r="BM169" s="24"/>
      <c r="BN169" s="24"/>
      <c r="BO169" s="24"/>
      <c r="BP169" s="24"/>
      <c r="BQ169" s="24"/>
      <c r="BR169" s="26">
        <v>3</v>
      </c>
      <c r="BS169" s="26">
        <v>3</v>
      </c>
      <c r="BT169" s="26">
        <v>3</v>
      </c>
      <c r="BU169" s="26">
        <v>3</v>
      </c>
      <c r="BV169" s="26">
        <v>3</v>
      </c>
      <c r="BW169" s="26">
        <v>3</v>
      </c>
      <c r="BX169" s="26">
        <v>3</v>
      </c>
      <c r="BY169" s="26">
        <v>3</v>
      </c>
      <c r="BZ169" s="24"/>
      <c r="CA169" s="24"/>
      <c r="CB169" s="24"/>
      <c r="CC169" s="24"/>
      <c r="CD169" s="24"/>
      <c r="CE169" s="24"/>
      <c r="CF169" s="24"/>
      <c r="CG169" s="24"/>
      <c r="CH169" s="24"/>
      <c r="CI169" s="24"/>
      <c r="CJ169" s="24"/>
      <c r="CK169" s="24"/>
      <c r="CL169" s="24"/>
      <c r="CM169" s="24"/>
      <c r="CN169" s="24"/>
      <c r="CO169" s="24"/>
      <c r="CP169" s="24"/>
      <c r="CQ169" s="24"/>
      <c r="CR169" s="24"/>
      <c r="CS169" s="24"/>
      <c r="CT169" s="24"/>
      <c r="CU169" s="24"/>
      <c r="CV169" s="24"/>
      <c r="CW169" s="24"/>
      <c r="CX169" s="24"/>
      <c r="CY169" s="24"/>
      <c r="CZ169" s="24"/>
      <c r="DA169" s="24"/>
      <c r="DB169" s="24"/>
      <c r="DC169" s="24"/>
      <c r="DD169" s="24"/>
      <c r="DE169" s="24"/>
      <c r="DF169" s="26" t="s">
        <v>139</v>
      </c>
      <c r="DG169" s="26" t="s">
        <v>120</v>
      </c>
      <c r="DH169" s="26" t="s">
        <v>139</v>
      </c>
      <c r="DI169" s="26" t="s">
        <v>139</v>
      </c>
      <c r="DJ169" s="26" t="s">
        <v>139</v>
      </c>
      <c r="DK169" s="26" t="s">
        <v>139</v>
      </c>
      <c r="DL169" s="26" t="s">
        <v>139</v>
      </c>
      <c r="DM169" s="26" t="s">
        <v>139</v>
      </c>
      <c r="DN169" s="26" t="s">
        <v>139</v>
      </c>
      <c r="DO169" s="26" t="s">
        <v>139</v>
      </c>
    </row>
    <row r="170" spans="1:119" ht="20.100000000000001" customHeight="1" x14ac:dyDescent="0.25">
      <c r="A170" s="29" t="str">
        <f t="shared" si="28"/>
        <v>Ashanti Perú - Red Peruana de Jovenes Afrodescendientes (Ashanti Peru - Peruvian Network of Afro-Descendent Youth)3</v>
      </c>
      <c r="B170" s="29" t="str">
        <f t="shared" si="29"/>
        <v>Ashanti Perú - Red Peruana de Jovenes Afrodescendientes (Ashanti Peru - Peruvian Network of Afro-Descendent Youth)</v>
      </c>
      <c r="C170" s="29">
        <f t="shared" si="30"/>
        <v>3</v>
      </c>
      <c r="D170" s="30" t="str">
        <f t="shared" si="31"/>
        <v>Americas</v>
      </c>
      <c r="E170" s="30" t="str">
        <f t="shared" si="32"/>
        <v>Lima, Peru</v>
      </c>
      <c r="F170" s="31">
        <f t="shared" si="33"/>
        <v>3</v>
      </c>
      <c r="G170" s="31">
        <f t="shared" si="34"/>
        <v>2</v>
      </c>
      <c r="H170" s="31">
        <f t="shared" si="35"/>
        <v>4</v>
      </c>
      <c r="I170" s="31">
        <f t="shared" si="36"/>
        <v>3</v>
      </c>
      <c r="J170" s="31">
        <f t="shared" si="37"/>
        <v>2</v>
      </c>
      <c r="K170" s="31">
        <f t="shared" si="38"/>
        <v>3</v>
      </c>
      <c r="L170" s="31">
        <f t="shared" si="39"/>
        <v>4</v>
      </c>
      <c r="M170" s="31">
        <f t="shared" si="40"/>
        <v>4</v>
      </c>
      <c r="N170" s="31">
        <f t="shared" si="41"/>
        <v>3.1</v>
      </c>
      <c r="O170" s="26" t="s">
        <v>1228</v>
      </c>
      <c r="P170" s="26" t="s">
        <v>108</v>
      </c>
      <c r="Q170" s="27">
        <v>43214</v>
      </c>
      <c r="R170" s="26" t="s">
        <v>109</v>
      </c>
      <c r="S170" s="26" t="s">
        <v>244</v>
      </c>
      <c r="T170" s="26" t="s">
        <v>111</v>
      </c>
      <c r="U170" s="24"/>
      <c r="V170" s="26" t="s">
        <v>15731</v>
      </c>
      <c r="W170" s="26" t="s">
        <v>1229</v>
      </c>
      <c r="X170" s="26" t="s">
        <v>1230</v>
      </c>
      <c r="Y170" s="26" t="s">
        <v>1231</v>
      </c>
      <c r="Z170" s="26" t="s">
        <v>1232</v>
      </c>
      <c r="AA170" s="24"/>
      <c r="AB170" s="26" t="s">
        <v>117</v>
      </c>
      <c r="AC170" s="28">
        <v>8000</v>
      </c>
      <c r="AD170" s="26" t="s">
        <v>1233</v>
      </c>
      <c r="AE170" s="26" t="s">
        <v>1234</v>
      </c>
      <c r="AF170" s="26" t="s">
        <v>139</v>
      </c>
      <c r="AG170" s="26" t="s">
        <v>157</v>
      </c>
      <c r="AH170" s="26" t="s">
        <v>121</v>
      </c>
      <c r="AI170" s="28">
        <v>8000</v>
      </c>
      <c r="AJ170" s="24"/>
      <c r="AK170" s="24"/>
      <c r="AL170" s="24"/>
      <c r="AM170" s="26" t="s">
        <v>1235</v>
      </c>
      <c r="AN170" s="26" t="s">
        <v>1236</v>
      </c>
      <c r="AO170" s="26" t="s">
        <v>1237</v>
      </c>
      <c r="AP170" s="26" t="s">
        <v>1238</v>
      </c>
      <c r="AQ170" s="24"/>
      <c r="AR170" s="24"/>
      <c r="AS170" s="26" t="s">
        <v>1239</v>
      </c>
      <c r="AT170" s="24"/>
      <c r="AU170" s="26" t="s">
        <v>1240</v>
      </c>
      <c r="AV170" s="24"/>
      <c r="AW170" s="28">
        <v>40960</v>
      </c>
      <c r="AX170" s="26">
        <v>35</v>
      </c>
      <c r="AY170" s="28">
        <v>28</v>
      </c>
      <c r="AZ170" s="28">
        <v>28</v>
      </c>
      <c r="BA170" s="26">
        <v>35</v>
      </c>
      <c r="BB170" s="24"/>
      <c r="BC170" s="26" t="s">
        <v>1241</v>
      </c>
      <c r="BD170" s="26" t="s">
        <v>125</v>
      </c>
      <c r="BE170" s="24"/>
      <c r="BF170" s="26" t="s">
        <v>581</v>
      </c>
      <c r="BG170" s="26" t="s">
        <v>1242</v>
      </c>
      <c r="BH170" s="26" t="s">
        <v>1243</v>
      </c>
      <c r="BI170" s="26" t="s">
        <v>1242</v>
      </c>
      <c r="BJ170" s="26" t="s">
        <v>1101</v>
      </c>
      <c r="BK170" s="26" t="s">
        <v>1242</v>
      </c>
      <c r="BL170" s="24"/>
      <c r="BM170" s="24"/>
      <c r="BN170" s="24"/>
      <c r="BO170" s="24"/>
      <c r="BP170" s="24"/>
      <c r="BQ170" s="24"/>
      <c r="BR170" s="26">
        <v>0</v>
      </c>
      <c r="BS170" s="26">
        <v>0</v>
      </c>
      <c r="BT170" s="26">
        <v>0</v>
      </c>
      <c r="BU170" s="26">
        <v>0</v>
      </c>
      <c r="BV170" s="26">
        <v>0</v>
      </c>
      <c r="BW170" s="26">
        <v>0</v>
      </c>
      <c r="BX170" s="26">
        <v>0</v>
      </c>
      <c r="BY170" s="26">
        <v>0</v>
      </c>
      <c r="BZ170" s="26" t="s">
        <v>134</v>
      </c>
      <c r="CA170" s="26" t="s">
        <v>136</v>
      </c>
      <c r="CB170" s="26" t="s">
        <v>135</v>
      </c>
      <c r="CC170" s="26" t="s">
        <v>136</v>
      </c>
      <c r="CD170" s="26" t="s">
        <v>136</v>
      </c>
      <c r="CE170" s="26" t="s">
        <v>137</v>
      </c>
      <c r="CF170" s="26" t="s">
        <v>135</v>
      </c>
      <c r="CG170" s="26" t="s">
        <v>137</v>
      </c>
      <c r="CH170" s="26" t="s">
        <v>138</v>
      </c>
      <c r="CI170" s="26" t="s">
        <v>136</v>
      </c>
      <c r="CJ170" s="26" t="s">
        <v>136</v>
      </c>
      <c r="CK170" s="26" t="s">
        <v>134</v>
      </c>
      <c r="CL170" s="26" t="s">
        <v>136</v>
      </c>
      <c r="CM170" s="26" t="s">
        <v>135</v>
      </c>
      <c r="CN170" s="26" t="s">
        <v>136</v>
      </c>
      <c r="CO170" s="26" t="s">
        <v>138</v>
      </c>
      <c r="CP170" s="26" t="s">
        <v>135</v>
      </c>
      <c r="CQ170" s="26" t="s">
        <v>137</v>
      </c>
      <c r="CR170" s="26" t="s">
        <v>136</v>
      </c>
      <c r="CS170" s="26" t="s">
        <v>134</v>
      </c>
      <c r="CT170" s="26" t="s">
        <v>134</v>
      </c>
      <c r="CU170" s="26" t="s">
        <v>136</v>
      </c>
      <c r="CV170" s="26" t="s">
        <v>136</v>
      </c>
      <c r="CW170" s="26" t="s">
        <v>134</v>
      </c>
      <c r="CX170" s="26" t="s">
        <v>134</v>
      </c>
      <c r="CY170" s="26" t="s">
        <v>134</v>
      </c>
      <c r="CZ170" s="26" t="s">
        <v>136</v>
      </c>
      <c r="DA170" s="26" t="s">
        <v>138</v>
      </c>
      <c r="DB170" s="26" t="s">
        <v>134</v>
      </c>
      <c r="DC170" s="26" t="s">
        <v>134</v>
      </c>
      <c r="DD170" s="26" t="s">
        <v>134</v>
      </c>
      <c r="DE170" s="26" t="s">
        <v>138</v>
      </c>
      <c r="DF170" s="26" t="s">
        <v>139</v>
      </c>
      <c r="DG170" s="26" t="s">
        <v>139</v>
      </c>
      <c r="DH170" s="26" t="s">
        <v>139</v>
      </c>
      <c r="DI170" s="26" t="s">
        <v>139</v>
      </c>
      <c r="DJ170" s="26" t="s">
        <v>139</v>
      </c>
      <c r="DK170" s="26" t="s">
        <v>139</v>
      </c>
      <c r="DL170" s="26" t="s">
        <v>139</v>
      </c>
      <c r="DM170" s="26" t="s">
        <v>139</v>
      </c>
      <c r="DN170" s="26" t="s">
        <v>139</v>
      </c>
      <c r="DO170" s="26" t="s">
        <v>139</v>
      </c>
    </row>
    <row r="171" spans="1:119" ht="20.100000000000001" customHeight="1" x14ac:dyDescent="0.25">
      <c r="A171" s="29" t="str">
        <f t="shared" si="28"/>
        <v>Ashanti Perú - Red Peruana de Jovenes Afrodescendientes (Ashanti Peru - Peruvian Network of Afro-Descendent Youth)2</v>
      </c>
      <c r="B171" s="29" t="str">
        <f t="shared" si="29"/>
        <v>Ashanti Perú - Red Peruana de Jovenes Afrodescendientes (Ashanti Peru - Peruvian Network of Afro-Descendent Youth)</v>
      </c>
      <c r="C171" s="29">
        <f t="shared" si="30"/>
        <v>2</v>
      </c>
      <c r="D171" s="30" t="str">
        <f t="shared" si="31"/>
        <v>Americas</v>
      </c>
      <c r="E171" s="30" t="str">
        <f t="shared" si="32"/>
        <v>Lima, Peru</v>
      </c>
      <c r="F171" s="31">
        <f t="shared" si="33"/>
        <v>2</v>
      </c>
      <c r="G171" s="31">
        <f t="shared" si="34"/>
        <v>2</v>
      </c>
      <c r="H171" s="31">
        <f t="shared" si="35"/>
        <v>3</v>
      </c>
      <c r="I171" s="31">
        <f t="shared" si="36"/>
        <v>2</v>
      </c>
      <c r="J171" s="31">
        <f t="shared" si="37"/>
        <v>2</v>
      </c>
      <c r="K171" s="31">
        <f t="shared" si="38"/>
        <v>3</v>
      </c>
      <c r="L171" s="31">
        <f t="shared" si="39"/>
        <v>3</v>
      </c>
      <c r="M171" s="31">
        <f t="shared" si="40"/>
        <v>3</v>
      </c>
      <c r="N171" s="31">
        <f t="shared" si="41"/>
        <v>2.5</v>
      </c>
      <c r="O171" s="26" t="s">
        <v>1244</v>
      </c>
      <c r="P171" s="26" t="s">
        <v>108</v>
      </c>
      <c r="Q171" s="27">
        <v>42858</v>
      </c>
      <c r="R171" s="26" t="s">
        <v>109</v>
      </c>
      <c r="S171" s="26" t="s">
        <v>167</v>
      </c>
      <c r="T171" s="26" t="s">
        <v>142</v>
      </c>
      <c r="U171" s="26" t="s">
        <v>307</v>
      </c>
      <c r="V171" s="26" t="s">
        <v>15731</v>
      </c>
      <c r="W171" s="26" t="s">
        <v>1229</v>
      </c>
      <c r="X171" s="26" t="s">
        <v>1230</v>
      </c>
      <c r="Y171" s="26" t="s">
        <v>1231</v>
      </c>
      <c r="Z171" s="26" t="s">
        <v>1232</v>
      </c>
      <c r="AA171" s="24"/>
      <c r="AB171" s="26" t="s">
        <v>117</v>
      </c>
      <c r="AC171" s="28">
        <v>5000</v>
      </c>
      <c r="AD171" s="26" t="s">
        <v>1233</v>
      </c>
      <c r="AE171" s="26" t="s">
        <v>1234</v>
      </c>
      <c r="AF171" s="26" t="s">
        <v>139</v>
      </c>
      <c r="AG171" s="26" t="s">
        <v>157</v>
      </c>
      <c r="AH171" s="26" t="s">
        <v>143</v>
      </c>
      <c r="AI171" s="28">
        <v>5000</v>
      </c>
      <c r="AJ171" s="26" t="s">
        <v>1245</v>
      </c>
      <c r="AK171" s="26" t="s">
        <v>1246</v>
      </c>
      <c r="AL171" s="26" t="s">
        <v>1247</v>
      </c>
      <c r="AM171" s="24"/>
      <c r="AN171" s="24"/>
      <c r="AO171" s="24"/>
      <c r="AP171" s="24"/>
      <c r="AQ171" s="24"/>
      <c r="AR171" s="24"/>
      <c r="AS171" s="24"/>
      <c r="AT171" s="26" t="s">
        <v>1248</v>
      </c>
      <c r="AU171" s="24"/>
      <c r="AV171" s="24"/>
      <c r="AW171" s="28">
        <v>13680</v>
      </c>
      <c r="AX171" s="26">
        <v>80</v>
      </c>
      <c r="AY171" s="28">
        <v>100</v>
      </c>
      <c r="AZ171" s="28">
        <v>23</v>
      </c>
      <c r="BA171" s="26">
        <v>25</v>
      </c>
      <c r="BB171" s="24"/>
      <c r="BC171" s="26" t="s">
        <v>1241</v>
      </c>
      <c r="BD171" s="26" t="s">
        <v>125</v>
      </c>
      <c r="BE171" s="24"/>
      <c r="BF171" s="26" t="s">
        <v>1249</v>
      </c>
      <c r="BG171" s="26" t="s">
        <v>1250</v>
      </c>
      <c r="BH171" s="26" t="s">
        <v>1251</v>
      </c>
      <c r="BI171" s="26" t="s">
        <v>1252</v>
      </c>
      <c r="BJ171" s="26" t="s">
        <v>1253</v>
      </c>
      <c r="BK171" s="26" t="s">
        <v>1252</v>
      </c>
      <c r="BL171" s="24"/>
      <c r="BM171" s="24"/>
      <c r="BN171" s="24"/>
      <c r="BO171" s="24"/>
      <c r="BP171" s="24"/>
      <c r="BQ171" s="24"/>
      <c r="BR171" s="26">
        <v>0</v>
      </c>
      <c r="BS171" s="26">
        <v>0</v>
      </c>
      <c r="BT171" s="26">
        <v>0</v>
      </c>
      <c r="BU171" s="26">
        <v>0</v>
      </c>
      <c r="BV171" s="26">
        <v>0</v>
      </c>
      <c r="BW171" s="26">
        <v>0</v>
      </c>
      <c r="BX171" s="26">
        <v>0</v>
      </c>
      <c r="BY171" s="26">
        <v>0</v>
      </c>
      <c r="BZ171" s="26" t="s">
        <v>136</v>
      </c>
      <c r="CA171" s="26" t="s">
        <v>135</v>
      </c>
      <c r="CB171" s="26" t="s">
        <v>136</v>
      </c>
      <c r="CC171" s="26" t="s">
        <v>135</v>
      </c>
      <c r="CD171" s="26" t="s">
        <v>135</v>
      </c>
      <c r="CE171" s="26" t="s">
        <v>135</v>
      </c>
      <c r="CF171" s="26" t="s">
        <v>135</v>
      </c>
      <c r="CG171" s="26" t="s">
        <v>136</v>
      </c>
      <c r="CH171" s="26" t="s">
        <v>136</v>
      </c>
      <c r="CI171" s="26" t="s">
        <v>135</v>
      </c>
      <c r="CJ171" s="26" t="s">
        <v>135</v>
      </c>
      <c r="CK171" s="26" t="s">
        <v>138</v>
      </c>
      <c r="CL171" s="26" t="s">
        <v>135</v>
      </c>
      <c r="CM171" s="26" t="s">
        <v>135</v>
      </c>
      <c r="CN171" s="26" t="s">
        <v>135</v>
      </c>
      <c r="CO171" s="26" t="s">
        <v>134</v>
      </c>
      <c r="CP171" s="26" t="s">
        <v>137</v>
      </c>
      <c r="CQ171" s="26" t="s">
        <v>137</v>
      </c>
      <c r="CR171" s="26" t="s">
        <v>138</v>
      </c>
      <c r="CS171" s="26" t="s">
        <v>137</v>
      </c>
      <c r="CT171" s="26" t="s">
        <v>135</v>
      </c>
      <c r="CU171" s="26" t="s">
        <v>137</v>
      </c>
      <c r="CV171" s="26" t="s">
        <v>138</v>
      </c>
      <c r="CW171" s="26" t="s">
        <v>138</v>
      </c>
      <c r="CX171" s="26" t="s">
        <v>134</v>
      </c>
      <c r="CY171" s="26" t="s">
        <v>137</v>
      </c>
      <c r="CZ171" s="26" t="s">
        <v>134</v>
      </c>
      <c r="DA171" s="26" t="s">
        <v>138</v>
      </c>
      <c r="DB171" s="26" t="s">
        <v>135</v>
      </c>
      <c r="DC171" s="26" t="s">
        <v>136</v>
      </c>
      <c r="DD171" s="26" t="s">
        <v>138</v>
      </c>
      <c r="DE171" s="26" t="s">
        <v>136</v>
      </c>
      <c r="DF171" s="26" t="s">
        <v>139</v>
      </c>
      <c r="DG171" s="26" t="s">
        <v>139</v>
      </c>
      <c r="DH171" s="26" t="s">
        <v>139</v>
      </c>
      <c r="DI171" s="26" t="s">
        <v>139</v>
      </c>
      <c r="DJ171" s="26" t="s">
        <v>120</v>
      </c>
      <c r="DK171" s="26" t="s">
        <v>139</v>
      </c>
      <c r="DL171" s="26" t="s">
        <v>139</v>
      </c>
      <c r="DM171" s="26" t="s">
        <v>139</v>
      </c>
      <c r="DN171" s="26" t="s">
        <v>139</v>
      </c>
      <c r="DO171" s="26" t="s">
        <v>139</v>
      </c>
    </row>
    <row r="172" spans="1:119" ht="20.100000000000001" customHeight="1" x14ac:dyDescent="0.25">
      <c r="A172" s="29" t="str">
        <f t="shared" si="28"/>
        <v>Ashanti Perú - Red Peruana de Jovenes Afrodescendientes (Ashanti Peru - Peruvian Network of Afro-Descendent Youth)1</v>
      </c>
      <c r="B172" s="29" t="str">
        <f t="shared" si="29"/>
        <v>Ashanti Perú - Red Peruana de Jovenes Afrodescendientes (Ashanti Peru - Peruvian Network of Afro-Descendent Youth)</v>
      </c>
      <c r="C172" s="29">
        <f t="shared" si="30"/>
        <v>1</v>
      </c>
      <c r="D172" s="30" t="str">
        <f t="shared" si="31"/>
        <v>Americas</v>
      </c>
      <c r="E172" s="30" t="str">
        <f t="shared" si="32"/>
        <v>Lima, Peru</v>
      </c>
      <c r="F172" s="31">
        <f t="shared" si="33"/>
        <v>0</v>
      </c>
      <c r="G172" s="31">
        <f t="shared" si="34"/>
        <v>0</v>
      </c>
      <c r="H172" s="31">
        <f t="shared" si="35"/>
        <v>0</v>
      </c>
      <c r="I172" s="31">
        <f t="shared" si="36"/>
        <v>0</v>
      </c>
      <c r="J172" s="31">
        <f t="shared" si="37"/>
        <v>0</v>
      </c>
      <c r="K172" s="31">
        <f t="shared" si="38"/>
        <v>0</v>
      </c>
      <c r="L172" s="31">
        <f t="shared" si="39"/>
        <v>0</v>
      </c>
      <c r="M172" s="31">
        <f t="shared" si="40"/>
        <v>0</v>
      </c>
      <c r="N172" s="31">
        <f t="shared" si="41"/>
        <v>0</v>
      </c>
      <c r="O172" s="26" t="s">
        <v>1254</v>
      </c>
      <c r="P172" s="26" t="s">
        <v>108</v>
      </c>
      <c r="Q172" s="27">
        <v>42502</v>
      </c>
      <c r="R172" s="26" t="s">
        <v>155</v>
      </c>
      <c r="S172" s="26" t="s">
        <v>184</v>
      </c>
      <c r="T172" s="26" t="s">
        <v>157</v>
      </c>
      <c r="U172" s="26" t="s">
        <v>307</v>
      </c>
      <c r="V172" s="26" t="s">
        <v>15731</v>
      </c>
      <c r="W172" s="26" t="s">
        <v>1229</v>
      </c>
      <c r="X172" s="26" t="s">
        <v>1230</v>
      </c>
      <c r="Y172" s="26" t="s">
        <v>1231</v>
      </c>
      <c r="Z172" s="26" t="s">
        <v>1232</v>
      </c>
      <c r="AA172" s="24"/>
      <c r="AB172" s="26" t="s">
        <v>117</v>
      </c>
      <c r="AC172" s="28">
        <v>4000</v>
      </c>
      <c r="AD172" s="26" t="s">
        <v>1233</v>
      </c>
      <c r="AE172" s="26" t="s">
        <v>1234</v>
      </c>
      <c r="AF172" s="26" t="s">
        <v>139</v>
      </c>
      <c r="AG172" s="26" t="s">
        <v>157</v>
      </c>
      <c r="AH172" s="26" t="s">
        <v>158</v>
      </c>
      <c r="AI172" s="28">
        <v>4000</v>
      </c>
      <c r="AJ172" s="26" t="s">
        <v>1255</v>
      </c>
      <c r="AK172" s="26" t="s">
        <v>1256</v>
      </c>
      <c r="AL172" s="24"/>
      <c r="AM172" s="26" t="s">
        <v>1257</v>
      </c>
      <c r="AN172" s="26" t="s">
        <v>1236</v>
      </c>
      <c r="AO172" s="26" t="s">
        <v>1237</v>
      </c>
      <c r="AP172" s="26" t="s">
        <v>1238</v>
      </c>
      <c r="AQ172" s="24"/>
      <c r="AR172" s="24"/>
      <c r="AS172" s="24"/>
      <c r="AT172" s="24"/>
      <c r="AU172" s="24"/>
      <c r="AV172" s="24"/>
      <c r="AW172" s="28">
        <v>15000</v>
      </c>
      <c r="AX172" s="26">
        <v>100</v>
      </c>
      <c r="AY172" s="28">
        <v>90</v>
      </c>
      <c r="AZ172" s="28">
        <v>75</v>
      </c>
      <c r="BA172" s="26">
        <v>0</v>
      </c>
      <c r="BB172" s="26" t="s">
        <v>148</v>
      </c>
      <c r="BC172" s="26" t="s">
        <v>1241</v>
      </c>
      <c r="BD172" s="24"/>
      <c r="BE172" s="24"/>
      <c r="BF172" s="26" t="s">
        <v>1258</v>
      </c>
      <c r="BG172" s="26" t="s">
        <v>1229</v>
      </c>
      <c r="BH172" s="26" t="s">
        <v>1259</v>
      </c>
      <c r="BI172" s="26" t="s">
        <v>1229</v>
      </c>
      <c r="BJ172" s="26" t="s">
        <v>1101</v>
      </c>
      <c r="BK172" s="26" t="s">
        <v>191</v>
      </c>
      <c r="BL172" s="24"/>
      <c r="BM172" s="24"/>
      <c r="BN172" s="24"/>
      <c r="BO172" s="24"/>
      <c r="BP172" s="24"/>
      <c r="BQ172" s="24"/>
      <c r="BR172" s="26">
        <v>0</v>
      </c>
      <c r="BS172" s="26">
        <v>0</v>
      </c>
      <c r="BT172" s="26">
        <v>0</v>
      </c>
      <c r="BU172" s="26">
        <v>0</v>
      </c>
      <c r="BV172" s="26">
        <v>0</v>
      </c>
      <c r="BW172" s="26">
        <v>0</v>
      </c>
      <c r="BX172" s="26">
        <v>0</v>
      </c>
      <c r="BY172" s="26">
        <v>0</v>
      </c>
      <c r="BZ172" s="24"/>
      <c r="CA172" s="24"/>
      <c r="CB172" s="24"/>
      <c r="CC172" s="24"/>
      <c r="CD172" s="24"/>
      <c r="CE172" s="24"/>
      <c r="CF172" s="24"/>
      <c r="CG172" s="24"/>
      <c r="CH172" s="24"/>
      <c r="CI172" s="24"/>
      <c r="CJ172" s="24"/>
      <c r="CK172" s="24"/>
      <c r="CL172" s="24"/>
      <c r="CM172" s="24"/>
      <c r="CN172" s="24"/>
      <c r="CO172" s="24"/>
      <c r="CP172" s="24"/>
      <c r="CQ172" s="24"/>
      <c r="CR172" s="24"/>
      <c r="CS172" s="24"/>
      <c r="CT172" s="24"/>
      <c r="CU172" s="24"/>
      <c r="CV172" s="24"/>
      <c r="CW172" s="24"/>
      <c r="CX172" s="24"/>
      <c r="CY172" s="24"/>
      <c r="CZ172" s="24"/>
      <c r="DA172" s="24"/>
      <c r="DB172" s="24"/>
      <c r="DC172" s="24"/>
      <c r="DD172" s="24"/>
      <c r="DE172" s="24"/>
      <c r="DF172" s="26" t="s">
        <v>139</v>
      </c>
      <c r="DG172" s="26" t="s">
        <v>120</v>
      </c>
      <c r="DH172" s="26" t="s">
        <v>139</v>
      </c>
      <c r="DI172" s="26" t="s">
        <v>139</v>
      </c>
      <c r="DJ172" s="26" t="s">
        <v>120</v>
      </c>
      <c r="DK172" s="26" t="s">
        <v>139</v>
      </c>
      <c r="DL172" s="26" t="s">
        <v>139</v>
      </c>
      <c r="DM172" s="26" t="s">
        <v>139</v>
      </c>
      <c r="DN172" s="26" t="s">
        <v>139</v>
      </c>
      <c r="DO172" s="26" t="s">
        <v>139</v>
      </c>
    </row>
    <row r="173" spans="1:119" ht="20.100000000000001" customHeight="1" x14ac:dyDescent="0.25">
      <c r="A173" s="29" t="str">
        <f t="shared" si="28"/>
        <v/>
      </c>
      <c r="B173" s="29" t="str">
        <f t="shared" si="29"/>
        <v>Asociación AMA</v>
      </c>
      <c r="C173" s="29">
        <f t="shared" si="30"/>
        <v>0</v>
      </c>
      <c r="D173" s="30" t="str">
        <f t="shared" si="31"/>
        <v>Americas</v>
      </c>
      <c r="E173" s="30" t="str">
        <f t="shared" si="32"/>
        <v>Poptun, Peten, Guatemala</v>
      </c>
      <c r="F173" s="31">
        <f t="shared" si="33"/>
        <v>0</v>
      </c>
      <c r="G173" s="31">
        <f t="shared" si="34"/>
        <v>0</v>
      </c>
      <c r="H173" s="31">
        <f t="shared" si="35"/>
        <v>0</v>
      </c>
      <c r="I173" s="31">
        <f t="shared" si="36"/>
        <v>0</v>
      </c>
      <c r="J173" s="31">
        <f t="shared" si="37"/>
        <v>0</v>
      </c>
      <c r="K173" s="31">
        <f t="shared" si="38"/>
        <v>0</v>
      </c>
      <c r="L173" s="31">
        <f t="shared" si="39"/>
        <v>0</v>
      </c>
      <c r="M173" s="31">
        <f t="shared" si="40"/>
        <v>0</v>
      </c>
      <c r="N173" s="31">
        <f t="shared" si="41"/>
        <v>0</v>
      </c>
      <c r="O173" s="26" t="s">
        <v>1260</v>
      </c>
      <c r="P173" s="26" t="s">
        <v>108</v>
      </c>
      <c r="Q173" s="27">
        <v>42772</v>
      </c>
      <c r="R173" s="24"/>
      <c r="S173" s="24"/>
      <c r="T173" s="26" t="s">
        <v>142</v>
      </c>
      <c r="U173" s="24"/>
      <c r="V173" s="26" t="s">
        <v>15731</v>
      </c>
      <c r="W173" s="26" t="s">
        <v>1261</v>
      </c>
      <c r="X173" s="26" t="s">
        <v>15789</v>
      </c>
      <c r="Y173" s="26" t="s">
        <v>1262</v>
      </c>
      <c r="Z173" s="24"/>
      <c r="AA173" s="24"/>
      <c r="AB173" s="26" t="s">
        <v>1263</v>
      </c>
      <c r="AC173" s="28">
        <v>15000</v>
      </c>
      <c r="AD173" s="26" t="s">
        <v>15790</v>
      </c>
      <c r="AE173" s="26" t="s">
        <v>15791</v>
      </c>
      <c r="AF173" s="26" t="s">
        <v>139</v>
      </c>
      <c r="AG173" s="24"/>
      <c r="AH173" s="24"/>
      <c r="AI173" s="28">
        <v>15000</v>
      </c>
      <c r="AJ173" s="24"/>
      <c r="AK173" s="24"/>
      <c r="AL173" s="24"/>
      <c r="AM173" s="24"/>
      <c r="AN173" s="24"/>
      <c r="AO173" s="24"/>
      <c r="AP173" s="24"/>
      <c r="AQ173" s="24"/>
      <c r="AR173" s="24"/>
      <c r="AS173" s="24"/>
      <c r="AT173" s="24"/>
      <c r="AU173" s="24"/>
      <c r="AV173" s="24"/>
      <c r="AW173" s="28">
        <v>0</v>
      </c>
      <c r="AX173" s="26">
        <v>0</v>
      </c>
      <c r="AY173" s="28">
        <v>0</v>
      </c>
      <c r="AZ173" s="28">
        <v>0</v>
      </c>
      <c r="BA173" s="24"/>
      <c r="BB173" s="24"/>
      <c r="BC173" s="24"/>
      <c r="BD173" s="24"/>
      <c r="BE173" s="24"/>
      <c r="BF173" s="24"/>
      <c r="BG173" s="24"/>
      <c r="BH173" s="24"/>
      <c r="BI173" s="24"/>
      <c r="BJ173" s="24"/>
      <c r="BK173" s="24"/>
      <c r="BL173" s="24"/>
      <c r="BM173" s="24"/>
      <c r="BN173" s="24"/>
      <c r="BO173" s="24"/>
      <c r="BP173" s="24"/>
      <c r="BQ173" s="24"/>
      <c r="BR173" s="26">
        <v>0</v>
      </c>
      <c r="BS173" s="26">
        <v>0</v>
      </c>
      <c r="BT173" s="26">
        <v>0</v>
      </c>
      <c r="BU173" s="26">
        <v>0</v>
      </c>
      <c r="BV173" s="26">
        <v>0</v>
      </c>
      <c r="BW173" s="26">
        <v>0</v>
      </c>
      <c r="BX173" s="26">
        <v>0</v>
      </c>
      <c r="BY173" s="26">
        <v>0</v>
      </c>
      <c r="BZ173" s="24"/>
      <c r="CA173" s="24"/>
      <c r="CB173" s="24"/>
      <c r="CC173" s="24"/>
      <c r="CD173" s="24"/>
      <c r="CE173" s="24"/>
      <c r="CF173" s="24"/>
      <c r="CG173" s="24"/>
      <c r="CH173" s="24"/>
      <c r="CI173" s="24"/>
      <c r="CJ173" s="24"/>
      <c r="CK173" s="24"/>
      <c r="CL173" s="24"/>
      <c r="CM173" s="24"/>
      <c r="CN173" s="24"/>
      <c r="CO173" s="24"/>
      <c r="CP173" s="24"/>
      <c r="CQ173" s="24"/>
      <c r="CR173" s="24"/>
      <c r="CS173" s="24"/>
      <c r="CT173" s="24"/>
      <c r="CU173" s="24"/>
      <c r="CV173" s="24"/>
      <c r="CW173" s="24"/>
      <c r="CX173" s="24"/>
      <c r="CY173" s="24"/>
      <c r="CZ173" s="24"/>
      <c r="DA173" s="24"/>
      <c r="DB173" s="24"/>
      <c r="DC173" s="24"/>
      <c r="DD173" s="24"/>
      <c r="DE173" s="24"/>
      <c r="DF173" s="26" t="s">
        <v>139</v>
      </c>
      <c r="DG173" s="26" t="s">
        <v>139</v>
      </c>
      <c r="DH173" s="26" t="s">
        <v>139</v>
      </c>
      <c r="DI173" s="26" t="s">
        <v>139</v>
      </c>
      <c r="DJ173" s="26" t="s">
        <v>139</v>
      </c>
      <c r="DK173" s="26" t="s">
        <v>139</v>
      </c>
      <c r="DL173" s="26" t="s">
        <v>139</v>
      </c>
      <c r="DM173" s="26" t="s">
        <v>139</v>
      </c>
      <c r="DN173" s="26" t="s">
        <v>139</v>
      </c>
      <c r="DO173" s="26" t="s">
        <v>139</v>
      </c>
    </row>
    <row r="174" spans="1:119" ht="20.100000000000001" customHeight="1" x14ac:dyDescent="0.25">
      <c r="A174" s="29" t="str">
        <f t="shared" si="28"/>
        <v/>
      </c>
      <c r="B174" s="29" t="str">
        <f t="shared" si="29"/>
        <v>Asociación AMA</v>
      </c>
      <c r="C174" s="29">
        <f t="shared" si="30"/>
        <v>0</v>
      </c>
      <c r="D174" s="30" t="str">
        <f t="shared" si="31"/>
        <v>Americas</v>
      </c>
      <c r="E174" s="30" t="str">
        <f t="shared" si="32"/>
        <v>Poptun, Peten, Guatemala</v>
      </c>
      <c r="F174" s="31">
        <f t="shared" si="33"/>
        <v>0</v>
      </c>
      <c r="G174" s="31">
        <f t="shared" si="34"/>
        <v>0</v>
      </c>
      <c r="H174" s="31">
        <f t="shared" si="35"/>
        <v>0</v>
      </c>
      <c r="I174" s="31">
        <f t="shared" si="36"/>
        <v>0</v>
      </c>
      <c r="J174" s="31">
        <f t="shared" si="37"/>
        <v>0</v>
      </c>
      <c r="K174" s="31">
        <f t="shared" si="38"/>
        <v>0</v>
      </c>
      <c r="L174" s="31">
        <f t="shared" si="39"/>
        <v>0</v>
      </c>
      <c r="M174" s="31">
        <f t="shared" si="40"/>
        <v>0</v>
      </c>
      <c r="N174" s="31">
        <f t="shared" si="41"/>
        <v>0</v>
      </c>
      <c r="O174" s="26" t="s">
        <v>1264</v>
      </c>
      <c r="P174" s="26" t="s">
        <v>108</v>
      </c>
      <c r="Q174" s="27">
        <v>42835</v>
      </c>
      <c r="R174" s="24"/>
      <c r="S174" s="24"/>
      <c r="T174" s="26" t="s">
        <v>142</v>
      </c>
      <c r="U174" s="24"/>
      <c r="V174" s="26" t="s">
        <v>15731</v>
      </c>
      <c r="W174" s="26" t="s">
        <v>1261</v>
      </c>
      <c r="X174" s="26" t="s">
        <v>15789</v>
      </c>
      <c r="Y174" s="26" t="s">
        <v>1262</v>
      </c>
      <c r="Z174" s="24"/>
      <c r="AA174" s="24"/>
      <c r="AB174" s="26" t="s">
        <v>1265</v>
      </c>
      <c r="AC174" s="28">
        <v>8000</v>
      </c>
      <c r="AD174" s="26" t="s">
        <v>15790</v>
      </c>
      <c r="AE174" s="26" t="s">
        <v>15791</v>
      </c>
      <c r="AF174" s="26" t="s">
        <v>139</v>
      </c>
      <c r="AG174" s="24"/>
      <c r="AH174" s="24"/>
      <c r="AI174" s="28">
        <v>8000</v>
      </c>
      <c r="AJ174" s="24"/>
      <c r="AK174" s="24"/>
      <c r="AL174" s="24"/>
      <c r="AM174" s="24"/>
      <c r="AN174" s="24"/>
      <c r="AO174" s="24"/>
      <c r="AP174" s="24"/>
      <c r="AQ174" s="24"/>
      <c r="AR174" s="24"/>
      <c r="AS174" s="24"/>
      <c r="AT174" s="24"/>
      <c r="AU174" s="24"/>
      <c r="AV174" s="24"/>
      <c r="AW174" s="28">
        <v>0</v>
      </c>
      <c r="AX174" s="26">
        <v>0</v>
      </c>
      <c r="AY174" s="28">
        <v>0</v>
      </c>
      <c r="AZ174" s="28">
        <v>0</v>
      </c>
      <c r="BA174" s="26">
        <v>0</v>
      </c>
      <c r="BB174" s="24"/>
      <c r="BC174" s="24"/>
      <c r="BD174" s="24"/>
      <c r="BE174" s="24"/>
      <c r="BF174" s="24"/>
      <c r="BG174" s="24"/>
      <c r="BH174" s="24"/>
      <c r="BI174" s="24"/>
      <c r="BJ174" s="24"/>
      <c r="BK174" s="24"/>
      <c r="BL174" s="24"/>
      <c r="BM174" s="24"/>
      <c r="BN174" s="24"/>
      <c r="BO174" s="24"/>
      <c r="BP174" s="24"/>
      <c r="BQ174" s="24"/>
      <c r="BR174" s="26">
        <v>0</v>
      </c>
      <c r="BS174" s="26">
        <v>0</v>
      </c>
      <c r="BT174" s="26">
        <v>0</v>
      </c>
      <c r="BU174" s="26">
        <v>0</v>
      </c>
      <c r="BV174" s="26">
        <v>0</v>
      </c>
      <c r="BW174" s="26">
        <v>0</v>
      </c>
      <c r="BX174" s="26">
        <v>0</v>
      </c>
      <c r="BY174" s="26">
        <v>0</v>
      </c>
      <c r="BZ174" s="24"/>
      <c r="CA174" s="24"/>
      <c r="CB174" s="24"/>
      <c r="CC174" s="24"/>
      <c r="CD174" s="24"/>
      <c r="CE174" s="24"/>
      <c r="CF174" s="24"/>
      <c r="CG174" s="24"/>
      <c r="CH174" s="24"/>
      <c r="CI174" s="24"/>
      <c r="CJ174" s="24"/>
      <c r="CK174" s="24"/>
      <c r="CL174" s="24"/>
      <c r="CM174" s="24"/>
      <c r="CN174" s="24"/>
      <c r="CO174" s="24"/>
      <c r="CP174" s="24"/>
      <c r="CQ174" s="24"/>
      <c r="CR174" s="24"/>
      <c r="CS174" s="24"/>
      <c r="CT174" s="24"/>
      <c r="CU174" s="24"/>
      <c r="CV174" s="24"/>
      <c r="CW174" s="24"/>
      <c r="CX174" s="24"/>
      <c r="CY174" s="24"/>
      <c r="CZ174" s="24"/>
      <c r="DA174" s="24"/>
      <c r="DB174" s="24"/>
      <c r="DC174" s="24"/>
      <c r="DD174" s="24"/>
      <c r="DE174" s="24"/>
      <c r="DF174" s="26" t="s">
        <v>139</v>
      </c>
      <c r="DG174" s="26" t="s">
        <v>139</v>
      </c>
      <c r="DH174" s="26" t="s">
        <v>139</v>
      </c>
      <c r="DI174" s="26" t="s">
        <v>139</v>
      </c>
      <c r="DJ174" s="26" t="s">
        <v>139</v>
      </c>
      <c r="DK174" s="26" t="s">
        <v>139</v>
      </c>
      <c r="DL174" s="26" t="s">
        <v>139</v>
      </c>
      <c r="DM174" s="26" t="s">
        <v>139</v>
      </c>
      <c r="DN174" s="26" t="s">
        <v>139</v>
      </c>
      <c r="DO174" s="26" t="s">
        <v>139</v>
      </c>
    </row>
    <row r="175" spans="1:119" ht="20.100000000000001" customHeight="1" x14ac:dyDescent="0.25">
      <c r="A175" s="29" t="str">
        <f t="shared" si="28"/>
        <v/>
      </c>
      <c r="B175" s="29" t="str">
        <f t="shared" si="29"/>
        <v>Asociación Civil Defiende (Defend Civil Association)</v>
      </c>
      <c r="C175" s="29">
        <f t="shared" si="30"/>
        <v>0</v>
      </c>
      <c r="D175" s="30" t="str">
        <f t="shared" si="31"/>
        <v>Americas</v>
      </c>
      <c r="E175" s="30" t="str">
        <f t="shared" si="32"/>
        <v>San Andrés Semetabaj, Guatemala</v>
      </c>
      <c r="F175" s="31">
        <f t="shared" si="33"/>
        <v>0</v>
      </c>
      <c r="G175" s="31">
        <f t="shared" si="34"/>
        <v>0</v>
      </c>
      <c r="H175" s="31">
        <f t="shared" si="35"/>
        <v>0</v>
      </c>
      <c r="I175" s="31">
        <f t="shared" si="36"/>
        <v>0</v>
      </c>
      <c r="J175" s="31">
        <f t="shared" si="37"/>
        <v>0</v>
      </c>
      <c r="K175" s="31">
        <f t="shared" si="38"/>
        <v>0</v>
      </c>
      <c r="L175" s="31">
        <f t="shared" si="39"/>
        <v>0</v>
      </c>
      <c r="M175" s="31">
        <f t="shared" si="40"/>
        <v>0</v>
      </c>
      <c r="N175" s="31">
        <f t="shared" si="41"/>
        <v>0</v>
      </c>
      <c r="O175" s="26" t="s">
        <v>15792</v>
      </c>
      <c r="P175" s="26" t="s">
        <v>108</v>
      </c>
      <c r="Q175" s="27">
        <v>43213</v>
      </c>
      <c r="R175" s="24"/>
      <c r="S175" s="24"/>
      <c r="T175" s="26" t="s">
        <v>111</v>
      </c>
      <c r="U175" s="24"/>
      <c r="V175" s="26" t="s">
        <v>15731</v>
      </c>
      <c r="W175" s="26" t="s">
        <v>1261</v>
      </c>
      <c r="X175" s="26" t="s">
        <v>1267</v>
      </c>
      <c r="Y175" s="26" t="s">
        <v>1268</v>
      </c>
      <c r="Z175" s="26" t="s">
        <v>1269</v>
      </c>
      <c r="AA175" s="24"/>
      <c r="AB175" s="26" t="s">
        <v>15736</v>
      </c>
      <c r="AC175" s="28">
        <v>2600</v>
      </c>
      <c r="AD175" s="26" t="s">
        <v>1270</v>
      </c>
      <c r="AE175" s="26" t="s">
        <v>1271</v>
      </c>
      <c r="AF175" s="26" t="s">
        <v>120</v>
      </c>
      <c r="AG175" s="26" t="s">
        <v>194</v>
      </c>
      <c r="AH175" s="24"/>
      <c r="AI175" s="28">
        <v>2600</v>
      </c>
      <c r="AJ175" s="24"/>
      <c r="AK175" s="24"/>
      <c r="AL175" s="24"/>
      <c r="AM175" s="24"/>
      <c r="AN175" s="24"/>
      <c r="AO175" s="24"/>
      <c r="AP175" s="24"/>
      <c r="AQ175" s="24"/>
      <c r="AR175" s="24"/>
      <c r="AS175" s="24"/>
      <c r="AT175" s="24"/>
      <c r="AU175" s="24"/>
      <c r="AV175" s="24"/>
      <c r="AW175" s="28">
        <v>0</v>
      </c>
      <c r="AX175" s="26">
        <v>0</v>
      </c>
      <c r="AY175" s="28">
        <v>0</v>
      </c>
      <c r="AZ175" s="28">
        <v>0</v>
      </c>
      <c r="BA175" s="26">
        <v>0</v>
      </c>
      <c r="BB175" s="24"/>
      <c r="BC175" s="26" t="s">
        <v>1276</v>
      </c>
      <c r="BD175" s="24"/>
      <c r="BE175" s="24"/>
      <c r="BF175" s="24"/>
      <c r="BG175" s="24"/>
      <c r="BH175" s="24"/>
      <c r="BI175" s="24"/>
      <c r="BJ175" s="24"/>
      <c r="BK175" s="24"/>
      <c r="BL175" s="24"/>
      <c r="BM175" s="24"/>
      <c r="BN175" s="24"/>
      <c r="BO175" s="24"/>
      <c r="BP175" s="24"/>
      <c r="BQ175" s="24"/>
      <c r="BR175" s="26">
        <v>0</v>
      </c>
      <c r="BS175" s="26">
        <v>0</v>
      </c>
      <c r="BT175" s="26">
        <v>0</v>
      </c>
      <c r="BU175" s="26">
        <v>0</v>
      </c>
      <c r="BV175" s="26">
        <v>0</v>
      </c>
      <c r="BW175" s="26">
        <v>0</v>
      </c>
      <c r="BX175" s="26">
        <v>0</v>
      </c>
      <c r="BY175" s="26">
        <v>0</v>
      </c>
      <c r="BZ175" s="24"/>
      <c r="CA175" s="24"/>
      <c r="CB175" s="24"/>
      <c r="CC175" s="24"/>
      <c r="CD175" s="24"/>
      <c r="CE175" s="24"/>
      <c r="CF175" s="24"/>
      <c r="CG175" s="24"/>
      <c r="CH175" s="24"/>
      <c r="CI175" s="24"/>
      <c r="CJ175" s="24"/>
      <c r="CK175" s="24"/>
      <c r="CL175" s="24"/>
      <c r="CM175" s="24"/>
      <c r="CN175" s="24"/>
      <c r="CO175" s="24"/>
      <c r="CP175" s="24"/>
      <c r="CQ175" s="24"/>
      <c r="CR175" s="24"/>
      <c r="CS175" s="24"/>
      <c r="CT175" s="24"/>
      <c r="CU175" s="24"/>
      <c r="CV175" s="24"/>
      <c r="CW175" s="24"/>
      <c r="CX175" s="24"/>
      <c r="CY175" s="24"/>
      <c r="CZ175" s="24"/>
      <c r="DA175" s="24"/>
      <c r="DB175" s="24"/>
      <c r="DC175" s="24"/>
      <c r="DD175" s="24"/>
      <c r="DE175" s="24"/>
      <c r="DF175" s="26" t="s">
        <v>139</v>
      </c>
      <c r="DG175" s="26" t="s">
        <v>139</v>
      </c>
      <c r="DH175" s="26" t="s">
        <v>139</v>
      </c>
      <c r="DI175" s="26" t="s">
        <v>139</v>
      </c>
      <c r="DJ175" s="26" t="s">
        <v>139</v>
      </c>
      <c r="DK175" s="26" t="s">
        <v>139</v>
      </c>
      <c r="DL175" s="26" t="s">
        <v>139</v>
      </c>
      <c r="DM175" s="26" t="s">
        <v>139</v>
      </c>
      <c r="DN175" s="26" t="s">
        <v>139</v>
      </c>
      <c r="DO175" s="26" t="s">
        <v>139</v>
      </c>
    </row>
    <row r="176" spans="1:119" ht="20.100000000000001" customHeight="1" x14ac:dyDescent="0.25">
      <c r="A176" s="29" t="str">
        <f t="shared" si="28"/>
        <v>Asociación Civil Defiende (Defend Civil Association)5</v>
      </c>
      <c r="B176" s="29" t="str">
        <f t="shared" si="29"/>
        <v>Asociación Civil Defiende (Defend Civil Association)</v>
      </c>
      <c r="C176" s="29">
        <f t="shared" si="30"/>
        <v>5</v>
      </c>
      <c r="D176" s="30" t="str">
        <f t="shared" si="31"/>
        <v>Americas</v>
      </c>
      <c r="E176" s="30" t="str">
        <f t="shared" si="32"/>
        <v>San Andrés Semetabaj, Guatemala</v>
      </c>
      <c r="F176" s="31">
        <f t="shared" si="33"/>
        <v>4</v>
      </c>
      <c r="G176" s="31">
        <f t="shared" si="34"/>
        <v>3</v>
      </c>
      <c r="H176" s="31">
        <f t="shared" si="35"/>
        <v>4</v>
      </c>
      <c r="I176" s="31">
        <f t="shared" si="36"/>
        <v>4</v>
      </c>
      <c r="J176" s="31">
        <f t="shared" si="37"/>
        <v>4</v>
      </c>
      <c r="K176" s="31">
        <f t="shared" si="38"/>
        <v>4</v>
      </c>
      <c r="L176" s="31">
        <f t="shared" si="39"/>
        <v>4</v>
      </c>
      <c r="M176" s="31">
        <f t="shared" si="40"/>
        <v>4</v>
      </c>
      <c r="N176" s="31">
        <f t="shared" si="41"/>
        <v>3.9</v>
      </c>
      <c r="O176" s="26" t="s">
        <v>1266</v>
      </c>
      <c r="P176" s="26" t="s">
        <v>108</v>
      </c>
      <c r="Q176" s="27">
        <v>43214</v>
      </c>
      <c r="R176" s="26" t="s">
        <v>109</v>
      </c>
      <c r="S176" s="26" t="s">
        <v>244</v>
      </c>
      <c r="T176" s="26" t="s">
        <v>111</v>
      </c>
      <c r="U176" s="24"/>
      <c r="V176" s="26" t="s">
        <v>15731</v>
      </c>
      <c r="W176" s="26" t="s">
        <v>1261</v>
      </c>
      <c r="X176" s="26" t="s">
        <v>1267</v>
      </c>
      <c r="Y176" s="26" t="s">
        <v>1268</v>
      </c>
      <c r="Z176" s="26" t="s">
        <v>1269</v>
      </c>
      <c r="AA176" s="24"/>
      <c r="AB176" s="26" t="s">
        <v>117</v>
      </c>
      <c r="AC176" s="28">
        <v>9000</v>
      </c>
      <c r="AD176" s="26" t="s">
        <v>1270</v>
      </c>
      <c r="AE176" s="26" t="s">
        <v>1271</v>
      </c>
      <c r="AF176" s="26" t="s">
        <v>120</v>
      </c>
      <c r="AG176" s="26" t="s">
        <v>194</v>
      </c>
      <c r="AH176" s="26" t="s">
        <v>176</v>
      </c>
      <c r="AI176" s="28">
        <v>9000</v>
      </c>
      <c r="AJ176" s="24"/>
      <c r="AK176" s="26" t="s">
        <v>1272</v>
      </c>
      <c r="AL176" s="26" t="s">
        <v>1273</v>
      </c>
      <c r="AM176" s="24"/>
      <c r="AN176" s="24"/>
      <c r="AO176" s="24"/>
      <c r="AP176" s="24"/>
      <c r="AQ176" s="26" t="s">
        <v>1274</v>
      </c>
      <c r="AR176" s="24"/>
      <c r="AS176" s="24"/>
      <c r="AT176" s="24"/>
      <c r="AU176" s="26" t="s">
        <v>1275</v>
      </c>
      <c r="AV176" s="24"/>
      <c r="AW176" s="28">
        <v>45755</v>
      </c>
      <c r="AX176" s="26">
        <v>1629</v>
      </c>
      <c r="AY176" s="28">
        <v>100</v>
      </c>
      <c r="AZ176" s="28">
        <v>1436</v>
      </c>
      <c r="BA176" s="26">
        <v>1461</v>
      </c>
      <c r="BB176" s="24"/>
      <c r="BC176" s="26" t="s">
        <v>1276</v>
      </c>
      <c r="BD176" s="26" t="s">
        <v>125</v>
      </c>
      <c r="BE176" s="24"/>
      <c r="BF176" s="26" t="s">
        <v>581</v>
      </c>
      <c r="BG176" s="26" t="s">
        <v>1242</v>
      </c>
      <c r="BH176" s="26" t="s">
        <v>1277</v>
      </c>
      <c r="BI176" s="26" t="s">
        <v>1261</v>
      </c>
      <c r="BJ176" s="26" t="s">
        <v>1278</v>
      </c>
      <c r="BK176" s="26" t="s">
        <v>1242</v>
      </c>
      <c r="BL176" s="26" t="s">
        <v>1279</v>
      </c>
      <c r="BM176" s="26" t="s">
        <v>1261</v>
      </c>
      <c r="BN176" s="26" t="s">
        <v>1280</v>
      </c>
      <c r="BO176" s="26" t="s">
        <v>1261</v>
      </c>
      <c r="BP176" s="24"/>
      <c r="BQ176" s="24"/>
      <c r="BR176" s="26">
        <v>0</v>
      </c>
      <c r="BS176" s="26">
        <v>0</v>
      </c>
      <c r="BT176" s="26">
        <v>0</v>
      </c>
      <c r="BU176" s="26">
        <v>0</v>
      </c>
      <c r="BV176" s="26">
        <v>0</v>
      </c>
      <c r="BW176" s="26">
        <v>0</v>
      </c>
      <c r="BX176" s="26">
        <v>0</v>
      </c>
      <c r="BY176" s="26">
        <v>0</v>
      </c>
      <c r="BZ176" s="26" t="s">
        <v>138</v>
      </c>
      <c r="CA176" s="26" t="s">
        <v>134</v>
      </c>
      <c r="CB176" s="26" t="s">
        <v>138</v>
      </c>
      <c r="CC176" s="26" t="s">
        <v>134</v>
      </c>
      <c r="CD176" s="26" t="s">
        <v>136</v>
      </c>
      <c r="CE176" s="26" t="s">
        <v>136</v>
      </c>
      <c r="CF176" s="26" t="s">
        <v>134</v>
      </c>
      <c r="CG176" s="26" t="s">
        <v>136</v>
      </c>
      <c r="CH176" s="26" t="s">
        <v>138</v>
      </c>
      <c r="CI176" s="26" t="s">
        <v>134</v>
      </c>
      <c r="CJ176" s="26" t="s">
        <v>136</v>
      </c>
      <c r="CK176" s="26" t="s">
        <v>134</v>
      </c>
      <c r="CL176" s="26" t="s">
        <v>136</v>
      </c>
      <c r="CM176" s="26" t="s">
        <v>138</v>
      </c>
      <c r="CN176" s="26" t="s">
        <v>134</v>
      </c>
      <c r="CO176" s="26" t="s">
        <v>138</v>
      </c>
      <c r="CP176" s="26" t="s">
        <v>138</v>
      </c>
      <c r="CQ176" s="26" t="s">
        <v>136</v>
      </c>
      <c r="CR176" s="26" t="s">
        <v>138</v>
      </c>
      <c r="CS176" s="26" t="s">
        <v>136</v>
      </c>
      <c r="CT176" s="26" t="s">
        <v>134</v>
      </c>
      <c r="CU176" s="26" t="s">
        <v>134</v>
      </c>
      <c r="CV176" s="26" t="s">
        <v>136</v>
      </c>
      <c r="CW176" s="26" t="s">
        <v>134</v>
      </c>
      <c r="CX176" s="26" t="s">
        <v>134</v>
      </c>
      <c r="CY176" s="26" t="s">
        <v>134</v>
      </c>
      <c r="CZ176" s="26" t="s">
        <v>136</v>
      </c>
      <c r="DA176" s="26" t="s">
        <v>134</v>
      </c>
      <c r="DB176" s="26" t="s">
        <v>136</v>
      </c>
      <c r="DC176" s="26" t="s">
        <v>136</v>
      </c>
      <c r="DD176" s="26" t="s">
        <v>138</v>
      </c>
      <c r="DE176" s="26" t="s">
        <v>138</v>
      </c>
      <c r="DF176" s="26" t="s">
        <v>120</v>
      </c>
      <c r="DG176" s="26" t="s">
        <v>120</v>
      </c>
      <c r="DH176" s="26" t="s">
        <v>120</v>
      </c>
      <c r="DI176" s="26" t="s">
        <v>139</v>
      </c>
      <c r="DJ176" s="26" t="s">
        <v>139</v>
      </c>
      <c r="DK176" s="26" t="s">
        <v>139</v>
      </c>
      <c r="DL176" s="26" t="s">
        <v>139</v>
      </c>
      <c r="DM176" s="26" t="s">
        <v>139</v>
      </c>
      <c r="DN176" s="26" t="s">
        <v>139</v>
      </c>
      <c r="DO176" s="26" t="s">
        <v>139</v>
      </c>
    </row>
    <row r="177" spans="1:119" ht="20.100000000000001" customHeight="1" x14ac:dyDescent="0.25">
      <c r="A177" s="29" t="str">
        <f t="shared" si="28"/>
        <v/>
      </c>
      <c r="B177" s="29" t="str">
        <f t="shared" si="29"/>
        <v>Asociación Civil Defiende (Defend Civil Association)</v>
      </c>
      <c r="C177" s="29">
        <f t="shared" si="30"/>
        <v>0</v>
      </c>
      <c r="D177" s="30" t="str">
        <f t="shared" si="31"/>
        <v>Americas</v>
      </c>
      <c r="E177" s="30" t="str">
        <f t="shared" si="32"/>
        <v>San Andrés Semetabaj, Guatemala</v>
      </c>
      <c r="F177" s="31">
        <f t="shared" si="33"/>
        <v>0</v>
      </c>
      <c r="G177" s="31">
        <f t="shared" si="34"/>
        <v>0</v>
      </c>
      <c r="H177" s="31">
        <f t="shared" si="35"/>
        <v>0</v>
      </c>
      <c r="I177" s="31">
        <f t="shared" si="36"/>
        <v>0</v>
      </c>
      <c r="J177" s="31">
        <f t="shared" si="37"/>
        <v>0</v>
      </c>
      <c r="K177" s="31">
        <f t="shared" si="38"/>
        <v>0</v>
      </c>
      <c r="L177" s="31">
        <f t="shared" si="39"/>
        <v>0</v>
      </c>
      <c r="M177" s="31">
        <f t="shared" si="40"/>
        <v>0</v>
      </c>
      <c r="N177" s="31">
        <f t="shared" si="41"/>
        <v>0</v>
      </c>
      <c r="O177" s="26" t="s">
        <v>15793</v>
      </c>
      <c r="P177" s="26" t="s">
        <v>108</v>
      </c>
      <c r="Q177" s="27">
        <v>43262</v>
      </c>
      <c r="R177" s="24"/>
      <c r="S177" s="24"/>
      <c r="T177" s="26" t="s">
        <v>111</v>
      </c>
      <c r="U177" s="24"/>
      <c r="V177" s="26" t="s">
        <v>15731</v>
      </c>
      <c r="W177" s="26" t="s">
        <v>1261</v>
      </c>
      <c r="X177" s="26" t="s">
        <v>1267</v>
      </c>
      <c r="Y177" s="26" t="s">
        <v>1268</v>
      </c>
      <c r="Z177" s="26" t="s">
        <v>1269</v>
      </c>
      <c r="AA177" s="24"/>
      <c r="AB177" s="26" t="s">
        <v>723</v>
      </c>
      <c r="AC177" s="28">
        <v>1500</v>
      </c>
      <c r="AD177" s="26" t="s">
        <v>1270</v>
      </c>
      <c r="AE177" s="26" t="s">
        <v>1271</v>
      </c>
      <c r="AF177" s="26" t="s">
        <v>120</v>
      </c>
      <c r="AG177" s="26" t="s">
        <v>194</v>
      </c>
      <c r="AH177" s="24"/>
      <c r="AI177" s="28">
        <v>1500</v>
      </c>
      <c r="AJ177" s="24"/>
      <c r="AK177" s="24"/>
      <c r="AL177" s="24"/>
      <c r="AM177" s="24"/>
      <c r="AN177" s="24"/>
      <c r="AO177" s="24"/>
      <c r="AP177" s="24"/>
      <c r="AQ177" s="24"/>
      <c r="AR177" s="24"/>
      <c r="AS177" s="24"/>
      <c r="AT177" s="24"/>
      <c r="AU177" s="24"/>
      <c r="AV177" s="24"/>
      <c r="AW177" s="28">
        <v>0</v>
      </c>
      <c r="AX177" s="26">
        <v>0</v>
      </c>
      <c r="AY177" s="28">
        <v>0</v>
      </c>
      <c r="AZ177" s="28">
        <v>0</v>
      </c>
      <c r="BA177" s="26">
        <v>0</v>
      </c>
      <c r="BB177" s="24"/>
      <c r="BC177" s="26" t="s">
        <v>1276</v>
      </c>
      <c r="BD177" s="24"/>
      <c r="BE177" s="24"/>
      <c r="BF177" s="24"/>
      <c r="BG177" s="24"/>
      <c r="BH177" s="24"/>
      <c r="BI177" s="24"/>
      <c r="BJ177" s="24"/>
      <c r="BK177" s="24"/>
      <c r="BL177" s="24"/>
      <c r="BM177" s="24"/>
      <c r="BN177" s="24"/>
      <c r="BO177" s="24"/>
      <c r="BP177" s="24"/>
      <c r="BQ177" s="24"/>
      <c r="BR177" s="26">
        <v>0</v>
      </c>
      <c r="BS177" s="26">
        <v>0</v>
      </c>
      <c r="BT177" s="26">
        <v>0</v>
      </c>
      <c r="BU177" s="26">
        <v>0</v>
      </c>
      <c r="BV177" s="26">
        <v>0</v>
      </c>
      <c r="BW177" s="26">
        <v>0</v>
      </c>
      <c r="BX177" s="26">
        <v>0</v>
      </c>
      <c r="BY177" s="26">
        <v>0</v>
      </c>
      <c r="BZ177" s="24"/>
      <c r="CA177" s="24"/>
      <c r="CB177" s="24"/>
      <c r="CC177" s="24"/>
      <c r="CD177" s="24"/>
      <c r="CE177" s="24"/>
      <c r="CF177" s="24"/>
      <c r="CG177" s="24"/>
      <c r="CH177" s="24"/>
      <c r="CI177" s="24"/>
      <c r="CJ177" s="24"/>
      <c r="CK177" s="24"/>
      <c r="CL177" s="24"/>
      <c r="CM177" s="24"/>
      <c r="CN177" s="24"/>
      <c r="CO177" s="24"/>
      <c r="CP177" s="24"/>
      <c r="CQ177" s="24"/>
      <c r="CR177" s="24"/>
      <c r="CS177" s="24"/>
      <c r="CT177" s="24"/>
      <c r="CU177" s="24"/>
      <c r="CV177" s="24"/>
      <c r="CW177" s="24"/>
      <c r="CX177" s="24"/>
      <c r="CY177" s="24"/>
      <c r="CZ177" s="24"/>
      <c r="DA177" s="24"/>
      <c r="DB177" s="24"/>
      <c r="DC177" s="24"/>
      <c r="DD177" s="24"/>
      <c r="DE177" s="24"/>
      <c r="DF177" s="26" t="s">
        <v>139</v>
      </c>
      <c r="DG177" s="26" t="s">
        <v>139</v>
      </c>
      <c r="DH177" s="26" t="s">
        <v>139</v>
      </c>
      <c r="DI177" s="26" t="s">
        <v>139</v>
      </c>
      <c r="DJ177" s="26" t="s">
        <v>139</v>
      </c>
      <c r="DK177" s="26" t="s">
        <v>139</v>
      </c>
      <c r="DL177" s="26" t="s">
        <v>139</v>
      </c>
      <c r="DM177" s="26" t="s">
        <v>139</v>
      </c>
      <c r="DN177" s="26" t="s">
        <v>139</v>
      </c>
      <c r="DO177" s="26" t="s">
        <v>139</v>
      </c>
    </row>
    <row r="178" spans="1:119" ht="20.100000000000001" customHeight="1" x14ac:dyDescent="0.25">
      <c r="A178" s="29" t="str">
        <f t="shared" si="28"/>
        <v/>
      </c>
      <c r="B178" s="29" t="str">
        <f t="shared" si="29"/>
        <v>Asociación Civil Defiende (Defend Civil Association)</v>
      </c>
      <c r="C178" s="29">
        <f t="shared" si="30"/>
        <v>0</v>
      </c>
      <c r="D178" s="30" t="str">
        <f t="shared" si="31"/>
        <v>Americas</v>
      </c>
      <c r="E178" s="30" t="str">
        <f t="shared" si="32"/>
        <v>San Andrés Semetabaj, Guatemala</v>
      </c>
      <c r="F178" s="31">
        <f t="shared" si="33"/>
        <v>0</v>
      </c>
      <c r="G178" s="31">
        <f t="shared" si="34"/>
        <v>0</v>
      </c>
      <c r="H178" s="31">
        <f t="shared" si="35"/>
        <v>0</v>
      </c>
      <c r="I178" s="31">
        <f t="shared" si="36"/>
        <v>0</v>
      </c>
      <c r="J178" s="31">
        <f t="shared" si="37"/>
        <v>0</v>
      </c>
      <c r="K178" s="31">
        <f t="shared" si="38"/>
        <v>0</v>
      </c>
      <c r="L178" s="31">
        <f t="shared" si="39"/>
        <v>0</v>
      </c>
      <c r="M178" s="31">
        <f t="shared" si="40"/>
        <v>0</v>
      </c>
      <c r="N178" s="31">
        <f t="shared" si="41"/>
        <v>0</v>
      </c>
      <c r="O178" s="26" t="s">
        <v>15794</v>
      </c>
      <c r="P178" s="26" t="s">
        <v>108</v>
      </c>
      <c r="Q178" s="27">
        <v>42914</v>
      </c>
      <c r="R178" s="24"/>
      <c r="S178" s="24"/>
      <c r="T178" s="26" t="s">
        <v>142</v>
      </c>
      <c r="U178" s="24"/>
      <c r="V178" s="26" t="s">
        <v>15731</v>
      </c>
      <c r="W178" s="26" t="s">
        <v>1261</v>
      </c>
      <c r="X178" s="26" t="s">
        <v>1267</v>
      </c>
      <c r="Y178" s="26" t="s">
        <v>1268</v>
      </c>
      <c r="Z178" s="26" t="s">
        <v>1269</v>
      </c>
      <c r="AA178" s="24"/>
      <c r="AB178" s="26" t="s">
        <v>15733</v>
      </c>
      <c r="AC178" s="28">
        <v>10000</v>
      </c>
      <c r="AD178" s="26" t="s">
        <v>1270</v>
      </c>
      <c r="AE178" s="26" t="s">
        <v>1271</v>
      </c>
      <c r="AF178" s="26" t="s">
        <v>120</v>
      </c>
      <c r="AG178" s="26" t="s">
        <v>194</v>
      </c>
      <c r="AH178" s="24"/>
      <c r="AI178" s="28">
        <v>10000</v>
      </c>
      <c r="AJ178" s="24"/>
      <c r="AK178" s="24"/>
      <c r="AL178" s="24"/>
      <c r="AM178" s="24"/>
      <c r="AN178" s="24"/>
      <c r="AO178" s="24"/>
      <c r="AP178" s="24"/>
      <c r="AQ178" s="24"/>
      <c r="AR178" s="24"/>
      <c r="AS178" s="24"/>
      <c r="AT178" s="24"/>
      <c r="AU178" s="24"/>
      <c r="AV178" s="24"/>
      <c r="AW178" s="28">
        <v>0</v>
      </c>
      <c r="AX178" s="26">
        <v>0</v>
      </c>
      <c r="AY178" s="28">
        <v>0</v>
      </c>
      <c r="AZ178" s="28">
        <v>0</v>
      </c>
      <c r="BA178" s="26">
        <v>0</v>
      </c>
      <c r="BB178" s="24"/>
      <c r="BC178" s="26" t="s">
        <v>1276</v>
      </c>
      <c r="BD178" s="24"/>
      <c r="BE178" s="24"/>
      <c r="BF178" s="24"/>
      <c r="BG178" s="24"/>
      <c r="BH178" s="24"/>
      <c r="BI178" s="24"/>
      <c r="BJ178" s="24"/>
      <c r="BK178" s="24"/>
      <c r="BL178" s="24"/>
      <c r="BM178" s="24"/>
      <c r="BN178" s="24"/>
      <c r="BO178" s="24"/>
      <c r="BP178" s="24"/>
      <c r="BQ178" s="24"/>
      <c r="BR178" s="26">
        <v>0</v>
      </c>
      <c r="BS178" s="26">
        <v>0</v>
      </c>
      <c r="BT178" s="26">
        <v>0</v>
      </c>
      <c r="BU178" s="26">
        <v>0</v>
      </c>
      <c r="BV178" s="26">
        <v>0</v>
      </c>
      <c r="BW178" s="26">
        <v>0</v>
      </c>
      <c r="BX178" s="26">
        <v>0</v>
      </c>
      <c r="BY178" s="26">
        <v>0</v>
      </c>
      <c r="BZ178" s="24"/>
      <c r="CA178" s="24"/>
      <c r="CB178" s="24"/>
      <c r="CC178" s="24"/>
      <c r="CD178" s="24"/>
      <c r="CE178" s="24"/>
      <c r="CF178" s="24"/>
      <c r="CG178" s="24"/>
      <c r="CH178" s="24"/>
      <c r="CI178" s="24"/>
      <c r="CJ178" s="24"/>
      <c r="CK178" s="24"/>
      <c r="CL178" s="24"/>
      <c r="CM178" s="24"/>
      <c r="CN178" s="24"/>
      <c r="CO178" s="24"/>
      <c r="CP178" s="24"/>
      <c r="CQ178" s="24"/>
      <c r="CR178" s="24"/>
      <c r="CS178" s="24"/>
      <c r="CT178" s="24"/>
      <c r="CU178" s="24"/>
      <c r="CV178" s="24"/>
      <c r="CW178" s="24"/>
      <c r="CX178" s="24"/>
      <c r="CY178" s="24"/>
      <c r="CZ178" s="24"/>
      <c r="DA178" s="24"/>
      <c r="DB178" s="24"/>
      <c r="DC178" s="24"/>
      <c r="DD178" s="24"/>
      <c r="DE178" s="24"/>
      <c r="DF178" s="26" t="s">
        <v>139</v>
      </c>
      <c r="DG178" s="26" t="s">
        <v>139</v>
      </c>
      <c r="DH178" s="26" t="s">
        <v>139</v>
      </c>
      <c r="DI178" s="26" t="s">
        <v>139</v>
      </c>
      <c r="DJ178" s="26" t="s">
        <v>139</v>
      </c>
      <c r="DK178" s="26" t="s">
        <v>139</v>
      </c>
      <c r="DL178" s="26" t="s">
        <v>139</v>
      </c>
      <c r="DM178" s="26" t="s">
        <v>139</v>
      </c>
      <c r="DN178" s="26" t="s">
        <v>139</v>
      </c>
      <c r="DO178" s="26" t="s">
        <v>139</v>
      </c>
    </row>
    <row r="179" spans="1:119" ht="20.100000000000001" customHeight="1" x14ac:dyDescent="0.25">
      <c r="A179" s="29" t="str">
        <f t="shared" si="28"/>
        <v>Asociación Civil Defiende (Defend Civil Association)4</v>
      </c>
      <c r="B179" s="29" t="str">
        <f t="shared" si="29"/>
        <v>Asociación Civil Defiende (Defend Civil Association)</v>
      </c>
      <c r="C179" s="29">
        <f t="shared" si="30"/>
        <v>4</v>
      </c>
      <c r="D179" s="30" t="str">
        <f t="shared" si="31"/>
        <v>Americas</v>
      </c>
      <c r="E179" s="30" t="str">
        <f t="shared" si="32"/>
        <v>San Andrés Semetabaj, Guatemala</v>
      </c>
      <c r="F179" s="31">
        <f t="shared" si="33"/>
        <v>4</v>
      </c>
      <c r="G179" s="31">
        <f t="shared" si="34"/>
        <v>3</v>
      </c>
      <c r="H179" s="31">
        <f t="shared" si="35"/>
        <v>4</v>
      </c>
      <c r="I179" s="31">
        <f t="shared" si="36"/>
        <v>3</v>
      </c>
      <c r="J179" s="31">
        <f t="shared" si="37"/>
        <v>4</v>
      </c>
      <c r="K179" s="31">
        <f t="shared" si="38"/>
        <v>3</v>
      </c>
      <c r="L179" s="31">
        <f t="shared" si="39"/>
        <v>2</v>
      </c>
      <c r="M179" s="31">
        <f t="shared" si="40"/>
        <v>4</v>
      </c>
      <c r="N179" s="31">
        <f t="shared" si="41"/>
        <v>3.4</v>
      </c>
      <c r="O179" s="26" t="s">
        <v>1281</v>
      </c>
      <c r="P179" s="26" t="s">
        <v>108</v>
      </c>
      <c r="Q179" s="27">
        <v>42858</v>
      </c>
      <c r="R179" s="26" t="s">
        <v>166</v>
      </c>
      <c r="S179" s="26" t="s">
        <v>167</v>
      </c>
      <c r="T179" s="26" t="s">
        <v>142</v>
      </c>
      <c r="U179" s="26" t="s">
        <v>833</v>
      </c>
      <c r="V179" s="26" t="s">
        <v>15731</v>
      </c>
      <c r="W179" s="26" t="s">
        <v>1261</v>
      </c>
      <c r="X179" s="26" t="s">
        <v>1267</v>
      </c>
      <c r="Y179" s="26" t="s">
        <v>1268</v>
      </c>
      <c r="Z179" s="26" t="s">
        <v>1269</v>
      </c>
      <c r="AA179" s="24"/>
      <c r="AB179" s="26" t="s">
        <v>117</v>
      </c>
      <c r="AC179" s="28">
        <v>10000</v>
      </c>
      <c r="AD179" s="26" t="s">
        <v>1270</v>
      </c>
      <c r="AE179" s="26" t="s">
        <v>1271</v>
      </c>
      <c r="AF179" s="26" t="s">
        <v>120</v>
      </c>
      <c r="AG179" s="26" t="s">
        <v>194</v>
      </c>
      <c r="AH179" s="26" t="s">
        <v>185</v>
      </c>
      <c r="AI179" s="28">
        <v>10000</v>
      </c>
      <c r="AJ179" s="26" t="s">
        <v>1282</v>
      </c>
      <c r="AK179" s="26" t="s">
        <v>1272</v>
      </c>
      <c r="AL179" s="26" t="s">
        <v>1273</v>
      </c>
      <c r="AM179" s="24"/>
      <c r="AN179" s="24"/>
      <c r="AO179" s="24"/>
      <c r="AP179" s="24"/>
      <c r="AQ179" s="26" t="s">
        <v>1283</v>
      </c>
      <c r="AR179" s="24"/>
      <c r="AS179" s="24"/>
      <c r="AT179" s="26" t="s">
        <v>1284</v>
      </c>
      <c r="AU179" s="24"/>
      <c r="AV179" s="24"/>
      <c r="AW179" s="28">
        <v>20250</v>
      </c>
      <c r="AX179" s="26">
        <v>1461</v>
      </c>
      <c r="AY179" s="28">
        <v>100</v>
      </c>
      <c r="AZ179" s="28">
        <v>1461</v>
      </c>
      <c r="BA179" s="26">
        <v>1461</v>
      </c>
      <c r="BB179" s="24"/>
      <c r="BC179" s="26" t="s">
        <v>1276</v>
      </c>
      <c r="BD179" s="26" t="s">
        <v>125</v>
      </c>
      <c r="BE179" s="24"/>
      <c r="BF179" s="26" t="s">
        <v>581</v>
      </c>
      <c r="BG179" s="26" t="s">
        <v>1250</v>
      </c>
      <c r="BH179" s="26" t="s">
        <v>1285</v>
      </c>
      <c r="BI179" s="26" t="s">
        <v>1261</v>
      </c>
      <c r="BJ179" s="26" t="s">
        <v>1278</v>
      </c>
      <c r="BK179" s="26" t="s">
        <v>1250</v>
      </c>
      <c r="BL179" s="26" t="s">
        <v>1286</v>
      </c>
      <c r="BM179" s="26" t="s">
        <v>1261</v>
      </c>
      <c r="BN179" s="24"/>
      <c r="BO179" s="24"/>
      <c r="BP179" s="24"/>
      <c r="BQ179" s="24"/>
      <c r="BR179" s="26">
        <v>0</v>
      </c>
      <c r="BS179" s="26">
        <v>0</v>
      </c>
      <c r="BT179" s="26">
        <v>0</v>
      </c>
      <c r="BU179" s="26">
        <v>0</v>
      </c>
      <c r="BV179" s="26">
        <v>0</v>
      </c>
      <c r="BW179" s="26">
        <v>0</v>
      </c>
      <c r="BX179" s="26">
        <v>0</v>
      </c>
      <c r="BY179" s="26">
        <v>0</v>
      </c>
      <c r="BZ179" s="26" t="s">
        <v>138</v>
      </c>
      <c r="CA179" s="26" t="s">
        <v>134</v>
      </c>
      <c r="CB179" s="26" t="s">
        <v>134</v>
      </c>
      <c r="CC179" s="26" t="s">
        <v>134</v>
      </c>
      <c r="CD179" s="26" t="s">
        <v>135</v>
      </c>
      <c r="CE179" s="26" t="s">
        <v>134</v>
      </c>
      <c r="CF179" s="26" t="s">
        <v>134</v>
      </c>
      <c r="CG179" s="26" t="s">
        <v>136</v>
      </c>
      <c r="CH179" s="26" t="s">
        <v>138</v>
      </c>
      <c r="CI179" s="26" t="s">
        <v>136</v>
      </c>
      <c r="CJ179" s="26" t="s">
        <v>136</v>
      </c>
      <c r="CK179" s="26" t="s">
        <v>134</v>
      </c>
      <c r="CL179" s="26" t="s">
        <v>136</v>
      </c>
      <c r="CM179" s="26" t="s">
        <v>134</v>
      </c>
      <c r="CN179" s="26" t="s">
        <v>136</v>
      </c>
      <c r="CO179" s="26" t="s">
        <v>136</v>
      </c>
      <c r="CP179" s="26" t="s">
        <v>134</v>
      </c>
      <c r="CQ179" s="26" t="s">
        <v>138</v>
      </c>
      <c r="CR179" s="26" t="s">
        <v>138</v>
      </c>
      <c r="CS179" s="26" t="s">
        <v>137</v>
      </c>
      <c r="CT179" s="26" t="s">
        <v>136</v>
      </c>
      <c r="CU179" s="26" t="s">
        <v>136</v>
      </c>
      <c r="CV179" s="26" t="s">
        <v>135</v>
      </c>
      <c r="CW179" s="26" t="s">
        <v>134</v>
      </c>
      <c r="CX179" s="26" t="s">
        <v>137</v>
      </c>
      <c r="CY179" s="26" t="s">
        <v>136</v>
      </c>
      <c r="CZ179" s="26" t="s">
        <v>137</v>
      </c>
      <c r="DA179" s="26" t="s">
        <v>136</v>
      </c>
      <c r="DB179" s="26" t="s">
        <v>135</v>
      </c>
      <c r="DC179" s="26" t="s">
        <v>136</v>
      </c>
      <c r="DD179" s="26" t="s">
        <v>138</v>
      </c>
      <c r="DE179" s="26" t="s">
        <v>138</v>
      </c>
      <c r="DF179" s="26" t="s">
        <v>120</v>
      </c>
      <c r="DG179" s="26" t="s">
        <v>120</v>
      </c>
      <c r="DH179" s="26" t="s">
        <v>120</v>
      </c>
      <c r="DI179" s="26" t="s">
        <v>139</v>
      </c>
      <c r="DJ179" s="26" t="s">
        <v>139</v>
      </c>
      <c r="DK179" s="26" t="s">
        <v>139</v>
      </c>
      <c r="DL179" s="26" t="s">
        <v>139</v>
      </c>
      <c r="DM179" s="26" t="s">
        <v>139</v>
      </c>
      <c r="DN179" s="26" t="s">
        <v>139</v>
      </c>
      <c r="DO179" s="26" t="s">
        <v>139</v>
      </c>
    </row>
    <row r="180" spans="1:119" ht="20.100000000000001" customHeight="1" x14ac:dyDescent="0.25">
      <c r="A180" s="29" t="str">
        <f t="shared" si="28"/>
        <v/>
      </c>
      <c r="B180" s="29" t="str">
        <f t="shared" si="29"/>
        <v>Asociación Civil Defiende (Defend Civil Association)</v>
      </c>
      <c r="C180" s="29">
        <f t="shared" si="30"/>
        <v>0</v>
      </c>
      <c r="D180" s="30" t="str">
        <f t="shared" si="31"/>
        <v>Americas</v>
      </c>
      <c r="E180" s="30" t="str">
        <f t="shared" si="32"/>
        <v>San Andrés Semetabaj, Guatemala</v>
      </c>
      <c r="F180" s="31">
        <f t="shared" si="33"/>
        <v>0</v>
      </c>
      <c r="G180" s="31">
        <f t="shared" si="34"/>
        <v>0</v>
      </c>
      <c r="H180" s="31">
        <f t="shared" si="35"/>
        <v>0</v>
      </c>
      <c r="I180" s="31">
        <f t="shared" si="36"/>
        <v>0</v>
      </c>
      <c r="J180" s="31">
        <f t="shared" si="37"/>
        <v>0</v>
      </c>
      <c r="K180" s="31">
        <f t="shared" si="38"/>
        <v>0</v>
      </c>
      <c r="L180" s="31">
        <f t="shared" si="39"/>
        <v>0</v>
      </c>
      <c r="M180" s="31">
        <f t="shared" si="40"/>
        <v>0</v>
      </c>
      <c r="N180" s="31">
        <f t="shared" si="41"/>
        <v>0</v>
      </c>
      <c r="O180" s="26" t="s">
        <v>15795</v>
      </c>
      <c r="P180" s="26" t="s">
        <v>108</v>
      </c>
      <c r="Q180" s="27">
        <v>42493</v>
      </c>
      <c r="R180" s="24"/>
      <c r="S180" s="24"/>
      <c r="T180" s="26" t="s">
        <v>157</v>
      </c>
      <c r="U180" s="24"/>
      <c r="V180" s="26" t="s">
        <v>15731</v>
      </c>
      <c r="W180" s="26" t="s">
        <v>1261</v>
      </c>
      <c r="X180" s="26" t="s">
        <v>1267</v>
      </c>
      <c r="Y180" s="26" t="s">
        <v>1268</v>
      </c>
      <c r="Z180" s="26" t="s">
        <v>1269</v>
      </c>
      <c r="AA180" s="24"/>
      <c r="AB180" s="26" t="s">
        <v>15733</v>
      </c>
      <c r="AC180" s="28">
        <v>5000</v>
      </c>
      <c r="AD180" s="26" t="s">
        <v>1270</v>
      </c>
      <c r="AE180" s="26" t="s">
        <v>1271</v>
      </c>
      <c r="AF180" s="26" t="s">
        <v>120</v>
      </c>
      <c r="AG180" s="26" t="s">
        <v>194</v>
      </c>
      <c r="AH180" s="24"/>
      <c r="AI180" s="28">
        <v>5000</v>
      </c>
      <c r="AJ180" s="24"/>
      <c r="AK180" s="24"/>
      <c r="AL180" s="24"/>
      <c r="AM180" s="24"/>
      <c r="AN180" s="24"/>
      <c r="AO180" s="24"/>
      <c r="AP180" s="24"/>
      <c r="AQ180" s="24"/>
      <c r="AR180" s="24"/>
      <c r="AS180" s="24"/>
      <c r="AT180" s="24"/>
      <c r="AU180" s="24"/>
      <c r="AV180" s="24"/>
      <c r="AW180" s="24"/>
      <c r="AX180" s="24"/>
      <c r="AY180" s="24"/>
      <c r="AZ180" s="24"/>
      <c r="BA180" s="24"/>
      <c r="BB180" s="24"/>
      <c r="BC180" s="26" t="s">
        <v>1276</v>
      </c>
      <c r="BD180" s="24"/>
      <c r="BE180" s="24"/>
      <c r="BF180" s="24"/>
      <c r="BG180" s="24"/>
      <c r="BH180" s="24"/>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c r="CK180" s="24"/>
      <c r="CL180" s="24"/>
      <c r="CM180" s="24"/>
      <c r="CN180" s="24"/>
      <c r="CO180" s="24"/>
      <c r="CP180" s="24"/>
      <c r="CQ180" s="24"/>
      <c r="CR180" s="24"/>
      <c r="CS180" s="24"/>
      <c r="CT180" s="24"/>
      <c r="CU180" s="24"/>
      <c r="CV180" s="24"/>
      <c r="CW180" s="24"/>
      <c r="CX180" s="24"/>
      <c r="CY180" s="24"/>
      <c r="CZ180" s="24"/>
      <c r="DA180" s="24"/>
      <c r="DB180" s="24"/>
      <c r="DC180" s="24"/>
      <c r="DD180" s="24"/>
      <c r="DE180" s="24"/>
      <c r="DF180" s="26" t="s">
        <v>139</v>
      </c>
      <c r="DG180" s="26" t="s">
        <v>139</v>
      </c>
      <c r="DH180" s="26" t="s">
        <v>139</v>
      </c>
      <c r="DI180" s="26" t="s">
        <v>139</v>
      </c>
      <c r="DJ180" s="26" t="s">
        <v>139</v>
      </c>
      <c r="DK180" s="26" t="s">
        <v>139</v>
      </c>
      <c r="DL180" s="26" t="s">
        <v>139</v>
      </c>
      <c r="DM180" s="26" t="s">
        <v>139</v>
      </c>
      <c r="DN180" s="26" t="s">
        <v>139</v>
      </c>
      <c r="DO180" s="26" t="s">
        <v>139</v>
      </c>
    </row>
    <row r="181" spans="1:119" ht="20.100000000000001" customHeight="1" x14ac:dyDescent="0.25">
      <c r="A181" s="29" t="str">
        <f t="shared" si="28"/>
        <v>Asociación Civil Defiende (Defend Civil Association)3</v>
      </c>
      <c r="B181" s="29" t="str">
        <f t="shared" si="29"/>
        <v>Asociación Civil Defiende (Defend Civil Association)</v>
      </c>
      <c r="C181" s="29">
        <f t="shared" si="30"/>
        <v>3</v>
      </c>
      <c r="D181" s="30" t="str">
        <f t="shared" si="31"/>
        <v>Americas</v>
      </c>
      <c r="E181" s="30" t="str">
        <f t="shared" si="32"/>
        <v>San Andrés Semetabaj, Guatemala</v>
      </c>
      <c r="F181" s="31">
        <f t="shared" si="33"/>
        <v>2</v>
      </c>
      <c r="G181" s="31">
        <f t="shared" si="34"/>
        <v>1</v>
      </c>
      <c r="H181" s="31">
        <f t="shared" si="35"/>
        <v>2</v>
      </c>
      <c r="I181" s="31">
        <f t="shared" si="36"/>
        <v>3</v>
      </c>
      <c r="J181" s="31">
        <f t="shared" si="37"/>
        <v>2</v>
      </c>
      <c r="K181" s="31">
        <f t="shared" si="38"/>
        <v>3</v>
      </c>
      <c r="L181" s="31">
        <f t="shared" si="39"/>
        <v>2</v>
      </c>
      <c r="M181" s="31">
        <f t="shared" si="40"/>
        <v>2</v>
      </c>
      <c r="N181" s="31">
        <f t="shared" si="41"/>
        <v>2.1</v>
      </c>
      <c r="O181" s="26" t="s">
        <v>1287</v>
      </c>
      <c r="P181" s="26" t="s">
        <v>108</v>
      </c>
      <c r="Q181" s="27">
        <v>42502</v>
      </c>
      <c r="R181" s="26" t="s">
        <v>109</v>
      </c>
      <c r="S181" s="26" t="s">
        <v>184</v>
      </c>
      <c r="T181" s="26" t="s">
        <v>157</v>
      </c>
      <c r="U181" s="26" t="s">
        <v>168</v>
      </c>
      <c r="V181" s="26" t="s">
        <v>15731</v>
      </c>
      <c r="W181" s="26" t="s">
        <v>1261</v>
      </c>
      <c r="X181" s="26" t="s">
        <v>1267</v>
      </c>
      <c r="Y181" s="26" t="s">
        <v>1268</v>
      </c>
      <c r="Z181" s="26" t="s">
        <v>1269</v>
      </c>
      <c r="AA181" s="24"/>
      <c r="AB181" s="26" t="s">
        <v>117</v>
      </c>
      <c r="AC181" s="28">
        <v>8000</v>
      </c>
      <c r="AD181" s="26" t="s">
        <v>1270</v>
      </c>
      <c r="AE181" s="26" t="s">
        <v>1271</v>
      </c>
      <c r="AF181" s="26" t="s">
        <v>120</v>
      </c>
      <c r="AG181" s="26" t="s">
        <v>194</v>
      </c>
      <c r="AH181" s="26" t="s">
        <v>121</v>
      </c>
      <c r="AI181" s="28">
        <v>8000</v>
      </c>
      <c r="AJ181" s="26" t="s">
        <v>1288</v>
      </c>
      <c r="AK181" s="26" t="s">
        <v>1272</v>
      </c>
      <c r="AL181" s="26" t="s">
        <v>1273</v>
      </c>
      <c r="AM181" s="24"/>
      <c r="AN181" s="24"/>
      <c r="AO181" s="24"/>
      <c r="AP181" s="24"/>
      <c r="AQ181" s="24"/>
      <c r="AR181" s="24"/>
      <c r="AS181" s="26" t="s">
        <v>1289</v>
      </c>
      <c r="AT181" s="26" t="s">
        <v>1290</v>
      </c>
      <c r="AU181" s="26" t="s">
        <v>1291</v>
      </c>
      <c r="AV181" s="24"/>
      <c r="AW181" s="28">
        <v>18455</v>
      </c>
      <c r="AX181" s="26">
        <v>1531</v>
      </c>
      <c r="AY181" s="28">
        <v>100</v>
      </c>
      <c r="AZ181" s="28">
        <v>100</v>
      </c>
      <c r="BA181" s="26">
        <v>0</v>
      </c>
      <c r="BB181" s="26" t="s">
        <v>148</v>
      </c>
      <c r="BC181" s="26" t="s">
        <v>1276</v>
      </c>
      <c r="BD181" s="26" t="s">
        <v>125</v>
      </c>
      <c r="BE181" s="24"/>
      <c r="BF181" s="26" t="s">
        <v>1292</v>
      </c>
      <c r="BG181" s="26" t="s">
        <v>1242</v>
      </c>
      <c r="BH181" s="26" t="s">
        <v>1293</v>
      </c>
      <c r="BI181" s="26" t="s">
        <v>1261</v>
      </c>
      <c r="BJ181" s="26" t="s">
        <v>1294</v>
      </c>
      <c r="BK181" s="26" t="s">
        <v>1261</v>
      </c>
      <c r="BL181" s="24"/>
      <c r="BM181" s="24"/>
      <c r="BN181" s="24"/>
      <c r="BO181" s="24"/>
      <c r="BP181" s="24"/>
      <c r="BQ181" s="24"/>
      <c r="BR181" s="26">
        <v>2</v>
      </c>
      <c r="BS181" s="26">
        <v>1</v>
      </c>
      <c r="BT181" s="26">
        <v>2</v>
      </c>
      <c r="BU181" s="26">
        <v>3</v>
      </c>
      <c r="BV181" s="26">
        <v>2</v>
      </c>
      <c r="BW181" s="26">
        <v>3</v>
      </c>
      <c r="BX181" s="26">
        <v>2</v>
      </c>
      <c r="BY181" s="26">
        <v>2</v>
      </c>
      <c r="BZ181" s="24"/>
      <c r="CA181" s="24"/>
      <c r="CB181" s="24"/>
      <c r="CC181" s="24"/>
      <c r="CD181" s="24"/>
      <c r="CE181" s="24"/>
      <c r="CF181" s="24"/>
      <c r="CG181" s="24"/>
      <c r="CH181" s="24"/>
      <c r="CI181" s="24"/>
      <c r="CJ181" s="24"/>
      <c r="CK181" s="24"/>
      <c r="CL181" s="24"/>
      <c r="CM181" s="24"/>
      <c r="CN181" s="24"/>
      <c r="CO181" s="24"/>
      <c r="CP181" s="24"/>
      <c r="CQ181" s="24"/>
      <c r="CR181" s="24"/>
      <c r="CS181" s="24"/>
      <c r="CT181" s="24"/>
      <c r="CU181" s="24"/>
      <c r="CV181" s="24"/>
      <c r="CW181" s="24"/>
      <c r="CX181" s="24"/>
      <c r="CY181" s="24"/>
      <c r="CZ181" s="24"/>
      <c r="DA181" s="24"/>
      <c r="DB181" s="24"/>
      <c r="DC181" s="24"/>
      <c r="DD181" s="24"/>
      <c r="DE181" s="24"/>
      <c r="DF181" s="26" t="s">
        <v>120</v>
      </c>
      <c r="DG181" s="26" t="s">
        <v>120</v>
      </c>
      <c r="DH181" s="26" t="s">
        <v>139</v>
      </c>
      <c r="DI181" s="26" t="s">
        <v>139</v>
      </c>
      <c r="DJ181" s="26" t="s">
        <v>139</v>
      </c>
      <c r="DK181" s="26" t="s">
        <v>139</v>
      </c>
      <c r="DL181" s="26" t="s">
        <v>139</v>
      </c>
      <c r="DM181" s="26" t="s">
        <v>139</v>
      </c>
      <c r="DN181" s="26" t="s">
        <v>139</v>
      </c>
      <c r="DO181" s="26" t="s">
        <v>139</v>
      </c>
    </row>
    <row r="182" spans="1:119" ht="20.100000000000001" customHeight="1" x14ac:dyDescent="0.25">
      <c r="A182" s="29" t="str">
        <f t="shared" si="28"/>
        <v>Asociación Civil Defiende (Defend Civil Association)2</v>
      </c>
      <c r="B182" s="29" t="str">
        <f t="shared" si="29"/>
        <v>Asociación Civil Defiende (Defend Civil Association)</v>
      </c>
      <c r="C182" s="29">
        <f t="shared" si="30"/>
        <v>2</v>
      </c>
      <c r="D182" s="30" t="str">
        <f t="shared" si="31"/>
        <v>Americas</v>
      </c>
      <c r="E182" s="30" t="str">
        <f t="shared" si="32"/>
        <v>San Andrés Semetabaj, Guatemala</v>
      </c>
      <c r="F182" s="31">
        <f t="shared" si="33"/>
        <v>3</v>
      </c>
      <c r="G182" s="31">
        <f t="shared" si="34"/>
        <v>2</v>
      </c>
      <c r="H182" s="31">
        <f t="shared" si="35"/>
        <v>3</v>
      </c>
      <c r="I182" s="31">
        <f t="shared" si="36"/>
        <v>3</v>
      </c>
      <c r="J182" s="31">
        <f t="shared" si="37"/>
        <v>2</v>
      </c>
      <c r="K182" s="31">
        <f t="shared" si="38"/>
        <v>1</v>
      </c>
      <c r="L182" s="31">
        <f t="shared" si="39"/>
        <v>3</v>
      </c>
      <c r="M182" s="31">
        <f t="shared" si="40"/>
        <v>2</v>
      </c>
      <c r="N182" s="31">
        <f t="shared" si="41"/>
        <v>2.4</v>
      </c>
      <c r="O182" s="26" t="s">
        <v>1295</v>
      </c>
      <c r="P182" s="26" t="s">
        <v>108</v>
      </c>
      <c r="Q182" s="27">
        <v>42129</v>
      </c>
      <c r="R182" s="26" t="s">
        <v>109</v>
      </c>
      <c r="S182" s="26" t="s">
        <v>277</v>
      </c>
      <c r="T182" s="26" t="s">
        <v>278</v>
      </c>
      <c r="U182" s="26" t="s">
        <v>168</v>
      </c>
      <c r="V182" s="26" t="s">
        <v>15731</v>
      </c>
      <c r="W182" s="26" t="s">
        <v>1261</v>
      </c>
      <c r="X182" s="26" t="s">
        <v>1267</v>
      </c>
      <c r="Y182" s="26" t="s">
        <v>1268</v>
      </c>
      <c r="Z182" s="26" t="s">
        <v>1269</v>
      </c>
      <c r="AA182" s="24"/>
      <c r="AB182" s="26" t="s">
        <v>117</v>
      </c>
      <c r="AC182" s="28">
        <v>5000</v>
      </c>
      <c r="AD182" s="26" t="s">
        <v>1270</v>
      </c>
      <c r="AE182" s="26" t="s">
        <v>1271</v>
      </c>
      <c r="AF182" s="26" t="s">
        <v>120</v>
      </c>
      <c r="AG182" s="26" t="s">
        <v>194</v>
      </c>
      <c r="AH182" s="26" t="s">
        <v>143</v>
      </c>
      <c r="AI182" s="28">
        <v>5000</v>
      </c>
      <c r="AJ182" s="26" t="s">
        <v>1296</v>
      </c>
      <c r="AK182" s="26" t="s">
        <v>1272</v>
      </c>
      <c r="AL182" s="26" t="s">
        <v>1273</v>
      </c>
      <c r="AM182" s="24"/>
      <c r="AN182" s="24"/>
      <c r="AO182" s="24"/>
      <c r="AP182" s="24"/>
      <c r="AQ182" s="24"/>
      <c r="AR182" s="24"/>
      <c r="AS182" s="24"/>
      <c r="AT182" s="24"/>
      <c r="AU182" s="26" t="s">
        <v>1297</v>
      </c>
      <c r="AV182" s="24"/>
      <c r="AW182" s="28">
        <v>7400</v>
      </c>
      <c r="AX182" s="26">
        <v>1112</v>
      </c>
      <c r="AY182" s="28">
        <v>100</v>
      </c>
      <c r="AZ182" s="28">
        <v>100</v>
      </c>
      <c r="BA182" s="26">
        <v>0</v>
      </c>
      <c r="BB182" s="26" t="s">
        <v>148</v>
      </c>
      <c r="BC182" s="26" t="s">
        <v>1276</v>
      </c>
      <c r="BD182" s="26" t="s">
        <v>125</v>
      </c>
      <c r="BE182" s="24"/>
      <c r="BF182" s="24"/>
      <c r="BG182" s="24"/>
      <c r="BH182" s="24"/>
      <c r="BI182" s="24"/>
      <c r="BJ182" s="24"/>
      <c r="BK182" s="24"/>
      <c r="BL182" s="24"/>
      <c r="BM182" s="24"/>
      <c r="BN182" s="24"/>
      <c r="BO182" s="24"/>
      <c r="BP182" s="24"/>
      <c r="BQ182" s="24"/>
      <c r="BR182" s="26">
        <v>3</v>
      </c>
      <c r="BS182" s="26">
        <v>2</v>
      </c>
      <c r="BT182" s="26">
        <v>3</v>
      </c>
      <c r="BU182" s="26">
        <v>3</v>
      </c>
      <c r="BV182" s="26">
        <v>2</v>
      </c>
      <c r="BW182" s="26">
        <v>1</v>
      </c>
      <c r="BX182" s="26">
        <v>3</v>
      </c>
      <c r="BY182" s="26">
        <v>2</v>
      </c>
      <c r="BZ182" s="24"/>
      <c r="CA182" s="24"/>
      <c r="CB182" s="24"/>
      <c r="CC182" s="24"/>
      <c r="CD182" s="24"/>
      <c r="CE182" s="24"/>
      <c r="CF182" s="24"/>
      <c r="CG182" s="24"/>
      <c r="CH182" s="24"/>
      <c r="CI182" s="24"/>
      <c r="CJ182" s="24"/>
      <c r="CK182" s="24"/>
      <c r="CL182" s="24"/>
      <c r="CM182" s="24"/>
      <c r="CN182" s="24"/>
      <c r="CO182" s="24"/>
      <c r="CP182" s="24"/>
      <c r="CQ182" s="24"/>
      <c r="CR182" s="24"/>
      <c r="CS182" s="24"/>
      <c r="CT182" s="24"/>
      <c r="CU182" s="24"/>
      <c r="CV182" s="24"/>
      <c r="CW182" s="24"/>
      <c r="CX182" s="24"/>
      <c r="CY182" s="24"/>
      <c r="CZ182" s="24"/>
      <c r="DA182" s="24"/>
      <c r="DB182" s="24"/>
      <c r="DC182" s="24"/>
      <c r="DD182" s="24"/>
      <c r="DE182" s="24"/>
      <c r="DF182" s="26" t="s">
        <v>120</v>
      </c>
      <c r="DG182" s="26" t="s">
        <v>120</v>
      </c>
      <c r="DH182" s="26" t="s">
        <v>139</v>
      </c>
      <c r="DI182" s="26" t="s">
        <v>139</v>
      </c>
      <c r="DJ182" s="26" t="s">
        <v>139</v>
      </c>
      <c r="DK182" s="26" t="s">
        <v>139</v>
      </c>
      <c r="DL182" s="26" t="s">
        <v>139</v>
      </c>
      <c r="DM182" s="26" t="s">
        <v>139</v>
      </c>
      <c r="DN182" s="26" t="s">
        <v>139</v>
      </c>
      <c r="DO182" s="26" t="s">
        <v>139</v>
      </c>
    </row>
    <row r="183" spans="1:119" ht="20.100000000000001" customHeight="1" x14ac:dyDescent="0.25">
      <c r="A183" s="29" t="str">
        <f t="shared" si="28"/>
        <v/>
      </c>
      <c r="B183" s="29" t="str">
        <f t="shared" si="29"/>
        <v>Asociación Civil Defiende (Defend Civil Association)</v>
      </c>
      <c r="C183" s="29">
        <f t="shared" si="30"/>
        <v>0</v>
      </c>
      <c r="D183" s="30" t="str">
        <f t="shared" si="31"/>
        <v>Americas</v>
      </c>
      <c r="E183" s="30" t="str">
        <f t="shared" si="32"/>
        <v>San Andrés Semetabaj, Guatemala</v>
      </c>
      <c r="F183" s="31">
        <f t="shared" si="33"/>
        <v>0</v>
      </c>
      <c r="G183" s="31">
        <f t="shared" si="34"/>
        <v>0</v>
      </c>
      <c r="H183" s="31">
        <f t="shared" si="35"/>
        <v>0</v>
      </c>
      <c r="I183" s="31">
        <f t="shared" si="36"/>
        <v>0</v>
      </c>
      <c r="J183" s="31">
        <f t="shared" si="37"/>
        <v>0</v>
      </c>
      <c r="K183" s="31">
        <f t="shared" si="38"/>
        <v>0</v>
      </c>
      <c r="L183" s="31">
        <f t="shared" si="39"/>
        <v>0</v>
      </c>
      <c r="M183" s="31">
        <f t="shared" si="40"/>
        <v>0</v>
      </c>
      <c r="N183" s="31">
        <f t="shared" si="41"/>
        <v>0</v>
      </c>
      <c r="O183" s="26" t="s">
        <v>15796</v>
      </c>
      <c r="P183" s="26" t="s">
        <v>108</v>
      </c>
      <c r="Q183" s="27">
        <v>41976</v>
      </c>
      <c r="R183" s="24"/>
      <c r="S183" s="24"/>
      <c r="T183" s="26" t="s">
        <v>278</v>
      </c>
      <c r="U183" s="24"/>
      <c r="V183" s="26" t="s">
        <v>15731</v>
      </c>
      <c r="W183" s="26" t="s">
        <v>1261</v>
      </c>
      <c r="X183" s="26" t="s">
        <v>1267</v>
      </c>
      <c r="Y183" s="26" t="s">
        <v>1268</v>
      </c>
      <c r="Z183" s="26" t="s">
        <v>1269</v>
      </c>
      <c r="AA183" s="24"/>
      <c r="AB183" s="26" t="s">
        <v>15736</v>
      </c>
      <c r="AC183" s="28">
        <v>1500</v>
      </c>
      <c r="AD183" s="26" t="s">
        <v>1270</v>
      </c>
      <c r="AE183" s="26" t="s">
        <v>1271</v>
      </c>
      <c r="AF183" s="26" t="s">
        <v>120</v>
      </c>
      <c r="AG183" s="26" t="s">
        <v>194</v>
      </c>
      <c r="AH183" s="24"/>
      <c r="AI183" s="28">
        <v>2000</v>
      </c>
      <c r="AJ183" s="24"/>
      <c r="AK183" s="24"/>
      <c r="AL183" s="24"/>
      <c r="AM183" s="24"/>
      <c r="AN183" s="24"/>
      <c r="AO183" s="24"/>
      <c r="AP183" s="24"/>
      <c r="AQ183" s="24"/>
      <c r="AR183" s="24"/>
      <c r="AS183" s="24"/>
      <c r="AT183" s="24"/>
      <c r="AU183" s="24"/>
      <c r="AV183" s="24"/>
      <c r="AW183" s="24"/>
      <c r="AX183" s="24"/>
      <c r="AY183" s="24"/>
      <c r="AZ183" s="24"/>
      <c r="BA183" s="24"/>
      <c r="BB183" s="24"/>
      <c r="BC183" s="26" t="s">
        <v>1276</v>
      </c>
      <c r="BD183" s="24"/>
      <c r="BE183" s="24"/>
      <c r="BF183" s="24"/>
      <c r="BG183" s="24"/>
      <c r="BH183" s="24"/>
      <c r="BI183" s="24"/>
      <c r="BJ183" s="24"/>
      <c r="BK183" s="24"/>
      <c r="BL183" s="24"/>
      <c r="BM183" s="24"/>
      <c r="BN183" s="24"/>
      <c r="BO183" s="24"/>
      <c r="BP183" s="24"/>
      <c r="BQ183" s="24"/>
      <c r="BR183" s="24"/>
      <c r="BS183" s="24"/>
      <c r="BT183" s="24"/>
      <c r="BU183" s="24"/>
      <c r="BV183" s="24"/>
      <c r="BW183" s="24"/>
      <c r="BX183" s="24"/>
      <c r="BY183" s="24"/>
      <c r="BZ183" s="24"/>
      <c r="CA183" s="24"/>
      <c r="CB183" s="24"/>
      <c r="CC183" s="24"/>
      <c r="CD183" s="24"/>
      <c r="CE183" s="24"/>
      <c r="CF183" s="24"/>
      <c r="CG183" s="24"/>
      <c r="CH183" s="24"/>
      <c r="CI183" s="24"/>
      <c r="CJ183" s="24"/>
      <c r="CK183" s="24"/>
      <c r="CL183" s="24"/>
      <c r="CM183" s="24"/>
      <c r="CN183" s="24"/>
      <c r="CO183" s="24"/>
      <c r="CP183" s="24"/>
      <c r="CQ183" s="24"/>
      <c r="CR183" s="24"/>
      <c r="CS183" s="24"/>
      <c r="CT183" s="24"/>
      <c r="CU183" s="24"/>
      <c r="CV183" s="24"/>
      <c r="CW183" s="24"/>
      <c r="CX183" s="24"/>
      <c r="CY183" s="24"/>
      <c r="CZ183" s="24"/>
      <c r="DA183" s="24"/>
      <c r="DB183" s="24"/>
      <c r="DC183" s="24"/>
      <c r="DD183" s="24"/>
      <c r="DE183" s="24"/>
      <c r="DF183" s="26" t="s">
        <v>139</v>
      </c>
      <c r="DG183" s="26" t="s">
        <v>139</v>
      </c>
      <c r="DH183" s="26" t="s">
        <v>139</v>
      </c>
      <c r="DI183" s="26" t="s">
        <v>139</v>
      </c>
      <c r="DJ183" s="26" t="s">
        <v>139</v>
      </c>
      <c r="DK183" s="26" t="s">
        <v>139</v>
      </c>
      <c r="DL183" s="26" t="s">
        <v>139</v>
      </c>
      <c r="DM183" s="26" t="s">
        <v>139</v>
      </c>
      <c r="DN183" s="26" t="s">
        <v>139</v>
      </c>
      <c r="DO183" s="26" t="s">
        <v>139</v>
      </c>
    </row>
    <row r="184" spans="1:119" ht="20.100000000000001" customHeight="1" x14ac:dyDescent="0.25">
      <c r="A184" s="29" t="str">
        <f t="shared" si="28"/>
        <v>Asociación Civil Defiende (Defend Civil Association)1</v>
      </c>
      <c r="B184" s="29" t="str">
        <f t="shared" si="29"/>
        <v>Asociación Civil Defiende (Defend Civil Association)</v>
      </c>
      <c r="C184" s="29">
        <f t="shared" si="30"/>
        <v>1</v>
      </c>
      <c r="D184" s="30" t="str">
        <f t="shared" si="31"/>
        <v>Americas</v>
      </c>
      <c r="E184" s="30" t="str">
        <f t="shared" si="32"/>
        <v>San Andrés Semetabaj, Guatemala</v>
      </c>
      <c r="F184" s="31">
        <f t="shared" si="33"/>
        <v>2</v>
      </c>
      <c r="G184" s="31">
        <f t="shared" si="34"/>
        <v>1</v>
      </c>
      <c r="H184" s="31">
        <f t="shared" si="35"/>
        <v>2</v>
      </c>
      <c r="I184" s="31">
        <f t="shared" si="36"/>
        <v>2</v>
      </c>
      <c r="J184" s="31">
        <f t="shared" si="37"/>
        <v>1</v>
      </c>
      <c r="K184" s="31">
        <f t="shared" si="38"/>
        <v>1</v>
      </c>
      <c r="L184" s="31">
        <f t="shared" si="39"/>
        <v>3</v>
      </c>
      <c r="M184" s="31">
        <f t="shared" si="40"/>
        <v>1</v>
      </c>
      <c r="N184" s="31">
        <f t="shared" si="41"/>
        <v>1.6</v>
      </c>
      <c r="O184" s="26" t="s">
        <v>1298</v>
      </c>
      <c r="P184" s="26" t="s">
        <v>108</v>
      </c>
      <c r="Q184" s="27">
        <v>41771</v>
      </c>
      <c r="R184" s="26" t="s">
        <v>155</v>
      </c>
      <c r="S184" s="26" t="s">
        <v>193</v>
      </c>
      <c r="T184" s="26" t="s">
        <v>194</v>
      </c>
      <c r="U184" s="26" t="s">
        <v>168</v>
      </c>
      <c r="V184" s="26" t="s">
        <v>15731</v>
      </c>
      <c r="W184" s="26" t="s">
        <v>1261</v>
      </c>
      <c r="X184" s="26" t="s">
        <v>1267</v>
      </c>
      <c r="Y184" s="26" t="s">
        <v>1268</v>
      </c>
      <c r="Z184" s="26" t="s">
        <v>1269</v>
      </c>
      <c r="AA184" s="24"/>
      <c r="AB184" s="26" t="s">
        <v>117</v>
      </c>
      <c r="AC184" s="28">
        <v>6000</v>
      </c>
      <c r="AD184" s="26" t="s">
        <v>1270</v>
      </c>
      <c r="AE184" s="26" t="s">
        <v>1271</v>
      </c>
      <c r="AF184" s="26" t="s">
        <v>120</v>
      </c>
      <c r="AG184" s="26" t="s">
        <v>194</v>
      </c>
      <c r="AH184" s="26" t="s">
        <v>158</v>
      </c>
      <c r="AI184" s="28">
        <v>6000</v>
      </c>
      <c r="AJ184" s="26" t="s">
        <v>1299</v>
      </c>
      <c r="AK184" s="26" t="s">
        <v>1300</v>
      </c>
      <c r="AL184" s="26" t="s">
        <v>1301</v>
      </c>
      <c r="AM184" s="26" t="s">
        <v>1302</v>
      </c>
      <c r="AN184" s="26" t="s">
        <v>1303</v>
      </c>
      <c r="AO184" s="26" t="s">
        <v>1304</v>
      </c>
      <c r="AP184" s="26" t="s">
        <v>1305</v>
      </c>
      <c r="AQ184" s="24"/>
      <c r="AR184" s="24"/>
      <c r="AS184" s="24"/>
      <c r="AT184" s="24"/>
      <c r="AU184" s="24"/>
      <c r="AV184" s="24"/>
      <c r="AW184" s="28">
        <v>12000</v>
      </c>
      <c r="AX184" s="26">
        <v>960</v>
      </c>
      <c r="AY184" s="28">
        <v>1000</v>
      </c>
      <c r="AZ184" s="28">
        <v>960</v>
      </c>
      <c r="BA184" s="26">
        <v>960</v>
      </c>
      <c r="BB184" s="26" t="s">
        <v>241</v>
      </c>
      <c r="BC184" s="26" t="s">
        <v>1276</v>
      </c>
      <c r="BD184" s="24"/>
      <c r="BE184" s="24"/>
      <c r="BF184" s="26" t="s">
        <v>1306</v>
      </c>
      <c r="BG184" s="26" t="s">
        <v>1307</v>
      </c>
      <c r="BH184" s="24"/>
      <c r="BI184" s="24"/>
      <c r="BJ184" s="24"/>
      <c r="BK184" s="24"/>
      <c r="BL184" s="24"/>
      <c r="BM184" s="24"/>
      <c r="BN184" s="24"/>
      <c r="BO184" s="24"/>
      <c r="BP184" s="24"/>
      <c r="BQ184" s="24"/>
      <c r="BR184" s="26">
        <v>2</v>
      </c>
      <c r="BS184" s="26">
        <v>1</v>
      </c>
      <c r="BT184" s="26">
        <v>2</v>
      </c>
      <c r="BU184" s="26">
        <v>2</v>
      </c>
      <c r="BV184" s="26">
        <v>1</v>
      </c>
      <c r="BW184" s="26">
        <v>1</v>
      </c>
      <c r="BX184" s="26">
        <v>3</v>
      </c>
      <c r="BY184" s="26">
        <v>1</v>
      </c>
      <c r="BZ184" s="24"/>
      <c r="CA184" s="24"/>
      <c r="CB184" s="24"/>
      <c r="CC184" s="24"/>
      <c r="CD184" s="24"/>
      <c r="CE184" s="24"/>
      <c r="CF184" s="24"/>
      <c r="CG184" s="24"/>
      <c r="CH184" s="24"/>
      <c r="CI184" s="24"/>
      <c r="CJ184" s="24"/>
      <c r="CK184" s="24"/>
      <c r="CL184" s="24"/>
      <c r="CM184" s="24"/>
      <c r="CN184" s="24"/>
      <c r="CO184" s="24"/>
      <c r="CP184" s="24"/>
      <c r="CQ184" s="24"/>
      <c r="CR184" s="24"/>
      <c r="CS184" s="24"/>
      <c r="CT184" s="24"/>
      <c r="CU184" s="24"/>
      <c r="CV184" s="24"/>
      <c r="CW184" s="24"/>
      <c r="CX184" s="24"/>
      <c r="CY184" s="24"/>
      <c r="CZ184" s="24"/>
      <c r="DA184" s="24"/>
      <c r="DB184" s="24"/>
      <c r="DC184" s="24"/>
      <c r="DD184" s="24"/>
      <c r="DE184" s="24"/>
      <c r="DF184" s="26" t="s">
        <v>139</v>
      </c>
      <c r="DG184" s="26" t="s">
        <v>120</v>
      </c>
      <c r="DH184" s="26" t="s">
        <v>120</v>
      </c>
      <c r="DI184" s="26" t="s">
        <v>120</v>
      </c>
      <c r="DJ184" s="26" t="s">
        <v>139</v>
      </c>
      <c r="DK184" s="26" t="s">
        <v>139</v>
      </c>
      <c r="DL184" s="26" t="s">
        <v>139</v>
      </c>
      <c r="DM184" s="26" t="s">
        <v>139</v>
      </c>
      <c r="DN184" s="26" t="s">
        <v>139</v>
      </c>
      <c r="DO184" s="26" t="s">
        <v>120</v>
      </c>
    </row>
    <row r="185" spans="1:119" ht="20.100000000000001" customHeight="1" x14ac:dyDescent="0.25">
      <c r="A185" s="29" t="str">
        <f t="shared" si="28"/>
        <v>Asociación Civil Hamiraya (Hamiraya Civil Association)7</v>
      </c>
      <c r="B185" s="29" t="str">
        <f t="shared" si="29"/>
        <v>Asociación Civil Hamiraya (Hamiraya Civil Association)</v>
      </c>
      <c r="C185" s="29">
        <f t="shared" si="30"/>
        <v>7</v>
      </c>
      <c r="D185" s="30" t="str">
        <f t="shared" si="31"/>
        <v>Americas</v>
      </c>
      <c r="E185" s="30" t="str">
        <f t="shared" si="32"/>
        <v>Cochabamba, Bolivia</v>
      </c>
      <c r="F185" s="31">
        <f t="shared" si="33"/>
        <v>3</v>
      </c>
      <c r="G185" s="31">
        <f t="shared" si="34"/>
        <v>2</v>
      </c>
      <c r="H185" s="31">
        <f t="shared" si="35"/>
        <v>4</v>
      </c>
      <c r="I185" s="31">
        <f t="shared" si="36"/>
        <v>3</v>
      </c>
      <c r="J185" s="31">
        <f t="shared" si="37"/>
        <v>2</v>
      </c>
      <c r="K185" s="31">
        <f t="shared" si="38"/>
        <v>4</v>
      </c>
      <c r="L185" s="31">
        <f t="shared" si="39"/>
        <v>5</v>
      </c>
      <c r="M185" s="31">
        <f t="shared" si="40"/>
        <v>3</v>
      </c>
      <c r="N185" s="31">
        <f t="shared" si="41"/>
        <v>3.3</v>
      </c>
      <c r="O185" s="26" t="s">
        <v>1308</v>
      </c>
      <c r="P185" s="26" t="s">
        <v>108</v>
      </c>
      <c r="Q185" s="27">
        <v>41771</v>
      </c>
      <c r="R185" s="26" t="s">
        <v>166</v>
      </c>
      <c r="S185" s="26" t="s">
        <v>193</v>
      </c>
      <c r="T185" s="26" t="s">
        <v>194</v>
      </c>
      <c r="U185" s="26" t="s">
        <v>168</v>
      </c>
      <c r="V185" s="26" t="s">
        <v>15731</v>
      </c>
      <c r="W185" s="26" t="s">
        <v>1309</v>
      </c>
      <c r="X185" s="26" t="s">
        <v>1310</v>
      </c>
      <c r="Y185" s="26" t="s">
        <v>1311</v>
      </c>
      <c r="Z185" s="26" t="s">
        <v>1312</v>
      </c>
      <c r="AA185" s="24"/>
      <c r="AB185" s="26" t="s">
        <v>117</v>
      </c>
      <c r="AC185" s="28">
        <v>19000</v>
      </c>
      <c r="AD185" s="26" t="s">
        <v>1313</v>
      </c>
      <c r="AE185" s="26" t="s">
        <v>1314</v>
      </c>
      <c r="AF185" s="26" t="s">
        <v>120</v>
      </c>
      <c r="AG185" s="26" t="s">
        <v>528</v>
      </c>
      <c r="AH185" s="26" t="s">
        <v>235</v>
      </c>
      <c r="AI185" s="28">
        <v>19000</v>
      </c>
      <c r="AJ185" s="26" t="s">
        <v>1315</v>
      </c>
      <c r="AK185" s="26" t="s">
        <v>1316</v>
      </c>
      <c r="AL185" s="26" t="s">
        <v>1317</v>
      </c>
      <c r="AM185" s="24"/>
      <c r="AN185" s="24"/>
      <c r="AO185" s="24"/>
      <c r="AP185" s="24"/>
      <c r="AQ185" s="26" t="s">
        <v>1318</v>
      </c>
      <c r="AR185" s="24"/>
      <c r="AS185" s="24"/>
      <c r="AT185" s="24"/>
      <c r="AU185" s="24"/>
      <c r="AV185" s="24"/>
      <c r="AW185" s="28">
        <v>56636</v>
      </c>
      <c r="AX185" s="26">
        <v>254</v>
      </c>
      <c r="AY185" s="28">
        <v>100</v>
      </c>
      <c r="AZ185" s="28">
        <v>98</v>
      </c>
      <c r="BA185" s="26">
        <v>0</v>
      </c>
      <c r="BB185" s="26" t="s">
        <v>148</v>
      </c>
      <c r="BC185" s="26" t="s">
        <v>1319</v>
      </c>
      <c r="BD185" s="26" t="s">
        <v>125</v>
      </c>
      <c r="BE185" s="24"/>
      <c r="BF185" s="26" t="s">
        <v>1320</v>
      </c>
      <c r="BG185" s="26" t="s">
        <v>1321</v>
      </c>
      <c r="BH185" s="26" t="s">
        <v>581</v>
      </c>
      <c r="BI185" s="26" t="s">
        <v>1242</v>
      </c>
      <c r="BJ185" s="26" t="s">
        <v>1322</v>
      </c>
      <c r="BK185" s="26" t="s">
        <v>1323</v>
      </c>
      <c r="BL185" s="26" t="s">
        <v>1324</v>
      </c>
      <c r="BM185" s="26" t="s">
        <v>1321</v>
      </c>
      <c r="BN185" s="24"/>
      <c r="BO185" s="24"/>
      <c r="BP185" s="24"/>
      <c r="BQ185" s="24"/>
      <c r="BR185" s="26">
        <v>3</v>
      </c>
      <c r="BS185" s="26">
        <v>2</v>
      </c>
      <c r="BT185" s="26">
        <v>4</v>
      </c>
      <c r="BU185" s="26">
        <v>3</v>
      </c>
      <c r="BV185" s="26">
        <v>2</v>
      </c>
      <c r="BW185" s="26">
        <v>4</v>
      </c>
      <c r="BX185" s="26">
        <v>5</v>
      </c>
      <c r="BY185" s="26">
        <v>3</v>
      </c>
      <c r="BZ185" s="24"/>
      <c r="CA185" s="24"/>
      <c r="CB185" s="24"/>
      <c r="CC185" s="24"/>
      <c r="CD185" s="24"/>
      <c r="CE185" s="24"/>
      <c r="CF185" s="24"/>
      <c r="CG185" s="24"/>
      <c r="CH185" s="24"/>
      <c r="CI185" s="24"/>
      <c r="CJ185" s="24"/>
      <c r="CK185" s="24"/>
      <c r="CL185" s="24"/>
      <c r="CM185" s="24"/>
      <c r="CN185" s="24"/>
      <c r="CO185" s="24"/>
      <c r="CP185" s="24"/>
      <c r="CQ185" s="24"/>
      <c r="CR185" s="24"/>
      <c r="CS185" s="24"/>
      <c r="CT185" s="24"/>
      <c r="CU185" s="24"/>
      <c r="CV185" s="24"/>
      <c r="CW185" s="24"/>
      <c r="CX185" s="24"/>
      <c r="CY185" s="24"/>
      <c r="CZ185" s="24"/>
      <c r="DA185" s="24"/>
      <c r="DB185" s="24"/>
      <c r="DC185" s="24"/>
      <c r="DD185" s="24"/>
      <c r="DE185" s="24"/>
      <c r="DF185" s="26" t="s">
        <v>120</v>
      </c>
      <c r="DG185" s="26" t="s">
        <v>120</v>
      </c>
      <c r="DH185" s="26" t="s">
        <v>139</v>
      </c>
      <c r="DI185" s="26" t="s">
        <v>120</v>
      </c>
      <c r="DJ185" s="26" t="s">
        <v>139</v>
      </c>
      <c r="DK185" s="26" t="s">
        <v>139</v>
      </c>
      <c r="DL185" s="26" t="s">
        <v>139</v>
      </c>
      <c r="DM185" s="26" t="s">
        <v>139</v>
      </c>
      <c r="DN185" s="26" t="s">
        <v>139</v>
      </c>
      <c r="DO185" s="26" t="s">
        <v>139</v>
      </c>
    </row>
    <row r="186" spans="1:119" ht="20.100000000000001" customHeight="1" x14ac:dyDescent="0.25">
      <c r="A186" s="29" t="str">
        <f t="shared" si="28"/>
        <v>Asociación Civil Hamiraya (Hamiraya Civil Association)6</v>
      </c>
      <c r="B186" s="29" t="str">
        <f t="shared" si="29"/>
        <v>Asociación Civil Hamiraya (Hamiraya Civil Association)</v>
      </c>
      <c r="C186" s="29">
        <f t="shared" si="30"/>
        <v>6</v>
      </c>
      <c r="D186" s="30" t="str">
        <f t="shared" si="31"/>
        <v>Americas</v>
      </c>
      <c r="E186" s="30" t="str">
        <f t="shared" si="32"/>
        <v>Cochabamba, Bolivia</v>
      </c>
      <c r="F186" s="31">
        <f t="shared" si="33"/>
        <v>3</v>
      </c>
      <c r="G186" s="31">
        <f t="shared" si="34"/>
        <v>3</v>
      </c>
      <c r="H186" s="31">
        <f t="shared" si="35"/>
        <v>3</v>
      </c>
      <c r="I186" s="31">
        <f t="shared" si="36"/>
        <v>3</v>
      </c>
      <c r="J186" s="31">
        <f t="shared" si="37"/>
        <v>2</v>
      </c>
      <c r="K186" s="31">
        <f t="shared" si="38"/>
        <v>3</v>
      </c>
      <c r="L186" s="31">
        <f t="shared" si="39"/>
        <v>5</v>
      </c>
      <c r="M186" s="31">
        <f t="shared" si="40"/>
        <v>3</v>
      </c>
      <c r="N186" s="31">
        <f t="shared" si="41"/>
        <v>3.1</v>
      </c>
      <c r="O186" s="26" t="s">
        <v>1325</v>
      </c>
      <c r="P186" s="26" t="s">
        <v>108</v>
      </c>
      <c r="Q186" s="27">
        <v>41400</v>
      </c>
      <c r="R186" s="26" t="s">
        <v>166</v>
      </c>
      <c r="S186" s="26" t="s">
        <v>206</v>
      </c>
      <c r="T186" s="26" t="s">
        <v>207</v>
      </c>
      <c r="U186" s="26" t="s">
        <v>168</v>
      </c>
      <c r="V186" s="26" t="s">
        <v>15731</v>
      </c>
      <c r="W186" s="26" t="s">
        <v>1309</v>
      </c>
      <c r="X186" s="26" t="s">
        <v>1310</v>
      </c>
      <c r="Y186" s="26" t="s">
        <v>1311</v>
      </c>
      <c r="Z186" s="26" t="s">
        <v>1312</v>
      </c>
      <c r="AA186" s="24"/>
      <c r="AB186" s="26" t="s">
        <v>117</v>
      </c>
      <c r="AC186" s="28">
        <v>15000</v>
      </c>
      <c r="AD186" s="26" t="s">
        <v>1313</v>
      </c>
      <c r="AE186" s="26" t="s">
        <v>1314</v>
      </c>
      <c r="AF186" s="26" t="s">
        <v>120</v>
      </c>
      <c r="AG186" s="26" t="s">
        <v>528</v>
      </c>
      <c r="AH186" s="26" t="s">
        <v>250</v>
      </c>
      <c r="AI186" s="28">
        <v>15000</v>
      </c>
      <c r="AJ186" s="26" t="s">
        <v>1326</v>
      </c>
      <c r="AK186" s="26" t="s">
        <v>1316</v>
      </c>
      <c r="AL186" s="26" t="s">
        <v>1327</v>
      </c>
      <c r="AM186" s="24"/>
      <c r="AN186" s="24"/>
      <c r="AO186" s="24"/>
      <c r="AP186" s="24"/>
      <c r="AQ186" s="26" t="s">
        <v>1328</v>
      </c>
      <c r="AR186" s="24"/>
      <c r="AS186" s="24"/>
      <c r="AT186" s="24"/>
      <c r="AU186" s="24"/>
      <c r="AV186" s="24"/>
      <c r="AW186" s="28">
        <v>56660</v>
      </c>
      <c r="AX186" s="26">
        <v>200</v>
      </c>
      <c r="AY186" s="28">
        <v>100</v>
      </c>
      <c r="AZ186" s="28">
        <v>100</v>
      </c>
      <c r="BA186" s="26">
        <v>0</v>
      </c>
      <c r="BB186" s="26" t="s">
        <v>148</v>
      </c>
      <c r="BC186" s="26" t="s">
        <v>1319</v>
      </c>
      <c r="BD186" s="26" t="s">
        <v>125</v>
      </c>
      <c r="BE186" s="24"/>
      <c r="BF186" s="26" t="s">
        <v>1329</v>
      </c>
      <c r="BG186" s="26" t="s">
        <v>1321</v>
      </c>
      <c r="BH186" s="26" t="s">
        <v>1330</v>
      </c>
      <c r="BI186" s="26" t="s">
        <v>1323</v>
      </c>
      <c r="BJ186" s="26" t="s">
        <v>1331</v>
      </c>
      <c r="BK186" s="26" t="s">
        <v>1242</v>
      </c>
      <c r="BL186" s="24"/>
      <c r="BM186" s="24"/>
      <c r="BN186" s="24"/>
      <c r="BO186" s="24"/>
      <c r="BP186" s="24"/>
      <c r="BQ186" s="24"/>
      <c r="BR186" s="26">
        <v>3</v>
      </c>
      <c r="BS186" s="26">
        <v>3</v>
      </c>
      <c r="BT186" s="26">
        <v>3</v>
      </c>
      <c r="BU186" s="26">
        <v>3</v>
      </c>
      <c r="BV186" s="26">
        <v>2</v>
      </c>
      <c r="BW186" s="26">
        <v>3</v>
      </c>
      <c r="BX186" s="26">
        <v>5</v>
      </c>
      <c r="BY186" s="26">
        <v>3</v>
      </c>
      <c r="BZ186" s="24"/>
      <c r="CA186" s="24"/>
      <c r="CB186" s="24"/>
      <c r="CC186" s="24"/>
      <c r="CD186" s="24"/>
      <c r="CE186" s="24"/>
      <c r="CF186" s="24"/>
      <c r="CG186" s="24"/>
      <c r="CH186" s="24"/>
      <c r="CI186" s="24"/>
      <c r="CJ186" s="24"/>
      <c r="CK186" s="24"/>
      <c r="CL186" s="24"/>
      <c r="CM186" s="24"/>
      <c r="CN186" s="24"/>
      <c r="CO186" s="24"/>
      <c r="CP186" s="24"/>
      <c r="CQ186" s="24"/>
      <c r="CR186" s="24"/>
      <c r="CS186" s="24"/>
      <c r="CT186" s="24"/>
      <c r="CU186" s="24"/>
      <c r="CV186" s="24"/>
      <c r="CW186" s="24"/>
      <c r="CX186" s="24"/>
      <c r="CY186" s="24"/>
      <c r="CZ186" s="24"/>
      <c r="DA186" s="24"/>
      <c r="DB186" s="24"/>
      <c r="DC186" s="24"/>
      <c r="DD186" s="24"/>
      <c r="DE186" s="24"/>
      <c r="DF186" s="26" t="s">
        <v>139</v>
      </c>
      <c r="DG186" s="26" t="s">
        <v>120</v>
      </c>
      <c r="DH186" s="26" t="s">
        <v>139</v>
      </c>
      <c r="DI186" s="26" t="s">
        <v>139</v>
      </c>
      <c r="DJ186" s="26" t="s">
        <v>139</v>
      </c>
      <c r="DK186" s="26" t="s">
        <v>139</v>
      </c>
      <c r="DL186" s="26" t="s">
        <v>139</v>
      </c>
      <c r="DM186" s="26" t="s">
        <v>139</v>
      </c>
      <c r="DN186" s="26" t="s">
        <v>139</v>
      </c>
      <c r="DO186" s="26" t="s">
        <v>139</v>
      </c>
    </row>
    <row r="187" spans="1:119" ht="20.100000000000001" customHeight="1" x14ac:dyDescent="0.25">
      <c r="A187" s="29" t="str">
        <f t="shared" si="28"/>
        <v>Asociación Civil Hamiraya (Hamiraya Civil Association)5</v>
      </c>
      <c r="B187" s="29" t="str">
        <f t="shared" si="29"/>
        <v>Asociación Civil Hamiraya (Hamiraya Civil Association)</v>
      </c>
      <c r="C187" s="29">
        <f t="shared" si="30"/>
        <v>5</v>
      </c>
      <c r="D187" s="30" t="str">
        <f t="shared" si="31"/>
        <v>Americas</v>
      </c>
      <c r="E187" s="30" t="str">
        <f t="shared" si="32"/>
        <v>Cochabamba, Bolivia</v>
      </c>
      <c r="F187" s="31">
        <f t="shared" si="33"/>
        <v>3</v>
      </c>
      <c r="G187" s="31">
        <f t="shared" si="34"/>
        <v>3</v>
      </c>
      <c r="H187" s="31">
        <f t="shared" si="35"/>
        <v>4</v>
      </c>
      <c r="I187" s="31">
        <f t="shared" si="36"/>
        <v>4</v>
      </c>
      <c r="J187" s="31">
        <f t="shared" si="37"/>
        <v>3</v>
      </c>
      <c r="K187" s="31">
        <f t="shared" si="38"/>
        <v>3</v>
      </c>
      <c r="L187" s="31">
        <f t="shared" si="39"/>
        <v>5</v>
      </c>
      <c r="M187" s="31">
        <f t="shared" si="40"/>
        <v>2</v>
      </c>
      <c r="N187" s="31">
        <f t="shared" si="41"/>
        <v>3.4</v>
      </c>
      <c r="O187" s="26" t="s">
        <v>1332</v>
      </c>
      <c r="P187" s="26" t="s">
        <v>108</v>
      </c>
      <c r="Q187" s="27">
        <v>41038</v>
      </c>
      <c r="R187" s="26" t="s">
        <v>166</v>
      </c>
      <c r="S187" s="26" t="s">
        <v>217</v>
      </c>
      <c r="T187" s="26" t="s">
        <v>175</v>
      </c>
      <c r="U187" s="26" t="s">
        <v>168</v>
      </c>
      <c r="V187" s="26" t="s">
        <v>15731</v>
      </c>
      <c r="W187" s="26" t="s">
        <v>1309</v>
      </c>
      <c r="X187" s="26" t="s">
        <v>1310</v>
      </c>
      <c r="Y187" s="26" t="s">
        <v>1311</v>
      </c>
      <c r="Z187" s="26" t="s">
        <v>1312</v>
      </c>
      <c r="AA187" s="24"/>
      <c r="AB187" s="26" t="s">
        <v>117</v>
      </c>
      <c r="AC187" s="28">
        <v>12000</v>
      </c>
      <c r="AD187" s="26" t="s">
        <v>1313</v>
      </c>
      <c r="AE187" s="26" t="s">
        <v>1314</v>
      </c>
      <c r="AF187" s="26" t="s">
        <v>120</v>
      </c>
      <c r="AG187" s="26" t="s">
        <v>528</v>
      </c>
      <c r="AH187" s="26" t="s">
        <v>176</v>
      </c>
      <c r="AI187" s="28">
        <v>12000</v>
      </c>
      <c r="AJ187" s="24"/>
      <c r="AK187" s="26" t="s">
        <v>1333</v>
      </c>
      <c r="AL187" s="26" t="s">
        <v>1334</v>
      </c>
      <c r="AM187" s="26" t="s">
        <v>1335</v>
      </c>
      <c r="AN187" s="26" t="s">
        <v>1336</v>
      </c>
      <c r="AO187" s="26" t="s">
        <v>1337</v>
      </c>
      <c r="AP187" s="24"/>
      <c r="AQ187" s="24"/>
      <c r="AR187" s="24"/>
      <c r="AS187" s="24"/>
      <c r="AT187" s="24"/>
      <c r="AU187" s="26" t="s">
        <v>1338</v>
      </c>
      <c r="AV187" s="24"/>
      <c r="AW187" s="28">
        <v>52184</v>
      </c>
      <c r="AX187" s="26">
        <v>152</v>
      </c>
      <c r="AY187" s="28">
        <v>82</v>
      </c>
      <c r="AZ187" s="28">
        <v>82</v>
      </c>
      <c r="BA187" s="26">
        <v>0</v>
      </c>
      <c r="BB187" s="26" t="s">
        <v>148</v>
      </c>
      <c r="BC187" s="26" t="s">
        <v>1319</v>
      </c>
      <c r="BD187" s="26" t="s">
        <v>125</v>
      </c>
      <c r="BE187" s="24"/>
      <c r="BF187" s="24"/>
      <c r="BG187" s="24"/>
      <c r="BH187" s="24"/>
      <c r="BI187" s="24"/>
      <c r="BJ187" s="24"/>
      <c r="BK187" s="24"/>
      <c r="BL187" s="24"/>
      <c r="BM187" s="24"/>
      <c r="BN187" s="24"/>
      <c r="BO187" s="24"/>
      <c r="BP187" s="24"/>
      <c r="BQ187" s="24"/>
      <c r="BR187" s="26">
        <v>3</v>
      </c>
      <c r="BS187" s="26">
        <v>3</v>
      </c>
      <c r="BT187" s="26">
        <v>4</v>
      </c>
      <c r="BU187" s="26">
        <v>4</v>
      </c>
      <c r="BV187" s="26">
        <v>3</v>
      </c>
      <c r="BW187" s="26">
        <v>3</v>
      </c>
      <c r="BX187" s="26">
        <v>5</v>
      </c>
      <c r="BY187" s="26">
        <v>2</v>
      </c>
      <c r="BZ187" s="24"/>
      <c r="CA187" s="24"/>
      <c r="CB187" s="24"/>
      <c r="CC187" s="24"/>
      <c r="CD187" s="24"/>
      <c r="CE187" s="24"/>
      <c r="CF187" s="24"/>
      <c r="CG187" s="24"/>
      <c r="CH187" s="24"/>
      <c r="CI187" s="24"/>
      <c r="CJ187" s="24"/>
      <c r="CK187" s="24"/>
      <c r="CL187" s="24"/>
      <c r="CM187" s="24"/>
      <c r="CN187" s="24"/>
      <c r="CO187" s="24"/>
      <c r="CP187" s="24"/>
      <c r="CQ187" s="24"/>
      <c r="CR187" s="24"/>
      <c r="CS187" s="24"/>
      <c r="CT187" s="24"/>
      <c r="CU187" s="24"/>
      <c r="CV187" s="24"/>
      <c r="CW187" s="24"/>
      <c r="CX187" s="24"/>
      <c r="CY187" s="24"/>
      <c r="CZ187" s="24"/>
      <c r="DA187" s="24"/>
      <c r="DB187" s="24"/>
      <c r="DC187" s="24"/>
      <c r="DD187" s="24"/>
      <c r="DE187" s="24"/>
      <c r="DF187" s="26" t="s">
        <v>120</v>
      </c>
      <c r="DG187" s="26" t="s">
        <v>120</v>
      </c>
      <c r="DH187" s="26" t="s">
        <v>139</v>
      </c>
      <c r="DI187" s="26" t="s">
        <v>120</v>
      </c>
      <c r="DJ187" s="26" t="s">
        <v>139</v>
      </c>
      <c r="DK187" s="26" t="s">
        <v>139</v>
      </c>
      <c r="DL187" s="26" t="s">
        <v>139</v>
      </c>
      <c r="DM187" s="26" t="s">
        <v>139</v>
      </c>
      <c r="DN187" s="26" t="s">
        <v>139</v>
      </c>
      <c r="DO187" s="26" t="s">
        <v>139</v>
      </c>
    </row>
    <row r="188" spans="1:119" ht="20.100000000000001" customHeight="1" x14ac:dyDescent="0.25">
      <c r="A188" s="29" t="str">
        <f t="shared" si="28"/>
        <v>Asociación Civil Hamiraya (Hamiraya Civil Association)4</v>
      </c>
      <c r="B188" s="29" t="str">
        <f t="shared" si="29"/>
        <v>Asociación Civil Hamiraya (Hamiraya Civil Association)</v>
      </c>
      <c r="C188" s="29">
        <f t="shared" si="30"/>
        <v>4</v>
      </c>
      <c r="D188" s="30" t="str">
        <f t="shared" si="31"/>
        <v>Americas</v>
      </c>
      <c r="E188" s="30" t="str">
        <f t="shared" si="32"/>
        <v>Cochabamba, Bolivia</v>
      </c>
      <c r="F188" s="31">
        <f t="shared" si="33"/>
        <v>3</v>
      </c>
      <c r="G188" s="31">
        <f t="shared" si="34"/>
        <v>3</v>
      </c>
      <c r="H188" s="31">
        <f t="shared" si="35"/>
        <v>3</v>
      </c>
      <c r="I188" s="31">
        <f t="shared" si="36"/>
        <v>4</v>
      </c>
      <c r="J188" s="31">
        <f t="shared" si="37"/>
        <v>2</v>
      </c>
      <c r="K188" s="31">
        <f t="shared" si="38"/>
        <v>5</v>
      </c>
      <c r="L188" s="31">
        <f t="shared" si="39"/>
        <v>5</v>
      </c>
      <c r="M188" s="31">
        <f t="shared" si="40"/>
        <v>2</v>
      </c>
      <c r="N188" s="31">
        <f t="shared" si="41"/>
        <v>3.4</v>
      </c>
      <c r="O188" s="26" t="s">
        <v>1339</v>
      </c>
      <c r="P188" s="26" t="s">
        <v>108</v>
      </c>
      <c r="Q188" s="27">
        <v>40672</v>
      </c>
      <c r="R188" s="26" t="s">
        <v>109</v>
      </c>
      <c r="S188" s="26" t="s">
        <v>409</v>
      </c>
      <c r="T188" s="26" t="s">
        <v>333</v>
      </c>
      <c r="U188" s="26" t="s">
        <v>168</v>
      </c>
      <c r="V188" s="26" t="s">
        <v>15731</v>
      </c>
      <c r="W188" s="26" t="s">
        <v>1309</v>
      </c>
      <c r="X188" s="26" t="s">
        <v>1310</v>
      </c>
      <c r="Y188" s="26" t="s">
        <v>1311</v>
      </c>
      <c r="Z188" s="26" t="s">
        <v>1312</v>
      </c>
      <c r="AA188" s="24"/>
      <c r="AB188" s="26" t="s">
        <v>117</v>
      </c>
      <c r="AC188" s="28">
        <v>11000</v>
      </c>
      <c r="AD188" s="26" t="s">
        <v>1313</v>
      </c>
      <c r="AE188" s="26" t="s">
        <v>1314</v>
      </c>
      <c r="AF188" s="26" t="s">
        <v>120</v>
      </c>
      <c r="AG188" s="26" t="s">
        <v>528</v>
      </c>
      <c r="AH188" s="26" t="s">
        <v>185</v>
      </c>
      <c r="AI188" s="28">
        <v>11000</v>
      </c>
      <c r="AJ188" s="24"/>
      <c r="AK188" s="26" t="s">
        <v>1333</v>
      </c>
      <c r="AL188" s="26" t="s">
        <v>1340</v>
      </c>
      <c r="AM188" s="26" t="s">
        <v>1341</v>
      </c>
      <c r="AN188" s="26" t="s">
        <v>1342</v>
      </c>
      <c r="AO188" s="26" t="s">
        <v>1343</v>
      </c>
      <c r="AP188" s="24"/>
      <c r="AQ188" s="24"/>
      <c r="AR188" s="24"/>
      <c r="AS188" s="26" t="s">
        <v>1344</v>
      </c>
      <c r="AT188" s="26" t="s">
        <v>1345</v>
      </c>
      <c r="AU188" s="24"/>
      <c r="AV188" s="24"/>
      <c r="AW188" s="28">
        <v>57231</v>
      </c>
      <c r="AX188" s="26">
        <v>149</v>
      </c>
      <c r="AY188" s="28">
        <v>0</v>
      </c>
      <c r="AZ188" s="28">
        <v>88</v>
      </c>
      <c r="BA188" s="26">
        <v>0</v>
      </c>
      <c r="BB188" s="26" t="s">
        <v>148</v>
      </c>
      <c r="BC188" s="26" t="s">
        <v>1319</v>
      </c>
      <c r="BD188" s="24"/>
      <c r="BE188" s="24"/>
      <c r="BF188" s="26" t="s">
        <v>1346</v>
      </c>
      <c r="BG188" s="26" t="s">
        <v>449</v>
      </c>
      <c r="BH188" s="24"/>
      <c r="BI188" s="24"/>
      <c r="BJ188" s="24"/>
      <c r="BK188" s="24"/>
      <c r="BL188" s="24"/>
      <c r="BM188" s="24"/>
      <c r="BN188" s="24"/>
      <c r="BO188" s="24"/>
      <c r="BP188" s="24"/>
      <c r="BQ188" s="24"/>
      <c r="BR188" s="26">
        <v>3</v>
      </c>
      <c r="BS188" s="26">
        <v>3</v>
      </c>
      <c r="BT188" s="26">
        <v>3</v>
      </c>
      <c r="BU188" s="26">
        <v>4</v>
      </c>
      <c r="BV188" s="26">
        <v>2</v>
      </c>
      <c r="BW188" s="26">
        <v>5</v>
      </c>
      <c r="BX188" s="26">
        <v>5</v>
      </c>
      <c r="BY188" s="26">
        <v>2</v>
      </c>
      <c r="BZ188" s="24"/>
      <c r="CA188" s="24"/>
      <c r="CB188" s="24"/>
      <c r="CC188" s="24"/>
      <c r="CD188" s="24"/>
      <c r="CE188" s="24"/>
      <c r="CF188" s="24"/>
      <c r="CG188" s="24"/>
      <c r="CH188" s="24"/>
      <c r="CI188" s="24"/>
      <c r="CJ188" s="24"/>
      <c r="CK188" s="24"/>
      <c r="CL188" s="24"/>
      <c r="CM188" s="24"/>
      <c r="CN188" s="24"/>
      <c r="CO188" s="24"/>
      <c r="CP188" s="24"/>
      <c r="CQ188" s="24"/>
      <c r="CR188" s="24"/>
      <c r="CS188" s="24"/>
      <c r="CT188" s="24"/>
      <c r="CU188" s="24"/>
      <c r="CV188" s="24"/>
      <c r="CW188" s="24"/>
      <c r="CX188" s="24"/>
      <c r="CY188" s="24"/>
      <c r="CZ188" s="24"/>
      <c r="DA188" s="24"/>
      <c r="DB188" s="24"/>
      <c r="DC188" s="24"/>
      <c r="DD188" s="24"/>
      <c r="DE188" s="24"/>
      <c r="DF188" s="26" t="s">
        <v>120</v>
      </c>
      <c r="DG188" s="26" t="s">
        <v>120</v>
      </c>
      <c r="DH188" s="26" t="s">
        <v>139</v>
      </c>
      <c r="DI188" s="26" t="s">
        <v>120</v>
      </c>
      <c r="DJ188" s="26" t="s">
        <v>139</v>
      </c>
      <c r="DK188" s="26" t="s">
        <v>139</v>
      </c>
      <c r="DL188" s="26" t="s">
        <v>139</v>
      </c>
      <c r="DM188" s="26" t="s">
        <v>139</v>
      </c>
      <c r="DN188" s="26" t="s">
        <v>139</v>
      </c>
      <c r="DO188" s="26" t="s">
        <v>120</v>
      </c>
    </row>
    <row r="189" spans="1:119" ht="20.100000000000001" customHeight="1" x14ac:dyDescent="0.25">
      <c r="A189" s="29" t="str">
        <f t="shared" si="28"/>
        <v/>
      </c>
      <c r="B189" s="29" t="str">
        <f t="shared" si="29"/>
        <v>Asociación Civil Hamiraya (Hamiraya Civil Association)</v>
      </c>
      <c r="C189" s="29">
        <f t="shared" si="30"/>
        <v>0</v>
      </c>
      <c r="D189" s="30" t="str">
        <f t="shared" si="31"/>
        <v>Americas</v>
      </c>
      <c r="E189" s="30" t="str">
        <f t="shared" si="32"/>
        <v>Cochabamba, Bolivia</v>
      </c>
      <c r="F189" s="31">
        <f t="shared" si="33"/>
        <v>0</v>
      </c>
      <c r="G189" s="31">
        <f t="shared" si="34"/>
        <v>0</v>
      </c>
      <c r="H189" s="31">
        <f t="shared" si="35"/>
        <v>0</v>
      </c>
      <c r="I189" s="31">
        <f t="shared" si="36"/>
        <v>0</v>
      </c>
      <c r="J189" s="31">
        <f t="shared" si="37"/>
        <v>0</v>
      </c>
      <c r="K189" s="31">
        <f t="shared" si="38"/>
        <v>0</v>
      </c>
      <c r="L189" s="31">
        <f t="shared" si="39"/>
        <v>0</v>
      </c>
      <c r="M189" s="31">
        <f t="shared" si="40"/>
        <v>0</v>
      </c>
      <c r="N189" s="31">
        <f t="shared" si="41"/>
        <v>0</v>
      </c>
      <c r="O189" s="26" t="s">
        <v>1347</v>
      </c>
      <c r="P189" s="26" t="s">
        <v>108</v>
      </c>
      <c r="Q189" s="27">
        <v>40623</v>
      </c>
      <c r="R189" s="24"/>
      <c r="S189" s="24"/>
      <c r="T189" s="26" t="s">
        <v>333</v>
      </c>
      <c r="U189" s="24"/>
      <c r="V189" s="26" t="s">
        <v>15731</v>
      </c>
      <c r="W189" s="26" t="s">
        <v>1309</v>
      </c>
      <c r="X189" s="26" t="s">
        <v>1310</v>
      </c>
      <c r="Y189" s="26" t="s">
        <v>1311</v>
      </c>
      <c r="Z189" s="26" t="s">
        <v>1312</v>
      </c>
      <c r="AA189" s="24"/>
      <c r="AB189" s="26" t="s">
        <v>723</v>
      </c>
      <c r="AC189" s="28">
        <v>500</v>
      </c>
      <c r="AD189" s="26" t="s">
        <v>1313</v>
      </c>
      <c r="AE189" s="26" t="s">
        <v>1314</v>
      </c>
      <c r="AF189" s="26" t="s">
        <v>120</v>
      </c>
      <c r="AG189" s="26" t="s">
        <v>528</v>
      </c>
      <c r="AH189" s="24"/>
      <c r="AI189" s="28">
        <v>500</v>
      </c>
      <c r="AJ189" s="24"/>
      <c r="AK189" s="24"/>
      <c r="AL189" s="24"/>
      <c r="AM189" s="24"/>
      <c r="AN189" s="24"/>
      <c r="AO189" s="24"/>
      <c r="AP189" s="24"/>
      <c r="AQ189" s="24"/>
      <c r="AR189" s="24"/>
      <c r="AS189" s="24"/>
      <c r="AT189" s="24"/>
      <c r="AU189" s="24"/>
      <c r="AV189" s="24"/>
      <c r="AW189" s="28">
        <v>0</v>
      </c>
      <c r="AX189" s="26">
        <v>0</v>
      </c>
      <c r="AY189" s="28">
        <v>0</v>
      </c>
      <c r="AZ189" s="28">
        <v>0</v>
      </c>
      <c r="BA189" s="26">
        <v>0</v>
      </c>
      <c r="BB189" s="24"/>
      <c r="BC189" s="26" t="s">
        <v>1319</v>
      </c>
      <c r="BD189" s="24"/>
      <c r="BE189" s="24"/>
      <c r="BF189" s="24"/>
      <c r="BG189" s="24"/>
      <c r="BH189" s="24"/>
      <c r="BI189" s="24"/>
      <c r="BJ189" s="24"/>
      <c r="BK189" s="24"/>
      <c r="BL189" s="24"/>
      <c r="BM189" s="24"/>
      <c r="BN189" s="24"/>
      <c r="BO189" s="24"/>
      <c r="BP189" s="24"/>
      <c r="BQ189" s="24"/>
      <c r="BR189" s="26">
        <v>0</v>
      </c>
      <c r="BS189" s="26">
        <v>0</v>
      </c>
      <c r="BT189" s="26">
        <v>0</v>
      </c>
      <c r="BU189" s="26">
        <v>0</v>
      </c>
      <c r="BV189" s="26">
        <v>0</v>
      </c>
      <c r="BW189" s="26">
        <v>0</v>
      </c>
      <c r="BX189" s="26">
        <v>0</v>
      </c>
      <c r="BY189" s="26">
        <v>0</v>
      </c>
      <c r="BZ189" s="24"/>
      <c r="CA189" s="24"/>
      <c r="CB189" s="24"/>
      <c r="CC189" s="24"/>
      <c r="CD189" s="24"/>
      <c r="CE189" s="24"/>
      <c r="CF189" s="24"/>
      <c r="CG189" s="24"/>
      <c r="CH189" s="24"/>
      <c r="CI189" s="24"/>
      <c r="CJ189" s="24"/>
      <c r="CK189" s="24"/>
      <c r="CL189" s="24"/>
      <c r="CM189" s="24"/>
      <c r="CN189" s="24"/>
      <c r="CO189" s="24"/>
      <c r="CP189" s="24"/>
      <c r="CQ189" s="24"/>
      <c r="CR189" s="24"/>
      <c r="CS189" s="24"/>
      <c r="CT189" s="24"/>
      <c r="CU189" s="24"/>
      <c r="CV189" s="24"/>
      <c r="CW189" s="24"/>
      <c r="CX189" s="24"/>
      <c r="CY189" s="24"/>
      <c r="CZ189" s="24"/>
      <c r="DA189" s="24"/>
      <c r="DB189" s="24"/>
      <c r="DC189" s="24"/>
      <c r="DD189" s="24"/>
      <c r="DE189" s="24"/>
      <c r="DF189" s="26" t="s">
        <v>139</v>
      </c>
      <c r="DG189" s="26" t="s">
        <v>139</v>
      </c>
      <c r="DH189" s="26" t="s">
        <v>139</v>
      </c>
      <c r="DI189" s="26" t="s">
        <v>139</v>
      </c>
      <c r="DJ189" s="26" t="s">
        <v>139</v>
      </c>
      <c r="DK189" s="26" t="s">
        <v>139</v>
      </c>
      <c r="DL189" s="26" t="s">
        <v>139</v>
      </c>
      <c r="DM189" s="26" t="s">
        <v>139</v>
      </c>
      <c r="DN189" s="26" t="s">
        <v>139</v>
      </c>
      <c r="DO189" s="26" t="s">
        <v>139</v>
      </c>
    </row>
    <row r="190" spans="1:119" ht="20.100000000000001" customHeight="1" x14ac:dyDescent="0.25">
      <c r="A190" s="29" t="str">
        <f t="shared" si="28"/>
        <v/>
      </c>
      <c r="B190" s="29" t="str">
        <f t="shared" si="29"/>
        <v>Asociación Civil Hamiraya (Hamiraya Civil Association)</v>
      </c>
      <c r="C190" s="29">
        <f t="shared" si="30"/>
        <v>0</v>
      </c>
      <c r="D190" s="30" t="str">
        <f t="shared" si="31"/>
        <v>Americas</v>
      </c>
      <c r="E190" s="30" t="str">
        <f t="shared" si="32"/>
        <v>Cochabamba, Bolivia</v>
      </c>
      <c r="F190" s="31">
        <f t="shared" si="33"/>
        <v>0</v>
      </c>
      <c r="G190" s="31">
        <f t="shared" si="34"/>
        <v>0</v>
      </c>
      <c r="H190" s="31">
        <f t="shared" si="35"/>
        <v>0</v>
      </c>
      <c r="I190" s="31">
        <f t="shared" si="36"/>
        <v>0</v>
      </c>
      <c r="J190" s="31">
        <f t="shared" si="37"/>
        <v>0</v>
      </c>
      <c r="K190" s="31">
        <f t="shared" si="38"/>
        <v>0</v>
      </c>
      <c r="L190" s="31">
        <f t="shared" si="39"/>
        <v>0</v>
      </c>
      <c r="M190" s="31">
        <f t="shared" si="40"/>
        <v>0</v>
      </c>
      <c r="N190" s="31">
        <f t="shared" si="41"/>
        <v>0</v>
      </c>
      <c r="O190" s="26" t="s">
        <v>15797</v>
      </c>
      <c r="P190" s="26" t="s">
        <v>108</v>
      </c>
      <c r="Q190" s="27">
        <v>40652</v>
      </c>
      <c r="R190" s="24"/>
      <c r="S190" s="24"/>
      <c r="T190" s="26" t="s">
        <v>333</v>
      </c>
      <c r="U190" s="24"/>
      <c r="V190" s="26" t="s">
        <v>15731</v>
      </c>
      <c r="W190" s="26" t="s">
        <v>1309</v>
      </c>
      <c r="X190" s="26" t="s">
        <v>1310</v>
      </c>
      <c r="Y190" s="26" t="s">
        <v>1311</v>
      </c>
      <c r="Z190" s="26" t="s">
        <v>1312</v>
      </c>
      <c r="AA190" s="24"/>
      <c r="AB190" s="26" t="s">
        <v>15736</v>
      </c>
      <c r="AC190" s="28">
        <v>1300</v>
      </c>
      <c r="AD190" s="26" t="s">
        <v>1313</v>
      </c>
      <c r="AE190" s="26" t="s">
        <v>1314</v>
      </c>
      <c r="AF190" s="26" t="s">
        <v>120</v>
      </c>
      <c r="AG190" s="26" t="s">
        <v>528</v>
      </c>
      <c r="AH190" s="24"/>
      <c r="AI190" s="28">
        <v>1300</v>
      </c>
      <c r="AJ190" s="24"/>
      <c r="AK190" s="24"/>
      <c r="AL190" s="24"/>
      <c r="AM190" s="24"/>
      <c r="AN190" s="24"/>
      <c r="AO190" s="24"/>
      <c r="AP190" s="24"/>
      <c r="AQ190" s="24"/>
      <c r="AR190" s="24"/>
      <c r="AS190" s="24"/>
      <c r="AT190" s="24"/>
      <c r="AU190" s="24"/>
      <c r="AV190" s="24"/>
      <c r="AW190" s="28">
        <v>0</v>
      </c>
      <c r="AX190" s="26">
        <v>0</v>
      </c>
      <c r="AY190" s="28">
        <v>0</v>
      </c>
      <c r="AZ190" s="28">
        <v>0</v>
      </c>
      <c r="BA190" s="26">
        <v>0</v>
      </c>
      <c r="BB190" s="24"/>
      <c r="BC190" s="26" t="s">
        <v>1319</v>
      </c>
      <c r="BD190" s="24"/>
      <c r="BE190" s="24"/>
      <c r="BF190" s="24"/>
      <c r="BG190" s="24"/>
      <c r="BH190" s="24"/>
      <c r="BI190" s="24"/>
      <c r="BJ190" s="24"/>
      <c r="BK190" s="24"/>
      <c r="BL190" s="24"/>
      <c r="BM190" s="24"/>
      <c r="BN190" s="24"/>
      <c r="BO190" s="24"/>
      <c r="BP190" s="24"/>
      <c r="BQ190" s="24"/>
      <c r="BR190" s="26">
        <v>0</v>
      </c>
      <c r="BS190" s="26">
        <v>0</v>
      </c>
      <c r="BT190" s="26">
        <v>0</v>
      </c>
      <c r="BU190" s="26">
        <v>0</v>
      </c>
      <c r="BV190" s="26">
        <v>0</v>
      </c>
      <c r="BW190" s="26">
        <v>0</v>
      </c>
      <c r="BX190" s="26">
        <v>0</v>
      </c>
      <c r="BY190" s="26">
        <v>0</v>
      </c>
      <c r="BZ190" s="24"/>
      <c r="CA190" s="24"/>
      <c r="CB190" s="24"/>
      <c r="CC190" s="24"/>
      <c r="CD190" s="24"/>
      <c r="CE190" s="24"/>
      <c r="CF190" s="24"/>
      <c r="CG190" s="24"/>
      <c r="CH190" s="24"/>
      <c r="CI190" s="24"/>
      <c r="CJ190" s="24"/>
      <c r="CK190" s="24"/>
      <c r="CL190" s="24"/>
      <c r="CM190" s="24"/>
      <c r="CN190" s="24"/>
      <c r="CO190" s="24"/>
      <c r="CP190" s="24"/>
      <c r="CQ190" s="24"/>
      <c r="CR190" s="24"/>
      <c r="CS190" s="24"/>
      <c r="CT190" s="24"/>
      <c r="CU190" s="24"/>
      <c r="CV190" s="24"/>
      <c r="CW190" s="24"/>
      <c r="CX190" s="24"/>
      <c r="CY190" s="24"/>
      <c r="CZ190" s="24"/>
      <c r="DA190" s="24"/>
      <c r="DB190" s="24"/>
      <c r="DC190" s="24"/>
      <c r="DD190" s="24"/>
      <c r="DE190" s="24"/>
      <c r="DF190" s="26" t="s">
        <v>139</v>
      </c>
      <c r="DG190" s="26" t="s">
        <v>139</v>
      </c>
      <c r="DH190" s="26" t="s">
        <v>139</v>
      </c>
      <c r="DI190" s="26" t="s">
        <v>139</v>
      </c>
      <c r="DJ190" s="26" t="s">
        <v>139</v>
      </c>
      <c r="DK190" s="26" t="s">
        <v>139</v>
      </c>
      <c r="DL190" s="26" t="s">
        <v>139</v>
      </c>
      <c r="DM190" s="26" t="s">
        <v>139</v>
      </c>
      <c r="DN190" s="26" t="s">
        <v>139</v>
      </c>
      <c r="DO190" s="26" t="s">
        <v>139</v>
      </c>
    </row>
    <row r="191" spans="1:119" ht="20.100000000000001" customHeight="1" x14ac:dyDescent="0.25">
      <c r="A191" s="29" t="str">
        <f t="shared" si="28"/>
        <v>Asociación Civil Hamiraya (Hamiraya Civil Association)3</v>
      </c>
      <c r="B191" s="29" t="str">
        <f t="shared" si="29"/>
        <v>Asociación Civil Hamiraya (Hamiraya Civil Association)</v>
      </c>
      <c r="C191" s="29">
        <f t="shared" si="30"/>
        <v>3</v>
      </c>
      <c r="D191" s="30" t="str">
        <f t="shared" si="31"/>
        <v>Americas</v>
      </c>
      <c r="E191" s="30" t="str">
        <f t="shared" si="32"/>
        <v>Cochabamba, Bolivia</v>
      </c>
      <c r="F191" s="31">
        <f t="shared" si="33"/>
        <v>3</v>
      </c>
      <c r="G191" s="31">
        <f t="shared" si="34"/>
        <v>2</v>
      </c>
      <c r="H191" s="31">
        <f t="shared" si="35"/>
        <v>3</v>
      </c>
      <c r="I191" s="31">
        <f t="shared" si="36"/>
        <v>3</v>
      </c>
      <c r="J191" s="31">
        <f t="shared" si="37"/>
        <v>3</v>
      </c>
      <c r="K191" s="31">
        <f t="shared" si="38"/>
        <v>4</v>
      </c>
      <c r="L191" s="31">
        <f t="shared" si="39"/>
        <v>5</v>
      </c>
      <c r="M191" s="31">
        <f t="shared" si="40"/>
        <v>2</v>
      </c>
      <c r="N191" s="31">
        <f t="shared" si="41"/>
        <v>3.1</v>
      </c>
      <c r="O191" s="26" t="s">
        <v>1348</v>
      </c>
      <c r="P191" s="26" t="s">
        <v>108</v>
      </c>
      <c r="Q191" s="27">
        <v>40311</v>
      </c>
      <c r="R191" s="26" t="s">
        <v>109</v>
      </c>
      <c r="S191" s="26" t="s">
        <v>234</v>
      </c>
      <c r="T191" s="26" t="s">
        <v>224</v>
      </c>
      <c r="U191" s="26" t="s">
        <v>168</v>
      </c>
      <c r="V191" s="26" t="s">
        <v>15731</v>
      </c>
      <c r="W191" s="26" t="s">
        <v>1309</v>
      </c>
      <c r="X191" s="26" t="s">
        <v>1310</v>
      </c>
      <c r="Y191" s="26" t="s">
        <v>1311</v>
      </c>
      <c r="Z191" s="26" t="s">
        <v>1312</v>
      </c>
      <c r="AA191" s="24"/>
      <c r="AB191" s="26" t="s">
        <v>117</v>
      </c>
      <c r="AC191" s="28">
        <v>8000</v>
      </c>
      <c r="AD191" s="26" t="s">
        <v>1313</v>
      </c>
      <c r="AE191" s="26" t="s">
        <v>1314</v>
      </c>
      <c r="AF191" s="26" t="s">
        <v>120</v>
      </c>
      <c r="AG191" s="26" t="s">
        <v>528</v>
      </c>
      <c r="AH191" s="26" t="s">
        <v>121</v>
      </c>
      <c r="AI191" s="28">
        <v>8000</v>
      </c>
      <c r="AJ191" s="24"/>
      <c r="AK191" s="26" t="s">
        <v>1349</v>
      </c>
      <c r="AL191" s="26" t="s">
        <v>1350</v>
      </c>
      <c r="AM191" s="26" t="s">
        <v>1341</v>
      </c>
      <c r="AN191" s="26" t="s">
        <v>1342</v>
      </c>
      <c r="AO191" s="24"/>
      <c r="AP191" s="24"/>
      <c r="AQ191" s="24"/>
      <c r="AR191" s="24"/>
      <c r="AS191" s="24"/>
      <c r="AT191" s="26" t="s">
        <v>1351</v>
      </c>
      <c r="AU191" s="24"/>
      <c r="AV191" s="24"/>
      <c r="AW191" s="28">
        <v>47631</v>
      </c>
      <c r="AX191" s="26">
        <v>98</v>
      </c>
      <c r="AY191" s="28">
        <v>0</v>
      </c>
      <c r="AZ191" s="28">
        <v>95</v>
      </c>
      <c r="BA191" s="26">
        <v>0</v>
      </c>
      <c r="BB191" s="26" t="s">
        <v>148</v>
      </c>
      <c r="BC191" s="26" t="s">
        <v>1319</v>
      </c>
      <c r="BD191" s="24"/>
      <c r="BE191" s="24"/>
      <c r="BF191" s="24"/>
      <c r="BG191" s="24"/>
      <c r="BH191" s="24"/>
      <c r="BI191" s="24"/>
      <c r="BJ191" s="24"/>
      <c r="BK191" s="24"/>
      <c r="BL191" s="24"/>
      <c r="BM191" s="24"/>
      <c r="BN191" s="24"/>
      <c r="BO191" s="24"/>
      <c r="BP191" s="24"/>
      <c r="BQ191" s="24"/>
      <c r="BR191" s="26">
        <v>3</v>
      </c>
      <c r="BS191" s="26">
        <v>2</v>
      </c>
      <c r="BT191" s="26">
        <v>3</v>
      </c>
      <c r="BU191" s="26">
        <v>3</v>
      </c>
      <c r="BV191" s="26">
        <v>3</v>
      </c>
      <c r="BW191" s="26">
        <v>4</v>
      </c>
      <c r="BX191" s="26">
        <v>5</v>
      </c>
      <c r="BY191" s="26">
        <v>2</v>
      </c>
      <c r="BZ191" s="24"/>
      <c r="CA191" s="24"/>
      <c r="CB191" s="24"/>
      <c r="CC191" s="24"/>
      <c r="CD191" s="24"/>
      <c r="CE191" s="24"/>
      <c r="CF191" s="24"/>
      <c r="CG191" s="24"/>
      <c r="CH191" s="24"/>
      <c r="CI191" s="24"/>
      <c r="CJ191" s="24"/>
      <c r="CK191" s="24"/>
      <c r="CL191" s="24"/>
      <c r="CM191" s="24"/>
      <c r="CN191" s="24"/>
      <c r="CO191" s="24"/>
      <c r="CP191" s="24"/>
      <c r="CQ191" s="24"/>
      <c r="CR191" s="24"/>
      <c r="CS191" s="24"/>
      <c r="CT191" s="24"/>
      <c r="CU191" s="24"/>
      <c r="CV191" s="24"/>
      <c r="CW191" s="24"/>
      <c r="CX191" s="24"/>
      <c r="CY191" s="24"/>
      <c r="CZ191" s="24"/>
      <c r="DA191" s="24"/>
      <c r="DB191" s="24"/>
      <c r="DC191" s="24"/>
      <c r="DD191" s="24"/>
      <c r="DE191" s="24"/>
      <c r="DF191" s="26" t="s">
        <v>139</v>
      </c>
      <c r="DG191" s="26" t="s">
        <v>139</v>
      </c>
      <c r="DH191" s="26" t="s">
        <v>139</v>
      </c>
      <c r="DI191" s="26" t="s">
        <v>139</v>
      </c>
      <c r="DJ191" s="26" t="s">
        <v>139</v>
      </c>
      <c r="DK191" s="26" t="s">
        <v>139</v>
      </c>
      <c r="DL191" s="26" t="s">
        <v>139</v>
      </c>
      <c r="DM191" s="26" t="s">
        <v>139</v>
      </c>
      <c r="DN191" s="26" t="s">
        <v>139</v>
      </c>
      <c r="DO191" s="26" t="s">
        <v>139</v>
      </c>
    </row>
    <row r="192" spans="1:119" ht="20.100000000000001" customHeight="1" x14ac:dyDescent="0.25">
      <c r="A192" s="29" t="str">
        <f t="shared" si="28"/>
        <v>Asociación Civil Los Pioneros (The Pioneers Civil Association)6</v>
      </c>
      <c r="B192" s="29" t="str">
        <f t="shared" si="29"/>
        <v>Asociación Civil Los Pioneros (The Pioneers Civil Association)</v>
      </c>
      <c r="C192" s="29">
        <f t="shared" si="30"/>
        <v>6</v>
      </c>
      <c r="D192" s="30" t="str">
        <f t="shared" si="31"/>
        <v>Americas</v>
      </c>
      <c r="E192" s="30" t="str">
        <f t="shared" si="32"/>
        <v>Callao, Peru</v>
      </c>
      <c r="F192" s="31">
        <f t="shared" si="33"/>
        <v>3</v>
      </c>
      <c r="G192" s="31">
        <f t="shared" si="34"/>
        <v>2</v>
      </c>
      <c r="H192" s="31">
        <f t="shared" si="35"/>
        <v>3</v>
      </c>
      <c r="I192" s="31">
        <f t="shared" si="36"/>
        <v>2</v>
      </c>
      <c r="J192" s="31">
        <f t="shared" si="37"/>
        <v>2</v>
      </c>
      <c r="K192" s="31">
        <f t="shared" si="38"/>
        <v>3</v>
      </c>
      <c r="L192" s="31">
        <f t="shared" si="39"/>
        <v>3</v>
      </c>
      <c r="M192" s="31">
        <f t="shared" si="40"/>
        <v>4</v>
      </c>
      <c r="N192" s="31">
        <f t="shared" si="41"/>
        <v>2.8</v>
      </c>
      <c r="O192" s="26" t="s">
        <v>1352</v>
      </c>
      <c r="P192" s="26" t="s">
        <v>108</v>
      </c>
      <c r="Q192" s="27">
        <v>42858</v>
      </c>
      <c r="R192" s="26" t="s">
        <v>305</v>
      </c>
      <c r="S192" s="26" t="s">
        <v>167</v>
      </c>
      <c r="T192" s="26" t="s">
        <v>142</v>
      </c>
      <c r="U192" s="26" t="s">
        <v>833</v>
      </c>
      <c r="V192" s="26" t="s">
        <v>15731</v>
      </c>
      <c r="W192" s="26" t="s">
        <v>1229</v>
      </c>
      <c r="X192" s="26" t="s">
        <v>1353</v>
      </c>
      <c r="Y192" s="26" t="s">
        <v>1354</v>
      </c>
      <c r="Z192" s="26" t="s">
        <v>1355</v>
      </c>
      <c r="AA192" s="24"/>
      <c r="AB192" s="26" t="s">
        <v>117</v>
      </c>
      <c r="AC192" s="28">
        <v>5000</v>
      </c>
      <c r="AD192" s="26" t="s">
        <v>1356</v>
      </c>
      <c r="AE192" s="26" t="s">
        <v>1271</v>
      </c>
      <c r="AF192" s="26" t="s">
        <v>120</v>
      </c>
      <c r="AG192" s="26" t="s">
        <v>175</v>
      </c>
      <c r="AH192" s="26" t="s">
        <v>250</v>
      </c>
      <c r="AI192" s="28">
        <v>5000</v>
      </c>
      <c r="AJ192" s="26" t="s">
        <v>1357</v>
      </c>
      <c r="AK192" s="26" t="s">
        <v>1358</v>
      </c>
      <c r="AL192" s="26" t="s">
        <v>1359</v>
      </c>
      <c r="AM192" s="24"/>
      <c r="AN192" s="24"/>
      <c r="AO192" s="24"/>
      <c r="AP192" s="24"/>
      <c r="AQ192" s="24"/>
      <c r="AR192" s="26" t="s">
        <v>1360</v>
      </c>
      <c r="AS192" s="24"/>
      <c r="AT192" s="24"/>
      <c r="AU192" s="24"/>
      <c r="AV192" s="24"/>
      <c r="AW192" s="28">
        <v>40000</v>
      </c>
      <c r="AX192" s="26">
        <v>170</v>
      </c>
      <c r="AY192" s="28">
        <v>170</v>
      </c>
      <c r="AZ192" s="28">
        <v>170</v>
      </c>
      <c r="BA192" s="26">
        <v>170</v>
      </c>
      <c r="BB192" s="24"/>
      <c r="BC192" s="26" t="s">
        <v>1361</v>
      </c>
      <c r="BD192" s="26" t="s">
        <v>125</v>
      </c>
      <c r="BE192" s="24"/>
      <c r="BF192" s="26" t="s">
        <v>1362</v>
      </c>
      <c r="BG192" s="26" t="s">
        <v>271</v>
      </c>
      <c r="BH192" s="26" t="s">
        <v>1363</v>
      </c>
      <c r="BI192" s="26" t="s">
        <v>449</v>
      </c>
      <c r="BJ192" s="24"/>
      <c r="BK192" s="24"/>
      <c r="BL192" s="24"/>
      <c r="BM192" s="24"/>
      <c r="BN192" s="24"/>
      <c r="BO192" s="24"/>
      <c r="BP192" s="24"/>
      <c r="BQ192" s="24"/>
      <c r="BR192" s="26">
        <v>0</v>
      </c>
      <c r="BS192" s="26">
        <v>0</v>
      </c>
      <c r="BT192" s="26">
        <v>0</v>
      </c>
      <c r="BU192" s="26">
        <v>0</v>
      </c>
      <c r="BV192" s="26">
        <v>0</v>
      </c>
      <c r="BW192" s="26">
        <v>0</v>
      </c>
      <c r="BX192" s="26">
        <v>0</v>
      </c>
      <c r="BY192" s="26">
        <v>0</v>
      </c>
      <c r="BZ192" s="26" t="s">
        <v>134</v>
      </c>
      <c r="CA192" s="26" t="s">
        <v>135</v>
      </c>
      <c r="CB192" s="26" t="s">
        <v>136</v>
      </c>
      <c r="CC192" s="26" t="s">
        <v>136</v>
      </c>
      <c r="CD192" s="26" t="s">
        <v>135</v>
      </c>
      <c r="CE192" s="26" t="s">
        <v>135</v>
      </c>
      <c r="CF192" s="26" t="s">
        <v>135</v>
      </c>
      <c r="CG192" s="26" t="s">
        <v>135</v>
      </c>
      <c r="CH192" s="26" t="s">
        <v>136</v>
      </c>
      <c r="CI192" s="26" t="s">
        <v>135</v>
      </c>
      <c r="CJ192" s="26" t="s">
        <v>136</v>
      </c>
      <c r="CK192" s="26" t="s">
        <v>136</v>
      </c>
      <c r="CL192" s="26" t="s">
        <v>135</v>
      </c>
      <c r="CM192" s="26" t="s">
        <v>135</v>
      </c>
      <c r="CN192" s="26" t="s">
        <v>137</v>
      </c>
      <c r="CO192" s="26" t="s">
        <v>134</v>
      </c>
      <c r="CP192" s="26" t="s">
        <v>135</v>
      </c>
      <c r="CQ192" s="26" t="s">
        <v>137</v>
      </c>
      <c r="CR192" s="26" t="s">
        <v>134</v>
      </c>
      <c r="CS192" s="26" t="s">
        <v>135</v>
      </c>
      <c r="CT192" s="26" t="s">
        <v>135</v>
      </c>
      <c r="CU192" s="26" t="s">
        <v>134</v>
      </c>
      <c r="CV192" s="26" t="s">
        <v>136</v>
      </c>
      <c r="CW192" s="26" t="s">
        <v>134</v>
      </c>
      <c r="CX192" s="26" t="s">
        <v>138</v>
      </c>
      <c r="CY192" s="26" t="s">
        <v>134</v>
      </c>
      <c r="CZ192" s="26" t="s">
        <v>136</v>
      </c>
      <c r="DA192" s="26" t="s">
        <v>135</v>
      </c>
      <c r="DB192" s="26" t="s">
        <v>138</v>
      </c>
      <c r="DC192" s="26" t="s">
        <v>134</v>
      </c>
      <c r="DD192" s="26" t="s">
        <v>138</v>
      </c>
      <c r="DE192" s="26" t="s">
        <v>136</v>
      </c>
      <c r="DF192" s="26" t="s">
        <v>120</v>
      </c>
      <c r="DG192" s="26" t="s">
        <v>120</v>
      </c>
      <c r="DH192" s="26" t="s">
        <v>120</v>
      </c>
      <c r="DI192" s="26" t="s">
        <v>139</v>
      </c>
      <c r="DJ192" s="26" t="s">
        <v>120</v>
      </c>
      <c r="DK192" s="26" t="s">
        <v>139</v>
      </c>
      <c r="DL192" s="26" t="s">
        <v>139</v>
      </c>
      <c r="DM192" s="26" t="s">
        <v>139</v>
      </c>
      <c r="DN192" s="26" t="s">
        <v>139</v>
      </c>
      <c r="DO192" s="26" t="s">
        <v>139</v>
      </c>
    </row>
    <row r="193" spans="1:119" ht="20.100000000000001" customHeight="1" x14ac:dyDescent="0.25">
      <c r="A193" s="29" t="str">
        <f t="shared" si="28"/>
        <v>Asociación Civil Los Pioneros (The Pioneers Civil Association)5</v>
      </c>
      <c r="B193" s="29" t="str">
        <f t="shared" si="29"/>
        <v>Asociación Civil Los Pioneros (The Pioneers Civil Association)</v>
      </c>
      <c r="C193" s="29">
        <f t="shared" si="30"/>
        <v>5</v>
      </c>
      <c r="D193" s="30" t="str">
        <f t="shared" si="31"/>
        <v>Americas</v>
      </c>
      <c r="E193" s="30" t="str">
        <f t="shared" si="32"/>
        <v>Callao, Peru</v>
      </c>
      <c r="F193" s="31">
        <f t="shared" si="33"/>
        <v>3</v>
      </c>
      <c r="G193" s="31">
        <f t="shared" si="34"/>
        <v>2</v>
      </c>
      <c r="H193" s="31">
        <f t="shared" si="35"/>
        <v>3</v>
      </c>
      <c r="I193" s="31">
        <f t="shared" si="36"/>
        <v>3</v>
      </c>
      <c r="J193" s="31">
        <f t="shared" si="37"/>
        <v>2</v>
      </c>
      <c r="K193" s="31">
        <f t="shared" si="38"/>
        <v>3</v>
      </c>
      <c r="L193" s="31">
        <f t="shared" si="39"/>
        <v>4</v>
      </c>
      <c r="M193" s="31">
        <f t="shared" si="40"/>
        <v>3</v>
      </c>
      <c r="N193" s="31">
        <f t="shared" si="41"/>
        <v>2.9</v>
      </c>
      <c r="O193" s="26" t="s">
        <v>1364</v>
      </c>
      <c r="P193" s="26" t="s">
        <v>108</v>
      </c>
      <c r="Q193" s="27">
        <v>42502</v>
      </c>
      <c r="R193" s="26" t="s">
        <v>166</v>
      </c>
      <c r="S193" s="26" t="s">
        <v>184</v>
      </c>
      <c r="T193" s="26" t="s">
        <v>157</v>
      </c>
      <c r="U193" s="26" t="s">
        <v>833</v>
      </c>
      <c r="V193" s="26" t="s">
        <v>15731</v>
      </c>
      <c r="W193" s="26" t="s">
        <v>1229</v>
      </c>
      <c r="X193" s="26" t="s">
        <v>1353</v>
      </c>
      <c r="Y193" s="26" t="s">
        <v>1354</v>
      </c>
      <c r="Z193" s="26" t="s">
        <v>1355</v>
      </c>
      <c r="AA193" s="24"/>
      <c r="AB193" s="26" t="s">
        <v>117</v>
      </c>
      <c r="AC193" s="28">
        <v>4000</v>
      </c>
      <c r="AD193" s="26" t="s">
        <v>1356</v>
      </c>
      <c r="AE193" s="26" t="s">
        <v>1271</v>
      </c>
      <c r="AF193" s="26" t="s">
        <v>120</v>
      </c>
      <c r="AG193" s="26" t="s">
        <v>175</v>
      </c>
      <c r="AH193" s="26" t="s">
        <v>176</v>
      </c>
      <c r="AI193" s="28">
        <v>4000</v>
      </c>
      <c r="AJ193" s="26" t="s">
        <v>1365</v>
      </c>
      <c r="AK193" s="26" t="s">
        <v>1358</v>
      </c>
      <c r="AL193" s="26" t="s">
        <v>1359</v>
      </c>
      <c r="AM193" s="24"/>
      <c r="AN193" s="24"/>
      <c r="AO193" s="24"/>
      <c r="AP193" s="24"/>
      <c r="AQ193" s="26" t="s">
        <v>1366</v>
      </c>
      <c r="AR193" s="24"/>
      <c r="AS193" s="24"/>
      <c r="AT193" s="24"/>
      <c r="AU193" s="24"/>
      <c r="AV193" s="24"/>
      <c r="AW193" s="28">
        <v>40000</v>
      </c>
      <c r="AX193" s="26">
        <v>120</v>
      </c>
      <c r="AY193" s="28">
        <v>150</v>
      </c>
      <c r="AZ193" s="28">
        <v>110</v>
      </c>
      <c r="BA193" s="26">
        <v>0</v>
      </c>
      <c r="BB193" s="26" t="s">
        <v>241</v>
      </c>
      <c r="BC193" s="26" t="s">
        <v>1361</v>
      </c>
      <c r="BD193" s="26" t="s">
        <v>125</v>
      </c>
      <c r="BE193" s="24"/>
      <c r="BF193" s="26" t="s">
        <v>1367</v>
      </c>
      <c r="BG193" s="26" t="s">
        <v>271</v>
      </c>
      <c r="BH193" s="26" t="s">
        <v>1368</v>
      </c>
      <c r="BI193" s="26" t="s">
        <v>191</v>
      </c>
      <c r="BJ193" s="26" t="s">
        <v>1369</v>
      </c>
      <c r="BK193" s="26" t="s">
        <v>1370</v>
      </c>
      <c r="BL193" s="24"/>
      <c r="BM193" s="24"/>
      <c r="BN193" s="24"/>
      <c r="BO193" s="24"/>
      <c r="BP193" s="24"/>
      <c r="BQ193" s="24"/>
      <c r="BR193" s="26">
        <v>3</v>
      </c>
      <c r="BS193" s="26">
        <v>2</v>
      </c>
      <c r="BT193" s="26">
        <v>3</v>
      </c>
      <c r="BU193" s="26">
        <v>3</v>
      </c>
      <c r="BV193" s="26">
        <v>2</v>
      </c>
      <c r="BW193" s="26">
        <v>3</v>
      </c>
      <c r="BX193" s="26">
        <v>4</v>
      </c>
      <c r="BY193" s="26">
        <v>3</v>
      </c>
      <c r="BZ193" s="24"/>
      <c r="CA193" s="24"/>
      <c r="CB193" s="24"/>
      <c r="CC193" s="24"/>
      <c r="CD193" s="24"/>
      <c r="CE193" s="24"/>
      <c r="CF193" s="24"/>
      <c r="CG193" s="24"/>
      <c r="CH193" s="24"/>
      <c r="CI193" s="24"/>
      <c r="CJ193" s="24"/>
      <c r="CK193" s="24"/>
      <c r="CL193" s="24"/>
      <c r="CM193" s="24"/>
      <c r="CN193" s="24"/>
      <c r="CO193" s="24"/>
      <c r="CP193" s="24"/>
      <c r="CQ193" s="24"/>
      <c r="CR193" s="24"/>
      <c r="CS193" s="24"/>
      <c r="CT193" s="24"/>
      <c r="CU193" s="24"/>
      <c r="CV193" s="24"/>
      <c r="CW193" s="24"/>
      <c r="CX193" s="24"/>
      <c r="CY193" s="24"/>
      <c r="CZ193" s="24"/>
      <c r="DA193" s="24"/>
      <c r="DB193" s="24"/>
      <c r="DC193" s="24"/>
      <c r="DD193" s="24"/>
      <c r="DE193" s="24"/>
      <c r="DF193" s="26" t="s">
        <v>139</v>
      </c>
      <c r="DG193" s="26" t="s">
        <v>120</v>
      </c>
      <c r="DH193" s="26" t="s">
        <v>120</v>
      </c>
      <c r="DI193" s="26" t="s">
        <v>120</v>
      </c>
      <c r="DJ193" s="26" t="s">
        <v>139</v>
      </c>
      <c r="DK193" s="26" t="s">
        <v>139</v>
      </c>
      <c r="DL193" s="26" t="s">
        <v>139</v>
      </c>
      <c r="DM193" s="26" t="s">
        <v>139</v>
      </c>
      <c r="DN193" s="26" t="s">
        <v>139</v>
      </c>
      <c r="DO193" s="26" t="s">
        <v>139</v>
      </c>
    </row>
    <row r="194" spans="1:119" ht="20.100000000000001" customHeight="1" x14ac:dyDescent="0.25">
      <c r="A194" s="29" t="str">
        <f t="shared" si="28"/>
        <v/>
      </c>
      <c r="B194" s="29" t="str">
        <f t="shared" si="29"/>
        <v>Asociación Civil Los Pioneros (The Pioneers Civil Association)</v>
      </c>
      <c r="C194" s="29">
        <f t="shared" si="30"/>
        <v>0</v>
      </c>
      <c r="D194" s="30" t="str">
        <f t="shared" si="31"/>
        <v>Americas</v>
      </c>
      <c r="E194" s="30" t="str">
        <f t="shared" si="32"/>
        <v>Callao, Peru</v>
      </c>
      <c r="F194" s="31">
        <f t="shared" si="33"/>
        <v>0</v>
      </c>
      <c r="G194" s="31">
        <f t="shared" si="34"/>
        <v>0</v>
      </c>
      <c r="H194" s="31">
        <f t="shared" si="35"/>
        <v>0</v>
      </c>
      <c r="I194" s="31">
        <f t="shared" si="36"/>
        <v>0</v>
      </c>
      <c r="J194" s="31">
        <f t="shared" si="37"/>
        <v>0</v>
      </c>
      <c r="K194" s="31">
        <f t="shared" si="38"/>
        <v>0</v>
      </c>
      <c r="L194" s="31">
        <f t="shared" si="39"/>
        <v>0</v>
      </c>
      <c r="M194" s="31">
        <f t="shared" si="40"/>
        <v>0</v>
      </c>
      <c r="N194" s="31">
        <f t="shared" si="41"/>
        <v>0</v>
      </c>
      <c r="O194" s="26" t="s">
        <v>1377</v>
      </c>
      <c r="P194" s="26" t="s">
        <v>108</v>
      </c>
      <c r="Q194" s="27">
        <v>41935</v>
      </c>
      <c r="R194" s="24"/>
      <c r="S194" s="24"/>
      <c r="T194" s="26" t="s">
        <v>278</v>
      </c>
      <c r="U194" s="24"/>
      <c r="V194" s="26" t="s">
        <v>15731</v>
      </c>
      <c r="W194" s="26" t="s">
        <v>1229</v>
      </c>
      <c r="X194" s="26" t="s">
        <v>1353</v>
      </c>
      <c r="Y194" s="26" t="s">
        <v>1354</v>
      </c>
      <c r="Z194" s="26" t="s">
        <v>1355</v>
      </c>
      <c r="AA194" s="24"/>
      <c r="AB194" s="26" t="s">
        <v>723</v>
      </c>
      <c r="AC194" s="28">
        <v>1500</v>
      </c>
      <c r="AD194" s="26" t="s">
        <v>1356</v>
      </c>
      <c r="AE194" s="26" t="s">
        <v>1271</v>
      </c>
      <c r="AF194" s="26" t="s">
        <v>120</v>
      </c>
      <c r="AG194" s="26" t="s">
        <v>175</v>
      </c>
      <c r="AH194" s="24"/>
      <c r="AI194" s="28">
        <v>1500</v>
      </c>
      <c r="AJ194" s="24"/>
      <c r="AK194" s="24"/>
      <c r="AL194" s="24"/>
      <c r="AM194" s="24"/>
      <c r="AN194" s="24"/>
      <c r="AO194" s="24"/>
      <c r="AP194" s="24"/>
      <c r="AQ194" s="24"/>
      <c r="AR194" s="24"/>
      <c r="AS194" s="24"/>
      <c r="AT194" s="24"/>
      <c r="AU194" s="24"/>
      <c r="AV194" s="24"/>
      <c r="AW194" s="24"/>
      <c r="AX194" s="24"/>
      <c r="AY194" s="24"/>
      <c r="AZ194" s="24"/>
      <c r="BA194" s="24"/>
      <c r="BB194" s="24"/>
      <c r="BC194" s="26" t="s">
        <v>1361</v>
      </c>
      <c r="BD194" s="24"/>
      <c r="BE194" s="24"/>
      <c r="BF194" s="24"/>
      <c r="BG194" s="24"/>
      <c r="BH194" s="24"/>
      <c r="BI194" s="24"/>
      <c r="BJ194" s="24"/>
      <c r="BK194" s="24"/>
      <c r="BL194" s="24"/>
      <c r="BM194" s="24"/>
      <c r="BN194" s="24"/>
      <c r="BO194" s="24"/>
      <c r="BP194" s="24"/>
      <c r="BQ194" s="24"/>
      <c r="BR194" s="24"/>
      <c r="BS194" s="24"/>
      <c r="BT194" s="24"/>
      <c r="BU194" s="24"/>
      <c r="BV194" s="24"/>
      <c r="BW194" s="24"/>
      <c r="BX194" s="24"/>
      <c r="BY194" s="24"/>
      <c r="BZ194" s="24"/>
      <c r="CA194" s="24"/>
      <c r="CB194" s="24"/>
      <c r="CC194" s="24"/>
      <c r="CD194" s="24"/>
      <c r="CE194" s="24"/>
      <c r="CF194" s="24"/>
      <c r="CG194" s="24"/>
      <c r="CH194" s="24"/>
      <c r="CI194" s="24"/>
      <c r="CJ194" s="24"/>
      <c r="CK194" s="24"/>
      <c r="CL194" s="24"/>
      <c r="CM194" s="24"/>
      <c r="CN194" s="24"/>
      <c r="CO194" s="24"/>
      <c r="CP194" s="24"/>
      <c r="CQ194" s="24"/>
      <c r="CR194" s="24"/>
      <c r="CS194" s="24"/>
      <c r="CT194" s="24"/>
      <c r="CU194" s="24"/>
      <c r="CV194" s="24"/>
      <c r="CW194" s="24"/>
      <c r="CX194" s="24"/>
      <c r="CY194" s="24"/>
      <c r="CZ194" s="24"/>
      <c r="DA194" s="24"/>
      <c r="DB194" s="24"/>
      <c r="DC194" s="24"/>
      <c r="DD194" s="24"/>
      <c r="DE194" s="24"/>
      <c r="DF194" s="26" t="s">
        <v>139</v>
      </c>
      <c r="DG194" s="26" t="s">
        <v>139</v>
      </c>
      <c r="DH194" s="26" t="s">
        <v>139</v>
      </c>
      <c r="DI194" s="26" t="s">
        <v>139</v>
      </c>
      <c r="DJ194" s="26" t="s">
        <v>139</v>
      </c>
      <c r="DK194" s="26" t="s">
        <v>139</v>
      </c>
      <c r="DL194" s="26" t="s">
        <v>139</v>
      </c>
      <c r="DM194" s="26" t="s">
        <v>139</v>
      </c>
      <c r="DN194" s="26" t="s">
        <v>139</v>
      </c>
      <c r="DO194" s="26" t="s">
        <v>139</v>
      </c>
    </row>
    <row r="195" spans="1:119" ht="20.100000000000001" customHeight="1" x14ac:dyDescent="0.25">
      <c r="A195" s="29" t="str">
        <f t="shared" ref="A195:A258" si="42">IFERROR(IF(C195=0,NA(),B195&amp;C195),"")</f>
        <v>Asociación Civil Los Pioneros (The Pioneers Civil Association)4</v>
      </c>
      <c r="B195" s="29" t="str">
        <f t="shared" ref="B195:B258" si="43">IFERROR(IF(AA195=0,Y195&amp;IF(Z195=0,""," ("&amp;Z195&amp;")"),AA195&amp;IF(Z195=0,""," ("&amp;Z195&amp;")")),"")</f>
        <v>Asociación Civil Los Pioneros (The Pioneers Civil Association)</v>
      </c>
      <c r="C195" s="29">
        <f t="shared" ref="C195:C258" si="44">IFERROR(_xlfn.NUMBERVALUE(RIGHT(AH195,1)),"")</f>
        <v>4</v>
      </c>
      <c r="D195" s="30" t="str">
        <f t="shared" ref="D195:D258" si="45">IFERROR(IF(OR(V195="Sub-Saharan Africa",V195="Middle East &amp; North Africa"),"Africa and the Middle East",IF(V195="Europe &amp; Central Asia","Europe and Eurasia",IF(V195="East Asia &amp; Pacific","East and Southeast Asia",V195))),"")</f>
        <v>Americas</v>
      </c>
      <c r="E195" s="30" t="str">
        <f t="shared" ref="E195:E258" si="46">IFERROR(IF(X195=0,W195,X195&amp;", "&amp;W195),"")</f>
        <v>Callao, Peru</v>
      </c>
      <c r="F195" s="31">
        <f t="shared" ref="F195:F258" si="47">IFERROR(IF(AND(BZ195+CA195+CB195+CC195&gt;=4,BZ195+CA195+CB195+CC195&lt;=6),1,IF(AND(BZ195+CA195+CB195+CC195&gt;=7,BZ195+CA195+CB195+CC195&lt;=10),2,IF(AND(BZ195+CA195+CB195+CC195&gt;=11,BZ195+CA195+CB195+CC195&lt;=14),3,IF(AND(BZ195+CA195+CB195+CC195&gt;=15,BZ195+CA195+CB195+CC195&lt;=18),4,IF(AND(BZ195+CA195+CB195+CC195&gt;=19,BZ195+CA195+CB195+CC195&lt;=20),5,BR195))))),"")</f>
        <v>3</v>
      </c>
      <c r="G195" s="31">
        <f t="shared" ref="G195:G258" si="48">IFERROR(IF(AND(CD195+CE195+CF195+CG195&gt;=4,CD195+CE195+CF195+CG195&lt;=6),1,IF(AND(CD195+CE195+CF195+CG195&gt;=7,CD195+CE195+CF195+CG195&lt;=10),2,IF(AND(CD195+CE195+CF195+CG195&gt;=11,CD195+CE195+CF195+CG195&lt;=14),3,IF(AND(CD195+CE195+CF195+CG195&gt;=15,CD195+CE195+CF195+CG195&lt;=18),4,IF(AND(CD195+CE195+CF195+CG195&gt;=19,CD195+CE195+CF195+CG195&lt;=20),5,BS195))))),"")</f>
        <v>2</v>
      </c>
      <c r="H195" s="31">
        <f t="shared" ref="H195:H258" si="49">IFERROR(IF(AND(CH195+CI195+CJ195+CK195&gt;=4,CH195+CI195+CJ195+CK195&lt;=6),1,IF(AND(CH195+CI195+CJ195+CK195&gt;=7,CH195+CI195+CJ195+CK195&lt;=10),2,IF(AND(CH195+CI195+CJ195+CK195&gt;=11,CH195+CI195+CJ195+CK195&lt;=14),3,IF(AND(CH195+CI195+CJ195+CK195&gt;=15,CH195+CI195+CJ195+CK195&lt;=18),4,IF(AND(CH195+CI195+CJ195+CK195&gt;=19,CH195+CI195+CJ195+CK195&lt;=20),5,BT195))))),"")</f>
        <v>3</v>
      </c>
      <c r="I195" s="31">
        <f t="shared" ref="I195:I258" si="50">IFERROR(IF(AND(CL195+CM195+CN195+CO195&gt;=4,CL195+CM195+CN195+CO195&lt;=6),1,IF(AND(CL195+CM195+CN195+CO195&gt;=7,CL195+CM195+CN195+CO195&lt;=10),2,IF(AND(CL195+CM195+CN195+CO195&gt;=11,CL195+CM195+CN195+CO195&lt;=14),3,IF(AND(CL195+CM195+CN195+CO195&gt;=15,CL195+CM195+CN195+CO195&lt;=18),4,IF(AND(CL195+CM195+CN195+CO195&gt;=19,CL195+CM195+CN195+CO195&lt;=20),5,BU195))))),"")</f>
        <v>3</v>
      </c>
      <c r="J195" s="31">
        <f t="shared" ref="J195:J258" si="51">IFERROR(IF(AND(CP195+CQ195+CR195+CS195&gt;=4,CP195+CQ195+CR195+CS195&lt;=6),1,IF(AND(CP195+CQ195+CR195+CS195&gt;=7,CP195+CQ195+CR195+CS195&lt;=10),2,IF(AND(CP195+CQ195+CR195+CS195&gt;=11,CP195+CQ195+CR195+CS195&lt;=14),3,IF(AND(CP195+CQ195+CR195+CS195&gt;=15,CP195+CQ195+CR195+CS195&lt;=18),4,IF(AND(CP195+CQ195+CR195+CS195&gt;=19,CP195+CQ195+CR195+CS195&lt;=20),5,BV195))))),"")</f>
        <v>2</v>
      </c>
      <c r="K195" s="31">
        <f t="shared" ref="K195:K258" si="52">IFERROR(IF(AND(CT195+CU195+CV195+CW195&gt;=4,CT195+CU195+CV195+CW195&lt;=6),1,IF(AND(CT195+CU195+CV195+CW195&gt;=7,CT195+CU195+CV195+CW195&lt;=10),2,IF(AND(CT195+CU195+CV195+CW195&gt;=11,CT195+CU195+CV195+CW195&lt;=14),3,IF(AND(CT195+CU195+CV195+CW195&gt;=15,CT195+CU195+CV195+CW195&lt;=18),4,IF(AND(CT195+CU195+CV195+CW195&gt;=19,CT195+CU195+CV195+CW195&lt;=20),5,BW195))))),"")</f>
        <v>3</v>
      </c>
      <c r="L195" s="31">
        <f t="shared" ref="L195:L258" si="53">IFERROR(IF(AND(CX195+CY195+CZ195+DA195&gt;=4,CX195+CY195+CZ195+DA195&lt;=6),1,IF(AND(CX195+CY195+CZ195+DA195&gt;=7,CX195+CY195+CZ195+DA195&lt;=10),2,IF(AND(CX195+CY195+CZ195+DA195&gt;=11,CX195+CY195+CZ195+DA195&lt;=14),3,IF(AND(CX195+CY195+CZ195+DA195&gt;=15,CX195+CY195+CZ195+DA195&lt;=18),4,IF(AND(CX195+CY195+CZ195+DA195&gt;=19,CX195+CY195+CZ195+DA195&lt;=20),5,BX195))))),"")</f>
        <v>4</v>
      </c>
      <c r="M195" s="31">
        <f t="shared" ref="M195:M258" si="54">IFERROR(IF(AND(DB195+DC195+DD195+DE195&gt;=4,DB195+DC195+DD195+DE195&lt;=6),1,IF(AND(DB195+DC195+DD195+DE195&gt;=7,DB195+DC195+DD195+DE195&lt;=10),2,IF(AND(DB195+DC195+DD195+DE195&gt;=11,DB195+DC195+DD195+DE195&lt;=14),3,IF(AND(DB195+DC195+DD195+DE195&gt;=15,DB195+DC195+DD195+DE195&lt;=18),4,IF(AND(DB195+DC195+DD195+DE195&gt;=19,DB195+DC195+DD195+DE195&lt;=20),5,BY195))))),"")</f>
        <v>3</v>
      </c>
      <c r="N195" s="31">
        <f t="shared" ref="N195:N258" si="55">IFERROR(ROUND(AVERAGE(F195:M195),1),"")</f>
        <v>2.9</v>
      </c>
      <c r="O195" s="26" t="s">
        <v>1371</v>
      </c>
      <c r="P195" s="26" t="s">
        <v>108</v>
      </c>
      <c r="Q195" s="27">
        <v>42129</v>
      </c>
      <c r="R195" s="26" t="s">
        <v>166</v>
      </c>
      <c r="S195" s="26" t="s">
        <v>277</v>
      </c>
      <c r="T195" s="26" t="s">
        <v>278</v>
      </c>
      <c r="U195" s="26" t="s">
        <v>833</v>
      </c>
      <c r="V195" s="26" t="s">
        <v>15731</v>
      </c>
      <c r="W195" s="26" t="s">
        <v>1229</v>
      </c>
      <c r="X195" s="26" t="s">
        <v>1353</v>
      </c>
      <c r="Y195" s="26" t="s">
        <v>1354</v>
      </c>
      <c r="Z195" s="26" t="s">
        <v>1355</v>
      </c>
      <c r="AA195" s="24"/>
      <c r="AB195" s="26" t="s">
        <v>117</v>
      </c>
      <c r="AC195" s="28">
        <v>4000</v>
      </c>
      <c r="AD195" s="26" t="s">
        <v>1356</v>
      </c>
      <c r="AE195" s="26" t="s">
        <v>1271</v>
      </c>
      <c r="AF195" s="26" t="s">
        <v>120</v>
      </c>
      <c r="AG195" s="26" t="s">
        <v>175</v>
      </c>
      <c r="AH195" s="26" t="s">
        <v>185</v>
      </c>
      <c r="AI195" s="28">
        <v>4000</v>
      </c>
      <c r="AJ195" s="26" t="s">
        <v>1372</v>
      </c>
      <c r="AK195" s="26" t="s">
        <v>1358</v>
      </c>
      <c r="AL195" s="26" t="s">
        <v>1373</v>
      </c>
      <c r="AM195" s="24"/>
      <c r="AN195" s="24"/>
      <c r="AO195" s="24"/>
      <c r="AP195" s="24"/>
      <c r="AQ195" s="26" t="s">
        <v>1374</v>
      </c>
      <c r="AR195" s="24"/>
      <c r="AS195" s="24"/>
      <c r="AT195" s="24"/>
      <c r="AU195" s="26" t="s">
        <v>1375</v>
      </c>
      <c r="AV195" s="24"/>
      <c r="AW195" s="28">
        <v>42942</v>
      </c>
      <c r="AX195" s="26">
        <v>110</v>
      </c>
      <c r="AY195" s="28">
        <v>150</v>
      </c>
      <c r="AZ195" s="28">
        <v>110</v>
      </c>
      <c r="BA195" s="26">
        <v>0</v>
      </c>
      <c r="BB195" s="26" t="s">
        <v>241</v>
      </c>
      <c r="BC195" s="26" t="s">
        <v>1361</v>
      </c>
      <c r="BD195" s="26" t="s">
        <v>125</v>
      </c>
      <c r="BE195" s="24"/>
      <c r="BF195" s="26" t="s">
        <v>1367</v>
      </c>
      <c r="BG195" s="26" t="s">
        <v>271</v>
      </c>
      <c r="BH195" s="24"/>
      <c r="BI195" s="24"/>
      <c r="BJ195" s="26" t="s">
        <v>1376</v>
      </c>
      <c r="BK195" s="26" t="s">
        <v>449</v>
      </c>
      <c r="BL195" s="24"/>
      <c r="BM195" s="24"/>
      <c r="BN195" s="24"/>
      <c r="BO195" s="24"/>
      <c r="BP195" s="24"/>
      <c r="BQ195" s="24"/>
      <c r="BR195" s="26">
        <v>3</v>
      </c>
      <c r="BS195" s="26">
        <v>2</v>
      </c>
      <c r="BT195" s="26">
        <v>3</v>
      </c>
      <c r="BU195" s="26">
        <v>3</v>
      </c>
      <c r="BV195" s="26">
        <v>2</v>
      </c>
      <c r="BW195" s="26">
        <v>3</v>
      </c>
      <c r="BX195" s="26">
        <v>4</v>
      </c>
      <c r="BY195" s="26">
        <v>3</v>
      </c>
      <c r="BZ195" s="24"/>
      <c r="CA195" s="24"/>
      <c r="CB195" s="24"/>
      <c r="CC195" s="24"/>
      <c r="CD195" s="24"/>
      <c r="CE195" s="24"/>
      <c r="CF195" s="24"/>
      <c r="CG195" s="24"/>
      <c r="CH195" s="24"/>
      <c r="CI195" s="24"/>
      <c r="CJ195" s="24"/>
      <c r="CK195" s="24"/>
      <c r="CL195" s="24"/>
      <c r="CM195" s="24"/>
      <c r="CN195" s="24"/>
      <c r="CO195" s="24"/>
      <c r="CP195" s="24"/>
      <c r="CQ195" s="24"/>
      <c r="CR195" s="24"/>
      <c r="CS195" s="24"/>
      <c r="CT195" s="24"/>
      <c r="CU195" s="24"/>
      <c r="CV195" s="24"/>
      <c r="CW195" s="24"/>
      <c r="CX195" s="24"/>
      <c r="CY195" s="24"/>
      <c r="CZ195" s="24"/>
      <c r="DA195" s="24"/>
      <c r="DB195" s="24"/>
      <c r="DC195" s="24"/>
      <c r="DD195" s="24"/>
      <c r="DE195" s="24"/>
      <c r="DF195" s="26" t="s">
        <v>139</v>
      </c>
      <c r="DG195" s="26" t="s">
        <v>120</v>
      </c>
      <c r="DH195" s="26" t="s">
        <v>120</v>
      </c>
      <c r="DI195" s="26" t="s">
        <v>139</v>
      </c>
      <c r="DJ195" s="26" t="s">
        <v>139</v>
      </c>
      <c r="DK195" s="26" t="s">
        <v>139</v>
      </c>
      <c r="DL195" s="26" t="s">
        <v>139</v>
      </c>
      <c r="DM195" s="26" t="s">
        <v>139</v>
      </c>
      <c r="DN195" s="26" t="s">
        <v>139</v>
      </c>
      <c r="DO195" s="26" t="s">
        <v>139</v>
      </c>
    </row>
    <row r="196" spans="1:119" ht="20.100000000000001" customHeight="1" x14ac:dyDescent="0.25">
      <c r="A196" s="29" t="str">
        <f t="shared" si="42"/>
        <v>Asociación Civil Los Pioneros (The Pioneers Civil Association)3</v>
      </c>
      <c r="B196" s="29" t="str">
        <f t="shared" si="43"/>
        <v>Asociación Civil Los Pioneros (The Pioneers Civil Association)</v>
      </c>
      <c r="C196" s="29">
        <f t="shared" si="44"/>
        <v>3</v>
      </c>
      <c r="D196" s="30" t="str">
        <f t="shared" si="45"/>
        <v>Americas</v>
      </c>
      <c r="E196" s="30" t="str">
        <f t="shared" si="46"/>
        <v>Callao, Peru</v>
      </c>
      <c r="F196" s="31">
        <f t="shared" si="47"/>
        <v>3</v>
      </c>
      <c r="G196" s="31">
        <f t="shared" si="48"/>
        <v>2</v>
      </c>
      <c r="H196" s="31">
        <f t="shared" si="49"/>
        <v>3</v>
      </c>
      <c r="I196" s="31">
        <f t="shared" si="50"/>
        <v>2</v>
      </c>
      <c r="J196" s="31">
        <f t="shared" si="51"/>
        <v>2</v>
      </c>
      <c r="K196" s="31">
        <f t="shared" si="52"/>
        <v>2</v>
      </c>
      <c r="L196" s="31">
        <f t="shared" si="53"/>
        <v>3</v>
      </c>
      <c r="M196" s="31">
        <f t="shared" si="54"/>
        <v>2</v>
      </c>
      <c r="N196" s="31">
        <f t="shared" si="55"/>
        <v>2.4</v>
      </c>
      <c r="O196" s="26" t="s">
        <v>1378</v>
      </c>
      <c r="P196" s="26" t="s">
        <v>108</v>
      </c>
      <c r="Q196" s="27">
        <v>41771</v>
      </c>
      <c r="R196" s="26" t="s">
        <v>109</v>
      </c>
      <c r="S196" s="26" t="s">
        <v>193</v>
      </c>
      <c r="T196" s="26" t="s">
        <v>194</v>
      </c>
      <c r="U196" s="26" t="s">
        <v>833</v>
      </c>
      <c r="V196" s="26" t="s">
        <v>15731</v>
      </c>
      <c r="W196" s="26" t="s">
        <v>1229</v>
      </c>
      <c r="X196" s="26" t="s">
        <v>1353</v>
      </c>
      <c r="Y196" s="26" t="s">
        <v>1354</v>
      </c>
      <c r="Z196" s="26" t="s">
        <v>1355</v>
      </c>
      <c r="AA196" s="24"/>
      <c r="AB196" s="26" t="s">
        <v>117</v>
      </c>
      <c r="AC196" s="28">
        <v>5000</v>
      </c>
      <c r="AD196" s="26" t="s">
        <v>1356</v>
      </c>
      <c r="AE196" s="26" t="s">
        <v>1271</v>
      </c>
      <c r="AF196" s="26" t="s">
        <v>120</v>
      </c>
      <c r="AG196" s="26" t="s">
        <v>175</v>
      </c>
      <c r="AH196" s="26" t="s">
        <v>121</v>
      </c>
      <c r="AI196" s="28">
        <v>5000</v>
      </c>
      <c r="AJ196" s="26" t="s">
        <v>1379</v>
      </c>
      <c r="AK196" s="26" t="s">
        <v>1380</v>
      </c>
      <c r="AL196" s="26" t="s">
        <v>1373</v>
      </c>
      <c r="AM196" s="24"/>
      <c r="AN196" s="24"/>
      <c r="AO196" s="24"/>
      <c r="AP196" s="24"/>
      <c r="AQ196" s="24"/>
      <c r="AR196" s="24"/>
      <c r="AS196" s="24"/>
      <c r="AT196" s="24"/>
      <c r="AU196" s="24"/>
      <c r="AV196" s="24"/>
      <c r="AW196" s="28">
        <v>11000</v>
      </c>
      <c r="AX196" s="26">
        <v>110</v>
      </c>
      <c r="AY196" s="28">
        <v>130</v>
      </c>
      <c r="AZ196" s="28">
        <v>110</v>
      </c>
      <c r="BA196" s="26">
        <v>0</v>
      </c>
      <c r="BB196" s="26" t="s">
        <v>241</v>
      </c>
      <c r="BC196" s="26" t="s">
        <v>1361</v>
      </c>
      <c r="BD196" s="26" t="s">
        <v>437</v>
      </c>
      <c r="BE196" s="26" t="s">
        <v>1381</v>
      </c>
      <c r="BF196" s="26" t="s">
        <v>1382</v>
      </c>
      <c r="BG196" s="26" t="s">
        <v>1370</v>
      </c>
      <c r="BH196" s="26" t="s">
        <v>1383</v>
      </c>
      <c r="BI196" s="26" t="s">
        <v>1370</v>
      </c>
      <c r="BJ196" s="26" t="s">
        <v>1384</v>
      </c>
      <c r="BK196" s="26" t="s">
        <v>1370</v>
      </c>
      <c r="BL196" s="26" t="s">
        <v>1385</v>
      </c>
      <c r="BM196" s="26" t="s">
        <v>1370</v>
      </c>
      <c r="BN196" s="26" t="s">
        <v>1386</v>
      </c>
      <c r="BO196" s="26" t="s">
        <v>1370</v>
      </c>
      <c r="BP196" s="24"/>
      <c r="BQ196" s="24"/>
      <c r="BR196" s="26">
        <v>3</v>
      </c>
      <c r="BS196" s="26">
        <v>2</v>
      </c>
      <c r="BT196" s="26">
        <v>3</v>
      </c>
      <c r="BU196" s="26">
        <v>2</v>
      </c>
      <c r="BV196" s="26">
        <v>2</v>
      </c>
      <c r="BW196" s="26">
        <v>2</v>
      </c>
      <c r="BX196" s="26">
        <v>3</v>
      </c>
      <c r="BY196" s="26">
        <v>2</v>
      </c>
      <c r="BZ196" s="24"/>
      <c r="CA196" s="24"/>
      <c r="CB196" s="24"/>
      <c r="CC196" s="24"/>
      <c r="CD196" s="24"/>
      <c r="CE196" s="24"/>
      <c r="CF196" s="24"/>
      <c r="CG196" s="24"/>
      <c r="CH196" s="24"/>
      <c r="CI196" s="24"/>
      <c r="CJ196" s="24"/>
      <c r="CK196" s="24"/>
      <c r="CL196" s="24"/>
      <c r="CM196" s="24"/>
      <c r="CN196" s="24"/>
      <c r="CO196" s="24"/>
      <c r="CP196" s="24"/>
      <c r="CQ196" s="24"/>
      <c r="CR196" s="24"/>
      <c r="CS196" s="24"/>
      <c r="CT196" s="24"/>
      <c r="CU196" s="24"/>
      <c r="CV196" s="24"/>
      <c r="CW196" s="24"/>
      <c r="CX196" s="24"/>
      <c r="CY196" s="24"/>
      <c r="CZ196" s="24"/>
      <c r="DA196" s="24"/>
      <c r="DB196" s="24"/>
      <c r="DC196" s="24"/>
      <c r="DD196" s="24"/>
      <c r="DE196" s="24"/>
      <c r="DF196" s="26" t="s">
        <v>139</v>
      </c>
      <c r="DG196" s="26" t="s">
        <v>120</v>
      </c>
      <c r="DH196" s="26" t="s">
        <v>120</v>
      </c>
      <c r="DI196" s="26" t="s">
        <v>120</v>
      </c>
      <c r="DJ196" s="26" t="s">
        <v>139</v>
      </c>
      <c r="DK196" s="26" t="s">
        <v>139</v>
      </c>
      <c r="DL196" s="26" t="s">
        <v>139</v>
      </c>
      <c r="DM196" s="26" t="s">
        <v>139</v>
      </c>
      <c r="DN196" s="26" t="s">
        <v>139</v>
      </c>
      <c r="DO196" s="26" t="s">
        <v>139</v>
      </c>
    </row>
    <row r="197" spans="1:119" ht="20.100000000000001" customHeight="1" x14ac:dyDescent="0.25">
      <c r="A197" s="29" t="str">
        <f t="shared" si="42"/>
        <v/>
      </c>
      <c r="B197" s="29" t="str">
        <f t="shared" si="43"/>
        <v>Asociación Civil Los Pioneros (The Pioneers Civil Association)</v>
      </c>
      <c r="C197" s="29">
        <f t="shared" si="44"/>
        <v>0</v>
      </c>
      <c r="D197" s="30" t="str">
        <f t="shared" si="45"/>
        <v>Americas</v>
      </c>
      <c r="E197" s="30" t="str">
        <f t="shared" si="46"/>
        <v>Callao, Peru</v>
      </c>
      <c r="F197" s="31">
        <f t="shared" si="47"/>
        <v>0</v>
      </c>
      <c r="G197" s="31">
        <f t="shared" si="48"/>
        <v>0</v>
      </c>
      <c r="H197" s="31">
        <f t="shared" si="49"/>
        <v>0</v>
      </c>
      <c r="I197" s="31">
        <f t="shared" si="50"/>
        <v>0</v>
      </c>
      <c r="J197" s="31">
        <f t="shared" si="51"/>
        <v>0</v>
      </c>
      <c r="K197" s="31">
        <f t="shared" si="52"/>
        <v>0</v>
      </c>
      <c r="L197" s="31">
        <f t="shared" si="53"/>
        <v>0</v>
      </c>
      <c r="M197" s="31">
        <f t="shared" si="54"/>
        <v>0</v>
      </c>
      <c r="N197" s="31">
        <f t="shared" si="55"/>
        <v>0</v>
      </c>
      <c r="O197" s="26" t="s">
        <v>15798</v>
      </c>
      <c r="P197" s="26" t="s">
        <v>108</v>
      </c>
      <c r="Q197" s="27">
        <v>41579</v>
      </c>
      <c r="R197" s="24"/>
      <c r="S197" s="24"/>
      <c r="T197" s="26" t="s">
        <v>194</v>
      </c>
      <c r="U197" s="24"/>
      <c r="V197" s="26" t="s">
        <v>15731</v>
      </c>
      <c r="W197" s="26" t="s">
        <v>1229</v>
      </c>
      <c r="X197" s="26" t="s">
        <v>1353</v>
      </c>
      <c r="Y197" s="26" t="s">
        <v>1354</v>
      </c>
      <c r="Z197" s="26" t="s">
        <v>1355</v>
      </c>
      <c r="AA197" s="24"/>
      <c r="AB197" s="26" t="s">
        <v>15736</v>
      </c>
      <c r="AC197" s="28">
        <v>900</v>
      </c>
      <c r="AD197" s="26" t="s">
        <v>1356</v>
      </c>
      <c r="AE197" s="26" t="s">
        <v>1271</v>
      </c>
      <c r="AF197" s="26" t="s">
        <v>120</v>
      </c>
      <c r="AG197" s="26" t="s">
        <v>175</v>
      </c>
      <c r="AH197" s="24"/>
      <c r="AI197" s="28">
        <v>900</v>
      </c>
      <c r="AJ197" s="24"/>
      <c r="AK197" s="24"/>
      <c r="AL197" s="24"/>
      <c r="AM197" s="24"/>
      <c r="AN197" s="24"/>
      <c r="AO197" s="24"/>
      <c r="AP197" s="24"/>
      <c r="AQ197" s="24"/>
      <c r="AR197" s="24"/>
      <c r="AS197" s="24"/>
      <c r="AT197" s="24"/>
      <c r="AU197" s="24"/>
      <c r="AV197" s="24"/>
      <c r="AW197" s="24"/>
      <c r="AX197" s="24"/>
      <c r="AY197" s="24"/>
      <c r="AZ197" s="24"/>
      <c r="BA197" s="24"/>
      <c r="BB197" s="24"/>
      <c r="BC197" s="26" t="s">
        <v>1361</v>
      </c>
      <c r="BD197" s="24"/>
      <c r="BE197" s="24"/>
      <c r="BF197" s="24"/>
      <c r="BG197" s="24"/>
      <c r="BH197" s="24"/>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c r="CK197" s="24"/>
      <c r="CL197" s="24"/>
      <c r="CM197" s="24"/>
      <c r="CN197" s="24"/>
      <c r="CO197" s="24"/>
      <c r="CP197" s="24"/>
      <c r="CQ197" s="24"/>
      <c r="CR197" s="24"/>
      <c r="CS197" s="24"/>
      <c r="CT197" s="24"/>
      <c r="CU197" s="24"/>
      <c r="CV197" s="24"/>
      <c r="CW197" s="24"/>
      <c r="CX197" s="24"/>
      <c r="CY197" s="24"/>
      <c r="CZ197" s="24"/>
      <c r="DA197" s="24"/>
      <c r="DB197" s="24"/>
      <c r="DC197" s="24"/>
      <c r="DD197" s="24"/>
      <c r="DE197" s="24"/>
      <c r="DF197" s="26" t="s">
        <v>139</v>
      </c>
      <c r="DG197" s="26" t="s">
        <v>139</v>
      </c>
      <c r="DH197" s="26" t="s">
        <v>139</v>
      </c>
      <c r="DI197" s="26" t="s">
        <v>139</v>
      </c>
      <c r="DJ197" s="26" t="s">
        <v>139</v>
      </c>
      <c r="DK197" s="26" t="s">
        <v>139</v>
      </c>
      <c r="DL197" s="26" t="s">
        <v>139</v>
      </c>
      <c r="DM197" s="26" t="s">
        <v>139</v>
      </c>
      <c r="DN197" s="26" t="s">
        <v>139</v>
      </c>
      <c r="DO197" s="26" t="s">
        <v>139</v>
      </c>
    </row>
    <row r="198" spans="1:119" ht="20.100000000000001" customHeight="1" x14ac:dyDescent="0.25">
      <c r="A198" s="29" t="str">
        <f t="shared" si="42"/>
        <v>Asociación Civil Los Pioneros (The Pioneers Civil Association)2</v>
      </c>
      <c r="B198" s="29" t="str">
        <f t="shared" si="43"/>
        <v>Asociación Civil Los Pioneros (The Pioneers Civil Association)</v>
      </c>
      <c r="C198" s="29">
        <f t="shared" si="44"/>
        <v>2</v>
      </c>
      <c r="D198" s="30" t="str">
        <f t="shared" si="45"/>
        <v>Americas</v>
      </c>
      <c r="E198" s="30" t="str">
        <f t="shared" si="46"/>
        <v>Callao, Peru</v>
      </c>
      <c r="F198" s="31">
        <f t="shared" si="47"/>
        <v>3</v>
      </c>
      <c r="G198" s="31">
        <f t="shared" si="48"/>
        <v>2</v>
      </c>
      <c r="H198" s="31">
        <f t="shared" si="49"/>
        <v>2</v>
      </c>
      <c r="I198" s="31">
        <f t="shared" si="50"/>
        <v>2</v>
      </c>
      <c r="J198" s="31">
        <f t="shared" si="51"/>
        <v>1</v>
      </c>
      <c r="K198" s="31">
        <f t="shared" si="52"/>
        <v>2</v>
      </c>
      <c r="L198" s="31">
        <f t="shared" si="53"/>
        <v>3</v>
      </c>
      <c r="M198" s="31">
        <f t="shared" si="54"/>
        <v>2</v>
      </c>
      <c r="N198" s="31">
        <f t="shared" si="55"/>
        <v>2.1</v>
      </c>
      <c r="O198" s="26" t="s">
        <v>1387</v>
      </c>
      <c r="P198" s="26" t="s">
        <v>108</v>
      </c>
      <c r="Q198" s="27">
        <v>41400</v>
      </c>
      <c r="R198" s="26" t="s">
        <v>109</v>
      </c>
      <c r="S198" s="26" t="s">
        <v>206</v>
      </c>
      <c r="T198" s="26" t="s">
        <v>207</v>
      </c>
      <c r="U198" s="26" t="s">
        <v>168</v>
      </c>
      <c r="V198" s="26" t="s">
        <v>15731</v>
      </c>
      <c r="W198" s="26" t="s">
        <v>1229</v>
      </c>
      <c r="X198" s="26" t="s">
        <v>1353</v>
      </c>
      <c r="Y198" s="26" t="s">
        <v>1354</v>
      </c>
      <c r="Z198" s="26" t="s">
        <v>1355</v>
      </c>
      <c r="AA198" s="24"/>
      <c r="AB198" s="26" t="s">
        <v>117</v>
      </c>
      <c r="AC198" s="28">
        <v>5000</v>
      </c>
      <c r="AD198" s="26" t="s">
        <v>1356</v>
      </c>
      <c r="AE198" s="26" t="s">
        <v>1271</v>
      </c>
      <c r="AF198" s="26" t="s">
        <v>120</v>
      </c>
      <c r="AG198" s="26" t="s">
        <v>175</v>
      </c>
      <c r="AH198" s="26" t="s">
        <v>143</v>
      </c>
      <c r="AI198" s="28">
        <v>5000</v>
      </c>
      <c r="AJ198" s="26" t="s">
        <v>1379</v>
      </c>
      <c r="AK198" s="26" t="s">
        <v>1358</v>
      </c>
      <c r="AL198" s="26" t="s">
        <v>1373</v>
      </c>
      <c r="AM198" s="24"/>
      <c r="AN198" s="24"/>
      <c r="AO198" s="24"/>
      <c r="AP198" s="24"/>
      <c r="AQ198" s="24"/>
      <c r="AR198" s="24"/>
      <c r="AS198" s="24"/>
      <c r="AT198" s="24"/>
      <c r="AU198" s="24"/>
      <c r="AV198" s="24"/>
      <c r="AW198" s="28">
        <v>8000</v>
      </c>
      <c r="AX198" s="26">
        <v>110</v>
      </c>
      <c r="AY198" s="28">
        <v>170</v>
      </c>
      <c r="AZ198" s="28">
        <v>110</v>
      </c>
      <c r="BA198" s="26">
        <v>0</v>
      </c>
      <c r="BB198" s="26" t="s">
        <v>241</v>
      </c>
      <c r="BC198" s="26" t="s">
        <v>1361</v>
      </c>
      <c r="BD198" s="26" t="s">
        <v>437</v>
      </c>
      <c r="BE198" s="26" t="s">
        <v>1388</v>
      </c>
      <c r="BF198" s="26" t="s">
        <v>1389</v>
      </c>
      <c r="BG198" s="26" t="s">
        <v>1370</v>
      </c>
      <c r="BH198" s="26" t="s">
        <v>1382</v>
      </c>
      <c r="BI198" s="26" t="s">
        <v>1370</v>
      </c>
      <c r="BJ198" s="24"/>
      <c r="BK198" s="24"/>
      <c r="BL198" s="24"/>
      <c r="BM198" s="24"/>
      <c r="BN198" s="24"/>
      <c r="BO198" s="24"/>
      <c r="BP198" s="24"/>
      <c r="BQ198" s="24"/>
      <c r="BR198" s="26">
        <v>3</v>
      </c>
      <c r="BS198" s="26">
        <v>2</v>
      </c>
      <c r="BT198" s="26">
        <v>2</v>
      </c>
      <c r="BU198" s="26">
        <v>2</v>
      </c>
      <c r="BV198" s="26">
        <v>1</v>
      </c>
      <c r="BW198" s="26">
        <v>2</v>
      </c>
      <c r="BX198" s="26">
        <v>3</v>
      </c>
      <c r="BY198" s="26">
        <v>2</v>
      </c>
      <c r="BZ198" s="24"/>
      <c r="CA198" s="24"/>
      <c r="CB198" s="24"/>
      <c r="CC198" s="24"/>
      <c r="CD198" s="24"/>
      <c r="CE198" s="24"/>
      <c r="CF198" s="24"/>
      <c r="CG198" s="24"/>
      <c r="CH198" s="24"/>
      <c r="CI198" s="24"/>
      <c r="CJ198" s="24"/>
      <c r="CK198" s="24"/>
      <c r="CL198" s="24"/>
      <c r="CM198" s="24"/>
      <c r="CN198" s="24"/>
      <c r="CO198" s="24"/>
      <c r="CP198" s="24"/>
      <c r="CQ198" s="24"/>
      <c r="CR198" s="24"/>
      <c r="CS198" s="24"/>
      <c r="CT198" s="24"/>
      <c r="CU198" s="24"/>
      <c r="CV198" s="24"/>
      <c r="CW198" s="24"/>
      <c r="CX198" s="24"/>
      <c r="CY198" s="24"/>
      <c r="CZ198" s="24"/>
      <c r="DA198" s="24"/>
      <c r="DB198" s="24"/>
      <c r="DC198" s="24"/>
      <c r="DD198" s="24"/>
      <c r="DE198" s="24"/>
      <c r="DF198" s="26" t="s">
        <v>139</v>
      </c>
      <c r="DG198" s="26" t="s">
        <v>139</v>
      </c>
      <c r="DH198" s="26" t="s">
        <v>120</v>
      </c>
      <c r="DI198" s="26" t="s">
        <v>139</v>
      </c>
      <c r="DJ198" s="26" t="s">
        <v>139</v>
      </c>
      <c r="DK198" s="26" t="s">
        <v>139</v>
      </c>
      <c r="DL198" s="26" t="s">
        <v>139</v>
      </c>
      <c r="DM198" s="26" t="s">
        <v>139</v>
      </c>
      <c r="DN198" s="26" t="s">
        <v>139</v>
      </c>
      <c r="DO198" s="26" t="s">
        <v>139</v>
      </c>
    </row>
    <row r="199" spans="1:119" ht="20.100000000000001" customHeight="1" x14ac:dyDescent="0.25">
      <c r="A199" s="29" t="str">
        <f t="shared" si="42"/>
        <v>Asociación Civil Los Pioneros (The Pioneers Civil Association)1</v>
      </c>
      <c r="B199" s="29" t="str">
        <f t="shared" si="43"/>
        <v>Asociación Civil Los Pioneros (The Pioneers Civil Association)</v>
      </c>
      <c r="C199" s="29">
        <f t="shared" si="44"/>
        <v>1</v>
      </c>
      <c r="D199" s="30" t="str">
        <f t="shared" si="45"/>
        <v>Americas</v>
      </c>
      <c r="E199" s="30" t="str">
        <f t="shared" si="46"/>
        <v>Callao, Peru</v>
      </c>
      <c r="F199" s="31">
        <f t="shared" si="47"/>
        <v>3</v>
      </c>
      <c r="G199" s="31">
        <f t="shared" si="48"/>
        <v>1</v>
      </c>
      <c r="H199" s="31">
        <f t="shared" si="49"/>
        <v>2</v>
      </c>
      <c r="I199" s="31">
        <f t="shared" si="50"/>
        <v>2</v>
      </c>
      <c r="J199" s="31">
        <f t="shared" si="51"/>
        <v>1</v>
      </c>
      <c r="K199" s="31">
        <f t="shared" si="52"/>
        <v>2</v>
      </c>
      <c r="L199" s="31">
        <f t="shared" si="53"/>
        <v>5</v>
      </c>
      <c r="M199" s="31">
        <f t="shared" si="54"/>
        <v>2</v>
      </c>
      <c r="N199" s="31">
        <f t="shared" si="55"/>
        <v>2.2999999999999998</v>
      </c>
      <c r="O199" s="26" t="s">
        <v>1390</v>
      </c>
      <c r="P199" s="26" t="s">
        <v>108</v>
      </c>
      <c r="Q199" s="27">
        <v>41038</v>
      </c>
      <c r="R199" s="26" t="s">
        <v>155</v>
      </c>
      <c r="S199" s="26" t="s">
        <v>217</v>
      </c>
      <c r="T199" s="26" t="s">
        <v>175</v>
      </c>
      <c r="U199" s="26" t="s">
        <v>168</v>
      </c>
      <c r="V199" s="26" t="s">
        <v>15731</v>
      </c>
      <c r="W199" s="26" t="s">
        <v>1229</v>
      </c>
      <c r="X199" s="26" t="s">
        <v>1353</v>
      </c>
      <c r="Y199" s="26" t="s">
        <v>1354</v>
      </c>
      <c r="Z199" s="26" t="s">
        <v>1355</v>
      </c>
      <c r="AA199" s="24"/>
      <c r="AB199" s="26" t="s">
        <v>117</v>
      </c>
      <c r="AC199" s="28">
        <v>5000</v>
      </c>
      <c r="AD199" s="26" t="s">
        <v>1356</v>
      </c>
      <c r="AE199" s="26" t="s">
        <v>1271</v>
      </c>
      <c r="AF199" s="26" t="s">
        <v>120</v>
      </c>
      <c r="AG199" s="26" t="s">
        <v>175</v>
      </c>
      <c r="AH199" s="26" t="s">
        <v>158</v>
      </c>
      <c r="AI199" s="28">
        <v>5000</v>
      </c>
      <c r="AJ199" s="24"/>
      <c r="AK199" s="26" t="s">
        <v>1391</v>
      </c>
      <c r="AL199" s="26" t="s">
        <v>1392</v>
      </c>
      <c r="AM199" s="26" t="s">
        <v>1393</v>
      </c>
      <c r="AN199" s="26" t="s">
        <v>1394</v>
      </c>
      <c r="AO199" s="26" t="s">
        <v>1395</v>
      </c>
      <c r="AP199" s="24"/>
      <c r="AQ199" s="24"/>
      <c r="AR199" s="24"/>
      <c r="AS199" s="24"/>
      <c r="AT199" s="24"/>
      <c r="AU199" s="24"/>
      <c r="AV199" s="24"/>
      <c r="AW199" s="28">
        <v>4060</v>
      </c>
      <c r="AX199" s="26">
        <v>93</v>
      </c>
      <c r="AY199" s="28">
        <v>200</v>
      </c>
      <c r="AZ199" s="28">
        <v>93</v>
      </c>
      <c r="BA199" s="26">
        <v>0</v>
      </c>
      <c r="BB199" s="26" t="s">
        <v>241</v>
      </c>
      <c r="BC199" s="26" t="s">
        <v>1361</v>
      </c>
      <c r="BD199" s="24"/>
      <c r="BE199" s="24"/>
      <c r="BF199" s="26" t="s">
        <v>1396</v>
      </c>
      <c r="BG199" s="26" t="s">
        <v>1229</v>
      </c>
      <c r="BH199" s="24"/>
      <c r="BI199" s="24"/>
      <c r="BJ199" s="24"/>
      <c r="BK199" s="24"/>
      <c r="BL199" s="24"/>
      <c r="BM199" s="24"/>
      <c r="BN199" s="24"/>
      <c r="BO199" s="24"/>
      <c r="BP199" s="24"/>
      <c r="BQ199" s="24"/>
      <c r="BR199" s="26">
        <v>3</v>
      </c>
      <c r="BS199" s="26">
        <v>1</v>
      </c>
      <c r="BT199" s="26">
        <v>2</v>
      </c>
      <c r="BU199" s="26">
        <v>2</v>
      </c>
      <c r="BV199" s="26">
        <v>1</v>
      </c>
      <c r="BW199" s="26">
        <v>2</v>
      </c>
      <c r="BX199" s="26">
        <v>5</v>
      </c>
      <c r="BY199" s="26">
        <v>2</v>
      </c>
      <c r="BZ199" s="24"/>
      <c r="CA199" s="24"/>
      <c r="CB199" s="24"/>
      <c r="CC199" s="24"/>
      <c r="CD199" s="24"/>
      <c r="CE199" s="24"/>
      <c r="CF199" s="24"/>
      <c r="CG199" s="24"/>
      <c r="CH199" s="24"/>
      <c r="CI199" s="24"/>
      <c r="CJ199" s="24"/>
      <c r="CK199" s="24"/>
      <c r="CL199" s="24"/>
      <c r="CM199" s="24"/>
      <c r="CN199" s="24"/>
      <c r="CO199" s="24"/>
      <c r="CP199" s="24"/>
      <c r="CQ199" s="24"/>
      <c r="CR199" s="24"/>
      <c r="CS199" s="24"/>
      <c r="CT199" s="24"/>
      <c r="CU199" s="24"/>
      <c r="CV199" s="24"/>
      <c r="CW199" s="24"/>
      <c r="CX199" s="24"/>
      <c r="CY199" s="24"/>
      <c r="CZ199" s="24"/>
      <c r="DA199" s="24"/>
      <c r="DB199" s="24"/>
      <c r="DC199" s="24"/>
      <c r="DD199" s="24"/>
      <c r="DE199" s="24"/>
      <c r="DF199" s="26" t="s">
        <v>139</v>
      </c>
      <c r="DG199" s="26" t="s">
        <v>120</v>
      </c>
      <c r="DH199" s="26" t="s">
        <v>120</v>
      </c>
      <c r="DI199" s="26" t="s">
        <v>120</v>
      </c>
      <c r="DJ199" s="26" t="s">
        <v>139</v>
      </c>
      <c r="DK199" s="26" t="s">
        <v>139</v>
      </c>
      <c r="DL199" s="26" t="s">
        <v>139</v>
      </c>
      <c r="DM199" s="26" t="s">
        <v>139</v>
      </c>
      <c r="DN199" s="26" t="s">
        <v>139</v>
      </c>
      <c r="DO199" s="26" t="s">
        <v>139</v>
      </c>
    </row>
    <row r="200" spans="1:119" ht="20.100000000000001" customHeight="1" x14ac:dyDescent="0.25">
      <c r="A200" s="29" t="str">
        <f t="shared" si="42"/>
        <v>Asociación Civil por la Responsibilidad Social Amartya (Amartya Association for Social Responsibility)6</v>
      </c>
      <c r="B200" s="29" t="str">
        <f t="shared" si="43"/>
        <v>Asociación Civil por la Responsibilidad Social Amartya (Amartya Association for Social Responsibility)</v>
      </c>
      <c r="C200" s="29">
        <f t="shared" si="44"/>
        <v>6</v>
      </c>
      <c r="D200" s="30" t="str">
        <f t="shared" si="45"/>
        <v>Americas</v>
      </c>
      <c r="E200" s="30" t="str">
        <f t="shared" si="46"/>
        <v>Buenos Aires, Argentina</v>
      </c>
      <c r="F200" s="31">
        <f t="shared" si="47"/>
        <v>4</v>
      </c>
      <c r="G200" s="31">
        <f t="shared" si="48"/>
        <v>4</v>
      </c>
      <c r="H200" s="31">
        <f t="shared" si="49"/>
        <v>4</v>
      </c>
      <c r="I200" s="31">
        <f t="shared" si="50"/>
        <v>4</v>
      </c>
      <c r="J200" s="31">
        <f t="shared" si="51"/>
        <v>4</v>
      </c>
      <c r="K200" s="31">
        <f t="shared" si="52"/>
        <v>3</v>
      </c>
      <c r="L200" s="31">
        <f t="shared" si="53"/>
        <v>4</v>
      </c>
      <c r="M200" s="31">
        <f t="shared" si="54"/>
        <v>4</v>
      </c>
      <c r="N200" s="31">
        <f t="shared" si="55"/>
        <v>3.9</v>
      </c>
      <c r="O200" s="26" t="s">
        <v>1397</v>
      </c>
      <c r="P200" s="26" t="s">
        <v>108</v>
      </c>
      <c r="Q200" s="27">
        <v>42502</v>
      </c>
      <c r="R200" s="26" t="s">
        <v>305</v>
      </c>
      <c r="S200" s="26" t="s">
        <v>184</v>
      </c>
      <c r="T200" s="26" t="s">
        <v>157</v>
      </c>
      <c r="U200" s="26" t="s">
        <v>793</v>
      </c>
      <c r="V200" s="26" t="s">
        <v>15731</v>
      </c>
      <c r="W200" s="26" t="s">
        <v>1398</v>
      </c>
      <c r="X200" s="26" t="s">
        <v>1399</v>
      </c>
      <c r="Y200" s="26" t="s">
        <v>1400</v>
      </c>
      <c r="Z200" s="26" t="s">
        <v>1401</v>
      </c>
      <c r="AA200" s="24"/>
      <c r="AB200" s="26" t="s">
        <v>117</v>
      </c>
      <c r="AC200" s="28">
        <v>11000</v>
      </c>
      <c r="AD200" s="26" t="s">
        <v>420</v>
      </c>
      <c r="AE200" s="26" t="s">
        <v>1271</v>
      </c>
      <c r="AF200" s="26" t="s">
        <v>120</v>
      </c>
      <c r="AG200" s="26" t="s">
        <v>333</v>
      </c>
      <c r="AH200" s="26" t="s">
        <v>250</v>
      </c>
      <c r="AI200" s="28">
        <v>11000</v>
      </c>
      <c r="AJ200" s="26" t="s">
        <v>1402</v>
      </c>
      <c r="AK200" s="26" t="s">
        <v>1403</v>
      </c>
      <c r="AL200" s="26" t="s">
        <v>1404</v>
      </c>
      <c r="AM200" s="24"/>
      <c r="AN200" s="24"/>
      <c r="AO200" s="24"/>
      <c r="AP200" s="24"/>
      <c r="AQ200" s="24"/>
      <c r="AR200" s="26" t="s">
        <v>1405</v>
      </c>
      <c r="AS200" s="24"/>
      <c r="AT200" s="24"/>
      <c r="AU200" s="26" t="s">
        <v>1406</v>
      </c>
      <c r="AV200" s="24"/>
      <c r="AW200" s="28">
        <v>227372</v>
      </c>
      <c r="AX200" s="26">
        <v>1068</v>
      </c>
      <c r="AY200" s="28">
        <v>60</v>
      </c>
      <c r="AZ200" s="28">
        <v>62</v>
      </c>
      <c r="BA200" s="26">
        <v>0</v>
      </c>
      <c r="BB200" s="26" t="s">
        <v>148</v>
      </c>
      <c r="BC200" s="26" t="s">
        <v>1407</v>
      </c>
      <c r="BD200" s="26" t="s">
        <v>125</v>
      </c>
      <c r="BE200" s="24"/>
      <c r="BF200" s="24"/>
      <c r="BG200" s="24"/>
      <c r="BH200" s="24"/>
      <c r="BI200" s="24"/>
      <c r="BJ200" s="24"/>
      <c r="BK200" s="24"/>
      <c r="BL200" s="24"/>
      <c r="BM200" s="24"/>
      <c r="BN200" s="24"/>
      <c r="BO200" s="24"/>
      <c r="BP200" s="24"/>
      <c r="BQ200" s="24"/>
      <c r="BR200" s="26">
        <v>4</v>
      </c>
      <c r="BS200" s="26">
        <v>4</v>
      </c>
      <c r="BT200" s="26">
        <v>4</v>
      </c>
      <c r="BU200" s="26">
        <v>4</v>
      </c>
      <c r="BV200" s="26">
        <v>4</v>
      </c>
      <c r="BW200" s="26">
        <v>3</v>
      </c>
      <c r="BX200" s="26">
        <v>4</v>
      </c>
      <c r="BY200" s="26">
        <v>4</v>
      </c>
      <c r="BZ200" s="24"/>
      <c r="CA200" s="24"/>
      <c r="CB200" s="24"/>
      <c r="CC200" s="24"/>
      <c r="CD200" s="24"/>
      <c r="CE200" s="24"/>
      <c r="CF200" s="24"/>
      <c r="CG200" s="24"/>
      <c r="CH200" s="24"/>
      <c r="CI200" s="24"/>
      <c r="CJ200" s="24"/>
      <c r="CK200" s="24"/>
      <c r="CL200" s="24"/>
      <c r="CM200" s="24"/>
      <c r="CN200" s="24"/>
      <c r="CO200" s="24"/>
      <c r="CP200" s="24"/>
      <c r="CQ200" s="24"/>
      <c r="CR200" s="24"/>
      <c r="CS200" s="24"/>
      <c r="CT200" s="24"/>
      <c r="CU200" s="24"/>
      <c r="CV200" s="24"/>
      <c r="CW200" s="24"/>
      <c r="CX200" s="24"/>
      <c r="CY200" s="24"/>
      <c r="CZ200" s="24"/>
      <c r="DA200" s="24"/>
      <c r="DB200" s="24"/>
      <c r="DC200" s="24"/>
      <c r="DD200" s="24"/>
      <c r="DE200" s="24"/>
      <c r="DF200" s="26" t="s">
        <v>120</v>
      </c>
      <c r="DG200" s="26" t="s">
        <v>120</v>
      </c>
      <c r="DH200" s="26" t="s">
        <v>139</v>
      </c>
      <c r="DI200" s="26" t="s">
        <v>120</v>
      </c>
      <c r="DJ200" s="26" t="s">
        <v>139</v>
      </c>
      <c r="DK200" s="26" t="s">
        <v>139</v>
      </c>
      <c r="DL200" s="26" t="s">
        <v>120</v>
      </c>
      <c r="DM200" s="26" t="s">
        <v>139</v>
      </c>
      <c r="DN200" s="26" t="s">
        <v>139</v>
      </c>
      <c r="DO200" s="26" t="s">
        <v>139</v>
      </c>
    </row>
    <row r="201" spans="1:119" ht="20.100000000000001" customHeight="1" x14ac:dyDescent="0.25">
      <c r="A201" s="29" t="str">
        <f t="shared" si="42"/>
        <v>Asociación Civil por la Responsibilidad Social Amartya (Amartya Association for Social Responsibility)5</v>
      </c>
      <c r="B201" s="29" t="str">
        <f t="shared" si="43"/>
        <v>Asociación Civil por la Responsibilidad Social Amartya (Amartya Association for Social Responsibility)</v>
      </c>
      <c r="C201" s="29">
        <f t="shared" si="44"/>
        <v>5</v>
      </c>
      <c r="D201" s="30" t="str">
        <f t="shared" si="45"/>
        <v>Americas</v>
      </c>
      <c r="E201" s="30" t="str">
        <f t="shared" si="46"/>
        <v>Buenos Aires, Argentina</v>
      </c>
      <c r="F201" s="31">
        <f t="shared" si="47"/>
        <v>3</v>
      </c>
      <c r="G201" s="31">
        <f t="shared" si="48"/>
        <v>3</v>
      </c>
      <c r="H201" s="31">
        <f t="shared" si="49"/>
        <v>2</v>
      </c>
      <c r="I201" s="31">
        <f t="shared" si="50"/>
        <v>4</v>
      </c>
      <c r="J201" s="31">
        <f t="shared" si="51"/>
        <v>3</v>
      </c>
      <c r="K201" s="31">
        <f t="shared" si="52"/>
        <v>2</v>
      </c>
      <c r="L201" s="31">
        <f t="shared" si="53"/>
        <v>3</v>
      </c>
      <c r="M201" s="31">
        <f t="shared" si="54"/>
        <v>3</v>
      </c>
      <c r="N201" s="31">
        <f t="shared" si="55"/>
        <v>2.9</v>
      </c>
      <c r="O201" s="26" t="s">
        <v>1408</v>
      </c>
      <c r="P201" s="26" t="s">
        <v>108</v>
      </c>
      <c r="Q201" s="27">
        <v>42129</v>
      </c>
      <c r="R201" s="26" t="s">
        <v>166</v>
      </c>
      <c r="S201" s="26" t="s">
        <v>277</v>
      </c>
      <c r="T201" s="26" t="s">
        <v>278</v>
      </c>
      <c r="U201" s="26" t="s">
        <v>793</v>
      </c>
      <c r="V201" s="26" t="s">
        <v>15731</v>
      </c>
      <c r="W201" s="26" t="s">
        <v>1398</v>
      </c>
      <c r="X201" s="26" t="s">
        <v>1399</v>
      </c>
      <c r="Y201" s="26" t="s">
        <v>1400</v>
      </c>
      <c r="Z201" s="26" t="s">
        <v>1401</v>
      </c>
      <c r="AA201" s="24"/>
      <c r="AB201" s="26" t="s">
        <v>117</v>
      </c>
      <c r="AC201" s="28">
        <v>11000</v>
      </c>
      <c r="AD201" s="26" t="s">
        <v>420</v>
      </c>
      <c r="AE201" s="26" t="s">
        <v>1271</v>
      </c>
      <c r="AF201" s="26" t="s">
        <v>120</v>
      </c>
      <c r="AG201" s="26" t="s">
        <v>333</v>
      </c>
      <c r="AH201" s="26" t="s">
        <v>176</v>
      </c>
      <c r="AI201" s="28">
        <v>11000</v>
      </c>
      <c r="AJ201" s="26" t="s">
        <v>1409</v>
      </c>
      <c r="AK201" s="26" t="s">
        <v>1403</v>
      </c>
      <c r="AL201" s="26" t="s">
        <v>1404</v>
      </c>
      <c r="AM201" s="24"/>
      <c r="AN201" s="24"/>
      <c r="AO201" s="24"/>
      <c r="AP201" s="24"/>
      <c r="AQ201" s="26" t="s">
        <v>1410</v>
      </c>
      <c r="AR201" s="24"/>
      <c r="AS201" s="26" t="s">
        <v>1411</v>
      </c>
      <c r="AT201" s="24"/>
      <c r="AU201" s="24"/>
      <c r="AV201" s="24"/>
      <c r="AW201" s="28">
        <v>145000</v>
      </c>
      <c r="AX201" s="26">
        <v>1650</v>
      </c>
      <c r="AY201" s="28">
        <v>50</v>
      </c>
      <c r="AZ201" s="28">
        <v>62</v>
      </c>
      <c r="BA201" s="26">
        <v>0</v>
      </c>
      <c r="BB201" s="26" t="s">
        <v>148</v>
      </c>
      <c r="BC201" s="26" t="s">
        <v>1407</v>
      </c>
      <c r="BD201" s="26" t="s">
        <v>125</v>
      </c>
      <c r="BE201" s="24"/>
      <c r="BF201" s="26" t="s">
        <v>1412</v>
      </c>
      <c r="BG201" s="26" t="s">
        <v>1413</v>
      </c>
      <c r="BH201" s="26" t="s">
        <v>1414</v>
      </c>
      <c r="BI201" s="26" t="s">
        <v>1398</v>
      </c>
      <c r="BJ201" s="26" t="s">
        <v>581</v>
      </c>
      <c r="BK201" s="26" t="s">
        <v>1413</v>
      </c>
      <c r="BL201" s="26" t="s">
        <v>1415</v>
      </c>
      <c r="BM201" s="26" t="s">
        <v>1398</v>
      </c>
      <c r="BN201" s="26" t="s">
        <v>1416</v>
      </c>
      <c r="BO201" s="26" t="s">
        <v>1417</v>
      </c>
      <c r="BP201" s="24"/>
      <c r="BQ201" s="24"/>
      <c r="BR201" s="26">
        <v>3</v>
      </c>
      <c r="BS201" s="26">
        <v>3</v>
      </c>
      <c r="BT201" s="26">
        <v>2</v>
      </c>
      <c r="BU201" s="26">
        <v>4</v>
      </c>
      <c r="BV201" s="26">
        <v>3</v>
      </c>
      <c r="BW201" s="26">
        <v>2</v>
      </c>
      <c r="BX201" s="26">
        <v>3</v>
      </c>
      <c r="BY201" s="26">
        <v>3</v>
      </c>
      <c r="BZ201" s="24"/>
      <c r="CA201" s="24"/>
      <c r="CB201" s="24"/>
      <c r="CC201" s="24"/>
      <c r="CD201" s="24"/>
      <c r="CE201" s="24"/>
      <c r="CF201" s="24"/>
      <c r="CG201" s="24"/>
      <c r="CH201" s="24"/>
      <c r="CI201" s="24"/>
      <c r="CJ201" s="24"/>
      <c r="CK201" s="24"/>
      <c r="CL201" s="24"/>
      <c r="CM201" s="24"/>
      <c r="CN201" s="24"/>
      <c r="CO201" s="24"/>
      <c r="CP201" s="24"/>
      <c r="CQ201" s="24"/>
      <c r="CR201" s="24"/>
      <c r="CS201" s="24"/>
      <c r="CT201" s="24"/>
      <c r="CU201" s="24"/>
      <c r="CV201" s="24"/>
      <c r="CW201" s="24"/>
      <c r="CX201" s="24"/>
      <c r="CY201" s="24"/>
      <c r="CZ201" s="24"/>
      <c r="DA201" s="24"/>
      <c r="DB201" s="24"/>
      <c r="DC201" s="24"/>
      <c r="DD201" s="24"/>
      <c r="DE201" s="24"/>
      <c r="DF201" s="26" t="s">
        <v>120</v>
      </c>
      <c r="DG201" s="26" t="s">
        <v>120</v>
      </c>
      <c r="DH201" s="26" t="s">
        <v>139</v>
      </c>
      <c r="DI201" s="26" t="s">
        <v>120</v>
      </c>
      <c r="DJ201" s="26" t="s">
        <v>139</v>
      </c>
      <c r="DK201" s="26" t="s">
        <v>139</v>
      </c>
      <c r="DL201" s="26" t="s">
        <v>120</v>
      </c>
      <c r="DM201" s="26" t="s">
        <v>139</v>
      </c>
      <c r="DN201" s="26" t="s">
        <v>139</v>
      </c>
      <c r="DO201" s="26" t="s">
        <v>139</v>
      </c>
    </row>
    <row r="202" spans="1:119" ht="20.100000000000001" customHeight="1" x14ac:dyDescent="0.25">
      <c r="A202" s="29" t="str">
        <f t="shared" si="42"/>
        <v>Asociación Civil por la Responsibilidad Social Amartya (Amartya Association for Social Responsibility)4</v>
      </c>
      <c r="B202" s="29" t="str">
        <f t="shared" si="43"/>
        <v>Asociación Civil por la Responsibilidad Social Amartya (Amartya Association for Social Responsibility)</v>
      </c>
      <c r="C202" s="29">
        <f t="shared" si="44"/>
        <v>4</v>
      </c>
      <c r="D202" s="30" t="str">
        <f t="shared" si="45"/>
        <v>Americas</v>
      </c>
      <c r="E202" s="30" t="str">
        <f t="shared" si="46"/>
        <v>Buenos Aires, Argentina</v>
      </c>
      <c r="F202" s="31">
        <f t="shared" si="47"/>
        <v>3</v>
      </c>
      <c r="G202" s="31">
        <f t="shared" si="48"/>
        <v>3</v>
      </c>
      <c r="H202" s="31">
        <f t="shared" si="49"/>
        <v>2</v>
      </c>
      <c r="I202" s="31">
        <f t="shared" si="50"/>
        <v>4</v>
      </c>
      <c r="J202" s="31">
        <f t="shared" si="51"/>
        <v>3</v>
      </c>
      <c r="K202" s="31">
        <f t="shared" si="52"/>
        <v>4</v>
      </c>
      <c r="L202" s="31">
        <f t="shared" si="53"/>
        <v>4</v>
      </c>
      <c r="M202" s="31">
        <f t="shared" si="54"/>
        <v>3</v>
      </c>
      <c r="N202" s="31">
        <f t="shared" si="55"/>
        <v>3.3</v>
      </c>
      <c r="O202" s="26" t="s">
        <v>1418</v>
      </c>
      <c r="P202" s="26" t="s">
        <v>108</v>
      </c>
      <c r="Q202" s="27">
        <v>41771</v>
      </c>
      <c r="R202" s="26" t="s">
        <v>166</v>
      </c>
      <c r="S202" s="26" t="s">
        <v>193</v>
      </c>
      <c r="T202" s="26" t="s">
        <v>194</v>
      </c>
      <c r="U202" s="26" t="s">
        <v>793</v>
      </c>
      <c r="V202" s="26" t="s">
        <v>15731</v>
      </c>
      <c r="W202" s="26" t="s">
        <v>1398</v>
      </c>
      <c r="X202" s="26" t="s">
        <v>1399</v>
      </c>
      <c r="Y202" s="26" t="s">
        <v>1400</v>
      </c>
      <c r="Z202" s="26" t="s">
        <v>1401</v>
      </c>
      <c r="AA202" s="24"/>
      <c r="AB202" s="26" t="s">
        <v>117</v>
      </c>
      <c r="AC202" s="28">
        <v>24000</v>
      </c>
      <c r="AD202" s="26" t="s">
        <v>420</v>
      </c>
      <c r="AE202" s="26" t="s">
        <v>1271</v>
      </c>
      <c r="AF202" s="26" t="s">
        <v>120</v>
      </c>
      <c r="AG202" s="26" t="s">
        <v>333</v>
      </c>
      <c r="AH202" s="26" t="s">
        <v>185</v>
      </c>
      <c r="AI202" s="28">
        <v>24000</v>
      </c>
      <c r="AJ202" s="26" t="s">
        <v>1419</v>
      </c>
      <c r="AK202" s="26" t="s">
        <v>1403</v>
      </c>
      <c r="AL202" s="26" t="s">
        <v>1404</v>
      </c>
      <c r="AM202" s="24"/>
      <c r="AN202" s="24"/>
      <c r="AO202" s="24"/>
      <c r="AP202" s="24"/>
      <c r="AQ202" s="26" t="s">
        <v>1420</v>
      </c>
      <c r="AR202" s="24"/>
      <c r="AS202" s="26" t="s">
        <v>1421</v>
      </c>
      <c r="AT202" s="24"/>
      <c r="AU202" s="26" t="s">
        <v>1422</v>
      </c>
      <c r="AV202" s="24"/>
      <c r="AW202" s="28">
        <v>112997</v>
      </c>
      <c r="AX202" s="26">
        <v>1168</v>
      </c>
      <c r="AY202" s="28">
        <v>50</v>
      </c>
      <c r="AZ202" s="28">
        <v>50</v>
      </c>
      <c r="BA202" s="26">
        <v>0</v>
      </c>
      <c r="BB202" s="26" t="s">
        <v>148</v>
      </c>
      <c r="BC202" s="26" t="s">
        <v>1407</v>
      </c>
      <c r="BD202" s="26" t="s">
        <v>125</v>
      </c>
      <c r="BE202" s="24"/>
      <c r="BF202" s="26" t="s">
        <v>1423</v>
      </c>
      <c r="BG202" s="26" t="s">
        <v>1413</v>
      </c>
      <c r="BH202" s="26" t="s">
        <v>1424</v>
      </c>
      <c r="BI202" s="26" t="s">
        <v>1413</v>
      </c>
      <c r="BJ202" s="26" t="s">
        <v>1425</v>
      </c>
      <c r="BK202" s="26" t="s">
        <v>1426</v>
      </c>
      <c r="BL202" s="26" t="s">
        <v>1278</v>
      </c>
      <c r="BM202" s="26" t="s">
        <v>1398</v>
      </c>
      <c r="BN202" s="26" t="s">
        <v>1427</v>
      </c>
      <c r="BO202" s="26" t="s">
        <v>1426</v>
      </c>
      <c r="BP202" s="24"/>
      <c r="BQ202" s="24"/>
      <c r="BR202" s="26">
        <v>3</v>
      </c>
      <c r="BS202" s="26">
        <v>3</v>
      </c>
      <c r="BT202" s="26">
        <v>2</v>
      </c>
      <c r="BU202" s="26">
        <v>4</v>
      </c>
      <c r="BV202" s="26">
        <v>3</v>
      </c>
      <c r="BW202" s="26">
        <v>4</v>
      </c>
      <c r="BX202" s="26">
        <v>4</v>
      </c>
      <c r="BY202" s="26">
        <v>3</v>
      </c>
      <c r="BZ202" s="24"/>
      <c r="CA202" s="24"/>
      <c r="CB202" s="24"/>
      <c r="CC202" s="24"/>
      <c r="CD202" s="24"/>
      <c r="CE202" s="24"/>
      <c r="CF202" s="24"/>
      <c r="CG202" s="24"/>
      <c r="CH202" s="24"/>
      <c r="CI202" s="24"/>
      <c r="CJ202" s="24"/>
      <c r="CK202" s="24"/>
      <c r="CL202" s="24"/>
      <c r="CM202" s="24"/>
      <c r="CN202" s="24"/>
      <c r="CO202" s="24"/>
      <c r="CP202" s="24"/>
      <c r="CQ202" s="24"/>
      <c r="CR202" s="24"/>
      <c r="CS202" s="24"/>
      <c r="CT202" s="24"/>
      <c r="CU202" s="24"/>
      <c r="CV202" s="24"/>
      <c r="CW202" s="24"/>
      <c r="CX202" s="24"/>
      <c r="CY202" s="24"/>
      <c r="CZ202" s="24"/>
      <c r="DA202" s="24"/>
      <c r="DB202" s="24"/>
      <c r="DC202" s="24"/>
      <c r="DD202" s="24"/>
      <c r="DE202" s="24"/>
      <c r="DF202" s="26" t="s">
        <v>120</v>
      </c>
      <c r="DG202" s="26" t="s">
        <v>120</v>
      </c>
      <c r="DH202" s="26" t="s">
        <v>139</v>
      </c>
      <c r="DI202" s="26" t="s">
        <v>120</v>
      </c>
      <c r="DJ202" s="26" t="s">
        <v>139</v>
      </c>
      <c r="DK202" s="26" t="s">
        <v>139</v>
      </c>
      <c r="DL202" s="26" t="s">
        <v>120</v>
      </c>
      <c r="DM202" s="26" t="s">
        <v>139</v>
      </c>
      <c r="DN202" s="26" t="s">
        <v>139</v>
      </c>
      <c r="DO202" s="26" t="s">
        <v>139</v>
      </c>
    </row>
    <row r="203" spans="1:119" ht="20.100000000000001" customHeight="1" x14ac:dyDescent="0.25">
      <c r="A203" s="29" t="str">
        <f t="shared" si="42"/>
        <v>Asociación Civil por la Responsibilidad Social Amartya (Amartya Association for Social Responsibility)3</v>
      </c>
      <c r="B203" s="29" t="str">
        <f t="shared" si="43"/>
        <v>Asociación Civil por la Responsibilidad Social Amartya (Amartya Association for Social Responsibility)</v>
      </c>
      <c r="C203" s="29">
        <f t="shared" si="44"/>
        <v>3</v>
      </c>
      <c r="D203" s="30" t="str">
        <f t="shared" si="45"/>
        <v>Americas</v>
      </c>
      <c r="E203" s="30" t="str">
        <f t="shared" si="46"/>
        <v>Buenos Aires, Argentina</v>
      </c>
      <c r="F203" s="31">
        <f t="shared" si="47"/>
        <v>3</v>
      </c>
      <c r="G203" s="31">
        <f t="shared" si="48"/>
        <v>3</v>
      </c>
      <c r="H203" s="31">
        <f t="shared" si="49"/>
        <v>3</v>
      </c>
      <c r="I203" s="31">
        <f t="shared" si="50"/>
        <v>4</v>
      </c>
      <c r="J203" s="31">
        <f t="shared" si="51"/>
        <v>3</v>
      </c>
      <c r="K203" s="31">
        <f t="shared" si="52"/>
        <v>2</v>
      </c>
      <c r="L203" s="31">
        <f t="shared" si="53"/>
        <v>3</v>
      </c>
      <c r="M203" s="31">
        <f t="shared" si="54"/>
        <v>3</v>
      </c>
      <c r="N203" s="31">
        <f t="shared" si="55"/>
        <v>3</v>
      </c>
      <c r="O203" s="26" t="s">
        <v>1428</v>
      </c>
      <c r="P203" s="26" t="s">
        <v>108</v>
      </c>
      <c r="Q203" s="27">
        <v>41400</v>
      </c>
      <c r="R203" s="26" t="s">
        <v>166</v>
      </c>
      <c r="S203" s="26" t="s">
        <v>206</v>
      </c>
      <c r="T203" s="26" t="s">
        <v>207</v>
      </c>
      <c r="U203" s="26" t="s">
        <v>793</v>
      </c>
      <c r="V203" s="26" t="s">
        <v>15731</v>
      </c>
      <c r="W203" s="26" t="s">
        <v>1398</v>
      </c>
      <c r="X203" s="26" t="s">
        <v>1399</v>
      </c>
      <c r="Y203" s="26" t="s">
        <v>1400</v>
      </c>
      <c r="Z203" s="26" t="s">
        <v>1401</v>
      </c>
      <c r="AA203" s="24"/>
      <c r="AB203" s="26" t="s">
        <v>117</v>
      </c>
      <c r="AC203" s="28">
        <v>21000</v>
      </c>
      <c r="AD203" s="26" t="s">
        <v>420</v>
      </c>
      <c r="AE203" s="26" t="s">
        <v>1271</v>
      </c>
      <c r="AF203" s="26" t="s">
        <v>120</v>
      </c>
      <c r="AG203" s="26" t="s">
        <v>333</v>
      </c>
      <c r="AH203" s="26" t="s">
        <v>121</v>
      </c>
      <c r="AI203" s="28">
        <v>21000</v>
      </c>
      <c r="AJ203" s="26" t="s">
        <v>1429</v>
      </c>
      <c r="AK203" s="26" t="s">
        <v>1403</v>
      </c>
      <c r="AL203" s="26" t="s">
        <v>1404</v>
      </c>
      <c r="AM203" s="24"/>
      <c r="AN203" s="24"/>
      <c r="AO203" s="24"/>
      <c r="AP203" s="24"/>
      <c r="AQ203" s="26" t="s">
        <v>1430</v>
      </c>
      <c r="AR203" s="24"/>
      <c r="AS203" s="24"/>
      <c r="AT203" s="24"/>
      <c r="AU203" s="24"/>
      <c r="AV203" s="24"/>
      <c r="AW203" s="28">
        <v>162000</v>
      </c>
      <c r="AX203" s="26">
        <v>435</v>
      </c>
      <c r="AY203" s="28">
        <v>50</v>
      </c>
      <c r="AZ203" s="28">
        <v>30</v>
      </c>
      <c r="BA203" s="26">
        <v>0</v>
      </c>
      <c r="BB203" s="26" t="s">
        <v>148</v>
      </c>
      <c r="BC203" s="26" t="s">
        <v>1407</v>
      </c>
      <c r="BD203" s="26" t="s">
        <v>125</v>
      </c>
      <c r="BE203" s="24"/>
      <c r="BF203" s="26" t="s">
        <v>1431</v>
      </c>
      <c r="BG203" s="26" t="s">
        <v>1432</v>
      </c>
      <c r="BH203" s="26" t="s">
        <v>1433</v>
      </c>
      <c r="BI203" s="26" t="s">
        <v>1432</v>
      </c>
      <c r="BJ203" s="26" t="s">
        <v>1434</v>
      </c>
      <c r="BK203" s="26" t="s">
        <v>1398</v>
      </c>
      <c r="BL203" s="26" t="s">
        <v>1435</v>
      </c>
      <c r="BM203" s="26" t="s">
        <v>1436</v>
      </c>
      <c r="BN203" s="24"/>
      <c r="BO203" s="24"/>
      <c r="BP203" s="24"/>
      <c r="BQ203" s="24"/>
      <c r="BR203" s="26">
        <v>3</v>
      </c>
      <c r="BS203" s="26">
        <v>3</v>
      </c>
      <c r="BT203" s="26">
        <v>3</v>
      </c>
      <c r="BU203" s="26">
        <v>4</v>
      </c>
      <c r="BV203" s="26">
        <v>3</v>
      </c>
      <c r="BW203" s="26">
        <v>2</v>
      </c>
      <c r="BX203" s="26">
        <v>3</v>
      </c>
      <c r="BY203" s="26">
        <v>3</v>
      </c>
      <c r="BZ203" s="24"/>
      <c r="CA203" s="24"/>
      <c r="CB203" s="24"/>
      <c r="CC203" s="24"/>
      <c r="CD203" s="24"/>
      <c r="CE203" s="24"/>
      <c r="CF203" s="24"/>
      <c r="CG203" s="24"/>
      <c r="CH203" s="24"/>
      <c r="CI203" s="24"/>
      <c r="CJ203" s="24"/>
      <c r="CK203" s="24"/>
      <c r="CL203" s="24"/>
      <c r="CM203" s="24"/>
      <c r="CN203" s="24"/>
      <c r="CO203" s="24"/>
      <c r="CP203" s="24"/>
      <c r="CQ203" s="24"/>
      <c r="CR203" s="24"/>
      <c r="CS203" s="24"/>
      <c r="CT203" s="24"/>
      <c r="CU203" s="24"/>
      <c r="CV203" s="24"/>
      <c r="CW203" s="24"/>
      <c r="CX203" s="24"/>
      <c r="CY203" s="24"/>
      <c r="CZ203" s="24"/>
      <c r="DA203" s="24"/>
      <c r="DB203" s="24"/>
      <c r="DC203" s="24"/>
      <c r="DD203" s="24"/>
      <c r="DE203" s="24"/>
      <c r="DF203" s="26" t="s">
        <v>120</v>
      </c>
      <c r="DG203" s="26" t="s">
        <v>120</v>
      </c>
      <c r="DH203" s="26" t="s">
        <v>139</v>
      </c>
      <c r="DI203" s="26" t="s">
        <v>139</v>
      </c>
      <c r="DJ203" s="26" t="s">
        <v>139</v>
      </c>
      <c r="DK203" s="26" t="s">
        <v>139</v>
      </c>
      <c r="DL203" s="26" t="s">
        <v>139</v>
      </c>
      <c r="DM203" s="26" t="s">
        <v>139</v>
      </c>
      <c r="DN203" s="26" t="s">
        <v>139</v>
      </c>
      <c r="DO203" s="26" t="s">
        <v>139</v>
      </c>
    </row>
    <row r="204" spans="1:119" ht="20.100000000000001" customHeight="1" x14ac:dyDescent="0.25">
      <c r="A204" s="29" t="str">
        <f t="shared" si="42"/>
        <v>Asociación Civil por la Responsibilidad Social Amartya (Amartya Association for Social Responsibility)2</v>
      </c>
      <c r="B204" s="29" t="str">
        <f t="shared" si="43"/>
        <v>Asociación Civil por la Responsibilidad Social Amartya (Amartya Association for Social Responsibility)</v>
      </c>
      <c r="C204" s="29">
        <f t="shared" si="44"/>
        <v>2</v>
      </c>
      <c r="D204" s="30" t="str">
        <f t="shared" si="45"/>
        <v>Americas</v>
      </c>
      <c r="E204" s="30" t="str">
        <f t="shared" si="46"/>
        <v>Buenos Aires, Argentina</v>
      </c>
      <c r="F204" s="31">
        <f t="shared" si="47"/>
        <v>3</v>
      </c>
      <c r="G204" s="31">
        <f t="shared" si="48"/>
        <v>3</v>
      </c>
      <c r="H204" s="31">
        <f t="shared" si="49"/>
        <v>2</v>
      </c>
      <c r="I204" s="31">
        <f t="shared" si="50"/>
        <v>4</v>
      </c>
      <c r="J204" s="31">
        <f t="shared" si="51"/>
        <v>3</v>
      </c>
      <c r="K204" s="31">
        <f t="shared" si="52"/>
        <v>2</v>
      </c>
      <c r="L204" s="31">
        <f t="shared" si="53"/>
        <v>3</v>
      </c>
      <c r="M204" s="31">
        <f t="shared" si="54"/>
        <v>3</v>
      </c>
      <c r="N204" s="31">
        <f t="shared" si="55"/>
        <v>2.9</v>
      </c>
      <c r="O204" s="26" t="s">
        <v>1437</v>
      </c>
      <c r="P204" s="26" t="s">
        <v>108</v>
      </c>
      <c r="Q204" s="27">
        <v>41038</v>
      </c>
      <c r="R204" s="26" t="s">
        <v>109</v>
      </c>
      <c r="S204" s="26" t="s">
        <v>217</v>
      </c>
      <c r="T204" s="26" t="s">
        <v>175</v>
      </c>
      <c r="U204" s="26" t="s">
        <v>793</v>
      </c>
      <c r="V204" s="26" t="s">
        <v>15731</v>
      </c>
      <c r="W204" s="26" t="s">
        <v>1398</v>
      </c>
      <c r="X204" s="26" t="s">
        <v>1399</v>
      </c>
      <c r="Y204" s="26" t="s">
        <v>1400</v>
      </c>
      <c r="Z204" s="26" t="s">
        <v>1401</v>
      </c>
      <c r="AA204" s="24"/>
      <c r="AB204" s="26" t="s">
        <v>117</v>
      </c>
      <c r="AC204" s="28">
        <v>16000</v>
      </c>
      <c r="AD204" s="26" t="s">
        <v>420</v>
      </c>
      <c r="AE204" s="26" t="s">
        <v>1271</v>
      </c>
      <c r="AF204" s="26" t="s">
        <v>120</v>
      </c>
      <c r="AG204" s="26" t="s">
        <v>333</v>
      </c>
      <c r="AH204" s="26" t="s">
        <v>143</v>
      </c>
      <c r="AI204" s="28">
        <v>16000</v>
      </c>
      <c r="AJ204" s="24"/>
      <c r="AK204" s="26" t="s">
        <v>1438</v>
      </c>
      <c r="AL204" s="26" t="s">
        <v>1439</v>
      </c>
      <c r="AM204" s="24"/>
      <c r="AN204" s="24"/>
      <c r="AO204" s="24"/>
      <c r="AP204" s="24"/>
      <c r="AQ204" s="24"/>
      <c r="AR204" s="24"/>
      <c r="AS204" s="24"/>
      <c r="AT204" s="24"/>
      <c r="AU204" s="26" t="s">
        <v>1440</v>
      </c>
      <c r="AV204" s="24"/>
      <c r="AW204" s="28">
        <v>237661</v>
      </c>
      <c r="AX204" s="26">
        <v>400</v>
      </c>
      <c r="AY204" s="28">
        <v>30</v>
      </c>
      <c r="AZ204" s="28">
        <v>20</v>
      </c>
      <c r="BA204" s="26">
        <v>0</v>
      </c>
      <c r="BB204" s="26" t="s">
        <v>148</v>
      </c>
      <c r="BC204" s="26" t="s">
        <v>1407</v>
      </c>
      <c r="BD204" s="26" t="s">
        <v>437</v>
      </c>
      <c r="BE204" s="24"/>
      <c r="BF204" s="24"/>
      <c r="BG204" s="24"/>
      <c r="BH204" s="24"/>
      <c r="BI204" s="24"/>
      <c r="BJ204" s="24"/>
      <c r="BK204" s="24"/>
      <c r="BL204" s="24"/>
      <c r="BM204" s="24"/>
      <c r="BN204" s="24"/>
      <c r="BO204" s="24"/>
      <c r="BP204" s="24"/>
      <c r="BQ204" s="24"/>
      <c r="BR204" s="26">
        <v>3</v>
      </c>
      <c r="BS204" s="26">
        <v>3</v>
      </c>
      <c r="BT204" s="26">
        <v>2</v>
      </c>
      <c r="BU204" s="26">
        <v>4</v>
      </c>
      <c r="BV204" s="26">
        <v>3</v>
      </c>
      <c r="BW204" s="26">
        <v>2</v>
      </c>
      <c r="BX204" s="26">
        <v>3</v>
      </c>
      <c r="BY204" s="26">
        <v>3</v>
      </c>
      <c r="BZ204" s="24"/>
      <c r="CA204" s="24"/>
      <c r="CB204" s="24"/>
      <c r="CC204" s="24"/>
      <c r="CD204" s="24"/>
      <c r="CE204" s="24"/>
      <c r="CF204" s="24"/>
      <c r="CG204" s="24"/>
      <c r="CH204" s="24"/>
      <c r="CI204" s="24"/>
      <c r="CJ204" s="24"/>
      <c r="CK204" s="24"/>
      <c r="CL204" s="24"/>
      <c r="CM204" s="24"/>
      <c r="CN204" s="24"/>
      <c r="CO204" s="24"/>
      <c r="CP204" s="24"/>
      <c r="CQ204" s="24"/>
      <c r="CR204" s="24"/>
      <c r="CS204" s="24"/>
      <c r="CT204" s="24"/>
      <c r="CU204" s="24"/>
      <c r="CV204" s="24"/>
      <c r="CW204" s="24"/>
      <c r="CX204" s="24"/>
      <c r="CY204" s="24"/>
      <c r="CZ204" s="24"/>
      <c r="DA204" s="24"/>
      <c r="DB204" s="24"/>
      <c r="DC204" s="24"/>
      <c r="DD204" s="24"/>
      <c r="DE204" s="24"/>
      <c r="DF204" s="26" t="s">
        <v>120</v>
      </c>
      <c r="DG204" s="26" t="s">
        <v>120</v>
      </c>
      <c r="DH204" s="26" t="s">
        <v>120</v>
      </c>
      <c r="DI204" s="26" t="s">
        <v>120</v>
      </c>
      <c r="DJ204" s="26" t="s">
        <v>139</v>
      </c>
      <c r="DK204" s="26" t="s">
        <v>120</v>
      </c>
      <c r="DL204" s="26" t="s">
        <v>139</v>
      </c>
      <c r="DM204" s="26" t="s">
        <v>139</v>
      </c>
      <c r="DN204" s="26" t="s">
        <v>139</v>
      </c>
      <c r="DO204" s="26" t="s">
        <v>139</v>
      </c>
    </row>
    <row r="205" spans="1:119" ht="20.100000000000001" customHeight="1" x14ac:dyDescent="0.25">
      <c r="A205" s="29" t="str">
        <f t="shared" si="42"/>
        <v>Asociación Civil por la Responsibilidad Social Amartya (Amartya Association for Social Responsibility)1</v>
      </c>
      <c r="B205" s="29" t="str">
        <f t="shared" si="43"/>
        <v>Asociación Civil por la Responsibilidad Social Amartya (Amartya Association for Social Responsibility)</v>
      </c>
      <c r="C205" s="29">
        <f t="shared" si="44"/>
        <v>1</v>
      </c>
      <c r="D205" s="30" t="str">
        <f t="shared" si="45"/>
        <v>Americas</v>
      </c>
      <c r="E205" s="30" t="str">
        <f t="shared" si="46"/>
        <v>Buenos Aires, Argentina</v>
      </c>
      <c r="F205" s="31">
        <f t="shared" si="47"/>
        <v>3</v>
      </c>
      <c r="G205" s="31">
        <f t="shared" si="48"/>
        <v>3</v>
      </c>
      <c r="H205" s="31">
        <f t="shared" si="49"/>
        <v>2</v>
      </c>
      <c r="I205" s="31">
        <f t="shared" si="50"/>
        <v>4</v>
      </c>
      <c r="J205" s="31">
        <f t="shared" si="51"/>
        <v>3</v>
      </c>
      <c r="K205" s="31">
        <f t="shared" si="52"/>
        <v>2</v>
      </c>
      <c r="L205" s="31">
        <f t="shared" si="53"/>
        <v>3</v>
      </c>
      <c r="M205" s="31">
        <f t="shared" si="54"/>
        <v>3</v>
      </c>
      <c r="N205" s="31">
        <f t="shared" si="55"/>
        <v>2.9</v>
      </c>
      <c r="O205" s="26" t="s">
        <v>1441</v>
      </c>
      <c r="P205" s="26" t="s">
        <v>108</v>
      </c>
      <c r="Q205" s="27">
        <v>40672</v>
      </c>
      <c r="R205" s="26" t="s">
        <v>155</v>
      </c>
      <c r="S205" s="26" t="s">
        <v>409</v>
      </c>
      <c r="T205" s="26" t="s">
        <v>333</v>
      </c>
      <c r="U205" s="26" t="s">
        <v>307</v>
      </c>
      <c r="V205" s="26" t="s">
        <v>15731</v>
      </c>
      <c r="W205" s="26" t="s">
        <v>1398</v>
      </c>
      <c r="X205" s="26" t="s">
        <v>1399</v>
      </c>
      <c r="Y205" s="26" t="s">
        <v>1400</v>
      </c>
      <c r="Z205" s="26" t="s">
        <v>1401</v>
      </c>
      <c r="AA205" s="24"/>
      <c r="AB205" s="26" t="s">
        <v>117</v>
      </c>
      <c r="AC205" s="28">
        <v>6000</v>
      </c>
      <c r="AD205" s="26" t="s">
        <v>420</v>
      </c>
      <c r="AE205" s="26" t="s">
        <v>1271</v>
      </c>
      <c r="AF205" s="26" t="s">
        <v>120</v>
      </c>
      <c r="AG205" s="26" t="s">
        <v>333</v>
      </c>
      <c r="AH205" s="26" t="s">
        <v>158</v>
      </c>
      <c r="AI205" s="28">
        <v>6000</v>
      </c>
      <c r="AJ205" s="24"/>
      <c r="AK205" s="26" t="s">
        <v>1438</v>
      </c>
      <c r="AL205" s="26" t="s">
        <v>1442</v>
      </c>
      <c r="AM205" s="26" t="s">
        <v>1443</v>
      </c>
      <c r="AN205" s="26" t="s">
        <v>1444</v>
      </c>
      <c r="AO205" s="26" t="s">
        <v>1445</v>
      </c>
      <c r="AP205" s="24"/>
      <c r="AQ205" s="24"/>
      <c r="AR205" s="24"/>
      <c r="AS205" s="24"/>
      <c r="AT205" s="24"/>
      <c r="AU205" s="24"/>
      <c r="AV205" s="26" t="s">
        <v>1446</v>
      </c>
      <c r="AW205" s="28">
        <v>154058</v>
      </c>
      <c r="AX205" s="26">
        <v>450</v>
      </c>
      <c r="AY205" s="28">
        <v>75</v>
      </c>
      <c r="AZ205" s="28">
        <v>70</v>
      </c>
      <c r="BA205" s="26">
        <v>0</v>
      </c>
      <c r="BB205" s="26" t="s">
        <v>148</v>
      </c>
      <c r="BC205" s="26" t="s">
        <v>1407</v>
      </c>
      <c r="BD205" s="24"/>
      <c r="BE205" s="24"/>
      <c r="BF205" s="26" t="s">
        <v>1447</v>
      </c>
      <c r="BG205" s="26" t="s">
        <v>1448</v>
      </c>
      <c r="BH205" s="26" t="s">
        <v>1449</v>
      </c>
      <c r="BI205" s="26" t="s">
        <v>1448</v>
      </c>
      <c r="BJ205" s="26" t="s">
        <v>1450</v>
      </c>
      <c r="BK205" s="26" t="s">
        <v>1398</v>
      </c>
      <c r="BL205" s="24"/>
      <c r="BM205" s="24"/>
      <c r="BN205" s="24"/>
      <c r="BO205" s="24"/>
      <c r="BP205" s="24"/>
      <c r="BQ205" s="24"/>
      <c r="BR205" s="26">
        <v>3</v>
      </c>
      <c r="BS205" s="26">
        <v>3</v>
      </c>
      <c r="BT205" s="26">
        <v>2</v>
      </c>
      <c r="BU205" s="26">
        <v>4</v>
      </c>
      <c r="BV205" s="26">
        <v>3</v>
      </c>
      <c r="BW205" s="26">
        <v>2</v>
      </c>
      <c r="BX205" s="26">
        <v>3</v>
      </c>
      <c r="BY205" s="26">
        <v>3</v>
      </c>
      <c r="BZ205" s="24"/>
      <c r="CA205" s="24"/>
      <c r="CB205" s="24"/>
      <c r="CC205" s="24"/>
      <c r="CD205" s="24"/>
      <c r="CE205" s="24"/>
      <c r="CF205" s="24"/>
      <c r="CG205" s="24"/>
      <c r="CH205" s="24"/>
      <c r="CI205" s="24"/>
      <c r="CJ205" s="24"/>
      <c r="CK205" s="24"/>
      <c r="CL205" s="24"/>
      <c r="CM205" s="24"/>
      <c r="CN205" s="24"/>
      <c r="CO205" s="24"/>
      <c r="CP205" s="24"/>
      <c r="CQ205" s="24"/>
      <c r="CR205" s="24"/>
      <c r="CS205" s="24"/>
      <c r="CT205" s="24"/>
      <c r="CU205" s="24"/>
      <c r="CV205" s="24"/>
      <c r="CW205" s="24"/>
      <c r="CX205" s="24"/>
      <c r="CY205" s="24"/>
      <c r="CZ205" s="24"/>
      <c r="DA205" s="24"/>
      <c r="DB205" s="24"/>
      <c r="DC205" s="24"/>
      <c r="DD205" s="24"/>
      <c r="DE205" s="24"/>
      <c r="DF205" s="26" t="s">
        <v>120</v>
      </c>
      <c r="DG205" s="26" t="s">
        <v>139</v>
      </c>
      <c r="DH205" s="26" t="s">
        <v>120</v>
      </c>
      <c r="DI205" s="26" t="s">
        <v>120</v>
      </c>
      <c r="DJ205" s="26" t="s">
        <v>139</v>
      </c>
      <c r="DK205" s="26" t="s">
        <v>139</v>
      </c>
      <c r="DL205" s="26" t="s">
        <v>139</v>
      </c>
      <c r="DM205" s="26" t="s">
        <v>139</v>
      </c>
      <c r="DN205" s="26" t="s">
        <v>139</v>
      </c>
      <c r="DO205" s="26" t="s">
        <v>139</v>
      </c>
    </row>
    <row r="206" spans="1:119" ht="20.100000000000001" customHeight="1" x14ac:dyDescent="0.25">
      <c r="A206" s="29" t="str">
        <f t="shared" si="42"/>
        <v/>
      </c>
      <c r="B206" s="29" t="str">
        <f t="shared" si="43"/>
        <v>Asociación Civil Pro Niño Intimo (Deporte y Vida)</v>
      </c>
      <c r="C206" s="29">
        <f t="shared" si="44"/>
        <v>0</v>
      </c>
      <c r="D206" s="30" t="str">
        <f t="shared" si="45"/>
        <v>Americas</v>
      </c>
      <c r="E206" s="30" t="str">
        <f t="shared" si="46"/>
        <v>Peru</v>
      </c>
      <c r="F206" s="31">
        <f t="shared" si="47"/>
        <v>0</v>
      </c>
      <c r="G206" s="31">
        <f t="shared" si="48"/>
        <v>0</v>
      </c>
      <c r="H206" s="31">
        <f t="shared" si="49"/>
        <v>0</v>
      </c>
      <c r="I206" s="31">
        <f t="shared" si="50"/>
        <v>0</v>
      </c>
      <c r="J206" s="31">
        <f t="shared" si="51"/>
        <v>0</v>
      </c>
      <c r="K206" s="31">
        <f t="shared" si="52"/>
        <v>0</v>
      </c>
      <c r="L206" s="31">
        <f t="shared" si="53"/>
        <v>0</v>
      </c>
      <c r="M206" s="31">
        <f t="shared" si="54"/>
        <v>0</v>
      </c>
      <c r="N206" s="31">
        <f t="shared" si="55"/>
        <v>0</v>
      </c>
      <c r="O206" s="26" t="s">
        <v>15799</v>
      </c>
      <c r="P206" s="26" t="s">
        <v>108</v>
      </c>
      <c r="Q206" s="27">
        <v>40968</v>
      </c>
      <c r="R206" s="24"/>
      <c r="S206" s="24"/>
      <c r="T206" s="26" t="s">
        <v>175</v>
      </c>
      <c r="U206" s="24"/>
      <c r="V206" s="26" t="s">
        <v>15731</v>
      </c>
      <c r="W206" s="26" t="s">
        <v>1229</v>
      </c>
      <c r="X206" s="24"/>
      <c r="Y206" s="26" t="s">
        <v>15800</v>
      </c>
      <c r="Z206" s="24"/>
      <c r="AA206" s="24"/>
      <c r="AB206" s="26" t="s">
        <v>15736</v>
      </c>
      <c r="AC206" s="28">
        <v>1500</v>
      </c>
      <c r="AD206" s="24"/>
      <c r="AE206" s="24"/>
      <c r="AF206" s="26" t="s">
        <v>139</v>
      </c>
      <c r="AG206" s="26" t="s">
        <v>6075</v>
      </c>
      <c r="AH206" s="24"/>
      <c r="AI206" s="28">
        <v>1500</v>
      </c>
      <c r="AJ206" s="24"/>
      <c r="AK206" s="24"/>
      <c r="AL206" s="24"/>
      <c r="AM206" s="24"/>
      <c r="AN206" s="24"/>
      <c r="AO206" s="24"/>
      <c r="AP206" s="24"/>
      <c r="AQ206" s="24"/>
      <c r="AR206" s="24"/>
      <c r="AS206" s="24"/>
      <c r="AT206" s="24"/>
      <c r="AU206" s="24"/>
      <c r="AV206" s="24"/>
      <c r="AW206" s="28">
        <v>0</v>
      </c>
      <c r="AX206" s="26">
        <v>0</v>
      </c>
      <c r="AY206" s="28">
        <v>0</v>
      </c>
      <c r="AZ206" s="28">
        <v>0</v>
      </c>
      <c r="BA206" s="26">
        <v>0</v>
      </c>
      <c r="BB206" s="24"/>
      <c r="BC206" s="24"/>
      <c r="BD206" s="24"/>
      <c r="BE206" s="24"/>
      <c r="BF206" s="24"/>
      <c r="BG206" s="24"/>
      <c r="BH206" s="24"/>
      <c r="BI206" s="24"/>
      <c r="BJ206" s="24"/>
      <c r="BK206" s="24"/>
      <c r="BL206" s="24"/>
      <c r="BM206" s="24"/>
      <c r="BN206" s="24"/>
      <c r="BO206" s="24"/>
      <c r="BP206" s="24"/>
      <c r="BQ206" s="24"/>
      <c r="BR206" s="26">
        <v>0</v>
      </c>
      <c r="BS206" s="26">
        <v>0</v>
      </c>
      <c r="BT206" s="26">
        <v>0</v>
      </c>
      <c r="BU206" s="26">
        <v>0</v>
      </c>
      <c r="BV206" s="26">
        <v>0</v>
      </c>
      <c r="BW206" s="26">
        <v>0</v>
      </c>
      <c r="BX206" s="26">
        <v>0</v>
      </c>
      <c r="BY206" s="26">
        <v>0</v>
      </c>
      <c r="BZ206" s="24"/>
      <c r="CA206" s="24"/>
      <c r="CB206" s="24"/>
      <c r="CC206" s="24"/>
      <c r="CD206" s="24"/>
      <c r="CE206" s="24"/>
      <c r="CF206" s="24"/>
      <c r="CG206" s="24"/>
      <c r="CH206" s="24"/>
      <c r="CI206" s="24"/>
      <c r="CJ206" s="24"/>
      <c r="CK206" s="24"/>
      <c r="CL206" s="24"/>
      <c r="CM206" s="24"/>
      <c r="CN206" s="24"/>
      <c r="CO206" s="24"/>
      <c r="CP206" s="24"/>
      <c r="CQ206" s="24"/>
      <c r="CR206" s="24"/>
      <c r="CS206" s="24"/>
      <c r="CT206" s="24"/>
      <c r="CU206" s="24"/>
      <c r="CV206" s="24"/>
      <c r="CW206" s="24"/>
      <c r="CX206" s="24"/>
      <c r="CY206" s="24"/>
      <c r="CZ206" s="24"/>
      <c r="DA206" s="24"/>
      <c r="DB206" s="24"/>
      <c r="DC206" s="24"/>
      <c r="DD206" s="24"/>
      <c r="DE206" s="24"/>
      <c r="DF206" s="26" t="s">
        <v>139</v>
      </c>
      <c r="DG206" s="26" t="s">
        <v>139</v>
      </c>
      <c r="DH206" s="26" t="s">
        <v>139</v>
      </c>
      <c r="DI206" s="26" t="s">
        <v>139</v>
      </c>
      <c r="DJ206" s="26" t="s">
        <v>139</v>
      </c>
      <c r="DK206" s="26" t="s">
        <v>139</v>
      </c>
      <c r="DL206" s="26" t="s">
        <v>139</v>
      </c>
      <c r="DM206" s="26" t="s">
        <v>139</v>
      </c>
      <c r="DN206" s="26" t="s">
        <v>139</v>
      </c>
      <c r="DO206" s="26" t="s">
        <v>139</v>
      </c>
    </row>
    <row r="207" spans="1:119" ht="20.100000000000001" customHeight="1" x14ac:dyDescent="0.25">
      <c r="A207" s="29" t="str">
        <f t="shared" si="42"/>
        <v/>
      </c>
      <c r="B207" s="29" t="str">
        <f t="shared" si="43"/>
        <v>Asociación Civil Pro Niño Intimo (Deporte y Vida)</v>
      </c>
      <c r="C207" s="29">
        <f t="shared" si="44"/>
        <v>0</v>
      </c>
      <c r="D207" s="30" t="str">
        <f t="shared" si="45"/>
        <v>Americas</v>
      </c>
      <c r="E207" s="30" t="str">
        <f t="shared" si="46"/>
        <v>Peru</v>
      </c>
      <c r="F207" s="31">
        <f t="shared" si="47"/>
        <v>0</v>
      </c>
      <c r="G207" s="31">
        <f t="shared" si="48"/>
        <v>0</v>
      </c>
      <c r="H207" s="31">
        <f t="shared" si="49"/>
        <v>0</v>
      </c>
      <c r="I207" s="31">
        <f t="shared" si="50"/>
        <v>0</v>
      </c>
      <c r="J207" s="31">
        <f t="shared" si="51"/>
        <v>0</v>
      </c>
      <c r="K207" s="31">
        <f t="shared" si="52"/>
        <v>0</v>
      </c>
      <c r="L207" s="31">
        <f t="shared" si="53"/>
        <v>0</v>
      </c>
      <c r="M207" s="31">
        <f t="shared" si="54"/>
        <v>0</v>
      </c>
      <c r="N207" s="31">
        <f t="shared" si="55"/>
        <v>0</v>
      </c>
      <c r="O207" s="26" t="s">
        <v>15801</v>
      </c>
      <c r="P207" s="26" t="s">
        <v>108</v>
      </c>
      <c r="Q207" s="27">
        <v>40317</v>
      </c>
      <c r="R207" s="24"/>
      <c r="S207" s="24"/>
      <c r="T207" s="26" t="s">
        <v>224</v>
      </c>
      <c r="U207" s="24"/>
      <c r="V207" s="26" t="s">
        <v>15731</v>
      </c>
      <c r="W207" s="26" t="s">
        <v>1229</v>
      </c>
      <c r="X207" s="24"/>
      <c r="Y207" s="26" t="s">
        <v>15800</v>
      </c>
      <c r="Z207" s="24"/>
      <c r="AA207" s="24"/>
      <c r="AB207" s="26" t="s">
        <v>15736</v>
      </c>
      <c r="AC207" s="28">
        <v>2000</v>
      </c>
      <c r="AD207" s="24"/>
      <c r="AE207" s="24"/>
      <c r="AF207" s="26" t="s">
        <v>139</v>
      </c>
      <c r="AG207" s="26" t="s">
        <v>6075</v>
      </c>
      <c r="AH207" s="24"/>
      <c r="AI207" s="28">
        <v>2000</v>
      </c>
      <c r="AJ207" s="24"/>
      <c r="AK207" s="24"/>
      <c r="AL207" s="24"/>
      <c r="AM207" s="24"/>
      <c r="AN207" s="24"/>
      <c r="AO207" s="24"/>
      <c r="AP207" s="24"/>
      <c r="AQ207" s="24"/>
      <c r="AR207" s="24"/>
      <c r="AS207" s="24"/>
      <c r="AT207" s="24"/>
      <c r="AU207" s="24"/>
      <c r="AV207" s="24"/>
      <c r="AW207" s="28">
        <v>0</v>
      </c>
      <c r="AX207" s="26">
        <v>0</v>
      </c>
      <c r="AY207" s="28">
        <v>0</v>
      </c>
      <c r="AZ207" s="28">
        <v>0</v>
      </c>
      <c r="BA207" s="26">
        <v>0</v>
      </c>
      <c r="BB207" s="24"/>
      <c r="BC207" s="24"/>
      <c r="BD207" s="24"/>
      <c r="BE207" s="24"/>
      <c r="BF207" s="24"/>
      <c r="BG207" s="24"/>
      <c r="BH207" s="24"/>
      <c r="BI207" s="24"/>
      <c r="BJ207" s="24"/>
      <c r="BK207" s="24"/>
      <c r="BL207" s="24"/>
      <c r="BM207" s="24"/>
      <c r="BN207" s="24"/>
      <c r="BO207" s="24"/>
      <c r="BP207" s="24"/>
      <c r="BQ207" s="24"/>
      <c r="BR207" s="26">
        <v>0</v>
      </c>
      <c r="BS207" s="26">
        <v>0</v>
      </c>
      <c r="BT207" s="26">
        <v>0</v>
      </c>
      <c r="BU207" s="26">
        <v>0</v>
      </c>
      <c r="BV207" s="26">
        <v>0</v>
      </c>
      <c r="BW207" s="26">
        <v>0</v>
      </c>
      <c r="BX207" s="26">
        <v>0</v>
      </c>
      <c r="BY207" s="26">
        <v>0</v>
      </c>
      <c r="BZ207" s="24"/>
      <c r="CA207" s="24"/>
      <c r="CB207" s="24"/>
      <c r="CC207" s="24"/>
      <c r="CD207" s="24"/>
      <c r="CE207" s="24"/>
      <c r="CF207" s="24"/>
      <c r="CG207" s="24"/>
      <c r="CH207" s="24"/>
      <c r="CI207" s="24"/>
      <c r="CJ207" s="24"/>
      <c r="CK207" s="24"/>
      <c r="CL207" s="24"/>
      <c r="CM207" s="24"/>
      <c r="CN207" s="24"/>
      <c r="CO207" s="24"/>
      <c r="CP207" s="24"/>
      <c r="CQ207" s="24"/>
      <c r="CR207" s="24"/>
      <c r="CS207" s="24"/>
      <c r="CT207" s="24"/>
      <c r="CU207" s="24"/>
      <c r="CV207" s="24"/>
      <c r="CW207" s="24"/>
      <c r="CX207" s="24"/>
      <c r="CY207" s="24"/>
      <c r="CZ207" s="24"/>
      <c r="DA207" s="24"/>
      <c r="DB207" s="24"/>
      <c r="DC207" s="24"/>
      <c r="DD207" s="24"/>
      <c r="DE207" s="24"/>
      <c r="DF207" s="26" t="s">
        <v>139</v>
      </c>
      <c r="DG207" s="26" t="s">
        <v>139</v>
      </c>
      <c r="DH207" s="26" t="s">
        <v>139</v>
      </c>
      <c r="DI207" s="26" t="s">
        <v>139</v>
      </c>
      <c r="DJ207" s="26" t="s">
        <v>139</v>
      </c>
      <c r="DK207" s="26" t="s">
        <v>139</v>
      </c>
      <c r="DL207" s="26" t="s">
        <v>139</v>
      </c>
      <c r="DM207" s="26" t="s">
        <v>139</v>
      </c>
      <c r="DN207" s="26" t="s">
        <v>139</v>
      </c>
      <c r="DO207" s="26" t="s">
        <v>139</v>
      </c>
    </row>
    <row r="208" spans="1:119" ht="20.100000000000001" customHeight="1" x14ac:dyDescent="0.25">
      <c r="A208" s="29" t="str">
        <f t="shared" si="42"/>
        <v/>
      </c>
      <c r="B208" s="29" t="str">
        <f t="shared" si="43"/>
        <v>Asociación Civil Wará</v>
      </c>
      <c r="C208" s="29">
        <f t="shared" si="44"/>
        <v>0</v>
      </c>
      <c r="D208" s="30" t="str">
        <f t="shared" si="45"/>
        <v>Americas</v>
      </c>
      <c r="E208" s="30" t="str">
        <f t="shared" si="46"/>
        <v>Peru</v>
      </c>
      <c r="F208" s="31">
        <f t="shared" si="47"/>
        <v>0</v>
      </c>
      <c r="G208" s="31">
        <f t="shared" si="48"/>
        <v>0</v>
      </c>
      <c r="H208" s="31">
        <f t="shared" si="49"/>
        <v>0</v>
      </c>
      <c r="I208" s="31">
        <f t="shared" si="50"/>
        <v>0</v>
      </c>
      <c r="J208" s="31">
        <f t="shared" si="51"/>
        <v>0</v>
      </c>
      <c r="K208" s="31">
        <f t="shared" si="52"/>
        <v>0</v>
      </c>
      <c r="L208" s="31">
        <f t="shared" si="53"/>
        <v>0</v>
      </c>
      <c r="M208" s="31">
        <f t="shared" si="54"/>
        <v>0</v>
      </c>
      <c r="N208" s="31">
        <f t="shared" si="55"/>
        <v>0</v>
      </c>
      <c r="O208" s="26" t="s">
        <v>15802</v>
      </c>
      <c r="P208" s="26" t="s">
        <v>108</v>
      </c>
      <c r="Q208" s="27">
        <v>40960</v>
      </c>
      <c r="R208" s="24"/>
      <c r="S208" s="24"/>
      <c r="T208" s="26" t="s">
        <v>175</v>
      </c>
      <c r="U208" s="24"/>
      <c r="V208" s="26" t="s">
        <v>15731</v>
      </c>
      <c r="W208" s="26" t="s">
        <v>1229</v>
      </c>
      <c r="X208" s="24"/>
      <c r="Y208" s="26" t="s">
        <v>1452</v>
      </c>
      <c r="Z208" s="24"/>
      <c r="AA208" s="24"/>
      <c r="AB208" s="26" t="s">
        <v>15736</v>
      </c>
      <c r="AC208" s="28">
        <v>1500</v>
      </c>
      <c r="AD208" s="24"/>
      <c r="AE208" s="24"/>
      <c r="AF208" s="26" t="s">
        <v>120</v>
      </c>
      <c r="AG208" s="26" t="s">
        <v>528</v>
      </c>
      <c r="AH208" s="24"/>
      <c r="AI208" s="28">
        <v>1500</v>
      </c>
      <c r="AJ208" s="24"/>
      <c r="AK208" s="24"/>
      <c r="AL208" s="24"/>
      <c r="AM208" s="24"/>
      <c r="AN208" s="24"/>
      <c r="AO208" s="24"/>
      <c r="AP208" s="24"/>
      <c r="AQ208" s="24"/>
      <c r="AR208" s="24"/>
      <c r="AS208" s="24"/>
      <c r="AT208" s="24"/>
      <c r="AU208" s="24"/>
      <c r="AV208" s="24"/>
      <c r="AW208" s="28">
        <v>0</v>
      </c>
      <c r="AX208" s="26">
        <v>0</v>
      </c>
      <c r="AY208" s="28">
        <v>0</v>
      </c>
      <c r="AZ208" s="28">
        <v>0</v>
      </c>
      <c r="BA208" s="26">
        <v>0</v>
      </c>
      <c r="BB208" s="24"/>
      <c r="BC208" s="24"/>
      <c r="BD208" s="24"/>
      <c r="BE208" s="24"/>
      <c r="BF208" s="24"/>
      <c r="BG208" s="24"/>
      <c r="BH208" s="24"/>
      <c r="BI208" s="24"/>
      <c r="BJ208" s="24"/>
      <c r="BK208" s="24"/>
      <c r="BL208" s="24"/>
      <c r="BM208" s="24"/>
      <c r="BN208" s="24"/>
      <c r="BO208" s="24"/>
      <c r="BP208" s="24"/>
      <c r="BQ208" s="24"/>
      <c r="BR208" s="26">
        <v>0</v>
      </c>
      <c r="BS208" s="26">
        <v>0</v>
      </c>
      <c r="BT208" s="26">
        <v>0</v>
      </c>
      <c r="BU208" s="26">
        <v>0</v>
      </c>
      <c r="BV208" s="26">
        <v>0</v>
      </c>
      <c r="BW208" s="26">
        <v>0</v>
      </c>
      <c r="BX208" s="26">
        <v>0</v>
      </c>
      <c r="BY208" s="26">
        <v>0</v>
      </c>
      <c r="BZ208" s="24"/>
      <c r="CA208" s="24"/>
      <c r="CB208" s="24"/>
      <c r="CC208" s="24"/>
      <c r="CD208" s="24"/>
      <c r="CE208" s="24"/>
      <c r="CF208" s="24"/>
      <c r="CG208" s="24"/>
      <c r="CH208" s="24"/>
      <c r="CI208" s="24"/>
      <c r="CJ208" s="24"/>
      <c r="CK208" s="24"/>
      <c r="CL208" s="24"/>
      <c r="CM208" s="24"/>
      <c r="CN208" s="24"/>
      <c r="CO208" s="24"/>
      <c r="CP208" s="24"/>
      <c r="CQ208" s="24"/>
      <c r="CR208" s="24"/>
      <c r="CS208" s="24"/>
      <c r="CT208" s="24"/>
      <c r="CU208" s="24"/>
      <c r="CV208" s="24"/>
      <c r="CW208" s="24"/>
      <c r="CX208" s="24"/>
      <c r="CY208" s="24"/>
      <c r="CZ208" s="24"/>
      <c r="DA208" s="24"/>
      <c r="DB208" s="24"/>
      <c r="DC208" s="24"/>
      <c r="DD208" s="24"/>
      <c r="DE208" s="24"/>
      <c r="DF208" s="26" t="s">
        <v>139</v>
      </c>
      <c r="DG208" s="26" t="s">
        <v>139</v>
      </c>
      <c r="DH208" s="26" t="s">
        <v>139</v>
      </c>
      <c r="DI208" s="26" t="s">
        <v>139</v>
      </c>
      <c r="DJ208" s="26" t="s">
        <v>139</v>
      </c>
      <c r="DK208" s="26" t="s">
        <v>139</v>
      </c>
      <c r="DL208" s="26" t="s">
        <v>139</v>
      </c>
      <c r="DM208" s="26" t="s">
        <v>139</v>
      </c>
      <c r="DN208" s="26" t="s">
        <v>139</v>
      </c>
      <c r="DO208" s="26" t="s">
        <v>139</v>
      </c>
    </row>
    <row r="209" spans="1:119" ht="20.100000000000001" customHeight="1" x14ac:dyDescent="0.25">
      <c r="A209" s="29" t="str">
        <f t="shared" si="42"/>
        <v>Asociación Civil Wará4</v>
      </c>
      <c r="B209" s="29" t="str">
        <f t="shared" si="43"/>
        <v>Asociación Civil Wará</v>
      </c>
      <c r="C209" s="29">
        <f t="shared" si="44"/>
        <v>4</v>
      </c>
      <c r="D209" s="30" t="str">
        <f t="shared" si="45"/>
        <v>Americas</v>
      </c>
      <c r="E209" s="30" t="str">
        <f t="shared" si="46"/>
        <v>Peru</v>
      </c>
      <c r="F209" s="31">
        <f t="shared" si="47"/>
        <v>4</v>
      </c>
      <c r="G209" s="31">
        <f t="shared" si="48"/>
        <v>3</v>
      </c>
      <c r="H209" s="31">
        <f t="shared" si="49"/>
        <v>4</v>
      </c>
      <c r="I209" s="31">
        <f t="shared" si="50"/>
        <v>4</v>
      </c>
      <c r="J209" s="31">
        <f t="shared" si="51"/>
        <v>4</v>
      </c>
      <c r="K209" s="31">
        <f t="shared" si="52"/>
        <v>4</v>
      </c>
      <c r="L209" s="31">
        <f t="shared" si="53"/>
        <v>4</v>
      </c>
      <c r="M209" s="31">
        <f t="shared" si="54"/>
        <v>4</v>
      </c>
      <c r="N209" s="31">
        <f t="shared" si="55"/>
        <v>3.9</v>
      </c>
      <c r="O209" s="26" t="s">
        <v>1451</v>
      </c>
      <c r="P209" s="26" t="s">
        <v>108</v>
      </c>
      <c r="Q209" s="27">
        <v>40672</v>
      </c>
      <c r="R209" s="26" t="s">
        <v>109</v>
      </c>
      <c r="S209" s="26" t="s">
        <v>409</v>
      </c>
      <c r="T209" s="26" t="s">
        <v>333</v>
      </c>
      <c r="U209" s="26" t="s">
        <v>112</v>
      </c>
      <c r="V209" s="26" t="s">
        <v>15731</v>
      </c>
      <c r="W209" s="26" t="s">
        <v>1229</v>
      </c>
      <c r="X209" s="24"/>
      <c r="Y209" s="26" t="s">
        <v>1452</v>
      </c>
      <c r="Z209" s="24"/>
      <c r="AA209" s="24"/>
      <c r="AB209" s="26" t="s">
        <v>117</v>
      </c>
      <c r="AC209" s="28">
        <v>6000</v>
      </c>
      <c r="AD209" s="24"/>
      <c r="AE209" s="24"/>
      <c r="AF209" s="26" t="s">
        <v>120</v>
      </c>
      <c r="AG209" s="26" t="s">
        <v>528</v>
      </c>
      <c r="AH209" s="26" t="s">
        <v>185</v>
      </c>
      <c r="AI209" s="28">
        <v>6000</v>
      </c>
      <c r="AJ209" s="24"/>
      <c r="AK209" s="26" t="s">
        <v>1453</v>
      </c>
      <c r="AL209" s="26" t="s">
        <v>1454</v>
      </c>
      <c r="AM209" s="26" t="s">
        <v>1455</v>
      </c>
      <c r="AN209" s="26" t="s">
        <v>1456</v>
      </c>
      <c r="AO209" s="26" t="s">
        <v>1457</v>
      </c>
      <c r="AP209" s="24"/>
      <c r="AQ209" s="24"/>
      <c r="AR209" s="24"/>
      <c r="AS209" s="26" t="s">
        <v>1458</v>
      </c>
      <c r="AT209" s="26" t="s">
        <v>1459</v>
      </c>
      <c r="AU209" s="26" t="s">
        <v>1460</v>
      </c>
      <c r="AV209" s="24"/>
      <c r="AW209" s="28">
        <v>660074</v>
      </c>
      <c r="AX209" s="26">
        <v>78</v>
      </c>
      <c r="AY209" s="28">
        <v>100</v>
      </c>
      <c r="AZ209" s="28">
        <v>85</v>
      </c>
      <c r="BA209" s="26">
        <v>0</v>
      </c>
      <c r="BB209" s="26" t="s">
        <v>148</v>
      </c>
      <c r="BC209" s="24"/>
      <c r="BD209" s="24"/>
      <c r="BE209" s="24"/>
      <c r="BF209" s="26" t="s">
        <v>1461</v>
      </c>
      <c r="BG209" s="26" t="s">
        <v>1197</v>
      </c>
      <c r="BH209" s="26" t="s">
        <v>1462</v>
      </c>
      <c r="BI209" s="26" t="s">
        <v>1197</v>
      </c>
      <c r="BJ209" s="26" t="s">
        <v>1463</v>
      </c>
      <c r="BK209" s="26" t="s">
        <v>1197</v>
      </c>
      <c r="BL209" s="24"/>
      <c r="BM209" s="24"/>
      <c r="BN209" s="24"/>
      <c r="BO209" s="24"/>
      <c r="BP209" s="24"/>
      <c r="BQ209" s="24"/>
      <c r="BR209" s="26">
        <v>4</v>
      </c>
      <c r="BS209" s="26">
        <v>3</v>
      </c>
      <c r="BT209" s="26">
        <v>4</v>
      </c>
      <c r="BU209" s="26">
        <v>4</v>
      </c>
      <c r="BV209" s="26">
        <v>4</v>
      </c>
      <c r="BW209" s="26">
        <v>4</v>
      </c>
      <c r="BX209" s="26">
        <v>4</v>
      </c>
      <c r="BY209" s="26">
        <v>4</v>
      </c>
      <c r="BZ209" s="24"/>
      <c r="CA209" s="24"/>
      <c r="CB209" s="24"/>
      <c r="CC209" s="24"/>
      <c r="CD209" s="24"/>
      <c r="CE209" s="24"/>
      <c r="CF209" s="24"/>
      <c r="CG209" s="24"/>
      <c r="CH209" s="24"/>
      <c r="CI209" s="24"/>
      <c r="CJ209" s="24"/>
      <c r="CK209" s="24"/>
      <c r="CL209" s="24"/>
      <c r="CM209" s="24"/>
      <c r="CN209" s="24"/>
      <c r="CO209" s="24"/>
      <c r="CP209" s="24"/>
      <c r="CQ209" s="24"/>
      <c r="CR209" s="24"/>
      <c r="CS209" s="24"/>
      <c r="CT209" s="24"/>
      <c r="CU209" s="24"/>
      <c r="CV209" s="24"/>
      <c r="CW209" s="24"/>
      <c r="CX209" s="24"/>
      <c r="CY209" s="24"/>
      <c r="CZ209" s="24"/>
      <c r="DA209" s="24"/>
      <c r="DB209" s="24"/>
      <c r="DC209" s="24"/>
      <c r="DD209" s="24"/>
      <c r="DE209" s="24"/>
      <c r="DF209" s="26" t="s">
        <v>139</v>
      </c>
      <c r="DG209" s="26" t="s">
        <v>120</v>
      </c>
      <c r="DH209" s="26" t="s">
        <v>139</v>
      </c>
      <c r="DI209" s="26" t="s">
        <v>139</v>
      </c>
      <c r="DJ209" s="26" t="s">
        <v>139</v>
      </c>
      <c r="DK209" s="26" t="s">
        <v>139</v>
      </c>
      <c r="DL209" s="26" t="s">
        <v>139</v>
      </c>
      <c r="DM209" s="26" t="s">
        <v>139</v>
      </c>
      <c r="DN209" s="26" t="s">
        <v>139</v>
      </c>
      <c r="DO209" s="26" t="s">
        <v>139</v>
      </c>
    </row>
    <row r="210" spans="1:119" ht="20.100000000000001" customHeight="1" x14ac:dyDescent="0.25">
      <c r="A210" s="29" t="str">
        <f t="shared" si="42"/>
        <v>Asociación Civil Wará3</v>
      </c>
      <c r="B210" s="29" t="str">
        <f t="shared" si="43"/>
        <v>Asociación Civil Wará</v>
      </c>
      <c r="C210" s="29">
        <f t="shared" si="44"/>
        <v>3</v>
      </c>
      <c r="D210" s="30" t="str">
        <f t="shared" si="45"/>
        <v>Americas</v>
      </c>
      <c r="E210" s="30" t="str">
        <f t="shared" si="46"/>
        <v>Peru</v>
      </c>
      <c r="F210" s="31">
        <f t="shared" si="47"/>
        <v>2</v>
      </c>
      <c r="G210" s="31">
        <f t="shared" si="48"/>
        <v>1</v>
      </c>
      <c r="H210" s="31">
        <f t="shared" si="49"/>
        <v>2</v>
      </c>
      <c r="I210" s="31">
        <f t="shared" si="50"/>
        <v>1</v>
      </c>
      <c r="J210" s="31">
        <f t="shared" si="51"/>
        <v>1</v>
      </c>
      <c r="K210" s="31">
        <f t="shared" si="52"/>
        <v>1</v>
      </c>
      <c r="L210" s="31">
        <f t="shared" si="53"/>
        <v>2</v>
      </c>
      <c r="M210" s="31">
        <f t="shared" si="54"/>
        <v>1</v>
      </c>
      <c r="N210" s="31">
        <f t="shared" si="55"/>
        <v>1.4</v>
      </c>
      <c r="O210" s="26" t="s">
        <v>1464</v>
      </c>
      <c r="P210" s="26" t="s">
        <v>108</v>
      </c>
      <c r="Q210" s="27">
        <v>40311</v>
      </c>
      <c r="R210" s="26" t="s">
        <v>109</v>
      </c>
      <c r="S210" s="26" t="s">
        <v>234</v>
      </c>
      <c r="T210" s="26" t="s">
        <v>224</v>
      </c>
      <c r="U210" s="26" t="s">
        <v>112</v>
      </c>
      <c r="V210" s="26" t="s">
        <v>15731</v>
      </c>
      <c r="W210" s="26" t="s">
        <v>1229</v>
      </c>
      <c r="X210" s="24"/>
      <c r="Y210" s="26" t="s">
        <v>1452</v>
      </c>
      <c r="Z210" s="24"/>
      <c r="AA210" s="24"/>
      <c r="AB210" s="26" t="s">
        <v>117</v>
      </c>
      <c r="AC210" s="28">
        <v>5000</v>
      </c>
      <c r="AD210" s="24"/>
      <c r="AE210" s="24"/>
      <c r="AF210" s="26" t="s">
        <v>120</v>
      </c>
      <c r="AG210" s="26" t="s">
        <v>528</v>
      </c>
      <c r="AH210" s="26" t="s">
        <v>121</v>
      </c>
      <c r="AI210" s="28">
        <v>5000</v>
      </c>
      <c r="AJ210" s="24"/>
      <c r="AK210" s="26" t="s">
        <v>1453</v>
      </c>
      <c r="AL210" s="26" t="s">
        <v>1465</v>
      </c>
      <c r="AM210" s="26" t="s">
        <v>1455</v>
      </c>
      <c r="AN210" s="26" t="s">
        <v>1466</v>
      </c>
      <c r="AO210" s="24"/>
      <c r="AP210" s="24"/>
      <c r="AQ210" s="24"/>
      <c r="AR210" s="24"/>
      <c r="AS210" s="24"/>
      <c r="AT210" s="24"/>
      <c r="AU210" s="26" t="s">
        <v>1467</v>
      </c>
      <c r="AV210" s="24"/>
      <c r="AW210" s="28">
        <v>7856</v>
      </c>
      <c r="AX210" s="26">
        <v>78</v>
      </c>
      <c r="AY210" s="28">
        <v>100</v>
      </c>
      <c r="AZ210" s="28">
        <v>68</v>
      </c>
      <c r="BA210" s="26">
        <v>0</v>
      </c>
      <c r="BB210" s="26" t="s">
        <v>148</v>
      </c>
      <c r="BC210" s="24"/>
      <c r="BD210" s="24"/>
      <c r="BE210" s="24"/>
      <c r="BF210" s="24"/>
      <c r="BG210" s="24"/>
      <c r="BH210" s="24"/>
      <c r="BI210" s="24"/>
      <c r="BJ210" s="24"/>
      <c r="BK210" s="24"/>
      <c r="BL210" s="24"/>
      <c r="BM210" s="24"/>
      <c r="BN210" s="24"/>
      <c r="BO210" s="24"/>
      <c r="BP210" s="24"/>
      <c r="BQ210" s="24"/>
      <c r="BR210" s="26">
        <v>2</v>
      </c>
      <c r="BS210" s="26">
        <v>1</v>
      </c>
      <c r="BT210" s="26">
        <v>2</v>
      </c>
      <c r="BU210" s="26">
        <v>1</v>
      </c>
      <c r="BV210" s="26">
        <v>1</v>
      </c>
      <c r="BW210" s="26">
        <v>1</v>
      </c>
      <c r="BX210" s="26">
        <v>2</v>
      </c>
      <c r="BY210" s="26">
        <v>1</v>
      </c>
      <c r="BZ210" s="24"/>
      <c r="CA210" s="24"/>
      <c r="CB210" s="24"/>
      <c r="CC210" s="24"/>
      <c r="CD210" s="24"/>
      <c r="CE210" s="24"/>
      <c r="CF210" s="24"/>
      <c r="CG210" s="24"/>
      <c r="CH210" s="24"/>
      <c r="CI210" s="24"/>
      <c r="CJ210" s="24"/>
      <c r="CK210" s="24"/>
      <c r="CL210" s="24"/>
      <c r="CM210" s="24"/>
      <c r="CN210" s="24"/>
      <c r="CO210" s="24"/>
      <c r="CP210" s="24"/>
      <c r="CQ210" s="24"/>
      <c r="CR210" s="24"/>
      <c r="CS210" s="24"/>
      <c r="CT210" s="24"/>
      <c r="CU210" s="24"/>
      <c r="CV210" s="24"/>
      <c r="CW210" s="24"/>
      <c r="CX210" s="24"/>
      <c r="CY210" s="24"/>
      <c r="CZ210" s="24"/>
      <c r="DA210" s="24"/>
      <c r="DB210" s="24"/>
      <c r="DC210" s="24"/>
      <c r="DD210" s="24"/>
      <c r="DE210" s="24"/>
      <c r="DF210" s="26" t="s">
        <v>139</v>
      </c>
      <c r="DG210" s="26" t="s">
        <v>139</v>
      </c>
      <c r="DH210" s="26" t="s">
        <v>139</v>
      </c>
      <c r="DI210" s="26" t="s">
        <v>139</v>
      </c>
      <c r="DJ210" s="26" t="s">
        <v>139</v>
      </c>
      <c r="DK210" s="26" t="s">
        <v>139</v>
      </c>
      <c r="DL210" s="26" t="s">
        <v>139</v>
      </c>
      <c r="DM210" s="26" t="s">
        <v>139</v>
      </c>
      <c r="DN210" s="26" t="s">
        <v>139</v>
      </c>
      <c r="DO210" s="26" t="s">
        <v>139</v>
      </c>
    </row>
    <row r="211" spans="1:119" ht="20.100000000000001" customHeight="1" x14ac:dyDescent="0.25">
      <c r="A211" s="29" t="str">
        <f t="shared" si="42"/>
        <v/>
      </c>
      <c r="B211" s="29" t="str">
        <f t="shared" si="43"/>
        <v>Asociación Civil Wará</v>
      </c>
      <c r="C211" s="29">
        <f t="shared" si="44"/>
        <v>0</v>
      </c>
      <c r="D211" s="30" t="str">
        <f t="shared" si="45"/>
        <v>Americas</v>
      </c>
      <c r="E211" s="30" t="str">
        <f t="shared" si="46"/>
        <v>Peru</v>
      </c>
      <c r="F211" s="31">
        <f t="shared" si="47"/>
        <v>0</v>
      </c>
      <c r="G211" s="31">
        <f t="shared" si="48"/>
        <v>0</v>
      </c>
      <c r="H211" s="31">
        <f t="shared" si="49"/>
        <v>0</v>
      </c>
      <c r="I211" s="31">
        <f t="shared" si="50"/>
        <v>0</v>
      </c>
      <c r="J211" s="31">
        <f t="shared" si="51"/>
        <v>0</v>
      </c>
      <c r="K211" s="31">
        <f t="shared" si="52"/>
        <v>0</v>
      </c>
      <c r="L211" s="31">
        <f t="shared" si="53"/>
        <v>0</v>
      </c>
      <c r="M211" s="31">
        <f t="shared" si="54"/>
        <v>0</v>
      </c>
      <c r="N211" s="31">
        <f t="shared" si="55"/>
        <v>0</v>
      </c>
      <c r="O211" s="26" t="s">
        <v>1468</v>
      </c>
      <c r="P211" s="26" t="s">
        <v>108</v>
      </c>
      <c r="Q211" s="27">
        <v>40263</v>
      </c>
      <c r="R211" s="24"/>
      <c r="S211" s="24"/>
      <c r="T211" s="26" t="s">
        <v>224</v>
      </c>
      <c r="U211" s="24"/>
      <c r="V211" s="26" t="s">
        <v>15731</v>
      </c>
      <c r="W211" s="26" t="s">
        <v>1229</v>
      </c>
      <c r="X211" s="24"/>
      <c r="Y211" s="26" t="s">
        <v>1452</v>
      </c>
      <c r="Z211" s="24"/>
      <c r="AA211" s="24"/>
      <c r="AB211" s="26" t="s">
        <v>723</v>
      </c>
      <c r="AC211" s="28">
        <v>500</v>
      </c>
      <c r="AD211" s="24"/>
      <c r="AE211" s="24"/>
      <c r="AF211" s="26" t="s">
        <v>120</v>
      </c>
      <c r="AG211" s="26" t="s">
        <v>528</v>
      </c>
      <c r="AH211" s="24"/>
      <c r="AI211" s="28">
        <v>500</v>
      </c>
      <c r="AJ211" s="24"/>
      <c r="AK211" s="24"/>
      <c r="AL211" s="24"/>
      <c r="AM211" s="24"/>
      <c r="AN211" s="24"/>
      <c r="AO211" s="24"/>
      <c r="AP211" s="24"/>
      <c r="AQ211" s="24"/>
      <c r="AR211" s="24"/>
      <c r="AS211" s="24"/>
      <c r="AT211" s="24"/>
      <c r="AU211" s="24"/>
      <c r="AV211" s="24"/>
      <c r="AW211" s="28">
        <v>0</v>
      </c>
      <c r="AX211" s="26">
        <v>0</v>
      </c>
      <c r="AY211" s="28">
        <v>0</v>
      </c>
      <c r="AZ211" s="28">
        <v>0</v>
      </c>
      <c r="BA211" s="26">
        <v>0</v>
      </c>
      <c r="BB211" s="24"/>
      <c r="BC211" s="24"/>
      <c r="BD211" s="24"/>
      <c r="BE211" s="24"/>
      <c r="BF211" s="24"/>
      <c r="BG211" s="24"/>
      <c r="BH211" s="24"/>
      <c r="BI211" s="24"/>
      <c r="BJ211" s="24"/>
      <c r="BK211" s="24"/>
      <c r="BL211" s="24"/>
      <c r="BM211" s="24"/>
      <c r="BN211" s="24"/>
      <c r="BO211" s="24"/>
      <c r="BP211" s="24"/>
      <c r="BQ211" s="24"/>
      <c r="BR211" s="26">
        <v>0</v>
      </c>
      <c r="BS211" s="26">
        <v>0</v>
      </c>
      <c r="BT211" s="26">
        <v>0</v>
      </c>
      <c r="BU211" s="26">
        <v>0</v>
      </c>
      <c r="BV211" s="26">
        <v>0</v>
      </c>
      <c r="BW211" s="26">
        <v>0</v>
      </c>
      <c r="BX211" s="26">
        <v>0</v>
      </c>
      <c r="BY211" s="26">
        <v>0</v>
      </c>
      <c r="BZ211" s="24"/>
      <c r="CA211" s="24"/>
      <c r="CB211" s="24"/>
      <c r="CC211" s="24"/>
      <c r="CD211" s="24"/>
      <c r="CE211" s="24"/>
      <c r="CF211" s="24"/>
      <c r="CG211" s="24"/>
      <c r="CH211" s="24"/>
      <c r="CI211" s="24"/>
      <c r="CJ211" s="24"/>
      <c r="CK211" s="24"/>
      <c r="CL211" s="24"/>
      <c r="CM211" s="24"/>
      <c r="CN211" s="24"/>
      <c r="CO211" s="24"/>
      <c r="CP211" s="24"/>
      <c r="CQ211" s="24"/>
      <c r="CR211" s="24"/>
      <c r="CS211" s="24"/>
      <c r="CT211" s="24"/>
      <c r="CU211" s="24"/>
      <c r="CV211" s="24"/>
      <c r="CW211" s="24"/>
      <c r="CX211" s="24"/>
      <c r="CY211" s="24"/>
      <c r="CZ211" s="24"/>
      <c r="DA211" s="24"/>
      <c r="DB211" s="24"/>
      <c r="DC211" s="24"/>
      <c r="DD211" s="24"/>
      <c r="DE211" s="24"/>
      <c r="DF211" s="26" t="s">
        <v>139</v>
      </c>
      <c r="DG211" s="26" t="s">
        <v>139</v>
      </c>
      <c r="DH211" s="26" t="s">
        <v>139</v>
      </c>
      <c r="DI211" s="26" t="s">
        <v>139</v>
      </c>
      <c r="DJ211" s="26" t="s">
        <v>139</v>
      </c>
      <c r="DK211" s="26" t="s">
        <v>139</v>
      </c>
      <c r="DL211" s="26" t="s">
        <v>139</v>
      </c>
      <c r="DM211" s="26" t="s">
        <v>139</v>
      </c>
      <c r="DN211" s="26" t="s">
        <v>139</v>
      </c>
      <c r="DO211" s="26" t="s">
        <v>139</v>
      </c>
    </row>
    <row r="212" spans="1:119" ht="20.100000000000001" customHeight="1" x14ac:dyDescent="0.25">
      <c r="A212" s="29" t="str">
        <f t="shared" si="42"/>
        <v>Asociación Comunitaria Hilarte (Hilarte Community Association)6</v>
      </c>
      <c r="B212" s="29" t="str">
        <f t="shared" si="43"/>
        <v>Asociación Comunitaria Hilarte (Hilarte Community Association)</v>
      </c>
      <c r="C212" s="29">
        <f t="shared" si="44"/>
        <v>6</v>
      </c>
      <c r="D212" s="30" t="str">
        <f t="shared" si="45"/>
        <v>Americas</v>
      </c>
      <c r="E212" s="30" t="str">
        <f t="shared" si="46"/>
        <v>Guayaquil, Ecuador</v>
      </c>
      <c r="F212" s="31">
        <f t="shared" si="47"/>
        <v>4</v>
      </c>
      <c r="G212" s="31">
        <f t="shared" si="48"/>
        <v>3</v>
      </c>
      <c r="H212" s="31">
        <f t="shared" si="49"/>
        <v>3</v>
      </c>
      <c r="I212" s="31">
        <f t="shared" si="50"/>
        <v>3</v>
      </c>
      <c r="J212" s="31">
        <f t="shared" si="51"/>
        <v>3</v>
      </c>
      <c r="K212" s="31">
        <f t="shared" si="52"/>
        <v>3</v>
      </c>
      <c r="L212" s="31">
        <f t="shared" si="53"/>
        <v>4</v>
      </c>
      <c r="M212" s="31">
        <f t="shared" si="54"/>
        <v>4</v>
      </c>
      <c r="N212" s="31">
        <f t="shared" si="55"/>
        <v>3.4</v>
      </c>
      <c r="O212" s="26" t="s">
        <v>1469</v>
      </c>
      <c r="P212" s="26" t="s">
        <v>108</v>
      </c>
      <c r="Q212" s="27">
        <v>42858</v>
      </c>
      <c r="R212" s="26" t="s">
        <v>166</v>
      </c>
      <c r="S212" s="26" t="s">
        <v>167</v>
      </c>
      <c r="T212" s="26" t="s">
        <v>142</v>
      </c>
      <c r="U212" s="26" t="s">
        <v>112</v>
      </c>
      <c r="V212" s="26" t="s">
        <v>15731</v>
      </c>
      <c r="W212" s="26" t="s">
        <v>1470</v>
      </c>
      <c r="X212" s="26" t="s">
        <v>1471</v>
      </c>
      <c r="Y212" s="26" t="s">
        <v>1472</v>
      </c>
      <c r="Z212" s="26" t="s">
        <v>1473</v>
      </c>
      <c r="AA212" s="24"/>
      <c r="AB212" s="26" t="s">
        <v>117</v>
      </c>
      <c r="AC212" s="28">
        <v>9000</v>
      </c>
      <c r="AD212" s="26" t="s">
        <v>420</v>
      </c>
      <c r="AE212" s="26" t="s">
        <v>1271</v>
      </c>
      <c r="AF212" s="26" t="s">
        <v>139</v>
      </c>
      <c r="AG212" s="26" t="s">
        <v>175</v>
      </c>
      <c r="AH212" s="26" t="s">
        <v>250</v>
      </c>
      <c r="AI212" s="28">
        <v>9000</v>
      </c>
      <c r="AJ212" s="26" t="s">
        <v>1474</v>
      </c>
      <c r="AK212" s="26" t="s">
        <v>1475</v>
      </c>
      <c r="AL212" s="26" t="s">
        <v>1476</v>
      </c>
      <c r="AM212" s="24"/>
      <c r="AN212" s="24"/>
      <c r="AO212" s="24"/>
      <c r="AP212" s="24"/>
      <c r="AQ212" s="26" t="s">
        <v>1477</v>
      </c>
      <c r="AR212" s="24"/>
      <c r="AS212" s="24"/>
      <c r="AT212" s="24"/>
      <c r="AU212" s="24"/>
      <c r="AV212" s="24"/>
      <c r="AW212" s="28">
        <v>358334</v>
      </c>
      <c r="AX212" s="26">
        <v>498</v>
      </c>
      <c r="AY212" s="28">
        <v>85</v>
      </c>
      <c r="AZ212" s="28">
        <v>16</v>
      </c>
      <c r="BA212" s="26">
        <v>19</v>
      </c>
      <c r="BB212" s="24"/>
      <c r="BC212" s="26" t="s">
        <v>1478</v>
      </c>
      <c r="BD212" s="26" t="s">
        <v>125</v>
      </c>
      <c r="BE212" s="24"/>
      <c r="BF212" s="26" t="s">
        <v>1479</v>
      </c>
      <c r="BG212" s="26" t="s">
        <v>1470</v>
      </c>
      <c r="BH212" s="26" t="s">
        <v>1480</v>
      </c>
      <c r="BI212" s="26" t="s">
        <v>1470</v>
      </c>
      <c r="BJ212" s="26" t="s">
        <v>1481</v>
      </c>
      <c r="BK212" s="26" t="s">
        <v>1470</v>
      </c>
      <c r="BL212" s="26" t="s">
        <v>1482</v>
      </c>
      <c r="BM212" s="26" t="s">
        <v>1470</v>
      </c>
      <c r="BN212" s="24"/>
      <c r="BO212" s="24"/>
      <c r="BP212" s="24"/>
      <c r="BQ212" s="24"/>
      <c r="BR212" s="26">
        <v>0</v>
      </c>
      <c r="BS212" s="26">
        <v>0</v>
      </c>
      <c r="BT212" s="26">
        <v>0</v>
      </c>
      <c r="BU212" s="26">
        <v>0</v>
      </c>
      <c r="BV212" s="26">
        <v>0</v>
      </c>
      <c r="BW212" s="26">
        <v>0</v>
      </c>
      <c r="BX212" s="26">
        <v>0</v>
      </c>
      <c r="BY212" s="26">
        <v>0</v>
      </c>
      <c r="BZ212" s="26" t="s">
        <v>134</v>
      </c>
      <c r="CA212" s="26" t="s">
        <v>138</v>
      </c>
      <c r="CB212" s="26" t="s">
        <v>134</v>
      </c>
      <c r="CC212" s="26" t="s">
        <v>136</v>
      </c>
      <c r="CD212" s="26" t="s">
        <v>136</v>
      </c>
      <c r="CE212" s="26" t="s">
        <v>136</v>
      </c>
      <c r="CF212" s="26" t="s">
        <v>134</v>
      </c>
      <c r="CG212" s="26" t="s">
        <v>136</v>
      </c>
      <c r="CH212" s="26" t="s">
        <v>136</v>
      </c>
      <c r="CI212" s="26" t="s">
        <v>136</v>
      </c>
      <c r="CJ212" s="26" t="s">
        <v>136</v>
      </c>
      <c r="CK212" s="26" t="s">
        <v>135</v>
      </c>
      <c r="CL212" s="26" t="s">
        <v>136</v>
      </c>
      <c r="CM212" s="26" t="s">
        <v>136</v>
      </c>
      <c r="CN212" s="26" t="s">
        <v>136</v>
      </c>
      <c r="CO212" s="26" t="s">
        <v>134</v>
      </c>
      <c r="CP212" s="26" t="s">
        <v>136</v>
      </c>
      <c r="CQ212" s="26" t="s">
        <v>135</v>
      </c>
      <c r="CR212" s="26" t="s">
        <v>134</v>
      </c>
      <c r="CS212" s="26" t="s">
        <v>136</v>
      </c>
      <c r="CT212" s="26" t="s">
        <v>136</v>
      </c>
      <c r="CU212" s="26" t="s">
        <v>136</v>
      </c>
      <c r="CV212" s="26" t="s">
        <v>136</v>
      </c>
      <c r="CW212" s="26" t="s">
        <v>136</v>
      </c>
      <c r="CX212" s="26" t="s">
        <v>134</v>
      </c>
      <c r="CY212" s="26" t="s">
        <v>138</v>
      </c>
      <c r="CZ212" s="26" t="s">
        <v>138</v>
      </c>
      <c r="DA212" s="26" t="s">
        <v>135</v>
      </c>
      <c r="DB212" s="26" t="s">
        <v>134</v>
      </c>
      <c r="DC212" s="26" t="s">
        <v>134</v>
      </c>
      <c r="DD212" s="26" t="s">
        <v>134</v>
      </c>
      <c r="DE212" s="26" t="s">
        <v>134</v>
      </c>
      <c r="DF212" s="26" t="s">
        <v>120</v>
      </c>
      <c r="DG212" s="26" t="s">
        <v>139</v>
      </c>
      <c r="DH212" s="26" t="s">
        <v>139</v>
      </c>
      <c r="DI212" s="26" t="s">
        <v>120</v>
      </c>
      <c r="DJ212" s="26" t="s">
        <v>139</v>
      </c>
      <c r="DK212" s="26" t="s">
        <v>139</v>
      </c>
      <c r="DL212" s="26" t="s">
        <v>139</v>
      </c>
      <c r="DM212" s="26" t="s">
        <v>139</v>
      </c>
      <c r="DN212" s="26" t="s">
        <v>139</v>
      </c>
      <c r="DO212" s="26" t="s">
        <v>139</v>
      </c>
    </row>
    <row r="213" spans="1:119" ht="20.100000000000001" customHeight="1" x14ac:dyDescent="0.25">
      <c r="A213" s="29" t="str">
        <f t="shared" si="42"/>
        <v>Asociación Comunitaria Hilarte (Hilarte Community Association)5</v>
      </c>
      <c r="B213" s="29" t="str">
        <f t="shared" si="43"/>
        <v>Asociación Comunitaria Hilarte (Hilarte Community Association)</v>
      </c>
      <c r="C213" s="29">
        <f t="shared" si="44"/>
        <v>5</v>
      </c>
      <c r="D213" s="30" t="str">
        <f t="shared" si="45"/>
        <v>Americas</v>
      </c>
      <c r="E213" s="30" t="str">
        <f t="shared" si="46"/>
        <v>Guayaquil, Ecuador</v>
      </c>
      <c r="F213" s="31">
        <f t="shared" si="47"/>
        <v>3</v>
      </c>
      <c r="G213" s="31">
        <f t="shared" si="48"/>
        <v>3</v>
      </c>
      <c r="H213" s="31">
        <f t="shared" si="49"/>
        <v>2</v>
      </c>
      <c r="I213" s="31">
        <f t="shared" si="50"/>
        <v>3</v>
      </c>
      <c r="J213" s="31">
        <f t="shared" si="51"/>
        <v>3</v>
      </c>
      <c r="K213" s="31">
        <f t="shared" si="52"/>
        <v>3</v>
      </c>
      <c r="L213" s="31">
        <f t="shared" si="53"/>
        <v>4</v>
      </c>
      <c r="M213" s="31">
        <f t="shared" si="54"/>
        <v>3</v>
      </c>
      <c r="N213" s="31">
        <f t="shared" si="55"/>
        <v>3</v>
      </c>
      <c r="O213" s="26" t="s">
        <v>1483</v>
      </c>
      <c r="P213" s="26" t="s">
        <v>108</v>
      </c>
      <c r="Q213" s="27">
        <v>42502</v>
      </c>
      <c r="R213" s="26" t="s">
        <v>166</v>
      </c>
      <c r="S213" s="26" t="s">
        <v>184</v>
      </c>
      <c r="T213" s="26" t="s">
        <v>157</v>
      </c>
      <c r="U213" s="26" t="s">
        <v>112</v>
      </c>
      <c r="V213" s="26" t="s">
        <v>15731</v>
      </c>
      <c r="W213" s="26" t="s">
        <v>1470</v>
      </c>
      <c r="X213" s="26" t="s">
        <v>1471</v>
      </c>
      <c r="Y213" s="26" t="s">
        <v>1472</v>
      </c>
      <c r="Z213" s="26" t="s">
        <v>1473</v>
      </c>
      <c r="AA213" s="24"/>
      <c r="AB213" s="26" t="s">
        <v>117</v>
      </c>
      <c r="AC213" s="28">
        <v>8000</v>
      </c>
      <c r="AD213" s="26" t="s">
        <v>420</v>
      </c>
      <c r="AE213" s="26" t="s">
        <v>1271</v>
      </c>
      <c r="AF213" s="26" t="s">
        <v>139</v>
      </c>
      <c r="AG213" s="26" t="s">
        <v>175</v>
      </c>
      <c r="AH213" s="26" t="s">
        <v>176</v>
      </c>
      <c r="AI213" s="28">
        <v>8000</v>
      </c>
      <c r="AJ213" s="26" t="s">
        <v>1474</v>
      </c>
      <c r="AK213" s="26" t="s">
        <v>1475</v>
      </c>
      <c r="AL213" s="26" t="s">
        <v>1476</v>
      </c>
      <c r="AM213" s="24"/>
      <c r="AN213" s="24"/>
      <c r="AO213" s="24"/>
      <c r="AP213" s="24"/>
      <c r="AQ213" s="26" t="s">
        <v>1484</v>
      </c>
      <c r="AR213" s="24"/>
      <c r="AS213" s="24"/>
      <c r="AT213" s="24"/>
      <c r="AU213" s="26" t="s">
        <v>1485</v>
      </c>
      <c r="AV213" s="24"/>
      <c r="AW213" s="28">
        <v>353685</v>
      </c>
      <c r="AX213" s="26">
        <v>498</v>
      </c>
      <c r="AY213" s="28">
        <v>18</v>
      </c>
      <c r="AZ213" s="28">
        <v>18</v>
      </c>
      <c r="BA213" s="26">
        <v>0</v>
      </c>
      <c r="BB213" s="26" t="s">
        <v>241</v>
      </c>
      <c r="BC213" s="26" t="s">
        <v>1478</v>
      </c>
      <c r="BD213" s="26" t="s">
        <v>125</v>
      </c>
      <c r="BE213" s="24"/>
      <c r="BF213" s="26" t="s">
        <v>1481</v>
      </c>
      <c r="BG213" s="26" t="s">
        <v>1470</v>
      </c>
      <c r="BH213" s="26" t="s">
        <v>1486</v>
      </c>
      <c r="BI213" s="26" t="s">
        <v>1470</v>
      </c>
      <c r="BJ213" s="26" t="s">
        <v>581</v>
      </c>
      <c r="BK213" s="26" t="s">
        <v>1250</v>
      </c>
      <c r="BL213" s="26" t="s">
        <v>1487</v>
      </c>
      <c r="BM213" s="26" t="s">
        <v>1470</v>
      </c>
      <c r="BN213" s="24"/>
      <c r="BO213" s="24"/>
      <c r="BP213" s="24"/>
      <c r="BQ213" s="24"/>
      <c r="BR213" s="26">
        <v>3</v>
      </c>
      <c r="BS213" s="26">
        <v>3</v>
      </c>
      <c r="BT213" s="26">
        <v>2</v>
      </c>
      <c r="BU213" s="26">
        <v>3</v>
      </c>
      <c r="BV213" s="26">
        <v>3</v>
      </c>
      <c r="BW213" s="26">
        <v>3</v>
      </c>
      <c r="BX213" s="26">
        <v>4</v>
      </c>
      <c r="BY213" s="26">
        <v>3</v>
      </c>
      <c r="BZ213" s="24"/>
      <c r="CA213" s="24"/>
      <c r="CB213" s="24"/>
      <c r="CC213" s="24"/>
      <c r="CD213" s="24"/>
      <c r="CE213" s="24"/>
      <c r="CF213" s="24"/>
      <c r="CG213" s="24"/>
      <c r="CH213" s="24"/>
      <c r="CI213" s="24"/>
      <c r="CJ213" s="24"/>
      <c r="CK213" s="24"/>
      <c r="CL213" s="24"/>
      <c r="CM213" s="24"/>
      <c r="CN213" s="24"/>
      <c r="CO213" s="24"/>
      <c r="CP213" s="24"/>
      <c r="CQ213" s="24"/>
      <c r="CR213" s="24"/>
      <c r="CS213" s="24"/>
      <c r="CT213" s="24"/>
      <c r="CU213" s="24"/>
      <c r="CV213" s="24"/>
      <c r="CW213" s="24"/>
      <c r="CX213" s="24"/>
      <c r="CY213" s="24"/>
      <c r="CZ213" s="24"/>
      <c r="DA213" s="24"/>
      <c r="DB213" s="24"/>
      <c r="DC213" s="24"/>
      <c r="DD213" s="24"/>
      <c r="DE213" s="24"/>
      <c r="DF213" s="26" t="s">
        <v>120</v>
      </c>
      <c r="DG213" s="26" t="s">
        <v>139</v>
      </c>
      <c r="DH213" s="26" t="s">
        <v>139</v>
      </c>
      <c r="DI213" s="26" t="s">
        <v>120</v>
      </c>
      <c r="DJ213" s="26" t="s">
        <v>139</v>
      </c>
      <c r="DK213" s="26" t="s">
        <v>120</v>
      </c>
      <c r="DL213" s="26" t="s">
        <v>120</v>
      </c>
      <c r="DM213" s="26" t="s">
        <v>139</v>
      </c>
      <c r="DN213" s="26" t="s">
        <v>139</v>
      </c>
      <c r="DO213" s="26" t="s">
        <v>139</v>
      </c>
    </row>
    <row r="214" spans="1:119" ht="20.100000000000001" customHeight="1" x14ac:dyDescent="0.25">
      <c r="A214" s="29" t="str">
        <f t="shared" si="42"/>
        <v>Asociación Comunitaria Hilarte (Hilarte Community Association)4</v>
      </c>
      <c r="B214" s="29" t="str">
        <f t="shared" si="43"/>
        <v>Asociación Comunitaria Hilarte (Hilarte Community Association)</v>
      </c>
      <c r="C214" s="29">
        <f t="shared" si="44"/>
        <v>4</v>
      </c>
      <c r="D214" s="30" t="str">
        <f t="shared" si="45"/>
        <v>Americas</v>
      </c>
      <c r="E214" s="30" t="str">
        <f t="shared" si="46"/>
        <v>Guayaquil, Ecuador</v>
      </c>
      <c r="F214" s="31">
        <f t="shared" si="47"/>
        <v>4</v>
      </c>
      <c r="G214" s="31">
        <f t="shared" si="48"/>
        <v>3</v>
      </c>
      <c r="H214" s="31">
        <f t="shared" si="49"/>
        <v>2</v>
      </c>
      <c r="I214" s="31">
        <f t="shared" si="50"/>
        <v>3</v>
      </c>
      <c r="J214" s="31">
        <f t="shared" si="51"/>
        <v>3</v>
      </c>
      <c r="K214" s="31">
        <f t="shared" si="52"/>
        <v>3</v>
      </c>
      <c r="L214" s="31">
        <f t="shared" si="53"/>
        <v>4</v>
      </c>
      <c r="M214" s="31">
        <f t="shared" si="54"/>
        <v>3</v>
      </c>
      <c r="N214" s="31">
        <f t="shared" si="55"/>
        <v>3.1</v>
      </c>
      <c r="O214" s="26" t="s">
        <v>1488</v>
      </c>
      <c r="P214" s="26" t="s">
        <v>108</v>
      </c>
      <c r="Q214" s="27">
        <v>42129</v>
      </c>
      <c r="R214" s="26" t="s">
        <v>166</v>
      </c>
      <c r="S214" s="26" t="s">
        <v>277</v>
      </c>
      <c r="T214" s="26" t="s">
        <v>278</v>
      </c>
      <c r="U214" s="26" t="s">
        <v>112</v>
      </c>
      <c r="V214" s="26" t="s">
        <v>15731</v>
      </c>
      <c r="W214" s="26" t="s">
        <v>1470</v>
      </c>
      <c r="X214" s="26" t="s">
        <v>1471</v>
      </c>
      <c r="Y214" s="26" t="s">
        <v>1472</v>
      </c>
      <c r="Z214" s="26" t="s">
        <v>1473</v>
      </c>
      <c r="AA214" s="24"/>
      <c r="AB214" s="26" t="s">
        <v>117</v>
      </c>
      <c r="AC214" s="28">
        <v>10000</v>
      </c>
      <c r="AD214" s="26" t="s">
        <v>420</v>
      </c>
      <c r="AE214" s="26" t="s">
        <v>1271</v>
      </c>
      <c r="AF214" s="26" t="s">
        <v>139</v>
      </c>
      <c r="AG214" s="26" t="s">
        <v>175</v>
      </c>
      <c r="AH214" s="26" t="s">
        <v>185</v>
      </c>
      <c r="AI214" s="28">
        <v>10000</v>
      </c>
      <c r="AJ214" s="26" t="s">
        <v>1489</v>
      </c>
      <c r="AK214" s="26" t="s">
        <v>1475</v>
      </c>
      <c r="AL214" s="26" t="s">
        <v>1476</v>
      </c>
      <c r="AM214" s="24"/>
      <c r="AN214" s="24"/>
      <c r="AO214" s="24"/>
      <c r="AP214" s="24"/>
      <c r="AQ214" s="26" t="s">
        <v>1490</v>
      </c>
      <c r="AR214" s="24"/>
      <c r="AS214" s="26" t="s">
        <v>1491</v>
      </c>
      <c r="AT214" s="24"/>
      <c r="AU214" s="24"/>
      <c r="AV214" s="24"/>
      <c r="AW214" s="28">
        <v>230000</v>
      </c>
      <c r="AX214" s="26">
        <v>496</v>
      </c>
      <c r="AY214" s="28">
        <v>20</v>
      </c>
      <c r="AZ214" s="28">
        <v>21</v>
      </c>
      <c r="BA214" s="26">
        <v>0</v>
      </c>
      <c r="BB214" s="26" t="s">
        <v>241</v>
      </c>
      <c r="BC214" s="26" t="s">
        <v>1478</v>
      </c>
      <c r="BD214" s="26" t="s">
        <v>378</v>
      </c>
      <c r="BE214" s="26" t="s">
        <v>1492</v>
      </c>
      <c r="BF214" s="26" t="s">
        <v>1481</v>
      </c>
      <c r="BG214" s="26" t="s">
        <v>1470</v>
      </c>
      <c r="BH214" s="26" t="s">
        <v>1493</v>
      </c>
      <c r="BI214" s="26" t="s">
        <v>1470</v>
      </c>
      <c r="BJ214" s="26" t="s">
        <v>1494</v>
      </c>
      <c r="BK214" s="26" t="s">
        <v>1470</v>
      </c>
      <c r="BL214" s="24"/>
      <c r="BM214" s="24"/>
      <c r="BN214" s="24"/>
      <c r="BO214" s="24"/>
      <c r="BP214" s="24"/>
      <c r="BQ214" s="24"/>
      <c r="BR214" s="26">
        <v>4</v>
      </c>
      <c r="BS214" s="26">
        <v>3</v>
      </c>
      <c r="BT214" s="26">
        <v>2</v>
      </c>
      <c r="BU214" s="26">
        <v>3</v>
      </c>
      <c r="BV214" s="26">
        <v>3</v>
      </c>
      <c r="BW214" s="26">
        <v>3</v>
      </c>
      <c r="BX214" s="26">
        <v>4</v>
      </c>
      <c r="BY214" s="26">
        <v>3</v>
      </c>
      <c r="BZ214" s="24"/>
      <c r="CA214" s="24"/>
      <c r="CB214" s="24"/>
      <c r="CC214" s="24"/>
      <c r="CD214" s="24"/>
      <c r="CE214" s="24"/>
      <c r="CF214" s="24"/>
      <c r="CG214" s="24"/>
      <c r="CH214" s="24"/>
      <c r="CI214" s="24"/>
      <c r="CJ214" s="24"/>
      <c r="CK214" s="24"/>
      <c r="CL214" s="24"/>
      <c r="CM214" s="24"/>
      <c r="CN214" s="24"/>
      <c r="CO214" s="24"/>
      <c r="CP214" s="24"/>
      <c r="CQ214" s="24"/>
      <c r="CR214" s="24"/>
      <c r="CS214" s="24"/>
      <c r="CT214" s="24"/>
      <c r="CU214" s="24"/>
      <c r="CV214" s="24"/>
      <c r="CW214" s="24"/>
      <c r="CX214" s="24"/>
      <c r="CY214" s="24"/>
      <c r="CZ214" s="24"/>
      <c r="DA214" s="24"/>
      <c r="DB214" s="24"/>
      <c r="DC214" s="24"/>
      <c r="DD214" s="24"/>
      <c r="DE214" s="24"/>
      <c r="DF214" s="26" t="s">
        <v>120</v>
      </c>
      <c r="DG214" s="26" t="s">
        <v>139</v>
      </c>
      <c r="DH214" s="26" t="s">
        <v>139</v>
      </c>
      <c r="DI214" s="26" t="s">
        <v>120</v>
      </c>
      <c r="DJ214" s="26" t="s">
        <v>139</v>
      </c>
      <c r="DK214" s="26" t="s">
        <v>120</v>
      </c>
      <c r="DL214" s="26" t="s">
        <v>139</v>
      </c>
      <c r="DM214" s="26" t="s">
        <v>139</v>
      </c>
      <c r="DN214" s="26" t="s">
        <v>139</v>
      </c>
      <c r="DO214" s="26" t="s">
        <v>139</v>
      </c>
    </row>
    <row r="215" spans="1:119" ht="20.100000000000001" customHeight="1" x14ac:dyDescent="0.25">
      <c r="A215" s="29" t="str">
        <f t="shared" si="42"/>
        <v>Asociación Comunitaria Hilarte (Hilarte Community Association)3</v>
      </c>
      <c r="B215" s="29" t="str">
        <f t="shared" si="43"/>
        <v>Asociación Comunitaria Hilarte (Hilarte Community Association)</v>
      </c>
      <c r="C215" s="29">
        <f t="shared" si="44"/>
        <v>3</v>
      </c>
      <c r="D215" s="30" t="str">
        <f t="shared" si="45"/>
        <v>Americas</v>
      </c>
      <c r="E215" s="30" t="str">
        <f t="shared" si="46"/>
        <v>Guayaquil, Ecuador</v>
      </c>
      <c r="F215" s="31">
        <f t="shared" si="47"/>
        <v>3</v>
      </c>
      <c r="G215" s="31">
        <f t="shared" si="48"/>
        <v>3</v>
      </c>
      <c r="H215" s="31">
        <f t="shared" si="49"/>
        <v>3</v>
      </c>
      <c r="I215" s="31">
        <f t="shared" si="50"/>
        <v>3</v>
      </c>
      <c r="J215" s="31">
        <f t="shared" si="51"/>
        <v>3</v>
      </c>
      <c r="K215" s="31">
        <f t="shared" si="52"/>
        <v>4</v>
      </c>
      <c r="L215" s="31">
        <f t="shared" si="53"/>
        <v>4</v>
      </c>
      <c r="M215" s="31">
        <f t="shared" si="54"/>
        <v>4</v>
      </c>
      <c r="N215" s="31">
        <f t="shared" si="55"/>
        <v>3.4</v>
      </c>
      <c r="O215" s="26" t="s">
        <v>1495</v>
      </c>
      <c r="P215" s="26" t="s">
        <v>108</v>
      </c>
      <c r="Q215" s="27">
        <v>41771</v>
      </c>
      <c r="R215" s="26" t="s">
        <v>109</v>
      </c>
      <c r="S215" s="26" t="s">
        <v>193</v>
      </c>
      <c r="T215" s="26" t="s">
        <v>194</v>
      </c>
      <c r="U215" s="26" t="s">
        <v>112</v>
      </c>
      <c r="V215" s="26" t="s">
        <v>15731</v>
      </c>
      <c r="W215" s="26" t="s">
        <v>1470</v>
      </c>
      <c r="X215" s="26" t="s">
        <v>1471</v>
      </c>
      <c r="Y215" s="26" t="s">
        <v>1472</v>
      </c>
      <c r="Z215" s="26" t="s">
        <v>1473</v>
      </c>
      <c r="AA215" s="24"/>
      <c r="AB215" s="26" t="s">
        <v>117</v>
      </c>
      <c r="AC215" s="28">
        <v>20000</v>
      </c>
      <c r="AD215" s="26" t="s">
        <v>420</v>
      </c>
      <c r="AE215" s="26" t="s">
        <v>1271</v>
      </c>
      <c r="AF215" s="26" t="s">
        <v>139</v>
      </c>
      <c r="AG215" s="26" t="s">
        <v>175</v>
      </c>
      <c r="AH215" s="26" t="s">
        <v>121</v>
      </c>
      <c r="AI215" s="28">
        <v>20000</v>
      </c>
      <c r="AJ215" s="26" t="s">
        <v>1496</v>
      </c>
      <c r="AK215" s="26" t="s">
        <v>1497</v>
      </c>
      <c r="AL215" s="26" t="s">
        <v>1476</v>
      </c>
      <c r="AM215" s="24"/>
      <c r="AN215" s="24"/>
      <c r="AO215" s="24"/>
      <c r="AP215" s="24"/>
      <c r="AQ215" s="24"/>
      <c r="AR215" s="24"/>
      <c r="AS215" s="24"/>
      <c r="AT215" s="26" t="s">
        <v>1498</v>
      </c>
      <c r="AU215" s="26" t="s">
        <v>1499</v>
      </c>
      <c r="AV215" s="26" t="s">
        <v>1500</v>
      </c>
      <c r="AW215" s="28">
        <v>213300</v>
      </c>
      <c r="AX215" s="26">
        <v>260</v>
      </c>
      <c r="AY215" s="28">
        <v>19</v>
      </c>
      <c r="AZ215" s="28">
        <v>24</v>
      </c>
      <c r="BA215" s="26">
        <v>0</v>
      </c>
      <c r="BB215" s="26" t="s">
        <v>241</v>
      </c>
      <c r="BC215" s="26" t="s">
        <v>1478</v>
      </c>
      <c r="BD215" s="26" t="s">
        <v>125</v>
      </c>
      <c r="BE215" s="24"/>
      <c r="BF215" s="26" t="s">
        <v>1481</v>
      </c>
      <c r="BG215" s="26" t="s">
        <v>1470</v>
      </c>
      <c r="BH215" s="26" t="s">
        <v>1479</v>
      </c>
      <c r="BI215" s="26" t="s">
        <v>1470</v>
      </c>
      <c r="BJ215" s="26" t="s">
        <v>1481</v>
      </c>
      <c r="BK215" s="26" t="s">
        <v>1470</v>
      </c>
      <c r="BL215" s="24"/>
      <c r="BM215" s="24"/>
      <c r="BN215" s="24"/>
      <c r="BO215" s="24"/>
      <c r="BP215" s="24"/>
      <c r="BQ215" s="24"/>
      <c r="BR215" s="26">
        <v>3</v>
      </c>
      <c r="BS215" s="26">
        <v>3</v>
      </c>
      <c r="BT215" s="26">
        <v>3</v>
      </c>
      <c r="BU215" s="26">
        <v>3</v>
      </c>
      <c r="BV215" s="26">
        <v>3</v>
      </c>
      <c r="BW215" s="26">
        <v>4</v>
      </c>
      <c r="BX215" s="26">
        <v>4</v>
      </c>
      <c r="BY215" s="26">
        <v>4</v>
      </c>
      <c r="BZ215" s="24"/>
      <c r="CA215" s="24"/>
      <c r="CB215" s="24"/>
      <c r="CC215" s="24"/>
      <c r="CD215" s="24"/>
      <c r="CE215" s="24"/>
      <c r="CF215" s="24"/>
      <c r="CG215" s="24"/>
      <c r="CH215" s="24"/>
      <c r="CI215" s="24"/>
      <c r="CJ215" s="24"/>
      <c r="CK215" s="24"/>
      <c r="CL215" s="24"/>
      <c r="CM215" s="24"/>
      <c r="CN215" s="24"/>
      <c r="CO215" s="24"/>
      <c r="CP215" s="24"/>
      <c r="CQ215" s="24"/>
      <c r="CR215" s="24"/>
      <c r="CS215" s="24"/>
      <c r="CT215" s="24"/>
      <c r="CU215" s="24"/>
      <c r="CV215" s="24"/>
      <c r="CW215" s="24"/>
      <c r="CX215" s="24"/>
      <c r="CY215" s="24"/>
      <c r="CZ215" s="24"/>
      <c r="DA215" s="24"/>
      <c r="DB215" s="24"/>
      <c r="DC215" s="24"/>
      <c r="DD215" s="24"/>
      <c r="DE215" s="24"/>
      <c r="DF215" s="26" t="s">
        <v>120</v>
      </c>
      <c r="DG215" s="26" t="s">
        <v>139</v>
      </c>
      <c r="DH215" s="26" t="s">
        <v>139</v>
      </c>
      <c r="DI215" s="26" t="s">
        <v>120</v>
      </c>
      <c r="DJ215" s="26" t="s">
        <v>139</v>
      </c>
      <c r="DK215" s="26" t="s">
        <v>120</v>
      </c>
      <c r="DL215" s="26" t="s">
        <v>139</v>
      </c>
      <c r="DM215" s="26" t="s">
        <v>139</v>
      </c>
      <c r="DN215" s="26" t="s">
        <v>139</v>
      </c>
      <c r="DO215" s="26" t="s">
        <v>139</v>
      </c>
    </row>
    <row r="216" spans="1:119" ht="20.100000000000001" customHeight="1" x14ac:dyDescent="0.25">
      <c r="A216" s="29" t="str">
        <f t="shared" si="42"/>
        <v>Asociación Comunitaria Hilarte (Hilarte Community Association)2</v>
      </c>
      <c r="B216" s="29" t="str">
        <f t="shared" si="43"/>
        <v>Asociación Comunitaria Hilarte (Hilarte Community Association)</v>
      </c>
      <c r="C216" s="29">
        <f t="shared" si="44"/>
        <v>2</v>
      </c>
      <c r="D216" s="30" t="str">
        <f t="shared" si="45"/>
        <v>Americas</v>
      </c>
      <c r="E216" s="30" t="str">
        <f t="shared" si="46"/>
        <v>Guayaquil, Ecuador</v>
      </c>
      <c r="F216" s="31">
        <f t="shared" si="47"/>
        <v>3</v>
      </c>
      <c r="G216" s="31">
        <f t="shared" si="48"/>
        <v>2</v>
      </c>
      <c r="H216" s="31">
        <f t="shared" si="49"/>
        <v>2</v>
      </c>
      <c r="I216" s="31">
        <f t="shared" si="50"/>
        <v>3</v>
      </c>
      <c r="J216" s="31">
        <f t="shared" si="51"/>
        <v>2</v>
      </c>
      <c r="K216" s="31">
        <f t="shared" si="52"/>
        <v>3</v>
      </c>
      <c r="L216" s="31">
        <f t="shared" si="53"/>
        <v>3</v>
      </c>
      <c r="M216" s="31">
        <f t="shared" si="54"/>
        <v>2</v>
      </c>
      <c r="N216" s="31">
        <f t="shared" si="55"/>
        <v>2.5</v>
      </c>
      <c r="O216" s="26" t="s">
        <v>1501</v>
      </c>
      <c r="P216" s="26" t="s">
        <v>108</v>
      </c>
      <c r="Q216" s="27">
        <v>41400</v>
      </c>
      <c r="R216" s="26" t="s">
        <v>109</v>
      </c>
      <c r="S216" s="26" t="s">
        <v>206</v>
      </c>
      <c r="T216" s="26" t="s">
        <v>207</v>
      </c>
      <c r="U216" s="26" t="s">
        <v>112</v>
      </c>
      <c r="V216" s="26" t="s">
        <v>15731</v>
      </c>
      <c r="W216" s="26" t="s">
        <v>1470</v>
      </c>
      <c r="X216" s="26" t="s">
        <v>1471</v>
      </c>
      <c r="Y216" s="26" t="s">
        <v>1472</v>
      </c>
      <c r="Z216" s="26" t="s">
        <v>1473</v>
      </c>
      <c r="AA216" s="24"/>
      <c r="AB216" s="26" t="s">
        <v>117</v>
      </c>
      <c r="AC216" s="28">
        <v>15000</v>
      </c>
      <c r="AD216" s="26" t="s">
        <v>420</v>
      </c>
      <c r="AE216" s="26" t="s">
        <v>1271</v>
      </c>
      <c r="AF216" s="26" t="s">
        <v>139</v>
      </c>
      <c r="AG216" s="26" t="s">
        <v>175</v>
      </c>
      <c r="AH216" s="26" t="s">
        <v>143</v>
      </c>
      <c r="AI216" s="28">
        <v>15000</v>
      </c>
      <c r="AJ216" s="26" t="s">
        <v>1502</v>
      </c>
      <c r="AK216" s="26" t="s">
        <v>1475</v>
      </c>
      <c r="AL216" s="26" t="s">
        <v>1503</v>
      </c>
      <c r="AM216" s="24"/>
      <c r="AN216" s="24"/>
      <c r="AO216" s="24"/>
      <c r="AP216" s="24"/>
      <c r="AQ216" s="24"/>
      <c r="AR216" s="24"/>
      <c r="AS216" s="24"/>
      <c r="AT216" s="24"/>
      <c r="AU216" s="24"/>
      <c r="AV216" s="24"/>
      <c r="AW216" s="28">
        <v>169678</v>
      </c>
      <c r="AX216" s="26">
        <v>260</v>
      </c>
      <c r="AY216" s="28">
        <v>28</v>
      </c>
      <c r="AZ216" s="28">
        <v>30</v>
      </c>
      <c r="BA216" s="26">
        <v>0</v>
      </c>
      <c r="BB216" s="26" t="s">
        <v>241</v>
      </c>
      <c r="BC216" s="26" t="s">
        <v>1478</v>
      </c>
      <c r="BD216" s="26" t="s">
        <v>125</v>
      </c>
      <c r="BE216" s="24"/>
      <c r="BF216" s="26" t="s">
        <v>1481</v>
      </c>
      <c r="BG216" s="26" t="s">
        <v>1470</v>
      </c>
      <c r="BH216" s="26" t="s">
        <v>1504</v>
      </c>
      <c r="BI216" s="26" t="s">
        <v>1470</v>
      </c>
      <c r="BJ216" s="26" t="s">
        <v>1505</v>
      </c>
      <c r="BK216" s="26" t="s">
        <v>1470</v>
      </c>
      <c r="BL216" s="26" t="s">
        <v>1506</v>
      </c>
      <c r="BM216" s="26" t="s">
        <v>1470</v>
      </c>
      <c r="BN216" s="24"/>
      <c r="BO216" s="24"/>
      <c r="BP216" s="24"/>
      <c r="BQ216" s="24"/>
      <c r="BR216" s="26">
        <v>3</v>
      </c>
      <c r="BS216" s="26">
        <v>2</v>
      </c>
      <c r="BT216" s="26">
        <v>2</v>
      </c>
      <c r="BU216" s="26">
        <v>3</v>
      </c>
      <c r="BV216" s="26">
        <v>2</v>
      </c>
      <c r="BW216" s="26">
        <v>3</v>
      </c>
      <c r="BX216" s="26">
        <v>3</v>
      </c>
      <c r="BY216" s="26">
        <v>2</v>
      </c>
      <c r="BZ216" s="24"/>
      <c r="CA216" s="24"/>
      <c r="CB216" s="24"/>
      <c r="CC216" s="24"/>
      <c r="CD216" s="24"/>
      <c r="CE216" s="24"/>
      <c r="CF216" s="24"/>
      <c r="CG216" s="24"/>
      <c r="CH216" s="24"/>
      <c r="CI216" s="24"/>
      <c r="CJ216" s="24"/>
      <c r="CK216" s="24"/>
      <c r="CL216" s="24"/>
      <c r="CM216" s="24"/>
      <c r="CN216" s="24"/>
      <c r="CO216" s="24"/>
      <c r="CP216" s="24"/>
      <c r="CQ216" s="24"/>
      <c r="CR216" s="24"/>
      <c r="CS216" s="24"/>
      <c r="CT216" s="24"/>
      <c r="CU216" s="24"/>
      <c r="CV216" s="24"/>
      <c r="CW216" s="24"/>
      <c r="CX216" s="24"/>
      <c r="CY216" s="24"/>
      <c r="CZ216" s="24"/>
      <c r="DA216" s="24"/>
      <c r="DB216" s="24"/>
      <c r="DC216" s="24"/>
      <c r="DD216" s="24"/>
      <c r="DE216" s="24"/>
      <c r="DF216" s="26" t="s">
        <v>139</v>
      </c>
      <c r="DG216" s="26" t="s">
        <v>139</v>
      </c>
      <c r="DH216" s="26" t="s">
        <v>139</v>
      </c>
      <c r="DI216" s="26" t="s">
        <v>120</v>
      </c>
      <c r="DJ216" s="26" t="s">
        <v>139</v>
      </c>
      <c r="DK216" s="26" t="s">
        <v>120</v>
      </c>
      <c r="DL216" s="26" t="s">
        <v>139</v>
      </c>
      <c r="DM216" s="26" t="s">
        <v>139</v>
      </c>
      <c r="DN216" s="26" t="s">
        <v>139</v>
      </c>
      <c r="DO216" s="26" t="s">
        <v>139</v>
      </c>
    </row>
    <row r="217" spans="1:119" ht="20.100000000000001" customHeight="1" x14ac:dyDescent="0.25">
      <c r="A217" s="29" t="str">
        <f t="shared" si="42"/>
        <v>Asociación Comunitaria Hilarte (Hilarte Community Association)1</v>
      </c>
      <c r="B217" s="29" t="str">
        <f t="shared" si="43"/>
        <v>Asociación Comunitaria Hilarte (Hilarte Community Association)</v>
      </c>
      <c r="C217" s="29">
        <f t="shared" si="44"/>
        <v>1</v>
      </c>
      <c r="D217" s="30" t="str">
        <f t="shared" si="45"/>
        <v>Americas</v>
      </c>
      <c r="E217" s="30" t="str">
        <f t="shared" si="46"/>
        <v>Guayaquil, Ecuador</v>
      </c>
      <c r="F217" s="31">
        <f t="shared" si="47"/>
        <v>2</v>
      </c>
      <c r="G217" s="31">
        <f t="shared" si="48"/>
        <v>2</v>
      </c>
      <c r="H217" s="31">
        <f t="shared" si="49"/>
        <v>2</v>
      </c>
      <c r="I217" s="31">
        <f t="shared" si="50"/>
        <v>3</v>
      </c>
      <c r="J217" s="31">
        <f t="shared" si="51"/>
        <v>2</v>
      </c>
      <c r="K217" s="31">
        <f t="shared" si="52"/>
        <v>3</v>
      </c>
      <c r="L217" s="31">
        <f t="shared" si="53"/>
        <v>3</v>
      </c>
      <c r="M217" s="31">
        <f t="shared" si="54"/>
        <v>2</v>
      </c>
      <c r="N217" s="31">
        <f t="shared" si="55"/>
        <v>2.4</v>
      </c>
      <c r="O217" s="26" t="s">
        <v>1507</v>
      </c>
      <c r="P217" s="26" t="s">
        <v>108</v>
      </c>
      <c r="Q217" s="27">
        <v>41038</v>
      </c>
      <c r="R217" s="26" t="s">
        <v>155</v>
      </c>
      <c r="S217" s="26" t="s">
        <v>217</v>
      </c>
      <c r="T217" s="26" t="s">
        <v>175</v>
      </c>
      <c r="U217" s="26" t="s">
        <v>112</v>
      </c>
      <c r="V217" s="26" t="s">
        <v>15731</v>
      </c>
      <c r="W217" s="26" t="s">
        <v>1470</v>
      </c>
      <c r="X217" s="26" t="s">
        <v>1471</v>
      </c>
      <c r="Y217" s="26" t="s">
        <v>1472</v>
      </c>
      <c r="Z217" s="26" t="s">
        <v>1473</v>
      </c>
      <c r="AA217" s="24"/>
      <c r="AB217" s="26" t="s">
        <v>117</v>
      </c>
      <c r="AC217" s="28">
        <v>10000</v>
      </c>
      <c r="AD217" s="26" t="s">
        <v>420</v>
      </c>
      <c r="AE217" s="26" t="s">
        <v>1271</v>
      </c>
      <c r="AF217" s="26" t="s">
        <v>139</v>
      </c>
      <c r="AG217" s="26" t="s">
        <v>175</v>
      </c>
      <c r="AH217" s="26" t="s">
        <v>158</v>
      </c>
      <c r="AI217" s="28">
        <v>10000</v>
      </c>
      <c r="AJ217" s="24"/>
      <c r="AK217" s="26" t="s">
        <v>1508</v>
      </c>
      <c r="AL217" s="26" t="s">
        <v>1509</v>
      </c>
      <c r="AM217" s="26" t="s">
        <v>1510</v>
      </c>
      <c r="AN217" s="26" t="s">
        <v>1511</v>
      </c>
      <c r="AO217" s="26" t="s">
        <v>1512</v>
      </c>
      <c r="AP217" s="24"/>
      <c r="AQ217" s="24"/>
      <c r="AR217" s="24"/>
      <c r="AS217" s="24"/>
      <c r="AT217" s="24"/>
      <c r="AU217" s="24"/>
      <c r="AV217" s="24"/>
      <c r="AW217" s="28">
        <v>154596</v>
      </c>
      <c r="AX217" s="26">
        <v>230</v>
      </c>
      <c r="AY217" s="28">
        <v>32</v>
      </c>
      <c r="AZ217" s="28">
        <v>30</v>
      </c>
      <c r="BA217" s="26">
        <v>0</v>
      </c>
      <c r="BB217" s="26" t="s">
        <v>241</v>
      </c>
      <c r="BC217" s="26" t="s">
        <v>1478</v>
      </c>
      <c r="BD217" s="24"/>
      <c r="BE217" s="24"/>
      <c r="BF217" s="26" t="s">
        <v>1513</v>
      </c>
      <c r="BG217" s="26" t="s">
        <v>191</v>
      </c>
      <c r="BH217" s="24"/>
      <c r="BI217" s="24"/>
      <c r="BJ217" s="24"/>
      <c r="BK217" s="24"/>
      <c r="BL217" s="24"/>
      <c r="BM217" s="24"/>
      <c r="BN217" s="24"/>
      <c r="BO217" s="24"/>
      <c r="BP217" s="24"/>
      <c r="BQ217" s="24"/>
      <c r="BR217" s="26">
        <v>2</v>
      </c>
      <c r="BS217" s="26">
        <v>2</v>
      </c>
      <c r="BT217" s="26">
        <v>2</v>
      </c>
      <c r="BU217" s="26">
        <v>3</v>
      </c>
      <c r="BV217" s="26">
        <v>2</v>
      </c>
      <c r="BW217" s="26">
        <v>3</v>
      </c>
      <c r="BX217" s="26">
        <v>3</v>
      </c>
      <c r="BY217" s="26">
        <v>2</v>
      </c>
      <c r="BZ217" s="24"/>
      <c r="CA217" s="24"/>
      <c r="CB217" s="24"/>
      <c r="CC217" s="24"/>
      <c r="CD217" s="24"/>
      <c r="CE217" s="24"/>
      <c r="CF217" s="24"/>
      <c r="CG217" s="24"/>
      <c r="CH217" s="24"/>
      <c r="CI217" s="24"/>
      <c r="CJ217" s="24"/>
      <c r="CK217" s="24"/>
      <c r="CL217" s="24"/>
      <c r="CM217" s="24"/>
      <c r="CN217" s="24"/>
      <c r="CO217" s="24"/>
      <c r="CP217" s="24"/>
      <c r="CQ217" s="24"/>
      <c r="CR217" s="24"/>
      <c r="CS217" s="24"/>
      <c r="CT217" s="24"/>
      <c r="CU217" s="24"/>
      <c r="CV217" s="24"/>
      <c r="CW217" s="24"/>
      <c r="CX217" s="24"/>
      <c r="CY217" s="24"/>
      <c r="CZ217" s="24"/>
      <c r="DA217" s="24"/>
      <c r="DB217" s="24"/>
      <c r="DC217" s="24"/>
      <c r="DD217" s="24"/>
      <c r="DE217" s="24"/>
      <c r="DF217" s="26" t="s">
        <v>120</v>
      </c>
      <c r="DG217" s="26" t="s">
        <v>139</v>
      </c>
      <c r="DH217" s="26" t="s">
        <v>139</v>
      </c>
      <c r="DI217" s="26" t="s">
        <v>120</v>
      </c>
      <c r="DJ217" s="26" t="s">
        <v>139</v>
      </c>
      <c r="DK217" s="26" t="s">
        <v>139</v>
      </c>
      <c r="DL217" s="26" t="s">
        <v>139</v>
      </c>
      <c r="DM217" s="26" t="s">
        <v>139</v>
      </c>
      <c r="DN217" s="26" t="s">
        <v>139</v>
      </c>
      <c r="DO217" s="26" t="s">
        <v>139</v>
      </c>
    </row>
    <row r="218" spans="1:119" ht="20.100000000000001" customHeight="1" x14ac:dyDescent="0.25">
      <c r="A218" s="29" t="str">
        <f t="shared" si="42"/>
        <v/>
      </c>
      <c r="B218" s="29" t="str">
        <f t="shared" si="43"/>
        <v>Asociación de Comunidades Eclesiales de Base</v>
      </c>
      <c r="C218" s="29">
        <f t="shared" si="44"/>
        <v>0</v>
      </c>
      <c r="D218" s="30" t="str">
        <f t="shared" si="45"/>
        <v>Americas</v>
      </c>
      <c r="E218" s="30" t="str">
        <f t="shared" si="46"/>
        <v>Nicaragua</v>
      </c>
      <c r="F218" s="31">
        <f t="shared" si="47"/>
        <v>0</v>
      </c>
      <c r="G218" s="31">
        <f t="shared" si="48"/>
        <v>0</v>
      </c>
      <c r="H218" s="31">
        <f t="shared" si="49"/>
        <v>0</v>
      </c>
      <c r="I218" s="31">
        <f t="shared" si="50"/>
        <v>0</v>
      </c>
      <c r="J218" s="31">
        <f t="shared" si="51"/>
        <v>0</v>
      </c>
      <c r="K218" s="31">
        <f t="shared" si="52"/>
        <v>0</v>
      </c>
      <c r="L218" s="31">
        <f t="shared" si="53"/>
        <v>0</v>
      </c>
      <c r="M218" s="31">
        <f t="shared" si="54"/>
        <v>0</v>
      </c>
      <c r="N218" s="31">
        <f t="shared" si="55"/>
        <v>0</v>
      </c>
      <c r="O218" s="26" t="s">
        <v>1514</v>
      </c>
      <c r="P218" s="26" t="s">
        <v>108</v>
      </c>
      <c r="Q218" s="27">
        <v>40945</v>
      </c>
      <c r="R218" s="24"/>
      <c r="S218" s="24"/>
      <c r="T218" s="26" t="s">
        <v>175</v>
      </c>
      <c r="U218" s="24"/>
      <c r="V218" s="26" t="s">
        <v>15731</v>
      </c>
      <c r="W218" s="26" t="s">
        <v>1307</v>
      </c>
      <c r="X218" s="24"/>
      <c r="Y218" s="26" t="s">
        <v>1515</v>
      </c>
      <c r="Z218" s="24"/>
      <c r="AA218" s="24"/>
      <c r="AB218" s="26" t="s">
        <v>228</v>
      </c>
      <c r="AC218" s="28">
        <v>25000</v>
      </c>
      <c r="AD218" s="24"/>
      <c r="AE218" s="24"/>
      <c r="AF218" s="26" t="s">
        <v>120</v>
      </c>
      <c r="AG218" s="26" t="s">
        <v>312</v>
      </c>
      <c r="AH218" s="24"/>
      <c r="AI218" s="28">
        <v>25000</v>
      </c>
      <c r="AJ218" s="24"/>
      <c r="AK218" s="24"/>
      <c r="AL218" s="24"/>
      <c r="AM218" s="26" t="s">
        <v>1516</v>
      </c>
      <c r="AN218" s="26" t="s">
        <v>1517</v>
      </c>
      <c r="AO218" s="24"/>
      <c r="AP218" s="24"/>
      <c r="AQ218" s="24"/>
      <c r="AR218" s="24"/>
      <c r="AS218" s="24"/>
      <c r="AT218" s="24"/>
      <c r="AU218" s="24"/>
      <c r="AV218" s="24"/>
      <c r="AW218" s="28">
        <v>255569</v>
      </c>
      <c r="AX218" s="26">
        <v>2800</v>
      </c>
      <c r="AY218" s="28">
        <v>0</v>
      </c>
      <c r="AZ218" s="28">
        <v>0</v>
      </c>
      <c r="BA218" s="26">
        <v>0</v>
      </c>
      <c r="BB218" s="24"/>
      <c r="BC218" s="24"/>
      <c r="BD218" s="24"/>
      <c r="BE218" s="24"/>
      <c r="BF218" s="24"/>
      <c r="BG218" s="24"/>
      <c r="BH218" s="24"/>
      <c r="BI218" s="24"/>
      <c r="BJ218" s="24"/>
      <c r="BK218" s="24"/>
      <c r="BL218" s="24"/>
      <c r="BM218" s="24"/>
      <c r="BN218" s="24"/>
      <c r="BO218" s="24"/>
      <c r="BP218" s="24"/>
      <c r="BQ218" s="24"/>
      <c r="BR218" s="26">
        <v>0</v>
      </c>
      <c r="BS218" s="26">
        <v>0</v>
      </c>
      <c r="BT218" s="26">
        <v>0</v>
      </c>
      <c r="BU218" s="26">
        <v>0</v>
      </c>
      <c r="BV218" s="26">
        <v>0</v>
      </c>
      <c r="BW218" s="26">
        <v>0</v>
      </c>
      <c r="BX218" s="26">
        <v>0</v>
      </c>
      <c r="BY218" s="26">
        <v>0</v>
      </c>
      <c r="BZ218" s="24"/>
      <c r="CA218" s="24"/>
      <c r="CB218" s="24"/>
      <c r="CC218" s="24"/>
      <c r="CD218" s="24"/>
      <c r="CE218" s="24"/>
      <c r="CF218" s="24"/>
      <c r="CG218" s="24"/>
      <c r="CH218" s="24"/>
      <c r="CI218" s="24"/>
      <c r="CJ218" s="24"/>
      <c r="CK218" s="24"/>
      <c r="CL218" s="24"/>
      <c r="CM218" s="24"/>
      <c r="CN218" s="24"/>
      <c r="CO218" s="24"/>
      <c r="CP218" s="24"/>
      <c r="CQ218" s="24"/>
      <c r="CR218" s="24"/>
      <c r="CS218" s="24"/>
      <c r="CT218" s="24"/>
      <c r="CU218" s="24"/>
      <c r="CV218" s="24"/>
      <c r="CW218" s="24"/>
      <c r="CX218" s="24"/>
      <c r="CY218" s="24"/>
      <c r="CZ218" s="24"/>
      <c r="DA218" s="24"/>
      <c r="DB218" s="24"/>
      <c r="DC218" s="24"/>
      <c r="DD218" s="24"/>
      <c r="DE218" s="24"/>
      <c r="DF218" s="26" t="s">
        <v>139</v>
      </c>
      <c r="DG218" s="26" t="s">
        <v>139</v>
      </c>
      <c r="DH218" s="26" t="s">
        <v>139</v>
      </c>
      <c r="DI218" s="26" t="s">
        <v>139</v>
      </c>
      <c r="DJ218" s="26" t="s">
        <v>139</v>
      </c>
      <c r="DK218" s="26" t="s">
        <v>139</v>
      </c>
      <c r="DL218" s="26" t="s">
        <v>139</v>
      </c>
      <c r="DM218" s="26" t="s">
        <v>139</v>
      </c>
      <c r="DN218" s="26" t="s">
        <v>139</v>
      </c>
      <c r="DO218" s="26" t="s">
        <v>139</v>
      </c>
    </row>
    <row r="219" spans="1:119" ht="20.100000000000001" customHeight="1" x14ac:dyDescent="0.25">
      <c r="A219" s="29" t="str">
        <f t="shared" si="42"/>
        <v>Asociación de Comunidades Eclesiales de Base7</v>
      </c>
      <c r="B219" s="29" t="str">
        <f t="shared" si="43"/>
        <v>Asociación de Comunidades Eclesiales de Base</v>
      </c>
      <c r="C219" s="29">
        <f t="shared" si="44"/>
        <v>7</v>
      </c>
      <c r="D219" s="30" t="str">
        <f t="shared" si="45"/>
        <v>Americas</v>
      </c>
      <c r="E219" s="30" t="str">
        <f t="shared" si="46"/>
        <v>Nicaragua</v>
      </c>
      <c r="F219" s="31">
        <f t="shared" si="47"/>
        <v>3</v>
      </c>
      <c r="G219" s="31">
        <f t="shared" si="48"/>
        <v>2</v>
      </c>
      <c r="H219" s="31">
        <f t="shared" si="49"/>
        <v>5</v>
      </c>
      <c r="I219" s="31">
        <f t="shared" si="50"/>
        <v>3</v>
      </c>
      <c r="J219" s="31">
        <f t="shared" si="51"/>
        <v>5</v>
      </c>
      <c r="K219" s="31">
        <f t="shared" si="52"/>
        <v>5</v>
      </c>
      <c r="L219" s="31">
        <f t="shared" si="53"/>
        <v>5</v>
      </c>
      <c r="M219" s="31">
        <f t="shared" si="54"/>
        <v>2</v>
      </c>
      <c r="N219" s="31">
        <f t="shared" si="55"/>
        <v>3.8</v>
      </c>
      <c r="O219" s="26" t="s">
        <v>1518</v>
      </c>
      <c r="P219" s="26" t="s">
        <v>108</v>
      </c>
      <c r="Q219" s="27">
        <v>41038</v>
      </c>
      <c r="R219" s="26" t="s">
        <v>305</v>
      </c>
      <c r="S219" s="26" t="s">
        <v>217</v>
      </c>
      <c r="T219" s="26" t="s">
        <v>175</v>
      </c>
      <c r="U219" s="26" t="s">
        <v>307</v>
      </c>
      <c r="V219" s="26" t="s">
        <v>15731</v>
      </c>
      <c r="W219" s="26" t="s">
        <v>1307</v>
      </c>
      <c r="X219" s="24"/>
      <c r="Y219" s="26" t="s">
        <v>1515</v>
      </c>
      <c r="Z219" s="24"/>
      <c r="AA219" s="24"/>
      <c r="AB219" s="26" t="s">
        <v>117</v>
      </c>
      <c r="AC219" s="28">
        <v>20000</v>
      </c>
      <c r="AD219" s="24"/>
      <c r="AE219" s="24"/>
      <c r="AF219" s="26" t="s">
        <v>120</v>
      </c>
      <c r="AG219" s="26" t="s">
        <v>312</v>
      </c>
      <c r="AH219" s="26" t="s">
        <v>235</v>
      </c>
      <c r="AI219" s="28">
        <v>20000</v>
      </c>
      <c r="AJ219" s="24"/>
      <c r="AK219" s="26" t="s">
        <v>1519</v>
      </c>
      <c r="AL219" s="26" t="s">
        <v>1520</v>
      </c>
      <c r="AM219" s="26" t="s">
        <v>1521</v>
      </c>
      <c r="AN219" s="26" t="s">
        <v>1522</v>
      </c>
      <c r="AO219" s="26" t="s">
        <v>1523</v>
      </c>
      <c r="AP219" s="24"/>
      <c r="AQ219" s="24"/>
      <c r="AR219" s="24"/>
      <c r="AS219" s="26" t="s">
        <v>1524</v>
      </c>
      <c r="AT219" s="24"/>
      <c r="AU219" s="24"/>
      <c r="AV219" s="24"/>
      <c r="AW219" s="28">
        <v>232027</v>
      </c>
      <c r="AX219" s="26">
        <v>2800</v>
      </c>
      <c r="AY219" s="28">
        <v>85</v>
      </c>
      <c r="AZ219" s="28">
        <v>80</v>
      </c>
      <c r="BA219" s="26">
        <v>0</v>
      </c>
      <c r="BB219" s="26" t="s">
        <v>148</v>
      </c>
      <c r="BC219" s="24"/>
      <c r="BD219" s="26" t="s">
        <v>125</v>
      </c>
      <c r="BE219" s="24"/>
      <c r="BF219" s="26" t="s">
        <v>1525</v>
      </c>
      <c r="BG219" s="26" t="s">
        <v>1197</v>
      </c>
      <c r="BH219" s="26" t="s">
        <v>1526</v>
      </c>
      <c r="BI219" s="26" t="s">
        <v>1197</v>
      </c>
      <c r="BJ219" s="26" t="s">
        <v>1527</v>
      </c>
      <c r="BK219" s="26" t="s">
        <v>1197</v>
      </c>
      <c r="BL219" s="24"/>
      <c r="BM219" s="24"/>
      <c r="BN219" s="24"/>
      <c r="BO219" s="24"/>
      <c r="BP219" s="24"/>
      <c r="BQ219" s="24"/>
      <c r="BR219" s="26">
        <v>3</v>
      </c>
      <c r="BS219" s="26">
        <v>2</v>
      </c>
      <c r="BT219" s="26">
        <v>5</v>
      </c>
      <c r="BU219" s="26">
        <v>3</v>
      </c>
      <c r="BV219" s="26">
        <v>5</v>
      </c>
      <c r="BW219" s="26">
        <v>5</v>
      </c>
      <c r="BX219" s="26">
        <v>5</v>
      </c>
      <c r="BY219" s="26">
        <v>2</v>
      </c>
      <c r="BZ219" s="24"/>
      <c r="CA219" s="24"/>
      <c r="CB219" s="24"/>
      <c r="CC219" s="24"/>
      <c r="CD219" s="24"/>
      <c r="CE219" s="24"/>
      <c r="CF219" s="24"/>
      <c r="CG219" s="24"/>
      <c r="CH219" s="24"/>
      <c r="CI219" s="24"/>
      <c r="CJ219" s="24"/>
      <c r="CK219" s="24"/>
      <c r="CL219" s="24"/>
      <c r="CM219" s="24"/>
      <c r="CN219" s="24"/>
      <c r="CO219" s="24"/>
      <c r="CP219" s="24"/>
      <c r="CQ219" s="24"/>
      <c r="CR219" s="24"/>
      <c r="CS219" s="24"/>
      <c r="CT219" s="24"/>
      <c r="CU219" s="24"/>
      <c r="CV219" s="24"/>
      <c r="CW219" s="24"/>
      <c r="CX219" s="24"/>
      <c r="CY219" s="24"/>
      <c r="CZ219" s="24"/>
      <c r="DA219" s="24"/>
      <c r="DB219" s="24"/>
      <c r="DC219" s="24"/>
      <c r="DD219" s="24"/>
      <c r="DE219" s="24"/>
      <c r="DF219" s="26" t="s">
        <v>120</v>
      </c>
      <c r="DG219" s="26" t="s">
        <v>120</v>
      </c>
      <c r="DH219" s="26" t="s">
        <v>139</v>
      </c>
      <c r="DI219" s="26" t="s">
        <v>139</v>
      </c>
      <c r="DJ219" s="26" t="s">
        <v>139</v>
      </c>
      <c r="DK219" s="26" t="s">
        <v>139</v>
      </c>
      <c r="DL219" s="26" t="s">
        <v>139</v>
      </c>
      <c r="DM219" s="26" t="s">
        <v>139</v>
      </c>
      <c r="DN219" s="26" t="s">
        <v>139</v>
      </c>
      <c r="DO219" s="26" t="s">
        <v>139</v>
      </c>
    </row>
    <row r="220" spans="1:119" ht="20.100000000000001" customHeight="1" x14ac:dyDescent="0.25">
      <c r="A220" s="29" t="str">
        <f t="shared" si="42"/>
        <v>Asociación de Comunidades Eclesiales de Base6</v>
      </c>
      <c r="B220" s="29" t="str">
        <f t="shared" si="43"/>
        <v>Asociación de Comunidades Eclesiales de Base</v>
      </c>
      <c r="C220" s="29">
        <f t="shared" si="44"/>
        <v>6</v>
      </c>
      <c r="D220" s="30" t="str">
        <f t="shared" si="45"/>
        <v>Americas</v>
      </c>
      <c r="E220" s="30" t="str">
        <f t="shared" si="46"/>
        <v>Nicaragua</v>
      </c>
      <c r="F220" s="31">
        <f t="shared" si="47"/>
        <v>3</v>
      </c>
      <c r="G220" s="31">
        <f t="shared" si="48"/>
        <v>1</v>
      </c>
      <c r="H220" s="31">
        <f t="shared" si="49"/>
        <v>5</v>
      </c>
      <c r="I220" s="31">
        <f t="shared" si="50"/>
        <v>5</v>
      </c>
      <c r="J220" s="31">
        <f t="shared" si="51"/>
        <v>3</v>
      </c>
      <c r="K220" s="31">
        <f t="shared" si="52"/>
        <v>3</v>
      </c>
      <c r="L220" s="31">
        <f t="shared" si="53"/>
        <v>5</v>
      </c>
      <c r="M220" s="31">
        <f t="shared" si="54"/>
        <v>1</v>
      </c>
      <c r="N220" s="31">
        <f t="shared" si="55"/>
        <v>3.3</v>
      </c>
      <c r="O220" s="26" t="s">
        <v>1528</v>
      </c>
      <c r="P220" s="26" t="s">
        <v>108</v>
      </c>
      <c r="Q220" s="27">
        <v>40672</v>
      </c>
      <c r="R220" s="26" t="s">
        <v>305</v>
      </c>
      <c r="S220" s="26" t="s">
        <v>409</v>
      </c>
      <c r="T220" s="26" t="s">
        <v>333</v>
      </c>
      <c r="U220" s="26" t="s">
        <v>307</v>
      </c>
      <c r="V220" s="26" t="s">
        <v>15731</v>
      </c>
      <c r="W220" s="26" t="s">
        <v>1307</v>
      </c>
      <c r="X220" s="24"/>
      <c r="Y220" s="26" t="s">
        <v>1515</v>
      </c>
      <c r="Z220" s="24"/>
      <c r="AA220" s="24"/>
      <c r="AB220" s="26" t="s">
        <v>117</v>
      </c>
      <c r="AC220" s="28">
        <v>15000</v>
      </c>
      <c r="AD220" s="24"/>
      <c r="AE220" s="24"/>
      <c r="AF220" s="26" t="s">
        <v>120</v>
      </c>
      <c r="AG220" s="26" t="s">
        <v>312</v>
      </c>
      <c r="AH220" s="26" t="s">
        <v>250</v>
      </c>
      <c r="AI220" s="28">
        <v>15000</v>
      </c>
      <c r="AJ220" s="24"/>
      <c r="AK220" s="26" t="s">
        <v>1519</v>
      </c>
      <c r="AL220" s="26" t="s">
        <v>1529</v>
      </c>
      <c r="AM220" s="26" t="s">
        <v>1530</v>
      </c>
      <c r="AN220" s="26" t="s">
        <v>1522</v>
      </c>
      <c r="AO220" s="26" t="s">
        <v>1531</v>
      </c>
      <c r="AP220" s="24"/>
      <c r="AQ220" s="24"/>
      <c r="AR220" s="24"/>
      <c r="AS220" s="26" t="s">
        <v>1532</v>
      </c>
      <c r="AT220" s="26" t="s">
        <v>1533</v>
      </c>
      <c r="AU220" s="24"/>
      <c r="AV220" s="24"/>
      <c r="AW220" s="28">
        <v>255569</v>
      </c>
      <c r="AX220" s="26">
        <v>2800</v>
      </c>
      <c r="AY220" s="28">
        <v>100</v>
      </c>
      <c r="AZ220" s="28">
        <v>100</v>
      </c>
      <c r="BA220" s="26">
        <v>0</v>
      </c>
      <c r="BB220" s="26" t="s">
        <v>148</v>
      </c>
      <c r="BC220" s="24"/>
      <c r="BD220" s="24"/>
      <c r="BE220" s="24"/>
      <c r="BF220" s="26" t="s">
        <v>1525</v>
      </c>
      <c r="BG220" s="26" t="s">
        <v>1197</v>
      </c>
      <c r="BH220" s="26" t="s">
        <v>1526</v>
      </c>
      <c r="BI220" s="26" t="s">
        <v>1197</v>
      </c>
      <c r="BJ220" s="24"/>
      <c r="BK220" s="24"/>
      <c r="BL220" s="24"/>
      <c r="BM220" s="24"/>
      <c r="BN220" s="24"/>
      <c r="BO220" s="24"/>
      <c r="BP220" s="24"/>
      <c r="BQ220" s="24"/>
      <c r="BR220" s="26">
        <v>3</v>
      </c>
      <c r="BS220" s="26">
        <v>1</v>
      </c>
      <c r="BT220" s="26">
        <v>5</v>
      </c>
      <c r="BU220" s="26">
        <v>5</v>
      </c>
      <c r="BV220" s="26">
        <v>3</v>
      </c>
      <c r="BW220" s="26">
        <v>3</v>
      </c>
      <c r="BX220" s="26">
        <v>5</v>
      </c>
      <c r="BY220" s="26">
        <v>1</v>
      </c>
      <c r="BZ220" s="24"/>
      <c r="CA220" s="24"/>
      <c r="CB220" s="24"/>
      <c r="CC220" s="24"/>
      <c r="CD220" s="24"/>
      <c r="CE220" s="24"/>
      <c r="CF220" s="24"/>
      <c r="CG220" s="24"/>
      <c r="CH220" s="24"/>
      <c r="CI220" s="24"/>
      <c r="CJ220" s="24"/>
      <c r="CK220" s="24"/>
      <c r="CL220" s="24"/>
      <c r="CM220" s="24"/>
      <c r="CN220" s="24"/>
      <c r="CO220" s="24"/>
      <c r="CP220" s="24"/>
      <c r="CQ220" s="24"/>
      <c r="CR220" s="24"/>
      <c r="CS220" s="24"/>
      <c r="CT220" s="24"/>
      <c r="CU220" s="24"/>
      <c r="CV220" s="24"/>
      <c r="CW220" s="24"/>
      <c r="CX220" s="24"/>
      <c r="CY220" s="24"/>
      <c r="CZ220" s="24"/>
      <c r="DA220" s="24"/>
      <c r="DB220" s="24"/>
      <c r="DC220" s="24"/>
      <c r="DD220" s="24"/>
      <c r="DE220" s="24"/>
      <c r="DF220" s="26" t="s">
        <v>139</v>
      </c>
      <c r="DG220" s="26" t="s">
        <v>120</v>
      </c>
      <c r="DH220" s="26" t="s">
        <v>139</v>
      </c>
      <c r="DI220" s="26" t="s">
        <v>139</v>
      </c>
      <c r="DJ220" s="26" t="s">
        <v>139</v>
      </c>
      <c r="DK220" s="26" t="s">
        <v>139</v>
      </c>
      <c r="DL220" s="26" t="s">
        <v>139</v>
      </c>
      <c r="DM220" s="26" t="s">
        <v>139</v>
      </c>
      <c r="DN220" s="26" t="s">
        <v>139</v>
      </c>
      <c r="DO220" s="26" t="s">
        <v>139</v>
      </c>
    </row>
    <row r="221" spans="1:119" ht="20.100000000000001" customHeight="1" x14ac:dyDescent="0.25">
      <c r="A221" s="29" t="str">
        <f t="shared" si="42"/>
        <v>Asociación de Comunidades Eclesiales de Base5</v>
      </c>
      <c r="B221" s="29" t="str">
        <f t="shared" si="43"/>
        <v>Asociación de Comunidades Eclesiales de Base</v>
      </c>
      <c r="C221" s="29">
        <f t="shared" si="44"/>
        <v>5</v>
      </c>
      <c r="D221" s="30" t="str">
        <f t="shared" si="45"/>
        <v>Americas</v>
      </c>
      <c r="E221" s="30" t="str">
        <f t="shared" si="46"/>
        <v>Nicaragua</v>
      </c>
      <c r="F221" s="31">
        <f t="shared" si="47"/>
        <v>3</v>
      </c>
      <c r="G221" s="31">
        <f t="shared" si="48"/>
        <v>2</v>
      </c>
      <c r="H221" s="31">
        <f t="shared" si="49"/>
        <v>3</v>
      </c>
      <c r="I221" s="31">
        <f t="shared" si="50"/>
        <v>3</v>
      </c>
      <c r="J221" s="31">
        <f t="shared" si="51"/>
        <v>3</v>
      </c>
      <c r="K221" s="31">
        <f t="shared" si="52"/>
        <v>4</v>
      </c>
      <c r="L221" s="31">
        <f t="shared" si="53"/>
        <v>4</v>
      </c>
      <c r="M221" s="31">
        <f t="shared" si="54"/>
        <v>3</v>
      </c>
      <c r="N221" s="31">
        <f t="shared" si="55"/>
        <v>3.1</v>
      </c>
      <c r="O221" s="26" t="s">
        <v>1534</v>
      </c>
      <c r="P221" s="26" t="s">
        <v>108</v>
      </c>
      <c r="Q221" s="27">
        <v>40311</v>
      </c>
      <c r="R221" s="26" t="s">
        <v>305</v>
      </c>
      <c r="S221" s="26" t="s">
        <v>234</v>
      </c>
      <c r="T221" s="26" t="s">
        <v>224</v>
      </c>
      <c r="U221" s="26" t="s">
        <v>307</v>
      </c>
      <c r="V221" s="26" t="s">
        <v>15731</v>
      </c>
      <c r="W221" s="26" t="s">
        <v>1307</v>
      </c>
      <c r="X221" s="24"/>
      <c r="Y221" s="26" t="s">
        <v>1515</v>
      </c>
      <c r="Z221" s="24"/>
      <c r="AA221" s="24"/>
      <c r="AB221" s="26" t="s">
        <v>117</v>
      </c>
      <c r="AC221" s="28">
        <v>11000</v>
      </c>
      <c r="AD221" s="24"/>
      <c r="AE221" s="24"/>
      <c r="AF221" s="26" t="s">
        <v>120</v>
      </c>
      <c r="AG221" s="26" t="s">
        <v>312</v>
      </c>
      <c r="AH221" s="26" t="s">
        <v>176</v>
      </c>
      <c r="AI221" s="28">
        <v>11000</v>
      </c>
      <c r="AJ221" s="24"/>
      <c r="AK221" s="26" t="s">
        <v>1519</v>
      </c>
      <c r="AL221" s="26" t="s">
        <v>1535</v>
      </c>
      <c r="AM221" s="26" t="s">
        <v>1536</v>
      </c>
      <c r="AN221" s="26" t="s">
        <v>1522</v>
      </c>
      <c r="AO221" s="24"/>
      <c r="AP221" s="24"/>
      <c r="AQ221" s="24"/>
      <c r="AR221" s="24"/>
      <c r="AS221" s="24"/>
      <c r="AT221" s="24"/>
      <c r="AU221" s="24"/>
      <c r="AV221" s="24"/>
      <c r="AW221" s="28">
        <v>283151</v>
      </c>
      <c r="AX221" s="26">
        <v>2522</v>
      </c>
      <c r="AY221" s="28">
        <v>90</v>
      </c>
      <c r="AZ221" s="28">
        <v>85</v>
      </c>
      <c r="BA221" s="26">
        <v>0</v>
      </c>
      <c r="BB221" s="26" t="s">
        <v>148</v>
      </c>
      <c r="BC221" s="24"/>
      <c r="BD221" s="24"/>
      <c r="BE221" s="24"/>
      <c r="BF221" s="24"/>
      <c r="BG221" s="24"/>
      <c r="BH221" s="24"/>
      <c r="BI221" s="24"/>
      <c r="BJ221" s="24"/>
      <c r="BK221" s="24"/>
      <c r="BL221" s="24"/>
      <c r="BM221" s="24"/>
      <c r="BN221" s="24"/>
      <c r="BO221" s="24"/>
      <c r="BP221" s="24"/>
      <c r="BQ221" s="24"/>
      <c r="BR221" s="26">
        <v>3</v>
      </c>
      <c r="BS221" s="26">
        <v>2</v>
      </c>
      <c r="BT221" s="26">
        <v>3</v>
      </c>
      <c r="BU221" s="26">
        <v>3</v>
      </c>
      <c r="BV221" s="26">
        <v>3</v>
      </c>
      <c r="BW221" s="26">
        <v>4</v>
      </c>
      <c r="BX221" s="26">
        <v>4</v>
      </c>
      <c r="BY221" s="26">
        <v>3</v>
      </c>
      <c r="BZ221" s="24"/>
      <c r="CA221" s="24"/>
      <c r="CB221" s="24"/>
      <c r="CC221" s="24"/>
      <c r="CD221" s="24"/>
      <c r="CE221" s="24"/>
      <c r="CF221" s="24"/>
      <c r="CG221" s="24"/>
      <c r="CH221" s="24"/>
      <c r="CI221" s="24"/>
      <c r="CJ221" s="24"/>
      <c r="CK221" s="24"/>
      <c r="CL221" s="24"/>
      <c r="CM221" s="24"/>
      <c r="CN221" s="24"/>
      <c r="CO221" s="24"/>
      <c r="CP221" s="24"/>
      <c r="CQ221" s="24"/>
      <c r="CR221" s="24"/>
      <c r="CS221" s="24"/>
      <c r="CT221" s="24"/>
      <c r="CU221" s="24"/>
      <c r="CV221" s="24"/>
      <c r="CW221" s="24"/>
      <c r="CX221" s="24"/>
      <c r="CY221" s="24"/>
      <c r="CZ221" s="24"/>
      <c r="DA221" s="24"/>
      <c r="DB221" s="24"/>
      <c r="DC221" s="24"/>
      <c r="DD221" s="24"/>
      <c r="DE221" s="24"/>
      <c r="DF221" s="26" t="s">
        <v>139</v>
      </c>
      <c r="DG221" s="26" t="s">
        <v>139</v>
      </c>
      <c r="DH221" s="26" t="s">
        <v>139</v>
      </c>
      <c r="DI221" s="26" t="s">
        <v>139</v>
      </c>
      <c r="DJ221" s="26" t="s">
        <v>139</v>
      </c>
      <c r="DK221" s="26" t="s">
        <v>139</v>
      </c>
      <c r="DL221" s="26" t="s">
        <v>139</v>
      </c>
      <c r="DM221" s="26" t="s">
        <v>139</v>
      </c>
      <c r="DN221" s="26" t="s">
        <v>139</v>
      </c>
      <c r="DO221" s="26" t="s">
        <v>139</v>
      </c>
    </row>
    <row r="222" spans="1:119" ht="20.100000000000001" customHeight="1" x14ac:dyDescent="0.25">
      <c r="A222" s="29" t="str">
        <f t="shared" si="42"/>
        <v>Asociación de Hombres Contra la Violencia (Association of Men Against Violence)3</v>
      </c>
      <c r="B222" s="29" t="str">
        <f t="shared" si="43"/>
        <v>Asociación de Hombres Contra la Violencia (Association of Men Against Violence)</v>
      </c>
      <c r="C222" s="29">
        <f t="shared" si="44"/>
        <v>3</v>
      </c>
      <c r="D222" s="30" t="str">
        <f t="shared" si="45"/>
        <v>Americas</v>
      </c>
      <c r="E222" s="30" t="str">
        <f t="shared" si="46"/>
        <v>Managua, Nicaragua</v>
      </c>
      <c r="F222" s="31">
        <f t="shared" si="47"/>
        <v>5</v>
      </c>
      <c r="G222" s="31">
        <f t="shared" si="48"/>
        <v>2</v>
      </c>
      <c r="H222" s="31">
        <f t="shared" si="49"/>
        <v>5</v>
      </c>
      <c r="I222" s="31">
        <f t="shared" si="50"/>
        <v>3</v>
      </c>
      <c r="J222" s="31">
        <f t="shared" si="51"/>
        <v>3</v>
      </c>
      <c r="K222" s="31">
        <f t="shared" si="52"/>
        <v>4</v>
      </c>
      <c r="L222" s="31">
        <f t="shared" si="53"/>
        <v>5</v>
      </c>
      <c r="M222" s="31">
        <f t="shared" si="54"/>
        <v>2</v>
      </c>
      <c r="N222" s="31">
        <f t="shared" si="55"/>
        <v>3.6</v>
      </c>
      <c r="O222" s="26" t="s">
        <v>1537</v>
      </c>
      <c r="P222" s="26" t="s">
        <v>108</v>
      </c>
      <c r="Q222" s="27">
        <v>41771</v>
      </c>
      <c r="R222" s="26" t="s">
        <v>109</v>
      </c>
      <c r="S222" s="26" t="s">
        <v>193</v>
      </c>
      <c r="T222" s="26" t="s">
        <v>194</v>
      </c>
      <c r="U222" s="26" t="s">
        <v>168</v>
      </c>
      <c r="V222" s="26" t="s">
        <v>15731</v>
      </c>
      <c r="W222" s="26" t="s">
        <v>1307</v>
      </c>
      <c r="X222" s="26" t="s">
        <v>1538</v>
      </c>
      <c r="Y222" s="26" t="s">
        <v>1539</v>
      </c>
      <c r="Z222" s="26" t="s">
        <v>1540</v>
      </c>
      <c r="AA222" s="24"/>
      <c r="AB222" s="26" t="s">
        <v>117</v>
      </c>
      <c r="AC222" s="28">
        <v>13000</v>
      </c>
      <c r="AD222" s="26" t="s">
        <v>1541</v>
      </c>
      <c r="AE222" s="26" t="s">
        <v>1271</v>
      </c>
      <c r="AF222" s="26" t="s">
        <v>139</v>
      </c>
      <c r="AG222" s="26" t="s">
        <v>333</v>
      </c>
      <c r="AH222" s="26" t="s">
        <v>121</v>
      </c>
      <c r="AI222" s="28">
        <v>13000</v>
      </c>
      <c r="AJ222" s="26" t="s">
        <v>1542</v>
      </c>
      <c r="AK222" s="26" t="s">
        <v>1543</v>
      </c>
      <c r="AL222" s="26" t="s">
        <v>1544</v>
      </c>
      <c r="AM222" s="24"/>
      <c r="AN222" s="24"/>
      <c r="AO222" s="24"/>
      <c r="AP222" s="24"/>
      <c r="AQ222" s="24"/>
      <c r="AR222" s="24"/>
      <c r="AS222" s="24"/>
      <c r="AT222" s="26" t="s">
        <v>1545</v>
      </c>
      <c r="AU222" s="26" t="s">
        <v>1546</v>
      </c>
      <c r="AV222" s="24"/>
      <c r="AW222" s="28">
        <v>39624</v>
      </c>
      <c r="AX222" s="26">
        <v>60</v>
      </c>
      <c r="AY222" s="28">
        <v>100</v>
      </c>
      <c r="AZ222" s="28">
        <v>80</v>
      </c>
      <c r="BA222" s="26">
        <v>0</v>
      </c>
      <c r="BB222" s="26" t="s">
        <v>148</v>
      </c>
      <c r="BC222" s="26" t="s">
        <v>1547</v>
      </c>
      <c r="BD222" s="26" t="s">
        <v>125</v>
      </c>
      <c r="BE222" s="24"/>
      <c r="BF222" s="26" t="s">
        <v>1548</v>
      </c>
      <c r="BG222" s="26" t="s">
        <v>1242</v>
      </c>
      <c r="BH222" s="26" t="s">
        <v>1549</v>
      </c>
      <c r="BI222" s="26" t="s">
        <v>131</v>
      </c>
      <c r="BJ222" s="26" t="s">
        <v>1550</v>
      </c>
      <c r="BK222" s="26" t="s">
        <v>1551</v>
      </c>
      <c r="BL222" s="26" t="s">
        <v>1552</v>
      </c>
      <c r="BM222" s="26" t="s">
        <v>1553</v>
      </c>
      <c r="BN222" s="26" t="s">
        <v>802</v>
      </c>
      <c r="BO222" s="26" t="s">
        <v>1554</v>
      </c>
      <c r="BP222" s="24"/>
      <c r="BQ222" s="24"/>
      <c r="BR222" s="26">
        <v>5</v>
      </c>
      <c r="BS222" s="26">
        <v>2</v>
      </c>
      <c r="BT222" s="26">
        <v>5</v>
      </c>
      <c r="BU222" s="26">
        <v>3</v>
      </c>
      <c r="BV222" s="26">
        <v>3</v>
      </c>
      <c r="BW222" s="26">
        <v>4</v>
      </c>
      <c r="BX222" s="26">
        <v>5</v>
      </c>
      <c r="BY222" s="26">
        <v>2</v>
      </c>
      <c r="BZ222" s="24"/>
      <c r="CA222" s="24"/>
      <c r="CB222" s="24"/>
      <c r="CC222" s="24"/>
      <c r="CD222" s="24"/>
      <c r="CE222" s="24"/>
      <c r="CF222" s="24"/>
      <c r="CG222" s="24"/>
      <c r="CH222" s="24"/>
      <c r="CI222" s="24"/>
      <c r="CJ222" s="24"/>
      <c r="CK222" s="24"/>
      <c r="CL222" s="24"/>
      <c r="CM222" s="24"/>
      <c r="CN222" s="24"/>
      <c r="CO222" s="24"/>
      <c r="CP222" s="24"/>
      <c r="CQ222" s="24"/>
      <c r="CR222" s="24"/>
      <c r="CS222" s="24"/>
      <c r="CT222" s="24"/>
      <c r="CU222" s="24"/>
      <c r="CV222" s="24"/>
      <c r="CW222" s="24"/>
      <c r="CX222" s="24"/>
      <c r="CY222" s="24"/>
      <c r="CZ222" s="24"/>
      <c r="DA222" s="24"/>
      <c r="DB222" s="24"/>
      <c r="DC222" s="24"/>
      <c r="DD222" s="24"/>
      <c r="DE222" s="24"/>
      <c r="DF222" s="26" t="s">
        <v>139</v>
      </c>
      <c r="DG222" s="26" t="s">
        <v>139</v>
      </c>
      <c r="DH222" s="26" t="s">
        <v>139</v>
      </c>
      <c r="DI222" s="26" t="s">
        <v>139</v>
      </c>
      <c r="DJ222" s="26" t="s">
        <v>139</v>
      </c>
      <c r="DK222" s="26" t="s">
        <v>139</v>
      </c>
      <c r="DL222" s="26" t="s">
        <v>120</v>
      </c>
      <c r="DM222" s="26" t="s">
        <v>139</v>
      </c>
      <c r="DN222" s="26" t="s">
        <v>139</v>
      </c>
      <c r="DO222" s="26" t="s">
        <v>139</v>
      </c>
    </row>
    <row r="223" spans="1:119" ht="20.100000000000001" customHeight="1" x14ac:dyDescent="0.25">
      <c r="A223" s="29" t="str">
        <f t="shared" si="42"/>
        <v>Asociación de Hombres Contra la Violencia (Association of Men Against Violence)2</v>
      </c>
      <c r="B223" s="29" t="str">
        <f t="shared" si="43"/>
        <v>Asociación de Hombres Contra la Violencia (Association of Men Against Violence)</v>
      </c>
      <c r="C223" s="29">
        <f t="shared" si="44"/>
        <v>2</v>
      </c>
      <c r="D223" s="30" t="str">
        <f t="shared" si="45"/>
        <v>Americas</v>
      </c>
      <c r="E223" s="30" t="str">
        <f t="shared" si="46"/>
        <v>Managua, Nicaragua</v>
      </c>
      <c r="F223" s="31">
        <f t="shared" si="47"/>
        <v>3</v>
      </c>
      <c r="G223" s="31">
        <f t="shared" si="48"/>
        <v>2</v>
      </c>
      <c r="H223" s="31">
        <f t="shared" si="49"/>
        <v>3</v>
      </c>
      <c r="I223" s="31">
        <f t="shared" si="50"/>
        <v>3</v>
      </c>
      <c r="J223" s="31">
        <f t="shared" si="51"/>
        <v>2</v>
      </c>
      <c r="K223" s="31">
        <f t="shared" si="52"/>
        <v>3</v>
      </c>
      <c r="L223" s="31">
        <f t="shared" si="53"/>
        <v>4</v>
      </c>
      <c r="M223" s="31">
        <f t="shared" si="54"/>
        <v>2</v>
      </c>
      <c r="N223" s="31">
        <f t="shared" si="55"/>
        <v>2.8</v>
      </c>
      <c r="O223" s="26" t="s">
        <v>1555</v>
      </c>
      <c r="P223" s="26" t="s">
        <v>108</v>
      </c>
      <c r="Q223" s="27">
        <v>41400</v>
      </c>
      <c r="R223" s="26" t="s">
        <v>109</v>
      </c>
      <c r="S223" s="26" t="s">
        <v>206</v>
      </c>
      <c r="T223" s="26" t="s">
        <v>207</v>
      </c>
      <c r="U223" s="26" t="s">
        <v>168</v>
      </c>
      <c r="V223" s="26" t="s">
        <v>15731</v>
      </c>
      <c r="W223" s="26" t="s">
        <v>1307</v>
      </c>
      <c r="X223" s="26" t="s">
        <v>1538</v>
      </c>
      <c r="Y223" s="26" t="s">
        <v>1539</v>
      </c>
      <c r="Z223" s="26" t="s">
        <v>1540</v>
      </c>
      <c r="AA223" s="24"/>
      <c r="AB223" s="26" t="s">
        <v>117</v>
      </c>
      <c r="AC223" s="28">
        <v>10000</v>
      </c>
      <c r="AD223" s="26" t="s">
        <v>1541</v>
      </c>
      <c r="AE223" s="26" t="s">
        <v>1271</v>
      </c>
      <c r="AF223" s="26" t="s">
        <v>139</v>
      </c>
      <c r="AG223" s="26" t="s">
        <v>333</v>
      </c>
      <c r="AH223" s="26" t="s">
        <v>143</v>
      </c>
      <c r="AI223" s="28">
        <v>10000</v>
      </c>
      <c r="AJ223" s="26" t="s">
        <v>1542</v>
      </c>
      <c r="AK223" s="26" t="s">
        <v>1556</v>
      </c>
      <c r="AL223" s="26" t="s">
        <v>1557</v>
      </c>
      <c r="AM223" s="24"/>
      <c r="AN223" s="24"/>
      <c r="AO223" s="24"/>
      <c r="AP223" s="24"/>
      <c r="AQ223" s="24"/>
      <c r="AR223" s="24"/>
      <c r="AS223" s="24"/>
      <c r="AT223" s="24"/>
      <c r="AU223" s="24"/>
      <c r="AV223" s="24"/>
      <c r="AW223" s="28">
        <v>144814</v>
      </c>
      <c r="AX223" s="26">
        <v>30</v>
      </c>
      <c r="AY223" s="28">
        <v>81</v>
      </c>
      <c r="AZ223" s="28">
        <v>64</v>
      </c>
      <c r="BA223" s="26">
        <v>0</v>
      </c>
      <c r="BB223" s="26" t="s">
        <v>148</v>
      </c>
      <c r="BC223" s="26" t="s">
        <v>1547</v>
      </c>
      <c r="BD223" s="26" t="s">
        <v>125</v>
      </c>
      <c r="BE223" s="24"/>
      <c r="BF223" s="26" t="s">
        <v>1558</v>
      </c>
      <c r="BG223" s="26" t="s">
        <v>1559</v>
      </c>
      <c r="BH223" s="26" t="s">
        <v>1560</v>
      </c>
      <c r="BI223" s="26" t="s">
        <v>1553</v>
      </c>
      <c r="BJ223" s="26" t="s">
        <v>1561</v>
      </c>
      <c r="BK223" s="26" t="s">
        <v>131</v>
      </c>
      <c r="BL223" s="26" t="s">
        <v>802</v>
      </c>
      <c r="BM223" s="26" t="s">
        <v>1554</v>
      </c>
      <c r="BN223" s="24"/>
      <c r="BO223" s="24"/>
      <c r="BP223" s="24"/>
      <c r="BQ223" s="24"/>
      <c r="BR223" s="26">
        <v>3</v>
      </c>
      <c r="BS223" s="26">
        <v>2</v>
      </c>
      <c r="BT223" s="26">
        <v>3</v>
      </c>
      <c r="BU223" s="26">
        <v>3</v>
      </c>
      <c r="BV223" s="26">
        <v>2</v>
      </c>
      <c r="BW223" s="26">
        <v>3</v>
      </c>
      <c r="BX223" s="26">
        <v>4</v>
      </c>
      <c r="BY223" s="26">
        <v>2</v>
      </c>
      <c r="BZ223" s="24"/>
      <c r="CA223" s="24"/>
      <c r="CB223" s="24"/>
      <c r="CC223" s="24"/>
      <c r="CD223" s="24"/>
      <c r="CE223" s="24"/>
      <c r="CF223" s="24"/>
      <c r="CG223" s="24"/>
      <c r="CH223" s="24"/>
      <c r="CI223" s="24"/>
      <c r="CJ223" s="24"/>
      <c r="CK223" s="24"/>
      <c r="CL223" s="24"/>
      <c r="CM223" s="24"/>
      <c r="CN223" s="24"/>
      <c r="CO223" s="24"/>
      <c r="CP223" s="24"/>
      <c r="CQ223" s="24"/>
      <c r="CR223" s="24"/>
      <c r="CS223" s="24"/>
      <c r="CT223" s="24"/>
      <c r="CU223" s="24"/>
      <c r="CV223" s="24"/>
      <c r="CW223" s="24"/>
      <c r="CX223" s="24"/>
      <c r="CY223" s="24"/>
      <c r="CZ223" s="24"/>
      <c r="DA223" s="24"/>
      <c r="DB223" s="24"/>
      <c r="DC223" s="24"/>
      <c r="DD223" s="24"/>
      <c r="DE223" s="24"/>
      <c r="DF223" s="26" t="s">
        <v>139</v>
      </c>
      <c r="DG223" s="26" t="s">
        <v>139</v>
      </c>
      <c r="DH223" s="26" t="s">
        <v>139</v>
      </c>
      <c r="DI223" s="26" t="s">
        <v>139</v>
      </c>
      <c r="DJ223" s="26" t="s">
        <v>139</v>
      </c>
      <c r="DK223" s="26" t="s">
        <v>139</v>
      </c>
      <c r="DL223" s="26" t="s">
        <v>139</v>
      </c>
      <c r="DM223" s="26" t="s">
        <v>139</v>
      </c>
      <c r="DN223" s="26" t="s">
        <v>139</v>
      </c>
      <c r="DO223" s="26" t="s">
        <v>139</v>
      </c>
    </row>
    <row r="224" spans="1:119" ht="20.100000000000001" customHeight="1" x14ac:dyDescent="0.25">
      <c r="A224" s="29" t="str">
        <f t="shared" si="42"/>
        <v>Asociación de Hombres Contra la Violencia (Association of Men Against Violence)1</v>
      </c>
      <c r="B224" s="29" t="str">
        <f t="shared" si="43"/>
        <v>Asociación de Hombres Contra la Violencia (Association of Men Against Violence)</v>
      </c>
      <c r="C224" s="29">
        <f t="shared" si="44"/>
        <v>1</v>
      </c>
      <c r="D224" s="30" t="str">
        <f t="shared" si="45"/>
        <v>Americas</v>
      </c>
      <c r="E224" s="30" t="str">
        <f t="shared" si="46"/>
        <v>Managua, Nicaragua</v>
      </c>
      <c r="F224" s="31">
        <f t="shared" si="47"/>
        <v>4</v>
      </c>
      <c r="G224" s="31">
        <f t="shared" si="48"/>
        <v>3</v>
      </c>
      <c r="H224" s="31">
        <f t="shared" si="49"/>
        <v>3</v>
      </c>
      <c r="I224" s="31">
        <f t="shared" si="50"/>
        <v>3</v>
      </c>
      <c r="J224" s="31">
        <f t="shared" si="51"/>
        <v>2</v>
      </c>
      <c r="K224" s="31">
        <f t="shared" si="52"/>
        <v>3</v>
      </c>
      <c r="L224" s="31">
        <f t="shared" si="53"/>
        <v>4</v>
      </c>
      <c r="M224" s="31">
        <f t="shared" si="54"/>
        <v>2</v>
      </c>
      <c r="N224" s="31">
        <f t="shared" si="55"/>
        <v>3</v>
      </c>
      <c r="O224" s="26" t="s">
        <v>1562</v>
      </c>
      <c r="P224" s="26" t="s">
        <v>108</v>
      </c>
      <c r="Q224" s="27">
        <v>40826</v>
      </c>
      <c r="R224" s="26" t="s">
        <v>155</v>
      </c>
      <c r="S224" s="26" t="s">
        <v>321</v>
      </c>
      <c r="T224" s="26" t="s">
        <v>175</v>
      </c>
      <c r="U224" s="26" t="s">
        <v>168</v>
      </c>
      <c r="V224" s="26" t="s">
        <v>15731</v>
      </c>
      <c r="W224" s="26" t="s">
        <v>1307</v>
      </c>
      <c r="X224" s="26" t="s">
        <v>1538</v>
      </c>
      <c r="Y224" s="26" t="s">
        <v>1539</v>
      </c>
      <c r="Z224" s="26" t="s">
        <v>1540</v>
      </c>
      <c r="AA224" s="24"/>
      <c r="AB224" s="26" t="s">
        <v>117</v>
      </c>
      <c r="AC224" s="28">
        <v>9000</v>
      </c>
      <c r="AD224" s="26" t="s">
        <v>1541</v>
      </c>
      <c r="AE224" s="26" t="s">
        <v>1271</v>
      </c>
      <c r="AF224" s="26" t="s">
        <v>139</v>
      </c>
      <c r="AG224" s="26" t="s">
        <v>333</v>
      </c>
      <c r="AH224" s="26" t="s">
        <v>158</v>
      </c>
      <c r="AI224" s="28">
        <v>9000</v>
      </c>
      <c r="AJ224" s="24"/>
      <c r="AK224" s="26" t="s">
        <v>1563</v>
      </c>
      <c r="AL224" s="26" t="s">
        <v>1564</v>
      </c>
      <c r="AM224" s="26" t="s">
        <v>1565</v>
      </c>
      <c r="AN224" s="26" t="s">
        <v>1566</v>
      </c>
      <c r="AO224" s="26" t="s">
        <v>1567</v>
      </c>
      <c r="AP224" s="24"/>
      <c r="AQ224" s="24"/>
      <c r="AR224" s="24"/>
      <c r="AS224" s="24"/>
      <c r="AT224" s="24"/>
      <c r="AU224" s="24"/>
      <c r="AV224" s="24"/>
      <c r="AW224" s="28">
        <v>126000</v>
      </c>
      <c r="AX224" s="26">
        <v>400</v>
      </c>
      <c r="AY224" s="28">
        <v>48</v>
      </c>
      <c r="AZ224" s="28">
        <v>60</v>
      </c>
      <c r="BA224" s="26">
        <v>0</v>
      </c>
      <c r="BB224" s="26" t="s">
        <v>148</v>
      </c>
      <c r="BC224" s="26" t="s">
        <v>1547</v>
      </c>
      <c r="BD224" s="24"/>
      <c r="BE224" s="24"/>
      <c r="BF224" s="26" t="s">
        <v>1568</v>
      </c>
      <c r="BG224" s="26" t="s">
        <v>589</v>
      </c>
      <c r="BH224" s="26" t="s">
        <v>1569</v>
      </c>
      <c r="BI224" s="26" t="s">
        <v>357</v>
      </c>
      <c r="BJ224" s="26" t="s">
        <v>1570</v>
      </c>
      <c r="BK224" s="26" t="s">
        <v>357</v>
      </c>
      <c r="BL224" s="26" t="s">
        <v>1571</v>
      </c>
      <c r="BM224" s="26" t="s">
        <v>191</v>
      </c>
      <c r="BN224" s="26" t="s">
        <v>802</v>
      </c>
      <c r="BO224" s="26" t="s">
        <v>449</v>
      </c>
      <c r="BP224" s="26" t="s">
        <v>1549</v>
      </c>
      <c r="BQ224" s="26" t="s">
        <v>1197</v>
      </c>
      <c r="BR224" s="26">
        <v>4</v>
      </c>
      <c r="BS224" s="26">
        <v>3</v>
      </c>
      <c r="BT224" s="26">
        <v>3</v>
      </c>
      <c r="BU224" s="26">
        <v>3</v>
      </c>
      <c r="BV224" s="26">
        <v>2</v>
      </c>
      <c r="BW224" s="26">
        <v>3</v>
      </c>
      <c r="BX224" s="26">
        <v>4</v>
      </c>
      <c r="BY224" s="26">
        <v>2</v>
      </c>
      <c r="BZ224" s="24"/>
      <c r="CA224" s="24"/>
      <c r="CB224" s="24"/>
      <c r="CC224" s="24"/>
      <c r="CD224" s="24"/>
      <c r="CE224" s="24"/>
      <c r="CF224" s="24"/>
      <c r="CG224" s="24"/>
      <c r="CH224" s="24"/>
      <c r="CI224" s="24"/>
      <c r="CJ224" s="24"/>
      <c r="CK224" s="24"/>
      <c r="CL224" s="24"/>
      <c r="CM224" s="24"/>
      <c r="CN224" s="24"/>
      <c r="CO224" s="24"/>
      <c r="CP224" s="24"/>
      <c r="CQ224" s="24"/>
      <c r="CR224" s="24"/>
      <c r="CS224" s="24"/>
      <c r="CT224" s="24"/>
      <c r="CU224" s="24"/>
      <c r="CV224" s="24"/>
      <c r="CW224" s="24"/>
      <c r="CX224" s="24"/>
      <c r="CY224" s="24"/>
      <c r="CZ224" s="24"/>
      <c r="DA224" s="24"/>
      <c r="DB224" s="24"/>
      <c r="DC224" s="24"/>
      <c r="DD224" s="24"/>
      <c r="DE224" s="24"/>
      <c r="DF224" s="26" t="s">
        <v>139</v>
      </c>
      <c r="DG224" s="26" t="s">
        <v>139</v>
      </c>
      <c r="DH224" s="26" t="s">
        <v>139</v>
      </c>
      <c r="DI224" s="26" t="s">
        <v>139</v>
      </c>
      <c r="DJ224" s="26" t="s">
        <v>139</v>
      </c>
      <c r="DK224" s="26" t="s">
        <v>139</v>
      </c>
      <c r="DL224" s="26" t="s">
        <v>139</v>
      </c>
      <c r="DM224" s="26" t="s">
        <v>139</v>
      </c>
      <c r="DN224" s="26" t="s">
        <v>139</v>
      </c>
      <c r="DO224" s="26" t="s">
        <v>139</v>
      </c>
    </row>
    <row r="225" spans="1:119" ht="20.100000000000001" customHeight="1" x14ac:dyDescent="0.25">
      <c r="A225" s="29" t="str">
        <f t="shared" si="42"/>
        <v/>
      </c>
      <c r="B225" s="29" t="str">
        <f t="shared" si="43"/>
        <v>Asociación de Sordociegos de Nicaragua (Nicaraguan Deafblind Association)</v>
      </c>
      <c r="C225" s="29">
        <f t="shared" si="44"/>
        <v>0</v>
      </c>
      <c r="D225" s="30" t="str">
        <f t="shared" si="45"/>
        <v>Americas</v>
      </c>
      <c r="E225" s="30" t="str">
        <f t="shared" si="46"/>
        <v>Managua, Nicaragua</v>
      </c>
      <c r="F225" s="31">
        <f t="shared" si="47"/>
        <v>0</v>
      </c>
      <c r="G225" s="31">
        <f t="shared" si="48"/>
        <v>0</v>
      </c>
      <c r="H225" s="31">
        <f t="shared" si="49"/>
        <v>0</v>
      </c>
      <c r="I225" s="31">
        <f t="shared" si="50"/>
        <v>0</v>
      </c>
      <c r="J225" s="31">
        <f t="shared" si="51"/>
        <v>0</v>
      </c>
      <c r="K225" s="31">
        <f t="shared" si="52"/>
        <v>0</v>
      </c>
      <c r="L225" s="31">
        <f t="shared" si="53"/>
        <v>0</v>
      </c>
      <c r="M225" s="31">
        <f t="shared" si="54"/>
        <v>0</v>
      </c>
      <c r="N225" s="31">
        <f t="shared" si="55"/>
        <v>0</v>
      </c>
      <c r="O225" s="26" t="s">
        <v>15803</v>
      </c>
      <c r="P225" s="26" t="s">
        <v>108</v>
      </c>
      <c r="Q225" s="27">
        <v>43235</v>
      </c>
      <c r="R225" s="24"/>
      <c r="S225" s="24"/>
      <c r="T225" s="26" t="s">
        <v>111</v>
      </c>
      <c r="U225" s="24"/>
      <c r="V225" s="26" t="s">
        <v>15731</v>
      </c>
      <c r="W225" s="26" t="s">
        <v>1307</v>
      </c>
      <c r="X225" s="26" t="s">
        <v>1538</v>
      </c>
      <c r="Y225" s="26" t="s">
        <v>1573</v>
      </c>
      <c r="Z225" s="26" t="s">
        <v>1574</v>
      </c>
      <c r="AA225" s="24"/>
      <c r="AB225" s="26" t="s">
        <v>15736</v>
      </c>
      <c r="AC225" s="28">
        <v>3340</v>
      </c>
      <c r="AD225" s="26" t="s">
        <v>1575</v>
      </c>
      <c r="AE225" s="26" t="s">
        <v>1271</v>
      </c>
      <c r="AF225" s="26" t="s">
        <v>139</v>
      </c>
      <c r="AG225" s="24"/>
      <c r="AH225" s="24"/>
      <c r="AI225" s="28">
        <v>3340</v>
      </c>
      <c r="AJ225" s="24"/>
      <c r="AK225" s="24"/>
      <c r="AL225" s="24"/>
      <c r="AM225" s="24"/>
      <c r="AN225" s="24"/>
      <c r="AO225" s="24"/>
      <c r="AP225" s="24"/>
      <c r="AQ225" s="24"/>
      <c r="AR225" s="24"/>
      <c r="AS225" s="24"/>
      <c r="AT225" s="24"/>
      <c r="AU225" s="24"/>
      <c r="AV225" s="24"/>
      <c r="AW225" s="28">
        <v>0</v>
      </c>
      <c r="AX225" s="26">
        <v>0</v>
      </c>
      <c r="AY225" s="28">
        <v>0</v>
      </c>
      <c r="AZ225" s="28">
        <v>0</v>
      </c>
      <c r="BA225" s="26">
        <v>0</v>
      </c>
      <c r="BB225" s="24"/>
      <c r="BC225" s="26" t="s">
        <v>1577</v>
      </c>
      <c r="BD225" s="24"/>
      <c r="BE225" s="24"/>
      <c r="BF225" s="24"/>
      <c r="BG225" s="24"/>
      <c r="BH225" s="24"/>
      <c r="BI225" s="24"/>
      <c r="BJ225" s="24"/>
      <c r="BK225" s="24"/>
      <c r="BL225" s="24"/>
      <c r="BM225" s="24"/>
      <c r="BN225" s="24"/>
      <c r="BO225" s="24"/>
      <c r="BP225" s="24"/>
      <c r="BQ225" s="24"/>
      <c r="BR225" s="26">
        <v>0</v>
      </c>
      <c r="BS225" s="26">
        <v>0</v>
      </c>
      <c r="BT225" s="26">
        <v>0</v>
      </c>
      <c r="BU225" s="26">
        <v>0</v>
      </c>
      <c r="BV225" s="26">
        <v>0</v>
      </c>
      <c r="BW225" s="26">
        <v>0</v>
      </c>
      <c r="BX225" s="26">
        <v>0</v>
      </c>
      <c r="BY225" s="26">
        <v>0</v>
      </c>
      <c r="BZ225" s="24"/>
      <c r="CA225" s="24"/>
      <c r="CB225" s="24"/>
      <c r="CC225" s="24"/>
      <c r="CD225" s="24"/>
      <c r="CE225" s="24"/>
      <c r="CF225" s="24"/>
      <c r="CG225" s="24"/>
      <c r="CH225" s="24"/>
      <c r="CI225" s="24"/>
      <c r="CJ225" s="24"/>
      <c r="CK225" s="24"/>
      <c r="CL225" s="24"/>
      <c r="CM225" s="24"/>
      <c r="CN225" s="24"/>
      <c r="CO225" s="24"/>
      <c r="CP225" s="24"/>
      <c r="CQ225" s="24"/>
      <c r="CR225" s="24"/>
      <c r="CS225" s="24"/>
      <c r="CT225" s="24"/>
      <c r="CU225" s="24"/>
      <c r="CV225" s="24"/>
      <c r="CW225" s="24"/>
      <c r="CX225" s="24"/>
      <c r="CY225" s="24"/>
      <c r="CZ225" s="24"/>
      <c r="DA225" s="24"/>
      <c r="DB225" s="24"/>
      <c r="DC225" s="24"/>
      <c r="DD225" s="24"/>
      <c r="DE225" s="24"/>
      <c r="DF225" s="26" t="s">
        <v>139</v>
      </c>
      <c r="DG225" s="26" t="s">
        <v>139</v>
      </c>
      <c r="DH225" s="26" t="s">
        <v>139</v>
      </c>
      <c r="DI225" s="26" t="s">
        <v>139</v>
      </c>
      <c r="DJ225" s="26" t="s">
        <v>139</v>
      </c>
      <c r="DK225" s="26" t="s">
        <v>139</v>
      </c>
      <c r="DL225" s="26" t="s">
        <v>139</v>
      </c>
      <c r="DM225" s="26" t="s">
        <v>139</v>
      </c>
      <c r="DN225" s="26" t="s">
        <v>139</v>
      </c>
      <c r="DO225" s="26" t="s">
        <v>139</v>
      </c>
    </row>
    <row r="226" spans="1:119" ht="20.100000000000001" customHeight="1" x14ac:dyDescent="0.25">
      <c r="A226" s="29" t="str">
        <f t="shared" si="42"/>
        <v>Asociación de Sordociegos de Nicaragua (Nicaraguan Deafblind Association)5</v>
      </c>
      <c r="B226" s="29" t="str">
        <f t="shared" si="43"/>
        <v>Asociación de Sordociegos de Nicaragua (Nicaraguan Deafblind Association)</v>
      </c>
      <c r="C226" s="29">
        <f t="shared" si="44"/>
        <v>5</v>
      </c>
      <c r="D226" s="30" t="str">
        <f t="shared" si="45"/>
        <v>Americas</v>
      </c>
      <c r="E226" s="30" t="str">
        <f t="shared" si="46"/>
        <v>Managua, Nicaragua</v>
      </c>
      <c r="F226" s="31">
        <f t="shared" si="47"/>
        <v>4</v>
      </c>
      <c r="G226" s="31">
        <f t="shared" si="48"/>
        <v>3</v>
      </c>
      <c r="H226" s="31">
        <f t="shared" si="49"/>
        <v>4</v>
      </c>
      <c r="I226" s="31">
        <f t="shared" si="50"/>
        <v>3</v>
      </c>
      <c r="J226" s="31">
        <f t="shared" si="51"/>
        <v>3</v>
      </c>
      <c r="K226" s="31">
        <f t="shared" si="52"/>
        <v>3</v>
      </c>
      <c r="L226" s="31">
        <f t="shared" si="53"/>
        <v>3</v>
      </c>
      <c r="M226" s="31">
        <f t="shared" si="54"/>
        <v>3</v>
      </c>
      <c r="N226" s="31">
        <f t="shared" si="55"/>
        <v>3.3</v>
      </c>
      <c r="O226" s="26" t="s">
        <v>1572</v>
      </c>
      <c r="P226" s="26" t="s">
        <v>108</v>
      </c>
      <c r="Q226" s="27">
        <v>43054</v>
      </c>
      <c r="R226" s="26" t="s">
        <v>166</v>
      </c>
      <c r="S226" s="26" t="s">
        <v>110</v>
      </c>
      <c r="T226" s="26" t="s">
        <v>111</v>
      </c>
      <c r="U226" s="26" t="s">
        <v>112</v>
      </c>
      <c r="V226" s="26" t="s">
        <v>15731</v>
      </c>
      <c r="W226" s="26" t="s">
        <v>1307</v>
      </c>
      <c r="X226" s="26" t="s">
        <v>1538</v>
      </c>
      <c r="Y226" s="26" t="s">
        <v>1573</v>
      </c>
      <c r="Z226" s="26" t="s">
        <v>1574</v>
      </c>
      <c r="AA226" s="24"/>
      <c r="AB226" s="26" t="s">
        <v>117</v>
      </c>
      <c r="AC226" s="28">
        <v>7000</v>
      </c>
      <c r="AD226" s="26" t="s">
        <v>1575</v>
      </c>
      <c r="AE226" s="26" t="s">
        <v>1271</v>
      </c>
      <c r="AF226" s="26" t="s">
        <v>139</v>
      </c>
      <c r="AG226" s="24"/>
      <c r="AH226" s="26" t="s">
        <v>176</v>
      </c>
      <c r="AI226" s="28">
        <v>7000</v>
      </c>
      <c r="AJ226" s="24"/>
      <c r="AK226" s="24"/>
      <c r="AL226" s="24"/>
      <c r="AM226" s="24"/>
      <c r="AN226" s="24"/>
      <c r="AO226" s="24"/>
      <c r="AP226" s="24"/>
      <c r="AQ226" s="26" t="s">
        <v>1576</v>
      </c>
      <c r="AR226" s="24"/>
      <c r="AS226" s="24"/>
      <c r="AT226" s="24"/>
      <c r="AU226" s="24"/>
      <c r="AV226" s="24"/>
      <c r="AW226" s="28">
        <v>67835</v>
      </c>
      <c r="AX226" s="26">
        <v>150</v>
      </c>
      <c r="AY226" s="28">
        <v>40</v>
      </c>
      <c r="AZ226" s="28">
        <v>36</v>
      </c>
      <c r="BA226" s="26">
        <v>40</v>
      </c>
      <c r="BB226" s="24"/>
      <c r="BC226" s="26" t="s">
        <v>1577</v>
      </c>
      <c r="BD226" s="26" t="s">
        <v>125</v>
      </c>
      <c r="BE226" s="24"/>
      <c r="BF226" s="26" t="s">
        <v>1578</v>
      </c>
      <c r="BG226" s="26" t="s">
        <v>1579</v>
      </c>
      <c r="BH226" s="26" t="s">
        <v>1580</v>
      </c>
      <c r="BI226" s="26" t="s">
        <v>1581</v>
      </c>
      <c r="BJ226" s="26" t="s">
        <v>1582</v>
      </c>
      <c r="BK226" s="26" t="s">
        <v>1583</v>
      </c>
      <c r="BL226" s="24"/>
      <c r="BM226" s="24"/>
      <c r="BN226" s="24"/>
      <c r="BO226" s="24"/>
      <c r="BP226" s="24"/>
      <c r="BQ226" s="24"/>
      <c r="BR226" s="26">
        <v>0</v>
      </c>
      <c r="BS226" s="26">
        <v>0</v>
      </c>
      <c r="BT226" s="26">
        <v>0</v>
      </c>
      <c r="BU226" s="26">
        <v>0</v>
      </c>
      <c r="BV226" s="26">
        <v>0</v>
      </c>
      <c r="BW226" s="26">
        <v>0</v>
      </c>
      <c r="BX226" s="26">
        <v>0</v>
      </c>
      <c r="BY226" s="26">
        <v>0</v>
      </c>
      <c r="BZ226" s="26" t="s">
        <v>134</v>
      </c>
      <c r="CA226" s="26" t="s">
        <v>138</v>
      </c>
      <c r="CB226" s="26" t="s">
        <v>138</v>
      </c>
      <c r="CC226" s="26" t="s">
        <v>134</v>
      </c>
      <c r="CD226" s="26" t="s">
        <v>136</v>
      </c>
      <c r="CE226" s="26" t="s">
        <v>138</v>
      </c>
      <c r="CF226" s="26" t="s">
        <v>135</v>
      </c>
      <c r="CG226" s="26" t="s">
        <v>137</v>
      </c>
      <c r="CH226" s="26" t="s">
        <v>134</v>
      </c>
      <c r="CI226" s="26" t="s">
        <v>134</v>
      </c>
      <c r="CJ226" s="26" t="s">
        <v>138</v>
      </c>
      <c r="CK226" s="26" t="s">
        <v>135</v>
      </c>
      <c r="CL226" s="26" t="s">
        <v>134</v>
      </c>
      <c r="CM226" s="26" t="s">
        <v>136</v>
      </c>
      <c r="CN226" s="26" t="s">
        <v>136</v>
      </c>
      <c r="CO226" s="26" t="s">
        <v>137</v>
      </c>
      <c r="CP226" s="26" t="s">
        <v>136</v>
      </c>
      <c r="CQ226" s="26" t="s">
        <v>137</v>
      </c>
      <c r="CR226" s="26" t="s">
        <v>134</v>
      </c>
      <c r="CS226" s="26" t="s">
        <v>138</v>
      </c>
      <c r="CT226" s="26" t="s">
        <v>135</v>
      </c>
      <c r="CU226" s="26" t="s">
        <v>135</v>
      </c>
      <c r="CV226" s="26" t="s">
        <v>136</v>
      </c>
      <c r="CW226" s="26" t="s">
        <v>134</v>
      </c>
      <c r="CX226" s="26" t="s">
        <v>138</v>
      </c>
      <c r="CY226" s="26" t="s">
        <v>135</v>
      </c>
      <c r="CZ226" s="26" t="s">
        <v>135</v>
      </c>
      <c r="DA226" s="26" t="s">
        <v>135</v>
      </c>
      <c r="DB226" s="26" t="s">
        <v>136</v>
      </c>
      <c r="DC226" s="26" t="s">
        <v>138</v>
      </c>
      <c r="DD226" s="26" t="s">
        <v>136</v>
      </c>
      <c r="DE226" s="26" t="s">
        <v>136</v>
      </c>
      <c r="DF226" s="26" t="s">
        <v>139</v>
      </c>
      <c r="DG226" s="26" t="s">
        <v>139</v>
      </c>
      <c r="DH226" s="26" t="s">
        <v>139</v>
      </c>
      <c r="DI226" s="26" t="s">
        <v>120</v>
      </c>
      <c r="DJ226" s="26" t="s">
        <v>139</v>
      </c>
      <c r="DK226" s="26" t="s">
        <v>139</v>
      </c>
      <c r="DL226" s="26" t="s">
        <v>139</v>
      </c>
      <c r="DM226" s="26" t="s">
        <v>139</v>
      </c>
      <c r="DN226" s="26" t="s">
        <v>139</v>
      </c>
      <c r="DO226" s="26" t="s">
        <v>139</v>
      </c>
    </row>
    <row r="227" spans="1:119" ht="20.100000000000001" customHeight="1" x14ac:dyDescent="0.25">
      <c r="A227" s="29" t="str">
        <f t="shared" si="42"/>
        <v>Asociación de Sordociegos de Nicaragua (Nicaraguan Deafblind Association)4</v>
      </c>
      <c r="B227" s="29" t="str">
        <f t="shared" si="43"/>
        <v>Asociación de Sordociegos de Nicaragua (Nicaraguan Deafblind Association)</v>
      </c>
      <c r="C227" s="29">
        <f t="shared" si="44"/>
        <v>4</v>
      </c>
      <c r="D227" s="30" t="str">
        <f t="shared" si="45"/>
        <v>Americas</v>
      </c>
      <c r="E227" s="30" t="str">
        <f t="shared" si="46"/>
        <v>Managua, Nicaragua</v>
      </c>
      <c r="F227" s="31">
        <f t="shared" si="47"/>
        <v>4</v>
      </c>
      <c r="G227" s="31">
        <f t="shared" si="48"/>
        <v>1</v>
      </c>
      <c r="H227" s="31">
        <f t="shared" si="49"/>
        <v>2</v>
      </c>
      <c r="I227" s="31">
        <f t="shared" si="50"/>
        <v>1</v>
      </c>
      <c r="J227" s="31">
        <f t="shared" si="51"/>
        <v>3</v>
      </c>
      <c r="K227" s="31">
        <f t="shared" si="52"/>
        <v>4</v>
      </c>
      <c r="L227" s="31">
        <f t="shared" si="53"/>
        <v>3</v>
      </c>
      <c r="M227" s="31">
        <f t="shared" si="54"/>
        <v>3</v>
      </c>
      <c r="N227" s="31">
        <f t="shared" si="55"/>
        <v>2.6</v>
      </c>
      <c r="O227" s="26" t="s">
        <v>1584</v>
      </c>
      <c r="P227" s="26" t="s">
        <v>108</v>
      </c>
      <c r="Q227" s="27">
        <v>42640</v>
      </c>
      <c r="R227" s="26" t="s">
        <v>166</v>
      </c>
      <c r="S227" s="26" t="s">
        <v>141</v>
      </c>
      <c r="T227" s="26" t="s">
        <v>142</v>
      </c>
      <c r="U227" s="26" t="s">
        <v>112</v>
      </c>
      <c r="V227" s="26" t="s">
        <v>15731</v>
      </c>
      <c r="W227" s="26" t="s">
        <v>1307</v>
      </c>
      <c r="X227" s="26" t="s">
        <v>1538</v>
      </c>
      <c r="Y227" s="26" t="s">
        <v>1573</v>
      </c>
      <c r="Z227" s="26" t="s">
        <v>1574</v>
      </c>
      <c r="AA227" s="24"/>
      <c r="AB227" s="26" t="s">
        <v>117</v>
      </c>
      <c r="AC227" s="28">
        <v>8000</v>
      </c>
      <c r="AD227" s="26" t="s">
        <v>1575</v>
      </c>
      <c r="AE227" s="26" t="s">
        <v>1271</v>
      </c>
      <c r="AF227" s="26" t="s">
        <v>139</v>
      </c>
      <c r="AG227" s="24"/>
      <c r="AH227" s="26" t="s">
        <v>185</v>
      </c>
      <c r="AI227" s="28">
        <v>8000</v>
      </c>
      <c r="AJ227" s="26" t="s">
        <v>1585</v>
      </c>
      <c r="AK227" s="26" t="s">
        <v>1586</v>
      </c>
      <c r="AL227" s="26" t="s">
        <v>1587</v>
      </c>
      <c r="AM227" s="24"/>
      <c r="AN227" s="24"/>
      <c r="AO227" s="24"/>
      <c r="AP227" s="24"/>
      <c r="AQ227" s="26" t="s">
        <v>1588</v>
      </c>
      <c r="AR227" s="24"/>
      <c r="AS227" s="24"/>
      <c r="AT227" s="26" t="s">
        <v>1589</v>
      </c>
      <c r="AU227" s="24"/>
      <c r="AV227" s="24"/>
      <c r="AW227" s="28">
        <v>62091</v>
      </c>
      <c r="AX227" s="26">
        <v>150</v>
      </c>
      <c r="AY227" s="28">
        <v>20</v>
      </c>
      <c r="AZ227" s="28">
        <v>30</v>
      </c>
      <c r="BA227" s="26">
        <v>0</v>
      </c>
      <c r="BB227" s="26" t="s">
        <v>241</v>
      </c>
      <c r="BC227" s="26" t="s">
        <v>1577</v>
      </c>
      <c r="BD227" s="26" t="s">
        <v>125</v>
      </c>
      <c r="BE227" s="24"/>
      <c r="BF227" s="26" t="s">
        <v>1590</v>
      </c>
      <c r="BG227" s="26" t="s">
        <v>1591</v>
      </c>
      <c r="BH227" s="26" t="s">
        <v>1592</v>
      </c>
      <c r="BI227" s="26" t="s">
        <v>1593</v>
      </c>
      <c r="BJ227" s="24"/>
      <c r="BK227" s="24"/>
      <c r="BL227" s="24"/>
      <c r="BM227" s="24"/>
      <c r="BN227" s="24"/>
      <c r="BO227" s="24"/>
      <c r="BP227" s="24"/>
      <c r="BQ227" s="24"/>
      <c r="BR227" s="26">
        <v>4</v>
      </c>
      <c r="BS227" s="26">
        <v>1</v>
      </c>
      <c r="BT227" s="26">
        <v>2</v>
      </c>
      <c r="BU227" s="26">
        <v>1</v>
      </c>
      <c r="BV227" s="26">
        <v>3</v>
      </c>
      <c r="BW227" s="26">
        <v>4</v>
      </c>
      <c r="BX227" s="26">
        <v>3</v>
      </c>
      <c r="BY227" s="26">
        <v>3</v>
      </c>
      <c r="BZ227" s="24"/>
      <c r="CA227" s="24"/>
      <c r="CB227" s="24"/>
      <c r="CC227" s="24"/>
      <c r="CD227" s="24"/>
      <c r="CE227" s="24"/>
      <c r="CF227" s="24"/>
      <c r="CG227" s="24"/>
      <c r="CH227" s="24"/>
      <c r="CI227" s="24"/>
      <c r="CJ227" s="24"/>
      <c r="CK227" s="24"/>
      <c r="CL227" s="24"/>
      <c r="CM227" s="24"/>
      <c r="CN227" s="24"/>
      <c r="CO227" s="24"/>
      <c r="CP227" s="24"/>
      <c r="CQ227" s="24"/>
      <c r="CR227" s="24"/>
      <c r="CS227" s="24"/>
      <c r="CT227" s="24"/>
      <c r="CU227" s="24"/>
      <c r="CV227" s="24"/>
      <c r="CW227" s="24"/>
      <c r="CX227" s="24"/>
      <c r="CY227" s="24"/>
      <c r="CZ227" s="24"/>
      <c r="DA227" s="24"/>
      <c r="DB227" s="24"/>
      <c r="DC227" s="24"/>
      <c r="DD227" s="24"/>
      <c r="DE227" s="24"/>
      <c r="DF227" s="26" t="s">
        <v>139</v>
      </c>
      <c r="DG227" s="26" t="s">
        <v>139</v>
      </c>
      <c r="DH227" s="26" t="s">
        <v>139</v>
      </c>
      <c r="DI227" s="26" t="s">
        <v>120</v>
      </c>
      <c r="DJ227" s="26" t="s">
        <v>139</v>
      </c>
      <c r="DK227" s="26" t="s">
        <v>139</v>
      </c>
      <c r="DL227" s="26" t="s">
        <v>139</v>
      </c>
      <c r="DM227" s="26" t="s">
        <v>139</v>
      </c>
      <c r="DN227" s="26" t="s">
        <v>139</v>
      </c>
      <c r="DO227" s="26" t="s">
        <v>139</v>
      </c>
    </row>
    <row r="228" spans="1:119" ht="20.100000000000001" customHeight="1" x14ac:dyDescent="0.25">
      <c r="A228" s="29" t="str">
        <f t="shared" si="42"/>
        <v>Asociación de Sordociegos de Nicaragua (Nicaraguan Deafblind Association)3</v>
      </c>
      <c r="B228" s="29" t="str">
        <f t="shared" si="43"/>
        <v>Asociación de Sordociegos de Nicaragua (Nicaraguan Deafblind Association)</v>
      </c>
      <c r="C228" s="29">
        <f t="shared" si="44"/>
        <v>3</v>
      </c>
      <c r="D228" s="30" t="str">
        <f t="shared" si="45"/>
        <v>Americas</v>
      </c>
      <c r="E228" s="30" t="str">
        <f t="shared" si="46"/>
        <v>Managua, Nicaragua</v>
      </c>
      <c r="F228" s="31">
        <f t="shared" si="47"/>
        <v>2</v>
      </c>
      <c r="G228" s="31">
        <f t="shared" si="48"/>
        <v>2</v>
      </c>
      <c r="H228" s="31">
        <f t="shared" si="49"/>
        <v>2</v>
      </c>
      <c r="I228" s="31">
        <f t="shared" si="50"/>
        <v>4</v>
      </c>
      <c r="J228" s="31">
        <f t="shared" si="51"/>
        <v>3</v>
      </c>
      <c r="K228" s="31">
        <f t="shared" si="52"/>
        <v>3</v>
      </c>
      <c r="L228" s="31">
        <f t="shared" si="53"/>
        <v>4</v>
      </c>
      <c r="M228" s="31">
        <f t="shared" si="54"/>
        <v>2</v>
      </c>
      <c r="N228" s="31">
        <f t="shared" si="55"/>
        <v>2.8</v>
      </c>
      <c r="O228" s="26" t="s">
        <v>1594</v>
      </c>
      <c r="P228" s="26" t="s">
        <v>108</v>
      </c>
      <c r="Q228" s="27">
        <v>42305</v>
      </c>
      <c r="R228" s="26" t="s">
        <v>109</v>
      </c>
      <c r="S228" s="26" t="s">
        <v>156</v>
      </c>
      <c r="T228" s="26" t="s">
        <v>157</v>
      </c>
      <c r="U228" s="26" t="s">
        <v>112</v>
      </c>
      <c r="V228" s="26" t="s">
        <v>15731</v>
      </c>
      <c r="W228" s="26" t="s">
        <v>1307</v>
      </c>
      <c r="X228" s="26" t="s">
        <v>1538</v>
      </c>
      <c r="Y228" s="26" t="s">
        <v>1573</v>
      </c>
      <c r="Z228" s="26" t="s">
        <v>1574</v>
      </c>
      <c r="AA228" s="24"/>
      <c r="AB228" s="26" t="s">
        <v>117</v>
      </c>
      <c r="AC228" s="28">
        <v>6000</v>
      </c>
      <c r="AD228" s="26" t="s">
        <v>1575</v>
      </c>
      <c r="AE228" s="26" t="s">
        <v>1271</v>
      </c>
      <c r="AF228" s="26" t="s">
        <v>139</v>
      </c>
      <c r="AG228" s="24"/>
      <c r="AH228" s="26" t="s">
        <v>121</v>
      </c>
      <c r="AI228" s="28">
        <v>6000</v>
      </c>
      <c r="AJ228" s="26" t="s">
        <v>1595</v>
      </c>
      <c r="AK228" s="26" t="s">
        <v>1586</v>
      </c>
      <c r="AL228" s="26" t="s">
        <v>1587</v>
      </c>
      <c r="AM228" s="24"/>
      <c r="AN228" s="24"/>
      <c r="AO228" s="24"/>
      <c r="AP228" s="24"/>
      <c r="AQ228" s="24"/>
      <c r="AR228" s="24"/>
      <c r="AS228" s="24"/>
      <c r="AT228" s="24"/>
      <c r="AU228" s="24"/>
      <c r="AV228" s="24"/>
      <c r="AW228" s="28">
        <v>46525</v>
      </c>
      <c r="AX228" s="26">
        <v>150</v>
      </c>
      <c r="AY228" s="28">
        <v>30</v>
      </c>
      <c r="AZ228" s="28">
        <v>30</v>
      </c>
      <c r="BA228" s="26">
        <v>0</v>
      </c>
      <c r="BB228" s="26" t="s">
        <v>241</v>
      </c>
      <c r="BC228" s="26" t="s">
        <v>1577</v>
      </c>
      <c r="BD228" s="26" t="s">
        <v>125</v>
      </c>
      <c r="BE228" s="24"/>
      <c r="BF228" s="26" t="s">
        <v>1596</v>
      </c>
      <c r="BG228" s="26" t="s">
        <v>1579</v>
      </c>
      <c r="BH228" s="24"/>
      <c r="BI228" s="24"/>
      <c r="BJ228" s="24"/>
      <c r="BK228" s="24"/>
      <c r="BL228" s="24"/>
      <c r="BM228" s="24"/>
      <c r="BN228" s="24"/>
      <c r="BO228" s="24"/>
      <c r="BP228" s="24"/>
      <c r="BQ228" s="24"/>
      <c r="BR228" s="26">
        <v>2</v>
      </c>
      <c r="BS228" s="26">
        <v>2</v>
      </c>
      <c r="BT228" s="26">
        <v>2</v>
      </c>
      <c r="BU228" s="26">
        <v>4</v>
      </c>
      <c r="BV228" s="26">
        <v>3</v>
      </c>
      <c r="BW228" s="26">
        <v>3</v>
      </c>
      <c r="BX228" s="26">
        <v>4</v>
      </c>
      <c r="BY228" s="26">
        <v>2</v>
      </c>
      <c r="BZ228" s="24"/>
      <c r="CA228" s="24"/>
      <c r="CB228" s="24"/>
      <c r="CC228" s="24"/>
      <c r="CD228" s="24"/>
      <c r="CE228" s="24"/>
      <c r="CF228" s="24"/>
      <c r="CG228" s="24"/>
      <c r="CH228" s="24"/>
      <c r="CI228" s="24"/>
      <c r="CJ228" s="24"/>
      <c r="CK228" s="24"/>
      <c r="CL228" s="24"/>
      <c r="CM228" s="24"/>
      <c r="CN228" s="24"/>
      <c r="CO228" s="24"/>
      <c r="CP228" s="24"/>
      <c r="CQ228" s="24"/>
      <c r="CR228" s="24"/>
      <c r="CS228" s="24"/>
      <c r="CT228" s="24"/>
      <c r="CU228" s="24"/>
      <c r="CV228" s="24"/>
      <c r="CW228" s="24"/>
      <c r="CX228" s="24"/>
      <c r="CY228" s="24"/>
      <c r="CZ228" s="24"/>
      <c r="DA228" s="24"/>
      <c r="DB228" s="24"/>
      <c r="DC228" s="24"/>
      <c r="DD228" s="24"/>
      <c r="DE228" s="24"/>
      <c r="DF228" s="26" t="s">
        <v>139</v>
      </c>
      <c r="DG228" s="26" t="s">
        <v>139</v>
      </c>
      <c r="DH228" s="26" t="s">
        <v>139</v>
      </c>
      <c r="DI228" s="26" t="s">
        <v>120</v>
      </c>
      <c r="DJ228" s="26" t="s">
        <v>139</v>
      </c>
      <c r="DK228" s="26" t="s">
        <v>139</v>
      </c>
      <c r="DL228" s="26" t="s">
        <v>139</v>
      </c>
      <c r="DM228" s="26" t="s">
        <v>139</v>
      </c>
      <c r="DN228" s="26" t="s">
        <v>139</v>
      </c>
      <c r="DO228" s="26" t="s">
        <v>139</v>
      </c>
    </row>
    <row r="229" spans="1:119" ht="20.100000000000001" customHeight="1" x14ac:dyDescent="0.25">
      <c r="A229" s="29" t="str">
        <f t="shared" si="42"/>
        <v>Asociación de Sordociegos de Nicaragua (Nicaraguan Deafblind Association)2</v>
      </c>
      <c r="B229" s="29" t="str">
        <f t="shared" si="43"/>
        <v>Asociación de Sordociegos de Nicaragua (Nicaraguan Deafblind Association)</v>
      </c>
      <c r="C229" s="29">
        <f t="shared" si="44"/>
        <v>2</v>
      </c>
      <c r="D229" s="30" t="str">
        <f t="shared" si="45"/>
        <v>Americas</v>
      </c>
      <c r="E229" s="30" t="str">
        <f t="shared" si="46"/>
        <v>Managua, Nicaragua</v>
      </c>
      <c r="F229" s="31">
        <f t="shared" si="47"/>
        <v>2</v>
      </c>
      <c r="G229" s="31">
        <f t="shared" si="48"/>
        <v>2</v>
      </c>
      <c r="H229" s="31">
        <f t="shared" si="49"/>
        <v>2</v>
      </c>
      <c r="I229" s="31">
        <f t="shared" si="50"/>
        <v>4</v>
      </c>
      <c r="J229" s="31">
        <f t="shared" si="51"/>
        <v>3</v>
      </c>
      <c r="K229" s="31">
        <f t="shared" si="52"/>
        <v>3</v>
      </c>
      <c r="L229" s="31">
        <f t="shared" si="53"/>
        <v>4</v>
      </c>
      <c r="M229" s="31">
        <f t="shared" si="54"/>
        <v>2</v>
      </c>
      <c r="N229" s="31">
        <f t="shared" si="55"/>
        <v>2.8</v>
      </c>
      <c r="O229" s="26" t="s">
        <v>1597</v>
      </c>
      <c r="P229" s="26" t="s">
        <v>108</v>
      </c>
      <c r="Q229" s="27">
        <v>41946</v>
      </c>
      <c r="R229" s="26" t="s">
        <v>109</v>
      </c>
      <c r="S229" s="26" t="s">
        <v>609</v>
      </c>
      <c r="T229" s="26" t="s">
        <v>278</v>
      </c>
      <c r="U229" s="26" t="s">
        <v>112</v>
      </c>
      <c r="V229" s="26" t="s">
        <v>15731</v>
      </c>
      <c r="W229" s="26" t="s">
        <v>1307</v>
      </c>
      <c r="X229" s="26" t="s">
        <v>1538</v>
      </c>
      <c r="Y229" s="26" t="s">
        <v>1573</v>
      </c>
      <c r="Z229" s="26" t="s">
        <v>1574</v>
      </c>
      <c r="AA229" s="24"/>
      <c r="AB229" s="26" t="s">
        <v>117</v>
      </c>
      <c r="AC229" s="28">
        <v>6000</v>
      </c>
      <c r="AD229" s="26" t="s">
        <v>1575</v>
      </c>
      <c r="AE229" s="26" t="s">
        <v>1271</v>
      </c>
      <c r="AF229" s="26" t="s">
        <v>139</v>
      </c>
      <c r="AG229" s="24"/>
      <c r="AH229" s="26" t="s">
        <v>143</v>
      </c>
      <c r="AI229" s="28">
        <v>6000</v>
      </c>
      <c r="AJ229" s="26" t="s">
        <v>1595</v>
      </c>
      <c r="AK229" s="26" t="s">
        <v>1586</v>
      </c>
      <c r="AL229" s="26" t="s">
        <v>1587</v>
      </c>
      <c r="AM229" s="24"/>
      <c r="AN229" s="24"/>
      <c r="AO229" s="24"/>
      <c r="AP229" s="24"/>
      <c r="AQ229" s="24"/>
      <c r="AR229" s="24"/>
      <c r="AS229" s="26" t="s">
        <v>1598</v>
      </c>
      <c r="AT229" s="24"/>
      <c r="AU229" s="26" t="s">
        <v>1599</v>
      </c>
      <c r="AV229" s="24"/>
      <c r="AW229" s="28">
        <v>38270</v>
      </c>
      <c r="AX229" s="26">
        <v>138</v>
      </c>
      <c r="AY229" s="28">
        <v>30</v>
      </c>
      <c r="AZ229" s="28">
        <v>22</v>
      </c>
      <c r="BA229" s="26">
        <v>0</v>
      </c>
      <c r="BB229" s="26" t="s">
        <v>241</v>
      </c>
      <c r="BC229" s="26" t="s">
        <v>1577</v>
      </c>
      <c r="BD229" s="26" t="s">
        <v>125</v>
      </c>
      <c r="BE229" s="24"/>
      <c r="BF229" s="26" t="s">
        <v>1596</v>
      </c>
      <c r="BG229" s="26" t="s">
        <v>1600</v>
      </c>
      <c r="BH229" s="24"/>
      <c r="BI229" s="24"/>
      <c r="BJ229" s="24"/>
      <c r="BK229" s="24"/>
      <c r="BL229" s="24"/>
      <c r="BM229" s="24"/>
      <c r="BN229" s="24"/>
      <c r="BO229" s="24"/>
      <c r="BP229" s="24"/>
      <c r="BQ229" s="24"/>
      <c r="BR229" s="26">
        <v>2</v>
      </c>
      <c r="BS229" s="26">
        <v>2</v>
      </c>
      <c r="BT229" s="26">
        <v>2</v>
      </c>
      <c r="BU229" s="26">
        <v>4</v>
      </c>
      <c r="BV229" s="26">
        <v>3</v>
      </c>
      <c r="BW229" s="26">
        <v>3</v>
      </c>
      <c r="BX229" s="26">
        <v>4</v>
      </c>
      <c r="BY229" s="26">
        <v>2</v>
      </c>
      <c r="BZ229" s="24"/>
      <c r="CA229" s="24"/>
      <c r="CB229" s="24"/>
      <c r="CC229" s="24"/>
      <c r="CD229" s="24"/>
      <c r="CE229" s="24"/>
      <c r="CF229" s="24"/>
      <c r="CG229" s="24"/>
      <c r="CH229" s="24"/>
      <c r="CI229" s="24"/>
      <c r="CJ229" s="24"/>
      <c r="CK229" s="24"/>
      <c r="CL229" s="24"/>
      <c r="CM229" s="24"/>
      <c r="CN229" s="24"/>
      <c r="CO229" s="24"/>
      <c r="CP229" s="24"/>
      <c r="CQ229" s="24"/>
      <c r="CR229" s="24"/>
      <c r="CS229" s="24"/>
      <c r="CT229" s="24"/>
      <c r="CU229" s="24"/>
      <c r="CV229" s="24"/>
      <c r="CW229" s="24"/>
      <c r="CX229" s="24"/>
      <c r="CY229" s="24"/>
      <c r="CZ229" s="24"/>
      <c r="DA229" s="24"/>
      <c r="DB229" s="24"/>
      <c r="DC229" s="24"/>
      <c r="DD229" s="24"/>
      <c r="DE229" s="24"/>
      <c r="DF229" s="26" t="s">
        <v>139</v>
      </c>
      <c r="DG229" s="26" t="s">
        <v>139</v>
      </c>
      <c r="DH229" s="26" t="s">
        <v>139</v>
      </c>
      <c r="DI229" s="26" t="s">
        <v>120</v>
      </c>
      <c r="DJ229" s="26" t="s">
        <v>139</v>
      </c>
      <c r="DK229" s="26" t="s">
        <v>139</v>
      </c>
      <c r="DL229" s="26" t="s">
        <v>139</v>
      </c>
      <c r="DM229" s="26" t="s">
        <v>139</v>
      </c>
      <c r="DN229" s="26" t="s">
        <v>139</v>
      </c>
      <c r="DO229" s="26" t="s">
        <v>139</v>
      </c>
    </row>
    <row r="230" spans="1:119" ht="20.100000000000001" customHeight="1" x14ac:dyDescent="0.25">
      <c r="A230" s="29" t="str">
        <f t="shared" si="42"/>
        <v>Asociación de Sordociegos de Nicaragua (Nicaraguan Deafblind Association)1</v>
      </c>
      <c r="B230" s="29" t="str">
        <f t="shared" si="43"/>
        <v>Asociación de Sordociegos de Nicaragua (Nicaraguan Deafblind Association)</v>
      </c>
      <c r="C230" s="29">
        <f t="shared" si="44"/>
        <v>1</v>
      </c>
      <c r="D230" s="30" t="str">
        <f t="shared" si="45"/>
        <v>Americas</v>
      </c>
      <c r="E230" s="30" t="str">
        <f t="shared" si="46"/>
        <v>Managua, Nicaragua</v>
      </c>
      <c r="F230" s="31">
        <f t="shared" si="47"/>
        <v>2</v>
      </c>
      <c r="G230" s="31">
        <f t="shared" si="48"/>
        <v>2</v>
      </c>
      <c r="H230" s="31">
        <f t="shared" si="49"/>
        <v>2</v>
      </c>
      <c r="I230" s="31">
        <f t="shared" si="50"/>
        <v>4</v>
      </c>
      <c r="J230" s="31">
        <f t="shared" si="51"/>
        <v>3</v>
      </c>
      <c r="K230" s="31">
        <f t="shared" si="52"/>
        <v>3</v>
      </c>
      <c r="L230" s="31">
        <f t="shared" si="53"/>
        <v>4</v>
      </c>
      <c r="M230" s="31">
        <f t="shared" si="54"/>
        <v>2</v>
      </c>
      <c r="N230" s="31">
        <f t="shared" si="55"/>
        <v>2.8</v>
      </c>
      <c r="O230" s="26" t="s">
        <v>1601</v>
      </c>
      <c r="P230" s="26" t="s">
        <v>108</v>
      </c>
      <c r="Q230" s="27">
        <v>41568</v>
      </c>
      <c r="R230" s="26" t="s">
        <v>155</v>
      </c>
      <c r="S230" s="26" t="s">
        <v>622</v>
      </c>
      <c r="T230" s="26" t="s">
        <v>194</v>
      </c>
      <c r="U230" s="26" t="s">
        <v>112</v>
      </c>
      <c r="V230" s="26" t="s">
        <v>15731</v>
      </c>
      <c r="W230" s="26" t="s">
        <v>1307</v>
      </c>
      <c r="X230" s="26" t="s">
        <v>1538</v>
      </c>
      <c r="Y230" s="26" t="s">
        <v>1573</v>
      </c>
      <c r="Z230" s="26" t="s">
        <v>1574</v>
      </c>
      <c r="AA230" s="24"/>
      <c r="AB230" s="26" t="s">
        <v>117</v>
      </c>
      <c r="AC230" s="28">
        <v>6000</v>
      </c>
      <c r="AD230" s="26" t="s">
        <v>1575</v>
      </c>
      <c r="AE230" s="26" t="s">
        <v>1271</v>
      </c>
      <c r="AF230" s="26" t="s">
        <v>139</v>
      </c>
      <c r="AG230" s="24"/>
      <c r="AH230" s="26" t="s">
        <v>158</v>
      </c>
      <c r="AI230" s="28">
        <v>6000</v>
      </c>
      <c r="AJ230" s="26" t="s">
        <v>1595</v>
      </c>
      <c r="AK230" s="26" t="s">
        <v>1602</v>
      </c>
      <c r="AL230" s="26" t="s">
        <v>1587</v>
      </c>
      <c r="AM230" s="26" t="s">
        <v>1603</v>
      </c>
      <c r="AN230" s="26" t="s">
        <v>1604</v>
      </c>
      <c r="AO230" s="26" t="s">
        <v>1605</v>
      </c>
      <c r="AP230" s="26" t="s">
        <v>1606</v>
      </c>
      <c r="AQ230" s="24"/>
      <c r="AR230" s="24"/>
      <c r="AS230" s="24"/>
      <c r="AT230" s="24"/>
      <c r="AU230" s="24"/>
      <c r="AV230" s="24"/>
      <c r="AW230" s="28">
        <v>54934</v>
      </c>
      <c r="AX230" s="26">
        <v>90</v>
      </c>
      <c r="AY230" s="28">
        <v>20</v>
      </c>
      <c r="AZ230" s="28">
        <v>18</v>
      </c>
      <c r="BA230" s="26">
        <v>0</v>
      </c>
      <c r="BB230" s="26" t="s">
        <v>241</v>
      </c>
      <c r="BC230" s="26" t="s">
        <v>1577</v>
      </c>
      <c r="BD230" s="24"/>
      <c r="BE230" s="24"/>
      <c r="BF230" s="26" t="s">
        <v>1607</v>
      </c>
      <c r="BG230" s="26" t="s">
        <v>589</v>
      </c>
      <c r="BH230" s="26" t="s">
        <v>1608</v>
      </c>
      <c r="BI230" s="26" t="s">
        <v>191</v>
      </c>
      <c r="BJ230" s="24"/>
      <c r="BK230" s="24"/>
      <c r="BL230" s="24"/>
      <c r="BM230" s="24"/>
      <c r="BN230" s="24"/>
      <c r="BO230" s="24"/>
      <c r="BP230" s="24"/>
      <c r="BQ230" s="24"/>
      <c r="BR230" s="26">
        <v>2</v>
      </c>
      <c r="BS230" s="26">
        <v>2</v>
      </c>
      <c r="BT230" s="26">
        <v>2</v>
      </c>
      <c r="BU230" s="26">
        <v>4</v>
      </c>
      <c r="BV230" s="26">
        <v>3</v>
      </c>
      <c r="BW230" s="26">
        <v>3</v>
      </c>
      <c r="BX230" s="26">
        <v>4</v>
      </c>
      <c r="BY230" s="26">
        <v>2</v>
      </c>
      <c r="BZ230" s="24"/>
      <c r="CA230" s="24"/>
      <c r="CB230" s="24"/>
      <c r="CC230" s="24"/>
      <c r="CD230" s="24"/>
      <c r="CE230" s="24"/>
      <c r="CF230" s="24"/>
      <c r="CG230" s="24"/>
      <c r="CH230" s="24"/>
      <c r="CI230" s="24"/>
      <c r="CJ230" s="24"/>
      <c r="CK230" s="24"/>
      <c r="CL230" s="24"/>
      <c r="CM230" s="24"/>
      <c r="CN230" s="24"/>
      <c r="CO230" s="24"/>
      <c r="CP230" s="24"/>
      <c r="CQ230" s="24"/>
      <c r="CR230" s="24"/>
      <c r="CS230" s="24"/>
      <c r="CT230" s="24"/>
      <c r="CU230" s="24"/>
      <c r="CV230" s="24"/>
      <c r="CW230" s="24"/>
      <c r="CX230" s="24"/>
      <c r="CY230" s="24"/>
      <c r="CZ230" s="24"/>
      <c r="DA230" s="24"/>
      <c r="DB230" s="24"/>
      <c r="DC230" s="24"/>
      <c r="DD230" s="24"/>
      <c r="DE230" s="24"/>
      <c r="DF230" s="26" t="s">
        <v>139</v>
      </c>
      <c r="DG230" s="26" t="s">
        <v>139</v>
      </c>
      <c r="DH230" s="26" t="s">
        <v>139</v>
      </c>
      <c r="DI230" s="26" t="s">
        <v>139</v>
      </c>
      <c r="DJ230" s="26" t="s">
        <v>139</v>
      </c>
      <c r="DK230" s="26" t="s">
        <v>139</v>
      </c>
      <c r="DL230" s="26" t="s">
        <v>139</v>
      </c>
      <c r="DM230" s="26" t="s">
        <v>139</v>
      </c>
      <c r="DN230" s="26" t="s">
        <v>139</v>
      </c>
      <c r="DO230" s="26" t="s">
        <v>139</v>
      </c>
    </row>
    <row r="231" spans="1:119" ht="20.100000000000001" customHeight="1" x14ac:dyDescent="0.25">
      <c r="A231" s="29" t="str">
        <f t="shared" si="42"/>
        <v>Asociación Educativa Kusi Kawsay (Happy Life Educational Association)5</v>
      </c>
      <c r="B231" s="29" t="str">
        <f t="shared" si="43"/>
        <v>Asociación Educativa Kusi Kawsay (Happy Life Educational Association)</v>
      </c>
      <c r="C231" s="29">
        <f t="shared" si="44"/>
        <v>5</v>
      </c>
      <c r="D231" s="30" t="str">
        <f t="shared" si="45"/>
        <v>Americas</v>
      </c>
      <c r="E231" s="30" t="str">
        <f t="shared" si="46"/>
        <v>Pisac, Peru</v>
      </c>
      <c r="F231" s="31">
        <f t="shared" si="47"/>
        <v>4</v>
      </c>
      <c r="G231" s="31">
        <f t="shared" si="48"/>
        <v>3</v>
      </c>
      <c r="H231" s="31">
        <f t="shared" si="49"/>
        <v>4</v>
      </c>
      <c r="I231" s="31">
        <f t="shared" si="50"/>
        <v>4</v>
      </c>
      <c r="J231" s="31">
        <f t="shared" si="51"/>
        <v>4</v>
      </c>
      <c r="K231" s="31">
        <f t="shared" si="52"/>
        <v>4</v>
      </c>
      <c r="L231" s="31">
        <f t="shared" si="53"/>
        <v>4</v>
      </c>
      <c r="M231" s="31">
        <f t="shared" si="54"/>
        <v>4</v>
      </c>
      <c r="N231" s="31">
        <f t="shared" si="55"/>
        <v>3.9</v>
      </c>
      <c r="O231" s="26" t="s">
        <v>1609</v>
      </c>
      <c r="P231" s="26" t="s">
        <v>108</v>
      </c>
      <c r="Q231" s="27">
        <v>43214</v>
      </c>
      <c r="R231" s="26" t="s">
        <v>166</v>
      </c>
      <c r="S231" s="26" t="s">
        <v>244</v>
      </c>
      <c r="T231" s="26" t="s">
        <v>111</v>
      </c>
      <c r="U231" s="24"/>
      <c r="V231" s="26" t="s">
        <v>15731</v>
      </c>
      <c r="W231" s="26" t="s">
        <v>1229</v>
      </c>
      <c r="X231" s="26" t="s">
        <v>1610</v>
      </c>
      <c r="Y231" s="26" t="s">
        <v>1611</v>
      </c>
      <c r="Z231" s="26" t="s">
        <v>1612</v>
      </c>
      <c r="AA231" s="24"/>
      <c r="AB231" s="26" t="s">
        <v>117</v>
      </c>
      <c r="AC231" s="28">
        <v>17000</v>
      </c>
      <c r="AD231" s="26" t="s">
        <v>1613</v>
      </c>
      <c r="AE231" s="26" t="s">
        <v>1271</v>
      </c>
      <c r="AF231" s="26" t="s">
        <v>139</v>
      </c>
      <c r="AG231" s="26" t="s">
        <v>207</v>
      </c>
      <c r="AH231" s="26" t="s">
        <v>176</v>
      </c>
      <c r="AI231" s="28">
        <v>17000</v>
      </c>
      <c r="AJ231" s="24"/>
      <c r="AK231" s="26" t="s">
        <v>1614</v>
      </c>
      <c r="AL231" s="26" t="s">
        <v>1615</v>
      </c>
      <c r="AM231" s="24"/>
      <c r="AN231" s="24"/>
      <c r="AO231" s="24"/>
      <c r="AP231" s="24"/>
      <c r="AQ231" s="26" t="s">
        <v>1616</v>
      </c>
      <c r="AR231" s="24"/>
      <c r="AS231" s="26" t="s">
        <v>1617</v>
      </c>
      <c r="AT231" s="24"/>
      <c r="AU231" s="26" t="s">
        <v>1618</v>
      </c>
      <c r="AV231" s="24"/>
      <c r="AW231" s="28">
        <v>164504</v>
      </c>
      <c r="AX231" s="26">
        <v>66</v>
      </c>
      <c r="AY231" s="28">
        <v>200</v>
      </c>
      <c r="AZ231" s="28">
        <v>160</v>
      </c>
      <c r="BA231" s="26">
        <v>160</v>
      </c>
      <c r="BB231" s="24"/>
      <c r="BC231" s="26" t="s">
        <v>1619</v>
      </c>
      <c r="BD231" s="26" t="s">
        <v>125</v>
      </c>
      <c r="BE231" s="24"/>
      <c r="BF231" s="26" t="s">
        <v>1620</v>
      </c>
      <c r="BG231" s="26" t="s">
        <v>1621</v>
      </c>
      <c r="BH231" s="26" t="s">
        <v>1622</v>
      </c>
      <c r="BI231" s="26" t="s">
        <v>1623</v>
      </c>
      <c r="BJ231" s="26" t="s">
        <v>1624</v>
      </c>
      <c r="BK231" s="26" t="s">
        <v>1554</v>
      </c>
      <c r="BL231" s="26" t="s">
        <v>1625</v>
      </c>
      <c r="BM231" s="26" t="s">
        <v>1554</v>
      </c>
      <c r="BN231" s="26" t="s">
        <v>1626</v>
      </c>
      <c r="BO231" s="26" t="s">
        <v>1554</v>
      </c>
      <c r="BP231" s="24"/>
      <c r="BQ231" s="24"/>
      <c r="BR231" s="26">
        <v>0</v>
      </c>
      <c r="BS231" s="26">
        <v>0</v>
      </c>
      <c r="BT231" s="26">
        <v>0</v>
      </c>
      <c r="BU231" s="26">
        <v>0</v>
      </c>
      <c r="BV231" s="26">
        <v>0</v>
      </c>
      <c r="BW231" s="26">
        <v>0</v>
      </c>
      <c r="BX231" s="26">
        <v>0</v>
      </c>
      <c r="BY231" s="26">
        <v>0</v>
      </c>
      <c r="BZ231" s="26" t="s">
        <v>138</v>
      </c>
      <c r="CA231" s="26" t="s">
        <v>136</v>
      </c>
      <c r="CB231" s="26" t="s">
        <v>136</v>
      </c>
      <c r="CC231" s="26" t="s">
        <v>134</v>
      </c>
      <c r="CD231" s="26" t="s">
        <v>136</v>
      </c>
      <c r="CE231" s="26" t="s">
        <v>136</v>
      </c>
      <c r="CF231" s="26" t="s">
        <v>136</v>
      </c>
      <c r="CG231" s="26" t="s">
        <v>136</v>
      </c>
      <c r="CH231" s="26" t="s">
        <v>138</v>
      </c>
      <c r="CI231" s="26" t="s">
        <v>136</v>
      </c>
      <c r="CJ231" s="26" t="s">
        <v>136</v>
      </c>
      <c r="CK231" s="26" t="s">
        <v>134</v>
      </c>
      <c r="CL231" s="26" t="s">
        <v>134</v>
      </c>
      <c r="CM231" s="26" t="s">
        <v>134</v>
      </c>
      <c r="CN231" s="26" t="s">
        <v>134</v>
      </c>
      <c r="CO231" s="26" t="s">
        <v>138</v>
      </c>
      <c r="CP231" s="26" t="s">
        <v>136</v>
      </c>
      <c r="CQ231" s="26" t="s">
        <v>138</v>
      </c>
      <c r="CR231" s="26" t="s">
        <v>138</v>
      </c>
      <c r="CS231" s="26" t="s">
        <v>134</v>
      </c>
      <c r="CT231" s="26" t="s">
        <v>138</v>
      </c>
      <c r="CU231" s="26" t="s">
        <v>136</v>
      </c>
      <c r="CV231" s="26" t="s">
        <v>138</v>
      </c>
      <c r="CW231" s="26" t="s">
        <v>134</v>
      </c>
      <c r="CX231" s="26" t="s">
        <v>138</v>
      </c>
      <c r="CY231" s="26" t="s">
        <v>134</v>
      </c>
      <c r="CZ231" s="26" t="s">
        <v>138</v>
      </c>
      <c r="DA231" s="26" t="s">
        <v>135</v>
      </c>
      <c r="DB231" s="26" t="s">
        <v>134</v>
      </c>
      <c r="DC231" s="26" t="s">
        <v>134</v>
      </c>
      <c r="DD231" s="26" t="s">
        <v>138</v>
      </c>
      <c r="DE231" s="26" t="s">
        <v>134</v>
      </c>
      <c r="DF231" s="26" t="s">
        <v>120</v>
      </c>
      <c r="DG231" s="26" t="s">
        <v>120</v>
      </c>
      <c r="DH231" s="26" t="s">
        <v>139</v>
      </c>
      <c r="DI231" s="26" t="s">
        <v>139</v>
      </c>
      <c r="DJ231" s="26" t="s">
        <v>139</v>
      </c>
      <c r="DK231" s="26" t="s">
        <v>120</v>
      </c>
      <c r="DL231" s="26" t="s">
        <v>139</v>
      </c>
      <c r="DM231" s="26" t="s">
        <v>139</v>
      </c>
      <c r="DN231" s="26" t="s">
        <v>139</v>
      </c>
      <c r="DO231" s="26" t="s">
        <v>139</v>
      </c>
    </row>
    <row r="232" spans="1:119" ht="20.100000000000001" customHeight="1" x14ac:dyDescent="0.25">
      <c r="A232" s="29" t="str">
        <f t="shared" si="42"/>
        <v>Asociación Educativa Kusi Kawsay (Happy Life Educational Association)4</v>
      </c>
      <c r="B232" s="29" t="str">
        <f t="shared" si="43"/>
        <v>Asociación Educativa Kusi Kawsay (Happy Life Educational Association)</v>
      </c>
      <c r="C232" s="29">
        <f t="shared" si="44"/>
        <v>4</v>
      </c>
      <c r="D232" s="30" t="str">
        <f t="shared" si="45"/>
        <v>Americas</v>
      </c>
      <c r="E232" s="30" t="str">
        <f t="shared" si="46"/>
        <v>Pisac, Peru</v>
      </c>
      <c r="F232" s="31">
        <f t="shared" si="47"/>
        <v>4</v>
      </c>
      <c r="G232" s="31">
        <f t="shared" si="48"/>
        <v>2</v>
      </c>
      <c r="H232" s="31">
        <f t="shared" si="49"/>
        <v>4</v>
      </c>
      <c r="I232" s="31">
        <f t="shared" si="50"/>
        <v>4</v>
      </c>
      <c r="J232" s="31">
        <f t="shared" si="51"/>
        <v>3</v>
      </c>
      <c r="K232" s="31">
        <f t="shared" si="52"/>
        <v>3</v>
      </c>
      <c r="L232" s="31">
        <f t="shared" si="53"/>
        <v>3</v>
      </c>
      <c r="M232" s="31">
        <f t="shared" si="54"/>
        <v>4</v>
      </c>
      <c r="N232" s="31">
        <f t="shared" si="55"/>
        <v>3.4</v>
      </c>
      <c r="O232" s="26" t="s">
        <v>1627</v>
      </c>
      <c r="P232" s="26" t="s">
        <v>108</v>
      </c>
      <c r="Q232" s="27">
        <v>42858</v>
      </c>
      <c r="R232" s="26" t="s">
        <v>166</v>
      </c>
      <c r="S232" s="26" t="s">
        <v>167</v>
      </c>
      <c r="T232" s="26" t="s">
        <v>142</v>
      </c>
      <c r="U232" s="26" t="s">
        <v>112</v>
      </c>
      <c r="V232" s="26" t="s">
        <v>15731</v>
      </c>
      <c r="W232" s="26" t="s">
        <v>1229</v>
      </c>
      <c r="X232" s="26" t="s">
        <v>1610</v>
      </c>
      <c r="Y232" s="26" t="s">
        <v>1611</v>
      </c>
      <c r="Z232" s="26" t="s">
        <v>1612</v>
      </c>
      <c r="AA232" s="24"/>
      <c r="AB232" s="26" t="s">
        <v>117</v>
      </c>
      <c r="AC232" s="28">
        <v>8000</v>
      </c>
      <c r="AD232" s="26" t="s">
        <v>1613</v>
      </c>
      <c r="AE232" s="26" t="s">
        <v>1271</v>
      </c>
      <c r="AF232" s="26" t="s">
        <v>139</v>
      </c>
      <c r="AG232" s="26" t="s">
        <v>207</v>
      </c>
      <c r="AH232" s="26" t="s">
        <v>185</v>
      </c>
      <c r="AI232" s="28">
        <v>8000</v>
      </c>
      <c r="AJ232" s="26" t="s">
        <v>1628</v>
      </c>
      <c r="AK232" s="26" t="s">
        <v>1614</v>
      </c>
      <c r="AL232" s="26" t="s">
        <v>1615</v>
      </c>
      <c r="AM232" s="24"/>
      <c r="AN232" s="24"/>
      <c r="AO232" s="24"/>
      <c r="AP232" s="24"/>
      <c r="AQ232" s="26" t="s">
        <v>1629</v>
      </c>
      <c r="AR232" s="24"/>
      <c r="AS232" s="24"/>
      <c r="AT232" s="26" t="s">
        <v>1284</v>
      </c>
      <c r="AU232" s="24"/>
      <c r="AV232" s="24"/>
      <c r="AW232" s="28">
        <v>149369</v>
      </c>
      <c r="AX232" s="26">
        <v>87</v>
      </c>
      <c r="AY232" s="28">
        <v>87</v>
      </c>
      <c r="AZ232" s="28">
        <v>87</v>
      </c>
      <c r="BA232" s="26">
        <v>87</v>
      </c>
      <c r="BB232" s="24"/>
      <c r="BC232" s="26" t="s">
        <v>1619</v>
      </c>
      <c r="BD232" s="26" t="s">
        <v>125</v>
      </c>
      <c r="BE232" s="24"/>
      <c r="BF232" s="26" t="s">
        <v>1630</v>
      </c>
      <c r="BG232" s="26" t="s">
        <v>1250</v>
      </c>
      <c r="BH232" s="26" t="s">
        <v>1626</v>
      </c>
      <c r="BI232" s="26" t="s">
        <v>1554</v>
      </c>
      <c r="BJ232" s="26" t="s">
        <v>1631</v>
      </c>
      <c r="BK232" s="26" t="s">
        <v>1554</v>
      </c>
      <c r="BL232" s="26" t="s">
        <v>581</v>
      </c>
      <c r="BM232" s="26" t="s">
        <v>1250</v>
      </c>
      <c r="BN232" s="26" t="s">
        <v>1632</v>
      </c>
      <c r="BO232" s="26" t="s">
        <v>1623</v>
      </c>
      <c r="BP232" s="24"/>
      <c r="BQ232" s="24"/>
      <c r="BR232" s="26">
        <v>0</v>
      </c>
      <c r="BS232" s="26">
        <v>0</v>
      </c>
      <c r="BT232" s="26">
        <v>0</v>
      </c>
      <c r="BU232" s="26">
        <v>0</v>
      </c>
      <c r="BV232" s="26">
        <v>0</v>
      </c>
      <c r="BW232" s="26">
        <v>0</v>
      </c>
      <c r="BX232" s="26">
        <v>0</v>
      </c>
      <c r="BY232" s="26">
        <v>0</v>
      </c>
      <c r="BZ232" s="26" t="s">
        <v>138</v>
      </c>
      <c r="CA232" s="26" t="s">
        <v>136</v>
      </c>
      <c r="CB232" s="26" t="s">
        <v>136</v>
      </c>
      <c r="CC232" s="26" t="s">
        <v>134</v>
      </c>
      <c r="CD232" s="26" t="s">
        <v>136</v>
      </c>
      <c r="CE232" s="26" t="s">
        <v>135</v>
      </c>
      <c r="CF232" s="26" t="s">
        <v>135</v>
      </c>
      <c r="CG232" s="26" t="s">
        <v>135</v>
      </c>
      <c r="CH232" s="26" t="s">
        <v>134</v>
      </c>
      <c r="CI232" s="26" t="s">
        <v>136</v>
      </c>
      <c r="CJ232" s="26" t="s">
        <v>138</v>
      </c>
      <c r="CK232" s="26" t="s">
        <v>136</v>
      </c>
      <c r="CL232" s="26" t="s">
        <v>134</v>
      </c>
      <c r="CM232" s="26" t="s">
        <v>134</v>
      </c>
      <c r="CN232" s="26" t="s">
        <v>134</v>
      </c>
      <c r="CO232" s="26" t="s">
        <v>138</v>
      </c>
      <c r="CP232" s="26" t="s">
        <v>136</v>
      </c>
      <c r="CQ232" s="26" t="s">
        <v>137</v>
      </c>
      <c r="CR232" s="26" t="s">
        <v>138</v>
      </c>
      <c r="CS232" s="26" t="s">
        <v>138</v>
      </c>
      <c r="CT232" s="26" t="s">
        <v>134</v>
      </c>
      <c r="CU232" s="26" t="s">
        <v>135</v>
      </c>
      <c r="CV232" s="26" t="s">
        <v>136</v>
      </c>
      <c r="CW232" s="26" t="s">
        <v>136</v>
      </c>
      <c r="CX232" s="26" t="s">
        <v>136</v>
      </c>
      <c r="CY232" s="26" t="s">
        <v>134</v>
      </c>
      <c r="CZ232" s="26" t="s">
        <v>138</v>
      </c>
      <c r="DA232" s="26" t="s">
        <v>135</v>
      </c>
      <c r="DB232" s="26" t="s">
        <v>134</v>
      </c>
      <c r="DC232" s="26" t="s">
        <v>136</v>
      </c>
      <c r="DD232" s="26" t="s">
        <v>138</v>
      </c>
      <c r="DE232" s="26" t="s">
        <v>136</v>
      </c>
      <c r="DF232" s="26" t="s">
        <v>139</v>
      </c>
      <c r="DG232" s="26" t="s">
        <v>120</v>
      </c>
      <c r="DH232" s="26" t="s">
        <v>139</v>
      </c>
      <c r="DI232" s="26" t="s">
        <v>139</v>
      </c>
      <c r="DJ232" s="26" t="s">
        <v>139</v>
      </c>
      <c r="DK232" s="26" t="s">
        <v>120</v>
      </c>
      <c r="DL232" s="26" t="s">
        <v>139</v>
      </c>
      <c r="DM232" s="26" t="s">
        <v>139</v>
      </c>
      <c r="DN232" s="26" t="s">
        <v>139</v>
      </c>
      <c r="DO232" s="26" t="s">
        <v>139</v>
      </c>
    </row>
    <row r="233" spans="1:119" ht="20.100000000000001" customHeight="1" x14ac:dyDescent="0.25">
      <c r="A233" s="29" t="str">
        <f t="shared" si="42"/>
        <v>Asociación Educativa Kusi Kawsay (Happy Life Educational Association)3</v>
      </c>
      <c r="B233" s="29" t="str">
        <f t="shared" si="43"/>
        <v>Asociación Educativa Kusi Kawsay (Happy Life Educational Association)</v>
      </c>
      <c r="C233" s="29">
        <f t="shared" si="44"/>
        <v>3</v>
      </c>
      <c r="D233" s="30" t="str">
        <f t="shared" si="45"/>
        <v>Americas</v>
      </c>
      <c r="E233" s="30" t="str">
        <f t="shared" si="46"/>
        <v>Pisac, Peru</v>
      </c>
      <c r="F233" s="31">
        <f t="shared" si="47"/>
        <v>2</v>
      </c>
      <c r="G233" s="31">
        <f t="shared" si="48"/>
        <v>1</v>
      </c>
      <c r="H233" s="31">
        <f t="shared" si="49"/>
        <v>2</v>
      </c>
      <c r="I233" s="31">
        <f t="shared" si="50"/>
        <v>3</v>
      </c>
      <c r="J233" s="31">
        <f t="shared" si="51"/>
        <v>2</v>
      </c>
      <c r="K233" s="31">
        <f t="shared" si="52"/>
        <v>3</v>
      </c>
      <c r="L233" s="31">
        <f t="shared" si="53"/>
        <v>2</v>
      </c>
      <c r="M233" s="31">
        <f t="shared" si="54"/>
        <v>1</v>
      </c>
      <c r="N233" s="31">
        <f t="shared" si="55"/>
        <v>2</v>
      </c>
      <c r="O233" s="26" t="s">
        <v>1633</v>
      </c>
      <c r="P233" s="26" t="s">
        <v>108</v>
      </c>
      <c r="Q233" s="27">
        <v>42502</v>
      </c>
      <c r="R233" s="26" t="s">
        <v>109</v>
      </c>
      <c r="S233" s="26" t="s">
        <v>184</v>
      </c>
      <c r="T233" s="26" t="s">
        <v>157</v>
      </c>
      <c r="U233" s="26" t="s">
        <v>112</v>
      </c>
      <c r="V233" s="26" t="s">
        <v>15731</v>
      </c>
      <c r="W233" s="26" t="s">
        <v>1229</v>
      </c>
      <c r="X233" s="26" t="s">
        <v>1610</v>
      </c>
      <c r="Y233" s="26" t="s">
        <v>1611</v>
      </c>
      <c r="Z233" s="26" t="s">
        <v>1612</v>
      </c>
      <c r="AA233" s="24"/>
      <c r="AB233" s="26" t="s">
        <v>117</v>
      </c>
      <c r="AC233" s="28">
        <v>8000</v>
      </c>
      <c r="AD233" s="26" t="s">
        <v>1613</v>
      </c>
      <c r="AE233" s="26" t="s">
        <v>1271</v>
      </c>
      <c r="AF233" s="26" t="s">
        <v>139</v>
      </c>
      <c r="AG233" s="26" t="s">
        <v>207</v>
      </c>
      <c r="AH233" s="26" t="s">
        <v>121</v>
      </c>
      <c r="AI233" s="28">
        <v>8000</v>
      </c>
      <c r="AJ233" s="26" t="s">
        <v>1634</v>
      </c>
      <c r="AK233" s="26" t="s">
        <v>1614</v>
      </c>
      <c r="AL233" s="26" t="s">
        <v>1615</v>
      </c>
      <c r="AM233" s="24"/>
      <c r="AN233" s="24"/>
      <c r="AO233" s="24"/>
      <c r="AP233" s="24"/>
      <c r="AQ233" s="24"/>
      <c r="AR233" s="24"/>
      <c r="AS233" s="24"/>
      <c r="AT233" s="24"/>
      <c r="AU233" s="24"/>
      <c r="AV233" s="24"/>
      <c r="AW233" s="28">
        <v>129355</v>
      </c>
      <c r="AX233" s="26">
        <v>92</v>
      </c>
      <c r="AY233" s="28">
        <v>100</v>
      </c>
      <c r="AZ233" s="28">
        <v>86</v>
      </c>
      <c r="BA233" s="26">
        <v>0</v>
      </c>
      <c r="BB233" s="26" t="s">
        <v>241</v>
      </c>
      <c r="BC233" s="26" t="s">
        <v>1619</v>
      </c>
      <c r="BD233" s="26" t="s">
        <v>378</v>
      </c>
      <c r="BE233" s="26" t="s">
        <v>1635</v>
      </c>
      <c r="BF233" s="26" t="s">
        <v>1630</v>
      </c>
      <c r="BG233" s="26" t="s">
        <v>1250</v>
      </c>
      <c r="BH233" s="26" t="s">
        <v>1626</v>
      </c>
      <c r="BI233" s="26" t="s">
        <v>1554</v>
      </c>
      <c r="BJ233" s="26" t="s">
        <v>1636</v>
      </c>
      <c r="BK233" s="26" t="s">
        <v>1252</v>
      </c>
      <c r="BL233" s="24"/>
      <c r="BM233" s="24"/>
      <c r="BN233" s="24"/>
      <c r="BO233" s="24"/>
      <c r="BP233" s="24"/>
      <c r="BQ233" s="24"/>
      <c r="BR233" s="26">
        <v>2</v>
      </c>
      <c r="BS233" s="26">
        <v>1</v>
      </c>
      <c r="BT233" s="26">
        <v>2</v>
      </c>
      <c r="BU233" s="26">
        <v>3</v>
      </c>
      <c r="BV233" s="26">
        <v>2</v>
      </c>
      <c r="BW233" s="26">
        <v>3</v>
      </c>
      <c r="BX233" s="26">
        <v>2</v>
      </c>
      <c r="BY233" s="26">
        <v>1</v>
      </c>
      <c r="BZ233" s="24"/>
      <c r="CA233" s="24"/>
      <c r="CB233" s="24"/>
      <c r="CC233" s="24"/>
      <c r="CD233" s="24"/>
      <c r="CE233" s="24"/>
      <c r="CF233" s="24"/>
      <c r="CG233" s="24"/>
      <c r="CH233" s="24"/>
      <c r="CI233" s="24"/>
      <c r="CJ233" s="24"/>
      <c r="CK233" s="24"/>
      <c r="CL233" s="24"/>
      <c r="CM233" s="24"/>
      <c r="CN233" s="24"/>
      <c r="CO233" s="24"/>
      <c r="CP233" s="24"/>
      <c r="CQ233" s="24"/>
      <c r="CR233" s="24"/>
      <c r="CS233" s="24"/>
      <c r="CT233" s="24"/>
      <c r="CU233" s="24"/>
      <c r="CV233" s="24"/>
      <c r="CW233" s="24"/>
      <c r="CX233" s="24"/>
      <c r="CY233" s="24"/>
      <c r="CZ233" s="24"/>
      <c r="DA233" s="24"/>
      <c r="DB233" s="24"/>
      <c r="DC233" s="24"/>
      <c r="DD233" s="24"/>
      <c r="DE233" s="24"/>
      <c r="DF233" s="26" t="s">
        <v>139</v>
      </c>
      <c r="DG233" s="26" t="s">
        <v>120</v>
      </c>
      <c r="DH233" s="26" t="s">
        <v>139</v>
      </c>
      <c r="DI233" s="26" t="s">
        <v>139</v>
      </c>
      <c r="DJ233" s="26" t="s">
        <v>139</v>
      </c>
      <c r="DK233" s="26" t="s">
        <v>120</v>
      </c>
      <c r="DL233" s="26" t="s">
        <v>139</v>
      </c>
      <c r="DM233" s="26" t="s">
        <v>139</v>
      </c>
      <c r="DN233" s="26" t="s">
        <v>139</v>
      </c>
      <c r="DO233" s="26" t="s">
        <v>139</v>
      </c>
    </row>
    <row r="234" spans="1:119" ht="20.100000000000001" customHeight="1" x14ac:dyDescent="0.25">
      <c r="A234" s="29" t="str">
        <f t="shared" si="42"/>
        <v/>
      </c>
      <c r="B234" s="29" t="str">
        <f t="shared" si="43"/>
        <v>Asociación Educativa Kusi Kawsay (Happy Life Educational Association)</v>
      </c>
      <c r="C234" s="29">
        <f t="shared" si="44"/>
        <v>0</v>
      </c>
      <c r="D234" s="30" t="str">
        <f t="shared" si="45"/>
        <v>Americas</v>
      </c>
      <c r="E234" s="30" t="str">
        <f t="shared" si="46"/>
        <v>Pisac, Peru</v>
      </c>
      <c r="F234" s="31">
        <f t="shared" si="47"/>
        <v>0</v>
      </c>
      <c r="G234" s="31">
        <f t="shared" si="48"/>
        <v>0</v>
      </c>
      <c r="H234" s="31">
        <f t="shared" si="49"/>
        <v>0</v>
      </c>
      <c r="I234" s="31">
        <f t="shared" si="50"/>
        <v>0</v>
      </c>
      <c r="J234" s="31">
        <f t="shared" si="51"/>
        <v>0</v>
      </c>
      <c r="K234" s="31">
        <f t="shared" si="52"/>
        <v>0</v>
      </c>
      <c r="L234" s="31">
        <f t="shared" si="53"/>
        <v>0</v>
      </c>
      <c r="M234" s="31">
        <f t="shared" si="54"/>
        <v>0</v>
      </c>
      <c r="N234" s="31">
        <f t="shared" si="55"/>
        <v>0</v>
      </c>
      <c r="O234" s="26" t="s">
        <v>15804</v>
      </c>
      <c r="P234" s="26" t="s">
        <v>108</v>
      </c>
      <c r="Q234" s="27">
        <v>41897</v>
      </c>
      <c r="R234" s="24"/>
      <c r="S234" s="24"/>
      <c r="T234" s="26" t="s">
        <v>278</v>
      </c>
      <c r="U234" s="24"/>
      <c r="V234" s="26" t="s">
        <v>15731</v>
      </c>
      <c r="W234" s="26" t="s">
        <v>1229</v>
      </c>
      <c r="X234" s="26" t="s">
        <v>1610</v>
      </c>
      <c r="Y234" s="26" t="s">
        <v>1611</v>
      </c>
      <c r="Z234" s="26" t="s">
        <v>1612</v>
      </c>
      <c r="AA234" s="24"/>
      <c r="AB234" s="26" t="s">
        <v>15736</v>
      </c>
      <c r="AC234" s="28">
        <v>2000</v>
      </c>
      <c r="AD234" s="26" t="s">
        <v>1613</v>
      </c>
      <c r="AE234" s="26" t="s">
        <v>1271</v>
      </c>
      <c r="AF234" s="26" t="s">
        <v>139</v>
      </c>
      <c r="AG234" s="26" t="s">
        <v>207</v>
      </c>
      <c r="AH234" s="24"/>
      <c r="AI234" s="28">
        <v>2000</v>
      </c>
      <c r="AJ234" s="24"/>
      <c r="AK234" s="24"/>
      <c r="AL234" s="24"/>
      <c r="AM234" s="24"/>
      <c r="AN234" s="24"/>
      <c r="AO234" s="24"/>
      <c r="AP234" s="24"/>
      <c r="AQ234" s="24"/>
      <c r="AR234" s="24"/>
      <c r="AS234" s="24"/>
      <c r="AT234" s="24"/>
      <c r="AU234" s="24"/>
      <c r="AV234" s="24"/>
      <c r="AW234" s="24"/>
      <c r="AX234" s="24"/>
      <c r="AY234" s="24"/>
      <c r="AZ234" s="24"/>
      <c r="BA234" s="24"/>
      <c r="BB234" s="24"/>
      <c r="BC234" s="26" t="s">
        <v>1619</v>
      </c>
      <c r="BD234" s="24"/>
      <c r="BE234" s="24"/>
      <c r="BF234" s="24"/>
      <c r="BG234" s="24"/>
      <c r="BH234" s="24"/>
      <c r="BI234" s="24"/>
      <c r="BJ234" s="24"/>
      <c r="BK234" s="24"/>
      <c r="BL234" s="24"/>
      <c r="BM234" s="24"/>
      <c r="BN234" s="24"/>
      <c r="BO234" s="24"/>
      <c r="BP234" s="24"/>
      <c r="BQ234" s="24"/>
      <c r="BR234" s="24"/>
      <c r="BS234" s="24"/>
      <c r="BT234" s="24"/>
      <c r="BU234" s="24"/>
      <c r="BV234" s="24"/>
      <c r="BW234" s="24"/>
      <c r="BX234" s="24"/>
      <c r="BY234" s="24"/>
      <c r="BZ234" s="24"/>
      <c r="CA234" s="24"/>
      <c r="CB234" s="24"/>
      <c r="CC234" s="24"/>
      <c r="CD234" s="24"/>
      <c r="CE234" s="24"/>
      <c r="CF234" s="24"/>
      <c r="CG234" s="24"/>
      <c r="CH234" s="24"/>
      <c r="CI234" s="24"/>
      <c r="CJ234" s="24"/>
      <c r="CK234" s="24"/>
      <c r="CL234" s="24"/>
      <c r="CM234" s="24"/>
      <c r="CN234" s="24"/>
      <c r="CO234" s="24"/>
      <c r="CP234" s="24"/>
      <c r="CQ234" s="24"/>
      <c r="CR234" s="24"/>
      <c r="CS234" s="24"/>
      <c r="CT234" s="24"/>
      <c r="CU234" s="24"/>
      <c r="CV234" s="24"/>
      <c r="CW234" s="24"/>
      <c r="CX234" s="24"/>
      <c r="CY234" s="24"/>
      <c r="CZ234" s="24"/>
      <c r="DA234" s="24"/>
      <c r="DB234" s="24"/>
      <c r="DC234" s="24"/>
      <c r="DD234" s="24"/>
      <c r="DE234" s="24"/>
      <c r="DF234" s="26" t="s">
        <v>139</v>
      </c>
      <c r="DG234" s="26" t="s">
        <v>139</v>
      </c>
      <c r="DH234" s="26" t="s">
        <v>139</v>
      </c>
      <c r="DI234" s="26" t="s">
        <v>139</v>
      </c>
      <c r="DJ234" s="26" t="s">
        <v>139</v>
      </c>
      <c r="DK234" s="26" t="s">
        <v>139</v>
      </c>
      <c r="DL234" s="26" t="s">
        <v>139</v>
      </c>
      <c r="DM234" s="26" t="s">
        <v>139</v>
      </c>
      <c r="DN234" s="26" t="s">
        <v>139</v>
      </c>
      <c r="DO234" s="26" t="s">
        <v>139</v>
      </c>
    </row>
    <row r="235" spans="1:119" ht="20.100000000000001" customHeight="1" x14ac:dyDescent="0.25">
      <c r="A235" s="29" t="str">
        <f t="shared" si="42"/>
        <v/>
      </c>
      <c r="B235" s="29" t="str">
        <f t="shared" si="43"/>
        <v>Asociación Educativa Kusi Kawsay (Happy Life Educational Association)</v>
      </c>
      <c r="C235" s="29">
        <f t="shared" si="44"/>
        <v>0</v>
      </c>
      <c r="D235" s="30" t="str">
        <f t="shared" si="45"/>
        <v>Americas</v>
      </c>
      <c r="E235" s="30" t="str">
        <f t="shared" si="46"/>
        <v>Pisac, Peru</v>
      </c>
      <c r="F235" s="31">
        <f t="shared" si="47"/>
        <v>0</v>
      </c>
      <c r="G235" s="31">
        <f t="shared" si="48"/>
        <v>0</v>
      </c>
      <c r="H235" s="31">
        <f t="shared" si="49"/>
        <v>0</v>
      </c>
      <c r="I235" s="31">
        <f t="shared" si="50"/>
        <v>0</v>
      </c>
      <c r="J235" s="31">
        <f t="shared" si="51"/>
        <v>0</v>
      </c>
      <c r="K235" s="31">
        <f t="shared" si="52"/>
        <v>0</v>
      </c>
      <c r="L235" s="31">
        <f t="shared" si="53"/>
        <v>0</v>
      </c>
      <c r="M235" s="31">
        <f t="shared" si="54"/>
        <v>0</v>
      </c>
      <c r="N235" s="31">
        <f t="shared" si="55"/>
        <v>0</v>
      </c>
      <c r="O235" s="26" t="s">
        <v>15805</v>
      </c>
      <c r="P235" s="26" t="s">
        <v>108</v>
      </c>
      <c r="Q235" s="27">
        <v>41557</v>
      </c>
      <c r="R235" s="24"/>
      <c r="S235" s="24"/>
      <c r="T235" s="26" t="s">
        <v>194</v>
      </c>
      <c r="U235" s="24"/>
      <c r="V235" s="26" t="s">
        <v>15731</v>
      </c>
      <c r="W235" s="26" t="s">
        <v>1229</v>
      </c>
      <c r="X235" s="26" t="s">
        <v>1610</v>
      </c>
      <c r="Y235" s="26" t="s">
        <v>1611</v>
      </c>
      <c r="Z235" s="26" t="s">
        <v>1612</v>
      </c>
      <c r="AA235" s="24"/>
      <c r="AB235" s="26" t="s">
        <v>15733</v>
      </c>
      <c r="AC235" s="28">
        <v>10000</v>
      </c>
      <c r="AD235" s="26" t="s">
        <v>1613</v>
      </c>
      <c r="AE235" s="26" t="s">
        <v>1271</v>
      </c>
      <c r="AF235" s="26" t="s">
        <v>139</v>
      </c>
      <c r="AG235" s="26" t="s">
        <v>207</v>
      </c>
      <c r="AH235" s="24"/>
      <c r="AI235" s="28">
        <v>10000</v>
      </c>
      <c r="AJ235" s="24"/>
      <c r="AK235" s="24"/>
      <c r="AL235" s="24"/>
      <c r="AM235" s="24"/>
      <c r="AN235" s="24"/>
      <c r="AO235" s="24"/>
      <c r="AP235" s="24"/>
      <c r="AQ235" s="24"/>
      <c r="AR235" s="24"/>
      <c r="AS235" s="24"/>
      <c r="AT235" s="24"/>
      <c r="AU235" s="24"/>
      <c r="AV235" s="24"/>
      <c r="AW235" s="24"/>
      <c r="AX235" s="24"/>
      <c r="AY235" s="24"/>
      <c r="AZ235" s="24"/>
      <c r="BA235" s="24"/>
      <c r="BB235" s="24"/>
      <c r="BC235" s="26" t="s">
        <v>1619</v>
      </c>
      <c r="BD235" s="24"/>
      <c r="BE235" s="24"/>
      <c r="BF235" s="24"/>
      <c r="BG235" s="24"/>
      <c r="BH235" s="24"/>
      <c r="BI235" s="24"/>
      <c r="BJ235" s="24"/>
      <c r="BK235" s="24"/>
      <c r="BL235" s="24"/>
      <c r="BM235" s="24"/>
      <c r="BN235" s="24"/>
      <c r="BO235" s="24"/>
      <c r="BP235" s="24"/>
      <c r="BQ235" s="24"/>
      <c r="BR235" s="24"/>
      <c r="BS235" s="24"/>
      <c r="BT235" s="24"/>
      <c r="BU235" s="24"/>
      <c r="BV235" s="24"/>
      <c r="BW235" s="24"/>
      <c r="BX235" s="24"/>
      <c r="BY235" s="24"/>
      <c r="BZ235" s="24"/>
      <c r="CA235" s="24"/>
      <c r="CB235" s="24"/>
      <c r="CC235" s="24"/>
      <c r="CD235" s="24"/>
      <c r="CE235" s="24"/>
      <c r="CF235" s="24"/>
      <c r="CG235" s="24"/>
      <c r="CH235" s="24"/>
      <c r="CI235" s="24"/>
      <c r="CJ235" s="24"/>
      <c r="CK235" s="24"/>
      <c r="CL235" s="24"/>
      <c r="CM235" s="24"/>
      <c r="CN235" s="24"/>
      <c r="CO235" s="24"/>
      <c r="CP235" s="24"/>
      <c r="CQ235" s="24"/>
      <c r="CR235" s="24"/>
      <c r="CS235" s="24"/>
      <c r="CT235" s="24"/>
      <c r="CU235" s="24"/>
      <c r="CV235" s="24"/>
      <c r="CW235" s="24"/>
      <c r="CX235" s="24"/>
      <c r="CY235" s="24"/>
      <c r="CZ235" s="24"/>
      <c r="DA235" s="24"/>
      <c r="DB235" s="24"/>
      <c r="DC235" s="24"/>
      <c r="DD235" s="24"/>
      <c r="DE235" s="24"/>
      <c r="DF235" s="26" t="s">
        <v>139</v>
      </c>
      <c r="DG235" s="26" t="s">
        <v>139</v>
      </c>
      <c r="DH235" s="26" t="s">
        <v>139</v>
      </c>
      <c r="DI235" s="26" t="s">
        <v>139</v>
      </c>
      <c r="DJ235" s="26" t="s">
        <v>139</v>
      </c>
      <c r="DK235" s="26" t="s">
        <v>139</v>
      </c>
      <c r="DL235" s="26" t="s">
        <v>139</v>
      </c>
      <c r="DM235" s="26" t="s">
        <v>139</v>
      </c>
      <c r="DN235" s="26" t="s">
        <v>139</v>
      </c>
      <c r="DO235" s="26" t="s">
        <v>139</v>
      </c>
    </row>
    <row r="236" spans="1:119" ht="20.100000000000001" customHeight="1" x14ac:dyDescent="0.25">
      <c r="A236" s="29" t="str">
        <f t="shared" si="42"/>
        <v>Asociación Educativa Kusi Kawsay (Happy Life Educational Association)2</v>
      </c>
      <c r="B236" s="29" t="str">
        <f t="shared" si="43"/>
        <v>Asociación Educativa Kusi Kawsay (Happy Life Educational Association)</v>
      </c>
      <c r="C236" s="29">
        <f t="shared" si="44"/>
        <v>2</v>
      </c>
      <c r="D236" s="30" t="str">
        <f t="shared" si="45"/>
        <v>Americas</v>
      </c>
      <c r="E236" s="30" t="str">
        <f t="shared" si="46"/>
        <v>Pisac, Peru</v>
      </c>
      <c r="F236" s="31">
        <f t="shared" si="47"/>
        <v>3</v>
      </c>
      <c r="G236" s="31">
        <f t="shared" si="48"/>
        <v>2</v>
      </c>
      <c r="H236" s="31">
        <f t="shared" si="49"/>
        <v>3</v>
      </c>
      <c r="I236" s="31">
        <f t="shared" si="50"/>
        <v>4</v>
      </c>
      <c r="J236" s="31">
        <f t="shared" si="51"/>
        <v>3</v>
      </c>
      <c r="K236" s="31">
        <f t="shared" si="52"/>
        <v>4</v>
      </c>
      <c r="L236" s="31">
        <f t="shared" si="53"/>
        <v>3</v>
      </c>
      <c r="M236" s="31">
        <f t="shared" si="54"/>
        <v>3</v>
      </c>
      <c r="N236" s="31">
        <f t="shared" si="55"/>
        <v>3.1</v>
      </c>
      <c r="O236" s="26" t="s">
        <v>1637</v>
      </c>
      <c r="P236" s="26" t="s">
        <v>108</v>
      </c>
      <c r="Q236" s="27">
        <v>41771</v>
      </c>
      <c r="R236" s="26" t="s">
        <v>109</v>
      </c>
      <c r="S236" s="26" t="s">
        <v>193</v>
      </c>
      <c r="T236" s="26" t="s">
        <v>194</v>
      </c>
      <c r="U236" s="26" t="s">
        <v>112</v>
      </c>
      <c r="V236" s="26" t="s">
        <v>15731</v>
      </c>
      <c r="W236" s="26" t="s">
        <v>1229</v>
      </c>
      <c r="X236" s="26" t="s">
        <v>1610</v>
      </c>
      <c r="Y236" s="26" t="s">
        <v>1611</v>
      </c>
      <c r="Z236" s="26" t="s">
        <v>1612</v>
      </c>
      <c r="AA236" s="24"/>
      <c r="AB236" s="26" t="s">
        <v>117</v>
      </c>
      <c r="AC236" s="28">
        <v>12000</v>
      </c>
      <c r="AD236" s="26" t="s">
        <v>1613</v>
      </c>
      <c r="AE236" s="26" t="s">
        <v>1271</v>
      </c>
      <c r="AF236" s="26" t="s">
        <v>139</v>
      </c>
      <c r="AG236" s="26" t="s">
        <v>207</v>
      </c>
      <c r="AH236" s="26" t="s">
        <v>143</v>
      </c>
      <c r="AI236" s="28">
        <v>12000</v>
      </c>
      <c r="AJ236" s="26" t="s">
        <v>1638</v>
      </c>
      <c r="AK236" s="26" t="s">
        <v>1639</v>
      </c>
      <c r="AL236" s="26" t="s">
        <v>1615</v>
      </c>
      <c r="AM236" s="24"/>
      <c r="AN236" s="24"/>
      <c r="AO236" s="24"/>
      <c r="AP236" s="24"/>
      <c r="AQ236" s="24"/>
      <c r="AR236" s="24"/>
      <c r="AS236" s="24"/>
      <c r="AT236" s="26" t="s">
        <v>1640</v>
      </c>
      <c r="AU236" s="26" t="s">
        <v>1641</v>
      </c>
      <c r="AV236" s="24"/>
      <c r="AW236" s="28">
        <v>122000</v>
      </c>
      <c r="AX236" s="26">
        <v>85</v>
      </c>
      <c r="AY236" s="28">
        <v>90</v>
      </c>
      <c r="AZ236" s="28">
        <v>85</v>
      </c>
      <c r="BA236" s="26">
        <v>0</v>
      </c>
      <c r="BB236" s="26" t="s">
        <v>241</v>
      </c>
      <c r="BC236" s="26" t="s">
        <v>1619</v>
      </c>
      <c r="BD236" s="26" t="s">
        <v>125</v>
      </c>
      <c r="BE236" s="24"/>
      <c r="BF236" s="26" t="s">
        <v>1620</v>
      </c>
      <c r="BG236" s="26" t="s">
        <v>1242</v>
      </c>
      <c r="BH236" s="26" t="s">
        <v>1622</v>
      </c>
      <c r="BI236" s="26" t="s">
        <v>1623</v>
      </c>
      <c r="BJ236" s="26" t="s">
        <v>1642</v>
      </c>
      <c r="BK236" s="26" t="s">
        <v>1554</v>
      </c>
      <c r="BL236" s="24"/>
      <c r="BM236" s="24"/>
      <c r="BN236" s="24"/>
      <c r="BO236" s="24"/>
      <c r="BP236" s="24"/>
      <c r="BQ236" s="24"/>
      <c r="BR236" s="26">
        <v>3</v>
      </c>
      <c r="BS236" s="26">
        <v>2</v>
      </c>
      <c r="BT236" s="26">
        <v>3</v>
      </c>
      <c r="BU236" s="26">
        <v>4</v>
      </c>
      <c r="BV236" s="26">
        <v>3</v>
      </c>
      <c r="BW236" s="26">
        <v>4</v>
      </c>
      <c r="BX236" s="26">
        <v>3</v>
      </c>
      <c r="BY236" s="26">
        <v>3</v>
      </c>
      <c r="BZ236" s="24"/>
      <c r="CA236" s="24"/>
      <c r="CB236" s="24"/>
      <c r="CC236" s="24"/>
      <c r="CD236" s="24"/>
      <c r="CE236" s="24"/>
      <c r="CF236" s="24"/>
      <c r="CG236" s="24"/>
      <c r="CH236" s="24"/>
      <c r="CI236" s="24"/>
      <c r="CJ236" s="24"/>
      <c r="CK236" s="24"/>
      <c r="CL236" s="24"/>
      <c r="CM236" s="24"/>
      <c r="CN236" s="24"/>
      <c r="CO236" s="24"/>
      <c r="CP236" s="24"/>
      <c r="CQ236" s="24"/>
      <c r="CR236" s="24"/>
      <c r="CS236" s="24"/>
      <c r="CT236" s="24"/>
      <c r="CU236" s="24"/>
      <c r="CV236" s="24"/>
      <c r="CW236" s="24"/>
      <c r="CX236" s="24"/>
      <c r="CY236" s="24"/>
      <c r="CZ236" s="24"/>
      <c r="DA236" s="24"/>
      <c r="DB236" s="24"/>
      <c r="DC236" s="24"/>
      <c r="DD236" s="24"/>
      <c r="DE236" s="24"/>
      <c r="DF236" s="26" t="s">
        <v>120</v>
      </c>
      <c r="DG236" s="26" t="s">
        <v>120</v>
      </c>
      <c r="DH236" s="26" t="s">
        <v>139</v>
      </c>
      <c r="DI236" s="26" t="s">
        <v>139</v>
      </c>
      <c r="DJ236" s="26" t="s">
        <v>139</v>
      </c>
      <c r="DK236" s="26" t="s">
        <v>120</v>
      </c>
      <c r="DL236" s="26" t="s">
        <v>139</v>
      </c>
      <c r="DM236" s="26" t="s">
        <v>139</v>
      </c>
      <c r="DN236" s="26" t="s">
        <v>139</v>
      </c>
      <c r="DO236" s="26" t="s">
        <v>139</v>
      </c>
    </row>
    <row r="237" spans="1:119" ht="20.100000000000001" customHeight="1" x14ac:dyDescent="0.25">
      <c r="A237" s="29" t="str">
        <f t="shared" si="42"/>
        <v>Asociación Educativa Kusi Kawsay (Happy Life Educational Association)1</v>
      </c>
      <c r="B237" s="29" t="str">
        <f t="shared" si="43"/>
        <v>Asociación Educativa Kusi Kawsay (Happy Life Educational Association)</v>
      </c>
      <c r="C237" s="29">
        <f t="shared" si="44"/>
        <v>1</v>
      </c>
      <c r="D237" s="30" t="str">
        <f t="shared" si="45"/>
        <v>Americas</v>
      </c>
      <c r="E237" s="30" t="str">
        <f t="shared" si="46"/>
        <v>Pisac, Peru</v>
      </c>
      <c r="F237" s="31">
        <f t="shared" si="47"/>
        <v>2</v>
      </c>
      <c r="G237" s="31">
        <f t="shared" si="48"/>
        <v>1</v>
      </c>
      <c r="H237" s="31">
        <f t="shared" si="49"/>
        <v>2</v>
      </c>
      <c r="I237" s="31">
        <f t="shared" si="50"/>
        <v>4</v>
      </c>
      <c r="J237" s="31">
        <f t="shared" si="51"/>
        <v>3</v>
      </c>
      <c r="K237" s="31">
        <f t="shared" si="52"/>
        <v>3</v>
      </c>
      <c r="L237" s="31">
        <f t="shared" si="53"/>
        <v>4</v>
      </c>
      <c r="M237" s="31">
        <f t="shared" si="54"/>
        <v>1</v>
      </c>
      <c r="N237" s="31">
        <f t="shared" si="55"/>
        <v>2.5</v>
      </c>
      <c r="O237" s="26" t="s">
        <v>1643</v>
      </c>
      <c r="P237" s="26" t="s">
        <v>108</v>
      </c>
      <c r="Q237" s="27">
        <v>41400</v>
      </c>
      <c r="R237" s="26" t="s">
        <v>155</v>
      </c>
      <c r="S237" s="26" t="s">
        <v>206</v>
      </c>
      <c r="T237" s="26" t="s">
        <v>207</v>
      </c>
      <c r="U237" s="26" t="s">
        <v>112</v>
      </c>
      <c r="V237" s="26" t="s">
        <v>15731</v>
      </c>
      <c r="W237" s="26" t="s">
        <v>1229</v>
      </c>
      <c r="X237" s="26" t="s">
        <v>1610</v>
      </c>
      <c r="Y237" s="26" t="s">
        <v>1611</v>
      </c>
      <c r="Z237" s="26" t="s">
        <v>1612</v>
      </c>
      <c r="AA237" s="24"/>
      <c r="AB237" s="26" t="s">
        <v>117</v>
      </c>
      <c r="AC237" s="28">
        <v>9000</v>
      </c>
      <c r="AD237" s="26" t="s">
        <v>1613</v>
      </c>
      <c r="AE237" s="26" t="s">
        <v>1271</v>
      </c>
      <c r="AF237" s="26" t="s">
        <v>139</v>
      </c>
      <c r="AG237" s="26" t="s">
        <v>207</v>
      </c>
      <c r="AH237" s="26" t="s">
        <v>158</v>
      </c>
      <c r="AI237" s="28">
        <v>9000</v>
      </c>
      <c r="AJ237" s="26" t="s">
        <v>1644</v>
      </c>
      <c r="AK237" s="26" t="s">
        <v>1614</v>
      </c>
      <c r="AL237" s="26" t="s">
        <v>1645</v>
      </c>
      <c r="AM237" s="26" t="s">
        <v>1646</v>
      </c>
      <c r="AN237" s="26" t="s">
        <v>1647</v>
      </c>
      <c r="AO237" s="26" t="s">
        <v>1648</v>
      </c>
      <c r="AP237" s="26" t="s">
        <v>1649</v>
      </c>
      <c r="AQ237" s="24"/>
      <c r="AR237" s="24"/>
      <c r="AS237" s="24"/>
      <c r="AT237" s="24"/>
      <c r="AU237" s="24"/>
      <c r="AV237" s="24"/>
      <c r="AW237" s="28">
        <v>112881</v>
      </c>
      <c r="AX237" s="26">
        <v>70</v>
      </c>
      <c r="AY237" s="28">
        <v>90</v>
      </c>
      <c r="AZ237" s="28">
        <v>70</v>
      </c>
      <c r="BA237" s="26">
        <v>0</v>
      </c>
      <c r="BB237" s="26" t="s">
        <v>241</v>
      </c>
      <c r="BC237" s="26" t="s">
        <v>1619</v>
      </c>
      <c r="BD237" s="24"/>
      <c r="BE237" s="24"/>
      <c r="BF237" s="26" t="s">
        <v>1650</v>
      </c>
      <c r="BG237" s="26" t="s">
        <v>191</v>
      </c>
      <c r="BH237" s="26" t="s">
        <v>1651</v>
      </c>
      <c r="BI237" s="26" t="s">
        <v>191</v>
      </c>
      <c r="BJ237" s="26" t="s">
        <v>1652</v>
      </c>
      <c r="BK237" s="26" t="s">
        <v>449</v>
      </c>
      <c r="BL237" s="24"/>
      <c r="BM237" s="24"/>
      <c r="BN237" s="24"/>
      <c r="BO237" s="24"/>
      <c r="BP237" s="24"/>
      <c r="BQ237" s="24"/>
      <c r="BR237" s="26">
        <v>2</v>
      </c>
      <c r="BS237" s="26">
        <v>1</v>
      </c>
      <c r="BT237" s="26">
        <v>2</v>
      </c>
      <c r="BU237" s="26">
        <v>4</v>
      </c>
      <c r="BV237" s="26">
        <v>3</v>
      </c>
      <c r="BW237" s="26">
        <v>3</v>
      </c>
      <c r="BX237" s="26">
        <v>4</v>
      </c>
      <c r="BY237" s="26">
        <v>1</v>
      </c>
      <c r="BZ237" s="24"/>
      <c r="CA237" s="24"/>
      <c r="CB237" s="24"/>
      <c r="CC237" s="24"/>
      <c r="CD237" s="24"/>
      <c r="CE237" s="24"/>
      <c r="CF237" s="24"/>
      <c r="CG237" s="24"/>
      <c r="CH237" s="24"/>
      <c r="CI237" s="24"/>
      <c r="CJ237" s="24"/>
      <c r="CK237" s="24"/>
      <c r="CL237" s="24"/>
      <c r="CM237" s="24"/>
      <c r="CN237" s="24"/>
      <c r="CO237" s="24"/>
      <c r="CP237" s="24"/>
      <c r="CQ237" s="24"/>
      <c r="CR237" s="24"/>
      <c r="CS237" s="24"/>
      <c r="CT237" s="24"/>
      <c r="CU237" s="24"/>
      <c r="CV237" s="24"/>
      <c r="CW237" s="24"/>
      <c r="CX237" s="24"/>
      <c r="CY237" s="24"/>
      <c r="CZ237" s="24"/>
      <c r="DA237" s="24"/>
      <c r="DB237" s="24"/>
      <c r="DC237" s="24"/>
      <c r="DD237" s="24"/>
      <c r="DE237" s="24"/>
      <c r="DF237" s="26" t="s">
        <v>120</v>
      </c>
      <c r="DG237" s="26" t="s">
        <v>120</v>
      </c>
      <c r="DH237" s="26" t="s">
        <v>139</v>
      </c>
      <c r="DI237" s="26" t="s">
        <v>139</v>
      </c>
      <c r="DJ237" s="26" t="s">
        <v>139</v>
      </c>
      <c r="DK237" s="26" t="s">
        <v>120</v>
      </c>
      <c r="DL237" s="26" t="s">
        <v>139</v>
      </c>
      <c r="DM237" s="26" t="s">
        <v>139</v>
      </c>
      <c r="DN237" s="26" t="s">
        <v>139</v>
      </c>
      <c r="DO237" s="26" t="s">
        <v>139</v>
      </c>
    </row>
    <row r="238" spans="1:119" ht="20.100000000000001" customHeight="1" x14ac:dyDescent="0.25">
      <c r="A238" s="29" t="str">
        <f t="shared" si="42"/>
        <v>Asociación Educativa Maya Aj Sya' (Maya Aj Sya' Educational Association)6</v>
      </c>
      <c r="B238" s="29" t="str">
        <f t="shared" si="43"/>
        <v>Asociación Educativa Maya Aj Sya' (Maya Aj Sya' Educational Association)</v>
      </c>
      <c r="C238" s="29">
        <f t="shared" si="44"/>
        <v>6</v>
      </c>
      <c r="D238" s="30" t="str">
        <f t="shared" si="45"/>
        <v>Americas</v>
      </c>
      <c r="E238" s="30" t="str">
        <f t="shared" si="46"/>
        <v>Patzicía, Guatemala</v>
      </c>
      <c r="F238" s="31">
        <f t="shared" si="47"/>
        <v>4</v>
      </c>
      <c r="G238" s="31">
        <f t="shared" si="48"/>
        <v>2</v>
      </c>
      <c r="H238" s="31">
        <f t="shared" si="49"/>
        <v>2</v>
      </c>
      <c r="I238" s="31">
        <f t="shared" si="50"/>
        <v>4</v>
      </c>
      <c r="J238" s="31">
        <f t="shared" si="51"/>
        <v>3</v>
      </c>
      <c r="K238" s="31">
        <f t="shared" si="52"/>
        <v>4</v>
      </c>
      <c r="L238" s="31">
        <f t="shared" si="53"/>
        <v>4</v>
      </c>
      <c r="M238" s="31">
        <f t="shared" si="54"/>
        <v>2</v>
      </c>
      <c r="N238" s="31">
        <f t="shared" si="55"/>
        <v>3.1</v>
      </c>
      <c r="O238" s="26" t="s">
        <v>1653</v>
      </c>
      <c r="P238" s="26" t="s">
        <v>108</v>
      </c>
      <c r="Q238" s="27">
        <v>41568</v>
      </c>
      <c r="R238" s="26" t="s">
        <v>305</v>
      </c>
      <c r="S238" s="26" t="s">
        <v>622</v>
      </c>
      <c r="T238" s="26" t="s">
        <v>194</v>
      </c>
      <c r="U238" s="26" t="s">
        <v>112</v>
      </c>
      <c r="V238" s="26" t="s">
        <v>15731</v>
      </c>
      <c r="W238" s="26" t="s">
        <v>1261</v>
      </c>
      <c r="X238" s="26" t="s">
        <v>1654</v>
      </c>
      <c r="Y238" s="26" t="s">
        <v>1655</v>
      </c>
      <c r="Z238" s="26" t="s">
        <v>1656</v>
      </c>
      <c r="AA238" s="24"/>
      <c r="AB238" s="26" t="s">
        <v>117</v>
      </c>
      <c r="AC238" s="28">
        <v>9000</v>
      </c>
      <c r="AD238" s="24"/>
      <c r="AE238" s="26" t="s">
        <v>1657</v>
      </c>
      <c r="AF238" s="26" t="s">
        <v>120</v>
      </c>
      <c r="AG238" s="26" t="s">
        <v>528</v>
      </c>
      <c r="AH238" s="26" t="s">
        <v>250</v>
      </c>
      <c r="AI238" s="28">
        <v>9000</v>
      </c>
      <c r="AJ238" s="26" t="s">
        <v>1658</v>
      </c>
      <c r="AK238" s="26" t="s">
        <v>1659</v>
      </c>
      <c r="AL238" s="26" t="s">
        <v>1660</v>
      </c>
      <c r="AM238" s="24"/>
      <c r="AN238" s="24"/>
      <c r="AO238" s="24"/>
      <c r="AP238" s="24"/>
      <c r="AQ238" s="24"/>
      <c r="AR238" s="26" t="s">
        <v>1661</v>
      </c>
      <c r="AS238" s="24"/>
      <c r="AT238" s="24"/>
      <c r="AU238" s="24"/>
      <c r="AV238" s="24"/>
      <c r="AW238" s="28">
        <v>24794</v>
      </c>
      <c r="AX238" s="26">
        <v>77</v>
      </c>
      <c r="AY238" s="28">
        <v>95</v>
      </c>
      <c r="AZ238" s="28">
        <v>95</v>
      </c>
      <c r="BA238" s="24"/>
      <c r="BB238" s="26" t="s">
        <v>148</v>
      </c>
      <c r="BC238" s="26" t="s">
        <v>1662</v>
      </c>
      <c r="BD238" s="24"/>
      <c r="BE238" s="24"/>
      <c r="BF238" s="26" t="s">
        <v>1663</v>
      </c>
      <c r="BG238" s="26" t="s">
        <v>191</v>
      </c>
      <c r="BH238" s="24"/>
      <c r="BI238" s="24"/>
      <c r="BJ238" s="24"/>
      <c r="BK238" s="24"/>
      <c r="BL238" s="24"/>
      <c r="BM238" s="24"/>
      <c r="BN238" s="24"/>
      <c r="BO238" s="24"/>
      <c r="BP238" s="24"/>
      <c r="BQ238" s="24"/>
      <c r="BR238" s="26">
        <v>4</v>
      </c>
      <c r="BS238" s="26">
        <v>2</v>
      </c>
      <c r="BT238" s="26">
        <v>2</v>
      </c>
      <c r="BU238" s="26">
        <v>4</v>
      </c>
      <c r="BV238" s="26">
        <v>3</v>
      </c>
      <c r="BW238" s="26">
        <v>4</v>
      </c>
      <c r="BX238" s="26">
        <v>4</v>
      </c>
      <c r="BY238" s="26">
        <v>2</v>
      </c>
      <c r="BZ238" s="24"/>
      <c r="CA238" s="24"/>
      <c r="CB238" s="24"/>
      <c r="CC238" s="24"/>
      <c r="CD238" s="24"/>
      <c r="CE238" s="24"/>
      <c r="CF238" s="24"/>
      <c r="CG238" s="24"/>
      <c r="CH238" s="24"/>
      <c r="CI238" s="24"/>
      <c r="CJ238" s="24"/>
      <c r="CK238" s="24"/>
      <c r="CL238" s="24"/>
      <c r="CM238" s="24"/>
      <c r="CN238" s="24"/>
      <c r="CO238" s="24"/>
      <c r="CP238" s="24"/>
      <c r="CQ238" s="24"/>
      <c r="CR238" s="24"/>
      <c r="CS238" s="24"/>
      <c r="CT238" s="24"/>
      <c r="CU238" s="24"/>
      <c r="CV238" s="24"/>
      <c r="CW238" s="24"/>
      <c r="CX238" s="24"/>
      <c r="CY238" s="24"/>
      <c r="CZ238" s="24"/>
      <c r="DA238" s="24"/>
      <c r="DB238" s="24"/>
      <c r="DC238" s="24"/>
      <c r="DD238" s="24"/>
      <c r="DE238" s="24"/>
      <c r="DF238" s="26" t="s">
        <v>139</v>
      </c>
      <c r="DG238" s="26" t="s">
        <v>120</v>
      </c>
      <c r="DH238" s="26" t="s">
        <v>139</v>
      </c>
      <c r="DI238" s="26" t="s">
        <v>120</v>
      </c>
      <c r="DJ238" s="26" t="s">
        <v>139</v>
      </c>
      <c r="DK238" s="26" t="s">
        <v>120</v>
      </c>
      <c r="DL238" s="26" t="s">
        <v>139</v>
      </c>
      <c r="DM238" s="26" t="s">
        <v>139</v>
      </c>
      <c r="DN238" s="26" t="s">
        <v>139</v>
      </c>
      <c r="DO238" s="26" t="s">
        <v>139</v>
      </c>
    </row>
    <row r="239" spans="1:119" ht="20.100000000000001" customHeight="1" x14ac:dyDescent="0.25">
      <c r="A239" s="29" t="str">
        <f t="shared" si="42"/>
        <v>Asociación Educativa Maya Aj Sya' (Maya Aj Sya' Educational Association)5</v>
      </c>
      <c r="B239" s="29" t="str">
        <f t="shared" si="43"/>
        <v>Asociación Educativa Maya Aj Sya' (Maya Aj Sya' Educational Association)</v>
      </c>
      <c r="C239" s="29">
        <f t="shared" si="44"/>
        <v>5</v>
      </c>
      <c r="D239" s="30" t="str">
        <f t="shared" si="45"/>
        <v>Americas</v>
      </c>
      <c r="E239" s="30" t="str">
        <f t="shared" si="46"/>
        <v>Patzicía, Guatemala</v>
      </c>
      <c r="F239" s="31">
        <f t="shared" si="47"/>
        <v>3</v>
      </c>
      <c r="G239" s="31">
        <f t="shared" si="48"/>
        <v>2</v>
      </c>
      <c r="H239" s="31">
        <f t="shared" si="49"/>
        <v>2</v>
      </c>
      <c r="I239" s="31">
        <f t="shared" si="50"/>
        <v>3</v>
      </c>
      <c r="J239" s="31">
        <f t="shared" si="51"/>
        <v>2</v>
      </c>
      <c r="K239" s="31">
        <f t="shared" si="52"/>
        <v>2</v>
      </c>
      <c r="L239" s="31">
        <f t="shared" si="53"/>
        <v>2</v>
      </c>
      <c r="M239" s="31">
        <f t="shared" si="54"/>
        <v>1</v>
      </c>
      <c r="N239" s="31">
        <f t="shared" si="55"/>
        <v>2.1</v>
      </c>
      <c r="O239" s="26" t="s">
        <v>1664</v>
      </c>
      <c r="P239" s="26" t="s">
        <v>108</v>
      </c>
      <c r="Q239" s="27">
        <v>41204</v>
      </c>
      <c r="R239" s="26" t="s">
        <v>166</v>
      </c>
      <c r="S239" s="26" t="s">
        <v>306</v>
      </c>
      <c r="T239" s="26" t="s">
        <v>207</v>
      </c>
      <c r="U239" s="26" t="s">
        <v>112</v>
      </c>
      <c r="V239" s="26" t="s">
        <v>15731</v>
      </c>
      <c r="W239" s="26" t="s">
        <v>1261</v>
      </c>
      <c r="X239" s="26" t="s">
        <v>1654</v>
      </c>
      <c r="Y239" s="26" t="s">
        <v>1655</v>
      </c>
      <c r="Z239" s="26" t="s">
        <v>1656</v>
      </c>
      <c r="AA239" s="24"/>
      <c r="AB239" s="26" t="s">
        <v>117</v>
      </c>
      <c r="AC239" s="28">
        <v>8000</v>
      </c>
      <c r="AD239" s="24"/>
      <c r="AE239" s="26" t="s">
        <v>1657</v>
      </c>
      <c r="AF239" s="26" t="s">
        <v>120</v>
      </c>
      <c r="AG239" s="26" t="s">
        <v>528</v>
      </c>
      <c r="AH239" s="26" t="s">
        <v>176</v>
      </c>
      <c r="AI239" s="28">
        <v>8000</v>
      </c>
      <c r="AJ239" s="26" t="s">
        <v>1665</v>
      </c>
      <c r="AK239" s="26" t="s">
        <v>1666</v>
      </c>
      <c r="AL239" s="26" t="s">
        <v>1667</v>
      </c>
      <c r="AM239" s="24"/>
      <c r="AN239" s="24"/>
      <c r="AO239" s="24"/>
      <c r="AP239" s="24"/>
      <c r="AQ239" s="26" t="s">
        <v>1668</v>
      </c>
      <c r="AR239" s="24"/>
      <c r="AS239" s="24"/>
      <c r="AT239" s="24"/>
      <c r="AU239" s="24"/>
      <c r="AV239" s="24"/>
      <c r="AW239" s="28">
        <v>23858</v>
      </c>
      <c r="AX239" s="26">
        <v>77</v>
      </c>
      <c r="AY239" s="28">
        <v>95</v>
      </c>
      <c r="AZ239" s="28">
        <v>90</v>
      </c>
      <c r="BA239" s="26">
        <v>0</v>
      </c>
      <c r="BB239" s="26" t="s">
        <v>148</v>
      </c>
      <c r="BC239" s="26" t="s">
        <v>1662</v>
      </c>
      <c r="BD239" s="26" t="s">
        <v>125</v>
      </c>
      <c r="BE239" s="24"/>
      <c r="BF239" s="24"/>
      <c r="BG239" s="24"/>
      <c r="BH239" s="24"/>
      <c r="BI239" s="24"/>
      <c r="BJ239" s="24"/>
      <c r="BK239" s="24"/>
      <c r="BL239" s="24"/>
      <c r="BM239" s="24"/>
      <c r="BN239" s="24"/>
      <c r="BO239" s="24"/>
      <c r="BP239" s="24"/>
      <c r="BQ239" s="24"/>
      <c r="BR239" s="26">
        <v>3</v>
      </c>
      <c r="BS239" s="26">
        <v>2</v>
      </c>
      <c r="BT239" s="26">
        <v>2</v>
      </c>
      <c r="BU239" s="26">
        <v>3</v>
      </c>
      <c r="BV239" s="26">
        <v>2</v>
      </c>
      <c r="BW239" s="26">
        <v>2</v>
      </c>
      <c r="BX239" s="26">
        <v>2</v>
      </c>
      <c r="BY239" s="26">
        <v>1</v>
      </c>
      <c r="BZ239" s="24"/>
      <c r="CA239" s="24"/>
      <c r="CB239" s="24"/>
      <c r="CC239" s="24"/>
      <c r="CD239" s="24"/>
      <c r="CE239" s="24"/>
      <c r="CF239" s="24"/>
      <c r="CG239" s="24"/>
      <c r="CH239" s="24"/>
      <c r="CI239" s="24"/>
      <c r="CJ239" s="24"/>
      <c r="CK239" s="24"/>
      <c r="CL239" s="24"/>
      <c r="CM239" s="24"/>
      <c r="CN239" s="24"/>
      <c r="CO239" s="24"/>
      <c r="CP239" s="24"/>
      <c r="CQ239" s="24"/>
      <c r="CR239" s="24"/>
      <c r="CS239" s="24"/>
      <c r="CT239" s="24"/>
      <c r="CU239" s="24"/>
      <c r="CV239" s="24"/>
      <c r="CW239" s="24"/>
      <c r="CX239" s="24"/>
      <c r="CY239" s="24"/>
      <c r="CZ239" s="24"/>
      <c r="DA239" s="24"/>
      <c r="DB239" s="24"/>
      <c r="DC239" s="24"/>
      <c r="DD239" s="24"/>
      <c r="DE239" s="24"/>
      <c r="DF239" s="26" t="s">
        <v>139</v>
      </c>
      <c r="DG239" s="26" t="s">
        <v>139</v>
      </c>
      <c r="DH239" s="26" t="s">
        <v>139</v>
      </c>
      <c r="DI239" s="26" t="s">
        <v>139</v>
      </c>
      <c r="DJ239" s="26" t="s">
        <v>139</v>
      </c>
      <c r="DK239" s="26" t="s">
        <v>139</v>
      </c>
      <c r="DL239" s="26" t="s">
        <v>139</v>
      </c>
      <c r="DM239" s="26" t="s">
        <v>139</v>
      </c>
      <c r="DN239" s="26" t="s">
        <v>139</v>
      </c>
      <c r="DO239" s="26" t="s">
        <v>139</v>
      </c>
    </row>
    <row r="240" spans="1:119" ht="20.100000000000001" customHeight="1" x14ac:dyDescent="0.25">
      <c r="A240" s="29" t="str">
        <f t="shared" si="42"/>
        <v>Asociación Educativa Maya Aj Sya' (Maya Aj Sya' Educational Association)4</v>
      </c>
      <c r="B240" s="29" t="str">
        <f t="shared" si="43"/>
        <v>Asociación Educativa Maya Aj Sya' (Maya Aj Sya' Educational Association)</v>
      </c>
      <c r="C240" s="29">
        <f t="shared" si="44"/>
        <v>4</v>
      </c>
      <c r="D240" s="30" t="str">
        <f t="shared" si="45"/>
        <v>Americas</v>
      </c>
      <c r="E240" s="30" t="str">
        <f t="shared" si="46"/>
        <v>Patzicía, Guatemala</v>
      </c>
      <c r="F240" s="31">
        <f t="shared" si="47"/>
        <v>3</v>
      </c>
      <c r="G240" s="31">
        <f t="shared" si="48"/>
        <v>1</v>
      </c>
      <c r="H240" s="31">
        <f t="shared" si="49"/>
        <v>2</v>
      </c>
      <c r="I240" s="31">
        <f t="shared" si="50"/>
        <v>4</v>
      </c>
      <c r="J240" s="31">
        <f t="shared" si="51"/>
        <v>2</v>
      </c>
      <c r="K240" s="31">
        <f t="shared" si="52"/>
        <v>2</v>
      </c>
      <c r="L240" s="31">
        <f t="shared" si="53"/>
        <v>3</v>
      </c>
      <c r="M240" s="31">
        <f t="shared" si="54"/>
        <v>1</v>
      </c>
      <c r="N240" s="31">
        <f t="shared" si="55"/>
        <v>2.2999999999999998</v>
      </c>
      <c r="O240" s="26" t="s">
        <v>1669</v>
      </c>
      <c r="P240" s="26" t="s">
        <v>108</v>
      </c>
      <c r="Q240" s="27">
        <v>40826</v>
      </c>
      <c r="R240" s="26" t="s">
        <v>109</v>
      </c>
      <c r="S240" s="26" t="s">
        <v>321</v>
      </c>
      <c r="T240" s="26" t="s">
        <v>175</v>
      </c>
      <c r="U240" s="26" t="s">
        <v>112</v>
      </c>
      <c r="V240" s="26" t="s">
        <v>15731</v>
      </c>
      <c r="W240" s="26" t="s">
        <v>1261</v>
      </c>
      <c r="X240" s="26" t="s">
        <v>1654</v>
      </c>
      <c r="Y240" s="26" t="s">
        <v>1655</v>
      </c>
      <c r="Z240" s="26" t="s">
        <v>1656</v>
      </c>
      <c r="AA240" s="24"/>
      <c r="AB240" s="26" t="s">
        <v>117</v>
      </c>
      <c r="AC240" s="28">
        <v>8000</v>
      </c>
      <c r="AD240" s="24"/>
      <c r="AE240" s="26" t="s">
        <v>1657</v>
      </c>
      <c r="AF240" s="26" t="s">
        <v>120</v>
      </c>
      <c r="AG240" s="26" t="s">
        <v>528</v>
      </c>
      <c r="AH240" s="26" t="s">
        <v>185</v>
      </c>
      <c r="AI240" s="28">
        <v>8000</v>
      </c>
      <c r="AJ240" s="24"/>
      <c r="AK240" s="26" t="s">
        <v>1670</v>
      </c>
      <c r="AL240" s="26" t="s">
        <v>1671</v>
      </c>
      <c r="AM240" s="26" t="s">
        <v>1672</v>
      </c>
      <c r="AN240" s="26" t="s">
        <v>1673</v>
      </c>
      <c r="AO240" s="26" t="s">
        <v>1674</v>
      </c>
      <c r="AP240" s="24"/>
      <c r="AQ240" s="24"/>
      <c r="AR240" s="24"/>
      <c r="AS240" s="26" t="s">
        <v>1675</v>
      </c>
      <c r="AT240" s="24"/>
      <c r="AU240" s="24"/>
      <c r="AV240" s="24"/>
      <c r="AW240" s="28">
        <v>16911</v>
      </c>
      <c r="AX240" s="26">
        <v>78</v>
      </c>
      <c r="AY240" s="28">
        <v>98</v>
      </c>
      <c r="AZ240" s="28">
        <v>98</v>
      </c>
      <c r="BA240" s="26">
        <v>0</v>
      </c>
      <c r="BB240" s="26" t="s">
        <v>148</v>
      </c>
      <c r="BC240" s="26" t="s">
        <v>1662</v>
      </c>
      <c r="BD240" s="24"/>
      <c r="BE240" s="24"/>
      <c r="BF240" s="26" t="s">
        <v>1663</v>
      </c>
      <c r="BG240" s="26" t="s">
        <v>191</v>
      </c>
      <c r="BH240" s="24"/>
      <c r="BI240" s="24"/>
      <c r="BJ240" s="24"/>
      <c r="BK240" s="24"/>
      <c r="BL240" s="24"/>
      <c r="BM240" s="24"/>
      <c r="BN240" s="24"/>
      <c r="BO240" s="24"/>
      <c r="BP240" s="24"/>
      <c r="BQ240" s="24"/>
      <c r="BR240" s="26">
        <v>3</v>
      </c>
      <c r="BS240" s="26">
        <v>1</v>
      </c>
      <c r="BT240" s="26">
        <v>2</v>
      </c>
      <c r="BU240" s="26">
        <v>4</v>
      </c>
      <c r="BV240" s="26">
        <v>2</v>
      </c>
      <c r="BW240" s="26">
        <v>2</v>
      </c>
      <c r="BX240" s="26">
        <v>3</v>
      </c>
      <c r="BY240" s="26">
        <v>1</v>
      </c>
      <c r="BZ240" s="24"/>
      <c r="CA240" s="24"/>
      <c r="CB240" s="24"/>
      <c r="CC240" s="24"/>
      <c r="CD240" s="24"/>
      <c r="CE240" s="24"/>
      <c r="CF240" s="24"/>
      <c r="CG240" s="24"/>
      <c r="CH240" s="24"/>
      <c r="CI240" s="24"/>
      <c r="CJ240" s="24"/>
      <c r="CK240" s="24"/>
      <c r="CL240" s="24"/>
      <c r="CM240" s="24"/>
      <c r="CN240" s="24"/>
      <c r="CO240" s="24"/>
      <c r="CP240" s="24"/>
      <c r="CQ240" s="24"/>
      <c r="CR240" s="24"/>
      <c r="CS240" s="24"/>
      <c r="CT240" s="24"/>
      <c r="CU240" s="24"/>
      <c r="CV240" s="24"/>
      <c r="CW240" s="24"/>
      <c r="CX240" s="24"/>
      <c r="CY240" s="24"/>
      <c r="CZ240" s="24"/>
      <c r="DA240" s="24"/>
      <c r="DB240" s="24"/>
      <c r="DC240" s="24"/>
      <c r="DD240" s="24"/>
      <c r="DE240" s="24"/>
      <c r="DF240" s="26" t="s">
        <v>139</v>
      </c>
      <c r="DG240" s="26" t="s">
        <v>120</v>
      </c>
      <c r="DH240" s="26" t="s">
        <v>139</v>
      </c>
      <c r="DI240" s="26" t="s">
        <v>120</v>
      </c>
      <c r="DJ240" s="26" t="s">
        <v>139</v>
      </c>
      <c r="DK240" s="26" t="s">
        <v>139</v>
      </c>
      <c r="DL240" s="26" t="s">
        <v>139</v>
      </c>
      <c r="DM240" s="26" t="s">
        <v>139</v>
      </c>
      <c r="DN240" s="26" t="s">
        <v>139</v>
      </c>
      <c r="DO240" s="26" t="s">
        <v>139</v>
      </c>
    </row>
    <row r="241" spans="1:119" ht="20.100000000000001" customHeight="1" x14ac:dyDescent="0.25">
      <c r="A241" s="29" t="str">
        <f t="shared" si="42"/>
        <v>Asociación Educativa Maya Aj Sya' (Maya Aj Sya' Educational Association)3</v>
      </c>
      <c r="B241" s="29" t="str">
        <f t="shared" si="43"/>
        <v>Asociación Educativa Maya Aj Sya' (Maya Aj Sya' Educational Association)</v>
      </c>
      <c r="C241" s="29">
        <f t="shared" si="44"/>
        <v>3</v>
      </c>
      <c r="D241" s="30" t="str">
        <f t="shared" si="45"/>
        <v>Americas</v>
      </c>
      <c r="E241" s="30" t="str">
        <f t="shared" si="46"/>
        <v>Patzicía, Guatemala</v>
      </c>
      <c r="F241" s="31">
        <f t="shared" si="47"/>
        <v>3</v>
      </c>
      <c r="G241" s="31">
        <f t="shared" si="48"/>
        <v>1</v>
      </c>
      <c r="H241" s="31">
        <f t="shared" si="49"/>
        <v>2</v>
      </c>
      <c r="I241" s="31">
        <f t="shared" si="50"/>
        <v>3</v>
      </c>
      <c r="J241" s="31">
        <f t="shared" si="51"/>
        <v>1</v>
      </c>
      <c r="K241" s="31">
        <f t="shared" si="52"/>
        <v>2</v>
      </c>
      <c r="L241" s="31">
        <f t="shared" si="53"/>
        <v>3</v>
      </c>
      <c r="M241" s="31">
        <f t="shared" si="54"/>
        <v>1</v>
      </c>
      <c r="N241" s="31">
        <f t="shared" si="55"/>
        <v>2</v>
      </c>
      <c r="O241" s="26" t="s">
        <v>1676</v>
      </c>
      <c r="P241" s="26" t="s">
        <v>108</v>
      </c>
      <c r="Q241" s="27">
        <v>40469</v>
      </c>
      <c r="R241" s="26" t="s">
        <v>109</v>
      </c>
      <c r="S241" s="26" t="s">
        <v>332</v>
      </c>
      <c r="T241" s="26" t="s">
        <v>333</v>
      </c>
      <c r="U241" s="26" t="s">
        <v>112</v>
      </c>
      <c r="V241" s="26" t="s">
        <v>15731</v>
      </c>
      <c r="W241" s="26" t="s">
        <v>1261</v>
      </c>
      <c r="X241" s="26" t="s">
        <v>1654</v>
      </c>
      <c r="Y241" s="26" t="s">
        <v>1655</v>
      </c>
      <c r="Z241" s="26" t="s">
        <v>1656</v>
      </c>
      <c r="AA241" s="24"/>
      <c r="AB241" s="26" t="s">
        <v>117</v>
      </c>
      <c r="AC241" s="28">
        <v>7000</v>
      </c>
      <c r="AD241" s="24"/>
      <c r="AE241" s="26" t="s">
        <v>1657</v>
      </c>
      <c r="AF241" s="26" t="s">
        <v>120</v>
      </c>
      <c r="AG241" s="26" t="s">
        <v>528</v>
      </c>
      <c r="AH241" s="26" t="s">
        <v>121</v>
      </c>
      <c r="AI241" s="28">
        <v>7000</v>
      </c>
      <c r="AJ241" s="24"/>
      <c r="AK241" s="26" t="s">
        <v>1670</v>
      </c>
      <c r="AL241" s="26" t="s">
        <v>1677</v>
      </c>
      <c r="AM241" s="26" t="s">
        <v>1678</v>
      </c>
      <c r="AN241" s="26" t="s">
        <v>1673</v>
      </c>
      <c r="AO241" s="26" t="s">
        <v>1679</v>
      </c>
      <c r="AP241" s="24"/>
      <c r="AQ241" s="24"/>
      <c r="AR241" s="24"/>
      <c r="AS241" s="26" t="s">
        <v>1675</v>
      </c>
      <c r="AT241" s="24"/>
      <c r="AU241" s="26" t="s">
        <v>1680</v>
      </c>
      <c r="AV241" s="24"/>
      <c r="AW241" s="28">
        <v>15112</v>
      </c>
      <c r="AX241" s="26">
        <v>83</v>
      </c>
      <c r="AY241" s="28">
        <v>0</v>
      </c>
      <c r="AZ241" s="28">
        <v>0</v>
      </c>
      <c r="BA241" s="26">
        <v>0</v>
      </c>
      <c r="BB241" s="24"/>
      <c r="BC241" s="26" t="s">
        <v>1662</v>
      </c>
      <c r="BD241" s="24"/>
      <c r="BE241" s="24"/>
      <c r="BF241" s="26" t="s">
        <v>1681</v>
      </c>
      <c r="BG241" s="26" t="s">
        <v>1261</v>
      </c>
      <c r="BH241" s="24"/>
      <c r="BI241" s="24"/>
      <c r="BJ241" s="24"/>
      <c r="BK241" s="24"/>
      <c r="BL241" s="24"/>
      <c r="BM241" s="24"/>
      <c r="BN241" s="24"/>
      <c r="BO241" s="24"/>
      <c r="BP241" s="24"/>
      <c r="BQ241" s="24"/>
      <c r="BR241" s="26">
        <v>3</v>
      </c>
      <c r="BS241" s="26">
        <v>1</v>
      </c>
      <c r="BT241" s="26">
        <v>2</v>
      </c>
      <c r="BU241" s="26">
        <v>3</v>
      </c>
      <c r="BV241" s="26">
        <v>1</v>
      </c>
      <c r="BW241" s="26">
        <v>2</v>
      </c>
      <c r="BX241" s="26">
        <v>3</v>
      </c>
      <c r="BY241" s="26">
        <v>1</v>
      </c>
      <c r="BZ241" s="24"/>
      <c r="CA241" s="24"/>
      <c r="CB241" s="24"/>
      <c r="CC241" s="24"/>
      <c r="CD241" s="24"/>
      <c r="CE241" s="24"/>
      <c r="CF241" s="24"/>
      <c r="CG241" s="24"/>
      <c r="CH241" s="24"/>
      <c r="CI241" s="24"/>
      <c r="CJ241" s="24"/>
      <c r="CK241" s="24"/>
      <c r="CL241" s="24"/>
      <c r="CM241" s="24"/>
      <c r="CN241" s="24"/>
      <c r="CO241" s="24"/>
      <c r="CP241" s="24"/>
      <c r="CQ241" s="24"/>
      <c r="CR241" s="24"/>
      <c r="CS241" s="24"/>
      <c r="CT241" s="24"/>
      <c r="CU241" s="24"/>
      <c r="CV241" s="24"/>
      <c r="CW241" s="24"/>
      <c r="CX241" s="24"/>
      <c r="CY241" s="24"/>
      <c r="CZ241" s="24"/>
      <c r="DA241" s="24"/>
      <c r="DB241" s="24"/>
      <c r="DC241" s="24"/>
      <c r="DD241" s="24"/>
      <c r="DE241" s="24"/>
      <c r="DF241" s="26" t="s">
        <v>139</v>
      </c>
      <c r="DG241" s="26" t="s">
        <v>139</v>
      </c>
      <c r="DH241" s="26" t="s">
        <v>139</v>
      </c>
      <c r="DI241" s="26" t="s">
        <v>120</v>
      </c>
      <c r="DJ241" s="26" t="s">
        <v>139</v>
      </c>
      <c r="DK241" s="26" t="s">
        <v>139</v>
      </c>
      <c r="DL241" s="26" t="s">
        <v>139</v>
      </c>
      <c r="DM241" s="26" t="s">
        <v>139</v>
      </c>
      <c r="DN241" s="26" t="s">
        <v>139</v>
      </c>
      <c r="DO241" s="26" t="s">
        <v>139</v>
      </c>
    </row>
    <row r="242" spans="1:119" ht="20.100000000000001" customHeight="1" x14ac:dyDescent="0.25">
      <c r="A242" s="29" t="str">
        <f t="shared" si="42"/>
        <v/>
      </c>
      <c r="B242" s="29" t="str">
        <f t="shared" si="43"/>
        <v>Asociación El Refugio de la Niñez (Children's Refuge Association)</v>
      </c>
      <c r="C242" s="29">
        <f t="shared" si="44"/>
        <v>0</v>
      </c>
      <c r="D242" s="30" t="str">
        <f t="shared" si="45"/>
        <v>Americas</v>
      </c>
      <c r="E242" s="30" t="str">
        <f t="shared" si="46"/>
        <v>Guatemala City, Guatemala</v>
      </c>
      <c r="F242" s="31">
        <f t="shared" si="47"/>
        <v>0</v>
      </c>
      <c r="G242" s="31">
        <f t="shared" si="48"/>
        <v>0</v>
      </c>
      <c r="H242" s="31">
        <f t="shared" si="49"/>
        <v>0</v>
      </c>
      <c r="I242" s="31">
        <f t="shared" si="50"/>
        <v>0</v>
      </c>
      <c r="J242" s="31">
        <f t="shared" si="51"/>
        <v>0</v>
      </c>
      <c r="K242" s="31">
        <f t="shared" si="52"/>
        <v>0</v>
      </c>
      <c r="L242" s="31">
        <f t="shared" si="53"/>
        <v>0</v>
      </c>
      <c r="M242" s="31">
        <f t="shared" si="54"/>
        <v>0</v>
      </c>
      <c r="N242" s="31">
        <f t="shared" si="55"/>
        <v>0</v>
      </c>
      <c r="O242" s="26" t="s">
        <v>15806</v>
      </c>
      <c r="P242" s="26" t="s">
        <v>108</v>
      </c>
      <c r="Q242" s="27">
        <v>41565</v>
      </c>
      <c r="R242" s="24"/>
      <c r="S242" s="24"/>
      <c r="T242" s="26" t="s">
        <v>194</v>
      </c>
      <c r="U242" s="24"/>
      <c r="V242" s="26" t="s">
        <v>15731</v>
      </c>
      <c r="W242" s="26" t="s">
        <v>1261</v>
      </c>
      <c r="X242" s="26" t="s">
        <v>1683</v>
      </c>
      <c r="Y242" s="26" t="s">
        <v>1684</v>
      </c>
      <c r="Z242" s="26" t="s">
        <v>1685</v>
      </c>
      <c r="AA242" s="24"/>
      <c r="AB242" s="26" t="s">
        <v>15736</v>
      </c>
      <c r="AC242" s="28">
        <v>2000</v>
      </c>
      <c r="AD242" s="26" t="s">
        <v>1686</v>
      </c>
      <c r="AE242" s="26" t="s">
        <v>1271</v>
      </c>
      <c r="AF242" s="26" t="s">
        <v>139</v>
      </c>
      <c r="AG242" s="26" t="s">
        <v>224</v>
      </c>
      <c r="AH242" s="24"/>
      <c r="AI242" s="28">
        <v>2000</v>
      </c>
      <c r="AJ242" s="24"/>
      <c r="AK242" s="24"/>
      <c r="AL242" s="24"/>
      <c r="AM242" s="24"/>
      <c r="AN242" s="24"/>
      <c r="AO242" s="24"/>
      <c r="AP242" s="24"/>
      <c r="AQ242" s="24"/>
      <c r="AR242" s="24"/>
      <c r="AS242" s="24"/>
      <c r="AT242" s="24"/>
      <c r="AU242" s="24"/>
      <c r="AV242" s="24"/>
      <c r="AW242" s="24"/>
      <c r="AX242" s="24"/>
      <c r="AY242" s="24"/>
      <c r="AZ242" s="24"/>
      <c r="BA242" s="24"/>
      <c r="BB242" s="24"/>
      <c r="BC242" s="26" t="s">
        <v>1691</v>
      </c>
      <c r="BD242" s="24"/>
      <c r="BE242" s="24"/>
      <c r="BF242" s="24"/>
      <c r="BG242" s="24"/>
      <c r="BH242" s="24"/>
      <c r="BI242" s="24"/>
      <c r="BJ242" s="24"/>
      <c r="BK242" s="24"/>
      <c r="BL242" s="24"/>
      <c r="BM242" s="24"/>
      <c r="BN242" s="24"/>
      <c r="BO242" s="24"/>
      <c r="BP242" s="24"/>
      <c r="BQ242" s="24"/>
      <c r="BR242" s="24"/>
      <c r="BS242" s="24"/>
      <c r="BT242" s="24"/>
      <c r="BU242" s="24"/>
      <c r="BV242" s="24"/>
      <c r="BW242" s="24"/>
      <c r="BX242" s="24"/>
      <c r="BY242" s="24"/>
      <c r="BZ242" s="24"/>
      <c r="CA242" s="24"/>
      <c r="CB242" s="24"/>
      <c r="CC242" s="24"/>
      <c r="CD242" s="24"/>
      <c r="CE242" s="24"/>
      <c r="CF242" s="24"/>
      <c r="CG242" s="24"/>
      <c r="CH242" s="24"/>
      <c r="CI242" s="24"/>
      <c r="CJ242" s="24"/>
      <c r="CK242" s="24"/>
      <c r="CL242" s="24"/>
      <c r="CM242" s="24"/>
      <c r="CN242" s="24"/>
      <c r="CO242" s="24"/>
      <c r="CP242" s="24"/>
      <c r="CQ242" s="24"/>
      <c r="CR242" s="24"/>
      <c r="CS242" s="24"/>
      <c r="CT242" s="24"/>
      <c r="CU242" s="24"/>
      <c r="CV242" s="24"/>
      <c r="CW242" s="24"/>
      <c r="CX242" s="24"/>
      <c r="CY242" s="24"/>
      <c r="CZ242" s="24"/>
      <c r="DA242" s="24"/>
      <c r="DB242" s="24"/>
      <c r="DC242" s="24"/>
      <c r="DD242" s="24"/>
      <c r="DE242" s="24"/>
      <c r="DF242" s="26" t="s">
        <v>139</v>
      </c>
      <c r="DG242" s="26" t="s">
        <v>139</v>
      </c>
      <c r="DH242" s="26" t="s">
        <v>139</v>
      </c>
      <c r="DI242" s="26" t="s">
        <v>139</v>
      </c>
      <c r="DJ242" s="26" t="s">
        <v>139</v>
      </c>
      <c r="DK242" s="26" t="s">
        <v>139</v>
      </c>
      <c r="DL242" s="26" t="s">
        <v>139</v>
      </c>
      <c r="DM242" s="26" t="s">
        <v>139</v>
      </c>
      <c r="DN242" s="26" t="s">
        <v>139</v>
      </c>
      <c r="DO242" s="26" t="s">
        <v>139</v>
      </c>
    </row>
    <row r="243" spans="1:119" ht="20.100000000000001" customHeight="1" x14ac:dyDescent="0.25">
      <c r="A243" s="29" t="str">
        <f t="shared" si="42"/>
        <v/>
      </c>
      <c r="B243" s="29" t="str">
        <f t="shared" si="43"/>
        <v>Asociación El Refugio de la Niñez (Children's Refuge Association)</v>
      </c>
      <c r="C243" s="29">
        <f t="shared" si="44"/>
        <v>0</v>
      </c>
      <c r="D243" s="30" t="str">
        <f t="shared" si="45"/>
        <v>Americas</v>
      </c>
      <c r="E243" s="30" t="str">
        <f t="shared" si="46"/>
        <v>Guatemala City, Guatemala</v>
      </c>
      <c r="F243" s="31">
        <f t="shared" si="47"/>
        <v>0</v>
      </c>
      <c r="G243" s="31">
        <f t="shared" si="48"/>
        <v>0</v>
      </c>
      <c r="H243" s="31">
        <f t="shared" si="49"/>
        <v>0</v>
      </c>
      <c r="I243" s="31">
        <f t="shared" si="50"/>
        <v>0</v>
      </c>
      <c r="J243" s="31">
        <f t="shared" si="51"/>
        <v>0</v>
      </c>
      <c r="K243" s="31">
        <f t="shared" si="52"/>
        <v>0</v>
      </c>
      <c r="L243" s="31">
        <f t="shared" si="53"/>
        <v>0</v>
      </c>
      <c r="M243" s="31">
        <f t="shared" si="54"/>
        <v>0</v>
      </c>
      <c r="N243" s="31">
        <f t="shared" si="55"/>
        <v>0</v>
      </c>
      <c r="O243" s="26" t="s">
        <v>15807</v>
      </c>
      <c r="P243" s="26" t="s">
        <v>108</v>
      </c>
      <c r="Q243" s="27">
        <v>41603</v>
      </c>
      <c r="R243" s="24"/>
      <c r="S243" s="24"/>
      <c r="T243" s="26" t="s">
        <v>194</v>
      </c>
      <c r="U243" s="24"/>
      <c r="V243" s="26" t="s">
        <v>15731</v>
      </c>
      <c r="W243" s="26" t="s">
        <v>1261</v>
      </c>
      <c r="X243" s="26" t="s">
        <v>1683</v>
      </c>
      <c r="Y243" s="26" t="s">
        <v>1684</v>
      </c>
      <c r="Z243" s="26" t="s">
        <v>1685</v>
      </c>
      <c r="AA243" s="24"/>
      <c r="AB243" s="26" t="s">
        <v>15736</v>
      </c>
      <c r="AC243" s="28">
        <v>2000</v>
      </c>
      <c r="AD243" s="26" t="s">
        <v>1686</v>
      </c>
      <c r="AE243" s="26" t="s">
        <v>1271</v>
      </c>
      <c r="AF243" s="26" t="s">
        <v>139</v>
      </c>
      <c r="AG243" s="26" t="s">
        <v>224</v>
      </c>
      <c r="AH243" s="24"/>
      <c r="AI243" s="28">
        <v>2000</v>
      </c>
      <c r="AJ243" s="24"/>
      <c r="AK243" s="24"/>
      <c r="AL243" s="24"/>
      <c r="AM243" s="24"/>
      <c r="AN243" s="24"/>
      <c r="AO243" s="24"/>
      <c r="AP243" s="24"/>
      <c r="AQ243" s="24"/>
      <c r="AR243" s="24"/>
      <c r="AS243" s="24"/>
      <c r="AT243" s="24"/>
      <c r="AU243" s="24"/>
      <c r="AV243" s="24"/>
      <c r="AW243" s="24"/>
      <c r="AX243" s="24"/>
      <c r="AY243" s="24"/>
      <c r="AZ243" s="24"/>
      <c r="BA243" s="24"/>
      <c r="BB243" s="24"/>
      <c r="BC243" s="26" t="s">
        <v>1691</v>
      </c>
      <c r="BD243" s="24"/>
      <c r="BE243" s="24"/>
      <c r="BF243" s="24"/>
      <c r="BG243" s="24"/>
      <c r="BH243" s="24"/>
      <c r="BI243" s="24"/>
      <c r="BJ243" s="24"/>
      <c r="BK243" s="24"/>
      <c r="BL243" s="24"/>
      <c r="BM243" s="24"/>
      <c r="BN243" s="24"/>
      <c r="BO243" s="24"/>
      <c r="BP243" s="24"/>
      <c r="BQ243" s="24"/>
      <c r="BR243" s="24"/>
      <c r="BS243" s="24"/>
      <c r="BT243" s="24"/>
      <c r="BU243" s="24"/>
      <c r="BV243" s="24"/>
      <c r="BW243" s="24"/>
      <c r="BX243" s="24"/>
      <c r="BY243" s="24"/>
      <c r="BZ243" s="24"/>
      <c r="CA243" s="24"/>
      <c r="CB243" s="24"/>
      <c r="CC243" s="24"/>
      <c r="CD243" s="24"/>
      <c r="CE243" s="24"/>
      <c r="CF243" s="24"/>
      <c r="CG243" s="24"/>
      <c r="CH243" s="24"/>
      <c r="CI243" s="24"/>
      <c r="CJ243" s="24"/>
      <c r="CK243" s="24"/>
      <c r="CL243" s="24"/>
      <c r="CM243" s="24"/>
      <c r="CN243" s="24"/>
      <c r="CO243" s="24"/>
      <c r="CP243" s="24"/>
      <c r="CQ243" s="24"/>
      <c r="CR243" s="24"/>
      <c r="CS243" s="24"/>
      <c r="CT243" s="24"/>
      <c r="CU243" s="24"/>
      <c r="CV243" s="24"/>
      <c r="CW243" s="24"/>
      <c r="CX243" s="24"/>
      <c r="CY243" s="24"/>
      <c r="CZ243" s="24"/>
      <c r="DA243" s="24"/>
      <c r="DB243" s="24"/>
      <c r="DC243" s="24"/>
      <c r="DD243" s="24"/>
      <c r="DE243" s="24"/>
      <c r="DF243" s="26" t="s">
        <v>139</v>
      </c>
      <c r="DG243" s="26" t="s">
        <v>139</v>
      </c>
      <c r="DH243" s="26" t="s">
        <v>139</v>
      </c>
      <c r="DI243" s="26" t="s">
        <v>139</v>
      </c>
      <c r="DJ243" s="26" t="s">
        <v>139</v>
      </c>
      <c r="DK243" s="26" t="s">
        <v>139</v>
      </c>
      <c r="DL243" s="26" t="s">
        <v>139</v>
      </c>
      <c r="DM243" s="26" t="s">
        <v>139</v>
      </c>
      <c r="DN243" s="26" t="s">
        <v>139</v>
      </c>
      <c r="DO243" s="26" t="s">
        <v>139</v>
      </c>
    </row>
    <row r="244" spans="1:119" ht="20.100000000000001" customHeight="1" x14ac:dyDescent="0.25">
      <c r="A244" s="29" t="str">
        <f t="shared" si="42"/>
        <v>Asociación El Refugio de la Niñez (Children's Refuge Association)4</v>
      </c>
      <c r="B244" s="29" t="str">
        <f t="shared" si="43"/>
        <v>Asociación El Refugio de la Niñez (Children's Refuge Association)</v>
      </c>
      <c r="C244" s="29">
        <f t="shared" si="44"/>
        <v>4</v>
      </c>
      <c r="D244" s="30" t="str">
        <f t="shared" si="45"/>
        <v>Americas</v>
      </c>
      <c r="E244" s="30" t="str">
        <f t="shared" si="46"/>
        <v>Guatemala City, Guatemala</v>
      </c>
      <c r="F244" s="31">
        <f t="shared" si="47"/>
        <v>3</v>
      </c>
      <c r="G244" s="31">
        <f t="shared" si="48"/>
        <v>3</v>
      </c>
      <c r="H244" s="31">
        <f t="shared" si="49"/>
        <v>2</v>
      </c>
      <c r="I244" s="31">
        <f t="shared" si="50"/>
        <v>4</v>
      </c>
      <c r="J244" s="31">
        <f t="shared" si="51"/>
        <v>3</v>
      </c>
      <c r="K244" s="31">
        <f t="shared" si="52"/>
        <v>3</v>
      </c>
      <c r="L244" s="31">
        <f t="shared" si="53"/>
        <v>4</v>
      </c>
      <c r="M244" s="31">
        <f t="shared" si="54"/>
        <v>3</v>
      </c>
      <c r="N244" s="31">
        <f t="shared" si="55"/>
        <v>3.1</v>
      </c>
      <c r="O244" s="26" t="s">
        <v>1682</v>
      </c>
      <c r="P244" s="26" t="s">
        <v>108</v>
      </c>
      <c r="Q244" s="27">
        <v>41400</v>
      </c>
      <c r="R244" s="26" t="s">
        <v>305</v>
      </c>
      <c r="S244" s="26" t="s">
        <v>206</v>
      </c>
      <c r="T244" s="26" t="s">
        <v>207</v>
      </c>
      <c r="U244" s="26" t="s">
        <v>168</v>
      </c>
      <c r="V244" s="26" t="s">
        <v>15731</v>
      </c>
      <c r="W244" s="26" t="s">
        <v>1261</v>
      </c>
      <c r="X244" s="26" t="s">
        <v>1683</v>
      </c>
      <c r="Y244" s="26" t="s">
        <v>1684</v>
      </c>
      <c r="Z244" s="26" t="s">
        <v>1685</v>
      </c>
      <c r="AA244" s="24"/>
      <c r="AB244" s="26" t="s">
        <v>117</v>
      </c>
      <c r="AC244" s="28">
        <v>20000</v>
      </c>
      <c r="AD244" s="26" t="s">
        <v>1686</v>
      </c>
      <c r="AE244" s="26" t="s">
        <v>1271</v>
      </c>
      <c r="AF244" s="26" t="s">
        <v>139</v>
      </c>
      <c r="AG244" s="26" t="s">
        <v>224</v>
      </c>
      <c r="AH244" s="26" t="s">
        <v>185</v>
      </c>
      <c r="AI244" s="28">
        <v>20000</v>
      </c>
      <c r="AJ244" s="26" t="s">
        <v>1687</v>
      </c>
      <c r="AK244" s="26" t="s">
        <v>1688</v>
      </c>
      <c r="AL244" s="26" t="s">
        <v>1689</v>
      </c>
      <c r="AM244" s="24"/>
      <c r="AN244" s="24"/>
      <c r="AO244" s="24"/>
      <c r="AP244" s="24"/>
      <c r="AQ244" s="24"/>
      <c r="AR244" s="26" t="s">
        <v>1690</v>
      </c>
      <c r="AS244" s="24"/>
      <c r="AT244" s="24"/>
      <c r="AU244" s="24"/>
      <c r="AV244" s="24"/>
      <c r="AW244" s="28">
        <v>1014984</v>
      </c>
      <c r="AX244" s="26">
        <v>263</v>
      </c>
      <c r="AY244" s="28">
        <v>150</v>
      </c>
      <c r="AZ244" s="28">
        <v>148</v>
      </c>
      <c r="BA244" s="26">
        <v>0</v>
      </c>
      <c r="BB244" s="26" t="s">
        <v>241</v>
      </c>
      <c r="BC244" s="26" t="s">
        <v>1691</v>
      </c>
      <c r="BD244" s="26" t="s">
        <v>125</v>
      </c>
      <c r="BE244" s="24"/>
      <c r="BF244" s="26" t="s">
        <v>1692</v>
      </c>
      <c r="BG244" s="26" t="s">
        <v>589</v>
      </c>
      <c r="BH244" s="26" t="s">
        <v>1693</v>
      </c>
      <c r="BI244" s="26" t="s">
        <v>449</v>
      </c>
      <c r="BJ244" s="26" t="s">
        <v>1694</v>
      </c>
      <c r="BK244" s="26" t="s">
        <v>191</v>
      </c>
      <c r="BL244" s="26" t="s">
        <v>1695</v>
      </c>
      <c r="BM244" s="24"/>
      <c r="BN244" s="24"/>
      <c r="BO244" s="24"/>
      <c r="BP244" s="24"/>
      <c r="BQ244" s="24"/>
      <c r="BR244" s="26">
        <v>3</v>
      </c>
      <c r="BS244" s="26">
        <v>3</v>
      </c>
      <c r="BT244" s="26">
        <v>2</v>
      </c>
      <c r="BU244" s="26">
        <v>4</v>
      </c>
      <c r="BV244" s="26">
        <v>3</v>
      </c>
      <c r="BW244" s="26">
        <v>3</v>
      </c>
      <c r="BX244" s="26">
        <v>4</v>
      </c>
      <c r="BY244" s="26">
        <v>3</v>
      </c>
      <c r="BZ244" s="24"/>
      <c r="CA244" s="24"/>
      <c r="CB244" s="24"/>
      <c r="CC244" s="24"/>
      <c r="CD244" s="24"/>
      <c r="CE244" s="24"/>
      <c r="CF244" s="24"/>
      <c r="CG244" s="24"/>
      <c r="CH244" s="24"/>
      <c r="CI244" s="24"/>
      <c r="CJ244" s="24"/>
      <c r="CK244" s="24"/>
      <c r="CL244" s="24"/>
      <c r="CM244" s="24"/>
      <c r="CN244" s="24"/>
      <c r="CO244" s="24"/>
      <c r="CP244" s="24"/>
      <c r="CQ244" s="24"/>
      <c r="CR244" s="24"/>
      <c r="CS244" s="24"/>
      <c r="CT244" s="24"/>
      <c r="CU244" s="24"/>
      <c r="CV244" s="24"/>
      <c r="CW244" s="24"/>
      <c r="CX244" s="24"/>
      <c r="CY244" s="24"/>
      <c r="CZ244" s="24"/>
      <c r="DA244" s="24"/>
      <c r="DB244" s="24"/>
      <c r="DC244" s="24"/>
      <c r="DD244" s="24"/>
      <c r="DE244" s="24"/>
      <c r="DF244" s="26" t="s">
        <v>139</v>
      </c>
      <c r="DG244" s="26" t="s">
        <v>139</v>
      </c>
      <c r="DH244" s="26" t="s">
        <v>139</v>
      </c>
      <c r="DI244" s="26" t="s">
        <v>120</v>
      </c>
      <c r="DJ244" s="26" t="s">
        <v>139</v>
      </c>
      <c r="DK244" s="26" t="s">
        <v>139</v>
      </c>
      <c r="DL244" s="26" t="s">
        <v>139</v>
      </c>
      <c r="DM244" s="26" t="s">
        <v>139</v>
      </c>
      <c r="DN244" s="26" t="s">
        <v>139</v>
      </c>
      <c r="DO244" s="26" t="s">
        <v>139</v>
      </c>
    </row>
    <row r="245" spans="1:119" ht="20.100000000000001" customHeight="1" x14ac:dyDescent="0.25">
      <c r="A245" s="29" t="str">
        <f t="shared" si="42"/>
        <v>Asociación El Refugio de la Niñez (Children's Refuge Association)3</v>
      </c>
      <c r="B245" s="29" t="str">
        <f t="shared" si="43"/>
        <v>Asociación El Refugio de la Niñez (Children's Refuge Association)</v>
      </c>
      <c r="C245" s="29">
        <f t="shared" si="44"/>
        <v>3</v>
      </c>
      <c r="D245" s="30" t="str">
        <f t="shared" si="45"/>
        <v>Americas</v>
      </c>
      <c r="E245" s="30" t="str">
        <f t="shared" si="46"/>
        <v>Guatemala City, Guatemala</v>
      </c>
      <c r="F245" s="31">
        <f t="shared" si="47"/>
        <v>3</v>
      </c>
      <c r="G245" s="31">
        <f t="shared" si="48"/>
        <v>3</v>
      </c>
      <c r="H245" s="31">
        <f t="shared" si="49"/>
        <v>3</v>
      </c>
      <c r="I245" s="31">
        <f t="shared" si="50"/>
        <v>3</v>
      </c>
      <c r="J245" s="31">
        <f t="shared" si="51"/>
        <v>3</v>
      </c>
      <c r="K245" s="31">
        <f t="shared" si="52"/>
        <v>3</v>
      </c>
      <c r="L245" s="31">
        <f t="shared" si="53"/>
        <v>4</v>
      </c>
      <c r="M245" s="31">
        <f t="shared" si="54"/>
        <v>3</v>
      </c>
      <c r="N245" s="31">
        <f t="shared" si="55"/>
        <v>3.1</v>
      </c>
      <c r="O245" s="26" t="s">
        <v>1696</v>
      </c>
      <c r="P245" s="26" t="s">
        <v>108</v>
      </c>
      <c r="Q245" s="27">
        <v>41038</v>
      </c>
      <c r="R245" s="26" t="s">
        <v>166</v>
      </c>
      <c r="S245" s="26" t="s">
        <v>217</v>
      </c>
      <c r="T245" s="26" t="s">
        <v>175</v>
      </c>
      <c r="U245" s="26" t="s">
        <v>168</v>
      </c>
      <c r="V245" s="26" t="s">
        <v>15731</v>
      </c>
      <c r="W245" s="26" t="s">
        <v>1261</v>
      </c>
      <c r="X245" s="26" t="s">
        <v>1683</v>
      </c>
      <c r="Y245" s="26" t="s">
        <v>1684</v>
      </c>
      <c r="Z245" s="26" t="s">
        <v>1685</v>
      </c>
      <c r="AA245" s="24"/>
      <c r="AB245" s="26" t="s">
        <v>117</v>
      </c>
      <c r="AC245" s="28">
        <v>20000</v>
      </c>
      <c r="AD245" s="26" t="s">
        <v>1686</v>
      </c>
      <c r="AE245" s="26" t="s">
        <v>1271</v>
      </c>
      <c r="AF245" s="26" t="s">
        <v>139</v>
      </c>
      <c r="AG245" s="26" t="s">
        <v>224</v>
      </c>
      <c r="AH245" s="26" t="s">
        <v>121</v>
      </c>
      <c r="AI245" s="28">
        <v>20000</v>
      </c>
      <c r="AJ245" s="24"/>
      <c r="AK245" s="26" t="s">
        <v>1697</v>
      </c>
      <c r="AL245" s="26" t="s">
        <v>1698</v>
      </c>
      <c r="AM245" s="26" t="s">
        <v>1699</v>
      </c>
      <c r="AN245" s="26" t="s">
        <v>1700</v>
      </c>
      <c r="AO245" s="26" t="s">
        <v>1701</v>
      </c>
      <c r="AP245" s="24"/>
      <c r="AQ245" s="24"/>
      <c r="AR245" s="24"/>
      <c r="AS245" s="26" t="s">
        <v>1702</v>
      </c>
      <c r="AT245" s="26" t="s">
        <v>1703</v>
      </c>
      <c r="AU245" s="26" t="s">
        <v>1704</v>
      </c>
      <c r="AV245" s="24"/>
      <c r="AW245" s="28">
        <v>903166</v>
      </c>
      <c r="AX245" s="26">
        <v>291</v>
      </c>
      <c r="AY245" s="28">
        <v>150</v>
      </c>
      <c r="AZ245" s="28">
        <v>100</v>
      </c>
      <c r="BA245" s="26">
        <v>0</v>
      </c>
      <c r="BB245" s="26" t="s">
        <v>241</v>
      </c>
      <c r="BC245" s="26" t="s">
        <v>1691</v>
      </c>
      <c r="BD245" s="26" t="s">
        <v>378</v>
      </c>
      <c r="BE245" s="24"/>
      <c r="BF245" s="26" t="s">
        <v>1692</v>
      </c>
      <c r="BG245" s="26" t="s">
        <v>1261</v>
      </c>
      <c r="BH245" s="26" t="s">
        <v>1695</v>
      </c>
      <c r="BI245" s="26" t="s">
        <v>1261</v>
      </c>
      <c r="BJ245" s="26" t="s">
        <v>1694</v>
      </c>
      <c r="BK245" s="26" t="s">
        <v>1261</v>
      </c>
      <c r="BL245" s="26" t="s">
        <v>1693</v>
      </c>
      <c r="BM245" s="26" t="s">
        <v>449</v>
      </c>
      <c r="BN245" s="24"/>
      <c r="BO245" s="24"/>
      <c r="BP245" s="24"/>
      <c r="BQ245" s="24"/>
      <c r="BR245" s="26">
        <v>3</v>
      </c>
      <c r="BS245" s="26">
        <v>3</v>
      </c>
      <c r="BT245" s="26">
        <v>3</v>
      </c>
      <c r="BU245" s="26">
        <v>3</v>
      </c>
      <c r="BV245" s="26">
        <v>3</v>
      </c>
      <c r="BW245" s="26">
        <v>3</v>
      </c>
      <c r="BX245" s="26">
        <v>4</v>
      </c>
      <c r="BY245" s="26">
        <v>3</v>
      </c>
      <c r="BZ245" s="24"/>
      <c r="CA245" s="24"/>
      <c r="CB245" s="24"/>
      <c r="CC245" s="24"/>
      <c r="CD245" s="24"/>
      <c r="CE245" s="24"/>
      <c r="CF245" s="24"/>
      <c r="CG245" s="24"/>
      <c r="CH245" s="24"/>
      <c r="CI245" s="24"/>
      <c r="CJ245" s="24"/>
      <c r="CK245" s="24"/>
      <c r="CL245" s="24"/>
      <c r="CM245" s="24"/>
      <c r="CN245" s="24"/>
      <c r="CO245" s="24"/>
      <c r="CP245" s="24"/>
      <c r="CQ245" s="24"/>
      <c r="CR245" s="24"/>
      <c r="CS245" s="24"/>
      <c r="CT245" s="24"/>
      <c r="CU245" s="24"/>
      <c r="CV245" s="24"/>
      <c r="CW245" s="24"/>
      <c r="CX245" s="24"/>
      <c r="CY245" s="24"/>
      <c r="CZ245" s="24"/>
      <c r="DA245" s="24"/>
      <c r="DB245" s="24"/>
      <c r="DC245" s="24"/>
      <c r="DD245" s="24"/>
      <c r="DE245" s="24"/>
      <c r="DF245" s="26" t="s">
        <v>139</v>
      </c>
      <c r="DG245" s="26" t="s">
        <v>139</v>
      </c>
      <c r="DH245" s="26" t="s">
        <v>139</v>
      </c>
      <c r="DI245" s="26" t="s">
        <v>120</v>
      </c>
      <c r="DJ245" s="26" t="s">
        <v>139</v>
      </c>
      <c r="DK245" s="26" t="s">
        <v>139</v>
      </c>
      <c r="DL245" s="26" t="s">
        <v>139</v>
      </c>
      <c r="DM245" s="26" t="s">
        <v>139</v>
      </c>
      <c r="DN245" s="26" t="s">
        <v>139</v>
      </c>
      <c r="DO245" s="26" t="s">
        <v>139</v>
      </c>
    </row>
    <row r="246" spans="1:119" ht="20.100000000000001" customHeight="1" x14ac:dyDescent="0.25">
      <c r="A246" s="29" t="str">
        <f t="shared" si="42"/>
        <v>Asociación El Refugio de la Niñez (Children's Refuge Association)2</v>
      </c>
      <c r="B246" s="29" t="str">
        <f t="shared" si="43"/>
        <v>Asociación El Refugio de la Niñez (Children's Refuge Association)</v>
      </c>
      <c r="C246" s="29">
        <f t="shared" si="44"/>
        <v>2</v>
      </c>
      <c r="D246" s="30" t="str">
        <f t="shared" si="45"/>
        <v>Americas</v>
      </c>
      <c r="E246" s="30" t="str">
        <f t="shared" si="46"/>
        <v>Guatemala City, Guatemala</v>
      </c>
      <c r="F246" s="31">
        <f t="shared" si="47"/>
        <v>3</v>
      </c>
      <c r="G246" s="31">
        <f t="shared" si="48"/>
        <v>3</v>
      </c>
      <c r="H246" s="31">
        <f t="shared" si="49"/>
        <v>2</v>
      </c>
      <c r="I246" s="31">
        <f t="shared" si="50"/>
        <v>3</v>
      </c>
      <c r="J246" s="31">
        <f t="shared" si="51"/>
        <v>3</v>
      </c>
      <c r="K246" s="31">
        <f t="shared" si="52"/>
        <v>3</v>
      </c>
      <c r="L246" s="31">
        <f t="shared" si="53"/>
        <v>3</v>
      </c>
      <c r="M246" s="31">
        <f t="shared" si="54"/>
        <v>3</v>
      </c>
      <c r="N246" s="31">
        <f t="shared" si="55"/>
        <v>2.9</v>
      </c>
      <c r="O246" s="26" t="s">
        <v>1705</v>
      </c>
      <c r="P246" s="26" t="s">
        <v>108</v>
      </c>
      <c r="Q246" s="27">
        <v>40672</v>
      </c>
      <c r="R246" s="26" t="s">
        <v>155</v>
      </c>
      <c r="S246" s="26" t="s">
        <v>409</v>
      </c>
      <c r="T246" s="26" t="s">
        <v>333</v>
      </c>
      <c r="U246" s="26" t="s">
        <v>168</v>
      </c>
      <c r="V246" s="26" t="s">
        <v>15731</v>
      </c>
      <c r="W246" s="26" t="s">
        <v>1261</v>
      </c>
      <c r="X246" s="26" t="s">
        <v>1683</v>
      </c>
      <c r="Y246" s="26" t="s">
        <v>1684</v>
      </c>
      <c r="Z246" s="26" t="s">
        <v>1685</v>
      </c>
      <c r="AA246" s="24"/>
      <c r="AB246" s="26" t="s">
        <v>117</v>
      </c>
      <c r="AC246" s="28">
        <v>15000</v>
      </c>
      <c r="AD246" s="26" t="s">
        <v>1686</v>
      </c>
      <c r="AE246" s="26" t="s">
        <v>1271</v>
      </c>
      <c r="AF246" s="26" t="s">
        <v>139</v>
      </c>
      <c r="AG246" s="26" t="s">
        <v>224</v>
      </c>
      <c r="AH246" s="26" t="s">
        <v>143</v>
      </c>
      <c r="AI246" s="28">
        <v>15000</v>
      </c>
      <c r="AJ246" s="24"/>
      <c r="AK246" s="26" t="s">
        <v>1706</v>
      </c>
      <c r="AL246" s="26" t="s">
        <v>1698</v>
      </c>
      <c r="AM246" s="26" t="s">
        <v>1707</v>
      </c>
      <c r="AN246" s="26" t="s">
        <v>1700</v>
      </c>
      <c r="AO246" s="26" t="s">
        <v>1708</v>
      </c>
      <c r="AP246" s="24"/>
      <c r="AQ246" s="24"/>
      <c r="AR246" s="24"/>
      <c r="AS246" s="24"/>
      <c r="AT246" s="26" t="s">
        <v>1709</v>
      </c>
      <c r="AU246" s="24"/>
      <c r="AV246" s="24"/>
      <c r="AW246" s="28">
        <v>570921</v>
      </c>
      <c r="AX246" s="26">
        <v>225</v>
      </c>
      <c r="AY246" s="28">
        <v>100</v>
      </c>
      <c r="AZ246" s="28">
        <v>35</v>
      </c>
      <c r="BA246" s="26">
        <v>0</v>
      </c>
      <c r="BB246" s="26" t="s">
        <v>241</v>
      </c>
      <c r="BC246" s="26" t="s">
        <v>1691</v>
      </c>
      <c r="BD246" s="24"/>
      <c r="BE246" s="24"/>
      <c r="BF246" s="26" t="s">
        <v>1692</v>
      </c>
      <c r="BG246" s="26" t="s">
        <v>1261</v>
      </c>
      <c r="BH246" s="26" t="s">
        <v>1695</v>
      </c>
      <c r="BI246" s="26" t="s">
        <v>1261</v>
      </c>
      <c r="BJ246" s="26" t="s">
        <v>1694</v>
      </c>
      <c r="BK246" s="26" t="s">
        <v>1261</v>
      </c>
      <c r="BL246" s="26" t="s">
        <v>1710</v>
      </c>
      <c r="BM246" s="26" t="s">
        <v>1261</v>
      </c>
      <c r="BN246" s="24"/>
      <c r="BO246" s="24"/>
      <c r="BP246" s="24"/>
      <c r="BQ246" s="24"/>
      <c r="BR246" s="26">
        <v>3</v>
      </c>
      <c r="BS246" s="26">
        <v>3</v>
      </c>
      <c r="BT246" s="26">
        <v>2</v>
      </c>
      <c r="BU246" s="26">
        <v>3</v>
      </c>
      <c r="BV246" s="26">
        <v>3</v>
      </c>
      <c r="BW246" s="26">
        <v>3</v>
      </c>
      <c r="BX246" s="26">
        <v>3</v>
      </c>
      <c r="BY246" s="26">
        <v>3</v>
      </c>
      <c r="BZ246" s="24"/>
      <c r="CA246" s="24"/>
      <c r="CB246" s="24"/>
      <c r="CC246" s="24"/>
      <c r="CD246" s="24"/>
      <c r="CE246" s="24"/>
      <c r="CF246" s="24"/>
      <c r="CG246" s="24"/>
      <c r="CH246" s="24"/>
      <c r="CI246" s="24"/>
      <c r="CJ246" s="24"/>
      <c r="CK246" s="24"/>
      <c r="CL246" s="24"/>
      <c r="CM246" s="24"/>
      <c r="CN246" s="24"/>
      <c r="CO246" s="24"/>
      <c r="CP246" s="24"/>
      <c r="CQ246" s="24"/>
      <c r="CR246" s="24"/>
      <c r="CS246" s="24"/>
      <c r="CT246" s="24"/>
      <c r="CU246" s="24"/>
      <c r="CV246" s="24"/>
      <c r="CW246" s="24"/>
      <c r="CX246" s="24"/>
      <c r="CY246" s="24"/>
      <c r="CZ246" s="24"/>
      <c r="DA246" s="24"/>
      <c r="DB246" s="24"/>
      <c r="DC246" s="24"/>
      <c r="DD246" s="24"/>
      <c r="DE246" s="24"/>
      <c r="DF246" s="26" t="s">
        <v>139</v>
      </c>
      <c r="DG246" s="26" t="s">
        <v>139</v>
      </c>
      <c r="DH246" s="26" t="s">
        <v>139</v>
      </c>
      <c r="DI246" s="26" t="s">
        <v>139</v>
      </c>
      <c r="DJ246" s="26" t="s">
        <v>139</v>
      </c>
      <c r="DK246" s="26" t="s">
        <v>139</v>
      </c>
      <c r="DL246" s="26" t="s">
        <v>139</v>
      </c>
      <c r="DM246" s="26" t="s">
        <v>139</v>
      </c>
      <c r="DN246" s="26" t="s">
        <v>139</v>
      </c>
      <c r="DO246" s="26" t="s">
        <v>139</v>
      </c>
    </row>
    <row r="247" spans="1:119" ht="20.100000000000001" customHeight="1" x14ac:dyDescent="0.25">
      <c r="A247" s="29" t="str">
        <f t="shared" si="42"/>
        <v/>
      </c>
      <c r="B247" s="29" t="str">
        <f t="shared" si="43"/>
        <v>Asociación El Refugio de la Niñez (Children's Refuge Association)</v>
      </c>
      <c r="C247" s="29">
        <f t="shared" si="44"/>
        <v>0</v>
      </c>
      <c r="D247" s="30" t="str">
        <f t="shared" si="45"/>
        <v>Americas</v>
      </c>
      <c r="E247" s="30" t="str">
        <f t="shared" si="46"/>
        <v>Guatemala City, Guatemala</v>
      </c>
      <c r="F247" s="31">
        <f t="shared" si="47"/>
        <v>0</v>
      </c>
      <c r="G247" s="31">
        <f t="shared" si="48"/>
        <v>0</v>
      </c>
      <c r="H247" s="31">
        <f t="shared" si="49"/>
        <v>0</v>
      </c>
      <c r="I247" s="31">
        <f t="shared" si="50"/>
        <v>0</v>
      </c>
      <c r="J247" s="31">
        <f t="shared" si="51"/>
        <v>0</v>
      </c>
      <c r="K247" s="31">
        <f t="shared" si="52"/>
        <v>0</v>
      </c>
      <c r="L247" s="31">
        <f t="shared" si="53"/>
        <v>0</v>
      </c>
      <c r="M247" s="31">
        <f t="shared" si="54"/>
        <v>0</v>
      </c>
      <c r="N247" s="31">
        <f t="shared" si="55"/>
        <v>0</v>
      </c>
      <c r="O247" s="26" t="s">
        <v>15808</v>
      </c>
      <c r="P247" s="26" t="s">
        <v>108</v>
      </c>
      <c r="Q247" s="27">
        <v>40681</v>
      </c>
      <c r="R247" s="24"/>
      <c r="S247" s="24"/>
      <c r="T247" s="26" t="s">
        <v>333</v>
      </c>
      <c r="U247" s="24"/>
      <c r="V247" s="26" t="s">
        <v>15731</v>
      </c>
      <c r="W247" s="26" t="s">
        <v>1261</v>
      </c>
      <c r="X247" s="26" t="s">
        <v>1683</v>
      </c>
      <c r="Y247" s="26" t="s">
        <v>1684</v>
      </c>
      <c r="Z247" s="26" t="s">
        <v>1685</v>
      </c>
      <c r="AA247" s="24"/>
      <c r="AB247" s="26" t="s">
        <v>15736</v>
      </c>
      <c r="AC247" s="28">
        <v>2000</v>
      </c>
      <c r="AD247" s="26" t="s">
        <v>1686</v>
      </c>
      <c r="AE247" s="26" t="s">
        <v>1271</v>
      </c>
      <c r="AF247" s="26" t="s">
        <v>139</v>
      </c>
      <c r="AG247" s="26" t="s">
        <v>224</v>
      </c>
      <c r="AH247" s="24"/>
      <c r="AI247" s="28">
        <v>2000</v>
      </c>
      <c r="AJ247" s="24"/>
      <c r="AK247" s="24"/>
      <c r="AL247" s="24"/>
      <c r="AM247" s="24"/>
      <c r="AN247" s="24"/>
      <c r="AO247" s="24"/>
      <c r="AP247" s="24"/>
      <c r="AQ247" s="24"/>
      <c r="AR247" s="24"/>
      <c r="AS247" s="24"/>
      <c r="AT247" s="24"/>
      <c r="AU247" s="24"/>
      <c r="AV247" s="24"/>
      <c r="AW247" s="28">
        <v>0</v>
      </c>
      <c r="AX247" s="26">
        <v>0</v>
      </c>
      <c r="AY247" s="28">
        <v>0</v>
      </c>
      <c r="AZ247" s="28">
        <v>0</v>
      </c>
      <c r="BA247" s="26">
        <v>0</v>
      </c>
      <c r="BB247" s="24"/>
      <c r="BC247" s="26" t="s">
        <v>1691</v>
      </c>
      <c r="BD247" s="24"/>
      <c r="BE247" s="24"/>
      <c r="BF247" s="24"/>
      <c r="BG247" s="24"/>
      <c r="BH247" s="24"/>
      <c r="BI247" s="24"/>
      <c r="BJ247" s="24"/>
      <c r="BK247" s="24"/>
      <c r="BL247" s="24"/>
      <c r="BM247" s="24"/>
      <c r="BN247" s="24"/>
      <c r="BO247" s="24"/>
      <c r="BP247" s="24"/>
      <c r="BQ247" s="24"/>
      <c r="BR247" s="26">
        <v>0</v>
      </c>
      <c r="BS247" s="26">
        <v>0</v>
      </c>
      <c r="BT247" s="26">
        <v>0</v>
      </c>
      <c r="BU247" s="26">
        <v>0</v>
      </c>
      <c r="BV247" s="26">
        <v>0</v>
      </c>
      <c r="BW247" s="26">
        <v>0</v>
      </c>
      <c r="BX247" s="26">
        <v>0</v>
      </c>
      <c r="BY247" s="26">
        <v>0</v>
      </c>
      <c r="BZ247" s="24"/>
      <c r="CA247" s="24"/>
      <c r="CB247" s="24"/>
      <c r="CC247" s="24"/>
      <c r="CD247" s="24"/>
      <c r="CE247" s="24"/>
      <c r="CF247" s="24"/>
      <c r="CG247" s="24"/>
      <c r="CH247" s="24"/>
      <c r="CI247" s="24"/>
      <c r="CJ247" s="24"/>
      <c r="CK247" s="24"/>
      <c r="CL247" s="24"/>
      <c r="CM247" s="24"/>
      <c r="CN247" s="24"/>
      <c r="CO247" s="24"/>
      <c r="CP247" s="24"/>
      <c r="CQ247" s="24"/>
      <c r="CR247" s="24"/>
      <c r="CS247" s="24"/>
      <c r="CT247" s="24"/>
      <c r="CU247" s="24"/>
      <c r="CV247" s="24"/>
      <c r="CW247" s="24"/>
      <c r="CX247" s="24"/>
      <c r="CY247" s="24"/>
      <c r="CZ247" s="24"/>
      <c r="DA247" s="24"/>
      <c r="DB247" s="24"/>
      <c r="DC247" s="24"/>
      <c r="DD247" s="24"/>
      <c r="DE247" s="24"/>
      <c r="DF247" s="26" t="s">
        <v>139</v>
      </c>
      <c r="DG247" s="26" t="s">
        <v>139</v>
      </c>
      <c r="DH247" s="26" t="s">
        <v>139</v>
      </c>
      <c r="DI247" s="26" t="s">
        <v>139</v>
      </c>
      <c r="DJ247" s="26" t="s">
        <v>139</v>
      </c>
      <c r="DK247" s="26" t="s">
        <v>139</v>
      </c>
      <c r="DL247" s="26" t="s">
        <v>139</v>
      </c>
      <c r="DM247" s="26" t="s">
        <v>139</v>
      </c>
      <c r="DN247" s="26" t="s">
        <v>139</v>
      </c>
      <c r="DO247" s="26" t="s">
        <v>139</v>
      </c>
    </row>
    <row r="248" spans="1:119" ht="20.100000000000001" customHeight="1" x14ac:dyDescent="0.25">
      <c r="A248" s="29" t="str">
        <f t="shared" si="42"/>
        <v>Asociación El Refugio de la Niñez (Children's Refuge Association)1</v>
      </c>
      <c r="B248" s="29" t="str">
        <f t="shared" si="43"/>
        <v>Asociación El Refugio de la Niñez (Children's Refuge Association)</v>
      </c>
      <c r="C248" s="29">
        <f t="shared" si="44"/>
        <v>1</v>
      </c>
      <c r="D248" s="30" t="str">
        <f t="shared" si="45"/>
        <v>Americas</v>
      </c>
      <c r="E248" s="30" t="str">
        <f t="shared" si="46"/>
        <v>Guatemala City, Guatemala</v>
      </c>
      <c r="F248" s="31">
        <f t="shared" si="47"/>
        <v>0</v>
      </c>
      <c r="G248" s="31">
        <f t="shared" si="48"/>
        <v>0</v>
      </c>
      <c r="H248" s="31">
        <f t="shared" si="49"/>
        <v>0</v>
      </c>
      <c r="I248" s="31">
        <f t="shared" si="50"/>
        <v>0</v>
      </c>
      <c r="J248" s="31">
        <f t="shared" si="51"/>
        <v>0</v>
      </c>
      <c r="K248" s="31">
        <f t="shared" si="52"/>
        <v>0</v>
      </c>
      <c r="L248" s="31">
        <f t="shared" si="53"/>
        <v>0</v>
      </c>
      <c r="M248" s="31">
        <f t="shared" si="54"/>
        <v>0</v>
      </c>
      <c r="N248" s="31">
        <f t="shared" si="55"/>
        <v>0</v>
      </c>
      <c r="O248" s="26" t="s">
        <v>1711</v>
      </c>
      <c r="P248" s="26" t="s">
        <v>108</v>
      </c>
      <c r="Q248" s="27">
        <v>40311</v>
      </c>
      <c r="R248" s="26" t="s">
        <v>155</v>
      </c>
      <c r="S248" s="26" t="s">
        <v>234</v>
      </c>
      <c r="T248" s="26" t="s">
        <v>224</v>
      </c>
      <c r="U248" s="26" t="s">
        <v>168</v>
      </c>
      <c r="V248" s="26" t="s">
        <v>15731</v>
      </c>
      <c r="W248" s="26" t="s">
        <v>1261</v>
      </c>
      <c r="X248" s="26" t="s">
        <v>1683</v>
      </c>
      <c r="Y248" s="26" t="s">
        <v>1684</v>
      </c>
      <c r="Z248" s="26" t="s">
        <v>1685</v>
      </c>
      <c r="AA248" s="24"/>
      <c r="AB248" s="26" t="s">
        <v>117</v>
      </c>
      <c r="AC248" s="28">
        <v>12000</v>
      </c>
      <c r="AD248" s="26" t="s">
        <v>1686</v>
      </c>
      <c r="AE248" s="26" t="s">
        <v>1271</v>
      </c>
      <c r="AF248" s="26" t="s">
        <v>139</v>
      </c>
      <c r="AG248" s="26" t="s">
        <v>224</v>
      </c>
      <c r="AH248" s="26" t="s">
        <v>158</v>
      </c>
      <c r="AI248" s="28">
        <v>12000</v>
      </c>
      <c r="AJ248" s="24"/>
      <c r="AK248" s="26" t="s">
        <v>1706</v>
      </c>
      <c r="AL248" s="26" t="s">
        <v>1712</v>
      </c>
      <c r="AM248" s="26" t="s">
        <v>1713</v>
      </c>
      <c r="AN248" s="26" t="s">
        <v>1714</v>
      </c>
      <c r="AO248" s="24"/>
      <c r="AP248" s="24"/>
      <c r="AQ248" s="24"/>
      <c r="AR248" s="24"/>
      <c r="AS248" s="24"/>
      <c r="AT248" s="24"/>
      <c r="AU248" s="24"/>
      <c r="AV248" s="24"/>
      <c r="AW248" s="28">
        <v>193363</v>
      </c>
      <c r="AX248" s="26">
        <v>152</v>
      </c>
      <c r="AY248" s="28">
        <v>0</v>
      </c>
      <c r="AZ248" s="28">
        <v>0</v>
      </c>
      <c r="BA248" s="26">
        <v>0</v>
      </c>
      <c r="BB248" s="24"/>
      <c r="BC248" s="26" t="s">
        <v>1691</v>
      </c>
      <c r="BD248" s="24"/>
      <c r="BE248" s="24"/>
      <c r="BF248" s="24"/>
      <c r="BG248" s="24"/>
      <c r="BH248" s="24"/>
      <c r="BI248" s="24"/>
      <c r="BJ248" s="24"/>
      <c r="BK248" s="24"/>
      <c r="BL248" s="24"/>
      <c r="BM248" s="24"/>
      <c r="BN248" s="24"/>
      <c r="BO248" s="24"/>
      <c r="BP248" s="24"/>
      <c r="BQ248" s="24"/>
      <c r="BR248" s="26">
        <v>0</v>
      </c>
      <c r="BS248" s="26">
        <v>0</v>
      </c>
      <c r="BT248" s="26">
        <v>0</v>
      </c>
      <c r="BU248" s="26">
        <v>0</v>
      </c>
      <c r="BV248" s="26">
        <v>0</v>
      </c>
      <c r="BW248" s="26">
        <v>0</v>
      </c>
      <c r="BX248" s="26">
        <v>0</v>
      </c>
      <c r="BY248" s="26">
        <v>0</v>
      </c>
      <c r="BZ248" s="24"/>
      <c r="CA248" s="24"/>
      <c r="CB248" s="24"/>
      <c r="CC248" s="24"/>
      <c r="CD248" s="24"/>
      <c r="CE248" s="24"/>
      <c r="CF248" s="24"/>
      <c r="CG248" s="24"/>
      <c r="CH248" s="24"/>
      <c r="CI248" s="24"/>
      <c r="CJ248" s="24"/>
      <c r="CK248" s="24"/>
      <c r="CL248" s="24"/>
      <c r="CM248" s="24"/>
      <c r="CN248" s="24"/>
      <c r="CO248" s="24"/>
      <c r="CP248" s="24"/>
      <c r="CQ248" s="24"/>
      <c r="CR248" s="24"/>
      <c r="CS248" s="24"/>
      <c r="CT248" s="24"/>
      <c r="CU248" s="24"/>
      <c r="CV248" s="24"/>
      <c r="CW248" s="24"/>
      <c r="CX248" s="24"/>
      <c r="CY248" s="24"/>
      <c r="CZ248" s="24"/>
      <c r="DA248" s="24"/>
      <c r="DB248" s="24"/>
      <c r="DC248" s="24"/>
      <c r="DD248" s="24"/>
      <c r="DE248" s="24"/>
      <c r="DF248" s="26" t="s">
        <v>139</v>
      </c>
      <c r="DG248" s="26" t="s">
        <v>139</v>
      </c>
      <c r="DH248" s="26" t="s">
        <v>139</v>
      </c>
      <c r="DI248" s="26" t="s">
        <v>139</v>
      </c>
      <c r="DJ248" s="26" t="s">
        <v>139</v>
      </c>
      <c r="DK248" s="26" t="s">
        <v>139</v>
      </c>
      <c r="DL248" s="26" t="s">
        <v>139</v>
      </c>
      <c r="DM248" s="26" t="s">
        <v>139</v>
      </c>
      <c r="DN248" s="26" t="s">
        <v>139</v>
      </c>
      <c r="DO248" s="26" t="s">
        <v>139</v>
      </c>
    </row>
    <row r="249" spans="1:119" ht="20.100000000000001" customHeight="1" x14ac:dyDescent="0.25">
      <c r="A249" s="29" t="str">
        <f t="shared" si="42"/>
        <v/>
      </c>
      <c r="B249" s="29" t="str">
        <f t="shared" si="43"/>
        <v>Asociación El Refugio de la Niñez (Children's Refuge Association)</v>
      </c>
      <c r="C249" s="29">
        <f t="shared" si="44"/>
        <v>0</v>
      </c>
      <c r="D249" s="30" t="str">
        <f t="shared" si="45"/>
        <v>Americas</v>
      </c>
      <c r="E249" s="30" t="str">
        <f t="shared" si="46"/>
        <v>Guatemala City, Guatemala</v>
      </c>
      <c r="F249" s="31">
        <f t="shared" si="47"/>
        <v>0</v>
      </c>
      <c r="G249" s="31">
        <f t="shared" si="48"/>
        <v>0</v>
      </c>
      <c r="H249" s="31">
        <f t="shared" si="49"/>
        <v>0</v>
      </c>
      <c r="I249" s="31">
        <f t="shared" si="50"/>
        <v>0</v>
      </c>
      <c r="J249" s="31">
        <f t="shared" si="51"/>
        <v>0</v>
      </c>
      <c r="K249" s="31">
        <f t="shared" si="52"/>
        <v>0</v>
      </c>
      <c r="L249" s="31">
        <f t="shared" si="53"/>
        <v>0</v>
      </c>
      <c r="M249" s="31">
        <f t="shared" si="54"/>
        <v>0</v>
      </c>
      <c r="N249" s="31">
        <f t="shared" si="55"/>
        <v>0</v>
      </c>
      <c r="O249" s="26" t="s">
        <v>1715</v>
      </c>
      <c r="P249" s="26" t="s">
        <v>108</v>
      </c>
      <c r="Q249" s="27">
        <v>40333</v>
      </c>
      <c r="R249" s="24"/>
      <c r="S249" s="24"/>
      <c r="T249" s="26" t="s">
        <v>224</v>
      </c>
      <c r="U249" s="24"/>
      <c r="V249" s="26" t="s">
        <v>15731</v>
      </c>
      <c r="W249" s="26" t="s">
        <v>1261</v>
      </c>
      <c r="X249" s="26" t="s">
        <v>1683</v>
      </c>
      <c r="Y249" s="26" t="s">
        <v>1684</v>
      </c>
      <c r="Z249" s="26" t="s">
        <v>1685</v>
      </c>
      <c r="AA249" s="24"/>
      <c r="AB249" s="26" t="s">
        <v>723</v>
      </c>
      <c r="AC249" s="28">
        <v>1500</v>
      </c>
      <c r="AD249" s="26" t="s">
        <v>1686</v>
      </c>
      <c r="AE249" s="26" t="s">
        <v>1271</v>
      </c>
      <c r="AF249" s="26" t="s">
        <v>139</v>
      </c>
      <c r="AG249" s="26" t="s">
        <v>224</v>
      </c>
      <c r="AH249" s="24"/>
      <c r="AI249" s="28">
        <v>1500</v>
      </c>
      <c r="AJ249" s="24"/>
      <c r="AK249" s="24"/>
      <c r="AL249" s="24"/>
      <c r="AM249" s="24"/>
      <c r="AN249" s="24"/>
      <c r="AO249" s="24"/>
      <c r="AP249" s="24"/>
      <c r="AQ249" s="24"/>
      <c r="AR249" s="24"/>
      <c r="AS249" s="24"/>
      <c r="AT249" s="24"/>
      <c r="AU249" s="24"/>
      <c r="AV249" s="24"/>
      <c r="AW249" s="28">
        <v>0</v>
      </c>
      <c r="AX249" s="26">
        <v>0</v>
      </c>
      <c r="AY249" s="28">
        <v>0</v>
      </c>
      <c r="AZ249" s="28">
        <v>0</v>
      </c>
      <c r="BA249" s="26">
        <v>0</v>
      </c>
      <c r="BB249" s="24"/>
      <c r="BC249" s="26" t="s">
        <v>1691</v>
      </c>
      <c r="BD249" s="24"/>
      <c r="BE249" s="24"/>
      <c r="BF249" s="24"/>
      <c r="BG249" s="24"/>
      <c r="BH249" s="24"/>
      <c r="BI249" s="24"/>
      <c r="BJ249" s="24"/>
      <c r="BK249" s="24"/>
      <c r="BL249" s="24"/>
      <c r="BM249" s="24"/>
      <c r="BN249" s="24"/>
      <c r="BO249" s="24"/>
      <c r="BP249" s="24"/>
      <c r="BQ249" s="24"/>
      <c r="BR249" s="26">
        <v>0</v>
      </c>
      <c r="BS249" s="26">
        <v>0</v>
      </c>
      <c r="BT249" s="26">
        <v>0</v>
      </c>
      <c r="BU249" s="26">
        <v>0</v>
      </c>
      <c r="BV249" s="26">
        <v>0</v>
      </c>
      <c r="BW249" s="26">
        <v>0</v>
      </c>
      <c r="BX249" s="26">
        <v>0</v>
      </c>
      <c r="BY249" s="26">
        <v>0</v>
      </c>
      <c r="BZ249" s="24"/>
      <c r="CA249" s="24"/>
      <c r="CB249" s="24"/>
      <c r="CC249" s="24"/>
      <c r="CD249" s="24"/>
      <c r="CE249" s="24"/>
      <c r="CF249" s="24"/>
      <c r="CG249" s="24"/>
      <c r="CH249" s="24"/>
      <c r="CI249" s="24"/>
      <c r="CJ249" s="24"/>
      <c r="CK249" s="24"/>
      <c r="CL249" s="24"/>
      <c r="CM249" s="24"/>
      <c r="CN249" s="24"/>
      <c r="CO249" s="24"/>
      <c r="CP249" s="24"/>
      <c r="CQ249" s="24"/>
      <c r="CR249" s="24"/>
      <c r="CS249" s="24"/>
      <c r="CT249" s="24"/>
      <c r="CU249" s="24"/>
      <c r="CV249" s="24"/>
      <c r="CW249" s="24"/>
      <c r="CX249" s="24"/>
      <c r="CY249" s="24"/>
      <c r="CZ249" s="24"/>
      <c r="DA249" s="24"/>
      <c r="DB249" s="24"/>
      <c r="DC249" s="24"/>
      <c r="DD249" s="24"/>
      <c r="DE249" s="24"/>
      <c r="DF249" s="26" t="s">
        <v>139</v>
      </c>
      <c r="DG249" s="26" t="s">
        <v>139</v>
      </c>
      <c r="DH249" s="26" t="s">
        <v>139</v>
      </c>
      <c r="DI249" s="26" t="s">
        <v>139</v>
      </c>
      <c r="DJ249" s="26" t="s">
        <v>139</v>
      </c>
      <c r="DK249" s="26" t="s">
        <v>139</v>
      </c>
      <c r="DL249" s="26" t="s">
        <v>139</v>
      </c>
      <c r="DM249" s="26" t="s">
        <v>139</v>
      </c>
      <c r="DN249" s="26" t="s">
        <v>139</v>
      </c>
      <c r="DO249" s="26" t="s">
        <v>139</v>
      </c>
    </row>
    <row r="250" spans="1:119" ht="20.100000000000001" customHeight="1" x14ac:dyDescent="0.25">
      <c r="A250" s="29" t="str">
        <f t="shared" si="42"/>
        <v>Asociación Generando3</v>
      </c>
      <c r="B250" s="29" t="str">
        <f t="shared" si="43"/>
        <v>Asociación Generando</v>
      </c>
      <c r="C250" s="29">
        <f t="shared" si="44"/>
        <v>3</v>
      </c>
      <c r="D250" s="30" t="str">
        <f t="shared" si="45"/>
        <v>Americas</v>
      </c>
      <c r="E250" s="30" t="str">
        <f t="shared" si="46"/>
        <v>Chimaltenango, Guatemala</v>
      </c>
      <c r="F250" s="31">
        <f t="shared" si="47"/>
        <v>3</v>
      </c>
      <c r="G250" s="31">
        <f t="shared" si="48"/>
        <v>4</v>
      </c>
      <c r="H250" s="31">
        <f t="shared" si="49"/>
        <v>2</v>
      </c>
      <c r="I250" s="31">
        <f t="shared" si="50"/>
        <v>3</v>
      </c>
      <c r="J250" s="31">
        <f t="shared" si="51"/>
        <v>4</v>
      </c>
      <c r="K250" s="31">
        <f t="shared" si="52"/>
        <v>2</v>
      </c>
      <c r="L250" s="31">
        <f t="shared" si="53"/>
        <v>3</v>
      </c>
      <c r="M250" s="31">
        <f t="shared" si="54"/>
        <v>3</v>
      </c>
      <c r="N250" s="31">
        <f t="shared" si="55"/>
        <v>3</v>
      </c>
      <c r="O250" s="26" t="s">
        <v>1716</v>
      </c>
      <c r="P250" s="26" t="s">
        <v>108</v>
      </c>
      <c r="Q250" s="27">
        <v>43214</v>
      </c>
      <c r="R250" s="26" t="s">
        <v>109</v>
      </c>
      <c r="S250" s="26" t="s">
        <v>244</v>
      </c>
      <c r="T250" s="26" t="s">
        <v>111</v>
      </c>
      <c r="U250" s="24"/>
      <c r="V250" s="26" t="s">
        <v>15731</v>
      </c>
      <c r="W250" s="26" t="s">
        <v>1261</v>
      </c>
      <c r="X250" s="26" t="s">
        <v>1717</v>
      </c>
      <c r="Y250" s="26" t="s">
        <v>1718</v>
      </c>
      <c r="Z250" s="24"/>
      <c r="AA250" s="24"/>
      <c r="AB250" s="26" t="s">
        <v>117</v>
      </c>
      <c r="AC250" s="28">
        <v>12000</v>
      </c>
      <c r="AD250" s="26" t="s">
        <v>1719</v>
      </c>
      <c r="AE250" s="26" t="s">
        <v>119</v>
      </c>
      <c r="AF250" s="26" t="s">
        <v>139</v>
      </c>
      <c r="AG250" s="26" t="s">
        <v>157</v>
      </c>
      <c r="AH250" s="26" t="s">
        <v>121</v>
      </c>
      <c r="AI250" s="28">
        <v>12000</v>
      </c>
      <c r="AJ250" s="24"/>
      <c r="AK250" s="26" t="s">
        <v>1720</v>
      </c>
      <c r="AL250" s="26" t="s">
        <v>1721</v>
      </c>
      <c r="AM250" s="24"/>
      <c r="AN250" s="24"/>
      <c r="AO250" s="24"/>
      <c r="AP250" s="24"/>
      <c r="AQ250" s="24"/>
      <c r="AR250" s="24"/>
      <c r="AS250" s="26" t="s">
        <v>1722</v>
      </c>
      <c r="AT250" s="24"/>
      <c r="AU250" s="26" t="s">
        <v>1723</v>
      </c>
      <c r="AV250" s="24"/>
      <c r="AW250" s="28">
        <v>496402</v>
      </c>
      <c r="AX250" s="26">
        <v>200</v>
      </c>
      <c r="AY250" s="28">
        <v>10</v>
      </c>
      <c r="AZ250" s="28">
        <v>20</v>
      </c>
      <c r="BA250" s="26">
        <v>200</v>
      </c>
      <c r="BB250" s="24"/>
      <c r="BC250" s="26" t="s">
        <v>1724</v>
      </c>
      <c r="BD250" s="26" t="s">
        <v>125</v>
      </c>
      <c r="BE250" s="24"/>
      <c r="BF250" s="26" t="s">
        <v>1725</v>
      </c>
      <c r="BG250" s="26" t="s">
        <v>261</v>
      </c>
      <c r="BH250" s="26" t="s">
        <v>1726</v>
      </c>
      <c r="BI250" s="26" t="s">
        <v>1554</v>
      </c>
      <c r="BJ250" s="26" t="s">
        <v>1727</v>
      </c>
      <c r="BK250" s="26" t="s">
        <v>261</v>
      </c>
      <c r="BL250" s="24"/>
      <c r="BM250" s="24"/>
      <c r="BN250" s="24"/>
      <c r="BO250" s="24"/>
      <c r="BP250" s="24"/>
      <c r="BQ250" s="24"/>
      <c r="BR250" s="26">
        <v>0</v>
      </c>
      <c r="BS250" s="26">
        <v>0</v>
      </c>
      <c r="BT250" s="26">
        <v>0</v>
      </c>
      <c r="BU250" s="26">
        <v>0</v>
      </c>
      <c r="BV250" s="26">
        <v>0</v>
      </c>
      <c r="BW250" s="26">
        <v>0</v>
      </c>
      <c r="BX250" s="26">
        <v>0</v>
      </c>
      <c r="BY250" s="26">
        <v>0</v>
      </c>
      <c r="BZ250" s="26" t="s">
        <v>136</v>
      </c>
      <c r="CA250" s="26" t="s">
        <v>134</v>
      </c>
      <c r="CB250" s="26" t="s">
        <v>136</v>
      </c>
      <c r="CC250" s="26" t="s">
        <v>136</v>
      </c>
      <c r="CD250" s="26" t="s">
        <v>134</v>
      </c>
      <c r="CE250" s="26" t="s">
        <v>134</v>
      </c>
      <c r="CF250" s="26" t="s">
        <v>136</v>
      </c>
      <c r="CG250" s="26" t="s">
        <v>134</v>
      </c>
      <c r="CH250" s="26" t="s">
        <v>136</v>
      </c>
      <c r="CI250" s="26" t="s">
        <v>136</v>
      </c>
      <c r="CJ250" s="26" t="s">
        <v>135</v>
      </c>
      <c r="CK250" s="26" t="s">
        <v>137</v>
      </c>
      <c r="CL250" s="26" t="s">
        <v>136</v>
      </c>
      <c r="CM250" s="26" t="s">
        <v>134</v>
      </c>
      <c r="CN250" s="26" t="s">
        <v>135</v>
      </c>
      <c r="CO250" s="26" t="s">
        <v>136</v>
      </c>
      <c r="CP250" s="26" t="s">
        <v>136</v>
      </c>
      <c r="CQ250" s="26" t="s">
        <v>136</v>
      </c>
      <c r="CR250" s="26" t="s">
        <v>134</v>
      </c>
      <c r="CS250" s="26" t="s">
        <v>138</v>
      </c>
      <c r="CT250" s="26" t="s">
        <v>136</v>
      </c>
      <c r="CU250" s="26" t="s">
        <v>135</v>
      </c>
      <c r="CV250" s="26" t="s">
        <v>136</v>
      </c>
      <c r="CW250" s="26" t="s">
        <v>137</v>
      </c>
      <c r="CX250" s="26" t="s">
        <v>136</v>
      </c>
      <c r="CY250" s="26" t="s">
        <v>134</v>
      </c>
      <c r="CZ250" s="26" t="s">
        <v>136</v>
      </c>
      <c r="DA250" s="26" t="s">
        <v>136</v>
      </c>
      <c r="DB250" s="26" t="s">
        <v>136</v>
      </c>
      <c r="DC250" s="26" t="s">
        <v>136</v>
      </c>
      <c r="DD250" s="26" t="s">
        <v>136</v>
      </c>
      <c r="DE250" s="26" t="s">
        <v>134</v>
      </c>
      <c r="DF250" s="26" t="s">
        <v>139</v>
      </c>
      <c r="DG250" s="26" t="s">
        <v>139</v>
      </c>
      <c r="DH250" s="26" t="s">
        <v>139</v>
      </c>
      <c r="DI250" s="26" t="s">
        <v>139</v>
      </c>
      <c r="DJ250" s="26" t="s">
        <v>139</v>
      </c>
      <c r="DK250" s="26" t="s">
        <v>139</v>
      </c>
      <c r="DL250" s="26" t="s">
        <v>139</v>
      </c>
      <c r="DM250" s="26" t="s">
        <v>139</v>
      </c>
      <c r="DN250" s="26" t="s">
        <v>139</v>
      </c>
      <c r="DO250" s="26" t="s">
        <v>139</v>
      </c>
    </row>
    <row r="251" spans="1:119" ht="20.100000000000001" customHeight="1" x14ac:dyDescent="0.25">
      <c r="A251" s="29" t="str">
        <f t="shared" si="42"/>
        <v/>
      </c>
      <c r="B251" s="29" t="str">
        <f t="shared" si="43"/>
        <v>Asociación Generando</v>
      </c>
      <c r="C251" s="29">
        <f t="shared" si="44"/>
        <v>0</v>
      </c>
      <c r="D251" s="30" t="str">
        <f t="shared" si="45"/>
        <v>Americas</v>
      </c>
      <c r="E251" s="30" t="str">
        <f t="shared" si="46"/>
        <v>Chimaltenango, Guatemala</v>
      </c>
      <c r="F251" s="31">
        <f t="shared" si="47"/>
        <v>0</v>
      </c>
      <c r="G251" s="31">
        <f t="shared" si="48"/>
        <v>0</v>
      </c>
      <c r="H251" s="31">
        <f t="shared" si="49"/>
        <v>0</v>
      </c>
      <c r="I251" s="31">
        <f t="shared" si="50"/>
        <v>0</v>
      </c>
      <c r="J251" s="31">
        <f t="shared" si="51"/>
        <v>0</v>
      </c>
      <c r="K251" s="31">
        <f t="shared" si="52"/>
        <v>0</v>
      </c>
      <c r="L251" s="31">
        <f t="shared" si="53"/>
        <v>0</v>
      </c>
      <c r="M251" s="31">
        <f t="shared" si="54"/>
        <v>0</v>
      </c>
      <c r="N251" s="31">
        <f t="shared" si="55"/>
        <v>0</v>
      </c>
      <c r="O251" s="26" t="s">
        <v>15809</v>
      </c>
      <c r="P251" s="26" t="s">
        <v>108</v>
      </c>
      <c r="Q251" s="27">
        <v>43214</v>
      </c>
      <c r="R251" s="24"/>
      <c r="S251" s="24"/>
      <c r="T251" s="26" t="s">
        <v>111</v>
      </c>
      <c r="U251" s="24"/>
      <c r="V251" s="26" t="s">
        <v>15731</v>
      </c>
      <c r="W251" s="26" t="s">
        <v>1261</v>
      </c>
      <c r="X251" s="26" t="s">
        <v>1717</v>
      </c>
      <c r="Y251" s="26" t="s">
        <v>1718</v>
      </c>
      <c r="Z251" s="24"/>
      <c r="AA251" s="24"/>
      <c r="AB251" s="26" t="s">
        <v>15736</v>
      </c>
      <c r="AC251" s="28">
        <v>2000</v>
      </c>
      <c r="AD251" s="26" t="s">
        <v>1719</v>
      </c>
      <c r="AE251" s="26" t="s">
        <v>119</v>
      </c>
      <c r="AF251" s="26" t="s">
        <v>139</v>
      </c>
      <c r="AG251" s="26" t="s">
        <v>157</v>
      </c>
      <c r="AH251" s="24"/>
      <c r="AI251" s="28">
        <v>2000</v>
      </c>
      <c r="AJ251" s="24"/>
      <c r="AK251" s="24"/>
      <c r="AL251" s="24"/>
      <c r="AM251" s="24"/>
      <c r="AN251" s="24"/>
      <c r="AO251" s="24"/>
      <c r="AP251" s="24"/>
      <c r="AQ251" s="24"/>
      <c r="AR251" s="24"/>
      <c r="AS251" s="24"/>
      <c r="AT251" s="24"/>
      <c r="AU251" s="24"/>
      <c r="AV251" s="24"/>
      <c r="AW251" s="28">
        <v>0</v>
      </c>
      <c r="AX251" s="26">
        <v>0</v>
      </c>
      <c r="AY251" s="28">
        <v>0</v>
      </c>
      <c r="AZ251" s="28">
        <v>0</v>
      </c>
      <c r="BA251" s="26">
        <v>0</v>
      </c>
      <c r="BB251" s="24"/>
      <c r="BC251" s="26" t="s">
        <v>1724</v>
      </c>
      <c r="BD251" s="24"/>
      <c r="BE251" s="24"/>
      <c r="BF251" s="24"/>
      <c r="BG251" s="24"/>
      <c r="BH251" s="24"/>
      <c r="BI251" s="24"/>
      <c r="BJ251" s="24"/>
      <c r="BK251" s="24"/>
      <c r="BL251" s="24"/>
      <c r="BM251" s="24"/>
      <c r="BN251" s="24"/>
      <c r="BO251" s="24"/>
      <c r="BP251" s="24"/>
      <c r="BQ251" s="24"/>
      <c r="BR251" s="26">
        <v>0</v>
      </c>
      <c r="BS251" s="26">
        <v>0</v>
      </c>
      <c r="BT251" s="26">
        <v>0</v>
      </c>
      <c r="BU251" s="26">
        <v>0</v>
      </c>
      <c r="BV251" s="26">
        <v>0</v>
      </c>
      <c r="BW251" s="26">
        <v>0</v>
      </c>
      <c r="BX251" s="26">
        <v>0</v>
      </c>
      <c r="BY251" s="26">
        <v>0</v>
      </c>
      <c r="BZ251" s="24"/>
      <c r="CA251" s="24"/>
      <c r="CB251" s="24"/>
      <c r="CC251" s="24"/>
      <c r="CD251" s="24"/>
      <c r="CE251" s="24"/>
      <c r="CF251" s="24"/>
      <c r="CG251" s="24"/>
      <c r="CH251" s="24"/>
      <c r="CI251" s="24"/>
      <c r="CJ251" s="24"/>
      <c r="CK251" s="24"/>
      <c r="CL251" s="24"/>
      <c r="CM251" s="24"/>
      <c r="CN251" s="24"/>
      <c r="CO251" s="24"/>
      <c r="CP251" s="24"/>
      <c r="CQ251" s="24"/>
      <c r="CR251" s="24"/>
      <c r="CS251" s="24"/>
      <c r="CT251" s="24"/>
      <c r="CU251" s="24"/>
      <c r="CV251" s="24"/>
      <c r="CW251" s="24"/>
      <c r="CX251" s="24"/>
      <c r="CY251" s="24"/>
      <c r="CZ251" s="24"/>
      <c r="DA251" s="24"/>
      <c r="DB251" s="24"/>
      <c r="DC251" s="24"/>
      <c r="DD251" s="24"/>
      <c r="DE251" s="24"/>
      <c r="DF251" s="26" t="s">
        <v>139</v>
      </c>
      <c r="DG251" s="26" t="s">
        <v>139</v>
      </c>
      <c r="DH251" s="26" t="s">
        <v>139</v>
      </c>
      <c r="DI251" s="26" t="s">
        <v>139</v>
      </c>
      <c r="DJ251" s="26" t="s">
        <v>139</v>
      </c>
      <c r="DK251" s="26" t="s">
        <v>139</v>
      </c>
      <c r="DL251" s="26" t="s">
        <v>139</v>
      </c>
      <c r="DM251" s="26" t="s">
        <v>139</v>
      </c>
      <c r="DN251" s="26" t="s">
        <v>139</v>
      </c>
      <c r="DO251" s="26" t="s">
        <v>139</v>
      </c>
    </row>
    <row r="252" spans="1:119" ht="20.100000000000001" customHeight="1" x14ac:dyDescent="0.25">
      <c r="A252" s="29" t="str">
        <f t="shared" si="42"/>
        <v/>
      </c>
      <c r="B252" s="29" t="str">
        <f t="shared" si="43"/>
        <v>Asociación Generando</v>
      </c>
      <c r="C252" s="29">
        <f t="shared" si="44"/>
        <v>0</v>
      </c>
      <c r="D252" s="30" t="str">
        <f t="shared" si="45"/>
        <v>Americas</v>
      </c>
      <c r="E252" s="30" t="str">
        <f t="shared" si="46"/>
        <v>Chimaltenango, Guatemala</v>
      </c>
      <c r="F252" s="31">
        <f t="shared" si="47"/>
        <v>0</v>
      </c>
      <c r="G252" s="31">
        <f t="shared" si="48"/>
        <v>0</v>
      </c>
      <c r="H252" s="31">
        <f t="shared" si="49"/>
        <v>0</v>
      </c>
      <c r="I252" s="31">
        <f t="shared" si="50"/>
        <v>0</v>
      </c>
      <c r="J252" s="31">
        <f t="shared" si="51"/>
        <v>0</v>
      </c>
      <c r="K252" s="31">
        <f t="shared" si="52"/>
        <v>0</v>
      </c>
      <c r="L252" s="31">
        <f t="shared" si="53"/>
        <v>0</v>
      </c>
      <c r="M252" s="31">
        <f t="shared" si="54"/>
        <v>0</v>
      </c>
      <c r="N252" s="31">
        <f t="shared" si="55"/>
        <v>0</v>
      </c>
      <c r="O252" s="26" t="s">
        <v>15810</v>
      </c>
      <c r="P252" s="26" t="s">
        <v>108</v>
      </c>
      <c r="Q252" s="27">
        <v>43046</v>
      </c>
      <c r="R252" s="24"/>
      <c r="S252" s="24"/>
      <c r="T252" s="26" t="s">
        <v>111</v>
      </c>
      <c r="U252" s="24"/>
      <c r="V252" s="26" t="s">
        <v>15731</v>
      </c>
      <c r="W252" s="26" t="s">
        <v>1261</v>
      </c>
      <c r="X252" s="26" t="s">
        <v>1717</v>
      </c>
      <c r="Y252" s="26" t="s">
        <v>1718</v>
      </c>
      <c r="Z252" s="24"/>
      <c r="AA252" s="24"/>
      <c r="AB252" s="26" t="s">
        <v>15736</v>
      </c>
      <c r="AC252" s="28">
        <v>200</v>
      </c>
      <c r="AD252" s="26" t="s">
        <v>1719</v>
      </c>
      <c r="AE252" s="26" t="s">
        <v>119</v>
      </c>
      <c r="AF252" s="26" t="s">
        <v>139</v>
      </c>
      <c r="AG252" s="26" t="s">
        <v>157</v>
      </c>
      <c r="AH252" s="24"/>
      <c r="AI252" s="28">
        <v>200</v>
      </c>
      <c r="AJ252" s="24"/>
      <c r="AK252" s="24"/>
      <c r="AL252" s="24"/>
      <c r="AM252" s="24"/>
      <c r="AN252" s="24"/>
      <c r="AO252" s="24"/>
      <c r="AP252" s="24"/>
      <c r="AQ252" s="24"/>
      <c r="AR252" s="24"/>
      <c r="AS252" s="24"/>
      <c r="AT252" s="24"/>
      <c r="AU252" s="24"/>
      <c r="AV252" s="24"/>
      <c r="AW252" s="28">
        <v>0</v>
      </c>
      <c r="AX252" s="26">
        <v>0</v>
      </c>
      <c r="AY252" s="28">
        <v>0</v>
      </c>
      <c r="AZ252" s="28">
        <v>0</v>
      </c>
      <c r="BA252" s="26">
        <v>0</v>
      </c>
      <c r="BB252" s="24"/>
      <c r="BC252" s="26" t="s">
        <v>1724</v>
      </c>
      <c r="BD252" s="24"/>
      <c r="BE252" s="24"/>
      <c r="BF252" s="24"/>
      <c r="BG252" s="24"/>
      <c r="BH252" s="24"/>
      <c r="BI252" s="24"/>
      <c r="BJ252" s="24"/>
      <c r="BK252" s="24"/>
      <c r="BL252" s="24"/>
      <c r="BM252" s="24"/>
      <c r="BN252" s="24"/>
      <c r="BO252" s="24"/>
      <c r="BP252" s="24"/>
      <c r="BQ252" s="24"/>
      <c r="BR252" s="26">
        <v>0</v>
      </c>
      <c r="BS252" s="26">
        <v>0</v>
      </c>
      <c r="BT252" s="26">
        <v>0</v>
      </c>
      <c r="BU252" s="26">
        <v>0</v>
      </c>
      <c r="BV252" s="26">
        <v>0</v>
      </c>
      <c r="BW252" s="26">
        <v>0</v>
      </c>
      <c r="BX252" s="26">
        <v>0</v>
      </c>
      <c r="BY252" s="26">
        <v>0</v>
      </c>
      <c r="BZ252" s="24"/>
      <c r="CA252" s="24"/>
      <c r="CB252" s="24"/>
      <c r="CC252" s="24"/>
      <c r="CD252" s="24"/>
      <c r="CE252" s="24"/>
      <c r="CF252" s="24"/>
      <c r="CG252" s="24"/>
      <c r="CH252" s="24"/>
      <c r="CI252" s="24"/>
      <c r="CJ252" s="24"/>
      <c r="CK252" s="24"/>
      <c r="CL252" s="24"/>
      <c r="CM252" s="24"/>
      <c r="CN252" s="24"/>
      <c r="CO252" s="24"/>
      <c r="CP252" s="24"/>
      <c r="CQ252" s="24"/>
      <c r="CR252" s="24"/>
      <c r="CS252" s="24"/>
      <c r="CT252" s="24"/>
      <c r="CU252" s="24"/>
      <c r="CV252" s="24"/>
      <c r="CW252" s="24"/>
      <c r="CX252" s="24"/>
      <c r="CY252" s="24"/>
      <c r="CZ252" s="24"/>
      <c r="DA252" s="24"/>
      <c r="DB252" s="24"/>
      <c r="DC252" s="24"/>
      <c r="DD252" s="24"/>
      <c r="DE252" s="24"/>
      <c r="DF252" s="26" t="s">
        <v>139</v>
      </c>
      <c r="DG252" s="26" t="s">
        <v>139</v>
      </c>
      <c r="DH252" s="26" t="s">
        <v>139</v>
      </c>
      <c r="DI252" s="26" t="s">
        <v>139</v>
      </c>
      <c r="DJ252" s="26" t="s">
        <v>139</v>
      </c>
      <c r="DK252" s="26" t="s">
        <v>139</v>
      </c>
      <c r="DL252" s="26" t="s">
        <v>139</v>
      </c>
      <c r="DM252" s="26" t="s">
        <v>139</v>
      </c>
      <c r="DN252" s="26" t="s">
        <v>139</v>
      </c>
      <c r="DO252" s="26" t="s">
        <v>139</v>
      </c>
    </row>
    <row r="253" spans="1:119" ht="20.100000000000001" customHeight="1" x14ac:dyDescent="0.25">
      <c r="A253" s="29" t="str">
        <f t="shared" si="42"/>
        <v/>
      </c>
      <c r="B253" s="29" t="str">
        <f t="shared" si="43"/>
        <v>Asociación Generando</v>
      </c>
      <c r="C253" s="29">
        <f t="shared" si="44"/>
        <v>0</v>
      </c>
      <c r="D253" s="30" t="str">
        <f t="shared" si="45"/>
        <v>Americas</v>
      </c>
      <c r="E253" s="30" t="str">
        <f t="shared" si="46"/>
        <v>Chimaltenango, Guatemala</v>
      </c>
      <c r="F253" s="31">
        <f t="shared" si="47"/>
        <v>0</v>
      </c>
      <c r="G253" s="31">
        <f t="shared" si="48"/>
        <v>0</v>
      </c>
      <c r="H253" s="31">
        <f t="shared" si="49"/>
        <v>0</v>
      </c>
      <c r="I253" s="31">
        <f t="shared" si="50"/>
        <v>0</v>
      </c>
      <c r="J253" s="31">
        <f t="shared" si="51"/>
        <v>0</v>
      </c>
      <c r="K253" s="31">
        <f t="shared" si="52"/>
        <v>0</v>
      </c>
      <c r="L253" s="31">
        <f t="shared" si="53"/>
        <v>0</v>
      </c>
      <c r="M253" s="31">
        <f t="shared" si="54"/>
        <v>0</v>
      </c>
      <c r="N253" s="31">
        <f t="shared" si="55"/>
        <v>0</v>
      </c>
      <c r="O253" s="26" t="s">
        <v>15811</v>
      </c>
      <c r="P253" s="26" t="s">
        <v>108</v>
      </c>
      <c r="Q253" s="27">
        <v>43262</v>
      </c>
      <c r="R253" s="24"/>
      <c r="S253" s="24"/>
      <c r="T253" s="26" t="s">
        <v>111</v>
      </c>
      <c r="U253" s="24"/>
      <c r="V253" s="26" t="s">
        <v>15731</v>
      </c>
      <c r="W253" s="26" t="s">
        <v>1261</v>
      </c>
      <c r="X253" s="26" t="s">
        <v>1717</v>
      </c>
      <c r="Y253" s="26" t="s">
        <v>1718</v>
      </c>
      <c r="Z253" s="24"/>
      <c r="AA253" s="24"/>
      <c r="AB253" s="26" t="s">
        <v>723</v>
      </c>
      <c r="AC253" s="28">
        <v>2000</v>
      </c>
      <c r="AD253" s="26" t="s">
        <v>1719</v>
      </c>
      <c r="AE253" s="26" t="s">
        <v>119</v>
      </c>
      <c r="AF253" s="26" t="s">
        <v>139</v>
      </c>
      <c r="AG253" s="26" t="s">
        <v>157</v>
      </c>
      <c r="AH253" s="24"/>
      <c r="AI253" s="28">
        <v>2000</v>
      </c>
      <c r="AJ253" s="24"/>
      <c r="AK253" s="24"/>
      <c r="AL253" s="24"/>
      <c r="AM253" s="24"/>
      <c r="AN253" s="24"/>
      <c r="AO253" s="24"/>
      <c r="AP253" s="24"/>
      <c r="AQ253" s="24"/>
      <c r="AR253" s="24"/>
      <c r="AS253" s="24"/>
      <c r="AT253" s="24"/>
      <c r="AU253" s="24"/>
      <c r="AV253" s="24"/>
      <c r="AW253" s="28">
        <v>0</v>
      </c>
      <c r="AX253" s="26">
        <v>0</v>
      </c>
      <c r="AY253" s="28">
        <v>0</v>
      </c>
      <c r="AZ253" s="28">
        <v>0</v>
      </c>
      <c r="BA253" s="26">
        <v>0</v>
      </c>
      <c r="BB253" s="24"/>
      <c r="BC253" s="26" t="s">
        <v>1724</v>
      </c>
      <c r="BD253" s="24"/>
      <c r="BE253" s="24"/>
      <c r="BF253" s="24"/>
      <c r="BG253" s="24"/>
      <c r="BH253" s="24"/>
      <c r="BI253" s="24"/>
      <c r="BJ253" s="24"/>
      <c r="BK253" s="24"/>
      <c r="BL253" s="24"/>
      <c r="BM253" s="24"/>
      <c r="BN253" s="24"/>
      <c r="BO253" s="24"/>
      <c r="BP253" s="24"/>
      <c r="BQ253" s="24"/>
      <c r="BR253" s="26">
        <v>0</v>
      </c>
      <c r="BS253" s="26">
        <v>0</v>
      </c>
      <c r="BT253" s="26">
        <v>0</v>
      </c>
      <c r="BU253" s="26">
        <v>0</v>
      </c>
      <c r="BV253" s="26">
        <v>0</v>
      </c>
      <c r="BW253" s="26">
        <v>0</v>
      </c>
      <c r="BX253" s="26">
        <v>0</v>
      </c>
      <c r="BY253" s="26">
        <v>0</v>
      </c>
      <c r="BZ253" s="24"/>
      <c r="CA253" s="24"/>
      <c r="CB253" s="24"/>
      <c r="CC253" s="24"/>
      <c r="CD253" s="24"/>
      <c r="CE253" s="24"/>
      <c r="CF253" s="24"/>
      <c r="CG253" s="24"/>
      <c r="CH253" s="24"/>
      <c r="CI253" s="24"/>
      <c r="CJ253" s="24"/>
      <c r="CK253" s="24"/>
      <c r="CL253" s="24"/>
      <c r="CM253" s="24"/>
      <c r="CN253" s="24"/>
      <c r="CO253" s="24"/>
      <c r="CP253" s="24"/>
      <c r="CQ253" s="24"/>
      <c r="CR253" s="24"/>
      <c r="CS253" s="24"/>
      <c r="CT253" s="24"/>
      <c r="CU253" s="24"/>
      <c r="CV253" s="24"/>
      <c r="CW253" s="24"/>
      <c r="CX253" s="24"/>
      <c r="CY253" s="24"/>
      <c r="CZ253" s="24"/>
      <c r="DA253" s="24"/>
      <c r="DB253" s="24"/>
      <c r="DC253" s="24"/>
      <c r="DD253" s="24"/>
      <c r="DE253" s="24"/>
      <c r="DF253" s="26" t="s">
        <v>139</v>
      </c>
      <c r="DG253" s="26" t="s">
        <v>139</v>
      </c>
      <c r="DH253" s="26" t="s">
        <v>139</v>
      </c>
      <c r="DI253" s="26" t="s">
        <v>139</v>
      </c>
      <c r="DJ253" s="26" t="s">
        <v>139</v>
      </c>
      <c r="DK253" s="26" t="s">
        <v>139</v>
      </c>
      <c r="DL253" s="26" t="s">
        <v>139</v>
      </c>
      <c r="DM253" s="26" t="s">
        <v>139</v>
      </c>
      <c r="DN253" s="26" t="s">
        <v>139</v>
      </c>
      <c r="DO253" s="26" t="s">
        <v>139</v>
      </c>
    </row>
    <row r="254" spans="1:119" ht="20.100000000000001" customHeight="1" x14ac:dyDescent="0.25">
      <c r="A254" s="29" t="str">
        <f t="shared" si="42"/>
        <v/>
      </c>
      <c r="B254" s="29" t="str">
        <f t="shared" si="43"/>
        <v>Asociación Generando</v>
      </c>
      <c r="C254" s="29">
        <f t="shared" si="44"/>
        <v>0</v>
      </c>
      <c r="D254" s="30" t="str">
        <f t="shared" si="45"/>
        <v>Americas</v>
      </c>
      <c r="E254" s="30" t="str">
        <f t="shared" si="46"/>
        <v>Chimaltenango, Guatemala</v>
      </c>
      <c r="F254" s="31">
        <f t="shared" si="47"/>
        <v>0</v>
      </c>
      <c r="G254" s="31">
        <f t="shared" si="48"/>
        <v>0</v>
      </c>
      <c r="H254" s="31">
        <f t="shared" si="49"/>
        <v>0</v>
      </c>
      <c r="I254" s="31">
        <f t="shared" si="50"/>
        <v>0</v>
      </c>
      <c r="J254" s="31">
        <f t="shared" si="51"/>
        <v>0</v>
      </c>
      <c r="K254" s="31">
        <f t="shared" si="52"/>
        <v>0</v>
      </c>
      <c r="L254" s="31">
        <f t="shared" si="53"/>
        <v>0</v>
      </c>
      <c r="M254" s="31">
        <f t="shared" si="54"/>
        <v>0</v>
      </c>
      <c r="N254" s="31">
        <f t="shared" si="55"/>
        <v>0</v>
      </c>
      <c r="O254" s="26" t="s">
        <v>15812</v>
      </c>
      <c r="P254" s="26" t="s">
        <v>108</v>
      </c>
      <c r="Q254" s="27">
        <v>43270</v>
      </c>
      <c r="R254" s="24"/>
      <c r="S254" s="24"/>
      <c r="T254" s="26" t="s">
        <v>111</v>
      </c>
      <c r="U254" s="24"/>
      <c r="V254" s="26" t="s">
        <v>15731</v>
      </c>
      <c r="W254" s="26" t="s">
        <v>1261</v>
      </c>
      <c r="X254" s="26" t="s">
        <v>1717</v>
      </c>
      <c r="Y254" s="26" t="s">
        <v>1718</v>
      </c>
      <c r="Z254" s="24"/>
      <c r="AA254" s="24"/>
      <c r="AB254" s="26" t="s">
        <v>723</v>
      </c>
      <c r="AC254" s="28">
        <v>25000</v>
      </c>
      <c r="AD254" s="26" t="s">
        <v>1719</v>
      </c>
      <c r="AE254" s="26" t="s">
        <v>119</v>
      </c>
      <c r="AF254" s="26" t="s">
        <v>139</v>
      </c>
      <c r="AG254" s="26" t="s">
        <v>157</v>
      </c>
      <c r="AH254" s="24"/>
      <c r="AI254" s="28">
        <v>25000</v>
      </c>
      <c r="AJ254" s="24"/>
      <c r="AK254" s="24"/>
      <c r="AL254" s="24"/>
      <c r="AM254" s="24"/>
      <c r="AN254" s="24"/>
      <c r="AO254" s="24"/>
      <c r="AP254" s="24"/>
      <c r="AQ254" s="24"/>
      <c r="AR254" s="24"/>
      <c r="AS254" s="24"/>
      <c r="AT254" s="24"/>
      <c r="AU254" s="24"/>
      <c r="AV254" s="24"/>
      <c r="AW254" s="28">
        <v>0</v>
      </c>
      <c r="AX254" s="26">
        <v>0</v>
      </c>
      <c r="AY254" s="28">
        <v>0</v>
      </c>
      <c r="AZ254" s="28">
        <v>0</v>
      </c>
      <c r="BA254" s="26">
        <v>0</v>
      </c>
      <c r="BB254" s="24"/>
      <c r="BC254" s="26" t="s">
        <v>1724</v>
      </c>
      <c r="BD254" s="24"/>
      <c r="BE254" s="24"/>
      <c r="BF254" s="24"/>
      <c r="BG254" s="24"/>
      <c r="BH254" s="24"/>
      <c r="BI254" s="24"/>
      <c r="BJ254" s="24"/>
      <c r="BK254" s="24"/>
      <c r="BL254" s="24"/>
      <c r="BM254" s="24"/>
      <c r="BN254" s="24"/>
      <c r="BO254" s="24"/>
      <c r="BP254" s="24"/>
      <c r="BQ254" s="24"/>
      <c r="BR254" s="26">
        <v>0</v>
      </c>
      <c r="BS254" s="26">
        <v>0</v>
      </c>
      <c r="BT254" s="26">
        <v>0</v>
      </c>
      <c r="BU254" s="26">
        <v>0</v>
      </c>
      <c r="BV254" s="26">
        <v>0</v>
      </c>
      <c r="BW254" s="26">
        <v>0</v>
      </c>
      <c r="BX254" s="26">
        <v>0</v>
      </c>
      <c r="BY254" s="26">
        <v>0</v>
      </c>
      <c r="BZ254" s="24"/>
      <c r="CA254" s="24"/>
      <c r="CB254" s="24"/>
      <c r="CC254" s="24"/>
      <c r="CD254" s="24"/>
      <c r="CE254" s="24"/>
      <c r="CF254" s="24"/>
      <c r="CG254" s="24"/>
      <c r="CH254" s="24"/>
      <c r="CI254" s="24"/>
      <c r="CJ254" s="24"/>
      <c r="CK254" s="24"/>
      <c r="CL254" s="24"/>
      <c r="CM254" s="24"/>
      <c r="CN254" s="24"/>
      <c r="CO254" s="24"/>
      <c r="CP254" s="24"/>
      <c r="CQ254" s="24"/>
      <c r="CR254" s="24"/>
      <c r="CS254" s="24"/>
      <c r="CT254" s="24"/>
      <c r="CU254" s="24"/>
      <c r="CV254" s="24"/>
      <c r="CW254" s="24"/>
      <c r="CX254" s="24"/>
      <c r="CY254" s="24"/>
      <c r="CZ254" s="24"/>
      <c r="DA254" s="24"/>
      <c r="DB254" s="24"/>
      <c r="DC254" s="24"/>
      <c r="DD254" s="24"/>
      <c r="DE254" s="24"/>
      <c r="DF254" s="26" t="s">
        <v>139</v>
      </c>
      <c r="DG254" s="26" t="s">
        <v>139</v>
      </c>
      <c r="DH254" s="26" t="s">
        <v>139</v>
      </c>
      <c r="DI254" s="26" t="s">
        <v>139</v>
      </c>
      <c r="DJ254" s="26" t="s">
        <v>139</v>
      </c>
      <c r="DK254" s="26" t="s">
        <v>139</v>
      </c>
      <c r="DL254" s="26" t="s">
        <v>139</v>
      </c>
      <c r="DM254" s="26" t="s">
        <v>139</v>
      </c>
      <c r="DN254" s="26" t="s">
        <v>139</v>
      </c>
      <c r="DO254" s="26" t="s">
        <v>139</v>
      </c>
    </row>
    <row r="255" spans="1:119" ht="20.100000000000001" customHeight="1" x14ac:dyDescent="0.25">
      <c r="A255" s="29" t="str">
        <f t="shared" si="42"/>
        <v>Asociación Generando2</v>
      </c>
      <c r="B255" s="29" t="str">
        <f t="shared" si="43"/>
        <v>Asociación Generando</v>
      </c>
      <c r="C255" s="29">
        <f t="shared" si="44"/>
        <v>2</v>
      </c>
      <c r="D255" s="30" t="str">
        <f t="shared" si="45"/>
        <v>Americas</v>
      </c>
      <c r="E255" s="30" t="str">
        <f t="shared" si="46"/>
        <v>Chimaltenango, Guatemala</v>
      </c>
      <c r="F255" s="31">
        <f t="shared" si="47"/>
        <v>3</v>
      </c>
      <c r="G255" s="31">
        <f t="shared" si="48"/>
        <v>2</v>
      </c>
      <c r="H255" s="31">
        <f t="shared" si="49"/>
        <v>2</v>
      </c>
      <c r="I255" s="31">
        <f t="shared" si="50"/>
        <v>4</v>
      </c>
      <c r="J255" s="31">
        <f t="shared" si="51"/>
        <v>3</v>
      </c>
      <c r="K255" s="31">
        <f t="shared" si="52"/>
        <v>3</v>
      </c>
      <c r="L255" s="31">
        <f t="shared" si="53"/>
        <v>4</v>
      </c>
      <c r="M255" s="31">
        <f t="shared" si="54"/>
        <v>3</v>
      </c>
      <c r="N255" s="31">
        <f t="shared" si="55"/>
        <v>3</v>
      </c>
      <c r="O255" s="26" t="s">
        <v>1728</v>
      </c>
      <c r="P255" s="26" t="s">
        <v>108</v>
      </c>
      <c r="Q255" s="27">
        <v>42858</v>
      </c>
      <c r="R255" s="26" t="s">
        <v>109</v>
      </c>
      <c r="S255" s="26" t="s">
        <v>167</v>
      </c>
      <c r="T255" s="26" t="s">
        <v>142</v>
      </c>
      <c r="U255" s="26" t="s">
        <v>833</v>
      </c>
      <c r="V255" s="26" t="s">
        <v>15731</v>
      </c>
      <c r="W255" s="26" t="s">
        <v>1261</v>
      </c>
      <c r="X255" s="26" t="s">
        <v>1717</v>
      </c>
      <c r="Y255" s="26" t="s">
        <v>1718</v>
      </c>
      <c r="Z255" s="24"/>
      <c r="AA255" s="24"/>
      <c r="AB255" s="26" t="s">
        <v>117</v>
      </c>
      <c r="AC255" s="28">
        <v>5000</v>
      </c>
      <c r="AD255" s="26" t="s">
        <v>1719</v>
      </c>
      <c r="AE255" s="26" t="s">
        <v>119</v>
      </c>
      <c r="AF255" s="26" t="s">
        <v>139</v>
      </c>
      <c r="AG255" s="26" t="s">
        <v>157</v>
      </c>
      <c r="AH255" s="26" t="s">
        <v>143</v>
      </c>
      <c r="AI255" s="28">
        <v>5000</v>
      </c>
      <c r="AJ255" s="26" t="s">
        <v>1729</v>
      </c>
      <c r="AK255" s="26" t="s">
        <v>1720</v>
      </c>
      <c r="AL255" s="26" t="s">
        <v>1721</v>
      </c>
      <c r="AM255" s="24"/>
      <c r="AN255" s="24"/>
      <c r="AO255" s="24"/>
      <c r="AP255" s="24"/>
      <c r="AQ255" s="24"/>
      <c r="AR255" s="24"/>
      <c r="AS255" s="26" t="s">
        <v>1730</v>
      </c>
      <c r="AT255" s="24"/>
      <c r="AU255" s="26" t="s">
        <v>1731</v>
      </c>
      <c r="AV255" s="24"/>
      <c r="AW255" s="28">
        <v>116290</v>
      </c>
      <c r="AX255" s="26">
        <v>609</v>
      </c>
      <c r="AY255" s="28">
        <v>70</v>
      </c>
      <c r="AZ255" s="28">
        <v>48</v>
      </c>
      <c r="BA255" s="26">
        <v>60</v>
      </c>
      <c r="BB255" s="24"/>
      <c r="BC255" s="26" t="s">
        <v>1724</v>
      </c>
      <c r="BD255" s="26" t="s">
        <v>125</v>
      </c>
      <c r="BE255" s="24"/>
      <c r="BF255" s="26" t="s">
        <v>1732</v>
      </c>
      <c r="BG255" s="26" t="s">
        <v>261</v>
      </c>
      <c r="BH255" s="26" t="s">
        <v>1733</v>
      </c>
      <c r="BI255" s="26" t="s">
        <v>261</v>
      </c>
      <c r="BJ255" s="26" t="s">
        <v>1663</v>
      </c>
      <c r="BK255" s="26" t="s">
        <v>261</v>
      </c>
      <c r="BL255" s="26" t="s">
        <v>1726</v>
      </c>
      <c r="BM255" s="26" t="s">
        <v>1554</v>
      </c>
      <c r="BN255" s="26" t="s">
        <v>1734</v>
      </c>
      <c r="BO255" s="26" t="s">
        <v>261</v>
      </c>
      <c r="BP255" s="24"/>
      <c r="BQ255" s="24"/>
      <c r="BR255" s="26">
        <v>0</v>
      </c>
      <c r="BS255" s="26">
        <v>0</v>
      </c>
      <c r="BT255" s="26">
        <v>0</v>
      </c>
      <c r="BU255" s="26">
        <v>0</v>
      </c>
      <c r="BV255" s="26">
        <v>0</v>
      </c>
      <c r="BW255" s="26">
        <v>0</v>
      </c>
      <c r="BX255" s="26">
        <v>0</v>
      </c>
      <c r="BY255" s="26">
        <v>0</v>
      </c>
      <c r="BZ255" s="26" t="s">
        <v>136</v>
      </c>
      <c r="CA255" s="26" t="s">
        <v>136</v>
      </c>
      <c r="CB255" s="26" t="s">
        <v>135</v>
      </c>
      <c r="CC255" s="26" t="s">
        <v>136</v>
      </c>
      <c r="CD255" s="26" t="s">
        <v>136</v>
      </c>
      <c r="CE255" s="26" t="s">
        <v>136</v>
      </c>
      <c r="CF255" s="26" t="s">
        <v>135</v>
      </c>
      <c r="CG255" s="26" t="s">
        <v>137</v>
      </c>
      <c r="CH255" s="26" t="s">
        <v>135</v>
      </c>
      <c r="CI255" s="26" t="s">
        <v>136</v>
      </c>
      <c r="CJ255" s="26" t="s">
        <v>136</v>
      </c>
      <c r="CK255" s="26" t="s">
        <v>137</v>
      </c>
      <c r="CL255" s="26" t="s">
        <v>136</v>
      </c>
      <c r="CM255" s="26" t="s">
        <v>134</v>
      </c>
      <c r="CN255" s="26" t="s">
        <v>136</v>
      </c>
      <c r="CO255" s="26" t="s">
        <v>138</v>
      </c>
      <c r="CP255" s="26" t="s">
        <v>136</v>
      </c>
      <c r="CQ255" s="26" t="s">
        <v>137</v>
      </c>
      <c r="CR255" s="26" t="s">
        <v>136</v>
      </c>
      <c r="CS255" s="26" t="s">
        <v>138</v>
      </c>
      <c r="CT255" s="26" t="s">
        <v>136</v>
      </c>
      <c r="CU255" s="26" t="s">
        <v>135</v>
      </c>
      <c r="CV255" s="26" t="s">
        <v>136</v>
      </c>
      <c r="CW255" s="26" t="s">
        <v>136</v>
      </c>
      <c r="CX255" s="26" t="s">
        <v>138</v>
      </c>
      <c r="CY255" s="26" t="s">
        <v>138</v>
      </c>
      <c r="CZ255" s="26" t="s">
        <v>136</v>
      </c>
      <c r="DA255" s="26" t="s">
        <v>135</v>
      </c>
      <c r="DB255" s="26" t="s">
        <v>136</v>
      </c>
      <c r="DC255" s="26" t="s">
        <v>136</v>
      </c>
      <c r="DD255" s="26" t="s">
        <v>136</v>
      </c>
      <c r="DE255" s="26" t="s">
        <v>134</v>
      </c>
      <c r="DF255" s="26" t="s">
        <v>139</v>
      </c>
      <c r="DG255" s="26" t="s">
        <v>120</v>
      </c>
      <c r="DH255" s="26" t="s">
        <v>139</v>
      </c>
      <c r="DI255" s="26" t="s">
        <v>139</v>
      </c>
      <c r="DJ255" s="26" t="s">
        <v>139</v>
      </c>
      <c r="DK255" s="26" t="s">
        <v>139</v>
      </c>
      <c r="DL255" s="26" t="s">
        <v>139</v>
      </c>
      <c r="DM255" s="26" t="s">
        <v>139</v>
      </c>
      <c r="DN255" s="26" t="s">
        <v>139</v>
      </c>
      <c r="DO255" s="26" t="s">
        <v>139</v>
      </c>
    </row>
    <row r="256" spans="1:119" ht="20.100000000000001" customHeight="1" x14ac:dyDescent="0.25">
      <c r="A256" s="29" t="str">
        <f t="shared" si="42"/>
        <v>Asociación Generando1</v>
      </c>
      <c r="B256" s="29" t="str">
        <f t="shared" si="43"/>
        <v>Asociación Generando</v>
      </c>
      <c r="C256" s="29">
        <f t="shared" si="44"/>
        <v>1</v>
      </c>
      <c r="D256" s="30" t="str">
        <f t="shared" si="45"/>
        <v>Americas</v>
      </c>
      <c r="E256" s="30" t="str">
        <f t="shared" si="46"/>
        <v>Chimaltenango, Guatemala</v>
      </c>
      <c r="F256" s="31">
        <f t="shared" si="47"/>
        <v>3</v>
      </c>
      <c r="G256" s="31">
        <f t="shared" si="48"/>
        <v>2</v>
      </c>
      <c r="H256" s="31">
        <f t="shared" si="49"/>
        <v>2</v>
      </c>
      <c r="I256" s="31">
        <f t="shared" si="50"/>
        <v>2</v>
      </c>
      <c r="J256" s="31">
        <f t="shared" si="51"/>
        <v>3</v>
      </c>
      <c r="K256" s="31">
        <f t="shared" si="52"/>
        <v>2</v>
      </c>
      <c r="L256" s="31">
        <f t="shared" si="53"/>
        <v>3</v>
      </c>
      <c r="M256" s="31">
        <f t="shared" si="54"/>
        <v>2</v>
      </c>
      <c r="N256" s="31">
        <f t="shared" si="55"/>
        <v>2.4</v>
      </c>
      <c r="O256" s="26" t="s">
        <v>1735</v>
      </c>
      <c r="P256" s="26" t="s">
        <v>108</v>
      </c>
      <c r="Q256" s="27">
        <v>42502</v>
      </c>
      <c r="R256" s="26" t="s">
        <v>155</v>
      </c>
      <c r="S256" s="26" t="s">
        <v>184</v>
      </c>
      <c r="T256" s="26" t="s">
        <v>157</v>
      </c>
      <c r="U256" s="26" t="s">
        <v>168</v>
      </c>
      <c r="V256" s="26" t="s">
        <v>15731</v>
      </c>
      <c r="W256" s="26" t="s">
        <v>1261</v>
      </c>
      <c r="X256" s="26" t="s">
        <v>1717</v>
      </c>
      <c r="Y256" s="26" t="s">
        <v>1718</v>
      </c>
      <c r="Z256" s="24"/>
      <c r="AA256" s="24"/>
      <c r="AB256" s="26" t="s">
        <v>117</v>
      </c>
      <c r="AC256" s="28">
        <v>5000</v>
      </c>
      <c r="AD256" s="26" t="s">
        <v>1719</v>
      </c>
      <c r="AE256" s="26" t="s">
        <v>119</v>
      </c>
      <c r="AF256" s="26" t="s">
        <v>139</v>
      </c>
      <c r="AG256" s="26" t="s">
        <v>157</v>
      </c>
      <c r="AH256" s="26" t="s">
        <v>158</v>
      </c>
      <c r="AI256" s="28">
        <v>5000</v>
      </c>
      <c r="AJ256" s="26" t="s">
        <v>1729</v>
      </c>
      <c r="AK256" s="26" t="s">
        <v>1736</v>
      </c>
      <c r="AL256" s="26" t="s">
        <v>1721</v>
      </c>
      <c r="AM256" s="26" t="s">
        <v>1737</v>
      </c>
      <c r="AN256" s="26" t="s">
        <v>1738</v>
      </c>
      <c r="AO256" s="26" t="s">
        <v>1739</v>
      </c>
      <c r="AP256" s="26" t="s">
        <v>1740</v>
      </c>
      <c r="AQ256" s="24"/>
      <c r="AR256" s="24"/>
      <c r="AS256" s="24"/>
      <c r="AT256" s="24"/>
      <c r="AU256" s="24"/>
      <c r="AV256" s="24"/>
      <c r="AW256" s="28">
        <v>91000</v>
      </c>
      <c r="AX256" s="26">
        <v>300</v>
      </c>
      <c r="AY256" s="28">
        <v>80</v>
      </c>
      <c r="AZ256" s="28">
        <v>70</v>
      </c>
      <c r="BA256" s="26">
        <v>0</v>
      </c>
      <c r="BB256" s="26" t="s">
        <v>148</v>
      </c>
      <c r="BC256" s="26" t="s">
        <v>1724</v>
      </c>
      <c r="BD256" s="24"/>
      <c r="BE256" s="24"/>
      <c r="BF256" s="26" t="s">
        <v>1741</v>
      </c>
      <c r="BG256" s="26" t="s">
        <v>191</v>
      </c>
      <c r="BH256" s="26" t="s">
        <v>1742</v>
      </c>
      <c r="BI256" s="26" t="s">
        <v>191</v>
      </c>
      <c r="BJ256" s="26" t="s">
        <v>1743</v>
      </c>
      <c r="BK256" s="26" t="s">
        <v>191</v>
      </c>
      <c r="BL256" s="24"/>
      <c r="BM256" s="24"/>
      <c r="BN256" s="24"/>
      <c r="BO256" s="24"/>
      <c r="BP256" s="24"/>
      <c r="BQ256" s="24"/>
      <c r="BR256" s="26">
        <v>3</v>
      </c>
      <c r="BS256" s="26">
        <v>2</v>
      </c>
      <c r="BT256" s="26">
        <v>2</v>
      </c>
      <c r="BU256" s="26">
        <v>2</v>
      </c>
      <c r="BV256" s="26">
        <v>3</v>
      </c>
      <c r="BW256" s="26">
        <v>2</v>
      </c>
      <c r="BX256" s="26">
        <v>3</v>
      </c>
      <c r="BY256" s="26">
        <v>2</v>
      </c>
      <c r="BZ256" s="24"/>
      <c r="CA256" s="24"/>
      <c r="CB256" s="24"/>
      <c r="CC256" s="24"/>
      <c r="CD256" s="24"/>
      <c r="CE256" s="24"/>
      <c r="CF256" s="24"/>
      <c r="CG256" s="24"/>
      <c r="CH256" s="24"/>
      <c r="CI256" s="24"/>
      <c r="CJ256" s="24"/>
      <c r="CK256" s="24"/>
      <c r="CL256" s="24"/>
      <c r="CM256" s="24"/>
      <c r="CN256" s="24"/>
      <c r="CO256" s="24"/>
      <c r="CP256" s="24"/>
      <c r="CQ256" s="24"/>
      <c r="CR256" s="24"/>
      <c r="CS256" s="24"/>
      <c r="CT256" s="24"/>
      <c r="CU256" s="24"/>
      <c r="CV256" s="24"/>
      <c r="CW256" s="24"/>
      <c r="CX256" s="24"/>
      <c r="CY256" s="24"/>
      <c r="CZ256" s="24"/>
      <c r="DA256" s="24"/>
      <c r="DB256" s="24"/>
      <c r="DC256" s="24"/>
      <c r="DD256" s="24"/>
      <c r="DE256" s="24"/>
      <c r="DF256" s="26" t="s">
        <v>139</v>
      </c>
      <c r="DG256" s="26" t="s">
        <v>139</v>
      </c>
      <c r="DH256" s="26" t="s">
        <v>139</v>
      </c>
      <c r="DI256" s="26" t="s">
        <v>139</v>
      </c>
      <c r="DJ256" s="26" t="s">
        <v>139</v>
      </c>
      <c r="DK256" s="26" t="s">
        <v>139</v>
      </c>
      <c r="DL256" s="26" t="s">
        <v>139</v>
      </c>
      <c r="DM256" s="26" t="s">
        <v>139</v>
      </c>
      <c r="DN256" s="26" t="s">
        <v>139</v>
      </c>
      <c r="DO256" s="26" t="s">
        <v>139</v>
      </c>
    </row>
    <row r="257" spans="1:119" ht="20.100000000000001" customHeight="1" x14ac:dyDescent="0.25">
      <c r="A257" s="29" t="str">
        <f t="shared" si="42"/>
        <v>Asociación Grupo Ceiba1</v>
      </c>
      <c r="B257" s="29" t="str">
        <f t="shared" si="43"/>
        <v>Asociación Grupo Ceiba</v>
      </c>
      <c r="C257" s="29">
        <f t="shared" si="44"/>
        <v>1</v>
      </c>
      <c r="D257" s="30" t="str">
        <f t="shared" si="45"/>
        <v>Americas</v>
      </c>
      <c r="E257" s="30" t="str">
        <f t="shared" si="46"/>
        <v>Guatemala</v>
      </c>
      <c r="F257" s="31">
        <f t="shared" si="47"/>
        <v>5</v>
      </c>
      <c r="G257" s="31">
        <f t="shared" si="48"/>
        <v>5</v>
      </c>
      <c r="H257" s="31">
        <f t="shared" si="49"/>
        <v>5</v>
      </c>
      <c r="I257" s="31">
        <f t="shared" si="50"/>
        <v>5</v>
      </c>
      <c r="J257" s="31">
        <f t="shared" si="51"/>
        <v>5</v>
      </c>
      <c r="K257" s="31">
        <f t="shared" si="52"/>
        <v>5</v>
      </c>
      <c r="L257" s="31">
        <f t="shared" si="53"/>
        <v>5</v>
      </c>
      <c r="M257" s="31">
        <f t="shared" si="54"/>
        <v>5</v>
      </c>
      <c r="N257" s="31">
        <f t="shared" si="55"/>
        <v>5</v>
      </c>
      <c r="O257" s="26" t="s">
        <v>1744</v>
      </c>
      <c r="P257" s="26" t="s">
        <v>108</v>
      </c>
      <c r="Q257" s="27">
        <v>40469</v>
      </c>
      <c r="R257" s="26" t="s">
        <v>155</v>
      </c>
      <c r="S257" s="26" t="s">
        <v>332</v>
      </c>
      <c r="T257" s="26" t="s">
        <v>333</v>
      </c>
      <c r="U257" s="26" t="s">
        <v>307</v>
      </c>
      <c r="V257" s="26" t="s">
        <v>15731</v>
      </c>
      <c r="W257" s="26" t="s">
        <v>1261</v>
      </c>
      <c r="X257" s="24"/>
      <c r="Y257" s="26" t="s">
        <v>1745</v>
      </c>
      <c r="Z257" s="24"/>
      <c r="AA257" s="24"/>
      <c r="AB257" s="26" t="s">
        <v>117</v>
      </c>
      <c r="AC257" s="28">
        <v>15000</v>
      </c>
      <c r="AD257" s="24"/>
      <c r="AE257" s="24"/>
      <c r="AF257" s="26" t="s">
        <v>139</v>
      </c>
      <c r="AG257" s="26" t="s">
        <v>224</v>
      </c>
      <c r="AH257" s="26" t="s">
        <v>158</v>
      </c>
      <c r="AI257" s="28">
        <v>15000</v>
      </c>
      <c r="AJ257" s="24"/>
      <c r="AK257" s="26" t="s">
        <v>1746</v>
      </c>
      <c r="AL257" s="26" t="s">
        <v>1747</v>
      </c>
      <c r="AM257" s="26" t="s">
        <v>1748</v>
      </c>
      <c r="AN257" s="26" t="s">
        <v>1749</v>
      </c>
      <c r="AO257" s="26" t="s">
        <v>1750</v>
      </c>
      <c r="AP257" s="24"/>
      <c r="AQ257" s="24"/>
      <c r="AR257" s="24"/>
      <c r="AS257" s="24"/>
      <c r="AT257" s="24"/>
      <c r="AU257" s="26" t="s">
        <v>1751</v>
      </c>
      <c r="AV257" s="24"/>
      <c r="AW257" s="28">
        <v>1148173</v>
      </c>
      <c r="AX257" s="26">
        <v>2491</v>
      </c>
      <c r="AY257" s="28">
        <v>82</v>
      </c>
      <c r="AZ257" s="28">
        <v>82</v>
      </c>
      <c r="BA257" s="26">
        <v>0</v>
      </c>
      <c r="BB257" s="26" t="s">
        <v>148</v>
      </c>
      <c r="BC257" s="24"/>
      <c r="BD257" s="24"/>
      <c r="BE257" s="24"/>
      <c r="BF257" s="26" t="s">
        <v>1752</v>
      </c>
      <c r="BG257" s="26" t="s">
        <v>191</v>
      </c>
      <c r="BH257" s="26" t="s">
        <v>1753</v>
      </c>
      <c r="BI257" s="24"/>
      <c r="BJ257" s="26" t="s">
        <v>1754</v>
      </c>
      <c r="BK257" s="26" t="s">
        <v>367</v>
      </c>
      <c r="BL257" s="24"/>
      <c r="BM257" s="24"/>
      <c r="BN257" s="24"/>
      <c r="BO257" s="24"/>
      <c r="BP257" s="24"/>
      <c r="BQ257" s="24"/>
      <c r="BR257" s="26">
        <v>5</v>
      </c>
      <c r="BS257" s="26">
        <v>5</v>
      </c>
      <c r="BT257" s="26">
        <v>5</v>
      </c>
      <c r="BU257" s="26">
        <v>5</v>
      </c>
      <c r="BV257" s="26">
        <v>5</v>
      </c>
      <c r="BW257" s="26">
        <v>5</v>
      </c>
      <c r="BX257" s="26">
        <v>5</v>
      </c>
      <c r="BY257" s="26">
        <v>5</v>
      </c>
      <c r="BZ257" s="24"/>
      <c r="CA257" s="24"/>
      <c r="CB257" s="24"/>
      <c r="CC257" s="24"/>
      <c r="CD257" s="24"/>
      <c r="CE257" s="24"/>
      <c r="CF257" s="24"/>
      <c r="CG257" s="24"/>
      <c r="CH257" s="24"/>
      <c r="CI257" s="24"/>
      <c r="CJ257" s="24"/>
      <c r="CK257" s="24"/>
      <c r="CL257" s="24"/>
      <c r="CM257" s="24"/>
      <c r="CN257" s="24"/>
      <c r="CO257" s="24"/>
      <c r="CP257" s="24"/>
      <c r="CQ257" s="24"/>
      <c r="CR257" s="24"/>
      <c r="CS257" s="24"/>
      <c r="CT257" s="24"/>
      <c r="CU257" s="24"/>
      <c r="CV257" s="24"/>
      <c r="CW257" s="24"/>
      <c r="CX257" s="24"/>
      <c r="CY257" s="24"/>
      <c r="CZ257" s="24"/>
      <c r="DA257" s="24"/>
      <c r="DB257" s="24"/>
      <c r="DC257" s="24"/>
      <c r="DD257" s="24"/>
      <c r="DE257" s="24"/>
      <c r="DF257" s="26" t="s">
        <v>139</v>
      </c>
      <c r="DG257" s="26" t="s">
        <v>120</v>
      </c>
      <c r="DH257" s="26" t="s">
        <v>139</v>
      </c>
      <c r="DI257" s="26" t="s">
        <v>139</v>
      </c>
      <c r="DJ257" s="26" t="s">
        <v>139</v>
      </c>
      <c r="DK257" s="26" t="s">
        <v>139</v>
      </c>
      <c r="DL257" s="26" t="s">
        <v>139</v>
      </c>
      <c r="DM257" s="26" t="s">
        <v>139</v>
      </c>
      <c r="DN257" s="26" t="s">
        <v>139</v>
      </c>
      <c r="DO257" s="26" t="s">
        <v>139</v>
      </c>
    </row>
    <row r="258" spans="1:119" ht="20.100000000000001" customHeight="1" x14ac:dyDescent="0.25">
      <c r="A258" s="29" t="str">
        <f t="shared" si="42"/>
        <v>Asociación Integral de la Juventud Q'anil (Comprehensive Association of Q'anil Youth)5</v>
      </c>
      <c r="B258" s="29" t="str">
        <f t="shared" si="43"/>
        <v>Asociación Integral de la Juventud Q'anil (Comprehensive Association of Q'anil Youth)</v>
      </c>
      <c r="C258" s="29">
        <f t="shared" si="44"/>
        <v>5</v>
      </c>
      <c r="D258" s="30" t="str">
        <f t="shared" si="45"/>
        <v>Americas</v>
      </c>
      <c r="E258" s="30" t="str">
        <f t="shared" si="46"/>
        <v>Nebaj, Guatemala</v>
      </c>
      <c r="F258" s="31">
        <f t="shared" si="47"/>
        <v>2</v>
      </c>
      <c r="G258" s="31">
        <f t="shared" si="48"/>
        <v>2</v>
      </c>
      <c r="H258" s="31">
        <f t="shared" si="49"/>
        <v>3</v>
      </c>
      <c r="I258" s="31">
        <f t="shared" si="50"/>
        <v>4</v>
      </c>
      <c r="J258" s="31">
        <f t="shared" si="51"/>
        <v>3</v>
      </c>
      <c r="K258" s="31">
        <f t="shared" si="52"/>
        <v>4</v>
      </c>
      <c r="L258" s="31">
        <f t="shared" si="53"/>
        <v>4</v>
      </c>
      <c r="M258" s="31">
        <f t="shared" si="54"/>
        <v>2</v>
      </c>
      <c r="N258" s="31">
        <f t="shared" si="55"/>
        <v>3</v>
      </c>
      <c r="O258" s="26" t="s">
        <v>1755</v>
      </c>
      <c r="P258" s="26" t="s">
        <v>108</v>
      </c>
      <c r="Q258" s="27">
        <v>41204</v>
      </c>
      <c r="R258" s="26" t="s">
        <v>305</v>
      </c>
      <c r="S258" s="26" t="s">
        <v>306</v>
      </c>
      <c r="T258" s="26" t="s">
        <v>207</v>
      </c>
      <c r="U258" s="26" t="s">
        <v>307</v>
      </c>
      <c r="V258" s="26" t="s">
        <v>15731</v>
      </c>
      <c r="W258" s="26" t="s">
        <v>1261</v>
      </c>
      <c r="X258" s="26" t="s">
        <v>1756</v>
      </c>
      <c r="Y258" s="26" t="s">
        <v>1757</v>
      </c>
      <c r="Z258" s="26" t="s">
        <v>1758</v>
      </c>
      <c r="AA258" s="24"/>
      <c r="AB258" s="26" t="s">
        <v>117</v>
      </c>
      <c r="AC258" s="28">
        <v>9000</v>
      </c>
      <c r="AD258" s="24"/>
      <c r="AE258" s="26" t="s">
        <v>1657</v>
      </c>
      <c r="AF258" s="26" t="s">
        <v>139</v>
      </c>
      <c r="AG258" s="26" t="s">
        <v>528</v>
      </c>
      <c r="AH258" s="26" t="s">
        <v>176</v>
      </c>
      <c r="AI258" s="28">
        <v>9000</v>
      </c>
      <c r="AJ258" s="26" t="s">
        <v>1759</v>
      </c>
      <c r="AK258" s="26" t="s">
        <v>1760</v>
      </c>
      <c r="AL258" s="26" t="s">
        <v>1761</v>
      </c>
      <c r="AM258" s="24"/>
      <c r="AN258" s="24"/>
      <c r="AO258" s="24"/>
      <c r="AP258" s="24"/>
      <c r="AQ258" s="24"/>
      <c r="AR258" s="26" t="s">
        <v>1762</v>
      </c>
      <c r="AS258" s="24"/>
      <c r="AT258" s="24"/>
      <c r="AU258" s="24"/>
      <c r="AV258" s="24"/>
      <c r="AW258" s="28">
        <v>18000</v>
      </c>
      <c r="AX258" s="26">
        <v>125</v>
      </c>
      <c r="AY258" s="28">
        <v>0</v>
      </c>
      <c r="AZ258" s="28">
        <v>115</v>
      </c>
      <c r="BA258" s="26">
        <v>0</v>
      </c>
      <c r="BB258" s="26" t="s">
        <v>241</v>
      </c>
      <c r="BC258" s="26" t="s">
        <v>1763</v>
      </c>
      <c r="BD258" s="26" t="s">
        <v>125</v>
      </c>
      <c r="BE258" s="24"/>
      <c r="BF258" s="26" t="s">
        <v>1764</v>
      </c>
      <c r="BG258" s="26" t="s">
        <v>1261</v>
      </c>
      <c r="BH258" s="24"/>
      <c r="BI258" s="24"/>
      <c r="BJ258" s="24"/>
      <c r="BK258" s="24"/>
      <c r="BL258" s="24"/>
      <c r="BM258" s="24"/>
      <c r="BN258" s="24"/>
      <c r="BO258" s="24"/>
      <c r="BP258" s="24"/>
      <c r="BQ258" s="24"/>
      <c r="BR258" s="26">
        <v>2</v>
      </c>
      <c r="BS258" s="26">
        <v>2</v>
      </c>
      <c r="BT258" s="26">
        <v>3</v>
      </c>
      <c r="BU258" s="26">
        <v>4</v>
      </c>
      <c r="BV258" s="26">
        <v>3</v>
      </c>
      <c r="BW258" s="26">
        <v>4</v>
      </c>
      <c r="BX258" s="26">
        <v>4</v>
      </c>
      <c r="BY258" s="26">
        <v>2</v>
      </c>
      <c r="BZ258" s="24"/>
      <c r="CA258" s="24"/>
      <c r="CB258" s="24"/>
      <c r="CC258" s="24"/>
      <c r="CD258" s="24"/>
      <c r="CE258" s="24"/>
      <c r="CF258" s="24"/>
      <c r="CG258" s="24"/>
      <c r="CH258" s="24"/>
      <c r="CI258" s="24"/>
      <c r="CJ258" s="24"/>
      <c r="CK258" s="24"/>
      <c r="CL258" s="24"/>
      <c r="CM258" s="24"/>
      <c r="CN258" s="24"/>
      <c r="CO258" s="24"/>
      <c r="CP258" s="24"/>
      <c r="CQ258" s="24"/>
      <c r="CR258" s="24"/>
      <c r="CS258" s="24"/>
      <c r="CT258" s="24"/>
      <c r="CU258" s="24"/>
      <c r="CV258" s="24"/>
      <c r="CW258" s="24"/>
      <c r="CX258" s="24"/>
      <c r="CY258" s="24"/>
      <c r="CZ258" s="24"/>
      <c r="DA258" s="24"/>
      <c r="DB258" s="24"/>
      <c r="DC258" s="24"/>
      <c r="DD258" s="24"/>
      <c r="DE258" s="24"/>
      <c r="DF258" s="26" t="s">
        <v>139</v>
      </c>
      <c r="DG258" s="26" t="s">
        <v>120</v>
      </c>
      <c r="DH258" s="26" t="s">
        <v>120</v>
      </c>
      <c r="DI258" s="26" t="s">
        <v>139</v>
      </c>
      <c r="DJ258" s="26" t="s">
        <v>139</v>
      </c>
      <c r="DK258" s="26" t="s">
        <v>139</v>
      </c>
      <c r="DL258" s="26" t="s">
        <v>139</v>
      </c>
      <c r="DM258" s="26" t="s">
        <v>139</v>
      </c>
      <c r="DN258" s="26" t="s">
        <v>139</v>
      </c>
      <c r="DO258" s="26" t="s">
        <v>139</v>
      </c>
    </row>
    <row r="259" spans="1:119" ht="20.100000000000001" customHeight="1" x14ac:dyDescent="0.25">
      <c r="A259" s="29" t="str">
        <f t="shared" ref="A259:A322" si="56">IFERROR(IF(C259=0,NA(),B259&amp;C259),"")</f>
        <v>Asociación Integral de la Juventud Q'anil (Comprehensive Association of Q'anil Youth)4</v>
      </c>
      <c r="B259" s="29" t="str">
        <f t="shared" ref="B259:B322" si="57">IFERROR(IF(AA259=0,Y259&amp;IF(Z259=0,""," ("&amp;Z259&amp;")"),AA259&amp;IF(Z259=0,""," ("&amp;Z259&amp;")")),"")</f>
        <v>Asociación Integral de la Juventud Q'anil (Comprehensive Association of Q'anil Youth)</v>
      </c>
      <c r="C259" s="29">
        <f t="shared" ref="C259:C322" si="58">IFERROR(_xlfn.NUMBERVALUE(RIGHT(AH259,1)),"")</f>
        <v>4</v>
      </c>
      <c r="D259" s="30" t="str">
        <f t="shared" ref="D259:D322" si="59">IFERROR(IF(OR(V259="Sub-Saharan Africa",V259="Middle East &amp; North Africa"),"Africa and the Middle East",IF(V259="Europe &amp; Central Asia","Europe and Eurasia",IF(V259="East Asia &amp; Pacific","East and Southeast Asia",V259))),"")</f>
        <v>Americas</v>
      </c>
      <c r="E259" s="30" t="str">
        <f t="shared" ref="E259:E322" si="60">IFERROR(IF(X259=0,W259,X259&amp;", "&amp;W259),"")</f>
        <v>Nebaj, Guatemala</v>
      </c>
      <c r="F259" s="31">
        <f t="shared" ref="F259:F322" si="61">IFERROR(IF(AND(BZ259+CA259+CB259+CC259&gt;=4,BZ259+CA259+CB259+CC259&lt;=6),1,IF(AND(BZ259+CA259+CB259+CC259&gt;=7,BZ259+CA259+CB259+CC259&lt;=10),2,IF(AND(BZ259+CA259+CB259+CC259&gt;=11,BZ259+CA259+CB259+CC259&lt;=14),3,IF(AND(BZ259+CA259+CB259+CC259&gt;=15,BZ259+CA259+CB259+CC259&lt;=18),4,IF(AND(BZ259+CA259+CB259+CC259&gt;=19,BZ259+CA259+CB259+CC259&lt;=20),5,BR259))))),"")</f>
        <v>3</v>
      </c>
      <c r="G259" s="31">
        <f t="shared" ref="G259:G322" si="62">IFERROR(IF(AND(CD259+CE259+CF259+CG259&gt;=4,CD259+CE259+CF259+CG259&lt;=6),1,IF(AND(CD259+CE259+CF259+CG259&gt;=7,CD259+CE259+CF259+CG259&lt;=10),2,IF(AND(CD259+CE259+CF259+CG259&gt;=11,CD259+CE259+CF259+CG259&lt;=14),3,IF(AND(CD259+CE259+CF259+CG259&gt;=15,CD259+CE259+CF259+CG259&lt;=18),4,IF(AND(CD259+CE259+CF259+CG259&gt;=19,CD259+CE259+CF259+CG259&lt;=20),5,BS259))))),"")</f>
        <v>4</v>
      </c>
      <c r="H259" s="31">
        <f t="shared" ref="H259:H322" si="63">IFERROR(IF(AND(CH259+CI259+CJ259+CK259&gt;=4,CH259+CI259+CJ259+CK259&lt;=6),1,IF(AND(CH259+CI259+CJ259+CK259&gt;=7,CH259+CI259+CJ259+CK259&lt;=10),2,IF(AND(CH259+CI259+CJ259+CK259&gt;=11,CH259+CI259+CJ259+CK259&lt;=14),3,IF(AND(CH259+CI259+CJ259+CK259&gt;=15,CH259+CI259+CJ259+CK259&lt;=18),4,IF(AND(CH259+CI259+CJ259+CK259&gt;=19,CH259+CI259+CJ259+CK259&lt;=20),5,BT259))))),"")</f>
        <v>2</v>
      </c>
      <c r="I259" s="31">
        <f t="shared" ref="I259:I322" si="64">IFERROR(IF(AND(CL259+CM259+CN259+CO259&gt;=4,CL259+CM259+CN259+CO259&lt;=6),1,IF(AND(CL259+CM259+CN259+CO259&gt;=7,CL259+CM259+CN259+CO259&lt;=10),2,IF(AND(CL259+CM259+CN259+CO259&gt;=11,CL259+CM259+CN259+CO259&lt;=14),3,IF(AND(CL259+CM259+CN259+CO259&gt;=15,CL259+CM259+CN259+CO259&lt;=18),4,IF(AND(CL259+CM259+CN259+CO259&gt;=19,CL259+CM259+CN259+CO259&lt;=20),5,BU259))))),"")</f>
        <v>5</v>
      </c>
      <c r="J259" s="31">
        <f t="shared" ref="J259:J322" si="65">IFERROR(IF(AND(CP259+CQ259+CR259+CS259&gt;=4,CP259+CQ259+CR259+CS259&lt;=6),1,IF(AND(CP259+CQ259+CR259+CS259&gt;=7,CP259+CQ259+CR259+CS259&lt;=10),2,IF(AND(CP259+CQ259+CR259+CS259&gt;=11,CP259+CQ259+CR259+CS259&lt;=14),3,IF(AND(CP259+CQ259+CR259+CS259&gt;=15,CP259+CQ259+CR259+CS259&lt;=18),4,IF(AND(CP259+CQ259+CR259+CS259&gt;=19,CP259+CQ259+CR259+CS259&lt;=20),5,BV259))))),"")</f>
        <v>2</v>
      </c>
      <c r="K259" s="31">
        <f t="shared" ref="K259:K322" si="66">IFERROR(IF(AND(CT259+CU259+CV259+CW259&gt;=4,CT259+CU259+CV259+CW259&lt;=6),1,IF(AND(CT259+CU259+CV259+CW259&gt;=7,CT259+CU259+CV259+CW259&lt;=10),2,IF(AND(CT259+CU259+CV259+CW259&gt;=11,CT259+CU259+CV259+CW259&lt;=14),3,IF(AND(CT259+CU259+CV259+CW259&gt;=15,CT259+CU259+CV259+CW259&lt;=18),4,IF(AND(CT259+CU259+CV259+CW259&gt;=19,CT259+CU259+CV259+CW259&lt;=20),5,BW259))))),"")</f>
        <v>2</v>
      </c>
      <c r="L259" s="31">
        <f t="shared" ref="L259:L322" si="67">IFERROR(IF(AND(CX259+CY259+CZ259+DA259&gt;=4,CX259+CY259+CZ259+DA259&lt;=6),1,IF(AND(CX259+CY259+CZ259+DA259&gt;=7,CX259+CY259+CZ259+DA259&lt;=10),2,IF(AND(CX259+CY259+CZ259+DA259&gt;=11,CX259+CY259+CZ259+DA259&lt;=14),3,IF(AND(CX259+CY259+CZ259+DA259&gt;=15,CX259+CY259+CZ259+DA259&lt;=18),4,IF(AND(CX259+CY259+CZ259+DA259&gt;=19,CX259+CY259+CZ259+DA259&lt;=20),5,BX259))))),"")</f>
        <v>3</v>
      </c>
      <c r="M259" s="31">
        <f t="shared" ref="M259:M322" si="68">IFERROR(IF(AND(DB259+DC259+DD259+DE259&gt;=4,DB259+DC259+DD259+DE259&lt;=6),1,IF(AND(DB259+DC259+DD259+DE259&gt;=7,DB259+DC259+DD259+DE259&lt;=10),2,IF(AND(DB259+DC259+DD259+DE259&gt;=11,DB259+DC259+DD259+DE259&lt;=14),3,IF(AND(DB259+DC259+DD259+DE259&gt;=15,DB259+DC259+DD259+DE259&lt;=18),4,IF(AND(DB259+DC259+DD259+DE259&gt;=19,DB259+DC259+DD259+DE259&lt;=20),5,BY259))))),"")</f>
        <v>4</v>
      </c>
      <c r="N259" s="31">
        <f t="shared" ref="N259:N322" si="69">IFERROR(ROUND(AVERAGE(F259:M259),1),"")</f>
        <v>3.1</v>
      </c>
      <c r="O259" s="26" t="s">
        <v>1765</v>
      </c>
      <c r="P259" s="26" t="s">
        <v>108</v>
      </c>
      <c r="Q259" s="27">
        <v>40826</v>
      </c>
      <c r="R259" s="26" t="s">
        <v>109</v>
      </c>
      <c r="S259" s="26" t="s">
        <v>321</v>
      </c>
      <c r="T259" s="26" t="s">
        <v>175</v>
      </c>
      <c r="U259" s="26" t="s">
        <v>307</v>
      </c>
      <c r="V259" s="26" t="s">
        <v>15731</v>
      </c>
      <c r="W259" s="26" t="s">
        <v>1261</v>
      </c>
      <c r="X259" s="26" t="s">
        <v>1756</v>
      </c>
      <c r="Y259" s="26" t="s">
        <v>1757</v>
      </c>
      <c r="Z259" s="26" t="s">
        <v>1758</v>
      </c>
      <c r="AA259" s="24"/>
      <c r="AB259" s="26" t="s">
        <v>117</v>
      </c>
      <c r="AC259" s="28">
        <v>9000</v>
      </c>
      <c r="AD259" s="24"/>
      <c r="AE259" s="26" t="s">
        <v>1657</v>
      </c>
      <c r="AF259" s="26" t="s">
        <v>139</v>
      </c>
      <c r="AG259" s="26" t="s">
        <v>528</v>
      </c>
      <c r="AH259" s="26" t="s">
        <v>185</v>
      </c>
      <c r="AI259" s="28">
        <v>9000</v>
      </c>
      <c r="AJ259" s="24"/>
      <c r="AK259" s="26" t="s">
        <v>1766</v>
      </c>
      <c r="AL259" s="26" t="s">
        <v>1767</v>
      </c>
      <c r="AM259" s="26" t="s">
        <v>1768</v>
      </c>
      <c r="AN259" s="26" t="s">
        <v>1769</v>
      </c>
      <c r="AO259" s="26" t="s">
        <v>1770</v>
      </c>
      <c r="AP259" s="24"/>
      <c r="AQ259" s="24"/>
      <c r="AR259" s="24"/>
      <c r="AS259" s="26" t="s">
        <v>1771</v>
      </c>
      <c r="AT259" s="24"/>
      <c r="AU259" s="26" t="s">
        <v>1772</v>
      </c>
      <c r="AV259" s="24"/>
      <c r="AW259" s="28">
        <v>21875</v>
      </c>
      <c r="AX259" s="26">
        <v>420</v>
      </c>
      <c r="AY259" s="28">
        <v>150</v>
      </c>
      <c r="AZ259" s="28">
        <v>100</v>
      </c>
      <c r="BA259" s="26">
        <v>0</v>
      </c>
      <c r="BB259" s="26" t="s">
        <v>241</v>
      </c>
      <c r="BC259" s="26" t="s">
        <v>1763</v>
      </c>
      <c r="BD259" s="26" t="s">
        <v>437</v>
      </c>
      <c r="BE259" s="24"/>
      <c r="BF259" s="26" t="s">
        <v>1773</v>
      </c>
      <c r="BG259" s="26" t="s">
        <v>191</v>
      </c>
      <c r="BH259" s="26" t="s">
        <v>1774</v>
      </c>
      <c r="BI259" s="26" t="s">
        <v>1261</v>
      </c>
      <c r="BJ259" s="24"/>
      <c r="BK259" s="24"/>
      <c r="BL259" s="24"/>
      <c r="BM259" s="24"/>
      <c r="BN259" s="24"/>
      <c r="BO259" s="24"/>
      <c r="BP259" s="24"/>
      <c r="BQ259" s="24"/>
      <c r="BR259" s="26">
        <v>3</v>
      </c>
      <c r="BS259" s="26">
        <v>4</v>
      </c>
      <c r="BT259" s="26">
        <v>2</v>
      </c>
      <c r="BU259" s="26">
        <v>5</v>
      </c>
      <c r="BV259" s="26">
        <v>2</v>
      </c>
      <c r="BW259" s="26">
        <v>2</v>
      </c>
      <c r="BX259" s="26">
        <v>3</v>
      </c>
      <c r="BY259" s="26">
        <v>4</v>
      </c>
      <c r="BZ259" s="24"/>
      <c r="CA259" s="24"/>
      <c r="CB259" s="24"/>
      <c r="CC259" s="24"/>
      <c r="CD259" s="24"/>
      <c r="CE259" s="24"/>
      <c r="CF259" s="24"/>
      <c r="CG259" s="24"/>
      <c r="CH259" s="24"/>
      <c r="CI259" s="24"/>
      <c r="CJ259" s="24"/>
      <c r="CK259" s="24"/>
      <c r="CL259" s="24"/>
      <c r="CM259" s="24"/>
      <c r="CN259" s="24"/>
      <c r="CO259" s="24"/>
      <c r="CP259" s="24"/>
      <c r="CQ259" s="24"/>
      <c r="CR259" s="24"/>
      <c r="CS259" s="24"/>
      <c r="CT259" s="24"/>
      <c r="CU259" s="24"/>
      <c r="CV259" s="24"/>
      <c r="CW259" s="24"/>
      <c r="CX259" s="24"/>
      <c r="CY259" s="24"/>
      <c r="CZ259" s="24"/>
      <c r="DA259" s="24"/>
      <c r="DB259" s="24"/>
      <c r="DC259" s="24"/>
      <c r="DD259" s="24"/>
      <c r="DE259" s="24"/>
      <c r="DF259" s="26" t="s">
        <v>139</v>
      </c>
      <c r="DG259" s="26" t="s">
        <v>139</v>
      </c>
      <c r="DH259" s="26" t="s">
        <v>139</v>
      </c>
      <c r="DI259" s="26" t="s">
        <v>120</v>
      </c>
      <c r="DJ259" s="26" t="s">
        <v>139</v>
      </c>
      <c r="DK259" s="26" t="s">
        <v>139</v>
      </c>
      <c r="DL259" s="26" t="s">
        <v>139</v>
      </c>
      <c r="DM259" s="26" t="s">
        <v>139</v>
      </c>
      <c r="DN259" s="26" t="s">
        <v>139</v>
      </c>
      <c r="DO259" s="26" t="s">
        <v>139</v>
      </c>
    </row>
    <row r="260" spans="1:119" ht="20.100000000000001" customHeight="1" x14ac:dyDescent="0.25">
      <c r="A260" s="29" t="str">
        <f t="shared" si="56"/>
        <v>Asociación Integral de la Juventud Q'anil (Comprehensive Association of Q'anil Youth)3</v>
      </c>
      <c r="B260" s="29" t="str">
        <f t="shared" si="57"/>
        <v>Asociación Integral de la Juventud Q'anil (Comprehensive Association of Q'anil Youth)</v>
      </c>
      <c r="C260" s="29">
        <f t="shared" si="58"/>
        <v>3</v>
      </c>
      <c r="D260" s="30" t="str">
        <f t="shared" si="59"/>
        <v>Americas</v>
      </c>
      <c r="E260" s="30" t="str">
        <f t="shared" si="60"/>
        <v>Nebaj, Guatemala</v>
      </c>
      <c r="F260" s="31">
        <f t="shared" si="61"/>
        <v>4</v>
      </c>
      <c r="G260" s="31">
        <f t="shared" si="62"/>
        <v>4</v>
      </c>
      <c r="H260" s="31">
        <f t="shared" si="63"/>
        <v>4</v>
      </c>
      <c r="I260" s="31">
        <f t="shared" si="64"/>
        <v>4</v>
      </c>
      <c r="J260" s="31">
        <f t="shared" si="65"/>
        <v>3</v>
      </c>
      <c r="K260" s="31">
        <f t="shared" si="66"/>
        <v>5</v>
      </c>
      <c r="L260" s="31">
        <f t="shared" si="67"/>
        <v>4</v>
      </c>
      <c r="M260" s="31">
        <f t="shared" si="68"/>
        <v>2</v>
      </c>
      <c r="N260" s="31">
        <f t="shared" si="69"/>
        <v>3.8</v>
      </c>
      <c r="O260" s="26" t="s">
        <v>1775</v>
      </c>
      <c r="P260" s="26" t="s">
        <v>108</v>
      </c>
      <c r="Q260" s="27">
        <v>40469</v>
      </c>
      <c r="R260" s="26" t="s">
        <v>109</v>
      </c>
      <c r="S260" s="26" t="s">
        <v>332</v>
      </c>
      <c r="T260" s="26" t="s">
        <v>333</v>
      </c>
      <c r="U260" s="26" t="s">
        <v>307</v>
      </c>
      <c r="V260" s="26" t="s">
        <v>15731</v>
      </c>
      <c r="W260" s="26" t="s">
        <v>1261</v>
      </c>
      <c r="X260" s="26" t="s">
        <v>1756</v>
      </c>
      <c r="Y260" s="26" t="s">
        <v>1757</v>
      </c>
      <c r="Z260" s="26" t="s">
        <v>1758</v>
      </c>
      <c r="AA260" s="24"/>
      <c r="AB260" s="26" t="s">
        <v>117</v>
      </c>
      <c r="AC260" s="28">
        <v>7000</v>
      </c>
      <c r="AD260" s="24"/>
      <c r="AE260" s="26" t="s">
        <v>1657</v>
      </c>
      <c r="AF260" s="26" t="s">
        <v>139</v>
      </c>
      <c r="AG260" s="26" t="s">
        <v>528</v>
      </c>
      <c r="AH260" s="26" t="s">
        <v>121</v>
      </c>
      <c r="AI260" s="28">
        <v>7000</v>
      </c>
      <c r="AJ260" s="24"/>
      <c r="AK260" s="26" t="s">
        <v>1766</v>
      </c>
      <c r="AL260" s="26" t="s">
        <v>1767</v>
      </c>
      <c r="AM260" s="26" t="s">
        <v>1776</v>
      </c>
      <c r="AN260" s="26" t="s">
        <v>1777</v>
      </c>
      <c r="AO260" s="26" t="s">
        <v>1778</v>
      </c>
      <c r="AP260" s="24"/>
      <c r="AQ260" s="24"/>
      <c r="AR260" s="24"/>
      <c r="AS260" s="24"/>
      <c r="AT260" s="24"/>
      <c r="AU260" s="24"/>
      <c r="AV260" s="24"/>
      <c r="AW260" s="28">
        <v>31875</v>
      </c>
      <c r="AX260" s="26">
        <v>400</v>
      </c>
      <c r="AY260" s="28">
        <v>0</v>
      </c>
      <c r="AZ260" s="28">
        <v>60</v>
      </c>
      <c r="BA260" s="26">
        <v>0</v>
      </c>
      <c r="BB260" s="26" t="s">
        <v>241</v>
      </c>
      <c r="BC260" s="26" t="s">
        <v>1763</v>
      </c>
      <c r="BD260" s="24"/>
      <c r="BE260" s="24"/>
      <c r="BF260" s="26" t="s">
        <v>1773</v>
      </c>
      <c r="BG260" s="26" t="s">
        <v>191</v>
      </c>
      <c r="BH260" s="26" t="s">
        <v>1779</v>
      </c>
      <c r="BI260" s="26" t="s">
        <v>1780</v>
      </c>
      <c r="BJ260" s="26" t="s">
        <v>1681</v>
      </c>
      <c r="BK260" s="26" t="s">
        <v>1261</v>
      </c>
      <c r="BL260" s="24"/>
      <c r="BM260" s="24"/>
      <c r="BN260" s="24"/>
      <c r="BO260" s="24"/>
      <c r="BP260" s="24"/>
      <c r="BQ260" s="24"/>
      <c r="BR260" s="26">
        <v>4</v>
      </c>
      <c r="BS260" s="26">
        <v>4</v>
      </c>
      <c r="BT260" s="26">
        <v>4</v>
      </c>
      <c r="BU260" s="26">
        <v>4</v>
      </c>
      <c r="BV260" s="26">
        <v>3</v>
      </c>
      <c r="BW260" s="26">
        <v>5</v>
      </c>
      <c r="BX260" s="26">
        <v>4</v>
      </c>
      <c r="BY260" s="26">
        <v>2</v>
      </c>
      <c r="BZ260" s="24"/>
      <c r="CA260" s="24"/>
      <c r="CB260" s="24"/>
      <c r="CC260" s="24"/>
      <c r="CD260" s="24"/>
      <c r="CE260" s="24"/>
      <c r="CF260" s="24"/>
      <c r="CG260" s="24"/>
      <c r="CH260" s="24"/>
      <c r="CI260" s="24"/>
      <c r="CJ260" s="24"/>
      <c r="CK260" s="24"/>
      <c r="CL260" s="24"/>
      <c r="CM260" s="24"/>
      <c r="CN260" s="24"/>
      <c r="CO260" s="24"/>
      <c r="CP260" s="24"/>
      <c r="CQ260" s="24"/>
      <c r="CR260" s="24"/>
      <c r="CS260" s="24"/>
      <c r="CT260" s="24"/>
      <c r="CU260" s="24"/>
      <c r="CV260" s="24"/>
      <c r="CW260" s="24"/>
      <c r="CX260" s="24"/>
      <c r="CY260" s="24"/>
      <c r="CZ260" s="24"/>
      <c r="DA260" s="24"/>
      <c r="DB260" s="24"/>
      <c r="DC260" s="24"/>
      <c r="DD260" s="24"/>
      <c r="DE260" s="24"/>
      <c r="DF260" s="26" t="s">
        <v>139</v>
      </c>
      <c r="DG260" s="26" t="s">
        <v>139</v>
      </c>
      <c r="DH260" s="26" t="s">
        <v>139</v>
      </c>
      <c r="DI260" s="26" t="s">
        <v>139</v>
      </c>
      <c r="DJ260" s="26" t="s">
        <v>139</v>
      </c>
      <c r="DK260" s="26" t="s">
        <v>139</v>
      </c>
      <c r="DL260" s="26" t="s">
        <v>139</v>
      </c>
      <c r="DM260" s="26" t="s">
        <v>139</v>
      </c>
      <c r="DN260" s="26" t="s">
        <v>139</v>
      </c>
      <c r="DO260" s="26" t="s">
        <v>120</v>
      </c>
    </row>
    <row r="261" spans="1:119" ht="20.100000000000001" customHeight="1" x14ac:dyDescent="0.25">
      <c r="A261" s="29" t="str">
        <f t="shared" si="56"/>
        <v>Asociación Jutam Nayampi (Come with Me Association)3</v>
      </c>
      <c r="B261" s="29" t="str">
        <f t="shared" si="57"/>
        <v>Asociación Jutam Nayampi (Come with Me Association)</v>
      </c>
      <c r="C261" s="29">
        <f t="shared" si="58"/>
        <v>3</v>
      </c>
      <c r="D261" s="30" t="str">
        <f t="shared" si="59"/>
        <v>Americas</v>
      </c>
      <c r="E261" s="30" t="str">
        <f t="shared" si="60"/>
        <v>La Paz, Bolivia</v>
      </c>
      <c r="F261" s="31">
        <f t="shared" si="61"/>
        <v>1</v>
      </c>
      <c r="G261" s="31">
        <f t="shared" si="62"/>
        <v>2</v>
      </c>
      <c r="H261" s="31">
        <f t="shared" si="63"/>
        <v>2</v>
      </c>
      <c r="I261" s="31">
        <f t="shared" si="64"/>
        <v>2</v>
      </c>
      <c r="J261" s="31">
        <f t="shared" si="65"/>
        <v>2</v>
      </c>
      <c r="K261" s="31">
        <f t="shared" si="66"/>
        <v>2</v>
      </c>
      <c r="L261" s="31">
        <f t="shared" si="67"/>
        <v>2</v>
      </c>
      <c r="M261" s="31">
        <f t="shared" si="68"/>
        <v>2</v>
      </c>
      <c r="N261" s="31">
        <f t="shared" si="69"/>
        <v>1.9</v>
      </c>
      <c r="O261" s="26" t="s">
        <v>1781</v>
      </c>
      <c r="P261" s="26" t="s">
        <v>108</v>
      </c>
      <c r="Q261" s="27">
        <v>41946</v>
      </c>
      <c r="R261" s="26" t="s">
        <v>109</v>
      </c>
      <c r="S261" s="26" t="s">
        <v>609</v>
      </c>
      <c r="T261" s="26" t="s">
        <v>278</v>
      </c>
      <c r="U261" s="26" t="s">
        <v>112</v>
      </c>
      <c r="V261" s="26" t="s">
        <v>15731</v>
      </c>
      <c r="W261" s="26" t="s">
        <v>1309</v>
      </c>
      <c r="X261" s="26" t="s">
        <v>1782</v>
      </c>
      <c r="Y261" s="26" t="s">
        <v>1783</v>
      </c>
      <c r="Z261" s="26" t="s">
        <v>1784</v>
      </c>
      <c r="AA261" s="24"/>
      <c r="AB261" s="26" t="s">
        <v>117</v>
      </c>
      <c r="AC261" s="28">
        <v>5000</v>
      </c>
      <c r="AD261" s="26" t="s">
        <v>420</v>
      </c>
      <c r="AE261" s="26" t="s">
        <v>1271</v>
      </c>
      <c r="AF261" s="26" t="s">
        <v>120</v>
      </c>
      <c r="AG261" s="26" t="s">
        <v>175</v>
      </c>
      <c r="AH261" s="26" t="s">
        <v>121</v>
      </c>
      <c r="AI261" s="28">
        <v>5000</v>
      </c>
      <c r="AJ261" s="26" t="s">
        <v>1785</v>
      </c>
      <c r="AK261" s="26" t="s">
        <v>1786</v>
      </c>
      <c r="AL261" s="26" t="s">
        <v>1787</v>
      </c>
      <c r="AM261" s="24"/>
      <c r="AN261" s="24"/>
      <c r="AO261" s="24"/>
      <c r="AP261" s="24"/>
      <c r="AQ261" s="24"/>
      <c r="AR261" s="24"/>
      <c r="AS261" s="24"/>
      <c r="AT261" s="24"/>
      <c r="AU261" s="24"/>
      <c r="AV261" s="24"/>
      <c r="AW261" s="28">
        <v>5156</v>
      </c>
      <c r="AX261" s="26">
        <v>35</v>
      </c>
      <c r="AY261" s="28">
        <v>85</v>
      </c>
      <c r="AZ261" s="28">
        <v>85</v>
      </c>
      <c r="BA261" s="26">
        <v>0</v>
      </c>
      <c r="BB261" s="26" t="s">
        <v>148</v>
      </c>
      <c r="BC261" s="26" t="s">
        <v>1788</v>
      </c>
      <c r="BD261" s="26" t="s">
        <v>125</v>
      </c>
      <c r="BE261" s="24"/>
      <c r="BF261" s="26" t="s">
        <v>1789</v>
      </c>
      <c r="BG261" s="26" t="s">
        <v>1309</v>
      </c>
      <c r="BH261" s="24"/>
      <c r="BI261" s="24"/>
      <c r="BJ261" s="24"/>
      <c r="BK261" s="24"/>
      <c r="BL261" s="24"/>
      <c r="BM261" s="24"/>
      <c r="BN261" s="24"/>
      <c r="BO261" s="24"/>
      <c r="BP261" s="24"/>
      <c r="BQ261" s="24"/>
      <c r="BR261" s="26">
        <v>1</v>
      </c>
      <c r="BS261" s="26">
        <v>2</v>
      </c>
      <c r="BT261" s="26">
        <v>2</v>
      </c>
      <c r="BU261" s="26">
        <v>2</v>
      </c>
      <c r="BV261" s="26">
        <v>2</v>
      </c>
      <c r="BW261" s="26">
        <v>2</v>
      </c>
      <c r="BX261" s="26">
        <v>2</v>
      </c>
      <c r="BY261" s="26">
        <v>2</v>
      </c>
      <c r="BZ261" s="24"/>
      <c r="CA261" s="24"/>
      <c r="CB261" s="24"/>
      <c r="CC261" s="24"/>
      <c r="CD261" s="24"/>
      <c r="CE261" s="24"/>
      <c r="CF261" s="24"/>
      <c r="CG261" s="24"/>
      <c r="CH261" s="24"/>
      <c r="CI261" s="24"/>
      <c r="CJ261" s="24"/>
      <c r="CK261" s="24"/>
      <c r="CL261" s="24"/>
      <c r="CM261" s="24"/>
      <c r="CN261" s="24"/>
      <c r="CO261" s="24"/>
      <c r="CP261" s="24"/>
      <c r="CQ261" s="24"/>
      <c r="CR261" s="24"/>
      <c r="CS261" s="24"/>
      <c r="CT261" s="24"/>
      <c r="CU261" s="24"/>
      <c r="CV261" s="24"/>
      <c r="CW261" s="24"/>
      <c r="CX261" s="24"/>
      <c r="CY261" s="24"/>
      <c r="CZ261" s="24"/>
      <c r="DA261" s="24"/>
      <c r="DB261" s="24"/>
      <c r="DC261" s="24"/>
      <c r="DD261" s="24"/>
      <c r="DE261" s="24"/>
      <c r="DF261" s="26" t="s">
        <v>139</v>
      </c>
      <c r="DG261" s="26" t="s">
        <v>139</v>
      </c>
      <c r="DH261" s="26" t="s">
        <v>139</v>
      </c>
      <c r="DI261" s="26" t="s">
        <v>139</v>
      </c>
      <c r="DJ261" s="26" t="s">
        <v>139</v>
      </c>
      <c r="DK261" s="26" t="s">
        <v>139</v>
      </c>
      <c r="DL261" s="26" t="s">
        <v>139</v>
      </c>
      <c r="DM261" s="26" t="s">
        <v>139</v>
      </c>
      <c r="DN261" s="26" t="s">
        <v>139</v>
      </c>
      <c r="DO261" s="26" t="s">
        <v>139</v>
      </c>
    </row>
    <row r="262" spans="1:119" ht="20.100000000000001" customHeight="1" x14ac:dyDescent="0.25">
      <c r="A262" s="29" t="str">
        <f t="shared" si="56"/>
        <v>Asociación Jutam Nayampi (Come with Me Association)2</v>
      </c>
      <c r="B262" s="29" t="str">
        <f t="shared" si="57"/>
        <v>Asociación Jutam Nayampi (Come with Me Association)</v>
      </c>
      <c r="C262" s="29">
        <f t="shared" si="58"/>
        <v>2</v>
      </c>
      <c r="D262" s="30" t="str">
        <f t="shared" si="59"/>
        <v>Americas</v>
      </c>
      <c r="E262" s="30" t="str">
        <f t="shared" si="60"/>
        <v>La Paz, Bolivia</v>
      </c>
      <c r="F262" s="31">
        <f t="shared" si="61"/>
        <v>1</v>
      </c>
      <c r="G262" s="31">
        <f t="shared" si="62"/>
        <v>1</v>
      </c>
      <c r="H262" s="31">
        <f t="shared" si="63"/>
        <v>2</v>
      </c>
      <c r="I262" s="31">
        <f t="shared" si="64"/>
        <v>1</v>
      </c>
      <c r="J262" s="31">
        <f t="shared" si="65"/>
        <v>1</v>
      </c>
      <c r="K262" s="31">
        <f t="shared" si="66"/>
        <v>1</v>
      </c>
      <c r="L262" s="31">
        <f t="shared" si="67"/>
        <v>1</v>
      </c>
      <c r="M262" s="31">
        <f t="shared" si="68"/>
        <v>2</v>
      </c>
      <c r="N262" s="31">
        <f t="shared" si="69"/>
        <v>1.3</v>
      </c>
      <c r="O262" s="26" t="s">
        <v>1790</v>
      </c>
      <c r="P262" s="26" t="s">
        <v>108</v>
      </c>
      <c r="Q262" s="27">
        <v>41568</v>
      </c>
      <c r="R262" s="26" t="s">
        <v>109</v>
      </c>
      <c r="S262" s="26" t="s">
        <v>622</v>
      </c>
      <c r="T262" s="26" t="s">
        <v>194</v>
      </c>
      <c r="U262" s="26" t="s">
        <v>112</v>
      </c>
      <c r="V262" s="26" t="s">
        <v>15731</v>
      </c>
      <c r="W262" s="26" t="s">
        <v>1309</v>
      </c>
      <c r="X262" s="26" t="s">
        <v>1782</v>
      </c>
      <c r="Y262" s="26" t="s">
        <v>1783</v>
      </c>
      <c r="Z262" s="26" t="s">
        <v>1784</v>
      </c>
      <c r="AA262" s="24"/>
      <c r="AB262" s="26" t="s">
        <v>117</v>
      </c>
      <c r="AC262" s="28">
        <v>5000</v>
      </c>
      <c r="AD262" s="26" t="s">
        <v>420</v>
      </c>
      <c r="AE262" s="26" t="s">
        <v>1271</v>
      </c>
      <c r="AF262" s="26" t="s">
        <v>120</v>
      </c>
      <c r="AG262" s="26" t="s">
        <v>175</v>
      </c>
      <c r="AH262" s="26" t="s">
        <v>143</v>
      </c>
      <c r="AI262" s="28">
        <v>5000</v>
      </c>
      <c r="AJ262" s="26" t="s">
        <v>1791</v>
      </c>
      <c r="AK262" s="26" t="s">
        <v>1786</v>
      </c>
      <c r="AL262" s="26" t="s">
        <v>1792</v>
      </c>
      <c r="AM262" s="24"/>
      <c r="AN262" s="24"/>
      <c r="AO262" s="24"/>
      <c r="AP262" s="24"/>
      <c r="AQ262" s="24"/>
      <c r="AR262" s="24"/>
      <c r="AS262" s="24"/>
      <c r="AT262" s="24"/>
      <c r="AU262" s="24"/>
      <c r="AV262" s="24"/>
      <c r="AW262" s="28">
        <v>1001</v>
      </c>
      <c r="AX262" s="26">
        <v>50</v>
      </c>
      <c r="AY262" s="28">
        <v>80</v>
      </c>
      <c r="AZ262" s="28">
        <v>80</v>
      </c>
      <c r="BA262" s="26">
        <v>0</v>
      </c>
      <c r="BB262" s="26" t="s">
        <v>148</v>
      </c>
      <c r="BC262" s="26" t="s">
        <v>1788</v>
      </c>
      <c r="BD262" s="26" t="s">
        <v>125</v>
      </c>
      <c r="BE262" s="24"/>
      <c r="BF262" s="26" t="s">
        <v>1793</v>
      </c>
      <c r="BG262" s="26" t="s">
        <v>1309</v>
      </c>
      <c r="BH262" s="24"/>
      <c r="BI262" s="24"/>
      <c r="BJ262" s="24"/>
      <c r="BK262" s="24"/>
      <c r="BL262" s="24"/>
      <c r="BM262" s="24"/>
      <c r="BN262" s="24"/>
      <c r="BO262" s="24"/>
      <c r="BP262" s="24"/>
      <c r="BQ262" s="24"/>
      <c r="BR262" s="26">
        <v>1</v>
      </c>
      <c r="BS262" s="26">
        <v>1</v>
      </c>
      <c r="BT262" s="26">
        <v>2</v>
      </c>
      <c r="BU262" s="26">
        <v>1</v>
      </c>
      <c r="BV262" s="26">
        <v>1</v>
      </c>
      <c r="BW262" s="26">
        <v>1</v>
      </c>
      <c r="BX262" s="26">
        <v>1</v>
      </c>
      <c r="BY262" s="26">
        <v>2</v>
      </c>
      <c r="BZ262" s="24"/>
      <c r="CA262" s="24"/>
      <c r="CB262" s="24"/>
      <c r="CC262" s="24"/>
      <c r="CD262" s="24"/>
      <c r="CE262" s="24"/>
      <c r="CF262" s="24"/>
      <c r="CG262" s="24"/>
      <c r="CH262" s="24"/>
      <c r="CI262" s="24"/>
      <c r="CJ262" s="24"/>
      <c r="CK262" s="24"/>
      <c r="CL262" s="24"/>
      <c r="CM262" s="24"/>
      <c r="CN262" s="24"/>
      <c r="CO262" s="24"/>
      <c r="CP262" s="24"/>
      <c r="CQ262" s="24"/>
      <c r="CR262" s="24"/>
      <c r="CS262" s="24"/>
      <c r="CT262" s="24"/>
      <c r="CU262" s="24"/>
      <c r="CV262" s="24"/>
      <c r="CW262" s="24"/>
      <c r="CX262" s="24"/>
      <c r="CY262" s="24"/>
      <c r="CZ262" s="24"/>
      <c r="DA262" s="24"/>
      <c r="DB262" s="24"/>
      <c r="DC262" s="24"/>
      <c r="DD262" s="24"/>
      <c r="DE262" s="24"/>
      <c r="DF262" s="26" t="s">
        <v>139</v>
      </c>
      <c r="DG262" s="26" t="s">
        <v>120</v>
      </c>
      <c r="DH262" s="26" t="s">
        <v>139</v>
      </c>
      <c r="DI262" s="26" t="s">
        <v>139</v>
      </c>
      <c r="DJ262" s="26" t="s">
        <v>139</v>
      </c>
      <c r="DK262" s="26" t="s">
        <v>139</v>
      </c>
      <c r="DL262" s="26" t="s">
        <v>139</v>
      </c>
      <c r="DM262" s="26" t="s">
        <v>139</v>
      </c>
      <c r="DN262" s="26" t="s">
        <v>139</v>
      </c>
      <c r="DO262" s="26" t="s">
        <v>139</v>
      </c>
    </row>
    <row r="263" spans="1:119" ht="20.100000000000001" customHeight="1" x14ac:dyDescent="0.25">
      <c r="A263" s="29" t="str">
        <f t="shared" si="56"/>
        <v>Asociación Jutam Nayampi (Come with Me Association)1</v>
      </c>
      <c r="B263" s="29" t="str">
        <f t="shared" si="57"/>
        <v>Asociación Jutam Nayampi (Come with Me Association)</v>
      </c>
      <c r="C263" s="29">
        <f t="shared" si="58"/>
        <v>1</v>
      </c>
      <c r="D263" s="30" t="str">
        <f t="shared" si="59"/>
        <v>Americas</v>
      </c>
      <c r="E263" s="30" t="str">
        <f t="shared" si="60"/>
        <v>La Paz, Bolivia</v>
      </c>
      <c r="F263" s="31">
        <f t="shared" si="61"/>
        <v>1</v>
      </c>
      <c r="G263" s="31">
        <f t="shared" si="62"/>
        <v>1</v>
      </c>
      <c r="H263" s="31">
        <f t="shared" si="63"/>
        <v>1</v>
      </c>
      <c r="I263" s="31">
        <f t="shared" si="64"/>
        <v>1</v>
      </c>
      <c r="J263" s="31">
        <f t="shared" si="65"/>
        <v>1</v>
      </c>
      <c r="K263" s="31">
        <f t="shared" si="66"/>
        <v>1</v>
      </c>
      <c r="L263" s="31">
        <f t="shared" si="67"/>
        <v>2</v>
      </c>
      <c r="M263" s="31">
        <f t="shared" si="68"/>
        <v>2</v>
      </c>
      <c r="N263" s="31">
        <f t="shared" si="69"/>
        <v>1.3</v>
      </c>
      <c r="O263" s="26" t="s">
        <v>1794</v>
      </c>
      <c r="P263" s="26" t="s">
        <v>108</v>
      </c>
      <c r="Q263" s="27">
        <v>41204</v>
      </c>
      <c r="R263" s="26" t="s">
        <v>155</v>
      </c>
      <c r="S263" s="26" t="s">
        <v>306</v>
      </c>
      <c r="T263" s="26" t="s">
        <v>207</v>
      </c>
      <c r="U263" s="26" t="s">
        <v>112</v>
      </c>
      <c r="V263" s="26" t="s">
        <v>15731</v>
      </c>
      <c r="W263" s="26" t="s">
        <v>1309</v>
      </c>
      <c r="X263" s="26" t="s">
        <v>1782</v>
      </c>
      <c r="Y263" s="26" t="s">
        <v>1783</v>
      </c>
      <c r="Z263" s="26" t="s">
        <v>1784</v>
      </c>
      <c r="AA263" s="24"/>
      <c r="AB263" s="26" t="s">
        <v>117</v>
      </c>
      <c r="AC263" s="28">
        <v>5000</v>
      </c>
      <c r="AD263" s="26" t="s">
        <v>420</v>
      </c>
      <c r="AE263" s="26" t="s">
        <v>1271</v>
      </c>
      <c r="AF263" s="26" t="s">
        <v>120</v>
      </c>
      <c r="AG263" s="26" t="s">
        <v>175</v>
      </c>
      <c r="AH263" s="26" t="s">
        <v>158</v>
      </c>
      <c r="AI263" s="28">
        <v>5000</v>
      </c>
      <c r="AJ263" s="26" t="s">
        <v>1795</v>
      </c>
      <c r="AK263" s="26" t="s">
        <v>1796</v>
      </c>
      <c r="AL263" s="26" t="s">
        <v>1787</v>
      </c>
      <c r="AM263" s="26" t="s">
        <v>1797</v>
      </c>
      <c r="AN263" s="26" t="s">
        <v>1798</v>
      </c>
      <c r="AO263" s="26" t="s">
        <v>1799</v>
      </c>
      <c r="AP263" s="26" t="s">
        <v>1800</v>
      </c>
      <c r="AQ263" s="24"/>
      <c r="AR263" s="24"/>
      <c r="AS263" s="24"/>
      <c r="AT263" s="24"/>
      <c r="AU263" s="24"/>
      <c r="AV263" s="24"/>
      <c r="AW263" s="28">
        <v>2800</v>
      </c>
      <c r="AX263" s="26">
        <v>50</v>
      </c>
      <c r="AY263" s="28">
        <v>100</v>
      </c>
      <c r="AZ263" s="28">
        <v>100</v>
      </c>
      <c r="BA263" s="26">
        <v>0</v>
      </c>
      <c r="BB263" s="26" t="s">
        <v>148</v>
      </c>
      <c r="BC263" s="26" t="s">
        <v>1788</v>
      </c>
      <c r="BD263" s="24"/>
      <c r="BE263" s="24"/>
      <c r="BF263" s="24"/>
      <c r="BG263" s="24"/>
      <c r="BH263" s="24"/>
      <c r="BI263" s="24"/>
      <c r="BJ263" s="24"/>
      <c r="BK263" s="24"/>
      <c r="BL263" s="24"/>
      <c r="BM263" s="24"/>
      <c r="BN263" s="24"/>
      <c r="BO263" s="24"/>
      <c r="BP263" s="24"/>
      <c r="BQ263" s="24"/>
      <c r="BR263" s="26">
        <v>1</v>
      </c>
      <c r="BS263" s="26">
        <v>1</v>
      </c>
      <c r="BT263" s="26">
        <v>1</v>
      </c>
      <c r="BU263" s="26">
        <v>1</v>
      </c>
      <c r="BV263" s="26">
        <v>1</v>
      </c>
      <c r="BW263" s="26">
        <v>1</v>
      </c>
      <c r="BX263" s="26">
        <v>2</v>
      </c>
      <c r="BY263" s="26">
        <v>2</v>
      </c>
      <c r="BZ263" s="24"/>
      <c r="CA263" s="24"/>
      <c r="CB263" s="24"/>
      <c r="CC263" s="24"/>
      <c r="CD263" s="24"/>
      <c r="CE263" s="24"/>
      <c r="CF263" s="24"/>
      <c r="CG263" s="24"/>
      <c r="CH263" s="24"/>
      <c r="CI263" s="24"/>
      <c r="CJ263" s="24"/>
      <c r="CK263" s="24"/>
      <c r="CL263" s="24"/>
      <c r="CM263" s="24"/>
      <c r="CN263" s="24"/>
      <c r="CO263" s="24"/>
      <c r="CP263" s="24"/>
      <c r="CQ263" s="24"/>
      <c r="CR263" s="24"/>
      <c r="CS263" s="24"/>
      <c r="CT263" s="24"/>
      <c r="CU263" s="24"/>
      <c r="CV263" s="24"/>
      <c r="CW263" s="24"/>
      <c r="CX263" s="24"/>
      <c r="CY263" s="24"/>
      <c r="CZ263" s="24"/>
      <c r="DA263" s="24"/>
      <c r="DB263" s="24"/>
      <c r="DC263" s="24"/>
      <c r="DD263" s="24"/>
      <c r="DE263" s="24"/>
      <c r="DF263" s="26" t="s">
        <v>139</v>
      </c>
      <c r="DG263" s="26" t="s">
        <v>120</v>
      </c>
      <c r="DH263" s="26" t="s">
        <v>139</v>
      </c>
      <c r="DI263" s="26" t="s">
        <v>139</v>
      </c>
      <c r="DJ263" s="26" t="s">
        <v>139</v>
      </c>
      <c r="DK263" s="26" t="s">
        <v>139</v>
      </c>
      <c r="DL263" s="26" t="s">
        <v>139</v>
      </c>
      <c r="DM263" s="26" t="s">
        <v>139</v>
      </c>
      <c r="DN263" s="26" t="s">
        <v>139</v>
      </c>
      <c r="DO263" s="26" t="s">
        <v>139</v>
      </c>
    </row>
    <row r="264" spans="1:119" ht="35.1" customHeight="1" x14ac:dyDescent="0.25">
      <c r="A264" s="29" t="str">
        <f t="shared" si="56"/>
        <v/>
      </c>
      <c r="B264" s="29" t="str">
        <f t="shared" si="57"/>
        <v>Asociación Movimiento de Mujeres por Nuestros Derechos Humanos (Movement of Women for Our Human Rights Association)</v>
      </c>
      <c r="C264" s="29">
        <f t="shared" si="58"/>
        <v>0</v>
      </c>
      <c r="D264" s="30" t="str">
        <f t="shared" si="59"/>
        <v>Americas</v>
      </c>
      <c r="E264" s="30" t="str">
        <f t="shared" si="60"/>
        <v>Villa El Carmen, Nicaragua</v>
      </c>
      <c r="F264" s="31">
        <f t="shared" si="61"/>
        <v>0</v>
      </c>
      <c r="G264" s="31">
        <f t="shared" si="62"/>
        <v>0</v>
      </c>
      <c r="H264" s="31">
        <f t="shared" si="63"/>
        <v>0</v>
      </c>
      <c r="I264" s="31">
        <f t="shared" si="64"/>
        <v>0</v>
      </c>
      <c r="J264" s="31">
        <f t="shared" si="65"/>
        <v>0</v>
      </c>
      <c r="K264" s="31">
        <f t="shared" si="66"/>
        <v>0</v>
      </c>
      <c r="L264" s="31">
        <f t="shared" si="67"/>
        <v>0</v>
      </c>
      <c r="M264" s="31">
        <f t="shared" si="68"/>
        <v>0</v>
      </c>
      <c r="N264" s="31">
        <f t="shared" si="69"/>
        <v>0</v>
      </c>
      <c r="O264" s="26" t="s">
        <v>15813</v>
      </c>
      <c r="P264" s="26" t="s">
        <v>108</v>
      </c>
      <c r="Q264" s="27">
        <v>43213</v>
      </c>
      <c r="R264" s="24"/>
      <c r="S264" s="24"/>
      <c r="T264" s="26" t="s">
        <v>111</v>
      </c>
      <c r="U264" s="24"/>
      <c r="V264" s="26" t="s">
        <v>15731</v>
      </c>
      <c r="W264" s="26" t="s">
        <v>1307</v>
      </c>
      <c r="X264" s="26" t="s">
        <v>1802</v>
      </c>
      <c r="Y264" s="26" t="s">
        <v>1803</v>
      </c>
      <c r="Z264" s="26" t="s">
        <v>1804</v>
      </c>
      <c r="AA264" s="24"/>
      <c r="AB264" s="26" t="s">
        <v>15736</v>
      </c>
      <c r="AC264" s="28">
        <v>2900</v>
      </c>
      <c r="AD264" s="26" t="s">
        <v>1805</v>
      </c>
      <c r="AE264" s="26" t="s">
        <v>1271</v>
      </c>
      <c r="AF264" s="26" t="s">
        <v>139</v>
      </c>
      <c r="AG264" s="26" t="s">
        <v>207</v>
      </c>
      <c r="AH264" s="24"/>
      <c r="AI264" s="28">
        <v>2900</v>
      </c>
      <c r="AJ264" s="24"/>
      <c r="AK264" s="24"/>
      <c r="AL264" s="24"/>
      <c r="AM264" s="24"/>
      <c r="AN264" s="24"/>
      <c r="AO264" s="24"/>
      <c r="AP264" s="24"/>
      <c r="AQ264" s="24"/>
      <c r="AR264" s="24"/>
      <c r="AS264" s="24"/>
      <c r="AT264" s="24"/>
      <c r="AU264" s="24"/>
      <c r="AV264" s="24"/>
      <c r="AW264" s="28">
        <v>0</v>
      </c>
      <c r="AX264" s="26">
        <v>0</v>
      </c>
      <c r="AY264" s="28">
        <v>0</v>
      </c>
      <c r="AZ264" s="28">
        <v>0</v>
      </c>
      <c r="BA264" s="26">
        <v>0</v>
      </c>
      <c r="BB264" s="24"/>
      <c r="BC264" s="26" t="s">
        <v>1808</v>
      </c>
      <c r="BD264" s="24"/>
      <c r="BE264" s="24"/>
      <c r="BF264" s="24"/>
      <c r="BG264" s="24"/>
      <c r="BH264" s="24"/>
      <c r="BI264" s="24"/>
      <c r="BJ264" s="24"/>
      <c r="BK264" s="24"/>
      <c r="BL264" s="24"/>
      <c r="BM264" s="24"/>
      <c r="BN264" s="24"/>
      <c r="BO264" s="24"/>
      <c r="BP264" s="24"/>
      <c r="BQ264" s="24"/>
      <c r="BR264" s="26">
        <v>0</v>
      </c>
      <c r="BS264" s="26">
        <v>0</v>
      </c>
      <c r="BT264" s="26">
        <v>0</v>
      </c>
      <c r="BU264" s="26">
        <v>0</v>
      </c>
      <c r="BV264" s="26">
        <v>0</v>
      </c>
      <c r="BW264" s="26">
        <v>0</v>
      </c>
      <c r="BX264" s="26">
        <v>0</v>
      </c>
      <c r="BY264" s="26">
        <v>0</v>
      </c>
      <c r="BZ264" s="24"/>
      <c r="CA264" s="24"/>
      <c r="CB264" s="24"/>
      <c r="CC264" s="24"/>
      <c r="CD264" s="24"/>
      <c r="CE264" s="24"/>
      <c r="CF264" s="24"/>
      <c r="CG264" s="24"/>
      <c r="CH264" s="24"/>
      <c r="CI264" s="24"/>
      <c r="CJ264" s="24"/>
      <c r="CK264" s="24"/>
      <c r="CL264" s="24"/>
      <c r="CM264" s="24"/>
      <c r="CN264" s="24"/>
      <c r="CO264" s="24"/>
      <c r="CP264" s="24"/>
      <c r="CQ264" s="24"/>
      <c r="CR264" s="24"/>
      <c r="CS264" s="24"/>
      <c r="CT264" s="24"/>
      <c r="CU264" s="24"/>
      <c r="CV264" s="24"/>
      <c r="CW264" s="24"/>
      <c r="CX264" s="24"/>
      <c r="CY264" s="24"/>
      <c r="CZ264" s="24"/>
      <c r="DA264" s="24"/>
      <c r="DB264" s="24"/>
      <c r="DC264" s="24"/>
      <c r="DD264" s="24"/>
      <c r="DE264" s="24"/>
      <c r="DF264" s="26" t="s">
        <v>139</v>
      </c>
      <c r="DG264" s="26" t="s">
        <v>139</v>
      </c>
      <c r="DH264" s="26" t="s">
        <v>139</v>
      </c>
      <c r="DI264" s="26" t="s">
        <v>139</v>
      </c>
      <c r="DJ264" s="26" t="s">
        <v>139</v>
      </c>
      <c r="DK264" s="26" t="s">
        <v>139</v>
      </c>
      <c r="DL264" s="26" t="s">
        <v>139</v>
      </c>
      <c r="DM264" s="26" t="s">
        <v>139</v>
      </c>
      <c r="DN264" s="26" t="s">
        <v>139</v>
      </c>
      <c r="DO264" s="26" t="s">
        <v>139</v>
      </c>
    </row>
    <row r="265" spans="1:119" ht="20.100000000000001" customHeight="1" x14ac:dyDescent="0.25">
      <c r="A265" s="29" t="str">
        <f t="shared" si="56"/>
        <v>Asociación Movimiento de Mujeres por Nuestros Derechos Humanos (Movement of Women for Our Human Rights Association)5</v>
      </c>
      <c r="B265" s="29" t="str">
        <f t="shared" si="57"/>
        <v>Asociación Movimiento de Mujeres por Nuestros Derechos Humanos (Movement of Women for Our Human Rights Association)</v>
      </c>
      <c r="C265" s="29">
        <f t="shared" si="58"/>
        <v>5</v>
      </c>
      <c r="D265" s="30" t="str">
        <f t="shared" si="59"/>
        <v>Americas</v>
      </c>
      <c r="E265" s="30" t="str">
        <f t="shared" si="60"/>
        <v>Villa El Carmen, Nicaragua</v>
      </c>
      <c r="F265" s="31">
        <f t="shared" si="61"/>
        <v>4</v>
      </c>
      <c r="G265" s="31">
        <f t="shared" si="62"/>
        <v>3</v>
      </c>
      <c r="H265" s="31">
        <f t="shared" si="63"/>
        <v>4</v>
      </c>
      <c r="I265" s="31">
        <f t="shared" si="64"/>
        <v>4</v>
      </c>
      <c r="J265" s="31">
        <f t="shared" si="65"/>
        <v>4</v>
      </c>
      <c r="K265" s="31">
        <f t="shared" si="66"/>
        <v>4</v>
      </c>
      <c r="L265" s="31">
        <f t="shared" si="67"/>
        <v>4</v>
      </c>
      <c r="M265" s="31">
        <f t="shared" si="68"/>
        <v>3</v>
      </c>
      <c r="N265" s="31">
        <f t="shared" si="69"/>
        <v>3.8</v>
      </c>
      <c r="O265" s="26" t="s">
        <v>1801</v>
      </c>
      <c r="P265" s="26" t="s">
        <v>108</v>
      </c>
      <c r="Q265" s="27">
        <v>43054</v>
      </c>
      <c r="R265" s="26" t="s">
        <v>166</v>
      </c>
      <c r="S265" s="26" t="s">
        <v>110</v>
      </c>
      <c r="T265" s="26" t="s">
        <v>111</v>
      </c>
      <c r="U265" s="26" t="s">
        <v>168</v>
      </c>
      <c r="V265" s="26" t="s">
        <v>15731</v>
      </c>
      <c r="W265" s="26" t="s">
        <v>1307</v>
      </c>
      <c r="X265" s="26" t="s">
        <v>1802</v>
      </c>
      <c r="Y265" s="26" t="s">
        <v>1803</v>
      </c>
      <c r="Z265" s="26" t="s">
        <v>1804</v>
      </c>
      <c r="AA265" s="24"/>
      <c r="AB265" s="26" t="s">
        <v>117</v>
      </c>
      <c r="AC265" s="28">
        <v>18000</v>
      </c>
      <c r="AD265" s="26" t="s">
        <v>1805</v>
      </c>
      <c r="AE265" s="26" t="s">
        <v>1271</v>
      </c>
      <c r="AF265" s="26" t="s">
        <v>139</v>
      </c>
      <c r="AG265" s="26" t="s">
        <v>207</v>
      </c>
      <c r="AH265" s="26" t="s">
        <v>176</v>
      </c>
      <c r="AI265" s="28">
        <v>18000</v>
      </c>
      <c r="AJ265" s="24"/>
      <c r="AK265" s="24"/>
      <c r="AL265" s="24"/>
      <c r="AM265" s="24"/>
      <c r="AN265" s="24"/>
      <c r="AO265" s="24"/>
      <c r="AP265" s="24"/>
      <c r="AQ265" s="26" t="s">
        <v>1806</v>
      </c>
      <c r="AR265" s="24"/>
      <c r="AS265" s="24"/>
      <c r="AT265" s="24"/>
      <c r="AU265" s="26" t="s">
        <v>1807</v>
      </c>
      <c r="AV265" s="24"/>
      <c r="AW265" s="28">
        <v>52442</v>
      </c>
      <c r="AX265" s="26">
        <v>300</v>
      </c>
      <c r="AY265" s="28">
        <v>350</v>
      </c>
      <c r="AZ265" s="28">
        <v>290</v>
      </c>
      <c r="BA265" s="26">
        <v>290</v>
      </c>
      <c r="BB265" s="24"/>
      <c r="BC265" s="26" t="s">
        <v>1808</v>
      </c>
      <c r="BD265" s="26" t="s">
        <v>125</v>
      </c>
      <c r="BE265" s="24"/>
      <c r="BF265" s="26" t="s">
        <v>1809</v>
      </c>
      <c r="BG265" s="26" t="s">
        <v>1810</v>
      </c>
      <c r="BH265" s="26" t="s">
        <v>1811</v>
      </c>
      <c r="BI265" s="26" t="s">
        <v>1242</v>
      </c>
      <c r="BJ265" s="26" t="s">
        <v>1812</v>
      </c>
      <c r="BK265" s="26" t="s">
        <v>1242</v>
      </c>
      <c r="BL265" s="26" t="s">
        <v>1813</v>
      </c>
      <c r="BM265" s="26" t="s">
        <v>1242</v>
      </c>
      <c r="BN265" s="24"/>
      <c r="BO265" s="24"/>
      <c r="BP265" s="24"/>
      <c r="BQ265" s="24"/>
      <c r="BR265" s="26">
        <v>0</v>
      </c>
      <c r="BS265" s="26">
        <v>0</v>
      </c>
      <c r="BT265" s="26">
        <v>0</v>
      </c>
      <c r="BU265" s="26">
        <v>0</v>
      </c>
      <c r="BV265" s="26">
        <v>0</v>
      </c>
      <c r="BW265" s="26">
        <v>0</v>
      </c>
      <c r="BX265" s="26">
        <v>0</v>
      </c>
      <c r="BY265" s="26">
        <v>0</v>
      </c>
      <c r="BZ265" s="26" t="s">
        <v>134</v>
      </c>
      <c r="CA265" s="26" t="s">
        <v>134</v>
      </c>
      <c r="CB265" s="26" t="s">
        <v>134</v>
      </c>
      <c r="CC265" s="26" t="s">
        <v>136</v>
      </c>
      <c r="CD265" s="26" t="s">
        <v>136</v>
      </c>
      <c r="CE265" s="26" t="s">
        <v>136</v>
      </c>
      <c r="CF265" s="26" t="s">
        <v>136</v>
      </c>
      <c r="CG265" s="26" t="s">
        <v>134</v>
      </c>
      <c r="CH265" s="26" t="s">
        <v>134</v>
      </c>
      <c r="CI265" s="26" t="s">
        <v>134</v>
      </c>
      <c r="CJ265" s="26" t="s">
        <v>134</v>
      </c>
      <c r="CK265" s="26" t="s">
        <v>136</v>
      </c>
      <c r="CL265" s="26" t="s">
        <v>136</v>
      </c>
      <c r="CM265" s="26" t="s">
        <v>134</v>
      </c>
      <c r="CN265" s="26" t="s">
        <v>134</v>
      </c>
      <c r="CO265" s="26" t="s">
        <v>138</v>
      </c>
      <c r="CP265" s="26" t="s">
        <v>134</v>
      </c>
      <c r="CQ265" s="26" t="s">
        <v>135</v>
      </c>
      <c r="CR265" s="26" t="s">
        <v>138</v>
      </c>
      <c r="CS265" s="26" t="s">
        <v>134</v>
      </c>
      <c r="CT265" s="26" t="s">
        <v>134</v>
      </c>
      <c r="CU265" s="26" t="s">
        <v>134</v>
      </c>
      <c r="CV265" s="26" t="s">
        <v>134</v>
      </c>
      <c r="CW265" s="26" t="s">
        <v>134</v>
      </c>
      <c r="CX265" s="26" t="s">
        <v>134</v>
      </c>
      <c r="CY265" s="26" t="s">
        <v>134</v>
      </c>
      <c r="CZ265" s="26" t="s">
        <v>134</v>
      </c>
      <c r="DA265" s="26" t="s">
        <v>134</v>
      </c>
      <c r="DB265" s="26" t="s">
        <v>134</v>
      </c>
      <c r="DC265" s="26" t="s">
        <v>136</v>
      </c>
      <c r="DD265" s="26" t="s">
        <v>136</v>
      </c>
      <c r="DE265" s="26" t="s">
        <v>136</v>
      </c>
      <c r="DF265" s="26" t="s">
        <v>120</v>
      </c>
      <c r="DG265" s="26" t="s">
        <v>120</v>
      </c>
      <c r="DH265" s="26" t="s">
        <v>139</v>
      </c>
      <c r="DI265" s="26" t="s">
        <v>139</v>
      </c>
      <c r="DJ265" s="26" t="s">
        <v>139</v>
      </c>
      <c r="DK265" s="26" t="s">
        <v>139</v>
      </c>
      <c r="DL265" s="26" t="s">
        <v>139</v>
      </c>
      <c r="DM265" s="26" t="s">
        <v>139</v>
      </c>
      <c r="DN265" s="26" t="s">
        <v>139</v>
      </c>
      <c r="DO265" s="26" t="s">
        <v>139</v>
      </c>
    </row>
    <row r="266" spans="1:119" ht="20.100000000000001" customHeight="1" x14ac:dyDescent="0.25">
      <c r="A266" s="29" t="str">
        <f t="shared" si="56"/>
        <v/>
      </c>
      <c r="B266" s="29" t="str">
        <f t="shared" si="57"/>
        <v>Asociación Movimiento de Mujeres por Nuestros Derechos Humanos (Movement of Women for Our Human Rights Association)</v>
      </c>
      <c r="C266" s="29">
        <f t="shared" si="58"/>
        <v>0</v>
      </c>
      <c r="D266" s="30" t="str">
        <f t="shared" si="59"/>
        <v>Americas</v>
      </c>
      <c r="E266" s="30" t="str">
        <f t="shared" si="60"/>
        <v>Villa El Carmen, Nicaragua</v>
      </c>
      <c r="F266" s="31">
        <f t="shared" si="61"/>
        <v>0</v>
      </c>
      <c r="G266" s="31">
        <f t="shared" si="62"/>
        <v>0</v>
      </c>
      <c r="H266" s="31">
        <f t="shared" si="63"/>
        <v>0</v>
      </c>
      <c r="I266" s="31">
        <f t="shared" si="64"/>
        <v>0</v>
      </c>
      <c r="J266" s="31">
        <f t="shared" si="65"/>
        <v>0</v>
      </c>
      <c r="K266" s="31">
        <f t="shared" si="66"/>
        <v>0</v>
      </c>
      <c r="L266" s="31">
        <f t="shared" si="67"/>
        <v>0</v>
      </c>
      <c r="M266" s="31">
        <f t="shared" si="68"/>
        <v>0</v>
      </c>
      <c r="N266" s="31">
        <f t="shared" si="69"/>
        <v>0</v>
      </c>
      <c r="O266" s="26" t="s">
        <v>1814</v>
      </c>
      <c r="P266" s="26" t="s">
        <v>108</v>
      </c>
      <c r="Q266" s="27">
        <v>42877</v>
      </c>
      <c r="R266" s="24"/>
      <c r="S266" s="24"/>
      <c r="T266" s="26" t="s">
        <v>142</v>
      </c>
      <c r="U266" s="24"/>
      <c r="V266" s="26" t="s">
        <v>15731</v>
      </c>
      <c r="W266" s="26" t="s">
        <v>1307</v>
      </c>
      <c r="X266" s="26" t="s">
        <v>1802</v>
      </c>
      <c r="Y266" s="26" t="s">
        <v>1803</v>
      </c>
      <c r="Z266" s="26" t="s">
        <v>1804</v>
      </c>
      <c r="AA266" s="24"/>
      <c r="AB266" s="26" t="s">
        <v>723</v>
      </c>
      <c r="AC266" s="28">
        <v>1456</v>
      </c>
      <c r="AD266" s="26" t="s">
        <v>1805</v>
      </c>
      <c r="AE266" s="26" t="s">
        <v>1271</v>
      </c>
      <c r="AF266" s="26" t="s">
        <v>139</v>
      </c>
      <c r="AG266" s="26" t="s">
        <v>207</v>
      </c>
      <c r="AH266" s="24"/>
      <c r="AI266" s="28">
        <v>1456</v>
      </c>
      <c r="AJ266" s="24"/>
      <c r="AK266" s="24"/>
      <c r="AL266" s="24"/>
      <c r="AM266" s="24"/>
      <c r="AN266" s="24"/>
      <c r="AO266" s="24"/>
      <c r="AP266" s="24"/>
      <c r="AQ266" s="24"/>
      <c r="AR266" s="24"/>
      <c r="AS266" s="24"/>
      <c r="AT266" s="24"/>
      <c r="AU266" s="24"/>
      <c r="AV266" s="24"/>
      <c r="AW266" s="28">
        <v>0</v>
      </c>
      <c r="AX266" s="26">
        <v>0</v>
      </c>
      <c r="AY266" s="28">
        <v>0</v>
      </c>
      <c r="AZ266" s="28">
        <v>0</v>
      </c>
      <c r="BA266" s="26">
        <v>0</v>
      </c>
      <c r="BB266" s="24"/>
      <c r="BC266" s="26" t="s">
        <v>1808</v>
      </c>
      <c r="BD266" s="24"/>
      <c r="BE266" s="24"/>
      <c r="BF266" s="24"/>
      <c r="BG266" s="24"/>
      <c r="BH266" s="24"/>
      <c r="BI266" s="24"/>
      <c r="BJ266" s="24"/>
      <c r="BK266" s="24"/>
      <c r="BL266" s="24"/>
      <c r="BM266" s="24"/>
      <c r="BN266" s="24"/>
      <c r="BO266" s="24"/>
      <c r="BP266" s="24"/>
      <c r="BQ266" s="24"/>
      <c r="BR266" s="26">
        <v>0</v>
      </c>
      <c r="BS266" s="26">
        <v>0</v>
      </c>
      <c r="BT266" s="26">
        <v>0</v>
      </c>
      <c r="BU266" s="26">
        <v>0</v>
      </c>
      <c r="BV266" s="26">
        <v>0</v>
      </c>
      <c r="BW266" s="26">
        <v>0</v>
      </c>
      <c r="BX266" s="26">
        <v>0</v>
      </c>
      <c r="BY266" s="26">
        <v>0</v>
      </c>
      <c r="BZ266" s="24"/>
      <c r="CA266" s="24"/>
      <c r="CB266" s="24"/>
      <c r="CC266" s="24"/>
      <c r="CD266" s="24"/>
      <c r="CE266" s="24"/>
      <c r="CF266" s="24"/>
      <c r="CG266" s="24"/>
      <c r="CH266" s="24"/>
      <c r="CI266" s="24"/>
      <c r="CJ266" s="24"/>
      <c r="CK266" s="24"/>
      <c r="CL266" s="24"/>
      <c r="CM266" s="24"/>
      <c r="CN266" s="24"/>
      <c r="CO266" s="24"/>
      <c r="CP266" s="24"/>
      <c r="CQ266" s="24"/>
      <c r="CR266" s="24"/>
      <c r="CS266" s="24"/>
      <c r="CT266" s="24"/>
      <c r="CU266" s="24"/>
      <c r="CV266" s="24"/>
      <c r="CW266" s="24"/>
      <c r="CX266" s="24"/>
      <c r="CY266" s="24"/>
      <c r="CZ266" s="24"/>
      <c r="DA266" s="24"/>
      <c r="DB266" s="24"/>
      <c r="DC266" s="24"/>
      <c r="DD266" s="24"/>
      <c r="DE266" s="24"/>
      <c r="DF266" s="26" t="s">
        <v>139</v>
      </c>
      <c r="DG266" s="26" t="s">
        <v>139</v>
      </c>
      <c r="DH266" s="26" t="s">
        <v>139</v>
      </c>
      <c r="DI266" s="26" t="s">
        <v>139</v>
      </c>
      <c r="DJ266" s="26" t="s">
        <v>139</v>
      </c>
      <c r="DK266" s="26" t="s">
        <v>139</v>
      </c>
      <c r="DL266" s="26" t="s">
        <v>139</v>
      </c>
      <c r="DM266" s="26" t="s">
        <v>139</v>
      </c>
      <c r="DN266" s="26" t="s">
        <v>139</v>
      </c>
      <c r="DO266" s="26" t="s">
        <v>139</v>
      </c>
    </row>
    <row r="267" spans="1:119" ht="20.100000000000001" customHeight="1" x14ac:dyDescent="0.25">
      <c r="A267" s="29" t="str">
        <f t="shared" si="56"/>
        <v/>
      </c>
      <c r="B267" s="29" t="str">
        <f t="shared" si="57"/>
        <v>Asociación Movimiento de Mujeres por Nuestros Derechos Humanos (Movement of Women for Our Human Rights Association)</v>
      </c>
      <c r="C267" s="29">
        <f t="shared" si="58"/>
        <v>0</v>
      </c>
      <c r="D267" s="30" t="str">
        <f t="shared" si="59"/>
        <v>Americas</v>
      </c>
      <c r="E267" s="30" t="str">
        <f t="shared" si="60"/>
        <v>Villa El Carmen, Nicaragua</v>
      </c>
      <c r="F267" s="31">
        <f t="shared" si="61"/>
        <v>0</v>
      </c>
      <c r="G267" s="31">
        <f t="shared" si="62"/>
        <v>0</v>
      </c>
      <c r="H267" s="31">
        <f t="shared" si="63"/>
        <v>0</v>
      </c>
      <c r="I267" s="31">
        <f t="shared" si="64"/>
        <v>0</v>
      </c>
      <c r="J267" s="31">
        <f t="shared" si="65"/>
        <v>0</v>
      </c>
      <c r="K267" s="31">
        <f t="shared" si="66"/>
        <v>0</v>
      </c>
      <c r="L267" s="31">
        <f t="shared" si="67"/>
        <v>0</v>
      </c>
      <c r="M267" s="31">
        <f t="shared" si="68"/>
        <v>0</v>
      </c>
      <c r="N267" s="31">
        <f t="shared" si="69"/>
        <v>0</v>
      </c>
      <c r="O267" s="26" t="s">
        <v>15814</v>
      </c>
      <c r="P267" s="26" t="s">
        <v>108</v>
      </c>
      <c r="Q267" s="27">
        <v>42887</v>
      </c>
      <c r="R267" s="24"/>
      <c r="S267" s="24"/>
      <c r="T267" s="26" t="s">
        <v>142</v>
      </c>
      <c r="U267" s="24"/>
      <c r="V267" s="26" t="s">
        <v>15731</v>
      </c>
      <c r="W267" s="26" t="s">
        <v>1307</v>
      </c>
      <c r="X267" s="26" t="s">
        <v>1802</v>
      </c>
      <c r="Y267" s="26" t="s">
        <v>1803</v>
      </c>
      <c r="Z267" s="26" t="s">
        <v>1804</v>
      </c>
      <c r="AA267" s="24"/>
      <c r="AB267" s="26" t="s">
        <v>15736</v>
      </c>
      <c r="AC267" s="28">
        <v>3350</v>
      </c>
      <c r="AD267" s="26" t="s">
        <v>1805</v>
      </c>
      <c r="AE267" s="26" t="s">
        <v>1271</v>
      </c>
      <c r="AF267" s="26" t="s">
        <v>139</v>
      </c>
      <c r="AG267" s="26" t="s">
        <v>207</v>
      </c>
      <c r="AH267" s="24"/>
      <c r="AI267" s="28">
        <v>3350</v>
      </c>
      <c r="AJ267" s="24"/>
      <c r="AK267" s="24"/>
      <c r="AL267" s="24"/>
      <c r="AM267" s="24"/>
      <c r="AN267" s="24"/>
      <c r="AO267" s="24"/>
      <c r="AP267" s="24"/>
      <c r="AQ267" s="24"/>
      <c r="AR267" s="24"/>
      <c r="AS267" s="24"/>
      <c r="AT267" s="24"/>
      <c r="AU267" s="24"/>
      <c r="AV267" s="24"/>
      <c r="AW267" s="28">
        <v>0</v>
      </c>
      <c r="AX267" s="26">
        <v>0</v>
      </c>
      <c r="AY267" s="28">
        <v>0</v>
      </c>
      <c r="AZ267" s="28">
        <v>0</v>
      </c>
      <c r="BA267" s="26">
        <v>0</v>
      </c>
      <c r="BB267" s="24"/>
      <c r="BC267" s="26" t="s">
        <v>1808</v>
      </c>
      <c r="BD267" s="24"/>
      <c r="BE267" s="24"/>
      <c r="BF267" s="24"/>
      <c r="BG267" s="24"/>
      <c r="BH267" s="24"/>
      <c r="BI267" s="24"/>
      <c r="BJ267" s="24"/>
      <c r="BK267" s="24"/>
      <c r="BL267" s="24"/>
      <c r="BM267" s="24"/>
      <c r="BN267" s="24"/>
      <c r="BO267" s="24"/>
      <c r="BP267" s="24"/>
      <c r="BQ267" s="24"/>
      <c r="BR267" s="26">
        <v>0</v>
      </c>
      <c r="BS267" s="26">
        <v>0</v>
      </c>
      <c r="BT267" s="26">
        <v>0</v>
      </c>
      <c r="BU267" s="26">
        <v>0</v>
      </c>
      <c r="BV267" s="26">
        <v>0</v>
      </c>
      <c r="BW267" s="26">
        <v>0</v>
      </c>
      <c r="BX267" s="26">
        <v>0</v>
      </c>
      <c r="BY267" s="26">
        <v>0</v>
      </c>
      <c r="BZ267" s="24"/>
      <c r="CA267" s="24"/>
      <c r="CB267" s="24"/>
      <c r="CC267" s="24"/>
      <c r="CD267" s="24"/>
      <c r="CE267" s="24"/>
      <c r="CF267" s="24"/>
      <c r="CG267" s="24"/>
      <c r="CH267" s="24"/>
      <c r="CI267" s="24"/>
      <c r="CJ267" s="24"/>
      <c r="CK267" s="24"/>
      <c r="CL267" s="24"/>
      <c r="CM267" s="24"/>
      <c r="CN267" s="24"/>
      <c r="CO267" s="24"/>
      <c r="CP267" s="24"/>
      <c r="CQ267" s="24"/>
      <c r="CR267" s="24"/>
      <c r="CS267" s="24"/>
      <c r="CT267" s="24"/>
      <c r="CU267" s="24"/>
      <c r="CV267" s="24"/>
      <c r="CW267" s="24"/>
      <c r="CX267" s="24"/>
      <c r="CY267" s="24"/>
      <c r="CZ267" s="24"/>
      <c r="DA267" s="24"/>
      <c r="DB267" s="24"/>
      <c r="DC267" s="24"/>
      <c r="DD267" s="24"/>
      <c r="DE267" s="24"/>
      <c r="DF267" s="26" t="s">
        <v>139</v>
      </c>
      <c r="DG267" s="26" t="s">
        <v>139</v>
      </c>
      <c r="DH267" s="26" t="s">
        <v>139</v>
      </c>
      <c r="DI267" s="26" t="s">
        <v>139</v>
      </c>
      <c r="DJ267" s="26" t="s">
        <v>139</v>
      </c>
      <c r="DK267" s="26" t="s">
        <v>139</v>
      </c>
      <c r="DL267" s="26" t="s">
        <v>139</v>
      </c>
      <c r="DM267" s="26" t="s">
        <v>139</v>
      </c>
      <c r="DN267" s="26" t="s">
        <v>139</v>
      </c>
      <c r="DO267" s="26" t="s">
        <v>139</v>
      </c>
    </row>
    <row r="268" spans="1:119" ht="20.100000000000001" customHeight="1" x14ac:dyDescent="0.25">
      <c r="A268" s="29" t="str">
        <f t="shared" si="56"/>
        <v>Asociación Movimiento de Mujeres por Nuestros Derechos Humanos (Movement of Women for Our Human Rights Association)4</v>
      </c>
      <c r="B268" s="29" t="str">
        <f t="shared" si="57"/>
        <v>Asociación Movimiento de Mujeres por Nuestros Derechos Humanos (Movement of Women for Our Human Rights Association)</v>
      </c>
      <c r="C268" s="29">
        <f t="shared" si="58"/>
        <v>4</v>
      </c>
      <c r="D268" s="30" t="str">
        <f t="shared" si="59"/>
        <v>Americas</v>
      </c>
      <c r="E268" s="30" t="str">
        <f t="shared" si="60"/>
        <v>Villa El Carmen, Nicaragua</v>
      </c>
      <c r="F268" s="31">
        <f t="shared" si="61"/>
        <v>3</v>
      </c>
      <c r="G268" s="31">
        <f t="shared" si="62"/>
        <v>2</v>
      </c>
      <c r="H268" s="31">
        <f t="shared" si="63"/>
        <v>3</v>
      </c>
      <c r="I268" s="31">
        <f t="shared" si="64"/>
        <v>3</v>
      </c>
      <c r="J268" s="31">
        <f t="shared" si="65"/>
        <v>3</v>
      </c>
      <c r="K268" s="31">
        <f t="shared" si="66"/>
        <v>4</v>
      </c>
      <c r="L268" s="31">
        <f t="shared" si="67"/>
        <v>4</v>
      </c>
      <c r="M268" s="31">
        <f t="shared" si="68"/>
        <v>4</v>
      </c>
      <c r="N268" s="31">
        <f t="shared" si="69"/>
        <v>3.3</v>
      </c>
      <c r="O268" s="26" t="s">
        <v>1815</v>
      </c>
      <c r="P268" s="26" t="s">
        <v>108</v>
      </c>
      <c r="Q268" s="27">
        <v>42640</v>
      </c>
      <c r="R268" s="26" t="s">
        <v>166</v>
      </c>
      <c r="S268" s="26" t="s">
        <v>141</v>
      </c>
      <c r="T268" s="26" t="s">
        <v>142</v>
      </c>
      <c r="U268" s="26" t="s">
        <v>168</v>
      </c>
      <c r="V268" s="26" t="s">
        <v>15731</v>
      </c>
      <c r="W268" s="26" t="s">
        <v>1307</v>
      </c>
      <c r="X268" s="26" t="s">
        <v>1802</v>
      </c>
      <c r="Y268" s="26" t="s">
        <v>1803</v>
      </c>
      <c r="Z268" s="26" t="s">
        <v>1804</v>
      </c>
      <c r="AA268" s="24"/>
      <c r="AB268" s="26" t="s">
        <v>117</v>
      </c>
      <c r="AC268" s="28">
        <v>11000</v>
      </c>
      <c r="AD268" s="26" t="s">
        <v>1805</v>
      </c>
      <c r="AE268" s="26" t="s">
        <v>1271</v>
      </c>
      <c r="AF268" s="26" t="s">
        <v>139</v>
      </c>
      <c r="AG268" s="26" t="s">
        <v>207</v>
      </c>
      <c r="AH268" s="26" t="s">
        <v>185</v>
      </c>
      <c r="AI268" s="28">
        <v>11000</v>
      </c>
      <c r="AJ268" s="26" t="s">
        <v>1816</v>
      </c>
      <c r="AK268" s="26" t="s">
        <v>1817</v>
      </c>
      <c r="AL268" s="26" t="s">
        <v>1818</v>
      </c>
      <c r="AM268" s="24"/>
      <c r="AN268" s="24"/>
      <c r="AO268" s="24"/>
      <c r="AP268" s="24"/>
      <c r="AQ268" s="26" t="s">
        <v>1819</v>
      </c>
      <c r="AR268" s="24"/>
      <c r="AS268" s="24"/>
      <c r="AT268" s="24"/>
      <c r="AU268" s="26" t="s">
        <v>1820</v>
      </c>
      <c r="AV268" s="24"/>
      <c r="AW268" s="28">
        <v>109790</v>
      </c>
      <c r="AX268" s="26">
        <v>290</v>
      </c>
      <c r="AY268" s="28">
        <v>290</v>
      </c>
      <c r="AZ268" s="28">
        <v>290</v>
      </c>
      <c r="BA268" s="26">
        <v>0</v>
      </c>
      <c r="BB268" s="26" t="s">
        <v>241</v>
      </c>
      <c r="BC268" s="26" t="s">
        <v>1808</v>
      </c>
      <c r="BD268" s="26" t="s">
        <v>378</v>
      </c>
      <c r="BE268" s="26" t="s">
        <v>1821</v>
      </c>
      <c r="BF268" s="26" t="s">
        <v>1822</v>
      </c>
      <c r="BG268" s="26" t="s">
        <v>1810</v>
      </c>
      <c r="BH268" s="26" t="s">
        <v>1823</v>
      </c>
      <c r="BI268" s="26" t="s">
        <v>1810</v>
      </c>
      <c r="BJ268" s="26" t="s">
        <v>1824</v>
      </c>
      <c r="BK268" s="26" t="s">
        <v>1825</v>
      </c>
      <c r="BL268" s="26" t="s">
        <v>1826</v>
      </c>
      <c r="BM268" s="26" t="s">
        <v>1250</v>
      </c>
      <c r="BN268" s="24"/>
      <c r="BO268" s="24"/>
      <c r="BP268" s="24"/>
      <c r="BQ268" s="24"/>
      <c r="BR268" s="26">
        <v>3</v>
      </c>
      <c r="BS268" s="26">
        <v>2</v>
      </c>
      <c r="BT268" s="26">
        <v>3</v>
      </c>
      <c r="BU268" s="26">
        <v>3</v>
      </c>
      <c r="BV268" s="26">
        <v>3</v>
      </c>
      <c r="BW268" s="26">
        <v>4</v>
      </c>
      <c r="BX268" s="26">
        <v>4</v>
      </c>
      <c r="BY268" s="26">
        <v>4</v>
      </c>
      <c r="BZ268" s="24"/>
      <c r="CA268" s="24"/>
      <c r="CB268" s="24"/>
      <c r="CC268" s="24"/>
      <c r="CD268" s="24"/>
      <c r="CE268" s="24"/>
      <c r="CF268" s="24"/>
      <c r="CG268" s="24"/>
      <c r="CH268" s="24"/>
      <c r="CI268" s="24"/>
      <c r="CJ268" s="24"/>
      <c r="CK268" s="24"/>
      <c r="CL268" s="24"/>
      <c r="CM268" s="24"/>
      <c r="CN268" s="24"/>
      <c r="CO268" s="24"/>
      <c r="CP268" s="24"/>
      <c r="CQ268" s="24"/>
      <c r="CR268" s="24"/>
      <c r="CS268" s="24"/>
      <c r="CT268" s="24"/>
      <c r="CU268" s="24"/>
      <c r="CV268" s="24"/>
      <c r="CW268" s="24"/>
      <c r="CX268" s="24"/>
      <c r="CY268" s="24"/>
      <c r="CZ268" s="24"/>
      <c r="DA268" s="24"/>
      <c r="DB268" s="24"/>
      <c r="DC268" s="24"/>
      <c r="DD268" s="24"/>
      <c r="DE268" s="24"/>
      <c r="DF268" s="26" t="s">
        <v>120</v>
      </c>
      <c r="DG268" s="26" t="s">
        <v>120</v>
      </c>
      <c r="DH268" s="26" t="s">
        <v>139</v>
      </c>
      <c r="DI268" s="26" t="s">
        <v>139</v>
      </c>
      <c r="DJ268" s="26" t="s">
        <v>139</v>
      </c>
      <c r="DK268" s="26" t="s">
        <v>139</v>
      </c>
      <c r="DL268" s="26" t="s">
        <v>139</v>
      </c>
      <c r="DM268" s="26" t="s">
        <v>139</v>
      </c>
      <c r="DN268" s="26" t="s">
        <v>139</v>
      </c>
      <c r="DO268" s="26" t="s">
        <v>139</v>
      </c>
    </row>
    <row r="269" spans="1:119" ht="20.100000000000001" customHeight="1" x14ac:dyDescent="0.25">
      <c r="A269" s="29" t="str">
        <f t="shared" si="56"/>
        <v/>
      </c>
      <c r="B269" s="29" t="str">
        <f t="shared" si="57"/>
        <v>Asociación Movimiento de Mujeres por Nuestros Derechos Humanos (Movement of Women for Our Human Rights Association)</v>
      </c>
      <c r="C269" s="29">
        <f t="shared" si="58"/>
        <v>0</v>
      </c>
      <c r="D269" s="30" t="str">
        <f t="shared" si="59"/>
        <v>Americas</v>
      </c>
      <c r="E269" s="30" t="str">
        <f t="shared" si="60"/>
        <v>Villa El Carmen, Nicaragua</v>
      </c>
      <c r="F269" s="31">
        <f t="shared" si="61"/>
        <v>0</v>
      </c>
      <c r="G269" s="31">
        <f t="shared" si="62"/>
        <v>0</v>
      </c>
      <c r="H269" s="31">
        <f t="shared" si="63"/>
        <v>0</v>
      </c>
      <c r="I269" s="31">
        <f t="shared" si="64"/>
        <v>0</v>
      </c>
      <c r="J269" s="31">
        <f t="shared" si="65"/>
        <v>0</v>
      </c>
      <c r="K269" s="31">
        <f t="shared" si="66"/>
        <v>0</v>
      </c>
      <c r="L269" s="31">
        <f t="shared" si="67"/>
        <v>0</v>
      </c>
      <c r="M269" s="31">
        <f t="shared" si="68"/>
        <v>0</v>
      </c>
      <c r="N269" s="31">
        <f t="shared" si="69"/>
        <v>0</v>
      </c>
      <c r="O269" s="26" t="s">
        <v>15815</v>
      </c>
      <c r="P269" s="26" t="s">
        <v>108</v>
      </c>
      <c r="Q269" s="27">
        <v>42513</v>
      </c>
      <c r="R269" s="24"/>
      <c r="S269" s="24"/>
      <c r="T269" s="26" t="s">
        <v>157</v>
      </c>
      <c r="U269" s="24"/>
      <c r="V269" s="26" t="s">
        <v>15731</v>
      </c>
      <c r="W269" s="26" t="s">
        <v>1307</v>
      </c>
      <c r="X269" s="26" t="s">
        <v>1802</v>
      </c>
      <c r="Y269" s="26" t="s">
        <v>1803</v>
      </c>
      <c r="Z269" s="26" t="s">
        <v>1804</v>
      </c>
      <c r="AA269" s="24"/>
      <c r="AB269" s="26" t="s">
        <v>15736</v>
      </c>
      <c r="AC269" s="28">
        <v>1650</v>
      </c>
      <c r="AD269" s="26" t="s">
        <v>1805</v>
      </c>
      <c r="AE269" s="26" t="s">
        <v>1271</v>
      </c>
      <c r="AF269" s="26" t="s">
        <v>139</v>
      </c>
      <c r="AG269" s="26" t="s">
        <v>207</v>
      </c>
      <c r="AH269" s="24"/>
      <c r="AI269" s="28">
        <v>1650</v>
      </c>
      <c r="AJ269" s="24"/>
      <c r="AK269" s="24"/>
      <c r="AL269" s="24"/>
      <c r="AM269" s="24"/>
      <c r="AN269" s="24"/>
      <c r="AO269" s="24"/>
      <c r="AP269" s="24"/>
      <c r="AQ269" s="24"/>
      <c r="AR269" s="24"/>
      <c r="AS269" s="24"/>
      <c r="AT269" s="24"/>
      <c r="AU269" s="24"/>
      <c r="AV269" s="24"/>
      <c r="AW269" s="24"/>
      <c r="AX269" s="24"/>
      <c r="AY269" s="24"/>
      <c r="AZ269" s="24"/>
      <c r="BA269" s="24"/>
      <c r="BB269" s="24"/>
      <c r="BC269" s="26" t="s">
        <v>1808</v>
      </c>
      <c r="BD269" s="24"/>
      <c r="BE269" s="24"/>
      <c r="BF269" s="24"/>
      <c r="BG269" s="24"/>
      <c r="BH269" s="24"/>
      <c r="BI269" s="24"/>
      <c r="BJ269" s="24"/>
      <c r="BK269" s="24"/>
      <c r="BL269" s="24"/>
      <c r="BM269" s="24"/>
      <c r="BN269" s="24"/>
      <c r="BO269" s="24"/>
      <c r="BP269" s="24"/>
      <c r="BQ269" s="24"/>
      <c r="BR269" s="24"/>
      <c r="BS269" s="24"/>
      <c r="BT269" s="24"/>
      <c r="BU269" s="24"/>
      <c r="BV269" s="24"/>
      <c r="BW269" s="24"/>
      <c r="BX269" s="24"/>
      <c r="BY269" s="24"/>
      <c r="BZ269" s="24"/>
      <c r="CA269" s="24"/>
      <c r="CB269" s="24"/>
      <c r="CC269" s="24"/>
      <c r="CD269" s="24"/>
      <c r="CE269" s="24"/>
      <c r="CF269" s="24"/>
      <c r="CG269" s="24"/>
      <c r="CH269" s="24"/>
      <c r="CI269" s="24"/>
      <c r="CJ269" s="24"/>
      <c r="CK269" s="24"/>
      <c r="CL269" s="24"/>
      <c r="CM269" s="24"/>
      <c r="CN269" s="24"/>
      <c r="CO269" s="24"/>
      <c r="CP269" s="24"/>
      <c r="CQ269" s="24"/>
      <c r="CR269" s="24"/>
      <c r="CS269" s="24"/>
      <c r="CT269" s="24"/>
      <c r="CU269" s="24"/>
      <c r="CV269" s="24"/>
      <c r="CW269" s="24"/>
      <c r="CX269" s="24"/>
      <c r="CY269" s="24"/>
      <c r="CZ269" s="24"/>
      <c r="DA269" s="24"/>
      <c r="DB269" s="24"/>
      <c r="DC269" s="24"/>
      <c r="DD269" s="24"/>
      <c r="DE269" s="24"/>
      <c r="DF269" s="26" t="s">
        <v>139</v>
      </c>
      <c r="DG269" s="26" t="s">
        <v>139</v>
      </c>
      <c r="DH269" s="26" t="s">
        <v>139</v>
      </c>
      <c r="DI269" s="26" t="s">
        <v>139</v>
      </c>
      <c r="DJ269" s="26" t="s">
        <v>139</v>
      </c>
      <c r="DK269" s="26" t="s">
        <v>139</v>
      </c>
      <c r="DL269" s="26" t="s">
        <v>139</v>
      </c>
      <c r="DM269" s="26" t="s">
        <v>139</v>
      </c>
      <c r="DN269" s="26" t="s">
        <v>139</v>
      </c>
      <c r="DO269" s="26" t="s">
        <v>139</v>
      </c>
    </row>
    <row r="270" spans="1:119" ht="20.100000000000001" customHeight="1" x14ac:dyDescent="0.25">
      <c r="A270" s="29" t="str">
        <f t="shared" si="56"/>
        <v>Asociación Movimiento de Mujeres por Nuestros Derechos Humanos (Movement of Women for Our Human Rights Association)3</v>
      </c>
      <c r="B270" s="29" t="str">
        <f t="shared" si="57"/>
        <v>Asociación Movimiento de Mujeres por Nuestros Derechos Humanos (Movement of Women for Our Human Rights Association)</v>
      </c>
      <c r="C270" s="29">
        <f t="shared" si="58"/>
        <v>3</v>
      </c>
      <c r="D270" s="30" t="str">
        <f t="shared" si="59"/>
        <v>Americas</v>
      </c>
      <c r="E270" s="30" t="str">
        <f t="shared" si="60"/>
        <v>Villa El Carmen, Nicaragua</v>
      </c>
      <c r="F270" s="31">
        <f t="shared" si="61"/>
        <v>3</v>
      </c>
      <c r="G270" s="31">
        <f t="shared" si="62"/>
        <v>4</v>
      </c>
      <c r="H270" s="31">
        <f t="shared" si="63"/>
        <v>4</v>
      </c>
      <c r="I270" s="31">
        <f t="shared" si="64"/>
        <v>3</v>
      </c>
      <c r="J270" s="31">
        <f t="shared" si="65"/>
        <v>5</v>
      </c>
      <c r="K270" s="31">
        <f t="shared" si="66"/>
        <v>4</v>
      </c>
      <c r="L270" s="31">
        <f t="shared" si="67"/>
        <v>5</v>
      </c>
      <c r="M270" s="31">
        <f t="shared" si="68"/>
        <v>4</v>
      </c>
      <c r="N270" s="31">
        <f t="shared" si="69"/>
        <v>4</v>
      </c>
      <c r="O270" s="26" t="s">
        <v>1827</v>
      </c>
      <c r="P270" s="26" t="s">
        <v>108</v>
      </c>
      <c r="Q270" s="27">
        <v>42305</v>
      </c>
      <c r="R270" s="26" t="s">
        <v>109</v>
      </c>
      <c r="S270" s="26" t="s">
        <v>156</v>
      </c>
      <c r="T270" s="26" t="s">
        <v>157</v>
      </c>
      <c r="U270" s="26" t="s">
        <v>168</v>
      </c>
      <c r="V270" s="26" t="s">
        <v>15731</v>
      </c>
      <c r="W270" s="26" t="s">
        <v>1307</v>
      </c>
      <c r="X270" s="26" t="s">
        <v>1802</v>
      </c>
      <c r="Y270" s="26" t="s">
        <v>1803</v>
      </c>
      <c r="Z270" s="26" t="s">
        <v>1804</v>
      </c>
      <c r="AA270" s="24"/>
      <c r="AB270" s="26" t="s">
        <v>117</v>
      </c>
      <c r="AC270" s="28">
        <v>9000</v>
      </c>
      <c r="AD270" s="26" t="s">
        <v>1805</v>
      </c>
      <c r="AE270" s="26" t="s">
        <v>1271</v>
      </c>
      <c r="AF270" s="26" t="s">
        <v>139</v>
      </c>
      <c r="AG270" s="26" t="s">
        <v>207</v>
      </c>
      <c r="AH270" s="26" t="s">
        <v>121</v>
      </c>
      <c r="AI270" s="28">
        <v>9000</v>
      </c>
      <c r="AJ270" s="26" t="s">
        <v>1828</v>
      </c>
      <c r="AK270" s="26" t="s">
        <v>1817</v>
      </c>
      <c r="AL270" s="26" t="s">
        <v>1829</v>
      </c>
      <c r="AM270" s="24"/>
      <c r="AN270" s="24"/>
      <c r="AO270" s="24"/>
      <c r="AP270" s="24"/>
      <c r="AQ270" s="24"/>
      <c r="AR270" s="24"/>
      <c r="AS270" s="24"/>
      <c r="AT270" s="26" t="s">
        <v>1830</v>
      </c>
      <c r="AU270" s="26" t="s">
        <v>1831</v>
      </c>
      <c r="AV270" s="24"/>
      <c r="AW270" s="28">
        <v>61941</v>
      </c>
      <c r="AX270" s="26">
        <v>290</v>
      </c>
      <c r="AY270" s="28">
        <v>290</v>
      </c>
      <c r="AZ270" s="28">
        <v>290</v>
      </c>
      <c r="BA270" s="26">
        <v>0</v>
      </c>
      <c r="BB270" s="26" t="s">
        <v>241</v>
      </c>
      <c r="BC270" s="26" t="s">
        <v>1808</v>
      </c>
      <c r="BD270" s="26" t="s">
        <v>125</v>
      </c>
      <c r="BE270" s="24"/>
      <c r="BF270" s="26" t="s">
        <v>1832</v>
      </c>
      <c r="BG270" s="26" t="s">
        <v>1810</v>
      </c>
      <c r="BH270" s="26" t="s">
        <v>1833</v>
      </c>
      <c r="BI270" s="26" t="s">
        <v>1307</v>
      </c>
      <c r="BJ270" s="26" t="s">
        <v>1834</v>
      </c>
      <c r="BK270" s="26" t="s">
        <v>1242</v>
      </c>
      <c r="BL270" s="24"/>
      <c r="BM270" s="24"/>
      <c r="BN270" s="24"/>
      <c r="BO270" s="24"/>
      <c r="BP270" s="24"/>
      <c r="BQ270" s="24"/>
      <c r="BR270" s="26">
        <v>3</v>
      </c>
      <c r="BS270" s="26">
        <v>4</v>
      </c>
      <c r="BT270" s="26">
        <v>4</v>
      </c>
      <c r="BU270" s="26">
        <v>3</v>
      </c>
      <c r="BV270" s="26">
        <v>5</v>
      </c>
      <c r="BW270" s="26">
        <v>4</v>
      </c>
      <c r="BX270" s="26">
        <v>5</v>
      </c>
      <c r="BY270" s="26">
        <v>4</v>
      </c>
      <c r="BZ270" s="24"/>
      <c r="CA270" s="24"/>
      <c r="CB270" s="24"/>
      <c r="CC270" s="24"/>
      <c r="CD270" s="24"/>
      <c r="CE270" s="24"/>
      <c r="CF270" s="24"/>
      <c r="CG270" s="24"/>
      <c r="CH270" s="24"/>
      <c r="CI270" s="24"/>
      <c r="CJ270" s="24"/>
      <c r="CK270" s="24"/>
      <c r="CL270" s="24"/>
      <c r="CM270" s="24"/>
      <c r="CN270" s="24"/>
      <c r="CO270" s="24"/>
      <c r="CP270" s="24"/>
      <c r="CQ270" s="24"/>
      <c r="CR270" s="24"/>
      <c r="CS270" s="24"/>
      <c r="CT270" s="24"/>
      <c r="CU270" s="24"/>
      <c r="CV270" s="24"/>
      <c r="CW270" s="24"/>
      <c r="CX270" s="24"/>
      <c r="CY270" s="24"/>
      <c r="CZ270" s="24"/>
      <c r="DA270" s="24"/>
      <c r="DB270" s="24"/>
      <c r="DC270" s="24"/>
      <c r="DD270" s="24"/>
      <c r="DE270" s="24"/>
      <c r="DF270" s="26" t="s">
        <v>120</v>
      </c>
      <c r="DG270" s="26" t="s">
        <v>120</v>
      </c>
      <c r="DH270" s="26" t="s">
        <v>139</v>
      </c>
      <c r="DI270" s="26" t="s">
        <v>139</v>
      </c>
      <c r="DJ270" s="26" t="s">
        <v>139</v>
      </c>
      <c r="DK270" s="26" t="s">
        <v>139</v>
      </c>
      <c r="DL270" s="26" t="s">
        <v>139</v>
      </c>
      <c r="DM270" s="26" t="s">
        <v>139</v>
      </c>
      <c r="DN270" s="26" t="s">
        <v>139</v>
      </c>
      <c r="DO270" s="26" t="s">
        <v>139</v>
      </c>
    </row>
    <row r="271" spans="1:119" ht="20.100000000000001" customHeight="1" x14ac:dyDescent="0.25">
      <c r="A271" s="29" t="str">
        <f t="shared" si="56"/>
        <v>Asociación Movimiento de Mujeres por Nuestros Derechos Humanos (Movement of Women for Our Human Rights Association)2</v>
      </c>
      <c r="B271" s="29" t="str">
        <f t="shared" si="57"/>
        <v>Asociación Movimiento de Mujeres por Nuestros Derechos Humanos (Movement of Women for Our Human Rights Association)</v>
      </c>
      <c r="C271" s="29">
        <f t="shared" si="58"/>
        <v>2</v>
      </c>
      <c r="D271" s="30" t="str">
        <f t="shared" si="59"/>
        <v>Americas</v>
      </c>
      <c r="E271" s="30" t="str">
        <f t="shared" si="60"/>
        <v>Villa El Carmen, Nicaragua</v>
      </c>
      <c r="F271" s="31">
        <f t="shared" si="61"/>
        <v>2</v>
      </c>
      <c r="G271" s="31">
        <f t="shared" si="62"/>
        <v>2</v>
      </c>
      <c r="H271" s="31">
        <f t="shared" si="63"/>
        <v>2</v>
      </c>
      <c r="I271" s="31">
        <f t="shared" si="64"/>
        <v>4</v>
      </c>
      <c r="J271" s="31">
        <f t="shared" si="65"/>
        <v>3</v>
      </c>
      <c r="K271" s="31">
        <f t="shared" si="66"/>
        <v>3</v>
      </c>
      <c r="L271" s="31">
        <f t="shared" si="67"/>
        <v>4</v>
      </c>
      <c r="M271" s="31">
        <f t="shared" si="68"/>
        <v>4</v>
      </c>
      <c r="N271" s="31">
        <f t="shared" si="69"/>
        <v>3</v>
      </c>
      <c r="O271" s="26" t="s">
        <v>1835</v>
      </c>
      <c r="P271" s="26" t="s">
        <v>108</v>
      </c>
      <c r="Q271" s="27">
        <v>41946</v>
      </c>
      <c r="R271" s="26" t="s">
        <v>109</v>
      </c>
      <c r="S271" s="26" t="s">
        <v>609</v>
      </c>
      <c r="T271" s="26" t="s">
        <v>278</v>
      </c>
      <c r="U271" s="26" t="s">
        <v>168</v>
      </c>
      <c r="V271" s="26" t="s">
        <v>15731</v>
      </c>
      <c r="W271" s="26" t="s">
        <v>1307</v>
      </c>
      <c r="X271" s="26" t="s">
        <v>1802</v>
      </c>
      <c r="Y271" s="26" t="s">
        <v>1803</v>
      </c>
      <c r="Z271" s="26" t="s">
        <v>1804</v>
      </c>
      <c r="AA271" s="24"/>
      <c r="AB271" s="26" t="s">
        <v>117</v>
      </c>
      <c r="AC271" s="28">
        <v>7000</v>
      </c>
      <c r="AD271" s="26" t="s">
        <v>1805</v>
      </c>
      <c r="AE271" s="26" t="s">
        <v>1271</v>
      </c>
      <c r="AF271" s="26" t="s">
        <v>139</v>
      </c>
      <c r="AG271" s="26" t="s">
        <v>207</v>
      </c>
      <c r="AH271" s="26" t="s">
        <v>143</v>
      </c>
      <c r="AI271" s="28">
        <v>7000</v>
      </c>
      <c r="AJ271" s="26" t="s">
        <v>1828</v>
      </c>
      <c r="AK271" s="26" t="s">
        <v>1817</v>
      </c>
      <c r="AL271" s="26" t="s">
        <v>1836</v>
      </c>
      <c r="AM271" s="24"/>
      <c r="AN271" s="24"/>
      <c r="AO271" s="24"/>
      <c r="AP271" s="24"/>
      <c r="AQ271" s="24"/>
      <c r="AR271" s="24"/>
      <c r="AS271" s="24"/>
      <c r="AT271" s="26" t="s">
        <v>1837</v>
      </c>
      <c r="AU271" s="24"/>
      <c r="AV271" s="24"/>
      <c r="AW271" s="28">
        <v>36858</v>
      </c>
      <c r="AX271" s="26">
        <v>225</v>
      </c>
      <c r="AY271" s="28">
        <v>300</v>
      </c>
      <c r="AZ271" s="28">
        <v>225</v>
      </c>
      <c r="BA271" s="26">
        <v>0</v>
      </c>
      <c r="BB271" s="26" t="s">
        <v>241</v>
      </c>
      <c r="BC271" s="26" t="s">
        <v>1808</v>
      </c>
      <c r="BD271" s="26" t="s">
        <v>125</v>
      </c>
      <c r="BE271" s="24"/>
      <c r="BF271" s="26" t="s">
        <v>1838</v>
      </c>
      <c r="BG271" s="26" t="s">
        <v>1839</v>
      </c>
      <c r="BH271" s="26" t="s">
        <v>1840</v>
      </c>
      <c r="BI271" s="26" t="s">
        <v>1841</v>
      </c>
      <c r="BJ271" s="26" t="s">
        <v>1842</v>
      </c>
      <c r="BK271" s="26" t="s">
        <v>1242</v>
      </c>
      <c r="BL271" s="24"/>
      <c r="BM271" s="24"/>
      <c r="BN271" s="24"/>
      <c r="BO271" s="24"/>
      <c r="BP271" s="24"/>
      <c r="BQ271" s="24"/>
      <c r="BR271" s="26">
        <v>2</v>
      </c>
      <c r="BS271" s="26">
        <v>2</v>
      </c>
      <c r="BT271" s="26">
        <v>2</v>
      </c>
      <c r="BU271" s="26">
        <v>4</v>
      </c>
      <c r="BV271" s="26">
        <v>3</v>
      </c>
      <c r="BW271" s="26">
        <v>3</v>
      </c>
      <c r="BX271" s="26">
        <v>4</v>
      </c>
      <c r="BY271" s="26">
        <v>4</v>
      </c>
      <c r="BZ271" s="24"/>
      <c r="CA271" s="24"/>
      <c r="CB271" s="24"/>
      <c r="CC271" s="24"/>
      <c r="CD271" s="24"/>
      <c r="CE271" s="24"/>
      <c r="CF271" s="24"/>
      <c r="CG271" s="24"/>
      <c r="CH271" s="24"/>
      <c r="CI271" s="24"/>
      <c r="CJ271" s="24"/>
      <c r="CK271" s="24"/>
      <c r="CL271" s="24"/>
      <c r="CM271" s="24"/>
      <c r="CN271" s="24"/>
      <c r="CO271" s="24"/>
      <c r="CP271" s="24"/>
      <c r="CQ271" s="24"/>
      <c r="CR271" s="24"/>
      <c r="CS271" s="24"/>
      <c r="CT271" s="24"/>
      <c r="CU271" s="24"/>
      <c r="CV271" s="24"/>
      <c r="CW271" s="24"/>
      <c r="CX271" s="24"/>
      <c r="CY271" s="24"/>
      <c r="CZ271" s="24"/>
      <c r="DA271" s="24"/>
      <c r="DB271" s="24"/>
      <c r="DC271" s="24"/>
      <c r="DD271" s="24"/>
      <c r="DE271" s="24"/>
      <c r="DF271" s="26" t="s">
        <v>120</v>
      </c>
      <c r="DG271" s="26" t="s">
        <v>120</v>
      </c>
      <c r="DH271" s="26" t="s">
        <v>139</v>
      </c>
      <c r="DI271" s="26" t="s">
        <v>139</v>
      </c>
      <c r="DJ271" s="26" t="s">
        <v>139</v>
      </c>
      <c r="DK271" s="26" t="s">
        <v>139</v>
      </c>
      <c r="DL271" s="26" t="s">
        <v>139</v>
      </c>
      <c r="DM271" s="26" t="s">
        <v>139</v>
      </c>
      <c r="DN271" s="26" t="s">
        <v>139</v>
      </c>
      <c r="DO271" s="26" t="s">
        <v>139</v>
      </c>
    </row>
    <row r="272" spans="1:119" ht="20.100000000000001" customHeight="1" x14ac:dyDescent="0.25">
      <c r="A272" s="29" t="str">
        <f t="shared" si="56"/>
        <v/>
      </c>
      <c r="B272" s="29" t="str">
        <f t="shared" si="57"/>
        <v>Asociación Movimiento de Mujeres por Nuestros Derechos Humanos (Movement of Women for Our Human Rights Association)</v>
      </c>
      <c r="C272" s="29">
        <f t="shared" si="58"/>
        <v>0</v>
      </c>
      <c r="D272" s="30" t="str">
        <f t="shared" si="59"/>
        <v>Americas</v>
      </c>
      <c r="E272" s="30" t="str">
        <f t="shared" si="60"/>
        <v>Villa El Carmen, Nicaragua</v>
      </c>
      <c r="F272" s="31">
        <f t="shared" si="61"/>
        <v>0</v>
      </c>
      <c r="G272" s="31">
        <f t="shared" si="62"/>
        <v>0</v>
      </c>
      <c r="H272" s="31">
        <f t="shared" si="63"/>
        <v>0</v>
      </c>
      <c r="I272" s="31">
        <f t="shared" si="64"/>
        <v>0</v>
      </c>
      <c r="J272" s="31">
        <f t="shared" si="65"/>
        <v>0</v>
      </c>
      <c r="K272" s="31">
        <f t="shared" si="66"/>
        <v>0</v>
      </c>
      <c r="L272" s="31">
        <f t="shared" si="67"/>
        <v>0</v>
      </c>
      <c r="M272" s="31">
        <f t="shared" si="68"/>
        <v>0</v>
      </c>
      <c r="N272" s="31">
        <f t="shared" si="69"/>
        <v>0</v>
      </c>
      <c r="O272" s="26" t="s">
        <v>15816</v>
      </c>
      <c r="P272" s="26" t="s">
        <v>108</v>
      </c>
      <c r="Q272" s="27">
        <v>41948</v>
      </c>
      <c r="R272" s="24"/>
      <c r="S272" s="24"/>
      <c r="T272" s="26" t="s">
        <v>278</v>
      </c>
      <c r="U272" s="24"/>
      <c r="V272" s="26" t="s">
        <v>15731</v>
      </c>
      <c r="W272" s="26" t="s">
        <v>1307</v>
      </c>
      <c r="X272" s="26" t="s">
        <v>1802</v>
      </c>
      <c r="Y272" s="26" t="s">
        <v>1803</v>
      </c>
      <c r="Z272" s="26" t="s">
        <v>1804</v>
      </c>
      <c r="AA272" s="24"/>
      <c r="AB272" s="26" t="s">
        <v>15736</v>
      </c>
      <c r="AC272" s="28">
        <v>1500</v>
      </c>
      <c r="AD272" s="26" t="s">
        <v>1805</v>
      </c>
      <c r="AE272" s="26" t="s">
        <v>1271</v>
      </c>
      <c r="AF272" s="26" t="s">
        <v>139</v>
      </c>
      <c r="AG272" s="26" t="s">
        <v>207</v>
      </c>
      <c r="AH272" s="24"/>
      <c r="AI272" s="28">
        <v>1500</v>
      </c>
      <c r="AJ272" s="24"/>
      <c r="AK272" s="24"/>
      <c r="AL272" s="24"/>
      <c r="AM272" s="24"/>
      <c r="AN272" s="24"/>
      <c r="AO272" s="24"/>
      <c r="AP272" s="24"/>
      <c r="AQ272" s="24"/>
      <c r="AR272" s="24"/>
      <c r="AS272" s="24"/>
      <c r="AT272" s="24"/>
      <c r="AU272" s="24"/>
      <c r="AV272" s="24"/>
      <c r="AW272" s="24"/>
      <c r="AX272" s="24"/>
      <c r="AY272" s="24"/>
      <c r="AZ272" s="24"/>
      <c r="BA272" s="24"/>
      <c r="BB272" s="24"/>
      <c r="BC272" s="26" t="s">
        <v>1808</v>
      </c>
      <c r="BD272" s="24"/>
      <c r="BE272" s="24"/>
      <c r="BF272" s="24"/>
      <c r="BG272" s="24"/>
      <c r="BH272" s="24"/>
      <c r="BI272" s="24"/>
      <c r="BJ272" s="24"/>
      <c r="BK272" s="24"/>
      <c r="BL272" s="24"/>
      <c r="BM272" s="24"/>
      <c r="BN272" s="24"/>
      <c r="BO272" s="24"/>
      <c r="BP272" s="24"/>
      <c r="BQ272" s="24"/>
      <c r="BR272" s="24"/>
      <c r="BS272" s="24"/>
      <c r="BT272" s="24"/>
      <c r="BU272" s="24"/>
      <c r="BV272" s="24"/>
      <c r="BW272" s="24"/>
      <c r="BX272" s="24"/>
      <c r="BY272" s="24"/>
      <c r="BZ272" s="24"/>
      <c r="CA272" s="24"/>
      <c r="CB272" s="24"/>
      <c r="CC272" s="24"/>
      <c r="CD272" s="24"/>
      <c r="CE272" s="24"/>
      <c r="CF272" s="24"/>
      <c r="CG272" s="24"/>
      <c r="CH272" s="24"/>
      <c r="CI272" s="24"/>
      <c r="CJ272" s="24"/>
      <c r="CK272" s="24"/>
      <c r="CL272" s="24"/>
      <c r="CM272" s="24"/>
      <c r="CN272" s="24"/>
      <c r="CO272" s="24"/>
      <c r="CP272" s="24"/>
      <c r="CQ272" s="24"/>
      <c r="CR272" s="24"/>
      <c r="CS272" s="24"/>
      <c r="CT272" s="24"/>
      <c r="CU272" s="24"/>
      <c r="CV272" s="24"/>
      <c r="CW272" s="24"/>
      <c r="CX272" s="24"/>
      <c r="CY272" s="24"/>
      <c r="CZ272" s="24"/>
      <c r="DA272" s="24"/>
      <c r="DB272" s="24"/>
      <c r="DC272" s="24"/>
      <c r="DD272" s="24"/>
      <c r="DE272" s="24"/>
      <c r="DF272" s="26" t="s">
        <v>139</v>
      </c>
      <c r="DG272" s="26" t="s">
        <v>139</v>
      </c>
      <c r="DH272" s="26" t="s">
        <v>139</v>
      </c>
      <c r="DI272" s="26" t="s">
        <v>139</v>
      </c>
      <c r="DJ272" s="26" t="s">
        <v>139</v>
      </c>
      <c r="DK272" s="26" t="s">
        <v>139</v>
      </c>
      <c r="DL272" s="26" t="s">
        <v>139</v>
      </c>
      <c r="DM272" s="26" t="s">
        <v>139</v>
      </c>
      <c r="DN272" s="26" t="s">
        <v>139</v>
      </c>
      <c r="DO272" s="26" t="s">
        <v>139</v>
      </c>
    </row>
    <row r="273" spans="1:119" ht="20.100000000000001" customHeight="1" x14ac:dyDescent="0.25">
      <c r="A273" s="29" t="str">
        <f t="shared" si="56"/>
        <v>Asociación Movimiento de Mujeres por Nuestros Derechos Humanos (Movement of Women for Our Human Rights Association)1</v>
      </c>
      <c r="B273" s="29" t="str">
        <f t="shared" si="57"/>
        <v>Asociación Movimiento de Mujeres por Nuestros Derechos Humanos (Movement of Women for Our Human Rights Association)</v>
      </c>
      <c r="C273" s="29">
        <f t="shared" si="58"/>
        <v>1</v>
      </c>
      <c r="D273" s="30" t="str">
        <f t="shared" si="59"/>
        <v>Americas</v>
      </c>
      <c r="E273" s="30" t="str">
        <f t="shared" si="60"/>
        <v>Villa El Carmen, Nicaragua</v>
      </c>
      <c r="F273" s="31">
        <f t="shared" si="61"/>
        <v>2</v>
      </c>
      <c r="G273" s="31">
        <f t="shared" si="62"/>
        <v>2</v>
      </c>
      <c r="H273" s="31">
        <f t="shared" si="63"/>
        <v>2</v>
      </c>
      <c r="I273" s="31">
        <f t="shared" si="64"/>
        <v>4</v>
      </c>
      <c r="J273" s="31">
        <f t="shared" si="65"/>
        <v>3</v>
      </c>
      <c r="K273" s="31">
        <f t="shared" si="66"/>
        <v>3</v>
      </c>
      <c r="L273" s="31">
        <f t="shared" si="67"/>
        <v>4</v>
      </c>
      <c r="M273" s="31">
        <f t="shared" si="68"/>
        <v>2</v>
      </c>
      <c r="N273" s="31">
        <f t="shared" si="69"/>
        <v>2.8</v>
      </c>
      <c r="O273" s="26" t="s">
        <v>1843</v>
      </c>
      <c r="P273" s="26" t="s">
        <v>108</v>
      </c>
      <c r="Q273" s="27">
        <v>41568</v>
      </c>
      <c r="R273" s="26" t="s">
        <v>155</v>
      </c>
      <c r="S273" s="26" t="s">
        <v>622</v>
      </c>
      <c r="T273" s="26" t="s">
        <v>194</v>
      </c>
      <c r="U273" s="26" t="s">
        <v>168</v>
      </c>
      <c r="V273" s="26" t="s">
        <v>15731</v>
      </c>
      <c r="W273" s="26" t="s">
        <v>1307</v>
      </c>
      <c r="X273" s="26" t="s">
        <v>1802</v>
      </c>
      <c r="Y273" s="26" t="s">
        <v>1803</v>
      </c>
      <c r="Z273" s="26" t="s">
        <v>1804</v>
      </c>
      <c r="AA273" s="24"/>
      <c r="AB273" s="26" t="s">
        <v>117</v>
      </c>
      <c r="AC273" s="28">
        <v>7000</v>
      </c>
      <c r="AD273" s="26" t="s">
        <v>1805</v>
      </c>
      <c r="AE273" s="26" t="s">
        <v>1271</v>
      </c>
      <c r="AF273" s="26" t="s">
        <v>139</v>
      </c>
      <c r="AG273" s="26" t="s">
        <v>207</v>
      </c>
      <c r="AH273" s="26" t="s">
        <v>158</v>
      </c>
      <c r="AI273" s="28">
        <v>7000</v>
      </c>
      <c r="AJ273" s="26" t="s">
        <v>1844</v>
      </c>
      <c r="AK273" s="26" t="s">
        <v>1845</v>
      </c>
      <c r="AL273" s="26" t="s">
        <v>1836</v>
      </c>
      <c r="AM273" s="26" t="s">
        <v>1846</v>
      </c>
      <c r="AN273" s="26" t="s">
        <v>1847</v>
      </c>
      <c r="AO273" s="26" t="s">
        <v>1848</v>
      </c>
      <c r="AP273" s="26" t="s">
        <v>1849</v>
      </c>
      <c r="AQ273" s="24"/>
      <c r="AR273" s="24"/>
      <c r="AS273" s="24"/>
      <c r="AT273" s="24"/>
      <c r="AU273" s="24"/>
      <c r="AV273" s="24"/>
      <c r="AW273" s="28">
        <v>35779</v>
      </c>
      <c r="AX273" s="26">
        <v>153</v>
      </c>
      <c r="AY273" s="28">
        <v>222</v>
      </c>
      <c r="AZ273" s="28">
        <v>153</v>
      </c>
      <c r="BA273" s="26">
        <v>0</v>
      </c>
      <c r="BB273" s="26" t="s">
        <v>241</v>
      </c>
      <c r="BC273" s="26" t="s">
        <v>1808</v>
      </c>
      <c r="BD273" s="24"/>
      <c r="BE273" s="24"/>
      <c r="BF273" s="26" t="s">
        <v>1832</v>
      </c>
      <c r="BG273" s="26" t="s">
        <v>367</v>
      </c>
      <c r="BH273" s="26" t="s">
        <v>1833</v>
      </c>
      <c r="BI273" s="26" t="s">
        <v>1307</v>
      </c>
      <c r="BJ273" s="26" t="s">
        <v>1743</v>
      </c>
      <c r="BK273" s="26" t="s">
        <v>191</v>
      </c>
      <c r="BL273" s="24"/>
      <c r="BM273" s="24"/>
      <c r="BN273" s="24"/>
      <c r="BO273" s="24"/>
      <c r="BP273" s="24"/>
      <c r="BQ273" s="24"/>
      <c r="BR273" s="26">
        <v>2</v>
      </c>
      <c r="BS273" s="26">
        <v>2</v>
      </c>
      <c r="BT273" s="26">
        <v>2</v>
      </c>
      <c r="BU273" s="26">
        <v>4</v>
      </c>
      <c r="BV273" s="26">
        <v>3</v>
      </c>
      <c r="BW273" s="26">
        <v>3</v>
      </c>
      <c r="BX273" s="26">
        <v>4</v>
      </c>
      <c r="BY273" s="26">
        <v>2</v>
      </c>
      <c r="BZ273" s="24"/>
      <c r="CA273" s="24"/>
      <c r="CB273" s="24"/>
      <c r="CC273" s="24"/>
      <c r="CD273" s="24"/>
      <c r="CE273" s="24"/>
      <c r="CF273" s="24"/>
      <c r="CG273" s="24"/>
      <c r="CH273" s="24"/>
      <c r="CI273" s="24"/>
      <c r="CJ273" s="24"/>
      <c r="CK273" s="24"/>
      <c r="CL273" s="24"/>
      <c r="CM273" s="24"/>
      <c r="CN273" s="24"/>
      <c r="CO273" s="24"/>
      <c r="CP273" s="24"/>
      <c r="CQ273" s="24"/>
      <c r="CR273" s="24"/>
      <c r="CS273" s="24"/>
      <c r="CT273" s="24"/>
      <c r="CU273" s="24"/>
      <c r="CV273" s="24"/>
      <c r="CW273" s="24"/>
      <c r="CX273" s="24"/>
      <c r="CY273" s="24"/>
      <c r="CZ273" s="24"/>
      <c r="DA273" s="24"/>
      <c r="DB273" s="24"/>
      <c r="DC273" s="24"/>
      <c r="DD273" s="24"/>
      <c r="DE273" s="24"/>
      <c r="DF273" s="26" t="s">
        <v>139</v>
      </c>
      <c r="DG273" s="26" t="s">
        <v>139</v>
      </c>
      <c r="DH273" s="26" t="s">
        <v>120</v>
      </c>
      <c r="DI273" s="26" t="s">
        <v>139</v>
      </c>
      <c r="DJ273" s="26" t="s">
        <v>139</v>
      </c>
      <c r="DK273" s="26" t="s">
        <v>139</v>
      </c>
      <c r="DL273" s="26" t="s">
        <v>139</v>
      </c>
      <c r="DM273" s="26" t="s">
        <v>139</v>
      </c>
      <c r="DN273" s="26" t="s">
        <v>139</v>
      </c>
      <c r="DO273" s="26" t="s">
        <v>120</v>
      </c>
    </row>
    <row r="274" spans="1:119" ht="20.100000000000001" customHeight="1" x14ac:dyDescent="0.25">
      <c r="A274" s="29" t="str">
        <f t="shared" si="56"/>
        <v/>
      </c>
      <c r="B274" s="29" t="str">
        <f t="shared" si="57"/>
        <v>Asociación para el Desarrollo Integral y Multidisciplinario APPEDIBIMI</v>
      </c>
      <c r="C274" s="29">
        <f t="shared" si="58"/>
        <v>0</v>
      </c>
      <c r="D274" s="30" t="str">
        <f t="shared" si="59"/>
        <v>Americas</v>
      </c>
      <c r="E274" s="30" t="str">
        <f t="shared" si="60"/>
        <v>Guatemala</v>
      </c>
      <c r="F274" s="31">
        <f t="shared" si="61"/>
        <v>0</v>
      </c>
      <c r="G274" s="31">
        <f t="shared" si="62"/>
        <v>0</v>
      </c>
      <c r="H274" s="31">
        <f t="shared" si="63"/>
        <v>0</v>
      </c>
      <c r="I274" s="31">
        <f t="shared" si="64"/>
        <v>0</v>
      </c>
      <c r="J274" s="31">
        <f t="shared" si="65"/>
        <v>0</v>
      </c>
      <c r="K274" s="31">
        <f t="shared" si="66"/>
        <v>0</v>
      </c>
      <c r="L274" s="31">
        <f t="shared" si="67"/>
        <v>0</v>
      </c>
      <c r="M274" s="31">
        <f t="shared" si="68"/>
        <v>0</v>
      </c>
      <c r="N274" s="31">
        <f t="shared" si="69"/>
        <v>0</v>
      </c>
      <c r="O274" s="26" t="s">
        <v>1850</v>
      </c>
      <c r="P274" s="26" t="s">
        <v>108</v>
      </c>
      <c r="Q274" s="27">
        <v>40232</v>
      </c>
      <c r="R274" s="24"/>
      <c r="S274" s="24"/>
      <c r="T274" s="26" t="s">
        <v>224</v>
      </c>
      <c r="U274" s="24"/>
      <c r="V274" s="26" t="s">
        <v>15731</v>
      </c>
      <c r="W274" s="26" t="s">
        <v>1261</v>
      </c>
      <c r="X274" s="24"/>
      <c r="Y274" s="26" t="s">
        <v>1851</v>
      </c>
      <c r="Z274" s="24"/>
      <c r="AA274" s="24"/>
      <c r="AB274" s="26" t="s">
        <v>228</v>
      </c>
      <c r="AC274" s="28">
        <v>25000</v>
      </c>
      <c r="AD274" s="24"/>
      <c r="AE274" s="24"/>
      <c r="AF274" s="26" t="s">
        <v>120</v>
      </c>
      <c r="AG274" s="26" t="s">
        <v>1852</v>
      </c>
      <c r="AH274" s="24"/>
      <c r="AI274" s="28">
        <v>25000</v>
      </c>
      <c r="AJ274" s="24"/>
      <c r="AK274" s="26" t="s">
        <v>1853</v>
      </c>
      <c r="AL274" s="26" t="s">
        <v>231</v>
      </c>
      <c r="AM274" s="26" t="s">
        <v>1854</v>
      </c>
      <c r="AN274" s="24"/>
      <c r="AO274" s="24"/>
      <c r="AP274" s="24"/>
      <c r="AQ274" s="24"/>
      <c r="AR274" s="24"/>
      <c r="AS274" s="24"/>
      <c r="AT274" s="24"/>
      <c r="AU274" s="24"/>
      <c r="AV274" s="24"/>
      <c r="AW274" s="28">
        <v>242564</v>
      </c>
      <c r="AX274" s="26">
        <v>1734</v>
      </c>
      <c r="AY274" s="28">
        <v>0</v>
      </c>
      <c r="AZ274" s="28">
        <v>0</v>
      </c>
      <c r="BA274" s="26">
        <v>0</v>
      </c>
      <c r="BB274" s="24"/>
      <c r="BC274" s="24"/>
      <c r="BD274" s="24"/>
      <c r="BE274" s="24"/>
      <c r="BF274" s="24"/>
      <c r="BG274" s="24"/>
      <c r="BH274" s="24"/>
      <c r="BI274" s="24"/>
      <c r="BJ274" s="24"/>
      <c r="BK274" s="24"/>
      <c r="BL274" s="24"/>
      <c r="BM274" s="24"/>
      <c r="BN274" s="24"/>
      <c r="BO274" s="24"/>
      <c r="BP274" s="24"/>
      <c r="BQ274" s="24"/>
      <c r="BR274" s="26">
        <v>0</v>
      </c>
      <c r="BS274" s="26">
        <v>0</v>
      </c>
      <c r="BT274" s="26">
        <v>0</v>
      </c>
      <c r="BU274" s="26">
        <v>0</v>
      </c>
      <c r="BV274" s="26">
        <v>0</v>
      </c>
      <c r="BW274" s="26">
        <v>0</v>
      </c>
      <c r="BX274" s="26">
        <v>0</v>
      </c>
      <c r="BY274" s="26">
        <v>0</v>
      </c>
      <c r="BZ274" s="24"/>
      <c r="CA274" s="24"/>
      <c r="CB274" s="24"/>
      <c r="CC274" s="24"/>
      <c r="CD274" s="24"/>
      <c r="CE274" s="24"/>
      <c r="CF274" s="24"/>
      <c r="CG274" s="24"/>
      <c r="CH274" s="24"/>
      <c r="CI274" s="24"/>
      <c r="CJ274" s="24"/>
      <c r="CK274" s="24"/>
      <c r="CL274" s="24"/>
      <c r="CM274" s="24"/>
      <c r="CN274" s="24"/>
      <c r="CO274" s="24"/>
      <c r="CP274" s="24"/>
      <c r="CQ274" s="24"/>
      <c r="CR274" s="24"/>
      <c r="CS274" s="24"/>
      <c r="CT274" s="24"/>
      <c r="CU274" s="24"/>
      <c r="CV274" s="24"/>
      <c r="CW274" s="24"/>
      <c r="CX274" s="24"/>
      <c r="CY274" s="24"/>
      <c r="CZ274" s="24"/>
      <c r="DA274" s="24"/>
      <c r="DB274" s="24"/>
      <c r="DC274" s="24"/>
      <c r="DD274" s="24"/>
      <c r="DE274" s="24"/>
      <c r="DF274" s="26" t="s">
        <v>139</v>
      </c>
      <c r="DG274" s="26" t="s">
        <v>139</v>
      </c>
      <c r="DH274" s="26" t="s">
        <v>139</v>
      </c>
      <c r="DI274" s="26" t="s">
        <v>139</v>
      </c>
      <c r="DJ274" s="26" t="s">
        <v>139</v>
      </c>
      <c r="DK274" s="26" t="s">
        <v>139</v>
      </c>
      <c r="DL274" s="26" t="s">
        <v>139</v>
      </c>
      <c r="DM274" s="26" t="s">
        <v>139</v>
      </c>
      <c r="DN274" s="26" t="s">
        <v>139</v>
      </c>
      <c r="DO274" s="26" t="s">
        <v>139</v>
      </c>
    </row>
    <row r="275" spans="1:119" ht="20.100000000000001" customHeight="1" x14ac:dyDescent="0.25">
      <c r="A275" s="29" t="str">
        <f t="shared" si="56"/>
        <v>Asociación para el Desarrollo Integral y Multidisciplinario APPEDIBIMI8</v>
      </c>
      <c r="B275" s="29" t="str">
        <f t="shared" si="57"/>
        <v>Asociación para el Desarrollo Integral y Multidisciplinario APPEDIBIMI</v>
      </c>
      <c r="C275" s="29">
        <f t="shared" si="58"/>
        <v>8</v>
      </c>
      <c r="D275" s="30" t="str">
        <f t="shared" si="59"/>
        <v>Americas</v>
      </c>
      <c r="E275" s="30" t="str">
        <f t="shared" si="60"/>
        <v>Guatemala</v>
      </c>
      <c r="F275" s="31">
        <f t="shared" si="61"/>
        <v>4</v>
      </c>
      <c r="G275" s="31">
        <f t="shared" si="62"/>
        <v>4</v>
      </c>
      <c r="H275" s="31">
        <f t="shared" si="63"/>
        <v>3</v>
      </c>
      <c r="I275" s="31">
        <f t="shared" si="64"/>
        <v>4</v>
      </c>
      <c r="J275" s="31">
        <f t="shared" si="65"/>
        <v>4</v>
      </c>
      <c r="K275" s="31">
        <f t="shared" si="66"/>
        <v>4</v>
      </c>
      <c r="L275" s="31">
        <f t="shared" si="67"/>
        <v>4</v>
      </c>
      <c r="M275" s="31">
        <f t="shared" si="68"/>
        <v>2</v>
      </c>
      <c r="N275" s="31">
        <f t="shared" si="69"/>
        <v>3.6</v>
      </c>
      <c r="O275" s="26" t="s">
        <v>1855</v>
      </c>
      <c r="P275" s="26" t="s">
        <v>108</v>
      </c>
      <c r="Q275" s="27">
        <v>40311</v>
      </c>
      <c r="R275" s="26" t="s">
        <v>305</v>
      </c>
      <c r="S275" s="26" t="s">
        <v>234</v>
      </c>
      <c r="T275" s="26" t="s">
        <v>224</v>
      </c>
      <c r="U275" s="26" t="s">
        <v>112</v>
      </c>
      <c r="V275" s="26" t="s">
        <v>15731</v>
      </c>
      <c r="W275" s="26" t="s">
        <v>1261</v>
      </c>
      <c r="X275" s="24"/>
      <c r="Y275" s="26" t="s">
        <v>1851</v>
      </c>
      <c r="Z275" s="24"/>
      <c r="AA275" s="24"/>
      <c r="AB275" s="26" t="s">
        <v>117</v>
      </c>
      <c r="AC275" s="28">
        <v>18000</v>
      </c>
      <c r="AD275" s="24"/>
      <c r="AE275" s="24"/>
      <c r="AF275" s="26" t="s">
        <v>120</v>
      </c>
      <c r="AG275" s="26" t="s">
        <v>1852</v>
      </c>
      <c r="AH275" s="26" t="s">
        <v>906</v>
      </c>
      <c r="AI275" s="28">
        <v>18000</v>
      </c>
      <c r="AJ275" s="24"/>
      <c r="AK275" s="26" t="s">
        <v>1856</v>
      </c>
      <c r="AL275" s="26" t="s">
        <v>1857</v>
      </c>
      <c r="AM275" s="26" t="s">
        <v>1858</v>
      </c>
      <c r="AN275" s="26" t="s">
        <v>1859</v>
      </c>
      <c r="AO275" s="24"/>
      <c r="AP275" s="24"/>
      <c r="AQ275" s="24"/>
      <c r="AR275" s="24"/>
      <c r="AS275" s="24"/>
      <c r="AT275" s="24"/>
      <c r="AU275" s="24"/>
      <c r="AV275" s="24"/>
      <c r="AW275" s="28">
        <v>173209</v>
      </c>
      <c r="AX275" s="26">
        <v>2556</v>
      </c>
      <c r="AY275" s="28">
        <v>2000</v>
      </c>
      <c r="AZ275" s="28">
        <v>1200</v>
      </c>
      <c r="BA275" s="26">
        <v>0</v>
      </c>
      <c r="BB275" s="26" t="s">
        <v>241</v>
      </c>
      <c r="BC275" s="24"/>
      <c r="BD275" s="24"/>
      <c r="BE275" s="24"/>
      <c r="BF275" s="24"/>
      <c r="BG275" s="24"/>
      <c r="BH275" s="24"/>
      <c r="BI275" s="24"/>
      <c r="BJ275" s="24"/>
      <c r="BK275" s="24"/>
      <c r="BL275" s="24"/>
      <c r="BM275" s="24"/>
      <c r="BN275" s="24"/>
      <c r="BO275" s="24"/>
      <c r="BP275" s="24"/>
      <c r="BQ275" s="24"/>
      <c r="BR275" s="26">
        <v>4</v>
      </c>
      <c r="BS275" s="26">
        <v>4</v>
      </c>
      <c r="BT275" s="26">
        <v>3</v>
      </c>
      <c r="BU275" s="26">
        <v>4</v>
      </c>
      <c r="BV275" s="26">
        <v>4</v>
      </c>
      <c r="BW275" s="26">
        <v>4</v>
      </c>
      <c r="BX275" s="26">
        <v>4</v>
      </c>
      <c r="BY275" s="26">
        <v>2</v>
      </c>
      <c r="BZ275" s="24"/>
      <c r="CA275" s="24"/>
      <c r="CB275" s="24"/>
      <c r="CC275" s="24"/>
      <c r="CD275" s="24"/>
      <c r="CE275" s="24"/>
      <c r="CF275" s="24"/>
      <c r="CG275" s="24"/>
      <c r="CH275" s="24"/>
      <c r="CI275" s="24"/>
      <c r="CJ275" s="24"/>
      <c r="CK275" s="24"/>
      <c r="CL275" s="24"/>
      <c r="CM275" s="24"/>
      <c r="CN275" s="24"/>
      <c r="CO275" s="24"/>
      <c r="CP275" s="24"/>
      <c r="CQ275" s="24"/>
      <c r="CR275" s="24"/>
      <c r="CS275" s="24"/>
      <c r="CT275" s="24"/>
      <c r="CU275" s="24"/>
      <c r="CV275" s="24"/>
      <c r="CW275" s="24"/>
      <c r="CX275" s="24"/>
      <c r="CY275" s="24"/>
      <c r="CZ275" s="24"/>
      <c r="DA275" s="24"/>
      <c r="DB275" s="24"/>
      <c r="DC275" s="24"/>
      <c r="DD275" s="24"/>
      <c r="DE275" s="24"/>
      <c r="DF275" s="26" t="s">
        <v>139</v>
      </c>
      <c r="DG275" s="26" t="s">
        <v>139</v>
      </c>
      <c r="DH275" s="26" t="s">
        <v>139</v>
      </c>
      <c r="DI275" s="26" t="s">
        <v>139</v>
      </c>
      <c r="DJ275" s="26" t="s">
        <v>139</v>
      </c>
      <c r="DK275" s="26" t="s">
        <v>139</v>
      </c>
      <c r="DL275" s="26" t="s">
        <v>139</v>
      </c>
      <c r="DM275" s="26" t="s">
        <v>139</v>
      </c>
      <c r="DN275" s="26" t="s">
        <v>139</v>
      </c>
      <c r="DO275" s="26" t="s">
        <v>139</v>
      </c>
    </row>
    <row r="276" spans="1:119" ht="20.100000000000001" customHeight="1" x14ac:dyDescent="0.25">
      <c r="A276" s="29" t="str">
        <f t="shared" si="56"/>
        <v>Asociación PASOS (PASOS Association)4</v>
      </c>
      <c r="B276" s="29" t="str">
        <f t="shared" si="57"/>
        <v>Asociación PASOS (PASOS Association)</v>
      </c>
      <c r="C276" s="29">
        <f t="shared" si="58"/>
        <v>4</v>
      </c>
      <c r="D276" s="30" t="str">
        <f t="shared" si="59"/>
        <v>Americas</v>
      </c>
      <c r="E276" s="30" t="str">
        <f t="shared" si="60"/>
        <v>Quetzaltenango, Guatemala</v>
      </c>
      <c r="F276" s="31">
        <f t="shared" si="61"/>
        <v>3</v>
      </c>
      <c r="G276" s="31">
        <f t="shared" si="62"/>
        <v>2</v>
      </c>
      <c r="H276" s="31">
        <f t="shared" si="63"/>
        <v>2</v>
      </c>
      <c r="I276" s="31">
        <f t="shared" si="64"/>
        <v>3</v>
      </c>
      <c r="J276" s="31">
        <f t="shared" si="65"/>
        <v>2</v>
      </c>
      <c r="K276" s="31">
        <f t="shared" si="66"/>
        <v>2</v>
      </c>
      <c r="L276" s="31">
        <f t="shared" si="67"/>
        <v>2</v>
      </c>
      <c r="M276" s="31">
        <f t="shared" si="68"/>
        <v>3</v>
      </c>
      <c r="N276" s="31">
        <f t="shared" si="69"/>
        <v>2.4</v>
      </c>
      <c r="O276" s="26" t="s">
        <v>1860</v>
      </c>
      <c r="P276" s="26" t="s">
        <v>108</v>
      </c>
      <c r="Q276" s="27">
        <v>42858</v>
      </c>
      <c r="R276" s="26" t="s">
        <v>166</v>
      </c>
      <c r="S276" s="26" t="s">
        <v>167</v>
      </c>
      <c r="T276" s="26" t="s">
        <v>142</v>
      </c>
      <c r="U276" s="26" t="s">
        <v>833</v>
      </c>
      <c r="V276" s="26" t="s">
        <v>15731</v>
      </c>
      <c r="W276" s="26" t="s">
        <v>1261</v>
      </c>
      <c r="X276" s="26" t="s">
        <v>1861</v>
      </c>
      <c r="Y276" s="26" t="s">
        <v>1862</v>
      </c>
      <c r="Z276" s="26" t="s">
        <v>1863</v>
      </c>
      <c r="AA276" s="24"/>
      <c r="AB276" s="26" t="s">
        <v>117</v>
      </c>
      <c r="AC276" s="28">
        <v>8000</v>
      </c>
      <c r="AD276" s="26" t="s">
        <v>1306</v>
      </c>
      <c r="AE276" s="26" t="s">
        <v>1271</v>
      </c>
      <c r="AF276" s="26" t="s">
        <v>139</v>
      </c>
      <c r="AG276" s="26" t="s">
        <v>194</v>
      </c>
      <c r="AH276" s="26" t="s">
        <v>185</v>
      </c>
      <c r="AI276" s="28">
        <v>8000</v>
      </c>
      <c r="AJ276" s="26" t="s">
        <v>1864</v>
      </c>
      <c r="AK276" s="26" t="s">
        <v>1865</v>
      </c>
      <c r="AL276" s="26" t="s">
        <v>1866</v>
      </c>
      <c r="AM276" s="24"/>
      <c r="AN276" s="24"/>
      <c r="AO276" s="24"/>
      <c r="AP276" s="24"/>
      <c r="AQ276" s="26" t="s">
        <v>1867</v>
      </c>
      <c r="AR276" s="24"/>
      <c r="AS276" s="26" t="s">
        <v>1868</v>
      </c>
      <c r="AT276" s="26" t="s">
        <v>1284</v>
      </c>
      <c r="AU276" s="24"/>
      <c r="AV276" s="24"/>
      <c r="AW276" s="28">
        <v>99057</v>
      </c>
      <c r="AX276" s="26">
        <v>4270</v>
      </c>
      <c r="AY276" s="28">
        <v>100</v>
      </c>
      <c r="AZ276" s="28">
        <v>27</v>
      </c>
      <c r="BA276" s="26">
        <v>30</v>
      </c>
      <c r="BB276" s="24"/>
      <c r="BC276" s="26" t="s">
        <v>1869</v>
      </c>
      <c r="BD276" s="26" t="s">
        <v>125</v>
      </c>
      <c r="BE276" s="24"/>
      <c r="BF276" s="26" t="s">
        <v>1870</v>
      </c>
      <c r="BG276" s="26" t="s">
        <v>1250</v>
      </c>
      <c r="BH276" s="26" t="s">
        <v>1871</v>
      </c>
      <c r="BI276" s="26" t="s">
        <v>1250</v>
      </c>
      <c r="BJ276" s="26" t="s">
        <v>1872</v>
      </c>
      <c r="BK276" s="26" t="s">
        <v>1873</v>
      </c>
      <c r="BL276" s="26" t="s">
        <v>1874</v>
      </c>
      <c r="BM276" s="26" t="s">
        <v>1873</v>
      </c>
      <c r="BN276" s="26" t="s">
        <v>1875</v>
      </c>
      <c r="BO276" s="26" t="s">
        <v>1261</v>
      </c>
      <c r="BP276" s="24"/>
      <c r="BQ276" s="24"/>
      <c r="BR276" s="26">
        <v>0</v>
      </c>
      <c r="BS276" s="26">
        <v>0</v>
      </c>
      <c r="BT276" s="26">
        <v>0</v>
      </c>
      <c r="BU276" s="26">
        <v>0</v>
      </c>
      <c r="BV276" s="26">
        <v>0</v>
      </c>
      <c r="BW276" s="26">
        <v>0</v>
      </c>
      <c r="BX276" s="26">
        <v>0</v>
      </c>
      <c r="BY276" s="26">
        <v>0</v>
      </c>
      <c r="BZ276" s="26" t="s">
        <v>134</v>
      </c>
      <c r="CA276" s="26" t="s">
        <v>136</v>
      </c>
      <c r="CB276" s="26" t="s">
        <v>136</v>
      </c>
      <c r="CC276" s="26" t="s">
        <v>136</v>
      </c>
      <c r="CD276" s="26" t="s">
        <v>135</v>
      </c>
      <c r="CE276" s="26" t="s">
        <v>135</v>
      </c>
      <c r="CF276" s="26" t="s">
        <v>136</v>
      </c>
      <c r="CG276" s="26" t="s">
        <v>136</v>
      </c>
      <c r="CH276" s="26" t="s">
        <v>134</v>
      </c>
      <c r="CI276" s="26" t="s">
        <v>135</v>
      </c>
      <c r="CJ276" s="26" t="s">
        <v>135</v>
      </c>
      <c r="CK276" s="26" t="s">
        <v>135</v>
      </c>
      <c r="CL276" s="26" t="s">
        <v>136</v>
      </c>
      <c r="CM276" s="26" t="s">
        <v>134</v>
      </c>
      <c r="CN276" s="26" t="s">
        <v>136</v>
      </c>
      <c r="CO276" s="26" t="s">
        <v>137</v>
      </c>
      <c r="CP276" s="26" t="s">
        <v>135</v>
      </c>
      <c r="CQ276" s="26" t="s">
        <v>137</v>
      </c>
      <c r="CR276" s="26" t="s">
        <v>134</v>
      </c>
      <c r="CS276" s="26" t="s">
        <v>137</v>
      </c>
      <c r="CT276" s="26" t="s">
        <v>136</v>
      </c>
      <c r="CU276" s="26" t="s">
        <v>135</v>
      </c>
      <c r="CV276" s="26" t="s">
        <v>135</v>
      </c>
      <c r="CW276" s="26" t="s">
        <v>135</v>
      </c>
      <c r="CX276" s="26" t="s">
        <v>136</v>
      </c>
      <c r="CY276" s="26" t="s">
        <v>135</v>
      </c>
      <c r="CZ276" s="26" t="s">
        <v>135</v>
      </c>
      <c r="DA276" s="26" t="s">
        <v>135</v>
      </c>
      <c r="DB276" s="26" t="s">
        <v>136</v>
      </c>
      <c r="DC276" s="26" t="s">
        <v>136</v>
      </c>
      <c r="DD276" s="26" t="s">
        <v>138</v>
      </c>
      <c r="DE276" s="26" t="s">
        <v>136</v>
      </c>
      <c r="DF276" s="26" t="s">
        <v>120</v>
      </c>
      <c r="DG276" s="26" t="s">
        <v>120</v>
      </c>
      <c r="DH276" s="26" t="s">
        <v>120</v>
      </c>
      <c r="DI276" s="26" t="s">
        <v>139</v>
      </c>
      <c r="DJ276" s="26" t="s">
        <v>139</v>
      </c>
      <c r="DK276" s="26" t="s">
        <v>139</v>
      </c>
      <c r="DL276" s="26" t="s">
        <v>120</v>
      </c>
      <c r="DM276" s="26" t="s">
        <v>139</v>
      </c>
      <c r="DN276" s="26" t="s">
        <v>139</v>
      </c>
      <c r="DO276" s="26" t="s">
        <v>139</v>
      </c>
    </row>
    <row r="277" spans="1:119" ht="20.100000000000001" customHeight="1" x14ac:dyDescent="0.25">
      <c r="A277" s="29" t="str">
        <f t="shared" si="56"/>
        <v>Asociación PASOS (PASOS Association)3</v>
      </c>
      <c r="B277" s="29" t="str">
        <f t="shared" si="57"/>
        <v>Asociación PASOS (PASOS Association)</v>
      </c>
      <c r="C277" s="29">
        <f t="shared" si="58"/>
        <v>3</v>
      </c>
      <c r="D277" s="30" t="str">
        <f t="shared" si="59"/>
        <v>Americas</v>
      </c>
      <c r="E277" s="30" t="str">
        <f t="shared" si="60"/>
        <v>Quetzaltenango, Guatemala</v>
      </c>
      <c r="F277" s="31">
        <f t="shared" si="61"/>
        <v>3</v>
      </c>
      <c r="G277" s="31">
        <f t="shared" si="62"/>
        <v>2</v>
      </c>
      <c r="H277" s="31">
        <f t="shared" si="63"/>
        <v>4</v>
      </c>
      <c r="I277" s="31">
        <f t="shared" si="64"/>
        <v>3</v>
      </c>
      <c r="J277" s="31">
        <f t="shared" si="65"/>
        <v>3</v>
      </c>
      <c r="K277" s="31">
        <f t="shared" si="66"/>
        <v>4</v>
      </c>
      <c r="L277" s="31">
        <f t="shared" si="67"/>
        <v>3</v>
      </c>
      <c r="M277" s="31">
        <f t="shared" si="68"/>
        <v>2</v>
      </c>
      <c r="N277" s="31">
        <f t="shared" si="69"/>
        <v>3</v>
      </c>
      <c r="O277" s="26" t="s">
        <v>1876</v>
      </c>
      <c r="P277" s="26" t="s">
        <v>108</v>
      </c>
      <c r="Q277" s="27">
        <v>42502</v>
      </c>
      <c r="R277" s="26" t="s">
        <v>109</v>
      </c>
      <c r="S277" s="26" t="s">
        <v>184</v>
      </c>
      <c r="T277" s="26" t="s">
        <v>157</v>
      </c>
      <c r="U277" s="26" t="s">
        <v>833</v>
      </c>
      <c r="V277" s="26" t="s">
        <v>15731</v>
      </c>
      <c r="W277" s="26" t="s">
        <v>1261</v>
      </c>
      <c r="X277" s="26" t="s">
        <v>1861</v>
      </c>
      <c r="Y277" s="26" t="s">
        <v>1862</v>
      </c>
      <c r="Z277" s="26" t="s">
        <v>1863</v>
      </c>
      <c r="AA277" s="24"/>
      <c r="AB277" s="26" t="s">
        <v>117</v>
      </c>
      <c r="AC277" s="28">
        <v>8000</v>
      </c>
      <c r="AD277" s="26" t="s">
        <v>1306</v>
      </c>
      <c r="AE277" s="26" t="s">
        <v>1271</v>
      </c>
      <c r="AF277" s="26" t="s">
        <v>139</v>
      </c>
      <c r="AG277" s="26" t="s">
        <v>194</v>
      </c>
      <c r="AH277" s="26" t="s">
        <v>121</v>
      </c>
      <c r="AI277" s="28">
        <v>8000</v>
      </c>
      <c r="AJ277" s="26" t="s">
        <v>1315</v>
      </c>
      <c r="AK277" s="26" t="s">
        <v>1865</v>
      </c>
      <c r="AL277" s="26" t="s">
        <v>1866</v>
      </c>
      <c r="AM277" s="24"/>
      <c r="AN277" s="24"/>
      <c r="AO277" s="24"/>
      <c r="AP277" s="24"/>
      <c r="AQ277" s="24"/>
      <c r="AR277" s="24"/>
      <c r="AS277" s="26" t="s">
        <v>1877</v>
      </c>
      <c r="AT277" s="24"/>
      <c r="AU277" s="24"/>
      <c r="AV277" s="26" t="s">
        <v>1878</v>
      </c>
      <c r="AW277" s="28">
        <v>88797</v>
      </c>
      <c r="AX277" s="26">
        <v>5699</v>
      </c>
      <c r="AY277" s="28">
        <v>100</v>
      </c>
      <c r="AZ277" s="28">
        <v>3180</v>
      </c>
      <c r="BA277" s="26">
        <v>0</v>
      </c>
      <c r="BB277" s="26" t="s">
        <v>148</v>
      </c>
      <c r="BC277" s="26" t="s">
        <v>1869</v>
      </c>
      <c r="BD277" s="26" t="s">
        <v>125</v>
      </c>
      <c r="BE277" s="24"/>
      <c r="BF277" s="26" t="s">
        <v>1879</v>
      </c>
      <c r="BG277" s="26" t="s">
        <v>261</v>
      </c>
      <c r="BH277" s="26" t="s">
        <v>1880</v>
      </c>
      <c r="BI277" s="26" t="s">
        <v>1432</v>
      </c>
      <c r="BJ277" s="26" t="s">
        <v>1881</v>
      </c>
      <c r="BK277" s="26" t="s">
        <v>1432</v>
      </c>
      <c r="BL277" s="26" t="s">
        <v>1882</v>
      </c>
      <c r="BM277" s="26" t="s">
        <v>1261</v>
      </c>
      <c r="BN277" s="26" t="s">
        <v>1883</v>
      </c>
      <c r="BO277" s="26" t="s">
        <v>261</v>
      </c>
      <c r="BP277" s="24"/>
      <c r="BQ277" s="24"/>
      <c r="BR277" s="26">
        <v>3</v>
      </c>
      <c r="BS277" s="26">
        <v>2</v>
      </c>
      <c r="BT277" s="26">
        <v>4</v>
      </c>
      <c r="BU277" s="26">
        <v>3</v>
      </c>
      <c r="BV277" s="26">
        <v>3</v>
      </c>
      <c r="BW277" s="26">
        <v>4</v>
      </c>
      <c r="BX277" s="26">
        <v>3</v>
      </c>
      <c r="BY277" s="26">
        <v>2</v>
      </c>
      <c r="BZ277" s="24"/>
      <c r="CA277" s="24"/>
      <c r="CB277" s="24"/>
      <c r="CC277" s="24"/>
      <c r="CD277" s="24"/>
      <c r="CE277" s="24"/>
      <c r="CF277" s="24"/>
      <c r="CG277" s="24"/>
      <c r="CH277" s="24"/>
      <c r="CI277" s="24"/>
      <c r="CJ277" s="24"/>
      <c r="CK277" s="24"/>
      <c r="CL277" s="24"/>
      <c r="CM277" s="24"/>
      <c r="CN277" s="24"/>
      <c r="CO277" s="24"/>
      <c r="CP277" s="24"/>
      <c r="CQ277" s="24"/>
      <c r="CR277" s="24"/>
      <c r="CS277" s="24"/>
      <c r="CT277" s="24"/>
      <c r="CU277" s="24"/>
      <c r="CV277" s="24"/>
      <c r="CW277" s="24"/>
      <c r="CX277" s="24"/>
      <c r="CY277" s="24"/>
      <c r="CZ277" s="24"/>
      <c r="DA277" s="24"/>
      <c r="DB277" s="24"/>
      <c r="DC277" s="24"/>
      <c r="DD277" s="24"/>
      <c r="DE277" s="24"/>
      <c r="DF277" s="26" t="s">
        <v>139</v>
      </c>
      <c r="DG277" s="26" t="s">
        <v>120</v>
      </c>
      <c r="DH277" s="26" t="s">
        <v>120</v>
      </c>
      <c r="DI277" s="26" t="s">
        <v>139</v>
      </c>
      <c r="DJ277" s="26" t="s">
        <v>139</v>
      </c>
      <c r="DK277" s="26" t="s">
        <v>139</v>
      </c>
      <c r="DL277" s="26" t="s">
        <v>139</v>
      </c>
      <c r="DM277" s="26" t="s">
        <v>139</v>
      </c>
      <c r="DN277" s="26" t="s">
        <v>120</v>
      </c>
      <c r="DO277" s="26" t="s">
        <v>120</v>
      </c>
    </row>
    <row r="278" spans="1:119" ht="20.100000000000001" customHeight="1" x14ac:dyDescent="0.25">
      <c r="A278" s="29" t="str">
        <f t="shared" si="56"/>
        <v>Asociación PASOS (PASOS Association)2</v>
      </c>
      <c r="B278" s="29" t="str">
        <f t="shared" si="57"/>
        <v>Asociación PASOS (PASOS Association)</v>
      </c>
      <c r="C278" s="29">
        <f t="shared" si="58"/>
        <v>2</v>
      </c>
      <c r="D278" s="30" t="str">
        <f t="shared" si="59"/>
        <v>Americas</v>
      </c>
      <c r="E278" s="30" t="str">
        <f t="shared" si="60"/>
        <v>Quetzaltenango, Guatemala</v>
      </c>
      <c r="F278" s="31">
        <f t="shared" si="61"/>
        <v>3</v>
      </c>
      <c r="G278" s="31">
        <f t="shared" si="62"/>
        <v>3</v>
      </c>
      <c r="H278" s="31">
        <f t="shared" si="63"/>
        <v>4</v>
      </c>
      <c r="I278" s="31">
        <f t="shared" si="64"/>
        <v>4</v>
      </c>
      <c r="J278" s="31">
        <f t="shared" si="65"/>
        <v>3</v>
      </c>
      <c r="K278" s="31">
        <f t="shared" si="66"/>
        <v>4</v>
      </c>
      <c r="L278" s="31">
        <f t="shared" si="67"/>
        <v>2</v>
      </c>
      <c r="M278" s="31">
        <f t="shared" si="68"/>
        <v>2</v>
      </c>
      <c r="N278" s="31">
        <f t="shared" si="69"/>
        <v>3.1</v>
      </c>
      <c r="O278" s="26" t="s">
        <v>1884</v>
      </c>
      <c r="P278" s="26" t="s">
        <v>108</v>
      </c>
      <c r="Q278" s="27">
        <v>42129</v>
      </c>
      <c r="R278" s="26" t="s">
        <v>109</v>
      </c>
      <c r="S278" s="26" t="s">
        <v>277</v>
      </c>
      <c r="T278" s="26" t="s">
        <v>278</v>
      </c>
      <c r="U278" s="26" t="s">
        <v>833</v>
      </c>
      <c r="V278" s="26" t="s">
        <v>15731</v>
      </c>
      <c r="W278" s="26" t="s">
        <v>1261</v>
      </c>
      <c r="X278" s="26" t="s">
        <v>1861</v>
      </c>
      <c r="Y278" s="26" t="s">
        <v>1862</v>
      </c>
      <c r="Z278" s="26" t="s">
        <v>1863</v>
      </c>
      <c r="AA278" s="24"/>
      <c r="AB278" s="26" t="s">
        <v>117</v>
      </c>
      <c r="AC278" s="28">
        <v>8000</v>
      </c>
      <c r="AD278" s="26" t="s">
        <v>1306</v>
      </c>
      <c r="AE278" s="26" t="s">
        <v>1271</v>
      </c>
      <c r="AF278" s="26" t="s">
        <v>139</v>
      </c>
      <c r="AG278" s="26" t="s">
        <v>194</v>
      </c>
      <c r="AH278" s="26" t="s">
        <v>143</v>
      </c>
      <c r="AI278" s="28">
        <v>8000</v>
      </c>
      <c r="AJ278" s="26" t="s">
        <v>1315</v>
      </c>
      <c r="AK278" s="26" t="s">
        <v>1865</v>
      </c>
      <c r="AL278" s="26" t="s">
        <v>1885</v>
      </c>
      <c r="AM278" s="24"/>
      <c r="AN278" s="24"/>
      <c r="AO278" s="24"/>
      <c r="AP278" s="24"/>
      <c r="AQ278" s="24"/>
      <c r="AR278" s="24"/>
      <c r="AS278" s="24"/>
      <c r="AT278" s="26" t="s">
        <v>1886</v>
      </c>
      <c r="AU278" s="24"/>
      <c r="AV278" s="24"/>
      <c r="AW278" s="28">
        <v>62628</v>
      </c>
      <c r="AX278" s="26">
        <v>7007</v>
      </c>
      <c r="AY278" s="28">
        <v>100</v>
      </c>
      <c r="AZ278" s="28">
        <v>100</v>
      </c>
      <c r="BA278" s="26">
        <v>0</v>
      </c>
      <c r="BB278" s="26" t="s">
        <v>148</v>
      </c>
      <c r="BC278" s="26" t="s">
        <v>1869</v>
      </c>
      <c r="BD278" s="26" t="s">
        <v>125</v>
      </c>
      <c r="BE278" s="24"/>
      <c r="BF278" s="26" t="s">
        <v>1887</v>
      </c>
      <c r="BG278" s="26" t="s">
        <v>191</v>
      </c>
      <c r="BH278" s="24"/>
      <c r="BI278" s="24"/>
      <c r="BJ278" s="24"/>
      <c r="BK278" s="24"/>
      <c r="BL278" s="24"/>
      <c r="BM278" s="24"/>
      <c r="BN278" s="24"/>
      <c r="BO278" s="24"/>
      <c r="BP278" s="24"/>
      <c r="BQ278" s="24"/>
      <c r="BR278" s="26">
        <v>3</v>
      </c>
      <c r="BS278" s="26">
        <v>3</v>
      </c>
      <c r="BT278" s="26">
        <v>4</v>
      </c>
      <c r="BU278" s="26">
        <v>4</v>
      </c>
      <c r="BV278" s="26">
        <v>3</v>
      </c>
      <c r="BW278" s="26">
        <v>4</v>
      </c>
      <c r="BX278" s="26">
        <v>2</v>
      </c>
      <c r="BY278" s="26">
        <v>2</v>
      </c>
      <c r="BZ278" s="24"/>
      <c r="CA278" s="24"/>
      <c r="CB278" s="24"/>
      <c r="CC278" s="24"/>
      <c r="CD278" s="24"/>
      <c r="CE278" s="24"/>
      <c r="CF278" s="24"/>
      <c r="CG278" s="24"/>
      <c r="CH278" s="24"/>
      <c r="CI278" s="24"/>
      <c r="CJ278" s="24"/>
      <c r="CK278" s="24"/>
      <c r="CL278" s="24"/>
      <c r="CM278" s="24"/>
      <c r="CN278" s="24"/>
      <c r="CO278" s="24"/>
      <c r="CP278" s="24"/>
      <c r="CQ278" s="24"/>
      <c r="CR278" s="24"/>
      <c r="CS278" s="24"/>
      <c r="CT278" s="24"/>
      <c r="CU278" s="24"/>
      <c r="CV278" s="24"/>
      <c r="CW278" s="24"/>
      <c r="CX278" s="24"/>
      <c r="CY278" s="24"/>
      <c r="CZ278" s="24"/>
      <c r="DA278" s="24"/>
      <c r="DB278" s="24"/>
      <c r="DC278" s="24"/>
      <c r="DD278" s="24"/>
      <c r="DE278" s="24"/>
      <c r="DF278" s="26" t="s">
        <v>120</v>
      </c>
      <c r="DG278" s="26" t="s">
        <v>120</v>
      </c>
      <c r="DH278" s="26" t="s">
        <v>120</v>
      </c>
      <c r="DI278" s="26" t="s">
        <v>139</v>
      </c>
      <c r="DJ278" s="26" t="s">
        <v>139</v>
      </c>
      <c r="DK278" s="26" t="s">
        <v>139</v>
      </c>
      <c r="DL278" s="26" t="s">
        <v>139</v>
      </c>
      <c r="DM278" s="26" t="s">
        <v>139</v>
      </c>
      <c r="DN278" s="26" t="s">
        <v>139</v>
      </c>
      <c r="DO278" s="26" t="s">
        <v>139</v>
      </c>
    </row>
    <row r="279" spans="1:119" ht="20.100000000000001" customHeight="1" x14ac:dyDescent="0.25">
      <c r="A279" s="29" t="str">
        <f t="shared" si="56"/>
        <v>Asociación PASOS (PASOS Association)1</v>
      </c>
      <c r="B279" s="29" t="str">
        <f t="shared" si="57"/>
        <v>Asociación PASOS (PASOS Association)</v>
      </c>
      <c r="C279" s="29">
        <f t="shared" si="58"/>
        <v>1</v>
      </c>
      <c r="D279" s="30" t="str">
        <f t="shared" si="59"/>
        <v>Americas</v>
      </c>
      <c r="E279" s="30" t="str">
        <f t="shared" si="60"/>
        <v>Quetzaltenango, Guatemala</v>
      </c>
      <c r="F279" s="31">
        <f t="shared" si="61"/>
        <v>2</v>
      </c>
      <c r="G279" s="31">
        <f t="shared" si="62"/>
        <v>3</v>
      </c>
      <c r="H279" s="31">
        <f t="shared" si="63"/>
        <v>3</v>
      </c>
      <c r="I279" s="31">
        <f t="shared" si="64"/>
        <v>3</v>
      </c>
      <c r="J279" s="31">
        <f t="shared" si="65"/>
        <v>2</v>
      </c>
      <c r="K279" s="31">
        <f t="shared" si="66"/>
        <v>2</v>
      </c>
      <c r="L279" s="31">
        <f t="shared" si="67"/>
        <v>2</v>
      </c>
      <c r="M279" s="31">
        <f t="shared" si="68"/>
        <v>2</v>
      </c>
      <c r="N279" s="31">
        <f t="shared" si="69"/>
        <v>2.4</v>
      </c>
      <c r="O279" s="26" t="s">
        <v>1888</v>
      </c>
      <c r="P279" s="26" t="s">
        <v>108</v>
      </c>
      <c r="Q279" s="27">
        <v>41771</v>
      </c>
      <c r="R279" s="26" t="s">
        <v>155</v>
      </c>
      <c r="S279" s="26" t="s">
        <v>193</v>
      </c>
      <c r="T279" s="26" t="s">
        <v>194</v>
      </c>
      <c r="U279" s="26" t="s">
        <v>833</v>
      </c>
      <c r="V279" s="26" t="s">
        <v>15731</v>
      </c>
      <c r="W279" s="26" t="s">
        <v>1261</v>
      </c>
      <c r="X279" s="26" t="s">
        <v>1861</v>
      </c>
      <c r="Y279" s="26" t="s">
        <v>1862</v>
      </c>
      <c r="Z279" s="26" t="s">
        <v>1863</v>
      </c>
      <c r="AA279" s="24"/>
      <c r="AB279" s="26" t="s">
        <v>117</v>
      </c>
      <c r="AC279" s="28">
        <v>15000</v>
      </c>
      <c r="AD279" s="26" t="s">
        <v>1306</v>
      </c>
      <c r="AE279" s="26" t="s">
        <v>1271</v>
      </c>
      <c r="AF279" s="26" t="s">
        <v>139</v>
      </c>
      <c r="AG279" s="26" t="s">
        <v>194</v>
      </c>
      <c r="AH279" s="26" t="s">
        <v>158</v>
      </c>
      <c r="AI279" s="28">
        <v>15000</v>
      </c>
      <c r="AJ279" s="26" t="s">
        <v>1315</v>
      </c>
      <c r="AK279" s="26" t="s">
        <v>1889</v>
      </c>
      <c r="AL279" s="26" t="s">
        <v>1890</v>
      </c>
      <c r="AM279" s="26" t="s">
        <v>1891</v>
      </c>
      <c r="AN279" s="26" t="s">
        <v>1892</v>
      </c>
      <c r="AO279" s="26" t="s">
        <v>1893</v>
      </c>
      <c r="AP279" s="26" t="s">
        <v>1894</v>
      </c>
      <c r="AQ279" s="24"/>
      <c r="AR279" s="24"/>
      <c r="AS279" s="24"/>
      <c r="AT279" s="24"/>
      <c r="AU279" s="24"/>
      <c r="AV279" s="24"/>
      <c r="AW279" s="28">
        <v>75324</v>
      </c>
      <c r="AX279" s="26">
        <v>7120</v>
      </c>
      <c r="AY279" s="28">
        <v>5000</v>
      </c>
      <c r="AZ279" s="28">
        <v>3740</v>
      </c>
      <c r="BA279" s="26">
        <v>0</v>
      </c>
      <c r="BB279" s="26" t="s">
        <v>241</v>
      </c>
      <c r="BC279" s="26" t="s">
        <v>1869</v>
      </c>
      <c r="BD279" s="24"/>
      <c r="BE279" s="24"/>
      <c r="BF279" s="26" t="s">
        <v>1895</v>
      </c>
      <c r="BG279" s="26" t="s">
        <v>191</v>
      </c>
      <c r="BH279" s="26" t="s">
        <v>1896</v>
      </c>
      <c r="BI279" s="26" t="s">
        <v>191</v>
      </c>
      <c r="BJ279" s="26" t="s">
        <v>1897</v>
      </c>
      <c r="BK279" s="26" t="s">
        <v>191</v>
      </c>
      <c r="BL279" s="24"/>
      <c r="BM279" s="24"/>
      <c r="BN279" s="24"/>
      <c r="BO279" s="24"/>
      <c r="BP279" s="24"/>
      <c r="BQ279" s="24"/>
      <c r="BR279" s="26">
        <v>2</v>
      </c>
      <c r="BS279" s="26">
        <v>3</v>
      </c>
      <c r="BT279" s="26">
        <v>3</v>
      </c>
      <c r="BU279" s="26">
        <v>3</v>
      </c>
      <c r="BV279" s="26">
        <v>2</v>
      </c>
      <c r="BW279" s="26">
        <v>2</v>
      </c>
      <c r="BX279" s="26">
        <v>2</v>
      </c>
      <c r="BY279" s="26">
        <v>2</v>
      </c>
      <c r="BZ279" s="24"/>
      <c r="CA279" s="24"/>
      <c r="CB279" s="24"/>
      <c r="CC279" s="24"/>
      <c r="CD279" s="24"/>
      <c r="CE279" s="24"/>
      <c r="CF279" s="24"/>
      <c r="CG279" s="24"/>
      <c r="CH279" s="24"/>
      <c r="CI279" s="24"/>
      <c r="CJ279" s="24"/>
      <c r="CK279" s="24"/>
      <c r="CL279" s="24"/>
      <c r="CM279" s="24"/>
      <c r="CN279" s="24"/>
      <c r="CO279" s="24"/>
      <c r="CP279" s="24"/>
      <c r="CQ279" s="24"/>
      <c r="CR279" s="24"/>
      <c r="CS279" s="24"/>
      <c r="CT279" s="24"/>
      <c r="CU279" s="24"/>
      <c r="CV279" s="24"/>
      <c r="CW279" s="24"/>
      <c r="CX279" s="24"/>
      <c r="CY279" s="24"/>
      <c r="CZ279" s="24"/>
      <c r="DA279" s="24"/>
      <c r="DB279" s="24"/>
      <c r="DC279" s="24"/>
      <c r="DD279" s="24"/>
      <c r="DE279" s="24"/>
      <c r="DF279" s="26" t="s">
        <v>120</v>
      </c>
      <c r="DG279" s="26" t="s">
        <v>120</v>
      </c>
      <c r="DH279" s="26" t="s">
        <v>120</v>
      </c>
      <c r="DI279" s="26" t="s">
        <v>139</v>
      </c>
      <c r="DJ279" s="26" t="s">
        <v>139</v>
      </c>
      <c r="DK279" s="26" t="s">
        <v>139</v>
      </c>
      <c r="DL279" s="26" t="s">
        <v>120</v>
      </c>
      <c r="DM279" s="26" t="s">
        <v>139</v>
      </c>
      <c r="DN279" s="26" t="s">
        <v>120</v>
      </c>
      <c r="DO279" s="26" t="s">
        <v>120</v>
      </c>
    </row>
    <row r="280" spans="1:119" ht="20.100000000000001" customHeight="1" x14ac:dyDescent="0.25">
      <c r="A280" s="29" t="str">
        <f t="shared" si="56"/>
        <v/>
      </c>
      <c r="B280" s="29" t="str">
        <f t="shared" si="57"/>
        <v>Asociación Pop No'j (Weaving Wisdom Association)</v>
      </c>
      <c r="C280" s="29">
        <f t="shared" si="58"/>
        <v>0</v>
      </c>
      <c r="D280" s="30" t="str">
        <f t="shared" si="59"/>
        <v>Americas</v>
      </c>
      <c r="E280" s="30" t="str">
        <f t="shared" si="60"/>
        <v>Guatemala City, Guatemala</v>
      </c>
      <c r="F280" s="31">
        <f t="shared" si="61"/>
        <v>0</v>
      </c>
      <c r="G280" s="31">
        <f t="shared" si="62"/>
        <v>0</v>
      </c>
      <c r="H280" s="31">
        <f t="shared" si="63"/>
        <v>0</v>
      </c>
      <c r="I280" s="31">
        <f t="shared" si="64"/>
        <v>0</v>
      </c>
      <c r="J280" s="31">
        <f t="shared" si="65"/>
        <v>0</v>
      </c>
      <c r="K280" s="31">
        <f t="shared" si="66"/>
        <v>0</v>
      </c>
      <c r="L280" s="31">
        <f t="shared" si="67"/>
        <v>0</v>
      </c>
      <c r="M280" s="31">
        <f t="shared" si="68"/>
        <v>0</v>
      </c>
      <c r="N280" s="31">
        <f t="shared" si="69"/>
        <v>0</v>
      </c>
      <c r="O280" s="26" t="s">
        <v>1898</v>
      </c>
      <c r="P280" s="26" t="s">
        <v>108</v>
      </c>
      <c r="Q280" s="27">
        <v>43040</v>
      </c>
      <c r="R280" s="24"/>
      <c r="S280" s="24"/>
      <c r="T280" s="26" t="s">
        <v>111</v>
      </c>
      <c r="U280" s="24"/>
      <c r="V280" s="26" t="s">
        <v>15731</v>
      </c>
      <c r="W280" s="26" t="s">
        <v>1261</v>
      </c>
      <c r="X280" s="26" t="s">
        <v>1683</v>
      </c>
      <c r="Y280" s="26" t="s">
        <v>1899</v>
      </c>
      <c r="Z280" s="26" t="s">
        <v>1900</v>
      </c>
      <c r="AA280" s="24"/>
      <c r="AB280" s="26" t="s">
        <v>983</v>
      </c>
      <c r="AC280" s="28">
        <v>25000</v>
      </c>
      <c r="AD280" s="24"/>
      <c r="AE280" s="26" t="s">
        <v>1271</v>
      </c>
      <c r="AF280" s="26" t="s">
        <v>139</v>
      </c>
      <c r="AG280" s="26" t="s">
        <v>224</v>
      </c>
      <c r="AH280" s="24"/>
      <c r="AI280" s="28">
        <v>25000</v>
      </c>
      <c r="AJ280" s="24"/>
      <c r="AK280" s="24"/>
      <c r="AL280" s="24"/>
      <c r="AM280" s="24"/>
      <c r="AN280" s="24"/>
      <c r="AO280" s="24"/>
      <c r="AP280" s="24"/>
      <c r="AQ280" s="24"/>
      <c r="AR280" s="24"/>
      <c r="AS280" s="24"/>
      <c r="AT280" s="24"/>
      <c r="AU280" s="24"/>
      <c r="AV280" s="24"/>
      <c r="AW280" s="28">
        <v>0</v>
      </c>
      <c r="AX280" s="26">
        <v>0</v>
      </c>
      <c r="AY280" s="28">
        <v>0</v>
      </c>
      <c r="AZ280" s="28">
        <v>0</v>
      </c>
      <c r="BA280" s="26">
        <v>0</v>
      </c>
      <c r="BB280" s="24"/>
      <c r="BC280" s="26" t="s">
        <v>1901</v>
      </c>
      <c r="BD280" s="24"/>
      <c r="BE280" s="24"/>
      <c r="BF280" s="24"/>
      <c r="BG280" s="24"/>
      <c r="BH280" s="24"/>
      <c r="BI280" s="24"/>
      <c r="BJ280" s="24"/>
      <c r="BK280" s="24"/>
      <c r="BL280" s="24"/>
      <c r="BM280" s="24"/>
      <c r="BN280" s="24"/>
      <c r="BO280" s="24"/>
      <c r="BP280" s="24"/>
      <c r="BQ280" s="24"/>
      <c r="BR280" s="26">
        <v>0</v>
      </c>
      <c r="BS280" s="26">
        <v>0</v>
      </c>
      <c r="BT280" s="26">
        <v>0</v>
      </c>
      <c r="BU280" s="26">
        <v>0</v>
      </c>
      <c r="BV280" s="26">
        <v>0</v>
      </c>
      <c r="BW280" s="26">
        <v>0</v>
      </c>
      <c r="BX280" s="26">
        <v>0</v>
      </c>
      <c r="BY280" s="26">
        <v>0</v>
      </c>
      <c r="BZ280" s="24"/>
      <c r="CA280" s="24"/>
      <c r="CB280" s="24"/>
      <c r="CC280" s="24"/>
      <c r="CD280" s="24"/>
      <c r="CE280" s="24"/>
      <c r="CF280" s="24"/>
      <c r="CG280" s="24"/>
      <c r="CH280" s="24"/>
      <c r="CI280" s="24"/>
      <c r="CJ280" s="24"/>
      <c r="CK280" s="24"/>
      <c r="CL280" s="24"/>
      <c r="CM280" s="24"/>
      <c r="CN280" s="24"/>
      <c r="CO280" s="24"/>
      <c r="CP280" s="24"/>
      <c r="CQ280" s="24"/>
      <c r="CR280" s="24"/>
      <c r="CS280" s="24"/>
      <c r="CT280" s="24"/>
      <c r="CU280" s="24"/>
      <c r="CV280" s="24"/>
      <c r="CW280" s="24"/>
      <c r="CX280" s="24"/>
      <c r="CY280" s="24"/>
      <c r="CZ280" s="24"/>
      <c r="DA280" s="24"/>
      <c r="DB280" s="24"/>
      <c r="DC280" s="24"/>
      <c r="DD280" s="24"/>
      <c r="DE280" s="24"/>
      <c r="DF280" s="26" t="s">
        <v>139</v>
      </c>
      <c r="DG280" s="26" t="s">
        <v>139</v>
      </c>
      <c r="DH280" s="26" t="s">
        <v>139</v>
      </c>
      <c r="DI280" s="26" t="s">
        <v>139</v>
      </c>
      <c r="DJ280" s="26" t="s">
        <v>139</v>
      </c>
      <c r="DK280" s="26" t="s">
        <v>139</v>
      </c>
      <c r="DL280" s="26" t="s">
        <v>139</v>
      </c>
      <c r="DM280" s="26" t="s">
        <v>139</v>
      </c>
      <c r="DN280" s="26" t="s">
        <v>139</v>
      </c>
      <c r="DO280" s="26" t="s">
        <v>139</v>
      </c>
    </row>
    <row r="281" spans="1:119" ht="20.100000000000001" customHeight="1" x14ac:dyDescent="0.25">
      <c r="A281" s="29" t="str">
        <f t="shared" si="56"/>
        <v>Asociación Pop No'j (Weaving Wisdom Association)6</v>
      </c>
      <c r="B281" s="29" t="str">
        <f t="shared" si="57"/>
        <v>Asociación Pop No'j (Weaving Wisdom Association)</v>
      </c>
      <c r="C281" s="29">
        <f t="shared" si="58"/>
        <v>6</v>
      </c>
      <c r="D281" s="30" t="str">
        <f t="shared" si="59"/>
        <v>Americas</v>
      </c>
      <c r="E281" s="30" t="str">
        <f t="shared" si="60"/>
        <v>Guatemala City, Guatemala</v>
      </c>
      <c r="F281" s="31">
        <f t="shared" si="61"/>
        <v>4</v>
      </c>
      <c r="G281" s="31">
        <f t="shared" si="62"/>
        <v>4</v>
      </c>
      <c r="H281" s="31">
        <f t="shared" si="63"/>
        <v>4</v>
      </c>
      <c r="I281" s="31">
        <f t="shared" si="64"/>
        <v>4</v>
      </c>
      <c r="J281" s="31">
        <f t="shared" si="65"/>
        <v>4</v>
      </c>
      <c r="K281" s="31">
        <f t="shared" si="66"/>
        <v>3</v>
      </c>
      <c r="L281" s="31">
        <f t="shared" si="67"/>
        <v>4</v>
      </c>
      <c r="M281" s="31">
        <f t="shared" si="68"/>
        <v>4</v>
      </c>
      <c r="N281" s="31">
        <f t="shared" si="69"/>
        <v>3.9</v>
      </c>
      <c r="O281" s="26" t="s">
        <v>1902</v>
      </c>
      <c r="P281" s="26" t="s">
        <v>108</v>
      </c>
      <c r="Q281" s="27">
        <v>42502</v>
      </c>
      <c r="R281" s="26" t="s">
        <v>166</v>
      </c>
      <c r="S281" s="26" t="s">
        <v>184</v>
      </c>
      <c r="T281" s="26" t="s">
        <v>157</v>
      </c>
      <c r="U281" s="26" t="s">
        <v>168</v>
      </c>
      <c r="V281" s="26" t="s">
        <v>15731</v>
      </c>
      <c r="W281" s="26" t="s">
        <v>1261</v>
      </c>
      <c r="X281" s="26" t="s">
        <v>1683</v>
      </c>
      <c r="Y281" s="26" t="s">
        <v>1899</v>
      </c>
      <c r="Z281" s="26" t="s">
        <v>1900</v>
      </c>
      <c r="AA281" s="24"/>
      <c r="AB281" s="26" t="s">
        <v>117</v>
      </c>
      <c r="AC281" s="28">
        <v>12000</v>
      </c>
      <c r="AD281" s="24"/>
      <c r="AE281" s="26" t="s">
        <v>1271</v>
      </c>
      <c r="AF281" s="26" t="s">
        <v>139</v>
      </c>
      <c r="AG281" s="26" t="s">
        <v>224</v>
      </c>
      <c r="AH281" s="26" t="s">
        <v>250</v>
      </c>
      <c r="AI281" s="28">
        <v>12000</v>
      </c>
      <c r="AJ281" s="26" t="s">
        <v>1903</v>
      </c>
      <c r="AK281" s="26" t="s">
        <v>1904</v>
      </c>
      <c r="AL281" s="26" t="s">
        <v>1905</v>
      </c>
      <c r="AM281" s="24"/>
      <c r="AN281" s="24"/>
      <c r="AO281" s="24"/>
      <c r="AP281" s="24"/>
      <c r="AQ281" s="26" t="s">
        <v>1906</v>
      </c>
      <c r="AR281" s="24"/>
      <c r="AS281" s="24"/>
      <c r="AT281" s="24"/>
      <c r="AU281" s="24"/>
      <c r="AV281" s="24"/>
      <c r="AW281" s="28">
        <v>205000</v>
      </c>
      <c r="AX281" s="26">
        <v>448</v>
      </c>
      <c r="AY281" s="28">
        <v>25</v>
      </c>
      <c r="AZ281" s="28">
        <v>15</v>
      </c>
      <c r="BA281" s="26">
        <v>0</v>
      </c>
      <c r="BB281" s="26" t="s">
        <v>241</v>
      </c>
      <c r="BC281" s="26" t="s">
        <v>1901</v>
      </c>
      <c r="BD281" s="26" t="s">
        <v>125</v>
      </c>
      <c r="BE281" s="24"/>
      <c r="BF281" s="26" t="s">
        <v>1907</v>
      </c>
      <c r="BG281" s="26" t="s">
        <v>1810</v>
      </c>
      <c r="BH281" s="26" t="s">
        <v>1908</v>
      </c>
      <c r="BI281" s="26" t="s">
        <v>1623</v>
      </c>
      <c r="BJ281" s="26" t="s">
        <v>1909</v>
      </c>
      <c r="BK281" s="26" t="s">
        <v>1250</v>
      </c>
      <c r="BL281" s="26" t="s">
        <v>1910</v>
      </c>
      <c r="BM281" s="26" t="s">
        <v>1623</v>
      </c>
      <c r="BN281" s="26" t="s">
        <v>1911</v>
      </c>
      <c r="BO281" s="26" t="s">
        <v>1250</v>
      </c>
      <c r="BP281" s="24"/>
      <c r="BQ281" s="24"/>
      <c r="BR281" s="26">
        <v>4</v>
      </c>
      <c r="BS281" s="26">
        <v>4</v>
      </c>
      <c r="BT281" s="26">
        <v>4</v>
      </c>
      <c r="BU281" s="26">
        <v>4</v>
      </c>
      <c r="BV281" s="26">
        <v>4</v>
      </c>
      <c r="BW281" s="26">
        <v>3</v>
      </c>
      <c r="BX281" s="26">
        <v>4</v>
      </c>
      <c r="BY281" s="26">
        <v>4</v>
      </c>
      <c r="BZ281" s="24"/>
      <c r="CA281" s="24"/>
      <c r="CB281" s="24"/>
      <c r="CC281" s="24"/>
      <c r="CD281" s="24"/>
      <c r="CE281" s="24"/>
      <c r="CF281" s="24"/>
      <c r="CG281" s="24"/>
      <c r="CH281" s="24"/>
      <c r="CI281" s="24"/>
      <c r="CJ281" s="24"/>
      <c r="CK281" s="24"/>
      <c r="CL281" s="24"/>
      <c r="CM281" s="24"/>
      <c r="CN281" s="24"/>
      <c r="CO281" s="24"/>
      <c r="CP281" s="24"/>
      <c r="CQ281" s="24"/>
      <c r="CR281" s="24"/>
      <c r="CS281" s="24"/>
      <c r="CT281" s="24"/>
      <c r="CU281" s="24"/>
      <c r="CV281" s="24"/>
      <c r="CW281" s="24"/>
      <c r="CX281" s="24"/>
      <c r="CY281" s="24"/>
      <c r="CZ281" s="24"/>
      <c r="DA281" s="24"/>
      <c r="DB281" s="24"/>
      <c r="DC281" s="24"/>
      <c r="DD281" s="24"/>
      <c r="DE281" s="24"/>
      <c r="DF281" s="26" t="s">
        <v>139</v>
      </c>
      <c r="DG281" s="26" t="s">
        <v>139</v>
      </c>
      <c r="DH281" s="26" t="s">
        <v>139</v>
      </c>
      <c r="DI281" s="26" t="s">
        <v>139</v>
      </c>
      <c r="DJ281" s="26" t="s">
        <v>139</v>
      </c>
      <c r="DK281" s="26" t="s">
        <v>139</v>
      </c>
      <c r="DL281" s="26" t="s">
        <v>139</v>
      </c>
      <c r="DM281" s="26" t="s">
        <v>139</v>
      </c>
      <c r="DN281" s="26" t="s">
        <v>139</v>
      </c>
      <c r="DO281" s="26" t="s">
        <v>139</v>
      </c>
    </row>
    <row r="282" spans="1:119" ht="20.100000000000001" customHeight="1" x14ac:dyDescent="0.25">
      <c r="A282" s="29" t="str">
        <f t="shared" si="56"/>
        <v>Asociación Pop No'j (Weaving Wisdom Association)5</v>
      </c>
      <c r="B282" s="29" t="str">
        <f t="shared" si="57"/>
        <v>Asociación Pop No'j (Weaving Wisdom Association)</v>
      </c>
      <c r="C282" s="29">
        <f t="shared" si="58"/>
        <v>5</v>
      </c>
      <c r="D282" s="30" t="str">
        <f t="shared" si="59"/>
        <v>Americas</v>
      </c>
      <c r="E282" s="30" t="str">
        <f t="shared" si="60"/>
        <v>Guatemala City, Guatemala</v>
      </c>
      <c r="F282" s="31">
        <f t="shared" si="61"/>
        <v>4</v>
      </c>
      <c r="G282" s="31">
        <f t="shared" si="62"/>
        <v>4</v>
      </c>
      <c r="H282" s="31">
        <f t="shared" si="63"/>
        <v>4</v>
      </c>
      <c r="I282" s="31">
        <f t="shared" si="64"/>
        <v>4</v>
      </c>
      <c r="J282" s="31">
        <f t="shared" si="65"/>
        <v>4</v>
      </c>
      <c r="K282" s="31">
        <f t="shared" si="66"/>
        <v>3</v>
      </c>
      <c r="L282" s="31">
        <f t="shared" si="67"/>
        <v>4</v>
      </c>
      <c r="M282" s="31">
        <f t="shared" si="68"/>
        <v>4</v>
      </c>
      <c r="N282" s="31">
        <f t="shared" si="69"/>
        <v>3.9</v>
      </c>
      <c r="O282" s="26" t="s">
        <v>1912</v>
      </c>
      <c r="P282" s="26" t="s">
        <v>108</v>
      </c>
      <c r="Q282" s="27">
        <v>41946</v>
      </c>
      <c r="R282" s="26" t="s">
        <v>166</v>
      </c>
      <c r="S282" s="26" t="s">
        <v>609</v>
      </c>
      <c r="T282" s="26" t="s">
        <v>278</v>
      </c>
      <c r="U282" s="26" t="s">
        <v>307</v>
      </c>
      <c r="V282" s="26" t="s">
        <v>15731</v>
      </c>
      <c r="W282" s="26" t="s">
        <v>1261</v>
      </c>
      <c r="X282" s="26" t="s">
        <v>1683</v>
      </c>
      <c r="Y282" s="26" t="s">
        <v>1899</v>
      </c>
      <c r="Z282" s="26" t="s">
        <v>1900</v>
      </c>
      <c r="AA282" s="24"/>
      <c r="AB282" s="26" t="s">
        <v>117</v>
      </c>
      <c r="AC282" s="28">
        <v>22000</v>
      </c>
      <c r="AD282" s="24"/>
      <c r="AE282" s="26" t="s">
        <v>1271</v>
      </c>
      <c r="AF282" s="26" t="s">
        <v>139</v>
      </c>
      <c r="AG282" s="26" t="s">
        <v>224</v>
      </c>
      <c r="AH282" s="26" t="s">
        <v>176</v>
      </c>
      <c r="AI282" s="28">
        <v>22000</v>
      </c>
      <c r="AJ282" s="26" t="s">
        <v>1913</v>
      </c>
      <c r="AK282" s="26" t="s">
        <v>1904</v>
      </c>
      <c r="AL282" s="26" t="s">
        <v>1914</v>
      </c>
      <c r="AM282" s="24"/>
      <c r="AN282" s="24"/>
      <c r="AO282" s="24"/>
      <c r="AP282" s="24"/>
      <c r="AQ282" s="26" t="s">
        <v>1915</v>
      </c>
      <c r="AR282" s="24"/>
      <c r="AS282" s="26" t="s">
        <v>1916</v>
      </c>
      <c r="AT282" s="24"/>
      <c r="AU282" s="24"/>
      <c r="AV282" s="24"/>
      <c r="AW282" s="28">
        <v>225000</v>
      </c>
      <c r="AX282" s="26">
        <v>445</v>
      </c>
      <c r="AY282" s="28">
        <v>20</v>
      </c>
      <c r="AZ282" s="28">
        <v>12</v>
      </c>
      <c r="BA282" s="26">
        <v>0</v>
      </c>
      <c r="BB282" s="26" t="s">
        <v>241</v>
      </c>
      <c r="BC282" s="26" t="s">
        <v>1901</v>
      </c>
      <c r="BD282" s="26" t="s">
        <v>125</v>
      </c>
      <c r="BE282" s="24"/>
      <c r="BF282" s="26" t="s">
        <v>1907</v>
      </c>
      <c r="BG282" s="26" t="s">
        <v>1810</v>
      </c>
      <c r="BH282" s="26" t="s">
        <v>1917</v>
      </c>
      <c r="BI282" s="26" t="s">
        <v>1623</v>
      </c>
      <c r="BJ282" s="26" t="s">
        <v>1918</v>
      </c>
      <c r="BK282" s="26" t="s">
        <v>381</v>
      </c>
      <c r="BL282" s="26" t="s">
        <v>1919</v>
      </c>
      <c r="BM282" s="26" t="s">
        <v>1920</v>
      </c>
      <c r="BN282" s="26" t="s">
        <v>1921</v>
      </c>
      <c r="BO282" s="26" t="s">
        <v>1250</v>
      </c>
      <c r="BP282" s="24"/>
      <c r="BQ282" s="24"/>
      <c r="BR282" s="26">
        <v>4</v>
      </c>
      <c r="BS282" s="26">
        <v>4</v>
      </c>
      <c r="BT282" s="26">
        <v>4</v>
      </c>
      <c r="BU282" s="26">
        <v>4</v>
      </c>
      <c r="BV282" s="26">
        <v>4</v>
      </c>
      <c r="BW282" s="26">
        <v>3</v>
      </c>
      <c r="BX282" s="26">
        <v>4</v>
      </c>
      <c r="BY282" s="26">
        <v>4</v>
      </c>
      <c r="BZ282" s="24"/>
      <c r="CA282" s="24"/>
      <c r="CB282" s="24"/>
      <c r="CC282" s="24"/>
      <c r="CD282" s="24"/>
      <c r="CE282" s="24"/>
      <c r="CF282" s="24"/>
      <c r="CG282" s="24"/>
      <c r="CH282" s="24"/>
      <c r="CI282" s="24"/>
      <c r="CJ282" s="24"/>
      <c r="CK282" s="24"/>
      <c r="CL282" s="24"/>
      <c r="CM282" s="24"/>
      <c r="CN282" s="24"/>
      <c r="CO282" s="24"/>
      <c r="CP282" s="24"/>
      <c r="CQ282" s="24"/>
      <c r="CR282" s="24"/>
      <c r="CS282" s="24"/>
      <c r="CT282" s="24"/>
      <c r="CU282" s="24"/>
      <c r="CV282" s="24"/>
      <c r="CW282" s="24"/>
      <c r="CX282" s="24"/>
      <c r="CY282" s="24"/>
      <c r="CZ282" s="24"/>
      <c r="DA282" s="24"/>
      <c r="DB282" s="24"/>
      <c r="DC282" s="24"/>
      <c r="DD282" s="24"/>
      <c r="DE282" s="24"/>
      <c r="DF282" s="26" t="s">
        <v>139</v>
      </c>
      <c r="DG282" s="26" t="s">
        <v>139</v>
      </c>
      <c r="DH282" s="26" t="s">
        <v>139</v>
      </c>
      <c r="DI282" s="26" t="s">
        <v>139</v>
      </c>
      <c r="DJ282" s="26" t="s">
        <v>139</v>
      </c>
      <c r="DK282" s="26" t="s">
        <v>139</v>
      </c>
      <c r="DL282" s="26" t="s">
        <v>139</v>
      </c>
      <c r="DM282" s="26" t="s">
        <v>139</v>
      </c>
      <c r="DN282" s="26" t="s">
        <v>139</v>
      </c>
      <c r="DO282" s="26" t="s">
        <v>139</v>
      </c>
    </row>
    <row r="283" spans="1:119" ht="20.100000000000001" customHeight="1" x14ac:dyDescent="0.25">
      <c r="A283" s="29" t="str">
        <f t="shared" si="56"/>
        <v>Asociación Pop No'j (Weaving Wisdom Association)4</v>
      </c>
      <c r="B283" s="29" t="str">
        <f t="shared" si="57"/>
        <v>Asociación Pop No'j (Weaving Wisdom Association)</v>
      </c>
      <c r="C283" s="29">
        <f t="shared" si="58"/>
        <v>4</v>
      </c>
      <c r="D283" s="30" t="str">
        <f t="shared" si="59"/>
        <v>Americas</v>
      </c>
      <c r="E283" s="30" t="str">
        <f t="shared" si="60"/>
        <v>Guatemala City, Guatemala</v>
      </c>
      <c r="F283" s="31">
        <f t="shared" si="61"/>
        <v>4</v>
      </c>
      <c r="G283" s="31">
        <f t="shared" si="62"/>
        <v>3</v>
      </c>
      <c r="H283" s="31">
        <f t="shared" si="63"/>
        <v>3</v>
      </c>
      <c r="I283" s="31">
        <f t="shared" si="64"/>
        <v>4</v>
      </c>
      <c r="J283" s="31">
        <f t="shared" si="65"/>
        <v>4</v>
      </c>
      <c r="K283" s="31">
        <f t="shared" si="66"/>
        <v>3</v>
      </c>
      <c r="L283" s="31">
        <f t="shared" si="67"/>
        <v>4</v>
      </c>
      <c r="M283" s="31">
        <f t="shared" si="68"/>
        <v>4</v>
      </c>
      <c r="N283" s="31">
        <f t="shared" si="69"/>
        <v>3.6</v>
      </c>
      <c r="O283" s="26" t="s">
        <v>1922</v>
      </c>
      <c r="P283" s="26" t="s">
        <v>108</v>
      </c>
      <c r="Q283" s="27">
        <v>41568</v>
      </c>
      <c r="R283" s="26" t="s">
        <v>166</v>
      </c>
      <c r="S283" s="26" t="s">
        <v>622</v>
      </c>
      <c r="T283" s="26" t="s">
        <v>194</v>
      </c>
      <c r="U283" s="26" t="s">
        <v>307</v>
      </c>
      <c r="V283" s="26" t="s">
        <v>15731</v>
      </c>
      <c r="W283" s="26" t="s">
        <v>1261</v>
      </c>
      <c r="X283" s="26" t="s">
        <v>1683</v>
      </c>
      <c r="Y283" s="26" t="s">
        <v>1899</v>
      </c>
      <c r="Z283" s="26" t="s">
        <v>1900</v>
      </c>
      <c r="AA283" s="24"/>
      <c r="AB283" s="26" t="s">
        <v>117</v>
      </c>
      <c r="AC283" s="28">
        <v>22000</v>
      </c>
      <c r="AD283" s="24"/>
      <c r="AE283" s="26" t="s">
        <v>1271</v>
      </c>
      <c r="AF283" s="26" t="s">
        <v>139</v>
      </c>
      <c r="AG283" s="26" t="s">
        <v>224</v>
      </c>
      <c r="AH283" s="26" t="s">
        <v>185</v>
      </c>
      <c r="AI283" s="28">
        <v>22000</v>
      </c>
      <c r="AJ283" s="26" t="s">
        <v>1923</v>
      </c>
      <c r="AK283" s="26" t="s">
        <v>1904</v>
      </c>
      <c r="AL283" s="26" t="s">
        <v>1914</v>
      </c>
      <c r="AM283" s="24"/>
      <c r="AN283" s="24"/>
      <c r="AO283" s="24"/>
      <c r="AP283" s="24"/>
      <c r="AQ283" s="26" t="s">
        <v>1924</v>
      </c>
      <c r="AR283" s="26" t="s">
        <v>1925</v>
      </c>
      <c r="AS283" s="24"/>
      <c r="AT283" s="24"/>
      <c r="AU283" s="24"/>
      <c r="AV283" s="24"/>
      <c r="AW283" s="28">
        <v>225000</v>
      </c>
      <c r="AX283" s="26">
        <v>286</v>
      </c>
      <c r="AY283" s="28">
        <v>20</v>
      </c>
      <c r="AZ283" s="28">
        <v>9</v>
      </c>
      <c r="BA283" s="26">
        <v>0</v>
      </c>
      <c r="BB283" s="26" t="s">
        <v>241</v>
      </c>
      <c r="BC283" s="26" t="s">
        <v>1901</v>
      </c>
      <c r="BD283" s="26" t="s">
        <v>125</v>
      </c>
      <c r="BE283" s="24"/>
      <c r="BF283" s="26" t="s">
        <v>1926</v>
      </c>
      <c r="BG283" s="26" t="s">
        <v>1927</v>
      </c>
      <c r="BH283" s="26" t="s">
        <v>1907</v>
      </c>
      <c r="BI283" s="26" t="s">
        <v>1810</v>
      </c>
      <c r="BJ283" s="26" t="s">
        <v>1928</v>
      </c>
      <c r="BK283" s="26" t="s">
        <v>1929</v>
      </c>
      <c r="BL283" s="26" t="s">
        <v>1930</v>
      </c>
      <c r="BM283" s="26" t="s">
        <v>1931</v>
      </c>
      <c r="BN283" s="26" t="s">
        <v>1932</v>
      </c>
      <c r="BO283" s="26" t="s">
        <v>381</v>
      </c>
      <c r="BP283" s="24"/>
      <c r="BQ283" s="24"/>
      <c r="BR283" s="26">
        <v>4</v>
      </c>
      <c r="BS283" s="26">
        <v>3</v>
      </c>
      <c r="BT283" s="26">
        <v>3</v>
      </c>
      <c r="BU283" s="26">
        <v>4</v>
      </c>
      <c r="BV283" s="26">
        <v>4</v>
      </c>
      <c r="BW283" s="26">
        <v>3</v>
      </c>
      <c r="BX283" s="26">
        <v>4</v>
      </c>
      <c r="BY283" s="26">
        <v>4</v>
      </c>
      <c r="BZ283" s="24"/>
      <c r="CA283" s="24"/>
      <c r="CB283" s="24"/>
      <c r="CC283" s="24"/>
      <c r="CD283" s="24"/>
      <c r="CE283" s="24"/>
      <c r="CF283" s="24"/>
      <c r="CG283" s="24"/>
      <c r="CH283" s="24"/>
      <c r="CI283" s="24"/>
      <c r="CJ283" s="24"/>
      <c r="CK283" s="24"/>
      <c r="CL283" s="24"/>
      <c r="CM283" s="24"/>
      <c r="CN283" s="24"/>
      <c r="CO283" s="24"/>
      <c r="CP283" s="24"/>
      <c r="CQ283" s="24"/>
      <c r="CR283" s="24"/>
      <c r="CS283" s="24"/>
      <c r="CT283" s="24"/>
      <c r="CU283" s="24"/>
      <c r="CV283" s="24"/>
      <c r="CW283" s="24"/>
      <c r="CX283" s="24"/>
      <c r="CY283" s="24"/>
      <c r="CZ283" s="24"/>
      <c r="DA283" s="24"/>
      <c r="DB283" s="24"/>
      <c r="DC283" s="24"/>
      <c r="DD283" s="24"/>
      <c r="DE283" s="24"/>
      <c r="DF283" s="26" t="s">
        <v>139</v>
      </c>
      <c r="DG283" s="26" t="s">
        <v>139</v>
      </c>
      <c r="DH283" s="26" t="s">
        <v>139</v>
      </c>
      <c r="DI283" s="26" t="s">
        <v>139</v>
      </c>
      <c r="DJ283" s="26" t="s">
        <v>139</v>
      </c>
      <c r="DK283" s="26" t="s">
        <v>139</v>
      </c>
      <c r="DL283" s="26" t="s">
        <v>139</v>
      </c>
      <c r="DM283" s="26" t="s">
        <v>139</v>
      </c>
      <c r="DN283" s="26" t="s">
        <v>139</v>
      </c>
      <c r="DO283" s="26" t="s">
        <v>139</v>
      </c>
    </row>
    <row r="284" spans="1:119" ht="20.100000000000001" customHeight="1" x14ac:dyDescent="0.25">
      <c r="A284" s="29" t="str">
        <f t="shared" si="56"/>
        <v>Asociación Pop No'j (Weaving Wisdom Association)3</v>
      </c>
      <c r="B284" s="29" t="str">
        <f t="shared" si="57"/>
        <v>Asociación Pop No'j (Weaving Wisdom Association)</v>
      </c>
      <c r="C284" s="29">
        <f t="shared" si="58"/>
        <v>3</v>
      </c>
      <c r="D284" s="30" t="str">
        <f t="shared" si="59"/>
        <v>Americas</v>
      </c>
      <c r="E284" s="30" t="str">
        <f t="shared" si="60"/>
        <v>Guatemala City, Guatemala</v>
      </c>
      <c r="F284" s="31">
        <f t="shared" si="61"/>
        <v>4</v>
      </c>
      <c r="G284" s="31">
        <f t="shared" si="62"/>
        <v>3</v>
      </c>
      <c r="H284" s="31">
        <f t="shared" si="63"/>
        <v>3</v>
      </c>
      <c r="I284" s="31">
        <f t="shared" si="64"/>
        <v>4</v>
      </c>
      <c r="J284" s="31">
        <f t="shared" si="65"/>
        <v>4</v>
      </c>
      <c r="K284" s="31">
        <f t="shared" si="66"/>
        <v>3</v>
      </c>
      <c r="L284" s="31">
        <f t="shared" si="67"/>
        <v>3</v>
      </c>
      <c r="M284" s="31">
        <f t="shared" si="68"/>
        <v>4</v>
      </c>
      <c r="N284" s="31">
        <f t="shared" si="69"/>
        <v>3.5</v>
      </c>
      <c r="O284" s="26" t="s">
        <v>1933</v>
      </c>
      <c r="P284" s="26" t="s">
        <v>108</v>
      </c>
      <c r="Q284" s="27">
        <v>41204</v>
      </c>
      <c r="R284" s="26" t="s">
        <v>166</v>
      </c>
      <c r="S284" s="26" t="s">
        <v>306</v>
      </c>
      <c r="T284" s="26" t="s">
        <v>207</v>
      </c>
      <c r="U284" s="26" t="s">
        <v>307</v>
      </c>
      <c r="V284" s="26" t="s">
        <v>15731</v>
      </c>
      <c r="W284" s="26" t="s">
        <v>1261</v>
      </c>
      <c r="X284" s="26" t="s">
        <v>1683</v>
      </c>
      <c r="Y284" s="26" t="s">
        <v>1899</v>
      </c>
      <c r="Z284" s="26" t="s">
        <v>1900</v>
      </c>
      <c r="AA284" s="24"/>
      <c r="AB284" s="26" t="s">
        <v>117</v>
      </c>
      <c r="AC284" s="28">
        <v>19000</v>
      </c>
      <c r="AD284" s="24"/>
      <c r="AE284" s="26" t="s">
        <v>1271</v>
      </c>
      <c r="AF284" s="26" t="s">
        <v>139</v>
      </c>
      <c r="AG284" s="26" t="s">
        <v>224</v>
      </c>
      <c r="AH284" s="26" t="s">
        <v>121</v>
      </c>
      <c r="AI284" s="28">
        <v>19000</v>
      </c>
      <c r="AJ284" s="26" t="s">
        <v>1934</v>
      </c>
      <c r="AK284" s="26" t="s">
        <v>1935</v>
      </c>
      <c r="AL284" s="26" t="s">
        <v>1936</v>
      </c>
      <c r="AM284" s="24"/>
      <c r="AN284" s="24"/>
      <c r="AO284" s="24"/>
      <c r="AP284" s="24"/>
      <c r="AQ284" s="26" t="s">
        <v>1937</v>
      </c>
      <c r="AR284" s="24"/>
      <c r="AS284" s="24"/>
      <c r="AT284" s="24"/>
      <c r="AU284" s="24"/>
      <c r="AV284" s="24"/>
      <c r="AW284" s="28">
        <v>318893</v>
      </c>
      <c r="AX284" s="26">
        <v>254</v>
      </c>
      <c r="AY284" s="28">
        <v>20</v>
      </c>
      <c r="AZ284" s="28">
        <v>9</v>
      </c>
      <c r="BA284" s="26">
        <v>0</v>
      </c>
      <c r="BB284" s="26" t="s">
        <v>241</v>
      </c>
      <c r="BC284" s="26" t="s">
        <v>1901</v>
      </c>
      <c r="BD284" s="26" t="s">
        <v>125</v>
      </c>
      <c r="BE284" s="24"/>
      <c r="BF284" s="26" t="s">
        <v>1938</v>
      </c>
      <c r="BG284" s="26" t="s">
        <v>1931</v>
      </c>
      <c r="BH284" s="26" t="s">
        <v>1939</v>
      </c>
      <c r="BI284" s="26" t="s">
        <v>1250</v>
      </c>
      <c r="BJ284" s="26" t="s">
        <v>1940</v>
      </c>
      <c r="BK284" s="26" t="s">
        <v>1941</v>
      </c>
      <c r="BL284" s="26" t="s">
        <v>1942</v>
      </c>
      <c r="BM284" s="26" t="s">
        <v>1943</v>
      </c>
      <c r="BN284" s="26" t="s">
        <v>1944</v>
      </c>
      <c r="BO284" s="26" t="s">
        <v>1945</v>
      </c>
      <c r="BP284" s="24"/>
      <c r="BQ284" s="24"/>
      <c r="BR284" s="26">
        <v>4</v>
      </c>
      <c r="BS284" s="26">
        <v>3</v>
      </c>
      <c r="BT284" s="26">
        <v>3</v>
      </c>
      <c r="BU284" s="26">
        <v>4</v>
      </c>
      <c r="BV284" s="26">
        <v>4</v>
      </c>
      <c r="BW284" s="26">
        <v>3</v>
      </c>
      <c r="BX284" s="26">
        <v>3</v>
      </c>
      <c r="BY284" s="26">
        <v>4</v>
      </c>
      <c r="BZ284" s="24"/>
      <c r="CA284" s="24"/>
      <c r="CB284" s="24"/>
      <c r="CC284" s="24"/>
      <c r="CD284" s="24"/>
      <c r="CE284" s="24"/>
      <c r="CF284" s="24"/>
      <c r="CG284" s="24"/>
      <c r="CH284" s="24"/>
      <c r="CI284" s="24"/>
      <c r="CJ284" s="24"/>
      <c r="CK284" s="24"/>
      <c r="CL284" s="24"/>
      <c r="CM284" s="24"/>
      <c r="CN284" s="24"/>
      <c r="CO284" s="24"/>
      <c r="CP284" s="24"/>
      <c r="CQ284" s="24"/>
      <c r="CR284" s="24"/>
      <c r="CS284" s="24"/>
      <c r="CT284" s="24"/>
      <c r="CU284" s="24"/>
      <c r="CV284" s="24"/>
      <c r="CW284" s="24"/>
      <c r="CX284" s="24"/>
      <c r="CY284" s="24"/>
      <c r="CZ284" s="24"/>
      <c r="DA284" s="24"/>
      <c r="DB284" s="24"/>
      <c r="DC284" s="24"/>
      <c r="DD284" s="24"/>
      <c r="DE284" s="24"/>
      <c r="DF284" s="26" t="s">
        <v>139</v>
      </c>
      <c r="DG284" s="26" t="s">
        <v>120</v>
      </c>
      <c r="DH284" s="26" t="s">
        <v>139</v>
      </c>
      <c r="DI284" s="26" t="s">
        <v>139</v>
      </c>
      <c r="DJ284" s="26" t="s">
        <v>139</v>
      </c>
      <c r="DK284" s="26" t="s">
        <v>139</v>
      </c>
      <c r="DL284" s="26" t="s">
        <v>139</v>
      </c>
      <c r="DM284" s="26" t="s">
        <v>139</v>
      </c>
      <c r="DN284" s="26" t="s">
        <v>139</v>
      </c>
      <c r="DO284" s="26" t="s">
        <v>139</v>
      </c>
    </row>
    <row r="285" spans="1:119" ht="20.100000000000001" customHeight="1" x14ac:dyDescent="0.25">
      <c r="A285" s="29" t="str">
        <f t="shared" si="56"/>
        <v/>
      </c>
      <c r="B285" s="29" t="str">
        <f t="shared" si="57"/>
        <v>Asociación Pop No'j (Weaving Wisdom Association)</v>
      </c>
      <c r="C285" s="29">
        <f t="shared" si="58"/>
        <v>0</v>
      </c>
      <c r="D285" s="30" t="str">
        <f t="shared" si="59"/>
        <v>Americas</v>
      </c>
      <c r="E285" s="30" t="str">
        <f t="shared" si="60"/>
        <v>Guatemala City, Guatemala</v>
      </c>
      <c r="F285" s="31">
        <f t="shared" si="61"/>
        <v>0</v>
      </c>
      <c r="G285" s="31">
        <f t="shared" si="62"/>
        <v>0</v>
      </c>
      <c r="H285" s="31">
        <f t="shared" si="63"/>
        <v>0</v>
      </c>
      <c r="I285" s="31">
        <f t="shared" si="64"/>
        <v>0</v>
      </c>
      <c r="J285" s="31">
        <f t="shared" si="65"/>
        <v>0</v>
      </c>
      <c r="K285" s="31">
        <f t="shared" si="66"/>
        <v>0</v>
      </c>
      <c r="L285" s="31">
        <f t="shared" si="67"/>
        <v>0</v>
      </c>
      <c r="M285" s="31">
        <f t="shared" si="68"/>
        <v>0</v>
      </c>
      <c r="N285" s="31">
        <f t="shared" si="69"/>
        <v>0</v>
      </c>
      <c r="O285" s="26" t="s">
        <v>15817</v>
      </c>
      <c r="P285" s="26" t="s">
        <v>108</v>
      </c>
      <c r="Q285" s="27">
        <v>41219</v>
      </c>
      <c r="R285" s="24"/>
      <c r="S285" s="24"/>
      <c r="T285" s="26" t="s">
        <v>207</v>
      </c>
      <c r="U285" s="24"/>
      <c r="V285" s="26" t="s">
        <v>15731</v>
      </c>
      <c r="W285" s="26" t="s">
        <v>1261</v>
      </c>
      <c r="X285" s="26" t="s">
        <v>1683</v>
      </c>
      <c r="Y285" s="26" t="s">
        <v>1899</v>
      </c>
      <c r="Z285" s="26" t="s">
        <v>1900</v>
      </c>
      <c r="AA285" s="24"/>
      <c r="AB285" s="26" t="s">
        <v>15733</v>
      </c>
      <c r="AC285" s="28">
        <v>6500</v>
      </c>
      <c r="AD285" s="24"/>
      <c r="AE285" s="26" t="s">
        <v>1271</v>
      </c>
      <c r="AF285" s="26" t="s">
        <v>139</v>
      </c>
      <c r="AG285" s="26" t="s">
        <v>224</v>
      </c>
      <c r="AH285" s="24"/>
      <c r="AI285" s="28">
        <v>6500</v>
      </c>
      <c r="AJ285" s="24"/>
      <c r="AK285" s="24"/>
      <c r="AL285" s="24"/>
      <c r="AM285" s="24"/>
      <c r="AN285" s="24"/>
      <c r="AO285" s="24"/>
      <c r="AP285" s="24"/>
      <c r="AQ285" s="24"/>
      <c r="AR285" s="24"/>
      <c r="AS285" s="24"/>
      <c r="AT285" s="24"/>
      <c r="AU285" s="24"/>
      <c r="AV285" s="24"/>
      <c r="AW285" s="24"/>
      <c r="AX285" s="24"/>
      <c r="AY285" s="24"/>
      <c r="AZ285" s="24"/>
      <c r="BA285" s="24"/>
      <c r="BB285" s="24"/>
      <c r="BC285" s="26" t="s">
        <v>1901</v>
      </c>
      <c r="BD285" s="24"/>
      <c r="BE285" s="24"/>
      <c r="BF285" s="24"/>
      <c r="BG285" s="24"/>
      <c r="BH285" s="24"/>
      <c r="BI285" s="24"/>
      <c r="BJ285" s="24"/>
      <c r="BK285" s="24"/>
      <c r="BL285" s="24"/>
      <c r="BM285" s="24"/>
      <c r="BN285" s="24"/>
      <c r="BO285" s="24"/>
      <c r="BP285" s="24"/>
      <c r="BQ285" s="24"/>
      <c r="BR285" s="24"/>
      <c r="BS285" s="24"/>
      <c r="BT285" s="24"/>
      <c r="BU285" s="24"/>
      <c r="BV285" s="24"/>
      <c r="BW285" s="24"/>
      <c r="BX285" s="24"/>
      <c r="BY285" s="24"/>
      <c r="BZ285" s="24"/>
      <c r="CA285" s="24"/>
      <c r="CB285" s="24"/>
      <c r="CC285" s="24"/>
      <c r="CD285" s="24"/>
      <c r="CE285" s="24"/>
      <c r="CF285" s="24"/>
      <c r="CG285" s="24"/>
      <c r="CH285" s="24"/>
      <c r="CI285" s="24"/>
      <c r="CJ285" s="24"/>
      <c r="CK285" s="24"/>
      <c r="CL285" s="24"/>
      <c r="CM285" s="24"/>
      <c r="CN285" s="24"/>
      <c r="CO285" s="24"/>
      <c r="CP285" s="24"/>
      <c r="CQ285" s="24"/>
      <c r="CR285" s="24"/>
      <c r="CS285" s="24"/>
      <c r="CT285" s="24"/>
      <c r="CU285" s="24"/>
      <c r="CV285" s="24"/>
      <c r="CW285" s="24"/>
      <c r="CX285" s="24"/>
      <c r="CY285" s="24"/>
      <c r="CZ285" s="24"/>
      <c r="DA285" s="24"/>
      <c r="DB285" s="24"/>
      <c r="DC285" s="24"/>
      <c r="DD285" s="24"/>
      <c r="DE285" s="24"/>
      <c r="DF285" s="26" t="s">
        <v>139</v>
      </c>
      <c r="DG285" s="26" t="s">
        <v>139</v>
      </c>
      <c r="DH285" s="26" t="s">
        <v>139</v>
      </c>
      <c r="DI285" s="26" t="s">
        <v>139</v>
      </c>
      <c r="DJ285" s="26" t="s">
        <v>139</v>
      </c>
      <c r="DK285" s="26" t="s">
        <v>139</v>
      </c>
      <c r="DL285" s="26" t="s">
        <v>139</v>
      </c>
      <c r="DM285" s="26" t="s">
        <v>139</v>
      </c>
      <c r="DN285" s="26" t="s">
        <v>139</v>
      </c>
      <c r="DO285" s="26" t="s">
        <v>139</v>
      </c>
    </row>
    <row r="286" spans="1:119" ht="20.100000000000001" customHeight="1" x14ac:dyDescent="0.25">
      <c r="A286" s="29" t="str">
        <f t="shared" si="56"/>
        <v/>
      </c>
      <c r="B286" s="29" t="str">
        <f t="shared" si="57"/>
        <v>Asociación Pop No'j (Weaving Wisdom Association)</v>
      </c>
      <c r="C286" s="29">
        <f t="shared" si="58"/>
        <v>0</v>
      </c>
      <c r="D286" s="30" t="str">
        <f t="shared" si="59"/>
        <v>Americas</v>
      </c>
      <c r="E286" s="30" t="str">
        <f t="shared" si="60"/>
        <v>Guatemala City, Guatemala</v>
      </c>
      <c r="F286" s="31">
        <f t="shared" si="61"/>
        <v>0</v>
      </c>
      <c r="G286" s="31">
        <f t="shared" si="62"/>
        <v>0</v>
      </c>
      <c r="H286" s="31">
        <f t="shared" si="63"/>
        <v>0</v>
      </c>
      <c r="I286" s="31">
        <f t="shared" si="64"/>
        <v>0</v>
      </c>
      <c r="J286" s="31">
        <f t="shared" si="65"/>
        <v>0</v>
      </c>
      <c r="K286" s="31">
        <f t="shared" si="66"/>
        <v>0</v>
      </c>
      <c r="L286" s="31">
        <f t="shared" si="67"/>
        <v>0</v>
      </c>
      <c r="M286" s="31">
        <f t="shared" si="68"/>
        <v>0</v>
      </c>
      <c r="N286" s="31">
        <f t="shared" si="69"/>
        <v>0</v>
      </c>
      <c r="O286" s="26" t="s">
        <v>15818</v>
      </c>
      <c r="P286" s="26" t="s">
        <v>108</v>
      </c>
      <c r="Q286" s="27">
        <v>41393</v>
      </c>
      <c r="R286" s="24"/>
      <c r="S286" s="24"/>
      <c r="T286" s="26" t="s">
        <v>207</v>
      </c>
      <c r="U286" s="24"/>
      <c r="V286" s="26" t="s">
        <v>15731</v>
      </c>
      <c r="W286" s="26" t="s">
        <v>1261</v>
      </c>
      <c r="X286" s="26" t="s">
        <v>1683</v>
      </c>
      <c r="Y286" s="26" t="s">
        <v>1899</v>
      </c>
      <c r="Z286" s="26" t="s">
        <v>1900</v>
      </c>
      <c r="AA286" s="24"/>
      <c r="AB286" s="26" t="s">
        <v>15736</v>
      </c>
      <c r="AC286" s="28">
        <v>1000</v>
      </c>
      <c r="AD286" s="24"/>
      <c r="AE286" s="26" t="s">
        <v>1271</v>
      </c>
      <c r="AF286" s="26" t="s">
        <v>139</v>
      </c>
      <c r="AG286" s="26" t="s">
        <v>224</v>
      </c>
      <c r="AH286" s="24"/>
      <c r="AI286" s="28">
        <v>1000</v>
      </c>
      <c r="AJ286" s="24"/>
      <c r="AK286" s="24"/>
      <c r="AL286" s="24"/>
      <c r="AM286" s="24"/>
      <c r="AN286" s="24"/>
      <c r="AO286" s="24"/>
      <c r="AP286" s="24"/>
      <c r="AQ286" s="24"/>
      <c r="AR286" s="24"/>
      <c r="AS286" s="24"/>
      <c r="AT286" s="24"/>
      <c r="AU286" s="24"/>
      <c r="AV286" s="24"/>
      <c r="AW286" s="28">
        <v>0</v>
      </c>
      <c r="AX286" s="26">
        <v>0</v>
      </c>
      <c r="AY286" s="28">
        <v>0</v>
      </c>
      <c r="AZ286" s="28">
        <v>0</v>
      </c>
      <c r="BA286" s="26">
        <v>0</v>
      </c>
      <c r="BB286" s="24"/>
      <c r="BC286" s="26" t="s">
        <v>1901</v>
      </c>
      <c r="BD286" s="24"/>
      <c r="BE286" s="24"/>
      <c r="BF286" s="24"/>
      <c r="BG286" s="24"/>
      <c r="BH286" s="24"/>
      <c r="BI286" s="24"/>
      <c r="BJ286" s="24"/>
      <c r="BK286" s="24"/>
      <c r="BL286" s="24"/>
      <c r="BM286" s="24"/>
      <c r="BN286" s="24"/>
      <c r="BO286" s="24"/>
      <c r="BP286" s="24"/>
      <c r="BQ286" s="24"/>
      <c r="BR286" s="26">
        <v>0</v>
      </c>
      <c r="BS286" s="26">
        <v>0</v>
      </c>
      <c r="BT286" s="26">
        <v>0</v>
      </c>
      <c r="BU286" s="26">
        <v>0</v>
      </c>
      <c r="BV286" s="26">
        <v>0</v>
      </c>
      <c r="BW286" s="26">
        <v>0</v>
      </c>
      <c r="BX286" s="26">
        <v>0</v>
      </c>
      <c r="BY286" s="26">
        <v>0</v>
      </c>
      <c r="BZ286" s="24"/>
      <c r="CA286" s="24"/>
      <c r="CB286" s="24"/>
      <c r="CC286" s="24"/>
      <c r="CD286" s="24"/>
      <c r="CE286" s="24"/>
      <c r="CF286" s="24"/>
      <c r="CG286" s="24"/>
      <c r="CH286" s="24"/>
      <c r="CI286" s="24"/>
      <c r="CJ286" s="24"/>
      <c r="CK286" s="24"/>
      <c r="CL286" s="24"/>
      <c r="CM286" s="24"/>
      <c r="CN286" s="24"/>
      <c r="CO286" s="24"/>
      <c r="CP286" s="24"/>
      <c r="CQ286" s="24"/>
      <c r="CR286" s="24"/>
      <c r="CS286" s="24"/>
      <c r="CT286" s="24"/>
      <c r="CU286" s="24"/>
      <c r="CV286" s="24"/>
      <c r="CW286" s="24"/>
      <c r="CX286" s="24"/>
      <c r="CY286" s="24"/>
      <c r="CZ286" s="24"/>
      <c r="DA286" s="24"/>
      <c r="DB286" s="24"/>
      <c r="DC286" s="24"/>
      <c r="DD286" s="24"/>
      <c r="DE286" s="24"/>
      <c r="DF286" s="26" t="s">
        <v>139</v>
      </c>
      <c r="DG286" s="26" t="s">
        <v>139</v>
      </c>
      <c r="DH286" s="26" t="s">
        <v>139</v>
      </c>
      <c r="DI286" s="26" t="s">
        <v>139</v>
      </c>
      <c r="DJ286" s="26" t="s">
        <v>139</v>
      </c>
      <c r="DK286" s="26" t="s">
        <v>139</v>
      </c>
      <c r="DL286" s="26" t="s">
        <v>139</v>
      </c>
      <c r="DM286" s="26" t="s">
        <v>139</v>
      </c>
      <c r="DN286" s="26" t="s">
        <v>139</v>
      </c>
      <c r="DO286" s="26" t="s">
        <v>139</v>
      </c>
    </row>
    <row r="287" spans="1:119" ht="20.100000000000001" customHeight="1" x14ac:dyDescent="0.25">
      <c r="A287" s="29" t="str">
        <f t="shared" si="56"/>
        <v/>
      </c>
      <c r="B287" s="29" t="str">
        <f t="shared" si="57"/>
        <v>Asociación Pop No'j (Weaving Wisdom Association)</v>
      </c>
      <c r="C287" s="29">
        <f t="shared" si="58"/>
        <v>0</v>
      </c>
      <c r="D287" s="30" t="str">
        <f t="shared" si="59"/>
        <v>Americas</v>
      </c>
      <c r="E287" s="30" t="str">
        <f t="shared" si="60"/>
        <v>Guatemala City, Guatemala</v>
      </c>
      <c r="F287" s="31">
        <f t="shared" si="61"/>
        <v>0</v>
      </c>
      <c r="G287" s="31">
        <f t="shared" si="62"/>
        <v>0</v>
      </c>
      <c r="H287" s="31">
        <f t="shared" si="63"/>
        <v>0</v>
      </c>
      <c r="I287" s="31">
        <f t="shared" si="64"/>
        <v>0</v>
      </c>
      <c r="J287" s="31">
        <f t="shared" si="65"/>
        <v>0</v>
      </c>
      <c r="K287" s="31">
        <f t="shared" si="66"/>
        <v>0</v>
      </c>
      <c r="L287" s="31">
        <f t="shared" si="67"/>
        <v>0</v>
      </c>
      <c r="M287" s="31">
        <f t="shared" si="68"/>
        <v>0</v>
      </c>
      <c r="N287" s="31">
        <f t="shared" si="69"/>
        <v>0</v>
      </c>
      <c r="O287" s="26" t="s">
        <v>15819</v>
      </c>
      <c r="P287" s="26" t="s">
        <v>108</v>
      </c>
      <c r="Q287" s="27">
        <v>40785</v>
      </c>
      <c r="R287" s="24"/>
      <c r="S287" s="24"/>
      <c r="T287" s="26" t="s">
        <v>175</v>
      </c>
      <c r="U287" s="24"/>
      <c r="V287" s="26" t="s">
        <v>15731</v>
      </c>
      <c r="W287" s="26" t="s">
        <v>1261</v>
      </c>
      <c r="X287" s="26" t="s">
        <v>1683</v>
      </c>
      <c r="Y287" s="26" t="s">
        <v>1899</v>
      </c>
      <c r="Z287" s="26" t="s">
        <v>1900</v>
      </c>
      <c r="AA287" s="24"/>
      <c r="AB287" s="26" t="s">
        <v>15736</v>
      </c>
      <c r="AC287" s="28">
        <v>2000</v>
      </c>
      <c r="AD287" s="24"/>
      <c r="AE287" s="26" t="s">
        <v>1271</v>
      </c>
      <c r="AF287" s="26" t="s">
        <v>139</v>
      </c>
      <c r="AG287" s="26" t="s">
        <v>224</v>
      </c>
      <c r="AH287" s="24"/>
      <c r="AI287" s="28">
        <v>2000</v>
      </c>
      <c r="AJ287" s="24"/>
      <c r="AK287" s="24"/>
      <c r="AL287" s="24"/>
      <c r="AM287" s="24"/>
      <c r="AN287" s="24"/>
      <c r="AO287" s="24"/>
      <c r="AP287" s="24"/>
      <c r="AQ287" s="24"/>
      <c r="AR287" s="24"/>
      <c r="AS287" s="24"/>
      <c r="AT287" s="24"/>
      <c r="AU287" s="24"/>
      <c r="AV287" s="24"/>
      <c r="AW287" s="28">
        <v>0</v>
      </c>
      <c r="AX287" s="26">
        <v>0</v>
      </c>
      <c r="AY287" s="28">
        <v>0</v>
      </c>
      <c r="AZ287" s="28">
        <v>0</v>
      </c>
      <c r="BA287" s="26">
        <v>0</v>
      </c>
      <c r="BB287" s="24"/>
      <c r="BC287" s="26" t="s">
        <v>1901</v>
      </c>
      <c r="BD287" s="24"/>
      <c r="BE287" s="24"/>
      <c r="BF287" s="24"/>
      <c r="BG287" s="24"/>
      <c r="BH287" s="24"/>
      <c r="BI287" s="24"/>
      <c r="BJ287" s="24"/>
      <c r="BK287" s="24"/>
      <c r="BL287" s="24"/>
      <c r="BM287" s="24"/>
      <c r="BN287" s="24"/>
      <c r="BO287" s="24"/>
      <c r="BP287" s="24"/>
      <c r="BQ287" s="24"/>
      <c r="BR287" s="26">
        <v>0</v>
      </c>
      <c r="BS287" s="26">
        <v>0</v>
      </c>
      <c r="BT287" s="26">
        <v>0</v>
      </c>
      <c r="BU287" s="26">
        <v>0</v>
      </c>
      <c r="BV287" s="26">
        <v>0</v>
      </c>
      <c r="BW287" s="26">
        <v>0</v>
      </c>
      <c r="BX287" s="26">
        <v>0</v>
      </c>
      <c r="BY287" s="26">
        <v>0</v>
      </c>
      <c r="BZ287" s="24"/>
      <c r="CA287" s="24"/>
      <c r="CB287" s="24"/>
      <c r="CC287" s="24"/>
      <c r="CD287" s="24"/>
      <c r="CE287" s="24"/>
      <c r="CF287" s="24"/>
      <c r="CG287" s="24"/>
      <c r="CH287" s="24"/>
      <c r="CI287" s="24"/>
      <c r="CJ287" s="24"/>
      <c r="CK287" s="24"/>
      <c r="CL287" s="24"/>
      <c r="CM287" s="24"/>
      <c r="CN287" s="24"/>
      <c r="CO287" s="24"/>
      <c r="CP287" s="24"/>
      <c r="CQ287" s="24"/>
      <c r="CR287" s="24"/>
      <c r="CS287" s="24"/>
      <c r="CT287" s="24"/>
      <c r="CU287" s="24"/>
      <c r="CV287" s="24"/>
      <c r="CW287" s="24"/>
      <c r="CX287" s="24"/>
      <c r="CY287" s="24"/>
      <c r="CZ287" s="24"/>
      <c r="DA287" s="24"/>
      <c r="DB287" s="24"/>
      <c r="DC287" s="24"/>
      <c r="DD287" s="24"/>
      <c r="DE287" s="24"/>
      <c r="DF287" s="26" t="s">
        <v>139</v>
      </c>
      <c r="DG287" s="26" t="s">
        <v>139</v>
      </c>
      <c r="DH287" s="26" t="s">
        <v>139</v>
      </c>
      <c r="DI287" s="26" t="s">
        <v>139</v>
      </c>
      <c r="DJ287" s="26" t="s">
        <v>139</v>
      </c>
      <c r="DK287" s="26" t="s">
        <v>139</v>
      </c>
      <c r="DL287" s="26" t="s">
        <v>139</v>
      </c>
      <c r="DM287" s="26" t="s">
        <v>139</v>
      </c>
      <c r="DN287" s="26" t="s">
        <v>139</v>
      </c>
      <c r="DO287" s="26" t="s">
        <v>139</v>
      </c>
    </row>
    <row r="288" spans="1:119" ht="20.100000000000001" customHeight="1" x14ac:dyDescent="0.25">
      <c r="A288" s="29" t="str">
        <f t="shared" si="56"/>
        <v>Asociación Pop No'j (Weaving Wisdom Association)2</v>
      </c>
      <c r="B288" s="29" t="str">
        <f t="shared" si="57"/>
        <v>Asociación Pop No'j (Weaving Wisdom Association)</v>
      </c>
      <c r="C288" s="29">
        <f t="shared" si="58"/>
        <v>2</v>
      </c>
      <c r="D288" s="30" t="str">
        <f t="shared" si="59"/>
        <v>Americas</v>
      </c>
      <c r="E288" s="30" t="str">
        <f t="shared" si="60"/>
        <v>Guatemala City, Guatemala</v>
      </c>
      <c r="F288" s="31">
        <f t="shared" si="61"/>
        <v>4</v>
      </c>
      <c r="G288" s="31">
        <f t="shared" si="62"/>
        <v>3</v>
      </c>
      <c r="H288" s="31">
        <f t="shared" si="63"/>
        <v>2</v>
      </c>
      <c r="I288" s="31">
        <f t="shared" si="64"/>
        <v>4</v>
      </c>
      <c r="J288" s="31">
        <f t="shared" si="65"/>
        <v>3</v>
      </c>
      <c r="K288" s="31">
        <f t="shared" si="66"/>
        <v>3</v>
      </c>
      <c r="L288" s="31">
        <f t="shared" si="67"/>
        <v>4</v>
      </c>
      <c r="M288" s="31">
        <f t="shared" si="68"/>
        <v>4</v>
      </c>
      <c r="N288" s="31">
        <f t="shared" si="69"/>
        <v>3.4</v>
      </c>
      <c r="O288" s="26" t="s">
        <v>1946</v>
      </c>
      <c r="P288" s="26" t="s">
        <v>108</v>
      </c>
      <c r="Q288" s="27">
        <v>40826</v>
      </c>
      <c r="R288" s="26" t="s">
        <v>155</v>
      </c>
      <c r="S288" s="26" t="s">
        <v>321</v>
      </c>
      <c r="T288" s="26" t="s">
        <v>175</v>
      </c>
      <c r="U288" s="26" t="s">
        <v>307</v>
      </c>
      <c r="V288" s="26" t="s">
        <v>15731</v>
      </c>
      <c r="W288" s="26" t="s">
        <v>1261</v>
      </c>
      <c r="X288" s="26" t="s">
        <v>1683</v>
      </c>
      <c r="Y288" s="26" t="s">
        <v>1899</v>
      </c>
      <c r="Z288" s="26" t="s">
        <v>1900</v>
      </c>
      <c r="AA288" s="24"/>
      <c r="AB288" s="26" t="s">
        <v>117</v>
      </c>
      <c r="AC288" s="28">
        <v>15000</v>
      </c>
      <c r="AD288" s="24"/>
      <c r="AE288" s="26" t="s">
        <v>1271</v>
      </c>
      <c r="AF288" s="26" t="s">
        <v>139</v>
      </c>
      <c r="AG288" s="26" t="s">
        <v>224</v>
      </c>
      <c r="AH288" s="26" t="s">
        <v>143</v>
      </c>
      <c r="AI288" s="28">
        <v>15000</v>
      </c>
      <c r="AJ288" s="24"/>
      <c r="AK288" s="26" t="s">
        <v>1947</v>
      </c>
      <c r="AL288" s="26" t="s">
        <v>1948</v>
      </c>
      <c r="AM288" s="26" t="s">
        <v>1949</v>
      </c>
      <c r="AN288" s="26" t="s">
        <v>1950</v>
      </c>
      <c r="AO288" s="26" t="s">
        <v>1951</v>
      </c>
      <c r="AP288" s="24"/>
      <c r="AQ288" s="24"/>
      <c r="AR288" s="24"/>
      <c r="AS288" s="24"/>
      <c r="AT288" s="24"/>
      <c r="AU288" s="24"/>
      <c r="AV288" s="24"/>
      <c r="AW288" s="28">
        <v>294000</v>
      </c>
      <c r="AX288" s="26">
        <v>245</v>
      </c>
      <c r="AY288" s="28">
        <v>25</v>
      </c>
      <c r="AZ288" s="28">
        <v>4</v>
      </c>
      <c r="BA288" s="26">
        <v>0</v>
      </c>
      <c r="BB288" s="26" t="s">
        <v>241</v>
      </c>
      <c r="BC288" s="26" t="s">
        <v>1901</v>
      </c>
      <c r="BD288" s="24"/>
      <c r="BE288" s="24"/>
      <c r="BF288" s="26" t="s">
        <v>1952</v>
      </c>
      <c r="BG288" s="26" t="s">
        <v>395</v>
      </c>
      <c r="BH288" s="26" t="s">
        <v>1939</v>
      </c>
      <c r="BI288" s="26" t="s">
        <v>191</v>
      </c>
      <c r="BJ288" s="26" t="s">
        <v>1942</v>
      </c>
      <c r="BK288" s="26" t="s">
        <v>1953</v>
      </c>
      <c r="BL288" s="26" t="s">
        <v>1954</v>
      </c>
      <c r="BM288" s="26" t="s">
        <v>1955</v>
      </c>
      <c r="BN288" s="26" t="s">
        <v>393</v>
      </c>
      <c r="BO288" s="24"/>
      <c r="BP288" s="24"/>
      <c r="BQ288" s="24"/>
      <c r="BR288" s="26">
        <v>4</v>
      </c>
      <c r="BS288" s="26">
        <v>3</v>
      </c>
      <c r="BT288" s="26">
        <v>2</v>
      </c>
      <c r="BU288" s="26">
        <v>4</v>
      </c>
      <c r="BV288" s="26">
        <v>3</v>
      </c>
      <c r="BW288" s="26">
        <v>3</v>
      </c>
      <c r="BX288" s="26">
        <v>4</v>
      </c>
      <c r="BY288" s="26">
        <v>4</v>
      </c>
      <c r="BZ288" s="24"/>
      <c r="CA288" s="24"/>
      <c r="CB288" s="24"/>
      <c r="CC288" s="24"/>
      <c r="CD288" s="24"/>
      <c r="CE288" s="24"/>
      <c r="CF288" s="24"/>
      <c r="CG288" s="24"/>
      <c r="CH288" s="24"/>
      <c r="CI288" s="24"/>
      <c r="CJ288" s="24"/>
      <c r="CK288" s="24"/>
      <c r="CL288" s="24"/>
      <c r="CM288" s="24"/>
      <c r="CN288" s="24"/>
      <c r="CO288" s="24"/>
      <c r="CP288" s="24"/>
      <c r="CQ288" s="24"/>
      <c r="CR288" s="24"/>
      <c r="CS288" s="24"/>
      <c r="CT288" s="24"/>
      <c r="CU288" s="24"/>
      <c r="CV288" s="24"/>
      <c r="CW288" s="24"/>
      <c r="CX288" s="24"/>
      <c r="CY288" s="24"/>
      <c r="CZ288" s="24"/>
      <c r="DA288" s="24"/>
      <c r="DB288" s="24"/>
      <c r="DC288" s="24"/>
      <c r="DD288" s="24"/>
      <c r="DE288" s="24"/>
      <c r="DF288" s="26" t="s">
        <v>139</v>
      </c>
      <c r="DG288" s="26" t="s">
        <v>139</v>
      </c>
      <c r="DH288" s="26" t="s">
        <v>139</v>
      </c>
      <c r="DI288" s="26" t="s">
        <v>139</v>
      </c>
      <c r="DJ288" s="26" t="s">
        <v>139</v>
      </c>
      <c r="DK288" s="26" t="s">
        <v>139</v>
      </c>
      <c r="DL288" s="26" t="s">
        <v>139</v>
      </c>
      <c r="DM288" s="26" t="s">
        <v>139</v>
      </c>
      <c r="DN288" s="26" t="s">
        <v>139</v>
      </c>
      <c r="DO288" s="26" t="s">
        <v>139</v>
      </c>
    </row>
    <row r="289" spans="1:119" ht="20.100000000000001" customHeight="1" x14ac:dyDescent="0.25">
      <c r="A289" s="29" t="str">
        <f t="shared" si="56"/>
        <v>Asociación Pop No'j (Weaving Wisdom Association)1</v>
      </c>
      <c r="B289" s="29" t="str">
        <f t="shared" si="57"/>
        <v>Asociación Pop No'j (Weaving Wisdom Association)</v>
      </c>
      <c r="C289" s="29">
        <f t="shared" si="58"/>
        <v>1</v>
      </c>
      <c r="D289" s="30" t="str">
        <f t="shared" si="59"/>
        <v>Americas</v>
      </c>
      <c r="E289" s="30" t="str">
        <f t="shared" si="60"/>
        <v>Guatemala City, Guatemala</v>
      </c>
      <c r="F289" s="31">
        <f t="shared" si="61"/>
        <v>4</v>
      </c>
      <c r="G289" s="31">
        <f t="shared" si="62"/>
        <v>3</v>
      </c>
      <c r="H289" s="31">
        <f t="shared" si="63"/>
        <v>2</v>
      </c>
      <c r="I289" s="31">
        <f t="shared" si="64"/>
        <v>3</v>
      </c>
      <c r="J289" s="31">
        <f t="shared" si="65"/>
        <v>3</v>
      </c>
      <c r="K289" s="31">
        <f t="shared" si="66"/>
        <v>3</v>
      </c>
      <c r="L289" s="31">
        <f t="shared" si="67"/>
        <v>4</v>
      </c>
      <c r="M289" s="31">
        <f t="shared" si="68"/>
        <v>3</v>
      </c>
      <c r="N289" s="31">
        <f t="shared" si="69"/>
        <v>3.1</v>
      </c>
      <c r="O289" s="26" t="s">
        <v>1956</v>
      </c>
      <c r="P289" s="26" t="s">
        <v>108</v>
      </c>
      <c r="Q289" s="27">
        <v>40469</v>
      </c>
      <c r="R289" s="26" t="s">
        <v>155</v>
      </c>
      <c r="S289" s="26" t="s">
        <v>332</v>
      </c>
      <c r="T289" s="26" t="s">
        <v>333</v>
      </c>
      <c r="U289" s="26" t="s">
        <v>307</v>
      </c>
      <c r="V289" s="26" t="s">
        <v>15731</v>
      </c>
      <c r="W289" s="26" t="s">
        <v>1261</v>
      </c>
      <c r="X289" s="26" t="s">
        <v>1683</v>
      </c>
      <c r="Y289" s="26" t="s">
        <v>1899</v>
      </c>
      <c r="Z289" s="26" t="s">
        <v>1900</v>
      </c>
      <c r="AA289" s="24"/>
      <c r="AB289" s="26" t="s">
        <v>117</v>
      </c>
      <c r="AC289" s="28">
        <v>8000</v>
      </c>
      <c r="AD289" s="24"/>
      <c r="AE289" s="26" t="s">
        <v>1271</v>
      </c>
      <c r="AF289" s="26" t="s">
        <v>139</v>
      </c>
      <c r="AG289" s="26" t="s">
        <v>224</v>
      </c>
      <c r="AH289" s="26" t="s">
        <v>158</v>
      </c>
      <c r="AI289" s="28">
        <v>8000</v>
      </c>
      <c r="AJ289" s="24"/>
      <c r="AK289" s="26" t="s">
        <v>1947</v>
      </c>
      <c r="AL289" s="26" t="s">
        <v>1948</v>
      </c>
      <c r="AM289" s="26" t="s">
        <v>1957</v>
      </c>
      <c r="AN289" s="26" t="s">
        <v>1958</v>
      </c>
      <c r="AO289" s="26" t="s">
        <v>1959</v>
      </c>
      <c r="AP289" s="24"/>
      <c r="AQ289" s="24"/>
      <c r="AR289" s="24"/>
      <c r="AS289" s="24"/>
      <c r="AT289" s="24"/>
      <c r="AU289" s="24"/>
      <c r="AV289" s="24"/>
      <c r="AW289" s="28">
        <v>230000</v>
      </c>
      <c r="AX289" s="26">
        <v>240</v>
      </c>
      <c r="AY289" s="28">
        <v>30</v>
      </c>
      <c r="AZ289" s="28">
        <v>2</v>
      </c>
      <c r="BA289" s="26">
        <v>0</v>
      </c>
      <c r="BB289" s="26" t="s">
        <v>241</v>
      </c>
      <c r="BC289" s="26" t="s">
        <v>1901</v>
      </c>
      <c r="BD289" s="24"/>
      <c r="BE289" s="24"/>
      <c r="BF289" s="26" t="s">
        <v>1960</v>
      </c>
      <c r="BG289" s="26" t="s">
        <v>395</v>
      </c>
      <c r="BH289" s="26" t="s">
        <v>1942</v>
      </c>
      <c r="BI289" s="26" t="s">
        <v>1953</v>
      </c>
      <c r="BJ289" s="26" t="s">
        <v>1961</v>
      </c>
      <c r="BK289" s="26" t="s">
        <v>191</v>
      </c>
      <c r="BL289" s="26" t="s">
        <v>1962</v>
      </c>
      <c r="BM289" s="26" t="s">
        <v>1955</v>
      </c>
      <c r="BN289" s="26" t="s">
        <v>1939</v>
      </c>
      <c r="BO289" s="26" t="s">
        <v>191</v>
      </c>
      <c r="BP289" s="24"/>
      <c r="BQ289" s="24"/>
      <c r="BR289" s="26">
        <v>4</v>
      </c>
      <c r="BS289" s="26">
        <v>3</v>
      </c>
      <c r="BT289" s="26">
        <v>2</v>
      </c>
      <c r="BU289" s="26">
        <v>3</v>
      </c>
      <c r="BV289" s="26">
        <v>3</v>
      </c>
      <c r="BW289" s="26">
        <v>3</v>
      </c>
      <c r="BX289" s="26">
        <v>4</v>
      </c>
      <c r="BY289" s="26">
        <v>3</v>
      </c>
      <c r="BZ289" s="24"/>
      <c r="CA289" s="24"/>
      <c r="CB289" s="24"/>
      <c r="CC289" s="24"/>
      <c r="CD289" s="24"/>
      <c r="CE289" s="24"/>
      <c r="CF289" s="24"/>
      <c r="CG289" s="24"/>
      <c r="CH289" s="24"/>
      <c r="CI289" s="24"/>
      <c r="CJ289" s="24"/>
      <c r="CK289" s="24"/>
      <c r="CL289" s="24"/>
      <c r="CM289" s="24"/>
      <c r="CN289" s="24"/>
      <c r="CO289" s="24"/>
      <c r="CP289" s="24"/>
      <c r="CQ289" s="24"/>
      <c r="CR289" s="24"/>
      <c r="CS289" s="24"/>
      <c r="CT289" s="24"/>
      <c r="CU289" s="24"/>
      <c r="CV289" s="24"/>
      <c r="CW289" s="24"/>
      <c r="CX289" s="24"/>
      <c r="CY289" s="24"/>
      <c r="CZ289" s="24"/>
      <c r="DA289" s="24"/>
      <c r="DB289" s="24"/>
      <c r="DC289" s="24"/>
      <c r="DD289" s="24"/>
      <c r="DE289" s="24"/>
      <c r="DF289" s="26" t="s">
        <v>139</v>
      </c>
      <c r="DG289" s="26" t="s">
        <v>139</v>
      </c>
      <c r="DH289" s="26" t="s">
        <v>139</v>
      </c>
      <c r="DI289" s="26" t="s">
        <v>139</v>
      </c>
      <c r="DJ289" s="26" t="s">
        <v>139</v>
      </c>
      <c r="DK289" s="26" t="s">
        <v>139</v>
      </c>
      <c r="DL289" s="26" t="s">
        <v>139</v>
      </c>
      <c r="DM289" s="26" t="s">
        <v>139</v>
      </c>
      <c r="DN289" s="26" t="s">
        <v>139</v>
      </c>
      <c r="DO289" s="26" t="s">
        <v>139</v>
      </c>
    </row>
    <row r="290" spans="1:119" ht="20.100000000000001" customHeight="1" x14ac:dyDescent="0.25">
      <c r="A290" s="29" t="str">
        <f t="shared" si="56"/>
        <v>Asociación Pro Juventud de San Felipe (Pro Youth of San Felipe Association)5</v>
      </c>
      <c r="B290" s="29" t="str">
        <f t="shared" si="57"/>
        <v>Asociación Pro Juventud de San Felipe (Pro Youth of San Felipe Association)</v>
      </c>
      <c r="C290" s="29">
        <f t="shared" si="58"/>
        <v>5</v>
      </c>
      <c r="D290" s="30" t="str">
        <f t="shared" si="59"/>
        <v>Americas</v>
      </c>
      <c r="E290" s="30" t="str">
        <f t="shared" si="60"/>
        <v>Panama City, Panama</v>
      </c>
      <c r="F290" s="31">
        <f t="shared" si="61"/>
        <v>3</v>
      </c>
      <c r="G290" s="31">
        <f t="shared" si="62"/>
        <v>2</v>
      </c>
      <c r="H290" s="31">
        <f t="shared" si="63"/>
        <v>4</v>
      </c>
      <c r="I290" s="31">
        <f t="shared" si="64"/>
        <v>3</v>
      </c>
      <c r="J290" s="31">
        <f t="shared" si="65"/>
        <v>3</v>
      </c>
      <c r="K290" s="31">
        <f t="shared" si="66"/>
        <v>4</v>
      </c>
      <c r="L290" s="31">
        <f t="shared" si="67"/>
        <v>4</v>
      </c>
      <c r="M290" s="31">
        <f t="shared" si="68"/>
        <v>4</v>
      </c>
      <c r="N290" s="31">
        <f t="shared" si="69"/>
        <v>3.4</v>
      </c>
      <c r="O290" s="26" t="s">
        <v>1963</v>
      </c>
      <c r="P290" s="26" t="s">
        <v>108</v>
      </c>
      <c r="Q290" s="27">
        <v>42502</v>
      </c>
      <c r="R290" s="26" t="s">
        <v>166</v>
      </c>
      <c r="S290" s="26" t="s">
        <v>184</v>
      </c>
      <c r="T290" s="26" t="s">
        <v>157</v>
      </c>
      <c r="U290" s="26" t="s">
        <v>112</v>
      </c>
      <c r="V290" s="26" t="s">
        <v>15731</v>
      </c>
      <c r="W290" s="26" t="s">
        <v>1964</v>
      </c>
      <c r="X290" s="26" t="s">
        <v>1965</v>
      </c>
      <c r="Y290" s="26" t="s">
        <v>1966</v>
      </c>
      <c r="Z290" s="26" t="s">
        <v>1967</v>
      </c>
      <c r="AA290" s="24"/>
      <c r="AB290" s="26" t="s">
        <v>117</v>
      </c>
      <c r="AC290" s="28">
        <v>6000</v>
      </c>
      <c r="AD290" s="24"/>
      <c r="AE290" s="26" t="s">
        <v>1271</v>
      </c>
      <c r="AF290" s="26" t="s">
        <v>120</v>
      </c>
      <c r="AG290" s="26" t="s">
        <v>333</v>
      </c>
      <c r="AH290" s="26" t="s">
        <v>176</v>
      </c>
      <c r="AI290" s="28">
        <v>6000</v>
      </c>
      <c r="AJ290" s="26" t="s">
        <v>1968</v>
      </c>
      <c r="AK290" s="26" t="s">
        <v>1969</v>
      </c>
      <c r="AL290" s="26" t="s">
        <v>1970</v>
      </c>
      <c r="AM290" s="24"/>
      <c r="AN290" s="24"/>
      <c r="AO290" s="24"/>
      <c r="AP290" s="24"/>
      <c r="AQ290" s="26" t="s">
        <v>1971</v>
      </c>
      <c r="AR290" s="24"/>
      <c r="AS290" s="24"/>
      <c r="AT290" s="24"/>
      <c r="AU290" s="24"/>
      <c r="AV290" s="26" t="s">
        <v>1972</v>
      </c>
      <c r="AW290" s="28">
        <v>92892</v>
      </c>
      <c r="AX290" s="26">
        <v>50</v>
      </c>
      <c r="AY290" s="28">
        <v>5</v>
      </c>
      <c r="AZ290" s="28">
        <v>-2</v>
      </c>
      <c r="BA290" s="26">
        <v>0</v>
      </c>
      <c r="BB290" s="26" t="s">
        <v>148</v>
      </c>
      <c r="BC290" s="26" t="s">
        <v>800</v>
      </c>
      <c r="BD290" s="26" t="s">
        <v>125</v>
      </c>
      <c r="BE290" s="24"/>
      <c r="BF290" s="26" t="s">
        <v>1973</v>
      </c>
      <c r="BG290" s="26" t="s">
        <v>1974</v>
      </c>
      <c r="BH290" s="26" t="s">
        <v>1975</v>
      </c>
      <c r="BI290" s="26" t="s">
        <v>1974</v>
      </c>
      <c r="BJ290" s="26" t="s">
        <v>1976</v>
      </c>
      <c r="BK290" s="26" t="s">
        <v>1974</v>
      </c>
      <c r="BL290" s="26" t="s">
        <v>1977</v>
      </c>
      <c r="BM290" s="26" t="s">
        <v>1974</v>
      </c>
      <c r="BN290" s="26" t="s">
        <v>1978</v>
      </c>
      <c r="BO290" s="26" t="s">
        <v>1974</v>
      </c>
      <c r="BP290" s="24"/>
      <c r="BQ290" s="24"/>
      <c r="BR290" s="26">
        <v>3</v>
      </c>
      <c r="BS290" s="26">
        <v>2</v>
      </c>
      <c r="BT290" s="26">
        <v>4</v>
      </c>
      <c r="BU290" s="26">
        <v>3</v>
      </c>
      <c r="BV290" s="26">
        <v>3</v>
      </c>
      <c r="BW290" s="26">
        <v>4</v>
      </c>
      <c r="BX290" s="26">
        <v>4</v>
      </c>
      <c r="BY290" s="26">
        <v>4</v>
      </c>
      <c r="BZ290" s="24"/>
      <c r="CA290" s="24"/>
      <c r="CB290" s="24"/>
      <c r="CC290" s="24"/>
      <c r="CD290" s="24"/>
      <c r="CE290" s="24"/>
      <c r="CF290" s="24"/>
      <c r="CG290" s="24"/>
      <c r="CH290" s="24"/>
      <c r="CI290" s="24"/>
      <c r="CJ290" s="24"/>
      <c r="CK290" s="24"/>
      <c r="CL290" s="24"/>
      <c r="CM290" s="24"/>
      <c r="CN290" s="24"/>
      <c r="CO290" s="24"/>
      <c r="CP290" s="24"/>
      <c r="CQ290" s="24"/>
      <c r="CR290" s="24"/>
      <c r="CS290" s="24"/>
      <c r="CT290" s="24"/>
      <c r="CU290" s="24"/>
      <c r="CV290" s="24"/>
      <c r="CW290" s="24"/>
      <c r="CX290" s="24"/>
      <c r="CY290" s="24"/>
      <c r="CZ290" s="24"/>
      <c r="DA290" s="24"/>
      <c r="DB290" s="24"/>
      <c r="DC290" s="24"/>
      <c r="DD290" s="24"/>
      <c r="DE290" s="24"/>
      <c r="DF290" s="26" t="s">
        <v>120</v>
      </c>
      <c r="DG290" s="26" t="s">
        <v>120</v>
      </c>
      <c r="DH290" s="26" t="s">
        <v>120</v>
      </c>
      <c r="DI290" s="26" t="s">
        <v>120</v>
      </c>
      <c r="DJ290" s="26" t="s">
        <v>139</v>
      </c>
      <c r="DK290" s="26" t="s">
        <v>139</v>
      </c>
      <c r="DL290" s="26" t="s">
        <v>139</v>
      </c>
      <c r="DM290" s="26" t="s">
        <v>139</v>
      </c>
      <c r="DN290" s="26" t="s">
        <v>139</v>
      </c>
      <c r="DO290" s="26" t="s">
        <v>139</v>
      </c>
    </row>
    <row r="291" spans="1:119" ht="20.100000000000001" customHeight="1" x14ac:dyDescent="0.25">
      <c r="A291" s="29" t="str">
        <f t="shared" si="56"/>
        <v>Asociación Pro Juventud de San Felipe (Pro Youth of San Felipe Association)4</v>
      </c>
      <c r="B291" s="29" t="str">
        <f t="shared" si="57"/>
        <v>Asociación Pro Juventud de San Felipe (Pro Youth of San Felipe Association)</v>
      </c>
      <c r="C291" s="29">
        <f t="shared" si="58"/>
        <v>4</v>
      </c>
      <c r="D291" s="30" t="str">
        <f t="shared" si="59"/>
        <v>Americas</v>
      </c>
      <c r="E291" s="30" t="str">
        <f t="shared" si="60"/>
        <v>Panama City, Panama</v>
      </c>
      <c r="F291" s="31">
        <f t="shared" si="61"/>
        <v>3</v>
      </c>
      <c r="G291" s="31">
        <f t="shared" si="62"/>
        <v>2</v>
      </c>
      <c r="H291" s="31">
        <f t="shared" si="63"/>
        <v>3</v>
      </c>
      <c r="I291" s="31">
        <f t="shared" si="64"/>
        <v>3</v>
      </c>
      <c r="J291" s="31">
        <f t="shared" si="65"/>
        <v>3</v>
      </c>
      <c r="K291" s="31">
        <f t="shared" si="66"/>
        <v>5</v>
      </c>
      <c r="L291" s="31">
        <f t="shared" si="67"/>
        <v>4</v>
      </c>
      <c r="M291" s="31">
        <f t="shared" si="68"/>
        <v>4</v>
      </c>
      <c r="N291" s="31">
        <f t="shared" si="69"/>
        <v>3.4</v>
      </c>
      <c r="O291" s="26" t="s">
        <v>1979</v>
      </c>
      <c r="P291" s="26" t="s">
        <v>108</v>
      </c>
      <c r="Q291" s="27">
        <v>41946</v>
      </c>
      <c r="R291" s="26" t="s">
        <v>166</v>
      </c>
      <c r="S291" s="26" t="s">
        <v>609</v>
      </c>
      <c r="T291" s="26" t="s">
        <v>278</v>
      </c>
      <c r="U291" s="26" t="s">
        <v>112</v>
      </c>
      <c r="V291" s="26" t="s">
        <v>15731</v>
      </c>
      <c r="W291" s="26" t="s">
        <v>1964</v>
      </c>
      <c r="X291" s="26" t="s">
        <v>1965</v>
      </c>
      <c r="Y291" s="26" t="s">
        <v>1966</v>
      </c>
      <c r="Z291" s="26" t="s">
        <v>1967</v>
      </c>
      <c r="AA291" s="24"/>
      <c r="AB291" s="26" t="s">
        <v>117</v>
      </c>
      <c r="AC291" s="28">
        <v>8000</v>
      </c>
      <c r="AD291" s="24"/>
      <c r="AE291" s="26" t="s">
        <v>1271</v>
      </c>
      <c r="AF291" s="26" t="s">
        <v>120</v>
      </c>
      <c r="AG291" s="26" t="s">
        <v>333</v>
      </c>
      <c r="AH291" s="26" t="s">
        <v>185</v>
      </c>
      <c r="AI291" s="28">
        <v>8000</v>
      </c>
      <c r="AJ291" s="26" t="s">
        <v>1980</v>
      </c>
      <c r="AK291" s="26" t="s">
        <v>1969</v>
      </c>
      <c r="AL291" s="26" t="s">
        <v>1970</v>
      </c>
      <c r="AM291" s="24"/>
      <c r="AN291" s="24"/>
      <c r="AO291" s="24"/>
      <c r="AP291" s="24"/>
      <c r="AQ291" s="26" t="s">
        <v>1981</v>
      </c>
      <c r="AR291" s="24"/>
      <c r="AS291" s="24"/>
      <c r="AT291" s="24"/>
      <c r="AU291" s="24"/>
      <c r="AV291" s="24"/>
      <c r="AW291" s="28">
        <v>87022</v>
      </c>
      <c r="AX291" s="26">
        <v>55</v>
      </c>
      <c r="AY291" s="28">
        <v>5</v>
      </c>
      <c r="AZ291" s="28">
        <v>4</v>
      </c>
      <c r="BA291" s="26">
        <v>0</v>
      </c>
      <c r="BB291" s="26" t="s">
        <v>148</v>
      </c>
      <c r="BC291" s="26" t="s">
        <v>800</v>
      </c>
      <c r="BD291" s="26" t="s">
        <v>125</v>
      </c>
      <c r="BE291" s="24"/>
      <c r="BF291" s="26" t="s">
        <v>1973</v>
      </c>
      <c r="BG291" s="26" t="s">
        <v>1974</v>
      </c>
      <c r="BH291" s="26" t="s">
        <v>1975</v>
      </c>
      <c r="BI291" s="26" t="s">
        <v>1974</v>
      </c>
      <c r="BJ291" s="26" t="s">
        <v>1982</v>
      </c>
      <c r="BK291" s="26" t="s">
        <v>1974</v>
      </c>
      <c r="BL291" s="26" t="s">
        <v>1983</v>
      </c>
      <c r="BM291" s="26" t="s">
        <v>1974</v>
      </c>
      <c r="BN291" s="26" t="s">
        <v>1984</v>
      </c>
      <c r="BO291" s="26" t="s">
        <v>1974</v>
      </c>
      <c r="BP291" s="24"/>
      <c r="BQ291" s="24"/>
      <c r="BR291" s="26">
        <v>3</v>
      </c>
      <c r="BS291" s="26">
        <v>2</v>
      </c>
      <c r="BT291" s="26">
        <v>3</v>
      </c>
      <c r="BU291" s="26">
        <v>3</v>
      </c>
      <c r="BV291" s="26">
        <v>3</v>
      </c>
      <c r="BW291" s="26">
        <v>5</v>
      </c>
      <c r="BX291" s="26">
        <v>4</v>
      </c>
      <c r="BY291" s="26">
        <v>4</v>
      </c>
      <c r="BZ291" s="24"/>
      <c r="CA291" s="24"/>
      <c r="CB291" s="24"/>
      <c r="CC291" s="24"/>
      <c r="CD291" s="24"/>
      <c r="CE291" s="24"/>
      <c r="CF291" s="24"/>
      <c r="CG291" s="24"/>
      <c r="CH291" s="24"/>
      <c r="CI291" s="24"/>
      <c r="CJ291" s="24"/>
      <c r="CK291" s="24"/>
      <c r="CL291" s="24"/>
      <c r="CM291" s="24"/>
      <c r="CN291" s="24"/>
      <c r="CO291" s="24"/>
      <c r="CP291" s="24"/>
      <c r="CQ291" s="24"/>
      <c r="CR291" s="24"/>
      <c r="CS291" s="24"/>
      <c r="CT291" s="24"/>
      <c r="CU291" s="24"/>
      <c r="CV291" s="24"/>
      <c r="CW291" s="24"/>
      <c r="CX291" s="24"/>
      <c r="CY291" s="24"/>
      <c r="CZ291" s="24"/>
      <c r="DA291" s="24"/>
      <c r="DB291" s="24"/>
      <c r="DC291" s="24"/>
      <c r="DD291" s="24"/>
      <c r="DE291" s="24"/>
      <c r="DF291" s="26" t="s">
        <v>120</v>
      </c>
      <c r="DG291" s="26" t="s">
        <v>120</v>
      </c>
      <c r="DH291" s="26" t="s">
        <v>120</v>
      </c>
      <c r="DI291" s="26" t="s">
        <v>120</v>
      </c>
      <c r="DJ291" s="26" t="s">
        <v>139</v>
      </c>
      <c r="DK291" s="26" t="s">
        <v>139</v>
      </c>
      <c r="DL291" s="26" t="s">
        <v>139</v>
      </c>
      <c r="DM291" s="26" t="s">
        <v>139</v>
      </c>
      <c r="DN291" s="26" t="s">
        <v>139</v>
      </c>
      <c r="DO291" s="26" t="s">
        <v>139</v>
      </c>
    </row>
    <row r="292" spans="1:119" ht="20.100000000000001" customHeight="1" x14ac:dyDescent="0.25">
      <c r="A292" s="29" t="str">
        <f t="shared" si="56"/>
        <v>Asociación Pro Juventud de San Felipe (Pro Youth of San Felipe Association)3</v>
      </c>
      <c r="B292" s="29" t="str">
        <f t="shared" si="57"/>
        <v>Asociación Pro Juventud de San Felipe (Pro Youth of San Felipe Association)</v>
      </c>
      <c r="C292" s="29">
        <f t="shared" si="58"/>
        <v>3</v>
      </c>
      <c r="D292" s="30" t="str">
        <f t="shared" si="59"/>
        <v>Americas</v>
      </c>
      <c r="E292" s="30" t="str">
        <f t="shared" si="60"/>
        <v>Panama City, Panama</v>
      </c>
      <c r="F292" s="31">
        <f t="shared" si="61"/>
        <v>3</v>
      </c>
      <c r="G292" s="31">
        <f t="shared" si="62"/>
        <v>2</v>
      </c>
      <c r="H292" s="31">
        <f t="shared" si="63"/>
        <v>3</v>
      </c>
      <c r="I292" s="31">
        <f t="shared" si="64"/>
        <v>3</v>
      </c>
      <c r="J292" s="31">
        <f t="shared" si="65"/>
        <v>3</v>
      </c>
      <c r="K292" s="31">
        <f t="shared" si="66"/>
        <v>4</v>
      </c>
      <c r="L292" s="31">
        <f t="shared" si="67"/>
        <v>4</v>
      </c>
      <c r="M292" s="31">
        <f t="shared" si="68"/>
        <v>3</v>
      </c>
      <c r="N292" s="31">
        <f t="shared" si="69"/>
        <v>3.1</v>
      </c>
      <c r="O292" s="26" t="s">
        <v>1985</v>
      </c>
      <c r="P292" s="26" t="s">
        <v>108</v>
      </c>
      <c r="Q292" s="27">
        <v>41568</v>
      </c>
      <c r="R292" s="26" t="s">
        <v>109</v>
      </c>
      <c r="S292" s="26" t="s">
        <v>622</v>
      </c>
      <c r="T292" s="26" t="s">
        <v>194</v>
      </c>
      <c r="U292" s="26" t="s">
        <v>112</v>
      </c>
      <c r="V292" s="26" t="s">
        <v>15731</v>
      </c>
      <c r="W292" s="26" t="s">
        <v>1964</v>
      </c>
      <c r="X292" s="26" t="s">
        <v>1965</v>
      </c>
      <c r="Y292" s="26" t="s">
        <v>1966</v>
      </c>
      <c r="Z292" s="26" t="s">
        <v>1967</v>
      </c>
      <c r="AA292" s="24"/>
      <c r="AB292" s="26" t="s">
        <v>117</v>
      </c>
      <c r="AC292" s="28">
        <v>8000</v>
      </c>
      <c r="AD292" s="24"/>
      <c r="AE292" s="26" t="s">
        <v>1271</v>
      </c>
      <c r="AF292" s="26" t="s">
        <v>120</v>
      </c>
      <c r="AG292" s="26" t="s">
        <v>333</v>
      </c>
      <c r="AH292" s="26" t="s">
        <v>121</v>
      </c>
      <c r="AI292" s="28">
        <v>8000</v>
      </c>
      <c r="AJ292" s="26" t="s">
        <v>1980</v>
      </c>
      <c r="AK292" s="26" t="s">
        <v>1969</v>
      </c>
      <c r="AL292" s="26" t="s">
        <v>1970</v>
      </c>
      <c r="AM292" s="24"/>
      <c r="AN292" s="24"/>
      <c r="AO292" s="24"/>
      <c r="AP292" s="24"/>
      <c r="AQ292" s="24"/>
      <c r="AR292" s="24"/>
      <c r="AS292" s="24"/>
      <c r="AT292" s="24"/>
      <c r="AU292" s="24"/>
      <c r="AV292" s="24"/>
      <c r="AW292" s="28">
        <v>63946</v>
      </c>
      <c r="AX292" s="26">
        <v>55</v>
      </c>
      <c r="AY292" s="28">
        <v>7</v>
      </c>
      <c r="AZ292" s="28">
        <v>5</v>
      </c>
      <c r="BA292" s="26">
        <v>0</v>
      </c>
      <c r="BB292" s="26" t="s">
        <v>148</v>
      </c>
      <c r="BC292" s="26" t="s">
        <v>800</v>
      </c>
      <c r="BD292" s="26" t="s">
        <v>125</v>
      </c>
      <c r="BE292" s="24"/>
      <c r="BF292" s="26" t="s">
        <v>1973</v>
      </c>
      <c r="BG292" s="26" t="s">
        <v>1974</v>
      </c>
      <c r="BH292" s="26" t="s">
        <v>1975</v>
      </c>
      <c r="BI292" s="26" t="s">
        <v>1974</v>
      </c>
      <c r="BJ292" s="26" t="s">
        <v>1986</v>
      </c>
      <c r="BK292" s="26" t="s">
        <v>1987</v>
      </c>
      <c r="BL292" s="26" t="s">
        <v>1988</v>
      </c>
      <c r="BM292" s="26" t="s">
        <v>1964</v>
      </c>
      <c r="BN292" s="26" t="s">
        <v>1982</v>
      </c>
      <c r="BO292" s="26" t="s">
        <v>1964</v>
      </c>
      <c r="BP292" s="24"/>
      <c r="BQ292" s="24"/>
      <c r="BR292" s="26">
        <v>3</v>
      </c>
      <c r="BS292" s="26">
        <v>2</v>
      </c>
      <c r="BT292" s="26">
        <v>3</v>
      </c>
      <c r="BU292" s="26">
        <v>3</v>
      </c>
      <c r="BV292" s="26">
        <v>3</v>
      </c>
      <c r="BW292" s="26">
        <v>4</v>
      </c>
      <c r="BX292" s="26">
        <v>4</v>
      </c>
      <c r="BY292" s="26">
        <v>3</v>
      </c>
      <c r="BZ292" s="24"/>
      <c r="CA292" s="24"/>
      <c r="CB292" s="24"/>
      <c r="CC292" s="24"/>
      <c r="CD292" s="24"/>
      <c r="CE292" s="24"/>
      <c r="CF292" s="24"/>
      <c r="CG292" s="24"/>
      <c r="CH292" s="24"/>
      <c r="CI292" s="24"/>
      <c r="CJ292" s="24"/>
      <c r="CK292" s="24"/>
      <c r="CL292" s="24"/>
      <c r="CM292" s="24"/>
      <c r="CN292" s="24"/>
      <c r="CO292" s="24"/>
      <c r="CP292" s="24"/>
      <c r="CQ292" s="24"/>
      <c r="CR292" s="24"/>
      <c r="CS292" s="24"/>
      <c r="CT292" s="24"/>
      <c r="CU292" s="24"/>
      <c r="CV292" s="24"/>
      <c r="CW292" s="24"/>
      <c r="CX292" s="24"/>
      <c r="CY292" s="24"/>
      <c r="CZ292" s="24"/>
      <c r="DA292" s="24"/>
      <c r="DB292" s="24"/>
      <c r="DC292" s="24"/>
      <c r="DD292" s="24"/>
      <c r="DE292" s="24"/>
      <c r="DF292" s="26" t="s">
        <v>120</v>
      </c>
      <c r="DG292" s="26" t="s">
        <v>120</v>
      </c>
      <c r="DH292" s="26" t="s">
        <v>120</v>
      </c>
      <c r="DI292" s="26" t="s">
        <v>120</v>
      </c>
      <c r="DJ292" s="26" t="s">
        <v>139</v>
      </c>
      <c r="DK292" s="26" t="s">
        <v>139</v>
      </c>
      <c r="DL292" s="26" t="s">
        <v>139</v>
      </c>
      <c r="DM292" s="26" t="s">
        <v>139</v>
      </c>
      <c r="DN292" s="26" t="s">
        <v>139</v>
      </c>
      <c r="DO292" s="26" t="s">
        <v>139</v>
      </c>
    </row>
    <row r="293" spans="1:119" ht="20.100000000000001" customHeight="1" x14ac:dyDescent="0.25">
      <c r="A293" s="29" t="str">
        <f t="shared" si="56"/>
        <v>Asociación Pro Juventud de San Felipe (Pro Youth of San Felipe Association)2</v>
      </c>
      <c r="B293" s="29" t="str">
        <f t="shared" si="57"/>
        <v>Asociación Pro Juventud de San Felipe (Pro Youth of San Felipe Association)</v>
      </c>
      <c r="C293" s="29">
        <f t="shared" si="58"/>
        <v>2</v>
      </c>
      <c r="D293" s="30" t="str">
        <f t="shared" si="59"/>
        <v>Americas</v>
      </c>
      <c r="E293" s="30" t="str">
        <f t="shared" si="60"/>
        <v>Panama City, Panama</v>
      </c>
      <c r="F293" s="31">
        <f t="shared" si="61"/>
        <v>3</v>
      </c>
      <c r="G293" s="31">
        <f t="shared" si="62"/>
        <v>2</v>
      </c>
      <c r="H293" s="31">
        <f t="shared" si="63"/>
        <v>3</v>
      </c>
      <c r="I293" s="31">
        <f t="shared" si="64"/>
        <v>3</v>
      </c>
      <c r="J293" s="31">
        <f t="shared" si="65"/>
        <v>3</v>
      </c>
      <c r="K293" s="31">
        <f t="shared" si="66"/>
        <v>4</v>
      </c>
      <c r="L293" s="31">
        <f t="shared" si="67"/>
        <v>4</v>
      </c>
      <c r="M293" s="31">
        <f t="shared" si="68"/>
        <v>3</v>
      </c>
      <c r="N293" s="31">
        <f t="shared" si="69"/>
        <v>3.1</v>
      </c>
      <c r="O293" s="26" t="s">
        <v>1989</v>
      </c>
      <c r="P293" s="26" t="s">
        <v>108</v>
      </c>
      <c r="Q293" s="27">
        <v>41204</v>
      </c>
      <c r="R293" s="26" t="s">
        <v>109</v>
      </c>
      <c r="S293" s="26" t="s">
        <v>306</v>
      </c>
      <c r="T293" s="26" t="s">
        <v>207</v>
      </c>
      <c r="U293" s="26" t="s">
        <v>112</v>
      </c>
      <c r="V293" s="26" t="s">
        <v>15731</v>
      </c>
      <c r="W293" s="26" t="s">
        <v>1964</v>
      </c>
      <c r="X293" s="26" t="s">
        <v>1965</v>
      </c>
      <c r="Y293" s="26" t="s">
        <v>1966</v>
      </c>
      <c r="Z293" s="26" t="s">
        <v>1967</v>
      </c>
      <c r="AA293" s="24"/>
      <c r="AB293" s="26" t="s">
        <v>117</v>
      </c>
      <c r="AC293" s="28">
        <v>7000</v>
      </c>
      <c r="AD293" s="24"/>
      <c r="AE293" s="26" t="s">
        <v>1271</v>
      </c>
      <c r="AF293" s="26" t="s">
        <v>120</v>
      </c>
      <c r="AG293" s="26" t="s">
        <v>333</v>
      </c>
      <c r="AH293" s="26" t="s">
        <v>143</v>
      </c>
      <c r="AI293" s="28">
        <v>7000</v>
      </c>
      <c r="AJ293" s="26" t="s">
        <v>1990</v>
      </c>
      <c r="AK293" s="26" t="s">
        <v>1991</v>
      </c>
      <c r="AL293" s="26" t="s">
        <v>1970</v>
      </c>
      <c r="AM293" s="24"/>
      <c r="AN293" s="24"/>
      <c r="AO293" s="24"/>
      <c r="AP293" s="24"/>
      <c r="AQ293" s="24"/>
      <c r="AR293" s="24"/>
      <c r="AS293" s="24"/>
      <c r="AT293" s="24"/>
      <c r="AU293" s="24"/>
      <c r="AV293" s="24"/>
      <c r="AW293" s="28">
        <v>52366</v>
      </c>
      <c r="AX293" s="26">
        <v>54</v>
      </c>
      <c r="AY293" s="28">
        <v>7</v>
      </c>
      <c r="AZ293" s="28">
        <v>4</v>
      </c>
      <c r="BA293" s="26">
        <v>0</v>
      </c>
      <c r="BB293" s="26" t="s">
        <v>148</v>
      </c>
      <c r="BC293" s="26" t="s">
        <v>800</v>
      </c>
      <c r="BD293" s="26" t="s">
        <v>125</v>
      </c>
      <c r="BE293" s="24"/>
      <c r="BF293" s="26" t="s">
        <v>1992</v>
      </c>
      <c r="BG293" s="26" t="s">
        <v>1964</v>
      </c>
      <c r="BH293" s="26" t="s">
        <v>1993</v>
      </c>
      <c r="BI293" s="26" t="s">
        <v>1964</v>
      </c>
      <c r="BJ293" s="26" t="s">
        <v>581</v>
      </c>
      <c r="BK293" s="26" t="s">
        <v>1242</v>
      </c>
      <c r="BL293" s="26" t="s">
        <v>1994</v>
      </c>
      <c r="BM293" s="26" t="s">
        <v>1964</v>
      </c>
      <c r="BN293" s="26" t="s">
        <v>1995</v>
      </c>
      <c r="BO293" s="26" t="s">
        <v>1964</v>
      </c>
      <c r="BP293" s="24"/>
      <c r="BQ293" s="24"/>
      <c r="BR293" s="26">
        <v>3</v>
      </c>
      <c r="BS293" s="26">
        <v>2</v>
      </c>
      <c r="BT293" s="26">
        <v>3</v>
      </c>
      <c r="BU293" s="26">
        <v>3</v>
      </c>
      <c r="BV293" s="26">
        <v>3</v>
      </c>
      <c r="BW293" s="26">
        <v>4</v>
      </c>
      <c r="BX293" s="26">
        <v>4</v>
      </c>
      <c r="BY293" s="26">
        <v>3</v>
      </c>
      <c r="BZ293" s="24"/>
      <c r="CA293" s="24"/>
      <c r="CB293" s="24"/>
      <c r="CC293" s="24"/>
      <c r="CD293" s="24"/>
      <c r="CE293" s="24"/>
      <c r="CF293" s="24"/>
      <c r="CG293" s="24"/>
      <c r="CH293" s="24"/>
      <c r="CI293" s="24"/>
      <c r="CJ293" s="24"/>
      <c r="CK293" s="24"/>
      <c r="CL293" s="24"/>
      <c r="CM293" s="24"/>
      <c r="CN293" s="24"/>
      <c r="CO293" s="24"/>
      <c r="CP293" s="24"/>
      <c r="CQ293" s="24"/>
      <c r="CR293" s="24"/>
      <c r="CS293" s="24"/>
      <c r="CT293" s="24"/>
      <c r="CU293" s="24"/>
      <c r="CV293" s="24"/>
      <c r="CW293" s="24"/>
      <c r="CX293" s="24"/>
      <c r="CY293" s="24"/>
      <c r="CZ293" s="24"/>
      <c r="DA293" s="24"/>
      <c r="DB293" s="24"/>
      <c r="DC293" s="24"/>
      <c r="DD293" s="24"/>
      <c r="DE293" s="24"/>
      <c r="DF293" s="26" t="s">
        <v>139</v>
      </c>
      <c r="DG293" s="26" t="s">
        <v>120</v>
      </c>
      <c r="DH293" s="26" t="s">
        <v>120</v>
      </c>
      <c r="DI293" s="26" t="s">
        <v>120</v>
      </c>
      <c r="DJ293" s="26" t="s">
        <v>139</v>
      </c>
      <c r="DK293" s="26" t="s">
        <v>139</v>
      </c>
      <c r="DL293" s="26" t="s">
        <v>139</v>
      </c>
      <c r="DM293" s="26" t="s">
        <v>139</v>
      </c>
      <c r="DN293" s="26" t="s">
        <v>139</v>
      </c>
      <c r="DO293" s="26" t="s">
        <v>139</v>
      </c>
    </row>
    <row r="294" spans="1:119" ht="20.100000000000001" customHeight="1" x14ac:dyDescent="0.25">
      <c r="A294" s="29" t="str">
        <f t="shared" si="56"/>
        <v>Asociación Pro Juventud de San Felipe (Pro Youth of San Felipe Association)1</v>
      </c>
      <c r="B294" s="29" t="str">
        <f t="shared" si="57"/>
        <v>Asociación Pro Juventud de San Felipe (Pro Youth of San Felipe Association)</v>
      </c>
      <c r="C294" s="29">
        <f t="shared" si="58"/>
        <v>1</v>
      </c>
      <c r="D294" s="30" t="str">
        <f t="shared" si="59"/>
        <v>Americas</v>
      </c>
      <c r="E294" s="30" t="str">
        <f t="shared" si="60"/>
        <v>Panama City, Panama</v>
      </c>
      <c r="F294" s="31">
        <f t="shared" si="61"/>
        <v>3</v>
      </c>
      <c r="G294" s="31">
        <f t="shared" si="62"/>
        <v>1</v>
      </c>
      <c r="H294" s="31">
        <f t="shared" si="63"/>
        <v>2</v>
      </c>
      <c r="I294" s="31">
        <f t="shared" si="64"/>
        <v>3</v>
      </c>
      <c r="J294" s="31">
        <f t="shared" si="65"/>
        <v>3</v>
      </c>
      <c r="K294" s="31">
        <f t="shared" si="66"/>
        <v>4</v>
      </c>
      <c r="L294" s="31">
        <f t="shared" si="67"/>
        <v>3</v>
      </c>
      <c r="M294" s="31">
        <f t="shared" si="68"/>
        <v>3</v>
      </c>
      <c r="N294" s="31">
        <f t="shared" si="69"/>
        <v>2.8</v>
      </c>
      <c r="O294" s="26" t="s">
        <v>1996</v>
      </c>
      <c r="P294" s="26" t="s">
        <v>108</v>
      </c>
      <c r="Q294" s="27">
        <v>40826</v>
      </c>
      <c r="R294" s="26" t="s">
        <v>155</v>
      </c>
      <c r="S294" s="26" t="s">
        <v>321</v>
      </c>
      <c r="T294" s="26" t="s">
        <v>175</v>
      </c>
      <c r="U294" s="26" t="s">
        <v>112</v>
      </c>
      <c r="V294" s="26" t="s">
        <v>15731</v>
      </c>
      <c r="W294" s="26" t="s">
        <v>1964</v>
      </c>
      <c r="X294" s="26" t="s">
        <v>1965</v>
      </c>
      <c r="Y294" s="26" t="s">
        <v>1966</v>
      </c>
      <c r="Z294" s="26" t="s">
        <v>1967</v>
      </c>
      <c r="AA294" s="24"/>
      <c r="AB294" s="26" t="s">
        <v>117</v>
      </c>
      <c r="AC294" s="28">
        <v>7000</v>
      </c>
      <c r="AD294" s="24"/>
      <c r="AE294" s="26" t="s">
        <v>1271</v>
      </c>
      <c r="AF294" s="26" t="s">
        <v>120</v>
      </c>
      <c r="AG294" s="26" t="s">
        <v>333</v>
      </c>
      <c r="AH294" s="26" t="s">
        <v>158</v>
      </c>
      <c r="AI294" s="28">
        <v>7000</v>
      </c>
      <c r="AJ294" s="24"/>
      <c r="AK294" s="26" t="s">
        <v>1997</v>
      </c>
      <c r="AL294" s="26" t="s">
        <v>1998</v>
      </c>
      <c r="AM294" s="26" t="s">
        <v>1999</v>
      </c>
      <c r="AN294" s="26" t="s">
        <v>2000</v>
      </c>
      <c r="AO294" s="26" t="s">
        <v>2001</v>
      </c>
      <c r="AP294" s="24"/>
      <c r="AQ294" s="24"/>
      <c r="AR294" s="24"/>
      <c r="AS294" s="24"/>
      <c r="AT294" s="24"/>
      <c r="AU294" s="24"/>
      <c r="AV294" s="26" t="s">
        <v>2002</v>
      </c>
      <c r="AW294" s="28">
        <v>44600</v>
      </c>
      <c r="AX294" s="26">
        <v>40</v>
      </c>
      <c r="AY294" s="28">
        <v>100</v>
      </c>
      <c r="AZ294" s="28">
        <v>100</v>
      </c>
      <c r="BA294" s="26">
        <v>0</v>
      </c>
      <c r="BB294" s="26" t="s">
        <v>148</v>
      </c>
      <c r="BC294" s="26" t="s">
        <v>800</v>
      </c>
      <c r="BD294" s="26" t="s">
        <v>125</v>
      </c>
      <c r="BE294" s="24"/>
      <c r="BF294" s="24"/>
      <c r="BG294" s="24"/>
      <c r="BH294" s="24"/>
      <c r="BI294" s="24"/>
      <c r="BJ294" s="24"/>
      <c r="BK294" s="24"/>
      <c r="BL294" s="24"/>
      <c r="BM294" s="24"/>
      <c r="BN294" s="24"/>
      <c r="BO294" s="24"/>
      <c r="BP294" s="24"/>
      <c r="BQ294" s="24"/>
      <c r="BR294" s="26">
        <v>3</v>
      </c>
      <c r="BS294" s="26">
        <v>1</v>
      </c>
      <c r="BT294" s="26">
        <v>2</v>
      </c>
      <c r="BU294" s="26">
        <v>3</v>
      </c>
      <c r="BV294" s="26">
        <v>3</v>
      </c>
      <c r="BW294" s="26">
        <v>4</v>
      </c>
      <c r="BX294" s="26">
        <v>3</v>
      </c>
      <c r="BY294" s="26">
        <v>3</v>
      </c>
      <c r="BZ294" s="24"/>
      <c r="CA294" s="24"/>
      <c r="CB294" s="24"/>
      <c r="CC294" s="24"/>
      <c r="CD294" s="24"/>
      <c r="CE294" s="24"/>
      <c r="CF294" s="24"/>
      <c r="CG294" s="24"/>
      <c r="CH294" s="24"/>
      <c r="CI294" s="24"/>
      <c r="CJ294" s="24"/>
      <c r="CK294" s="24"/>
      <c r="CL294" s="24"/>
      <c r="CM294" s="24"/>
      <c r="CN294" s="24"/>
      <c r="CO294" s="24"/>
      <c r="CP294" s="24"/>
      <c r="CQ294" s="24"/>
      <c r="CR294" s="24"/>
      <c r="CS294" s="24"/>
      <c r="CT294" s="24"/>
      <c r="CU294" s="24"/>
      <c r="CV294" s="24"/>
      <c r="CW294" s="24"/>
      <c r="CX294" s="24"/>
      <c r="CY294" s="24"/>
      <c r="CZ294" s="24"/>
      <c r="DA294" s="24"/>
      <c r="DB294" s="24"/>
      <c r="DC294" s="24"/>
      <c r="DD294" s="24"/>
      <c r="DE294" s="24"/>
      <c r="DF294" s="26" t="s">
        <v>139</v>
      </c>
      <c r="DG294" s="26" t="s">
        <v>120</v>
      </c>
      <c r="DH294" s="26" t="s">
        <v>120</v>
      </c>
      <c r="DI294" s="26" t="s">
        <v>120</v>
      </c>
      <c r="DJ294" s="26" t="s">
        <v>139</v>
      </c>
      <c r="DK294" s="26" t="s">
        <v>139</v>
      </c>
      <c r="DL294" s="26" t="s">
        <v>139</v>
      </c>
      <c r="DM294" s="26" t="s">
        <v>139</v>
      </c>
      <c r="DN294" s="26" t="s">
        <v>139</v>
      </c>
      <c r="DO294" s="26" t="s">
        <v>139</v>
      </c>
    </row>
    <row r="295" spans="1:119" ht="20.100000000000001" customHeight="1" x14ac:dyDescent="0.25">
      <c r="A295" s="29" t="str">
        <f t="shared" si="56"/>
        <v/>
      </c>
      <c r="B295" s="29" t="str">
        <f t="shared" si="57"/>
        <v>Asociación Promoción y Desarrollo de la Mujer Nicaragüense Acahual</v>
      </c>
      <c r="C295" s="29">
        <f t="shared" si="58"/>
        <v>0</v>
      </c>
      <c r="D295" s="30" t="str">
        <f t="shared" si="59"/>
        <v>Americas</v>
      </c>
      <c r="E295" s="30" t="str">
        <f t="shared" si="60"/>
        <v>Nicaragua</v>
      </c>
      <c r="F295" s="31">
        <f t="shared" si="61"/>
        <v>0</v>
      </c>
      <c r="G295" s="31">
        <f t="shared" si="62"/>
        <v>0</v>
      </c>
      <c r="H295" s="31">
        <f t="shared" si="63"/>
        <v>0</v>
      </c>
      <c r="I295" s="31">
        <f t="shared" si="64"/>
        <v>0</v>
      </c>
      <c r="J295" s="31">
        <f t="shared" si="65"/>
        <v>0</v>
      </c>
      <c r="K295" s="31">
        <f t="shared" si="66"/>
        <v>0</v>
      </c>
      <c r="L295" s="31">
        <f t="shared" si="67"/>
        <v>0</v>
      </c>
      <c r="M295" s="31">
        <f t="shared" si="68"/>
        <v>0</v>
      </c>
      <c r="N295" s="31">
        <f t="shared" si="69"/>
        <v>0</v>
      </c>
      <c r="O295" s="26" t="s">
        <v>2003</v>
      </c>
      <c r="P295" s="26" t="s">
        <v>108</v>
      </c>
      <c r="Q295" s="27">
        <v>40589</v>
      </c>
      <c r="R295" s="24"/>
      <c r="S295" s="24"/>
      <c r="T295" s="26" t="s">
        <v>333</v>
      </c>
      <c r="U295" s="24"/>
      <c r="V295" s="26" t="s">
        <v>15731</v>
      </c>
      <c r="W295" s="26" t="s">
        <v>1307</v>
      </c>
      <c r="X295" s="24"/>
      <c r="Y295" s="26" t="s">
        <v>2004</v>
      </c>
      <c r="Z295" s="24"/>
      <c r="AA295" s="24"/>
      <c r="AB295" s="26" t="s">
        <v>228</v>
      </c>
      <c r="AC295" s="28">
        <v>25000</v>
      </c>
      <c r="AD295" s="24"/>
      <c r="AE295" s="24"/>
      <c r="AF295" s="26" t="s">
        <v>139</v>
      </c>
      <c r="AG295" s="26" t="s">
        <v>229</v>
      </c>
      <c r="AH295" s="24"/>
      <c r="AI295" s="28">
        <v>25000</v>
      </c>
      <c r="AJ295" s="24"/>
      <c r="AK295" s="24"/>
      <c r="AL295" s="24"/>
      <c r="AM295" s="26" t="s">
        <v>2005</v>
      </c>
      <c r="AN295" s="26" t="s">
        <v>2006</v>
      </c>
      <c r="AO295" s="24"/>
      <c r="AP295" s="24"/>
      <c r="AQ295" s="24"/>
      <c r="AR295" s="24"/>
      <c r="AS295" s="24"/>
      <c r="AT295" s="24"/>
      <c r="AU295" s="24"/>
      <c r="AV295" s="24"/>
      <c r="AW295" s="28">
        <v>342852</v>
      </c>
      <c r="AX295" s="26">
        <v>74</v>
      </c>
      <c r="AY295" s="28">
        <v>0</v>
      </c>
      <c r="AZ295" s="28">
        <v>0</v>
      </c>
      <c r="BA295" s="26">
        <v>0</v>
      </c>
      <c r="BB295" s="24"/>
      <c r="BC295" s="24"/>
      <c r="BD295" s="24"/>
      <c r="BE295" s="24"/>
      <c r="BF295" s="24"/>
      <c r="BG295" s="24"/>
      <c r="BH295" s="24"/>
      <c r="BI295" s="24"/>
      <c r="BJ295" s="24"/>
      <c r="BK295" s="24"/>
      <c r="BL295" s="24"/>
      <c r="BM295" s="24"/>
      <c r="BN295" s="24"/>
      <c r="BO295" s="24"/>
      <c r="BP295" s="24"/>
      <c r="BQ295" s="24"/>
      <c r="BR295" s="26">
        <v>0</v>
      </c>
      <c r="BS295" s="26">
        <v>0</v>
      </c>
      <c r="BT295" s="26">
        <v>0</v>
      </c>
      <c r="BU295" s="26">
        <v>0</v>
      </c>
      <c r="BV295" s="26">
        <v>0</v>
      </c>
      <c r="BW295" s="26">
        <v>0</v>
      </c>
      <c r="BX295" s="26">
        <v>0</v>
      </c>
      <c r="BY295" s="26">
        <v>0</v>
      </c>
      <c r="BZ295" s="24"/>
      <c r="CA295" s="24"/>
      <c r="CB295" s="24"/>
      <c r="CC295" s="24"/>
      <c r="CD295" s="24"/>
      <c r="CE295" s="24"/>
      <c r="CF295" s="24"/>
      <c r="CG295" s="24"/>
      <c r="CH295" s="24"/>
      <c r="CI295" s="24"/>
      <c r="CJ295" s="24"/>
      <c r="CK295" s="24"/>
      <c r="CL295" s="24"/>
      <c r="CM295" s="24"/>
      <c r="CN295" s="24"/>
      <c r="CO295" s="24"/>
      <c r="CP295" s="24"/>
      <c r="CQ295" s="24"/>
      <c r="CR295" s="24"/>
      <c r="CS295" s="24"/>
      <c r="CT295" s="24"/>
      <c r="CU295" s="24"/>
      <c r="CV295" s="24"/>
      <c r="CW295" s="24"/>
      <c r="CX295" s="24"/>
      <c r="CY295" s="24"/>
      <c r="CZ295" s="24"/>
      <c r="DA295" s="24"/>
      <c r="DB295" s="24"/>
      <c r="DC295" s="24"/>
      <c r="DD295" s="24"/>
      <c r="DE295" s="24"/>
      <c r="DF295" s="26" t="s">
        <v>139</v>
      </c>
      <c r="DG295" s="26" t="s">
        <v>139</v>
      </c>
      <c r="DH295" s="26" t="s">
        <v>139</v>
      </c>
      <c r="DI295" s="26" t="s">
        <v>139</v>
      </c>
      <c r="DJ295" s="26" t="s">
        <v>139</v>
      </c>
      <c r="DK295" s="26" t="s">
        <v>139</v>
      </c>
      <c r="DL295" s="26" t="s">
        <v>139</v>
      </c>
      <c r="DM295" s="26" t="s">
        <v>139</v>
      </c>
      <c r="DN295" s="26" t="s">
        <v>139</v>
      </c>
      <c r="DO295" s="26" t="s">
        <v>139</v>
      </c>
    </row>
    <row r="296" spans="1:119" ht="20.100000000000001" customHeight="1" x14ac:dyDescent="0.25">
      <c r="A296" s="29" t="str">
        <f t="shared" si="56"/>
        <v>Asociación Promoción y Desarrollo de la Mujer Nicaragüense Acahual8</v>
      </c>
      <c r="B296" s="29" t="str">
        <f t="shared" si="57"/>
        <v>Asociación Promoción y Desarrollo de la Mujer Nicaragüense Acahual</v>
      </c>
      <c r="C296" s="29">
        <f t="shared" si="58"/>
        <v>8</v>
      </c>
      <c r="D296" s="30" t="str">
        <f t="shared" si="59"/>
        <v>Americas</v>
      </c>
      <c r="E296" s="30" t="str">
        <f t="shared" si="60"/>
        <v>Nicaragua</v>
      </c>
      <c r="F296" s="31">
        <f t="shared" si="61"/>
        <v>3</v>
      </c>
      <c r="G296" s="31">
        <f t="shared" si="62"/>
        <v>3</v>
      </c>
      <c r="H296" s="31">
        <f t="shared" si="63"/>
        <v>2</v>
      </c>
      <c r="I296" s="31">
        <f t="shared" si="64"/>
        <v>3</v>
      </c>
      <c r="J296" s="31">
        <f t="shared" si="65"/>
        <v>3</v>
      </c>
      <c r="K296" s="31">
        <f t="shared" si="66"/>
        <v>4</v>
      </c>
      <c r="L296" s="31">
        <f t="shared" si="67"/>
        <v>4</v>
      </c>
      <c r="M296" s="31">
        <f t="shared" si="68"/>
        <v>3</v>
      </c>
      <c r="N296" s="31">
        <f t="shared" si="69"/>
        <v>3.1</v>
      </c>
      <c r="O296" s="26" t="s">
        <v>2007</v>
      </c>
      <c r="P296" s="26" t="s">
        <v>108</v>
      </c>
      <c r="Q296" s="27">
        <v>40672</v>
      </c>
      <c r="R296" s="26" t="s">
        <v>305</v>
      </c>
      <c r="S296" s="26" t="s">
        <v>409</v>
      </c>
      <c r="T296" s="26" t="s">
        <v>333</v>
      </c>
      <c r="U296" s="26" t="s">
        <v>112</v>
      </c>
      <c r="V296" s="26" t="s">
        <v>15731</v>
      </c>
      <c r="W296" s="26" t="s">
        <v>1307</v>
      </c>
      <c r="X296" s="24"/>
      <c r="Y296" s="26" t="s">
        <v>2004</v>
      </c>
      <c r="Z296" s="24"/>
      <c r="AA296" s="24"/>
      <c r="AB296" s="26" t="s">
        <v>117</v>
      </c>
      <c r="AC296" s="28">
        <v>17000</v>
      </c>
      <c r="AD296" s="24"/>
      <c r="AE296" s="24"/>
      <c r="AF296" s="26" t="s">
        <v>139</v>
      </c>
      <c r="AG296" s="26" t="s">
        <v>229</v>
      </c>
      <c r="AH296" s="26" t="s">
        <v>906</v>
      </c>
      <c r="AI296" s="28">
        <v>17000</v>
      </c>
      <c r="AJ296" s="24"/>
      <c r="AK296" s="26" t="s">
        <v>2008</v>
      </c>
      <c r="AL296" s="26" t="s">
        <v>2009</v>
      </c>
      <c r="AM296" s="26" t="s">
        <v>2010</v>
      </c>
      <c r="AN296" s="26" t="s">
        <v>2011</v>
      </c>
      <c r="AO296" s="26" t="s">
        <v>2012</v>
      </c>
      <c r="AP296" s="24"/>
      <c r="AQ296" s="24"/>
      <c r="AR296" s="24"/>
      <c r="AS296" s="26" t="s">
        <v>2013</v>
      </c>
      <c r="AT296" s="24"/>
      <c r="AU296" s="26" t="s">
        <v>2014</v>
      </c>
      <c r="AV296" s="24"/>
      <c r="AW296" s="28">
        <v>191587</v>
      </c>
      <c r="AX296" s="26">
        <v>84</v>
      </c>
      <c r="AY296" s="28">
        <v>0</v>
      </c>
      <c r="AZ296" s="28">
        <v>0</v>
      </c>
      <c r="BA296" s="26">
        <v>0</v>
      </c>
      <c r="BB296" s="24"/>
      <c r="BC296" s="24"/>
      <c r="BD296" s="24"/>
      <c r="BE296" s="24"/>
      <c r="BF296" s="26" t="s">
        <v>2015</v>
      </c>
      <c r="BG296" s="26" t="s">
        <v>1197</v>
      </c>
      <c r="BH296" s="26" t="s">
        <v>2016</v>
      </c>
      <c r="BI296" s="26" t="s">
        <v>271</v>
      </c>
      <c r="BJ296" s="26" t="s">
        <v>2017</v>
      </c>
      <c r="BK296" s="26" t="s">
        <v>191</v>
      </c>
      <c r="BL296" s="24"/>
      <c r="BM296" s="24"/>
      <c r="BN296" s="24"/>
      <c r="BO296" s="24"/>
      <c r="BP296" s="24"/>
      <c r="BQ296" s="24"/>
      <c r="BR296" s="26">
        <v>3</v>
      </c>
      <c r="BS296" s="26">
        <v>3</v>
      </c>
      <c r="BT296" s="26">
        <v>2</v>
      </c>
      <c r="BU296" s="26">
        <v>3</v>
      </c>
      <c r="BV296" s="26">
        <v>3</v>
      </c>
      <c r="BW296" s="26">
        <v>4</v>
      </c>
      <c r="BX296" s="26">
        <v>4</v>
      </c>
      <c r="BY296" s="26">
        <v>3</v>
      </c>
      <c r="BZ296" s="24"/>
      <c r="CA296" s="24"/>
      <c r="CB296" s="24"/>
      <c r="CC296" s="24"/>
      <c r="CD296" s="24"/>
      <c r="CE296" s="24"/>
      <c r="CF296" s="24"/>
      <c r="CG296" s="24"/>
      <c r="CH296" s="24"/>
      <c r="CI296" s="24"/>
      <c r="CJ296" s="24"/>
      <c r="CK296" s="24"/>
      <c r="CL296" s="24"/>
      <c r="CM296" s="24"/>
      <c r="CN296" s="24"/>
      <c r="CO296" s="24"/>
      <c r="CP296" s="24"/>
      <c r="CQ296" s="24"/>
      <c r="CR296" s="24"/>
      <c r="CS296" s="24"/>
      <c r="CT296" s="24"/>
      <c r="CU296" s="24"/>
      <c r="CV296" s="24"/>
      <c r="CW296" s="24"/>
      <c r="CX296" s="24"/>
      <c r="CY296" s="24"/>
      <c r="CZ296" s="24"/>
      <c r="DA296" s="24"/>
      <c r="DB296" s="24"/>
      <c r="DC296" s="24"/>
      <c r="DD296" s="24"/>
      <c r="DE296" s="24"/>
      <c r="DF296" s="26" t="s">
        <v>120</v>
      </c>
      <c r="DG296" s="26" t="s">
        <v>139</v>
      </c>
      <c r="DH296" s="26" t="s">
        <v>139</v>
      </c>
      <c r="DI296" s="26" t="s">
        <v>139</v>
      </c>
      <c r="DJ296" s="26" t="s">
        <v>139</v>
      </c>
      <c r="DK296" s="26" t="s">
        <v>139</v>
      </c>
      <c r="DL296" s="26" t="s">
        <v>139</v>
      </c>
      <c r="DM296" s="26" t="s">
        <v>139</v>
      </c>
      <c r="DN296" s="26" t="s">
        <v>139</v>
      </c>
      <c r="DO296" s="26" t="s">
        <v>139</v>
      </c>
    </row>
    <row r="297" spans="1:119" ht="20.100000000000001" customHeight="1" x14ac:dyDescent="0.25">
      <c r="A297" s="29" t="str">
        <f t="shared" si="56"/>
        <v>Asociación Promoción y Desarrollo de la Mujer Nicaragüense Acahual7</v>
      </c>
      <c r="B297" s="29" t="str">
        <f t="shared" si="57"/>
        <v>Asociación Promoción y Desarrollo de la Mujer Nicaragüense Acahual</v>
      </c>
      <c r="C297" s="29">
        <f t="shared" si="58"/>
        <v>7</v>
      </c>
      <c r="D297" s="30" t="str">
        <f t="shared" si="59"/>
        <v>Americas</v>
      </c>
      <c r="E297" s="30" t="str">
        <f t="shared" si="60"/>
        <v>Nicaragua</v>
      </c>
      <c r="F297" s="31">
        <f t="shared" si="61"/>
        <v>3</v>
      </c>
      <c r="G297" s="31">
        <f t="shared" si="62"/>
        <v>3</v>
      </c>
      <c r="H297" s="31">
        <f t="shared" si="63"/>
        <v>2</v>
      </c>
      <c r="I297" s="31">
        <f t="shared" si="64"/>
        <v>3</v>
      </c>
      <c r="J297" s="31">
        <f t="shared" si="65"/>
        <v>3</v>
      </c>
      <c r="K297" s="31">
        <f t="shared" si="66"/>
        <v>4</v>
      </c>
      <c r="L297" s="31">
        <f t="shared" si="67"/>
        <v>4</v>
      </c>
      <c r="M297" s="31">
        <f t="shared" si="68"/>
        <v>3</v>
      </c>
      <c r="N297" s="31">
        <f t="shared" si="69"/>
        <v>3.1</v>
      </c>
      <c r="O297" s="26" t="s">
        <v>2018</v>
      </c>
      <c r="P297" s="26" t="s">
        <v>108</v>
      </c>
      <c r="Q297" s="27">
        <v>40311</v>
      </c>
      <c r="R297" s="26" t="s">
        <v>305</v>
      </c>
      <c r="S297" s="26" t="s">
        <v>234</v>
      </c>
      <c r="T297" s="26" t="s">
        <v>224</v>
      </c>
      <c r="U297" s="26" t="s">
        <v>112</v>
      </c>
      <c r="V297" s="26" t="s">
        <v>15731</v>
      </c>
      <c r="W297" s="26" t="s">
        <v>1307</v>
      </c>
      <c r="X297" s="24"/>
      <c r="Y297" s="26" t="s">
        <v>2004</v>
      </c>
      <c r="Z297" s="24"/>
      <c r="AA297" s="24"/>
      <c r="AB297" s="26" t="s">
        <v>117</v>
      </c>
      <c r="AC297" s="28">
        <v>14000</v>
      </c>
      <c r="AD297" s="24"/>
      <c r="AE297" s="24"/>
      <c r="AF297" s="26" t="s">
        <v>139</v>
      </c>
      <c r="AG297" s="26" t="s">
        <v>229</v>
      </c>
      <c r="AH297" s="26" t="s">
        <v>235</v>
      </c>
      <c r="AI297" s="28">
        <v>14000</v>
      </c>
      <c r="AJ297" s="24"/>
      <c r="AK297" s="26" t="s">
        <v>2008</v>
      </c>
      <c r="AL297" s="26" t="s">
        <v>2019</v>
      </c>
      <c r="AM297" s="26" t="s">
        <v>2020</v>
      </c>
      <c r="AN297" s="26" t="s">
        <v>2011</v>
      </c>
      <c r="AO297" s="24"/>
      <c r="AP297" s="24"/>
      <c r="AQ297" s="24"/>
      <c r="AR297" s="24"/>
      <c r="AS297" s="26" t="s">
        <v>2021</v>
      </c>
      <c r="AT297" s="24"/>
      <c r="AU297" s="26" t="s">
        <v>2022</v>
      </c>
      <c r="AV297" s="24"/>
      <c r="AW297" s="28">
        <v>342852</v>
      </c>
      <c r="AX297" s="26">
        <v>74</v>
      </c>
      <c r="AY297" s="28">
        <v>0</v>
      </c>
      <c r="AZ297" s="28">
        <v>0</v>
      </c>
      <c r="BA297" s="26">
        <v>0</v>
      </c>
      <c r="BB297" s="24"/>
      <c r="BC297" s="24"/>
      <c r="BD297" s="24"/>
      <c r="BE297" s="24"/>
      <c r="BF297" s="24"/>
      <c r="BG297" s="24"/>
      <c r="BH297" s="24"/>
      <c r="BI297" s="24"/>
      <c r="BJ297" s="24"/>
      <c r="BK297" s="24"/>
      <c r="BL297" s="24"/>
      <c r="BM297" s="24"/>
      <c r="BN297" s="24"/>
      <c r="BO297" s="24"/>
      <c r="BP297" s="24"/>
      <c r="BQ297" s="24"/>
      <c r="BR297" s="26">
        <v>3</v>
      </c>
      <c r="BS297" s="26">
        <v>3</v>
      </c>
      <c r="BT297" s="26">
        <v>2</v>
      </c>
      <c r="BU297" s="26">
        <v>3</v>
      </c>
      <c r="BV297" s="26">
        <v>3</v>
      </c>
      <c r="BW297" s="26">
        <v>4</v>
      </c>
      <c r="BX297" s="26">
        <v>4</v>
      </c>
      <c r="BY297" s="26">
        <v>3</v>
      </c>
      <c r="BZ297" s="24"/>
      <c r="CA297" s="24"/>
      <c r="CB297" s="24"/>
      <c r="CC297" s="24"/>
      <c r="CD297" s="24"/>
      <c r="CE297" s="24"/>
      <c r="CF297" s="24"/>
      <c r="CG297" s="24"/>
      <c r="CH297" s="24"/>
      <c r="CI297" s="24"/>
      <c r="CJ297" s="24"/>
      <c r="CK297" s="24"/>
      <c r="CL297" s="24"/>
      <c r="CM297" s="24"/>
      <c r="CN297" s="24"/>
      <c r="CO297" s="24"/>
      <c r="CP297" s="24"/>
      <c r="CQ297" s="24"/>
      <c r="CR297" s="24"/>
      <c r="CS297" s="24"/>
      <c r="CT297" s="24"/>
      <c r="CU297" s="24"/>
      <c r="CV297" s="24"/>
      <c r="CW297" s="24"/>
      <c r="CX297" s="24"/>
      <c r="CY297" s="24"/>
      <c r="CZ297" s="24"/>
      <c r="DA297" s="24"/>
      <c r="DB297" s="24"/>
      <c r="DC297" s="24"/>
      <c r="DD297" s="24"/>
      <c r="DE297" s="24"/>
      <c r="DF297" s="26" t="s">
        <v>139</v>
      </c>
      <c r="DG297" s="26" t="s">
        <v>139</v>
      </c>
      <c r="DH297" s="26" t="s">
        <v>139</v>
      </c>
      <c r="DI297" s="26" t="s">
        <v>139</v>
      </c>
      <c r="DJ297" s="26" t="s">
        <v>139</v>
      </c>
      <c r="DK297" s="26" t="s">
        <v>139</v>
      </c>
      <c r="DL297" s="26" t="s">
        <v>139</v>
      </c>
      <c r="DM297" s="26" t="s">
        <v>139</v>
      </c>
      <c r="DN297" s="26" t="s">
        <v>139</v>
      </c>
      <c r="DO297" s="26" t="s">
        <v>139</v>
      </c>
    </row>
    <row r="298" spans="1:119" ht="20.100000000000001" customHeight="1" x14ac:dyDescent="0.25">
      <c r="A298" s="29" t="str">
        <f t="shared" si="56"/>
        <v/>
      </c>
      <c r="B298" s="29" t="str">
        <f t="shared" si="57"/>
        <v>Asociatia pentru Libertatea si Egalitatea de Gen (Association for Liberty and Gender Equality)</v>
      </c>
      <c r="C298" s="29">
        <f t="shared" si="58"/>
        <v>0</v>
      </c>
      <c r="D298" s="30" t="str">
        <f t="shared" si="59"/>
        <v>Europe and Eurasia</v>
      </c>
      <c r="E298" s="30" t="str">
        <f t="shared" si="60"/>
        <v>Sibiu, Romania</v>
      </c>
      <c r="F298" s="31">
        <f t="shared" si="61"/>
        <v>0</v>
      </c>
      <c r="G298" s="31">
        <f t="shared" si="62"/>
        <v>0</v>
      </c>
      <c r="H298" s="31">
        <f t="shared" si="63"/>
        <v>0</v>
      </c>
      <c r="I298" s="31">
        <f t="shared" si="64"/>
        <v>0</v>
      </c>
      <c r="J298" s="31">
        <f t="shared" si="65"/>
        <v>0</v>
      </c>
      <c r="K298" s="31">
        <f t="shared" si="66"/>
        <v>0</v>
      </c>
      <c r="L298" s="31">
        <f t="shared" si="67"/>
        <v>0</v>
      </c>
      <c r="M298" s="31">
        <f t="shared" si="68"/>
        <v>0</v>
      </c>
      <c r="N298" s="31">
        <f t="shared" si="69"/>
        <v>0</v>
      </c>
      <c r="O298" s="26" t="s">
        <v>2023</v>
      </c>
      <c r="P298" s="26" t="s">
        <v>108</v>
      </c>
      <c r="Q298" s="27">
        <v>42816</v>
      </c>
      <c r="R298" s="24"/>
      <c r="S298" s="24"/>
      <c r="T298" s="26" t="s">
        <v>142</v>
      </c>
      <c r="U298" s="24"/>
      <c r="V298" s="26" t="s">
        <v>15763</v>
      </c>
      <c r="W298" s="26" t="s">
        <v>2024</v>
      </c>
      <c r="X298" s="26" t="s">
        <v>2025</v>
      </c>
      <c r="Y298" s="26" t="s">
        <v>2026</v>
      </c>
      <c r="Z298" s="26" t="s">
        <v>2027</v>
      </c>
      <c r="AA298" s="24"/>
      <c r="AB298" s="26" t="s">
        <v>1265</v>
      </c>
      <c r="AC298" s="28">
        <v>8000</v>
      </c>
      <c r="AD298" s="26" t="s">
        <v>2028</v>
      </c>
      <c r="AE298" s="24"/>
      <c r="AF298" s="26" t="s">
        <v>139</v>
      </c>
      <c r="AG298" s="26" t="s">
        <v>312</v>
      </c>
      <c r="AH298" s="24"/>
      <c r="AI298" s="28">
        <v>8000</v>
      </c>
      <c r="AJ298" s="24"/>
      <c r="AK298" s="24"/>
      <c r="AL298" s="24"/>
      <c r="AM298" s="24"/>
      <c r="AN298" s="24"/>
      <c r="AO298" s="24"/>
      <c r="AP298" s="24"/>
      <c r="AQ298" s="24"/>
      <c r="AR298" s="24"/>
      <c r="AS298" s="24"/>
      <c r="AT298" s="24"/>
      <c r="AU298" s="24"/>
      <c r="AV298" s="24"/>
      <c r="AW298" s="28">
        <v>0</v>
      </c>
      <c r="AX298" s="26">
        <v>0</v>
      </c>
      <c r="AY298" s="28">
        <v>0</v>
      </c>
      <c r="AZ298" s="28">
        <v>0</v>
      </c>
      <c r="BA298" s="26">
        <v>0</v>
      </c>
      <c r="BB298" s="24"/>
      <c r="BC298" s="26" t="s">
        <v>2029</v>
      </c>
      <c r="BD298" s="24"/>
      <c r="BE298" s="24"/>
      <c r="BF298" s="24"/>
      <c r="BG298" s="24"/>
      <c r="BH298" s="24"/>
      <c r="BI298" s="24"/>
      <c r="BJ298" s="24"/>
      <c r="BK298" s="24"/>
      <c r="BL298" s="24"/>
      <c r="BM298" s="24"/>
      <c r="BN298" s="24"/>
      <c r="BO298" s="24"/>
      <c r="BP298" s="24"/>
      <c r="BQ298" s="24"/>
      <c r="BR298" s="26">
        <v>0</v>
      </c>
      <c r="BS298" s="26">
        <v>0</v>
      </c>
      <c r="BT298" s="26">
        <v>0</v>
      </c>
      <c r="BU298" s="26">
        <v>0</v>
      </c>
      <c r="BV298" s="26">
        <v>0</v>
      </c>
      <c r="BW298" s="26">
        <v>0</v>
      </c>
      <c r="BX298" s="26">
        <v>0</v>
      </c>
      <c r="BY298" s="26">
        <v>0</v>
      </c>
      <c r="BZ298" s="24"/>
      <c r="CA298" s="24"/>
      <c r="CB298" s="24"/>
      <c r="CC298" s="24"/>
      <c r="CD298" s="24"/>
      <c r="CE298" s="24"/>
      <c r="CF298" s="24"/>
      <c r="CG298" s="24"/>
      <c r="CH298" s="24"/>
      <c r="CI298" s="24"/>
      <c r="CJ298" s="24"/>
      <c r="CK298" s="24"/>
      <c r="CL298" s="24"/>
      <c r="CM298" s="24"/>
      <c r="CN298" s="24"/>
      <c r="CO298" s="24"/>
      <c r="CP298" s="24"/>
      <c r="CQ298" s="24"/>
      <c r="CR298" s="24"/>
      <c r="CS298" s="24"/>
      <c r="CT298" s="24"/>
      <c r="CU298" s="24"/>
      <c r="CV298" s="24"/>
      <c r="CW298" s="24"/>
      <c r="CX298" s="24"/>
      <c r="CY298" s="24"/>
      <c r="CZ298" s="24"/>
      <c r="DA298" s="24"/>
      <c r="DB298" s="24"/>
      <c r="DC298" s="24"/>
      <c r="DD298" s="24"/>
      <c r="DE298" s="24"/>
      <c r="DF298" s="26" t="s">
        <v>139</v>
      </c>
      <c r="DG298" s="26" t="s">
        <v>139</v>
      </c>
      <c r="DH298" s="26" t="s">
        <v>139</v>
      </c>
      <c r="DI298" s="26" t="s">
        <v>139</v>
      </c>
      <c r="DJ298" s="26" t="s">
        <v>139</v>
      </c>
      <c r="DK298" s="26" t="s">
        <v>139</v>
      </c>
      <c r="DL298" s="26" t="s">
        <v>139</v>
      </c>
      <c r="DM298" s="26" t="s">
        <v>139</v>
      </c>
      <c r="DN298" s="26" t="s">
        <v>139</v>
      </c>
      <c r="DO298" s="26" t="s">
        <v>139</v>
      </c>
    </row>
    <row r="299" spans="1:119" ht="20.100000000000001" customHeight="1" x14ac:dyDescent="0.25">
      <c r="A299" s="29" t="str">
        <f t="shared" si="56"/>
        <v/>
      </c>
      <c r="B299" s="29" t="str">
        <f t="shared" si="57"/>
        <v>Asociatia pentru Libertatea si Egalitatea de Gen (Association for Liberty and Gender Equality)</v>
      </c>
      <c r="C299" s="29">
        <f t="shared" si="58"/>
        <v>0</v>
      </c>
      <c r="D299" s="30" t="str">
        <f t="shared" si="59"/>
        <v>Europe and Eurasia</v>
      </c>
      <c r="E299" s="30" t="str">
        <f t="shared" si="60"/>
        <v>Sibiu, Romania</v>
      </c>
      <c r="F299" s="31">
        <f t="shared" si="61"/>
        <v>0</v>
      </c>
      <c r="G299" s="31">
        <f t="shared" si="62"/>
        <v>0</v>
      </c>
      <c r="H299" s="31">
        <f t="shared" si="63"/>
        <v>0</v>
      </c>
      <c r="I299" s="31">
        <f t="shared" si="64"/>
        <v>0</v>
      </c>
      <c r="J299" s="31">
        <f t="shared" si="65"/>
        <v>0</v>
      </c>
      <c r="K299" s="31">
        <f t="shared" si="66"/>
        <v>0</v>
      </c>
      <c r="L299" s="31">
        <f t="shared" si="67"/>
        <v>0</v>
      </c>
      <c r="M299" s="31">
        <f t="shared" si="68"/>
        <v>0</v>
      </c>
      <c r="N299" s="31">
        <f t="shared" si="69"/>
        <v>0</v>
      </c>
      <c r="O299" s="26" t="s">
        <v>2030</v>
      </c>
      <c r="P299" s="26" t="s">
        <v>108</v>
      </c>
      <c r="Q299" s="27">
        <v>42767</v>
      </c>
      <c r="R299" s="24"/>
      <c r="S299" s="24"/>
      <c r="T299" s="26" t="s">
        <v>142</v>
      </c>
      <c r="U299" s="24"/>
      <c r="V299" s="26" t="s">
        <v>15763</v>
      </c>
      <c r="W299" s="26" t="s">
        <v>2024</v>
      </c>
      <c r="X299" s="26" t="s">
        <v>2025</v>
      </c>
      <c r="Y299" s="26" t="s">
        <v>2026</v>
      </c>
      <c r="Z299" s="26" t="s">
        <v>2027</v>
      </c>
      <c r="AA299" s="24"/>
      <c r="AB299" s="26" t="s">
        <v>1263</v>
      </c>
      <c r="AC299" s="28">
        <v>15000</v>
      </c>
      <c r="AD299" s="26" t="s">
        <v>2028</v>
      </c>
      <c r="AE299" s="24"/>
      <c r="AF299" s="26" t="s">
        <v>139</v>
      </c>
      <c r="AG299" s="26" t="s">
        <v>312</v>
      </c>
      <c r="AH299" s="24"/>
      <c r="AI299" s="28">
        <v>15000</v>
      </c>
      <c r="AJ299" s="24"/>
      <c r="AK299" s="24"/>
      <c r="AL299" s="24"/>
      <c r="AM299" s="24"/>
      <c r="AN299" s="24"/>
      <c r="AO299" s="24"/>
      <c r="AP299" s="24"/>
      <c r="AQ299" s="24"/>
      <c r="AR299" s="24"/>
      <c r="AS299" s="24"/>
      <c r="AT299" s="24"/>
      <c r="AU299" s="24"/>
      <c r="AV299" s="24"/>
      <c r="AW299" s="28">
        <v>0</v>
      </c>
      <c r="AX299" s="26">
        <v>0</v>
      </c>
      <c r="AY299" s="28">
        <v>0</v>
      </c>
      <c r="AZ299" s="28">
        <v>0</v>
      </c>
      <c r="BA299" s="26">
        <v>0</v>
      </c>
      <c r="BB299" s="24"/>
      <c r="BC299" s="26" t="s">
        <v>2029</v>
      </c>
      <c r="BD299" s="24"/>
      <c r="BE299" s="24"/>
      <c r="BF299" s="24"/>
      <c r="BG299" s="24"/>
      <c r="BH299" s="24"/>
      <c r="BI299" s="24"/>
      <c r="BJ299" s="24"/>
      <c r="BK299" s="24"/>
      <c r="BL299" s="24"/>
      <c r="BM299" s="24"/>
      <c r="BN299" s="24"/>
      <c r="BO299" s="24"/>
      <c r="BP299" s="24"/>
      <c r="BQ299" s="24"/>
      <c r="BR299" s="26">
        <v>0</v>
      </c>
      <c r="BS299" s="26">
        <v>0</v>
      </c>
      <c r="BT299" s="26">
        <v>0</v>
      </c>
      <c r="BU299" s="26">
        <v>0</v>
      </c>
      <c r="BV299" s="26">
        <v>0</v>
      </c>
      <c r="BW299" s="26">
        <v>0</v>
      </c>
      <c r="BX299" s="26">
        <v>0</v>
      </c>
      <c r="BY299" s="26">
        <v>0</v>
      </c>
      <c r="BZ299" s="24"/>
      <c r="CA299" s="24"/>
      <c r="CB299" s="24"/>
      <c r="CC299" s="24"/>
      <c r="CD299" s="24"/>
      <c r="CE299" s="24"/>
      <c r="CF299" s="24"/>
      <c r="CG299" s="24"/>
      <c r="CH299" s="24"/>
      <c r="CI299" s="24"/>
      <c r="CJ299" s="24"/>
      <c r="CK299" s="24"/>
      <c r="CL299" s="24"/>
      <c r="CM299" s="24"/>
      <c r="CN299" s="24"/>
      <c r="CO299" s="24"/>
      <c r="CP299" s="24"/>
      <c r="CQ299" s="24"/>
      <c r="CR299" s="24"/>
      <c r="CS299" s="24"/>
      <c r="CT299" s="24"/>
      <c r="CU299" s="24"/>
      <c r="CV299" s="24"/>
      <c r="CW299" s="24"/>
      <c r="CX299" s="24"/>
      <c r="CY299" s="24"/>
      <c r="CZ299" s="24"/>
      <c r="DA299" s="24"/>
      <c r="DB299" s="24"/>
      <c r="DC299" s="24"/>
      <c r="DD299" s="24"/>
      <c r="DE299" s="24"/>
      <c r="DF299" s="26" t="s">
        <v>139</v>
      </c>
      <c r="DG299" s="26" t="s">
        <v>139</v>
      </c>
      <c r="DH299" s="26" t="s">
        <v>139</v>
      </c>
      <c r="DI299" s="26" t="s">
        <v>139</v>
      </c>
      <c r="DJ299" s="26" t="s">
        <v>139</v>
      </c>
      <c r="DK299" s="26" t="s">
        <v>139</v>
      </c>
      <c r="DL299" s="26" t="s">
        <v>139</v>
      </c>
      <c r="DM299" s="26" t="s">
        <v>139</v>
      </c>
      <c r="DN299" s="26" t="s">
        <v>139</v>
      </c>
      <c r="DO299" s="26" t="s">
        <v>139</v>
      </c>
    </row>
    <row r="300" spans="1:119" ht="20.100000000000001" customHeight="1" x14ac:dyDescent="0.25">
      <c r="A300" s="29" t="str">
        <f t="shared" si="56"/>
        <v>Asociatia pentru Libertatea si Egalitatea de Gen (Association for Liberty and Gender Equality)7</v>
      </c>
      <c r="B300" s="29" t="str">
        <f t="shared" si="57"/>
        <v>Asociatia pentru Libertatea si Egalitatea de Gen (Association for Liberty and Gender Equality)</v>
      </c>
      <c r="C300" s="29">
        <f t="shared" si="58"/>
        <v>7</v>
      </c>
      <c r="D300" s="30" t="str">
        <f t="shared" si="59"/>
        <v>Europe and Eurasia</v>
      </c>
      <c r="E300" s="30" t="str">
        <f t="shared" si="60"/>
        <v>Sibiu, Romania</v>
      </c>
      <c r="F300" s="31">
        <f t="shared" si="61"/>
        <v>3</v>
      </c>
      <c r="G300" s="31">
        <f t="shared" si="62"/>
        <v>2</v>
      </c>
      <c r="H300" s="31">
        <f t="shared" si="63"/>
        <v>3</v>
      </c>
      <c r="I300" s="31">
        <f t="shared" si="64"/>
        <v>3</v>
      </c>
      <c r="J300" s="31">
        <f t="shared" si="65"/>
        <v>2</v>
      </c>
      <c r="K300" s="31">
        <f t="shared" si="66"/>
        <v>4</v>
      </c>
      <c r="L300" s="31">
        <f t="shared" si="67"/>
        <v>4</v>
      </c>
      <c r="M300" s="31">
        <f t="shared" si="68"/>
        <v>2</v>
      </c>
      <c r="N300" s="31">
        <f t="shared" si="69"/>
        <v>2.9</v>
      </c>
      <c r="O300" s="26" t="s">
        <v>2031</v>
      </c>
      <c r="P300" s="26" t="s">
        <v>108</v>
      </c>
      <c r="Q300" s="27">
        <v>41204</v>
      </c>
      <c r="R300" s="26" t="s">
        <v>305</v>
      </c>
      <c r="S300" s="26" t="s">
        <v>306</v>
      </c>
      <c r="T300" s="26" t="s">
        <v>207</v>
      </c>
      <c r="U300" s="26" t="s">
        <v>168</v>
      </c>
      <c r="V300" s="26" t="s">
        <v>15763</v>
      </c>
      <c r="W300" s="26" t="s">
        <v>2024</v>
      </c>
      <c r="X300" s="26" t="s">
        <v>2025</v>
      </c>
      <c r="Y300" s="26" t="s">
        <v>2026</v>
      </c>
      <c r="Z300" s="26" t="s">
        <v>2027</v>
      </c>
      <c r="AA300" s="24"/>
      <c r="AB300" s="26" t="s">
        <v>117</v>
      </c>
      <c r="AC300" s="28">
        <v>13000</v>
      </c>
      <c r="AD300" s="26" t="s">
        <v>2028</v>
      </c>
      <c r="AE300" s="24"/>
      <c r="AF300" s="26" t="s">
        <v>139</v>
      </c>
      <c r="AG300" s="26" t="s">
        <v>312</v>
      </c>
      <c r="AH300" s="26" t="s">
        <v>235</v>
      </c>
      <c r="AI300" s="28">
        <v>13000</v>
      </c>
      <c r="AJ300" s="26" t="s">
        <v>2032</v>
      </c>
      <c r="AK300" s="26" t="s">
        <v>2033</v>
      </c>
      <c r="AL300" s="26" t="s">
        <v>2034</v>
      </c>
      <c r="AM300" s="24"/>
      <c r="AN300" s="24"/>
      <c r="AO300" s="24"/>
      <c r="AP300" s="24"/>
      <c r="AQ300" s="24"/>
      <c r="AR300" s="26" t="s">
        <v>2035</v>
      </c>
      <c r="AS300" s="24"/>
      <c r="AT300" s="24"/>
      <c r="AU300" s="24"/>
      <c r="AV300" s="24"/>
      <c r="AW300" s="28">
        <v>33539</v>
      </c>
      <c r="AX300" s="26">
        <v>63</v>
      </c>
      <c r="AY300" s="28">
        <v>20</v>
      </c>
      <c r="AZ300" s="28">
        <v>17</v>
      </c>
      <c r="BA300" s="26">
        <v>0</v>
      </c>
      <c r="BB300" s="26" t="s">
        <v>241</v>
      </c>
      <c r="BC300" s="26" t="s">
        <v>2029</v>
      </c>
      <c r="BD300" s="24"/>
      <c r="BE300" s="24"/>
      <c r="BF300" s="26" t="s">
        <v>620</v>
      </c>
      <c r="BG300" s="26" t="s">
        <v>191</v>
      </c>
      <c r="BH300" s="24"/>
      <c r="BI300" s="24"/>
      <c r="BJ300" s="24"/>
      <c r="BK300" s="24"/>
      <c r="BL300" s="24"/>
      <c r="BM300" s="24"/>
      <c r="BN300" s="24"/>
      <c r="BO300" s="24"/>
      <c r="BP300" s="24"/>
      <c r="BQ300" s="24"/>
      <c r="BR300" s="26">
        <v>3</v>
      </c>
      <c r="BS300" s="26">
        <v>2</v>
      </c>
      <c r="BT300" s="26">
        <v>3</v>
      </c>
      <c r="BU300" s="26">
        <v>3</v>
      </c>
      <c r="BV300" s="26">
        <v>2</v>
      </c>
      <c r="BW300" s="26">
        <v>4</v>
      </c>
      <c r="BX300" s="26">
        <v>4</v>
      </c>
      <c r="BY300" s="26">
        <v>2</v>
      </c>
      <c r="BZ300" s="24"/>
      <c r="CA300" s="24"/>
      <c r="CB300" s="24"/>
      <c r="CC300" s="24"/>
      <c r="CD300" s="24"/>
      <c r="CE300" s="24"/>
      <c r="CF300" s="24"/>
      <c r="CG300" s="24"/>
      <c r="CH300" s="24"/>
      <c r="CI300" s="24"/>
      <c r="CJ300" s="24"/>
      <c r="CK300" s="24"/>
      <c r="CL300" s="24"/>
      <c r="CM300" s="24"/>
      <c r="CN300" s="24"/>
      <c r="CO300" s="24"/>
      <c r="CP300" s="24"/>
      <c r="CQ300" s="24"/>
      <c r="CR300" s="24"/>
      <c r="CS300" s="24"/>
      <c r="CT300" s="24"/>
      <c r="CU300" s="24"/>
      <c r="CV300" s="24"/>
      <c r="CW300" s="24"/>
      <c r="CX300" s="24"/>
      <c r="CY300" s="24"/>
      <c r="CZ300" s="24"/>
      <c r="DA300" s="24"/>
      <c r="DB300" s="24"/>
      <c r="DC300" s="24"/>
      <c r="DD300" s="24"/>
      <c r="DE300" s="24"/>
      <c r="DF300" s="26" t="s">
        <v>139</v>
      </c>
      <c r="DG300" s="26" t="s">
        <v>139</v>
      </c>
      <c r="DH300" s="26" t="s">
        <v>139</v>
      </c>
      <c r="DI300" s="26" t="s">
        <v>120</v>
      </c>
      <c r="DJ300" s="26" t="s">
        <v>139</v>
      </c>
      <c r="DK300" s="26" t="s">
        <v>139</v>
      </c>
      <c r="DL300" s="26" t="s">
        <v>139</v>
      </c>
      <c r="DM300" s="26" t="s">
        <v>139</v>
      </c>
      <c r="DN300" s="26" t="s">
        <v>139</v>
      </c>
      <c r="DO300" s="26" t="s">
        <v>139</v>
      </c>
    </row>
    <row r="301" spans="1:119" ht="20.100000000000001" customHeight="1" x14ac:dyDescent="0.25">
      <c r="A301" s="29" t="str">
        <f t="shared" si="56"/>
        <v/>
      </c>
      <c r="B301" s="29" t="str">
        <f t="shared" si="57"/>
        <v>Asociatia pentru Libertatea si Egalitatea de Gen (Association for Liberty and Gender Equality)</v>
      </c>
      <c r="C301" s="29">
        <f t="shared" si="58"/>
        <v>0</v>
      </c>
      <c r="D301" s="30" t="str">
        <f t="shared" si="59"/>
        <v>Europe and Eurasia</v>
      </c>
      <c r="E301" s="30" t="str">
        <f t="shared" si="60"/>
        <v>Sibiu, Romania</v>
      </c>
      <c r="F301" s="31">
        <f t="shared" si="61"/>
        <v>0</v>
      </c>
      <c r="G301" s="31">
        <f t="shared" si="62"/>
        <v>0</v>
      </c>
      <c r="H301" s="31">
        <f t="shared" si="63"/>
        <v>0</v>
      </c>
      <c r="I301" s="31">
        <f t="shared" si="64"/>
        <v>0</v>
      </c>
      <c r="J301" s="31">
        <f t="shared" si="65"/>
        <v>0</v>
      </c>
      <c r="K301" s="31">
        <f t="shared" si="66"/>
        <v>0</v>
      </c>
      <c r="L301" s="31">
        <f t="shared" si="67"/>
        <v>0</v>
      </c>
      <c r="M301" s="31">
        <f t="shared" si="68"/>
        <v>0</v>
      </c>
      <c r="N301" s="31">
        <f t="shared" si="69"/>
        <v>0</v>
      </c>
      <c r="O301" s="26" t="s">
        <v>15820</v>
      </c>
      <c r="P301" s="26" t="s">
        <v>108</v>
      </c>
      <c r="Q301" s="27">
        <v>40892</v>
      </c>
      <c r="R301" s="24"/>
      <c r="S301" s="24"/>
      <c r="T301" s="26" t="s">
        <v>175</v>
      </c>
      <c r="U301" s="24"/>
      <c r="V301" s="26" t="s">
        <v>15763</v>
      </c>
      <c r="W301" s="26" t="s">
        <v>2024</v>
      </c>
      <c r="X301" s="26" t="s">
        <v>2025</v>
      </c>
      <c r="Y301" s="26" t="s">
        <v>2026</v>
      </c>
      <c r="Z301" s="26" t="s">
        <v>2027</v>
      </c>
      <c r="AA301" s="24"/>
      <c r="AB301" s="26" t="s">
        <v>15736</v>
      </c>
      <c r="AC301" s="28">
        <v>1934</v>
      </c>
      <c r="AD301" s="26" t="s">
        <v>2028</v>
      </c>
      <c r="AE301" s="24"/>
      <c r="AF301" s="26" t="s">
        <v>139</v>
      </c>
      <c r="AG301" s="26" t="s">
        <v>312</v>
      </c>
      <c r="AH301" s="24"/>
      <c r="AI301" s="28">
        <v>1934</v>
      </c>
      <c r="AJ301" s="24"/>
      <c r="AK301" s="24"/>
      <c r="AL301" s="24"/>
      <c r="AM301" s="24"/>
      <c r="AN301" s="24"/>
      <c r="AO301" s="24"/>
      <c r="AP301" s="24"/>
      <c r="AQ301" s="24"/>
      <c r="AR301" s="24"/>
      <c r="AS301" s="24"/>
      <c r="AT301" s="24"/>
      <c r="AU301" s="24"/>
      <c r="AV301" s="24"/>
      <c r="AW301" s="28">
        <v>0</v>
      </c>
      <c r="AX301" s="26">
        <v>0</v>
      </c>
      <c r="AY301" s="28">
        <v>0</v>
      </c>
      <c r="AZ301" s="28">
        <v>0</v>
      </c>
      <c r="BA301" s="26">
        <v>0</v>
      </c>
      <c r="BB301" s="24"/>
      <c r="BC301" s="26" t="s">
        <v>2029</v>
      </c>
      <c r="BD301" s="24"/>
      <c r="BE301" s="24"/>
      <c r="BF301" s="24"/>
      <c r="BG301" s="24"/>
      <c r="BH301" s="24"/>
      <c r="BI301" s="24"/>
      <c r="BJ301" s="24"/>
      <c r="BK301" s="24"/>
      <c r="BL301" s="24"/>
      <c r="BM301" s="24"/>
      <c r="BN301" s="24"/>
      <c r="BO301" s="24"/>
      <c r="BP301" s="24"/>
      <c r="BQ301" s="24"/>
      <c r="BR301" s="26">
        <v>0</v>
      </c>
      <c r="BS301" s="26">
        <v>0</v>
      </c>
      <c r="BT301" s="26">
        <v>0</v>
      </c>
      <c r="BU301" s="26">
        <v>0</v>
      </c>
      <c r="BV301" s="26">
        <v>0</v>
      </c>
      <c r="BW301" s="26">
        <v>0</v>
      </c>
      <c r="BX301" s="26">
        <v>0</v>
      </c>
      <c r="BY301" s="26">
        <v>0</v>
      </c>
      <c r="BZ301" s="24"/>
      <c r="CA301" s="24"/>
      <c r="CB301" s="24"/>
      <c r="CC301" s="24"/>
      <c r="CD301" s="24"/>
      <c r="CE301" s="24"/>
      <c r="CF301" s="24"/>
      <c r="CG301" s="24"/>
      <c r="CH301" s="24"/>
      <c r="CI301" s="24"/>
      <c r="CJ301" s="24"/>
      <c r="CK301" s="24"/>
      <c r="CL301" s="24"/>
      <c r="CM301" s="24"/>
      <c r="CN301" s="24"/>
      <c r="CO301" s="24"/>
      <c r="CP301" s="24"/>
      <c r="CQ301" s="24"/>
      <c r="CR301" s="24"/>
      <c r="CS301" s="24"/>
      <c r="CT301" s="24"/>
      <c r="CU301" s="24"/>
      <c r="CV301" s="24"/>
      <c r="CW301" s="24"/>
      <c r="CX301" s="24"/>
      <c r="CY301" s="24"/>
      <c r="CZ301" s="24"/>
      <c r="DA301" s="24"/>
      <c r="DB301" s="24"/>
      <c r="DC301" s="24"/>
      <c r="DD301" s="24"/>
      <c r="DE301" s="24"/>
      <c r="DF301" s="26" t="s">
        <v>139</v>
      </c>
      <c r="DG301" s="26" t="s">
        <v>139</v>
      </c>
      <c r="DH301" s="26" t="s">
        <v>139</v>
      </c>
      <c r="DI301" s="26" t="s">
        <v>139</v>
      </c>
      <c r="DJ301" s="26" t="s">
        <v>139</v>
      </c>
      <c r="DK301" s="26" t="s">
        <v>139</v>
      </c>
      <c r="DL301" s="26" t="s">
        <v>139</v>
      </c>
      <c r="DM301" s="26" t="s">
        <v>139</v>
      </c>
      <c r="DN301" s="26" t="s">
        <v>139</v>
      </c>
      <c r="DO301" s="26" t="s">
        <v>139</v>
      </c>
    </row>
    <row r="302" spans="1:119" ht="20.100000000000001" customHeight="1" x14ac:dyDescent="0.25">
      <c r="A302" s="29" t="str">
        <f t="shared" si="56"/>
        <v>Asociatia pentru Libertatea si Egalitatea de Gen (Association for Liberty and Gender Equality)6</v>
      </c>
      <c r="B302" s="29" t="str">
        <f t="shared" si="57"/>
        <v>Asociatia pentru Libertatea si Egalitatea de Gen (Association for Liberty and Gender Equality)</v>
      </c>
      <c r="C302" s="29">
        <f t="shared" si="58"/>
        <v>6</v>
      </c>
      <c r="D302" s="30" t="str">
        <f t="shared" si="59"/>
        <v>Europe and Eurasia</v>
      </c>
      <c r="E302" s="30" t="str">
        <f t="shared" si="60"/>
        <v>Sibiu, Romania</v>
      </c>
      <c r="F302" s="31">
        <f t="shared" si="61"/>
        <v>3</v>
      </c>
      <c r="G302" s="31">
        <f t="shared" si="62"/>
        <v>2</v>
      </c>
      <c r="H302" s="31">
        <f t="shared" si="63"/>
        <v>2</v>
      </c>
      <c r="I302" s="31">
        <f t="shared" si="64"/>
        <v>3</v>
      </c>
      <c r="J302" s="31">
        <f t="shared" si="65"/>
        <v>2</v>
      </c>
      <c r="K302" s="31">
        <f t="shared" si="66"/>
        <v>3</v>
      </c>
      <c r="L302" s="31">
        <f t="shared" si="67"/>
        <v>4</v>
      </c>
      <c r="M302" s="31">
        <f t="shared" si="68"/>
        <v>2</v>
      </c>
      <c r="N302" s="31">
        <f t="shared" si="69"/>
        <v>2.6</v>
      </c>
      <c r="O302" s="26" t="s">
        <v>2036</v>
      </c>
      <c r="P302" s="26" t="s">
        <v>108</v>
      </c>
      <c r="Q302" s="27">
        <v>40833</v>
      </c>
      <c r="R302" s="26" t="s">
        <v>166</v>
      </c>
      <c r="S302" s="26" t="s">
        <v>321</v>
      </c>
      <c r="T302" s="26" t="s">
        <v>175</v>
      </c>
      <c r="U302" s="26" t="s">
        <v>168</v>
      </c>
      <c r="V302" s="26" t="s">
        <v>15763</v>
      </c>
      <c r="W302" s="26" t="s">
        <v>2024</v>
      </c>
      <c r="X302" s="26" t="s">
        <v>2025</v>
      </c>
      <c r="Y302" s="26" t="s">
        <v>2026</v>
      </c>
      <c r="Z302" s="26" t="s">
        <v>2027</v>
      </c>
      <c r="AA302" s="24"/>
      <c r="AB302" s="26" t="s">
        <v>117</v>
      </c>
      <c r="AC302" s="28">
        <v>12000</v>
      </c>
      <c r="AD302" s="26" t="s">
        <v>2028</v>
      </c>
      <c r="AE302" s="24"/>
      <c r="AF302" s="26" t="s">
        <v>139</v>
      </c>
      <c r="AG302" s="26" t="s">
        <v>312</v>
      </c>
      <c r="AH302" s="26" t="s">
        <v>250</v>
      </c>
      <c r="AI302" s="28">
        <v>12000</v>
      </c>
      <c r="AJ302" s="24"/>
      <c r="AK302" s="26" t="s">
        <v>2037</v>
      </c>
      <c r="AL302" s="26" t="s">
        <v>2038</v>
      </c>
      <c r="AM302" s="26" t="s">
        <v>2039</v>
      </c>
      <c r="AN302" s="26" t="s">
        <v>2040</v>
      </c>
      <c r="AO302" s="26" t="s">
        <v>2041</v>
      </c>
      <c r="AP302" s="24"/>
      <c r="AQ302" s="24"/>
      <c r="AR302" s="24"/>
      <c r="AS302" s="26" t="s">
        <v>2042</v>
      </c>
      <c r="AT302" s="24"/>
      <c r="AU302" s="26" t="s">
        <v>2043</v>
      </c>
      <c r="AV302" s="24"/>
      <c r="AW302" s="28">
        <v>27743</v>
      </c>
      <c r="AX302" s="26">
        <v>50</v>
      </c>
      <c r="AY302" s="28">
        <v>20</v>
      </c>
      <c r="AZ302" s="28">
        <v>10</v>
      </c>
      <c r="BA302" s="26">
        <v>0</v>
      </c>
      <c r="BB302" s="26" t="s">
        <v>241</v>
      </c>
      <c r="BC302" s="26" t="s">
        <v>2029</v>
      </c>
      <c r="BD302" s="24"/>
      <c r="BE302" s="24"/>
      <c r="BF302" s="24"/>
      <c r="BG302" s="24"/>
      <c r="BH302" s="24"/>
      <c r="BI302" s="24"/>
      <c r="BJ302" s="24"/>
      <c r="BK302" s="24"/>
      <c r="BL302" s="24"/>
      <c r="BM302" s="24"/>
      <c r="BN302" s="24"/>
      <c r="BO302" s="24"/>
      <c r="BP302" s="24"/>
      <c r="BQ302" s="24"/>
      <c r="BR302" s="26">
        <v>3</v>
      </c>
      <c r="BS302" s="26">
        <v>2</v>
      </c>
      <c r="BT302" s="26">
        <v>2</v>
      </c>
      <c r="BU302" s="26">
        <v>3</v>
      </c>
      <c r="BV302" s="26">
        <v>2</v>
      </c>
      <c r="BW302" s="26">
        <v>3</v>
      </c>
      <c r="BX302" s="26">
        <v>4</v>
      </c>
      <c r="BY302" s="26">
        <v>2</v>
      </c>
      <c r="BZ302" s="24"/>
      <c r="CA302" s="24"/>
      <c r="CB302" s="24"/>
      <c r="CC302" s="24"/>
      <c r="CD302" s="24"/>
      <c r="CE302" s="24"/>
      <c r="CF302" s="24"/>
      <c r="CG302" s="24"/>
      <c r="CH302" s="24"/>
      <c r="CI302" s="24"/>
      <c r="CJ302" s="24"/>
      <c r="CK302" s="24"/>
      <c r="CL302" s="24"/>
      <c r="CM302" s="24"/>
      <c r="CN302" s="24"/>
      <c r="CO302" s="24"/>
      <c r="CP302" s="24"/>
      <c r="CQ302" s="24"/>
      <c r="CR302" s="24"/>
      <c r="CS302" s="24"/>
      <c r="CT302" s="24"/>
      <c r="CU302" s="24"/>
      <c r="CV302" s="24"/>
      <c r="CW302" s="24"/>
      <c r="CX302" s="24"/>
      <c r="CY302" s="24"/>
      <c r="CZ302" s="24"/>
      <c r="DA302" s="24"/>
      <c r="DB302" s="24"/>
      <c r="DC302" s="24"/>
      <c r="DD302" s="24"/>
      <c r="DE302" s="24"/>
      <c r="DF302" s="26" t="s">
        <v>139</v>
      </c>
      <c r="DG302" s="26" t="s">
        <v>139</v>
      </c>
      <c r="DH302" s="26" t="s">
        <v>120</v>
      </c>
      <c r="DI302" s="26" t="s">
        <v>139</v>
      </c>
      <c r="DJ302" s="26" t="s">
        <v>139</v>
      </c>
      <c r="DK302" s="26" t="s">
        <v>139</v>
      </c>
      <c r="DL302" s="26" t="s">
        <v>139</v>
      </c>
      <c r="DM302" s="26" t="s">
        <v>139</v>
      </c>
      <c r="DN302" s="26" t="s">
        <v>139</v>
      </c>
      <c r="DO302" s="26" t="s">
        <v>139</v>
      </c>
    </row>
    <row r="303" spans="1:119" ht="20.100000000000001" customHeight="1" x14ac:dyDescent="0.25">
      <c r="A303" s="29" t="str">
        <f t="shared" si="56"/>
        <v>Asociatia pentru Libertatea si Egalitatea de Gen (Association for Liberty and Gender Equality)5</v>
      </c>
      <c r="B303" s="29" t="str">
        <f t="shared" si="57"/>
        <v>Asociatia pentru Libertatea si Egalitatea de Gen (Association for Liberty and Gender Equality)</v>
      </c>
      <c r="C303" s="29">
        <f t="shared" si="58"/>
        <v>5</v>
      </c>
      <c r="D303" s="30" t="str">
        <f t="shared" si="59"/>
        <v>Europe and Eurasia</v>
      </c>
      <c r="E303" s="30" t="str">
        <f t="shared" si="60"/>
        <v>Sibiu, Romania</v>
      </c>
      <c r="F303" s="31">
        <f t="shared" si="61"/>
        <v>3</v>
      </c>
      <c r="G303" s="31">
        <f t="shared" si="62"/>
        <v>2</v>
      </c>
      <c r="H303" s="31">
        <f t="shared" si="63"/>
        <v>2</v>
      </c>
      <c r="I303" s="31">
        <f t="shared" si="64"/>
        <v>3</v>
      </c>
      <c r="J303" s="31">
        <f t="shared" si="65"/>
        <v>2</v>
      </c>
      <c r="K303" s="31">
        <f t="shared" si="66"/>
        <v>3</v>
      </c>
      <c r="L303" s="31">
        <f t="shared" si="67"/>
        <v>4</v>
      </c>
      <c r="M303" s="31">
        <f t="shared" si="68"/>
        <v>2</v>
      </c>
      <c r="N303" s="31">
        <f t="shared" si="69"/>
        <v>2.6</v>
      </c>
      <c r="O303" s="26" t="s">
        <v>2044</v>
      </c>
      <c r="P303" s="26" t="s">
        <v>108</v>
      </c>
      <c r="Q303" s="27">
        <v>40469</v>
      </c>
      <c r="R303" s="26" t="s">
        <v>166</v>
      </c>
      <c r="S303" s="26" t="s">
        <v>332</v>
      </c>
      <c r="T303" s="26" t="s">
        <v>333</v>
      </c>
      <c r="U303" s="26" t="s">
        <v>168</v>
      </c>
      <c r="V303" s="26" t="s">
        <v>15763</v>
      </c>
      <c r="W303" s="26" t="s">
        <v>2024</v>
      </c>
      <c r="X303" s="26" t="s">
        <v>2025</v>
      </c>
      <c r="Y303" s="26" t="s">
        <v>2026</v>
      </c>
      <c r="Z303" s="26" t="s">
        <v>2027</v>
      </c>
      <c r="AA303" s="24"/>
      <c r="AB303" s="26" t="s">
        <v>117</v>
      </c>
      <c r="AC303" s="28">
        <v>10000</v>
      </c>
      <c r="AD303" s="26" t="s">
        <v>2028</v>
      </c>
      <c r="AE303" s="24"/>
      <c r="AF303" s="26" t="s">
        <v>139</v>
      </c>
      <c r="AG303" s="26" t="s">
        <v>312</v>
      </c>
      <c r="AH303" s="26" t="s">
        <v>176</v>
      </c>
      <c r="AI303" s="28">
        <v>10000</v>
      </c>
      <c r="AJ303" s="24"/>
      <c r="AK303" s="26" t="s">
        <v>2037</v>
      </c>
      <c r="AL303" s="26" t="s">
        <v>2038</v>
      </c>
      <c r="AM303" s="26" t="s">
        <v>2045</v>
      </c>
      <c r="AN303" s="26" t="s">
        <v>2046</v>
      </c>
      <c r="AO303" s="26" t="s">
        <v>2041</v>
      </c>
      <c r="AP303" s="24"/>
      <c r="AQ303" s="24"/>
      <c r="AR303" s="24"/>
      <c r="AS303" s="24"/>
      <c r="AT303" s="24"/>
      <c r="AU303" s="24"/>
      <c r="AV303" s="24"/>
      <c r="AW303" s="28">
        <v>33983</v>
      </c>
      <c r="AX303" s="26">
        <v>70</v>
      </c>
      <c r="AY303" s="28">
        <v>15</v>
      </c>
      <c r="AZ303" s="28">
        <v>8</v>
      </c>
      <c r="BA303" s="26">
        <v>0</v>
      </c>
      <c r="BB303" s="26" t="s">
        <v>241</v>
      </c>
      <c r="BC303" s="26" t="s">
        <v>2029</v>
      </c>
      <c r="BD303" s="24"/>
      <c r="BE303" s="24"/>
      <c r="BF303" s="26" t="s">
        <v>2047</v>
      </c>
      <c r="BG303" s="24"/>
      <c r="BH303" s="26" t="s">
        <v>2048</v>
      </c>
      <c r="BI303" s="26" t="s">
        <v>395</v>
      </c>
      <c r="BJ303" s="24"/>
      <c r="BK303" s="24"/>
      <c r="BL303" s="24"/>
      <c r="BM303" s="24"/>
      <c r="BN303" s="24"/>
      <c r="BO303" s="24"/>
      <c r="BP303" s="24"/>
      <c r="BQ303" s="24"/>
      <c r="BR303" s="26">
        <v>3</v>
      </c>
      <c r="BS303" s="26">
        <v>2</v>
      </c>
      <c r="BT303" s="26">
        <v>2</v>
      </c>
      <c r="BU303" s="26">
        <v>3</v>
      </c>
      <c r="BV303" s="26">
        <v>2</v>
      </c>
      <c r="BW303" s="26">
        <v>3</v>
      </c>
      <c r="BX303" s="26">
        <v>4</v>
      </c>
      <c r="BY303" s="26">
        <v>2</v>
      </c>
      <c r="BZ303" s="24"/>
      <c r="CA303" s="24"/>
      <c r="CB303" s="24"/>
      <c r="CC303" s="24"/>
      <c r="CD303" s="24"/>
      <c r="CE303" s="24"/>
      <c r="CF303" s="24"/>
      <c r="CG303" s="24"/>
      <c r="CH303" s="24"/>
      <c r="CI303" s="24"/>
      <c r="CJ303" s="24"/>
      <c r="CK303" s="24"/>
      <c r="CL303" s="24"/>
      <c r="CM303" s="24"/>
      <c r="CN303" s="24"/>
      <c r="CO303" s="24"/>
      <c r="CP303" s="24"/>
      <c r="CQ303" s="24"/>
      <c r="CR303" s="24"/>
      <c r="CS303" s="24"/>
      <c r="CT303" s="24"/>
      <c r="CU303" s="24"/>
      <c r="CV303" s="24"/>
      <c r="CW303" s="24"/>
      <c r="CX303" s="24"/>
      <c r="CY303" s="24"/>
      <c r="CZ303" s="24"/>
      <c r="DA303" s="24"/>
      <c r="DB303" s="24"/>
      <c r="DC303" s="24"/>
      <c r="DD303" s="24"/>
      <c r="DE303" s="24"/>
      <c r="DF303" s="26" t="s">
        <v>139</v>
      </c>
      <c r="DG303" s="26" t="s">
        <v>139</v>
      </c>
      <c r="DH303" s="26" t="s">
        <v>139</v>
      </c>
      <c r="DI303" s="26" t="s">
        <v>139</v>
      </c>
      <c r="DJ303" s="26" t="s">
        <v>139</v>
      </c>
      <c r="DK303" s="26" t="s">
        <v>139</v>
      </c>
      <c r="DL303" s="26" t="s">
        <v>139</v>
      </c>
      <c r="DM303" s="26" t="s">
        <v>139</v>
      </c>
      <c r="DN303" s="26" t="s">
        <v>139</v>
      </c>
      <c r="DO303" s="26" t="s">
        <v>139</v>
      </c>
    </row>
    <row r="304" spans="1:119" ht="20.100000000000001" customHeight="1" x14ac:dyDescent="0.25">
      <c r="A304" s="29" t="str">
        <f t="shared" si="56"/>
        <v>Asphaleia Action7</v>
      </c>
      <c r="B304" s="29" t="str">
        <f t="shared" si="57"/>
        <v>Asphaleia Action</v>
      </c>
      <c r="C304" s="29">
        <f t="shared" si="58"/>
        <v>7</v>
      </c>
      <c r="D304" s="30" t="str">
        <f t="shared" si="59"/>
        <v>Europe and Eurasia</v>
      </c>
      <c r="E304" s="30" t="str">
        <f t="shared" si="60"/>
        <v>London, United Kingdom</v>
      </c>
      <c r="F304" s="31">
        <f t="shared" si="61"/>
        <v>5</v>
      </c>
      <c r="G304" s="31">
        <f t="shared" si="62"/>
        <v>3</v>
      </c>
      <c r="H304" s="31">
        <f t="shared" si="63"/>
        <v>4</v>
      </c>
      <c r="I304" s="31">
        <f t="shared" si="64"/>
        <v>4</v>
      </c>
      <c r="J304" s="31">
        <f t="shared" si="65"/>
        <v>5</v>
      </c>
      <c r="K304" s="31">
        <f t="shared" si="66"/>
        <v>5</v>
      </c>
      <c r="L304" s="31">
        <f t="shared" si="67"/>
        <v>3</v>
      </c>
      <c r="M304" s="31">
        <f t="shared" si="68"/>
        <v>5</v>
      </c>
      <c r="N304" s="31">
        <f t="shared" si="69"/>
        <v>4.3</v>
      </c>
      <c r="O304" s="26" t="s">
        <v>2049</v>
      </c>
      <c r="P304" s="26" t="s">
        <v>108</v>
      </c>
      <c r="Q304" s="27">
        <v>43214</v>
      </c>
      <c r="R304" s="26" t="s">
        <v>166</v>
      </c>
      <c r="S304" s="26" t="s">
        <v>244</v>
      </c>
      <c r="T304" s="26" t="s">
        <v>111</v>
      </c>
      <c r="U304" s="24"/>
      <c r="V304" s="26" t="s">
        <v>15763</v>
      </c>
      <c r="W304" s="26" t="s">
        <v>1204</v>
      </c>
      <c r="X304" s="26" t="s">
        <v>2050</v>
      </c>
      <c r="Y304" s="26" t="s">
        <v>2051</v>
      </c>
      <c r="Z304" s="24"/>
      <c r="AA304" s="24"/>
      <c r="AB304" s="26" t="s">
        <v>117</v>
      </c>
      <c r="AC304" s="28">
        <v>30000</v>
      </c>
      <c r="AD304" s="24"/>
      <c r="AE304" s="26" t="s">
        <v>558</v>
      </c>
      <c r="AF304" s="26" t="s">
        <v>120</v>
      </c>
      <c r="AG304" s="26" t="s">
        <v>175</v>
      </c>
      <c r="AH304" s="26" t="s">
        <v>235</v>
      </c>
      <c r="AI304" s="28">
        <v>30000</v>
      </c>
      <c r="AJ304" s="24"/>
      <c r="AK304" s="24"/>
      <c r="AL304" s="24"/>
      <c r="AM304" s="24"/>
      <c r="AN304" s="24"/>
      <c r="AO304" s="24"/>
      <c r="AP304" s="24"/>
      <c r="AQ304" s="24"/>
      <c r="AR304" s="26" t="s">
        <v>2052</v>
      </c>
      <c r="AS304" s="26" t="s">
        <v>2053</v>
      </c>
      <c r="AT304" s="24"/>
      <c r="AU304" s="24"/>
      <c r="AV304" s="24"/>
      <c r="AW304" s="28">
        <v>352367</v>
      </c>
      <c r="AX304" s="26">
        <v>1085</v>
      </c>
      <c r="AY304" s="28">
        <v>95</v>
      </c>
      <c r="AZ304" s="28">
        <v>900</v>
      </c>
      <c r="BA304" s="26">
        <v>1085</v>
      </c>
      <c r="BB304" s="24"/>
      <c r="BC304" s="26" t="s">
        <v>566</v>
      </c>
      <c r="BD304" s="26" t="s">
        <v>125</v>
      </c>
      <c r="BE304" s="24"/>
      <c r="BF304" s="26" t="s">
        <v>2054</v>
      </c>
      <c r="BG304" s="26" t="s">
        <v>395</v>
      </c>
      <c r="BH304" s="26" t="s">
        <v>2055</v>
      </c>
      <c r="BI304" s="26" t="s">
        <v>395</v>
      </c>
      <c r="BJ304" s="26" t="s">
        <v>2056</v>
      </c>
      <c r="BK304" s="26" t="s">
        <v>395</v>
      </c>
      <c r="BL304" s="26" t="s">
        <v>2057</v>
      </c>
      <c r="BM304" s="26" t="s">
        <v>395</v>
      </c>
      <c r="BN304" s="24"/>
      <c r="BO304" s="24"/>
      <c r="BP304" s="24"/>
      <c r="BQ304" s="24"/>
      <c r="BR304" s="26">
        <v>0</v>
      </c>
      <c r="BS304" s="26">
        <v>0</v>
      </c>
      <c r="BT304" s="26">
        <v>0</v>
      </c>
      <c r="BU304" s="26">
        <v>0</v>
      </c>
      <c r="BV304" s="26">
        <v>0</v>
      </c>
      <c r="BW304" s="26">
        <v>0</v>
      </c>
      <c r="BX304" s="26">
        <v>0</v>
      </c>
      <c r="BY304" s="26">
        <v>0</v>
      </c>
      <c r="BZ304" s="26" t="s">
        <v>138</v>
      </c>
      <c r="CA304" s="26" t="s">
        <v>138</v>
      </c>
      <c r="CB304" s="26" t="s">
        <v>138</v>
      </c>
      <c r="CC304" s="26" t="s">
        <v>138</v>
      </c>
      <c r="CD304" s="26" t="s">
        <v>134</v>
      </c>
      <c r="CE304" s="26" t="s">
        <v>135</v>
      </c>
      <c r="CF304" s="26" t="s">
        <v>135</v>
      </c>
      <c r="CG304" s="26" t="s">
        <v>136</v>
      </c>
      <c r="CH304" s="26" t="s">
        <v>138</v>
      </c>
      <c r="CI304" s="26" t="s">
        <v>138</v>
      </c>
      <c r="CJ304" s="26" t="s">
        <v>134</v>
      </c>
      <c r="CK304" s="26" t="s">
        <v>134</v>
      </c>
      <c r="CL304" s="26" t="s">
        <v>134</v>
      </c>
      <c r="CM304" s="26" t="s">
        <v>138</v>
      </c>
      <c r="CN304" s="26" t="s">
        <v>134</v>
      </c>
      <c r="CO304" s="26" t="s">
        <v>138</v>
      </c>
      <c r="CP304" s="26" t="s">
        <v>134</v>
      </c>
      <c r="CQ304" s="26" t="s">
        <v>138</v>
      </c>
      <c r="CR304" s="26" t="s">
        <v>138</v>
      </c>
      <c r="CS304" s="26" t="s">
        <v>138</v>
      </c>
      <c r="CT304" s="26" t="s">
        <v>138</v>
      </c>
      <c r="CU304" s="26" t="s">
        <v>134</v>
      </c>
      <c r="CV304" s="26" t="s">
        <v>138</v>
      </c>
      <c r="CW304" s="26" t="s">
        <v>138</v>
      </c>
      <c r="CX304" s="26" t="s">
        <v>134</v>
      </c>
      <c r="CY304" s="26" t="s">
        <v>134</v>
      </c>
      <c r="CZ304" s="26" t="s">
        <v>135</v>
      </c>
      <c r="DA304" s="26" t="s">
        <v>136</v>
      </c>
      <c r="DB304" s="26" t="s">
        <v>138</v>
      </c>
      <c r="DC304" s="26" t="s">
        <v>134</v>
      </c>
      <c r="DD304" s="26" t="s">
        <v>138</v>
      </c>
      <c r="DE304" s="26" t="s">
        <v>138</v>
      </c>
      <c r="DF304" s="26" t="s">
        <v>139</v>
      </c>
      <c r="DG304" s="26" t="s">
        <v>120</v>
      </c>
      <c r="DH304" s="26" t="s">
        <v>139</v>
      </c>
      <c r="DI304" s="26" t="s">
        <v>139</v>
      </c>
      <c r="DJ304" s="26" t="s">
        <v>139</v>
      </c>
      <c r="DK304" s="26" t="s">
        <v>139</v>
      </c>
      <c r="DL304" s="26" t="s">
        <v>139</v>
      </c>
      <c r="DM304" s="26" t="s">
        <v>139</v>
      </c>
      <c r="DN304" s="26" t="s">
        <v>139</v>
      </c>
      <c r="DO304" s="26" t="s">
        <v>139</v>
      </c>
    </row>
    <row r="305" spans="1:119" ht="20.100000000000001" customHeight="1" x14ac:dyDescent="0.25">
      <c r="A305" s="29" t="str">
        <f t="shared" si="56"/>
        <v/>
      </c>
      <c r="B305" s="29" t="str">
        <f t="shared" si="57"/>
        <v>Asphaleia Action</v>
      </c>
      <c r="C305" s="29">
        <f t="shared" si="58"/>
        <v>0</v>
      </c>
      <c r="D305" s="30" t="str">
        <f t="shared" si="59"/>
        <v>Europe and Eurasia</v>
      </c>
      <c r="E305" s="30" t="str">
        <f t="shared" si="60"/>
        <v>London, United Kingdom</v>
      </c>
      <c r="F305" s="31">
        <f t="shared" si="61"/>
        <v>0</v>
      </c>
      <c r="G305" s="31">
        <f t="shared" si="62"/>
        <v>0</v>
      </c>
      <c r="H305" s="31">
        <f t="shared" si="63"/>
        <v>0</v>
      </c>
      <c r="I305" s="31">
        <f t="shared" si="64"/>
        <v>0</v>
      </c>
      <c r="J305" s="31">
        <f t="shared" si="65"/>
        <v>0</v>
      </c>
      <c r="K305" s="31">
        <f t="shared" si="66"/>
        <v>0</v>
      </c>
      <c r="L305" s="31">
        <f t="shared" si="67"/>
        <v>0</v>
      </c>
      <c r="M305" s="31">
        <f t="shared" si="68"/>
        <v>0</v>
      </c>
      <c r="N305" s="31">
        <f t="shared" si="69"/>
        <v>0</v>
      </c>
      <c r="O305" s="26" t="s">
        <v>15821</v>
      </c>
      <c r="P305" s="26" t="s">
        <v>108</v>
      </c>
      <c r="Q305" s="27">
        <v>42879</v>
      </c>
      <c r="R305" s="24"/>
      <c r="S305" s="24"/>
      <c r="T305" s="26" t="s">
        <v>142</v>
      </c>
      <c r="U305" s="24"/>
      <c r="V305" s="26" t="s">
        <v>15763</v>
      </c>
      <c r="W305" s="26" t="s">
        <v>1204</v>
      </c>
      <c r="X305" s="26" t="s">
        <v>2050</v>
      </c>
      <c r="Y305" s="26" t="s">
        <v>2051</v>
      </c>
      <c r="Z305" s="24"/>
      <c r="AA305" s="24"/>
      <c r="AB305" s="26" t="s">
        <v>15736</v>
      </c>
      <c r="AC305" s="28">
        <v>652</v>
      </c>
      <c r="AD305" s="24"/>
      <c r="AE305" s="26" t="s">
        <v>558</v>
      </c>
      <c r="AF305" s="26" t="s">
        <v>120</v>
      </c>
      <c r="AG305" s="26" t="s">
        <v>175</v>
      </c>
      <c r="AH305" s="24"/>
      <c r="AI305" s="28">
        <v>652</v>
      </c>
      <c r="AJ305" s="24"/>
      <c r="AK305" s="24"/>
      <c r="AL305" s="24"/>
      <c r="AM305" s="24"/>
      <c r="AN305" s="24"/>
      <c r="AO305" s="24"/>
      <c r="AP305" s="24"/>
      <c r="AQ305" s="24"/>
      <c r="AR305" s="24"/>
      <c r="AS305" s="24"/>
      <c r="AT305" s="24"/>
      <c r="AU305" s="24"/>
      <c r="AV305" s="24"/>
      <c r="AW305" s="28">
        <v>0</v>
      </c>
      <c r="AX305" s="26">
        <v>0</v>
      </c>
      <c r="AY305" s="28">
        <v>0</v>
      </c>
      <c r="AZ305" s="28">
        <v>0</v>
      </c>
      <c r="BA305" s="26">
        <v>0</v>
      </c>
      <c r="BB305" s="24"/>
      <c r="BC305" s="26" t="s">
        <v>566</v>
      </c>
      <c r="BD305" s="24"/>
      <c r="BE305" s="24"/>
      <c r="BF305" s="24"/>
      <c r="BG305" s="24"/>
      <c r="BH305" s="24"/>
      <c r="BI305" s="24"/>
      <c r="BJ305" s="24"/>
      <c r="BK305" s="24"/>
      <c r="BL305" s="24"/>
      <c r="BM305" s="24"/>
      <c r="BN305" s="24"/>
      <c r="BO305" s="24"/>
      <c r="BP305" s="24"/>
      <c r="BQ305" s="24"/>
      <c r="BR305" s="26">
        <v>0</v>
      </c>
      <c r="BS305" s="26">
        <v>0</v>
      </c>
      <c r="BT305" s="26">
        <v>0</v>
      </c>
      <c r="BU305" s="26">
        <v>0</v>
      </c>
      <c r="BV305" s="26">
        <v>0</v>
      </c>
      <c r="BW305" s="26">
        <v>0</v>
      </c>
      <c r="BX305" s="26">
        <v>0</v>
      </c>
      <c r="BY305" s="26">
        <v>0</v>
      </c>
      <c r="BZ305" s="24"/>
      <c r="CA305" s="24"/>
      <c r="CB305" s="24"/>
      <c r="CC305" s="24"/>
      <c r="CD305" s="24"/>
      <c r="CE305" s="24"/>
      <c r="CF305" s="24"/>
      <c r="CG305" s="24"/>
      <c r="CH305" s="24"/>
      <c r="CI305" s="24"/>
      <c r="CJ305" s="24"/>
      <c r="CK305" s="24"/>
      <c r="CL305" s="24"/>
      <c r="CM305" s="24"/>
      <c r="CN305" s="24"/>
      <c r="CO305" s="24"/>
      <c r="CP305" s="24"/>
      <c r="CQ305" s="24"/>
      <c r="CR305" s="24"/>
      <c r="CS305" s="24"/>
      <c r="CT305" s="24"/>
      <c r="CU305" s="24"/>
      <c r="CV305" s="24"/>
      <c r="CW305" s="24"/>
      <c r="CX305" s="24"/>
      <c r="CY305" s="24"/>
      <c r="CZ305" s="24"/>
      <c r="DA305" s="24"/>
      <c r="DB305" s="24"/>
      <c r="DC305" s="24"/>
      <c r="DD305" s="24"/>
      <c r="DE305" s="24"/>
      <c r="DF305" s="26" t="s">
        <v>139</v>
      </c>
      <c r="DG305" s="26" t="s">
        <v>139</v>
      </c>
      <c r="DH305" s="26" t="s">
        <v>139</v>
      </c>
      <c r="DI305" s="26" t="s">
        <v>139</v>
      </c>
      <c r="DJ305" s="26" t="s">
        <v>139</v>
      </c>
      <c r="DK305" s="26" t="s">
        <v>139</v>
      </c>
      <c r="DL305" s="26" t="s">
        <v>139</v>
      </c>
      <c r="DM305" s="26" t="s">
        <v>139</v>
      </c>
      <c r="DN305" s="26" t="s">
        <v>139</v>
      </c>
      <c r="DO305" s="26" t="s">
        <v>139</v>
      </c>
    </row>
    <row r="306" spans="1:119" ht="20.100000000000001" customHeight="1" x14ac:dyDescent="0.25">
      <c r="A306" s="29" t="str">
        <f t="shared" si="56"/>
        <v>Asphaleia Action6</v>
      </c>
      <c r="B306" s="29" t="str">
        <f t="shared" si="57"/>
        <v>Asphaleia Action</v>
      </c>
      <c r="C306" s="29">
        <f t="shared" si="58"/>
        <v>6</v>
      </c>
      <c r="D306" s="30" t="str">
        <f t="shared" si="59"/>
        <v>Europe and Eurasia</v>
      </c>
      <c r="E306" s="30" t="str">
        <f t="shared" si="60"/>
        <v>London, United Kingdom</v>
      </c>
      <c r="F306" s="31">
        <f t="shared" si="61"/>
        <v>5</v>
      </c>
      <c r="G306" s="31">
        <f t="shared" si="62"/>
        <v>4</v>
      </c>
      <c r="H306" s="31">
        <f t="shared" si="63"/>
        <v>4</v>
      </c>
      <c r="I306" s="31">
        <f t="shared" si="64"/>
        <v>4</v>
      </c>
      <c r="J306" s="31">
        <f t="shared" si="65"/>
        <v>5</v>
      </c>
      <c r="K306" s="31">
        <f t="shared" si="66"/>
        <v>5</v>
      </c>
      <c r="L306" s="31">
        <f t="shared" si="67"/>
        <v>3</v>
      </c>
      <c r="M306" s="31">
        <f t="shared" si="68"/>
        <v>5</v>
      </c>
      <c r="N306" s="31">
        <f t="shared" si="69"/>
        <v>4.4000000000000004</v>
      </c>
      <c r="O306" s="26" t="s">
        <v>2058</v>
      </c>
      <c r="P306" s="26" t="s">
        <v>108</v>
      </c>
      <c r="Q306" s="27">
        <v>42858</v>
      </c>
      <c r="R306" s="26" t="s">
        <v>166</v>
      </c>
      <c r="S306" s="26" t="s">
        <v>167</v>
      </c>
      <c r="T306" s="26" t="s">
        <v>142</v>
      </c>
      <c r="U306" s="26" t="s">
        <v>168</v>
      </c>
      <c r="V306" s="26" t="s">
        <v>15763</v>
      </c>
      <c r="W306" s="26" t="s">
        <v>1204</v>
      </c>
      <c r="X306" s="26" t="s">
        <v>2050</v>
      </c>
      <c r="Y306" s="26" t="s">
        <v>2051</v>
      </c>
      <c r="Z306" s="24"/>
      <c r="AA306" s="24"/>
      <c r="AB306" s="26" t="s">
        <v>117</v>
      </c>
      <c r="AC306" s="28">
        <v>24000</v>
      </c>
      <c r="AD306" s="24"/>
      <c r="AE306" s="26" t="s">
        <v>558</v>
      </c>
      <c r="AF306" s="26" t="s">
        <v>120</v>
      </c>
      <c r="AG306" s="26" t="s">
        <v>175</v>
      </c>
      <c r="AH306" s="26" t="s">
        <v>250</v>
      </c>
      <c r="AI306" s="28">
        <v>24000</v>
      </c>
      <c r="AJ306" s="26" t="s">
        <v>2059</v>
      </c>
      <c r="AK306" s="26" t="s">
        <v>2060</v>
      </c>
      <c r="AL306" s="26" t="s">
        <v>2061</v>
      </c>
      <c r="AM306" s="24"/>
      <c r="AN306" s="24"/>
      <c r="AO306" s="24"/>
      <c r="AP306" s="24"/>
      <c r="AQ306" s="26" t="s">
        <v>2062</v>
      </c>
      <c r="AR306" s="24"/>
      <c r="AS306" s="24"/>
      <c r="AT306" s="24"/>
      <c r="AU306" s="24"/>
      <c r="AV306" s="24"/>
      <c r="AW306" s="28">
        <v>354562</v>
      </c>
      <c r="AX306" s="26">
        <v>415</v>
      </c>
      <c r="AY306" s="28">
        <v>95</v>
      </c>
      <c r="AZ306" s="28">
        <v>400</v>
      </c>
      <c r="BA306" s="26">
        <v>415</v>
      </c>
      <c r="BB306" s="24"/>
      <c r="BC306" s="26" t="s">
        <v>566</v>
      </c>
      <c r="BD306" s="26" t="s">
        <v>125</v>
      </c>
      <c r="BE306" s="24"/>
      <c r="BF306" s="26" t="s">
        <v>2063</v>
      </c>
      <c r="BG306" s="26" t="s">
        <v>395</v>
      </c>
      <c r="BH306" s="26" t="s">
        <v>2064</v>
      </c>
      <c r="BI306" s="26" t="s">
        <v>395</v>
      </c>
      <c r="BJ306" s="26" t="s">
        <v>2065</v>
      </c>
      <c r="BK306" s="26" t="s">
        <v>395</v>
      </c>
      <c r="BL306" s="26" t="s">
        <v>2066</v>
      </c>
      <c r="BM306" s="26" t="s">
        <v>395</v>
      </c>
      <c r="BN306" s="26" t="s">
        <v>2067</v>
      </c>
      <c r="BO306" s="26" t="s">
        <v>395</v>
      </c>
      <c r="BP306" s="24"/>
      <c r="BQ306" s="24"/>
      <c r="BR306" s="26">
        <v>0</v>
      </c>
      <c r="BS306" s="26">
        <v>0</v>
      </c>
      <c r="BT306" s="26">
        <v>0</v>
      </c>
      <c r="BU306" s="26">
        <v>0</v>
      </c>
      <c r="BV306" s="26">
        <v>0</v>
      </c>
      <c r="BW306" s="26">
        <v>0</v>
      </c>
      <c r="BX306" s="26">
        <v>0</v>
      </c>
      <c r="BY306" s="26">
        <v>0</v>
      </c>
      <c r="BZ306" s="26" t="s">
        <v>138</v>
      </c>
      <c r="CA306" s="26" t="s">
        <v>138</v>
      </c>
      <c r="CB306" s="26" t="s">
        <v>138</v>
      </c>
      <c r="CC306" s="26" t="s">
        <v>138</v>
      </c>
      <c r="CD306" s="26" t="s">
        <v>138</v>
      </c>
      <c r="CE306" s="26" t="s">
        <v>134</v>
      </c>
      <c r="CF306" s="26" t="s">
        <v>135</v>
      </c>
      <c r="CG306" s="26" t="s">
        <v>138</v>
      </c>
      <c r="CH306" s="26" t="s">
        <v>134</v>
      </c>
      <c r="CI306" s="26" t="s">
        <v>138</v>
      </c>
      <c r="CJ306" s="26" t="s">
        <v>136</v>
      </c>
      <c r="CK306" s="26" t="s">
        <v>134</v>
      </c>
      <c r="CL306" s="26" t="s">
        <v>134</v>
      </c>
      <c r="CM306" s="26" t="s">
        <v>138</v>
      </c>
      <c r="CN306" s="26" t="s">
        <v>134</v>
      </c>
      <c r="CO306" s="26" t="s">
        <v>138</v>
      </c>
      <c r="CP306" s="26" t="s">
        <v>134</v>
      </c>
      <c r="CQ306" s="26" t="s">
        <v>138</v>
      </c>
      <c r="CR306" s="26" t="s">
        <v>138</v>
      </c>
      <c r="CS306" s="26" t="s">
        <v>138</v>
      </c>
      <c r="CT306" s="26" t="s">
        <v>138</v>
      </c>
      <c r="CU306" s="26" t="s">
        <v>134</v>
      </c>
      <c r="CV306" s="26" t="s">
        <v>138</v>
      </c>
      <c r="CW306" s="26" t="s">
        <v>138</v>
      </c>
      <c r="CX306" s="26" t="s">
        <v>134</v>
      </c>
      <c r="CY306" s="26" t="s">
        <v>134</v>
      </c>
      <c r="CZ306" s="26" t="s">
        <v>135</v>
      </c>
      <c r="DA306" s="26" t="s">
        <v>136</v>
      </c>
      <c r="DB306" s="26" t="s">
        <v>138</v>
      </c>
      <c r="DC306" s="26" t="s">
        <v>134</v>
      </c>
      <c r="DD306" s="26" t="s">
        <v>138</v>
      </c>
      <c r="DE306" s="26" t="s">
        <v>138</v>
      </c>
      <c r="DF306" s="26" t="s">
        <v>139</v>
      </c>
      <c r="DG306" s="26" t="s">
        <v>120</v>
      </c>
      <c r="DH306" s="26" t="s">
        <v>139</v>
      </c>
      <c r="DI306" s="26" t="s">
        <v>139</v>
      </c>
      <c r="DJ306" s="26" t="s">
        <v>139</v>
      </c>
      <c r="DK306" s="26" t="s">
        <v>139</v>
      </c>
      <c r="DL306" s="26" t="s">
        <v>139</v>
      </c>
      <c r="DM306" s="26" t="s">
        <v>139</v>
      </c>
      <c r="DN306" s="26" t="s">
        <v>139</v>
      </c>
      <c r="DO306" s="26" t="s">
        <v>139</v>
      </c>
    </row>
    <row r="307" spans="1:119" ht="20.100000000000001" customHeight="1" x14ac:dyDescent="0.25">
      <c r="A307" s="29" t="str">
        <f t="shared" si="56"/>
        <v/>
      </c>
      <c r="B307" s="29" t="str">
        <f t="shared" si="57"/>
        <v>Asphaleia Action</v>
      </c>
      <c r="C307" s="29">
        <f t="shared" si="58"/>
        <v>0</v>
      </c>
      <c r="D307" s="30" t="str">
        <f t="shared" si="59"/>
        <v>Europe and Eurasia</v>
      </c>
      <c r="E307" s="30" t="str">
        <f t="shared" si="60"/>
        <v>London, United Kingdom</v>
      </c>
      <c r="F307" s="31">
        <f t="shared" si="61"/>
        <v>0</v>
      </c>
      <c r="G307" s="31">
        <f t="shared" si="62"/>
        <v>0</v>
      </c>
      <c r="H307" s="31">
        <f t="shared" si="63"/>
        <v>0</v>
      </c>
      <c r="I307" s="31">
        <f t="shared" si="64"/>
        <v>0</v>
      </c>
      <c r="J307" s="31">
        <f t="shared" si="65"/>
        <v>0</v>
      </c>
      <c r="K307" s="31">
        <f t="shared" si="66"/>
        <v>0</v>
      </c>
      <c r="L307" s="31">
        <f t="shared" si="67"/>
        <v>0</v>
      </c>
      <c r="M307" s="31">
        <f t="shared" si="68"/>
        <v>0</v>
      </c>
      <c r="N307" s="31">
        <f t="shared" si="69"/>
        <v>0</v>
      </c>
      <c r="O307" s="26" t="s">
        <v>2078</v>
      </c>
      <c r="P307" s="26" t="s">
        <v>108</v>
      </c>
      <c r="Q307" s="27">
        <v>42454</v>
      </c>
      <c r="R307" s="24"/>
      <c r="S307" s="24"/>
      <c r="T307" s="26" t="s">
        <v>157</v>
      </c>
      <c r="U307" s="24"/>
      <c r="V307" s="26" t="s">
        <v>15763</v>
      </c>
      <c r="W307" s="26" t="s">
        <v>1204</v>
      </c>
      <c r="X307" s="26" t="s">
        <v>2050</v>
      </c>
      <c r="Y307" s="26" t="s">
        <v>2051</v>
      </c>
      <c r="Z307" s="24"/>
      <c r="AA307" s="24"/>
      <c r="AB307" s="26" t="s">
        <v>723</v>
      </c>
      <c r="AC307" s="28">
        <v>2500</v>
      </c>
      <c r="AD307" s="24"/>
      <c r="AE307" s="26" t="s">
        <v>558</v>
      </c>
      <c r="AF307" s="26" t="s">
        <v>120</v>
      </c>
      <c r="AG307" s="26" t="s">
        <v>175</v>
      </c>
      <c r="AH307" s="24"/>
      <c r="AI307" s="28">
        <v>2500</v>
      </c>
      <c r="AJ307" s="24"/>
      <c r="AK307" s="24"/>
      <c r="AL307" s="24"/>
      <c r="AM307" s="24"/>
      <c r="AN307" s="24"/>
      <c r="AO307" s="24"/>
      <c r="AP307" s="24"/>
      <c r="AQ307" s="24"/>
      <c r="AR307" s="24"/>
      <c r="AS307" s="24"/>
      <c r="AT307" s="24"/>
      <c r="AU307" s="24"/>
      <c r="AV307" s="24"/>
      <c r="AW307" s="24"/>
      <c r="AX307" s="24"/>
      <c r="AY307" s="24"/>
      <c r="AZ307" s="24"/>
      <c r="BA307" s="24"/>
      <c r="BB307" s="24"/>
      <c r="BC307" s="26" t="s">
        <v>566</v>
      </c>
      <c r="BD307" s="24"/>
      <c r="BE307" s="24"/>
      <c r="BF307" s="24"/>
      <c r="BG307" s="24"/>
      <c r="BH307" s="24"/>
      <c r="BI307" s="24"/>
      <c r="BJ307" s="24"/>
      <c r="BK307" s="24"/>
      <c r="BL307" s="24"/>
      <c r="BM307" s="24"/>
      <c r="BN307" s="24"/>
      <c r="BO307" s="24"/>
      <c r="BP307" s="24"/>
      <c r="BQ307" s="24"/>
      <c r="BR307" s="24"/>
      <c r="BS307" s="24"/>
      <c r="BT307" s="24"/>
      <c r="BU307" s="24"/>
      <c r="BV307" s="24"/>
      <c r="BW307" s="24"/>
      <c r="BX307" s="24"/>
      <c r="BY307" s="24"/>
      <c r="BZ307" s="24"/>
      <c r="CA307" s="24"/>
      <c r="CB307" s="24"/>
      <c r="CC307" s="24"/>
      <c r="CD307" s="24"/>
      <c r="CE307" s="24"/>
      <c r="CF307" s="24"/>
      <c r="CG307" s="24"/>
      <c r="CH307" s="24"/>
      <c r="CI307" s="24"/>
      <c r="CJ307" s="24"/>
      <c r="CK307" s="24"/>
      <c r="CL307" s="24"/>
      <c r="CM307" s="24"/>
      <c r="CN307" s="24"/>
      <c r="CO307" s="24"/>
      <c r="CP307" s="24"/>
      <c r="CQ307" s="24"/>
      <c r="CR307" s="24"/>
      <c r="CS307" s="24"/>
      <c r="CT307" s="24"/>
      <c r="CU307" s="24"/>
      <c r="CV307" s="24"/>
      <c r="CW307" s="24"/>
      <c r="CX307" s="24"/>
      <c r="CY307" s="24"/>
      <c r="CZ307" s="24"/>
      <c r="DA307" s="24"/>
      <c r="DB307" s="24"/>
      <c r="DC307" s="24"/>
      <c r="DD307" s="24"/>
      <c r="DE307" s="24"/>
      <c r="DF307" s="26" t="s">
        <v>139</v>
      </c>
      <c r="DG307" s="26" t="s">
        <v>139</v>
      </c>
      <c r="DH307" s="26" t="s">
        <v>139</v>
      </c>
      <c r="DI307" s="26" t="s">
        <v>139</v>
      </c>
      <c r="DJ307" s="26" t="s">
        <v>139</v>
      </c>
      <c r="DK307" s="26" t="s">
        <v>139</v>
      </c>
      <c r="DL307" s="26" t="s">
        <v>139</v>
      </c>
      <c r="DM307" s="26" t="s">
        <v>139</v>
      </c>
      <c r="DN307" s="26" t="s">
        <v>139</v>
      </c>
      <c r="DO307" s="26" t="s">
        <v>139</v>
      </c>
    </row>
    <row r="308" spans="1:119" ht="20.100000000000001" customHeight="1" x14ac:dyDescent="0.25">
      <c r="A308" s="29" t="str">
        <f t="shared" si="56"/>
        <v>Asphaleia Action5</v>
      </c>
      <c r="B308" s="29" t="str">
        <f t="shared" si="57"/>
        <v>Asphaleia Action</v>
      </c>
      <c r="C308" s="29">
        <f t="shared" si="58"/>
        <v>5</v>
      </c>
      <c r="D308" s="30" t="str">
        <f t="shared" si="59"/>
        <v>Europe and Eurasia</v>
      </c>
      <c r="E308" s="30" t="str">
        <f t="shared" si="60"/>
        <v>London, United Kingdom</v>
      </c>
      <c r="F308" s="31">
        <f t="shared" si="61"/>
        <v>4</v>
      </c>
      <c r="G308" s="31">
        <f t="shared" si="62"/>
        <v>5</v>
      </c>
      <c r="H308" s="31">
        <f t="shared" si="63"/>
        <v>4</v>
      </c>
      <c r="I308" s="31">
        <f t="shared" si="64"/>
        <v>4</v>
      </c>
      <c r="J308" s="31">
        <f t="shared" si="65"/>
        <v>4</v>
      </c>
      <c r="K308" s="31">
        <f t="shared" si="66"/>
        <v>4</v>
      </c>
      <c r="L308" s="31">
        <f t="shared" si="67"/>
        <v>4</v>
      </c>
      <c r="M308" s="31">
        <f t="shared" si="68"/>
        <v>4</v>
      </c>
      <c r="N308" s="31">
        <f t="shared" si="69"/>
        <v>4.0999999999999996</v>
      </c>
      <c r="O308" s="26" t="s">
        <v>2068</v>
      </c>
      <c r="P308" s="26" t="s">
        <v>108</v>
      </c>
      <c r="Q308" s="27">
        <v>42502</v>
      </c>
      <c r="R308" s="26" t="s">
        <v>166</v>
      </c>
      <c r="S308" s="26" t="s">
        <v>184</v>
      </c>
      <c r="T308" s="26" t="s">
        <v>157</v>
      </c>
      <c r="U308" s="26" t="s">
        <v>168</v>
      </c>
      <c r="V308" s="26" t="s">
        <v>15763</v>
      </c>
      <c r="W308" s="26" t="s">
        <v>1204</v>
      </c>
      <c r="X308" s="26" t="s">
        <v>2050</v>
      </c>
      <c r="Y308" s="26" t="s">
        <v>2051</v>
      </c>
      <c r="Z308" s="24"/>
      <c r="AA308" s="24"/>
      <c r="AB308" s="26" t="s">
        <v>117</v>
      </c>
      <c r="AC308" s="28">
        <v>24000</v>
      </c>
      <c r="AD308" s="24"/>
      <c r="AE308" s="26" t="s">
        <v>558</v>
      </c>
      <c r="AF308" s="26" t="s">
        <v>120</v>
      </c>
      <c r="AG308" s="26" t="s">
        <v>175</v>
      </c>
      <c r="AH308" s="26" t="s">
        <v>176</v>
      </c>
      <c r="AI308" s="28">
        <v>24000</v>
      </c>
      <c r="AJ308" s="26" t="s">
        <v>2069</v>
      </c>
      <c r="AK308" s="26" t="s">
        <v>2060</v>
      </c>
      <c r="AL308" s="26" t="s">
        <v>2061</v>
      </c>
      <c r="AM308" s="24"/>
      <c r="AN308" s="24"/>
      <c r="AO308" s="24"/>
      <c r="AP308" s="24"/>
      <c r="AQ308" s="26" t="s">
        <v>2070</v>
      </c>
      <c r="AR308" s="24"/>
      <c r="AS308" s="26" t="s">
        <v>2071</v>
      </c>
      <c r="AT308" s="24"/>
      <c r="AU308" s="24"/>
      <c r="AV308" s="26" t="s">
        <v>2072</v>
      </c>
      <c r="AW308" s="28">
        <v>299791</v>
      </c>
      <c r="AX308" s="26">
        <v>400</v>
      </c>
      <c r="AY308" s="28">
        <v>400</v>
      </c>
      <c r="AZ308" s="28">
        <v>360</v>
      </c>
      <c r="BA308" s="26">
        <v>0</v>
      </c>
      <c r="BB308" s="26" t="s">
        <v>241</v>
      </c>
      <c r="BC308" s="26" t="s">
        <v>566</v>
      </c>
      <c r="BD308" s="26" t="s">
        <v>125</v>
      </c>
      <c r="BE308" s="24"/>
      <c r="BF308" s="26" t="s">
        <v>2073</v>
      </c>
      <c r="BG308" s="26" t="s">
        <v>395</v>
      </c>
      <c r="BH308" s="26" t="s">
        <v>2074</v>
      </c>
      <c r="BI308" s="26" t="s">
        <v>395</v>
      </c>
      <c r="BJ308" s="26" t="s">
        <v>2075</v>
      </c>
      <c r="BK308" s="26" t="s">
        <v>395</v>
      </c>
      <c r="BL308" s="26" t="s">
        <v>2076</v>
      </c>
      <c r="BM308" s="26" t="s">
        <v>395</v>
      </c>
      <c r="BN308" s="26" t="s">
        <v>2077</v>
      </c>
      <c r="BO308" s="26" t="s">
        <v>395</v>
      </c>
      <c r="BP308" s="24"/>
      <c r="BQ308" s="24"/>
      <c r="BR308" s="26">
        <v>4</v>
      </c>
      <c r="BS308" s="26">
        <v>5</v>
      </c>
      <c r="BT308" s="26">
        <v>4</v>
      </c>
      <c r="BU308" s="26">
        <v>4</v>
      </c>
      <c r="BV308" s="26">
        <v>4</v>
      </c>
      <c r="BW308" s="26">
        <v>4</v>
      </c>
      <c r="BX308" s="26">
        <v>4</v>
      </c>
      <c r="BY308" s="26">
        <v>4</v>
      </c>
      <c r="BZ308" s="24"/>
      <c r="CA308" s="24"/>
      <c r="CB308" s="24"/>
      <c r="CC308" s="24"/>
      <c r="CD308" s="24"/>
      <c r="CE308" s="24"/>
      <c r="CF308" s="24"/>
      <c r="CG308" s="24"/>
      <c r="CH308" s="24"/>
      <c r="CI308" s="24"/>
      <c r="CJ308" s="24"/>
      <c r="CK308" s="24"/>
      <c r="CL308" s="24"/>
      <c r="CM308" s="24"/>
      <c r="CN308" s="24"/>
      <c r="CO308" s="24"/>
      <c r="CP308" s="24"/>
      <c r="CQ308" s="24"/>
      <c r="CR308" s="24"/>
      <c r="CS308" s="24"/>
      <c r="CT308" s="24"/>
      <c r="CU308" s="24"/>
      <c r="CV308" s="24"/>
      <c r="CW308" s="24"/>
      <c r="CX308" s="24"/>
      <c r="CY308" s="24"/>
      <c r="CZ308" s="24"/>
      <c r="DA308" s="24"/>
      <c r="DB308" s="24"/>
      <c r="DC308" s="24"/>
      <c r="DD308" s="24"/>
      <c r="DE308" s="24"/>
      <c r="DF308" s="26" t="s">
        <v>139</v>
      </c>
      <c r="DG308" s="26" t="s">
        <v>120</v>
      </c>
      <c r="DH308" s="26" t="s">
        <v>139</v>
      </c>
      <c r="DI308" s="26" t="s">
        <v>139</v>
      </c>
      <c r="DJ308" s="26" t="s">
        <v>139</v>
      </c>
      <c r="DK308" s="26" t="s">
        <v>139</v>
      </c>
      <c r="DL308" s="26" t="s">
        <v>139</v>
      </c>
      <c r="DM308" s="26" t="s">
        <v>139</v>
      </c>
      <c r="DN308" s="26" t="s">
        <v>139</v>
      </c>
      <c r="DO308" s="26" t="s">
        <v>139</v>
      </c>
    </row>
    <row r="309" spans="1:119" ht="20.100000000000001" customHeight="1" x14ac:dyDescent="0.25">
      <c r="A309" s="29" t="str">
        <f t="shared" si="56"/>
        <v>Asphaleia Action4</v>
      </c>
      <c r="B309" s="29" t="str">
        <f t="shared" si="57"/>
        <v>Asphaleia Action</v>
      </c>
      <c r="C309" s="29">
        <f t="shared" si="58"/>
        <v>4</v>
      </c>
      <c r="D309" s="30" t="str">
        <f t="shared" si="59"/>
        <v>Europe and Eurasia</v>
      </c>
      <c r="E309" s="30" t="str">
        <f t="shared" si="60"/>
        <v>London, United Kingdom</v>
      </c>
      <c r="F309" s="31">
        <f t="shared" si="61"/>
        <v>4</v>
      </c>
      <c r="G309" s="31">
        <f t="shared" si="62"/>
        <v>5</v>
      </c>
      <c r="H309" s="31">
        <f t="shared" si="63"/>
        <v>3</v>
      </c>
      <c r="I309" s="31">
        <f t="shared" si="64"/>
        <v>5</v>
      </c>
      <c r="J309" s="31">
        <f t="shared" si="65"/>
        <v>4</v>
      </c>
      <c r="K309" s="31">
        <f t="shared" si="66"/>
        <v>4</v>
      </c>
      <c r="L309" s="31">
        <f t="shared" si="67"/>
        <v>3</v>
      </c>
      <c r="M309" s="31">
        <f t="shared" si="68"/>
        <v>5</v>
      </c>
      <c r="N309" s="31">
        <f t="shared" si="69"/>
        <v>4.0999999999999996</v>
      </c>
      <c r="O309" s="26" t="s">
        <v>2079</v>
      </c>
      <c r="P309" s="26" t="s">
        <v>108</v>
      </c>
      <c r="Q309" s="27">
        <v>42129</v>
      </c>
      <c r="R309" s="26" t="s">
        <v>166</v>
      </c>
      <c r="S309" s="26" t="s">
        <v>277</v>
      </c>
      <c r="T309" s="26" t="s">
        <v>278</v>
      </c>
      <c r="U309" s="26" t="s">
        <v>168</v>
      </c>
      <c r="V309" s="26" t="s">
        <v>15763</v>
      </c>
      <c r="W309" s="26" t="s">
        <v>1204</v>
      </c>
      <c r="X309" s="26" t="s">
        <v>2050</v>
      </c>
      <c r="Y309" s="26" t="s">
        <v>2051</v>
      </c>
      <c r="Z309" s="24"/>
      <c r="AA309" s="24"/>
      <c r="AB309" s="26" t="s">
        <v>117</v>
      </c>
      <c r="AC309" s="28">
        <v>20000</v>
      </c>
      <c r="AD309" s="24"/>
      <c r="AE309" s="26" t="s">
        <v>558</v>
      </c>
      <c r="AF309" s="26" t="s">
        <v>120</v>
      </c>
      <c r="AG309" s="26" t="s">
        <v>175</v>
      </c>
      <c r="AH309" s="26" t="s">
        <v>185</v>
      </c>
      <c r="AI309" s="28">
        <v>20000</v>
      </c>
      <c r="AJ309" s="26" t="s">
        <v>2080</v>
      </c>
      <c r="AK309" s="26" t="s">
        <v>2060</v>
      </c>
      <c r="AL309" s="26" t="s">
        <v>2061</v>
      </c>
      <c r="AM309" s="24"/>
      <c r="AN309" s="24"/>
      <c r="AO309" s="24"/>
      <c r="AP309" s="24"/>
      <c r="AQ309" s="26" t="s">
        <v>2081</v>
      </c>
      <c r="AR309" s="24"/>
      <c r="AS309" s="26" t="s">
        <v>2082</v>
      </c>
      <c r="AT309" s="24"/>
      <c r="AU309" s="24"/>
      <c r="AV309" s="24"/>
      <c r="AW309" s="28">
        <v>355147</v>
      </c>
      <c r="AX309" s="26">
        <v>259</v>
      </c>
      <c r="AY309" s="28">
        <v>150</v>
      </c>
      <c r="AZ309" s="28">
        <v>114</v>
      </c>
      <c r="BA309" s="26">
        <v>0</v>
      </c>
      <c r="BB309" s="26" t="s">
        <v>241</v>
      </c>
      <c r="BC309" s="26" t="s">
        <v>566</v>
      </c>
      <c r="BD309" s="26" t="s">
        <v>125</v>
      </c>
      <c r="BE309" s="24"/>
      <c r="BF309" s="26" t="s">
        <v>2073</v>
      </c>
      <c r="BG309" s="26" t="s">
        <v>395</v>
      </c>
      <c r="BH309" s="26" t="s">
        <v>2074</v>
      </c>
      <c r="BI309" s="26" t="s">
        <v>395</v>
      </c>
      <c r="BJ309" s="26" t="s">
        <v>2083</v>
      </c>
      <c r="BK309" s="26" t="s">
        <v>395</v>
      </c>
      <c r="BL309" s="26" t="s">
        <v>2084</v>
      </c>
      <c r="BM309" s="26" t="s">
        <v>395</v>
      </c>
      <c r="BN309" s="26" t="s">
        <v>2076</v>
      </c>
      <c r="BO309" s="26" t="s">
        <v>395</v>
      </c>
      <c r="BP309" s="24"/>
      <c r="BQ309" s="24"/>
      <c r="BR309" s="26">
        <v>4</v>
      </c>
      <c r="BS309" s="26">
        <v>5</v>
      </c>
      <c r="BT309" s="26">
        <v>3</v>
      </c>
      <c r="BU309" s="26">
        <v>5</v>
      </c>
      <c r="BV309" s="26">
        <v>4</v>
      </c>
      <c r="BW309" s="26">
        <v>4</v>
      </c>
      <c r="BX309" s="26">
        <v>3</v>
      </c>
      <c r="BY309" s="26">
        <v>5</v>
      </c>
      <c r="BZ309" s="24"/>
      <c r="CA309" s="24"/>
      <c r="CB309" s="24"/>
      <c r="CC309" s="24"/>
      <c r="CD309" s="24"/>
      <c r="CE309" s="24"/>
      <c r="CF309" s="24"/>
      <c r="CG309" s="24"/>
      <c r="CH309" s="24"/>
      <c r="CI309" s="24"/>
      <c r="CJ309" s="24"/>
      <c r="CK309" s="24"/>
      <c r="CL309" s="24"/>
      <c r="CM309" s="24"/>
      <c r="CN309" s="24"/>
      <c r="CO309" s="24"/>
      <c r="CP309" s="24"/>
      <c r="CQ309" s="24"/>
      <c r="CR309" s="24"/>
      <c r="CS309" s="24"/>
      <c r="CT309" s="24"/>
      <c r="CU309" s="24"/>
      <c r="CV309" s="24"/>
      <c r="CW309" s="24"/>
      <c r="CX309" s="24"/>
      <c r="CY309" s="24"/>
      <c r="CZ309" s="24"/>
      <c r="DA309" s="24"/>
      <c r="DB309" s="24"/>
      <c r="DC309" s="24"/>
      <c r="DD309" s="24"/>
      <c r="DE309" s="24"/>
      <c r="DF309" s="26" t="s">
        <v>139</v>
      </c>
      <c r="DG309" s="26" t="s">
        <v>120</v>
      </c>
      <c r="DH309" s="26" t="s">
        <v>139</v>
      </c>
      <c r="DI309" s="26" t="s">
        <v>139</v>
      </c>
      <c r="DJ309" s="26" t="s">
        <v>139</v>
      </c>
      <c r="DK309" s="26" t="s">
        <v>139</v>
      </c>
      <c r="DL309" s="26" t="s">
        <v>139</v>
      </c>
      <c r="DM309" s="26" t="s">
        <v>139</v>
      </c>
      <c r="DN309" s="26" t="s">
        <v>139</v>
      </c>
      <c r="DO309" s="26" t="s">
        <v>139</v>
      </c>
    </row>
    <row r="310" spans="1:119" ht="20.100000000000001" customHeight="1" x14ac:dyDescent="0.25">
      <c r="A310" s="29" t="str">
        <f t="shared" si="56"/>
        <v>Asphaleia Action3</v>
      </c>
      <c r="B310" s="29" t="str">
        <f t="shared" si="57"/>
        <v>Asphaleia Action</v>
      </c>
      <c r="C310" s="29">
        <f t="shared" si="58"/>
        <v>3</v>
      </c>
      <c r="D310" s="30" t="str">
        <f t="shared" si="59"/>
        <v>Europe and Eurasia</v>
      </c>
      <c r="E310" s="30" t="str">
        <f t="shared" si="60"/>
        <v>London, United Kingdom</v>
      </c>
      <c r="F310" s="31">
        <f t="shared" si="61"/>
        <v>4</v>
      </c>
      <c r="G310" s="31">
        <f t="shared" si="62"/>
        <v>4</v>
      </c>
      <c r="H310" s="31">
        <f t="shared" si="63"/>
        <v>4</v>
      </c>
      <c r="I310" s="31">
        <f t="shared" si="64"/>
        <v>5</v>
      </c>
      <c r="J310" s="31">
        <f t="shared" si="65"/>
        <v>4</v>
      </c>
      <c r="K310" s="31">
        <f t="shared" si="66"/>
        <v>4</v>
      </c>
      <c r="L310" s="31">
        <f t="shared" si="67"/>
        <v>4</v>
      </c>
      <c r="M310" s="31">
        <f t="shared" si="68"/>
        <v>4</v>
      </c>
      <c r="N310" s="31">
        <f t="shared" si="69"/>
        <v>4.0999999999999996</v>
      </c>
      <c r="O310" s="26" t="s">
        <v>2085</v>
      </c>
      <c r="P310" s="26" t="s">
        <v>108</v>
      </c>
      <c r="Q310" s="27">
        <v>41771</v>
      </c>
      <c r="R310" s="26" t="s">
        <v>166</v>
      </c>
      <c r="S310" s="26" t="s">
        <v>193</v>
      </c>
      <c r="T310" s="26" t="s">
        <v>194</v>
      </c>
      <c r="U310" s="26" t="s">
        <v>168</v>
      </c>
      <c r="V310" s="26" t="s">
        <v>15763</v>
      </c>
      <c r="W310" s="26" t="s">
        <v>1204</v>
      </c>
      <c r="X310" s="26" t="s">
        <v>2050</v>
      </c>
      <c r="Y310" s="26" t="s">
        <v>2051</v>
      </c>
      <c r="Z310" s="24"/>
      <c r="AA310" s="24"/>
      <c r="AB310" s="26" t="s">
        <v>117</v>
      </c>
      <c r="AC310" s="28">
        <v>23000</v>
      </c>
      <c r="AD310" s="24"/>
      <c r="AE310" s="26" t="s">
        <v>558</v>
      </c>
      <c r="AF310" s="26" t="s">
        <v>120</v>
      </c>
      <c r="AG310" s="26" t="s">
        <v>175</v>
      </c>
      <c r="AH310" s="26" t="s">
        <v>121</v>
      </c>
      <c r="AI310" s="28">
        <v>23000</v>
      </c>
      <c r="AJ310" s="26" t="s">
        <v>2086</v>
      </c>
      <c r="AK310" s="26" t="s">
        <v>2087</v>
      </c>
      <c r="AL310" s="26" t="s">
        <v>2061</v>
      </c>
      <c r="AM310" s="24"/>
      <c r="AN310" s="24"/>
      <c r="AO310" s="24"/>
      <c r="AP310" s="24"/>
      <c r="AQ310" s="26" t="s">
        <v>2088</v>
      </c>
      <c r="AR310" s="24"/>
      <c r="AS310" s="24"/>
      <c r="AT310" s="24"/>
      <c r="AU310" s="24"/>
      <c r="AV310" s="24"/>
      <c r="AW310" s="28">
        <v>241537</v>
      </c>
      <c r="AX310" s="26">
        <v>148</v>
      </c>
      <c r="AY310" s="28">
        <v>143</v>
      </c>
      <c r="AZ310" s="28">
        <v>135</v>
      </c>
      <c r="BA310" s="26">
        <v>0</v>
      </c>
      <c r="BB310" s="26" t="s">
        <v>241</v>
      </c>
      <c r="BC310" s="26" t="s">
        <v>566</v>
      </c>
      <c r="BD310" s="26" t="s">
        <v>125</v>
      </c>
      <c r="BE310" s="24"/>
      <c r="BF310" s="26" t="s">
        <v>2089</v>
      </c>
      <c r="BG310" s="26" t="s">
        <v>1204</v>
      </c>
      <c r="BH310" s="26" t="s">
        <v>2074</v>
      </c>
      <c r="BI310" s="26" t="s">
        <v>1204</v>
      </c>
      <c r="BJ310" s="26" t="s">
        <v>2090</v>
      </c>
      <c r="BK310" s="26" t="s">
        <v>1204</v>
      </c>
      <c r="BL310" s="26" t="s">
        <v>2084</v>
      </c>
      <c r="BM310" s="26" t="s">
        <v>1204</v>
      </c>
      <c r="BN310" s="26" t="s">
        <v>2091</v>
      </c>
      <c r="BO310" s="26" t="s">
        <v>1204</v>
      </c>
      <c r="BP310" s="24"/>
      <c r="BQ310" s="24"/>
      <c r="BR310" s="26">
        <v>4</v>
      </c>
      <c r="BS310" s="26">
        <v>4</v>
      </c>
      <c r="BT310" s="26">
        <v>4</v>
      </c>
      <c r="BU310" s="26">
        <v>5</v>
      </c>
      <c r="BV310" s="26">
        <v>4</v>
      </c>
      <c r="BW310" s="26">
        <v>4</v>
      </c>
      <c r="BX310" s="26">
        <v>4</v>
      </c>
      <c r="BY310" s="26">
        <v>4</v>
      </c>
      <c r="BZ310" s="24"/>
      <c r="CA310" s="24"/>
      <c r="CB310" s="24"/>
      <c r="CC310" s="24"/>
      <c r="CD310" s="24"/>
      <c r="CE310" s="24"/>
      <c r="CF310" s="24"/>
      <c r="CG310" s="24"/>
      <c r="CH310" s="24"/>
      <c r="CI310" s="24"/>
      <c r="CJ310" s="24"/>
      <c r="CK310" s="24"/>
      <c r="CL310" s="24"/>
      <c r="CM310" s="24"/>
      <c r="CN310" s="24"/>
      <c r="CO310" s="24"/>
      <c r="CP310" s="24"/>
      <c r="CQ310" s="24"/>
      <c r="CR310" s="24"/>
      <c r="CS310" s="24"/>
      <c r="CT310" s="24"/>
      <c r="CU310" s="24"/>
      <c r="CV310" s="24"/>
      <c r="CW310" s="24"/>
      <c r="CX310" s="24"/>
      <c r="CY310" s="24"/>
      <c r="CZ310" s="24"/>
      <c r="DA310" s="24"/>
      <c r="DB310" s="24"/>
      <c r="DC310" s="24"/>
      <c r="DD310" s="24"/>
      <c r="DE310" s="24"/>
      <c r="DF310" s="26" t="s">
        <v>139</v>
      </c>
      <c r="DG310" s="26" t="s">
        <v>120</v>
      </c>
      <c r="DH310" s="26" t="s">
        <v>120</v>
      </c>
      <c r="DI310" s="26" t="s">
        <v>139</v>
      </c>
      <c r="DJ310" s="26" t="s">
        <v>139</v>
      </c>
      <c r="DK310" s="26" t="s">
        <v>139</v>
      </c>
      <c r="DL310" s="26" t="s">
        <v>139</v>
      </c>
      <c r="DM310" s="26" t="s">
        <v>139</v>
      </c>
      <c r="DN310" s="26" t="s">
        <v>139</v>
      </c>
      <c r="DO310" s="26" t="s">
        <v>139</v>
      </c>
    </row>
    <row r="311" spans="1:119" ht="20.100000000000001" customHeight="1" x14ac:dyDescent="0.25">
      <c r="A311" s="29" t="str">
        <f t="shared" si="56"/>
        <v>Asphaleia Action2</v>
      </c>
      <c r="B311" s="29" t="str">
        <f t="shared" si="57"/>
        <v>Asphaleia Action</v>
      </c>
      <c r="C311" s="29">
        <f t="shared" si="58"/>
        <v>2</v>
      </c>
      <c r="D311" s="30" t="str">
        <f t="shared" si="59"/>
        <v>Europe and Eurasia</v>
      </c>
      <c r="E311" s="30" t="str">
        <f t="shared" si="60"/>
        <v>London, United Kingdom</v>
      </c>
      <c r="F311" s="31">
        <f t="shared" si="61"/>
        <v>4</v>
      </c>
      <c r="G311" s="31">
        <f t="shared" si="62"/>
        <v>4</v>
      </c>
      <c r="H311" s="31">
        <f t="shared" si="63"/>
        <v>4</v>
      </c>
      <c r="I311" s="31">
        <f t="shared" si="64"/>
        <v>5</v>
      </c>
      <c r="J311" s="31">
        <f t="shared" si="65"/>
        <v>4</v>
      </c>
      <c r="K311" s="31">
        <f t="shared" si="66"/>
        <v>4</v>
      </c>
      <c r="L311" s="31">
        <f t="shared" si="67"/>
        <v>4</v>
      </c>
      <c r="M311" s="31">
        <f t="shared" si="68"/>
        <v>4</v>
      </c>
      <c r="N311" s="31">
        <f t="shared" si="69"/>
        <v>4.0999999999999996</v>
      </c>
      <c r="O311" s="26" t="s">
        <v>2092</v>
      </c>
      <c r="P311" s="26" t="s">
        <v>108</v>
      </c>
      <c r="Q311" s="27">
        <v>41400</v>
      </c>
      <c r="R311" s="26" t="s">
        <v>109</v>
      </c>
      <c r="S311" s="26" t="s">
        <v>206</v>
      </c>
      <c r="T311" s="26" t="s">
        <v>207</v>
      </c>
      <c r="U311" s="26" t="s">
        <v>168</v>
      </c>
      <c r="V311" s="26" t="s">
        <v>15763</v>
      </c>
      <c r="W311" s="26" t="s">
        <v>1204</v>
      </c>
      <c r="X311" s="26" t="s">
        <v>2050</v>
      </c>
      <c r="Y311" s="26" t="s">
        <v>2051</v>
      </c>
      <c r="Z311" s="24"/>
      <c r="AA311" s="24"/>
      <c r="AB311" s="26" t="s">
        <v>117</v>
      </c>
      <c r="AC311" s="28">
        <v>20000</v>
      </c>
      <c r="AD311" s="24"/>
      <c r="AE311" s="26" t="s">
        <v>558</v>
      </c>
      <c r="AF311" s="26" t="s">
        <v>120</v>
      </c>
      <c r="AG311" s="26" t="s">
        <v>175</v>
      </c>
      <c r="AH311" s="26" t="s">
        <v>143</v>
      </c>
      <c r="AI311" s="28">
        <v>20000</v>
      </c>
      <c r="AJ311" s="26" t="s">
        <v>2093</v>
      </c>
      <c r="AK311" s="26" t="s">
        <v>2087</v>
      </c>
      <c r="AL311" s="26" t="s">
        <v>2061</v>
      </c>
      <c r="AM311" s="24"/>
      <c r="AN311" s="24"/>
      <c r="AO311" s="24"/>
      <c r="AP311" s="24"/>
      <c r="AQ311" s="24"/>
      <c r="AR311" s="24"/>
      <c r="AS311" s="24"/>
      <c r="AT311" s="24"/>
      <c r="AU311" s="24"/>
      <c r="AV311" s="24"/>
      <c r="AW311" s="28">
        <v>219253</v>
      </c>
      <c r="AX311" s="26">
        <v>138</v>
      </c>
      <c r="AY311" s="28">
        <v>120</v>
      </c>
      <c r="AZ311" s="28">
        <v>117</v>
      </c>
      <c r="BA311" s="26">
        <v>0</v>
      </c>
      <c r="BB311" s="26" t="s">
        <v>241</v>
      </c>
      <c r="BC311" s="26" t="s">
        <v>566</v>
      </c>
      <c r="BD311" s="26" t="s">
        <v>125</v>
      </c>
      <c r="BE311" s="24"/>
      <c r="BF311" s="26" t="s">
        <v>2075</v>
      </c>
      <c r="BG311" s="26" t="s">
        <v>395</v>
      </c>
      <c r="BH311" s="26" t="s">
        <v>2089</v>
      </c>
      <c r="BI311" s="26" t="s">
        <v>395</v>
      </c>
      <c r="BJ311" s="24"/>
      <c r="BK311" s="24"/>
      <c r="BL311" s="24"/>
      <c r="BM311" s="24"/>
      <c r="BN311" s="26" t="s">
        <v>2074</v>
      </c>
      <c r="BO311" s="26" t="s">
        <v>395</v>
      </c>
      <c r="BP311" s="24"/>
      <c r="BQ311" s="24"/>
      <c r="BR311" s="26">
        <v>4</v>
      </c>
      <c r="BS311" s="26">
        <v>4</v>
      </c>
      <c r="BT311" s="26">
        <v>4</v>
      </c>
      <c r="BU311" s="26">
        <v>5</v>
      </c>
      <c r="BV311" s="26">
        <v>4</v>
      </c>
      <c r="BW311" s="26">
        <v>4</v>
      </c>
      <c r="BX311" s="26">
        <v>4</v>
      </c>
      <c r="BY311" s="26">
        <v>4</v>
      </c>
      <c r="BZ311" s="24"/>
      <c r="CA311" s="24"/>
      <c r="CB311" s="24"/>
      <c r="CC311" s="24"/>
      <c r="CD311" s="24"/>
      <c r="CE311" s="24"/>
      <c r="CF311" s="24"/>
      <c r="CG311" s="24"/>
      <c r="CH311" s="24"/>
      <c r="CI311" s="24"/>
      <c r="CJ311" s="24"/>
      <c r="CK311" s="24"/>
      <c r="CL311" s="24"/>
      <c r="CM311" s="24"/>
      <c r="CN311" s="24"/>
      <c r="CO311" s="24"/>
      <c r="CP311" s="24"/>
      <c r="CQ311" s="24"/>
      <c r="CR311" s="24"/>
      <c r="CS311" s="24"/>
      <c r="CT311" s="24"/>
      <c r="CU311" s="24"/>
      <c r="CV311" s="24"/>
      <c r="CW311" s="24"/>
      <c r="CX311" s="24"/>
      <c r="CY311" s="24"/>
      <c r="CZ311" s="24"/>
      <c r="DA311" s="24"/>
      <c r="DB311" s="24"/>
      <c r="DC311" s="24"/>
      <c r="DD311" s="24"/>
      <c r="DE311" s="24"/>
      <c r="DF311" s="26" t="s">
        <v>139</v>
      </c>
      <c r="DG311" s="26" t="s">
        <v>120</v>
      </c>
      <c r="DH311" s="26" t="s">
        <v>139</v>
      </c>
      <c r="DI311" s="26" t="s">
        <v>120</v>
      </c>
      <c r="DJ311" s="26" t="s">
        <v>139</v>
      </c>
      <c r="DK311" s="26" t="s">
        <v>139</v>
      </c>
      <c r="DL311" s="26" t="s">
        <v>139</v>
      </c>
      <c r="DM311" s="26" t="s">
        <v>139</v>
      </c>
      <c r="DN311" s="26" t="s">
        <v>139</v>
      </c>
      <c r="DO311" s="26" t="s">
        <v>139</v>
      </c>
    </row>
    <row r="312" spans="1:119" ht="20.100000000000001" customHeight="1" x14ac:dyDescent="0.25">
      <c r="A312" s="29" t="str">
        <f t="shared" si="56"/>
        <v/>
      </c>
      <c r="B312" s="29" t="str">
        <f t="shared" si="57"/>
        <v>Asphaleia Action</v>
      </c>
      <c r="C312" s="29">
        <f t="shared" si="58"/>
        <v>0</v>
      </c>
      <c r="D312" s="30" t="str">
        <f t="shared" si="59"/>
        <v>Europe and Eurasia</v>
      </c>
      <c r="E312" s="30" t="str">
        <f t="shared" si="60"/>
        <v>London, United Kingdom</v>
      </c>
      <c r="F312" s="31">
        <f t="shared" si="61"/>
        <v>0</v>
      </c>
      <c r="G312" s="31">
        <f t="shared" si="62"/>
        <v>0</v>
      </c>
      <c r="H312" s="31">
        <f t="shared" si="63"/>
        <v>0</v>
      </c>
      <c r="I312" s="31">
        <f t="shared" si="64"/>
        <v>0</v>
      </c>
      <c r="J312" s="31">
        <f t="shared" si="65"/>
        <v>0</v>
      </c>
      <c r="K312" s="31">
        <f t="shared" si="66"/>
        <v>0</v>
      </c>
      <c r="L312" s="31">
        <f t="shared" si="67"/>
        <v>0</v>
      </c>
      <c r="M312" s="31">
        <f t="shared" si="68"/>
        <v>0</v>
      </c>
      <c r="N312" s="31">
        <f t="shared" si="69"/>
        <v>0</v>
      </c>
      <c r="O312" s="26" t="s">
        <v>15822</v>
      </c>
      <c r="P312" s="26" t="s">
        <v>108</v>
      </c>
      <c r="Q312" s="27">
        <v>41373</v>
      </c>
      <c r="R312" s="24"/>
      <c r="S312" s="24"/>
      <c r="T312" s="26" t="s">
        <v>207</v>
      </c>
      <c r="U312" s="24"/>
      <c r="V312" s="26" t="s">
        <v>15763</v>
      </c>
      <c r="W312" s="26" t="s">
        <v>1204</v>
      </c>
      <c r="X312" s="26" t="s">
        <v>2050</v>
      </c>
      <c r="Y312" s="26" t="s">
        <v>2051</v>
      </c>
      <c r="Z312" s="24"/>
      <c r="AA312" s="24"/>
      <c r="AB312" s="26" t="s">
        <v>15736</v>
      </c>
      <c r="AC312" s="28">
        <v>1974</v>
      </c>
      <c r="AD312" s="24"/>
      <c r="AE312" s="26" t="s">
        <v>558</v>
      </c>
      <c r="AF312" s="26" t="s">
        <v>120</v>
      </c>
      <c r="AG312" s="26" t="s">
        <v>175</v>
      </c>
      <c r="AH312" s="24"/>
      <c r="AI312" s="28">
        <v>1300</v>
      </c>
      <c r="AJ312" s="24"/>
      <c r="AK312" s="24"/>
      <c r="AL312" s="24"/>
      <c r="AM312" s="24"/>
      <c r="AN312" s="24"/>
      <c r="AO312" s="24"/>
      <c r="AP312" s="24"/>
      <c r="AQ312" s="24"/>
      <c r="AR312" s="24"/>
      <c r="AS312" s="24"/>
      <c r="AT312" s="24"/>
      <c r="AU312" s="24"/>
      <c r="AV312" s="24"/>
      <c r="AW312" s="28">
        <v>0</v>
      </c>
      <c r="AX312" s="26">
        <v>0</v>
      </c>
      <c r="AY312" s="28">
        <v>0</v>
      </c>
      <c r="AZ312" s="28">
        <v>0</v>
      </c>
      <c r="BA312" s="26">
        <v>0</v>
      </c>
      <c r="BB312" s="24"/>
      <c r="BC312" s="26" t="s">
        <v>566</v>
      </c>
      <c r="BD312" s="24"/>
      <c r="BE312" s="24"/>
      <c r="BF312" s="24"/>
      <c r="BG312" s="24"/>
      <c r="BH312" s="24"/>
      <c r="BI312" s="24"/>
      <c r="BJ312" s="24"/>
      <c r="BK312" s="24"/>
      <c r="BL312" s="24"/>
      <c r="BM312" s="24"/>
      <c r="BN312" s="24"/>
      <c r="BO312" s="24"/>
      <c r="BP312" s="24"/>
      <c r="BQ312" s="24"/>
      <c r="BR312" s="26">
        <v>0</v>
      </c>
      <c r="BS312" s="26">
        <v>0</v>
      </c>
      <c r="BT312" s="26">
        <v>0</v>
      </c>
      <c r="BU312" s="26">
        <v>0</v>
      </c>
      <c r="BV312" s="26">
        <v>0</v>
      </c>
      <c r="BW312" s="26">
        <v>0</v>
      </c>
      <c r="BX312" s="26">
        <v>0</v>
      </c>
      <c r="BY312" s="26">
        <v>0</v>
      </c>
      <c r="BZ312" s="24"/>
      <c r="CA312" s="24"/>
      <c r="CB312" s="24"/>
      <c r="CC312" s="24"/>
      <c r="CD312" s="24"/>
      <c r="CE312" s="24"/>
      <c r="CF312" s="24"/>
      <c r="CG312" s="24"/>
      <c r="CH312" s="24"/>
      <c r="CI312" s="24"/>
      <c r="CJ312" s="24"/>
      <c r="CK312" s="24"/>
      <c r="CL312" s="24"/>
      <c r="CM312" s="24"/>
      <c r="CN312" s="24"/>
      <c r="CO312" s="24"/>
      <c r="CP312" s="24"/>
      <c r="CQ312" s="24"/>
      <c r="CR312" s="24"/>
      <c r="CS312" s="24"/>
      <c r="CT312" s="24"/>
      <c r="CU312" s="24"/>
      <c r="CV312" s="24"/>
      <c r="CW312" s="24"/>
      <c r="CX312" s="24"/>
      <c r="CY312" s="24"/>
      <c r="CZ312" s="24"/>
      <c r="DA312" s="24"/>
      <c r="DB312" s="24"/>
      <c r="DC312" s="24"/>
      <c r="DD312" s="24"/>
      <c r="DE312" s="24"/>
      <c r="DF312" s="26" t="s">
        <v>139</v>
      </c>
      <c r="DG312" s="26" t="s">
        <v>139</v>
      </c>
      <c r="DH312" s="26" t="s">
        <v>139</v>
      </c>
      <c r="DI312" s="26" t="s">
        <v>139</v>
      </c>
      <c r="DJ312" s="26" t="s">
        <v>139</v>
      </c>
      <c r="DK312" s="26" t="s">
        <v>139</v>
      </c>
      <c r="DL312" s="26" t="s">
        <v>139</v>
      </c>
      <c r="DM312" s="26" t="s">
        <v>139</v>
      </c>
      <c r="DN312" s="26" t="s">
        <v>139</v>
      </c>
      <c r="DO312" s="26" t="s">
        <v>139</v>
      </c>
    </row>
    <row r="313" spans="1:119" ht="20.100000000000001" customHeight="1" x14ac:dyDescent="0.25">
      <c r="A313" s="29" t="str">
        <f t="shared" si="56"/>
        <v>Asphaleia Action1</v>
      </c>
      <c r="B313" s="29" t="str">
        <f t="shared" si="57"/>
        <v>Asphaleia Action</v>
      </c>
      <c r="C313" s="29">
        <f t="shared" si="58"/>
        <v>1</v>
      </c>
      <c r="D313" s="30" t="str">
        <f t="shared" si="59"/>
        <v>Europe and Eurasia</v>
      </c>
      <c r="E313" s="30" t="str">
        <f t="shared" si="60"/>
        <v>London, United Kingdom</v>
      </c>
      <c r="F313" s="31">
        <f t="shared" si="61"/>
        <v>4</v>
      </c>
      <c r="G313" s="31">
        <f t="shared" si="62"/>
        <v>4</v>
      </c>
      <c r="H313" s="31">
        <f t="shared" si="63"/>
        <v>4</v>
      </c>
      <c r="I313" s="31">
        <f t="shared" si="64"/>
        <v>5</v>
      </c>
      <c r="J313" s="31">
        <f t="shared" si="65"/>
        <v>4</v>
      </c>
      <c r="K313" s="31">
        <f t="shared" si="66"/>
        <v>4</v>
      </c>
      <c r="L313" s="31">
        <f t="shared" si="67"/>
        <v>4</v>
      </c>
      <c r="M313" s="31">
        <f t="shared" si="68"/>
        <v>4</v>
      </c>
      <c r="N313" s="31">
        <f t="shared" si="69"/>
        <v>4.0999999999999996</v>
      </c>
      <c r="O313" s="26" t="s">
        <v>2094</v>
      </c>
      <c r="P313" s="26" t="s">
        <v>108</v>
      </c>
      <c r="Q313" s="27">
        <v>41038</v>
      </c>
      <c r="R313" s="26" t="s">
        <v>155</v>
      </c>
      <c r="S313" s="26" t="s">
        <v>217</v>
      </c>
      <c r="T313" s="26" t="s">
        <v>175</v>
      </c>
      <c r="U313" s="26" t="s">
        <v>168</v>
      </c>
      <c r="V313" s="26" t="s">
        <v>15763</v>
      </c>
      <c r="W313" s="26" t="s">
        <v>1204</v>
      </c>
      <c r="X313" s="26" t="s">
        <v>2050</v>
      </c>
      <c r="Y313" s="26" t="s">
        <v>2051</v>
      </c>
      <c r="Z313" s="24"/>
      <c r="AA313" s="24"/>
      <c r="AB313" s="26" t="s">
        <v>117</v>
      </c>
      <c r="AC313" s="28">
        <v>12000</v>
      </c>
      <c r="AD313" s="24"/>
      <c r="AE313" s="26" t="s">
        <v>558</v>
      </c>
      <c r="AF313" s="26" t="s">
        <v>120</v>
      </c>
      <c r="AG313" s="26" t="s">
        <v>175</v>
      </c>
      <c r="AH313" s="26" t="s">
        <v>158</v>
      </c>
      <c r="AI313" s="28">
        <v>12000</v>
      </c>
      <c r="AJ313" s="24"/>
      <c r="AK313" s="26" t="s">
        <v>2060</v>
      </c>
      <c r="AL313" s="26" t="s">
        <v>2095</v>
      </c>
      <c r="AM313" s="26" t="s">
        <v>2096</v>
      </c>
      <c r="AN313" s="26" t="s">
        <v>2097</v>
      </c>
      <c r="AO313" s="26" t="s">
        <v>2098</v>
      </c>
      <c r="AP313" s="24"/>
      <c r="AQ313" s="24"/>
      <c r="AR313" s="24"/>
      <c r="AS313" s="24"/>
      <c r="AT313" s="24"/>
      <c r="AU313" s="24"/>
      <c r="AV313" s="24"/>
      <c r="AW313" s="28">
        <v>222542</v>
      </c>
      <c r="AX313" s="26">
        <v>160</v>
      </c>
      <c r="AY313" s="28">
        <v>160</v>
      </c>
      <c r="AZ313" s="28">
        <v>115</v>
      </c>
      <c r="BA313" s="26">
        <v>0</v>
      </c>
      <c r="BB313" s="26" t="s">
        <v>241</v>
      </c>
      <c r="BC313" s="26" t="s">
        <v>566</v>
      </c>
      <c r="BD313" s="24"/>
      <c r="BE313" s="24"/>
      <c r="BF313" s="26" t="s">
        <v>2075</v>
      </c>
      <c r="BG313" s="26" t="s">
        <v>395</v>
      </c>
      <c r="BH313" s="26" t="s">
        <v>2089</v>
      </c>
      <c r="BI313" s="26" t="s">
        <v>395</v>
      </c>
      <c r="BJ313" s="26" t="s">
        <v>2099</v>
      </c>
      <c r="BK313" s="26" t="s">
        <v>395</v>
      </c>
      <c r="BL313" s="24"/>
      <c r="BM313" s="24"/>
      <c r="BN313" s="24"/>
      <c r="BO313" s="24"/>
      <c r="BP313" s="24"/>
      <c r="BQ313" s="24"/>
      <c r="BR313" s="26">
        <v>4</v>
      </c>
      <c r="BS313" s="26">
        <v>4</v>
      </c>
      <c r="BT313" s="26">
        <v>4</v>
      </c>
      <c r="BU313" s="26">
        <v>5</v>
      </c>
      <c r="BV313" s="26">
        <v>4</v>
      </c>
      <c r="BW313" s="26">
        <v>4</v>
      </c>
      <c r="BX313" s="26">
        <v>4</v>
      </c>
      <c r="BY313" s="26">
        <v>4</v>
      </c>
      <c r="BZ313" s="24"/>
      <c r="CA313" s="24"/>
      <c r="CB313" s="24"/>
      <c r="CC313" s="24"/>
      <c r="CD313" s="24"/>
      <c r="CE313" s="24"/>
      <c r="CF313" s="24"/>
      <c r="CG313" s="24"/>
      <c r="CH313" s="24"/>
      <c r="CI313" s="24"/>
      <c r="CJ313" s="24"/>
      <c r="CK313" s="24"/>
      <c r="CL313" s="24"/>
      <c r="CM313" s="24"/>
      <c r="CN313" s="24"/>
      <c r="CO313" s="24"/>
      <c r="CP313" s="24"/>
      <c r="CQ313" s="24"/>
      <c r="CR313" s="24"/>
      <c r="CS313" s="24"/>
      <c r="CT313" s="24"/>
      <c r="CU313" s="24"/>
      <c r="CV313" s="24"/>
      <c r="CW313" s="24"/>
      <c r="CX313" s="24"/>
      <c r="CY313" s="24"/>
      <c r="CZ313" s="24"/>
      <c r="DA313" s="24"/>
      <c r="DB313" s="24"/>
      <c r="DC313" s="24"/>
      <c r="DD313" s="24"/>
      <c r="DE313" s="24"/>
      <c r="DF313" s="26" t="s">
        <v>139</v>
      </c>
      <c r="DG313" s="26" t="s">
        <v>139</v>
      </c>
      <c r="DH313" s="26" t="s">
        <v>139</v>
      </c>
      <c r="DI313" s="26" t="s">
        <v>120</v>
      </c>
      <c r="DJ313" s="26" t="s">
        <v>139</v>
      </c>
      <c r="DK313" s="26" t="s">
        <v>139</v>
      </c>
      <c r="DL313" s="26" t="s">
        <v>139</v>
      </c>
      <c r="DM313" s="26" t="s">
        <v>139</v>
      </c>
      <c r="DN313" s="26" t="s">
        <v>139</v>
      </c>
      <c r="DO313" s="26" t="s">
        <v>139</v>
      </c>
    </row>
    <row r="314" spans="1:119" ht="20.100000000000001" customHeight="1" x14ac:dyDescent="0.25">
      <c r="A314" s="29" t="str">
        <f t="shared" si="56"/>
        <v>Assembly of Social Mobilization3</v>
      </c>
      <c r="B314" s="29" t="str">
        <f t="shared" si="57"/>
        <v>Assembly of Social Mobilization</v>
      </c>
      <c r="C314" s="29">
        <f t="shared" si="58"/>
        <v>3</v>
      </c>
      <c r="D314" s="30" t="str">
        <f t="shared" si="59"/>
        <v>South Asia</v>
      </c>
      <c r="E314" s="30" t="str">
        <f t="shared" si="60"/>
        <v>Kinniya, Sri Lanka</v>
      </c>
      <c r="F314" s="31">
        <f t="shared" si="61"/>
        <v>3</v>
      </c>
      <c r="G314" s="31">
        <f t="shared" si="62"/>
        <v>1</v>
      </c>
      <c r="H314" s="31">
        <f t="shared" si="63"/>
        <v>2</v>
      </c>
      <c r="I314" s="31">
        <f t="shared" si="64"/>
        <v>3</v>
      </c>
      <c r="J314" s="31">
        <f t="shared" si="65"/>
        <v>3</v>
      </c>
      <c r="K314" s="31">
        <f t="shared" si="66"/>
        <v>3</v>
      </c>
      <c r="L314" s="31">
        <f t="shared" si="67"/>
        <v>4</v>
      </c>
      <c r="M314" s="31">
        <f t="shared" si="68"/>
        <v>2</v>
      </c>
      <c r="N314" s="31">
        <f t="shared" si="69"/>
        <v>2.6</v>
      </c>
      <c r="O314" s="26" t="s">
        <v>2100</v>
      </c>
      <c r="P314" s="26" t="s">
        <v>108</v>
      </c>
      <c r="Q314" s="27">
        <v>41771</v>
      </c>
      <c r="R314" s="26" t="s">
        <v>109</v>
      </c>
      <c r="S314" s="26" t="s">
        <v>193</v>
      </c>
      <c r="T314" s="26" t="s">
        <v>194</v>
      </c>
      <c r="U314" s="26" t="s">
        <v>112</v>
      </c>
      <c r="V314" s="26" t="s">
        <v>225</v>
      </c>
      <c r="W314" s="26" t="s">
        <v>2101</v>
      </c>
      <c r="X314" s="26" t="s">
        <v>2102</v>
      </c>
      <c r="Y314" s="26" t="s">
        <v>2103</v>
      </c>
      <c r="Z314" s="24"/>
      <c r="AA314" s="24"/>
      <c r="AB314" s="26" t="s">
        <v>117</v>
      </c>
      <c r="AC314" s="28">
        <v>10000</v>
      </c>
      <c r="AD314" s="24"/>
      <c r="AE314" s="26" t="s">
        <v>249</v>
      </c>
      <c r="AF314" s="26" t="s">
        <v>120</v>
      </c>
      <c r="AG314" s="26" t="s">
        <v>175</v>
      </c>
      <c r="AH314" s="26" t="s">
        <v>121</v>
      </c>
      <c r="AI314" s="28">
        <v>10000</v>
      </c>
      <c r="AJ314" s="26" t="s">
        <v>2104</v>
      </c>
      <c r="AK314" s="26" t="s">
        <v>2105</v>
      </c>
      <c r="AL314" s="26" t="s">
        <v>2106</v>
      </c>
      <c r="AM314" s="24"/>
      <c r="AN314" s="24"/>
      <c r="AO314" s="24"/>
      <c r="AP314" s="24"/>
      <c r="AQ314" s="24"/>
      <c r="AR314" s="24"/>
      <c r="AS314" s="24"/>
      <c r="AT314" s="24"/>
      <c r="AU314" s="26" t="s">
        <v>2107</v>
      </c>
      <c r="AV314" s="24"/>
      <c r="AW314" s="28">
        <v>8750</v>
      </c>
      <c r="AX314" s="26">
        <v>156</v>
      </c>
      <c r="AY314" s="28">
        <v>95</v>
      </c>
      <c r="AZ314" s="28">
        <v>95</v>
      </c>
      <c r="BA314" s="26">
        <v>0</v>
      </c>
      <c r="BB314" s="26" t="s">
        <v>148</v>
      </c>
      <c r="BC314" s="26" t="s">
        <v>2108</v>
      </c>
      <c r="BD314" s="26" t="s">
        <v>437</v>
      </c>
      <c r="BE314" s="26" t="s">
        <v>2109</v>
      </c>
      <c r="BF314" s="26" t="s">
        <v>2110</v>
      </c>
      <c r="BG314" s="26" t="s">
        <v>395</v>
      </c>
      <c r="BH314" s="26" t="s">
        <v>2047</v>
      </c>
      <c r="BI314" s="26" t="s">
        <v>2111</v>
      </c>
      <c r="BJ314" s="26" t="s">
        <v>2112</v>
      </c>
      <c r="BK314" s="26" t="s">
        <v>395</v>
      </c>
      <c r="BL314" s="26" t="s">
        <v>2113</v>
      </c>
      <c r="BM314" s="26" t="s">
        <v>395</v>
      </c>
      <c r="BN314" s="26" t="s">
        <v>2114</v>
      </c>
      <c r="BO314" s="26" t="s">
        <v>261</v>
      </c>
      <c r="BP314" s="24"/>
      <c r="BQ314" s="24"/>
      <c r="BR314" s="26">
        <v>3</v>
      </c>
      <c r="BS314" s="26">
        <v>1</v>
      </c>
      <c r="BT314" s="26">
        <v>2</v>
      </c>
      <c r="BU314" s="26">
        <v>3</v>
      </c>
      <c r="BV314" s="26">
        <v>3</v>
      </c>
      <c r="BW314" s="26">
        <v>3</v>
      </c>
      <c r="BX314" s="26">
        <v>4</v>
      </c>
      <c r="BY314" s="26">
        <v>2</v>
      </c>
      <c r="BZ314" s="24"/>
      <c r="CA314" s="24"/>
      <c r="CB314" s="24"/>
      <c r="CC314" s="24"/>
      <c r="CD314" s="24"/>
      <c r="CE314" s="24"/>
      <c r="CF314" s="24"/>
      <c r="CG314" s="24"/>
      <c r="CH314" s="24"/>
      <c r="CI314" s="24"/>
      <c r="CJ314" s="24"/>
      <c r="CK314" s="24"/>
      <c r="CL314" s="24"/>
      <c r="CM314" s="24"/>
      <c r="CN314" s="24"/>
      <c r="CO314" s="24"/>
      <c r="CP314" s="24"/>
      <c r="CQ314" s="24"/>
      <c r="CR314" s="24"/>
      <c r="CS314" s="24"/>
      <c r="CT314" s="24"/>
      <c r="CU314" s="24"/>
      <c r="CV314" s="24"/>
      <c r="CW314" s="24"/>
      <c r="CX314" s="24"/>
      <c r="CY314" s="24"/>
      <c r="CZ314" s="24"/>
      <c r="DA314" s="24"/>
      <c r="DB314" s="24"/>
      <c r="DC314" s="24"/>
      <c r="DD314" s="24"/>
      <c r="DE314" s="24"/>
      <c r="DF314" s="26" t="s">
        <v>139</v>
      </c>
      <c r="DG314" s="26" t="s">
        <v>139</v>
      </c>
      <c r="DH314" s="26" t="s">
        <v>139</v>
      </c>
      <c r="DI314" s="26" t="s">
        <v>139</v>
      </c>
      <c r="DJ314" s="26" t="s">
        <v>139</v>
      </c>
      <c r="DK314" s="26" t="s">
        <v>139</v>
      </c>
      <c r="DL314" s="26" t="s">
        <v>139</v>
      </c>
      <c r="DM314" s="26" t="s">
        <v>139</v>
      </c>
      <c r="DN314" s="26" t="s">
        <v>139</v>
      </c>
      <c r="DO314" s="26" t="s">
        <v>139</v>
      </c>
    </row>
    <row r="315" spans="1:119" ht="20.100000000000001" customHeight="1" x14ac:dyDescent="0.25">
      <c r="A315" s="29" t="str">
        <f t="shared" si="56"/>
        <v>Assembly of Social Mobilization2</v>
      </c>
      <c r="B315" s="29" t="str">
        <f t="shared" si="57"/>
        <v>Assembly of Social Mobilization</v>
      </c>
      <c r="C315" s="29">
        <f t="shared" si="58"/>
        <v>2</v>
      </c>
      <c r="D315" s="30" t="str">
        <f t="shared" si="59"/>
        <v>South Asia</v>
      </c>
      <c r="E315" s="30" t="str">
        <f t="shared" si="60"/>
        <v>Kinniya, Sri Lanka</v>
      </c>
      <c r="F315" s="31">
        <f t="shared" si="61"/>
        <v>2</v>
      </c>
      <c r="G315" s="31">
        <f t="shared" si="62"/>
        <v>2</v>
      </c>
      <c r="H315" s="31">
        <f t="shared" si="63"/>
        <v>2</v>
      </c>
      <c r="I315" s="31">
        <f t="shared" si="64"/>
        <v>3</v>
      </c>
      <c r="J315" s="31">
        <f t="shared" si="65"/>
        <v>2</v>
      </c>
      <c r="K315" s="31">
        <f t="shared" si="66"/>
        <v>3</v>
      </c>
      <c r="L315" s="31">
        <f t="shared" si="67"/>
        <v>4</v>
      </c>
      <c r="M315" s="31">
        <f t="shared" si="68"/>
        <v>3</v>
      </c>
      <c r="N315" s="31">
        <f t="shared" si="69"/>
        <v>2.6</v>
      </c>
      <c r="O315" s="26" t="s">
        <v>2115</v>
      </c>
      <c r="P315" s="26" t="s">
        <v>108</v>
      </c>
      <c r="Q315" s="27">
        <v>41400</v>
      </c>
      <c r="R315" s="26" t="s">
        <v>109</v>
      </c>
      <c r="S315" s="26" t="s">
        <v>206</v>
      </c>
      <c r="T315" s="26" t="s">
        <v>207</v>
      </c>
      <c r="U315" s="26" t="s">
        <v>112</v>
      </c>
      <c r="V315" s="26" t="s">
        <v>225</v>
      </c>
      <c r="W315" s="26" t="s">
        <v>2101</v>
      </c>
      <c r="X315" s="26" t="s">
        <v>2102</v>
      </c>
      <c r="Y315" s="26" t="s">
        <v>2103</v>
      </c>
      <c r="Z315" s="24"/>
      <c r="AA315" s="24"/>
      <c r="AB315" s="26" t="s">
        <v>117</v>
      </c>
      <c r="AC315" s="28">
        <v>10000</v>
      </c>
      <c r="AD315" s="24"/>
      <c r="AE315" s="26" t="s">
        <v>249</v>
      </c>
      <c r="AF315" s="26" t="s">
        <v>120</v>
      </c>
      <c r="AG315" s="26" t="s">
        <v>175</v>
      </c>
      <c r="AH315" s="26" t="s">
        <v>143</v>
      </c>
      <c r="AI315" s="28">
        <v>10000</v>
      </c>
      <c r="AJ315" s="26" t="s">
        <v>2116</v>
      </c>
      <c r="AK315" s="26" t="s">
        <v>2117</v>
      </c>
      <c r="AL315" s="26" t="s">
        <v>2106</v>
      </c>
      <c r="AM315" s="24"/>
      <c r="AN315" s="24"/>
      <c r="AO315" s="24"/>
      <c r="AP315" s="24"/>
      <c r="AQ315" s="24"/>
      <c r="AR315" s="24"/>
      <c r="AS315" s="24"/>
      <c r="AT315" s="24"/>
      <c r="AU315" s="24"/>
      <c r="AV315" s="24"/>
      <c r="AW315" s="28">
        <v>80000</v>
      </c>
      <c r="AX315" s="26">
        <v>223</v>
      </c>
      <c r="AY315" s="28">
        <v>100</v>
      </c>
      <c r="AZ315" s="28">
        <v>84</v>
      </c>
      <c r="BA315" s="26">
        <v>0</v>
      </c>
      <c r="BB315" s="26" t="s">
        <v>148</v>
      </c>
      <c r="BC315" s="26" t="s">
        <v>2108</v>
      </c>
      <c r="BD315" s="26" t="s">
        <v>125</v>
      </c>
      <c r="BE315" s="24"/>
      <c r="BF315" s="26" t="s">
        <v>2047</v>
      </c>
      <c r="BG315" s="26" t="s">
        <v>2118</v>
      </c>
      <c r="BH315" s="26" t="s">
        <v>2119</v>
      </c>
      <c r="BI315" s="26" t="s">
        <v>2120</v>
      </c>
      <c r="BJ315" s="24"/>
      <c r="BK315" s="24"/>
      <c r="BL315" s="24"/>
      <c r="BM315" s="24"/>
      <c r="BN315" s="24"/>
      <c r="BO315" s="24"/>
      <c r="BP315" s="24"/>
      <c r="BQ315" s="24"/>
      <c r="BR315" s="26">
        <v>2</v>
      </c>
      <c r="BS315" s="26">
        <v>2</v>
      </c>
      <c r="BT315" s="26">
        <v>2</v>
      </c>
      <c r="BU315" s="26">
        <v>3</v>
      </c>
      <c r="BV315" s="26">
        <v>2</v>
      </c>
      <c r="BW315" s="26">
        <v>3</v>
      </c>
      <c r="BX315" s="26">
        <v>4</v>
      </c>
      <c r="BY315" s="26">
        <v>3</v>
      </c>
      <c r="BZ315" s="24"/>
      <c r="CA315" s="24"/>
      <c r="CB315" s="24"/>
      <c r="CC315" s="24"/>
      <c r="CD315" s="24"/>
      <c r="CE315" s="24"/>
      <c r="CF315" s="24"/>
      <c r="CG315" s="24"/>
      <c r="CH315" s="24"/>
      <c r="CI315" s="24"/>
      <c r="CJ315" s="24"/>
      <c r="CK315" s="24"/>
      <c r="CL315" s="24"/>
      <c r="CM315" s="24"/>
      <c r="CN315" s="24"/>
      <c r="CO315" s="24"/>
      <c r="CP315" s="24"/>
      <c r="CQ315" s="24"/>
      <c r="CR315" s="24"/>
      <c r="CS315" s="24"/>
      <c r="CT315" s="24"/>
      <c r="CU315" s="24"/>
      <c r="CV315" s="24"/>
      <c r="CW315" s="24"/>
      <c r="CX315" s="24"/>
      <c r="CY315" s="24"/>
      <c r="CZ315" s="24"/>
      <c r="DA315" s="24"/>
      <c r="DB315" s="24"/>
      <c r="DC315" s="24"/>
      <c r="DD315" s="24"/>
      <c r="DE315" s="24"/>
      <c r="DF315" s="26" t="s">
        <v>139</v>
      </c>
      <c r="DG315" s="26" t="s">
        <v>139</v>
      </c>
      <c r="DH315" s="26" t="s">
        <v>139</v>
      </c>
      <c r="DI315" s="26" t="s">
        <v>139</v>
      </c>
      <c r="DJ315" s="26" t="s">
        <v>139</v>
      </c>
      <c r="DK315" s="26" t="s">
        <v>139</v>
      </c>
      <c r="DL315" s="26" t="s">
        <v>139</v>
      </c>
      <c r="DM315" s="26" t="s">
        <v>139</v>
      </c>
      <c r="DN315" s="26" t="s">
        <v>139</v>
      </c>
      <c r="DO315" s="26" t="s">
        <v>139</v>
      </c>
    </row>
    <row r="316" spans="1:119" ht="20.100000000000001" customHeight="1" x14ac:dyDescent="0.25">
      <c r="A316" s="29" t="str">
        <f t="shared" si="56"/>
        <v>Assembly of Social Mobilization1</v>
      </c>
      <c r="B316" s="29" t="str">
        <f t="shared" si="57"/>
        <v>Assembly of Social Mobilization</v>
      </c>
      <c r="C316" s="29">
        <f t="shared" si="58"/>
        <v>1</v>
      </c>
      <c r="D316" s="30" t="str">
        <f t="shared" si="59"/>
        <v>South Asia</v>
      </c>
      <c r="E316" s="30" t="str">
        <f t="shared" si="60"/>
        <v>Kinniya, Sri Lanka</v>
      </c>
      <c r="F316" s="31">
        <f t="shared" si="61"/>
        <v>2</v>
      </c>
      <c r="G316" s="31">
        <f t="shared" si="62"/>
        <v>2</v>
      </c>
      <c r="H316" s="31">
        <f t="shared" si="63"/>
        <v>1</v>
      </c>
      <c r="I316" s="31">
        <f t="shared" si="64"/>
        <v>3</v>
      </c>
      <c r="J316" s="31">
        <f t="shared" si="65"/>
        <v>1</v>
      </c>
      <c r="K316" s="31">
        <f t="shared" si="66"/>
        <v>2</v>
      </c>
      <c r="L316" s="31">
        <f t="shared" si="67"/>
        <v>2</v>
      </c>
      <c r="M316" s="31">
        <f t="shared" si="68"/>
        <v>2</v>
      </c>
      <c r="N316" s="31">
        <f t="shared" si="69"/>
        <v>1.9</v>
      </c>
      <c r="O316" s="26" t="s">
        <v>2121</v>
      </c>
      <c r="P316" s="26" t="s">
        <v>108</v>
      </c>
      <c r="Q316" s="27">
        <v>41038</v>
      </c>
      <c r="R316" s="26" t="s">
        <v>155</v>
      </c>
      <c r="S316" s="26" t="s">
        <v>217</v>
      </c>
      <c r="T316" s="26" t="s">
        <v>175</v>
      </c>
      <c r="U316" s="26" t="s">
        <v>112</v>
      </c>
      <c r="V316" s="26" t="s">
        <v>225</v>
      </c>
      <c r="W316" s="26" t="s">
        <v>2101</v>
      </c>
      <c r="X316" s="26" t="s">
        <v>2102</v>
      </c>
      <c r="Y316" s="26" t="s">
        <v>2103</v>
      </c>
      <c r="Z316" s="24"/>
      <c r="AA316" s="24"/>
      <c r="AB316" s="26" t="s">
        <v>117</v>
      </c>
      <c r="AC316" s="28">
        <v>9000</v>
      </c>
      <c r="AD316" s="24"/>
      <c r="AE316" s="26" t="s">
        <v>249</v>
      </c>
      <c r="AF316" s="26" t="s">
        <v>120</v>
      </c>
      <c r="AG316" s="26" t="s">
        <v>175</v>
      </c>
      <c r="AH316" s="26" t="s">
        <v>158</v>
      </c>
      <c r="AI316" s="28">
        <v>9000</v>
      </c>
      <c r="AJ316" s="24"/>
      <c r="AK316" s="26" t="s">
        <v>2122</v>
      </c>
      <c r="AL316" s="26" t="s">
        <v>2123</v>
      </c>
      <c r="AM316" s="26" t="s">
        <v>2124</v>
      </c>
      <c r="AN316" s="26" t="s">
        <v>2125</v>
      </c>
      <c r="AO316" s="26" t="s">
        <v>2126</v>
      </c>
      <c r="AP316" s="24"/>
      <c r="AQ316" s="24"/>
      <c r="AR316" s="24"/>
      <c r="AS316" s="24"/>
      <c r="AT316" s="24"/>
      <c r="AU316" s="24"/>
      <c r="AV316" s="24"/>
      <c r="AW316" s="28">
        <v>21837</v>
      </c>
      <c r="AX316" s="26">
        <v>283</v>
      </c>
      <c r="AY316" s="28">
        <v>80</v>
      </c>
      <c r="AZ316" s="28">
        <v>70</v>
      </c>
      <c r="BA316" s="26">
        <v>0</v>
      </c>
      <c r="BB316" s="26" t="s">
        <v>148</v>
      </c>
      <c r="BC316" s="26" t="s">
        <v>2108</v>
      </c>
      <c r="BD316" s="24"/>
      <c r="BE316" s="24"/>
      <c r="BF316" s="26" t="s">
        <v>2110</v>
      </c>
      <c r="BG316" s="26" t="s">
        <v>395</v>
      </c>
      <c r="BH316" s="24"/>
      <c r="BI316" s="24"/>
      <c r="BJ316" s="24"/>
      <c r="BK316" s="24"/>
      <c r="BL316" s="24"/>
      <c r="BM316" s="24"/>
      <c r="BN316" s="24"/>
      <c r="BO316" s="24"/>
      <c r="BP316" s="24"/>
      <c r="BQ316" s="24"/>
      <c r="BR316" s="26">
        <v>2</v>
      </c>
      <c r="BS316" s="26">
        <v>2</v>
      </c>
      <c r="BT316" s="26">
        <v>1</v>
      </c>
      <c r="BU316" s="26">
        <v>3</v>
      </c>
      <c r="BV316" s="26">
        <v>1</v>
      </c>
      <c r="BW316" s="26">
        <v>2</v>
      </c>
      <c r="BX316" s="26">
        <v>2</v>
      </c>
      <c r="BY316" s="26">
        <v>2</v>
      </c>
      <c r="BZ316" s="24"/>
      <c r="CA316" s="24"/>
      <c r="CB316" s="24"/>
      <c r="CC316" s="24"/>
      <c r="CD316" s="24"/>
      <c r="CE316" s="24"/>
      <c r="CF316" s="24"/>
      <c r="CG316" s="24"/>
      <c r="CH316" s="24"/>
      <c r="CI316" s="24"/>
      <c r="CJ316" s="24"/>
      <c r="CK316" s="24"/>
      <c r="CL316" s="24"/>
      <c r="CM316" s="24"/>
      <c r="CN316" s="24"/>
      <c r="CO316" s="24"/>
      <c r="CP316" s="24"/>
      <c r="CQ316" s="24"/>
      <c r="CR316" s="24"/>
      <c r="CS316" s="24"/>
      <c r="CT316" s="24"/>
      <c r="CU316" s="24"/>
      <c r="CV316" s="24"/>
      <c r="CW316" s="24"/>
      <c r="CX316" s="24"/>
      <c r="CY316" s="24"/>
      <c r="CZ316" s="24"/>
      <c r="DA316" s="24"/>
      <c r="DB316" s="24"/>
      <c r="DC316" s="24"/>
      <c r="DD316" s="24"/>
      <c r="DE316" s="24"/>
      <c r="DF316" s="26" t="s">
        <v>139</v>
      </c>
      <c r="DG316" s="26" t="s">
        <v>139</v>
      </c>
      <c r="DH316" s="26" t="s">
        <v>139</v>
      </c>
      <c r="DI316" s="26" t="s">
        <v>139</v>
      </c>
      <c r="DJ316" s="26" t="s">
        <v>139</v>
      </c>
      <c r="DK316" s="26" t="s">
        <v>139</v>
      </c>
      <c r="DL316" s="26" t="s">
        <v>139</v>
      </c>
      <c r="DM316" s="26" t="s">
        <v>139</v>
      </c>
      <c r="DN316" s="26" t="s">
        <v>139</v>
      </c>
      <c r="DO316" s="26" t="s">
        <v>139</v>
      </c>
    </row>
    <row r="317" spans="1:119" ht="20.100000000000001" customHeight="1" x14ac:dyDescent="0.25">
      <c r="A317" s="29" t="str">
        <f t="shared" si="56"/>
        <v/>
      </c>
      <c r="B317" s="29" t="str">
        <f t="shared" si="57"/>
        <v>Associação Barraca da Amizade</v>
      </c>
      <c r="C317" s="29">
        <f t="shared" si="58"/>
        <v>0</v>
      </c>
      <c r="D317" s="30" t="str">
        <f t="shared" si="59"/>
        <v>Americas</v>
      </c>
      <c r="E317" s="30" t="str">
        <f t="shared" si="60"/>
        <v>Brazil</v>
      </c>
      <c r="F317" s="31">
        <f t="shared" si="61"/>
        <v>0</v>
      </c>
      <c r="G317" s="31">
        <f t="shared" si="62"/>
        <v>0</v>
      </c>
      <c r="H317" s="31">
        <f t="shared" si="63"/>
        <v>0</v>
      </c>
      <c r="I317" s="31">
        <f t="shared" si="64"/>
        <v>0</v>
      </c>
      <c r="J317" s="31">
        <f t="shared" si="65"/>
        <v>0</v>
      </c>
      <c r="K317" s="31">
        <f t="shared" si="66"/>
        <v>0</v>
      </c>
      <c r="L317" s="31">
        <f t="shared" si="67"/>
        <v>0</v>
      </c>
      <c r="M317" s="31">
        <f t="shared" si="68"/>
        <v>0</v>
      </c>
      <c r="N317" s="31">
        <f t="shared" si="69"/>
        <v>0</v>
      </c>
      <c r="O317" s="26" t="s">
        <v>2127</v>
      </c>
      <c r="P317" s="26" t="s">
        <v>108</v>
      </c>
      <c r="Q317" s="27">
        <v>40945</v>
      </c>
      <c r="R317" s="24"/>
      <c r="S317" s="24"/>
      <c r="T317" s="26" t="s">
        <v>175</v>
      </c>
      <c r="U317" s="24"/>
      <c r="V317" s="26" t="s">
        <v>15731</v>
      </c>
      <c r="W317" s="26" t="s">
        <v>308</v>
      </c>
      <c r="X317" s="24"/>
      <c r="Y317" s="26" t="s">
        <v>2128</v>
      </c>
      <c r="Z317" s="24"/>
      <c r="AA317" s="24"/>
      <c r="AB317" s="26" t="s">
        <v>228</v>
      </c>
      <c r="AC317" s="28">
        <v>25000</v>
      </c>
      <c r="AD317" s="24"/>
      <c r="AE317" s="24"/>
      <c r="AF317" s="26" t="s">
        <v>120</v>
      </c>
      <c r="AG317" s="26" t="s">
        <v>312</v>
      </c>
      <c r="AH317" s="24"/>
      <c r="AI317" s="28">
        <v>25000</v>
      </c>
      <c r="AJ317" s="24"/>
      <c r="AK317" s="24"/>
      <c r="AL317" s="24"/>
      <c r="AM317" s="26" t="s">
        <v>2129</v>
      </c>
      <c r="AN317" s="24"/>
      <c r="AO317" s="24"/>
      <c r="AP317" s="24"/>
      <c r="AQ317" s="24"/>
      <c r="AR317" s="24"/>
      <c r="AS317" s="24"/>
      <c r="AT317" s="24"/>
      <c r="AU317" s="24"/>
      <c r="AV317" s="24"/>
      <c r="AW317" s="28">
        <v>365283</v>
      </c>
      <c r="AX317" s="26">
        <v>450</v>
      </c>
      <c r="AY317" s="28">
        <v>0</v>
      </c>
      <c r="AZ317" s="28">
        <v>0</v>
      </c>
      <c r="BA317" s="26">
        <v>0</v>
      </c>
      <c r="BB317" s="24"/>
      <c r="BC317" s="24"/>
      <c r="BD317" s="24"/>
      <c r="BE317" s="24"/>
      <c r="BF317" s="24"/>
      <c r="BG317" s="24"/>
      <c r="BH317" s="24"/>
      <c r="BI317" s="24"/>
      <c r="BJ317" s="24"/>
      <c r="BK317" s="24"/>
      <c r="BL317" s="24"/>
      <c r="BM317" s="24"/>
      <c r="BN317" s="24"/>
      <c r="BO317" s="24"/>
      <c r="BP317" s="24"/>
      <c r="BQ317" s="24"/>
      <c r="BR317" s="26">
        <v>0</v>
      </c>
      <c r="BS317" s="26">
        <v>0</v>
      </c>
      <c r="BT317" s="26">
        <v>0</v>
      </c>
      <c r="BU317" s="26">
        <v>0</v>
      </c>
      <c r="BV317" s="26">
        <v>0</v>
      </c>
      <c r="BW317" s="26">
        <v>0</v>
      </c>
      <c r="BX317" s="26">
        <v>0</v>
      </c>
      <c r="BY317" s="26">
        <v>0</v>
      </c>
      <c r="BZ317" s="24"/>
      <c r="CA317" s="24"/>
      <c r="CB317" s="24"/>
      <c r="CC317" s="24"/>
      <c r="CD317" s="24"/>
      <c r="CE317" s="24"/>
      <c r="CF317" s="24"/>
      <c r="CG317" s="24"/>
      <c r="CH317" s="24"/>
      <c r="CI317" s="24"/>
      <c r="CJ317" s="24"/>
      <c r="CK317" s="24"/>
      <c r="CL317" s="24"/>
      <c r="CM317" s="24"/>
      <c r="CN317" s="24"/>
      <c r="CO317" s="24"/>
      <c r="CP317" s="24"/>
      <c r="CQ317" s="24"/>
      <c r="CR317" s="24"/>
      <c r="CS317" s="24"/>
      <c r="CT317" s="24"/>
      <c r="CU317" s="24"/>
      <c r="CV317" s="24"/>
      <c r="CW317" s="24"/>
      <c r="CX317" s="24"/>
      <c r="CY317" s="24"/>
      <c r="CZ317" s="24"/>
      <c r="DA317" s="24"/>
      <c r="DB317" s="24"/>
      <c r="DC317" s="24"/>
      <c r="DD317" s="24"/>
      <c r="DE317" s="24"/>
      <c r="DF317" s="26" t="s">
        <v>139</v>
      </c>
      <c r="DG317" s="26" t="s">
        <v>139</v>
      </c>
      <c r="DH317" s="26" t="s">
        <v>139</v>
      </c>
      <c r="DI317" s="26" t="s">
        <v>139</v>
      </c>
      <c r="DJ317" s="26" t="s">
        <v>139</v>
      </c>
      <c r="DK317" s="26" t="s">
        <v>139</v>
      </c>
      <c r="DL317" s="26" t="s">
        <v>139</v>
      </c>
      <c r="DM317" s="26" t="s">
        <v>139</v>
      </c>
      <c r="DN317" s="26" t="s">
        <v>139</v>
      </c>
      <c r="DO317" s="26" t="s">
        <v>139</v>
      </c>
    </row>
    <row r="318" spans="1:119" ht="20.100000000000001" customHeight="1" x14ac:dyDescent="0.25">
      <c r="A318" s="29" t="str">
        <f t="shared" si="56"/>
        <v>Associação Barraca da Amizade7</v>
      </c>
      <c r="B318" s="29" t="str">
        <f t="shared" si="57"/>
        <v>Associação Barraca da Amizade</v>
      </c>
      <c r="C318" s="29">
        <f t="shared" si="58"/>
        <v>7</v>
      </c>
      <c r="D318" s="30" t="str">
        <f t="shared" si="59"/>
        <v>Americas</v>
      </c>
      <c r="E318" s="30" t="str">
        <f t="shared" si="60"/>
        <v>Brazil</v>
      </c>
      <c r="F318" s="31">
        <f t="shared" si="61"/>
        <v>4</v>
      </c>
      <c r="G318" s="31">
        <f t="shared" si="62"/>
        <v>3</v>
      </c>
      <c r="H318" s="31">
        <f t="shared" si="63"/>
        <v>4</v>
      </c>
      <c r="I318" s="31">
        <f t="shared" si="64"/>
        <v>5</v>
      </c>
      <c r="J318" s="31">
        <f t="shared" si="65"/>
        <v>3</v>
      </c>
      <c r="K318" s="31">
        <f t="shared" si="66"/>
        <v>5</v>
      </c>
      <c r="L318" s="31">
        <f t="shared" si="67"/>
        <v>5</v>
      </c>
      <c r="M318" s="31">
        <f t="shared" si="68"/>
        <v>3</v>
      </c>
      <c r="N318" s="31">
        <f t="shared" si="69"/>
        <v>4</v>
      </c>
      <c r="O318" s="26" t="s">
        <v>2130</v>
      </c>
      <c r="P318" s="26" t="s">
        <v>108</v>
      </c>
      <c r="Q318" s="27">
        <v>41038</v>
      </c>
      <c r="R318" s="26" t="s">
        <v>305</v>
      </c>
      <c r="S318" s="26" t="s">
        <v>217</v>
      </c>
      <c r="T318" s="26" t="s">
        <v>175</v>
      </c>
      <c r="U318" s="26" t="s">
        <v>168</v>
      </c>
      <c r="V318" s="26" t="s">
        <v>15731</v>
      </c>
      <c r="W318" s="26" t="s">
        <v>308</v>
      </c>
      <c r="X318" s="24"/>
      <c r="Y318" s="26" t="s">
        <v>2128</v>
      </c>
      <c r="Z318" s="24"/>
      <c r="AA318" s="24"/>
      <c r="AB318" s="26" t="s">
        <v>117</v>
      </c>
      <c r="AC318" s="28">
        <v>20000</v>
      </c>
      <c r="AD318" s="24"/>
      <c r="AE318" s="24"/>
      <c r="AF318" s="26" t="s">
        <v>120</v>
      </c>
      <c r="AG318" s="26" t="s">
        <v>312</v>
      </c>
      <c r="AH318" s="26" t="s">
        <v>235</v>
      </c>
      <c r="AI318" s="28">
        <v>20000</v>
      </c>
      <c r="AJ318" s="24"/>
      <c r="AK318" s="26" t="s">
        <v>2131</v>
      </c>
      <c r="AL318" s="26" t="s">
        <v>2132</v>
      </c>
      <c r="AM318" s="26" t="s">
        <v>2133</v>
      </c>
      <c r="AN318" s="26" t="s">
        <v>2134</v>
      </c>
      <c r="AO318" s="26" t="s">
        <v>2135</v>
      </c>
      <c r="AP318" s="24"/>
      <c r="AQ318" s="24"/>
      <c r="AR318" s="24"/>
      <c r="AS318" s="24"/>
      <c r="AT318" s="24"/>
      <c r="AU318" s="24"/>
      <c r="AV318" s="24"/>
      <c r="AW318" s="28">
        <v>501700</v>
      </c>
      <c r="AX318" s="26">
        <v>600</v>
      </c>
      <c r="AY318" s="28">
        <v>200</v>
      </c>
      <c r="AZ318" s="28">
        <v>139</v>
      </c>
      <c r="BA318" s="26">
        <v>0</v>
      </c>
      <c r="BB318" s="26" t="s">
        <v>241</v>
      </c>
      <c r="BC318" s="24"/>
      <c r="BD318" s="26" t="s">
        <v>378</v>
      </c>
      <c r="BE318" s="24"/>
      <c r="BF318" s="26" t="s">
        <v>2136</v>
      </c>
      <c r="BG318" s="26" t="s">
        <v>308</v>
      </c>
      <c r="BH318" s="26" t="s">
        <v>2137</v>
      </c>
      <c r="BI318" s="26" t="s">
        <v>308</v>
      </c>
      <c r="BJ318" s="26" t="s">
        <v>2138</v>
      </c>
      <c r="BK318" s="26" t="s">
        <v>308</v>
      </c>
      <c r="BL318" s="26" t="s">
        <v>2139</v>
      </c>
      <c r="BM318" s="26" t="s">
        <v>392</v>
      </c>
      <c r="BN318" s="26" t="s">
        <v>396</v>
      </c>
      <c r="BO318" s="26" t="s">
        <v>387</v>
      </c>
      <c r="BP318" s="26" t="s">
        <v>2140</v>
      </c>
      <c r="BQ318" s="26" t="s">
        <v>449</v>
      </c>
      <c r="BR318" s="26">
        <v>4</v>
      </c>
      <c r="BS318" s="26">
        <v>3</v>
      </c>
      <c r="BT318" s="26">
        <v>4</v>
      </c>
      <c r="BU318" s="26">
        <v>5</v>
      </c>
      <c r="BV318" s="26">
        <v>3</v>
      </c>
      <c r="BW318" s="26">
        <v>5</v>
      </c>
      <c r="BX318" s="26">
        <v>5</v>
      </c>
      <c r="BY318" s="26">
        <v>3</v>
      </c>
      <c r="BZ318" s="24"/>
      <c r="CA318" s="24"/>
      <c r="CB318" s="24"/>
      <c r="CC318" s="24"/>
      <c r="CD318" s="24"/>
      <c r="CE318" s="24"/>
      <c r="CF318" s="24"/>
      <c r="CG318" s="24"/>
      <c r="CH318" s="24"/>
      <c r="CI318" s="24"/>
      <c r="CJ318" s="24"/>
      <c r="CK318" s="24"/>
      <c r="CL318" s="24"/>
      <c r="CM318" s="24"/>
      <c r="CN318" s="24"/>
      <c r="CO318" s="24"/>
      <c r="CP318" s="24"/>
      <c r="CQ318" s="24"/>
      <c r="CR318" s="24"/>
      <c r="CS318" s="24"/>
      <c r="CT318" s="24"/>
      <c r="CU318" s="24"/>
      <c r="CV318" s="24"/>
      <c r="CW318" s="24"/>
      <c r="CX318" s="24"/>
      <c r="CY318" s="24"/>
      <c r="CZ318" s="24"/>
      <c r="DA318" s="24"/>
      <c r="DB318" s="24"/>
      <c r="DC318" s="24"/>
      <c r="DD318" s="24"/>
      <c r="DE318" s="24"/>
      <c r="DF318" s="26" t="s">
        <v>120</v>
      </c>
      <c r="DG318" s="26" t="s">
        <v>120</v>
      </c>
      <c r="DH318" s="26" t="s">
        <v>120</v>
      </c>
      <c r="DI318" s="26" t="s">
        <v>120</v>
      </c>
      <c r="DJ318" s="26" t="s">
        <v>139</v>
      </c>
      <c r="DK318" s="26" t="s">
        <v>139</v>
      </c>
      <c r="DL318" s="26" t="s">
        <v>139</v>
      </c>
      <c r="DM318" s="26" t="s">
        <v>139</v>
      </c>
      <c r="DN318" s="26" t="s">
        <v>139</v>
      </c>
      <c r="DO318" s="26" t="s">
        <v>139</v>
      </c>
    </row>
    <row r="319" spans="1:119" ht="20.100000000000001" customHeight="1" x14ac:dyDescent="0.25">
      <c r="A319" s="29" t="str">
        <f t="shared" si="56"/>
        <v>Associação Barraca da Amizade6</v>
      </c>
      <c r="B319" s="29" t="str">
        <f t="shared" si="57"/>
        <v>Associação Barraca da Amizade</v>
      </c>
      <c r="C319" s="29">
        <f t="shared" si="58"/>
        <v>6</v>
      </c>
      <c r="D319" s="30" t="str">
        <f t="shared" si="59"/>
        <v>Americas</v>
      </c>
      <c r="E319" s="30" t="str">
        <f t="shared" si="60"/>
        <v>Brazil</v>
      </c>
      <c r="F319" s="31">
        <f t="shared" si="61"/>
        <v>4</v>
      </c>
      <c r="G319" s="31">
        <f t="shared" si="62"/>
        <v>3</v>
      </c>
      <c r="H319" s="31">
        <f t="shared" si="63"/>
        <v>4</v>
      </c>
      <c r="I319" s="31">
        <f t="shared" si="64"/>
        <v>4</v>
      </c>
      <c r="J319" s="31">
        <f t="shared" si="65"/>
        <v>3</v>
      </c>
      <c r="K319" s="31">
        <f t="shared" si="66"/>
        <v>4</v>
      </c>
      <c r="L319" s="31">
        <f t="shared" si="67"/>
        <v>5</v>
      </c>
      <c r="M319" s="31">
        <f t="shared" si="68"/>
        <v>3</v>
      </c>
      <c r="N319" s="31">
        <f t="shared" si="69"/>
        <v>3.8</v>
      </c>
      <c r="O319" s="26" t="s">
        <v>2141</v>
      </c>
      <c r="P319" s="26" t="s">
        <v>108</v>
      </c>
      <c r="Q319" s="27">
        <v>40672</v>
      </c>
      <c r="R319" s="26" t="s">
        <v>166</v>
      </c>
      <c r="S319" s="26" t="s">
        <v>409</v>
      </c>
      <c r="T319" s="26" t="s">
        <v>333</v>
      </c>
      <c r="U319" s="26" t="s">
        <v>168</v>
      </c>
      <c r="V319" s="26" t="s">
        <v>15731</v>
      </c>
      <c r="W319" s="26" t="s">
        <v>308</v>
      </c>
      <c r="X319" s="24"/>
      <c r="Y319" s="26" t="s">
        <v>2128</v>
      </c>
      <c r="Z319" s="24"/>
      <c r="AA319" s="24"/>
      <c r="AB319" s="26" t="s">
        <v>117</v>
      </c>
      <c r="AC319" s="28">
        <v>14000</v>
      </c>
      <c r="AD319" s="24"/>
      <c r="AE319" s="24"/>
      <c r="AF319" s="26" t="s">
        <v>120</v>
      </c>
      <c r="AG319" s="26" t="s">
        <v>312</v>
      </c>
      <c r="AH319" s="26" t="s">
        <v>250</v>
      </c>
      <c r="AI319" s="28">
        <v>14000</v>
      </c>
      <c r="AJ319" s="24"/>
      <c r="AK319" s="26" t="s">
        <v>2142</v>
      </c>
      <c r="AL319" s="26" t="s">
        <v>2132</v>
      </c>
      <c r="AM319" s="26" t="s">
        <v>2143</v>
      </c>
      <c r="AN319" s="26" t="s">
        <v>2144</v>
      </c>
      <c r="AO319" s="26" t="s">
        <v>2145</v>
      </c>
      <c r="AP319" s="24"/>
      <c r="AQ319" s="24"/>
      <c r="AR319" s="24"/>
      <c r="AS319" s="24"/>
      <c r="AT319" s="24"/>
      <c r="AU319" s="24"/>
      <c r="AV319" s="24"/>
      <c r="AW319" s="28">
        <v>365283</v>
      </c>
      <c r="AX319" s="26">
        <v>450</v>
      </c>
      <c r="AY319" s="28">
        <v>24</v>
      </c>
      <c r="AZ319" s="28">
        <v>26</v>
      </c>
      <c r="BA319" s="26">
        <v>0</v>
      </c>
      <c r="BB319" s="26" t="s">
        <v>241</v>
      </c>
      <c r="BC319" s="24"/>
      <c r="BD319" s="24"/>
      <c r="BE319" s="24"/>
      <c r="BF319" s="26" t="s">
        <v>2138</v>
      </c>
      <c r="BG319" s="26" t="s">
        <v>308</v>
      </c>
      <c r="BH319" s="26" t="s">
        <v>2140</v>
      </c>
      <c r="BI319" s="26" t="s">
        <v>449</v>
      </c>
      <c r="BJ319" s="24"/>
      <c r="BK319" s="24"/>
      <c r="BL319" s="24"/>
      <c r="BM319" s="24"/>
      <c r="BN319" s="24"/>
      <c r="BO319" s="24"/>
      <c r="BP319" s="24"/>
      <c r="BQ319" s="24"/>
      <c r="BR319" s="26">
        <v>4</v>
      </c>
      <c r="BS319" s="26">
        <v>3</v>
      </c>
      <c r="BT319" s="26">
        <v>4</v>
      </c>
      <c r="BU319" s="26">
        <v>4</v>
      </c>
      <c r="BV319" s="26">
        <v>3</v>
      </c>
      <c r="BW319" s="26">
        <v>4</v>
      </c>
      <c r="BX319" s="26">
        <v>5</v>
      </c>
      <c r="BY319" s="26">
        <v>3</v>
      </c>
      <c r="BZ319" s="24"/>
      <c r="CA319" s="24"/>
      <c r="CB319" s="24"/>
      <c r="CC319" s="24"/>
      <c r="CD319" s="24"/>
      <c r="CE319" s="24"/>
      <c r="CF319" s="24"/>
      <c r="CG319" s="24"/>
      <c r="CH319" s="24"/>
      <c r="CI319" s="24"/>
      <c r="CJ319" s="24"/>
      <c r="CK319" s="24"/>
      <c r="CL319" s="24"/>
      <c r="CM319" s="24"/>
      <c r="CN319" s="24"/>
      <c r="CO319" s="24"/>
      <c r="CP319" s="24"/>
      <c r="CQ319" s="24"/>
      <c r="CR319" s="24"/>
      <c r="CS319" s="24"/>
      <c r="CT319" s="24"/>
      <c r="CU319" s="24"/>
      <c r="CV319" s="24"/>
      <c r="CW319" s="24"/>
      <c r="CX319" s="24"/>
      <c r="CY319" s="24"/>
      <c r="CZ319" s="24"/>
      <c r="DA319" s="24"/>
      <c r="DB319" s="24"/>
      <c r="DC319" s="24"/>
      <c r="DD319" s="24"/>
      <c r="DE319" s="24"/>
      <c r="DF319" s="26" t="s">
        <v>120</v>
      </c>
      <c r="DG319" s="26" t="s">
        <v>120</v>
      </c>
      <c r="DH319" s="26" t="s">
        <v>120</v>
      </c>
      <c r="DI319" s="26" t="s">
        <v>120</v>
      </c>
      <c r="DJ319" s="26" t="s">
        <v>139</v>
      </c>
      <c r="DK319" s="26" t="s">
        <v>139</v>
      </c>
      <c r="DL319" s="26" t="s">
        <v>139</v>
      </c>
      <c r="DM319" s="26" t="s">
        <v>139</v>
      </c>
      <c r="DN319" s="26" t="s">
        <v>139</v>
      </c>
      <c r="DO319" s="26" t="s">
        <v>139</v>
      </c>
    </row>
    <row r="320" spans="1:119" ht="20.100000000000001" customHeight="1" x14ac:dyDescent="0.25">
      <c r="A320" s="29" t="str">
        <f t="shared" si="56"/>
        <v/>
      </c>
      <c r="B320" s="29" t="str">
        <f t="shared" si="57"/>
        <v>Associação Barraca da Amizade</v>
      </c>
      <c r="C320" s="29">
        <f t="shared" si="58"/>
        <v>0</v>
      </c>
      <c r="D320" s="30" t="str">
        <f t="shared" si="59"/>
        <v>Americas</v>
      </c>
      <c r="E320" s="30" t="str">
        <f t="shared" si="60"/>
        <v>Brazil</v>
      </c>
      <c r="F320" s="31">
        <f t="shared" si="61"/>
        <v>0</v>
      </c>
      <c r="G320" s="31">
        <f t="shared" si="62"/>
        <v>0</v>
      </c>
      <c r="H320" s="31">
        <f t="shared" si="63"/>
        <v>0</v>
      </c>
      <c r="I320" s="31">
        <f t="shared" si="64"/>
        <v>0</v>
      </c>
      <c r="J320" s="31">
        <f t="shared" si="65"/>
        <v>0</v>
      </c>
      <c r="K320" s="31">
        <f t="shared" si="66"/>
        <v>0</v>
      </c>
      <c r="L320" s="31">
        <f t="shared" si="67"/>
        <v>0</v>
      </c>
      <c r="M320" s="31">
        <f t="shared" si="68"/>
        <v>0</v>
      </c>
      <c r="N320" s="31">
        <f t="shared" si="69"/>
        <v>0</v>
      </c>
      <c r="O320" s="26" t="s">
        <v>15823</v>
      </c>
      <c r="P320" s="26" t="s">
        <v>108</v>
      </c>
      <c r="Q320" s="27">
        <v>40514</v>
      </c>
      <c r="R320" s="24"/>
      <c r="S320" s="24"/>
      <c r="T320" s="26" t="s">
        <v>333</v>
      </c>
      <c r="U320" s="24"/>
      <c r="V320" s="26" t="s">
        <v>15731</v>
      </c>
      <c r="W320" s="26" t="s">
        <v>308</v>
      </c>
      <c r="X320" s="24"/>
      <c r="Y320" s="26" t="s">
        <v>2128</v>
      </c>
      <c r="Z320" s="24"/>
      <c r="AA320" s="24"/>
      <c r="AB320" s="26" t="s">
        <v>15736</v>
      </c>
      <c r="AC320" s="28">
        <v>500</v>
      </c>
      <c r="AD320" s="24"/>
      <c r="AE320" s="24"/>
      <c r="AF320" s="26" t="s">
        <v>120</v>
      </c>
      <c r="AG320" s="26" t="s">
        <v>312</v>
      </c>
      <c r="AH320" s="24"/>
      <c r="AI320" s="28">
        <v>500</v>
      </c>
      <c r="AJ320" s="24"/>
      <c r="AK320" s="24"/>
      <c r="AL320" s="24"/>
      <c r="AM320" s="24"/>
      <c r="AN320" s="24"/>
      <c r="AO320" s="24"/>
      <c r="AP320" s="24"/>
      <c r="AQ320" s="24"/>
      <c r="AR320" s="24"/>
      <c r="AS320" s="24"/>
      <c r="AT320" s="24"/>
      <c r="AU320" s="24"/>
      <c r="AV320" s="24"/>
      <c r="AW320" s="28">
        <v>0</v>
      </c>
      <c r="AX320" s="26">
        <v>0</v>
      </c>
      <c r="AY320" s="28">
        <v>0</v>
      </c>
      <c r="AZ320" s="28">
        <v>0</v>
      </c>
      <c r="BA320" s="26">
        <v>0</v>
      </c>
      <c r="BB320" s="24"/>
      <c r="BC320" s="24"/>
      <c r="BD320" s="24"/>
      <c r="BE320" s="24"/>
      <c r="BF320" s="24"/>
      <c r="BG320" s="24"/>
      <c r="BH320" s="24"/>
      <c r="BI320" s="24"/>
      <c r="BJ320" s="24"/>
      <c r="BK320" s="24"/>
      <c r="BL320" s="24"/>
      <c r="BM320" s="24"/>
      <c r="BN320" s="24"/>
      <c r="BO320" s="24"/>
      <c r="BP320" s="24"/>
      <c r="BQ320" s="24"/>
      <c r="BR320" s="26">
        <v>0</v>
      </c>
      <c r="BS320" s="26">
        <v>0</v>
      </c>
      <c r="BT320" s="26">
        <v>0</v>
      </c>
      <c r="BU320" s="26">
        <v>0</v>
      </c>
      <c r="BV320" s="26">
        <v>0</v>
      </c>
      <c r="BW320" s="26">
        <v>0</v>
      </c>
      <c r="BX320" s="26">
        <v>0</v>
      </c>
      <c r="BY320" s="26">
        <v>0</v>
      </c>
      <c r="BZ320" s="24"/>
      <c r="CA320" s="24"/>
      <c r="CB320" s="24"/>
      <c r="CC320" s="24"/>
      <c r="CD320" s="24"/>
      <c r="CE320" s="24"/>
      <c r="CF320" s="24"/>
      <c r="CG320" s="24"/>
      <c r="CH320" s="24"/>
      <c r="CI320" s="24"/>
      <c r="CJ320" s="24"/>
      <c r="CK320" s="24"/>
      <c r="CL320" s="24"/>
      <c r="CM320" s="24"/>
      <c r="CN320" s="24"/>
      <c r="CO320" s="24"/>
      <c r="CP320" s="24"/>
      <c r="CQ320" s="24"/>
      <c r="CR320" s="24"/>
      <c r="CS320" s="24"/>
      <c r="CT320" s="24"/>
      <c r="CU320" s="24"/>
      <c r="CV320" s="24"/>
      <c r="CW320" s="24"/>
      <c r="CX320" s="24"/>
      <c r="CY320" s="24"/>
      <c r="CZ320" s="24"/>
      <c r="DA320" s="24"/>
      <c r="DB320" s="24"/>
      <c r="DC320" s="24"/>
      <c r="DD320" s="24"/>
      <c r="DE320" s="24"/>
      <c r="DF320" s="26" t="s">
        <v>139</v>
      </c>
      <c r="DG320" s="26" t="s">
        <v>139</v>
      </c>
      <c r="DH320" s="26" t="s">
        <v>139</v>
      </c>
      <c r="DI320" s="26" t="s">
        <v>139</v>
      </c>
      <c r="DJ320" s="26" t="s">
        <v>139</v>
      </c>
      <c r="DK320" s="26" t="s">
        <v>139</v>
      </c>
      <c r="DL320" s="26" t="s">
        <v>139</v>
      </c>
      <c r="DM320" s="26" t="s">
        <v>139</v>
      </c>
      <c r="DN320" s="26" t="s">
        <v>139</v>
      </c>
      <c r="DO320" s="26" t="s">
        <v>139</v>
      </c>
    </row>
    <row r="321" spans="1:119" ht="20.100000000000001" customHeight="1" x14ac:dyDescent="0.25">
      <c r="A321" s="29" t="str">
        <f t="shared" si="56"/>
        <v>Associação Barraca da Amizade5</v>
      </c>
      <c r="B321" s="29" t="str">
        <f t="shared" si="57"/>
        <v>Associação Barraca da Amizade</v>
      </c>
      <c r="C321" s="29">
        <f t="shared" si="58"/>
        <v>5</v>
      </c>
      <c r="D321" s="30" t="str">
        <f t="shared" si="59"/>
        <v>Americas</v>
      </c>
      <c r="E321" s="30" t="str">
        <f t="shared" si="60"/>
        <v>Brazil</v>
      </c>
      <c r="F321" s="31">
        <f t="shared" si="61"/>
        <v>3</v>
      </c>
      <c r="G321" s="31">
        <f t="shared" si="62"/>
        <v>3</v>
      </c>
      <c r="H321" s="31">
        <f t="shared" si="63"/>
        <v>4</v>
      </c>
      <c r="I321" s="31">
        <f t="shared" si="64"/>
        <v>3</v>
      </c>
      <c r="J321" s="31">
        <f t="shared" si="65"/>
        <v>2</v>
      </c>
      <c r="K321" s="31">
        <f t="shared" si="66"/>
        <v>4</v>
      </c>
      <c r="L321" s="31">
        <f t="shared" si="67"/>
        <v>5</v>
      </c>
      <c r="M321" s="31">
        <f t="shared" si="68"/>
        <v>4</v>
      </c>
      <c r="N321" s="31">
        <f t="shared" si="69"/>
        <v>3.5</v>
      </c>
      <c r="O321" s="26" t="s">
        <v>2146</v>
      </c>
      <c r="P321" s="26" t="s">
        <v>108</v>
      </c>
      <c r="Q321" s="27">
        <v>40311</v>
      </c>
      <c r="R321" s="26" t="s">
        <v>166</v>
      </c>
      <c r="S321" s="26" t="s">
        <v>234</v>
      </c>
      <c r="T321" s="26" t="s">
        <v>224</v>
      </c>
      <c r="U321" s="26" t="s">
        <v>168</v>
      </c>
      <c r="V321" s="26" t="s">
        <v>15731</v>
      </c>
      <c r="W321" s="26" t="s">
        <v>308</v>
      </c>
      <c r="X321" s="24"/>
      <c r="Y321" s="26" t="s">
        <v>2128</v>
      </c>
      <c r="Z321" s="24"/>
      <c r="AA321" s="24"/>
      <c r="AB321" s="26" t="s">
        <v>117</v>
      </c>
      <c r="AC321" s="28">
        <v>10000</v>
      </c>
      <c r="AD321" s="24"/>
      <c r="AE321" s="24"/>
      <c r="AF321" s="26" t="s">
        <v>120</v>
      </c>
      <c r="AG321" s="26" t="s">
        <v>312</v>
      </c>
      <c r="AH321" s="26" t="s">
        <v>176</v>
      </c>
      <c r="AI321" s="28">
        <v>10000</v>
      </c>
      <c r="AJ321" s="24"/>
      <c r="AK321" s="26" t="s">
        <v>2131</v>
      </c>
      <c r="AL321" s="26" t="s">
        <v>2147</v>
      </c>
      <c r="AM321" s="26" t="s">
        <v>2148</v>
      </c>
      <c r="AN321" s="26" t="s">
        <v>2149</v>
      </c>
      <c r="AO321" s="24"/>
      <c r="AP321" s="24"/>
      <c r="AQ321" s="24"/>
      <c r="AR321" s="24"/>
      <c r="AS321" s="24"/>
      <c r="AT321" s="24"/>
      <c r="AU321" s="26" t="s">
        <v>2150</v>
      </c>
      <c r="AV321" s="24"/>
      <c r="AW321" s="28">
        <v>338201</v>
      </c>
      <c r="AX321" s="26">
        <v>392</v>
      </c>
      <c r="AY321" s="28">
        <v>100</v>
      </c>
      <c r="AZ321" s="28">
        <v>91</v>
      </c>
      <c r="BA321" s="26">
        <v>0</v>
      </c>
      <c r="BB321" s="26" t="s">
        <v>241</v>
      </c>
      <c r="BC321" s="24"/>
      <c r="BD321" s="24"/>
      <c r="BE321" s="24"/>
      <c r="BF321" s="24"/>
      <c r="BG321" s="24"/>
      <c r="BH321" s="24"/>
      <c r="BI321" s="24"/>
      <c r="BJ321" s="24"/>
      <c r="BK321" s="24"/>
      <c r="BL321" s="24"/>
      <c r="BM321" s="24"/>
      <c r="BN321" s="24"/>
      <c r="BO321" s="24"/>
      <c r="BP321" s="24"/>
      <c r="BQ321" s="24"/>
      <c r="BR321" s="26">
        <v>3</v>
      </c>
      <c r="BS321" s="26">
        <v>3</v>
      </c>
      <c r="BT321" s="26">
        <v>4</v>
      </c>
      <c r="BU321" s="26">
        <v>3</v>
      </c>
      <c r="BV321" s="26">
        <v>2</v>
      </c>
      <c r="BW321" s="26">
        <v>4</v>
      </c>
      <c r="BX321" s="26">
        <v>5</v>
      </c>
      <c r="BY321" s="26">
        <v>4</v>
      </c>
      <c r="BZ321" s="24"/>
      <c r="CA321" s="24"/>
      <c r="CB321" s="24"/>
      <c r="CC321" s="24"/>
      <c r="CD321" s="24"/>
      <c r="CE321" s="24"/>
      <c r="CF321" s="24"/>
      <c r="CG321" s="24"/>
      <c r="CH321" s="24"/>
      <c r="CI321" s="24"/>
      <c r="CJ321" s="24"/>
      <c r="CK321" s="24"/>
      <c r="CL321" s="24"/>
      <c r="CM321" s="24"/>
      <c r="CN321" s="24"/>
      <c r="CO321" s="24"/>
      <c r="CP321" s="24"/>
      <c r="CQ321" s="24"/>
      <c r="CR321" s="24"/>
      <c r="CS321" s="24"/>
      <c r="CT321" s="24"/>
      <c r="CU321" s="24"/>
      <c r="CV321" s="24"/>
      <c r="CW321" s="24"/>
      <c r="CX321" s="24"/>
      <c r="CY321" s="24"/>
      <c r="CZ321" s="24"/>
      <c r="DA321" s="24"/>
      <c r="DB321" s="24"/>
      <c r="DC321" s="24"/>
      <c r="DD321" s="24"/>
      <c r="DE321" s="24"/>
      <c r="DF321" s="26" t="s">
        <v>139</v>
      </c>
      <c r="DG321" s="26" t="s">
        <v>139</v>
      </c>
      <c r="DH321" s="26" t="s">
        <v>139</v>
      </c>
      <c r="DI321" s="26" t="s">
        <v>139</v>
      </c>
      <c r="DJ321" s="26" t="s">
        <v>139</v>
      </c>
      <c r="DK321" s="26" t="s">
        <v>139</v>
      </c>
      <c r="DL321" s="26" t="s">
        <v>139</v>
      </c>
      <c r="DM321" s="26" t="s">
        <v>139</v>
      </c>
      <c r="DN321" s="26" t="s">
        <v>139</v>
      </c>
      <c r="DO321" s="26" t="s">
        <v>139</v>
      </c>
    </row>
    <row r="322" spans="1:119" ht="20.100000000000001" customHeight="1" x14ac:dyDescent="0.25">
      <c r="A322" s="29" t="str">
        <f t="shared" si="56"/>
        <v>Associação de Apoio às Meninas e Meninos da Região Sé7</v>
      </c>
      <c r="B322" s="29" t="str">
        <f t="shared" si="57"/>
        <v>Associação de Apoio às Meninas e Meninos da Região Sé</v>
      </c>
      <c r="C322" s="29">
        <f t="shared" si="58"/>
        <v>7</v>
      </c>
      <c r="D322" s="30" t="str">
        <f t="shared" si="59"/>
        <v>Americas</v>
      </c>
      <c r="E322" s="30" t="str">
        <f t="shared" si="60"/>
        <v>Brazil</v>
      </c>
      <c r="F322" s="31">
        <f t="shared" si="61"/>
        <v>2</v>
      </c>
      <c r="G322" s="31">
        <f t="shared" si="62"/>
        <v>2</v>
      </c>
      <c r="H322" s="31">
        <f t="shared" si="63"/>
        <v>3</v>
      </c>
      <c r="I322" s="31">
        <f t="shared" si="64"/>
        <v>3</v>
      </c>
      <c r="J322" s="31">
        <f t="shared" si="65"/>
        <v>3</v>
      </c>
      <c r="K322" s="31">
        <f t="shared" si="66"/>
        <v>3</v>
      </c>
      <c r="L322" s="31">
        <f t="shared" si="67"/>
        <v>3</v>
      </c>
      <c r="M322" s="31">
        <f t="shared" si="68"/>
        <v>3</v>
      </c>
      <c r="N322" s="31">
        <f t="shared" si="69"/>
        <v>2.8</v>
      </c>
      <c r="O322" s="26" t="s">
        <v>2151</v>
      </c>
      <c r="P322" s="26" t="s">
        <v>108</v>
      </c>
      <c r="Q322" s="27">
        <v>40672</v>
      </c>
      <c r="R322" s="26" t="s">
        <v>305</v>
      </c>
      <c r="S322" s="26" t="s">
        <v>409</v>
      </c>
      <c r="T322" s="26" t="s">
        <v>333</v>
      </c>
      <c r="U322" s="26" t="s">
        <v>833</v>
      </c>
      <c r="V322" s="26" t="s">
        <v>15731</v>
      </c>
      <c r="W322" s="26" t="s">
        <v>308</v>
      </c>
      <c r="X322" s="24"/>
      <c r="Y322" s="26" t="s">
        <v>2152</v>
      </c>
      <c r="Z322" s="24"/>
      <c r="AA322" s="24"/>
      <c r="AB322" s="26" t="s">
        <v>117</v>
      </c>
      <c r="AC322" s="28">
        <v>19000</v>
      </c>
      <c r="AD322" s="24"/>
      <c r="AE322" s="24"/>
      <c r="AF322" s="26" t="s">
        <v>139</v>
      </c>
      <c r="AG322" s="26" t="s">
        <v>2153</v>
      </c>
      <c r="AH322" s="26" t="s">
        <v>235</v>
      </c>
      <c r="AI322" s="28">
        <v>19000</v>
      </c>
      <c r="AJ322" s="24"/>
      <c r="AK322" s="26" t="s">
        <v>2154</v>
      </c>
      <c r="AL322" s="26" t="s">
        <v>2155</v>
      </c>
      <c r="AM322" s="26" t="s">
        <v>2156</v>
      </c>
      <c r="AN322" s="26" t="s">
        <v>2157</v>
      </c>
      <c r="AO322" s="26" t="s">
        <v>2158</v>
      </c>
      <c r="AP322" s="24"/>
      <c r="AQ322" s="24"/>
      <c r="AR322" s="24"/>
      <c r="AS322" s="24"/>
      <c r="AT322" s="24"/>
      <c r="AU322" s="24"/>
      <c r="AV322" s="24"/>
      <c r="AW322" s="28">
        <v>274545</v>
      </c>
      <c r="AX322" s="26">
        <v>350</v>
      </c>
      <c r="AY322" s="28">
        <v>50</v>
      </c>
      <c r="AZ322" s="28">
        <v>20</v>
      </c>
      <c r="BA322" s="26">
        <v>0</v>
      </c>
      <c r="BB322" s="26" t="s">
        <v>148</v>
      </c>
      <c r="BC322" s="24"/>
      <c r="BD322" s="24"/>
      <c r="BE322" s="24"/>
      <c r="BF322" s="26" t="s">
        <v>2159</v>
      </c>
      <c r="BG322" s="26" t="s">
        <v>392</v>
      </c>
      <c r="BH322" s="26" t="s">
        <v>2160</v>
      </c>
      <c r="BI322" s="26" t="s">
        <v>308</v>
      </c>
      <c r="BJ322" s="26" t="s">
        <v>2161</v>
      </c>
      <c r="BK322" s="26" t="s">
        <v>392</v>
      </c>
      <c r="BL322" s="24"/>
      <c r="BM322" s="24"/>
      <c r="BN322" s="24"/>
      <c r="BO322" s="24"/>
      <c r="BP322" s="24"/>
      <c r="BQ322" s="24"/>
      <c r="BR322" s="26">
        <v>2</v>
      </c>
      <c r="BS322" s="26">
        <v>2</v>
      </c>
      <c r="BT322" s="26">
        <v>3</v>
      </c>
      <c r="BU322" s="26">
        <v>3</v>
      </c>
      <c r="BV322" s="26">
        <v>3</v>
      </c>
      <c r="BW322" s="26">
        <v>3</v>
      </c>
      <c r="BX322" s="26">
        <v>3</v>
      </c>
      <c r="BY322" s="26">
        <v>3</v>
      </c>
      <c r="BZ322" s="24"/>
      <c r="CA322" s="24"/>
      <c r="CB322" s="24"/>
      <c r="CC322" s="24"/>
      <c r="CD322" s="24"/>
      <c r="CE322" s="24"/>
      <c r="CF322" s="24"/>
      <c r="CG322" s="24"/>
      <c r="CH322" s="24"/>
      <c r="CI322" s="24"/>
      <c r="CJ322" s="24"/>
      <c r="CK322" s="24"/>
      <c r="CL322" s="24"/>
      <c r="CM322" s="24"/>
      <c r="CN322" s="24"/>
      <c r="CO322" s="24"/>
      <c r="CP322" s="24"/>
      <c r="CQ322" s="24"/>
      <c r="CR322" s="24"/>
      <c r="CS322" s="24"/>
      <c r="CT322" s="24"/>
      <c r="CU322" s="24"/>
      <c r="CV322" s="24"/>
      <c r="CW322" s="24"/>
      <c r="CX322" s="24"/>
      <c r="CY322" s="24"/>
      <c r="CZ322" s="24"/>
      <c r="DA322" s="24"/>
      <c r="DB322" s="24"/>
      <c r="DC322" s="24"/>
      <c r="DD322" s="24"/>
      <c r="DE322" s="24"/>
      <c r="DF322" s="26" t="s">
        <v>139</v>
      </c>
      <c r="DG322" s="26" t="s">
        <v>120</v>
      </c>
      <c r="DH322" s="26" t="s">
        <v>139</v>
      </c>
      <c r="DI322" s="26" t="s">
        <v>120</v>
      </c>
      <c r="DJ322" s="26" t="s">
        <v>139</v>
      </c>
      <c r="DK322" s="26" t="s">
        <v>139</v>
      </c>
      <c r="DL322" s="26" t="s">
        <v>139</v>
      </c>
      <c r="DM322" s="26" t="s">
        <v>139</v>
      </c>
      <c r="DN322" s="26" t="s">
        <v>139</v>
      </c>
      <c r="DO322" s="26" t="s">
        <v>139</v>
      </c>
    </row>
    <row r="323" spans="1:119" ht="20.100000000000001" customHeight="1" x14ac:dyDescent="0.25">
      <c r="A323" s="29" t="str">
        <f t="shared" ref="A323:A386" si="70">IFERROR(IF(C323=0,NA(),B323&amp;C323),"")</f>
        <v/>
      </c>
      <c r="B323" s="29" t="str">
        <f t="shared" ref="B323:B386" si="71">IFERROR(IF(AA323=0,Y323&amp;IF(Z323=0,""," ("&amp;Z323&amp;")"),AA323&amp;IF(Z323=0,""," ("&amp;Z323&amp;")")),"")</f>
        <v>Associação de Apoio às Meninas e Meninos da Região Sé</v>
      </c>
      <c r="C323" s="29">
        <f t="shared" ref="C323:C386" si="72">IFERROR(_xlfn.NUMBERVALUE(RIGHT(AH323,1)),"")</f>
        <v>0</v>
      </c>
      <c r="D323" s="30" t="str">
        <f t="shared" ref="D323:D386" si="73">IFERROR(IF(OR(V323="Sub-Saharan Africa",V323="Middle East &amp; North Africa"),"Africa and the Middle East",IF(V323="Europe &amp; Central Asia","Europe and Eurasia",IF(V323="East Asia &amp; Pacific","East and Southeast Asia",V323))),"")</f>
        <v>Americas</v>
      </c>
      <c r="E323" s="30" t="str">
        <f t="shared" ref="E323:E386" si="74">IFERROR(IF(X323=0,W323,X323&amp;", "&amp;W323),"")</f>
        <v>Brazil</v>
      </c>
      <c r="F323" s="31">
        <f t="shared" ref="F323:F386" si="75">IFERROR(IF(AND(BZ323+CA323+CB323+CC323&gt;=4,BZ323+CA323+CB323+CC323&lt;=6),1,IF(AND(BZ323+CA323+CB323+CC323&gt;=7,BZ323+CA323+CB323+CC323&lt;=10),2,IF(AND(BZ323+CA323+CB323+CC323&gt;=11,BZ323+CA323+CB323+CC323&lt;=14),3,IF(AND(BZ323+CA323+CB323+CC323&gt;=15,BZ323+CA323+CB323+CC323&lt;=18),4,IF(AND(BZ323+CA323+CB323+CC323&gt;=19,BZ323+CA323+CB323+CC323&lt;=20),5,BR323))))),"")</f>
        <v>0</v>
      </c>
      <c r="G323" s="31">
        <f t="shared" ref="G323:G386" si="76">IFERROR(IF(AND(CD323+CE323+CF323+CG323&gt;=4,CD323+CE323+CF323+CG323&lt;=6),1,IF(AND(CD323+CE323+CF323+CG323&gt;=7,CD323+CE323+CF323+CG323&lt;=10),2,IF(AND(CD323+CE323+CF323+CG323&gt;=11,CD323+CE323+CF323+CG323&lt;=14),3,IF(AND(CD323+CE323+CF323+CG323&gt;=15,CD323+CE323+CF323+CG323&lt;=18),4,IF(AND(CD323+CE323+CF323+CG323&gt;=19,CD323+CE323+CF323+CG323&lt;=20),5,BS323))))),"")</f>
        <v>0</v>
      </c>
      <c r="H323" s="31">
        <f t="shared" ref="H323:H386" si="77">IFERROR(IF(AND(CH323+CI323+CJ323+CK323&gt;=4,CH323+CI323+CJ323+CK323&lt;=6),1,IF(AND(CH323+CI323+CJ323+CK323&gt;=7,CH323+CI323+CJ323+CK323&lt;=10),2,IF(AND(CH323+CI323+CJ323+CK323&gt;=11,CH323+CI323+CJ323+CK323&lt;=14),3,IF(AND(CH323+CI323+CJ323+CK323&gt;=15,CH323+CI323+CJ323+CK323&lt;=18),4,IF(AND(CH323+CI323+CJ323+CK323&gt;=19,CH323+CI323+CJ323+CK323&lt;=20),5,BT323))))),"")</f>
        <v>0</v>
      </c>
      <c r="I323" s="31">
        <f t="shared" ref="I323:I386" si="78">IFERROR(IF(AND(CL323+CM323+CN323+CO323&gt;=4,CL323+CM323+CN323+CO323&lt;=6),1,IF(AND(CL323+CM323+CN323+CO323&gt;=7,CL323+CM323+CN323+CO323&lt;=10),2,IF(AND(CL323+CM323+CN323+CO323&gt;=11,CL323+CM323+CN323+CO323&lt;=14),3,IF(AND(CL323+CM323+CN323+CO323&gt;=15,CL323+CM323+CN323+CO323&lt;=18),4,IF(AND(CL323+CM323+CN323+CO323&gt;=19,CL323+CM323+CN323+CO323&lt;=20),5,BU323))))),"")</f>
        <v>0</v>
      </c>
      <c r="J323" s="31">
        <f t="shared" ref="J323:J386" si="79">IFERROR(IF(AND(CP323+CQ323+CR323+CS323&gt;=4,CP323+CQ323+CR323+CS323&lt;=6),1,IF(AND(CP323+CQ323+CR323+CS323&gt;=7,CP323+CQ323+CR323+CS323&lt;=10),2,IF(AND(CP323+CQ323+CR323+CS323&gt;=11,CP323+CQ323+CR323+CS323&lt;=14),3,IF(AND(CP323+CQ323+CR323+CS323&gt;=15,CP323+CQ323+CR323+CS323&lt;=18),4,IF(AND(CP323+CQ323+CR323+CS323&gt;=19,CP323+CQ323+CR323+CS323&lt;=20),5,BV323))))),"")</f>
        <v>0</v>
      </c>
      <c r="K323" s="31">
        <f t="shared" ref="K323:K386" si="80">IFERROR(IF(AND(CT323+CU323+CV323+CW323&gt;=4,CT323+CU323+CV323+CW323&lt;=6),1,IF(AND(CT323+CU323+CV323+CW323&gt;=7,CT323+CU323+CV323+CW323&lt;=10),2,IF(AND(CT323+CU323+CV323+CW323&gt;=11,CT323+CU323+CV323+CW323&lt;=14),3,IF(AND(CT323+CU323+CV323+CW323&gt;=15,CT323+CU323+CV323+CW323&lt;=18),4,IF(AND(CT323+CU323+CV323+CW323&gt;=19,CT323+CU323+CV323+CW323&lt;=20),5,BW323))))),"")</f>
        <v>0</v>
      </c>
      <c r="L323" s="31">
        <f t="shared" ref="L323:L386" si="81">IFERROR(IF(AND(CX323+CY323+CZ323+DA323&gt;=4,CX323+CY323+CZ323+DA323&lt;=6),1,IF(AND(CX323+CY323+CZ323+DA323&gt;=7,CX323+CY323+CZ323+DA323&lt;=10),2,IF(AND(CX323+CY323+CZ323+DA323&gt;=11,CX323+CY323+CZ323+DA323&lt;=14),3,IF(AND(CX323+CY323+CZ323+DA323&gt;=15,CX323+CY323+CZ323+DA323&lt;=18),4,IF(AND(CX323+CY323+CZ323+DA323&gt;=19,CX323+CY323+CZ323+DA323&lt;=20),5,BX323))))),"")</f>
        <v>0</v>
      </c>
      <c r="M323" s="31">
        <f t="shared" ref="M323:M386" si="82">IFERROR(IF(AND(DB323+DC323+DD323+DE323&gt;=4,DB323+DC323+DD323+DE323&lt;=6),1,IF(AND(DB323+DC323+DD323+DE323&gt;=7,DB323+DC323+DD323+DE323&lt;=10),2,IF(AND(DB323+DC323+DD323+DE323&gt;=11,DB323+DC323+DD323+DE323&lt;=14),3,IF(AND(DB323+DC323+DD323+DE323&gt;=15,DB323+DC323+DD323+DE323&lt;=18),4,IF(AND(DB323+DC323+DD323+DE323&gt;=19,DB323+DC323+DD323+DE323&lt;=20),5,BY323))))),"")</f>
        <v>0</v>
      </c>
      <c r="N323" s="31">
        <f t="shared" ref="N323:N386" si="83">IFERROR(ROUND(AVERAGE(F323:M323),1),"")</f>
        <v>0</v>
      </c>
      <c r="O323" s="26" t="s">
        <v>15824</v>
      </c>
      <c r="P323" s="26" t="s">
        <v>108</v>
      </c>
      <c r="Q323" s="27">
        <v>40360</v>
      </c>
      <c r="R323" s="24"/>
      <c r="S323" s="24"/>
      <c r="T323" s="26" t="s">
        <v>333</v>
      </c>
      <c r="U323" s="24"/>
      <c r="V323" s="26" t="s">
        <v>15731</v>
      </c>
      <c r="W323" s="26" t="s">
        <v>308</v>
      </c>
      <c r="X323" s="24"/>
      <c r="Y323" s="26" t="s">
        <v>2152</v>
      </c>
      <c r="Z323" s="24"/>
      <c r="AA323" s="24"/>
      <c r="AB323" s="26" t="s">
        <v>15736</v>
      </c>
      <c r="AC323" s="28">
        <v>1000</v>
      </c>
      <c r="AD323" s="24"/>
      <c r="AE323" s="24"/>
      <c r="AF323" s="26" t="s">
        <v>139</v>
      </c>
      <c r="AG323" s="26" t="s">
        <v>2153</v>
      </c>
      <c r="AH323" s="24"/>
      <c r="AI323" s="28">
        <v>1000</v>
      </c>
      <c r="AJ323" s="24"/>
      <c r="AK323" s="24"/>
      <c r="AL323" s="24"/>
      <c r="AM323" s="24"/>
      <c r="AN323" s="24"/>
      <c r="AO323" s="24"/>
      <c r="AP323" s="24"/>
      <c r="AQ323" s="24"/>
      <c r="AR323" s="24"/>
      <c r="AS323" s="24"/>
      <c r="AT323" s="24"/>
      <c r="AU323" s="24"/>
      <c r="AV323" s="24"/>
      <c r="AW323" s="28">
        <v>0</v>
      </c>
      <c r="AX323" s="26">
        <v>0</v>
      </c>
      <c r="AY323" s="28">
        <v>0</v>
      </c>
      <c r="AZ323" s="28">
        <v>0</v>
      </c>
      <c r="BA323" s="26">
        <v>0</v>
      </c>
      <c r="BB323" s="24"/>
      <c r="BC323" s="24"/>
      <c r="BD323" s="24"/>
      <c r="BE323" s="24"/>
      <c r="BF323" s="24"/>
      <c r="BG323" s="24"/>
      <c r="BH323" s="24"/>
      <c r="BI323" s="24"/>
      <c r="BJ323" s="24"/>
      <c r="BK323" s="24"/>
      <c r="BL323" s="24"/>
      <c r="BM323" s="24"/>
      <c r="BN323" s="24"/>
      <c r="BO323" s="24"/>
      <c r="BP323" s="24"/>
      <c r="BQ323" s="24"/>
      <c r="BR323" s="26">
        <v>0</v>
      </c>
      <c r="BS323" s="26">
        <v>0</v>
      </c>
      <c r="BT323" s="26">
        <v>0</v>
      </c>
      <c r="BU323" s="26">
        <v>0</v>
      </c>
      <c r="BV323" s="26">
        <v>0</v>
      </c>
      <c r="BW323" s="26">
        <v>0</v>
      </c>
      <c r="BX323" s="26">
        <v>0</v>
      </c>
      <c r="BY323" s="26">
        <v>0</v>
      </c>
      <c r="BZ323" s="24"/>
      <c r="CA323" s="24"/>
      <c r="CB323" s="24"/>
      <c r="CC323" s="24"/>
      <c r="CD323" s="24"/>
      <c r="CE323" s="24"/>
      <c r="CF323" s="24"/>
      <c r="CG323" s="24"/>
      <c r="CH323" s="24"/>
      <c r="CI323" s="24"/>
      <c r="CJ323" s="24"/>
      <c r="CK323" s="24"/>
      <c r="CL323" s="24"/>
      <c r="CM323" s="24"/>
      <c r="CN323" s="24"/>
      <c r="CO323" s="24"/>
      <c r="CP323" s="24"/>
      <c r="CQ323" s="24"/>
      <c r="CR323" s="24"/>
      <c r="CS323" s="24"/>
      <c r="CT323" s="24"/>
      <c r="CU323" s="24"/>
      <c r="CV323" s="24"/>
      <c r="CW323" s="24"/>
      <c r="CX323" s="24"/>
      <c r="CY323" s="24"/>
      <c r="CZ323" s="24"/>
      <c r="DA323" s="24"/>
      <c r="DB323" s="24"/>
      <c r="DC323" s="24"/>
      <c r="DD323" s="24"/>
      <c r="DE323" s="24"/>
      <c r="DF323" s="26" t="s">
        <v>139</v>
      </c>
      <c r="DG323" s="26" t="s">
        <v>139</v>
      </c>
      <c r="DH323" s="26" t="s">
        <v>139</v>
      </c>
      <c r="DI323" s="26" t="s">
        <v>139</v>
      </c>
      <c r="DJ323" s="26" t="s">
        <v>139</v>
      </c>
      <c r="DK323" s="26" t="s">
        <v>139</v>
      </c>
      <c r="DL323" s="26" t="s">
        <v>139</v>
      </c>
      <c r="DM323" s="26" t="s">
        <v>139</v>
      </c>
      <c r="DN323" s="26" t="s">
        <v>139</v>
      </c>
      <c r="DO323" s="26" t="s">
        <v>139</v>
      </c>
    </row>
    <row r="324" spans="1:119" ht="20.100000000000001" customHeight="1" x14ac:dyDescent="0.25">
      <c r="A324" s="29" t="str">
        <f t="shared" si="70"/>
        <v/>
      </c>
      <c r="B324" s="29" t="str">
        <f t="shared" si="71"/>
        <v>Associação de Apoio às Meninas e Meninos da Região Sé</v>
      </c>
      <c r="C324" s="29">
        <f t="shared" si="72"/>
        <v>0</v>
      </c>
      <c r="D324" s="30" t="str">
        <f t="shared" si="73"/>
        <v>Americas</v>
      </c>
      <c r="E324" s="30" t="str">
        <f t="shared" si="74"/>
        <v>Brazil</v>
      </c>
      <c r="F324" s="31">
        <f t="shared" si="75"/>
        <v>0</v>
      </c>
      <c r="G324" s="31">
        <f t="shared" si="76"/>
        <v>0</v>
      </c>
      <c r="H324" s="31">
        <f t="shared" si="77"/>
        <v>0</v>
      </c>
      <c r="I324" s="31">
        <f t="shared" si="78"/>
        <v>0</v>
      </c>
      <c r="J324" s="31">
        <f t="shared" si="79"/>
        <v>0</v>
      </c>
      <c r="K324" s="31">
        <f t="shared" si="80"/>
        <v>0</v>
      </c>
      <c r="L324" s="31">
        <f t="shared" si="81"/>
        <v>0</v>
      </c>
      <c r="M324" s="31">
        <f t="shared" si="82"/>
        <v>0</v>
      </c>
      <c r="N324" s="31">
        <f t="shared" si="83"/>
        <v>0</v>
      </c>
      <c r="O324" s="26" t="s">
        <v>15825</v>
      </c>
      <c r="P324" s="26" t="s">
        <v>108</v>
      </c>
      <c r="Q324" s="27">
        <v>40521</v>
      </c>
      <c r="R324" s="24"/>
      <c r="S324" s="24"/>
      <c r="T324" s="26" t="s">
        <v>333</v>
      </c>
      <c r="U324" s="24"/>
      <c r="V324" s="26" t="s">
        <v>15731</v>
      </c>
      <c r="W324" s="26" t="s">
        <v>308</v>
      </c>
      <c r="X324" s="24"/>
      <c r="Y324" s="26" t="s">
        <v>2152</v>
      </c>
      <c r="Z324" s="24"/>
      <c r="AA324" s="24"/>
      <c r="AB324" s="26" t="s">
        <v>15736</v>
      </c>
      <c r="AC324" s="28">
        <v>1000</v>
      </c>
      <c r="AD324" s="24"/>
      <c r="AE324" s="24"/>
      <c r="AF324" s="26" t="s">
        <v>139</v>
      </c>
      <c r="AG324" s="26" t="s">
        <v>2153</v>
      </c>
      <c r="AH324" s="24"/>
      <c r="AI324" s="28">
        <v>1000</v>
      </c>
      <c r="AJ324" s="24"/>
      <c r="AK324" s="24"/>
      <c r="AL324" s="24"/>
      <c r="AM324" s="24"/>
      <c r="AN324" s="24"/>
      <c r="AO324" s="24"/>
      <c r="AP324" s="24"/>
      <c r="AQ324" s="24"/>
      <c r="AR324" s="24"/>
      <c r="AS324" s="24"/>
      <c r="AT324" s="24"/>
      <c r="AU324" s="24"/>
      <c r="AV324" s="24"/>
      <c r="AW324" s="28">
        <v>0</v>
      </c>
      <c r="AX324" s="26">
        <v>0</v>
      </c>
      <c r="AY324" s="28">
        <v>0</v>
      </c>
      <c r="AZ324" s="28">
        <v>0</v>
      </c>
      <c r="BA324" s="26">
        <v>0</v>
      </c>
      <c r="BB324" s="24"/>
      <c r="BC324" s="24"/>
      <c r="BD324" s="24"/>
      <c r="BE324" s="24"/>
      <c r="BF324" s="24"/>
      <c r="BG324" s="24"/>
      <c r="BH324" s="24"/>
      <c r="BI324" s="24"/>
      <c r="BJ324" s="24"/>
      <c r="BK324" s="24"/>
      <c r="BL324" s="24"/>
      <c r="BM324" s="24"/>
      <c r="BN324" s="24"/>
      <c r="BO324" s="24"/>
      <c r="BP324" s="24"/>
      <c r="BQ324" s="24"/>
      <c r="BR324" s="26">
        <v>0</v>
      </c>
      <c r="BS324" s="26">
        <v>0</v>
      </c>
      <c r="BT324" s="26">
        <v>0</v>
      </c>
      <c r="BU324" s="26">
        <v>0</v>
      </c>
      <c r="BV324" s="26">
        <v>0</v>
      </c>
      <c r="BW324" s="26">
        <v>0</v>
      </c>
      <c r="BX324" s="26">
        <v>0</v>
      </c>
      <c r="BY324" s="26">
        <v>0</v>
      </c>
      <c r="BZ324" s="24"/>
      <c r="CA324" s="24"/>
      <c r="CB324" s="24"/>
      <c r="CC324" s="24"/>
      <c r="CD324" s="24"/>
      <c r="CE324" s="24"/>
      <c r="CF324" s="24"/>
      <c r="CG324" s="24"/>
      <c r="CH324" s="24"/>
      <c r="CI324" s="24"/>
      <c r="CJ324" s="24"/>
      <c r="CK324" s="24"/>
      <c r="CL324" s="24"/>
      <c r="CM324" s="24"/>
      <c r="CN324" s="24"/>
      <c r="CO324" s="24"/>
      <c r="CP324" s="24"/>
      <c r="CQ324" s="24"/>
      <c r="CR324" s="24"/>
      <c r="CS324" s="24"/>
      <c r="CT324" s="24"/>
      <c r="CU324" s="24"/>
      <c r="CV324" s="24"/>
      <c r="CW324" s="24"/>
      <c r="CX324" s="24"/>
      <c r="CY324" s="24"/>
      <c r="CZ324" s="24"/>
      <c r="DA324" s="24"/>
      <c r="DB324" s="24"/>
      <c r="DC324" s="24"/>
      <c r="DD324" s="24"/>
      <c r="DE324" s="24"/>
      <c r="DF324" s="26" t="s">
        <v>139</v>
      </c>
      <c r="DG324" s="26" t="s">
        <v>139</v>
      </c>
      <c r="DH324" s="26" t="s">
        <v>139</v>
      </c>
      <c r="DI324" s="26" t="s">
        <v>139</v>
      </c>
      <c r="DJ324" s="26" t="s">
        <v>139</v>
      </c>
      <c r="DK324" s="26" t="s">
        <v>139</v>
      </c>
      <c r="DL324" s="26" t="s">
        <v>139</v>
      </c>
      <c r="DM324" s="26" t="s">
        <v>139</v>
      </c>
      <c r="DN324" s="26" t="s">
        <v>139</v>
      </c>
      <c r="DO324" s="26" t="s">
        <v>139</v>
      </c>
    </row>
    <row r="325" spans="1:119" ht="20.100000000000001" customHeight="1" x14ac:dyDescent="0.25">
      <c r="A325" s="29" t="str">
        <f t="shared" si="70"/>
        <v/>
      </c>
      <c r="B325" s="29" t="str">
        <f t="shared" si="71"/>
        <v>Associação de Apoio às Meninas e Meninos da Região Sé</v>
      </c>
      <c r="C325" s="29">
        <f t="shared" si="72"/>
        <v>0</v>
      </c>
      <c r="D325" s="30" t="str">
        <f t="shared" si="73"/>
        <v>Americas</v>
      </c>
      <c r="E325" s="30" t="str">
        <f t="shared" si="74"/>
        <v>Brazil</v>
      </c>
      <c r="F325" s="31">
        <f t="shared" si="75"/>
        <v>0</v>
      </c>
      <c r="G325" s="31">
        <f t="shared" si="76"/>
        <v>0</v>
      </c>
      <c r="H325" s="31">
        <f t="shared" si="77"/>
        <v>0</v>
      </c>
      <c r="I325" s="31">
        <f t="shared" si="78"/>
        <v>0</v>
      </c>
      <c r="J325" s="31">
        <f t="shared" si="79"/>
        <v>0</v>
      </c>
      <c r="K325" s="31">
        <f t="shared" si="80"/>
        <v>0</v>
      </c>
      <c r="L325" s="31">
        <f t="shared" si="81"/>
        <v>0</v>
      </c>
      <c r="M325" s="31">
        <f t="shared" si="82"/>
        <v>0</v>
      </c>
      <c r="N325" s="31">
        <f t="shared" si="83"/>
        <v>0</v>
      </c>
      <c r="O325" s="26" t="s">
        <v>15826</v>
      </c>
      <c r="P325" s="26" t="s">
        <v>108</v>
      </c>
      <c r="Q325" s="27">
        <v>40330</v>
      </c>
      <c r="R325" s="24"/>
      <c r="S325" s="24"/>
      <c r="T325" s="26" t="s">
        <v>224</v>
      </c>
      <c r="U325" s="24"/>
      <c r="V325" s="26" t="s">
        <v>15731</v>
      </c>
      <c r="W325" s="26" t="s">
        <v>308</v>
      </c>
      <c r="X325" s="24"/>
      <c r="Y325" s="26" t="s">
        <v>2152</v>
      </c>
      <c r="Z325" s="24"/>
      <c r="AA325" s="24"/>
      <c r="AB325" s="26" t="s">
        <v>15733</v>
      </c>
      <c r="AC325" s="28">
        <v>6000</v>
      </c>
      <c r="AD325" s="24"/>
      <c r="AE325" s="24"/>
      <c r="AF325" s="26" t="s">
        <v>139</v>
      </c>
      <c r="AG325" s="26" t="s">
        <v>2153</v>
      </c>
      <c r="AH325" s="24"/>
      <c r="AI325" s="28">
        <v>6000</v>
      </c>
      <c r="AJ325" s="24"/>
      <c r="AK325" s="24"/>
      <c r="AL325" s="24"/>
      <c r="AM325" s="24"/>
      <c r="AN325" s="24"/>
      <c r="AO325" s="24"/>
      <c r="AP325" s="24"/>
      <c r="AQ325" s="24"/>
      <c r="AR325" s="24"/>
      <c r="AS325" s="24"/>
      <c r="AT325" s="24"/>
      <c r="AU325" s="24"/>
      <c r="AV325" s="24"/>
      <c r="AW325" s="28">
        <v>0</v>
      </c>
      <c r="AX325" s="26">
        <v>0</v>
      </c>
      <c r="AY325" s="28">
        <v>0</v>
      </c>
      <c r="AZ325" s="28">
        <v>0</v>
      </c>
      <c r="BA325" s="26">
        <v>0</v>
      </c>
      <c r="BB325" s="24"/>
      <c r="BC325" s="24"/>
      <c r="BD325" s="24"/>
      <c r="BE325" s="24"/>
      <c r="BF325" s="24"/>
      <c r="BG325" s="24"/>
      <c r="BH325" s="24"/>
      <c r="BI325" s="24"/>
      <c r="BJ325" s="24"/>
      <c r="BK325" s="24"/>
      <c r="BL325" s="24"/>
      <c r="BM325" s="24"/>
      <c r="BN325" s="24"/>
      <c r="BO325" s="24"/>
      <c r="BP325" s="24"/>
      <c r="BQ325" s="24"/>
      <c r="BR325" s="26">
        <v>0</v>
      </c>
      <c r="BS325" s="26">
        <v>0</v>
      </c>
      <c r="BT325" s="26">
        <v>0</v>
      </c>
      <c r="BU325" s="26">
        <v>0</v>
      </c>
      <c r="BV325" s="26">
        <v>0</v>
      </c>
      <c r="BW325" s="26">
        <v>0</v>
      </c>
      <c r="BX325" s="26">
        <v>0</v>
      </c>
      <c r="BY325" s="26">
        <v>0</v>
      </c>
      <c r="BZ325" s="24"/>
      <c r="CA325" s="24"/>
      <c r="CB325" s="24"/>
      <c r="CC325" s="24"/>
      <c r="CD325" s="24"/>
      <c r="CE325" s="24"/>
      <c r="CF325" s="24"/>
      <c r="CG325" s="24"/>
      <c r="CH325" s="24"/>
      <c r="CI325" s="24"/>
      <c r="CJ325" s="24"/>
      <c r="CK325" s="24"/>
      <c r="CL325" s="24"/>
      <c r="CM325" s="24"/>
      <c r="CN325" s="24"/>
      <c r="CO325" s="24"/>
      <c r="CP325" s="24"/>
      <c r="CQ325" s="24"/>
      <c r="CR325" s="24"/>
      <c r="CS325" s="24"/>
      <c r="CT325" s="24"/>
      <c r="CU325" s="24"/>
      <c r="CV325" s="24"/>
      <c r="CW325" s="24"/>
      <c r="CX325" s="24"/>
      <c r="CY325" s="24"/>
      <c r="CZ325" s="24"/>
      <c r="DA325" s="24"/>
      <c r="DB325" s="24"/>
      <c r="DC325" s="24"/>
      <c r="DD325" s="24"/>
      <c r="DE325" s="24"/>
      <c r="DF325" s="26" t="s">
        <v>139</v>
      </c>
      <c r="DG325" s="26" t="s">
        <v>139</v>
      </c>
      <c r="DH325" s="26" t="s">
        <v>139</v>
      </c>
      <c r="DI325" s="26" t="s">
        <v>139</v>
      </c>
      <c r="DJ325" s="26" t="s">
        <v>139</v>
      </c>
      <c r="DK325" s="26" t="s">
        <v>139</v>
      </c>
      <c r="DL325" s="26" t="s">
        <v>139</v>
      </c>
      <c r="DM325" s="26" t="s">
        <v>139</v>
      </c>
      <c r="DN325" s="26" t="s">
        <v>139</v>
      </c>
      <c r="DO325" s="26" t="s">
        <v>139</v>
      </c>
    </row>
    <row r="326" spans="1:119" ht="20.100000000000001" customHeight="1" x14ac:dyDescent="0.25">
      <c r="A326" s="29" t="str">
        <f t="shared" si="70"/>
        <v>Associação de Apoio às Meninas e Meninos da Região Sé6</v>
      </c>
      <c r="B326" s="29" t="str">
        <f t="shared" si="71"/>
        <v>Associação de Apoio às Meninas e Meninos da Região Sé</v>
      </c>
      <c r="C326" s="29">
        <f t="shared" si="72"/>
        <v>6</v>
      </c>
      <c r="D326" s="30" t="str">
        <f t="shared" si="73"/>
        <v>Americas</v>
      </c>
      <c r="E326" s="30" t="str">
        <f t="shared" si="74"/>
        <v>Brazil</v>
      </c>
      <c r="F326" s="31">
        <f t="shared" si="75"/>
        <v>3</v>
      </c>
      <c r="G326" s="31">
        <f t="shared" si="76"/>
        <v>2</v>
      </c>
      <c r="H326" s="31">
        <f t="shared" si="77"/>
        <v>2</v>
      </c>
      <c r="I326" s="31">
        <f t="shared" si="78"/>
        <v>4</v>
      </c>
      <c r="J326" s="31">
        <f t="shared" si="79"/>
        <v>3</v>
      </c>
      <c r="K326" s="31">
        <f t="shared" si="80"/>
        <v>4</v>
      </c>
      <c r="L326" s="31">
        <f t="shared" si="81"/>
        <v>3</v>
      </c>
      <c r="M326" s="31">
        <f t="shared" si="82"/>
        <v>2</v>
      </c>
      <c r="N326" s="31">
        <f t="shared" si="83"/>
        <v>2.9</v>
      </c>
      <c r="O326" s="26" t="s">
        <v>2162</v>
      </c>
      <c r="P326" s="26" t="s">
        <v>108</v>
      </c>
      <c r="Q326" s="27">
        <v>40311</v>
      </c>
      <c r="R326" s="26" t="s">
        <v>305</v>
      </c>
      <c r="S326" s="26" t="s">
        <v>234</v>
      </c>
      <c r="T326" s="26" t="s">
        <v>224</v>
      </c>
      <c r="U326" s="26" t="s">
        <v>833</v>
      </c>
      <c r="V326" s="26" t="s">
        <v>15731</v>
      </c>
      <c r="W326" s="26" t="s">
        <v>308</v>
      </c>
      <c r="X326" s="24"/>
      <c r="Y326" s="26" t="s">
        <v>2152</v>
      </c>
      <c r="Z326" s="24"/>
      <c r="AA326" s="24"/>
      <c r="AB326" s="26" t="s">
        <v>117</v>
      </c>
      <c r="AC326" s="28">
        <v>18000</v>
      </c>
      <c r="AD326" s="24"/>
      <c r="AE326" s="24"/>
      <c r="AF326" s="26" t="s">
        <v>139</v>
      </c>
      <c r="AG326" s="26" t="s">
        <v>2153</v>
      </c>
      <c r="AH326" s="26" t="s">
        <v>250</v>
      </c>
      <c r="AI326" s="28">
        <v>18000</v>
      </c>
      <c r="AJ326" s="24"/>
      <c r="AK326" s="26" t="s">
        <v>2163</v>
      </c>
      <c r="AL326" s="26" t="s">
        <v>2164</v>
      </c>
      <c r="AM326" s="26" t="s">
        <v>2156</v>
      </c>
      <c r="AN326" s="26" t="s">
        <v>2157</v>
      </c>
      <c r="AO326" s="24"/>
      <c r="AP326" s="24"/>
      <c r="AQ326" s="24"/>
      <c r="AR326" s="24"/>
      <c r="AS326" s="26" t="s">
        <v>2165</v>
      </c>
      <c r="AT326" s="24"/>
      <c r="AU326" s="26" t="s">
        <v>2166</v>
      </c>
      <c r="AV326" s="24"/>
      <c r="AW326" s="28">
        <v>197650</v>
      </c>
      <c r="AX326" s="26">
        <v>486</v>
      </c>
      <c r="AY326" s="28">
        <v>0</v>
      </c>
      <c r="AZ326" s="28">
        <v>0</v>
      </c>
      <c r="BA326" s="26">
        <v>0</v>
      </c>
      <c r="BB326" s="24"/>
      <c r="BC326" s="24"/>
      <c r="BD326" s="24"/>
      <c r="BE326" s="24"/>
      <c r="BF326" s="24"/>
      <c r="BG326" s="24"/>
      <c r="BH326" s="24"/>
      <c r="BI326" s="24"/>
      <c r="BJ326" s="24"/>
      <c r="BK326" s="24"/>
      <c r="BL326" s="24"/>
      <c r="BM326" s="24"/>
      <c r="BN326" s="24"/>
      <c r="BO326" s="24"/>
      <c r="BP326" s="24"/>
      <c r="BQ326" s="24"/>
      <c r="BR326" s="26">
        <v>3</v>
      </c>
      <c r="BS326" s="26">
        <v>2</v>
      </c>
      <c r="BT326" s="26">
        <v>2</v>
      </c>
      <c r="BU326" s="26">
        <v>4</v>
      </c>
      <c r="BV326" s="26">
        <v>3</v>
      </c>
      <c r="BW326" s="26">
        <v>4</v>
      </c>
      <c r="BX326" s="26">
        <v>3</v>
      </c>
      <c r="BY326" s="26">
        <v>2</v>
      </c>
      <c r="BZ326" s="24"/>
      <c r="CA326" s="24"/>
      <c r="CB326" s="24"/>
      <c r="CC326" s="24"/>
      <c r="CD326" s="24"/>
      <c r="CE326" s="24"/>
      <c r="CF326" s="24"/>
      <c r="CG326" s="24"/>
      <c r="CH326" s="24"/>
      <c r="CI326" s="24"/>
      <c r="CJ326" s="24"/>
      <c r="CK326" s="24"/>
      <c r="CL326" s="24"/>
      <c r="CM326" s="24"/>
      <c r="CN326" s="24"/>
      <c r="CO326" s="24"/>
      <c r="CP326" s="24"/>
      <c r="CQ326" s="24"/>
      <c r="CR326" s="24"/>
      <c r="CS326" s="24"/>
      <c r="CT326" s="24"/>
      <c r="CU326" s="24"/>
      <c r="CV326" s="24"/>
      <c r="CW326" s="24"/>
      <c r="CX326" s="24"/>
      <c r="CY326" s="24"/>
      <c r="CZ326" s="24"/>
      <c r="DA326" s="24"/>
      <c r="DB326" s="24"/>
      <c r="DC326" s="24"/>
      <c r="DD326" s="24"/>
      <c r="DE326" s="24"/>
      <c r="DF326" s="26" t="s">
        <v>139</v>
      </c>
      <c r="DG326" s="26" t="s">
        <v>139</v>
      </c>
      <c r="DH326" s="26" t="s">
        <v>139</v>
      </c>
      <c r="DI326" s="26" t="s">
        <v>139</v>
      </c>
      <c r="DJ326" s="26" t="s">
        <v>139</v>
      </c>
      <c r="DK326" s="26" t="s">
        <v>139</v>
      </c>
      <c r="DL326" s="26" t="s">
        <v>139</v>
      </c>
      <c r="DM326" s="26" t="s">
        <v>139</v>
      </c>
      <c r="DN326" s="26" t="s">
        <v>139</v>
      </c>
      <c r="DO326" s="26" t="s">
        <v>139</v>
      </c>
    </row>
    <row r="327" spans="1:119" ht="20.100000000000001" customHeight="1" x14ac:dyDescent="0.25">
      <c r="A327" s="29" t="str">
        <f t="shared" si="70"/>
        <v>Associação Excola7</v>
      </c>
      <c r="B327" s="29" t="str">
        <f t="shared" si="71"/>
        <v>Associação Excola</v>
      </c>
      <c r="C327" s="29">
        <f t="shared" si="72"/>
        <v>7</v>
      </c>
      <c r="D327" s="30" t="str">
        <f t="shared" si="73"/>
        <v>Americas</v>
      </c>
      <c r="E327" s="30" t="str">
        <f t="shared" si="74"/>
        <v>Brazil</v>
      </c>
      <c r="F327" s="31">
        <f t="shared" si="75"/>
        <v>2</v>
      </c>
      <c r="G327" s="31">
        <f t="shared" si="76"/>
        <v>2</v>
      </c>
      <c r="H327" s="31">
        <f t="shared" si="77"/>
        <v>2</v>
      </c>
      <c r="I327" s="31">
        <f t="shared" si="78"/>
        <v>2</v>
      </c>
      <c r="J327" s="31">
        <f t="shared" si="79"/>
        <v>2</v>
      </c>
      <c r="K327" s="31">
        <f t="shared" si="80"/>
        <v>2</v>
      </c>
      <c r="L327" s="31">
        <f t="shared" si="81"/>
        <v>3</v>
      </c>
      <c r="M327" s="31">
        <f t="shared" si="82"/>
        <v>3</v>
      </c>
      <c r="N327" s="31">
        <f t="shared" si="83"/>
        <v>2.2999999999999998</v>
      </c>
      <c r="O327" s="26" t="s">
        <v>2167</v>
      </c>
      <c r="P327" s="26" t="s">
        <v>108</v>
      </c>
      <c r="Q327" s="27">
        <v>41038</v>
      </c>
      <c r="R327" s="26" t="s">
        <v>305</v>
      </c>
      <c r="S327" s="26" t="s">
        <v>217</v>
      </c>
      <c r="T327" s="26" t="s">
        <v>175</v>
      </c>
      <c r="U327" s="26" t="s">
        <v>168</v>
      </c>
      <c r="V327" s="26" t="s">
        <v>15731</v>
      </c>
      <c r="W327" s="26" t="s">
        <v>308</v>
      </c>
      <c r="X327" s="24"/>
      <c r="Y327" s="26" t="s">
        <v>2168</v>
      </c>
      <c r="Z327" s="24"/>
      <c r="AA327" s="24"/>
      <c r="AB327" s="26" t="s">
        <v>117</v>
      </c>
      <c r="AC327" s="28">
        <v>17000</v>
      </c>
      <c r="AD327" s="24"/>
      <c r="AE327" s="24"/>
      <c r="AF327" s="26" t="s">
        <v>139</v>
      </c>
      <c r="AG327" s="26" t="s">
        <v>312</v>
      </c>
      <c r="AH327" s="26" t="s">
        <v>235</v>
      </c>
      <c r="AI327" s="28">
        <v>17000</v>
      </c>
      <c r="AJ327" s="24"/>
      <c r="AK327" s="26" t="s">
        <v>2169</v>
      </c>
      <c r="AL327" s="26" t="s">
        <v>2170</v>
      </c>
      <c r="AM327" s="26" t="s">
        <v>2171</v>
      </c>
      <c r="AN327" s="26" t="s">
        <v>2172</v>
      </c>
      <c r="AO327" s="26" t="s">
        <v>2173</v>
      </c>
      <c r="AP327" s="24"/>
      <c r="AQ327" s="24"/>
      <c r="AR327" s="24"/>
      <c r="AS327" s="24"/>
      <c r="AT327" s="24"/>
      <c r="AU327" s="26" t="s">
        <v>2174</v>
      </c>
      <c r="AV327" s="24"/>
      <c r="AW327" s="28">
        <v>110000</v>
      </c>
      <c r="AX327" s="26">
        <v>123</v>
      </c>
      <c r="AY327" s="28">
        <v>100</v>
      </c>
      <c r="AZ327" s="28">
        <v>60</v>
      </c>
      <c r="BA327" s="26">
        <v>0</v>
      </c>
      <c r="BB327" s="26" t="s">
        <v>148</v>
      </c>
      <c r="BC327" s="24"/>
      <c r="BD327" s="26" t="s">
        <v>125</v>
      </c>
      <c r="BE327" s="24"/>
      <c r="BF327" s="26" t="s">
        <v>2175</v>
      </c>
      <c r="BG327" s="26" t="s">
        <v>271</v>
      </c>
      <c r="BH327" s="26" t="s">
        <v>2176</v>
      </c>
      <c r="BI327" s="26" t="s">
        <v>308</v>
      </c>
      <c r="BJ327" s="26" t="s">
        <v>2177</v>
      </c>
      <c r="BK327" s="26" t="s">
        <v>308</v>
      </c>
      <c r="BL327" s="26" t="s">
        <v>2178</v>
      </c>
      <c r="BM327" s="26" t="s">
        <v>308</v>
      </c>
      <c r="BN327" s="24"/>
      <c r="BO327" s="24"/>
      <c r="BP327" s="24"/>
      <c r="BQ327" s="24"/>
      <c r="BR327" s="26">
        <v>2</v>
      </c>
      <c r="BS327" s="26">
        <v>2</v>
      </c>
      <c r="BT327" s="26">
        <v>2</v>
      </c>
      <c r="BU327" s="26">
        <v>2</v>
      </c>
      <c r="BV327" s="26">
        <v>2</v>
      </c>
      <c r="BW327" s="26">
        <v>2</v>
      </c>
      <c r="BX327" s="26">
        <v>3</v>
      </c>
      <c r="BY327" s="26">
        <v>3</v>
      </c>
      <c r="BZ327" s="24"/>
      <c r="CA327" s="24"/>
      <c r="CB327" s="24"/>
      <c r="CC327" s="24"/>
      <c r="CD327" s="24"/>
      <c r="CE327" s="24"/>
      <c r="CF327" s="24"/>
      <c r="CG327" s="24"/>
      <c r="CH327" s="24"/>
      <c r="CI327" s="24"/>
      <c r="CJ327" s="24"/>
      <c r="CK327" s="24"/>
      <c r="CL327" s="24"/>
      <c r="CM327" s="24"/>
      <c r="CN327" s="24"/>
      <c r="CO327" s="24"/>
      <c r="CP327" s="24"/>
      <c r="CQ327" s="24"/>
      <c r="CR327" s="24"/>
      <c r="CS327" s="24"/>
      <c r="CT327" s="24"/>
      <c r="CU327" s="24"/>
      <c r="CV327" s="24"/>
      <c r="CW327" s="24"/>
      <c r="CX327" s="24"/>
      <c r="CY327" s="24"/>
      <c r="CZ327" s="24"/>
      <c r="DA327" s="24"/>
      <c r="DB327" s="24"/>
      <c r="DC327" s="24"/>
      <c r="DD327" s="24"/>
      <c r="DE327" s="24"/>
      <c r="DF327" s="26" t="s">
        <v>139</v>
      </c>
      <c r="DG327" s="26" t="s">
        <v>139</v>
      </c>
      <c r="DH327" s="26" t="s">
        <v>139</v>
      </c>
      <c r="DI327" s="26" t="s">
        <v>139</v>
      </c>
      <c r="DJ327" s="26" t="s">
        <v>139</v>
      </c>
      <c r="DK327" s="26" t="s">
        <v>139</v>
      </c>
      <c r="DL327" s="26" t="s">
        <v>139</v>
      </c>
      <c r="DM327" s="26" t="s">
        <v>139</v>
      </c>
      <c r="DN327" s="26" t="s">
        <v>139</v>
      </c>
      <c r="DO327" s="26" t="s">
        <v>139</v>
      </c>
    </row>
    <row r="328" spans="1:119" ht="20.100000000000001" customHeight="1" x14ac:dyDescent="0.25">
      <c r="A328" s="29" t="str">
        <f t="shared" si="70"/>
        <v/>
      </c>
      <c r="B328" s="29" t="str">
        <f t="shared" si="71"/>
        <v>Associação Excola</v>
      </c>
      <c r="C328" s="29">
        <f t="shared" si="72"/>
        <v>0</v>
      </c>
      <c r="D328" s="30" t="str">
        <f t="shared" si="73"/>
        <v>Americas</v>
      </c>
      <c r="E328" s="30" t="str">
        <f t="shared" si="74"/>
        <v>Brazil</v>
      </c>
      <c r="F328" s="31">
        <f t="shared" si="75"/>
        <v>0</v>
      </c>
      <c r="G328" s="31">
        <f t="shared" si="76"/>
        <v>0</v>
      </c>
      <c r="H328" s="31">
        <f t="shared" si="77"/>
        <v>0</v>
      </c>
      <c r="I328" s="31">
        <f t="shared" si="78"/>
        <v>0</v>
      </c>
      <c r="J328" s="31">
        <f t="shared" si="79"/>
        <v>0</v>
      </c>
      <c r="K328" s="31">
        <f t="shared" si="80"/>
        <v>0</v>
      </c>
      <c r="L328" s="31">
        <f t="shared" si="81"/>
        <v>0</v>
      </c>
      <c r="M328" s="31">
        <f t="shared" si="82"/>
        <v>0</v>
      </c>
      <c r="N328" s="31">
        <f t="shared" si="83"/>
        <v>0</v>
      </c>
      <c r="O328" s="26" t="s">
        <v>2179</v>
      </c>
      <c r="P328" s="26" t="s">
        <v>108</v>
      </c>
      <c r="Q328" s="27">
        <v>40945</v>
      </c>
      <c r="R328" s="24"/>
      <c r="S328" s="24"/>
      <c r="T328" s="26" t="s">
        <v>175</v>
      </c>
      <c r="U328" s="24"/>
      <c r="V328" s="26" t="s">
        <v>15731</v>
      </c>
      <c r="W328" s="26" t="s">
        <v>308</v>
      </c>
      <c r="X328" s="24"/>
      <c r="Y328" s="26" t="s">
        <v>2168</v>
      </c>
      <c r="Z328" s="24"/>
      <c r="AA328" s="24"/>
      <c r="AB328" s="26" t="s">
        <v>228</v>
      </c>
      <c r="AC328" s="28">
        <v>25000</v>
      </c>
      <c r="AD328" s="24"/>
      <c r="AE328" s="24"/>
      <c r="AF328" s="26" t="s">
        <v>139</v>
      </c>
      <c r="AG328" s="26" t="s">
        <v>312</v>
      </c>
      <c r="AH328" s="24"/>
      <c r="AI328" s="28">
        <v>25000</v>
      </c>
      <c r="AJ328" s="24"/>
      <c r="AK328" s="24"/>
      <c r="AL328" s="24"/>
      <c r="AM328" s="26" t="s">
        <v>2180</v>
      </c>
      <c r="AN328" s="24"/>
      <c r="AO328" s="24"/>
      <c r="AP328" s="24"/>
      <c r="AQ328" s="24"/>
      <c r="AR328" s="24"/>
      <c r="AS328" s="24"/>
      <c r="AT328" s="24"/>
      <c r="AU328" s="24"/>
      <c r="AV328" s="24"/>
      <c r="AW328" s="28">
        <v>124248</v>
      </c>
      <c r="AX328" s="26">
        <v>120</v>
      </c>
      <c r="AY328" s="28">
        <v>0</v>
      </c>
      <c r="AZ328" s="28">
        <v>0</v>
      </c>
      <c r="BA328" s="26">
        <v>0</v>
      </c>
      <c r="BB328" s="24"/>
      <c r="BC328" s="24"/>
      <c r="BD328" s="24"/>
      <c r="BE328" s="24"/>
      <c r="BF328" s="24"/>
      <c r="BG328" s="24"/>
      <c r="BH328" s="24"/>
      <c r="BI328" s="24"/>
      <c r="BJ328" s="24"/>
      <c r="BK328" s="24"/>
      <c r="BL328" s="24"/>
      <c r="BM328" s="24"/>
      <c r="BN328" s="24"/>
      <c r="BO328" s="24"/>
      <c r="BP328" s="24"/>
      <c r="BQ328" s="24"/>
      <c r="BR328" s="26">
        <v>0</v>
      </c>
      <c r="BS328" s="26">
        <v>0</v>
      </c>
      <c r="BT328" s="26">
        <v>0</v>
      </c>
      <c r="BU328" s="26">
        <v>0</v>
      </c>
      <c r="BV328" s="26">
        <v>0</v>
      </c>
      <c r="BW328" s="26">
        <v>0</v>
      </c>
      <c r="BX328" s="26">
        <v>0</v>
      </c>
      <c r="BY328" s="26">
        <v>0</v>
      </c>
      <c r="BZ328" s="24"/>
      <c r="CA328" s="24"/>
      <c r="CB328" s="24"/>
      <c r="CC328" s="24"/>
      <c r="CD328" s="24"/>
      <c r="CE328" s="24"/>
      <c r="CF328" s="24"/>
      <c r="CG328" s="24"/>
      <c r="CH328" s="24"/>
      <c r="CI328" s="24"/>
      <c r="CJ328" s="24"/>
      <c r="CK328" s="24"/>
      <c r="CL328" s="24"/>
      <c r="CM328" s="24"/>
      <c r="CN328" s="24"/>
      <c r="CO328" s="24"/>
      <c r="CP328" s="24"/>
      <c r="CQ328" s="24"/>
      <c r="CR328" s="24"/>
      <c r="CS328" s="24"/>
      <c r="CT328" s="24"/>
      <c r="CU328" s="24"/>
      <c r="CV328" s="24"/>
      <c r="CW328" s="24"/>
      <c r="CX328" s="24"/>
      <c r="CY328" s="24"/>
      <c r="CZ328" s="24"/>
      <c r="DA328" s="24"/>
      <c r="DB328" s="24"/>
      <c r="DC328" s="24"/>
      <c r="DD328" s="24"/>
      <c r="DE328" s="24"/>
      <c r="DF328" s="26" t="s">
        <v>139</v>
      </c>
      <c r="DG328" s="26" t="s">
        <v>139</v>
      </c>
      <c r="DH328" s="26" t="s">
        <v>139</v>
      </c>
      <c r="DI328" s="26" t="s">
        <v>139</v>
      </c>
      <c r="DJ328" s="26" t="s">
        <v>139</v>
      </c>
      <c r="DK328" s="26" t="s">
        <v>139</v>
      </c>
      <c r="DL328" s="26" t="s">
        <v>139</v>
      </c>
      <c r="DM328" s="26" t="s">
        <v>139</v>
      </c>
      <c r="DN328" s="26" t="s">
        <v>139</v>
      </c>
      <c r="DO328" s="26" t="s">
        <v>139</v>
      </c>
    </row>
    <row r="329" spans="1:119" ht="35.1" customHeight="1" x14ac:dyDescent="0.25">
      <c r="A329" s="29" t="str">
        <f t="shared" si="70"/>
        <v>Associação Excola6</v>
      </c>
      <c r="B329" s="29" t="str">
        <f t="shared" si="71"/>
        <v>Associação Excola</v>
      </c>
      <c r="C329" s="29">
        <f t="shared" si="72"/>
        <v>6</v>
      </c>
      <c r="D329" s="30" t="str">
        <f t="shared" si="73"/>
        <v>Americas</v>
      </c>
      <c r="E329" s="30" t="str">
        <f t="shared" si="74"/>
        <v>Brazil</v>
      </c>
      <c r="F329" s="31">
        <f t="shared" si="75"/>
        <v>3</v>
      </c>
      <c r="G329" s="31">
        <f t="shared" si="76"/>
        <v>2</v>
      </c>
      <c r="H329" s="31">
        <f t="shared" si="77"/>
        <v>3</v>
      </c>
      <c r="I329" s="31">
        <f t="shared" si="78"/>
        <v>2</v>
      </c>
      <c r="J329" s="31">
        <f t="shared" si="79"/>
        <v>2</v>
      </c>
      <c r="K329" s="31">
        <f t="shared" si="80"/>
        <v>4</v>
      </c>
      <c r="L329" s="31">
        <f t="shared" si="81"/>
        <v>4</v>
      </c>
      <c r="M329" s="31">
        <f t="shared" si="82"/>
        <v>3</v>
      </c>
      <c r="N329" s="31">
        <f t="shared" si="83"/>
        <v>2.9</v>
      </c>
      <c r="O329" s="26" t="s">
        <v>2181</v>
      </c>
      <c r="P329" s="26" t="s">
        <v>108</v>
      </c>
      <c r="Q329" s="27">
        <v>40672</v>
      </c>
      <c r="R329" s="26" t="s">
        <v>166</v>
      </c>
      <c r="S329" s="26" t="s">
        <v>409</v>
      </c>
      <c r="T329" s="26" t="s">
        <v>333</v>
      </c>
      <c r="U329" s="26" t="s">
        <v>168</v>
      </c>
      <c r="V329" s="26" t="s">
        <v>15731</v>
      </c>
      <c r="W329" s="26" t="s">
        <v>308</v>
      </c>
      <c r="X329" s="24"/>
      <c r="Y329" s="26" t="s">
        <v>2168</v>
      </c>
      <c r="Z329" s="24"/>
      <c r="AA329" s="24"/>
      <c r="AB329" s="26" t="s">
        <v>117</v>
      </c>
      <c r="AC329" s="28">
        <v>15000</v>
      </c>
      <c r="AD329" s="24"/>
      <c r="AE329" s="24"/>
      <c r="AF329" s="26" t="s">
        <v>139</v>
      </c>
      <c r="AG329" s="26" t="s">
        <v>312</v>
      </c>
      <c r="AH329" s="26" t="s">
        <v>250</v>
      </c>
      <c r="AI329" s="28">
        <v>15000</v>
      </c>
      <c r="AJ329" s="24"/>
      <c r="AK329" s="26" t="s">
        <v>2182</v>
      </c>
      <c r="AL329" s="26" t="s">
        <v>2170</v>
      </c>
      <c r="AM329" s="26" t="s">
        <v>2183</v>
      </c>
      <c r="AN329" s="26" t="s">
        <v>2172</v>
      </c>
      <c r="AO329" s="26" t="s">
        <v>2184</v>
      </c>
      <c r="AP329" s="24"/>
      <c r="AQ329" s="24"/>
      <c r="AR329" s="24"/>
      <c r="AS329" s="26" t="s">
        <v>2185</v>
      </c>
      <c r="AT329" s="24"/>
      <c r="AU329" s="24"/>
      <c r="AV329" s="24"/>
      <c r="AW329" s="28">
        <v>124248</v>
      </c>
      <c r="AX329" s="26">
        <v>120</v>
      </c>
      <c r="AY329" s="28">
        <v>0</v>
      </c>
      <c r="AZ329" s="28">
        <v>0</v>
      </c>
      <c r="BA329" s="26">
        <v>0</v>
      </c>
      <c r="BB329" s="24"/>
      <c r="BC329" s="24"/>
      <c r="BD329" s="24"/>
      <c r="BE329" s="24"/>
      <c r="BF329" s="26" t="s">
        <v>2175</v>
      </c>
      <c r="BG329" s="26" t="s">
        <v>271</v>
      </c>
      <c r="BH329" s="26" t="s">
        <v>2178</v>
      </c>
      <c r="BI329" s="26" t="s">
        <v>308</v>
      </c>
      <c r="BJ329" s="26" t="s">
        <v>2186</v>
      </c>
      <c r="BK329" s="26" t="s">
        <v>308</v>
      </c>
      <c r="BL329" s="24"/>
      <c r="BM329" s="24"/>
      <c r="BN329" s="24"/>
      <c r="BO329" s="24"/>
      <c r="BP329" s="24"/>
      <c r="BQ329" s="24"/>
      <c r="BR329" s="26">
        <v>3</v>
      </c>
      <c r="BS329" s="26">
        <v>2</v>
      </c>
      <c r="BT329" s="26">
        <v>3</v>
      </c>
      <c r="BU329" s="26">
        <v>2</v>
      </c>
      <c r="BV329" s="26">
        <v>2</v>
      </c>
      <c r="BW329" s="26">
        <v>4</v>
      </c>
      <c r="BX329" s="26">
        <v>4</v>
      </c>
      <c r="BY329" s="26">
        <v>3</v>
      </c>
      <c r="BZ329" s="24"/>
      <c r="CA329" s="24"/>
      <c r="CB329" s="24"/>
      <c r="CC329" s="24"/>
      <c r="CD329" s="24"/>
      <c r="CE329" s="24"/>
      <c r="CF329" s="24"/>
      <c r="CG329" s="24"/>
      <c r="CH329" s="24"/>
      <c r="CI329" s="24"/>
      <c r="CJ329" s="24"/>
      <c r="CK329" s="24"/>
      <c r="CL329" s="24"/>
      <c r="CM329" s="24"/>
      <c r="CN329" s="24"/>
      <c r="CO329" s="24"/>
      <c r="CP329" s="24"/>
      <c r="CQ329" s="24"/>
      <c r="CR329" s="24"/>
      <c r="CS329" s="24"/>
      <c r="CT329" s="24"/>
      <c r="CU329" s="24"/>
      <c r="CV329" s="24"/>
      <c r="CW329" s="24"/>
      <c r="CX329" s="24"/>
      <c r="CY329" s="24"/>
      <c r="CZ329" s="24"/>
      <c r="DA329" s="24"/>
      <c r="DB329" s="24"/>
      <c r="DC329" s="24"/>
      <c r="DD329" s="24"/>
      <c r="DE329" s="24"/>
      <c r="DF329" s="26" t="s">
        <v>139</v>
      </c>
      <c r="DG329" s="26" t="s">
        <v>139</v>
      </c>
      <c r="DH329" s="26" t="s">
        <v>139</v>
      </c>
      <c r="DI329" s="26" t="s">
        <v>139</v>
      </c>
      <c r="DJ329" s="26" t="s">
        <v>139</v>
      </c>
      <c r="DK329" s="26" t="s">
        <v>139</v>
      </c>
      <c r="DL329" s="26" t="s">
        <v>139</v>
      </c>
      <c r="DM329" s="26" t="s">
        <v>139</v>
      </c>
      <c r="DN329" s="26" t="s">
        <v>139</v>
      </c>
      <c r="DO329" s="26" t="s">
        <v>139</v>
      </c>
    </row>
    <row r="330" spans="1:119" ht="20.100000000000001" customHeight="1" x14ac:dyDescent="0.25">
      <c r="A330" s="29" t="str">
        <f t="shared" si="70"/>
        <v>Associação Excola5</v>
      </c>
      <c r="B330" s="29" t="str">
        <f t="shared" si="71"/>
        <v>Associação Excola</v>
      </c>
      <c r="C330" s="29">
        <f t="shared" si="72"/>
        <v>5</v>
      </c>
      <c r="D330" s="30" t="str">
        <f t="shared" si="73"/>
        <v>Americas</v>
      </c>
      <c r="E330" s="30" t="str">
        <f t="shared" si="74"/>
        <v>Brazil</v>
      </c>
      <c r="F330" s="31">
        <f t="shared" si="75"/>
        <v>3</v>
      </c>
      <c r="G330" s="31">
        <f t="shared" si="76"/>
        <v>2</v>
      </c>
      <c r="H330" s="31">
        <f t="shared" si="77"/>
        <v>2</v>
      </c>
      <c r="I330" s="31">
        <f t="shared" si="78"/>
        <v>2</v>
      </c>
      <c r="J330" s="31">
        <f t="shared" si="79"/>
        <v>2</v>
      </c>
      <c r="K330" s="31">
        <f t="shared" si="80"/>
        <v>4</v>
      </c>
      <c r="L330" s="31">
        <f t="shared" si="81"/>
        <v>4</v>
      </c>
      <c r="M330" s="31">
        <f t="shared" si="82"/>
        <v>4</v>
      </c>
      <c r="N330" s="31">
        <f t="shared" si="83"/>
        <v>2.9</v>
      </c>
      <c r="O330" s="26" t="s">
        <v>2187</v>
      </c>
      <c r="P330" s="26" t="s">
        <v>108</v>
      </c>
      <c r="Q330" s="27">
        <v>40311</v>
      </c>
      <c r="R330" s="26" t="s">
        <v>166</v>
      </c>
      <c r="S330" s="26" t="s">
        <v>234</v>
      </c>
      <c r="T330" s="26" t="s">
        <v>224</v>
      </c>
      <c r="U330" s="26" t="s">
        <v>168</v>
      </c>
      <c r="V330" s="26" t="s">
        <v>15731</v>
      </c>
      <c r="W330" s="26" t="s">
        <v>308</v>
      </c>
      <c r="X330" s="24"/>
      <c r="Y330" s="26" t="s">
        <v>2168</v>
      </c>
      <c r="Z330" s="24"/>
      <c r="AA330" s="24"/>
      <c r="AB330" s="26" t="s">
        <v>117</v>
      </c>
      <c r="AC330" s="28">
        <v>12000</v>
      </c>
      <c r="AD330" s="24"/>
      <c r="AE330" s="24"/>
      <c r="AF330" s="26" t="s">
        <v>139</v>
      </c>
      <c r="AG330" s="26" t="s">
        <v>312</v>
      </c>
      <c r="AH330" s="26" t="s">
        <v>176</v>
      </c>
      <c r="AI330" s="28">
        <v>12000</v>
      </c>
      <c r="AJ330" s="24"/>
      <c r="AK330" s="26" t="s">
        <v>2169</v>
      </c>
      <c r="AL330" s="26" t="s">
        <v>2188</v>
      </c>
      <c r="AM330" s="26" t="s">
        <v>2189</v>
      </c>
      <c r="AN330" s="26" t="s">
        <v>2172</v>
      </c>
      <c r="AO330" s="24"/>
      <c r="AP330" s="24"/>
      <c r="AQ330" s="24"/>
      <c r="AR330" s="24"/>
      <c r="AS330" s="26" t="s">
        <v>2190</v>
      </c>
      <c r="AT330" s="26" t="s">
        <v>2191</v>
      </c>
      <c r="AU330" s="24"/>
      <c r="AV330" s="24"/>
      <c r="AW330" s="28">
        <v>124974</v>
      </c>
      <c r="AX330" s="26">
        <v>200</v>
      </c>
      <c r="AY330" s="28">
        <v>0</v>
      </c>
      <c r="AZ330" s="28">
        <v>70</v>
      </c>
      <c r="BA330" s="26">
        <v>0</v>
      </c>
      <c r="BB330" s="26" t="s">
        <v>148</v>
      </c>
      <c r="BC330" s="24"/>
      <c r="BD330" s="24"/>
      <c r="BE330" s="24"/>
      <c r="BF330" s="24"/>
      <c r="BG330" s="24"/>
      <c r="BH330" s="24"/>
      <c r="BI330" s="24"/>
      <c r="BJ330" s="24"/>
      <c r="BK330" s="24"/>
      <c r="BL330" s="24"/>
      <c r="BM330" s="24"/>
      <c r="BN330" s="24"/>
      <c r="BO330" s="24"/>
      <c r="BP330" s="24"/>
      <c r="BQ330" s="24"/>
      <c r="BR330" s="26">
        <v>3</v>
      </c>
      <c r="BS330" s="26">
        <v>2</v>
      </c>
      <c r="BT330" s="26">
        <v>2</v>
      </c>
      <c r="BU330" s="26">
        <v>2</v>
      </c>
      <c r="BV330" s="26">
        <v>2</v>
      </c>
      <c r="BW330" s="26">
        <v>4</v>
      </c>
      <c r="BX330" s="26">
        <v>4</v>
      </c>
      <c r="BY330" s="26">
        <v>4</v>
      </c>
      <c r="BZ330" s="24"/>
      <c r="CA330" s="24"/>
      <c r="CB330" s="24"/>
      <c r="CC330" s="24"/>
      <c r="CD330" s="24"/>
      <c r="CE330" s="24"/>
      <c r="CF330" s="24"/>
      <c r="CG330" s="24"/>
      <c r="CH330" s="24"/>
      <c r="CI330" s="24"/>
      <c r="CJ330" s="24"/>
      <c r="CK330" s="24"/>
      <c r="CL330" s="24"/>
      <c r="CM330" s="24"/>
      <c r="CN330" s="24"/>
      <c r="CO330" s="24"/>
      <c r="CP330" s="24"/>
      <c r="CQ330" s="24"/>
      <c r="CR330" s="24"/>
      <c r="CS330" s="24"/>
      <c r="CT330" s="24"/>
      <c r="CU330" s="24"/>
      <c r="CV330" s="24"/>
      <c r="CW330" s="24"/>
      <c r="CX330" s="24"/>
      <c r="CY330" s="24"/>
      <c r="CZ330" s="24"/>
      <c r="DA330" s="24"/>
      <c r="DB330" s="24"/>
      <c r="DC330" s="24"/>
      <c r="DD330" s="24"/>
      <c r="DE330" s="24"/>
      <c r="DF330" s="26" t="s">
        <v>139</v>
      </c>
      <c r="DG330" s="26" t="s">
        <v>139</v>
      </c>
      <c r="DH330" s="26" t="s">
        <v>139</v>
      </c>
      <c r="DI330" s="26" t="s">
        <v>139</v>
      </c>
      <c r="DJ330" s="26" t="s">
        <v>139</v>
      </c>
      <c r="DK330" s="26" t="s">
        <v>139</v>
      </c>
      <c r="DL330" s="26" t="s">
        <v>139</v>
      </c>
      <c r="DM330" s="26" t="s">
        <v>139</v>
      </c>
      <c r="DN330" s="26" t="s">
        <v>139</v>
      </c>
      <c r="DO330" s="26" t="s">
        <v>139</v>
      </c>
    </row>
    <row r="331" spans="1:119" ht="20.100000000000001" customHeight="1" x14ac:dyDescent="0.25">
      <c r="A331" s="29" t="str">
        <f t="shared" si="70"/>
        <v/>
      </c>
      <c r="B331" s="29" t="str">
        <f t="shared" si="71"/>
        <v>Associação Excola</v>
      </c>
      <c r="C331" s="29">
        <f t="shared" si="72"/>
        <v>0</v>
      </c>
      <c r="D331" s="30" t="str">
        <f t="shared" si="73"/>
        <v>Americas</v>
      </c>
      <c r="E331" s="30" t="str">
        <f t="shared" si="74"/>
        <v>Brazil</v>
      </c>
      <c r="F331" s="31">
        <f t="shared" si="75"/>
        <v>0</v>
      </c>
      <c r="G331" s="31">
        <f t="shared" si="76"/>
        <v>0</v>
      </c>
      <c r="H331" s="31">
        <f t="shared" si="77"/>
        <v>0</v>
      </c>
      <c r="I331" s="31">
        <f t="shared" si="78"/>
        <v>0</v>
      </c>
      <c r="J331" s="31">
        <f t="shared" si="79"/>
        <v>0</v>
      </c>
      <c r="K331" s="31">
        <f t="shared" si="80"/>
        <v>0</v>
      </c>
      <c r="L331" s="31">
        <f t="shared" si="81"/>
        <v>0</v>
      </c>
      <c r="M331" s="31">
        <f t="shared" si="82"/>
        <v>0</v>
      </c>
      <c r="N331" s="31">
        <f t="shared" si="83"/>
        <v>0</v>
      </c>
      <c r="O331" s="26" t="s">
        <v>2192</v>
      </c>
      <c r="P331" s="26" t="s">
        <v>108</v>
      </c>
      <c r="Q331" s="27">
        <v>40281</v>
      </c>
      <c r="R331" s="24"/>
      <c r="S331" s="24"/>
      <c r="T331" s="26" t="s">
        <v>224</v>
      </c>
      <c r="U331" s="24"/>
      <c r="V331" s="26" t="s">
        <v>15731</v>
      </c>
      <c r="W331" s="26" t="s">
        <v>308</v>
      </c>
      <c r="X331" s="24"/>
      <c r="Y331" s="26" t="s">
        <v>2168</v>
      </c>
      <c r="Z331" s="24"/>
      <c r="AA331" s="24"/>
      <c r="AB331" s="26" t="s">
        <v>723</v>
      </c>
      <c r="AC331" s="28">
        <v>1000</v>
      </c>
      <c r="AD331" s="24"/>
      <c r="AE331" s="24"/>
      <c r="AF331" s="26" t="s">
        <v>139</v>
      </c>
      <c r="AG331" s="26" t="s">
        <v>312</v>
      </c>
      <c r="AH331" s="24"/>
      <c r="AI331" s="28">
        <v>1000</v>
      </c>
      <c r="AJ331" s="24"/>
      <c r="AK331" s="24"/>
      <c r="AL331" s="24"/>
      <c r="AM331" s="24"/>
      <c r="AN331" s="24"/>
      <c r="AO331" s="24"/>
      <c r="AP331" s="24"/>
      <c r="AQ331" s="24"/>
      <c r="AR331" s="24"/>
      <c r="AS331" s="24"/>
      <c r="AT331" s="24"/>
      <c r="AU331" s="24"/>
      <c r="AV331" s="24"/>
      <c r="AW331" s="28">
        <v>0</v>
      </c>
      <c r="AX331" s="26">
        <v>0</v>
      </c>
      <c r="AY331" s="28">
        <v>0</v>
      </c>
      <c r="AZ331" s="28">
        <v>0</v>
      </c>
      <c r="BA331" s="26">
        <v>0</v>
      </c>
      <c r="BB331" s="24"/>
      <c r="BC331" s="24"/>
      <c r="BD331" s="24"/>
      <c r="BE331" s="24"/>
      <c r="BF331" s="24"/>
      <c r="BG331" s="24"/>
      <c r="BH331" s="24"/>
      <c r="BI331" s="24"/>
      <c r="BJ331" s="24"/>
      <c r="BK331" s="24"/>
      <c r="BL331" s="24"/>
      <c r="BM331" s="24"/>
      <c r="BN331" s="24"/>
      <c r="BO331" s="24"/>
      <c r="BP331" s="24"/>
      <c r="BQ331" s="24"/>
      <c r="BR331" s="26">
        <v>0</v>
      </c>
      <c r="BS331" s="26">
        <v>0</v>
      </c>
      <c r="BT331" s="26">
        <v>0</v>
      </c>
      <c r="BU331" s="26">
        <v>0</v>
      </c>
      <c r="BV331" s="26">
        <v>0</v>
      </c>
      <c r="BW331" s="26">
        <v>0</v>
      </c>
      <c r="BX331" s="26">
        <v>0</v>
      </c>
      <c r="BY331" s="26">
        <v>0</v>
      </c>
      <c r="BZ331" s="24"/>
      <c r="CA331" s="24"/>
      <c r="CB331" s="24"/>
      <c r="CC331" s="24"/>
      <c r="CD331" s="24"/>
      <c r="CE331" s="24"/>
      <c r="CF331" s="24"/>
      <c r="CG331" s="24"/>
      <c r="CH331" s="24"/>
      <c r="CI331" s="24"/>
      <c r="CJ331" s="24"/>
      <c r="CK331" s="24"/>
      <c r="CL331" s="24"/>
      <c r="CM331" s="24"/>
      <c r="CN331" s="24"/>
      <c r="CO331" s="24"/>
      <c r="CP331" s="24"/>
      <c r="CQ331" s="24"/>
      <c r="CR331" s="24"/>
      <c r="CS331" s="24"/>
      <c r="CT331" s="24"/>
      <c r="CU331" s="24"/>
      <c r="CV331" s="24"/>
      <c r="CW331" s="24"/>
      <c r="CX331" s="24"/>
      <c r="CY331" s="24"/>
      <c r="CZ331" s="24"/>
      <c r="DA331" s="24"/>
      <c r="DB331" s="24"/>
      <c r="DC331" s="24"/>
      <c r="DD331" s="24"/>
      <c r="DE331" s="24"/>
      <c r="DF331" s="26" t="s">
        <v>139</v>
      </c>
      <c r="DG331" s="26" t="s">
        <v>139</v>
      </c>
      <c r="DH331" s="26" t="s">
        <v>139</v>
      </c>
      <c r="DI331" s="26" t="s">
        <v>139</v>
      </c>
      <c r="DJ331" s="26" t="s">
        <v>139</v>
      </c>
      <c r="DK331" s="26" t="s">
        <v>139</v>
      </c>
      <c r="DL331" s="26" t="s">
        <v>139</v>
      </c>
      <c r="DM331" s="26" t="s">
        <v>139</v>
      </c>
      <c r="DN331" s="26" t="s">
        <v>139</v>
      </c>
      <c r="DO331" s="26" t="s">
        <v>139</v>
      </c>
    </row>
    <row r="332" spans="1:119" ht="20.100000000000001" customHeight="1" x14ac:dyDescent="0.25">
      <c r="A332" s="29" t="str">
        <f t="shared" si="70"/>
        <v/>
      </c>
      <c r="B332" s="29" t="str">
        <f t="shared" si="71"/>
        <v>Association Aide à la Scolarisation des Enfants de Familles Démunies (Support for the Education of Children from Low-Income Families)</v>
      </c>
      <c r="C332" s="29">
        <f t="shared" si="72"/>
        <v>0</v>
      </c>
      <c r="D332" s="30" t="str">
        <f t="shared" si="73"/>
        <v>Africa and the Middle East</v>
      </c>
      <c r="E332" s="30" t="str">
        <f t="shared" si="74"/>
        <v>Ouagadougou, Burkina Faso</v>
      </c>
      <c r="F332" s="31">
        <f t="shared" si="75"/>
        <v>0</v>
      </c>
      <c r="G332" s="31">
        <f t="shared" si="76"/>
        <v>0</v>
      </c>
      <c r="H332" s="31">
        <f t="shared" si="77"/>
        <v>0</v>
      </c>
      <c r="I332" s="31">
        <f t="shared" si="78"/>
        <v>0</v>
      </c>
      <c r="J332" s="31">
        <f t="shared" si="79"/>
        <v>0</v>
      </c>
      <c r="K332" s="31">
        <f t="shared" si="80"/>
        <v>0</v>
      </c>
      <c r="L332" s="31">
        <f t="shared" si="81"/>
        <v>0</v>
      </c>
      <c r="M332" s="31">
        <f t="shared" si="82"/>
        <v>0</v>
      </c>
      <c r="N332" s="31">
        <f t="shared" si="83"/>
        <v>0</v>
      </c>
      <c r="O332" s="26" t="s">
        <v>15827</v>
      </c>
      <c r="P332" s="26" t="s">
        <v>108</v>
      </c>
      <c r="Q332" s="27">
        <v>43263</v>
      </c>
      <c r="R332" s="24"/>
      <c r="S332" s="24"/>
      <c r="T332" s="26" t="s">
        <v>111</v>
      </c>
      <c r="U332" s="24"/>
      <c r="V332" s="26" t="s">
        <v>169</v>
      </c>
      <c r="W332" s="26" t="s">
        <v>2194</v>
      </c>
      <c r="X332" s="26" t="s">
        <v>2195</v>
      </c>
      <c r="Y332" s="26" t="s">
        <v>2196</v>
      </c>
      <c r="Z332" s="26" t="s">
        <v>2197</v>
      </c>
      <c r="AA332" s="24"/>
      <c r="AB332" s="26" t="s">
        <v>15736</v>
      </c>
      <c r="AC332" s="28">
        <v>1950</v>
      </c>
      <c r="AD332" s="26" t="s">
        <v>173</v>
      </c>
      <c r="AE332" s="26" t="s">
        <v>174</v>
      </c>
      <c r="AF332" s="26" t="s">
        <v>120</v>
      </c>
      <c r="AG332" s="26" t="s">
        <v>175</v>
      </c>
      <c r="AH332" s="24"/>
      <c r="AI332" s="28">
        <v>1950</v>
      </c>
      <c r="AJ332" s="24"/>
      <c r="AK332" s="24"/>
      <c r="AL332" s="24"/>
      <c r="AM332" s="24"/>
      <c r="AN332" s="24"/>
      <c r="AO332" s="24"/>
      <c r="AP332" s="24"/>
      <c r="AQ332" s="24"/>
      <c r="AR332" s="24"/>
      <c r="AS332" s="24"/>
      <c r="AT332" s="24"/>
      <c r="AU332" s="24"/>
      <c r="AV332" s="24"/>
      <c r="AW332" s="28">
        <v>0</v>
      </c>
      <c r="AX332" s="26">
        <v>0</v>
      </c>
      <c r="AY332" s="28">
        <v>0</v>
      </c>
      <c r="AZ332" s="28">
        <v>0</v>
      </c>
      <c r="BA332" s="26">
        <v>0</v>
      </c>
      <c r="BB332" s="24"/>
      <c r="BC332" s="26" t="s">
        <v>2199</v>
      </c>
      <c r="BD332" s="24"/>
      <c r="BE332" s="24"/>
      <c r="BF332" s="24"/>
      <c r="BG332" s="24"/>
      <c r="BH332" s="24"/>
      <c r="BI332" s="24"/>
      <c r="BJ332" s="24"/>
      <c r="BK332" s="24"/>
      <c r="BL332" s="24"/>
      <c r="BM332" s="24"/>
      <c r="BN332" s="24"/>
      <c r="BO332" s="24"/>
      <c r="BP332" s="24"/>
      <c r="BQ332" s="24"/>
      <c r="BR332" s="26">
        <v>0</v>
      </c>
      <c r="BS332" s="26">
        <v>0</v>
      </c>
      <c r="BT332" s="26">
        <v>0</v>
      </c>
      <c r="BU332" s="26">
        <v>0</v>
      </c>
      <c r="BV332" s="26">
        <v>0</v>
      </c>
      <c r="BW332" s="26">
        <v>0</v>
      </c>
      <c r="BX332" s="26">
        <v>0</v>
      </c>
      <c r="BY332" s="26">
        <v>0</v>
      </c>
      <c r="BZ332" s="24"/>
      <c r="CA332" s="24"/>
      <c r="CB332" s="24"/>
      <c r="CC332" s="24"/>
      <c r="CD332" s="24"/>
      <c r="CE332" s="24"/>
      <c r="CF332" s="24"/>
      <c r="CG332" s="24"/>
      <c r="CH332" s="24"/>
      <c r="CI332" s="24"/>
      <c r="CJ332" s="24"/>
      <c r="CK332" s="24"/>
      <c r="CL332" s="24"/>
      <c r="CM332" s="24"/>
      <c r="CN332" s="24"/>
      <c r="CO332" s="24"/>
      <c r="CP332" s="24"/>
      <c r="CQ332" s="24"/>
      <c r="CR332" s="24"/>
      <c r="CS332" s="24"/>
      <c r="CT332" s="24"/>
      <c r="CU332" s="24"/>
      <c r="CV332" s="24"/>
      <c r="CW332" s="24"/>
      <c r="CX332" s="24"/>
      <c r="CY332" s="24"/>
      <c r="CZ332" s="24"/>
      <c r="DA332" s="24"/>
      <c r="DB332" s="24"/>
      <c r="DC332" s="24"/>
      <c r="DD332" s="24"/>
      <c r="DE332" s="24"/>
      <c r="DF332" s="26" t="s">
        <v>139</v>
      </c>
      <c r="DG332" s="26" t="s">
        <v>139</v>
      </c>
      <c r="DH332" s="26" t="s">
        <v>139</v>
      </c>
      <c r="DI332" s="26" t="s">
        <v>139</v>
      </c>
      <c r="DJ332" s="26" t="s">
        <v>139</v>
      </c>
      <c r="DK332" s="26" t="s">
        <v>139</v>
      </c>
      <c r="DL332" s="26" t="s">
        <v>139</v>
      </c>
      <c r="DM332" s="26" t="s">
        <v>139</v>
      </c>
      <c r="DN332" s="26" t="s">
        <v>139</v>
      </c>
      <c r="DO332" s="26" t="s">
        <v>139</v>
      </c>
    </row>
    <row r="333" spans="1:119" ht="20.100000000000001" customHeight="1" x14ac:dyDescent="0.25">
      <c r="A333" s="29" t="str">
        <f t="shared" si="70"/>
        <v/>
      </c>
      <c r="B333" s="29" t="str">
        <f t="shared" si="71"/>
        <v>Association Aide à la Scolarisation des Enfants de Familles Démunies (Support for the Education of Children from Low-Income Families)</v>
      </c>
      <c r="C333" s="29">
        <f t="shared" si="72"/>
        <v>0</v>
      </c>
      <c r="D333" s="30" t="str">
        <f t="shared" si="73"/>
        <v>Africa and the Middle East</v>
      </c>
      <c r="E333" s="30" t="str">
        <f t="shared" si="74"/>
        <v>Ouagadougou, Burkina Faso</v>
      </c>
      <c r="F333" s="31">
        <f t="shared" si="75"/>
        <v>0</v>
      </c>
      <c r="G333" s="31">
        <f t="shared" si="76"/>
        <v>0</v>
      </c>
      <c r="H333" s="31">
        <f t="shared" si="77"/>
        <v>0</v>
      </c>
      <c r="I333" s="31">
        <f t="shared" si="78"/>
        <v>0</v>
      </c>
      <c r="J333" s="31">
        <f t="shared" si="79"/>
        <v>0</v>
      </c>
      <c r="K333" s="31">
        <f t="shared" si="80"/>
        <v>0</v>
      </c>
      <c r="L333" s="31">
        <f t="shared" si="81"/>
        <v>0</v>
      </c>
      <c r="M333" s="31">
        <f t="shared" si="82"/>
        <v>0</v>
      </c>
      <c r="N333" s="31">
        <f t="shared" si="83"/>
        <v>0</v>
      </c>
      <c r="O333" s="26" t="s">
        <v>15828</v>
      </c>
      <c r="P333" s="26" t="s">
        <v>108</v>
      </c>
      <c r="Q333" s="27">
        <v>43257</v>
      </c>
      <c r="R333" s="24"/>
      <c r="S333" s="24"/>
      <c r="T333" s="26" t="s">
        <v>111</v>
      </c>
      <c r="U333" s="24"/>
      <c r="V333" s="26" t="s">
        <v>169</v>
      </c>
      <c r="W333" s="26" t="s">
        <v>2194</v>
      </c>
      <c r="X333" s="26" t="s">
        <v>2195</v>
      </c>
      <c r="Y333" s="26" t="s">
        <v>2196</v>
      </c>
      <c r="Z333" s="26" t="s">
        <v>2197</v>
      </c>
      <c r="AA333" s="24"/>
      <c r="AB333" s="26" t="s">
        <v>15733</v>
      </c>
      <c r="AC333" s="28">
        <v>3050</v>
      </c>
      <c r="AD333" s="26" t="s">
        <v>173</v>
      </c>
      <c r="AE333" s="26" t="s">
        <v>174</v>
      </c>
      <c r="AF333" s="26" t="s">
        <v>120</v>
      </c>
      <c r="AG333" s="26" t="s">
        <v>175</v>
      </c>
      <c r="AH333" s="24"/>
      <c r="AI333" s="28">
        <v>3050</v>
      </c>
      <c r="AJ333" s="24"/>
      <c r="AK333" s="24"/>
      <c r="AL333" s="24"/>
      <c r="AM333" s="24"/>
      <c r="AN333" s="24"/>
      <c r="AO333" s="24"/>
      <c r="AP333" s="24"/>
      <c r="AQ333" s="24"/>
      <c r="AR333" s="24"/>
      <c r="AS333" s="24"/>
      <c r="AT333" s="24"/>
      <c r="AU333" s="24"/>
      <c r="AV333" s="24"/>
      <c r="AW333" s="28">
        <v>0</v>
      </c>
      <c r="AX333" s="26">
        <v>0</v>
      </c>
      <c r="AY333" s="28">
        <v>0</v>
      </c>
      <c r="AZ333" s="28">
        <v>0</v>
      </c>
      <c r="BA333" s="26">
        <v>0</v>
      </c>
      <c r="BB333" s="24"/>
      <c r="BC333" s="26" t="s">
        <v>2199</v>
      </c>
      <c r="BD333" s="24"/>
      <c r="BE333" s="24"/>
      <c r="BF333" s="24"/>
      <c r="BG333" s="24"/>
      <c r="BH333" s="24"/>
      <c r="BI333" s="24"/>
      <c r="BJ333" s="24"/>
      <c r="BK333" s="24"/>
      <c r="BL333" s="24"/>
      <c r="BM333" s="24"/>
      <c r="BN333" s="24"/>
      <c r="BO333" s="24"/>
      <c r="BP333" s="24"/>
      <c r="BQ333" s="24"/>
      <c r="BR333" s="26">
        <v>0</v>
      </c>
      <c r="BS333" s="26">
        <v>0</v>
      </c>
      <c r="BT333" s="26">
        <v>0</v>
      </c>
      <c r="BU333" s="26">
        <v>0</v>
      </c>
      <c r="BV333" s="26">
        <v>0</v>
      </c>
      <c r="BW333" s="26">
        <v>0</v>
      </c>
      <c r="BX333" s="26">
        <v>0</v>
      </c>
      <c r="BY333" s="26">
        <v>0</v>
      </c>
      <c r="BZ333" s="24"/>
      <c r="CA333" s="24"/>
      <c r="CB333" s="24"/>
      <c r="CC333" s="24"/>
      <c r="CD333" s="24"/>
      <c r="CE333" s="24"/>
      <c r="CF333" s="24"/>
      <c r="CG333" s="24"/>
      <c r="CH333" s="24"/>
      <c r="CI333" s="24"/>
      <c r="CJ333" s="24"/>
      <c r="CK333" s="24"/>
      <c r="CL333" s="24"/>
      <c r="CM333" s="24"/>
      <c r="CN333" s="24"/>
      <c r="CO333" s="24"/>
      <c r="CP333" s="24"/>
      <c r="CQ333" s="24"/>
      <c r="CR333" s="24"/>
      <c r="CS333" s="24"/>
      <c r="CT333" s="24"/>
      <c r="CU333" s="24"/>
      <c r="CV333" s="24"/>
      <c r="CW333" s="24"/>
      <c r="CX333" s="24"/>
      <c r="CY333" s="24"/>
      <c r="CZ333" s="24"/>
      <c r="DA333" s="24"/>
      <c r="DB333" s="24"/>
      <c r="DC333" s="24"/>
      <c r="DD333" s="24"/>
      <c r="DE333" s="24"/>
      <c r="DF333" s="26" t="s">
        <v>139</v>
      </c>
      <c r="DG333" s="26" t="s">
        <v>139</v>
      </c>
      <c r="DH333" s="26" t="s">
        <v>139</v>
      </c>
      <c r="DI333" s="26" t="s">
        <v>139</v>
      </c>
      <c r="DJ333" s="26" t="s">
        <v>139</v>
      </c>
      <c r="DK333" s="26" t="s">
        <v>139</v>
      </c>
      <c r="DL333" s="26" t="s">
        <v>139</v>
      </c>
      <c r="DM333" s="26" t="s">
        <v>139</v>
      </c>
      <c r="DN333" s="26" t="s">
        <v>139</v>
      </c>
      <c r="DO333" s="26" t="s">
        <v>139</v>
      </c>
    </row>
    <row r="334" spans="1:119" ht="20.100000000000001" customHeight="1" x14ac:dyDescent="0.25">
      <c r="A334" s="29" t="str">
        <f t="shared" si="70"/>
        <v>Association Aide à la Scolarisation des Enfants de Familles Démunies (Support for the Education of Children from Low-Income Families)6</v>
      </c>
      <c r="B334" s="29" t="str">
        <f t="shared" si="71"/>
        <v>Association Aide à la Scolarisation des Enfants de Familles Démunies (Support for the Education of Children from Low-Income Families)</v>
      </c>
      <c r="C334" s="29">
        <f t="shared" si="72"/>
        <v>6</v>
      </c>
      <c r="D334" s="30" t="str">
        <f t="shared" si="73"/>
        <v>Africa and the Middle East</v>
      </c>
      <c r="E334" s="30" t="str">
        <f t="shared" si="74"/>
        <v>Ouagadougou, Burkina Faso</v>
      </c>
      <c r="F334" s="31">
        <f t="shared" si="75"/>
        <v>4</v>
      </c>
      <c r="G334" s="31">
        <f t="shared" si="76"/>
        <v>2</v>
      </c>
      <c r="H334" s="31">
        <f t="shared" si="77"/>
        <v>5</v>
      </c>
      <c r="I334" s="31">
        <f t="shared" si="78"/>
        <v>4</v>
      </c>
      <c r="J334" s="31">
        <f t="shared" si="79"/>
        <v>4</v>
      </c>
      <c r="K334" s="31">
        <f t="shared" si="80"/>
        <v>4</v>
      </c>
      <c r="L334" s="31">
        <f t="shared" si="81"/>
        <v>4</v>
      </c>
      <c r="M334" s="31">
        <f t="shared" si="82"/>
        <v>3</v>
      </c>
      <c r="N334" s="31">
        <f t="shared" si="83"/>
        <v>3.8</v>
      </c>
      <c r="O334" s="26" t="s">
        <v>2193</v>
      </c>
      <c r="P334" s="26" t="s">
        <v>108</v>
      </c>
      <c r="Q334" s="27">
        <v>43214</v>
      </c>
      <c r="R334" s="26" t="s">
        <v>166</v>
      </c>
      <c r="S334" s="26" t="s">
        <v>244</v>
      </c>
      <c r="T334" s="26" t="s">
        <v>111</v>
      </c>
      <c r="U334" s="24"/>
      <c r="V334" s="26" t="s">
        <v>169</v>
      </c>
      <c r="W334" s="26" t="s">
        <v>2194</v>
      </c>
      <c r="X334" s="26" t="s">
        <v>2195</v>
      </c>
      <c r="Y334" s="26" t="s">
        <v>2196</v>
      </c>
      <c r="Z334" s="26" t="s">
        <v>2197</v>
      </c>
      <c r="AA334" s="24"/>
      <c r="AB334" s="26" t="s">
        <v>117</v>
      </c>
      <c r="AC334" s="28">
        <v>13000</v>
      </c>
      <c r="AD334" s="26" t="s">
        <v>173</v>
      </c>
      <c r="AE334" s="26" t="s">
        <v>174</v>
      </c>
      <c r="AF334" s="26" t="s">
        <v>120</v>
      </c>
      <c r="AG334" s="26" t="s">
        <v>175</v>
      </c>
      <c r="AH334" s="26" t="s">
        <v>250</v>
      </c>
      <c r="AI334" s="28">
        <v>13000</v>
      </c>
      <c r="AJ334" s="24"/>
      <c r="AK334" s="24"/>
      <c r="AL334" s="24"/>
      <c r="AM334" s="24"/>
      <c r="AN334" s="24"/>
      <c r="AO334" s="24"/>
      <c r="AP334" s="24"/>
      <c r="AQ334" s="24"/>
      <c r="AR334" s="26" t="s">
        <v>15829</v>
      </c>
      <c r="AS334" s="26" t="s">
        <v>2198</v>
      </c>
      <c r="AT334" s="24"/>
      <c r="AU334" s="24"/>
      <c r="AV334" s="24"/>
      <c r="AW334" s="28">
        <v>26271</v>
      </c>
      <c r="AX334" s="26">
        <v>2193</v>
      </c>
      <c r="AY334" s="28">
        <v>97</v>
      </c>
      <c r="AZ334" s="28">
        <v>993</v>
      </c>
      <c r="BA334" s="26">
        <v>1025</v>
      </c>
      <c r="BB334" s="24"/>
      <c r="BC334" s="26" t="s">
        <v>2199</v>
      </c>
      <c r="BD334" s="26" t="s">
        <v>125</v>
      </c>
      <c r="BE334" s="24"/>
      <c r="BF334" s="26" t="s">
        <v>2200</v>
      </c>
      <c r="BG334" s="26" t="s">
        <v>2201</v>
      </c>
      <c r="BH334" s="24"/>
      <c r="BI334" s="24"/>
      <c r="BJ334" s="24"/>
      <c r="BK334" s="24"/>
      <c r="BL334" s="24"/>
      <c r="BM334" s="24"/>
      <c r="BN334" s="24"/>
      <c r="BO334" s="24"/>
      <c r="BP334" s="24"/>
      <c r="BQ334" s="24"/>
      <c r="BR334" s="26">
        <v>0</v>
      </c>
      <c r="BS334" s="26">
        <v>0</v>
      </c>
      <c r="BT334" s="26">
        <v>0</v>
      </c>
      <c r="BU334" s="26">
        <v>0</v>
      </c>
      <c r="BV334" s="26">
        <v>0</v>
      </c>
      <c r="BW334" s="26">
        <v>0</v>
      </c>
      <c r="BX334" s="26">
        <v>0</v>
      </c>
      <c r="BY334" s="26">
        <v>0</v>
      </c>
      <c r="BZ334" s="26" t="s">
        <v>138</v>
      </c>
      <c r="CA334" s="26" t="s">
        <v>134</v>
      </c>
      <c r="CB334" s="26" t="s">
        <v>138</v>
      </c>
      <c r="CC334" s="26" t="s">
        <v>134</v>
      </c>
      <c r="CD334" s="26" t="s">
        <v>135</v>
      </c>
      <c r="CE334" s="26" t="s">
        <v>135</v>
      </c>
      <c r="CF334" s="26" t="s">
        <v>134</v>
      </c>
      <c r="CG334" s="26" t="s">
        <v>135</v>
      </c>
      <c r="CH334" s="26" t="s">
        <v>138</v>
      </c>
      <c r="CI334" s="26" t="s">
        <v>138</v>
      </c>
      <c r="CJ334" s="26" t="s">
        <v>134</v>
      </c>
      <c r="CK334" s="26" t="s">
        <v>138</v>
      </c>
      <c r="CL334" s="26" t="s">
        <v>134</v>
      </c>
      <c r="CM334" s="26" t="s">
        <v>134</v>
      </c>
      <c r="CN334" s="26" t="s">
        <v>136</v>
      </c>
      <c r="CO334" s="26" t="s">
        <v>138</v>
      </c>
      <c r="CP334" s="26" t="s">
        <v>134</v>
      </c>
      <c r="CQ334" s="26" t="s">
        <v>138</v>
      </c>
      <c r="CR334" s="26" t="s">
        <v>138</v>
      </c>
      <c r="CS334" s="26" t="s">
        <v>136</v>
      </c>
      <c r="CT334" s="26" t="s">
        <v>134</v>
      </c>
      <c r="CU334" s="26" t="s">
        <v>134</v>
      </c>
      <c r="CV334" s="26" t="s">
        <v>138</v>
      </c>
      <c r="CW334" s="26" t="s">
        <v>134</v>
      </c>
      <c r="CX334" s="26" t="s">
        <v>138</v>
      </c>
      <c r="CY334" s="26" t="s">
        <v>138</v>
      </c>
      <c r="CZ334" s="26" t="s">
        <v>136</v>
      </c>
      <c r="DA334" s="26" t="s">
        <v>138</v>
      </c>
      <c r="DB334" s="26" t="s">
        <v>136</v>
      </c>
      <c r="DC334" s="26" t="s">
        <v>135</v>
      </c>
      <c r="DD334" s="26" t="s">
        <v>136</v>
      </c>
      <c r="DE334" s="26" t="s">
        <v>134</v>
      </c>
      <c r="DF334" s="26" t="s">
        <v>139</v>
      </c>
      <c r="DG334" s="26" t="s">
        <v>120</v>
      </c>
      <c r="DH334" s="26" t="s">
        <v>139</v>
      </c>
      <c r="DI334" s="26" t="s">
        <v>139</v>
      </c>
      <c r="DJ334" s="26" t="s">
        <v>139</v>
      </c>
      <c r="DK334" s="26" t="s">
        <v>139</v>
      </c>
      <c r="DL334" s="26" t="s">
        <v>139</v>
      </c>
      <c r="DM334" s="26" t="s">
        <v>139</v>
      </c>
      <c r="DN334" s="26" t="s">
        <v>139</v>
      </c>
      <c r="DO334" s="26" t="s">
        <v>139</v>
      </c>
    </row>
    <row r="335" spans="1:119" ht="20.100000000000001" customHeight="1" x14ac:dyDescent="0.25">
      <c r="A335" s="29" t="str">
        <f t="shared" si="70"/>
        <v/>
      </c>
      <c r="B335" s="29" t="str">
        <f t="shared" si="71"/>
        <v>Association Aide à la Scolarisation des Enfants de Familles Démunies (Support for the Education of Children from Low-Income Families)</v>
      </c>
      <c r="C335" s="29">
        <f t="shared" si="72"/>
        <v>0</v>
      </c>
      <c r="D335" s="30" t="str">
        <f t="shared" si="73"/>
        <v>Africa and the Middle East</v>
      </c>
      <c r="E335" s="30" t="str">
        <f t="shared" si="74"/>
        <v>Ouagadougou, Burkina Faso</v>
      </c>
      <c r="F335" s="31">
        <f t="shared" si="75"/>
        <v>0</v>
      </c>
      <c r="G335" s="31">
        <f t="shared" si="76"/>
        <v>0</v>
      </c>
      <c r="H335" s="31">
        <f t="shared" si="77"/>
        <v>0</v>
      </c>
      <c r="I335" s="31">
        <f t="shared" si="78"/>
        <v>0</v>
      </c>
      <c r="J335" s="31">
        <f t="shared" si="79"/>
        <v>0</v>
      </c>
      <c r="K335" s="31">
        <f t="shared" si="80"/>
        <v>0</v>
      </c>
      <c r="L335" s="31">
        <f t="shared" si="81"/>
        <v>0</v>
      </c>
      <c r="M335" s="31">
        <f t="shared" si="82"/>
        <v>0</v>
      </c>
      <c r="N335" s="31">
        <f t="shared" si="83"/>
        <v>0</v>
      </c>
      <c r="O335" s="26" t="s">
        <v>15830</v>
      </c>
      <c r="P335" s="26" t="s">
        <v>108</v>
      </c>
      <c r="Q335" s="27">
        <v>42867</v>
      </c>
      <c r="R335" s="24"/>
      <c r="S335" s="24"/>
      <c r="T335" s="26" t="s">
        <v>142</v>
      </c>
      <c r="U335" s="24"/>
      <c r="V335" s="26" t="s">
        <v>169</v>
      </c>
      <c r="W335" s="26" t="s">
        <v>2194</v>
      </c>
      <c r="X335" s="26" t="s">
        <v>2195</v>
      </c>
      <c r="Y335" s="26" t="s">
        <v>2196</v>
      </c>
      <c r="Z335" s="26" t="s">
        <v>2197</v>
      </c>
      <c r="AA335" s="24"/>
      <c r="AB335" s="26" t="s">
        <v>15736</v>
      </c>
      <c r="AC335" s="28">
        <v>1180</v>
      </c>
      <c r="AD335" s="26" t="s">
        <v>173</v>
      </c>
      <c r="AE335" s="26" t="s">
        <v>174</v>
      </c>
      <c r="AF335" s="26" t="s">
        <v>120</v>
      </c>
      <c r="AG335" s="26" t="s">
        <v>175</v>
      </c>
      <c r="AH335" s="24"/>
      <c r="AI335" s="28">
        <v>1180</v>
      </c>
      <c r="AJ335" s="24"/>
      <c r="AK335" s="24"/>
      <c r="AL335" s="24"/>
      <c r="AM335" s="24"/>
      <c r="AN335" s="24"/>
      <c r="AO335" s="24"/>
      <c r="AP335" s="24"/>
      <c r="AQ335" s="24"/>
      <c r="AR335" s="24"/>
      <c r="AS335" s="24"/>
      <c r="AT335" s="24"/>
      <c r="AU335" s="24"/>
      <c r="AV335" s="24"/>
      <c r="AW335" s="28">
        <v>0</v>
      </c>
      <c r="AX335" s="26">
        <v>0</v>
      </c>
      <c r="AY335" s="28">
        <v>0</v>
      </c>
      <c r="AZ335" s="28">
        <v>0</v>
      </c>
      <c r="BA335" s="26">
        <v>0</v>
      </c>
      <c r="BB335" s="24"/>
      <c r="BC335" s="26" t="s">
        <v>2199</v>
      </c>
      <c r="BD335" s="24"/>
      <c r="BE335" s="24"/>
      <c r="BF335" s="24"/>
      <c r="BG335" s="24"/>
      <c r="BH335" s="24"/>
      <c r="BI335" s="24"/>
      <c r="BJ335" s="24"/>
      <c r="BK335" s="24"/>
      <c r="BL335" s="24"/>
      <c r="BM335" s="24"/>
      <c r="BN335" s="24"/>
      <c r="BO335" s="24"/>
      <c r="BP335" s="24"/>
      <c r="BQ335" s="24"/>
      <c r="BR335" s="26">
        <v>0</v>
      </c>
      <c r="BS335" s="26">
        <v>0</v>
      </c>
      <c r="BT335" s="26">
        <v>0</v>
      </c>
      <c r="BU335" s="26">
        <v>0</v>
      </c>
      <c r="BV335" s="26">
        <v>0</v>
      </c>
      <c r="BW335" s="26">
        <v>0</v>
      </c>
      <c r="BX335" s="26">
        <v>0</v>
      </c>
      <c r="BY335" s="26">
        <v>0</v>
      </c>
      <c r="BZ335" s="24"/>
      <c r="CA335" s="24"/>
      <c r="CB335" s="24"/>
      <c r="CC335" s="24"/>
      <c r="CD335" s="24"/>
      <c r="CE335" s="24"/>
      <c r="CF335" s="24"/>
      <c r="CG335" s="24"/>
      <c r="CH335" s="24"/>
      <c r="CI335" s="24"/>
      <c r="CJ335" s="24"/>
      <c r="CK335" s="24"/>
      <c r="CL335" s="24"/>
      <c r="CM335" s="24"/>
      <c r="CN335" s="24"/>
      <c r="CO335" s="24"/>
      <c r="CP335" s="24"/>
      <c r="CQ335" s="24"/>
      <c r="CR335" s="24"/>
      <c r="CS335" s="24"/>
      <c r="CT335" s="24"/>
      <c r="CU335" s="24"/>
      <c r="CV335" s="24"/>
      <c r="CW335" s="24"/>
      <c r="CX335" s="24"/>
      <c r="CY335" s="24"/>
      <c r="CZ335" s="24"/>
      <c r="DA335" s="24"/>
      <c r="DB335" s="24"/>
      <c r="DC335" s="24"/>
      <c r="DD335" s="24"/>
      <c r="DE335" s="24"/>
      <c r="DF335" s="26" t="s">
        <v>139</v>
      </c>
      <c r="DG335" s="26" t="s">
        <v>139</v>
      </c>
      <c r="DH335" s="26" t="s">
        <v>139</v>
      </c>
      <c r="DI335" s="26" t="s">
        <v>139</v>
      </c>
      <c r="DJ335" s="26" t="s">
        <v>139</v>
      </c>
      <c r="DK335" s="26" t="s">
        <v>139</v>
      </c>
      <c r="DL335" s="26" t="s">
        <v>139</v>
      </c>
      <c r="DM335" s="26" t="s">
        <v>139</v>
      </c>
      <c r="DN335" s="26" t="s">
        <v>139</v>
      </c>
      <c r="DO335" s="26" t="s">
        <v>139</v>
      </c>
    </row>
    <row r="336" spans="1:119" ht="20.100000000000001" customHeight="1" x14ac:dyDescent="0.25">
      <c r="A336" s="29" t="str">
        <f t="shared" si="70"/>
        <v>Association Aide à la Scolarisation des Enfants de Familles Démunies (Support for the Education of Children from Low-Income Families)5</v>
      </c>
      <c r="B336" s="29" t="str">
        <f t="shared" si="71"/>
        <v>Association Aide à la Scolarisation des Enfants de Familles Démunies (Support for the Education of Children from Low-Income Families)</v>
      </c>
      <c r="C336" s="29">
        <f t="shared" si="72"/>
        <v>5</v>
      </c>
      <c r="D336" s="30" t="str">
        <f t="shared" si="73"/>
        <v>Africa and the Middle East</v>
      </c>
      <c r="E336" s="30" t="str">
        <f t="shared" si="74"/>
        <v>Ouagadougou, Burkina Faso</v>
      </c>
      <c r="F336" s="31">
        <f t="shared" si="75"/>
        <v>4</v>
      </c>
      <c r="G336" s="31">
        <f t="shared" si="76"/>
        <v>2</v>
      </c>
      <c r="H336" s="31">
        <f t="shared" si="77"/>
        <v>4</v>
      </c>
      <c r="I336" s="31">
        <f t="shared" si="78"/>
        <v>4</v>
      </c>
      <c r="J336" s="31">
        <f t="shared" si="79"/>
        <v>3</v>
      </c>
      <c r="K336" s="31">
        <f t="shared" si="80"/>
        <v>4</v>
      </c>
      <c r="L336" s="31">
        <f t="shared" si="81"/>
        <v>4</v>
      </c>
      <c r="M336" s="31">
        <f t="shared" si="82"/>
        <v>3</v>
      </c>
      <c r="N336" s="31">
        <f t="shared" si="83"/>
        <v>3.5</v>
      </c>
      <c r="O336" s="26" t="s">
        <v>2202</v>
      </c>
      <c r="P336" s="26" t="s">
        <v>108</v>
      </c>
      <c r="Q336" s="27">
        <v>42858</v>
      </c>
      <c r="R336" s="26" t="s">
        <v>166</v>
      </c>
      <c r="S336" s="26" t="s">
        <v>167</v>
      </c>
      <c r="T336" s="26" t="s">
        <v>142</v>
      </c>
      <c r="U336" s="26" t="s">
        <v>112</v>
      </c>
      <c r="V336" s="26" t="s">
        <v>169</v>
      </c>
      <c r="W336" s="26" t="s">
        <v>2194</v>
      </c>
      <c r="X336" s="26" t="s">
        <v>2195</v>
      </c>
      <c r="Y336" s="26" t="s">
        <v>2196</v>
      </c>
      <c r="Z336" s="26" t="s">
        <v>2197</v>
      </c>
      <c r="AA336" s="24"/>
      <c r="AB336" s="26" t="s">
        <v>117</v>
      </c>
      <c r="AC336" s="28">
        <v>11000</v>
      </c>
      <c r="AD336" s="26" t="s">
        <v>173</v>
      </c>
      <c r="AE336" s="26" t="s">
        <v>174</v>
      </c>
      <c r="AF336" s="26" t="s">
        <v>120</v>
      </c>
      <c r="AG336" s="26" t="s">
        <v>175</v>
      </c>
      <c r="AH336" s="26" t="s">
        <v>176</v>
      </c>
      <c r="AI336" s="28">
        <v>11000</v>
      </c>
      <c r="AJ336" s="26" t="s">
        <v>2203</v>
      </c>
      <c r="AK336" s="26" t="s">
        <v>2204</v>
      </c>
      <c r="AL336" s="26" t="s">
        <v>2205</v>
      </c>
      <c r="AM336" s="24"/>
      <c r="AN336" s="24"/>
      <c r="AO336" s="24"/>
      <c r="AP336" s="24"/>
      <c r="AQ336" s="26" t="s">
        <v>2206</v>
      </c>
      <c r="AR336" s="24"/>
      <c r="AS336" s="24"/>
      <c r="AT336" s="24"/>
      <c r="AU336" s="24"/>
      <c r="AV336" s="24"/>
      <c r="AW336" s="28">
        <v>27580</v>
      </c>
      <c r="AX336" s="26">
        <v>704</v>
      </c>
      <c r="AY336" s="28">
        <v>975</v>
      </c>
      <c r="AZ336" s="28">
        <v>327</v>
      </c>
      <c r="BA336" s="26">
        <v>339</v>
      </c>
      <c r="BB336" s="24"/>
      <c r="BC336" s="26" t="s">
        <v>2199</v>
      </c>
      <c r="BD336" s="26" t="s">
        <v>125</v>
      </c>
      <c r="BE336" s="24"/>
      <c r="BF336" s="26" t="s">
        <v>2207</v>
      </c>
      <c r="BG336" s="26" t="s">
        <v>387</v>
      </c>
      <c r="BH336" s="26" t="s">
        <v>212</v>
      </c>
      <c r="BI336" s="26" t="s">
        <v>191</v>
      </c>
      <c r="BJ336" s="26" t="s">
        <v>2208</v>
      </c>
      <c r="BK336" s="26" t="s">
        <v>2194</v>
      </c>
      <c r="BL336" s="26" t="s">
        <v>2209</v>
      </c>
      <c r="BM336" s="24"/>
      <c r="BN336" s="24"/>
      <c r="BO336" s="24"/>
      <c r="BP336" s="24"/>
      <c r="BQ336" s="24"/>
      <c r="BR336" s="26">
        <v>0</v>
      </c>
      <c r="BS336" s="26">
        <v>0</v>
      </c>
      <c r="BT336" s="26">
        <v>0</v>
      </c>
      <c r="BU336" s="26">
        <v>0</v>
      </c>
      <c r="BV336" s="26">
        <v>0</v>
      </c>
      <c r="BW336" s="26">
        <v>0</v>
      </c>
      <c r="BX336" s="26">
        <v>0</v>
      </c>
      <c r="BY336" s="26">
        <v>0</v>
      </c>
      <c r="BZ336" s="26" t="s">
        <v>138</v>
      </c>
      <c r="CA336" s="26" t="s">
        <v>134</v>
      </c>
      <c r="CB336" s="26" t="s">
        <v>134</v>
      </c>
      <c r="CC336" s="26" t="s">
        <v>134</v>
      </c>
      <c r="CD336" s="26" t="s">
        <v>135</v>
      </c>
      <c r="CE336" s="26" t="s">
        <v>135</v>
      </c>
      <c r="CF336" s="26" t="s">
        <v>136</v>
      </c>
      <c r="CG336" s="26" t="s">
        <v>137</v>
      </c>
      <c r="CH336" s="26" t="s">
        <v>138</v>
      </c>
      <c r="CI336" s="26" t="s">
        <v>138</v>
      </c>
      <c r="CJ336" s="26" t="s">
        <v>134</v>
      </c>
      <c r="CK336" s="26" t="s">
        <v>134</v>
      </c>
      <c r="CL336" s="26" t="s">
        <v>134</v>
      </c>
      <c r="CM336" s="26" t="s">
        <v>134</v>
      </c>
      <c r="CN336" s="26" t="s">
        <v>136</v>
      </c>
      <c r="CO336" s="26" t="s">
        <v>134</v>
      </c>
      <c r="CP336" s="26" t="s">
        <v>136</v>
      </c>
      <c r="CQ336" s="26" t="s">
        <v>138</v>
      </c>
      <c r="CR336" s="26" t="s">
        <v>138</v>
      </c>
      <c r="CS336" s="26" t="s">
        <v>137</v>
      </c>
      <c r="CT336" s="26" t="s">
        <v>134</v>
      </c>
      <c r="CU336" s="26" t="s">
        <v>134</v>
      </c>
      <c r="CV336" s="26" t="s">
        <v>138</v>
      </c>
      <c r="CW336" s="26" t="s">
        <v>136</v>
      </c>
      <c r="CX336" s="26" t="s">
        <v>134</v>
      </c>
      <c r="CY336" s="26" t="s">
        <v>134</v>
      </c>
      <c r="CZ336" s="26" t="s">
        <v>136</v>
      </c>
      <c r="DA336" s="26" t="s">
        <v>134</v>
      </c>
      <c r="DB336" s="26" t="s">
        <v>136</v>
      </c>
      <c r="DC336" s="26" t="s">
        <v>135</v>
      </c>
      <c r="DD336" s="26" t="s">
        <v>136</v>
      </c>
      <c r="DE336" s="26" t="s">
        <v>136</v>
      </c>
      <c r="DF336" s="26" t="s">
        <v>120</v>
      </c>
      <c r="DG336" s="26" t="s">
        <v>139</v>
      </c>
      <c r="DH336" s="26" t="s">
        <v>120</v>
      </c>
      <c r="DI336" s="26" t="s">
        <v>139</v>
      </c>
      <c r="DJ336" s="26" t="s">
        <v>139</v>
      </c>
      <c r="DK336" s="26" t="s">
        <v>139</v>
      </c>
      <c r="DL336" s="26" t="s">
        <v>139</v>
      </c>
      <c r="DM336" s="26" t="s">
        <v>139</v>
      </c>
      <c r="DN336" s="26" t="s">
        <v>139</v>
      </c>
      <c r="DO336" s="26" t="s">
        <v>139</v>
      </c>
    </row>
    <row r="337" spans="1:119" ht="20.100000000000001" customHeight="1" x14ac:dyDescent="0.25">
      <c r="A337" s="29" t="str">
        <f t="shared" si="70"/>
        <v>Association Aide à la Scolarisation des Enfants de Familles Démunies (Support for the Education of Children from Low-Income Families)4</v>
      </c>
      <c r="B337" s="29" t="str">
        <f t="shared" si="71"/>
        <v>Association Aide à la Scolarisation des Enfants de Familles Démunies (Support for the Education of Children from Low-Income Families)</v>
      </c>
      <c r="C337" s="29">
        <f t="shared" si="72"/>
        <v>4</v>
      </c>
      <c r="D337" s="30" t="str">
        <f t="shared" si="73"/>
        <v>Africa and the Middle East</v>
      </c>
      <c r="E337" s="30" t="str">
        <f t="shared" si="74"/>
        <v>Ouagadougou, Burkina Faso</v>
      </c>
      <c r="F337" s="31">
        <f t="shared" si="75"/>
        <v>3</v>
      </c>
      <c r="G337" s="31">
        <f t="shared" si="76"/>
        <v>3</v>
      </c>
      <c r="H337" s="31">
        <f t="shared" si="77"/>
        <v>4</v>
      </c>
      <c r="I337" s="31">
        <f t="shared" si="78"/>
        <v>3</v>
      </c>
      <c r="J337" s="31">
        <f t="shared" si="79"/>
        <v>4</v>
      </c>
      <c r="K337" s="31">
        <f t="shared" si="80"/>
        <v>4</v>
      </c>
      <c r="L337" s="31">
        <f t="shared" si="81"/>
        <v>4</v>
      </c>
      <c r="M337" s="31">
        <f t="shared" si="82"/>
        <v>2</v>
      </c>
      <c r="N337" s="31">
        <f t="shared" si="83"/>
        <v>3.4</v>
      </c>
      <c r="O337" s="26" t="s">
        <v>2210</v>
      </c>
      <c r="P337" s="26" t="s">
        <v>108</v>
      </c>
      <c r="Q337" s="27">
        <v>42502</v>
      </c>
      <c r="R337" s="26" t="s">
        <v>109</v>
      </c>
      <c r="S337" s="26" t="s">
        <v>184</v>
      </c>
      <c r="T337" s="26" t="s">
        <v>157</v>
      </c>
      <c r="U337" s="26" t="s">
        <v>112</v>
      </c>
      <c r="V337" s="26" t="s">
        <v>169</v>
      </c>
      <c r="W337" s="26" t="s">
        <v>2194</v>
      </c>
      <c r="X337" s="26" t="s">
        <v>2195</v>
      </c>
      <c r="Y337" s="26" t="s">
        <v>2196</v>
      </c>
      <c r="Z337" s="26" t="s">
        <v>2197</v>
      </c>
      <c r="AA337" s="24"/>
      <c r="AB337" s="26" t="s">
        <v>117</v>
      </c>
      <c r="AC337" s="28">
        <v>4000</v>
      </c>
      <c r="AD337" s="26" t="s">
        <v>173</v>
      </c>
      <c r="AE337" s="26" t="s">
        <v>174</v>
      </c>
      <c r="AF337" s="26" t="s">
        <v>120</v>
      </c>
      <c r="AG337" s="26" t="s">
        <v>175</v>
      </c>
      <c r="AH337" s="26" t="s">
        <v>185</v>
      </c>
      <c r="AI337" s="28">
        <v>4000</v>
      </c>
      <c r="AJ337" s="26" t="s">
        <v>2211</v>
      </c>
      <c r="AK337" s="26" t="s">
        <v>2212</v>
      </c>
      <c r="AL337" s="26" t="s">
        <v>2213</v>
      </c>
      <c r="AM337" s="24"/>
      <c r="AN337" s="24"/>
      <c r="AO337" s="24"/>
      <c r="AP337" s="24"/>
      <c r="AQ337" s="24"/>
      <c r="AR337" s="24"/>
      <c r="AS337" s="24"/>
      <c r="AT337" s="24"/>
      <c r="AU337" s="24"/>
      <c r="AV337" s="24"/>
      <c r="AW337" s="28">
        <v>29299</v>
      </c>
      <c r="AX337" s="26">
        <v>495</v>
      </c>
      <c r="AY337" s="28">
        <v>90</v>
      </c>
      <c r="AZ337" s="28">
        <v>95</v>
      </c>
      <c r="BA337" s="26">
        <v>0</v>
      </c>
      <c r="BB337" s="26" t="s">
        <v>148</v>
      </c>
      <c r="BC337" s="26" t="s">
        <v>2199</v>
      </c>
      <c r="BD337" s="26" t="s">
        <v>125</v>
      </c>
      <c r="BE337" s="24"/>
      <c r="BF337" s="26" t="s">
        <v>2207</v>
      </c>
      <c r="BG337" s="26" t="s">
        <v>387</v>
      </c>
      <c r="BH337" s="26" t="s">
        <v>2214</v>
      </c>
      <c r="BI337" s="26" t="s">
        <v>2194</v>
      </c>
      <c r="BJ337" s="24"/>
      <c r="BK337" s="24"/>
      <c r="BL337" s="24"/>
      <c r="BM337" s="24"/>
      <c r="BN337" s="24"/>
      <c r="BO337" s="24"/>
      <c r="BP337" s="24"/>
      <c r="BQ337" s="24"/>
      <c r="BR337" s="26">
        <v>3</v>
      </c>
      <c r="BS337" s="26">
        <v>3</v>
      </c>
      <c r="BT337" s="26">
        <v>4</v>
      </c>
      <c r="BU337" s="26">
        <v>3</v>
      </c>
      <c r="BV337" s="26">
        <v>4</v>
      </c>
      <c r="BW337" s="26">
        <v>4</v>
      </c>
      <c r="BX337" s="26">
        <v>4</v>
      </c>
      <c r="BY337" s="26">
        <v>2</v>
      </c>
      <c r="BZ337" s="24"/>
      <c r="CA337" s="24"/>
      <c r="CB337" s="24"/>
      <c r="CC337" s="24"/>
      <c r="CD337" s="24"/>
      <c r="CE337" s="24"/>
      <c r="CF337" s="24"/>
      <c r="CG337" s="24"/>
      <c r="CH337" s="24"/>
      <c r="CI337" s="24"/>
      <c r="CJ337" s="24"/>
      <c r="CK337" s="24"/>
      <c r="CL337" s="24"/>
      <c r="CM337" s="24"/>
      <c r="CN337" s="24"/>
      <c r="CO337" s="24"/>
      <c r="CP337" s="24"/>
      <c r="CQ337" s="24"/>
      <c r="CR337" s="24"/>
      <c r="CS337" s="24"/>
      <c r="CT337" s="24"/>
      <c r="CU337" s="24"/>
      <c r="CV337" s="24"/>
      <c r="CW337" s="24"/>
      <c r="CX337" s="24"/>
      <c r="CY337" s="24"/>
      <c r="CZ337" s="24"/>
      <c r="DA337" s="24"/>
      <c r="DB337" s="24"/>
      <c r="DC337" s="24"/>
      <c r="DD337" s="24"/>
      <c r="DE337" s="24"/>
      <c r="DF337" s="26" t="s">
        <v>139</v>
      </c>
      <c r="DG337" s="26" t="s">
        <v>120</v>
      </c>
      <c r="DH337" s="26" t="s">
        <v>139</v>
      </c>
      <c r="DI337" s="26" t="s">
        <v>139</v>
      </c>
      <c r="DJ337" s="26" t="s">
        <v>120</v>
      </c>
      <c r="DK337" s="26" t="s">
        <v>139</v>
      </c>
      <c r="DL337" s="26" t="s">
        <v>139</v>
      </c>
      <c r="DM337" s="26" t="s">
        <v>139</v>
      </c>
      <c r="DN337" s="26" t="s">
        <v>139</v>
      </c>
      <c r="DO337" s="26" t="s">
        <v>139</v>
      </c>
    </row>
    <row r="338" spans="1:119" ht="20.100000000000001" customHeight="1" x14ac:dyDescent="0.25">
      <c r="A338" s="29" t="str">
        <f t="shared" si="70"/>
        <v>Association Aide à la Scolarisation des Enfants de Familles Démunies (Support for the Education of Children from Low-Income Families)3</v>
      </c>
      <c r="B338" s="29" t="str">
        <f t="shared" si="71"/>
        <v>Association Aide à la Scolarisation des Enfants de Familles Démunies (Support for the Education of Children from Low-Income Families)</v>
      </c>
      <c r="C338" s="29">
        <f t="shared" si="72"/>
        <v>3</v>
      </c>
      <c r="D338" s="30" t="str">
        <f t="shared" si="73"/>
        <v>Africa and the Middle East</v>
      </c>
      <c r="E338" s="30" t="str">
        <f t="shared" si="74"/>
        <v>Ouagadougou, Burkina Faso</v>
      </c>
      <c r="F338" s="31">
        <f t="shared" si="75"/>
        <v>3</v>
      </c>
      <c r="G338" s="31">
        <f t="shared" si="76"/>
        <v>3</v>
      </c>
      <c r="H338" s="31">
        <f t="shared" si="77"/>
        <v>4</v>
      </c>
      <c r="I338" s="31">
        <f t="shared" si="78"/>
        <v>3</v>
      </c>
      <c r="J338" s="31">
        <f t="shared" si="79"/>
        <v>4</v>
      </c>
      <c r="K338" s="31">
        <f t="shared" si="80"/>
        <v>4</v>
      </c>
      <c r="L338" s="31">
        <f t="shared" si="81"/>
        <v>5</v>
      </c>
      <c r="M338" s="31">
        <f t="shared" si="82"/>
        <v>3</v>
      </c>
      <c r="N338" s="31">
        <f t="shared" si="83"/>
        <v>3.6</v>
      </c>
      <c r="O338" s="26" t="s">
        <v>2215</v>
      </c>
      <c r="P338" s="26" t="s">
        <v>108</v>
      </c>
      <c r="Q338" s="27">
        <v>41771</v>
      </c>
      <c r="R338" s="26" t="s">
        <v>109</v>
      </c>
      <c r="S338" s="26" t="s">
        <v>193</v>
      </c>
      <c r="T338" s="26" t="s">
        <v>194</v>
      </c>
      <c r="U338" s="26" t="s">
        <v>112</v>
      </c>
      <c r="V338" s="26" t="s">
        <v>169</v>
      </c>
      <c r="W338" s="26" t="s">
        <v>2194</v>
      </c>
      <c r="X338" s="26" t="s">
        <v>2195</v>
      </c>
      <c r="Y338" s="26" t="s">
        <v>2196</v>
      </c>
      <c r="Z338" s="26" t="s">
        <v>2197</v>
      </c>
      <c r="AA338" s="24"/>
      <c r="AB338" s="26" t="s">
        <v>117</v>
      </c>
      <c r="AC338" s="28">
        <v>11000</v>
      </c>
      <c r="AD338" s="26" t="s">
        <v>173</v>
      </c>
      <c r="AE338" s="26" t="s">
        <v>174</v>
      </c>
      <c r="AF338" s="26" t="s">
        <v>120</v>
      </c>
      <c r="AG338" s="26" t="s">
        <v>175</v>
      </c>
      <c r="AH338" s="26" t="s">
        <v>121</v>
      </c>
      <c r="AI338" s="28">
        <v>11000</v>
      </c>
      <c r="AJ338" s="26" t="s">
        <v>2216</v>
      </c>
      <c r="AK338" s="26" t="s">
        <v>2217</v>
      </c>
      <c r="AL338" s="26" t="s">
        <v>2205</v>
      </c>
      <c r="AM338" s="24"/>
      <c r="AN338" s="24"/>
      <c r="AO338" s="24"/>
      <c r="AP338" s="24"/>
      <c r="AQ338" s="24"/>
      <c r="AR338" s="24"/>
      <c r="AS338" s="26" t="s">
        <v>2218</v>
      </c>
      <c r="AT338" s="26" t="s">
        <v>2219</v>
      </c>
      <c r="AU338" s="26" t="s">
        <v>2220</v>
      </c>
      <c r="AV338" s="24"/>
      <c r="AW338" s="28">
        <v>31863</v>
      </c>
      <c r="AX338" s="26">
        <v>512</v>
      </c>
      <c r="AY338" s="28">
        <v>95</v>
      </c>
      <c r="AZ338" s="28">
        <v>95</v>
      </c>
      <c r="BA338" s="26">
        <v>0</v>
      </c>
      <c r="BB338" s="26" t="s">
        <v>148</v>
      </c>
      <c r="BC338" s="26" t="s">
        <v>2199</v>
      </c>
      <c r="BD338" s="26" t="s">
        <v>125</v>
      </c>
      <c r="BE338" s="24"/>
      <c r="BF338" s="26" t="s">
        <v>2221</v>
      </c>
      <c r="BG338" s="26" t="s">
        <v>387</v>
      </c>
      <c r="BH338" s="26" t="s">
        <v>2222</v>
      </c>
      <c r="BI338" s="26" t="s">
        <v>2194</v>
      </c>
      <c r="BJ338" s="24"/>
      <c r="BK338" s="24"/>
      <c r="BL338" s="24"/>
      <c r="BM338" s="24"/>
      <c r="BN338" s="24"/>
      <c r="BO338" s="24"/>
      <c r="BP338" s="24"/>
      <c r="BQ338" s="24"/>
      <c r="BR338" s="26">
        <v>3</v>
      </c>
      <c r="BS338" s="26">
        <v>3</v>
      </c>
      <c r="BT338" s="26">
        <v>4</v>
      </c>
      <c r="BU338" s="26">
        <v>3</v>
      </c>
      <c r="BV338" s="26">
        <v>4</v>
      </c>
      <c r="BW338" s="26">
        <v>4</v>
      </c>
      <c r="BX338" s="26">
        <v>5</v>
      </c>
      <c r="BY338" s="26">
        <v>3</v>
      </c>
      <c r="BZ338" s="24"/>
      <c r="CA338" s="24"/>
      <c r="CB338" s="24"/>
      <c r="CC338" s="24"/>
      <c r="CD338" s="24"/>
      <c r="CE338" s="24"/>
      <c r="CF338" s="24"/>
      <c r="CG338" s="24"/>
      <c r="CH338" s="24"/>
      <c r="CI338" s="24"/>
      <c r="CJ338" s="24"/>
      <c r="CK338" s="24"/>
      <c r="CL338" s="24"/>
      <c r="CM338" s="24"/>
      <c r="CN338" s="24"/>
      <c r="CO338" s="24"/>
      <c r="CP338" s="24"/>
      <c r="CQ338" s="24"/>
      <c r="CR338" s="24"/>
      <c r="CS338" s="24"/>
      <c r="CT338" s="24"/>
      <c r="CU338" s="24"/>
      <c r="CV338" s="24"/>
      <c r="CW338" s="24"/>
      <c r="CX338" s="24"/>
      <c r="CY338" s="24"/>
      <c r="CZ338" s="24"/>
      <c r="DA338" s="24"/>
      <c r="DB338" s="24"/>
      <c r="DC338" s="24"/>
      <c r="DD338" s="24"/>
      <c r="DE338" s="24"/>
      <c r="DF338" s="26" t="s">
        <v>139</v>
      </c>
      <c r="DG338" s="26" t="s">
        <v>120</v>
      </c>
      <c r="DH338" s="26" t="s">
        <v>139</v>
      </c>
      <c r="DI338" s="26" t="s">
        <v>139</v>
      </c>
      <c r="DJ338" s="26" t="s">
        <v>139</v>
      </c>
      <c r="DK338" s="26" t="s">
        <v>139</v>
      </c>
      <c r="DL338" s="26" t="s">
        <v>139</v>
      </c>
      <c r="DM338" s="26" t="s">
        <v>139</v>
      </c>
      <c r="DN338" s="26" t="s">
        <v>139</v>
      </c>
      <c r="DO338" s="26" t="s">
        <v>139</v>
      </c>
    </row>
    <row r="339" spans="1:119" ht="20.100000000000001" customHeight="1" x14ac:dyDescent="0.25">
      <c r="A339" s="29" t="str">
        <f t="shared" si="70"/>
        <v>Association Aide à la Scolarisation des Enfants de Familles Démunies (Support for the Education of Children from Low-Income Families)2</v>
      </c>
      <c r="B339" s="29" t="str">
        <f t="shared" si="71"/>
        <v>Association Aide à la Scolarisation des Enfants de Familles Démunies (Support for the Education of Children from Low-Income Families)</v>
      </c>
      <c r="C339" s="29">
        <f t="shared" si="72"/>
        <v>2</v>
      </c>
      <c r="D339" s="30" t="str">
        <f t="shared" si="73"/>
        <v>Africa and the Middle East</v>
      </c>
      <c r="E339" s="30" t="str">
        <f t="shared" si="74"/>
        <v>Ouagadougou, Burkina Faso</v>
      </c>
      <c r="F339" s="31">
        <f t="shared" si="75"/>
        <v>2</v>
      </c>
      <c r="G339" s="31">
        <f t="shared" si="76"/>
        <v>1</v>
      </c>
      <c r="H339" s="31">
        <f t="shared" si="77"/>
        <v>4</v>
      </c>
      <c r="I339" s="31">
        <f t="shared" si="78"/>
        <v>4</v>
      </c>
      <c r="J339" s="31">
        <f t="shared" si="79"/>
        <v>3</v>
      </c>
      <c r="K339" s="31">
        <f t="shared" si="80"/>
        <v>4</v>
      </c>
      <c r="L339" s="31">
        <f t="shared" si="81"/>
        <v>5</v>
      </c>
      <c r="M339" s="31">
        <f t="shared" si="82"/>
        <v>2</v>
      </c>
      <c r="N339" s="31">
        <f t="shared" si="83"/>
        <v>3.1</v>
      </c>
      <c r="O339" s="26" t="s">
        <v>2223</v>
      </c>
      <c r="P339" s="26" t="s">
        <v>108</v>
      </c>
      <c r="Q339" s="27">
        <v>41400</v>
      </c>
      <c r="R339" s="26" t="s">
        <v>109</v>
      </c>
      <c r="S339" s="26" t="s">
        <v>206</v>
      </c>
      <c r="T339" s="26" t="s">
        <v>207</v>
      </c>
      <c r="U339" s="26" t="s">
        <v>112</v>
      </c>
      <c r="V339" s="26" t="s">
        <v>169</v>
      </c>
      <c r="W339" s="26" t="s">
        <v>2194</v>
      </c>
      <c r="X339" s="26" t="s">
        <v>2195</v>
      </c>
      <c r="Y339" s="26" t="s">
        <v>2196</v>
      </c>
      <c r="Z339" s="26" t="s">
        <v>2197</v>
      </c>
      <c r="AA339" s="24"/>
      <c r="AB339" s="26" t="s">
        <v>117</v>
      </c>
      <c r="AC339" s="28">
        <v>11000</v>
      </c>
      <c r="AD339" s="26" t="s">
        <v>173</v>
      </c>
      <c r="AE339" s="26" t="s">
        <v>174</v>
      </c>
      <c r="AF339" s="26" t="s">
        <v>120</v>
      </c>
      <c r="AG339" s="26" t="s">
        <v>175</v>
      </c>
      <c r="AH339" s="26" t="s">
        <v>143</v>
      </c>
      <c r="AI339" s="28">
        <v>11000</v>
      </c>
      <c r="AJ339" s="26" t="s">
        <v>2224</v>
      </c>
      <c r="AK339" s="26" t="s">
        <v>2204</v>
      </c>
      <c r="AL339" s="26" t="s">
        <v>2205</v>
      </c>
      <c r="AM339" s="24"/>
      <c r="AN339" s="24"/>
      <c r="AO339" s="24"/>
      <c r="AP339" s="24"/>
      <c r="AQ339" s="24"/>
      <c r="AR339" s="24"/>
      <c r="AS339" s="24"/>
      <c r="AT339" s="24"/>
      <c r="AU339" s="24"/>
      <c r="AV339" s="24"/>
      <c r="AW339" s="28">
        <v>32946</v>
      </c>
      <c r="AX339" s="26">
        <v>281</v>
      </c>
      <c r="AY339" s="28">
        <v>94</v>
      </c>
      <c r="AZ339" s="28">
        <v>92</v>
      </c>
      <c r="BA339" s="26">
        <v>0</v>
      </c>
      <c r="BB339" s="26" t="s">
        <v>148</v>
      </c>
      <c r="BC339" s="26" t="s">
        <v>2199</v>
      </c>
      <c r="BD339" s="26" t="s">
        <v>125</v>
      </c>
      <c r="BE339" s="24"/>
      <c r="BF339" s="26" t="s">
        <v>2207</v>
      </c>
      <c r="BG339" s="26" t="s">
        <v>387</v>
      </c>
      <c r="BH339" s="24"/>
      <c r="BI339" s="24"/>
      <c r="BJ339" s="24"/>
      <c r="BK339" s="24"/>
      <c r="BL339" s="24"/>
      <c r="BM339" s="24"/>
      <c r="BN339" s="24"/>
      <c r="BO339" s="24"/>
      <c r="BP339" s="24"/>
      <c r="BQ339" s="24"/>
      <c r="BR339" s="26">
        <v>2</v>
      </c>
      <c r="BS339" s="26">
        <v>1</v>
      </c>
      <c r="BT339" s="26">
        <v>4</v>
      </c>
      <c r="BU339" s="26">
        <v>4</v>
      </c>
      <c r="BV339" s="26">
        <v>3</v>
      </c>
      <c r="BW339" s="26">
        <v>4</v>
      </c>
      <c r="BX339" s="26">
        <v>5</v>
      </c>
      <c r="BY339" s="26">
        <v>2</v>
      </c>
      <c r="BZ339" s="24"/>
      <c r="CA339" s="24"/>
      <c r="CB339" s="24"/>
      <c r="CC339" s="24"/>
      <c r="CD339" s="24"/>
      <c r="CE339" s="24"/>
      <c r="CF339" s="24"/>
      <c r="CG339" s="24"/>
      <c r="CH339" s="24"/>
      <c r="CI339" s="24"/>
      <c r="CJ339" s="24"/>
      <c r="CK339" s="24"/>
      <c r="CL339" s="24"/>
      <c r="CM339" s="24"/>
      <c r="CN339" s="24"/>
      <c r="CO339" s="24"/>
      <c r="CP339" s="24"/>
      <c r="CQ339" s="24"/>
      <c r="CR339" s="24"/>
      <c r="CS339" s="24"/>
      <c r="CT339" s="24"/>
      <c r="CU339" s="24"/>
      <c r="CV339" s="24"/>
      <c r="CW339" s="24"/>
      <c r="CX339" s="24"/>
      <c r="CY339" s="24"/>
      <c r="CZ339" s="24"/>
      <c r="DA339" s="24"/>
      <c r="DB339" s="24"/>
      <c r="DC339" s="24"/>
      <c r="DD339" s="24"/>
      <c r="DE339" s="24"/>
      <c r="DF339" s="26" t="s">
        <v>139</v>
      </c>
      <c r="DG339" s="26" t="s">
        <v>120</v>
      </c>
      <c r="DH339" s="26" t="s">
        <v>139</v>
      </c>
      <c r="DI339" s="26" t="s">
        <v>139</v>
      </c>
      <c r="DJ339" s="26" t="s">
        <v>120</v>
      </c>
      <c r="DK339" s="26" t="s">
        <v>139</v>
      </c>
      <c r="DL339" s="26" t="s">
        <v>139</v>
      </c>
      <c r="DM339" s="26" t="s">
        <v>139</v>
      </c>
      <c r="DN339" s="26" t="s">
        <v>139</v>
      </c>
      <c r="DO339" s="26" t="s">
        <v>139</v>
      </c>
    </row>
    <row r="340" spans="1:119" ht="20.100000000000001" customHeight="1" x14ac:dyDescent="0.25">
      <c r="A340" s="29" t="str">
        <f t="shared" si="70"/>
        <v>Association Aide à la Scolarisation des Enfants de Familles Démunies (Support for the Education of Children from Low-Income Families)1</v>
      </c>
      <c r="B340" s="29" t="str">
        <f t="shared" si="71"/>
        <v>Association Aide à la Scolarisation des Enfants de Familles Démunies (Support for the Education of Children from Low-Income Families)</v>
      </c>
      <c r="C340" s="29">
        <f t="shared" si="72"/>
        <v>1</v>
      </c>
      <c r="D340" s="30" t="str">
        <f t="shared" si="73"/>
        <v>Africa and the Middle East</v>
      </c>
      <c r="E340" s="30" t="str">
        <f t="shared" si="74"/>
        <v>Ouagadougou, Burkina Faso</v>
      </c>
      <c r="F340" s="31">
        <f t="shared" si="75"/>
        <v>2</v>
      </c>
      <c r="G340" s="31">
        <f t="shared" si="76"/>
        <v>2</v>
      </c>
      <c r="H340" s="31">
        <f t="shared" si="77"/>
        <v>3</v>
      </c>
      <c r="I340" s="31">
        <f t="shared" si="78"/>
        <v>3</v>
      </c>
      <c r="J340" s="31">
        <f t="shared" si="79"/>
        <v>4</v>
      </c>
      <c r="K340" s="31">
        <f t="shared" si="80"/>
        <v>4</v>
      </c>
      <c r="L340" s="31">
        <f t="shared" si="81"/>
        <v>3</v>
      </c>
      <c r="M340" s="31">
        <f t="shared" si="82"/>
        <v>2</v>
      </c>
      <c r="N340" s="31">
        <f t="shared" si="83"/>
        <v>2.9</v>
      </c>
      <c r="O340" s="26" t="s">
        <v>2225</v>
      </c>
      <c r="P340" s="26" t="s">
        <v>108</v>
      </c>
      <c r="Q340" s="27">
        <v>41038</v>
      </c>
      <c r="R340" s="26" t="s">
        <v>155</v>
      </c>
      <c r="S340" s="26" t="s">
        <v>217</v>
      </c>
      <c r="T340" s="26" t="s">
        <v>175</v>
      </c>
      <c r="U340" s="26" t="s">
        <v>112</v>
      </c>
      <c r="V340" s="26" t="s">
        <v>169</v>
      </c>
      <c r="W340" s="26" t="s">
        <v>2194</v>
      </c>
      <c r="X340" s="26" t="s">
        <v>2195</v>
      </c>
      <c r="Y340" s="26" t="s">
        <v>2196</v>
      </c>
      <c r="Z340" s="26" t="s">
        <v>2197</v>
      </c>
      <c r="AA340" s="24"/>
      <c r="AB340" s="26" t="s">
        <v>117</v>
      </c>
      <c r="AC340" s="28">
        <v>7000</v>
      </c>
      <c r="AD340" s="26" t="s">
        <v>173</v>
      </c>
      <c r="AE340" s="26" t="s">
        <v>174</v>
      </c>
      <c r="AF340" s="26" t="s">
        <v>120</v>
      </c>
      <c r="AG340" s="26" t="s">
        <v>175</v>
      </c>
      <c r="AH340" s="26" t="s">
        <v>158</v>
      </c>
      <c r="AI340" s="28">
        <v>7000</v>
      </c>
      <c r="AJ340" s="24"/>
      <c r="AK340" s="26" t="s">
        <v>2217</v>
      </c>
      <c r="AL340" s="26" t="s">
        <v>2205</v>
      </c>
      <c r="AM340" s="26" t="s">
        <v>2226</v>
      </c>
      <c r="AN340" s="26" t="s">
        <v>2227</v>
      </c>
      <c r="AO340" s="26" t="s">
        <v>2228</v>
      </c>
      <c r="AP340" s="24"/>
      <c r="AQ340" s="24"/>
      <c r="AR340" s="24"/>
      <c r="AS340" s="24"/>
      <c r="AT340" s="24"/>
      <c r="AU340" s="24"/>
      <c r="AV340" s="24"/>
      <c r="AW340" s="28">
        <v>30220</v>
      </c>
      <c r="AX340" s="26">
        <v>281</v>
      </c>
      <c r="AY340" s="28">
        <v>92</v>
      </c>
      <c r="AZ340" s="28">
        <v>88</v>
      </c>
      <c r="BA340" s="26">
        <v>0</v>
      </c>
      <c r="BB340" s="26" t="s">
        <v>148</v>
      </c>
      <c r="BC340" s="26" t="s">
        <v>2199</v>
      </c>
      <c r="BD340" s="24"/>
      <c r="BE340" s="24"/>
      <c r="BF340" s="26" t="s">
        <v>2207</v>
      </c>
      <c r="BG340" s="26" t="s">
        <v>387</v>
      </c>
      <c r="BH340" s="24"/>
      <c r="BI340" s="24"/>
      <c r="BJ340" s="24"/>
      <c r="BK340" s="24"/>
      <c r="BL340" s="24"/>
      <c r="BM340" s="24"/>
      <c r="BN340" s="24"/>
      <c r="BO340" s="24"/>
      <c r="BP340" s="24"/>
      <c r="BQ340" s="24"/>
      <c r="BR340" s="26">
        <v>2</v>
      </c>
      <c r="BS340" s="26">
        <v>2</v>
      </c>
      <c r="BT340" s="26">
        <v>3</v>
      </c>
      <c r="BU340" s="26">
        <v>3</v>
      </c>
      <c r="BV340" s="26">
        <v>4</v>
      </c>
      <c r="BW340" s="26">
        <v>4</v>
      </c>
      <c r="BX340" s="26">
        <v>3</v>
      </c>
      <c r="BY340" s="26">
        <v>2</v>
      </c>
      <c r="BZ340" s="24"/>
      <c r="CA340" s="24"/>
      <c r="CB340" s="24"/>
      <c r="CC340" s="24"/>
      <c r="CD340" s="24"/>
      <c r="CE340" s="24"/>
      <c r="CF340" s="24"/>
      <c r="CG340" s="24"/>
      <c r="CH340" s="24"/>
      <c r="CI340" s="24"/>
      <c r="CJ340" s="24"/>
      <c r="CK340" s="24"/>
      <c r="CL340" s="24"/>
      <c r="CM340" s="24"/>
      <c r="CN340" s="24"/>
      <c r="CO340" s="24"/>
      <c r="CP340" s="24"/>
      <c r="CQ340" s="24"/>
      <c r="CR340" s="24"/>
      <c r="CS340" s="24"/>
      <c r="CT340" s="24"/>
      <c r="CU340" s="24"/>
      <c r="CV340" s="24"/>
      <c r="CW340" s="24"/>
      <c r="CX340" s="24"/>
      <c r="CY340" s="24"/>
      <c r="CZ340" s="24"/>
      <c r="DA340" s="24"/>
      <c r="DB340" s="24"/>
      <c r="DC340" s="24"/>
      <c r="DD340" s="24"/>
      <c r="DE340" s="24"/>
      <c r="DF340" s="26" t="s">
        <v>139</v>
      </c>
      <c r="DG340" s="26" t="s">
        <v>120</v>
      </c>
      <c r="DH340" s="26" t="s">
        <v>139</v>
      </c>
      <c r="DI340" s="26" t="s">
        <v>139</v>
      </c>
      <c r="DJ340" s="26" t="s">
        <v>139</v>
      </c>
      <c r="DK340" s="26" t="s">
        <v>139</v>
      </c>
      <c r="DL340" s="26" t="s">
        <v>139</v>
      </c>
      <c r="DM340" s="26" t="s">
        <v>139</v>
      </c>
      <c r="DN340" s="26" t="s">
        <v>139</v>
      </c>
      <c r="DO340" s="26" t="s">
        <v>139</v>
      </c>
    </row>
    <row r="341" spans="1:119" ht="20.100000000000001" customHeight="1" x14ac:dyDescent="0.25">
      <c r="A341" s="29" t="str">
        <f t="shared" si="70"/>
        <v/>
      </c>
      <c r="B341" s="29" t="str">
        <f t="shared" si="71"/>
        <v>Association d’Appui et d’Eveil Pugsada</v>
      </c>
      <c r="C341" s="29">
        <f t="shared" si="72"/>
        <v>0</v>
      </c>
      <c r="D341" s="30" t="str">
        <f t="shared" si="73"/>
        <v>Africa and the Middle East</v>
      </c>
      <c r="E341" s="30" t="str">
        <f t="shared" si="74"/>
        <v>Burkina Faso</v>
      </c>
      <c r="F341" s="31">
        <f t="shared" si="75"/>
        <v>0</v>
      </c>
      <c r="G341" s="31">
        <f t="shared" si="76"/>
        <v>0</v>
      </c>
      <c r="H341" s="31">
        <f t="shared" si="77"/>
        <v>0</v>
      </c>
      <c r="I341" s="31">
        <f t="shared" si="78"/>
        <v>0</v>
      </c>
      <c r="J341" s="31">
        <f t="shared" si="79"/>
        <v>0</v>
      </c>
      <c r="K341" s="31">
        <f t="shared" si="80"/>
        <v>0</v>
      </c>
      <c r="L341" s="31">
        <f t="shared" si="81"/>
        <v>0</v>
      </c>
      <c r="M341" s="31">
        <f t="shared" si="82"/>
        <v>0</v>
      </c>
      <c r="N341" s="31">
        <f t="shared" si="83"/>
        <v>0</v>
      </c>
      <c r="O341" s="26" t="s">
        <v>2229</v>
      </c>
      <c r="P341" s="26" t="s">
        <v>108</v>
      </c>
      <c r="Q341" s="27">
        <v>40589</v>
      </c>
      <c r="R341" s="24"/>
      <c r="S341" s="24"/>
      <c r="T341" s="26" t="s">
        <v>333</v>
      </c>
      <c r="U341" s="24"/>
      <c r="V341" s="26" t="s">
        <v>169</v>
      </c>
      <c r="W341" s="26" t="s">
        <v>2194</v>
      </c>
      <c r="X341" s="24"/>
      <c r="Y341" s="26" t="s">
        <v>2230</v>
      </c>
      <c r="Z341" s="24"/>
      <c r="AA341" s="24"/>
      <c r="AB341" s="26" t="s">
        <v>228</v>
      </c>
      <c r="AC341" s="28">
        <v>25000</v>
      </c>
      <c r="AD341" s="24"/>
      <c r="AE341" s="24"/>
      <c r="AF341" s="26" t="s">
        <v>120</v>
      </c>
      <c r="AG341" s="26" t="s">
        <v>2153</v>
      </c>
      <c r="AH341" s="24"/>
      <c r="AI341" s="28">
        <v>25000</v>
      </c>
      <c r="AJ341" s="24"/>
      <c r="AK341" s="24"/>
      <c r="AL341" s="24"/>
      <c r="AM341" s="26" t="s">
        <v>2231</v>
      </c>
      <c r="AN341" s="26" t="s">
        <v>2232</v>
      </c>
      <c r="AO341" s="24"/>
      <c r="AP341" s="24"/>
      <c r="AQ341" s="24"/>
      <c r="AR341" s="24"/>
      <c r="AS341" s="24"/>
      <c r="AT341" s="24"/>
      <c r="AU341" s="24"/>
      <c r="AV341" s="24"/>
      <c r="AW341" s="28">
        <v>85407</v>
      </c>
      <c r="AX341" s="26">
        <v>2000</v>
      </c>
      <c r="AY341" s="28">
        <v>0</v>
      </c>
      <c r="AZ341" s="28">
        <v>0</v>
      </c>
      <c r="BA341" s="26">
        <v>0</v>
      </c>
      <c r="BB341" s="24"/>
      <c r="BC341" s="24"/>
      <c r="BD341" s="24"/>
      <c r="BE341" s="24"/>
      <c r="BF341" s="24"/>
      <c r="BG341" s="24"/>
      <c r="BH341" s="24"/>
      <c r="BI341" s="24"/>
      <c r="BJ341" s="24"/>
      <c r="BK341" s="24"/>
      <c r="BL341" s="24"/>
      <c r="BM341" s="24"/>
      <c r="BN341" s="24"/>
      <c r="BO341" s="24"/>
      <c r="BP341" s="24"/>
      <c r="BQ341" s="24"/>
      <c r="BR341" s="26">
        <v>0</v>
      </c>
      <c r="BS341" s="26">
        <v>0</v>
      </c>
      <c r="BT341" s="26">
        <v>0</v>
      </c>
      <c r="BU341" s="26">
        <v>0</v>
      </c>
      <c r="BV341" s="26">
        <v>0</v>
      </c>
      <c r="BW341" s="26">
        <v>0</v>
      </c>
      <c r="BX341" s="26">
        <v>0</v>
      </c>
      <c r="BY341" s="26">
        <v>0</v>
      </c>
      <c r="BZ341" s="24"/>
      <c r="CA341" s="24"/>
      <c r="CB341" s="24"/>
      <c r="CC341" s="24"/>
      <c r="CD341" s="24"/>
      <c r="CE341" s="24"/>
      <c r="CF341" s="24"/>
      <c r="CG341" s="24"/>
      <c r="CH341" s="24"/>
      <c r="CI341" s="24"/>
      <c r="CJ341" s="24"/>
      <c r="CK341" s="24"/>
      <c r="CL341" s="24"/>
      <c r="CM341" s="24"/>
      <c r="CN341" s="24"/>
      <c r="CO341" s="24"/>
      <c r="CP341" s="24"/>
      <c r="CQ341" s="24"/>
      <c r="CR341" s="24"/>
      <c r="CS341" s="24"/>
      <c r="CT341" s="24"/>
      <c r="CU341" s="24"/>
      <c r="CV341" s="24"/>
      <c r="CW341" s="24"/>
      <c r="CX341" s="24"/>
      <c r="CY341" s="24"/>
      <c r="CZ341" s="24"/>
      <c r="DA341" s="24"/>
      <c r="DB341" s="24"/>
      <c r="DC341" s="24"/>
      <c r="DD341" s="24"/>
      <c r="DE341" s="24"/>
      <c r="DF341" s="26" t="s">
        <v>139</v>
      </c>
      <c r="DG341" s="26" t="s">
        <v>139</v>
      </c>
      <c r="DH341" s="26" t="s">
        <v>139</v>
      </c>
      <c r="DI341" s="26" t="s">
        <v>139</v>
      </c>
      <c r="DJ341" s="26" t="s">
        <v>139</v>
      </c>
      <c r="DK341" s="26" t="s">
        <v>139</v>
      </c>
      <c r="DL341" s="26" t="s">
        <v>139</v>
      </c>
      <c r="DM341" s="26" t="s">
        <v>139</v>
      </c>
      <c r="DN341" s="26" t="s">
        <v>139</v>
      </c>
      <c r="DO341" s="26" t="s">
        <v>139</v>
      </c>
    </row>
    <row r="342" spans="1:119" ht="20.100000000000001" customHeight="1" x14ac:dyDescent="0.25">
      <c r="A342" s="29" t="str">
        <f t="shared" si="70"/>
        <v>Association d’Appui et d’Eveil Pugsada7</v>
      </c>
      <c r="B342" s="29" t="str">
        <f t="shared" si="71"/>
        <v>Association d’Appui et d’Eveil Pugsada</v>
      </c>
      <c r="C342" s="29">
        <f t="shared" si="72"/>
        <v>7</v>
      </c>
      <c r="D342" s="30" t="str">
        <f t="shared" si="73"/>
        <v>Africa and the Middle East</v>
      </c>
      <c r="E342" s="30" t="str">
        <f t="shared" si="74"/>
        <v>Burkina Faso</v>
      </c>
      <c r="F342" s="31">
        <f t="shared" si="75"/>
        <v>3</v>
      </c>
      <c r="G342" s="31">
        <f t="shared" si="76"/>
        <v>3</v>
      </c>
      <c r="H342" s="31">
        <f t="shared" si="77"/>
        <v>3</v>
      </c>
      <c r="I342" s="31">
        <f t="shared" si="78"/>
        <v>2</v>
      </c>
      <c r="J342" s="31">
        <f t="shared" si="79"/>
        <v>3</v>
      </c>
      <c r="K342" s="31">
        <f t="shared" si="80"/>
        <v>3</v>
      </c>
      <c r="L342" s="31">
        <f t="shared" si="81"/>
        <v>4</v>
      </c>
      <c r="M342" s="31">
        <f t="shared" si="82"/>
        <v>3</v>
      </c>
      <c r="N342" s="31">
        <f t="shared" si="83"/>
        <v>3</v>
      </c>
      <c r="O342" s="26" t="s">
        <v>2233</v>
      </c>
      <c r="P342" s="26" t="s">
        <v>108</v>
      </c>
      <c r="Q342" s="27">
        <v>40672</v>
      </c>
      <c r="R342" s="26" t="s">
        <v>166</v>
      </c>
      <c r="S342" s="26" t="s">
        <v>409</v>
      </c>
      <c r="T342" s="26" t="s">
        <v>333</v>
      </c>
      <c r="U342" s="26" t="s">
        <v>168</v>
      </c>
      <c r="V342" s="26" t="s">
        <v>169</v>
      </c>
      <c r="W342" s="26" t="s">
        <v>2194</v>
      </c>
      <c r="X342" s="24"/>
      <c r="Y342" s="26" t="s">
        <v>2230</v>
      </c>
      <c r="Z342" s="24"/>
      <c r="AA342" s="24"/>
      <c r="AB342" s="26" t="s">
        <v>117</v>
      </c>
      <c r="AC342" s="28">
        <v>19000</v>
      </c>
      <c r="AD342" s="24"/>
      <c r="AE342" s="24"/>
      <c r="AF342" s="26" t="s">
        <v>120</v>
      </c>
      <c r="AG342" s="26" t="s">
        <v>2153</v>
      </c>
      <c r="AH342" s="26" t="s">
        <v>235</v>
      </c>
      <c r="AI342" s="28">
        <v>19000</v>
      </c>
      <c r="AJ342" s="24"/>
      <c r="AK342" s="26" t="s">
        <v>2234</v>
      </c>
      <c r="AL342" s="26" t="s">
        <v>2235</v>
      </c>
      <c r="AM342" s="26" t="s">
        <v>2236</v>
      </c>
      <c r="AN342" s="26" t="s">
        <v>2237</v>
      </c>
      <c r="AO342" s="26" t="s">
        <v>2238</v>
      </c>
      <c r="AP342" s="24"/>
      <c r="AQ342" s="24"/>
      <c r="AR342" s="24"/>
      <c r="AS342" s="26" t="s">
        <v>2239</v>
      </c>
      <c r="AT342" s="26" t="s">
        <v>2240</v>
      </c>
      <c r="AU342" s="26" t="s">
        <v>2241</v>
      </c>
      <c r="AV342" s="24"/>
      <c r="AW342" s="28">
        <v>232145</v>
      </c>
      <c r="AX342" s="26">
        <v>2100</v>
      </c>
      <c r="AY342" s="28">
        <v>100</v>
      </c>
      <c r="AZ342" s="28">
        <v>80</v>
      </c>
      <c r="BA342" s="26">
        <v>0</v>
      </c>
      <c r="BB342" s="26" t="s">
        <v>148</v>
      </c>
      <c r="BC342" s="24"/>
      <c r="BD342" s="24"/>
      <c r="BE342" s="24"/>
      <c r="BF342" s="26" t="s">
        <v>2242</v>
      </c>
      <c r="BG342" s="26" t="s">
        <v>589</v>
      </c>
      <c r="BH342" s="26" t="s">
        <v>2243</v>
      </c>
      <c r="BI342" s="26" t="s">
        <v>357</v>
      </c>
      <c r="BJ342" s="26" t="s">
        <v>2244</v>
      </c>
      <c r="BK342" s="26" t="s">
        <v>2194</v>
      </c>
      <c r="BL342" s="26" t="s">
        <v>2245</v>
      </c>
      <c r="BM342" s="26" t="s">
        <v>2194</v>
      </c>
      <c r="BN342" s="24"/>
      <c r="BO342" s="24"/>
      <c r="BP342" s="24"/>
      <c r="BQ342" s="24"/>
      <c r="BR342" s="26">
        <v>3</v>
      </c>
      <c r="BS342" s="26">
        <v>3</v>
      </c>
      <c r="BT342" s="26">
        <v>3</v>
      </c>
      <c r="BU342" s="26">
        <v>2</v>
      </c>
      <c r="BV342" s="26">
        <v>3</v>
      </c>
      <c r="BW342" s="26">
        <v>3</v>
      </c>
      <c r="BX342" s="26">
        <v>4</v>
      </c>
      <c r="BY342" s="26">
        <v>3</v>
      </c>
      <c r="BZ342" s="24"/>
      <c r="CA342" s="24"/>
      <c r="CB342" s="24"/>
      <c r="CC342" s="24"/>
      <c r="CD342" s="24"/>
      <c r="CE342" s="24"/>
      <c r="CF342" s="24"/>
      <c r="CG342" s="24"/>
      <c r="CH342" s="24"/>
      <c r="CI342" s="24"/>
      <c r="CJ342" s="24"/>
      <c r="CK342" s="24"/>
      <c r="CL342" s="24"/>
      <c r="CM342" s="24"/>
      <c r="CN342" s="24"/>
      <c r="CO342" s="24"/>
      <c r="CP342" s="24"/>
      <c r="CQ342" s="24"/>
      <c r="CR342" s="24"/>
      <c r="CS342" s="24"/>
      <c r="CT342" s="24"/>
      <c r="CU342" s="24"/>
      <c r="CV342" s="24"/>
      <c r="CW342" s="24"/>
      <c r="CX342" s="24"/>
      <c r="CY342" s="24"/>
      <c r="CZ342" s="24"/>
      <c r="DA342" s="24"/>
      <c r="DB342" s="24"/>
      <c r="DC342" s="24"/>
      <c r="DD342" s="24"/>
      <c r="DE342" s="24"/>
      <c r="DF342" s="26" t="s">
        <v>139</v>
      </c>
      <c r="DG342" s="26" t="s">
        <v>139</v>
      </c>
      <c r="DH342" s="26" t="s">
        <v>139</v>
      </c>
      <c r="DI342" s="26" t="s">
        <v>139</v>
      </c>
      <c r="DJ342" s="26" t="s">
        <v>139</v>
      </c>
      <c r="DK342" s="26" t="s">
        <v>139</v>
      </c>
      <c r="DL342" s="26" t="s">
        <v>139</v>
      </c>
      <c r="DM342" s="26" t="s">
        <v>139</v>
      </c>
      <c r="DN342" s="26" t="s">
        <v>139</v>
      </c>
      <c r="DO342" s="26" t="s">
        <v>139</v>
      </c>
    </row>
    <row r="343" spans="1:119" ht="20.100000000000001" customHeight="1" x14ac:dyDescent="0.25">
      <c r="A343" s="29" t="str">
        <f t="shared" si="70"/>
        <v>Association d’Appui et d’Eveil Pugsada6</v>
      </c>
      <c r="B343" s="29" t="str">
        <f t="shared" si="71"/>
        <v>Association d’Appui et d’Eveil Pugsada</v>
      </c>
      <c r="C343" s="29">
        <f t="shared" si="72"/>
        <v>6</v>
      </c>
      <c r="D343" s="30" t="str">
        <f t="shared" si="73"/>
        <v>Africa and the Middle East</v>
      </c>
      <c r="E343" s="30" t="str">
        <f t="shared" si="74"/>
        <v>Burkina Faso</v>
      </c>
      <c r="F343" s="31">
        <f t="shared" si="75"/>
        <v>2</v>
      </c>
      <c r="G343" s="31">
        <f t="shared" si="76"/>
        <v>2</v>
      </c>
      <c r="H343" s="31">
        <f t="shared" si="77"/>
        <v>3</v>
      </c>
      <c r="I343" s="31">
        <f t="shared" si="78"/>
        <v>2</v>
      </c>
      <c r="J343" s="31">
        <f t="shared" si="79"/>
        <v>3</v>
      </c>
      <c r="K343" s="31">
        <f t="shared" si="80"/>
        <v>2</v>
      </c>
      <c r="L343" s="31">
        <f t="shared" si="81"/>
        <v>4</v>
      </c>
      <c r="M343" s="31">
        <f t="shared" si="82"/>
        <v>2</v>
      </c>
      <c r="N343" s="31">
        <f t="shared" si="83"/>
        <v>2.5</v>
      </c>
      <c r="O343" s="26" t="s">
        <v>2246</v>
      </c>
      <c r="P343" s="26" t="s">
        <v>108</v>
      </c>
      <c r="Q343" s="27">
        <v>40315</v>
      </c>
      <c r="R343" s="26" t="s">
        <v>166</v>
      </c>
      <c r="S343" s="26" t="s">
        <v>234</v>
      </c>
      <c r="T343" s="26" t="s">
        <v>224</v>
      </c>
      <c r="U343" s="26" t="s">
        <v>168</v>
      </c>
      <c r="V343" s="26" t="s">
        <v>169</v>
      </c>
      <c r="W343" s="26" t="s">
        <v>2194</v>
      </c>
      <c r="X343" s="24"/>
      <c r="Y343" s="26" t="s">
        <v>2230</v>
      </c>
      <c r="Z343" s="24"/>
      <c r="AA343" s="24"/>
      <c r="AB343" s="26" t="s">
        <v>117</v>
      </c>
      <c r="AC343" s="28">
        <v>17000</v>
      </c>
      <c r="AD343" s="24"/>
      <c r="AE343" s="24"/>
      <c r="AF343" s="26" t="s">
        <v>120</v>
      </c>
      <c r="AG343" s="26" t="s">
        <v>2153</v>
      </c>
      <c r="AH343" s="26" t="s">
        <v>250</v>
      </c>
      <c r="AI343" s="28">
        <v>17000</v>
      </c>
      <c r="AJ343" s="24"/>
      <c r="AK343" s="26" t="s">
        <v>2234</v>
      </c>
      <c r="AL343" s="26" t="s">
        <v>2247</v>
      </c>
      <c r="AM343" s="26" t="s">
        <v>2236</v>
      </c>
      <c r="AN343" s="26" t="s">
        <v>2248</v>
      </c>
      <c r="AO343" s="24"/>
      <c r="AP343" s="24"/>
      <c r="AQ343" s="24"/>
      <c r="AR343" s="24"/>
      <c r="AS343" s="26" t="s">
        <v>2249</v>
      </c>
      <c r="AT343" s="26" t="s">
        <v>2250</v>
      </c>
      <c r="AU343" s="26" t="s">
        <v>2251</v>
      </c>
      <c r="AV343" s="24"/>
      <c r="AW343" s="28">
        <v>85407</v>
      </c>
      <c r="AX343" s="26">
        <v>2000</v>
      </c>
      <c r="AY343" s="28">
        <v>2000</v>
      </c>
      <c r="AZ343" s="28">
        <v>1000</v>
      </c>
      <c r="BA343" s="26">
        <v>0</v>
      </c>
      <c r="BB343" s="26" t="s">
        <v>241</v>
      </c>
      <c r="BC343" s="24"/>
      <c r="BD343" s="24"/>
      <c r="BE343" s="24"/>
      <c r="BF343" s="24"/>
      <c r="BG343" s="24"/>
      <c r="BH343" s="24"/>
      <c r="BI343" s="24"/>
      <c r="BJ343" s="24"/>
      <c r="BK343" s="24"/>
      <c r="BL343" s="24"/>
      <c r="BM343" s="24"/>
      <c r="BN343" s="24"/>
      <c r="BO343" s="24"/>
      <c r="BP343" s="24"/>
      <c r="BQ343" s="24"/>
      <c r="BR343" s="26">
        <v>2</v>
      </c>
      <c r="BS343" s="26">
        <v>2</v>
      </c>
      <c r="BT343" s="26">
        <v>3</v>
      </c>
      <c r="BU343" s="26">
        <v>2</v>
      </c>
      <c r="BV343" s="26">
        <v>3</v>
      </c>
      <c r="BW343" s="26">
        <v>2</v>
      </c>
      <c r="BX343" s="26">
        <v>4</v>
      </c>
      <c r="BY343" s="26">
        <v>2</v>
      </c>
      <c r="BZ343" s="24"/>
      <c r="CA343" s="24"/>
      <c r="CB343" s="24"/>
      <c r="CC343" s="24"/>
      <c r="CD343" s="24"/>
      <c r="CE343" s="24"/>
      <c r="CF343" s="24"/>
      <c r="CG343" s="24"/>
      <c r="CH343" s="24"/>
      <c r="CI343" s="24"/>
      <c r="CJ343" s="24"/>
      <c r="CK343" s="24"/>
      <c r="CL343" s="24"/>
      <c r="CM343" s="24"/>
      <c r="CN343" s="24"/>
      <c r="CO343" s="24"/>
      <c r="CP343" s="24"/>
      <c r="CQ343" s="24"/>
      <c r="CR343" s="24"/>
      <c r="CS343" s="24"/>
      <c r="CT343" s="24"/>
      <c r="CU343" s="24"/>
      <c r="CV343" s="24"/>
      <c r="CW343" s="24"/>
      <c r="CX343" s="24"/>
      <c r="CY343" s="24"/>
      <c r="CZ343" s="24"/>
      <c r="DA343" s="24"/>
      <c r="DB343" s="24"/>
      <c r="DC343" s="24"/>
      <c r="DD343" s="24"/>
      <c r="DE343" s="24"/>
      <c r="DF343" s="26" t="s">
        <v>139</v>
      </c>
      <c r="DG343" s="26" t="s">
        <v>139</v>
      </c>
      <c r="DH343" s="26" t="s">
        <v>139</v>
      </c>
      <c r="DI343" s="26" t="s">
        <v>139</v>
      </c>
      <c r="DJ343" s="26" t="s">
        <v>139</v>
      </c>
      <c r="DK343" s="26" t="s">
        <v>139</v>
      </c>
      <c r="DL343" s="26" t="s">
        <v>139</v>
      </c>
      <c r="DM343" s="26" t="s">
        <v>139</v>
      </c>
      <c r="DN343" s="26" t="s">
        <v>139</v>
      </c>
      <c r="DO343" s="26" t="s">
        <v>139</v>
      </c>
    </row>
    <row r="344" spans="1:119" ht="20.100000000000001" customHeight="1" x14ac:dyDescent="0.25">
      <c r="A344" s="29" t="str">
        <f t="shared" si="70"/>
        <v>Association des Artistes et Artisans contre le VIH/SIDA et les Stupéfiants6</v>
      </c>
      <c r="B344" s="29" t="str">
        <f t="shared" si="71"/>
        <v>Association des Artistes et Artisans contre le VIH/SIDA et les Stupéfiants</v>
      </c>
      <c r="C344" s="29">
        <f t="shared" si="72"/>
        <v>6</v>
      </c>
      <c r="D344" s="30" t="str">
        <f t="shared" si="73"/>
        <v>Africa and the Middle East</v>
      </c>
      <c r="E344" s="30" t="str">
        <f t="shared" si="74"/>
        <v>Burkina Faso</v>
      </c>
      <c r="F344" s="31">
        <f t="shared" si="75"/>
        <v>3</v>
      </c>
      <c r="G344" s="31">
        <f t="shared" si="76"/>
        <v>2</v>
      </c>
      <c r="H344" s="31">
        <f t="shared" si="77"/>
        <v>2</v>
      </c>
      <c r="I344" s="31">
        <f t="shared" si="78"/>
        <v>2</v>
      </c>
      <c r="J344" s="31">
        <f t="shared" si="79"/>
        <v>2</v>
      </c>
      <c r="K344" s="31">
        <f t="shared" si="80"/>
        <v>4</v>
      </c>
      <c r="L344" s="31">
        <f t="shared" si="81"/>
        <v>4</v>
      </c>
      <c r="M344" s="31">
        <f t="shared" si="82"/>
        <v>2</v>
      </c>
      <c r="N344" s="31">
        <f t="shared" si="83"/>
        <v>2.6</v>
      </c>
      <c r="O344" s="26" t="s">
        <v>2252</v>
      </c>
      <c r="P344" s="26" t="s">
        <v>108</v>
      </c>
      <c r="Q344" s="27">
        <v>40672</v>
      </c>
      <c r="R344" s="26" t="s">
        <v>155</v>
      </c>
      <c r="S344" s="26" t="s">
        <v>409</v>
      </c>
      <c r="T344" s="26" t="s">
        <v>333</v>
      </c>
      <c r="U344" s="26" t="s">
        <v>833</v>
      </c>
      <c r="V344" s="26" t="s">
        <v>169</v>
      </c>
      <c r="W344" s="26" t="s">
        <v>2194</v>
      </c>
      <c r="X344" s="24"/>
      <c r="Y344" s="26" t="s">
        <v>2253</v>
      </c>
      <c r="Z344" s="24"/>
      <c r="AA344" s="24"/>
      <c r="AB344" s="26" t="s">
        <v>117</v>
      </c>
      <c r="AC344" s="28">
        <v>7000</v>
      </c>
      <c r="AD344" s="24"/>
      <c r="AE344" s="24"/>
      <c r="AF344" s="26" t="s">
        <v>120</v>
      </c>
      <c r="AG344" s="26" t="s">
        <v>312</v>
      </c>
      <c r="AH344" s="26" t="s">
        <v>250</v>
      </c>
      <c r="AI344" s="28">
        <v>7000</v>
      </c>
      <c r="AJ344" s="24"/>
      <c r="AK344" s="26" t="s">
        <v>2254</v>
      </c>
      <c r="AL344" s="26" t="s">
        <v>2255</v>
      </c>
      <c r="AM344" s="26" t="s">
        <v>2256</v>
      </c>
      <c r="AN344" s="26" t="s">
        <v>2257</v>
      </c>
      <c r="AO344" s="26" t="s">
        <v>2258</v>
      </c>
      <c r="AP344" s="24"/>
      <c r="AQ344" s="24"/>
      <c r="AR344" s="24"/>
      <c r="AS344" s="26" t="s">
        <v>2259</v>
      </c>
      <c r="AT344" s="26" t="s">
        <v>2260</v>
      </c>
      <c r="AU344" s="24"/>
      <c r="AV344" s="24"/>
      <c r="AW344" s="28">
        <v>38972</v>
      </c>
      <c r="AX344" s="26">
        <v>10000</v>
      </c>
      <c r="AY344" s="28">
        <v>15000</v>
      </c>
      <c r="AZ344" s="28">
        <v>12000</v>
      </c>
      <c r="BA344" s="26">
        <v>0</v>
      </c>
      <c r="BB344" s="26" t="s">
        <v>241</v>
      </c>
      <c r="BC344" s="24"/>
      <c r="BD344" s="24"/>
      <c r="BE344" s="24"/>
      <c r="BF344" s="26" t="s">
        <v>2261</v>
      </c>
      <c r="BG344" s="26" t="s">
        <v>2194</v>
      </c>
      <c r="BH344" s="26" t="s">
        <v>2262</v>
      </c>
      <c r="BI344" s="26" t="s">
        <v>2194</v>
      </c>
      <c r="BJ344" s="24"/>
      <c r="BK344" s="24"/>
      <c r="BL344" s="24"/>
      <c r="BM344" s="24"/>
      <c r="BN344" s="24"/>
      <c r="BO344" s="24"/>
      <c r="BP344" s="24"/>
      <c r="BQ344" s="24"/>
      <c r="BR344" s="26">
        <v>3</v>
      </c>
      <c r="BS344" s="26">
        <v>2</v>
      </c>
      <c r="BT344" s="26">
        <v>2</v>
      </c>
      <c r="BU344" s="26">
        <v>2</v>
      </c>
      <c r="BV344" s="26">
        <v>2</v>
      </c>
      <c r="BW344" s="26">
        <v>4</v>
      </c>
      <c r="BX344" s="26">
        <v>4</v>
      </c>
      <c r="BY344" s="26">
        <v>2</v>
      </c>
      <c r="BZ344" s="24"/>
      <c r="CA344" s="24"/>
      <c r="CB344" s="24"/>
      <c r="CC344" s="24"/>
      <c r="CD344" s="24"/>
      <c r="CE344" s="24"/>
      <c r="CF344" s="24"/>
      <c r="CG344" s="24"/>
      <c r="CH344" s="24"/>
      <c r="CI344" s="24"/>
      <c r="CJ344" s="24"/>
      <c r="CK344" s="24"/>
      <c r="CL344" s="24"/>
      <c r="CM344" s="24"/>
      <c r="CN344" s="24"/>
      <c r="CO344" s="24"/>
      <c r="CP344" s="24"/>
      <c r="CQ344" s="24"/>
      <c r="CR344" s="24"/>
      <c r="CS344" s="24"/>
      <c r="CT344" s="24"/>
      <c r="CU344" s="24"/>
      <c r="CV344" s="24"/>
      <c r="CW344" s="24"/>
      <c r="CX344" s="24"/>
      <c r="CY344" s="24"/>
      <c r="CZ344" s="24"/>
      <c r="DA344" s="24"/>
      <c r="DB344" s="24"/>
      <c r="DC344" s="24"/>
      <c r="DD344" s="24"/>
      <c r="DE344" s="24"/>
      <c r="DF344" s="26" t="s">
        <v>120</v>
      </c>
      <c r="DG344" s="26" t="s">
        <v>139</v>
      </c>
      <c r="DH344" s="26" t="s">
        <v>139</v>
      </c>
      <c r="DI344" s="26" t="s">
        <v>139</v>
      </c>
      <c r="DJ344" s="26" t="s">
        <v>139</v>
      </c>
      <c r="DK344" s="26" t="s">
        <v>139</v>
      </c>
      <c r="DL344" s="26" t="s">
        <v>139</v>
      </c>
      <c r="DM344" s="26" t="s">
        <v>139</v>
      </c>
      <c r="DN344" s="26" t="s">
        <v>139</v>
      </c>
      <c r="DO344" s="26" t="s">
        <v>139</v>
      </c>
    </row>
    <row r="345" spans="1:119" ht="20.100000000000001" customHeight="1" x14ac:dyDescent="0.25">
      <c r="A345" s="29" t="str">
        <f t="shared" si="70"/>
        <v/>
      </c>
      <c r="B345" s="29" t="str">
        <f t="shared" si="71"/>
        <v>Association des Artistes et Artisans contre le VIH/SIDA et les Stupéfiants</v>
      </c>
      <c r="C345" s="29">
        <f t="shared" si="72"/>
        <v>0</v>
      </c>
      <c r="D345" s="30" t="str">
        <f t="shared" si="73"/>
        <v>Africa and the Middle East</v>
      </c>
      <c r="E345" s="30" t="str">
        <f t="shared" si="74"/>
        <v>Burkina Faso</v>
      </c>
      <c r="F345" s="31">
        <f t="shared" si="75"/>
        <v>0</v>
      </c>
      <c r="G345" s="31">
        <f t="shared" si="76"/>
        <v>0</v>
      </c>
      <c r="H345" s="31">
        <f t="shared" si="77"/>
        <v>0</v>
      </c>
      <c r="I345" s="31">
        <f t="shared" si="78"/>
        <v>0</v>
      </c>
      <c r="J345" s="31">
        <f t="shared" si="79"/>
        <v>0</v>
      </c>
      <c r="K345" s="31">
        <f t="shared" si="80"/>
        <v>0</v>
      </c>
      <c r="L345" s="31">
        <f t="shared" si="81"/>
        <v>0</v>
      </c>
      <c r="M345" s="31">
        <f t="shared" si="82"/>
        <v>0</v>
      </c>
      <c r="N345" s="31">
        <f t="shared" si="83"/>
        <v>0</v>
      </c>
      <c r="O345" s="26" t="s">
        <v>2263</v>
      </c>
      <c r="P345" s="26" t="s">
        <v>108</v>
      </c>
      <c r="Q345" s="27">
        <v>40686</v>
      </c>
      <c r="R345" s="24"/>
      <c r="S345" s="24"/>
      <c r="T345" s="26" t="s">
        <v>333</v>
      </c>
      <c r="U345" s="24"/>
      <c r="V345" s="26" t="s">
        <v>169</v>
      </c>
      <c r="W345" s="26" t="s">
        <v>2194</v>
      </c>
      <c r="X345" s="24"/>
      <c r="Y345" s="26" t="s">
        <v>2253</v>
      </c>
      <c r="Z345" s="24"/>
      <c r="AA345" s="24"/>
      <c r="AB345" s="26" t="s">
        <v>723</v>
      </c>
      <c r="AC345" s="28">
        <v>2000</v>
      </c>
      <c r="AD345" s="24"/>
      <c r="AE345" s="24"/>
      <c r="AF345" s="26" t="s">
        <v>120</v>
      </c>
      <c r="AG345" s="26" t="s">
        <v>312</v>
      </c>
      <c r="AH345" s="24"/>
      <c r="AI345" s="28">
        <v>2000</v>
      </c>
      <c r="AJ345" s="24"/>
      <c r="AK345" s="24"/>
      <c r="AL345" s="24"/>
      <c r="AM345" s="24"/>
      <c r="AN345" s="24"/>
      <c r="AO345" s="24"/>
      <c r="AP345" s="24"/>
      <c r="AQ345" s="24"/>
      <c r="AR345" s="24"/>
      <c r="AS345" s="24"/>
      <c r="AT345" s="24"/>
      <c r="AU345" s="24"/>
      <c r="AV345" s="24"/>
      <c r="AW345" s="28">
        <v>0</v>
      </c>
      <c r="AX345" s="26">
        <v>0</v>
      </c>
      <c r="AY345" s="28">
        <v>0</v>
      </c>
      <c r="AZ345" s="28">
        <v>0</v>
      </c>
      <c r="BA345" s="26">
        <v>0</v>
      </c>
      <c r="BB345" s="24"/>
      <c r="BC345" s="24"/>
      <c r="BD345" s="24"/>
      <c r="BE345" s="24"/>
      <c r="BF345" s="24"/>
      <c r="BG345" s="24"/>
      <c r="BH345" s="24"/>
      <c r="BI345" s="24"/>
      <c r="BJ345" s="24"/>
      <c r="BK345" s="24"/>
      <c r="BL345" s="24"/>
      <c r="BM345" s="24"/>
      <c r="BN345" s="24"/>
      <c r="BO345" s="24"/>
      <c r="BP345" s="24"/>
      <c r="BQ345" s="24"/>
      <c r="BR345" s="26">
        <v>0</v>
      </c>
      <c r="BS345" s="26">
        <v>0</v>
      </c>
      <c r="BT345" s="26">
        <v>0</v>
      </c>
      <c r="BU345" s="26">
        <v>0</v>
      </c>
      <c r="BV345" s="26">
        <v>0</v>
      </c>
      <c r="BW345" s="26">
        <v>0</v>
      </c>
      <c r="BX345" s="26">
        <v>0</v>
      </c>
      <c r="BY345" s="26">
        <v>0</v>
      </c>
      <c r="BZ345" s="24"/>
      <c r="CA345" s="24"/>
      <c r="CB345" s="24"/>
      <c r="CC345" s="24"/>
      <c r="CD345" s="24"/>
      <c r="CE345" s="24"/>
      <c r="CF345" s="24"/>
      <c r="CG345" s="24"/>
      <c r="CH345" s="24"/>
      <c r="CI345" s="24"/>
      <c r="CJ345" s="24"/>
      <c r="CK345" s="24"/>
      <c r="CL345" s="24"/>
      <c r="CM345" s="24"/>
      <c r="CN345" s="24"/>
      <c r="CO345" s="24"/>
      <c r="CP345" s="24"/>
      <c r="CQ345" s="24"/>
      <c r="CR345" s="24"/>
      <c r="CS345" s="24"/>
      <c r="CT345" s="24"/>
      <c r="CU345" s="24"/>
      <c r="CV345" s="24"/>
      <c r="CW345" s="24"/>
      <c r="CX345" s="24"/>
      <c r="CY345" s="24"/>
      <c r="CZ345" s="24"/>
      <c r="DA345" s="24"/>
      <c r="DB345" s="24"/>
      <c r="DC345" s="24"/>
      <c r="DD345" s="24"/>
      <c r="DE345" s="24"/>
      <c r="DF345" s="26" t="s">
        <v>139</v>
      </c>
      <c r="DG345" s="26" t="s">
        <v>139</v>
      </c>
      <c r="DH345" s="26" t="s">
        <v>139</v>
      </c>
      <c r="DI345" s="26" t="s">
        <v>139</v>
      </c>
      <c r="DJ345" s="26" t="s">
        <v>139</v>
      </c>
      <c r="DK345" s="26" t="s">
        <v>139</v>
      </c>
      <c r="DL345" s="26" t="s">
        <v>139</v>
      </c>
      <c r="DM345" s="26" t="s">
        <v>139</v>
      </c>
      <c r="DN345" s="26" t="s">
        <v>139</v>
      </c>
      <c r="DO345" s="26" t="s">
        <v>139</v>
      </c>
    </row>
    <row r="346" spans="1:119" ht="20.100000000000001" customHeight="1" x14ac:dyDescent="0.25">
      <c r="A346" s="29" t="str">
        <f t="shared" si="70"/>
        <v>Association des Artistes et Artisans contre le VIH/SIDA et les Stupéfiants5</v>
      </c>
      <c r="B346" s="29" t="str">
        <f t="shared" si="71"/>
        <v>Association des Artistes et Artisans contre le VIH/SIDA et les Stupéfiants</v>
      </c>
      <c r="C346" s="29">
        <f t="shared" si="72"/>
        <v>5</v>
      </c>
      <c r="D346" s="30" t="str">
        <f t="shared" si="73"/>
        <v>Africa and the Middle East</v>
      </c>
      <c r="E346" s="30" t="str">
        <f t="shared" si="74"/>
        <v>Burkina Faso</v>
      </c>
      <c r="F346" s="31">
        <f t="shared" si="75"/>
        <v>3</v>
      </c>
      <c r="G346" s="31">
        <f t="shared" si="76"/>
        <v>3</v>
      </c>
      <c r="H346" s="31">
        <f t="shared" si="77"/>
        <v>3</v>
      </c>
      <c r="I346" s="31">
        <f t="shared" si="78"/>
        <v>3</v>
      </c>
      <c r="J346" s="31">
        <f t="shared" si="79"/>
        <v>3</v>
      </c>
      <c r="K346" s="31">
        <f t="shared" si="80"/>
        <v>3</v>
      </c>
      <c r="L346" s="31">
        <f t="shared" si="81"/>
        <v>3</v>
      </c>
      <c r="M346" s="31">
        <f t="shared" si="82"/>
        <v>1</v>
      </c>
      <c r="N346" s="31">
        <f t="shared" si="83"/>
        <v>2.8</v>
      </c>
      <c r="O346" s="26" t="s">
        <v>2264</v>
      </c>
      <c r="P346" s="26" t="s">
        <v>108</v>
      </c>
      <c r="Q346" s="27">
        <v>40315</v>
      </c>
      <c r="R346" s="26" t="s">
        <v>155</v>
      </c>
      <c r="S346" s="26" t="s">
        <v>234</v>
      </c>
      <c r="T346" s="26" t="s">
        <v>224</v>
      </c>
      <c r="U346" s="26" t="s">
        <v>833</v>
      </c>
      <c r="V346" s="26" t="s">
        <v>169</v>
      </c>
      <c r="W346" s="26" t="s">
        <v>2194</v>
      </c>
      <c r="X346" s="24"/>
      <c r="Y346" s="26" t="s">
        <v>2253</v>
      </c>
      <c r="Z346" s="24"/>
      <c r="AA346" s="24"/>
      <c r="AB346" s="26" t="s">
        <v>117</v>
      </c>
      <c r="AC346" s="28">
        <v>7000</v>
      </c>
      <c r="AD346" s="24"/>
      <c r="AE346" s="24"/>
      <c r="AF346" s="26" t="s">
        <v>120</v>
      </c>
      <c r="AG346" s="26" t="s">
        <v>312</v>
      </c>
      <c r="AH346" s="26" t="s">
        <v>176</v>
      </c>
      <c r="AI346" s="28">
        <v>7000</v>
      </c>
      <c r="AJ346" s="24"/>
      <c r="AK346" s="26" t="s">
        <v>2254</v>
      </c>
      <c r="AL346" s="26" t="s">
        <v>2265</v>
      </c>
      <c r="AM346" s="26" t="s">
        <v>2266</v>
      </c>
      <c r="AN346" s="26" t="s">
        <v>2267</v>
      </c>
      <c r="AO346" s="24"/>
      <c r="AP346" s="24"/>
      <c r="AQ346" s="24"/>
      <c r="AR346" s="24"/>
      <c r="AS346" s="26" t="s">
        <v>2268</v>
      </c>
      <c r="AT346" s="26" t="s">
        <v>2269</v>
      </c>
      <c r="AU346" s="24"/>
      <c r="AV346" s="24"/>
      <c r="AW346" s="28">
        <v>32306</v>
      </c>
      <c r="AX346" s="26">
        <v>10000</v>
      </c>
      <c r="AY346" s="28">
        <v>15000</v>
      </c>
      <c r="AZ346" s="28">
        <v>12000</v>
      </c>
      <c r="BA346" s="26">
        <v>0</v>
      </c>
      <c r="BB346" s="26" t="s">
        <v>241</v>
      </c>
      <c r="BC346" s="24"/>
      <c r="BD346" s="24"/>
      <c r="BE346" s="24"/>
      <c r="BF346" s="24"/>
      <c r="BG346" s="24"/>
      <c r="BH346" s="24"/>
      <c r="BI346" s="24"/>
      <c r="BJ346" s="24"/>
      <c r="BK346" s="24"/>
      <c r="BL346" s="24"/>
      <c r="BM346" s="24"/>
      <c r="BN346" s="24"/>
      <c r="BO346" s="24"/>
      <c r="BP346" s="24"/>
      <c r="BQ346" s="24"/>
      <c r="BR346" s="26">
        <v>3</v>
      </c>
      <c r="BS346" s="26">
        <v>3</v>
      </c>
      <c r="BT346" s="26">
        <v>3</v>
      </c>
      <c r="BU346" s="26">
        <v>3</v>
      </c>
      <c r="BV346" s="26">
        <v>3</v>
      </c>
      <c r="BW346" s="26">
        <v>3</v>
      </c>
      <c r="BX346" s="26">
        <v>3</v>
      </c>
      <c r="BY346" s="26">
        <v>1</v>
      </c>
      <c r="BZ346" s="24"/>
      <c r="CA346" s="24"/>
      <c r="CB346" s="24"/>
      <c r="CC346" s="24"/>
      <c r="CD346" s="24"/>
      <c r="CE346" s="24"/>
      <c r="CF346" s="24"/>
      <c r="CG346" s="24"/>
      <c r="CH346" s="24"/>
      <c r="CI346" s="24"/>
      <c r="CJ346" s="24"/>
      <c r="CK346" s="24"/>
      <c r="CL346" s="24"/>
      <c r="CM346" s="24"/>
      <c r="CN346" s="24"/>
      <c r="CO346" s="24"/>
      <c r="CP346" s="24"/>
      <c r="CQ346" s="24"/>
      <c r="CR346" s="24"/>
      <c r="CS346" s="24"/>
      <c r="CT346" s="24"/>
      <c r="CU346" s="24"/>
      <c r="CV346" s="24"/>
      <c r="CW346" s="24"/>
      <c r="CX346" s="24"/>
      <c r="CY346" s="24"/>
      <c r="CZ346" s="24"/>
      <c r="DA346" s="24"/>
      <c r="DB346" s="24"/>
      <c r="DC346" s="24"/>
      <c r="DD346" s="24"/>
      <c r="DE346" s="24"/>
      <c r="DF346" s="26" t="s">
        <v>139</v>
      </c>
      <c r="DG346" s="26" t="s">
        <v>139</v>
      </c>
      <c r="DH346" s="26" t="s">
        <v>139</v>
      </c>
      <c r="DI346" s="26" t="s">
        <v>139</v>
      </c>
      <c r="DJ346" s="26" t="s">
        <v>139</v>
      </c>
      <c r="DK346" s="26" t="s">
        <v>139</v>
      </c>
      <c r="DL346" s="26" t="s">
        <v>139</v>
      </c>
      <c r="DM346" s="26" t="s">
        <v>139</v>
      </c>
      <c r="DN346" s="26" t="s">
        <v>139</v>
      </c>
      <c r="DO346" s="26" t="s">
        <v>139</v>
      </c>
    </row>
    <row r="347" spans="1:119" ht="20.100000000000001" customHeight="1" x14ac:dyDescent="0.25">
      <c r="A347" s="29" t="str">
        <f t="shared" si="70"/>
        <v/>
      </c>
      <c r="B347" s="29" t="str">
        <f t="shared" si="71"/>
        <v>Association des Jeunes pour le Développement Intégré—Kakundu</v>
      </c>
      <c r="C347" s="29">
        <f t="shared" si="72"/>
        <v>0</v>
      </c>
      <c r="D347" s="30" t="str">
        <f t="shared" si="73"/>
        <v>Africa and the Middle East</v>
      </c>
      <c r="E347" s="30" t="str">
        <f t="shared" si="74"/>
        <v>Democratic Republic of the Congo</v>
      </c>
      <c r="F347" s="31">
        <f t="shared" si="75"/>
        <v>0</v>
      </c>
      <c r="G347" s="31">
        <f t="shared" si="76"/>
        <v>0</v>
      </c>
      <c r="H347" s="31">
        <f t="shared" si="77"/>
        <v>0</v>
      </c>
      <c r="I347" s="31">
        <f t="shared" si="78"/>
        <v>0</v>
      </c>
      <c r="J347" s="31">
        <f t="shared" si="79"/>
        <v>0</v>
      </c>
      <c r="K347" s="31">
        <f t="shared" si="80"/>
        <v>0</v>
      </c>
      <c r="L347" s="31">
        <f t="shared" si="81"/>
        <v>0</v>
      </c>
      <c r="M347" s="31">
        <f t="shared" si="82"/>
        <v>0</v>
      </c>
      <c r="N347" s="31">
        <f t="shared" si="83"/>
        <v>0</v>
      </c>
      <c r="O347" s="26" t="s">
        <v>2270</v>
      </c>
      <c r="P347" s="26" t="s">
        <v>108</v>
      </c>
      <c r="Q347" s="27">
        <v>40380</v>
      </c>
      <c r="R347" s="24"/>
      <c r="S347" s="24"/>
      <c r="T347" s="26" t="s">
        <v>333</v>
      </c>
      <c r="U347" s="24"/>
      <c r="V347" s="26" t="s">
        <v>169</v>
      </c>
      <c r="W347" s="26" t="s">
        <v>2271</v>
      </c>
      <c r="X347" s="24"/>
      <c r="Y347" s="26" t="s">
        <v>2272</v>
      </c>
      <c r="Z347" s="24"/>
      <c r="AA347" s="24"/>
      <c r="AB347" s="26" t="s">
        <v>723</v>
      </c>
      <c r="AC347" s="28">
        <v>2000</v>
      </c>
      <c r="AD347" s="24"/>
      <c r="AE347" s="24"/>
      <c r="AF347" s="26" t="s">
        <v>139</v>
      </c>
      <c r="AG347" s="26" t="s">
        <v>2153</v>
      </c>
      <c r="AH347" s="24"/>
      <c r="AI347" s="28">
        <v>2000</v>
      </c>
      <c r="AJ347" s="24"/>
      <c r="AK347" s="24"/>
      <c r="AL347" s="24"/>
      <c r="AM347" s="24"/>
      <c r="AN347" s="24"/>
      <c r="AO347" s="24"/>
      <c r="AP347" s="24"/>
      <c r="AQ347" s="24"/>
      <c r="AR347" s="24"/>
      <c r="AS347" s="24"/>
      <c r="AT347" s="24"/>
      <c r="AU347" s="24"/>
      <c r="AV347" s="24"/>
      <c r="AW347" s="28">
        <v>0</v>
      </c>
      <c r="AX347" s="26">
        <v>0</v>
      </c>
      <c r="AY347" s="28">
        <v>0</v>
      </c>
      <c r="AZ347" s="28">
        <v>0</v>
      </c>
      <c r="BA347" s="26">
        <v>0</v>
      </c>
      <c r="BB347" s="24"/>
      <c r="BC347" s="24"/>
      <c r="BD347" s="24"/>
      <c r="BE347" s="24"/>
      <c r="BF347" s="24"/>
      <c r="BG347" s="24"/>
      <c r="BH347" s="24"/>
      <c r="BI347" s="24"/>
      <c r="BJ347" s="24"/>
      <c r="BK347" s="24"/>
      <c r="BL347" s="24"/>
      <c r="BM347" s="24"/>
      <c r="BN347" s="24"/>
      <c r="BO347" s="24"/>
      <c r="BP347" s="24"/>
      <c r="BQ347" s="24"/>
      <c r="BR347" s="26">
        <v>0</v>
      </c>
      <c r="BS347" s="26">
        <v>0</v>
      </c>
      <c r="BT347" s="26">
        <v>0</v>
      </c>
      <c r="BU347" s="26">
        <v>0</v>
      </c>
      <c r="BV347" s="26">
        <v>0</v>
      </c>
      <c r="BW347" s="26">
        <v>0</v>
      </c>
      <c r="BX347" s="26">
        <v>0</v>
      </c>
      <c r="BY347" s="26">
        <v>0</v>
      </c>
      <c r="BZ347" s="24"/>
      <c r="CA347" s="24"/>
      <c r="CB347" s="24"/>
      <c r="CC347" s="24"/>
      <c r="CD347" s="24"/>
      <c r="CE347" s="24"/>
      <c r="CF347" s="24"/>
      <c r="CG347" s="24"/>
      <c r="CH347" s="24"/>
      <c r="CI347" s="24"/>
      <c r="CJ347" s="24"/>
      <c r="CK347" s="24"/>
      <c r="CL347" s="24"/>
      <c r="CM347" s="24"/>
      <c r="CN347" s="24"/>
      <c r="CO347" s="24"/>
      <c r="CP347" s="24"/>
      <c r="CQ347" s="24"/>
      <c r="CR347" s="24"/>
      <c r="CS347" s="24"/>
      <c r="CT347" s="24"/>
      <c r="CU347" s="24"/>
      <c r="CV347" s="24"/>
      <c r="CW347" s="24"/>
      <c r="CX347" s="24"/>
      <c r="CY347" s="24"/>
      <c r="CZ347" s="24"/>
      <c r="DA347" s="24"/>
      <c r="DB347" s="24"/>
      <c r="DC347" s="24"/>
      <c r="DD347" s="24"/>
      <c r="DE347" s="24"/>
      <c r="DF347" s="26" t="s">
        <v>139</v>
      </c>
      <c r="DG347" s="26" t="s">
        <v>139</v>
      </c>
      <c r="DH347" s="26" t="s">
        <v>139</v>
      </c>
      <c r="DI347" s="26" t="s">
        <v>139</v>
      </c>
      <c r="DJ347" s="26" t="s">
        <v>139</v>
      </c>
      <c r="DK347" s="26" t="s">
        <v>139</v>
      </c>
      <c r="DL347" s="26" t="s">
        <v>139</v>
      </c>
      <c r="DM347" s="26" t="s">
        <v>139</v>
      </c>
      <c r="DN347" s="26" t="s">
        <v>139</v>
      </c>
      <c r="DO347" s="26" t="s">
        <v>139</v>
      </c>
    </row>
    <row r="348" spans="1:119" ht="20.100000000000001" customHeight="1" x14ac:dyDescent="0.25">
      <c r="A348" s="29" t="str">
        <f t="shared" si="70"/>
        <v>Association des Jeunes pour le Développement Intégré—Kakundu5</v>
      </c>
      <c r="B348" s="29" t="str">
        <f t="shared" si="71"/>
        <v>Association des Jeunes pour le Développement Intégré—Kakundu</v>
      </c>
      <c r="C348" s="29">
        <f t="shared" si="72"/>
        <v>5</v>
      </c>
      <c r="D348" s="30" t="str">
        <f t="shared" si="73"/>
        <v>Africa and the Middle East</v>
      </c>
      <c r="E348" s="30" t="str">
        <f t="shared" si="74"/>
        <v>Democratic Republic of the Congo</v>
      </c>
      <c r="F348" s="31">
        <f t="shared" si="75"/>
        <v>3</v>
      </c>
      <c r="G348" s="31">
        <f t="shared" si="76"/>
        <v>3</v>
      </c>
      <c r="H348" s="31">
        <f t="shared" si="77"/>
        <v>1</v>
      </c>
      <c r="I348" s="31">
        <f t="shared" si="78"/>
        <v>3</v>
      </c>
      <c r="J348" s="31">
        <f t="shared" si="79"/>
        <v>3</v>
      </c>
      <c r="K348" s="31">
        <f t="shared" si="80"/>
        <v>3</v>
      </c>
      <c r="L348" s="31">
        <f t="shared" si="81"/>
        <v>3</v>
      </c>
      <c r="M348" s="31">
        <f t="shared" si="82"/>
        <v>4</v>
      </c>
      <c r="N348" s="31">
        <f t="shared" si="83"/>
        <v>2.9</v>
      </c>
      <c r="O348" s="26" t="s">
        <v>2273</v>
      </c>
      <c r="P348" s="26" t="s">
        <v>108</v>
      </c>
      <c r="Q348" s="27">
        <v>40315</v>
      </c>
      <c r="R348" s="26" t="s">
        <v>305</v>
      </c>
      <c r="S348" s="26" t="s">
        <v>234</v>
      </c>
      <c r="T348" s="26" t="s">
        <v>224</v>
      </c>
      <c r="U348" s="26" t="s">
        <v>168</v>
      </c>
      <c r="V348" s="26" t="s">
        <v>169</v>
      </c>
      <c r="W348" s="26" t="s">
        <v>2271</v>
      </c>
      <c r="X348" s="24"/>
      <c r="Y348" s="26" t="s">
        <v>2272</v>
      </c>
      <c r="Z348" s="24"/>
      <c r="AA348" s="24"/>
      <c r="AB348" s="26" t="s">
        <v>117</v>
      </c>
      <c r="AC348" s="28">
        <v>12000</v>
      </c>
      <c r="AD348" s="24"/>
      <c r="AE348" s="24"/>
      <c r="AF348" s="26" t="s">
        <v>139</v>
      </c>
      <c r="AG348" s="26" t="s">
        <v>2153</v>
      </c>
      <c r="AH348" s="26" t="s">
        <v>176</v>
      </c>
      <c r="AI348" s="28">
        <v>12000</v>
      </c>
      <c r="AJ348" s="24"/>
      <c r="AK348" s="26" t="s">
        <v>2274</v>
      </c>
      <c r="AL348" s="26" t="s">
        <v>2275</v>
      </c>
      <c r="AM348" s="26" t="s">
        <v>2276</v>
      </c>
      <c r="AN348" s="26" t="s">
        <v>2277</v>
      </c>
      <c r="AO348" s="24"/>
      <c r="AP348" s="24"/>
      <c r="AQ348" s="24"/>
      <c r="AR348" s="24"/>
      <c r="AS348" s="24"/>
      <c r="AT348" s="24"/>
      <c r="AU348" s="26" t="s">
        <v>2278</v>
      </c>
      <c r="AV348" s="26" t="s">
        <v>2279</v>
      </c>
      <c r="AW348" s="28">
        <v>134000</v>
      </c>
      <c r="AX348" s="26">
        <v>125</v>
      </c>
      <c r="AY348" s="28">
        <v>50</v>
      </c>
      <c r="AZ348" s="28">
        <v>80</v>
      </c>
      <c r="BA348" s="26">
        <v>0</v>
      </c>
      <c r="BB348" s="26" t="s">
        <v>241</v>
      </c>
      <c r="BC348" s="24"/>
      <c r="BD348" s="24"/>
      <c r="BE348" s="24"/>
      <c r="BF348" s="24"/>
      <c r="BG348" s="24"/>
      <c r="BH348" s="24"/>
      <c r="BI348" s="24"/>
      <c r="BJ348" s="24"/>
      <c r="BK348" s="24"/>
      <c r="BL348" s="24"/>
      <c r="BM348" s="24"/>
      <c r="BN348" s="24"/>
      <c r="BO348" s="24"/>
      <c r="BP348" s="24"/>
      <c r="BQ348" s="24"/>
      <c r="BR348" s="26">
        <v>3</v>
      </c>
      <c r="BS348" s="26">
        <v>3</v>
      </c>
      <c r="BT348" s="26">
        <v>1</v>
      </c>
      <c r="BU348" s="26">
        <v>3</v>
      </c>
      <c r="BV348" s="26">
        <v>3</v>
      </c>
      <c r="BW348" s="26">
        <v>3</v>
      </c>
      <c r="BX348" s="26">
        <v>3</v>
      </c>
      <c r="BY348" s="26">
        <v>4</v>
      </c>
      <c r="BZ348" s="24"/>
      <c r="CA348" s="24"/>
      <c r="CB348" s="24"/>
      <c r="CC348" s="24"/>
      <c r="CD348" s="24"/>
      <c r="CE348" s="24"/>
      <c r="CF348" s="24"/>
      <c r="CG348" s="24"/>
      <c r="CH348" s="24"/>
      <c r="CI348" s="24"/>
      <c r="CJ348" s="24"/>
      <c r="CK348" s="24"/>
      <c r="CL348" s="24"/>
      <c r="CM348" s="24"/>
      <c r="CN348" s="24"/>
      <c r="CO348" s="24"/>
      <c r="CP348" s="24"/>
      <c r="CQ348" s="24"/>
      <c r="CR348" s="24"/>
      <c r="CS348" s="24"/>
      <c r="CT348" s="24"/>
      <c r="CU348" s="24"/>
      <c r="CV348" s="24"/>
      <c r="CW348" s="24"/>
      <c r="CX348" s="24"/>
      <c r="CY348" s="24"/>
      <c r="CZ348" s="24"/>
      <c r="DA348" s="24"/>
      <c r="DB348" s="24"/>
      <c r="DC348" s="24"/>
      <c r="DD348" s="24"/>
      <c r="DE348" s="24"/>
      <c r="DF348" s="26" t="s">
        <v>139</v>
      </c>
      <c r="DG348" s="26" t="s">
        <v>139</v>
      </c>
      <c r="DH348" s="26" t="s">
        <v>139</v>
      </c>
      <c r="DI348" s="26" t="s">
        <v>139</v>
      </c>
      <c r="DJ348" s="26" t="s">
        <v>139</v>
      </c>
      <c r="DK348" s="26" t="s">
        <v>139</v>
      </c>
      <c r="DL348" s="26" t="s">
        <v>139</v>
      </c>
      <c r="DM348" s="26" t="s">
        <v>139</v>
      </c>
      <c r="DN348" s="26" t="s">
        <v>139</v>
      </c>
      <c r="DO348" s="26" t="s">
        <v>139</v>
      </c>
    </row>
    <row r="349" spans="1:119" ht="20.100000000000001" customHeight="1" x14ac:dyDescent="0.25">
      <c r="A349" s="29" t="str">
        <f t="shared" si="70"/>
        <v>Association Enfant Chez-Soi3</v>
      </c>
      <c r="B349" s="29" t="str">
        <f t="shared" si="71"/>
        <v>Association Enfant Chez-Soi</v>
      </c>
      <c r="C349" s="29">
        <f t="shared" si="72"/>
        <v>3</v>
      </c>
      <c r="D349" s="30" t="str">
        <f t="shared" si="73"/>
        <v>Africa and the Middle East</v>
      </c>
      <c r="E349" s="30" t="str">
        <f t="shared" si="74"/>
        <v>Rwanda</v>
      </c>
      <c r="F349" s="31">
        <f t="shared" si="75"/>
        <v>2</v>
      </c>
      <c r="G349" s="31">
        <f t="shared" si="76"/>
        <v>2</v>
      </c>
      <c r="H349" s="31">
        <f t="shared" si="77"/>
        <v>2</v>
      </c>
      <c r="I349" s="31">
        <f t="shared" si="78"/>
        <v>3</v>
      </c>
      <c r="J349" s="31">
        <f t="shared" si="79"/>
        <v>3</v>
      </c>
      <c r="K349" s="31">
        <f t="shared" si="80"/>
        <v>2</v>
      </c>
      <c r="L349" s="31">
        <f t="shared" si="81"/>
        <v>4</v>
      </c>
      <c r="M349" s="31">
        <f t="shared" si="82"/>
        <v>4</v>
      </c>
      <c r="N349" s="31">
        <f t="shared" si="83"/>
        <v>2.8</v>
      </c>
      <c r="O349" s="26" t="s">
        <v>2280</v>
      </c>
      <c r="P349" s="26" t="s">
        <v>108</v>
      </c>
      <c r="Q349" s="27">
        <v>40469</v>
      </c>
      <c r="R349" s="26" t="s">
        <v>166</v>
      </c>
      <c r="S349" s="26" t="s">
        <v>332</v>
      </c>
      <c r="T349" s="26" t="s">
        <v>333</v>
      </c>
      <c r="U349" s="26" t="s">
        <v>112</v>
      </c>
      <c r="V349" s="26" t="s">
        <v>169</v>
      </c>
      <c r="W349" s="26" t="s">
        <v>834</v>
      </c>
      <c r="X349" s="24"/>
      <c r="Y349" s="26" t="s">
        <v>2281</v>
      </c>
      <c r="Z349" s="24"/>
      <c r="AA349" s="24"/>
      <c r="AB349" s="26" t="s">
        <v>117</v>
      </c>
      <c r="AC349" s="28">
        <v>9000</v>
      </c>
      <c r="AD349" s="24"/>
      <c r="AE349" s="24"/>
      <c r="AF349" s="26" t="s">
        <v>120</v>
      </c>
      <c r="AG349" s="26" t="s">
        <v>528</v>
      </c>
      <c r="AH349" s="26" t="s">
        <v>121</v>
      </c>
      <c r="AI349" s="28">
        <v>9000</v>
      </c>
      <c r="AJ349" s="24"/>
      <c r="AK349" s="26" t="s">
        <v>2282</v>
      </c>
      <c r="AL349" s="26" t="s">
        <v>2283</v>
      </c>
      <c r="AM349" s="26" t="s">
        <v>2284</v>
      </c>
      <c r="AN349" s="26" t="s">
        <v>2285</v>
      </c>
      <c r="AO349" s="26" t="s">
        <v>2286</v>
      </c>
      <c r="AP349" s="24"/>
      <c r="AQ349" s="24"/>
      <c r="AR349" s="24"/>
      <c r="AS349" s="26" t="s">
        <v>2287</v>
      </c>
      <c r="AT349" s="26" t="s">
        <v>2288</v>
      </c>
      <c r="AU349" s="26" t="s">
        <v>2289</v>
      </c>
      <c r="AV349" s="24"/>
      <c r="AW349" s="28">
        <v>27119</v>
      </c>
      <c r="AX349" s="26">
        <v>200</v>
      </c>
      <c r="AY349" s="28">
        <v>0</v>
      </c>
      <c r="AZ349" s="28">
        <v>0</v>
      </c>
      <c r="BA349" s="26">
        <v>0</v>
      </c>
      <c r="BB349" s="24"/>
      <c r="BC349" s="24"/>
      <c r="BD349" s="24"/>
      <c r="BE349" s="24"/>
      <c r="BF349" s="26" t="s">
        <v>2290</v>
      </c>
      <c r="BG349" s="26" t="s">
        <v>834</v>
      </c>
      <c r="BH349" s="24"/>
      <c r="BI349" s="24"/>
      <c r="BJ349" s="24"/>
      <c r="BK349" s="24"/>
      <c r="BL349" s="24"/>
      <c r="BM349" s="24"/>
      <c r="BN349" s="24"/>
      <c r="BO349" s="24"/>
      <c r="BP349" s="24"/>
      <c r="BQ349" s="24"/>
      <c r="BR349" s="26">
        <v>2</v>
      </c>
      <c r="BS349" s="26">
        <v>2</v>
      </c>
      <c r="BT349" s="26">
        <v>2</v>
      </c>
      <c r="BU349" s="26">
        <v>3</v>
      </c>
      <c r="BV349" s="26">
        <v>3</v>
      </c>
      <c r="BW349" s="26">
        <v>2</v>
      </c>
      <c r="BX349" s="26">
        <v>4</v>
      </c>
      <c r="BY349" s="26">
        <v>4</v>
      </c>
      <c r="BZ349" s="24"/>
      <c r="CA349" s="24"/>
      <c r="CB349" s="24"/>
      <c r="CC349" s="24"/>
      <c r="CD349" s="24"/>
      <c r="CE349" s="24"/>
      <c r="CF349" s="24"/>
      <c r="CG349" s="24"/>
      <c r="CH349" s="24"/>
      <c r="CI349" s="24"/>
      <c r="CJ349" s="24"/>
      <c r="CK349" s="24"/>
      <c r="CL349" s="24"/>
      <c r="CM349" s="24"/>
      <c r="CN349" s="24"/>
      <c r="CO349" s="24"/>
      <c r="CP349" s="24"/>
      <c r="CQ349" s="24"/>
      <c r="CR349" s="24"/>
      <c r="CS349" s="24"/>
      <c r="CT349" s="24"/>
      <c r="CU349" s="24"/>
      <c r="CV349" s="24"/>
      <c r="CW349" s="24"/>
      <c r="CX349" s="24"/>
      <c r="CY349" s="24"/>
      <c r="CZ349" s="24"/>
      <c r="DA349" s="24"/>
      <c r="DB349" s="24"/>
      <c r="DC349" s="24"/>
      <c r="DD349" s="24"/>
      <c r="DE349" s="24"/>
      <c r="DF349" s="26" t="s">
        <v>139</v>
      </c>
      <c r="DG349" s="26" t="s">
        <v>120</v>
      </c>
      <c r="DH349" s="26" t="s">
        <v>139</v>
      </c>
      <c r="DI349" s="26" t="s">
        <v>139</v>
      </c>
      <c r="DJ349" s="26" t="s">
        <v>139</v>
      </c>
      <c r="DK349" s="26" t="s">
        <v>139</v>
      </c>
      <c r="DL349" s="26" t="s">
        <v>139</v>
      </c>
      <c r="DM349" s="26" t="s">
        <v>139</v>
      </c>
      <c r="DN349" s="26" t="s">
        <v>139</v>
      </c>
      <c r="DO349" s="26" t="s">
        <v>139</v>
      </c>
    </row>
    <row r="350" spans="1:119" ht="20.100000000000001" customHeight="1" x14ac:dyDescent="0.25">
      <c r="A350" s="29" t="str">
        <f t="shared" si="70"/>
        <v>Association for Solidarity with the Freedom-Deprived Juvenile, Özgeder6</v>
      </c>
      <c r="B350" s="29" t="str">
        <f t="shared" si="71"/>
        <v>Association for Solidarity with the Freedom-Deprived Juvenile, Özgeder</v>
      </c>
      <c r="C350" s="29">
        <f t="shared" si="72"/>
        <v>6</v>
      </c>
      <c r="D350" s="30" t="str">
        <f t="shared" si="73"/>
        <v>Europe and Eurasia</v>
      </c>
      <c r="E350" s="30" t="str">
        <f t="shared" si="74"/>
        <v>Ankara, Turkey</v>
      </c>
      <c r="F350" s="31">
        <f t="shared" si="75"/>
        <v>4</v>
      </c>
      <c r="G350" s="31">
        <f t="shared" si="76"/>
        <v>3</v>
      </c>
      <c r="H350" s="31">
        <f t="shared" si="77"/>
        <v>4</v>
      </c>
      <c r="I350" s="31">
        <f t="shared" si="78"/>
        <v>4</v>
      </c>
      <c r="J350" s="31">
        <f t="shared" si="79"/>
        <v>4</v>
      </c>
      <c r="K350" s="31">
        <f t="shared" si="80"/>
        <v>4</v>
      </c>
      <c r="L350" s="31">
        <f t="shared" si="81"/>
        <v>4</v>
      </c>
      <c r="M350" s="31">
        <f t="shared" si="82"/>
        <v>4</v>
      </c>
      <c r="N350" s="31">
        <f t="shared" si="83"/>
        <v>3.9</v>
      </c>
      <c r="O350" s="26" t="s">
        <v>2291</v>
      </c>
      <c r="P350" s="26" t="s">
        <v>108</v>
      </c>
      <c r="Q350" s="27">
        <v>42129</v>
      </c>
      <c r="R350" s="26" t="s">
        <v>305</v>
      </c>
      <c r="S350" s="26" t="s">
        <v>277</v>
      </c>
      <c r="T350" s="26" t="s">
        <v>278</v>
      </c>
      <c r="U350" s="26" t="s">
        <v>168</v>
      </c>
      <c r="V350" s="26" t="s">
        <v>15763</v>
      </c>
      <c r="W350" s="26" t="s">
        <v>553</v>
      </c>
      <c r="X350" s="26" t="s">
        <v>2292</v>
      </c>
      <c r="Y350" s="26" t="s">
        <v>2293</v>
      </c>
      <c r="Z350" s="24"/>
      <c r="AA350" s="24"/>
      <c r="AB350" s="26" t="s">
        <v>117</v>
      </c>
      <c r="AC350" s="28">
        <v>11000</v>
      </c>
      <c r="AD350" s="26" t="s">
        <v>2294</v>
      </c>
      <c r="AE350" s="24"/>
      <c r="AF350" s="26" t="s">
        <v>139</v>
      </c>
      <c r="AG350" s="26" t="s">
        <v>224</v>
      </c>
      <c r="AH350" s="26" t="s">
        <v>250</v>
      </c>
      <c r="AI350" s="28">
        <v>11000</v>
      </c>
      <c r="AJ350" s="26" t="s">
        <v>2295</v>
      </c>
      <c r="AK350" s="26" t="s">
        <v>2296</v>
      </c>
      <c r="AL350" s="26" t="s">
        <v>2297</v>
      </c>
      <c r="AM350" s="24"/>
      <c r="AN350" s="24"/>
      <c r="AO350" s="24"/>
      <c r="AP350" s="24"/>
      <c r="AQ350" s="24"/>
      <c r="AR350" s="26" t="s">
        <v>2298</v>
      </c>
      <c r="AS350" s="24"/>
      <c r="AT350" s="24"/>
      <c r="AU350" s="26" t="s">
        <v>2299</v>
      </c>
      <c r="AV350" s="24"/>
      <c r="AW350" s="28">
        <v>29000</v>
      </c>
      <c r="AX350" s="26">
        <v>2800</v>
      </c>
      <c r="AY350" s="28">
        <v>85</v>
      </c>
      <c r="AZ350" s="28">
        <v>80</v>
      </c>
      <c r="BA350" s="26">
        <v>0</v>
      </c>
      <c r="BB350" s="26" t="s">
        <v>148</v>
      </c>
      <c r="BC350" s="26" t="s">
        <v>2300</v>
      </c>
      <c r="BD350" s="26" t="s">
        <v>125</v>
      </c>
      <c r="BE350" s="24"/>
      <c r="BF350" s="26" t="s">
        <v>2301</v>
      </c>
      <c r="BG350" s="26" t="s">
        <v>553</v>
      </c>
      <c r="BH350" s="24"/>
      <c r="BI350" s="24"/>
      <c r="BJ350" s="24"/>
      <c r="BK350" s="24"/>
      <c r="BL350" s="24"/>
      <c r="BM350" s="24"/>
      <c r="BN350" s="24"/>
      <c r="BO350" s="24"/>
      <c r="BP350" s="24"/>
      <c r="BQ350" s="24"/>
      <c r="BR350" s="26">
        <v>4</v>
      </c>
      <c r="BS350" s="26">
        <v>3</v>
      </c>
      <c r="BT350" s="26">
        <v>4</v>
      </c>
      <c r="BU350" s="26">
        <v>4</v>
      </c>
      <c r="BV350" s="26">
        <v>4</v>
      </c>
      <c r="BW350" s="26">
        <v>4</v>
      </c>
      <c r="BX350" s="26">
        <v>4</v>
      </c>
      <c r="BY350" s="26">
        <v>4</v>
      </c>
      <c r="BZ350" s="24"/>
      <c r="CA350" s="24"/>
      <c r="CB350" s="24"/>
      <c r="CC350" s="24"/>
      <c r="CD350" s="24"/>
      <c r="CE350" s="24"/>
      <c r="CF350" s="24"/>
      <c r="CG350" s="24"/>
      <c r="CH350" s="24"/>
      <c r="CI350" s="24"/>
      <c r="CJ350" s="24"/>
      <c r="CK350" s="24"/>
      <c r="CL350" s="24"/>
      <c r="CM350" s="24"/>
      <c r="CN350" s="24"/>
      <c r="CO350" s="24"/>
      <c r="CP350" s="24"/>
      <c r="CQ350" s="24"/>
      <c r="CR350" s="24"/>
      <c r="CS350" s="24"/>
      <c r="CT350" s="24"/>
      <c r="CU350" s="24"/>
      <c r="CV350" s="24"/>
      <c r="CW350" s="24"/>
      <c r="CX350" s="24"/>
      <c r="CY350" s="24"/>
      <c r="CZ350" s="24"/>
      <c r="DA350" s="24"/>
      <c r="DB350" s="24"/>
      <c r="DC350" s="24"/>
      <c r="DD350" s="24"/>
      <c r="DE350" s="24"/>
      <c r="DF350" s="26" t="s">
        <v>120</v>
      </c>
      <c r="DG350" s="26" t="s">
        <v>120</v>
      </c>
      <c r="DH350" s="26" t="s">
        <v>139</v>
      </c>
      <c r="DI350" s="26" t="s">
        <v>139</v>
      </c>
      <c r="DJ350" s="26" t="s">
        <v>120</v>
      </c>
      <c r="DK350" s="26" t="s">
        <v>139</v>
      </c>
      <c r="DL350" s="26" t="s">
        <v>139</v>
      </c>
      <c r="DM350" s="26" t="s">
        <v>139</v>
      </c>
      <c r="DN350" s="26" t="s">
        <v>139</v>
      </c>
      <c r="DO350" s="26" t="s">
        <v>139</v>
      </c>
    </row>
    <row r="351" spans="1:119" ht="20.100000000000001" customHeight="1" x14ac:dyDescent="0.25">
      <c r="A351" s="29" t="str">
        <f t="shared" si="70"/>
        <v/>
      </c>
      <c r="B351" s="29" t="str">
        <f t="shared" si="71"/>
        <v>Association for Solidarity with the Freedom-Deprived Juvenile, Özgeder</v>
      </c>
      <c r="C351" s="29">
        <f t="shared" si="72"/>
        <v>0</v>
      </c>
      <c r="D351" s="30" t="str">
        <f t="shared" si="73"/>
        <v>Europe and Eurasia</v>
      </c>
      <c r="E351" s="30" t="str">
        <f t="shared" si="74"/>
        <v>Ankara, Turkey</v>
      </c>
      <c r="F351" s="31">
        <f t="shared" si="75"/>
        <v>0</v>
      </c>
      <c r="G351" s="31">
        <f t="shared" si="76"/>
        <v>0</v>
      </c>
      <c r="H351" s="31">
        <f t="shared" si="77"/>
        <v>0</v>
      </c>
      <c r="I351" s="31">
        <f t="shared" si="78"/>
        <v>0</v>
      </c>
      <c r="J351" s="31">
        <f t="shared" si="79"/>
        <v>0</v>
      </c>
      <c r="K351" s="31">
        <f t="shared" si="80"/>
        <v>0</v>
      </c>
      <c r="L351" s="31">
        <f t="shared" si="81"/>
        <v>0</v>
      </c>
      <c r="M351" s="31">
        <f t="shared" si="82"/>
        <v>0</v>
      </c>
      <c r="N351" s="31">
        <f t="shared" si="83"/>
        <v>0</v>
      </c>
      <c r="O351" s="26" t="s">
        <v>15831</v>
      </c>
      <c r="P351" s="26" t="s">
        <v>108</v>
      </c>
      <c r="Q351" s="27">
        <v>41865</v>
      </c>
      <c r="R351" s="24"/>
      <c r="S351" s="24"/>
      <c r="T351" s="26" t="s">
        <v>278</v>
      </c>
      <c r="U351" s="24"/>
      <c r="V351" s="26" t="s">
        <v>15763</v>
      </c>
      <c r="W351" s="26" t="s">
        <v>553</v>
      </c>
      <c r="X351" s="26" t="s">
        <v>2292</v>
      </c>
      <c r="Y351" s="26" t="s">
        <v>2293</v>
      </c>
      <c r="Z351" s="24"/>
      <c r="AA351" s="24"/>
      <c r="AB351" s="26" t="s">
        <v>15736</v>
      </c>
      <c r="AC351" s="28">
        <v>1000</v>
      </c>
      <c r="AD351" s="26" t="s">
        <v>2294</v>
      </c>
      <c r="AE351" s="24"/>
      <c r="AF351" s="26" t="s">
        <v>139</v>
      </c>
      <c r="AG351" s="26" t="s">
        <v>224</v>
      </c>
      <c r="AH351" s="24"/>
      <c r="AI351" s="28">
        <v>1000</v>
      </c>
      <c r="AJ351" s="24"/>
      <c r="AK351" s="24"/>
      <c r="AL351" s="24"/>
      <c r="AM351" s="24"/>
      <c r="AN351" s="24"/>
      <c r="AO351" s="24"/>
      <c r="AP351" s="24"/>
      <c r="AQ351" s="24"/>
      <c r="AR351" s="24"/>
      <c r="AS351" s="24"/>
      <c r="AT351" s="24"/>
      <c r="AU351" s="24"/>
      <c r="AV351" s="24"/>
      <c r="AW351" s="24"/>
      <c r="AX351" s="24"/>
      <c r="AY351" s="24"/>
      <c r="AZ351" s="24"/>
      <c r="BA351" s="24"/>
      <c r="BB351" s="24"/>
      <c r="BC351" s="26" t="s">
        <v>2300</v>
      </c>
      <c r="BD351" s="24"/>
      <c r="BE351" s="24"/>
      <c r="BF351" s="24"/>
      <c r="BG351" s="24"/>
      <c r="BH351" s="24"/>
      <c r="BI351" s="24"/>
      <c r="BJ351" s="24"/>
      <c r="BK351" s="24"/>
      <c r="BL351" s="24"/>
      <c r="BM351" s="24"/>
      <c r="BN351" s="24"/>
      <c r="BO351" s="24"/>
      <c r="BP351" s="24"/>
      <c r="BQ351" s="24"/>
      <c r="BR351" s="24"/>
      <c r="BS351" s="24"/>
      <c r="BT351" s="24"/>
      <c r="BU351" s="24"/>
      <c r="BV351" s="24"/>
      <c r="BW351" s="24"/>
      <c r="BX351" s="24"/>
      <c r="BY351" s="24"/>
      <c r="BZ351" s="24"/>
      <c r="CA351" s="24"/>
      <c r="CB351" s="24"/>
      <c r="CC351" s="24"/>
      <c r="CD351" s="24"/>
      <c r="CE351" s="24"/>
      <c r="CF351" s="24"/>
      <c r="CG351" s="24"/>
      <c r="CH351" s="24"/>
      <c r="CI351" s="24"/>
      <c r="CJ351" s="24"/>
      <c r="CK351" s="24"/>
      <c r="CL351" s="24"/>
      <c r="CM351" s="24"/>
      <c r="CN351" s="24"/>
      <c r="CO351" s="24"/>
      <c r="CP351" s="24"/>
      <c r="CQ351" s="24"/>
      <c r="CR351" s="24"/>
      <c r="CS351" s="24"/>
      <c r="CT351" s="24"/>
      <c r="CU351" s="24"/>
      <c r="CV351" s="24"/>
      <c r="CW351" s="24"/>
      <c r="CX351" s="24"/>
      <c r="CY351" s="24"/>
      <c r="CZ351" s="24"/>
      <c r="DA351" s="24"/>
      <c r="DB351" s="24"/>
      <c r="DC351" s="24"/>
      <c r="DD351" s="24"/>
      <c r="DE351" s="24"/>
      <c r="DF351" s="26" t="s">
        <v>139</v>
      </c>
      <c r="DG351" s="26" t="s">
        <v>139</v>
      </c>
      <c r="DH351" s="26" t="s">
        <v>139</v>
      </c>
      <c r="DI351" s="26" t="s">
        <v>139</v>
      </c>
      <c r="DJ351" s="26" t="s">
        <v>139</v>
      </c>
      <c r="DK351" s="26" t="s">
        <v>139</v>
      </c>
      <c r="DL351" s="26" t="s">
        <v>139</v>
      </c>
      <c r="DM351" s="26" t="s">
        <v>139</v>
      </c>
      <c r="DN351" s="26" t="s">
        <v>139</v>
      </c>
      <c r="DO351" s="26" t="s">
        <v>139</v>
      </c>
    </row>
    <row r="352" spans="1:119" ht="20.100000000000001" customHeight="1" x14ac:dyDescent="0.25">
      <c r="A352" s="29" t="str">
        <f t="shared" si="70"/>
        <v>Association for Solidarity with the Freedom-Deprived Juvenile, Özgeder5</v>
      </c>
      <c r="B352" s="29" t="str">
        <f t="shared" si="71"/>
        <v>Association for Solidarity with the Freedom-Deprived Juvenile, Özgeder</v>
      </c>
      <c r="C352" s="29">
        <f t="shared" si="72"/>
        <v>5</v>
      </c>
      <c r="D352" s="30" t="str">
        <f t="shared" si="73"/>
        <v>Europe and Eurasia</v>
      </c>
      <c r="E352" s="30" t="str">
        <f t="shared" si="74"/>
        <v>Ankara, Turkey</v>
      </c>
      <c r="F352" s="31">
        <f t="shared" si="75"/>
        <v>4</v>
      </c>
      <c r="G352" s="31">
        <f t="shared" si="76"/>
        <v>3</v>
      </c>
      <c r="H352" s="31">
        <f t="shared" si="77"/>
        <v>4</v>
      </c>
      <c r="I352" s="31">
        <f t="shared" si="78"/>
        <v>4</v>
      </c>
      <c r="J352" s="31">
        <f t="shared" si="79"/>
        <v>4</v>
      </c>
      <c r="K352" s="31">
        <f t="shared" si="80"/>
        <v>4</v>
      </c>
      <c r="L352" s="31">
        <f t="shared" si="81"/>
        <v>4</v>
      </c>
      <c r="M352" s="31">
        <f t="shared" si="82"/>
        <v>3</v>
      </c>
      <c r="N352" s="31">
        <f t="shared" si="83"/>
        <v>3.8</v>
      </c>
      <c r="O352" s="26" t="s">
        <v>2302</v>
      </c>
      <c r="P352" s="26" t="s">
        <v>108</v>
      </c>
      <c r="Q352" s="27">
        <v>41771</v>
      </c>
      <c r="R352" s="26" t="s">
        <v>166</v>
      </c>
      <c r="S352" s="26" t="s">
        <v>193</v>
      </c>
      <c r="T352" s="26" t="s">
        <v>194</v>
      </c>
      <c r="U352" s="26" t="s">
        <v>168</v>
      </c>
      <c r="V352" s="26" t="s">
        <v>15763</v>
      </c>
      <c r="W352" s="26" t="s">
        <v>553</v>
      </c>
      <c r="X352" s="26" t="s">
        <v>2292</v>
      </c>
      <c r="Y352" s="26" t="s">
        <v>2293</v>
      </c>
      <c r="Z352" s="24"/>
      <c r="AA352" s="24"/>
      <c r="AB352" s="26" t="s">
        <v>117</v>
      </c>
      <c r="AC352" s="28">
        <v>12000</v>
      </c>
      <c r="AD352" s="26" t="s">
        <v>2294</v>
      </c>
      <c r="AE352" s="24"/>
      <c r="AF352" s="26" t="s">
        <v>139</v>
      </c>
      <c r="AG352" s="26" t="s">
        <v>224</v>
      </c>
      <c r="AH352" s="26" t="s">
        <v>176</v>
      </c>
      <c r="AI352" s="28">
        <v>12000</v>
      </c>
      <c r="AJ352" s="26" t="s">
        <v>2303</v>
      </c>
      <c r="AK352" s="26" t="s">
        <v>2304</v>
      </c>
      <c r="AL352" s="26" t="s">
        <v>2297</v>
      </c>
      <c r="AM352" s="24"/>
      <c r="AN352" s="24"/>
      <c r="AO352" s="24"/>
      <c r="AP352" s="24"/>
      <c r="AQ352" s="26" t="s">
        <v>2305</v>
      </c>
      <c r="AR352" s="24"/>
      <c r="AS352" s="24"/>
      <c r="AT352" s="24"/>
      <c r="AU352" s="26" t="s">
        <v>2306</v>
      </c>
      <c r="AV352" s="24"/>
      <c r="AW352" s="28">
        <v>52500</v>
      </c>
      <c r="AX352" s="26">
        <v>2500</v>
      </c>
      <c r="AY352" s="28">
        <v>80</v>
      </c>
      <c r="AZ352" s="28">
        <v>80</v>
      </c>
      <c r="BA352" s="26">
        <v>0</v>
      </c>
      <c r="BB352" s="26" t="s">
        <v>148</v>
      </c>
      <c r="BC352" s="26" t="s">
        <v>2300</v>
      </c>
      <c r="BD352" s="26" t="s">
        <v>125</v>
      </c>
      <c r="BE352" s="24"/>
      <c r="BF352" s="26" t="s">
        <v>2307</v>
      </c>
      <c r="BG352" s="26" t="s">
        <v>2308</v>
      </c>
      <c r="BH352" s="26" t="s">
        <v>2309</v>
      </c>
      <c r="BI352" s="26" t="s">
        <v>2310</v>
      </c>
      <c r="BJ352" s="26" t="s">
        <v>2311</v>
      </c>
      <c r="BK352" s="26" t="s">
        <v>357</v>
      </c>
      <c r="BL352" s="26" t="s">
        <v>2312</v>
      </c>
      <c r="BM352" s="26" t="s">
        <v>2313</v>
      </c>
      <c r="BN352" s="26" t="s">
        <v>2314</v>
      </c>
      <c r="BO352" s="26" t="s">
        <v>2313</v>
      </c>
      <c r="BP352" s="24"/>
      <c r="BQ352" s="24"/>
      <c r="BR352" s="26">
        <v>4</v>
      </c>
      <c r="BS352" s="26">
        <v>3</v>
      </c>
      <c r="BT352" s="26">
        <v>4</v>
      </c>
      <c r="BU352" s="26">
        <v>4</v>
      </c>
      <c r="BV352" s="26">
        <v>4</v>
      </c>
      <c r="BW352" s="26">
        <v>4</v>
      </c>
      <c r="BX352" s="26">
        <v>4</v>
      </c>
      <c r="BY352" s="26">
        <v>3</v>
      </c>
      <c r="BZ352" s="24"/>
      <c r="CA352" s="24"/>
      <c r="CB352" s="24"/>
      <c r="CC352" s="24"/>
      <c r="CD352" s="24"/>
      <c r="CE352" s="24"/>
      <c r="CF352" s="24"/>
      <c r="CG352" s="24"/>
      <c r="CH352" s="24"/>
      <c r="CI352" s="24"/>
      <c r="CJ352" s="24"/>
      <c r="CK352" s="24"/>
      <c r="CL352" s="24"/>
      <c r="CM352" s="24"/>
      <c r="CN352" s="24"/>
      <c r="CO352" s="24"/>
      <c r="CP352" s="24"/>
      <c r="CQ352" s="24"/>
      <c r="CR352" s="24"/>
      <c r="CS352" s="24"/>
      <c r="CT352" s="24"/>
      <c r="CU352" s="24"/>
      <c r="CV352" s="24"/>
      <c r="CW352" s="24"/>
      <c r="CX352" s="24"/>
      <c r="CY352" s="24"/>
      <c r="CZ352" s="24"/>
      <c r="DA352" s="24"/>
      <c r="DB352" s="24"/>
      <c r="DC352" s="24"/>
      <c r="DD352" s="24"/>
      <c r="DE352" s="24"/>
      <c r="DF352" s="26" t="s">
        <v>120</v>
      </c>
      <c r="DG352" s="26" t="s">
        <v>120</v>
      </c>
      <c r="DH352" s="26" t="s">
        <v>139</v>
      </c>
      <c r="DI352" s="26" t="s">
        <v>139</v>
      </c>
      <c r="DJ352" s="26" t="s">
        <v>120</v>
      </c>
      <c r="DK352" s="26" t="s">
        <v>139</v>
      </c>
      <c r="DL352" s="26" t="s">
        <v>139</v>
      </c>
      <c r="DM352" s="26" t="s">
        <v>139</v>
      </c>
      <c r="DN352" s="26" t="s">
        <v>139</v>
      </c>
      <c r="DO352" s="26" t="s">
        <v>139</v>
      </c>
    </row>
    <row r="353" spans="1:119" ht="20.100000000000001" customHeight="1" x14ac:dyDescent="0.25">
      <c r="A353" s="29" t="str">
        <f t="shared" si="70"/>
        <v>Association for Solidarity with the Freedom-Deprived Juvenile, Özgeder4</v>
      </c>
      <c r="B353" s="29" t="str">
        <f t="shared" si="71"/>
        <v>Association for Solidarity with the Freedom-Deprived Juvenile, Özgeder</v>
      </c>
      <c r="C353" s="29">
        <f t="shared" si="72"/>
        <v>4</v>
      </c>
      <c r="D353" s="30" t="str">
        <f t="shared" si="73"/>
        <v>Europe and Eurasia</v>
      </c>
      <c r="E353" s="30" t="str">
        <f t="shared" si="74"/>
        <v>Ankara, Turkey</v>
      </c>
      <c r="F353" s="31">
        <f t="shared" si="75"/>
        <v>4</v>
      </c>
      <c r="G353" s="31">
        <f t="shared" si="76"/>
        <v>3</v>
      </c>
      <c r="H353" s="31">
        <f t="shared" si="77"/>
        <v>4</v>
      </c>
      <c r="I353" s="31">
        <f t="shared" si="78"/>
        <v>4</v>
      </c>
      <c r="J353" s="31">
        <f t="shared" si="79"/>
        <v>4</v>
      </c>
      <c r="K353" s="31">
        <f t="shared" si="80"/>
        <v>3</v>
      </c>
      <c r="L353" s="31">
        <f t="shared" si="81"/>
        <v>4</v>
      </c>
      <c r="M353" s="31">
        <f t="shared" si="82"/>
        <v>3</v>
      </c>
      <c r="N353" s="31">
        <f t="shared" si="83"/>
        <v>3.6</v>
      </c>
      <c r="O353" s="26" t="s">
        <v>2315</v>
      </c>
      <c r="P353" s="26" t="s">
        <v>108</v>
      </c>
      <c r="Q353" s="27">
        <v>41400</v>
      </c>
      <c r="R353" s="26" t="s">
        <v>166</v>
      </c>
      <c r="S353" s="26" t="s">
        <v>206</v>
      </c>
      <c r="T353" s="26" t="s">
        <v>207</v>
      </c>
      <c r="U353" s="26" t="s">
        <v>168</v>
      </c>
      <c r="V353" s="26" t="s">
        <v>15763</v>
      </c>
      <c r="W353" s="26" t="s">
        <v>553</v>
      </c>
      <c r="X353" s="26" t="s">
        <v>2292</v>
      </c>
      <c r="Y353" s="26" t="s">
        <v>2293</v>
      </c>
      <c r="Z353" s="24"/>
      <c r="AA353" s="24"/>
      <c r="AB353" s="26" t="s">
        <v>117</v>
      </c>
      <c r="AC353" s="28">
        <v>10000</v>
      </c>
      <c r="AD353" s="26" t="s">
        <v>2294</v>
      </c>
      <c r="AE353" s="24"/>
      <c r="AF353" s="26" t="s">
        <v>139</v>
      </c>
      <c r="AG353" s="26" t="s">
        <v>224</v>
      </c>
      <c r="AH353" s="26" t="s">
        <v>185</v>
      </c>
      <c r="AI353" s="28">
        <v>10000</v>
      </c>
      <c r="AJ353" s="26" t="s">
        <v>2316</v>
      </c>
      <c r="AK353" s="26" t="s">
        <v>2304</v>
      </c>
      <c r="AL353" s="26" t="s">
        <v>2297</v>
      </c>
      <c r="AM353" s="24"/>
      <c r="AN353" s="24"/>
      <c r="AO353" s="24"/>
      <c r="AP353" s="24"/>
      <c r="AQ353" s="26" t="s">
        <v>2317</v>
      </c>
      <c r="AR353" s="24"/>
      <c r="AS353" s="24"/>
      <c r="AT353" s="24"/>
      <c r="AU353" s="24"/>
      <c r="AV353" s="24"/>
      <c r="AW353" s="28">
        <v>171000</v>
      </c>
      <c r="AX353" s="26">
        <v>2000</v>
      </c>
      <c r="AY353" s="28">
        <v>80</v>
      </c>
      <c r="AZ353" s="28">
        <v>80</v>
      </c>
      <c r="BA353" s="26">
        <v>0</v>
      </c>
      <c r="BB353" s="26" t="s">
        <v>148</v>
      </c>
      <c r="BC353" s="26" t="s">
        <v>2300</v>
      </c>
      <c r="BD353" s="26" t="s">
        <v>125</v>
      </c>
      <c r="BE353" s="24"/>
      <c r="BF353" s="26" t="s">
        <v>2318</v>
      </c>
      <c r="BG353" s="26" t="s">
        <v>627</v>
      </c>
      <c r="BH353" s="26" t="s">
        <v>2319</v>
      </c>
      <c r="BI353" s="26" t="s">
        <v>2310</v>
      </c>
      <c r="BJ353" s="24"/>
      <c r="BK353" s="24"/>
      <c r="BL353" s="26" t="s">
        <v>2320</v>
      </c>
      <c r="BM353" s="26" t="s">
        <v>395</v>
      </c>
      <c r="BN353" s="26" t="s">
        <v>2321</v>
      </c>
      <c r="BO353" s="26" t="s">
        <v>191</v>
      </c>
      <c r="BP353" s="24"/>
      <c r="BQ353" s="24"/>
      <c r="BR353" s="26">
        <v>4</v>
      </c>
      <c r="BS353" s="26">
        <v>3</v>
      </c>
      <c r="BT353" s="26">
        <v>4</v>
      </c>
      <c r="BU353" s="26">
        <v>4</v>
      </c>
      <c r="BV353" s="26">
        <v>4</v>
      </c>
      <c r="BW353" s="26">
        <v>3</v>
      </c>
      <c r="BX353" s="26">
        <v>4</v>
      </c>
      <c r="BY353" s="26">
        <v>3</v>
      </c>
      <c r="BZ353" s="24"/>
      <c r="CA353" s="24"/>
      <c r="CB353" s="24"/>
      <c r="CC353" s="24"/>
      <c r="CD353" s="24"/>
      <c r="CE353" s="24"/>
      <c r="CF353" s="24"/>
      <c r="CG353" s="24"/>
      <c r="CH353" s="24"/>
      <c r="CI353" s="24"/>
      <c r="CJ353" s="24"/>
      <c r="CK353" s="24"/>
      <c r="CL353" s="24"/>
      <c r="CM353" s="24"/>
      <c r="CN353" s="24"/>
      <c r="CO353" s="24"/>
      <c r="CP353" s="24"/>
      <c r="CQ353" s="24"/>
      <c r="CR353" s="24"/>
      <c r="CS353" s="24"/>
      <c r="CT353" s="24"/>
      <c r="CU353" s="24"/>
      <c r="CV353" s="24"/>
      <c r="CW353" s="24"/>
      <c r="CX353" s="24"/>
      <c r="CY353" s="24"/>
      <c r="CZ353" s="24"/>
      <c r="DA353" s="24"/>
      <c r="DB353" s="24"/>
      <c r="DC353" s="24"/>
      <c r="DD353" s="24"/>
      <c r="DE353" s="24"/>
      <c r="DF353" s="26" t="s">
        <v>120</v>
      </c>
      <c r="DG353" s="26" t="s">
        <v>120</v>
      </c>
      <c r="DH353" s="26" t="s">
        <v>139</v>
      </c>
      <c r="DI353" s="26" t="s">
        <v>139</v>
      </c>
      <c r="DJ353" s="26" t="s">
        <v>120</v>
      </c>
      <c r="DK353" s="26" t="s">
        <v>139</v>
      </c>
      <c r="DL353" s="26" t="s">
        <v>139</v>
      </c>
      <c r="DM353" s="26" t="s">
        <v>139</v>
      </c>
      <c r="DN353" s="26" t="s">
        <v>139</v>
      </c>
      <c r="DO353" s="26" t="s">
        <v>139</v>
      </c>
    </row>
    <row r="354" spans="1:119" ht="20.100000000000001" customHeight="1" x14ac:dyDescent="0.25">
      <c r="A354" s="29" t="str">
        <f t="shared" si="70"/>
        <v/>
      </c>
      <c r="B354" s="29" t="str">
        <f t="shared" si="71"/>
        <v>Association for Solidarity with the Freedom-Deprived Juvenile, Özgeder</v>
      </c>
      <c r="C354" s="29">
        <f t="shared" si="72"/>
        <v>0</v>
      </c>
      <c r="D354" s="30" t="str">
        <f t="shared" si="73"/>
        <v>Europe and Eurasia</v>
      </c>
      <c r="E354" s="30" t="str">
        <f t="shared" si="74"/>
        <v>Ankara, Turkey</v>
      </c>
      <c r="F354" s="31">
        <f t="shared" si="75"/>
        <v>0</v>
      </c>
      <c r="G354" s="31">
        <f t="shared" si="76"/>
        <v>0</v>
      </c>
      <c r="H354" s="31">
        <f t="shared" si="77"/>
        <v>0</v>
      </c>
      <c r="I354" s="31">
        <f t="shared" si="78"/>
        <v>0</v>
      </c>
      <c r="J354" s="31">
        <f t="shared" si="79"/>
        <v>0</v>
      </c>
      <c r="K354" s="31">
        <f t="shared" si="80"/>
        <v>0</v>
      </c>
      <c r="L354" s="31">
        <f t="shared" si="81"/>
        <v>0</v>
      </c>
      <c r="M354" s="31">
        <f t="shared" si="82"/>
        <v>0</v>
      </c>
      <c r="N354" s="31">
        <f t="shared" si="83"/>
        <v>0</v>
      </c>
      <c r="O354" s="26" t="s">
        <v>15832</v>
      </c>
      <c r="P354" s="26" t="s">
        <v>108</v>
      </c>
      <c r="Q354" s="27">
        <v>40970</v>
      </c>
      <c r="R354" s="24"/>
      <c r="S354" s="24"/>
      <c r="T354" s="26" t="s">
        <v>175</v>
      </c>
      <c r="U354" s="24"/>
      <c r="V354" s="26" t="s">
        <v>15763</v>
      </c>
      <c r="W354" s="26" t="s">
        <v>553</v>
      </c>
      <c r="X354" s="26" t="s">
        <v>2292</v>
      </c>
      <c r="Y354" s="26" t="s">
        <v>2293</v>
      </c>
      <c r="Z354" s="24"/>
      <c r="AA354" s="24"/>
      <c r="AB354" s="26" t="s">
        <v>15736</v>
      </c>
      <c r="AC354" s="28">
        <v>520</v>
      </c>
      <c r="AD354" s="26" t="s">
        <v>2294</v>
      </c>
      <c r="AE354" s="24"/>
      <c r="AF354" s="26" t="s">
        <v>139</v>
      </c>
      <c r="AG354" s="26" t="s">
        <v>224</v>
      </c>
      <c r="AH354" s="24"/>
      <c r="AI354" s="28">
        <v>520</v>
      </c>
      <c r="AJ354" s="24"/>
      <c r="AK354" s="24"/>
      <c r="AL354" s="24"/>
      <c r="AM354" s="24"/>
      <c r="AN354" s="24"/>
      <c r="AO354" s="24"/>
      <c r="AP354" s="24"/>
      <c r="AQ354" s="24"/>
      <c r="AR354" s="24"/>
      <c r="AS354" s="24"/>
      <c r="AT354" s="24"/>
      <c r="AU354" s="24"/>
      <c r="AV354" s="24"/>
      <c r="AW354" s="28">
        <v>0</v>
      </c>
      <c r="AX354" s="26">
        <v>0</v>
      </c>
      <c r="AY354" s="28">
        <v>0</v>
      </c>
      <c r="AZ354" s="28">
        <v>0</v>
      </c>
      <c r="BA354" s="26">
        <v>0</v>
      </c>
      <c r="BB354" s="24"/>
      <c r="BC354" s="26" t="s">
        <v>2300</v>
      </c>
      <c r="BD354" s="24"/>
      <c r="BE354" s="24"/>
      <c r="BF354" s="24"/>
      <c r="BG354" s="24"/>
      <c r="BH354" s="24"/>
      <c r="BI354" s="24"/>
      <c r="BJ354" s="24"/>
      <c r="BK354" s="24"/>
      <c r="BL354" s="24"/>
      <c r="BM354" s="24"/>
      <c r="BN354" s="24"/>
      <c r="BO354" s="24"/>
      <c r="BP354" s="24"/>
      <c r="BQ354" s="24"/>
      <c r="BR354" s="26">
        <v>0</v>
      </c>
      <c r="BS354" s="26">
        <v>0</v>
      </c>
      <c r="BT354" s="26">
        <v>0</v>
      </c>
      <c r="BU354" s="26">
        <v>0</v>
      </c>
      <c r="BV354" s="26">
        <v>0</v>
      </c>
      <c r="BW354" s="26">
        <v>0</v>
      </c>
      <c r="BX354" s="26">
        <v>0</v>
      </c>
      <c r="BY354" s="26">
        <v>0</v>
      </c>
      <c r="BZ354" s="24"/>
      <c r="CA354" s="24"/>
      <c r="CB354" s="24"/>
      <c r="CC354" s="24"/>
      <c r="CD354" s="24"/>
      <c r="CE354" s="24"/>
      <c r="CF354" s="24"/>
      <c r="CG354" s="24"/>
      <c r="CH354" s="24"/>
      <c r="CI354" s="24"/>
      <c r="CJ354" s="24"/>
      <c r="CK354" s="24"/>
      <c r="CL354" s="24"/>
      <c r="CM354" s="24"/>
      <c r="CN354" s="24"/>
      <c r="CO354" s="24"/>
      <c r="CP354" s="24"/>
      <c r="CQ354" s="24"/>
      <c r="CR354" s="24"/>
      <c r="CS354" s="24"/>
      <c r="CT354" s="24"/>
      <c r="CU354" s="24"/>
      <c r="CV354" s="24"/>
      <c r="CW354" s="24"/>
      <c r="CX354" s="24"/>
      <c r="CY354" s="24"/>
      <c r="CZ354" s="24"/>
      <c r="DA354" s="24"/>
      <c r="DB354" s="24"/>
      <c r="DC354" s="24"/>
      <c r="DD354" s="24"/>
      <c r="DE354" s="24"/>
      <c r="DF354" s="26" t="s">
        <v>139</v>
      </c>
      <c r="DG354" s="26" t="s">
        <v>139</v>
      </c>
      <c r="DH354" s="26" t="s">
        <v>139</v>
      </c>
      <c r="DI354" s="26" t="s">
        <v>139</v>
      </c>
      <c r="DJ354" s="26" t="s">
        <v>139</v>
      </c>
      <c r="DK354" s="26" t="s">
        <v>139</v>
      </c>
      <c r="DL354" s="26" t="s">
        <v>139</v>
      </c>
      <c r="DM354" s="26" t="s">
        <v>139</v>
      </c>
      <c r="DN354" s="26" t="s">
        <v>139</v>
      </c>
      <c r="DO354" s="26" t="s">
        <v>139</v>
      </c>
    </row>
    <row r="355" spans="1:119" ht="20.100000000000001" customHeight="1" x14ac:dyDescent="0.25">
      <c r="A355" s="29" t="str">
        <f t="shared" si="70"/>
        <v>Association for Solidarity with the Freedom-Deprived Juvenile, Özgeder3</v>
      </c>
      <c r="B355" s="29" t="str">
        <f t="shared" si="71"/>
        <v>Association for Solidarity with the Freedom-Deprived Juvenile, Özgeder</v>
      </c>
      <c r="C355" s="29">
        <f t="shared" si="72"/>
        <v>3</v>
      </c>
      <c r="D355" s="30" t="str">
        <f t="shared" si="73"/>
        <v>Europe and Eurasia</v>
      </c>
      <c r="E355" s="30" t="str">
        <f t="shared" si="74"/>
        <v>Ankara, Turkey</v>
      </c>
      <c r="F355" s="31">
        <f t="shared" si="75"/>
        <v>4</v>
      </c>
      <c r="G355" s="31">
        <f t="shared" si="76"/>
        <v>3</v>
      </c>
      <c r="H355" s="31">
        <f t="shared" si="77"/>
        <v>4</v>
      </c>
      <c r="I355" s="31">
        <f t="shared" si="78"/>
        <v>4</v>
      </c>
      <c r="J355" s="31">
        <f t="shared" si="79"/>
        <v>4</v>
      </c>
      <c r="K355" s="31">
        <f t="shared" si="80"/>
        <v>3</v>
      </c>
      <c r="L355" s="31">
        <f t="shared" si="81"/>
        <v>4</v>
      </c>
      <c r="M355" s="31">
        <f t="shared" si="82"/>
        <v>3</v>
      </c>
      <c r="N355" s="31">
        <f t="shared" si="83"/>
        <v>3.6</v>
      </c>
      <c r="O355" s="26" t="s">
        <v>2322</v>
      </c>
      <c r="P355" s="26" t="s">
        <v>108</v>
      </c>
      <c r="Q355" s="27">
        <v>41038</v>
      </c>
      <c r="R355" s="26" t="s">
        <v>109</v>
      </c>
      <c r="S355" s="26" t="s">
        <v>217</v>
      </c>
      <c r="T355" s="26" t="s">
        <v>175</v>
      </c>
      <c r="U355" s="26" t="s">
        <v>168</v>
      </c>
      <c r="V355" s="26" t="s">
        <v>15763</v>
      </c>
      <c r="W355" s="26" t="s">
        <v>553</v>
      </c>
      <c r="X355" s="26" t="s">
        <v>2292</v>
      </c>
      <c r="Y355" s="26" t="s">
        <v>2293</v>
      </c>
      <c r="Z355" s="24"/>
      <c r="AA355" s="24"/>
      <c r="AB355" s="26" t="s">
        <v>117</v>
      </c>
      <c r="AC355" s="28">
        <v>10000</v>
      </c>
      <c r="AD355" s="26" t="s">
        <v>2294</v>
      </c>
      <c r="AE355" s="24"/>
      <c r="AF355" s="26" t="s">
        <v>139</v>
      </c>
      <c r="AG355" s="26" t="s">
        <v>224</v>
      </c>
      <c r="AH355" s="26" t="s">
        <v>121</v>
      </c>
      <c r="AI355" s="28">
        <v>10000</v>
      </c>
      <c r="AJ355" s="24"/>
      <c r="AK355" s="26" t="s">
        <v>2323</v>
      </c>
      <c r="AL355" s="26" t="s">
        <v>2324</v>
      </c>
      <c r="AM355" s="26" t="s">
        <v>2325</v>
      </c>
      <c r="AN355" s="26" t="s">
        <v>2326</v>
      </c>
      <c r="AO355" s="26" t="s">
        <v>2327</v>
      </c>
      <c r="AP355" s="24"/>
      <c r="AQ355" s="24"/>
      <c r="AR355" s="24"/>
      <c r="AS355" s="24"/>
      <c r="AT355" s="24"/>
      <c r="AU355" s="24"/>
      <c r="AV355" s="24"/>
      <c r="AW355" s="28">
        <v>64080</v>
      </c>
      <c r="AX355" s="26">
        <v>1500</v>
      </c>
      <c r="AY355" s="28">
        <v>80</v>
      </c>
      <c r="AZ355" s="28">
        <v>80</v>
      </c>
      <c r="BA355" s="26">
        <v>0</v>
      </c>
      <c r="BB355" s="26" t="s">
        <v>148</v>
      </c>
      <c r="BC355" s="26" t="s">
        <v>2300</v>
      </c>
      <c r="BD355" s="26" t="s">
        <v>125</v>
      </c>
      <c r="BE355" s="24"/>
      <c r="BF355" s="26" t="s">
        <v>2328</v>
      </c>
      <c r="BG355" s="26" t="s">
        <v>367</v>
      </c>
      <c r="BH355" s="26" t="s">
        <v>2329</v>
      </c>
      <c r="BI355" s="26" t="s">
        <v>395</v>
      </c>
      <c r="BJ355" s="24"/>
      <c r="BK355" s="24"/>
      <c r="BL355" s="24"/>
      <c r="BM355" s="24"/>
      <c r="BN355" s="24"/>
      <c r="BO355" s="24"/>
      <c r="BP355" s="24"/>
      <c r="BQ355" s="24"/>
      <c r="BR355" s="26">
        <v>4</v>
      </c>
      <c r="BS355" s="26">
        <v>3</v>
      </c>
      <c r="BT355" s="26">
        <v>4</v>
      </c>
      <c r="BU355" s="26">
        <v>4</v>
      </c>
      <c r="BV355" s="26">
        <v>4</v>
      </c>
      <c r="BW355" s="26">
        <v>3</v>
      </c>
      <c r="BX355" s="26">
        <v>4</v>
      </c>
      <c r="BY355" s="26">
        <v>3</v>
      </c>
      <c r="BZ355" s="24"/>
      <c r="CA355" s="24"/>
      <c r="CB355" s="24"/>
      <c r="CC355" s="24"/>
      <c r="CD355" s="24"/>
      <c r="CE355" s="24"/>
      <c r="CF355" s="24"/>
      <c r="CG355" s="24"/>
      <c r="CH355" s="24"/>
      <c r="CI355" s="24"/>
      <c r="CJ355" s="24"/>
      <c r="CK355" s="24"/>
      <c r="CL355" s="24"/>
      <c r="CM355" s="24"/>
      <c r="CN355" s="24"/>
      <c r="CO355" s="24"/>
      <c r="CP355" s="24"/>
      <c r="CQ355" s="24"/>
      <c r="CR355" s="24"/>
      <c r="CS355" s="24"/>
      <c r="CT355" s="24"/>
      <c r="CU355" s="24"/>
      <c r="CV355" s="24"/>
      <c r="CW355" s="24"/>
      <c r="CX355" s="24"/>
      <c r="CY355" s="24"/>
      <c r="CZ355" s="24"/>
      <c r="DA355" s="24"/>
      <c r="DB355" s="24"/>
      <c r="DC355" s="24"/>
      <c r="DD355" s="24"/>
      <c r="DE355" s="24"/>
      <c r="DF355" s="26" t="s">
        <v>139</v>
      </c>
      <c r="DG355" s="26" t="s">
        <v>120</v>
      </c>
      <c r="DH355" s="26" t="s">
        <v>139</v>
      </c>
      <c r="DI355" s="26" t="s">
        <v>120</v>
      </c>
      <c r="DJ355" s="26" t="s">
        <v>120</v>
      </c>
      <c r="DK355" s="26" t="s">
        <v>139</v>
      </c>
      <c r="DL355" s="26" t="s">
        <v>139</v>
      </c>
      <c r="DM355" s="26" t="s">
        <v>139</v>
      </c>
      <c r="DN355" s="26" t="s">
        <v>139</v>
      </c>
      <c r="DO355" s="26" t="s">
        <v>139</v>
      </c>
    </row>
    <row r="356" spans="1:119" ht="20.100000000000001" customHeight="1" x14ac:dyDescent="0.25">
      <c r="A356" s="29" t="str">
        <f t="shared" si="70"/>
        <v>Association for Solidarity with the Freedom-Deprived Juvenile, Özgeder2</v>
      </c>
      <c r="B356" s="29" t="str">
        <f t="shared" si="71"/>
        <v>Association for Solidarity with the Freedom-Deprived Juvenile, Özgeder</v>
      </c>
      <c r="C356" s="29">
        <f t="shared" si="72"/>
        <v>2</v>
      </c>
      <c r="D356" s="30" t="str">
        <f t="shared" si="73"/>
        <v>Europe and Eurasia</v>
      </c>
      <c r="E356" s="30" t="str">
        <f t="shared" si="74"/>
        <v>Ankara, Turkey</v>
      </c>
      <c r="F356" s="31">
        <f t="shared" si="75"/>
        <v>4</v>
      </c>
      <c r="G356" s="31">
        <f t="shared" si="76"/>
        <v>2</v>
      </c>
      <c r="H356" s="31">
        <f t="shared" si="77"/>
        <v>4</v>
      </c>
      <c r="I356" s="31">
        <f t="shared" si="78"/>
        <v>4</v>
      </c>
      <c r="J356" s="31">
        <f t="shared" si="79"/>
        <v>4</v>
      </c>
      <c r="K356" s="31">
        <f t="shared" si="80"/>
        <v>2</v>
      </c>
      <c r="L356" s="31">
        <f t="shared" si="81"/>
        <v>4</v>
      </c>
      <c r="M356" s="31">
        <f t="shared" si="82"/>
        <v>3</v>
      </c>
      <c r="N356" s="31">
        <f t="shared" si="83"/>
        <v>3.4</v>
      </c>
      <c r="O356" s="26" t="s">
        <v>2330</v>
      </c>
      <c r="P356" s="26" t="s">
        <v>108</v>
      </c>
      <c r="Q356" s="27">
        <v>40672</v>
      </c>
      <c r="R356" s="26" t="s">
        <v>155</v>
      </c>
      <c r="S356" s="26" t="s">
        <v>409</v>
      </c>
      <c r="T356" s="26" t="s">
        <v>333</v>
      </c>
      <c r="U356" s="26" t="s">
        <v>168</v>
      </c>
      <c r="V356" s="26" t="s">
        <v>15763</v>
      </c>
      <c r="W356" s="26" t="s">
        <v>553</v>
      </c>
      <c r="X356" s="26" t="s">
        <v>2292</v>
      </c>
      <c r="Y356" s="26" t="s">
        <v>2293</v>
      </c>
      <c r="Z356" s="24"/>
      <c r="AA356" s="24"/>
      <c r="AB356" s="26" t="s">
        <v>117</v>
      </c>
      <c r="AC356" s="28">
        <v>9000</v>
      </c>
      <c r="AD356" s="26" t="s">
        <v>2294</v>
      </c>
      <c r="AE356" s="24"/>
      <c r="AF356" s="26" t="s">
        <v>139</v>
      </c>
      <c r="AG356" s="26" t="s">
        <v>224</v>
      </c>
      <c r="AH356" s="26" t="s">
        <v>143</v>
      </c>
      <c r="AI356" s="28">
        <v>9000</v>
      </c>
      <c r="AJ356" s="24"/>
      <c r="AK356" s="26" t="s">
        <v>2331</v>
      </c>
      <c r="AL356" s="26" t="s">
        <v>2332</v>
      </c>
      <c r="AM356" s="26" t="s">
        <v>2333</v>
      </c>
      <c r="AN356" s="26" t="s">
        <v>2334</v>
      </c>
      <c r="AO356" s="26" t="s">
        <v>2335</v>
      </c>
      <c r="AP356" s="24"/>
      <c r="AQ356" s="24"/>
      <c r="AR356" s="24"/>
      <c r="AS356" s="24"/>
      <c r="AT356" s="26" t="s">
        <v>2336</v>
      </c>
      <c r="AU356" s="26" t="s">
        <v>2337</v>
      </c>
      <c r="AV356" s="24"/>
      <c r="AW356" s="28">
        <v>41030</v>
      </c>
      <c r="AX356" s="26">
        <v>1500</v>
      </c>
      <c r="AY356" s="28">
        <v>80</v>
      </c>
      <c r="AZ356" s="28">
        <v>70</v>
      </c>
      <c r="BA356" s="26">
        <v>0</v>
      </c>
      <c r="BB356" s="26" t="s">
        <v>148</v>
      </c>
      <c r="BC356" s="26" t="s">
        <v>2300</v>
      </c>
      <c r="BD356" s="24"/>
      <c r="BE356" s="24"/>
      <c r="BF356" s="26" t="s">
        <v>2338</v>
      </c>
      <c r="BG356" s="26" t="s">
        <v>357</v>
      </c>
      <c r="BH356" s="26" t="s">
        <v>2339</v>
      </c>
      <c r="BI356" s="26" t="s">
        <v>395</v>
      </c>
      <c r="BJ356" s="24"/>
      <c r="BK356" s="24"/>
      <c r="BL356" s="24"/>
      <c r="BM356" s="24"/>
      <c r="BN356" s="24"/>
      <c r="BO356" s="24"/>
      <c r="BP356" s="24"/>
      <c r="BQ356" s="24"/>
      <c r="BR356" s="26">
        <v>4</v>
      </c>
      <c r="BS356" s="26">
        <v>2</v>
      </c>
      <c r="BT356" s="26">
        <v>4</v>
      </c>
      <c r="BU356" s="26">
        <v>4</v>
      </c>
      <c r="BV356" s="26">
        <v>4</v>
      </c>
      <c r="BW356" s="26">
        <v>2</v>
      </c>
      <c r="BX356" s="26">
        <v>4</v>
      </c>
      <c r="BY356" s="26">
        <v>3</v>
      </c>
      <c r="BZ356" s="24"/>
      <c r="CA356" s="24"/>
      <c r="CB356" s="24"/>
      <c r="CC356" s="24"/>
      <c r="CD356" s="24"/>
      <c r="CE356" s="24"/>
      <c r="CF356" s="24"/>
      <c r="CG356" s="24"/>
      <c r="CH356" s="24"/>
      <c r="CI356" s="24"/>
      <c r="CJ356" s="24"/>
      <c r="CK356" s="24"/>
      <c r="CL356" s="24"/>
      <c r="CM356" s="24"/>
      <c r="CN356" s="24"/>
      <c r="CO356" s="24"/>
      <c r="CP356" s="24"/>
      <c r="CQ356" s="24"/>
      <c r="CR356" s="24"/>
      <c r="CS356" s="24"/>
      <c r="CT356" s="24"/>
      <c r="CU356" s="24"/>
      <c r="CV356" s="24"/>
      <c r="CW356" s="24"/>
      <c r="CX356" s="24"/>
      <c r="CY356" s="24"/>
      <c r="CZ356" s="24"/>
      <c r="DA356" s="24"/>
      <c r="DB356" s="24"/>
      <c r="DC356" s="24"/>
      <c r="DD356" s="24"/>
      <c r="DE356" s="24"/>
      <c r="DF356" s="26" t="s">
        <v>139</v>
      </c>
      <c r="DG356" s="26" t="s">
        <v>120</v>
      </c>
      <c r="DH356" s="26" t="s">
        <v>139</v>
      </c>
      <c r="DI356" s="26" t="s">
        <v>120</v>
      </c>
      <c r="DJ356" s="26" t="s">
        <v>120</v>
      </c>
      <c r="DK356" s="26" t="s">
        <v>139</v>
      </c>
      <c r="DL356" s="26" t="s">
        <v>139</v>
      </c>
      <c r="DM356" s="26" t="s">
        <v>139</v>
      </c>
      <c r="DN356" s="26" t="s">
        <v>139</v>
      </c>
      <c r="DO356" s="26" t="s">
        <v>139</v>
      </c>
    </row>
    <row r="357" spans="1:119" ht="20.100000000000001" customHeight="1" x14ac:dyDescent="0.25">
      <c r="A357" s="29" t="str">
        <f t="shared" si="70"/>
        <v/>
      </c>
      <c r="B357" s="29" t="str">
        <f t="shared" si="71"/>
        <v>Association for Solidarity with the Freedom-Deprived Juvenile, Özgeder</v>
      </c>
      <c r="C357" s="29">
        <f t="shared" si="72"/>
        <v>0</v>
      </c>
      <c r="D357" s="30" t="str">
        <f t="shared" si="73"/>
        <v>Europe and Eurasia</v>
      </c>
      <c r="E357" s="30" t="str">
        <f t="shared" si="74"/>
        <v>Ankara, Turkey</v>
      </c>
      <c r="F357" s="31">
        <f t="shared" si="75"/>
        <v>0</v>
      </c>
      <c r="G357" s="31">
        <f t="shared" si="76"/>
        <v>0</v>
      </c>
      <c r="H357" s="31">
        <f t="shared" si="77"/>
        <v>0</v>
      </c>
      <c r="I357" s="31">
        <f t="shared" si="78"/>
        <v>0</v>
      </c>
      <c r="J357" s="31">
        <f t="shared" si="79"/>
        <v>0</v>
      </c>
      <c r="K357" s="31">
        <f t="shared" si="80"/>
        <v>0</v>
      </c>
      <c r="L357" s="31">
        <f t="shared" si="81"/>
        <v>0</v>
      </c>
      <c r="M357" s="31">
        <f t="shared" si="82"/>
        <v>0</v>
      </c>
      <c r="N357" s="31">
        <f t="shared" si="83"/>
        <v>0</v>
      </c>
      <c r="O357" s="26" t="s">
        <v>15833</v>
      </c>
      <c r="P357" s="26" t="s">
        <v>108</v>
      </c>
      <c r="Q357" s="27">
        <v>40430</v>
      </c>
      <c r="R357" s="24"/>
      <c r="S357" s="24"/>
      <c r="T357" s="26" t="s">
        <v>333</v>
      </c>
      <c r="U357" s="24"/>
      <c r="V357" s="26" t="s">
        <v>15763</v>
      </c>
      <c r="W357" s="26" t="s">
        <v>553</v>
      </c>
      <c r="X357" s="26" t="s">
        <v>2292</v>
      </c>
      <c r="Y357" s="26" t="s">
        <v>2293</v>
      </c>
      <c r="Z357" s="24"/>
      <c r="AA357" s="24"/>
      <c r="AB357" s="26" t="s">
        <v>15736</v>
      </c>
      <c r="AC357" s="28">
        <v>1000</v>
      </c>
      <c r="AD357" s="26" t="s">
        <v>2294</v>
      </c>
      <c r="AE357" s="24"/>
      <c r="AF357" s="26" t="s">
        <v>139</v>
      </c>
      <c r="AG357" s="26" t="s">
        <v>224</v>
      </c>
      <c r="AH357" s="24"/>
      <c r="AI357" s="28">
        <v>1000</v>
      </c>
      <c r="AJ357" s="24"/>
      <c r="AK357" s="24"/>
      <c r="AL357" s="24"/>
      <c r="AM357" s="24"/>
      <c r="AN357" s="24"/>
      <c r="AO357" s="24"/>
      <c r="AP357" s="24"/>
      <c r="AQ357" s="24"/>
      <c r="AR357" s="24"/>
      <c r="AS357" s="24"/>
      <c r="AT357" s="24"/>
      <c r="AU357" s="24"/>
      <c r="AV357" s="24"/>
      <c r="AW357" s="28">
        <v>0</v>
      </c>
      <c r="AX357" s="26">
        <v>0</v>
      </c>
      <c r="AY357" s="28">
        <v>0</v>
      </c>
      <c r="AZ357" s="28">
        <v>0</v>
      </c>
      <c r="BA357" s="26">
        <v>0</v>
      </c>
      <c r="BB357" s="24"/>
      <c r="BC357" s="26" t="s">
        <v>2300</v>
      </c>
      <c r="BD357" s="24"/>
      <c r="BE357" s="24"/>
      <c r="BF357" s="24"/>
      <c r="BG357" s="24"/>
      <c r="BH357" s="24"/>
      <c r="BI357" s="24"/>
      <c r="BJ357" s="24"/>
      <c r="BK357" s="24"/>
      <c r="BL357" s="24"/>
      <c r="BM357" s="24"/>
      <c r="BN357" s="24"/>
      <c r="BO357" s="24"/>
      <c r="BP357" s="24"/>
      <c r="BQ357" s="24"/>
      <c r="BR357" s="26">
        <v>0</v>
      </c>
      <c r="BS357" s="26">
        <v>0</v>
      </c>
      <c r="BT357" s="26">
        <v>0</v>
      </c>
      <c r="BU357" s="26">
        <v>0</v>
      </c>
      <c r="BV357" s="26">
        <v>0</v>
      </c>
      <c r="BW357" s="26">
        <v>0</v>
      </c>
      <c r="BX357" s="26">
        <v>0</v>
      </c>
      <c r="BY357" s="26">
        <v>0</v>
      </c>
      <c r="BZ357" s="24"/>
      <c r="CA357" s="24"/>
      <c r="CB357" s="24"/>
      <c r="CC357" s="24"/>
      <c r="CD357" s="24"/>
      <c r="CE357" s="24"/>
      <c r="CF357" s="24"/>
      <c r="CG357" s="24"/>
      <c r="CH357" s="24"/>
      <c r="CI357" s="24"/>
      <c r="CJ357" s="24"/>
      <c r="CK357" s="24"/>
      <c r="CL357" s="24"/>
      <c r="CM357" s="24"/>
      <c r="CN357" s="24"/>
      <c r="CO357" s="24"/>
      <c r="CP357" s="24"/>
      <c r="CQ357" s="24"/>
      <c r="CR357" s="24"/>
      <c r="CS357" s="24"/>
      <c r="CT357" s="24"/>
      <c r="CU357" s="24"/>
      <c r="CV357" s="24"/>
      <c r="CW357" s="24"/>
      <c r="CX357" s="24"/>
      <c r="CY357" s="24"/>
      <c r="CZ357" s="24"/>
      <c r="DA357" s="24"/>
      <c r="DB357" s="24"/>
      <c r="DC357" s="24"/>
      <c r="DD357" s="24"/>
      <c r="DE357" s="24"/>
      <c r="DF357" s="26" t="s">
        <v>139</v>
      </c>
      <c r="DG357" s="26" t="s">
        <v>139</v>
      </c>
      <c r="DH357" s="26" t="s">
        <v>139</v>
      </c>
      <c r="DI357" s="26" t="s">
        <v>139</v>
      </c>
      <c r="DJ357" s="26" t="s">
        <v>139</v>
      </c>
      <c r="DK357" s="26" t="s">
        <v>139</v>
      </c>
      <c r="DL357" s="26" t="s">
        <v>139</v>
      </c>
      <c r="DM357" s="26" t="s">
        <v>139</v>
      </c>
      <c r="DN357" s="26" t="s">
        <v>139</v>
      </c>
      <c r="DO357" s="26" t="s">
        <v>139</v>
      </c>
    </row>
    <row r="358" spans="1:119" ht="20.100000000000001" customHeight="1" x14ac:dyDescent="0.25">
      <c r="A358" s="29" t="str">
        <f t="shared" si="70"/>
        <v>Association for Solidarity with the Freedom-Deprived Juvenile, Özgeder1</v>
      </c>
      <c r="B358" s="29" t="str">
        <f t="shared" si="71"/>
        <v>Association for Solidarity with the Freedom-Deprived Juvenile, Özgeder</v>
      </c>
      <c r="C358" s="29">
        <f t="shared" si="72"/>
        <v>1</v>
      </c>
      <c r="D358" s="30" t="str">
        <f t="shared" si="73"/>
        <v>Europe and Eurasia</v>
      </c>
      <c r="E358" s="30" t="str">
        <f t="shared" si="74"/>
        <v>Ankara, Turkey</v>
      </c>
      <c r="F358" s="31">
        <f t="shared" si="75"/>
        <v>0</v>
      </c>
      <c r="G358" s="31">
        <f t="shared" si="76"/>
        <v>0</v>
      </c>
      <c r="H358" s="31">
        <f t="shared" si="77"/>
        <v>0</v>
      </c>
      <c r="I358" s="31">
        <f t="shared" si="78"/>
        <v>0</v>
      </c>
      <c r="J358" s="31">
        <f t="shared" si="79"/>
        <v>0</v>
      </c>
      <c r="K358" s="31">
        <f t="shared" si="80"/>
        <v>0</v>
      </c>
      <c r="L358" s="31">
        <f t="shared" si="81"/>
        <v>0</v>
      </c>
      <c r="M358" s="31">
        <f t="shared" si="82"/>
        <v>0</v>
      </c>
      <c r="N358" s="31">
        <f t="shared" si="83"/>
        <v>0</v>
      </c>
      <c r="O358" s="26" t="s">
        <v>2340</v>
      </c>
      <c r="P358" s="26" t="s">
        <v>108</v>
      </c>
      <c r="Q358" s="27">
        <v>40316</v>
      </c>
      <c r="R358" s="26" t="s">
        <v>155</v>
      </c>
      <c r="S358" s="26" t="s">
        <v>234</v>
      </c>
      <c r="T358" s="26" t="s">
        <v>224</v>
      </c>
      <c r="U358" s="26" t="s">
        <v>168</v>
      </c>
      <c r="V358" s="26" t="s">
        <v>15763</v>
      </c>
      <c r="W358" s="26" t="s">
        <v>553</v>
      </c>
      <c r="X358" s="26" t="s">
        <v>2292</v>
      </c>
      <c r="Y358" s="26" t="s">
        <v>2293</v>
      </c>
      <c r="Z358" s="24"/>
      <c r="AA358" s="24"/>
      <c r="AB358" s="26" t="s">
        <v>117</v>
      </c>
      <c r="AC358" s="28">
        <v>6000</v>
      </c>
      <c r="AD358" s="26" t="s">
        <v>2294</v>
      </c>
      <c r="AE358" s="24"/>
      <c r="AF358" s="26" t="s">
        <v>139</v>
      </c>
      <c r="AG358" s="26" t="s">
        <v>224</v>
      </c>
      <c r="AH358" s="26" t="s">
        <v>158</v>
      </c>
      <c r="AI358" s="28">
        <v>6000</v>
      </c>
      <c r="AJ358" s="24"/>
      <c r="AK358" s="26" t="s">
        <v>2341</v>
      </c>
      <c r="AL358" s="26" t="s">
        <v>2342</v>
      </c>
      <c r="AM358" s="26" t="s">
        <v>2343</v>
      </c>
      <c r="AN358" s="26" t="s">
        <v>2344</v>
      </c>
      <c r="AO358" s="24"/>
      <c r="AP358" s="24"/>
      <c r="AQ358" s="24"/>
      <c r="AR358" s="24"/>
      <c r="AS358" s="24"/>
      <c r="AT358" s="24"/>
      <c r="AU358" s="24"/>
      <c r="AV358" s="24"/>
      <c r="AW358" s="28">
        <v>74417</v>
      </c>
      <c r="AX358" s="26">
        <v>1500</v>
      </c>
      <c r="AY358" s="28">
        <v>0</v>
      </c>
      <c r="AZ358" s="28">
        <v>0</v>
      </c>
      <c r="BA358" s="26">
        <v>0</v>
      </c>
      <c r="BB358" s="24"/>
      <c r="BC358" s="26" t="s">
        <v>2300</v>
      </c>
      <c r="BD358" s="24"/>
      <c r="BE358" s="24"/>
      <c r="BF358" s="24"/>
      <c r="BG358" s="24"/>
      <c r="BH358" s="24"/>
      <c r="BI358" s="24"/>
      <c r="BJ358" s="24"/>
      <c r="BK358" s="24"/>
      <c r="BL358" s="24"/>
      <c r="BM358" s="24"/>
      <c r="BN358" s="24"/>
      <c r="BO358" s="24"/>
      <c r="BP358" s="24"/>
      <c r="BQ358" s="24"/>
      <c r="BR358" s="26">
        <v>0</v>
      </c>
      <c r="BS358" s="26">
        <v>0</v>
      </c>
      <c r="BT358" s="26">
        <v>0</v>
      </c>
      <c r="BU358" s="26">
        <v>0</v>
      </c>
      <c r="BV358" s="26">
        <v>0</v>
      </c>
      <c r="BW358" s="26">
        <v>0</v>
      </c>
      <c r="BX358" s="26">
        <v>0</v>
      </c>
      <c r="BY358" s="26">
        <v>0</v>
      </c>
      <c r="BZ358" s="24"/>
      <c r="CA358" s="24"/>
      <c r="CB358" s="24"/>
      <c r="CC358" s="24"/>
      <c r="CD358" s="24"/>
      <c r="CE358" s="24"/>
      <c r="CF358" s="24"/>
      <c r="CG358" s="24"/>
      <c r="CH358" s="24"/>
      <c r="CI358" s="24"/>
      <c r="CJ358" s="24"/>
      <c r="CK358" s="24"/>
      <c r="CL358" s="24"/>
      <c r="CM358" s="24"/>
      <c r="CN358" s="24"/>
      <c r="CO358" s="24"/>
      <c r="CP358" s="24"/>
      <c r="CQ358" s="24"/>
      <c r="CR358" s="24"/>
      <c r="CS358" s="24"/>
      <c r="CT358" s="24"/>
      <c r="CU358" s="24"/>
      <c r="CV358" s="24"/>
      <c r="CW358" s="24"/>
      <c r="CX358" s="24"/>
      <c r="CY358" s="24"/>
      <c r="CZ358" s="24"/>
      <c r="DA358" s="24"/>
      <c r="DB358" s="24"/>
      <c r="DC358" s="24"/>
      <c r="DD358" s="24"/>
      <c r="DE358" s="24"/>
      <c r="DF358" s="26" t="s">
        <v>139</v>
      </c>
      <c r="DG358" s="26" t="s">
        <v>139</v>
      </c>
      <c r="DH358" s="26" t="s">
        <v>139</v>
      </c>
      <c r="DI358" s="26" t="s">
        <v>139</v>
      </c>
      <c r="DJ358" s="26" t="s">
        <v>139</v>
      </c>
      <c r="DK358" s="26" t="s">
        <v>139</v>
      </c>
      <c r="DL358" s="26" t="s">
        <v>139</v>
      </c>
      <c r="DM358" s="26" t="s">
        <v>139</v>
      </c>
      <c r="DN358" s="26" t="s">
        <v>139</v>
      </c>
      <c r="DO358" s="26" t="s">
        <v>139</v>
      </c>
    </row>
    <row r="359" spans="1:119" ht="20.100000000000001" customHeight="1" x14ac:dyDescent="0.25">
      <c r="A359" s="29" t="str">
        <f t="shared" si="70"/>
        <v/>
      </c>
      <c r="B359" s="29" t="str">
        <f t="shared" si="71"/>
        <v>Association for the Development and Enhancement of Women</v>
      </c>
      <c r="C359" s="29">
        <f t="shared" si="72"/>
        <v>0</v>
      </c>
      <c r="D359" s="30" t="str">
        <f t="shared" si="73"/>
        <v>Africa and the Middle East</v>
      </c>
      <c r="E359" s="30" t="str">
        <f t="shared" si="74"/>
        <v>Egypt</v>
      </c>
      <c r="F359" s="31">
        <f t="shared" si="75"/>
        <v>0</v>
      </c>
      <c r="G359" s="31">
        <f t="shared" si="76"/>
        <v>0</v>
      </c>
      <c r="H359" s="31">
        <f t="shared" si="77"/>
        <v>0</v>
      </c>
      <c r="I359" s="31">
        <f t="shared" si="78"/>
        <v>0</v>
      </c>
      <c r="J359" s="31">
        <f t="shared" si="79"/>
        <v>0</v>
      </c>
      <c r="K359" s="31">
        <f t="shared" si="80"/>
        <v>0</v>
      </c>
      <c r="L359" s="31">
        <f t="shared" si="81"/>
        <v>0</v>
      </c>
      <c r="M359" s="31">
        <f t="shared" si="82"/>
        <v>0</v>
      </c>
      <c r="N359" s="31">
        <f t="shared" si="83"/>
        <v>0</v>
      </c>
      <c r="O359" s="26" t="s">
        <v>2345</v>
      </c>
      <c r="P359" s="26" t="s">
        <v>108</v>
      </c>
      <c r="Q359" s="27">
        <v>40232</v>
      </c>
      <c r="R359" s="24"/>
      <c r="S359" s="24"/>
      <c r="T359" s="26" t="s">
        <v>224</v>
      </c>
      <c r="U359" s="24"/>
      <c r="V359" s="26" t="s">
        <v>693</v>
      </c>
      <c r="W359" s="26" t="s">
        <v>694</v>
      </c>
      <c r="X359" s="24"/>
      <c r="Y359" s="26" t="s">
        <v>2346</v>
      </c>
      <c r="Z359" s="24"/>
      <c r="AA359" s="24"/>
      <c r="AB359" s="26" t="s">
        <v>228</v>
      </c>
      <c r="AC359" s="28">
        <v>25000</v>
      </c>
      <c r="AD359" s="24"/>
      <c r="AE359" s="24"/>
      <c r="AF359" s="26" t="s">
        <v>139</v>
      </c>
      <c r="AG359" s="26" t="s">
        <v>229</v>
      </c>
      <c r="AH359" s="24"/>
      <c r="AI359" s="28">
        <v>25000</v>
      </c>
      <c r="AJ359" s="24"/>
      <c r="AK359" s="26" t="s">
        <v>2347</v>
      </c>
      <c r="AL359" s="26" t="s">
        <v>231</v>
      </c>
      <c r="AM359" s="26" t="s">
        <v>2348</v>
      </c>
      <c r="AN359" s="24"/>
      <c r="AO359" s="24"/>
      <c r="AP359" s="24"/>
      <c r="AQ359" s="24"/>
      <c r="AR359" s="24"/>
      <c r="AS359" s="24"/>
      <c r="AT359" s="24"/>
      <c r="AU359" s="24"/>
      <c r="AV359" s="24"/>
      <c r="AW359" s="28">
        <v>1345315</v>
      </c>
      <c r="AX359" s="26">
        <v>5400</v>
      </c>
      <c r="AY359" s="28">
        <v>0</v>
      </c>
      <c r="AZ359" s="28">
        <v>0</v>
      </c>
      <c r="BA359" s="26">
        <v>0</v>
      </c>
      <c r="BB359" s="24"/>
      <c r="BC359" s="24"/>
      <c r="BD359" s="24"/>
      <c r="BE359" s="24"/>
      <c r="BF359" s="24"/>
      <c r="BG359" s="24"/>
      <c r="BH359" s="24"/>
      <c r="BI359" s="24"/>
      <c r="BJ359" s="24"/>
      <c r="BK359" s="24"/>
      <c r="BL359" s="24"/>
      <c r="BM359" s="24"/>
      <c r="BN359" s="24"/>
      <c r="BO359" s="24"/>
      <c r="BP359" s="24"/>
      <c r="BQ359" s="24"/>
      <c r="BR359" s="26">
        <v>0</v>
      </c>
      <c r="BS359" s="26">
        <v>0</v>
      </c>
      <c r="BT359" s="26">
        <v>0</v>
      </c>
      <c r="BU359" s="26">
        <v>0</v>
      </c>
      <c r="BV359" s="26">
        <v>0</v>
      </c>
      <c r="BW359" s="26">
        <v>0</v>
      </c>
      <c r="BX359" s="26">
        <v>0</v>
      </c>
      <c r="BY359" s="26">
        <v>0</v>
      </c>
      <c r="BZ359" s="24"/>
      <c r="CA359" s="24"/>
      <c r="CB359" s="24"/>
      <c r="CC359" s="24"/>
      <c r="CD359" s="24"/>
      <c r="CE359" s="24"/>
      <c r="CF359" s="24"/>
      <c r="CG359" s="24"/>
      <c r="CH359" s="24"/>
      <c r="CI359" s="24"/>
      <c r="CJ359" s="24"/>
      <c r="CK359" s="24"/>
      <c r="CL359" s="24"/>
      <c r="CM359" s="24"/>
      <c r="CN359" s="24"/>
      <c r="CO359" s="24"/>
      <c r="CP359" s="24"/>
      <c r="CQ359" s="24"/>
      <c r="CR359" s="24"/>
      <c r="CS359" s="24"/>
      <c r="CT359" s="24"/>
      <c r="CU359" s="24"/>
      <c r="CV359" s="24"/>
      <c r="CW359" s="24"/>
      <c r="CX359" s="24"/>
      <c r="CY359" s="24"/>
      <c r="CZ359" s="24"/>
      <c r="DA359" s="24"/>
      <c r="DB359" s="24"/>
      <c r="DC359" s="24"/>
      <c r="DD359" s="24"/>
      <c r="DE359" s="24"/>
      <c r="DF359" s="26" t="s">
        <v>139</v>
      </c>
      <c r="DG359" s="26" t="s">
        <v>139</v>
      </c>
      <c r="DH359" s="26" t="s">
        <v>139</v>
      </c>
      <c r="DI359" s="26" t="s">
        <v>139</v>
      </c>
      <c r="DJ359" s="26" t="s">
        <v>139</v>
      </c>
      <c r="DK359" s="26" t="s">
        <v>139</v>
      </c>
      <c r="DL359" s="26" t="s">
        <v>139</v>
      </c>
      <c r="DM359" s="26" t="s">
        <v>139</v>
      </c>
      <c r="DN359" s="26" t="s">
        <v>139</v>
      </c>
      <c r="DO359" s="26" t="s">
        <v>139</v>
      </c>
    </row>
    <row r="360" spans="1:119" ht="20.100000000000001" customHeight="1" x14ac:dyDescent="0.25">
      <c r="A360" s="29" t="str">
        <f t="shared" si="70"/>
        <v>Association for the Development of Palestinian Camps5</v>
      </c>
      <c r="B360" s="29" t="str">
        <f t="shared" si="71"/>
        <v>Association for the Development of Palestinian Camps</v>
      </c>
      <c r="C360" s="29">
        <f t="shared" si="72"/>
        <v>5</v>
      </c>
      <c r="D360" s="30" t="str">
        <f t="shared" si="73"/>
        <v>Africa and the Middle East</v>
      </c>
      <c r="E360" s="30" t="str">
        <f t="shared" si="74"/>
        <v>Beirut, Lebanon</v>
      </c>
      <c r="F360" s="31">
        <f t="shared" si="75"/>
        <v>2</v>
      </c>
      <c r="G360" s="31">
        <f t="shared" si="76"/>
        <v>2</v>
      </c>
      <c r="H360" s="31">
        <f t="shared" si="77"/>
        <v>3</v>
      </c>
      <c r="I360" s="31">
        <f t="shared" si="78"/>
        <v>3</v>
      </c>
      <c r="J360" s="31">
        <f t="shared" si="79"/>
        <v>3</v>
      </c>
      <c r="K360" s="31">
        <f t="shared" si="80"/>
        <v>4</v>
      </c>
      <c r="L360" s="31">
        <f t="shared" si="81"/>
        <v>4</v>
      </c>
      <c r="M360" s="31">
        <f t="shared" si="82"/>
        <v>2</v>
      </c>
      <c r="N360" s="31">
        <f t="shared" si="83"/>
        <v>2.9</v>
      </c>
      <c r="O360" s="26" t="s">
        <v>2349</v>
      </c>
      <c r="P360" s="26" t="s">
        <v>108</v>
      </c>
      <c r="Q360" s="27">
        <v>41771</v>
      </c>
      <c r="R360" s="26" t="s">
        <v>305</v>
      </c>
      <c r="S360" s="26" t="s">
        <v>193</v>
      </c>
      <c r="T360" s="26" t="s">
        <v>194</v>
      </c>
      <c r="U360" s="26" t="s">
        <v>112</v>
      </c>
      <c r="V360" s="26" t="s">
        <v>693</v>
      </c>
      <c r="W360" s="26" t="s">
        <v>2350</v>
      </c>
      <c r="X360" s="26" t="s">
        <v>2351</v>
      </c>
      <c r="Y360" s="26" t="s">
        <v>2352</v>
      </c>
      <c r="Z360" s="24"/>
      <c r="AA360" s="24"/>
      <c r="AB360" s="26" t="s">
        <v>117</v>
      </c>
      <c r="AC360" s="28">
        <v>21000</v>
      </c>
      <c r="AD360" s="24"/>
      <c r="AE360" s="24"/>
      <c r="AF360" s="26" t="s">
        <v>139</v>
      </c>
      <c r="AG360" s="26" t="s">
        <v>224</v>
      </c>
      <c r="AH360" s="26" t="s">
        <v>176</v>
      </c>
      <c r="AI360" s="28">
        <v>21000</v>
      </c>
      <c r="AJ360" s="26" t="s">
        <v>2353</v>
      </c>
      <c r="AK360" s="26" t="s">
        <v>2354</v>
      </c>
      <c r="AL360" s="26" t="s">
        <v>2355</v>
      </c>
      <c r="AM360" s="24"/>
      <c r="AN360" s="24"/>
      <c r="AO360" s="24"/>
      <c r="AP360" s="24"/>
      <c r="AQ360" s="24"/>
      <c r="AR360" s="26" t="s">
        <v>2356</v>
      </c>
      <c r="AS360" s="26" t="s">
        <v>2357</v>
      </c>
      <c r="AT360" s="24"/>
      <c r="AU360" s="24"/>
      <c r="AV360" s="26" t="s">
        <v>2358</v>
      </c>
      <c r="AW360" s="28">
        <v>469865</v>
      </c>
      <c r="AX360" s="26">
        <v>250</v>
      </c>
      <c r="AY360" s="28">
        <v>90</v>
      </c>
      <c r="AZ360" s="28">
        <v>60</v>
      </c>
      <c r="BA360" s="26">
        <v>0</v>
      </c>
      <c r="BB360" s="26" t="s">
        <v>148</v>
      </c>
      <c r="BC360" s="26" t="s">
        <v>2359</v>
      </c>
      <c r="BD360" s="26" t="s">
        <v>125</v>
      </c>
      <c r="BE360" s="24"/>
      <c r="BF360" s="26" t="s">
        <v>2360</v>
      </c>
      <c r="BG360" s="26" t="s">
        <v>2350</v>
      </c>
      <c r="BH360" s="26" t="s">
        <v>2361</v>
      </c>
      <c r="BI360" s="26" t="s">
        <v>2362</v>
      </c>
      <c r="BJ360" s="24"/>
      <c r="BK360" s="24"/>
      <c r="BL360" s="24"/>
      <c r="BM360" s="24"/>
      <c r="BN360" s="24"/>
      <c r="BO360" s="24"/>
      <c r="BP360" s="24"/>
      <c r="BQ360" s="24"/>
      <c r="BR360" s="26">
        <v>2</v>
      </c>
      <c r="BS360" s="26">
        <v>2</v>
      </c>
      <c r="BT360" s="26">
        <v>3</v>
      </c>
      <c r="BU360" s="26">
        <v>3</v>
      </c>
      <c r="BV360" s="26">
        <v>3</v>
      </c>
      <c r="BW360" s="26">
        <v>4</v>
      </c>
      <c r="BX360" s="26">
        <v>4</v>
      </c>
      <c r="BY360" s="26">
        <v>2</v>
      </c>
      <c r="BZ360" s="24"/>
      <c r="CA360" s="24"/>
      <c r="CB360" s="24"/>
      <c r="CC360" s="24"/>
      <c r="CD360" s="24"/>
      <c r="CE360" s="24"/>
      <c r="CF360" s="24"/>
      <c r="CG360" s="24"/>
      <c r="CH360" s="24"/>
      <c r="CI360" s="24"/>
      <c r="CJ360" s="24"/>
      <c r="CK360" s="24"/>
      <c r="CL360" s="24"/>
      <c r="CM360" s="24"/>
      <c r="CN360" s="24"/>
      <c r="CO360" s="24"/>
      <c r="CP360" s="24"/>
      <c r="CQ360" s="24"/>
      <c r="CR360" s="24"/>
      <c r="CS360" s="24"/>
      <c r="CT360" s="24"/>
      <c r="CU360" s="24"/>
      <c r="CV360" s="24"/>
      <c r="CW360" s="24"/>
      <c r="CX360" s="24"/>
      <c r="CY360" s="24"/>
      <c r="CZ360" s="24"/>
      <c r="DA360" s="24"/>
      <c r="DB360" s="24"/>
      <c r="DC360" s="24"/>
      <c r="DD360" s="24"/>
      <c r="DE360" s="24"/>
      <c r="DF360" s="26" t="s">
        <v>120</v>
      </c>
      <c r="DG360" s="26" t="s">
        <v>120</v>
      </c>
      <c r="DH360" s="26" t="s">
        <v>139</v>
      </c>
      <c r="DI360" s="26" t="s">
        <v>139</v>
      </c>
      <c r="DJ360" s="26" t="s">
        <v>120</v>
      </c>
      <c r="DK360" s="26" t="s">
        <v>120</v>
      </c>
      <c r="DL360" s="26" t="s">
        <v>139</v>
      </c>
      <c r="DM360" s="26" t="s">
        <v>139</v>
      </c>
      <c r="DN360" s="26" t="s">
        <v>139</v>
      </c>
      <c r="DO360" s="26" t="s">
        <v>139</v>
      </c>
    </row>
    <row r="361" spans="1:119" ht="20.100000000000001" customHeight="1" x14ac:dyDescent="0.25">
      <c r="A361" s="29" t="str">
        <f t="shared" si="70"/>
        <v>Association for the Development of Palestinian Camps4</v>
      </c>
      <c r="B361" s="29" t="str">
        <f t="shared" si="71"/>
        <v>Association for the Development of Palestinian Camps</v>
      </c>
      <c r="C361" s="29">
        <f t="shared" si="72"/>
        <v>4</v>
      </c>
      <c r="D361" s="30" t="str">
        <f t="shared" si="73"/>
        <v>Africa and the Middle East</v>
      </c>
      <c r="E361" s="30" t="str">
        <f t="shared" si="74"/>
        <v>Beirut, Lebanon</v>
      </c>
      <c r="F361" s="31">
        <f t="shared" si="75"/>
        <v>2</v>
      </c>
      <c r="G361" s="31">
        <f t="shared" si="76"/>
        <v>2</v>
      </c>
      <c r="H361" s="31">
        <f t="shared" si="77"/>
        <v>2</v>
      </c>
      <c r="I361" s="31">
        <f t="shared" si="78"/>
        <v>3</v>
      </c>
      <c r="J361" s="31">
        <f t="shared" si="79"/>
        <v>3</v>
      </c>
      <c r="K361" s="31">
        <f t="shared" si="80"/>
        <v>3</v>
      </c>
      <c r="L361" s="31">
        <f t="shared" si="81"/>
        <v>3</v>
      </c>
      <c r="M361" s="31">
        <f t="shared" si="82"/>
        <v>2</v>
      </c>
      <c r="N361" s="31">
        <f t="shared" si="83"/>
        <v>2.5</v>
      </c>
      <c r="O361" s="26" t="s">
        <v>2363</v>
      </c>
      <c r="P361" s="26" t="s">
        <v>108</v>
      </c>
      <c r="Q361" s="27">
        <v>41400</v>
      </c>
      <c r="R361" s="26" t="s">
        <v>166</v>
      </c>
      <c r="S361" s="26" t="s">
        <v>206</v>
      </c>
      <c r="T361" s="26" t="s">
        <v>207</v>
      </c>
      <c r="U361" s="26" t="s">
        <v>112</v>
      </c>
      <c r="V361" s="26" t="s">
        <v>693</v>
      </c>
      <c r="W361" s="26" t="s">
        <v>2350</v>
      </c>
      <c r="X361" s="26" t="s">
        <v>2351</v>
      </c>
      <c r="Y361" s="26" t="s">
        <v>2352</v>
      </c>
      <c r="Z361" s="24"/>
      <c r="AA361" s="24"/>
      <c r="AB361" s="26" t="s">
        <v>117</v>
      </c>
      <c r="AC361" s="28">
        <v>21000</v>
      </c>
      <c r="AD361" s="24"/>
      <c r="AE361" s="24"/>
      <c r="AF361" s="26" t="s">
        <v>139</v>
      </c>
      <c r="AG361" s="26" t="s">
        <v>224</v>
      </c>
      <c r="AH361" s="26" t="s">
        <v>185</v>
      </c>
      <c r="AI361" s="28">
        <v>21000</v>
      </c>
      <c r="AJ361" s="26" t="s">
        <v>2364</v>
      </c>
      <c r="AK361" s="26" t="s">
        <v>2354</v>
      </c>
      <c r="AL361" s="26" t="s">
        <v>2355</v>
      </c>
      <c r="AM361" s="24"/>
      <c r="AN361" s="24"/>
      <c r="AO361" s="24"/>
      <c r="AP361" s="24"/>
      <c r="AQ361" s="26" t="s">
        <v>2365</v>
      </c>
      <c r="AR361" s="24"/>
      <c r="AS361" s="24"/>
      <c r="AT361" s="24"/>
      <c r="AU361" s="24"/>
      <c r="AV361" s="24"/>
      <c r="AW361" s="28">
        <v>449388</v>
      </c>
      <c r="AX361" s="26">
        <v>275</v>
      </c>
      <c r="AY361" s="28">
        <v>100</v>
      </c>
      <c r="AZ361" s="28">
        <v>95</v>
      </c>
      <c r="BA361" s="26">
        <v>0</v>
      </c>
      <c r="BB361" s="26" t="s">
        <v>148</v>
      </c>
      <c r="BC361" s="26" t="s">
        <v>2359</v>
      </c>
      <c r="BD361" s="26" t="s">
        <v>125</v>
      </c>
      <c r="BE361" s="24"/>
      <c r="BF361" s="26" t="s">
        <v>581</v>
      </c>
      <c r="BG361" s="26" t="s">
        <v>191</v>
      </c>
      <c r="BH361" s="26" t="s">
        <v>2360</v>
      </c>
      <c r="BI361" s="26" t="s">
        <v>2350</v>
      </c>
      <c r="BJ361" s="26" t="s">
        <v>2366</v>
      </c>
      <c r="BK361" s="26" t="s">
        <v>2367</v>
      </c>
      <c r="BL361" s="24"/>
      <c r="BM361" s="24"/>
      <c r="BN361" s="24"/>
      <c r="BO361" s="24"/>
      <c r="BP361" s="24"/>
      <c r="BQ361" s="24"/>
      <c r="BR361" s="26">
        <v>2</v>
      </c>
      <c r="BS361" s="26">
        <v>2</v>
      </c>
      <c r="BT361" s="26">
        <v>2</v>
      </c>
      <c r="BU361" s="26">
        <v>3</v>
      </c>
      <c r="BV361" s="26">
        <v>3</v>
      </c>
      <c r="BW361" s="26">
        <v>3</v>
      </c>
      <c r="BX361" s="26">
        <v>3</v>
      </c>
      <c r="BY361" s="26">
        <v>2</v>
      </c>
      <c r="BZ361" s="24"/>
      <c r="CA361" s="24"/>
      <c r="CB361" s="24"/>
      <c r="CC361" s="24"/>
      <c r="CD361" s="24"/>
      <c r="CE361" s="24"/>
      <c r="CF361" s="24"/>
      <c r="CG361" s="24"/>
      <c r="CH361" s="24"/>
      <c r="CI361" s="24"/>
      <c r="CJ361" s="24"/>
      <c r="CK361" s="24"/>
      <c r="CL361" s="24"/>
      <c r="CM361" s="24"/>
      <c r="CN361" s="24"/>
      <c r="CO361" s="24"/>
      <c r="CP361" s="24"/>
      <c r="CQ361" s="24"/>
      <c r="CR361" s="24"/>
      <c r="CS361" s="24"/>
      <c r="CT361" s="24"/>
      <c r="CU361" s="24"/>
      <c r="CV361" s="24"/>
      <c r="CW361" s="24"/>
      <c r="CX361" s="24"/>
      <c r="CY361" s="24"/>
      <c r="CZ361" s="24"/>
      <c r="DA361" s="24"/>
      <c r="DB361" s="24"/>
      <c r="DC361" s="24"/>
      <c r="DD361" s="24"/>
      <c r="DE361" s="24"/>
      <c r="DF361" s="26" t="s">
        <v>120</v>
      </c>
      <c r="DG361" s="26" t="s">
        <v>120</v>
      </c>
      <c r="DH361" s="26" t="s">
        <v>139</v>
      </c>
      <c r="DI361" s="26" t="s">
        <v>139</v>
      </c>
      <c r="DJ361" s="26" t="s">
        <v>120</v>
      </c>
      <c r="DK361" s="26" t="s">
        <v>120</v>
      </c>
      <c r="DL361" s="26" t="s">
        <v>139</v>
      </c>
      <c r="DM361" s="26" t="s">
        <v>139</v>
      </c>
      <c r="DN361" s="26" t="s">
        <v>139</v>
      </c>
      <c r="DO361" s="26" t="s">
        <v>139</v>
      </c>
    </row>
    <row r="362" spans="1:119" ht="20.100000000000001" customHeight="1" x14ac:dyDescent="0.25">
      <c r="A362" s="29" t="str">
        <f t="shared" si="70"/>
        <v>Association for the Development of Palestinian Camps3</v>
      </c>
      <c r="B362" s="29" t="str">
        <f t="shared" si="71"/>
        <v>Association for the Development of Palestinian Camps</v>
      </c>
      <c r="C362" s="29">
        <f t="shared" si="72"/>
        <v>3</v>
      </c>
      <c r="D362" s="30" t="str">
        <f t="shared" si="73"/>
        <v>Africa and the Middle East</v>
      </c>
      <c r="E362" s="30" t="str">
        <f t="shared" si="74"/>
        <v>Beirut, Lebanon</v>
      </c>
      <c r="F362" s="31">
        <f t="shared" si="75"/>
        <v>2</v>
      </c>
      <c r="G362" s="31">
        <f t="shared" si="76"/>
        <v>2</v>
      </c>
      <c r="H362" s="31">
        <f t="shared" si="77"/>
        <v>2</v>
      </c>
      <c r="I362" s="31">
        <f t="shared" si="78"/>
        <v>3</v>
      </c>
      <c r="J362" s="31">
        <f t="shared" si="79"/>
        <v>3</v>
      </c>
      <c r="K362" s="31">
        <f t="shared" si="80"/>
        <v>4</v>
      </c>
      <c r="L362" s="31">
        <f t="shared" si="81"/>
        <v>4</v>
      </c>
      <c r="M362" s="31">
        <f t="shared" si="82"/>
        <v>2</v>
      </c>
      <c r="N362" s="31">
        <f t="shared" si="83"/>
        <v>2.8</v>
      </c>
      <c r="O362" s="26" t="s">
        <v>2368</v>
      </c>
      <c r="P362" s="26" t="s">
        <v>108</v>
      </c>
      <c r="Q362" s="27">
        <v>41038</v>
      </c>
      <c r="R362" s="26" t="s">
        <v>166</v>
      </c>
      <c r="S362" s="26" t="s">
        <v>217</v>
      </c>
      <c r="T362" s="26" t="s">
        <v>175</v>
      </c>
      <c r="U362" s="26" t="s">
        <v>112</v>
      </c>
      <c r="V362" s="26" t="s">
        <v>693</v>
      </c>
      <c r="W362" s="26" t="s">
        <v>2350</v>
      </c>
      <c r="X362" s="26" t="s">
        <v>2351</v>
      </c>
      <c r="Y362" s="26" t="s">
        <v>2352</v>
      </c>
      <c r="Z362" s="24"/>
      <c r="AA362" s="24"/>
      <c r="AB362" s="26" t="s">
        <v>117</v>
      </c>
      <c r="AC362" s="28">
        <v>16000</v>
      </c>
      <c r="AD362" s="24"/>
      <c r="AE362" s="24"/>
      <c r="AF362" s="26" t="s">
        <v>139</v>
      </c>
      <c r="AG362" s="26" t="s">
        <v>224</v>
      </c>
      <c r="AH362" s="26" t="s">
        <v>121</v>
      </c>
      <c r="AI362" s="28">
        <v>16000</v>
      </c>
      <c r="AJ362" s="24"/>
      <c r="AK362" s="26" t="s">
        <v>2369</v>
      </c>
      <c r="AL362" s="26" t="s">
        <v>2355</v>
      </c>
      <c r="AM362" s="26" t="s">
        <v>2370</v>
      </c>
      <c r="AN362" s="26" t="s">
        <v>2371</v>
      </c>
      <c r="AO362" s="26" t="s">
        <v>2372</v>
      </c>
      <c r="AP362" s="24"/>
      <c r="AQ362" s="24"/>
      <c r="AR362" s="24"/>
      <c r="AS362" s="24"/>
      <c r="AT362" s="26" t="s">
        <v>2373</v>
      </c>
      <c r="AU362" s="26" t="s">
        <v>2374</v>
      </c>
      <c r="AV362" s="24"/>
      <c r="AW362" s="28">
        <v>402954</v>
      </c>
      <c r="AX362" s="26">
        <v>282</v>
      </c>
      <c r="AY362" s="28">
        <v>100</v>
      </c>
      <c r="AZ362" s="28">
        <v>98</v>
      </c>
      <c r="BA362" s="26">
        <v>0</v>
      </c>
      <c r="BB362" s="26" t="s">
        <v>148</v>
      </c>
      <c r="BC362" s="26" t="s">
        <v>2359</v>
      </c>
      <c r="BD362" s="26" t="s">
        <v>125</v>
      </c>
      <c r="BE362" s="24"/>
      <c r="BF362" s="26" t="s">
        <v>2360</v>
      </c>
      <c r="BG362" s="26" t="s">
        <v>2350</v>
      </c>
      <c r="BH362" s="24"/>
      <c r="BI362" s="24"/>
      <c r="BJ362" s="24"/>
      <c r="BK362" s="24"/>
      <c r="BL362" s="24"/>
      <c r="BM362" s="24"/>
      <c r="BN362" s="24"/>
      <c r="BO362" s="24"/>
      <c r="BP362" s="24"/>
      <c r="BQ362" s="24"/>
      <c r="BR362" s="26">
        <v>2</v>
      </c>
      <c r="BS362" s="26">
        <v>2</v>
      </c>
      <c r="BT362" s="26">
        <v>2</v>
      </c>
      <c r="BU362" s="26">
        <v>3</v>
      </c>
      <c r="BV362" s="26">
        <v>3</v>
      </c>
      <c r="BW362" s="26">
        <v>4</v>
      </c>
      <c r="BX362" s="26">
        <v>4</v>
      </c>
      <c r="BY362" s="26">
        <v>2</v>
      </c>
      <c r="BZ362" s="24"/>
      <c r="CA362" s="24"/>
      <c r="CB362" s="24"/>
      <c r="CC362" s="24"/>
      <c r="CD362" s="24"/>
      <c r="CE362" s="24"/>
      <c r="CF362" s="24"/>
      <c r="CG362" s="24"/>
      <c r="CH362" s="24"/>
      <c r="CI362" s="24"/>
      <c r="CJ362" s="24"/>
      <c r="CK362" s="24"/>
      <c r="CL362" s="24"/>
      <c r="CM362" s="24"/>
      <c r="CN362" s="24"/>
      <c r="CO362" s="24"/>
      <c r="CP362" s="24"/>
      <c r="CQ362" s="24"/>
      <c r="CR362" s="24"/>
      <c r="CS362" s="24"/>
      <c r="CT362" s="24"/>
      <c r="CU362" s="24"/>
      <c r="CV362" s="24"/>
      <c r="CW362" s="24"/>
      <c r="CX362" s="24"/>
      <c r="CY362" s="24"/>
      <c r="CZ362" s="24"/>
      <c r="DA362" s="24"/>
      <c r="DB362" s="24"/>
      <c r="DC362" s="24"/>
      <c r="DD362" s="24"/>
      <c r="DE362" s="24"/>
      <c r="DF362" s="26" t="s">
        <v>120</v>
      </c>
      <c r="DG362" s="26" t="s">
        <v>120</v>
      </c>
      <c r="DH362" s="26" t="s">
        <v>139</v>
      </c>
      <c r="DI362" s="26" t="s">
        <v>139</v>
      </c>
      <c r="DJ362" s="26" t="s">
        <v>120</v>
      </c>
      <c r="DK362" s="26" t="s">
        <v>120</v>
      </c>
      <c r="DL362" s="26" t="s">
        <v>139</v>
      </c>
      <c r="DM362" s="26" t="s">
        <v>139</v>
      </c>
      <c r="DN362" s="26" t="s">
        <v>139</v>
      </c>
      <c r="DO362" s="26" t="s">
        <v>139</v>
      </c>
    </row>
    <row r="363" spans="1:119" ht="20.100000000000001" customHeight="1" x14ac:dyDescent="0.25">
      <c r="A363" s="29" t="str">
        <f t="shared" si="70"/>
        <v>Association for the Development of Palestinian Camps2</v>
      </c>
      <c r="B363" s="29" t="str">
        <f t="shared" si="71"/>
        <v>Association for the Development of Palestinian Camps</v>
      </c>
      <c r="C363" s="29">
        <f t="shared" si="72"/>
        <v>2</v>
      </c>
      <c r="D363" s="30" t="str">
        <f t="shared" si="73"/>
        <v>Africa and the Middle East</v>
      </c>
      <c r="E363" s="30" t="str">
        <f t="shared" si="74"/>
        <v>Beirut, Lebanon</v>
      </c>
      <c r="F363" s="31">
        <f t="shared" si="75"/>
        <v>1</v>
      </c>
      <c r="G363" s="31">
        <f t="shared" si="76"/>
        <v>2</v>
      </c>
      <c r="H363" s="31">
        <f t="shared" si="77"/>
        <v>2</v>
      </c>
      <c r="I363" s="31">
        <f t="shared" si="78"/>
        <v>3</v>
      </c>
      <c r="J363" s="31">
        <f t="shared" si="79"/>
        <v>3</v>
      </c>
      <c r="K363" s="31">
        <f t="shared" si="80"/>
        <v>3</v>
      </c>
      <c r="L363" s="31">
        <f t="shared" si="81"/>
        <v>3</v>
      </c>
      <c r="M363" s="31">
        <f t="shared" si="82"/>
        <v>2</v>
      </c>
      <c r="N363" s="31">
        <f t="shared" si="83"/>
        <v>2.4</v>
      </c>
      <c r="O363" s="26" t="s">
        <v>2375</v>
      </c>
      <c r="P363" s="26" t="s">
        <v>108</v>
      </c>
      <c r="Q363" s="27">
        <v>40672</v>
      </c>
      <c r="R363" s="26" t="s">
        <v>155</v>
      </c>
      <c r="S363" s="26" t="s">
        <v>409</v>
      </c>
      <c r="T363" s="26" t="s">
        <v>333</v>
      </c>
      <c r="U363" s="26" t="s">
        <v>112</v>
      </c>
      <c r="V363" s="26" t="s">
        <v>693</v>
      </c>
      <c r="W363" s="26" t="s">
        <v>2350</v>
      </c>
      <c r="X363" s="26" t="s">
        <v>2351</v>
      </c>
      <c r="Y363" s="26" t="s">
        <v>2352</v>
      </c>
      <c r="Z363" s="24"/>
      <c r="AA363" s="24"/>
      <c r="AB363" s="26" t="s">
        <v>117</v>
      </c>
      <c r="AC363" s="28">
        <v>13000</v>
      </c>
      <c r="AD363" s="24"/>
      <c r="AE363" s="24"/>
      <c r="AF363" s="26" t="s">
        <v>139</v>
      </c>
      <c r="AG363" s="26" t="s">
        <v>224</v>
      </c>
      <c r="AH363" s="26" t="s">
        <v>143</v>
      </c>
      <c r="AI363" s="28">
        <v>13000</v>
      </c>
      <c r="AJ363" s="24"/>
      <c r="AK363" s="26" t="s">
        <v>2376</v>
      </c>
      <c r="AL363" s="26" t="s">
        <v>2377</v>
      </c>
      <c r="AM363" s="26" t="s">
        <v>2370</v>
      </c>
      <c r="AN363" s="26" t="s">
        <v>2378</v>
      </c>
      <c r="AO363" s="26" t="s">
        <v>2379</v>
      </c>
      <c r="AP363" s="24"/>
      <c r="AQ363" s="24"/>
      <c r="AR363" s="24"/>
      <c r="AS363" s="26" t="s">
        <v>2380</v>
      </c>
      <c r="AT363" s="24"/>
      <c r="AU363" s="24"/>
      <c r="AV363" s="24"/>
      <c r="AW363" s="28">
        <v>482721</v>
      </c>
      <c r="AX363" s="26">
        <v>248</v>
      </c>
      <c r="AY363" s="28">
        <v>100</v>
      </c>
      <c r="AZ363" s="28">
        <v>95</v>
      </c>
      <c r="BA363" s="26">
        <v>0</v>
      </c>
      <c r="BB363" s="26" t="s">
        <v>148</v>
      </c>
      <c r="BC363" s="26" t="s">
        <v>2359</v>
      </c>
      <c r="BD363" s="24"/>
      <c r="BE363" s="24"/>
      <c r="BF363" s="26" t="s">
        <v>2360</v>
      </c>
      <c r="BG363" s="26" t="s">
        <v>2350</v>
      </c>
      <c r="BH363" s="24"/>
      <c r="BI363" s="24"/>
      <c r="BJ363" s="24"/>
      <c r="BK363" s="24"/>
      <c r="BL363" s="24"/>
      <c r="BM363" s="24"/>
      <c r="BN363" s="24"/>
      <c r="BO363" s="24"/>
      <c r="BP363" s="24"/>
      <c r="BQ363" s="24"/>
      <c r="BR363" s="26">
        <v>1</v>
      </c>
      <c r="BS363" s="26">
        <v>2</v>
      </c>
      <c r="BT363" s="26">
        <v>2</v>
      </c>
      <c r="BU363" s="26">
        <v>3</v>
      </c>
      <c r="BV363" s="26">
        <v>3</v>
      </c>
      <c r="BW363" s="26">
        <v>3</v>
      </c>
      <c r="BX363" s="26">
        <v>3</v>
      </c>
      <c r="BY363" s="26">
        <v>2</v>
      </c>
      <c r="BZ363" s="24"/>
      <c r="CA363" s="24"/>
      <c r="CB363" s="24"/>
      <c r="CC363" s="24"/>
      <c r="CD363" s="24"/>
      <c r="CE363" s="24"/>
      <c r="CF363" s="24"/>
      <c r="CG363" s="24"/>
      <c r="CH363" s="24"/>
      <c r="CI363" s="24"/>
      <c r="CJ363" s="24"/>
      <c r="CK363" s="24"/>
      <c r="CL363" s="24"/>
      <c r="CM363" s="24"/>
      <c r="CN363" s="24"/>
      <c r="CO363" s="24"/>
      <c r="CP363" s="24"/>
      <c r="CQ363" s="24"/>
      <c r="CR363" s="24"/>
      <c r="CS363" s="24"/>
      <c r="CT363" s="24"/>
      <c r="CU363" s="24"/>
      <c r="CV363" s="24"/>
      <c r="CW363" s="24"/>
      <c r="CX363" s="24"/>
      <c r="CY363" s="24"/>
      <c r="CZ363" s="24"/>
      <c r="DA363" s="24"/>
      <c r="DB363" s="24"/>
      <c r="DC363" s="24"/>
      <c r="DD363" s="24"/>
      <c r="DE363" s="24"/>
      <c r="DF363" s="26" t="s">
        <v>120</v>
      </c>
      <c r="DG363" s="26" t="s">
        <v>120</v>
      </c>
      <c r="DH363" s="26" t="s">
        <v>139</v>
      </c>
      <c r="DI363" s="26" t="s">
        <v>139</v>
      </c>
      <c r="DJ363" s="26" t="s">
        <v>120</v>
      </c>
      <c r="DK363" s="26" t="s">
        <v>120</v>
      </c>
      <c r="DL363" s="26" t="s">
        <v>139</v>
      </c>
      <c r="DM363" s="26" t="s">
        <v>139</v>
      </c>
      <c r="DN363" s="26" t="s">
        <v>139</v>
      </c>
      <c r="DO363" s="26" t="s">
        <v>139</v>
      </c>
    </row>
    <row r="364" spans="1:119" ht="20.100000000000001" customHeight="1" x14ac:dyDescent="0.25">
      <c r="A364" s="29" t="str">
        <f t="shared" si="70"/>
        <v>Association for the Development of Palestinian Camps1</v>
      </c>
      <c r="B364" s="29" t="str">
        <f t="shared" si="71"/>
        <v>Association for the Development of Palestinian Camps</v>
      </c>
      <c r="C364" s="29">
        <f t="shared" si="72"/>
        <v>1</v>
      </c>
      <c r="D364" s="30" t="str">
        <f t="shared" si="73"/>
        <v>Africa and the Middle East</v>
      </c>
      <c r="E364" s="30" t="str">
        <f t="shared" si="74"/>
        <v>Beirut, Lebanon</v>
      </c>
      <c r="F364" s="31">
        <f t="shared" si="75"/>
        <v>1</v>
      </c>
      <c r="G364" s="31">
        <f t="shared" si="76"/>
        <v>2</v>
      </c>
      <c r="H364" s="31">
        <f t="shared" si="77"/>
        <v>2</v>
      </c>
      <c r="I364" s="31">
        <f t="shared" si="78"/>
        <v>3</v>
      </c>
      <c r="J364" s="31">
        <f t="shared" si="79"/>
        <v>3</v>
      </c>
      <c r="K364" s="31">
        <f t="shared" si="80"/>
        <v>4</v>
      </c>
      <c r="L364" s="31">
        <f t="shared" si="81"/>
        <v>3</v>
      </c>
      <c r="M364" s="31">
        <f t="shared" si="82"/>
        <v>2</v>
      </c>
      <c r="N364" s="31">
        <f t="shared" si="83"/>
        <v>2.5</v>
      </c>
      <c r="O364" s="26" t="s">
        <v>2381</v>
      </c>
      <c r="P364" s="26" t="s">
        <v>108</v>
      </c>
      <c r="Q364" s="27">
        <v>40315</v>
      </c>
      <c r="R364" s="26" t="s">
        <v>155</v>
      </c>
      <c r="S364" s="26" t="s">
        <v>234</v>
      </c>
      <c r="T364" s="26" t="s">
        <v>224</v>
      </c>
      <c r="U364" s="26" t="s">
        <v>112</v>
      </c>
      <c r="V364" s="26" t="s">
        <v>693</v>
      </c>
      <c r="W364" s="26" t="s">
        <v>2350</v>
      </c>
      <c r="X364" s="26" t="s">
        <v>2351</v>
      </c>
      <c r="Y364" s="26" t="s">
        <v>2352</v>
      </c>
      <c r="Z364" s="24"/>
      <c r="AA364" s="24"/>
      <c r="AB364" s="26" t="s">
        <v>117</v>
      </c>
      <c r="AC364" s="28">
        <v>10000</v>
      </c>
      <c r="AD364" s="24"/>
      <c r="AE364" s="24"/>
      <c r="AF364" s="26" t="s">
        <v>139</v>
      </c>
      <c r="AG364" s="26" t="s">
        <v>224</v>
      </c>
      <c r="AH364" s="26" t="s">
        <v>158</v>
      </c>
      <c r="AI364" s="28">
        <v>10000</v>
      </c>
      <c r="AJ364" s="24"/>
      <c r="AK364" s="26" t="s">
        <v>2376</v>
      </c>
      <c r="AL364" s="26" t="s">
        <v>2382</v>
      </c>
      <c r="AM364" s="26" t="s">
        <v>2383</v>
      </c>
      <c r="AN364" s="26" t="s">
        <v>2384</v>
      </c>
      <c r="AO364" s="24"/>
      <c r="AP364" s="24"/>
      <c r="AQ364" s="24"/>
      <c r="AR364" s="24"/>
      <c r="AS364" s="24"/>
      <c r="AT364" s="24"/>
      <c r="AU364" s="24"/>
      <c r="AV364" s="24"/>
      <c r="AW364" s="28">
        <v>496598</v>
      </c>
      <c r="AX364" s="26">
        <v>370</v>
      </c>
      <c r="AY364" s="28">
        <v>100</v>
      </c>
      <c r="AZ364" s="28">
        <v>95</v>
      </c>
      <c r="BA364" s="26">
        <v>0</v>
      </c>
      <c r="BB364" s="26" t="s">
        <v>148</v>
      </c>
      <c r="BC364" s="26" t="s">
        <v>2359</v>
      </c>
      <c r="BD364" s="24"/>
      <c r="BE364" s="24"/>
      <c r="BF364" s="24"/>
      <c r="BG364" s="24"/>
      <c r="BH364" s="24"/>
      <c r="BI364" s="24"/>
      <c r="BJ364" s="24"/>
      <c r="BK364" s="24"/>
      <c r="BL364" s="24"/>
      <c r="BM364" s="24"/>
      <c r="BN364" s="24"/>
      <c r="BO364" s="24"/>
      <c r="BP364" s="24"/>
      <c r="BQ364" s="24"/>
      <c r="BR364" s="26">
        <v>1</v>
      </c>
      <c r="BS364" s="26">
        <v>2</v>
      </c>
      <c r="BT364" s="26">
        <v>2</v>
      </c>
      <c r="BU364" s="26">
        <v>3</v>
      </c>
      <c r="BV364" s="26">
        <v>3</v>
      </c>
      <c r="BW364" s="26">
        <v>4</v>
      </c>
      <c r="BX364" s="26">
        <v>3</v>
      </c>
      <c r="BY364" s="26">
        <v>2</v>
      </c>
      <c r="BZ364" s="24"/>
      <c r="CA364" s="24"/>
      <c r="CB364" s="24"/>
      <c r="CC364" s="24"/>
      <c r="CD364" s="24"/>
      <c r="CE364" s="24"/>
      <c r="CF364" s="24"/>
      <c r="CG364" s="24"/>
      <c r="CH364" s="24"/>
      <c r="CI364" s="24"/>
      <c r="CJ364" s="24"/>
      <c r="CK364" s="24"/>
      <c r="CL364" s="24"/>
      <c r="CM364" s="24"/>
      <c r="CN364" s="24"/>
      <c r="CO364" s="24"/>
      <c r="CP364" s="24"/>
      <c r="CQ364" s="24"/>
      <c r="CR364" s="24"/>
      <c r="CS364" s="24"/>
      <c r="CT364" s="24"/>
      <c r="CU364" s="24"/>
      <c r="CV364" s="24"/>
      <c r="CW364" s="24"/>
      <c r="CX364" s="24"/>
      <c r="CY364" s="24"/>
      <c r="CZ364" s="24"/>
      <c r="DA364" s="24"/>
      <c r="DB364" s="24"/>
      <c r="DC364" s="24"/>
      <c r="DD364" s="24"/>
      <c r="DE364" s="24"/>
      <c r="DF364" s="26" t="s">
        <v>139</v>
      </c>
      <c r="DG364" s="26" t="s">
        <v>139</v>
      </c>
      <c r="DH364" s="26" t="s">
        <v>139</v>
      </c>
      <c r="DI364" s="26" t="s">
        <v>139</v>
      </c>
      <c r="DJ364" s="26" t="s">
        <v>139</v>
      </c>
      <c r="DK364" s="26" t="s">
        <v>139</v>
      </c>
      <c r="DL364" s="26" t="s">
        <v>139</v>
      </c>
      <c r="DM364" s="26" t="s">
        <v>139</v>
      </c>
      <c r="DN364" s="26" t="s">
        <v>139</v>
      </c>
      <c r="DO364" s="26" t="s">
        <v>139</v>
      </c>
    </row>
    <row r="365" spans="1:119" ht="20.100000000000001" customHeight="1" x14ac:dyDescent="0.25">
      <c r="A365" s="29" t="str">
        <f t="shared" si="70"/>
        <v/>
      </c>
      <c r="B365" s="29" t="str">
        <f t="shared" si="71"/>
        <v>Association Jeunesse Actions Mali</v>
      </c>
      <c r="C365" s="29">
        <f t="shared" si="72"/>
        <v>0</v>
      </c>
      <c r="D365" s="30" t="str">
        <f t="shared" si="73"/>
        <v>Africa and the Middle East</v>
      </c>
      <c r="E365" s="30" t="str">
        <f t="shared" si="74"/>
        <v>Mali</v>
      </c>
      <c r="F365" s="31">
        <f t="shared" si="75"/>
        <v>0</v>
      </c>
      <c r="G365" s="31">
        <f t="shared" si="76"/>
        <v>0</v>
      </c>
      <c r="H365" s="31">
        <f t="shared" si="77"/>
        <v>0</v>
      </c>
      <c r="I365" s="31">
        <f t="shared" si="78"/>
        <v>0</v>
      </c>
      <c r="J365" s="31">
        <f t="shared" si="79"/>
        <v>0</v>
      </c>
      <c r="K365" s="31">
        <f t="shared" si="80"/>
        <v>0</v>
      </c>
      <c r="L365" s="31">
        <f t="shared" si="81"/>
        <v>0</v>
      </c>
      <c r="M365" s="31">
        <f t="shared" si="82"/>
        <v>0</v>
      </c>
      <c r="N365" s="31">
        <f t="shared" si="83"/>
        <v>0</v>
      </c>
      <c r="O365" s="26" t="s">
        <v>15834</v>
      </c>
      <c r="P365" s="26" t="s">
        <v>108</v>
      </c>
      <c r="Q365" s="27">
        <v>40344</v>
      </c>
      <c r="R365" s="24"/>
      <c r="S365" s="24"/>
      <c r="T365" s="26" t="s">
        <v>224</v>
      </c>
      <c r="U365" s="24"/>
      <c r="V365" s="26" t="s">
        <v>169</v>
      </c>
      <c r="W365" s="26" t="s">
        <v>15835</v>
      </c>
      <c r="X365" s="24"/>
      <c r="Y365" s="26" t="s">
        <v>15836</v>
      </c>
      <c r="Z365" s="24"/>
      <c r="AA365" s="24"/>
      <c r="AB365" s="26" t="s">
        <v>15736</v>
      </c>
      <c r="AC365" s="28">
        <v>1050</v>
      </c>
      <c r="AD365" s="24"/>
      <c r="AE365" s="24"/>
      <c r="AF365" s="26" t="s">
        <v>139</v>
      </c>
      <c r="AG365" s="26" t="s">
        <v>1852</v>
      </c>
      <c r="AH365" s="24"/>
      <c r="AI365" s="28">
        <v>1050</v>
      </c>
      <c r="AJ365" s="24"/>
      <c r="AK365" s="24"/>
      <c r="AL365" s="24"/>
      <c r="AM365" s="24"/>
      <c r="AN365" s="24"/>
      <c r="AO365" s="24"/>
      <c r="AP365" s="24"/>
      <c r="AQ365" s="24"/>
      <c r="AR365" s="24"/>
      <c r="AS365" s="24"/>
      <c r="AT365" s="24"/>
      <c r="AU365" s="24"/>
      <c r="AV365" s="24"/>
      <c r="AW365" s="28">
        <v>0</v>
      </c>
      <c r="AX365" s="26">
        <v>0</v>
      </c>
      <c r="AY365" s="28">
        <v>0</v>
      </c>
      <c r="AZ365" s="28">
        <v>0</v>
      </c>
      <c r="BA365" s="26">
        <v>0</v>
      </c>
      <c r="BB365" s="24"/>
      <c r="BC365" s="24"/>
      <c r="BD365" s="24"/>
      <c r="BE365" s="24"/>
      <c r="BF365" s="24"/>
      <c r="BG365" s="24"/>
      <c r="BH365" s="24"/>
      <c r="BI365" s="24"/>
      <c r="BJ365" s="24"/>
      <c r="BK365" s="24"/>
      <c r="BL365" s="24"/>
      <c r="BM365" s="24"/>
      <c r="BN365" s="24"/>
      <c r="BO365" s="24"/>
      <c r="BP365" s="24"/>
      <c r="BQ365" s="24"/>
      <c r="BR365" s="26">
        <v>0</v>
      </c>
      <c r="BS365" s="26">
        <v>0</v>
      </c>
      <c r="BT365" s="26">
        <v>0</v>
      </c>
      <c r="BU365" s="26">
        <v>0</v>
      </c>
      <c r="BV365" s="26">
        <v>0</v>
      </c>
      <c r="BW365" s="26">
        <v>0</v>
      </c>
      <c r="BX365" s="26">
        <v>0</v>
      </c>
      <c r="BY365" s="26">
        <v>0</v>
      </c>
      <c r="BZ365" s="24"/>
      <c r="CA365" s="24"/>
      <c r="CB365" s="24"/>
      <c r="CC365" s="24"/>
      <c r="CD365" s="24"/>
      <c r="CE365" s="24"/>
      <c r="CF365" s="24"/>
      <c r="CG365" s="24"/>
      <c r="CH365" s="24"/>
      <c r="CI365" s="24"/>
      <c r="CJ365" s="24"/>
      <c r="CK365" s="24"/>
      <c r="CL365" s="24"/>
      <c r="CM365" s="24"/>
      <c r="CN365" s="24"/>
      <c r="CO365" s="24"/>
      <c r="CP365" s="24"/>
      <c r="CQ365" s="24"/>
      <c r="CR365" s="24"/>
      <c r="CS365" s="24"/>
      <c r="CT365" s="24"/>
      <c r="CU365" s="24"/>
      <c r="CV365" s="24"/>
      <c r="CW365" s="24"/>
      <c r="CX365" s="24"/>
      <c r="CY365" s="24"/>
      <c r="CZ365" s="24"/>
      <c r="DA365" s="24"/>
      <c r="DB365" s="24"/>
      <c r="DC365" s="24"/>
      <c r="DD365" s="24"/>
      <c r="DE365" s="24"/>
      <c r="DF365" s="26" t="s">
        <v>139</v>
      </c>
      <c r="DG365" s="26" t="s">
        <v>139</v>
      </c>
      <c r="DH365" s="26" t="s">
        <v>139</v>
      </c>
      <c r="DI365" s="26" t="s">
        <v>139</v>
      </c>
      <c r="DJ365" s="26" t="s">
        <v>139</v>
      </c>
      <c r="DK365" s="26" t="s">
        <v>139</v>
      </c>
      <c r="DL365" s="26" t="s">
        <v>139</v>
      </c>
      <c r="DM365" s="26" t="s">
        <v>139</v>
      </c>
      <c r="DN365" s="26" t="s">
        <v>139</v>
      </c>
      <c r="DO365" s="26" t="s">
        <v>139</v>
      </c>
    </row>
    <row r="366" spans="1:119" ht="35.1" customHeight="1" x14ac:dyDescent="0.25">
      <c r="A366" s="29" t="str">
        <f t="shared" si="70"/>
        <v/>
      </c>
      <c r="B366" s="29" t="str">
        <f t="shared" si="71"/>
        <v xml:space="preserve">Association Jeunesse Espoir </v>
      </c>
      <c r="C366" s="29">
        <f t="shared" si="72"/>
        <v>0</v>
      </c>
      <c r="D366" s="30" t="str">
        <f t="shared" si="73"/>
        <v>Africa and the Middle East</v>
      </c>
      <c r="E366" s="30" t="str">
        <f t="shared" si="74"/>
        <v>Saint Louis, Senegal</v>
      </c>
      <c r="F366" s="31">
        <f t="shared" si="75"/>
        <v>3</v>
      </c>
      <c r="G366" s="31">
        <f t="shared" si="76"/>
        <v>3</v>
      </c>
      <c r="H366" s="31">
        <f t="shared" si="77"/>
        <v>4</v>
      </c>
      <c r="I366" s="31">
        <f t="shared" si="78"/>
        <v>3</v>
      </c>
      <c r="J366" s="31">
        <f t="shared" si="79"/>
        <v>4</v>
      </c>
      <c r="K366" s="31">
        <f t="shared" si="80"/>
        <v>4</v>
      </c>
      <c r="L366" s="31">
        <f t="shared" si="81"/>
        <v>3</v>
      </c>
      <c r="M366" s="31">
        <f t="shared" si="82"/>
        <v>3</v>
      </c>
      <c r="N366" s="31">
        <f t="shared" si="83"/>
        <v>3.4</v>
      </c>
      <c r="O366" s="26" t="s">
        <v>15837</v>
      </c>
      <c r="P366" s="26" t="s">
        <v>243</v>
      </c>
      <c r="Q366" s="27">
        <v>43349</v>
      </c>
      <c r="R366" s="24"/>
      <c r="S366" s="24"/>
      <c r="T366" s="24"/>
      <c r="U366" s="24"/>
      <c r="V366" s="26" t="s">
        <v>169</v>
      </c>
      <c r="W366" s="26" t="s">
        <v>2386</v>
      </c>
      <c r="X366" s="26" t="s">
        <v>2387</v>
      </c>
      <c r="Y366" s="26" t="s">
        <v>2388</v>
      </c>
      <c r="Z366" s="24"/>
      <c r="AA366" s="24"/>
      <c r="AB366" s="26" t="s">
        <v>117</v>
      </c>
      <c r="AC366" s="28">
        <v>0</v>
      </c>
      <c r="AD366" s="26" t="s">
        <v>2389</v>
      </c>
      <c r="AE366" s="26" t="s">
        <v>2390</v>
      </c>
      <c r="AF366" s="26" t="s">
        <v>120</v>
      </c>
      <c r="AG366" s="26" t="s">
        <v>157</v>
      </c>
      <c r="AH366" s="24"/>
      <c r="AI366" s="28">
        <v>0</v>
      </c>
      <c r="AJ366" s="24"/>
      <c r="AK366" s="24"/>
      <c r="AL366" s="24"/>
      <c r="AM366" s="24"/>
      <c r="AN366" s="24"/>
      <c r="AO366" s="24"/>
      <c r="AP366" s="24"/>
      <c r="AQ366" s="24"/>
      <c r="AR366" s="24"/>
      <c r="AS366" s="24"/>
      <c r="AT366" s="24"/>
      <c r="AU366" s="24"/>
      <c r="AV366" s="24"/>
      <c r="AW366" s="28">
        <v>51035</v>
      </c>
      <c r="AX366" s="26">
        <v>3021</v>
      </c>
      <c r="AY366" s="28">
        <v>100</v>
      </c>
      <c r="AZ366" s="28">
        <v>50</v>
      </c>
      <c r="BA366" s="26">
        <v>50</v>
      </c>
      <c r="BB366" s="24"/>
      <c r="BC366" s="26" t="s">
        <v>2199</v>
      </c>
      <c r="BD366" s="24"/>
      <c r="BE366" s="24"/>
      <c r="BF366" s="26" t="s">
        <v>2393</v>
      </c>
      <c r="BG366" s="26" t="s">
        <v>2394</v>
      </c>
      <c r="BH366" s="26" t="s">
        <v>2395</v>
      </c>
      <c r="BI366" s="26" t="s">
        <v>387</v>
      </c>
      <c r="BJ366" s="26" t="s">
        <v>15838</v>
      </c>
      <c r="BK366" s="26" t="s">
        <v>387</v>
      </c>
      <c r="BL366" s="26" t="s">
        <v>15839</v>
      </c>
      <c r="BM366" s="26" t="s">
        <v>2386</v>
      </c>
      <c r="BN366" s="26" t="s">
        <v>202</v>
      </c>
      <c r="BO366" s="26" t="s">
        <v>261</v>
      </c>
      <c r="BP366" s="24"/>
      <c r="BQ366" s="24"/>
      <c r="BR366" s="24"/>
      <c r="BS366" s="24"/>
      <c r="BT366" s="24"/>
      <c r="BU366" s="24"/>
      <c r="BV366" s="24"/>
      <c r="BW366" s="24"/>
      <c r="BX366" s="24"/>
      <c r="BY366" s="24"/>
      <c r="BZ366" s="26" t="s">
        <v>138</v>
      </c>
      <c r="CA366" s="26" t="s">
        <v>136</v>
      </c>
      <c r="CB366" s="26" t="s">
        <v>136</v>
      </c>
      <c r="CC366" s="26" t="s">
        <v>136</v>
      </c>
      <c r="CD366" s="26" t="s">
        <v>136</v>
      </c>
      <c r="CE366" s="26" t="s">
        <v>135</v>
      </c>
      <c r="CF366" s="26" t="s">
        <v>134</v>
      </c>
      <c r="CG366" s="26" t="s">
        <v>134</v>
      </c>
      <c r="CH366" s="26" t="s">
        <v>134</v>
      </c>
      <c r="CI366" s="26" t="s">
        <v>138</v>
      </c>
      <c r="CJ366" s="26" t="s">
        <v>136</v>
      </c>
      <c r="CK366" s="26" t="s">
        <v>138</v>
      </c>
      <c r="CL366" s="26" t="s">
        <v>136</v>
      </c>
      <c r="CM366" s="26" t="s">
        <v>134</v>
      </c>
      <c r="CN366" s="26" t="s">
        <v>136</v>
      </c>
      <c r="CO366" s="26" t="s">
        <v>136</v>
      </c>
      <c r="CP366" s="26" t="s">
        <v>136</v>
      </c>
      <c r="CQ366" s="26" t="s">
        <v>138</v>
      </c>
      <c r="CR366" s="26" t="s">
        <v>138</v>
      </c>
      <c r="CS366" s="26" t="s">
        <v>138</v>
      </c>
      <c r="CT366" s="26" t="s">
        <v>138</v>
      </c>
      <c r="CU366" s="26" t="s">
        <v>134</v>
      </c>
      <c r="CV366" s="26" t="s">
        <v>138</v>
      </c>
      <c r="CW366" s="26" t="s">
        <v>136</v>
      </c>
      <c r="CX366" s="26" t="s">
        <v>134</v>
      </c>
      <c r="CY366" s="26" t="s">
        <v>134</v>
      </c>
      <c r="CZ366" s="26" t="s">
        <v>136</v>
      </c>
      <c r="DA366" s="26" t="s">
        <v>136</v>
      </c>
      <c r="DB366" s="26" t="s">
        <v>136</v>
      </c>
      <c r="DC366" s="26" t="s">
        <v>134</v>
      </c>
      <c r="DD366" s="26" t="s">
        <v>136</v>
      </c>
      <c r="DE366" s="26" t="s">
        <v>134</v>
      </c>
      <c r="DF366" s="26" t="s">
        <v>139</v>
      </c>
      <c r="DG366" s="26" t="s">
        <v>120</v>
      </c>
      <c r="DH366" s="26" t="s">
        <v>139</v>
      </c>
      <c r="DI366" s="26" t="s">
        <v>139</v>
      </c>
      <c r="DJ366" s="26" t="s">
        <v>139</v>
      </c>
      <c r="DK366" s="26" t="s">
        <v>139</v>
      </c>
      <c r="DL366" s="26" t="s">
        <v>139</v>
      </c>
      <c r="DM366" s="26" t="s">
        <v>139</v>
      </c>
      <c r="DN366" s="26" t="s">
        <v>139</v>
      </c>
      <c r="DO366" s="26" t="s">
        <v>139</v>
      </c>
    </row>
    <row r="367" spans="1:119" ht="20.100000000000001" customHeight="1" x14ac:dyDescent="0.25">
      <c r="A367" s="29" t="str">
        <f t="shared" si="70"/>
        <v>Association Jeunesse Espoir 3</v>
      </c>
      <c r="B367" s="29" t="str">
        <f t="shared" si="71"/>
        <v xml:space="preserve">Association Jeunesse Espoir </v>
      </c>
      <c r="C367" s="29">
        <f t="shared" si="72"/>
        <v>3</v>
      </c>
      <c r="D367" s="30" t="str">
        <f t="shared" si="73"/>
        <v>Africa and the Middle East</v>
      </c>
      <c r="E367" s="30" t="str">
        <f t="shared" si="74"/>
        <v>Saint Louis, Senegal</v>
      </c>
      <c r="F367" s="31">
        <f t="shared" si="75"/>
        <v>3</v>
      </c>
      <c r="G367" s="31">
        <f t="shared" si="76"/>
        <v>3</v>
      </c>
      <c r="H367" s="31">
        <f t="shared" si="77"/>
        <v>4</v>
      </c>
      <c r="I367" s="31">
        <f t="shared" si="78"/>
        <v>3</v>
      </c>
      <c r="J367" s="31">
        <f t="shared" si="79"/>
        <v>4</v>
      </c>
      <c r="K367" s="31">
        <f t="shared" si="80"/>
        <v>4</v>
      </c>
      <c r="L367" s="31">
        <f t="shared" si="81"/>
        <v>3</v>
      </c>
      <c r="M367" s="31">
        <f t="shared" si="82"/>
        <v>3</v>
      </c>
      <c r="N367" s="31">
        <f t="shared" si="83"/>
        <v>3.4</v>
      </c>
      <c r="O367" s="26" t="s">
        <v>2385</v>
      </c>
      <c r="P367" s="26" t="s">
        <v>108</v>
      </c>
      <c r="Q367" s="27">
        <v>43214</v>
      </c>
      <c r="R367" s="26" t="s">
        <v>109</v>
      </c>
      <c r="S367" s="26" t="s">
        <v>244</v>
      </c>
      <c r="T367" s="26" t="s">
        <v>111</v>
      </c>
      <c r="U367" s="24"/>
      <c r="V367" s="26" t="s">
        <v>169</v>
      </c>
      <c r="W367" s="26" t="s">
        <v>2386</v>
      </c>
      <c r="X367" s="26" t="s">
        <v>2387</v>
      </c>
      <c r="Y367" s="26" t="s">
        <v>2388</v>
      </c>
      <c r="Z367" s="24"/>
      <c r="AA367" s="24"/>
      <c r="AB367" s="26" t="s">
        <v>117</v>
      </c>
      <c r="AC367" s="28">
        <v>8000</v>
      </c>
      <c r="AD367" s="26" t="s">
        <v>2389</v>
      </c>
      <c r="AE367" s="26" t="s">
        <v>2390</v>
      </c>
      <c r="AF367" s="26" t="s">
        <v>120</v>
      </c>
      <c r="AG367" s="26" t="s">
        <v>157</v>
      </c>
      <c r="AH367" s="26" t="s">
        <v>121</v>
      </c>
      <c r="AI367" s="28">
        <v>8000</v>
      </c>
      <c r="AJ367" s="24"/>
      <c r="AK367" s="24"/>
      <c r="AL367" s="24"/>
      <c r="AM367" s="24"/>
      <c r="AN367" s="24"/>
      <c r="AO367" s="24"/>
      <c r="AP367" s="24"/>
      <c r="AQ367" s="24"/>
      <c r="AR367" s="24"/>
      <c r="AS367" s="24"/>
      <c r="AT367" s="24"/>
      <c r="AU367" s="24"/>
      <c r="AV367" s="24"/>
      <c r="AW367" s="28">
        <v>51035</v>
      </c>
      <c r="AX367" s="26">
        <v>2347</v>
      </c>
      <c r="AY367" s="28">
        <v>100</v>
      </c>
      <c r="AZ367" s="28">
        <v>50</v>
      </c>
      <c r="BA367" s="26">
        <v>50</v>
      </c>
      <c r="BB367" s="24"/>
      <c r="BC367" s="26" t="s">
        <v>2199</v>
      </c>
      <c r="BD367" s="26" t="s">
        <v>125</v>
      </c>
      <c r="BE367" s="24"/>
      <c r="BF367" s="26" t="s">
        <v>2391</v>
      </c>
      <c r="BG367" s="26" t="s">
        <v>2392</v>
      </c>
      <c r="BH367" s="26" t="s">
        <v>2393</v>
      </c>
      <c r="BI367" s="26" t="s">
        <v>2394</v>
      </c>
      <c r="BJ367" s="26" t="s">
        <v>2395</v>
      </c>
      <c r="BK367" s="26" t="s">
        <v>387</v>
      </c>
      <c r="BL367" s="26" t="s">
        <v>2396</v>
      </c>
      <c r="BM367" s="26" t="s">
        <v>2392</v>
      </c>
      <c r="BN367" s="26" t="s">
        <v>202</v>
      </c>
      <c r="BO367" s="26" t="s">
        <v>261</v>
      </c>
      <c r="BP367" s="24"/>
      <c r="BQ367" s="24"/>
      <c r="BR367" s="26">
        <v>0</v>
      </c>
      <c r="BS367" s="26">
        <v>0</v>
      </c>
      <c r="BT367" s="26">
        <v>0</v>
      </c>
      <c r="BU367" s="26">
        <v>0</v>
      </c>
      <c r="BV367" s="26">
        <v>0</v>
      </c>
      <c r="BW367" s="26">
        <v>0</v>
      </c>
      <c r="BX367" s="26">
        <v>0</v>
      </c>
      <c r="BY367" s="26">
        <v>0</v>
      </c>
      <c r="BZ367" s="26" t="s">
        <v>138</v>
      </c>
      <c r="CA367" s="26" t="s">
        <v>136</v>
      </c>
      <c r="CB367" s="26" t="s">
        <v>136</v>
      </c>
      <c r="CC367" s="26" t="s">
        <v>136</v>
      </c>
      <c r="CD367" s="26" t="s">
        <v>136</v>
      </c>
      <c r="CE367" s="26" t="s">
        <v>135</v>
      </c>
      <c r="CF367" s="26" t="s">
        <v>136</v>
      </c>
      <c r="CG367" s="26" t="s">
        <v>134</v>
      </c>
      <c r="CH367" s="26" t="s">
        <v>134</v>
      </c>
      <c r="CI367" s="26" t="s">
        <v>138</v>
      </c>
      <c r="CJ367" s="26" t="s">
        <v>136</v>
      </c>
      <c r="CK367" s="26" t="s">
        <v>138</v>
      </c>
      <c r="CL367" s="26" t="s">
        <v>135</v>
      </c>
      <c r="CM367" s="26" t="s">
        <v>136</v>
      </c>
      <c r="CN367" s="26" t="s">
        <v>136</v>
      </c>
      <c r="CO367" s="26" t="s">
        <v>136</v>
      </c>
      <c r="CP367" s="26" t="s">
        <v>136</v>
      </c>
      <c r="CQ367" s="26" t="s">
        <v>135</v>
      </c>
      <c r="CR367" s="26" t="s">
        <v>138</v>
      </c>
      <c r="CS367" s="26" t="s">
        <v>138</v>
      </c>
      <c r="CT367" s="26" t="s">
        <v>138</v>
      </c>
      <c r="CU367" s="26" t="s">
        <v>134</v>
      </c>
      <c r="CV367" s="26" t="s">
        <v>134</v>
      </c>
      <c r="CW367" s="26" t="s">
        <v>136</v>
      </c>
      <c r="CX367" s="26" t="s">
        <v>134</v>
      </c>
      <c r="CY367" s="26" t="s">
        <v>136</v>
      </c>
      <c r="CZ367" s="26" t="s">
        <v>136</v>
      </c>
      <c r="DA367" s="26" t="s">
        <v>136</v>
      </c>
      <c r="DB367" s="26" t="s">
        <v>135</v>
      </c>
      <c r="DC367" s="26" t="s">
        <v>135</v>
      </c>
      <c r="DD367" s="26" t="s">
        <v>136</v>
      </c>
      <c r="DE367" s="26" t="s">
        <v>134</v>
      </c>
      <c r="DF367" s="26" t="s">
        <v>139</v>
      </c>
      <c r="DG367" s="26" t="s">
        <v>120</v>
      </c>
      <c r="DH367" s="26" t="s">
        <v>139</v>
      </c>
      <c r="DI367" s="26" t="s">
        <v>139</v>
      </c>
      <c r="DJ367" s="26" t="s">
        <v>139</v>
      </c>
      <c r="DK367" s="26" t="s">
        <v>139</v>
      </c>
      <c r="DL367" s="26" t="s">
        <v>139</v>
      </c>
      <c r="DM367" s="26" t="s">
        <v>139</v>
      </c>
      <c r="DN367" s="26" t="s">
        <v>139</v>
      </c>
      <c r="DO367" s="26" t="s">
        <v>139</v>
      </c>
    </row>
    <row r="368" spans="1:119" ht="20.100000000000001" customHeight="1" x14ac:dyDescent="0.25">
      <c r="A368" s="29" t="str">
        <f t="shared" si="70"/>
        <v/>
      </c>
      <c r="B368" s="29" t="str">
        <f t="shared" si="71"/>
        <v xml:space="preserve">Association Jeunesse Espoir </v>
      </c>
      <c r="C368" s="29">
        <f t="shared" si="72"/>
        <v>0</v>
      </c>
      <c r="D368" s="30" t="str">
        <f t="shared" si="73"/>
        <v>Africa and the Middle East</v>
      </c>
      <c r="E368" s="30" t="str">
        <f t="shared" si="74"/>
        <v>Saint Louis, Senegal</v>
      </c>
      <c r="F368" s="31">
        <f t="shared" si="75"/>
        <v>0</v>
      </c>
      <c r="G368" s="31">
        <f t="shared" si="76"/>
        <v>0</v>
      </c>
      <c r="H368" s="31">
        <f t="shared" si="77"/>
        <v>0</v>
      </c>
      <c r="I368" s="31">
        <f t="shared" si="78"/>
        <v>0</v>
      </c>
      <c r="J368" s="31">
        <f t="shared" si="79"/>
        <v>0</v>
      </c>
      <c r="K368" s="31">
        <f t="shared" si="80"/>
        <v>0</v>
      </c>
      <c r="L368" s="31">
        <f t="shared" si="81"/>
        <v>0</v>
      </c>
      <c r="M368" s="31">
        <f t="shared" si="82"/>
        <v>0</v>
      </c>
      <c r="N368" s="31">
        <f t="shared" si="83"/>
        <v>0</v>
      </c>
      <c r="O368" s="26" t="s">
        <v>2397</v>
      </c>
      <c r="P368" s="26" t="s">
        <v>108</v>
      </c>
      <c r="Q368" s="27">
        <v>43049</v>
      </c>
      <c r="R368" s="24"/>
      <c r="S368" s="24"/>
      <c r="T368" s="26" t="s">
        <v>111</v>
      </c>
      <c r="U368" s="24"/>
      <c r="V368" s="26" t="s">
        <v>169</v>
      </c>
      <c r="W368" s="26" t="s">
        <v>2386</v>
      </c>
      <c r="X368" s="26" t="s">
        <v>2387</v>
      </c>
      <c r="Y368" s="26" t="s">
        <v>2388</v>
      </c>
      <c r="Z368" s="24"/>
      <c r="AA368" s="24"/>
      <c r="AB368" s="26" t="s">
        <v>723</v>
      </c>
      <c r="AC368" s="28">
        <v>1600</v>
      </c>
      <c r="AD368" s="26" t="s">
        <v>2389</v>
      </c>
      <c r="AE368" s="26" t="s">
        <v>2390</v>
      </c>
      <c r="AF368" s="26" t="s">
        <v>120</v>
      </c>
      <c r="AG368" s="26" t="s">
        <v>157</v>
      </c>
      <c r="AH368" s="24"/>
      <c r="AI368" s="28">
        <v>1600</v>
      </c>
      <c r="AJ368" s="24"/>
      <c r="AK368" s="24"/>
      <c r="AL368" s="24"/>
      <c r="AM368" s="24"/>
      <c r="AN368" s="24"/>
      <c r="AO368" s="24"/>
      <c r="AP368" s="24"/>
      <c r="AQ368" s="24"/>
      <c r="AR368" s="24"/>
      <c r="AS368" s="24"/>
      <c r="AT368" s="24"/>
      <c r="AU368" s="24"/>
      <c r="AV368" s="24"/>
      <c r="AW368" s="28">
        <v>0</v>
      </c>
      <c r="AX368" s="26">
        <v>0</v>
      </c>
      <c r="AY368" s="28">
        <v>0</v>
      </c>
      <c r="AZ368" s="28">
        <v>0</v>
      </c>
      <c r="BA368" s="26">
        <v>0</v>
      </c>
      <c r="BB368" s="24"/>
      <c r="BC368" s="26" t="s">
        <v>2199</v>
      </c>
      <c r="BD368" s="24"/>
      <c r="BE368" s="24"/>
      <c r="BF368" s="24"/>
      <c r="BG368" s="24"/>
      <c r="BH368" s="24"/>
      <c r="BI368" s="24"/>
      <c r="BJ368" s="24"/>
      <c r="BK368" s="24"/>
      <c r="BL368" s="24"/>
      <c r="BM368" s="24"/>
      <c r="BN368" s="24"/>
      <c r="BO368" s="24"/>
      <c r="BP368" s="24"/>
      <c r="BQ368" s="24"/>
      <c r="BR368" s="26">
        <v>0</v>
      </c>
      <c r="BS368" s="26">
        <v>0</v>
      </c>
      <c r="BT368" s="26">
        <v>0</v>
      </c>
      <c r="BU368" s="26">
        <v>0</v>
      </c>
      <c r="BV368" s="26">
        <v>0</v>
      </c>
      <c r="BW368" s="26">
        <v>0</v>
      </c>
      <c r="BX368" s="26">
        <v>0</v>
      </c>
      <c r="BY368" s="26">
        <v>0</v>
      </c>
      <c r="BZ368" s="24"/>
      <c r="CA368" s="24"/>
      <c r="CB368" s="24"/>
      <c r="CC368" s="24"/>
      <c r="CD368" s="24"/>
      <c r="CE368" s="24"/>
      <c r="CF368" s="24"/>
      <c r="CG368" s="24"/>
      <c r="CH368" s="24"/>
      <c r="CI368" s="24"/>
      <c r="CJ368" s="24"/>
      <c r="CK368" s="24"/>
      <c r="CL368" s="24"/>
      <c r="CM368" s="24"/>
      <c r="CN368" s="24"/>
      <c r="CO368" s="24"/>
      <c r="CP368" s="24"/>
      <c r="CQ368" s="24"/>
      <c r="CR368" s="24"/>
      <c r="CS368" s="24"/>
      <c r="CT368" s="24"/>
      <c r="CU368" s="24"/>
      <c r="CV368" s="24"/>
      <c r="CW368" s="24"/>
      <c r="CX368" s="24"/>
      <c r="CY368" s="24"/>
      <c r="CZ368" s="24"/>
      <c r="DA368" s="24"/>
      <c r="DB368" s="24"/>
      <c r="DC368" s="24"/>
      <c r="DD368" s="24"/>
      <c r="DE368" s="24"/>
      <c r="DF368" s="26" t="s">
        <v>139</v>
      </c>
      <c r="DG368" s="26" t="s">
        <v>139</v>
      </c>
      <c r="DH368" s="26" t="s">
        <v>139</v>
      </c>
      <c r="DI368" s="26" t="s">
        <v>139</v>
      </c>
      <c r="DJ368" s="26" t="s">
        <v>139</v>
      </c>
      <c r="DK368" s="26" t="s">
        <v>139</v>
      </c>
      <c r="DL368" s="26" t="s">
        <v>139</v>
      </c>
      <c r="DM368" s="26" t="s">
        <v>139</v>
      </c>
      <c r="DN368" s="26" t="s">
        <v>139</v>
      </c>
      <c r="DO368" s="26" t="s">
        <v>139</v>
      </c>
    </row>
    <row r="369" spans="1:119" ht="20.100000000000001" customHeight="1" x14ac:dyDescent="0.25">
      <c r="A369" s="29" t="str">
        <f t="shared" si="70"/>
        <v/>
      </c>
      <c r="B369" s="29" t="str">
        <f t="shared" si="71"/>
        <v xml:space="preserve">Association Jeunesse Espoir </v>
      </c>
      <c r="C369" s="29">
        <f t="shared" si="72"/>
        <v>0</v>
      </c>
      <c r="D369" s="30" t="str">
        <f t="shared" si="73"/>
        <v>Africa and the Middle East</v>
      </c>
      <c r="E369" s="30" t="str">
        <f t="shared" si="74"/>
        <v>Saint Louis, Senegal</v>
      </c>
      <c r="F369" s="31">
        <f t="shared" si="75"/>
        <v>0</v>
      </c>
      <c r="G369" s="31">
        <f t="shared" si="76"/>
        <v>0</v>
      </c>
      <c r="H369" s="31">
        <f t="shared" si="77"/>
        <v>0</v>
      </c>
      <c r="I369" s="31">
        <f t="shared" si="78"/>
        <v>0</v>
      </c>
      <c r="J369" s="31">
        <f t="shared" si="79"/>
        <v>0</v>
      </c>
      <c r="K369" s="31">
        <f t="shared" si="80"/>
        <v>0</v>
      </c>
      <c r="L369" s="31">
        <f t="shared" si="81"/>
        <v>0</v>
      </c>
      <c r="M369" s="31">
        <f t="shared" si="82"/>
        <v>0</v>
      </c>
      <c r="N369" s="31">
        <f t="shared" si="83"/>
        <v>0</v>
      </c>
      <c r="O369" s="26" t="s">
        <v>15840</v>
      </c>
      <c r="P369" s="26" t="s">
        <v>108</v>
      </c>
      <c r="Q369" s="27">
        <v>42872</v>
      </c>
      <c r="R369" s="24"/>
      <c r="S369" s="24"/>
      <c r="T369" s="26" t="s">
        <v>142</v>
      </c>
      <c r="U369" s="24"/>
      <c r="V369" s="26" t="s">
        <v>169</v>
      </c>
      <c r="W369" s="26" t="s">
        <v>2386</v>
      </c>
      <c r="X369" s="26" t="s">
        <v>2387</v>
      </c>
      <c r="Y369" s="26" t="s">
        <v>2388</v>
      </c>
      <c r="Z369" s="24"/>
      <c r="AA369" s="24"/>
      <c r="AB369" s="26" t="s">
        <v>15736</v>
      </c>
      <c r="AC369" s="28">
        <v>2000</v>
      </c>
      <c r="AD369" s="26" t="s">
        <v>2389</v>
      </c>
      <c r="AE369" s="26" t="s">
        <v>2390</v>
      </c>
      <c r="AF369" s="26" t="s">
        <v>120</v>
      </c>
      <c r="AG369" s="26" t="s">
        <v>157</v>
      </c>
      <c r="AH369" s="24"/>
      <c r="AI369" s="28">
        <v>2000</v>
      </c>
      <c r="AJ369" s="24"/>
      <c r="AK369" s="24"/>
      <c r="AL369" s="24"/>
      <c r="AM369" s="24"/>
      <c r="AN369" s="24"/>
      <c r="AO369" s="24"/>
      <c r="AP369" s="24"/>
      <c r="AQ369" s="24"/>
      <c r="AR369" s="24"/>
      <c r="AS369" s="24"/>
      <c r="AT369" s="24"/>
      <c r="AU369" s="24"/>
      <c r="AV369" s="24"/>
      <c r="AW369" s="28">
        <v>0</v>
      </c>
      <c r="AX369" s="26">
        <v>0</v>
      </c>
      <c r="AY369" s="28">
        <v>0</v>
      </c>
      <c r="AZ369" s="28">
        <v>0</v>
      </c>
      <c r="BA369" s="26">
        <v>0</v>
      </c>
      <c r="BB369" s="24"/>
      <c r="BC369" s="26" t="s">
        <v>2199</v>
      </c>
      <c r="BD369" s="24"/>
      <c r="BE369" s="24"/>
      <c r="BF369" s="24"/>
      <c r="BG369" s="24"/>
      <c r="BH369" s="24"/>
      <c r="BI369" s="24"/>
      <c r="BJ369" s="24"/>
      <c r="BK369" s="24"/>
      <c r="BL369" s="24"/>
      <c r="BM369" s="24"/>
      <c r="BN369" s="24"/>
      <c r="BO369" s="24"/>
      <c r="BP369" s="24"/>
      <c r="BQ369" s="24"/>
      <c r="BR369" s="26">
        <v>0</v>
      </c>
      <c r="BS369" s="26">
        <v>0</v>
      </c>
      <c r="BT369" s="26">
        <v>0</v>
      </c>
      <c r="BU369" s="26">
        <v>0</v>
      </c>
      <c r="BV369" s="26">
        <v>0</v>
      </c>
      <c r="BW369" s="26">
        <v>0</v>
      </c>
      <c r="BX369" s="26">
        <v>0</v>
      </c>
      <c r="BY369" s="26">
        <v>0</v>
      </c>
      <c r="BZ369" s="24"/>
      <c r="CA369" s="24"/>
      <c r="CB369" s="24"/>
      <c r="CC369" s="24"/>
      <c r="CD369" s="24"/>
      <c r="CE369" s="24"/>
      <c r="CF369" s="24"/>
      <c r="CG369" s="24"/>
      <c r="CH369" s="24"/>
      <c r="CI369" s="24"/>
      <c r="CJ369" s="24"/>
      <c r="CK369" s="24"/>
      <c r="CL369" s="24"/>
      <c r="CM369" s="24"/>
      <c r="CN369" s="24"/>
      <c r="CO369" s="24"/>
      <c r="CP369" s="24"/>
      <c r="CQ369" s="24"/>
      <c r="CR369" s="24"/>
      <c r="CS369" s="24"/>
      <c r="CT369" s="24"/>
      <c r="CU369" s="24"/>
      <c r="CV369" s="24"/>
      <c r="CW369" s="24"/>
      <c r="CX369" s="24"/>
      <c r="CY369" s="24"/>
      <c r="CZ369" s="24"/>
      <c r="DA369" s="24"/>
      <c r="DB369" s="24"/>
      <c r="DC369" s="24"/>
      <c r="DD369" s="24"/>
      <c r="DE369" s="24"/>
      <c r="DF369" s="26" t="s">
        <v>139</v>
      </c>
      <c r="DG369" s="26" t="s">
        <v>139</v>
      </c>
      <c r="DH369" s="26" t="s">
        <v>139</v>
      </c>
      <c r="DI369" s="26" t="s">
        <v>139</v>
      </c>
      <c r="DJ369" s="26" t="s">
        <v>139</v>
      </c>
      <c r="DK369" s="26" t="s">
        <v>139</v>
      </c>
      <c r="DL369" s="26" t="s">
        <v>139</v>
      </c>
      <c r="DM369" s="26" t="s">
        <v>139</v>
      </c>
      <c r="DN369" s="26" t="s">
        <v>139</v>
      </c>
      <c r="DO369" s="26" t="s">
        <v>139</v>
      </c>
    </row>
    <row r="370" spans="1:119" ht="20.100000000000001" customHeight="1" x14ac:dyDescent="0.25">
      <c r="A370" s="29" t="str">
        <f t="shared" si="70"/>
        <v>Association Jeunesse Espoir 2</v>
      </c>
      <c r="B370" s="29" t="str">
        <f t="shared" si="71"/>
        <v xml:space="preserve">Association Jeunesse Espoir </v>
      </c>
      <c r="C370" s="29">
        <f t="shared" si="72"/>
        <v>2</v>
      </c>
      <c r="D370" s="30" t="str">
        <f t="shared" si="73"/>
        <v>Africa and the Middle East</v>
      </c>
      <c r="E370" s="30" t="str">
        <f t="shared" si="74"/>
        <v>Saint Louis, Senegal</v>
      </c>
      <c r="F370" s="31">
        <f t="shared" si="75"/>
        <v>3</v>
      </c>
      <c r="G370" s="31">
        <f t="shared" si="76"/>
        <v>2</v>
      </c>
      <c r="H370" s="31">
        <f t="shared" si="77"/>
        <v>3</v>
      </c>
      <c r="I370" s="31">
        <f t="shared" si="78"/>
        <v>2</v>
      </c>
      <c r="J370" s="31">
        <f t="shared" si="79"/>
        <v>3</v>
      </c>
      <c r="K370" s="31">
        <f t="shared" si="80"/>
        <v>3</v>
      </c>
      <c r="L370" s="31">
        <f t="shared" si="81"/>
        <v>3</v>
      </c>
      <c r="M370" s="31">
        <f t="shared" si="82"/>
        <v>3</v>
      </c>
      <c r="N370" s="31">
        <f t="shared" si="83"/>
        <v>2.8</v>
      </c>
      <c r="O370" s="26" t="s">
        <v>2398</v>
      </c>
      <c r="P370" s="26" t="s">
        <v>108</v>
      </c>
      <c r="Q370" s="27">
        <v>42858</v>
      </c>
      <c r="R370" s="26" t="s">
        <v>109</v>
      </c>
      <c r="S370" s="26" t="s">
        <v>167</v>
      </c>
      <c r="T370" s="26" t="s">
        <v>142</v>
      </c>
      <c r="U370" s="26" t="s">
        <v>112</v>
      </c>
      <c r="V370" s="26" t="s">
        <v>169</v>
      </c>
      <c r="W370" s="26" t="s">
        <v>2386</v>
      </c>
      <c r="X370" s="26" t="s">
        <v>2387</v>
      </c>
      <c r="Y370" s="26" t="s">
        <v>2388</v>
      </c>
      <c r="Z370" s="24"/>
      <c r="AA370" s="24"/>
      <c r="AB370" s="26" t="s">
        <v>117</v>
      </c>
      <c r="AC370" s="28">
        <v>6000</v>
      </c>
      <c r="AD370" s="26" t="s">
        <v>2389</v>
      </c>
      <c r="AE370" s="26" t="s">
        <v>2390</v>
      </c>
      <c r="AF370" s="26" t="s">
        <v>120</v>
      </c>
      <c r="AG370" s="26" t="s">
        <v>157</v>
      </c>
      <c r="AH370" s="26" t="s">
        <v>143</v>
      </c>
      <c r="AI370" s="28">
        <v>6000</v>
      </c>
      <c r="AJ370" s="26" t="s">
        <v>2399</v>
      </c>
      <c r="AK370" s="26" t="s">
        <v>2400</v>
      </c>
      <c r="AL370" s="26" t="s">
        <v>2401</v>
      </c>
      <c r="AM370" s="24"/>
      <c r="AN370" s="24"/>
      <c r="AO370" s="24"/>
      <c r="AP370" s="24"/>
      <c r="AQ370" s="24"/>
      <c r="AR370" s="24"/>
      <c r="AS370" s="24"/>
      <c r="AT370" s="24"/>
      <c r="AU370" s="24"/>
      <c r="AV370" s="24"/>
      <c r="AW370" s="28">
        <v>34085</v>
      </c>
      <c r="AX370" s="26">
        <v>2103</v>
      </c>
      <c r="AY370" s="28">
        <v>600</v>
      </c>
      <c r="AZ370" s="28">
        <v>407</v>
      </c>
      <c r="BA370" s="26">
        <v>150</v>
      </c>
      <c r="BB370" s="24"/>
      <c r="BC370" s="26" t="s">
        <v>2199</v>
      </c>
      <c r="BD370" s="26" t="s">
        <v>125</v>
      </c>
      <c r="BE370" s="24"/>
      <c r="BF370" s="26" t="s">
        <v>2402</v>
      </c>
      <c r="BG370" s="26" t="s">
        <v>2394</v>
      </c>
      <c r="BH370" s="26" t="s">
        <v>2393</v>
      </c>
      <c r="BI370" s="26" t="s">
        <v>2394</v>
      </c>
      <c r="BJ370" s="26" t="s">
        <v>2395</v>
      </c>
      <c r="BK370" s="26" t="s">
        <v>387</v>
      </c>
      <c r="BL370" s="26" t="s">
        <v>2403</v>
      </c>
      <c r="BM370" s="26" t="s">
        <v>2392</v>
      </c>
      <c r="BN370" s="26" t="s">
        <v>2404</v>
      </c>
      <c r="BO370" s="26" t="s">
        <v>2405</v>
      </c>
      <c r="BP370" s="24"/>
      <c r="BQ370" s="24"/>
      <c r="BR370" s="26">
        <v>0</v>
      </c>
      <c r="BS370" s="26">
        <v>0</v>
      </c>
      <c r="BT370" s="26">
        <v>0</v>
      </c>
      <c r="BU370" s="26">
        <v>0</v>
      </c>
      <c r="BV370" s="26">
        <v>0</v>
      </c>
      <c r="BW370" s="26">
        <v>0</v>
      </c>
      <c r="BX370" s="26">
        <v>0</v>
      </c>
      <c r="BY370" s="26">
        <v>0</v>
      </c>
      <c r="BZ370" s="26" t="s">
        <v>136</v>
      </c>
      <c r="CA370" s="26" t="s">
        <v>136</v>
      </c>
      <c r="CB370" s="26" t="s">
        <v>136</v>
      </c>
      <c r="CC370" s="26" t="s">
        <v>136</v>
      </c>
      <c r="CD370" s="26" t="s">
        <v>135</v>
      </c>
      <c r="CE370" s="26" t="s">
        <v>135</v>
      </c>
      <c r="CF370" s="26" t="s">
        <v>135</v>
      </c>
      <c r="CG370" s="26" t="s">
        <v>136</v>
      </c>
      <c r="CH370" s="26" t="s">
        <v>136</v>
      </c>
      <c r="CI370" s="26" t="s">
        <v>134</v>
      </c>
      <c r="CJ370" s="26" t="s">
        <v>136</v>
      </c>
      <c r="CK370" s="26" t="s">
        <v>134</v>
      </c>
      <c r="CL370" s="26" t="s">
        <v>135</v>
      </c>
      <c r="CM370" s="26" t="s">
        <v>135</v>
      </c>
      <c r="CN370" s="26" t="s">
        <v>136</v>
      </c>
      <c r="CO370" s="26" t="s">
        <v>136</v>
      </c>
      <c r="CP370" s="26" t="s">
        <v>136</v>
      </c>
      <c r="CQ370" s="26" t="s">
        <v>135</v>
      </c>
      <c r="CR370" s="26" t="s">
        <v>138</v>
      </c>
      <c r="CS370" s="26" t="s">
        <v>134</v>
      </c>
      <c r="CT370" s="26" t="s">
        <v>136</v>
      </c>
      <c r="CU370" s="26" t="s">
        <v>134</v>
      </c>
      <c r="CV370" s="26" t="s">
        <v>136</v>
      </c>
      <c r="CW370" s="26" t="s">
        <v>136</v>
      </c>
      <c r="CX370" s="26" t="s">
        <v>136</v>
      </c>
      <c r="CY370" s="26" t="s">
        <v>138</v>
      </c>
      <c r="CZ370" s="26" t="s">
        <v>135</v>
      </c>
      <c r="DA370" s="26" t="s">
        <v>134</v>
      </c>
      <c r="DB370" s="26" t="s">
        <v>135</v>
      </c>
      <c r="DC370" s="26" t="s">
        <v>135</v>
      </c>
      <c r="DD370" s="26" t="s">
        <v>136</v>
      </c>
      <c r="DE370" s="26" t="s">
        <v>134</v>
      </c>
      <c r="DF370" s="26" t="s">
        <v>139</v>
      </c>
      <c r="DG370" s="26" t="s">
        <v>120</v>
      </c>
      <c r="DH370" s="26" t="s">
        <v>139</v>
      </c>
      <c r="DI370" s="26" t="s">
        <v>139</v>
      </c>
      <c r="DJ370" s="26" t="s">
        <v>139</v>
      </c>
      <c r="DK370" s="26" t="s">
        <v>139</v>
      </c>
      <c r="DL370" s="26" t="s">
        <v>139</v>
      </c>
      <c r="DM370" s="26" t="s">
        <v>139</v>
      </c>
      <c r="DN370" s="26" t="s">
        <v>139</v>
      </c>
      <c r="DO370" s="26" t="s">
        <v>139</v>
      </c>
    </row>
    <row r="371" spans="1:119" ht="20.100000000000001" customHeight="1" x14ac:dyDescent="0.25">
      <c r="A371" s="29" t="str">
        <f t="shared" si="70"/>
        <v>Association Jeunesse Espoir 1</v>
      </c>
      <c r="B371" s="29" t="str">
        <f t="shared" si="71"/>
        <v xml:space="preserve">Association Jeunesse Espoir </v>
      </c>
      <c r="C371" s="29">
        <f t="shared" si="72"/>
        <v>1</v>
      </c>
      <c r="D371" s="30" t="str">
        <f t="shared" si="73"/>
        <v>Africa and the Middle East</v>
      </c>
      <c r="E371" s="30" t="str">
        <f t="shared" si="74"/>
        <v>Saint Louis, Senegal</v>
      </c>
      <c r="F371" s="31">
        <f t="shared" si="75"/>
        <v>2</v>
      </c>
      <c r="G371" s="31">
        <f t="shared" si="76"/>
        <v>2</v>
      </c>
      <c r="H371" s="31">
        <f t="shared" si="77"/>
        <v>2</v>
      </c>
      <c r="I371" s="31">
        <f t="shared" si="78"/>
        <v>2</v>
      </c>
      <c r="J371" s="31">
        <f t="shared" si="79"/>
        <v>2</v>
      </c>
      <c r="K371" s="31">
        <f t="shared" si="80"/>
        <v>2</v>
      </c>
      <c r="L371" s="31">
        <f t="shared" si="81"/>
        <v>2</v>
      </c>
      <c r="M371" s="31">
        <f t="shared" si="82"/>
        <v>2</v>
      </c>
      <c r="N371" s="31">
        <f t="shared" si="83"/>
        <v>2</v>
      </c>
      <c r="O371" s="26" t="s">
        <v>2406</v>
      </c>
      <c r="P371" s="26" t="s">
        <v>108</v>
      </c>
      <c r="Q371" s="27">
        <v>42502</v>
      </c>
      <c r="R371" s="26" t="s">
        <v>155</v>
      </c>
      <c r="S371" s="26" t="s">
        <v>184</v>
      </c>
      <c r="T371" s="26" t="s">
        <v>157</v>
      </c>
      <c r="U371" s="26" t="s">
        <v>112</v>
      </c>
      <c r="V371" s="26" t="s">
        <v>169</v>
      </c>
      <c r="W371" s="26" t="s">
        <v>2386</v>
      </c>
      <c r="X371" s="26" t="s">
        <v>2387</v>
      </c>
      <c r="Y371" s="26" t="s">
        <v>2388</v>
      </c>
      <c r="Z371" s="24"/>
      <c r="AA371" s="24"/>
      <c r="AB371" s="26" t="s">
        <v>117</v>
      </c>
      <c r="AC371" s="28">
        <v>5000</v>
      </c>
      <c r="AD371" s="26" t="s">
        <v>2389</v>
      </c>
      <c r="AE371" s="26" t="s">
        <v>2390</v>
      </c>
      <c r="AF371" s="26" t="s">
        <v>120</v>
      </c>
      <c r="AG371" s="26" t="s">
        <v>157</v>
      </c>
      <c r="AH371" s="26" t="s">
        <v>158</v>
      </c>
      <c r="AI371" s="28">
        <v>5000</v>
      </c>
      <c r="AJ371" s="26" t="s">
        <v>2407</v>
      </c>
      <c r="AK371" s="26" t="s">
        <v>2408</v>
      </c>
      <c r="AL371" s="26" t="s">
        <v>2409</v>
      </c>
      <c r="AM371" s="26" t="s">
        <v>2410</v>
      </c>
      <c r="AN371" s="26" t="s">
        <v>2411</v>
      </c>
      <c r="AO371" s="26" t="s">
        <v>2412</v>
      </c>
      <c r="AP371" s="26" t="s">
        <v>2413</v>
      </c>
      <c r="AQ371" s="24"/>
      <c r="AR371" s="24"/>
      <c r="AS371" s="24"/>
      <c r="AT371" s="24"/>
      <c r="AU371" s="24"/>
      <c r="AV371" s="24"/>
      <c r="AW371" s="28">
        <v>28000</v>
      </c>
      <c r="AX371" s="26">
        <v>2049</v>
      </c>
      <c r="AY371" s="28">
        <v>400</v>
      </c>
      <c r="AZ371" s="28">
        <v>344</v>
      </c>
      <c r="BA371" s="26">
        <v>0</v>
      </c>
      <c r="BB371" s="26" t="s">
        <v>241</v>
      </c>
      <c r="BC371" s="26" t="s">
        <v>2199</v>
      </c>
      <c r="BD371" s="24"/>
      <c r="BE371" s="24"/>
      <c r="BF371" s="26" t="s">
        <v>2402</v>
      </c>
      <c r="BG371" s="26" t="s">
        <v>395</v>
      </c>
      <c r="BH371" s="26" t="s">
        <v>2414</v>
      </c>
      <c r="BI371" s="26" t="s">
        <v>387</v>
      </c>
      <c r="BJ371" s="24"/>
      <c r="BK371" s="24"/>
      <c r="BL371" s="26" t="s">
        <v>2393</v>
      </c>
      <c r="BM371" s="26" t="s">
        <v>395</v>
      </c>
      <c r="BN371" s="24"/>
      <c r="BO371" s="24"/>
      <c r="BP371" s="24"/>
      <c r="BQ371" s="24"/>
      <c r="BR371" s="26">
        <v>2</v>
      </c>
      <c r="BS371" s="26">
        <v>2</v>
      </c>
      <c r="BT371" s="26">
        <v>2</v>
      </c>
      <c r="BU371" s="26">
        <v>2</v>
      </c>
      <c r="BV371" s="26">
        <v>2</v>
      </c>
      <c r="BW371" s="26">
        <v>2</v>
      </c>
      <c r="BX371" s="26">
        <v>2</v>
      </c>
      <c r="BY371" s="26">
        <v>2</v>
      </c>
      <c r="BZ371" s="24"/>
      <c r="CA371" s="24"/>
      <c r="CB371" s="24"/>
      <c r="CC371" s="24"/>
      <c r="CD371" s="24"/>
      <c r="CE371" s="24"/>
      <c r="CF371" s="24"/>
      <c r="CG371" s="24"/>
      <c r="CH371" s="24"/>
      <c r="CI371" s="24"/>
      <c r="CJ371" s="24"/>
      <c r="CK371" s="24"/>
      <c r="CL371" s="24"/>
      <c r="CM371" s="24"/>
      <c r="CN371" s="24"/>
      <c r="CO371" s="24"/>
      <c r="CP371" s="24"/>
      <c r="CQ371" s="24"/>
      <c r="CR371" s="24"/>
      <c r="CS371" s="24"/>
      <c r="CT371" s="24"/>
      <c r="CU371" s="24"/>
      <c r="CV371" s="24"/>
      <c r="CW371" s="24"/>
      <c r="CX371" s="24"/>
      <c r="CY371" s="24"/>
      <c r="CZ371" s="24"/>
      <c r="DA371" s="24"/>
      <c r="DB371" s="24"/>
      <c r="DC371" s="24"/>
      <c r="DD371" s="24"/>
      <c r="DE371" s="24"/>
      <c r="DF371" s="26" t="s">
        <v>139</v>
      </c>
      <c r="DG371" s="26" t="s">
        <v>120</v>
      </c>
      <c r="DH371" s="26" t="s">
        <v>120</v>
      </c>
      <c r="DI371" s="26" t="s">
        <v>139</v>
      </c>
      <c r="DJ371" s="26" t="s">
        <v>139</v>
      </c>
      <c r="DK371" s="26" t="s">
        <v>139</v>
      </c>
      <c r="DL371" s="26" t="s">
        <v>139</v>
      </c>
      <c r="DM371" s="26" t="s">
        <v>139</v>
      </c>
      <c r="DN371" s="26" t="s">
        <v>139</v>
      </c>
      <c r="DO371" s="26" t="s">
        <v>139</v>
      </c>
    </row>
    <row r="372" spans="1:119" ht="20.100000000000001" customHeight="1" x14ac:dyDescent="0.25">
      <c r="A372" s="29" t="str">
        <f t="shared" si="70"/>
        <v/>
      </c>
      <c r="B372" s="29" t="str">
        <f t="shared" si="71"/>
        <v>Association La Lumière</v>
      </c>
      <c r="C372" s="29">
        <f t="shared" si="72"/>
        <v>0</v>
      </c>
      <c r="D372" s="30" t="str">
        <f t="shared" si="73"/>
        <v>Africa and the Middle East</v>
      </c>
      <c r="E372" s="30" t="str">
        <f t="shared" si="74"/>
        <v>Senegal</v>
      </c>
      <c r="F372" s="31">
        <f t="shared" si="75"/>
        <v>0</v>
      </c>
      <c r="G372" s="31">
        <f t="shared" si="76"/>
        <v>0</v>
      </c>
      <c r="H372" s="31">
        <f t="shared" si="77"/>
        <v>0</v>
      </c>
      <c r="I372" s="31">
        <f t="shared" si="78"/>
        <v>0</v>
      </c>
      <c r="J372" s="31">
        <f t="shared" si="79"/>
        <v>0</v>
      </c>
      <c r="K372" s="31">
        <f t="shared" si="80"/>
        <v>0</v>
      </c>
      <c r="L372" s="31">
        <f t="shared" si="81"/>
        <v>0</v>
      </c>
      <c r="M372" s="31">
        <f t="shared" si="82"/>
        <v>0</v>
      </c>
      <c r="N372" s="31">
        <f t="shared" si="83"/>
        <v>0</v>
      </c>
      <c r="O372" s="26" t="s">
        <v>2421</v>
      </c>
      <c r="P372" s="26" t="s">
        <v>108</v>
      </c>
      <c r="Q372" s="27">
        <v>40232</v>
      </c>
      <c r="R372" s="24"/>
      <c r="S372" s="24"/>
      <c r="T372" s="26" t="s">
        <v>224</v>
      </c>
      <c r="U372" s="24"/>
      <c r="V372" s="26" t="s">
        <v>169</v>
      </c>
      <c r="W372" s="26" t="s">
        <v>2386</v>
      </c>
      <c r="X372" s="24"/>
      <c r="Y372" s="26" t="s">
        <v>2416</v>
      </c>
      <c r="Z372" s="24"/>
      <c r="AA372" s="24"/>
      <c r="AB372" s="26" t="s">
        <v>228</v>
      </c>
      <c r="AC372" s="28">
        <v>25000</v>
      </c>
      <c r="AD372" s="24"/>
      <c r="AE372" s="24"/>
      <c r="AF372" s="26" t="s">
        <v>139</v>
      </c>
      <c r="AG372" s="26" t="s">
        <v>2153</v>
      </c>
      <c r="AH372" s="24"/>
      <c r="AI372" s="28">
        <v>25000</v>
      </c>
      <c r="AJ372" s="24"/>
      <c r="AK372" s="26" t="s">
        <v>2422</v>
      </c>
      <c r="AL372" s="26" t="s">
        <v>2423</v>
      </c>
      <c r="AM372" s="26" t="s">
        <v>2424</v>
      </c>
      <c r="AN372" s="24"/>
      <c r="AO372" s="24"/>
      <c r="AP372" s="24"/>
      <c r="AQ372" s="24"/>
      <c r="AR372" s="24"/>
      <c r="AS372" s="24"/>
      <c r="AT372" s="24"/>
      <c r="AU372" s="24"/>
      <c r="AV372" s="24"/>
      <c r="AW372" s="28">
        <v>394675</v>
      </c>
      <c r="AX372" s="26">
        <v>350</v>
      </c>
      <c r="AY372" s="28">
        <v>0</v>
      </c>
      <c r="AZ372" s="28">
        <v>0</v>
      </c>
      <c r="BA372" s="26">
        <v>0</v>
      </c>
      <c r="BB372" s="24"/>
      <c r="BC372" s="24"/>
      <c r="BD372" s="24"/>
      <c r="BE372" s="24"/>
      <c r="BF372" s="24"/>
      <c r="BG372" s="24"/>
      <c r="BH372" s="24"/>
      <c r="BI372" s="24"/>
      <c r="BJ372" s="24"/>
      <c r="BK372" s="24"/>
      <c r="BL372" s="24"/>
      <c r="BM372" s="24"/>
      <c r="BN372" s="24"/>
      <c r="BO372" s="24"/>
      <c r="BP372" s="24"/>
      <c r="BQ372" s="24"/>
      <c r="BR372" s="26">
        <v>0</v>
      </c>
      <c r="BS372" s="26">
        <v>0</v>
      </c>
      <c r="BT372" s="26">
        <v>0</v>
      </c>
      <c r="BU372" s="26">
        <v>0</v>
      </c>
      <c r="BV372" s="26">
        <v>0</v>
      </c>
      <c r="BW372" s="26">
        <v>0</v>
      </c>
      <c r="BX372" s="26">
        <v>0</v>
      </c>
      <c r="BY372" s="26">
        <v>0</v>
      </c>
      <c r="BZ372" s="24"/>
      <c r="CA372" s="24"/>
      <c r="CB372" s="24"/>
      <c r="CC372" s="24"/>
      <c r="CD372" s="24"/>
      <c r="CE372" s="24"/>
      <c r="CF372" s="24"/>
      <c r="CG372" s="24"/>
      <c r="CH372" s="24"/>
      <c r="CI372" s="24"/>
      <c r="CJ372" s="24"/>
      <c r="CK372" s="24"/>
      <c r="CL372" s="24"/>
      <c r="CM372" s="24"/>
      <c r="CN372" s="24"/>
      <c r="CO372" s="24"/>
      <c r="CP372" s="24"/>
      <c r="CQ372" s="24"/>
      <c r="CR372" s="24"/>
      <c r="CS372" s="24"/>
      <c r="CT372" s="24"/>
      <c r="CU372" s="24"/>
      <c r="CV372" s="24"/>
      <c r="CW372" s="24"/>
      <c r="CX372" s="24"/>
      <c r="CY372" s="24"/>
      <c r="CZ372" s="24"/>
      <c r="DA372" s="24"/>
      <c r="DB372" s="24"/>
      <c r="DC372" s="24"/>
      <c r="DD372" s="24"/>
      <c r="DE372" s="24"/>
      <c r="DF372" s="26" t="s">
        <v>139</v>
      </c>
      <c r="DG372" s="26" t="s">
        <v>139</v>
      </c>
      <c r="DH372" s="26" t="s">
        <v>139</v>
      </c>
      <c r="DI372" s="26" t="s">
        <v>139</v>
      </c>
      <c r="DJ372" s="26" t="s">
        <v>139</v>
      </c>
      <c r="DK372" s="26" t="s">
        <v>139</v>
      </c>
      <c r="DL372" s="26" t="s">
        <v>139</v>
      </c>
      <c r="DM372" s="26" t="s">
        <v>139</v>
      </c>
      <c r="DN372" s="26" t="s">
        <v>139</v>
      </c>
      <c r="DO372" s="26" t="s">
        <v>139</v>
      </c>
    </row>
    <row r="373" spans="1:119" ht="20.100000000000001" customHeight="1" x14ac:dyDescent="0.25">
      <c r="A373" s="29" t="str">
        <f t="shared" si="70"/>
        <v>Association La Lumière6</v>
      </c>
      <c r="B373" s="29" t="str">
        <f t="shared" si="71"/>
        <v>Association La Lumière</v>
      </c>
      <c r="C373" s="29">
        <f t="shared" si="72"/>
        <v>6</v>
      </c>
      <c r="D373" s="30" t="str">
        <f t="shared" si="73"/>
        <v>Africa and the Middle East</v>
      </c>
      <c r="E373" s="30" t="str">
        <f t="shared" si="74"/>
        <v>Senegal</v>
      </c>
      <c r="F373" s="31">
        <f t="shared" si="75"/>
        <v>2</v>
      </c>
      <c r="G373" s="31">
        <f t="shared" si="76"/>
        <v>2</v>
      </c>
      <c r="H373" s="31">
        <f t="shared" si="77"/>
        <v>2</v>
      </c>
      <c r="I373" s="31">
        <f t="shared" si="78"/>
        <v>4</v>
      </c>
      <c r="J373" s="31">
        <f t="shared" si="79"/>
        <v>3</v>
      </c>
      <c r="K373" s="31">
        <f t="shared" si="80"/>
        <v>2</v>
      </c>
      <c r="L373" s="31">
        <f t="shared" si="81"/>
        <v>3</v>
      </c>
      <c r="M373" s="31">
        <f t="shared" si="82"/>
        <v>2</v>
      </c>
      <c r="N373" s="31">
        <f t="shared" si="83"/>
        <v>2.5</v>
      </c>
      <c r="O373" s="26" t="s">
        <v>2415</v>
      </c>
      <c r="P373" s="26" t="s">
        <v>108</v>
      </c>
      <c r="Q373" s="27">
        <v>40315</v>
      </c>
      <c r="R373" s="24"/>
      <c r="S373" s="26" t="s">
        <v>234</v>
      </c>
      <c r="T373" s="26" t="s">
        <v>224</v>
      </c>
      <c r="U373" s="26" t="s">
        <v>168</v>
      </c>
      <c r="V373" s="26" t="s">
        <v>169</v>
      </c>
      <c r="W373" s="26" t="s">
        <v>2386</v>
      </c>
      <c r="X373" s="24"/>
      <c r="Y373" s="26" t="s">
        <v>2416</v>
      </c>
      <c r="Z373" s="24"/>
      <c r="AA373" s="24"/>
      <c r="AB373" s="26" t="s">
        <v>117</v>
      </c>
      <c r="AC373" s="28">
        <v>16000</v>
      </c>
      <c r="AD373" s="24"/>
      <c r="AE373" s="24"/>
      <c r="AF373" s="26" t="s">
        <v>139</v>
      </c>
      <c r="AG373" s="26" t="s">
        <v>2153</v>
      </c>
      <c r="AH373" s="26" t="s">
        <v>250</v>
      </c>
      <c r="AI373" s="28">
        <v>16000</v>
      </c>
      <c r="AJ373" s="24"/>
      <c r="AK373" s="26" t="s">
        <v>2417</v>
      </c>
      <c r="AL373" s="26" t="s">
        <v>2418</v>
      </c>
      <c r="AM373" s="26" t="s">
        <v>2419</v>
      </c>
      <c r="AN373" s="26" t="s">
        <v>2420</v>
      </c>
      <c r="AO373" s="24"/>
      <c r="AP373" s="24"/>
      <c r="AQ373" s="24"/>
      <c r="AR373" s="24"/>
      <c r="AS373" s="24"/>
      <c r="AT373" s="24"/>
      <c r="AU373" s="24"/>
      <c r="AV373" s="24"/>
      <c r="AW373" s="28">
        <v>416667</v>
      </c>
      <c r="AX373" s="26">
        <v>387</v>
      </c>
      <c r="AY373" s="28">
        <v>0</v>
      </c>
      <c r="AZ373" s="28">
        <v>0</v>
      </c>
      <c r="BA373" s="26">
        <v>0</v>
      </c>
      <c r="BB373" s="24"/>
      <c r="BC373" s="24"/>
      <c r="BD373" s="24"/>
      <c r="BE373" s="24"/>
      <c r="BF373" s="24"/>
      <c r="BG373" s="24"/>
      <c r="BH373" s="24"/>
      <c r="BI373" s="24"/>
      <c r="BJ373" s="24"/>
      <c r="BK373" s="24"/>
      <c r="BL373" s="24"/>
      <c r="BM373" s="24"/>
      <c r="BN373" s="24"/>
      <c r="BO373" s="24"/>
      <c r="BP373" s="24"/>
      <c r="BQ373" s="24"/>
      <c r="BR373" s="26">
        <v>2</v>
      </c>
      <c r="BS373" s="26">
        <v>2</v>
      </c>
      <c r="BT373" s="26">
        <v>2</v>
      </c>
      <c r="BU373" s="26">
        <v>4</v>
      </c>
      <c r="BV373" s="26">
        <v>3</v>
      </c>
      <c r="BW373" s="26">
        <v>2</v>
      </c>
      <c r="BX373" s="26">
        <v>3</v>
      </c>
      <c r="BY373" s="26">
        <v>2</v>
      </c>
      <c r="BZ373" s="24"/>
      <c r="CA373" s="24"/>
      <c r="CB373" s="24"/>
      <c r="CC373" s="24"/>
      <c r="CD373" s="24"/>
      <c r="CE373" s="24"/>
      <c r="CF373" s="24"/>
      <c r="CG373" s="24"/>
      <c r="CH373" s="24"/>
      <c r="CI373" s="24"/>
      <c r="CJ373" s="24"/>
      <c r="CK373" s="24"/>
      <c r="CL373" s="24"/>
      <c r="CM373" s="24"/>
      <c r="CN373" s="24"/>
      <c r="CO373" s="24"/>
      <c r="CP373" s="24"/>
      <c r="CQ373" s="24"/>
      <c r="CR373" s="24"/>
      <c r="CS373" s="24"/>
      <c r="CT373" s="24"/>
      <c r="CU373" s="24"/>
      <c r="CV373" s="24"/>
      <c r="CW373" s="24"/>
      <c r="CX373" s="24"/>
      <c r="CY373" s="24"/>
      <c r="CZ373" s="24"/>
      <c r="DA373" s="24"/>
      <c r="DB373" s="24"/>
      <c r="DC373" s="24"/>
      <c r="DD373" s="24"/>
      <c r="DE373" s="24"/>
      <c r="DF373" s="26" t="s">
        <v>139</v>
      </c>
      <c r="DG373" s="26" t="s">
        <v>139</v>
      </c>
      <c r="DH373" s="26" t="s">
        <v>139</v>
      </c>
      <c r="DI373" s="26" t="s">
        <v>139</v>
      </c>
      <c r="DJ373" s="26" t="s">
        <v>139</v>
      </c>
      <c r="DK373" s="26" t="s">
        <v>139</v>
      </c>
      <c r="DL373" s="26" t="s">
        <v>139</v>
      </c>
      <c r="DM373" s="26" t="s">
        <v>139</v>
      </c>
      <c r="DN373" s="26" t="s">
        <v>139</v>
      </c>
      <c r="DO373" s="26" t="s">
        <v>139</v>
      </c>
    </row>
    <row r="374" spans="1:119" ht="20.100000000000001" customHeight="1" x14ac:dyDescent="0.25">
      <c r="A374" s="29" t="str">
        <f t="shared" si="70"/>
        <v>Association of Children and Youth with Disabilities VITA6</v>
      </c>
      <c r="B374" s="29" t="str">
        <f t="shared" si="71"/>
        <v>Association of Children and Youth with Disabilities VITA</v>
      </c>
      <c r="C374" s="29">
        <f t="shared" si="72"/>
        <v>6</v>
      </c>
      <c r="D374" s="30" t="str">
        <f t="shared" si="73"/>
        <v>Europe and Eurasia</v>
      </c>
      <c r="E374" s="30" t="str">
        <f t="shared" si="74"/>
        <v>Chisinau, Moldova</v>
      </c>
      <c r="F374" s="31">
        <f t="shared" si="75"/>
        <v>3</v>
      </c>
      <c r="G374" s="31">
        <f t="shared" si="76"/>
        <v>1</v>
      </c>
      <c r="H374" s="31">
        <f t="shared" si="77"/>
        <v>3</v>
      </c>
      <c r="I374" s="31">
        <f t="shared" si="78"/>
        <v>2</v>
      </c>
      <c r="J374" s="31">
        <f t="shared" si="79"/>
        <v>3</v>
      </c>
      <c r="K374" s="31">
        <f t="shared" si="80"/>
        <v>3</v>
      </c>
      <c r="L374" s="31">
        <f t="shared" si="81"/>
        <v>3</v>
      </c>
      <c r="M374" s="31">
        <f t="shared" si="82"/>
        <v>2</v>
      </c>
      <c r="N374" s="31">
        <f t="shared" si="83"/>
        <v>2.5</v>
      </c>
      <c r="O374" s="26" t="s">
        <v>2425</v>
      </c>
      <c r="P374" s="26" t="s">
        <v>108</v>
      </c>
      <c r="Q374" s="27">
        <v>42502</v>
      </c>
      <c r="R374" s="26" t="s">
        <v>305</v>
      </c>
      <c r="S374" s="26" t="s">
        <v>184</v>
      </c>
      <c r="T374" s="26" t="s">
        <v>157</v>
      </c>
      <c r="U374" s="26" t="s">
        <v>833</v>
      </c>
      <c r="V374" s="26" t="s">
        <v>15763</v>
      </c>
      <c r="W374" s="26" t="s">
        <v>2426</v>
      </c>
      <c r="X374" s="26" t="s">
        <v>2427</v>
      </c>
      <c r="Y374" s="26" t="s">
        <v>2428</v>
      </c>
      <c r="Z374" s="24"/>
      <c r="AA374" s="24"/>
      <c r="AB374" s="26" t="s">
        <v>117</v>
      </c>
      <c r="AC374" s="28">
        <v>4000</v>
      </c>
      <c r="AD374" s="24"/>
      <c r="AE374" s="26" t="s">
        <v>2429</v>
      </c>
      <c r="AF374" s="26" t="s">
        <v>120</v>
      </c>
      <c r="AG374" s="26" t="s">
        <v>224</v>
      </c>
      <c r="AH374" s="26" t="s">
        <v>250</v>
      </c>
      <c r="AI374" s="28">
        <v>4000</v>
      </c>
      <c r="AJ374" s="26" t="s">
        <v>2430</v>
      </c>
      <c r="AK374" s="26" t="s">
        <v>2431</v>
      </c>
      <c r="AL374" s="26" t="s">
        <v>2432</v>
      </c>
      <c r="AM374" s="24"/>
      <c r="AN374" s="24"/>
      <c r="AO374" s="24"/>
      <c r="AP374" s="24"/>
      <c r="AQ374" s="24"/>
      <c r="AR374" s="26" t="s">
        <v>2433</v>
      </c>
      <c r="AS374" s="24"/>
      <c r="AT374" s="24"/>
      <c r="AU374" s="26" t="s">
        <v>2434</v>
      </c>
      <c r="AV374" s="26" t="s">
        <v>2435</v>
      </c>
      <c r="AW374" s="28">
        <v>4742</v>
      </c>
      <c r="AX374" s="26">
        <v>60</v>
      </c>
      <c r="AY374" s="28">
        <v>100</v>
      </c>
      <c r="AZ374" s="28">
        <v>100</v>
      </c>
      <c r="BA374" s="26">
        <v>0</v>
      </c>
      <c r="BB374" s="26" t="s">
        <v>148</v>
      </c>
      <c r="BC374" s="26" t="s">
        <v>2436</v>
      </c>
      <c r="BD374" s="24"/>
      <c r="BE374" s="24"/>
      <c r="BF374" s="26" t="s">
        <v>2437</v>
      </c>
      <c r="BG374" s="26" t="s">
        <v>191</v>
      </c>
      <c r="BH374" s="24"/>
      <c r="BI374" s="24"/>
      <c r="BJ374" s="24"/>
      <c r="BK374" s="24"/>
      <c r="BL374" s="24"/>
      <c r="BM374" s="24"/>
      <c r="BN374" s="24"/>
      <c r="BO374" s="24"/>
      <c r="BP374" s="24"/>
      <c r="BQ374" s="24"/>
      <c r="BR374" s="26">
        <v>3</v>
      </c>
      <c r="BS374" s="26">
        <v>1</v>
      </c>
      <c r="BT374" s="26">
        <v>3</v>
      </c>
      <c r="BU374" s="26">
        <v>2</v>
      </c>
      <c r="BV374" s="26">
        <v>3</v>
      </c>
      <c r="BW374" s="26">
        <v>3</v>
      </c>
      <c r="BX374" s="26">
        <v>3</v>
      </c>
      <c r="BY374" s="26">
        <v>2</v>
      </c>
      <c r="BZ374" s="24"/>
      <c r="CA374" s="24"/>
      <c r="CB374" s="24"/>
      <c r="CC374" s="24"/>
      <c r="CD374" s="24"/>
      <c r="CE374" s="24"/>
      <c r="CF374" s="24"/>
      <c r="CG374" s="24"/>
      <c r="CH374" s="24"/>
      <c r="CI374" s="24"/>
      <c r="CJ374" s="24"/>
      <c r="CK374" s="24"/>
      <c r="CL374" s="24"/>
      <c r="CM374" s="24"/>
      <c r="CN374" s="24"/>
      <c r="CO374" s="24"/>
      <c r="CP374" s="24"/>
      <c r="CQ374" s="24"/>
      <c r="CR374" s="24"/>
      <c r="CS374" s="24"/>
      <c r="CT374" s="24"/>
      <c r="CU374" s="24"/>
      <c r="CV374" s="24"/>
      <c r="CW374" s="24"/>
      <c r="CX374" s="24"/>
      <c r="CY374" s="24"/>
      <c r="CZ374" s="24"/>
      <c r="DA374" s="24"/>
      <c r="DB374" s="24"/>
      <c r="DC374" s="24"/>
      <c r="DD374" s="24"/>
      <c r="DE374" s="24"/>
      <c r="DF374" s="26" t="s">
        <v>139</v>
      </c>
      <c r="DG374" s="26" t="s">
        <v>120</v>
      </c>
      <c r="DH374" s="26" t="s">
        <v>120</v>
      </c>
      <c r="DI374" s="26" t="s">
        <v>139</v>
      </c>
      <c r="DJ374" s="26" t="s">
        <v>139</v>
      </c>
      <c r="DK374" s="26" t="s">
        <v>139</v>
      </c>
      <c r="DL374" s="26" t="s">
        <v>139</v>
      </c>
      <c r="DM374" s="26" t="s">
        <v>139</v>
      </c>
      <c r="DN374" s="26" t="s">
        <v>139</v>
      </c>
      <c r="DO374" s="26" t="s">
        <v>139</v>
      </c>
    </row>
    <row r="375" spans="1:119" ht="20.100000000000001" customHeight="1" x14ac:dyDescent="0.25">
      <c r="A375" s="29" t="str">
        <f t="shared" si="70"/>
        <v/>
      </c>
      <c r="B375" s="29" t="str">
        <f t="shared" si="71"/>
        <v>Association of Children and Youth with Disabilities VITA</v>
      </c>
      <c r="C375" s="29">
        <f t="shared" si="72"/>
        <v>0</v>
      </c>
      <c r="D375" s="30" t="str">
        <f t="shared" si="73"/>
        <v>Europe and Eurasia</v>
      </c>
      <c r="E375" s="30" t="str">
        <f t="shared" si="74"/>
        <v>Chisinau, Moldova</v>
      </c>
      <c r="F375" s="31">
        <f t="shared" si="75"/>
        <v>0</v>
      </c>
      <c r="G375" s="31">
        <f t="shared" si="76"/>
        <v>0</v>
      </c>
      <c r="H375" s="31">
        <f t="shared" si="77"/>
        <v>0</v>
      </c>
      <c r="I375" s="31">
        <f t="shared" si="78"/>
        <v>0</v>
      </c>
      <c r="J375" s="31">
        <f t="shared" si="79"/>
        <v>0</v>
      </c>
      <c r="K375" s="31">
        <f t="shared" si="80"/>
        <v>0</v>
      </c>
      <c r="L375" s="31">
        <f t="shared" si="81"/>
        <v>0</v>
      </c>
      <c r="M375" s="31">
        <f t="shared" si="82"/>
        <v>0</v>
      </c>
      <c r="N375" s="31">
        <f t="shared" si="83"/>
        <v>0</v>
      </c>
      <c r="O375" s="26" t="s">
        <v>15841</v>
      </c>
      <c r="P375" s="26" t="s">
        <v>108</v>
      </c>
      <c r="Q375" s="27">
        <v>42187</v>
      </c>
      <c r="R375" s="24"/>
      <c r="S375" s="24"/>
      <c r="T375" s="26" t="s">
        <v>157</v>
      </c>
      <c r="U375" s="24"/>
      <c r="V375" s="26" t="s">
        <v>15763</v>
      </c>
      <c r="W375" s="26" t="s">
        <v>2426</v>
      </c>
      <c r="X375" s="26" t="s">
        <v>2427</v>
      </c>
      <c r="Y375" s="26" t="s">
        <v>2428</v>
      </c>
      <c r="Z375" s="24"/>
      <c r="AA375" s="24"/>
      <c r="AB375" s="26" t="s">
        <v>15736</v>
      </c>
      <c r="AC375" s="28">
        <v>1020</v>
      </c>
      <c r="AD375" s="24"/>
      <c r="AE375" s="26" t="s">
        <v>2429</v>
      </c>
      <c r="AF375" s="26" t="s">
        <v>120</v>
      </c>
      <c r="AG375" s="26" t="s">
        <v>224</v>
      </c>
      <c r="AH375" s="24"/>
      <c r="AI375" s="28">
        <v>1020</v>
      </c>
      <c r="AJ375" s="24"/>
      <c r="AK375" s="24"/>
      <c r="AL375" s="24"/>
      <c r="AM375" s="24"/>
      <c r="AN375" s="24"/>
      <c r="AO375" s="24"/>
      <c r="AP375" s="24"/>
      <c r="AQ375" s="24"/>
      <c r="AR375" s="24"/>
      <c r="AS375" s="24"/>
      <c r="AT375" s="24"/>
      <c r="AU375" s="24"/>
      <c r="AV375" s="24"/>
      <c r="AW375" s="24"/>
      <c r="AX375" s="24"/>
      <c r="AY375" s="24"/>
      <c r="AZ375" s="24"/>
      <c r="BA375" s="24"/>
      <c r="BB375" s="24"/>
      <c r="BC375" s="26" t="s">
        <v>2436</v>
      </c>
      <c r="BD375" s="24"/>
      <c r="BE375" s="24"/>
      <c r="BF375" s="24"/>
      <c r="BG375" s="24"/>
      <c r="BH375" s="24"/>
      <c r="BI375" s="24"/>
      <c r="BJ375" s="24"/>
      <c r="BK375" s="24"/>
      <c r="BL375" s="24"/>
      <c r="BM375" s="24"/>
      <c r="BN375" s="24"/>
      <c r="BO375" s="24"/>
      <c r="BP375" s="24"/>
      <c r="BQ375" s="24"/>
      <c r="BR375" s="24"/>
      <c r="BS375" s="24"/>
      <c r="BT375" s="24"/>
      <c r="BU375" s="24"/>
      <c r="BV375" s="24"/>
      <c r="BW375" s="24"/>
      <c r="BX375" s="24"/>
      <c r="BY375" s="24"/>
      <c r="BZ375" s="24"/>
      <c r="CA375" s="24"/>
      <c r="CB375" s="24"/>
      <c r="CC375" s="24"/>
      <c r="CD375" s="24"/>
      <c r="CE375" s="24"/>
      <c r="CF375" s="24"/>
      <c r="CG375" s="24"/>
      <c r="CH375" s="24"/>
      <c r="CI375" s="24"/>
      <c r="CJ375" s="24"/>
      <c r="CK375" s="24"/>
      <c r="CL375" s="24"/>
      <c r="CM375" s="24"/>
      <c r="CN375" s="24"/>
      <c r="CO375" s="24"/>
      <c r="CP375" s="24"/>
      <c r="CQ375" s="24"/>
      <c r="CR375" s="24"/>
      <c r="CS375" s="24"/>
      <c r="CT375" s="24"/>
      <c r="CU375" s="24"/>
      <c r="CV375" s="24"/>
      <c r="CW375" s="24"/>
      <c r="CX375" s="24"/>
      <c r="CY375" s="24"/>
      <c r="CZ375" s="24"/>
      <c r="DA375" s="24"/>
      <c r="DB375" s="24"/>
      <c r="DC375" s="24"/>
      <c r="DD375" s="24"/>
      <c r="DE375" s="24"/>
      <c r="DF375" s="26" t="s">
        <v>139</v>
      </c>
      <c r="DG375" s="26" t="s">
        <v>139</v>
      </c>
      <c r="DH375" s="26" t="s">
        <v>139</v>
      </c>
      <c r="DI375" s="26" t="s">
        <v>139</v>
      </c>
      <c r="DJ375" s="26" t="s">
        <v>139</v>
      </c>
      <c r="DK375" s="26" t="s">
        <v>139</v>
      </c>
      <c r="DL375" s="26" t="s">
        <v>139</v>
      </c>
      <c r="DM375" s="26" t="s">
        <v>139</v>
      </c>
      <c r="DN375" s="26" t="s">
        <v>139</v>
      </c>
      <c r="DO375" s="26" t="s">
        <v>139</v>
      </c>
    </row>
    <row r="376" spans="1:119" ht="20.100000000000001" customHeight="1" x14ac:dyDescent="0.25">
      <c r="A376" s="29" t="str">
        <f t="shared" si="70"/>
        <v/>
      </c>
      <c r="B376" s="29" t="str">
        <f t="shared" si="71"/>
        <v>Association of Children and Youth with Disabilities VITA</v>
      </c>
      <c r="C376" s="29">
        <f t="shared" si="72"/>
        <v>0</v>
      </c>
      <c r="D376" s="30" t="str">
        <f t="shared" si="73"/>
        <v>Europe and Eurasia</v>
      </c>
      <c r="E376" s="30" t="str">
        <f t="shared" si="74"/>
        <v>Chisinau, Moldova</v>
      </c>
      <c r="F376" s="31">
        <f t="shared" si="75"/>
        <v>0</v>
      </c>
      <c r="G376" s="31">
        <f t="shared" si="76"/>
        <v>0</v>
      </c>
      <c r="H376" s="31">
        <f t="shared" si="77"/>
        <v>0</v>
      </c>
      <c r="I376" s="31">
        <f t="shared" si="78"/>
        <v>0</v>
      </c>
      <c r="J376" s="31">
        <f t="shared" si="79"/>
        <v>0</v>
      </c>
      <c r="K376" s="31">
        <f t="shared" si="80"/>
        <v>0</v>
      </c>
      <c r="L376" s="31">
        <f t="shared" si="81"/>
        <v>0</v>
      </c>
      <c r="M376" s="31">
        <f t="shared" si="82"/>
        <v>0</v>
      </c>
      <c r="N376" s="31">
        <f t="shared" si="83"/>
        <v>0</v>
      </c>
      <c r="O376" s="26" t="s">
        <v>15842</v>
      </c>
      <c r="P376" s="26" t="s">
        <v>108</v>
      </c>
      <c r="Q376" s="27">
        <v>41542</v>
      </c>
      <c r="R376" s="24"/>
      <c r="S376" s="24"/>
      <c r="T376" s="26" t="s">
        <v>194</v>
      </c>
      <c r="U376" s="24"/>
      <c r="V376" s="26" t="s">
        <v>15763</v>
      </c>
      <c r="W376" s="26" t="s">
        <v>2426</v>
      </c>
      <c r="X376" s="26" t="s">
        <v>2427</v>
      </c>
      <c r="Y376" s="26" t="s">
        <v>2428</v>
      </c>
      <c r="Z376" s="24"/>
      <c r="AA376" s="24"/>
      <c r="AB376" s="26" t="s">
        <v>15736</v>
      </c>
      <c r="AC376" s="28">
        <v>1400</v>
      </c>
      <c r="AD376" s="24"/>
      <c r="AE376" s="26" t="s">
        <v>2429</v>
      </c>
      <c r="AF376" s="26" t="s">
        <v>120</v>
      </c>
      <c r="AG376" s="26" t="s">
        <v>224</v>
      </c>
      <c r="AH376" s="24"/>
      <c r="AI376" s="28">
        <v>1400</v>
      </c>
      <c r="AJ376" s="24"/>
      <c r="AK376" s="24"/>
      <c r="AL376" s="24"/>
      <c r="AM376" s="24"/>
      <c r="AN376" s="24"/>
      <c r="AO376" s="24"/>
      <c r="AP376" s="24"/>
      <c r="AQ376" s="24"/>
      <c r="AR376" s="24"/>
      <c r="AS376" s="24"/>
      <c r="AT376" s="24"/>
      <c r="AU376" s="24"/>
      <c r="AV376" s="24"/>
      <c r="AW376" s="24"/>
      <c r="AX376" s="24"/>
      <c r="AY376" s="24"/>
      <c r="AZ376" s="24"/>
      <c r="BA376" s="24"/>
      <c r="BB376" s="24"/>
      <c r="BC376" s="26" t="s">
        <v>2436</v>
      </c>
      <c r="BD376" s="24"/>
      <c r="BE376" s="24"/>
      <c r="BF376" s="24"/>
      <c r="BG376" s="24"/>
      <c r="BH376" s="24"/>
      <c r="BI376" s="24"/>
      <c r="BJ376" s="24"/>
      <c r="BK376" s="24"/>
      <c r="BL376" s="24"/>
      <c r="BM376" s="24"/>
      <c r="BN376" s="24"/>
      <c r="BO376" s="24"/>
      <c r="BP376" s="24"/>
      <c r="BQ376" s="24"/>
      <c r="BR376" s="24"/>
      <c r="BS376" s="24"/>
      <c r="BT376" s="24"/>
      <c r="BU376" s="24"/>
      <c r="BV376" s="24"/>
      <c r="BW376" s="24"/>
      <c r="BX376" s="24"/>
      <c r="BY376" s="24"/>
      <c r="BZ376" s="24"/>
      <c r="CA376" s="24"/>
      <c r="CB376" s="24"/>
      <c r="CC376" s="24"/>
      <c r="CD376" s="24"/>
      <c r="CE376" s="24"/>
      <c r="CF376" s="24"/>
      <c r="CG376" s="24"/>
      <c r="CH376" s="24"/>
      <c r="CI376" s="24"/>
      <c r="CJ376" s="24"/>
      <c r="CK376" s="24"/>
      <c r="CL376" s="24"/>
      <c r="CM376" s="24"/>
      <c r="CN376" s="24"/>
      <c r="CO376" s="24"/>
      <c r="CP376" s="24"/>
      <c r="CQ376" s="24"/>
      <c r="CR376" s="24"/>
      <c r="CS376" s="24"/>
      <c r="CT376" s="24"/>
      <c r="CU376" s="24"/>
      <c r="CV376" s="24"/>
      <c r="CW376" s="24"/>
      <c r="CX376" s="24"/>
      <c r="CY376" s="24"/>
      <c r="CZ376" s="24"/>
      <c r="DA376" s="24"/>
      <c r="DB376" s="24"/>
      <c r="DC376" s="24"/>
      <c r="DD376" s="24"/>
      <c r="DE376" s="24"/>
      <c r="DF376" s="26" t="s">
        <v>139</v>
      </c>
      <c r="DG376" s="26" t="s">
        <v>139</v>
      </c>
      <c r="DH376" s="26" t="s">
        <v>139</v>
      </c>
      <c r="DI376" s="26" t="s">
        <v>139</v>
      </c>
      <c r="DJ376" s="26" t="s">
        <v>139</v>
      </c>
      <c r="DK376" s="26" t="s">
        <v>139</v>
      </c>
      <c r="DL376" s="26" t="s">
        <v>139</v>
      </c>
      <c r="DM376" s="26" t="s">
        <v>139</v>
      </c>
      <c r="DN376" s="26" t="s">
        <v>139</v>
      </c>
      <c r="DO376" s="26" t="s">
        <v>139</v>
      </c>
    </row>
    <row r="377" spans="1:119" ht="20.100000000000001" customHeight="1" x14ac:dyDescent="0.25">
      <c r="A377" s="29" t="str">
        <f t="shared" si="70"/>
        <v>Association of Children and Youth with Disabilities VITA5</v>
      </c>
      <c r="B377" s="29" t="str">
        <f t="shared" si="71"/>
        <v>Association of Children and Youth with Disabilities VITA</v>
      </c>
      <c r="C377" s="29">
        <f t="shared" si="72"/>
        <v>5</v>
      </c>
      <c r="D377" s="30" t="str">
        <f t="shared" si="73"/>
        <v>Europe and Eurasia</v>
      </c>
      <c r="E377" s="30" t="str">
        <f t="shared" si="74"/>
        <v>Chisinau, Moldova</v>
      </c>
      <c r="F377" s="31">
        <f t="shared" si="75"/>
        <v>3</v>
      </c>
      <c r="G377" s="31">
        <f t="shared" si="76"/>
        <v>2</v>
      </c>
      <c r="H377" s="31">
        <f t="shared" si="77"/>
        <v>3</v>
      </c>
      <c r="I377" s="31">
        <f t="shared" si="78"/>
        <v>2</v>
      </c>
      <c r="J377" s="31">
        <f t="shared" si="79"/>
        <v>2</v>
      </c>
      <c r="K377" s="31">
        <f t="shared" si="80"/>
        <v>2</v>
      </c>
      <c r="L377" s="31">
        <f t="shared" si="81"/>
        <v>3</v>
      </c>
      <c r="M377" s="31">
        <f t="shared" si="82"/>
        <v>2</v>
      </c>
      <c r="N377" s="31">
        <f t="shared" si="83"/>
        <v>2.4</v>
      </c>
      <c r="O377" s="26" t="s">
        <v>2438</v>
      </c>
      <c r="P377" s="26" t="s">
        <v>108</v>
      </c>
      <c r="Q377" s="27">
        <v>41771</v>
      </c>
      <c r="R377" s="26" t="s">
        <v>166</v>
      </c>
      <c r="S377" s="26" t="s">
        <v>193</v>
      </c>
      <c r="T377" s="26" t="s">
        <v>194</v>
      </c>
      <c r="U377" s="26" t="s">
        <v>112</v>
      </c>
      <c r="V377" s="26" t="s">
        <v>15763</v>
      </c>
      <c r="W377" s="26" t="s">
        <v>2426</v>
      </c>
      <c r="X377" s="26" t="s">
        <v>2427</v>
      </c>
      <c r="Y377" s="26" t="s">
        <v>2428</v>
      </c>
      <c r="Z377" s="24"/>
      <c r="AA377" s="24"/>
      <c r="AB377" s="26" t="s">
        <v>117</v>
      </c>
      <c r="AC377" s="28">
        <v>7000</v>
      </c>
      <c r="AD377" s="24"/>
      <c r="AE377" s="26" t="s">
        <v>2429</v>
      </c>
      <c r="AF377" s="26" t="s">
        <v>120</v>
      </c>
      <c r="AG377" s="26" t="s">
        <v>224</v>
      </c>
      <c r="AH377" s="26" t="s">
        <v>176</v>
      </c>
      <c r="AI377" s="28">
        <v>7000</v>
      </c>
      <c r="AJ377" s="26" t="s">
        <v>2439</v>
      </c>
      <c r="AK377" s="26" t="s">
        <v>2431</v>
      </c>
      <c r="AL377" s="26" t="s">
        <v>2432</v>
      </c>
      <c r="AM377" s="24"/>
      <c r="AN377" s="24"/>
      <c r="AO377" s="24"/>
      <c r="AP377" s="24"/>
      <c r="AQ377" s="26" t="s">
        <v>2440</v>
      </c>
      <c r="AR377" s="24"/>
      <c r="AS377" s="24"/>
      <c r="AT377" s="26" t="s">
        <v>2441</v>
      </c>
      <c r="AU377" s="26" t="s">
        <v>2442</v>
      </c>
      <c r="AV377" s="24"/>
      <c r="AW377" s="28">
        <v>27830</v>
      </c>
      <c r="AX377" s="26">
        <v>50</v>
      </c>
      <c r="AY377" s="28">
        <v>40</v>
      </c>
      <c r="AZ377" s="28">
        <v>30</v>
      </c>
      <c r="BA377" s="26">
        <v>0</v>
      </c>
      <c r="BB377" s="26" t="s">
        <v>148</v>
      </c>
      <c r="BC377" s="26" t="s">
        <v>2436</v>
      </c>
      <c r="BD377" s="26" t="s">
        <v>125</v>
      </c>
      <c r="BE377" s="24"/>
      <c r="BF377" s="24"/>
      <c r="BG377" s="24"/>
      <c r="BH377" s="26" t="s">
        <v>2443</v>
      </c>
      <c r="BI377" s="26" t="s">
        <v>191</v>
      </c>
      <c r="BJ377" s="24"/>
      <c r="BK377" s="24"/>
      <c r="BL377" s="24"/>
      <c r="BM377" s="24"/>
      <c r="BN377" s="24"/>
      <c r="BO377" s="24"/>
      <c r="BP377" s="24"/>
      <c r="BQ377" s="24"/>
      <c r="BR377" s="26">
        <v>3</v>
      </c>
      <c r="BS377" s="26">
        <v>2</v>
      </c>
      <c r="BT377" s="26">
        <v>3</v>
      </c>
      <c r="BU377" s="26">
        <v>2</v>
      </c>
      <c r="BV377" s="26">
        <v>2</v>
      </c>
      <c r="BW377" s="26">
        <v>2</v>
      </c>
      <c r="BX377" s="26">
        <v>3</v>
      </c>
      <c r="BY377" s="26">
        <v>2</v>
      </c>
      <c r="BZ377" s="24"/>
      <c r="CA377" s="24"/>
      <c r="CB377" s="24"/>
      <c r="CC377" s="24"/>
      <c r="CD377" s="24"/>
      <c r="CE377" s="24"/>
      <c r="CF377" s="24"/>
      <c r="CG377" s="24"/>
      <c r="CH377" s="24"/>
      <c r="CI377" s="24"/>
      <c r="CJ377" s="24"/>
      <c r="CK377" s="24"/>
      <c r="CL377" s="24"/>
      <c r="CM377" s="24"/>
      <c r="CN377" s="24"/>
      <c r="CO377" s="24"/>
      <c r="CP377" s="24"/>
      <c r="CQ377" s="24"/>
      <c r="CR377" s="24"/>
      <c r="CS377" s="24"/>
      <c r="CT377" s="24"/>
      <c r="CU377" s="24"/>
      <c r="CV377" s="24"/>
      <c r="CW377" s="24"/>
      <c r="CX377" s="24"/>
      <c r="CY377" s="24"/>
      <c r="CZ377" s="24"/>
      <c r="DA377" s="24"/>
      <c r="DB377" s="24"/>
      <c r="DC377" s="24"/>
      <c r="DD377" s="24"/>
      <c r="DE377" s="24"/>
      <c r="DF377" s="26" t="s">
        <v>139</v>
      </c>
      <c r="DG377" s="26" t="s">
        <v>120</v>
      </c>
      <c r="DH377" s="26" t="s">
        <v>120</v>
      </c>
      <c r="DI377" s="26" t="s">
        <v>139</v>
      </c>
      <c r="DJ377" s="26" t="s">
        <v>139</v>
      </c>
      <c r="DK377" s="26" t="s">
        <v>139</v>
      </c>
      <c r="DL377" s="26" t="s">
        <v>139</v>
      </c>
      <c r="DM377" s="26" t="s">
        <v>139</v>
      </c>
      <c r="DN377" s="26" t="s">
        <v>139</v>
      </c>
      <c r="DO377" s="26" t="s">
        <v>139</v>
      </c>
    </row>
    <row r="378" spans="1:119" ht="20.100000000000001" customHeight="1" x14ac:dyDescent="0.25">
      <c r="A378" s="29" t="str">
        <f t="shared" si="70"/>
        <v>Association of Children and Youth with Disabilities VITA4</v>
      </c>
      <c r="B378" s="29" t="str">
        <f t="shared" si="71"/>
        <v>Association of Children and Youth with Disabilities VITA</v>
      </c>
      <c r="C378" s="29">
        <f t="shared" si="72"/>
        <v>4</v>
      </c>
      <c r="D378" s="30" t="str">
        <f t="shared" si="73"/>
        <v>Europe and Eurasia</v>
      </c>
      <c r="E378" s="30" t="str">
        <f t="shared" si="74"/>
        <v>Chisinau, Moldova</v>
      </c>
      <c r="F378" s="31">
        <f t="shared" si="75"/>
        <v>3</v>
      </c>
      <c r="G378" s="31">
        <f t="shared" si="76"/>
        <v>2</v>
      </c>
      <c r="H378" s="31">
        <f t="shared" si="77"/>
        <v>3</v>
      </c>
      <c r="I378" s="31">
        <f t="shared" si="78"/>
        <v>2</v>
      </c>
      <c r="J378" s="31">
        <f t="shared" si="79"/>
        <v>2</v>
      </c>
      <c r="K378" s="31">
        <f t="shared" si="80"/>
        <v>2</v>
      </c>
      <c r="L378" s="31">
        <f t="shared" si="81"/>
        <v>3</v>
      </c>
      <c r="M378" s="31">
        <f t="shared" si="82"/>
        <v>2</v>
      </c>
      <c r="N378" s="31">
        <f t="shared" si="83"/>
        <v>2.4</v>
      </c>
      <c r="O378" s="26" t="s">
        <v>2444</v>
      </c>
      <c r="P378" s="26" t="s">
        <v>108</v>
      </c>
      <c r="Q378" s="27">
        <v>41400</v>
      </c>
      <c r="R378" s="26" t="s">
        <v>166</v>
      </c>
      <c r="S378" s="26" t="s">
        <v>206</v>
      </c>
      <c r="T378" s="26" t="s">
        <v>207</v>
      </c>
      <c r="U378" s="26" t="s">
        <v>112</v>
      </c>
      <c r="V378" s="26" t="s">
        <v>15763</v>
      </c>
      <c r="W378" s="26" t="s">
        <v>2426</v>
      </c>
      <c r="X378" s="26" t="s">
        <v>2427</v>
      </c>
      <c r="Y378" s="26" t="s">
        <v>2428</v>
      </c>
      <c r="Z378" s="24"/>
      <c r="AA378" s="24"/>
      <c r="AB378" s="26" t="s">
        <v>117</v>
      </c>
      <c r="AC378" s="28">
        <v>7000</v>
      </c>
      <c r="AD378" s="24"/>
      <c r="AE378" s="26" t="s">
        <v>2429</v>
      </c>
      <c r="AF378" s="26" t="s">
        <v>120</v>
      </c>
      <c r="AG378" s="26" t="s">
        <v>224</v>
      </c>
      <c r="AH378" s="26" t="s">
        <v>185</v>
      </c>
      <c r="AI378" s="28">
        <v>7000</v>
      </c>
      <c r="AJ378" s="26" t="s">
        <v>2439</v>
      </c>
      <c r="AK378" s="26" t="s">
        <v>2445</v>
      </c>
      <c r="AL378" s="26" t="s">
        <v>2432</v>
      </c>
      <c r="AM378" s="24"/>
      <c r="AN378" s="24"/>
      <c r="AO378" s="24"/>
      <c r="AP378" s="24"/>
      <c r="AQ378" s="26" t="s">
        <v>2446</v>
      </c>
      <c r="AR378" s="24"/>
      <c r="AS378" s="24"/>
      <c r="AT378" s="24"/>
      <c r="AU378" s="24"/>
      <c r="AV378" s="24"/>
      <c r="AW378" s="28">
        <v>11539</v>
      </c>
      <c r="AX378" s="26">
        <v>50</v>
      </c>
      <c r="AY378" s="28">
        <v>40</v>
      </c>
      <c r="AZ378" s="28">
        <v>30</v>
      </c>
      <c r="BA378" s="26">
        <v>0</v>
      </c>
      <c r="BB378" s="26" t="s">
        <v>148</v>
      </c>
      <c r="BC378" s="26" t="s">
        <v>2436</v>
      </c>
      <c r="BD378" s="26" t="s">
        <v>125</v>
      </c>
      <c r="BE378" s="24"/>
      <c r="BF378" s="26" t="s">
        <v>2443</v>
      </c>
      <c r="BG378" s="26" t="s">
        <v>191</v>
      </c>
      <c r="BH378" s="26" t="s">
        <v>2447</v>
      </c>
      <c r="BI378" s="26" t="s">
        <v>191</v>
      </c>
      <c r="BJ378" s="24"/>
      <c r="BK378" s="24"/>
      <c r="BL378" s="24"/>
      <c r="BM378" s="24"/>
      <c r="BN378" s="24"/>
      <c r="BO378" s="24"/>
      <c r="BP378" s="24"/>
      <c r="BQ378" s="24"/>
      <c r="BR378" s="26">
        <v>3</v>
      </c>
      <c r="BS378" s="26">
        <v>2</v>
      </c>
      <c r="BT378" s="26">
        <v>3</v>
      </c>
      <c r="BU378" s="26">
        <v>2</v>
      </c>
      <c r="BV378" s="26">
        <v>2</v>
      </c>
      <c r="BW378" s="26">
        <v>2</v>
      </c>
      <c r="BX378" s="26">
        <v>3</v>
      </c>
      <c r="BY378" s="26">
        <v>2</v>
      </c>
      <c r="BZ378" s="24"/>
      <c r="CA378" s="24"/>
      <c r="CB378" s="24"/>
      <c r="CC378" s="24"/>
      <c r="CD378" s="24"/>
      <c r="CE378" s="24"/>
      <c r="CF378" s="24"/>
      <c r="CG378" s="24"/>
      <c r="CH378" s="24"/>
      <c r="CI378" s="24"/>
      <c r="CJ378" s="24"/>
      <c r="CK378" s="24"/>
      <c r="CL378" s="24"/>
      <c r="CM378" s="24"/>
      <c r="CN378" s="24"/>
      <c r="CO378" s="24"/>
      <c r="CP378" s="24"/>
      <c r="CQ378" s="24"/>
      <c r="CR378" s="24"/>
      <c r="CS378" s="24"/>
      <c r="CT378" s="24"/>
      <c r="CU378" s="24"/>
      <c r="CV378" s="24"/>
      <c r="CW378" s="24"/>
      <c r="CX378" s="24"/>
      <c r="CY378" s="24"/>
      <c r="CZ378" s="24"/>
      <c r="DA378" s="24"/>
      <c r="DB378" s="24"/>
      <c r="DC378" s="24"/>
      <c r="DD378" s="24"/>
      <c r="DE378" s="24"/>
      <c r="DF378" s="26" t="s">
        <v>120</v>
      </c>
      <c r="DG378" s="26" t="s">
        <v>120</v>
      </c>
      <c r="DH378" s="26" t="s">
        <v>120</v>
      </c>
      <c r="DI378" s="26" t="s">
        <v>139</v>
      </c>
      <c r="DJ378" s="26" t="s">
        <v>139</v>
      </c>
      <c r="DK378" s="26" t="s">
        <v>139</v>
      </c>
      <c r="DL378" s="26" t="s">
        <v>139</v>
      </c>
      <c r="DM378" s="26" t="s">
        <v>139</v>
      </c>
      <c r="DN378" s="26" t="s">
        <v>139</v>
      </c>
      <c r="DO378" s="26" t="s">
        <v>139</v>
      </c>
    </row>
    <row r="379" spans="1:119" ht="20.100000000000001" customHeight="1" x14ac:dyDescent="0.25">
      <c r="A379" s="29" t="str">
        <f t="shared" si="70"/>
        <v/>
      </c>
      <c r="B379" s="29" t="str">
        <f t="shared" si="71"/>
        <v>Association of Children and Youth with Disabilities VITA</v>
      </c>
      <c r="C379" s="29">
        <f t="shared" si="72"/>
        <v>0</v>
      </c>
      <c r="D379" s="30" t="str">
        <f t="shared" si="73"/>
        <v>Europe and Eurasia</v>
      </c>
      <c r="E379" s="30" t="str">
        <f t="shared" si="74"/>
        <v>Chisinau, Moldova</v>
      </c>
      <c r="F379" s="31">
        <f t="shared" si="75"/>
        <v>0</v>
      </c>
      <c r="G379" s="31">
        <f t="shared" si="76"/>
        <v>0</v>
      </c>
      <c r="H379" s="31">
        <f t="shared" si="77"/>
        <v>0</v>
      </c>
      <c r="I379" s="31">
        <f t="shared" si="78"/>
        <v>0</v>
      </c>
      <c r="J379" s="31">
        <f t="shared" si="79"/>
        <v>0</v>
      </c>
      <c r="K379" s="31">
        <f t="shared" si="80"/>
        <v>0</v>
      </c>
      <c r="L379" s="31">
        <f t="shared" si="81"/>
        <v>0</v>
      </c>
      <c r="M379" s="31">
        <f t="shared" si="82"/>
        <v>0</v>
      </c>
      <c r="N379" s="31">
        <f t="shared" si="83"/>
        <v>0</v>
      </c>
      <c r="O379" s="26" t="s">
        <v>15843</v>
      </c>
      <c r="P379" s="26" t="s">
        <v>108</v>
      </c>
      <c r="Q379" s="27">
        <v>41116</v>
      </c>
      <c r="R379" s="24"/>
      <c r="S379" s="24"/>
      <c r="T379" s="26" t="s">
        <v>207</v>
      </c>
      <c r="U379" s="24"/>
      <c r="V379" s="26" t="s">
        <v>15763</v>
      </c>
      <c r="W379" s="26" t="s">
        <v>2426</v>
      </c>
      <c r="X379" s="26" t="s">
        <v>2427</v>
      </c>
      <c r="Y379" s="26" t="s">
        <v>2428</v>
      </c>
      <c r="Z379" s="24"/>
      <c r="AA379" s="24"/>
      <c r="AB379" s="26" t="s">
        <v>15736</v>
      </c>
      <c r="AC379" s="28">
        <v>1200</v>
      </c>
      <c r="AD379" s="24"/>
      <c r="AE379" s="26" t="s">
        <v>2429</v>
      </c>
      <c r="AF379" s="26" t="s">
        <v>120</v>
      </c>
      <c r="AG379" s="26" t="s">
        <v>224</v>
      </c>
      <c r="AH379" s="24"/>
      <c r="AI379" s="28">
        <v>1200</v>
      </c>
      <c r="AJ379" s="24"/>
      <c r="AK379" s="24"/>
      <c r="AL379" s="24"/>
      <c r="AM379" s="24"/>
      <c r="AN379" s="24"/>
      <c r="AO379" s="24"/>
      <c r="AP379" s="24"/>
      <c r="AQ379" s="24"/>
      <c r="AR379" s="24"/>
      <c r="AS379" s="24"/>
      <c r="AT379" s="24"/>
      <c r="AU379" s="24"/>
      <c r="AV379" s="24"/>
      <c r="AW379" s="28">
        <v>0</v>
      </c>
      <c r="AX379" s="26">
        <v>0</v>
      </c>
      <c r="AY379" s="28">
        <v>0</v>
      </c>
      <c r="AZ379" s="28">
        <v>0</v>
      </c>
      <c r="BA379" s="26">
        <v>0</v>
      </c>
      <c r="BB379" s="24"/>
      <c r="BC379" s="26" t="s">
        <v>2436</v>
      </c>
      <c r="BD379" s="24"/>
      <c r="BE379" s="24"/>
      <c r="BF379" s="24"/>
      <c r="BG379" s="24"/>
      <c r="BH379" s="24"/>
      <c r="BI379" s="24"/>
      <c r="BJ379" s="24"/>
      <c r="BK379" s="24"/>
      <c r="BL379" s="24"/>
      <c r="BM379" s="24"/>
      <c r="BN379" s="24"/>
      <c r="BO379" s="24"/>
      <c r="BP379" s="24"/>
      <c r="BQ379" s="24"/>
      <c r="BR379" s="26">
        <v>0</v>
      </c>
      <c r="BS379" s="26">
        <v>0</v>
      </c>
      <c r="BT379" s="26">
        <v>0</v>
      </c>
      <c r="BU379" s="26">
        <v>0</v>
      </c>
      <c r="BV379" s="26">
        <v>0</v>
      </c>
      <c r="BW379" s="26">
        <v>0</v>
      </c>
      <c r="BX379" s="26">
        <v>0</v>
      </c>
      <c r="BY379" s="26">
        <v>0</v>
      </c>
      <c r="BZ379" s="24"/>
      <c r="CA379" s="24"/>
      <c r="CB379" s="24"/>
      <c r="CC379" s="24"/>
      <c r="CD379" s="24"/>
      <c r="CE379" s="24"/>
      <c r="CF379" s="24"/>
      <c r="CG379" s="24"/>
      <c r="CH379" s="24"/>
      <c r="CI379" s="24"/>
      <c r="CJ379" s="24"/>
      <c r="CK379" s="24"/>
      <c r="CL379" s="24"/>
      <c r="CM379" s="24"/>
      <c r="CN379" s="24"/>
      <c r="CO379" s="24"/>
      <c r="CP379" s="24"/>
      <c r="CQ379" s="24"/>
      <c r="CR379" s="24"/>
      <c r="CS379" s="24"/>
      <c r="CT379" s="24"/>
      <c r="CU379" s="24"/>
      <c r="CV379" s="24"/>
      <c r="CW379" s="24"/>
      <c r="CX379" s="24"/>
      <c r="CY379" s="24"/>
      <c r="CZ379" s="24"/>
      <c r="DA379" s="24"/>
      <c r="DB379" s="24"/>
      <c r="DC379" s="24"/>
      <c r="DD379" s="24"/>
      <c r="DE379" s="24"/>
      <c r="DF379" s="26" t="s">
        <v>139</v>
      </c>
      <c r="DG379" s="26" t="s">
        <v>139</v>
      </c>
      <c r="DH379" s="26" t="s">
        <v>139</v>
      </c>
      <c r="DI379" s="26" t="s">
        <v>139</v>
      </c>
      <c r="DJ379" s="26" t="s">
        <v>139</v>
      </c>
      <c r="DK379" s="26" t="s">
        <v>139</v>
      </c>
      <c r="DL379" s="26" t="s">
        <v>139</v>
      </c>
      <c r="DM379" s="26" t="s">
        <v>139</v>
      </c>
      <c r="DN379" s="26" t="s">
        <v>139</v>
      </c>
      <c r="DO379" s="26" t="s">
        <v>139</v>
      </c>
    </row>
    <row r="380" spans="1:119" ht="20.100000000000001" customHeight="1" x14ac:dyDescent="0.25">
      <c r="A380" s="29" t="str">
        <f t="shared" si="70"/>
        <v/>
      </c>
      <c r="B380" s="29" t="str">
        <f t="shared" si="71"/>
        <v>Association of Children and Youth with Disabilities VITA</v>
      </c>
      <c r="C380" s="29">
        <f t="shared" si="72"/>
        <v>0</v>
      </c>
      <c r="D380" s="30" t="str">
        <f t="shared" si="73"/>
        <v>Europe and Eurasia</v>
      </c>
      <c r="E380" s="30" t="str">
        <f t="shared" si="74"/>
        <v>Chisinau, Moldova</v>
      </c>
      <c r="F380" s="31">
        <f t="shared" si="75"/>
        <v>0</v>
      </c>
      <c r="G380" s="31">
        <f t="shared" si="76"/>
        <v>0</v>
      </c>
      <c r="H380" s="31">
        <f t="shared" si="77"/>
        <v>0</v>
      </c>
      <c r="I380" s="31">
        <f t="shared" si="78"/>
        <v>0</v>
      </c>
      <c r="J380" s="31">
        <f t="shared" si="79"/>
        <v>0</v>
      </c>
      <c r="K380" s="31">
        <f t="shared" si="80"/>
        <v>0</v>
      </c>
      <c r="L380" s="31">
        <f t="shared" si="81"/>
        <v>0</v>
      </c>
      <c r="M380" s="31">
        <f t="shared" si="82"/>
        <v>0</v>
      </c>
      <c r="N380" s="31">
        <f t="shared" si="83"/>
        <v>0</v>
      </c>
      <c r="O380" s="26" t="s">
        <v>15844</v>
      </c>
      <c r="P380" s="26" t="s">
        <v>108</v>
      </c>
      <c r="Q380" s="27">
        <v>40934</v>
      </c>
      <c r="R380" s="24"/>
      <c r="S380" s="24"/>
      <c r="T380" s="26" t="s">
        <v>175</v>
      </c>
      <c r="U380" s="24"/>
      <c r="V380" s="26" t="s">
        <v>15763</v>
      </c>
      <c r="W380" s="26" t="s">
        <v>2426</v>
      </c>
      <c r="X380" s="26" t="s">
        <v>2427</v>
      </c>
      <c r="Y380" s="26" t="s">
        <v>2428</v>
      </c>
      <c r="Z380" s="24"/>
      <c r="AA380" s="24"/>
      <c r="AB380" s="26" t="s">
        <v>15733</v>
      </c>
      <c r="AC380" s="28">
        <v>7265</v>
      </c>
      <c r="AD380" s="24"/>
      <c r="AE380" s="26" t="s">
        <v>2429</v>
      </c>
      <c r="AF380" s="26" t="s">
        <v>120</v>
      </c>
      <c r="AG380" s="26" t="s">
        <v>224</v>
      </c>
      <c r="AH380" s="24"/>
      <c r="AI380" s="28">
        <v>7265</v>
      </c>
      <c r="AJ380" s="24"/>
      <c r="AK380" s="24"/>
      <c r="AL380" s="24"/>
      <c r="AM380" s="24"/>
      <c r="AN380" s="24"/>
      <c r="AO380" s="24"/>
      <c r="AP380" s="24"/>
      <c r="AQ380" s="24"/>
      <c r="AR380" s="24"/>
      <c r="AS380" s="24"/>
      <c r="AT380" s="24"/>
      <c r="AU380" s="24"/>
      <c r="AV380" s="24"/>
      <c r="AW380" s="28">
        <v>0</v>
      </c>
      <c r="AX380" s="26">
        <v>0</v>
      </c>
      <c r="AY380" s="28">
        <v>0</v>
      </c>
      <c r="AZ380" s="28">
        <v>0</v>
      </c>
      <c r="BA380" s="26">
        <v>0</v>
      </c>
      <c r="BB380" s="24"/>
      <c r="BC380" s="26" t="s">
        <v>2436</v>
      </c>
      <c r="BD380" s="24"/>
      <c r="BE380" s="24"/>
      <c r="BF380" s="24"/>
      <c r="BG380" s="24"/>
      <c r="BH380" s="24"/>
      <c r="BI380" s="24"/>
      <c r="BJ380" s="24"/>
      <c r="BK380" s="24"/>
      <c r="BL380" s="24"/>
      <c r="BM380" s="24"/>
      <c r="BN380" s="24"/>
      <c r="BO380" s="24"/>
      <c r="BP380" s="24"/>
      <c r="BQ380" s="24"/>
      <c r="BR380" s="26">
        <v>0</v>
      </c>
      <c r="BS380" s="26">
        <v>0</v>
      </c>
      <c r="BT380" s="26">
        <v>0</v>
      </c>
      <c r="BU380" s="26">
        <v>0</v>
      </c>
      <c r="BV380" s="26">
        <v>0</v>
      </c>
      <c r="BW380" s="26">
        <v>0</v>
      </c>
      <c r="BX380" s="26">
        <v>0</v>
      </c>
      <c r="BY380" s="26">
        <v>0</v>
      </c>
      <c r="BZ380" s="24"/>
      <c r="CA380" s="24"/>
      <c r="CB380" s="24"/>
      <c r="CC380" s="24"/>
      <c r="CD380" s="24"/>
      <c r="CE380" s="24"/>
      <c r="CF380" s="24"/>
      <c r="CG380" s="24"/>
      <c r="CH380" s="24"/>
      <c r="CI380" s="24"/>
      <c r="CJ380" s="24"/>
      <c r="CK380" s="24"/>
      <c r="CL380" s="24"/>
      <c r="CM380" s="24"/>
      <c r="CN380" s="24"/>
      <c r="CO380" s="24"/>
      <c r="CP380" s="24"/>
      <c r="CQ380" s="24"/>
      <c r="CR380" s="24"/>
      <c r="CS380" s="24"/>
      <c r="CT380" s="24"/>
      <c r="CU380" s="24"/>
      <c r="CV380" s="24"/>
      <c r="CW380" s="24"/>
      <c r="CX380" s="24"/>
      <c r="CY380" s="24"/>
      <c r="CZ380" s="24"/>
      <c r="DA380" s="24"/>
      <c r="DB380" s="24"/>
      <c r="DC380" s="24"/>
      <c r="DD380" s="24"/>
      <c r="DE380" s="24"/>
      <c r="DF380" s="26" t="s">
        <v>139</v>
      </c>
      <c r="DG380" s="26" t="s">
        <v>139</v>
      </c>
      <c r="DH380" s="26" t="s">
        <v>139</v>
      </c>
      <c r="DI380" s="26" t="s">
        <v>139</v>
      </c>
      <c r="DJ380" s="26" t="s">
        <v>139</v>
      </c>
      <c r="DK380" s="26" t="s">
        <v>139</v>
      </c>
      <c r="DL380" s="26" t="s">
        <v>139</v>
      </c>
      <c r="DM380" s="26" t="s">
        <v>139</v>
      </c>
      <c r="DN380" s="26" t="s">
        <v>139</v>
      </c>
      <c r="DO380" s="26" t="s">
        <v>139</v>
      </c>
    </row>
    <row r="381" spans="1:119" ht="20.100000000000001" customHeight="1" x14ac:dyDescent="0.25">
      <c r="A381" s="29" t="str">
        <f t="shared" si="70"/>
        <v>Association of Children and Youth with Disabilities VITA3</v>
      </c>
      <c r="B381" s="29" t="str">
        <f t="shared" si="71"/>
        <v>Association of Children and Youth with Disabilities VITA</v>
      </c>
      <c r="C381" s="29">
        <f t="shared" si="72"/>
        <v>3</v>
      </c>
      <c r="D381" s="30" t="str">
        <f t="shared" si="73"/>
        <v>Europe and Eurasia</v>
      </c>
      <c r="E381" s="30" t="str">
        <f t="shared" si="74"/>
        <v>Chisinau, Moldova</v>
      </c>
      <c r="F381" s="31">
        <f t="shared" si="75"/>
        <v>2</v>
      </c>
      <c r="G381" s="31">
        <f t="shared" si="76"/>
        <v>3</v>
      </c>
      <c r="H381" s="31">
        <f t="shared" si="77"/>
        <v>2</v>
      </c>
      <c r="I381" s="31">
        <f t="shared" si="78"/>
        <v>3</v>
      </c>
      <c r="J381" s="31">
        <f t="shared" si="79"/>
        <v>2</v>
      </c>
      <c r="K381" s="31">
        <f t="shared" si="80"/>
        <v>3</v>
      </c>
      <c r="L381" s="31">
        <f t="shared" si="81"/>
        <v>3</v>
      </c>
      <c r="M381" s="31">
        <f t="shared" si="82"/>
        <v>1</v>
      </c>
      <c r="N381" s="31">
        <f t="shared" si="83"/>
        <v>2.4</v>
      </c>
      <c r="O381" s="26" t="s">
        <v>2448</v>
      </c>
      <c r="P381" s="26" t="s">
        <v>108</v>
      </c>
      <c r="Q381" s="27">
        <v>41038</v>
      </c>
      <c r="R381" s="26" t="s">
        <v>109</v>
      </c>
      <c r="S381" s="26" t="s">
        <v>217</v>
      </c>
      <c r="T381" s="26" t="s">
        <v>175</v>
      </c>
      <c r="U381" s="26" t="s">
        <v>112</v>
      </c>
      <c r="V381" s="26" t="s">
        <v>15763</v>
      </c>
      <c r="W381" s="26" t="s">
        <v>2426</v>
      </c>
      <c r="X381" s="26" t="s">
        <v>2427</v>
      </c>
      <c r="Y381" s="26" t="s">
        <v>2428</v>
      </c>
      <c r="Z381" s="24"/>
      <c r="AA381" s="24"/>
      <c r="AB381" s="26" t="s">
        <v>117</v>
      </c>
      <c r="AC381" s="28">
        <v>7000</v>
      </c>
      <c r="AD381" s="24"/>
      <c r="AE381" s="26" t="s">
        <v>2429</v>
      </c>
      <c r="AF381" s="26" t="s">
        <v>120</v>
      </c>
      <c r="AG381" s="26" t="s">
        <v>224</v>
      </c>
      <c r="AH381" s="26" t="s">
        <v>121</v>
      </c>
      <c r="AI381" s="28">
        <v>7000</v>
      </c>
      <c r="AJ381" s="24"/>
      <c r="AK381" s="26" t="s">
        <v>2449</v>
      </c>
      <c r="AL381" s="26" t="s">
        <v>2450</v>
      </c>
      <c r="AM381" s="24"/>
      <c r="AN381" s="24"/>
      <c r="AO381" s="24"/>
      <c r="AP381" s="24"/>
      <c r="AQ381" s="24"/>
      <c r="AR381" s="24"/>
      <c r="AS381" s="26" t="s">
        <v>2451</v>
      </c>
      <c r="AT381" s="24"/>
      <c r="AU381" s="26" t="s">
        <v>2452</v>
      </c>
      <c r="AV381" s="26" t="s">
        <v>2453</v>
      </c>
      <c r="AW381" s="28">
        <v>8000</v>
      </c>
      <c r="AX381" s="26">
        <v>50</v>
      </c>
      <c r="AY381" s="28">
        <v>0</v>
      </c>
      <c r="AZ381" s="28">
        <v>0</v>
      </c>
      <c r="BA381" s="26">
        <v>0</v>
      </c>
      <c r="BB381" s="24"/>
      <c r="BC381" s="26" t="s">
        <v>2436</v>
      </c>
      <c r="BD381" s="26" t="s">
        <v>437</v>
      </c>
      <c r="BE381" s="24"/>
      <c r="BF381" s="26" t="s">
        <v>2443</v>
      </c>
      <c r="BG381" s="26" t="s">
        <v>191</v>
      </c>
      <c r="BH381" s="26" t="s">
        <v>2447</v>
      </c>
      <c r="BI381" s="26" t="s">
        <v>191</v>
      </c>
      <c r="BJ381" s="24"/>
      <c r="BK381" s="24"/>
      <c r="BL381" s="24"/>
      <c r="BM381" s="24"/>
      <c r="BN381" s="24"/>
      <c r="BO381" s="24"/>
      <c r="BP381" s="24"/>
      <c r="BQ381" s="24"/>
      <c r="BR381" s="26">
        <v>2</v>
      </c>
      <c r="BS381" s="26">
        <v>3</v>
      </c>
      <c r="BT381" s="26">
        <v>2</v>
      </c>
      <c r="BU381" s="26">
        <v>3</v>
      </c>
      <c r="BV381" s="26">
        <v>2</v>
      </c>
      <c r="BW381" s="26">
        <v>3</v>
      </c>
      <c r="BX381" s="26">
        <v>3</v>
      </c>
      <c r="BY381" s="26">
        <v>1</v>
      </c>
      <c r="BZ381" s="24"/>
      <c r="CA381" s="24"/>
      <c r="CB381" s="24"/>
      <c r="CC381" s="24"/>
      <c r="CD381" s="24"/>
      <c r="CE381" s="24"/>
      <c r="CF381" s="24"/>
      <c r="CG381" s="24"/>
      <c r="CH381" s="24"/>
      <c r="CI381" s="24"/>
      <c r="CJ381" s="24"/>
      <c r="CK381" s="24"/>
      <c r="CL381" s="24"/>
      <c r="CM381" s="24"/>
      <c r="CN381" s="24"/>
      <c r="CO381" s="24"/>
      <c r="CP381" s="24"/>
      <c r="CQ381" s="24"/>
      <c r="CR381" s="24"/>
      <c r="CS381" s="24"/>
      <c r="CT381" s="24"/>
      <c r="CU381" s="24"/>
      <c r="CV381" s="24"/>
      <c r="CW381" s="24"/>
      <c r="CX381" s="24"/>
      <c r="CY381" s="24"/>
      <c r="CZ381" s="24"/>
      <c r="DA381" s="24"/>
      <c r="DB381" s="24"/>
      <c r="DC381" s="24"/>
      <c r="DD381" s="24"/>
      <c r="DE381" s="24"/>
      <c r="DF381" s="26" t="s">
        <v>139</v>
      </c>
      <c r="DG381" s="26" t="s">
        <v>139</v>
      </c>
      <c r="DH381" s="26" t="s">
        <v>139</v>
      </c>
      <c r="DI381" s="26" t="s">
        <v>139</v>
      </c>
      <c r="DJ381" s="26" t="s">
        <v>139</v>
      </c>
      <c r="DK381" s="26" t="s">
        <v>139</v>
      </c>
      <c r="DL381" s="26" t="s">
        <v>139</v>
      </c>
      <c r="DM381" s="26" t="s">
        <v>139</v>
      </c>
      <c r="DN381" s="26" t="s">
        <v>139</v>
      </c>
      <c r="DO381" s="26" t="s">
        <v>139</v>
      </c>
    </row>
    <row r="382" spans="1:119" ht="20.100000000000001" customHeight="1" x14ac:dyDescent="0.25">
      <c r="A382" s="29" t="str">
        <f t="shared" si="70"/>
        <v>Association of Children and Youth with Disabilities VITA2</v>
      </c>
      <c r="B382" s="29" t="str">
        <f t="shared" si="71"/>
        <v>Association of Children and Youth with Disabilities VITA</v>
      </c>
      <c r="C382" s="29">
        <f t="shared" si="72"/>
        <v>2</v>
      </c>
      <c r="D382" s="30" t="str">
        <f t="shared" si="73"/>
        <v>Europe and Eurasia</v>
      </c>
      <c r="E382" s="30" t="str">
        <f t="shared" si="74"/>
        <v>Chisinau, Moldova</v>
      </c>
      <c r="F382" s="31">
        <f t="shared" si="75"/>
        <v>3</v>
      </c>
      <c r="G382" s="31">
        <f t="shared" si="76"/>
        <v>1</v>
      </c>
      <c r="H382" s="31">
        <f t="shared" si="77"/>
        <v>3</v>
      </c>
      <c r="I382" s="31">
        <f t="shared" si="78"/>
        <v>3</v>
      </c>
      <c r="J382" s="31">
        <f t="shared" si="79"/>
        <v>1</v>
      </c>
      <c r="K382" s="31">
        <f t="shared" si="80"/>
        <v>4</v>
      </c>
      <c r="L382" s="31">
        <f t="shared" si="81"/>
        <v>3</v>
      </c>
      <c r="M382" s="31">
        <f t="shared" si="82"/>
        <v>1</v>
      </c>
      <c r="N382" s="31">
        <f t="shared" si="83"/>
        <v>2.4</v>
      </c>
      <c r="O382" s="26" t="s">
        <v>2454</v>
      </c>
      <c r="P382" s="26" t="s">
        <v>108</v>
      </c>
      <c r="Q382" s="27">
        <v>40672</v>
      </c>
      <c r="R382" s="26" t="s">
        <v>155</v>
      </c>
      <c r="S382" s="26" t="s">
        <v>409</v>
      </c>
      <c r="T382" s="26" t="s">
        <v>333</v>
      </c>
      <c r="U382" s="26" t="s">
        <v>112</v>
      </c>
      <c r="V382" s="26" t="s">
        <v>15763</v>
      </c>
      <c r="W382" s="26" t="s">
        <v>2426</v>
      </c>
      <c r="X382" s="26" t="s">
        <v>2427</v>
      </c>
      <c r="Y382" s="26" t="s">
        <v>2428</v>
      </c>
      <c r="Z382" s="24"/>
      <c r="AA382" s="24"/>
      <c r="AB382" s="26" t="s">
        <v>117</v>
      </c>
      <c r="AC382" s="28">
        <v>7000</v>
      </c>
      <c r="AD382" s="24"/>
      <c r="AE382" s="26" t="s">
        <v>2429</v>
      </c>
      <c r="AF382" s="26" t="s">
        <v>120</v>
      </c>
      <c r="AG382" s="26" t="s">
        <v>224</v>
      </c>
      <c r="AH382" s="26" t="s">
        <v>143</v>
      </c>
      <c r="AI382" s="28">
        <v>7000</v>
      </c>
      <c r="AJ382" s="24"/>
      <c r="AK382" s="26" t="s">
        <v>2449</v>
      </c>
      <c r="AL382" s="26" t="s">
        <v>2450</v>
      </c>
      <c r="AM382" s="26" t="s">
        <v>2455</v>
      </c>
      <c r="AN382" s="26" t="s">
        <v>2456</v>
      </c>
      <c r="AO382" s="26" t="s">
        <v>2457</v>
      </c>
      <c r="AP382" s="24"/>
      <c r="AQ382" s="24"/>
      <c r="AR382" s="24"/>
      <c r="AS382" s="26" t="s">
        <v>2458</v>
      </c>
      <c r="AT382" s="26" t="s">
        <v>2459</v>
      </c>
      <c r="AU382" s="26" t="s">
        <v>2460</v>
      </c>
      <c r="AV382" s="24"/>
      <c r="AW382" s="28">
        <v>7000</v>
      </c>
      <c r="AX382" s="26">
        <v>50</v>
      </c>
      <c r="AY382" s="28">
        <v>0</v>
      </c>
      <c r="AZ382" s="28">
        <v>0</v>
      </c>
      <c r="BA382" s="26">
        <v>0</v>
      </c>
      <c r="BB382" s="24"/>
      <c r="BC382" s="26" t="s">
        <v>2436</v>
      </c>
      <c r="BD382" s="24"/>
      <c r="BE382" s="24"/>
      <c r="BF382" s="26" t="s">
        <v>2443</v>
      </c>
      <c r="BG382" s="26" t="s">
        <v>191</v>
      </c>
      <c r="BH382" s="24"/>
      <c r="BI382" s="24"/>
      <c r="BJ382" s="24"/>
      <c r="BK382" s="24"/>
      <c r="BL382" s="24"/>
      <c r="BM382" s="24"/>
      <c r="BN382" s="24"/>
      <c r="BO382" s="24"/>
      <c r="BP382" s="24"/>
      <c r="BQ382" s="24"/>
      <c r="BR382" s="26">
        <v>3</v>
      </c>
      <c r="BS382" s="26">
        <v>1</v>
      </c>
      <c r="BT382" s="26">
        <v>3</v>
      </c>
      <c r="BU382" s="26">
        <v>3</v>
      </c>
      <c r="BV382" s="26">
        <v>1</v>
      </c>
      <c r="BW382" s="26">
        <v>4</v>
      </c>
      <c r="BX382" s="26">
        <v>3</v>
      </c>
      <c r="BY382" s="26">
        <v>1</v>
      </c>
      <c r="BZ382" s="24"/>
      <c r="CA382" s="24"/>
      <c r="CB382" s="24"/>
      <c r="CC382" s="24"/>
      <c r="CD382" s="24"/>
      <c r="CE382" s="24"/>
      <c r="CF382" s="24"/>
      <c r="CG382" s="24"/>
      <c r="CH382" s="24"/>
      <c r="CI382" s="24"/>
      <c r="CJ382" s="24"/>
      <c r="CK382" s="24"/>
      <c r="CL382" s="24"/>
      <c r="CM382" s="24"/>
      <c r="CN382" s="24"/>
      <c r="CO382" s="24"/>
      <c r="CP382" s="24"/>
      <c r="CQ382" s="24"/>
      <c r="CR382" s="24"/>
      <c r="CS382" s="24"/>
      <c r="CT382" s="24"/>
      <c r="CU382" s="24"/>
      <c r="CV382" s="24"/>
      <c r="CW382" s="24"/>
      <c r="CX382" s="24"/>
      <c r="CY382" s="24"/>
      <c r="CZ382" s="24"/>
      <c r="DA382" s="24"/>
      <c r="DB382" s="24"/>
      <c r="DC382" s="24"/>
      <c r="DD382" s="24"/>
      <c r="DE382" s="24"/>
      <c r="DF382" s="26" t="s">
        <v>139</v>
      </c>
      <c r="DG382" s="26" t="s">
        <v>139</v>
      </c>
      <c r="DH382" s="26" t="s">
        <v>139</v>
      </c>
      <c r="DI382" s="26" t="s">
        <v>139</v>
      </c>
      <c r="DJ382" s="26" t="s">
        <v>139</v>
      </c>
      <c r="DK382" s="26" t="s">
        <v>139</v>
      </c>
      <c r="DL382" s="26" t="s">
        <v>139</v>
      </c>
      <c r="DM382" s="26" t="s">
        <v>139</v>
      </c>
      <c r="DN382" s="26" t="s">
        <v>139</v>
      </c>
      <c r="DO382" s="26" t="s">
        <v>139</v>
      </c>
    </row>
    <row r="383" spans="1:119" ht="20.100000000000001" customHeight="1" x14ac:dyDescent="0.25">
      <c r="A383" s="29" t="str">
        <f t="shared" si="70"/>
        <v>Association of Children and Youth with Disabilities VITA1</v>
      </c>
      <c r="B383" s="29" t="str">
        <f t="shared" si="71"/>
        <v>Association of Children and Youth with Disabilities VITA</v>
      </c>
      <c r="C383" s="29">
        <f t="shared" si="72"/>
        <v>1</v>
      </c>
      <c r="D383" s="30" t="str">
        <f t="shared" si="73"/>
        <v>Europe and Eurasia</v>
      </c>
      <c r="E383" s="30" t="str">
        <f t="shared" si="74"/>
        <v>Chisinau, Moldova</v>
      </c>
      <c r="F383" s="31">
        <f t="shared" si="75"/>
        <v>0</v>
      </c>
      <c r="G383" s="31">
        <f t="shared" si="76"/>
        <v>0</v>
      </c>
      <c r="H383" s="31">
        <f t="shared" si="77"/>
        <v>0</v>
      </c>
      <c r="I383" s="31">
        <f t="shared" si="78"/>
        <v>0</v>
      </c>
      <c r="J383" s="31">
        <f t="shared" si="79"/>
        <v>0</v>
      </c>
      <c r="K383" s="31">
        <f t="shared" si="80"/>
        <v>0</v>
      </c>
      <c r="L383" s="31">
        <f t="shared" si="81"/>
        <v>0</v>
      </c>
      <c r="M383" s="31">
        <f t="shared" si="82"/>
        <v>0</v>
      </c>
      <c r="N383" s="31">
        <f t="shared" si="83"/>
        <v>0</v>
      </c>
      <c r="O383" s="26" t="s">
        <v>2461</v>
      </c>
      <c r="P383" s="26" t="s">
        <v>108</v>
      </c>
      <c r="Q383" s="27">
        <v>40316</v>
      </c>
      <c r="R383" s="26" t="s">
        <v>155</v>
      </c>
      <c r="S383" s="26" t="s">
        <v>234</v>
      </c>
      <c r="T383" s="26" t="s">
        <v>224</v>
      </c>
      <c r="U383" s="26" t="s">
        <v>112</v>
      </c>
      <c r="V383" s="26" t="s">
        <v>15763</v>
      </c>
      <c r="W383" s="26" t="s">
        <v>2426</v>
      </c>
      <c r="X383" s="26" t="s">
        <v>2427</v>
      </c>
      <c r="Y383" s="26" t="s">
        <v>2428</v>
      </c>
      <c r="Z383" s="24"/>
      <c r="AA383" s="24"/>
      <c r="AB383" s="26" t="s">
        <v>117</v>
      </c>
      <c r="AC383" s="28">
        <v>6000</v>
      </c>
      <c r="AD383" s="24"/>
      <c r="AE383" s="26" t="s">
        <v>2429</v>
      </c>
      <c r="AF383" s="26" t="s">
        <v>120</v>
      </c>
      <c r="AG383" s="26" t="s">
        <v>224</v>
      </c>
      <c r="AH383" s="26" t="s">
        <v>158</v>
      </c>
      <c r="AI383" s="28">
        <v>6000</v>
      </c>
      <c r="AJ383" s="24"/>
      <c r="AK383" s="26" t="s">
        <v>2462</v>
      </c>
      <c r="AL383" s="26" t="s">
        <v>2463</v>
      </c>
      <c r="AM383" s="26" t="s">
        <v>2464</v>
      </c>
      <c r="AN383" s="26" t="s">
        <v>2465</v>
      </c>
      <c r="AO383" s="24"/>
      <c r="AP383" s="24"/>
      <c r="AQ383" s="24"/>
      <c r="AR383" s="24"/>
      <c r="AS383" s="24"/>
      <c r="AT383" s="24"/>
      <c r="AU383" s="24"/>
      <c r="AV383" s="24"/>
      <c r="AW383" s="28">
        <v>9127</v>
      </c>
      <c r="AX383" s="26">
        <v>70</v>
      </c>
      <c r="AY383" s="28">
        <v>0</v>
      </c>
      <c r="AZ383" s="28">
        <v>0</v>
      </c>
      <c r="BA383" s="26">
        <v>0</v>
      </c>
      <c r="BB383" s="24"/>
      <c r="BC383" s="26" t="s">
        <v>2436</v>
      </c>
      <c r="BD383" s="24"/>
      <c r="BE383" s="24"/>
      <c r="BF383" s="24"/>
      <c r="BG383" s="24"/>
      <c r="BH383" s="24"/>
      <c r="BI383" s="24"/>
      <c r="BJ383" s="24"/>
      <c r="BK383" s="24"/>
      <c r="BL383" s="24"/>
      <c r="BM383" s="24"/>
      <c r="BN383" s="24"/>
      <c r="BO383" s="24"/>
      <c r="BP383" s="24"/>
      <c r="BQ383" s="24"/>
      <c r="BR383" s="26">
        <v>0</v>
      </c>
      <c r="BS383" s="26">
        <v>0</v>
      </c>
      <c r="BT383" s="26">
        <v>0</v>
      </c>
      <c r="BU383" s="26">
        <v>0</v>
      </c>
      <c r="BV383" s="26">
        <v>0</v>
      </c>
      <c r="BW383" s="26">
        <v>0</v>
      </c>
      <c r="BX383" s="26">
        <v>0</v>
      </c>
      <c r="BY383" s="26">
        <v>0</v>
      </c>
      <c r="BZ383" s="24"/>
      <c r="CA383" s="24"/>
      <c r="CB383" s="24"/>
      <c r="CC383" s="24"/>
      <c r="CD383" s="24"/>
      <c r="CE383" s="24"/>
      <c r="CF383" s="24"/>
      <c r="CG383" s="24"/>
      <c r="CH383" s="24"/>
      <c r="CI383" s="24"/>
      <c r="CJ383" s="24"/>
      <c r="CK383" s="24"/>
      <c r="CL383" s="24"/>
      <c r="CM383" s="24"/>
      <c r="CN383" s="24"/>
      <c r="CO383" s="24"/>
      <c r="CP383" s="24"/>
      <c r="CQ383" s="24"/>
      <c r="CR383" s="24"/>
      <c r="CS383" s="24"/>
      <c r="CT383" s="24"/>
      <c r="CU383" s="24"/>
      <c r="CV383" s="24"/>
      <c r="CW383" s="24"/>
      <c r="CX383" s="24"/>
      <c r="CY383" s="24"/>
      <c r="CZ383" s="24"/>
      <c r="DA383" s="24"/>
      <c r="DB383" s="24"/>
      <c r="DC383" s="24"/>
      <c r="DD383" s="24"/>
      <c r="DE383" s="24"/>
      <c r="DF383" s="26" t="s">
        <v>139</v>
      </c>
      <c r="DG383" s="26" t="s">
        <v>139</v>
      </c>
      <c r="DH383" s="26" t="s">
        <v>139</v>
      </c>
      <c r="DI383" s="26" t="s">
        <v>139</v>
      </c>
      <c r="DJ383" s="26" t="s">
        <v>139</v>
      </c>
      <c r="DK383" s="26" t="s">
        <v>139</v>
      </c>
      <c r="DL383" s="26" t="s">
        <v>139</v>
      </c>
      <c r="DM383" s="26" t="s">
        <v>139</v>
      </c>
      <c r="DN383" s="26" t="s">
        <v>139</v>
      </c>
      <c r="DO383" s="26" t="s">
        <v>139</v>
      </c>
    </row>
    <row r="384" spans="1:119" ht="20.100000000000001" customHeight="1" x14ac:dyDescent="0.25">
      <c r="A384" s="29" t="str">
        <f t="shared" si="70"/>
        <v>Association of Community Movements for Social Action7</v>
      </c>
      <c r="B384" s="29" t="str">
        <f t="shared" si="71"/>
        <v>Association of Community Movements for Social Action</v>
      </c>
      <c r="C384" s="29">
        <f t="shared" si="72"/>
        <v>7</v>
      </c>
      <c r="D384" s="30" t="str">
        <f t="shared" si="73"/>
        <v>South Asia</v>
      </c>
      <c r="E384" s="30" t="str">
        <f t="shared" si="74"/>
        <v>Chennai, India</v>
      </c>
      <c r="F384" s="31">
        <f t="shared" si="75"/>
        <v>5</v>
      </c>
      <c r="G384" s="31">
        <f t="shared" si="76"/>
        <v>4</v>
      </c>
      <c r="H384" s="31">
        <f t="shared" si="77"/>
        <v>4</v>
      </c>
      <c r="I384" s="31">
        <f t="shared" si="78"/>
        <v>4</v>
      </c>
      <c r="J384" s="31">
        <f t="shared" si="79"/>
        <v>3</v>
      </c>
      <c r="K384" s="31">
        <f t="shared" si="80"/>
        <v>5</v>
      </c>
      <c r="L384" s="31">
        <f t="shared" si="81"/>
        <v>5</v>
      </c>
      <c r="M384" s="31">
        <f t="shared" si="82"/>
        <v>3</v>
      </c>
      <c r="N384" s="31">
        <f t="shared" si="83"/>
        <v>4.0999999999999996</v>
      </c>
      <c r="O384" s="26" t="s">
        <v>2466</v>
      </c>
      <c r="P384" s="26" t="s">
        <v>108</v>
      </c>
      <c r="Q384" s="27">
        <v>41771</v>
      </c>
      <c r="R384" s="26" t="s">
        <v>305</v>
      </c>
      <c r="S384" s="26" t="s">
        <v>193</v>
      </c>
      <c r="T384" s="26" t="s">
        <v>194</v>
      </c>
      <c r="U384" s="26" t="s">
        <v>307</v>
      </c>
      <c r="V384" s="26" t="s">
        <v>225</v>
      </c>
      <c r="W384" s="26" t="s">
        <v>226</v>
      </c>
      <c r="X384" s="26" t="s">
        <v>2467</v>
      </c>
      <c r="Y384" s="26" t="s">
        <v>2468</v>
      </c>
      <c r="Z384" s="24"/>
      <c r="AA384" s="24"/>
      <c r="AB384" s="26" t="s">
        <v>117</v>
      </c>
      <c r="AC384" s="28">
        <v>10000</v>
      </c>
      <c r="AD384" s="24"/>
      <c r="AE384" s="24"/>
      <c r="AF384" s="26" t="s">
        <v>139</v>
      </c>
      <c r="AG384" s="26" t="s">
        <v>528</v>
      </c>
      <c r="AH384" s="26" t="s">
        <v>235</v>
      </c>
      <c r="AI384" s="28">
        <v>10000</v>
      </c>
      <c r="AJ384" s="26" t="s">
        <v>2469</v>
      </c>
      <c r="AK384" s="26" t="s">
        <v>2470</v>
      </c>
      <c r="AL384" s="26" t="s">
        <v>2471</v>
      </c>
      <c r="AM384" s="24"/>
      <c r="AN384" s="24"/>
      <c r="AO384" s="24"/>
      <c r="AP384" s="24"/>
      <c r="AQ384" s="24"/>
      <c r="AR384" s="26" t="s">
        <v>2472</v>
      </c>
      <c r="AS384" s="24"/>
      <c r="AT384" s="24"/>
      <c r="AU384" s="24"/>
      <c r="AV384" s="24"/>
      <c r="AW384" s="28">
        <v>24100</v>
      </c>
      <c r="AX384" s="26">
        <v>1100</v>
      </c>
      <c r="AY384" s="28">
        <v>100</v>
      </c>
      <c r="AZ384" s="28">
        <v>80</v>
      </c>
      <c r="BA384" s="26">
        <v>0</v>
      </c>
      <c r="BB384" s="26" t="s">
        <v>241</v>
      </c>
      <c r="BC384" s="26" t="s">
        <v>2473</v>
      </c>
      <c r="BD384" s="24"/>
      <c r="BE384" s="24"/>
      <c r="BF384" s="24"/>
      <c r="BG384" s="24"/>
      <c r="BH384" s="24"/>
      <c r="BI384" s="24"/>
      <c r="BJ384" s="24"/>
      <c r="BK384" s="24"/>
      <c r="BL384" s="24"/>
      <c r="BM384" s="24"/>
      <c r="BN384" s="24"/>
      <c r="BO384" s="24"/>
      <c r="BP384" s="24"/>
      <c r="BQ384" s="24"/>
      <c r="BR384" s="26">
        <v>5</v>
      </c>
      <c r="BS384" s="26">
        <v>4</v>
      </c>
      <c r="BT384" s="26">
        <v>4</v>
      </c>
      <c r="BU384" s="26">
        <v>4</v>
      </c>
      <c r="BV384" s="26">
        <v>3</v>
      </c>
      <c r="BW384" s="26">
        <v>5</v>
      </c>
      <c r="BX384" s="26">
        <v>5</v>
      </c>
      <c r="BY384" s="26">
        <v>3</v>
      </c>
      <c r="BZ384" s="24"/>
      <c r="CA384" s="24"/>
      <c r="CB384" s="24"/>
      <c r="CC384" s="24"/>
      <c r="CD384" s="24"/>
      <c r="CE384" s="24"/>
      <c r="CF384" s="24"/>
      <c r="CG384" s="24"/>
      <c r="CH384" s="24"/>
      <c r="CI384" s="24"/>
      <c r="CJ384" s="24"/>
      <c r="CK384" s="24"/>
      <c r="CL384" s="24"/>
      <c r="CM384" s="24"/>
      <c r="CN384" s="24"/>
      <c r="CO384" s="24"/>
      <c r="CP384" s="24"/>
      <c r="CQ384" s="24"/>
      <c r="CR384" s="24"/>
      <c r="CS384" s="24"/>
      <c r="CT384" s="24"/>
      <c r="CU384" s="24"/>
      <c r="CV384" s="24"/>
      <c r="CW384" s="24"/>
      <c r="CX384" s="24"/>
      <c r="CY384" s="24"/>
      <c r="CZ384" s="24"/>
      <c r="DA384" s="24"/>
      <c r="DB384" s="24"/>
      <c r="DC384" s="24"/>
      <c r="DD384" s="24"/>
      <c r="DE384" s="24"/>
      <c r="DF384" s="26" t="s">
        <v>120</v>
      </c>
      <c r="DG384" s="26" t="s">
        <v>120</v>
      </c>
      <c r="DH384" s="26" t="s">
        <v>139</v>
      </c>
      <c r="DI384" s="26" t="s">
        <v>120</v>
      </c>
      <c r="DJ384" s="26" t="s">
        <v>139</v>
      </c>
      <c r="DK384" s="26" t="s">
        <v>139</v>
      </c>
      <c r="DL384" s="26" t="s">
        <v>120</v>
      </c>
      <c r="DM384" s="26" t="s">
        <v>139</v>
      </c>
      <c r="DN384" s="26" t="s">
        <v>139</v>
      </c>
      <c r="DO384" s="26" t="s">
        <v>139</v>
      </c>
    </row>
    <row r="385" spans="1:119" ht="20.100000000000001" customHeight="1" x14ac:dyDescent="0.25">
      <c r="A385" s="29" t="str">
        <f t="shared" si="70"/>
        <v>Association of Community Movements for Social Action6</v>
      </c>
      <c r="B385" s="29" t="str">
        <f t="shared" si="71"/>
        <v>Association of Community Movements for Social Action</v>
      </c>
      <c r="C385" s="29">
        <f t="shared" si="72"/>
        <v>6</v>
      </c>
      <c r="D385" s="30" t="str">
        <f t="shared" si="73"/>
        <v>South Asia</v>
      </c>
      <c r="E385" s="30" t="str">
        <f t="shared" si="74"/>
        <v>Chennai, India</v>
      </c>
      <c r="F385" s="31">
        <f t="shared" si="75"/>
        <v>4</v>
      </c>
      <c r="G385" s="31">
        <f t="shared" si="76"/>
        <v>4</v>
      </c>
      <c r="H385" s="31">
        <f t="shared" si="77"/>
        <v>4</v>
      </c>
      <c r="I385" s="31">
        <f t="shared" si="78"/>
        <v>3</v>
      </c>
      <c r="J385" s="31">
        <f t="shared" si="79"/>
        <v>3</v>
      </c>
      <c r="K385" s="31">
        <f t="shared" si="80"/>
        <v>4</v>
      </c>
      <c r="L385" s="31">
        <f t="shared" si="81"/>
        <v>5</v>
      </c>
      <c r="M385" s="31">
        <f t="shared" si="82"/>
        <v>3</v>
      </c>
      <c r="N385" s="31">
        <f t="shared" si="83"/>
        <v>3.8</v>
      </c>
      <c r="O385" s="26" t="s">
        <v>2474</v>
      </c>
      <c r="P385" s="26" t="s">
        <v>108</v>
      </c>
      <c r="Q385" s="27">
        <v>41400</v>
      </c>
      <c r="R385" s="26" t="s">
        <v>166</v>
      </c>
      <c r="S385" s="26" t="s">
        <v>206</v>
      </c>
      <c r="T385" s="26" t="s">
        <v>207</v>
      </c>
      <c r="U385" s="26" t="s">
        <v>307</v>
      </c>
      <c r="V385" s="26" t="s">
        <v>225</v>
      </c>
      <c r="W385" s="26" t="s">
        <v>226</v>
      </c>
      <c r="X385" s="26" t="s">
        <v>2467</v>
      </c>
      <c r="Y385" s="26" t="s">
        <v>2468</v>
      </c>
      <c r="Z385" s="24"/>
      <c r="AA385" s="24"/>
      <c r="AB385" s="26" t="s">
        <v>117</v>
      </c>
      <c r="AC385" s="28">
        <v>10000</v>
      </c>
      <c r="AD385" s="24"/>
      <c r="AE385" s="24"/>
      <c r="AF385" s="26" t="s">
        <v>139</v>
      </c>
      <c r="AG385" s="26" t="s">
        <v>528</v>
      </c>
      <c r="AH385" s="26" t="s">
        <v>250</v>
      </c>
      <c r="AI385" s="28">
        <v>10000</v>
      </c>
      <c r="AJ385" s="26" t="s">
        <v>2475</v>
      </c>
      <c r="AK385" s="26" t="s">
        <v>2476</v>
      </c>
      <c r="AL385" s="26" t="s">
        <v>2471</v>
      </c>
      <c r="AM385" s="24"/>
      <c r="AN385" s="24"/>
      <c r="AO385" s="24"/>
      <c r="AP385" s="24"/>
      <c r="AQ385" s="26" t="s">
        <v>2477</v>
      </c>
      <c r="AR385" s="24"/>
      <c r="AS385" s="24"/>
      <c r="AT385" s="24"/>
      <c r="AU385" s="24"/>
      <c r="AV385" s="24"/>
      <c r="AW385" s="28">
        <v>21050</v>
      </c>
      <c r="AX385" s="26">
        <v>1040</v>
      </c>
      <c r="AY385" s="28">
        <v>100</v>
      </c>
      <c r="AZ385" s="28">
        <v>75</v>
      </c>
      <c r="BA385" s="26">
        <v>0</v>
      </c>
      <c r="BB385" s="26" t="s">
        <v>241</v>
      </c>
      <c r="BC385" s="26" t="s">
        <v>2473</v>
      </c>
      <c r="BD385" s="26" t="s">
        <v>125</v>
      </c>
      <c r="BE385" s="24"/>
      <c r="BF385" s="26" t="s">
        <v>2478</v>
      </c>
      <c r="BG385" s="26" t="s">
        <v>2479</v>
      </c>
      <c r="BH385" s="24"/>
      <c r="BI385" s="24"/>
      <c r="BJ385" s="24"/>
      <c r="BK385" s="24"/>
      <c r="BL385" s="24"/>
      <c r="BM385" s="24"/>
      <c r="BN385" s="24"/>
      <c r="BO385" s="24"/>
      <c r="BP385" s="24"/>
      <c r="BQ385" s="24"/>
      <c r="BR385" s="26">
        <v>4</v>
      </c>
      <c r="BS385" s="26">
        <v>4</v>
      </c>
      <c r="BT385" s="26">
        <v>4</v>
      </c>
      <c r="BU385" s="26">
        <v>3</v>
      </c>
      <c r="BV385" s="26">
        <v>3</v>
      </c>
      <c r="BW385" s="26">
        <v>4</v>
      </c>
      <c r="BX385" s="26">
        <v>5</v>
      </c>
      <c r="BY385" s="26">
        <v>3</v>
      </c>
      <c r="BZ385" s="24"/>
      <c r="CA385" s="24"/>
      <c r="CB385" s="24"/>
      <c r="CC385" s="24"/>
      <c r="CD385" s="24"/>
      <c r="CE385" s="24"/>
      <c r="CF385" s="24"/>
      <c r="CG385" s="24"/>
      <c r="CH385" s="24"/>
      <c r="CI385" s="24"/>
      <c r="CJ385" s="24"/>
      <c r="CK385" s="24"/>
      <c r="CL385" s="24"/>
      <c r="CM385" s="24"/>
      <c r="CN385" s="24"/>
      <c r="CO385" s="24"/>
      <c r="CP385" s="24"/>
      <c r="CQ385" s="24"/>
      <c r="CR385" s="24"/>
      <c r="CS385" s="24"/>
      <c r="CT385" s="24"/>
      <c r="CU385" s="24"/>
      <c r="CV385" s="24"/>
      <c r="CW385" s="24"/>
      <c r="CX385" s="24"/>
      <c r="CY385" s="24"/>
      <c r="CZ385" s="24"/>
      <c r="DA385" s="24"/>
      <c r="DB385" s="24"/>
      <c r="DC385" s="24"/>
      <c r="DD385" s="24"/>
      <c r="DE385" s="24"/>
      <c r="DF385" s="26" t="s">
        <v>120</v>
      </c>
      <c r="DG385" s="26" t="s">
        <v>120</v>
      </c>
      <c r="DH385" s="26" t="s">
        <v>139</v>
      </c>
      <c r="DI385" s="26" t="s">
        <v>120</v>
      </c>
      <c r="DJ385" s="26" t="s">
        <v>139</v>
      </c>
      <c r="DK385" s="26" t="s">
        <v>139</v>
      </c>
      <c r="DL385" s="26" t="s">
        <v>120</v>
      </c>
      <c r="DM385" s="26" t="s">
        <v>139</v>
      </c>
      <c r="DN385" s="26" t="s">
        <v>139</v>
      </c>
      <c r="DO385" s="26" t="s">
        <v>139</v>
      </c>
    </row>
    <row r="386" spans="1:119" ht="20.100000000000001" customHeight="1" x14ac:dyDescent="0.25">
      <c r="A386" s="29" t="str">
        <f t="shared" si="70"/>
        <v/>
      </c>
      <c r="B386" s="29" t="str">
        <f t="shared" si="71"/>
        <v>Association of Community Movements for Social Action</v>
      </c>
      <c r="C386" s="29">
        <f t="shared" si="72"/>
        <v>0</v>
      </c>
      <c r="D386" s="30" t="str">
        <f t="shared" si="73"/>
        <v>South Asia</v>
      </c>
      <c r="E386" s="30" t="str">
        <f t="shared" si="74"/>
        <v>Chennai, India</v>
      </c>
      <c r="F386" s="31">
        <f t="shared" si="75"/>
        <v>0</v>
      </c>
      <c r="G386" s="31">
        <f t="shared" si="76"/>
        <v>0</v>
      </c>
      <c r="H386" s="31">
        <f t="shared" si="77"/>
        <v>0</v>
      </c>
      <c r="I386" s="31">
        <f t="shared" si="78"/>
        <v>0</v>
      </c>
      <c r="J386" s="31">
        <f t="shared" si="79"/>
        <v>0</v>
      </c>
      <c r="K386" s="31">
        <f t="shared" si="80"/>
        <v>0</v>
      </c>
      <c r="L386" s="31">
        <f t="shared" si="81"/>
        <v>0</v>
      </c>
      <c r="M386" s="31">
        <f t="shared" si="82"/>
        <v>0</v>
      </c>
      <c r="N386" s="31">
        <f t="shared" si="83"/>
        <v>0</v>
      </c>
      <c r="O386" s="26" t="s">
        <v>15845</v>
      </c>
      <c r="P386" s="26" t="s">
        <v>108</v>
      </c>
      <c r="Q386" s="27">
        <v>41004</v>
      </c>
      <c r="R386" s="24"/>
      <c r="S386" s="24"/>
      <c r="T386" s="26" t="s">
        <v>175</v>
      </c>
      <c r="U386" s="24"/>
      <c r="V386" s="26" t="s">
        <v>225</v>
      </c>
      <c r="W386" s="26" t="s">
        <v>226</v>
      </c>
      <c r="X386" s="26" t="s">
        <v>2467</v>
      </c>
      <c r="Y386" s="26" t="s">
        <v>2468</v>
      </c>
      <c r="Z386" s="24"/>
      <c r="AA386" s="24"/>
      <c r="AB386" s="26" t="s">
        <v>15733</v>
      </c>
      <c r="AC386" s="28">
        <v>8079</v>
      </c>
      <c r="AD386" s="24"/>
      <c r="AE386" s="24"/>
      <c r="AF386" s="26" t="s">
        <v>139</v>
      </c>
      <c r="AG386" s="26" t="s">
        <v>528</v>
      </c>
      <c r="AH386" s="24"/>
      <c r="AI386" s="28">
        <v>8400</v>
      </c>
      <c r="AJ386" s="24"/>
      <c r="AK386" s="24"/>
      <c r="AL386" s="24"/>
      <c r="AM386" s="24"/>
      <c r="AN386" s="24"/>
      <c r="AO386" s="24"/>
      <c r="AP386" s="24"/>
      <c r="AQ386" s="24"/>
      <c r="AR386" s="24"/>
      <c r="AS386" s="24"/>
      <c r="AT386" s="24"/>
      <c r="AU386" s="24"/>
      <c r="AV386" s="24"/>
      <c r="AW386" s="24"/>
      <c r="AX386" s="24"/>
      <c r="AY386" s="24"/>
      <c r="AZ386" s="24"/>
      <c r="BA386" s="24"/>
      <c r="BB386" s="24"/>
      <c r="BC386" s="26" t="s">
        <v>2473</v>
      </c>
      <c r="BD386" s="24"/>
      <c r="BE386" s="24"/>
      <c r="BF386" s="24"/>
      <c r="BG386" s="24"/>
      <c r="BH386" s="24"/>
      <c r="BI386" s="24"/>
      <c r="BJ386" s="24"/>
      <c r="BK386" s="24"/>
      <c r="BL386" s="24"/>
      <c r="BM386" s="24"/>
      <c r="BN386" s="24"/>
      <c r="BO386" s="24"/>
      <c r="BP386" s="24"/>
      <c r="BQ386" s="24"/>
      <c r="BR386" s="24"/>
      <c r="BS386" s="24"/>
      <c r="BT386" s="24"/>
      <c r="BU386" s="24"/>
      <c r="BV386" s="24"/>
      <c r="BW386" s="24"/>
      <c r="BX386" s="24"/>
      <c r="BY386" s="24"/>
      <c r="BZ386" s="24"/>
      <c r="CA386" s="24"/>
      <c r="CB386" s="24"/>
      <c r="CC386" s="24"/>
      <c r="CD386" s="24"/>
      <c r="CE386" s="24"/>
      <c r="CF386" s="24"/>
      <c r="CG386" s="24"/>
      <c r="CH386" s="24"/>
      <c r="CI386" s="24"/>
      <c r="CJ386" s="24"/>
      <c r="CK386" s="24"/>
      <c r="CL386" s="24"/>
      <c r="CM386" s="24"/>
      <c r="CN386" s="24"/>
      <c r="CO386" s="24"/>
      <c r="CP386" s="24"/>
      <c r="CQ386" s="24"/>
      <c r="CR386" s="24"/>
      <c r="CS386" s="24"/>
      <c r="CT386" s="24"/>
      <c r="CU386" s="24"/>
      <c r="CV386" s="24"/>
      <c r="CW386" s="24"/>
      <c r="CX386" s="24"/>
      <c r="CY386" s="24"/>
      <c r="CZ386" s="24"/>
      <c r="DA386" s="24"/>
      <c r="DB386" s="24"/>
      <c r="DC386" s="24"/>
      <c r="DD386" s="24"/>
      <c r="DE386" s="24"/>
      <c r="DF386" s="26" t="s">
        <v>139</v>
      </c>
      <c r="DG386" s="26" t="s">
        <v>139</v>
      </c>
      <c r="DH386" s="26" t="s">
        <v>139</v>
      </c>
      <c r="DI386" s="26" t="s">
        <v>139</v>
      </c>
      <c r="DJ386" s="26" t="s">
        <v>139</v>
      </c>
      <c r="DK386" s="26" t="s">
        <v>139</v>
      </c>
      <c r="DL386" s="26" t="s">
        <v>139</v>
      </c>
      <c r="DM386" s="26" t="s">
        <v>139</v>
      </c>
      <c r="DN386" s="26" t="s">
        <v>139</v>
      </c>
      <c r="DO386" s="26" t="s">
        <v>139</v>
      </c>
    </row>
    <row r="387" spans="1:119" ht="20.100000000000001" customHeight="1" x14ac:dyDescent="0.25">
      <c r="A387" s="29" t="str">
        <f t="shared" ref="A387:A450" si="84">IFERROR(IF(C387=0,NA(),B387&amp;C387),"")</f>
        <v>Association of Community Movements for Social Action5</v>
      </c>
      <c r="B387" s="29" t="str">
        <f t="shared" ref="B387:B450" si="85">IFERROR(IF(AA387=0,Y387&amp;IF(Z387=0,""," ("&amp;Z387&amp;")"),AA387&amp;IF(Z387=0,""," ("&amp;Z387&amp;")")),"")</f>
        <v>Association of Community Movements for Social Action</v>
      </c>
      <c r="C387" s="29">
        <f t="shared" ref="C387:C450" si="86">IFERROR(_xlfn.NUMBERVALUE(RIGHT(AH387,1)),"")</f>
        <v>5</v>
      </c>
      <c r="D387" s="30" t="str">
        <f t="shared" ref="D387:D450" si="87">IFERROR(IF(OR(V387="Sub-Saharan Africa",V387="Middle East &amp; North Africa"),"Africa and the Middle East",IF(V387="Europe &amp; Central Asia","Europe and Eurasia",IF(V387="East Asia &amp; Pacific","East and Southeast Asia",V387))),"")</f>
        <v>South Asia</v>
      </c>
      <c r="E387" s="30" t="str">
        <f t="shared" ref="E387:E450" si="88">IFERROR(IF(X387=0,W387,X387&amp;", "&amp;W387),"")</f>
        <v>Chennai, India</v>
      </c>
      <c r="F387" s="31">
        <f t="shared" ref="F387:F450" si="89">IFERROR(IF(AND(BZ387+CA387+CB387+CC387&gt;=4,BZ387+CA387+CB387+CC387&lt;=6),1,IF(AND(BZ387+CA387+CB387+CC387&gt;=7,BZ387+CA387+CB387+CC387&lt;=10),2,IF(AND(BZ387+CA387+CB387+CC387&gt;=11,BZ387+CA387+CB387+CC387&lt;=14),3,IF(AND(BZ387+CA387+CB387+CC387&gt;=15,BZ387+CA387+CB387+CC387&lt;=18),4,IF(AND(BZ387+CA387+CB387+CC387&gt;=19,BZ387+CA387+CB387+CC387&lt;=20),5,BR387))))),"")</f>
        <v>4</v>
      </c>
      <c r="G387" s="31">
        <f t="shared" ref="G387:G450" si="90">IFERROR(IF(AND(CD387+CE387+CF387+CG387&gt;=4,CD387+CE387+CF387+CG387&lt;=6),1,IF(AND(CD387+CE387+CF387+CG387&gt;=7,CD387+CE387+CF387+CG387&lt;=10),2,IF(AND(CD387+CE387+CF387+CG387&gt;=11,CD387+CE387+CF387+CG387&lt;=14),3,IF(AND(CD387+CE387+CF387+CG387&gt;=15,CD387+CE387+CF387+CG387&lt;=18),4,IF(AND(CD387+CE387+CF387+CG387&gt;=19,CD387+CE387+CF387+CG387&lt;=20),5,BS387))))),"")</f>
        <v>3</v>
      </c>
      <c r="H387" s="31">
        <f t="shared" ref="H387:H450" si="91">IFERROR(IF(AND(CH387+CI387+CJ387+CK387&gt;=4,CH387+CI387+CJ387+CK387&lt;=6),1,IF(AND(CH387+CI387+CJ387+CK387&gt;=7,CH387+CI387+CJ387+CK387&lt;=10),2,IF(AND(CH387+CI387+CJ387+CK387&gt;=11,CH387+CI387+CJ387+CK387&lt;=14),3,IF(AND(CH387+CI387+CJ387+CK387&gt;=15,CH387+CI387+CJ387+CK387&lt;=18),4,IF(AND(CH387+CI387+CJ387+CK387&gt;=19,CH387+CI387+CJ387+CK387&lt;=20),5,BT387))))),"")</f>
        <v>4</v>
      </c>
      <c r="I387" s="31">
        <f t="shared" ref="I387:I450" si="92">IFERROR(IF(AND(CL387+CM387+CN387+CO387&gt;=4,CL387+CM387+CN387+CO387&lt;=6),1,IF(AND(CL387+CM387+CN387+CO387&gt;=7,CL387+CM387+CN387+CO387&lt;=10),2,IF(AND(CL387+CM387+CN387+CO387&gt;=11,CL387+CM387+CN387+CO387&lt;=14),3,IF(AND(CL387+CM387+CN387+CO387&gt;=15,CL387+CM387+CN387+CO387&lt;=18),4,IF(AND(CL387+CM387+CN387+CO387&gt;=19,CL387+CM387+CN387+CO387&lt;=20),5,BU387))))),"")</f>
        <v>3</v>
      </c>
      <c r="J387" s="31">
        <f t="shared" ref="J387:J450" si="93">IFERROR(IF(AND(CP387+CQ387+CR387+CS387&gt;=4,CP387+CQ387+CR387+CS387&lt;=6),1,IF(AND(CP387+CQ387+CR387+CS387&gt;=7,CP387+CQ387+CR387+CS387&lt;=10),2,IF(AND(CP387+CQ387+CR387+CS387&gt;=11,CP387+CQ387+CR387+CS387&lt;=14),3,IF(AND(CP387+CQ387+CR387+CS387&gt;=15,CP387+CQ387+CR387+CS387&lt;=18),4,IF(AND(CP387+CQ387+CR387+CS387&gt;=19,CP387+CQ387+CR387+CS387&lt;=20),5,BV387))))),"")</f>
        <v>3</v>
      </c>
      <c r="K387" s="31">
        <f t="shared" ref="K387:K450" si="94">IFERROR(IF(AND(CT387+CU387+CV387+CW387&gt;=4,CT387+CU387+CV387+CW387&lt;=6),1,IF(AND(CT387+CU387+CV387+CW387&gt;=7,CT387+CU387+CV387+CW387&lt;=10),2,IF(AND(CT387+CU387+CV387+CW387&gt;=11,CT387+CU387+CV387+CW387&lt;=14),3,IF(AND(CT387+CU387+CV387+CW387&gt;=15,CT387+CU387+CV387+CW387&lt;=18),4,IF(AND(CT387+CU387+CV387+CW387&gt;=19,CT387+CU387+CV387+CW387&lt;=20),5,BW387))))),"")</f>
        <v>3</v>
      </c>
      <c r="L387" s="31">
        <f t="shared" ref="L387:L450" si="95">IFERROR(IF(AND(CX387+CY387+CZ387+DA387&gt;=4,CX387+CY387+CZ387+DA387&lt;=6),1,IF(AND(CX387+CY387+CZ387+DA387&gt;=7,CX387+CY387+CZ387+DA387&lt;=10),2,IF(AND(CX387+CY387+CZ387+DA387&gt;=11,CX387+CY387+CZ387+DA387&lt;=14),3,IF(AND(CX387+CY387+CZ387+DA387&gt;=15,CX387+CY387+CZ387+DA387&lt;=18),4,IF(AND(CX387+CY387+CZ387+DA387&gt;=19,CX387+CY387+CZ387+DA387&lt;=20),5,BX387))))),"")</f>
        <v>4</v>
      </c>
      <c r="M387" s="31">
        <f t="shared" ref="M387:M450" si="96">IFERROR(IF(AND(DB387+DC387+DD387+DE387&gt;=4,DB387+DC387+DD387+DE387&lt;=6),1,IF(AND(DB387+DC387+DD387+DE387&gt;=7,DB387+DC387+DD387+DE387&lt;=10),2,IF(AND(DB387+DC387+DD387+DE387&gt;=11,DB387+DC387+DD387+DE387&lt;=14),3,IF(AND(DB387+DC387+DD387+DE387&gt;=15,DB387+DC387+DD387+DE387&lt;=18),4,IF(AND(DB387+DC387+DD387+DE387&gt;=19,DB387+DC387+DD387+DE387&lt;=20),5,BY387))))),"")</f>
        <v>2</v>
      </c>
      <c r="N387" s="31">
        <f t="shared" ref="N387:N450" si="97">IFERROR(ROUND(AVERAGE(F387:M387),1),"")</f>
        <v>3.3</v>
      </c>
      <c r="O387" s="26" t="s">
        <v>2480</v>
      </c>
      <c r="P387" s="26" t="s">
        <v>108</v>
      </c>
      <c r="Q387" s="27">
        <v>41038</v>
      </c>
      <c r="R387" s="26" t="s">
        <v>166</v>
      </c>
      <c r="S387" s="26" t="s">
        <v>217</v>
      </c>
      <c r="T387" s="26" t="s">
        <v>175</v>
      </c>
      <c r="U387" s="26" t="s">
        <v>307</v>
      </c>
      <c r="V387" s="26" t="s">
        <v>225</v>
      </c>
      <c r="W387" s="26" t="s">
        <v>226</v>
      </c>
      <c r="X387" s="26" t="s">
        <v>2467</v>
      </c>
      <c r="Y387" s="26" t="s">
        <v>2468</v>
      </c>
      <c r="Z387" s="24"/>
      <c r="AA387" s="24"/>
      <c r="AB387" s="26" t="s">
        <v>117</v>
      </c>
      <c r="AC387" s="28">
        <v>9000</v>
      </c>
      <c r="AD387" s="24"/>
      <c r="AE387" s="24"/>
      <c r="AF387" s="26" t="s">
        <v>139</v>
      </c>
      <c r="AG387" s="26" t="s">
        <v>528</v>
      </c>
      <c r="AH387" s="26" t="s">
        <v>176</v>
      </c>
      <c r="AI387" s="28">
        <v>9000</v>
      </c>
      <c r="AJ387" s="24"/>
      <c r="AK387" s="26" t="s">
        <v>2481</v>
      </c>
      <c r="AL387" s="26" t="s">
        <v>2482</v>
      </c>
      <c r="AM387" s="26" t="s">
        <v>2483</v>
      </c>
      <c r="AN387" s="26" t="s">
        <v>2484</v>
      </c>
      <c r="AO387" s="26" t="s">
        <v>2485</v>
      </c>
      <c r="AP387" s="24"/>
      <c r="AQ387" s="24"/>
      <c r="AR387" s="24"/>
      <c r="AS387" s="24"/>
      <c r="AT387" s="24"/>
      <c r="AU387" s="24"/>
      <c r="AV387" s="24"/>
      <c r="AW387" s="28">
        <v>17400</v>
      </c>
      <c r="AX387" s="26">
        <v>910</v>
      </c>
      <c r="AY387" s="28">
        <v>0</v>
      </c>
      <c r="AZ387" s="28">
        <v>0</v>
      </c>
      <c r="BA387" s="26">
        <v>0</v>
      </c>
      <c r="BB387" s="24"/>
      <c r="BC387" s="26" t="s">
        <v>2473</v>
      </c>
      <c r="BD387" s="26" t="s">
        <v>125</v>
      </c>
      <c r="BE387" s="24"/>
      <c r="BF387" s="26" t="s">
        <v>2486</v>
      </c>
      <c r="BG387" s="26" t="s">
        <v>2479</v>
      </c>
      <c r="BH387" s="24"/>
      <c r="BI387" s="24"/>
      <c r="BJ387" s="24"/>
      <c r="BK387" s="24"/>
      <c r="BL387" s="24"/>
      <c r="BM387" s="24"/>
      <c r="BN387" s="24"/>
      <c r="BO387" s="24"/>
      <c r="BP387" s="24"/>
      <c r="BQ387" s="24"/>
      <c r="BR387" s="26">
        <v>4</v>
      </c>
      <c r="BS387" s="26">
        <v>3</v>
      </c>
      <c r="BT387" s="26">
        <v>4</v>
      </c>
      <c r="BU387" s="26">
        <v>3</v>
      </c>
      <c r="BV387" s="26">
        <v>3</v>
      </c>
      <c r="BW387" s="26">
        <v>3</v>
      </c>
      <c r="BX387" s="26">
        <v>4</v>
      </c>
      <c r="BY387" s="26">
        <v>2</v>
      </c>
      <c r="BZ387" s="24"/>
      <c r="CA387" s="24"/>
      <c r="CB387" s="24"/>
      <c r="CC387" s="24"/>
      <c r="CD387" s="24"/>
      <c r="CE387" s="24"/>
      <c r="CF387" s="24"/>
      <c r="CG387" s="24"/>
      <c r="CH387" s="24"/>
      <c r="CI387" s="24"/>
      <c r="CJ387" s="24"/>
      <c r="CK387" s="24"/>
      <c r="CL387" s="24"/>
      <c r="CM387" s="24"/>
      <c r="CN387" s="24"/>
      <c r="CO387" s="24"/>
      <c r="CP387" s="24"/>
      <c r="CQ387" s="24"/>
      <c r="CR387" s="24"/>
      <c r="CS387" s="24"/>
      <c r="CT387" s="24"/>
      <c r="CU387" s="24"/>
      <c r="CV387" s="24"/>
      <c r="CW387" s="24"/>
      <c r="CX387" s="24"/>
      <c r="CY387" s="24"/>
      <c r="CZ387" s="24"/>
      <c r="DA387" s="24"/>
      <c r="DB387" s="24"/>
      <c r="DC387" s="24"/>
      <c r="DD387" s="24"/>
      <c r="DE387" s="24"/>
      <c r="DF387" s="26" t="s">
        <v>120</v>
      </c>
      <c r="DG387" s="26" t="s">
        <v>139</v>
      </c>
      <c r="DH387" s="26" t="s">
        <v>139</v>
      </c>
      <c r="DI387" s="26" t="s">
        <v>139</v>
      </c>
      <c r="DJ387" s="26" t="s">
        <v>139</v>
      </c>
      <c r="DK387" s="26" t="s">
        <v>139</v>
      </c>
      <c r="DL387" s="26" t="s">
        <v>139</v>
      </c>
      <c r="DM387" s="26" t="s">
        <v>139</v>
      </c>
      <c r="DN387" s="26" t="s">
        <v>139</v>
      </c>
      <c r="DO387" s="26" t="s">
        <v>139</v>
      </c>
    </row>
    <row r="388" spans="1:119" ht="20.100000000000001" customHeight="1" x14ac:dyDescent="0.25">
      <c r="A388" s="29" t="str">
        <f t="shared" si="84"/>
        <v>Association of Community Movements for Social Action4</v>
      </c>
      <c r="B388" s="29" t="str">
        <f t="shared" si="85"/>
        <v>Association of Community Movements for Social Action</v>
      </c>
      <c r="C388" s="29">
        <f t="shared" si="86"/>
        <v>4</v>
      </c>
      <c r="D388" s="30" t="str">
        <f t="shared" si="87"/>
        <v>South Asia</v>
      </c>
      <c r="E388" s="30" t="str">
        <f t="shared" si="88"/>
        <v>Chennai, India</v>
      </c>
      <c r="F388" s="31">
        <f t="shared" si="89"/>
        <v>4</v>
      </c>
      <c r="G388" s="31">
        <f t="shared" si="90"/>
        <v>2</v>
      </c>
      <c r="H388" s="31">
        <f t="shared" si="91"/>
        <v>3</v>
      </c>
      <c r="I388" s="31">
        <f t="shared" si="92"/>
        <v>3</v>
      </c>
      <c r="J388" s="31">
        <f t="shared" si="93"/>
        <v>3</v>
      </c>
      <c r="K388" s="31">
        <f t="shared" si="94"/>
        <v>3</v>
      </c>
      <c r="L388" s="31">
        <f t="shared" si="95"/>
        <v>4</v>
      </c>
      <c r="M388" s="31">
        <f t="shared" si="96"/>
        <v>2</v>
      </c>
      <c r="N388" s="31">
        <f t="shared" si="97"/>
        <v>3</v>
      </c>
      <c r="O388" s="26" t="s">
        <v>2487</v>
      </c>
      <c r="P388" s="26" t="s">
        <v>108</v>
      </c>
      <c r="Q388" s="27">
        <v>40672</v>
      </c>
      <c r="R388" s="26" t="s">
        <v>109</v>
      </c>
      <c r="S388" s="26" t="s">
        <v>409</v>
      </c>
      <c r="T388" s="26" t="s">
        <v>333</v>
      </c>
      <c r="U388" s="26" t="s">
        <v>307</v>
      </c>
      <c r="V388" s="26" t="s">
        <v>225</v>
      </c>
      <c r="W388" s="26" t="s">
        <v>226</v>
      </c>
      <c r="X388" s="26" t="s">
        <v>2467</v>
      </c>
      <c r="Y388" s="26" t="s">
        <v>2468</v>
      </c>
      <c r="Z388" s="24"/>
      <c r="AA388" s="24"/>
      <c r="AB388" s="26" t="s">
        <v>117</v>
      </c>
      <c r="AC388" s="28">
        <v>9000</v>
      </c>
      <c r="AD388" s="24"/>
      <c r="AE388" s="24"/>
      <c r="AF388" s="26" t="s">
        <v>139</v>
      </c>
      <c r="AG388" s="26" t="s">
        <v>528</v>
      </c>
      <c r="AH388" s="26" t="s">
        <v>185</v>
      </c>
      <c r="AI388" s="28">
        <v>9000</v>
      </c>
      <c r="AJ388" s="24"/>
      <c r="AK388" s="26" t="s">
        <v>2481</v>
      </c>
      <c r="AL388" s="26" t="s">
        <v>2482</v>
      </c>
      <c r="AM388" s="26" t="s">
        <v>2488</v>
      </c>
      <c r="AN388" s="26" t="s">
        <v>2489</v>
      </c>
      <c r="AO388" s="26" t="s">
        <v>2490</v>
      </c>
      <c r="AP388" s="24"/>
      <c r="AQ388" s="24"/>
      <c r="AR388" s="24"/>
      <c r="AS388" s="24"/>
      <c r="AT388" s="24"/>
      <c r="AU388" s="24"/>
      <c r="AV388" s="24"/>
      <c r="AW388" s="28">
        <v>17891</v>
      </c>
      <c r="AX388" s="26">
        <v>820</v>
      </c>
      <c r="AY388" s="28">
        <v>70</v>
      </c>
      <c r="AZ388" s="28">
        <v>60</v>
      </c>
      <c r="BA388" s="26">
        <v>0</v>
      </c>
      <c r="BB388" s="26" t="s">
        <v>241</v>
      </c>
      <c r="BC388" s="26" t="s">
        <v>2473</v>
      </c>
      <c r="BD388" s="24"/>
      <c r="BE388" s="24"/>
      <c r="BF388" s="26" t="s">
        <v>2486</v>
      </c>
      <c r="BG388" s="26" t="s">
        <v>2479</v>
      </c>
      <c r="BH388" s="24"/>
      <c r="BI388" s="24"/>
      <c r="BJ388" s="24"/>
      <c r="BK388" s="24"/>
      <c r="BL388" s="24"/>
      <c r="BM388" s="24"/>
      <c r="BN388" s="24"/>
      <c r="BO388" s="24"/>
      <c r="BP388" s="24"/>
      <c r="BQ388" s="24"/>
      <c r="BR388" s="26">
        <v>4</v>
      </c>
      <c r="BS388" s="26">
        <v>2</v>
      </c>
      <c r="BT388" s="26">
        <v>3</v>
      </c>
      <c r="BU388" s="26">
        <v>3</v>
      </c>
      <c r="BV388" s="26">
        <v>3</v>
      </c>
      <c r="BW388" s="26">
        <v>3</v>
      </c>
      <c r="BX388" s="26">
        <v>4</v>
      </c>
      <c r="BY388" s="26">
        <v>2</v>
      </c>
      <c r="BZ388" s="24"/>
      <c r="CA388" s="24"/>
      <c r="CB388" s="24"/>
      <c r="CC388" s="24"/>
      <c r="CD388" s="24"/>
      <c r="CE388" s="24"/>
      <c r="CF388" s="24"/>
      <c r="CG388" s="24"/>
      <c r="CH388" s="24"/>
      <c r="CI388" s="24"/>
      <c r="CJ388" s="24"/>
      <c r="CK388" s="24"/>
      <c r="CL388" s="24"/>
      <c r="CM388" s="24"/>
      <c r="CN388" s="24"/>
      <c r="CO388" s="24"/>
      <c r="CP388" s="24"/>
      <c r="CQ388" s="24"/>
      <c r="CR388" s="24"/>
      <c r="CS388" s="24"/>
      <c r="CT388" s="24"/>
      <c r="CU388" s="24"/>
      <c r="CV388" s="24"/>
      <c r="CW388" s="24"/>
      <c r="CX388" s="24"/>
      <c r="CY388" s="24"/>
      <c r="CZ388" s="24"/>
      <c r="DA388" s="24"/>
      <c r="DB388" s="24"/>
      <c r="DC388" s="24"/>
      <c r="DD388" s="24"/>
      <c r="DE388" s="24"/>
      <c r="DF388" s="26" t="s">
        <v>120</v>
      </c>
      <c r="DG388" s="26" t="s">
        <v>139</v>
      </c>
      <c r="DH388" s="26" t="s">
        <v>139</v>
      </c>
      <c r="DI388" s="26" t="s">
        <v>139</v>
      </c>
      <c r="DJ388" s="26" t="s">
        <v>139</v>
      </c>
      <c r="DK388" s="26" t="s">
        <v>139</v>
      </c>
      <c r="DL388" s="26" t="s">
        <v>139</v>
      </c>
      <c r="DM388" s="26" t="s">
        <v>139</v>
      </c>
      <c r="DN388" s="26" t="s">
        <v>139</v>
      </c>
      <c r="DO388" s="26" t="s">
        <v>139</v>
      </c>
    </row>
    <row r="389" spans="1:119" ht="20.100000000000001" customHeight="1" x14ac:dyDescent="0.25">
      <c r="A389" s="29" t="str">
        <f t="shared" si="84"/>
        <v>Association of Community Movements for Social Action3</v>
      </c>
      <c r="B389" s="29" t="str">
        <f t="shared" si="85"/>
        <v>Association of Community Movements for Social Action</v>
      </c>
      <c r="C389" s="29">
        <f t="shared" si="86"/>
        <v>3</v>
      </c>
      <c r="D389" s="30" t="str">
        <f t="shared" si="87"/>
        <v>South Asia</v>
      </c>
      <c r="E389" s="30" t="str">
        <f t="shared" si="88"/>
        <v>Chennai, India</v>
      </c>
      <c r="F389" s="31">
        <f t="shared" si="89"/>
        <v>3</v>
      </c>
      <c r="G389" s="31">
        <f t="shared" si="90"/>
        <v>2</v>
      </c>
      <c r="H389" s="31">
        <f t="shared" si="91"/>
        <v>3</v>
      </c>
      <c r="I389" s="31">
        <f t="shared" si="92"/>
        <v>3</v>
      </c>
      <c r="J389" s="31">
        <f t="shared" si="93"/>
        <v>2</v>
      </c>
      <c r="K389" s="31">
        <f t="shared" si="94"/>
        <v>2</v>
      </c>
      <c r="L389" s="31">
        <f t="shared" si="95"/>
        <v>4</v>
      </c>
      <c r="M389" s="31">
        <f t="shared" si="96"/>
        <v>2</v>
      </c>
      <c r="N389" s="31">
        <f t="shared" si="97"/>
        <v>2.6</v>
      </c>
      <c r="O389" s="26" t="s">
        <v>2491</v>
      </c>
      <c r="P389" s="26" t="s">
        <v>108</v>
      </c>
      <c r="Q389" s="27">
        <v>40315</v>
      </c>
      <c r="R389" s="26" t="s">
        <v>109</v>
      </c>
      <c r="S389" s="26" t="s">
        <v>234</v>
      </c>
      <c r="T389" s="26" t="s">
        <v>224</v>
      </c>
      <c r="U389" s="26" t="s">
        <v>307</v>
      </c>
      <c r="V389" s="26" t="s">
        <v>225</v>
      </c>
      <c r="W389" s="26" t="s">
        <v>226</v>
      </c>
      <c r="X389" s="26" t="s">
        <v>2467</v>
      </c>
      <c r="Y389" s="26" t="s">
        <v>2468</v>
      </c>
      <c r="Z389" s="24"/>
      <c r="AA389" s="24"/>
      <c r="AB389" s="26" t="s">
        <v>117</v>
      </c>
      <c r="AC389" s="28">
        <v>8500</v>
      </c>
      <c r="AD389" s="24"/>
      <c r="AE389" s="24"/>
      <c r="AF389" s="26" t="s">
        <v>139</v>
      </c>
      <c r="AG389" s="26" t="s">
        <v>528</v>
      </c>
      <c r="AH389" s="26" t="s">
        <v>121</v>
      </c>
      <c r="AI389" s="28">
        <v>8500</v>
      </c>
      <c r="AJ389" s="24"/>
      <c r="AK389" s="26" t="s">
        <v>2481</v>
      </c>
      <c r="AL389" s="26" t="s">
        <v>2492</v>
      </c>
      <c r="AM389" s="26" t="s">
        <v>2488</v>
      </c>
      <c r="AN389" s="26" t="s">
        <v>2489</v>
      </c>
      <c r="AO389" s="24"/>
      <c r="AP389" s="24"/>
      <c r="AQ389" s="24"/>
      <c r="AR389" s="24"/>
      <c r="AS389" s="24"/>
      <c r="AT389" s="26" t="s">
        <v>897</v>
      </c>
      <c r="AU389" s="24"/>
      <c r="AV389" s="24"/>
      <c r="AW389" s="28">
        <v>17404</v>
      </c>
      <c r="AX389" s="26">
        <v>780</v>
      </c>
      <c r="AY389" s="28">
        <v>60</v>
      </c>
      <c r="AZ389" s="28">
        <v>50</v>
      </c>
      <c r="BA389" s="26">
        <v>0</v>
      </c>
      <c r="BB389" s="26" t="s">
        <v>241</v>
      </c>
      <c r="BC389" s="26" t="s">
        <v>2473</v>
      </c>
      <c r="BD389" s="24"/>
      <c r="BE389" s="24"/>
      <c r="BF389" s="24"/>
      <c r="BG389" s="24"/>
      <c r="BH389" s="24"/>
      <c r="BI389" s="24"/>
      <c r="BJ389" s="24"/>
      <c r="BK389" s="24"/>
      <c r="BL389" s="24"/>
      <c r="BM389" s="24"/>
      <c r="BN389" s="24"/>
      <c r="BO389" s="24"/>
      <c r="BP389" s="24"/>
      <c r="BQ389" s="24"/>
      <c r="BR389" s="26">
        <v>3</v>
      </c>
      <c r="BS389" s="26">
        <v>2</v>
      </c>
      <c r="BT389" s="26">
        <v>3</v>
      </c>
      <c r="BU389" s="26">
        <v>3</v>
      </c>
      <c r="BV389" s="26">
        <v>2</v>
      </c>
      <c r="BW389" s="26">
        <v>2</v>
      </c>
      <c r="BX389" s="26">
        <v>4</v>
      </c>
      <c r="BY389" s="26">
        <v>2</v>
      </c>
      <c r="BZ389" s="24"/>
      <c r="CA389" s="24"/>
      <c r="CB389" s="24"/>
      <c r="CC389" s="24"/>
      <c r="CD389" s="24"/>
      <c r="CE389" s="24"/>
      <c r="CF389" s="24"/>
      <c r="CG389" s="24"/>
      <c r="CH389" s="24"/>
      <c r="CI389" s="24"/>
      <c r="CJ389" s="24"/>
      <c r="CK389" s="24"/>
      <c r="CL389" s="24"/>
      <c r="CM389" s="24"/>
      <c r="CN389" s="24"/>
      <c r="CO389" s="24"/>
      <c r="CP389" s="24"/>
      <c r="CQ389" s="24"/>
      <c r="CR389" s="24"/>
      <c r="CS389" s="24"/>
      <c r="CT389" s="24"/>
      <c r="CU389" s="24"/>
      <c r="CV389" s="24"/>
      <c r="CW389" s="24"/>
      <c r="CX389" s="24"/>
      <c r="CY389" s="24"/>
      <c r="CZ389" s="24"/>
      <c r="DA389" s="24"/>
      <c r="DB389" s="24"/>
      <c r="DC389" s="24"/>
      <c r="DD389" s="24"/>
      <c r="DE389" s="24"/>
      <c r="DF389" s="26" t="s">
        <v>139</v>
      </c>
      <c r="DG389" s="26" t="s">
        <v>139</v>
      </c>
      <c r="DH389" s="26" t="s">
        <v>139</v>
      </c>
      <c r="DI389" s="26" t="s">
        <v>139</v>
      </c>
      <c r="DJ389" s="26" t="s">
        <v>139</v>
      </c>
      <c r="DK389" s="26" t="s">
        <v>139</v>
      </c>
      <c r="DL389" s="26" t="s">
        <v>139</v>
      </c>
      <c r="DM389" s="26" t="s">
        <v>139</v>
      </c>
      <c r="DN389" s="26" t="s">
        <v>139</v>
      </c>
      <c r="DO389" s="26" t="s">
        <v>139</v>
      </c>
    </row>
    <row r="390" spans="1:119" ht="20.100000000000001" customHeight="1" x14ac:dyDescent="0.25">
      <c r="A390" s="29" t="str">
        <f t="shared" si="84"/>
        <v>Association of Disabled Young People of the Eastern Donbass6</v>
      </c>
      <c r="B390" s="29" t="str">
        <f t="shared" si="85"/>
        <v>Association of Disabled Young People of the Eastern Donbass</v>
      </c>
      <c r="C390" s="29">
        <f t="shared" si="86"/>
        <v>6</v>
      </c>
      <c r="D390" s="30" t="str">
        <f t="shared" si="87"/>
        <v>Europe and Eurasia</v>
      </c>
      <c r="E390" s="30" t="str">
        <f t="shared" si="88"/>
        <v>Kyiv, Ukraine</v>
      </c>
      <c r="F390" s="31">
        <f t="shared" si="89"/>
        <v>3</v>
      </c>
      <c r="G390" s="31">
        <f t="shared" si="90"/>
        <v>2</v>
      </c>
      <c r="H390" s="31">
        <f t="shared" si="91"/>
        <v>2</v>
      </c>
      <c r="I390" s="31">
        <f t="shared" si="92"/>
        <v>3</v>
      </c>
      <c r="J390" s="31">
        <f t="shared" si="93"/>
        <v>3</v>
      </c>
      <c r="K390" s="31">
        <f t="shared" si="94"/>
        <v>5</v>
      </c>
      <c r="L390" s="31">
        <f t="shared" si="95"/>
        <v>4</v>
      </c>
      <c r="M390" s="31">
        <f t="shared" si="96"/>
        <v>3</v>
      </c>
      <c r="N390" s="31">
        <f t="shared" si="97"/>
        <v>3.1</v>
      </c>
      <c r="O390" s="26" t="s">
        <v>2493</v>
      </c>
      <c r="P390" s="26" t="s">
        <v>108</v>
      </c>
      <c r="Q390" s="27">
        <v>42502</v>
      </c>
      <c r="R390" s="26" t="s">
        <v>166</v>
      </c>
      <c r="S390" s="26" t="s">
        <v>184</v>
      </c>
      <c r="T390" s="26" t="s">
        <v>157</v>
      </c>
      <c r="U390" s="26" t="s">
        <v>833</v>
      </c>
      <c r="V390" s="26" t="s">
        <v>15763</v>
      </c>
      <c r="W390" s="26" t="s">
        <v>2494</v>
      </c>
      <c r="X390" s="26" t="s">
        <v>2495</v>
      </c>
      <c r="Y390" s="26" t="s">
        <v>2496</v>
      </c>
      <c r="Z390" s="24"/>
      <c r="AA390" s="24"/>
      <c r="AB390" s="26" t="s">
        <v>117</v>
      </c>
      <c r="AC390" s="28">
        <v>5000</v>
      </c>
      <c r="AD390" s="24"/>
      <c r="AE390" s="26" t="s">
        <v>558</v>
      </c>
      <c r="AF390" s="26" t="s">
        <v>120</v>
      </c>
      <c r="AG390" s="26" t="s">
        <v>333</v>
      </c>
      <c r="AH390" s="26" t="s">
        <v>250</v>
      </c>
      <c r="AI390" s="28">
        <v>5000</v>
      </c>
      <c r="AJ390" s="26" t="s">
        <v>2497</v>
      </c>
      <c r="AK390" s="26" t="s">
        <v>2498</v>
      </c>
      <c r="AL390" s="26" t="s">
        <v>2499</v>
      </c>
      <c r="AM390" s="24"/>
      <c r="AN390" s="24"/>
      <c r="AO390" s="24"/>
      <c r="AP390" s="24"/>
      <c r="AQ390" s="26" t="s">
        <v>2500</v>
      </c>
      <c r="AR390" s="24"/>
      <c r="AS390" s="26" t="s">
        <v>2501</v>
      </c>
      <c r="AT390" s="24"/>
      <c r="AU390" s="26" t="s">
        <v>2502</v>
      </c>
      <c r="AV390" s="24"/>
      <c r="AW390" s="28">
        <v>21747</v>
      </c>
      <c r="AX390" s="26">
        <v>4184</v>
      </c>
      <c r="AY390" s="28">
        <v>100</v>
      </c>
      <c r="AZ390" s="28">
        <v>92</v>
      </c>
      <c r="BA390" s="26">
        <v>0</v>
      </c>
      <c r="BB390" s="26" t="s">
        <v>148</v>
      </c>
      <c r="BC390" s="26" t="s">
        <v>2503</v>
      </c>
      <c r="BD390" s="26" t="s">
        <v>125</v>
      </c>
      <c r="BE390" s="24"/>
      <c r="BF390" s="26" t="s">
        <v>2504</v>
      </c>
      <c r="BG390" s="26" t="s">
        <v>2494</v>
      </c>
      <c r="BH390" s="26" t="s">
        <v>2505</v>
      </c>
      <c r="BI390" s="26" t="s">
        <v>261</v>
      </c>
      <c r="BJ390" s="26" t="s">
        <v>212</v>
      </c>
      <c r="BK390" s="26" t="s">
        <v>261</v>
      </c>
      <c r="BL390" s="26" t="s">
        <v>2506</v>
      </c>
      <c r="BM390" s="26" t="s">
        <v>2494</v>
      </c>
      <c r="BN390" s="24"/>
      <c r="BO390" s="24"/>
      <c r="BP390" s="24"/>
      <c r="BQ390" s="24"/>
      <c r="BR390" s="26">
        <v>3</v>
      </c>
      <c r="BS390" s="26">
        <v>2</v>
      </c>
      <c r="BT390" s="26">
        <v>2</v>
      </c>
      <c r="BU390" s="26">
        <v>3</v>
      </c>
      <c r="BV390" s="26">
        <v>3</v>
      </c>
      <c r="BW390" s="26">
        <v>5</v>
      </c>
      <c r="BX390" s="26">
        <v>4</v>
      </c>
      <c r="BY390" s="26">
        <v>3</v>
      </c>
      <c r="BZ390" s="24"/>
      <c r="CA390" s="24"/>
      <c r="CB390" s="24"/>
      <c r="CC390" s="24"/>
      <c r="CD390" s="24"/>
      <c r="CE390" s="24"/>
      <c r="CF390" s="24"/>
      <c r="CG390" s="24"/>
      <c r="CH390" s="24"/>
      <c r="CI390" s="24"/>
      <c r="CJ390" s="24"/>
      <c r="CK390" s="24"/>
      <c r="CL390" s="24"/>
      <c r="CM390" s="24"/>
      <c r="CN390" s="24"/>
      <c r="CO390" s="24"/>
      <c r="CP390" s="24"/>
      <c r="CQ390" s="24"/>
      <c r="CR390" s="24"/>
      <c r="CS390" s="24"/>
      <c r="CT390" s="24"/>
      <c r="CU390" s="24"/>
      <c r="CV390" s="24"/>
      <c r="CW390" s="24"/>
      <c r="CX390" s="24"/>
      <c r="CY390" s="24"/>
      <c r="CZ390" s="24"/>
      <c r="DA390" s="24"/>
      <c r="DB390" s="24"/>
      <c r="DC390" s="24"/>
      <c r="DD390" s="24"/>
      <c r="DE390" s="24"/>
      <c r="DF390" s="26" t="s">
        <v>139</v>
      </c>
      <c r="DG390" s="26" t="s">
        <v>139</v>
      </c>
      <c r="DH390" s="26" t="s">
        <v>139</v>
      </c>
      <c r="DI390" s="26" t="s">
        <v>139</v>
      </c>
      <c r="DJ390" s="26" t="s">
        <v>139</v>
      </c>
      <c r="DK390" s="26" t="s">
        <v>120</v>
      </c>
      <c r="DL390" s="26" t="s">
        <v>139</v>
      </c>
      <c r="DM390" s="26" t="s">
        <v>139</v>
      </c>
      <c r="DN390" s="26" t="s">
        <v>139</v>
      </c>
      <c r="DO390" s="26" t="s">
        <v>139</v>
      </c>
    </row>
    <row r="391" spans="1:119" ht="20.100000000000001" customHeight="1" x14ac:dyDescent="0.25">
      <c r="A391" s="29" t="str">
        <f t="shared" si="84"/>
        <v>Association of Disabled Young People of the Eastern Donbass5</v>
      </c>
      <c r="B391" s="29" t="str">
        <f t="shared" si="85"/>
        <v>Association of Disabled Young People of the Eastern Donbass</v>
      </c>
      <c r="C391" s="29">
        <f t="shared" si="86"/>
        <v>5</v>
      </c>
      <c r="D391" s="30" t="str">
        <f t="shared" si="87"/>
        <v>Europe and Eurasia</v>
      </c>
      <c r="E391" s="30" t="str">
        <f t="shared" si="88"/>
        <v>Kyiv, Ukraine</v>
      </c>
      <c r="F391" s="31">
        <f t="shared" si="89"/>
        <v>3</v>
      </c>
      <c r="G391" s="31">
        <f t="shared" si="90"/>
        <v>2</v>
      </c>
      <c r="H391" s="31">
        <f t="shared" si="91"/>
        <v>2</v>
      </c>
      <c r="I391" s="31">
        <f t="shared" si="92"/>
        <v>3</v>
      </c>
      <c r="J391" s="31">
        <f t="shared" si="93"/>
        <v>3</v>
      </c>
      <c r="K391" s="31">
        <f t="shared" si="94"/>
        <v>5</v>
      </c>
      <c r="L391" s="31">
        <f t="shared" si="95"/>
        <v>4</v>
      </c>
      <c r="M391" s="31">
        <f t="shared" si="96"/>
        <v>3</v>
      </c>
      <c r="N391" s="31">
        <f t="shared" si="97"/>
        <v>3.1</v>
      </c>
      <c r="O391" s="26" t="s">
        <v>2507</v>
      </c>
      <c r="P391" s="26" t="s">
        <v>108</v>
      </c>
      <c r="Q391" s="27">
        <v>42129</v>
      </c>
      <c r="R391" s="26" t="s">
        <v>166</v>
      </c>
      <c r="S391" s="26" t="s">
        <v>277</v>
      </c>
      <c r="T391" s="26" t="s">
        <v>278</v>
      </c>
      <c r="U391" s="26" t="s">
        <v>833</v>
      </c>
      <c r="V391" s="26" t="s">
        <v>15763</v>
      </c>
      <c r="W391" s="26" t="s">
        <v>2494</v>
      </c>
      <c r="X391" s="26" t="s">
        <v>2495</v>
      </c>
      <c r="Y391" s="26" t="s">
        <v>2496</v>
      </c>
      <c r="Z391" s="24"/>
      <c r="AA391" s="24"/>
      <c r="AB391" s="26" t="s">
        <v>117</v>
      </c>
      <c r="AC391" s="28">
        <v>5000</v>
      </c>
      <c r="AD391" s="24"/>
      <c r="AE391" s="26" t="s">
        <v>558</v>
      </c>
      <c r="AF391" s="26" t="s">
        <v>120</v>
      </c>
      <c r="AG391" s="26" t="s">
        <v>333</v>
      </c>
      <c r="AH391" s="26" t="s">
        <v>176</v>
      </c>
      <c r="AI391" s="28">
        <v>5000</v>
      </c>
      <c r="AJ391" s="26" t="s">
        <v>2508</v>
      </c>
      <c r="AK391" s="26" t="s">
        <v>2498</v>
      </c>
      <c r="AL391" s="26" t="s">
        <v>2499</v>
      </c>
      <c r="AM391" s="24"/>
      <c r="AN391" s="24"/>
      <c r="AO391" s="24"/>
      <c r="AP391" s="24"/>
      <c r="AQ391" s="26" t="s">
        <v>2509</v>
      </c>
      <c r="AR391" s="24"/>
      <c r="AS391" s="26" t="s">
        <v>2510</v>
      </c>
      <c r="AT391" s="24"/>
      <c r="AU391" s="26" t="s">
        <v>2511</v>
      </c>
      <c r="AV391" s="26" t="s">
        <v>2512</v>
      </c>
      <c r="AW391" s="28">
        <v>49562</v>
      </c>
      <c r="AX391" s="26">
        <v>1381</v>
      </c>
      <c r="AY391" s="28">
        <v>100</v>
      </c>
      <c r="AZ391" s="28">
        <v>90</v>
      </c>
      <c r="BA391" s="26">
        <v>0</v>
      </c>
      <c r="BB391" s="26" t="s">
        <v>148</v>
      </c>
      <c r="BC391" s="26" t="s">
        <v>2503</v>
      </c>
      <c r="BD391" s="26" t="s">
        <v>437</v>
      </c>
      <c r="BE391" s="26" t="s">
        <v>2513</v>
      </c>
      <c r="BF391" s="26" t="s">
        <v>2514</v>
      </c>
      <c r="BG391" s="26" t="s">
        <v>2494</v>
      </c>
      <c r="BH391" s="26" t="s">
        <v>2505</v>
      </c>
      <c r="BI391" s="26" t="s">
        <v>261</v>
      </c>
      <c r="BJ391" s="26" t="s">
        <v>2515</v>
      </c>
      <c r="BK391" s="26" t="s">
        <v>2494</v>
      </c>
      <c r="BL391" s="26" t="s">
        <v>212</v>
      </c>
      <c r="BM391" s="26" t="s">
        <v>261</v>
      </c>
      <c r="BN391" s="26" t="s">
        <v>2516</v>
      </c>
      <c r="BO391" s="26" t="s">
        <v>2494</v>
      </c>
      <c r="BP391" s="24"/>
      <c r="BQ391" s="24"/>
      <c r="BR391" s="26">
        <v>3</v>
      </c>
      <c r="BS391" s="26">
        <v>2</v>
      </c>
      <c r="BT391" s="26">
        <v>2</v>
      </c>
      <c r="BU391" s="26">
        <v>3</v>
      </c>
      <c r="BV391" s="26">
        <v>3</v>
      </c>
      <c r="BW391" s="26">
        <v>5</v>
      </c>
      <c r="BX391" s="26">
        <v>4</v>
      </c>
      <c r="BY391" s="26">
        <v>3</v>
      </c>
      <c r="BZ391" s="24"/>
      <c r="CA391" s="24"/>
      <c r="CB391" s="24"/>
      <c r="CC391" s="24"/>
      <c r="CD391" s="24"/>
      <c r="CE391" s="24"/>
      <c r="CF391" s="24"/>
      <c r="CG391" s="24"/>
      <c r="CH391" s="24"/>
      <c r="CI391" s="24"/>
      <c r="CJ391" s="24"/>
      <c r="CK391" s="24"/>
      <c r="CL391" s="24"/>
      <c r="CM391" s="24"/>
      <c r="CN391" s="24"/>
      <c r="CO391" s="24"/>
      <c r="CP391" s="24"/>
      <c r="CQ391" s="24"/>
      <c r="CR391" s="24"/>
      <c r="CS391" s="24"/>
      <c r="CT391" s="24"/>
      <c r="CU391" s="24"/>
      <c r="CV391" s="24"/>
      <c r="CW391" s="24"/>
      <c r="CX391" s="24"/>
      <c r="CY391" s="24"/>
      <c r="CZ391" s="24"/>
      <c r="DA391" s="24"/>
      <c r="DB391" s="24"/>
      <c r="DC391" s="24"/>
      <c r="DD391" s="24"/>
      <c r="DE391" s="24"/>
      <c r="DF391" s="26" t="s">
        <v>139</v>
      </c>
      <c r="DG391" s="26" t="s">
        <v>139</v>
      </c>
      <c r="DH391" s="26" t="s">
        <v>139</v>
      </c>
      <c r="DI391" s="26" t="s">
        <v>139</v>
      </c>
      <c r="DJ391" s="26" t="s">
        <v>139</v>
      </c>
      <c r="DK391" s="26" t="s">
        <v>120</v>
      </c>
      <c r="DL391" s="26" t="s">
        <v>139</v>
      </c>
      <c r="DM391" s="26" t="s">
        <v>139</v>
      </c>
      <c r="DN391" s="26" t="s">
        <v>139</v>
      </c>
      <c r="DO391" s="26" t="s">
        <v>139</v>
      </c>
    </row>
    <row r="392" spans="1:119" ht="20.100000000000001" customHeight="1" x14ac:dyDescent="0.25">
      <c r="A392" s="29" t="str">
        <f t="shared" si="84"/>
        <v/>
      </c>
      <c r="B392" s="29" t="str">
        <f t="shared" si="85"/>
        <v>Association of Disabled Young People of the Eastern Donbass</v>
      </c>
      <c r="C392" s="29">
        <f t="shared" si="86"/>
        <v>0</v>
      </c>
      <c r="D392" s="30" t="str">
        <f t="shared" si="87"/>
        <v>Europe and Eurasia</v>
      </c>
      <c r="E392" s="30" t="str">
        <f t="shared" si="88"/>
        <v>Kyiv, Ukraine</v>
      </c>
      <c r="F392" s="31">
        <f t="shared" si="89"/>
        <v>0</v>
      </c>
      <c r="G392" s="31">
        <f t="shared" si="90"/>
        <v>0</v>
      </c>
      <c r="H392" s="31">
        <f t="shared" si="91"/>
        <v>0</v>
      </c>
      <c r="I392" s="31">
        <f t="shared" si="92"/>
        <v>0</v>
      </c>
      <c r="J392" s="31">
        <f t="shared" si="93"/>
        <v>0</v>
      </c>
      <c r="K392" s="31">
        <f t="shared" si="94"/>
        <v>0</v>
      </c>
      <c r="L392" s="31">
        <f t="shared" si="95"/>
        <v>0</v>
      </c>
      <c r="M392" s="31">
        <f t="shared" si="96"/>
        <v>0</v>
      </c>
      <c r="N392" s="31">
        <f t="shared" si="97"/>
        <v>0</v>
      </c>
      <c r="O392" s="26" t="s">
        <v>2517</v>
      </c>
      <c r="P392" s="26" t="s">
        <v>108</v>
      </c>
      <c r="Q392" s="27">
        <v>41928</v>
      </c>
      <c r="R392" s="24"/>
      <c r="S392" s="24"/>
      <c r="T392" s="26" t="s">
        <v>278</v>
      </c>
      <c r="U392" s="24"/>
      <c r="V392" s="26" t="s">
        <v>15763</v>
      </c>
      <c r="W392" s="26" t="s">
        <v>2494</v>
      </c>
      <c r="X392" s="26" t="s">
        <v>2495</v>
      </c>
      <c r="Y392" s="26" t="s">
        <v>2496</v>
      </c>
      <c r="Z392" s="24"/>
      <c r="AA392" s="24"/>
      <c r="AB392" s="26" t="s">
        <v>723</v>
      </c>
      <c r="AC392" s="28">
        <v>1500</v>
      </c>
      <c r="AD392" s="24"/>
      <c r="AE392" s="26" t="s">
        <v>558</v>
      </c>
      <c r="AF392" s="26" t="s">
        <v>120</v>
      </c>
      <c r="AG392" s="26" t="s">
        <v>333</v>
      </c>
      <c r="AH392" s="24"/>
      <c r="AI392" s="28">
        <v>1500</v>
      </c>
      <c r="AJ392" s="24"/>
      <c r="AK392" s="24"/>
      <c r="AL392" s="24"/>
      <c r="AM392" s="24"/>
      <c r="AN392" s="24"/>
      <c r="AO392" s="24"/>
      <c r="AP392" s="24"/>
      <c r="AQ392" s="24"/>
      <c r="AR392" s="24"/>
      <c r="AS392" s="24"/>
      <c r="AT392" s="24"/>
      <c r="AU392" s="24"/>
      <c r="AV392" s="24"/>
      <c r="AW392" s="24"/>
      <c r="AX392" s="24"/>
      <c r="AY392" s="24"/>
      <c r="AZ392" s="24"/>
      <c r="BA392" s="24"/>
      <c r="BB392" s="24"/>
      <c r="BC392" s="26" t="s">
        <v>2503</v>
      </c>
      <c r="BD392" s="24"/>
      <c r="BE392" s="24"/>
      <c r="BF392" s="24"/>
      <c r="BG392" s="24"/>
      <c r="BH392" s="24"/>
      <c r="BI392" s="24"/>
      <c r="BJ392" s="24"/>
      <c r="BK392" s="24"/>
      <c r="BL392" s="24"/>
      <c r="BM392" s="24"/>
      <c r="BN392" s="24"/>
      <c r="BO392" s="24"/>
      <c r="BP392" s="24"/>
      <c r="BQ392" s="24"/>
      <c r="BR392" s="24"/>
      <c r="BS392" s="24"/>
      <c r="BT392" s="24"/>
      <c r="BU392" s="24"/>
      <c r="BV392" s="24"/>
      <c r="BW392" s="24"/>
      <c r="BX392" s="24"/>
      <c r="BY392" s="24"/>
      <c r="BZ392" s="24"/>
      <c r="CA392" s="24"/>
      <c r="CB392" s="24"/>
      <c r="CC392" s="24"/>
      <c r="CD392" s="24"/>
      <c r="CE392" s="24"/>
      <c r="CF392" s="24"/>
      <c r="CG392" s="24"/>
      <c r="CH392" s="24"/>
      <c r="CI392" s="24"/>
      <c r="CJ392" s="24"/>
      <c r="CK392" s="24"/>
      <c r="CL392" s="24"/>
      <c r="CM392" s="24"/>
      <c r="CN392" s="24"/>
      <c r="CO392" s="24"/>
      <c r="CP392" s="24"/>
      <c r="CQ392" s="24"/>
      <c r="CR392" s="24"/>
      <c r="CS392" s="24"/>
      <c r="CT392" s="24"/>
      <c r="CU392" s="24"/>
      <c r="CV392" s="24"/>
      <c r="CW392" s="24"/>
      <c r="CX392" s="24"/>
      <c r="CY392" s="24"/>
      <c r="CZ392" s="24"/>
      <c r="DA392" s="24"/>
      <c r="DB392" s="24"/>
      <c r="DC392" s="24"/>
      <c r="DD392" s="24"/>
      <c r="DE392" s="24"/>
      <c r="DF392" s="26" t="s">
        <v>139</v>
      </c>
      <c r="DG392" s="26" t="s">
        <v>139</v>
      </c>
      <c r="DH392" s="26" t="s">
        <v>139</v>
      </c>
      <c r="DI392" s="26" t="s">
        <v>139</v>
      </c>
      <c r="DJ392" s="26" t="s">
        <v>139</v>
      </c>
      <c r="DK392" s="26" t="s">
        <v>139</v>
      </c>
      <c r="DL392" s="26" t="s">
        <v>139</v>
      </c>
      <c r="DM392" s="26" t="s">
        <v>139</v>
      </c>
      <c r="DN392" s="26" t="s">
        <v>139</v>
      </c>
      <c r="DO392" s="26" t="s">
        <v>139</v>
      </c>
    </row>
    <row r="393" spans="1:119" ht="20.100000000000001" customHeight="1" x14ac:dyDescent="0.25">
      <c r="A393" s="29" t="str">
        <f t="shared" si="84"/>
        <v>Association of Disabled Young People of the Eastern Donbass4</v>
      </c>
      <c r="B393" s="29" t="str">
        <f t="shared" si="85"/>
        <v>Association of Disabled Young People of the Eastern Donbass</v>
      </c>
      <c r="C393" s="29">
        <f t="shared" si="86"/>
        <v>4</v>
      </c>
      <c r="D393" s="30" t="str">
        <f t="shared" si="87"/>
        <v>Europe and Eurasia</v>
      </c>
      <c r="E393" s="30" t="str">
        <f t="shared" si="88"/>
        <v>Kyiv, Ukraine</v>
      </c>
      <c r="F393" s="31">
        <f t="shared" si="89"/>
        <v>3</v>
      </c>
      <c r="G393" s="31">
        <f t="shared" si="90"/>
        <v>2</v>
      </c>
      <c r="H393" s="31">
        <f t="shared" si="91"/>
        <v>2</v>
      </c>
      <c r="I393" s="31">
        <f t="shared" si="92"/>
        <v>3</v>
      </c>
      <c r="J393" s="31">
        <f t="shared" si="93"/>
        <v>3</v>
      </c>
      <c r="K393" s="31">
        <f t="shared" si="94"/>
        <v>5</v>
      </c>
      <c r="L393" s="31">
        <f t="shared" si="95"/>
        <v>4</v>
      </c>
      <c r="M393" s="31">
        <f t="shared" si="96"/>
        <v>3</v>
      </c>
      <c r="N393" s="31">
        <f t="shared" si="97"/>
        <v>3.1</v>
      </c>
      <c r="O393" s="26" t="s">
        <v>2518</v>
      </c>
      <c r="P393" s="26" t="s">
        <v>108</v>
      </c>
      <c r="Q393" s="27">
        <v>41771</v>
      </c>
      <c r="R393" s="26" t="s">
        <v>166</v>
      </c>
      <c r="S393" s="26" t="s">
        <v>193</v>
      </c>
      <c r="T393" s="26" t="s">
        <v>194</v>
      </c>
      <c r="U393" s="26" t="s">
        <v>833</v>
      </c>
      <c r="V393" s="26" t="s">
        <v>15763</v>
      </c>
      <c r="W393" s="26" t="s">
        <v>2494</v>
      </c>
      <c r="X393" s="26" t="s">
        <v>2495</v>
      </c>
      <c r="Y393" s="26" t="s">
        <v>2496</v>
      </c>
      <c r="Z393" s="24"/>
      <c r="AA393" s="24"/>
      <c r="AB393" s="26" t="s">
        <v>117</v>
      </c>
      <c r="AC393" s="28">
        <v>8000</v>
      </c>
      <c r="AD393" s="24"/>
      <c r="AE393" s="26" t="s">
        <v>558</v>
      </c>
      <c r="AF393" s="26" t="s">
        <v>120</v>
      </c>
      <c r="AG393" s="26" t="s">
        <v>333</v>
      </c>
      <c r="AH393" s="26" t="s">
        <v>185</v>
      </c>
      <c r="AI393" s="28">
        <v>8000</v>
      </c>
      <c r="AJ393" s="26" t="s">
        <v>2519</v>
      </c>
      <c r="AK393" s="26" t="s">
        <v>2520</v>
      </c>
      <c r="AL393" s="26" t="s">
        <v>2521</v>
      </c>
      <c r="AM393" s="24"/>
      <c r="AN393" s="24"/>
      <c r="AO393" s="24"/>
      <c r="AP393" s="24"/>
      <c r="AQ393" s="26" t="s">
        <v>2522</v>
      </c>
      <c r="AR393" s="24"/>
      <c r="AS393" s="24"/>
      <c r="AT393" s="24"/>
      <c r="AU393" s="26" t="s">
        <v>2523</v>
      </c>
      <c r="AV393" s="24"/>
      <c r="AW393" s="28">
        <v>28224</v>
      </c>
      <c r="AX393" s="26">
        <v>2068</v>
      </c>
      <c r="AY393" s="28">
        <v>100</v>
      </c>
      <c r="AZ393" s="28">
        <v>75</v>
      </c>
      <c r="BA393" s="26">
        <v>0</v>
      </c>
      <c r="BB393" s="26" t="s">
        <v>148</v>
      </c>
      <c r="BC393" s="26" t="s">
        <v>2503</v>
      </c>
      <c r="BD393" s="26" t="s">
        <v>125</v>
      </c>
      <c r="BE393" s="24"/>
      <c r="BF393" s="26" t="s">
        <v>2524</v>
      </c>
      <c r="BG393" s="26" t="s">
        <v>261</v>
      </c>
      <c r="BH393" s="26" t="s">
        <v>2525</v>
      </c>
      <c r="BI393" s="26" t="s">
        <v>2494</v>
      </c>
      <c r="BJ393" s="26" t="s">
        <v>2526</v>
      </c>
      <c r="BK393" s="26" t="s">
        <v>2494</v>
      </c>
      <c r="BL393" s="24"/>
      <c r="BM393" s="24"/>
      <c r="BN393" s="24"/>
      <c r="BO393" s="24"/>
      <c r="BP393" s="24"/>
      <c r="BQ393" s="24"/>
      <c r="BR393" s="26">
        <v>3</v>
      </c>
      <c r="BS393" s="26">
        <v>2</v>
      </c>
      <c r="BT393" s="26">
        <v>2</v>
      </c>
      <c r="BU393" s="26">
        <v>3</v>
      </c>
      <c r="BV393" s="26">
        <v>3</v>
      </c>
      <c r="BW393" s="26">
        <v>5</v>
      </c>
      <c r="BX393" s="26">
        <v>4</v>
      </c>
      <c r="BY393" s="26">
        <v>3</v>
      </c>
      <c r="BZ393" s="24"/>
      <c r="CA393" s="24"/>
      <c r="CB393" s="24"/>
      <c r="CC393" s="24"/>
      <c r="CD393" s="24"/>
      <c r="CE393" s="24"/>
      <c r="CF393" s="24"/>
      <c r="CG393" s="24"/>
      <c r="CH393" s="24"/>
      <c r="CI393" s="24"/>
      <c r="CJ393" s="24"/>
      <c r="CK393" s="24"/>
      <c r="CL393" s="24"/>
      <c r="CM393" s="24"/>
      <c r="CN393" s="24"/>
      <c r="CO393" s="24"/>
      <c r="CP393" s="24"/>
      <c r="CQ393" s="24"/>
      <c r="CR393" s="24"/>
      <c r="CS393" s="24"/>
      <c r="CT393" s="24"/>
      <c r="CU393" s="24"/>
      <c r="CV393" s="24"/>
      <c r="CW393" s="24"/>
      <c r="CX393" s="24"/>
      <c r="CY393" s="24"/>
      <c r="CZ393" s="24"/>
      <c r="DA393" s="24"/>
      <c r="DB393" s="24"/>
      <c r="DC393" s="24"/>
      <c r="DD393" s="24"/>
      <c r="DE393" s="24"/>
      <c r="DF393" s="26" t="s">
        <v>139</v>
      </c>
      <c r="DG393" s="26" t="s">
        <v>139</v>
      </c>
      <c r="DH393" s="26" t="s">
        <v>139</v>
      </c>
      <c r="DI393" s="26" t="s">
        <v>139</v>
      </c>
      <c r="DJ393" s="26" t="s">
        <v>139</v>
      </c>
      <c r="DK393" s="26" t="s">
        <v>120</v>
      </c>
      <c r="DL393" s="26" t="s">
        <v>139</v>
      </c>
      <c r="DM393" s="26" t="s">
        <v>139</v>
      </c>
      <c r="DN393" s="26" t="s">
        <v>139</v>
      </c>
      <c r="DO393" s="26" t="s">
        <v>139</v>
      </c>
    </row>
    <row r="394" spans="1:119" ht="20.100000000000001" customHeight="1" x14ac:dyDescent="0.25">
      <c r="A394" s="29" t="str">
        <f t="shared" si="84"/>
        <v>Association of Disabled Young People of the Eastern Donbass3</v>
      </c>
      <c r="B394" s="29" t="str">
        <f t="shared" si="85"/>
        <v>Association of Disabled Young People of the Eastern Donbass</v>
      </c>
      <c r="C394" s="29">
        <f t="shared" si="86"/>
        <v>3</v>
      </c>
      <c r="D394" s="30" t="str">
        <f t="shared" si="87"/>
        <v>Europe and Eurasia</v>
      </c>
      <c r="E394" s="30" t="str">
        <f t="shared" si="88"/>
        <v>Kyiv, Ukraine</v>
      </c>
      <c r="F394" s="31">
        <f t="shared" si="89"/>
        <v>3</v>
      </c>
      <c r="G394" s="31">
        <f t="shared" si="90"/>
        <v>2</v>
      </c>
      <c r="H394" s="31">
        <f t="shared" si="91"/>
        <v>2</v>
      </c>
      <c r="I394" s="31">
        <f t="shared" si="92"/>
        <v>3</v>
      </c>
      <c r="J394" s="31">
        <f t="shared" si="93"/>
        <v>3</v>
      </c>
      <c r="K394" s="31">
        <f t="shared" si="94"/>
        <v>5</v>
      </c>
      <c r="L394" s="31">
        <f t="shared" si="95"/>
        <v>4</v>
      </c>
      <c r="M394" s="31">
        <f t="shared" si="96"/>
        <v>3</v>
      </c>
      <c r="N394" s="31">
        <f t="shared" si="97"/>
        <v>3.1</v>
      </c>
      <c r="O394" s="26" t="s">
        <v>2527</v>
      </c>
      <c r="P394" s="26" t="s">
        <v>108</v>
      </c>
      <c r="Q394" s="27">
        <v>41400</v>
      </c>
      <c r="R394" s="26" t="s">
        <v>109</v>
      </c>
      <c r="S394" s="26" t="s">
        <v>206</v>
      </c>
      <c r="T394" s="26" t="s">
        <v>207</v>
      </c>
      <c r="U394" s="26" t="s">
        <v>833</v>
      </c>
      <c r="V394" s="26" t="s">
        <v>15763</v>
      </c>
      <c r="W394" s="26" t="s">
        <v>2494</v>
      </c>
      <c r="X394" s="26" t="s">
        <v>2495</v>
      </c>
      <c r="Y394" s="26" t="s">
        <v>2496</v>
      </c>
      <c r="Z394" s="24"/>
      <c r="AA394" s="24"/>
      <c r="AB394" s="26" t="s">
        <v>117</v>
      </c>
      <c r="AC394" s="28">
        <v>8000</v>
      </c>
      <c r="AD394" s="24"/>
      <c r="AE394" s="26" t="s">
        <v>558</v>
      </c>
      <c r="AF394" s="26" t="s">
        <v>120</v>
      </c>
      <c r="AG394" s="26" t="s">
        <v>333</v>
      </c>
      <c r="AH394" s="26" t="s">
        <v>121</v>
      </c>
      <c r="AI394" s="28">
        <v>8000</v>
      </c>
      <c r="AJ394" s="26" t="s">
        <v>2528</v>
      </c>
      <c r="AK394" s="26" t="s">
        <v>2520</v>
      </c>
      <c r="AL394" s="26" t="s">
        <v>2521</v>
      </c>
      <c r="AM394" s="24"/>
      <c r="AN394" s="24"/>
      <c r="AO394" s="24"/>
      <c r="AP394" s="24"/>
      <c r="AQ394" s="24"/>
      <c r="AR394" s="24"/>
      <c r="AS394" s="24"/>
      <c r="AT394" s="24"/>
      <c r="AU394" s="24"/>
      <c r="AV394" s="24"/>
      <c r="AW394" s="28">
        <v>13320</v>
      </c>
      <c r="AX394" s="26">
        <v>1861</v>
      </c>
      <c r="AY394" s="28">
        <v>90</v>
      </c>
      <c r="AZ394" s="28">
        <v>70</v>
      </c>
      <c r="BA394" s="26">
        <v>0</v>
      </c>
      <c r="BB394" s="26" t="s">
        <v>148</v>
      </c>
      <c r="BC394" s="26" t="s">
        <v>2503</v>
      </c>
      <c r="BD394" s="26" t="s">
        <v>437</v>
      </c>
      <c r="BE394" s="26" t="s">
        <v>2529</v>
      </c>
      <c r="BF394" s="24"/>
      <c r="BG394" s="24"/>
      <c r="BH394" s="26" t="s">
        <v>393</v>
      </c>
      <c r="BI394" s="26" t="s">
        <v>191</v>
      </c>
      <c r="BJ394" s="24"/>
      <c r="BK394" s="24"/>
      <c r="BL394" s="24"/>
      <c r="BM394" s="24"/>
      <c r="BN394" s="24"/>
      <c r="BO394" s="24"/>
      <c r="BP394" s="24"/>
      <c r="BQ394" s="24"/>
      <c r="BR394" s="26">
        <v>3</v>
      </c>
      <c r="BS394" s="26">
        <v>2</v>
      </c>
      <c r="BT394" s="26">
        <v>2</v>
      </c>
      <c r="BU394" s="26">
        <v>3</v>
      </c>
      <c r="BV394" s="26">
        <v>3</v>
      </c>
      <c r="BW394" s="26">
        <v>5</v>
      </c>
      <c r="BX394" s="26">
        <v>4</v>
      </c>
      <c r="BY394" s="26">
        <v>3</v>
      </c>
      <c r="BZ394" s="24"/>
      <c r="CA394" s="24"/>
      <c r="CB394" s="24"/>
      <c r="CC394" s="24"/>
      <c r="CD394" s="24"/>
      <c r="CE394" s="24"/>
      <c r="CF394" s="24"/>
      <c r="CG394" s="24"/>
      <c r="CH394" s="24"/>
      <c r="CI394" s="24"/>
      <c r="CJ394" s="24"/>
      <c r="CK394" s="24"/>
      <c r="CL394" s="24"/>
      <c r="CM394" s="24"/>
      <c r="CN394" s="24"/>
      <c r="CO394" s="24"/>
      <c r="CP394" s="24"/>
      <c r="CQ394" s="24"/>
      <c r="CR394" s="24"/>
      <c r="CS394" s="24"/>
      <c r="CT394" s="24"/>
      <c r="CU394" s="24"/>
      <c r="CV394" s="24"/>
      <c r="CW394" s="24"/>
      <c r="CX394" s="24"/>
      <c r="CY394" s="24"/>
      <c r="CZ394" s="24"/>
      <c r="DA394" s="24"/>
      <c r="DB394" s="24"/>
      <c r="DC394" s="24"/>
      <c r="DD394" s="24"/>
      <c r="DE394" s="24"/>
      <c r="DF394" s="26" t="s">
        <v>139</v>
      </c>
      <c r="DG394" s="26" t="s">
        <v>139</v>
      </c>
      <c r="DH394" s="26" t="s">
        <v>139</v>
      </c>
      <c r="DI394" s="26" t="s">
        <v>139</v>
      </c>
      <c r="DJ394" s="26" t="s">
        <v>139</v>
      </c>
      <c r="DK394" s="26" t="s">
        <v>139</v>
      </c>
      <c r="DL394" s="26" t="s">
        <v>139</v>
      </c>
      <c r="DM394" s="26" t="s">
        <v>139</v>
      </c>
      <c r="DN394" s="26" t="s">
        <v>139</v>
      </c>
      <c r="DO394" s="26" t="s">
        <v>139</v>
      </c>
    </row>
    <row r="395" spans="1:119" ht="20.100000000000001" customHeight="1" x14ac:dyDescent="0.25">
      <c r="A395" s="29" t="str">
        <f t="shared" si="84"/>
        <v>Association of Disabled Young People of the Eastern Donbass2</v>
      </c>
      <c r="B395" s="29" t="str">
        <f t="shared" si="85"/>
        <v>Association of Disabled Young People of the Eastern Donbass</v>
      </c>
      <c r="C395" s="29">
        <f t="shared" si="86"/>
        <v>2</v>
      </c>
      <c r="D395" s="30" t="str">
        <f t="shared" si="87"/>
        <v>Europe and Eurasia</v>
      </c>
      <c r="E395" s="30" t="str">
        <f t="shared" si="88"/>
        <v>Kyiv, Ukraine</v>
      </c>
      <c r="F395" s="31">
        <f t="shared" si="89"/>
        <v>3</v>
      </c>
      <c r="G395" s="31">
        <f t="shared" si="90"/>
        <v>2</v>
      </c>
      <c r="H395" s="31">
        <f t="shared" si="91"/>
        <v>2</v>
      </c>
      <c r="I395" s="31">
        <f t="shared" si="92"/>
        <v>3</v>
      </c>
      <c r="J395" s="31">
        <f t="shared" si="93"/>
        <v>3</v>
      </c>
      <c r="K395" s="31">
        <f t="shared" si="94"/>
        <v>5</v>
      </c>
      <c r="L395" s="31">
        <f t="shared" si="95"/>
        <v>4</v>
      </c>
      <c r="M395" s="31">
        <f t="shared" si="96"/>
        <v>3</v>
      </c>
      <c r="N395" s="31">
        <f t="shared" si="97"/>
        <v>3.1</v>
      </c>
      <c r="O395" s="26" t="s">
        <v>2530</v>
      </c>
      <c r="P395" s="26" t="s">
        <v>108</v>
      </c>
      <c r="Q395" s="27">
        <v>41038</v>
      </c>
      <c r="R395" s="26" t="s">
        <v>109</v>
      </c>
      <c r="S395" s="26" t="s">
        <v>217</v>
      </c>
      <c r="T395" s="26" t="s">
        <v>175</v>
      </c>
      <c r="U395" s="26" t="s">
        <v>833</v>
      </c>
      <c r="V395" s="26" t="s">
        <v>15763</v>
      </c>
      <c r="W395" s="26" t="s">
        <v>2494</v>
      </c>
      <c r="X395" s="26" t="s">
        <v>2495</v>
      </c>
      <c r="Y395" s="26" t="s">
        <v>2496</v>
      </c>
      <c r="Z395" s="24"/>
      <c r="AA395" s="24"/>
      <c r="AB395" s="26" t="s">
        <v>117</v>
      </c>
      <c r="AC395" s="28">
        <v>7000</v>
      </c>
      <c r="AD395" s="24"/>
      <c r="AE395" s="26" t="s">
        <v>558</v>
      </c>
      <c r="AF395" s="26" t="s">
        <v>120</v>
      </c>
      <c r="AG395" s="26" t="s">
        <v>333</v>
      </c>
      <c r="AH395" s="26" t="s">
        <v>143</v>
      </c>
      <c r="AI395" s="28">
        <v>7000</v>
      </c>
      <c r="AJ395" s="24"/>
      <c r="AK395" s="26" t="s">
        <v>2531</v>
      </c>
      <c r="AL395" s="26" t="s">
        <v>2532</v>
      </c>
      <c r="AM395" s="26" t="s">
        <v>2533</v>
      </c>
      <c r="AN395" s="26" t="s">
        <v>2534</v>
      </c>
      <c r="AO395" s="26" t="s">
        <v>2535</v>
      </c>
      <c r="AP395" s="24"/>
      <c r="AQ395" s="24"/>
      <c r="AR395" s="24"/>
      <c r="AS395" s="24"/>
      <c r="AT395" s="24"/>
      <c r="AU395" s="26" t="s">
        <v>2536</v>
      </c>
      <c r="AV395" s="24"/>
      <c r="AW395" s="28">
        <v>16125</v>
      </c>
      <c r="AX395" s="26">
        <v>1604</v>
      </c>
      <c r="AY395" s="28">
        <v>30</v>
      </c>
      <c r="AZ395" s="28">
        <v>14</v>
      </c>
      <c r="BA395" s="26">
        <v>0</v>
      </c>
      <c r="BB395" s="26" t="s">
        <v>148</v>
      </c>
      <c r="BC395" s="26" t="s">
        <v>2503</v>
      </c>
      <c r="BD395" s="26" t="s">
        <v>437</v>
      </c>
      <c r="BE395" s="24"/>
      <c r="BF395" s="26" t="s">
        <v>2537</v>
      </c>
      <c r="BG395" s="26" t="s">
        <v>2494</v>
      </c>
      <c r="BH395" s="24"/>
      <c r="BI395" s="24"/>
      <c r="BJ395" s="24"/>
      <c r="BK395" s="24"/>
      <c r="BL395" s="24"/>
      <c r="BM395" s="24"/>
      <c r="BN395" s="24"/>
      <c r="BO395" s="24"/>
      <c r="BP395" s="24"/>
      <c r="BQ395" s="24"/>
      <c r="BR395" s="26">
        <v>3</v>
      </c>
      <c r="BS395" s="26">
        <v>2</v>
      </c>
      <c r="BT395" s="26">
        <v>2</v>
      </c>
      <c r="BU395" s="26">
        <v>3</v>
      </c>
      <c r="BV395" s="26">
        <v>3</v>
      </c>
      <c r="BW395" s="26">
        <v>5</v>
      </c>
      <c r="BX395" s="26">
        <v>4</v>
      </c>
      <c r="BY395" s="26">
        <v>3</v>
      </c>
      <c r="BZ395" s="24"/>
      <c r="CA395" s="24"/>
      <c r="CB395" s="24"/>
      <c r="CC395" s="24"/>
      <c r="CD395" s="24"/>
      <c r="CE395" s="24"/>
      <c r="CF395" s="24"/>
      <c r="CG395" s="24"/>
      <c r="CH395" s="24"/>
      <c r="CI395" s="24"/>
      <c r="CJ395" s="24"/>
      <c r="CK395" s="24"/>
      <c r="CL395" s="24"/>
      <c r="CM395" s="24"/>
      <c r="CN395" s="24"/>
      <c r="CO395" s="24"/>
      <c r="CP395" s="24"/>
      <c r="CQ395" s="24"/>
      <c r="CR395" s="24"/>
      <c r="CS395" s="24"/>
      <c r="CT395" s="24"/>
      <c r="CU395" s="24"/>
      <c r="CV395" s="24"/>
      <c r="CW395" s="24"/>
      <c r="CX395" s="24"/>
      <c r="CY395" s="24"/>
      <c r="CZ395" s="24"/>
      <c r="DA395" s="24"/>
      <c r="DB395" s="24"/>
      <c r="DC395" s="24"/>
      <c r="DD395" s="24"/>
      <c r="DE395" s="24"/>
      <c r="DF395" s="26" t="s">
        <v>139</v>
      </c>
      <c r="DG395" s="26" t="s">
        <v>139</v>
      </c>
      <c r="DH395" s="26" t="s">
        <v>139</v>
      </c>
      <c r="DI395" s="26" t="s">
        <v>120</v>
      </c>
      <c r="DJ395" s="26" t="s">
        <v>139</v>
      </c>
      <c r="DK395" s="26" t="s">
        <v>139</v>
      </c>
      <c r="DL395" s="26" t="s">
        <v>139</v>
      </c>
      <c r="DM395" s="26" t="s">
        <v>139</v>
      </c>
      <c r="DN395" s="26" t="s">
        <v>139</v>
      </c>
      <c r="DO395" s="26" t="s">
        <v>139</v>
      </c>
    </row>
    <row r="396" spans="1:119" ht="20.100000000000001" customHeight="1" x14ac:dyDescent="0.25">
      <c r="A396" s="29" t="str">
        <f t="shared" si="84"/>
        <v>Association of Disabled Young People of the Eastern Donbass1</v>
      </c>
      <c r="B396" s="29" t="str">
        <f t="shared" si="85"/>
        <v>Association of Disabled Young People of the Eastern Donbass</v>
      </c>
      <c r="C396" s="29">
        <f t="shared" si="86"/>
        <v>1</v>
      </c>
      <c r="D396" s="30" t="str">
        <f t="shared" si="87"/>
        <v>Europe and Eurasia</v>
      </c>
      <c r="E396" s="30" t="str">
        <f t="shared" si="88"/>
        <v>Kyiv, Ukraine</v>
      </c>
      <c r="F396" s="31">
        <f t="shared" si="89"/>
        <v>3</v>
      </c>
      <c r="G396" s="31">
        <f t="shared" si="90"/>
        <v>2</v>
      </c>
      <c r="H396" s="31">
        <f t="shared" si="91"/>
        <v>2</v>
      </c>
      <c r="I396" s="31">
        <f t="shared" si="92"/>
        <v>3</v>
      </c>
      <c r="J396" s="31">
        <f t="shared" si="93"/>
        <v>3</v>
      </c>
      <c r="K396" s="31">
        <f t="shared" si="94"/>
        <v>5</v>
      </c>
      <c r="L396" s="31">
        <f t="shared" si="95"/>
        <v>4</v>
      </c>
      <c r="M396" s="31">
        <f t="shared" si="96"/>
        <v>3</v>
      </c>
      <c r="N396" s="31">
        <f t="shared" si="97"/>
        <v>3.1</v>
      </c>
      <c r="O396" s="26" t="s">
        <v>2538</v>
      </c>
      <c r="P396" s="26" t="s">
        <v>108</v>
      </c>
      <c r="Q396" s="27">
        <v>40672</v>
      </c>
      <c r="R396" s="24"/>
      <c r="S396" s="26" t="s">
        <v>409</v>
      </c>
      <c r="T396" s="26" t="s">
        <v>333</v>
      </c>
      <c r="U396" s="26" t="s">
        <v>833</v>
      </c>
      <c r="V396" s="26" t="s">
        <v>15763</v>
      </c>
      <c r="W396" s="26" t="s">
        <v>2494</v>
      </c>
      <c r="X396" s="26" t="s">
        <v>2495</v>
      </c>
      <c r="Y396" s="26" t="s">
        <v>2496</v>
      </c>
      <c r="Z396" s="24"/>
      <c r="AA396" s="24"/>
      <c r="AB396" s="26" t="s">
        <v>117</v>
      </c>
      <c r="AC396" s="28">
        <v>6000</v>
      </c>
      <c r="AD396" s="24"/>
      <c r="AE396" s="26" t="s">
        <v>558</v>
      </c>
      <c r="AF396" s="26" t="s">
        <v>120</v>
      </c>
      <c r="AG396" s="26" t="s">
        <v>333</v>
      </c>
      <c r="AH396" s="26" t="s">
        <v>158</v>
      </c>
      <c r="AI396" s="28">
        <v>6000</v>
      </c>
      <c r="AJ396" s="24"/>
      <c r="AK396" s="26" t="s">
        <v>2531</v>
      </c>
      <c r="AL396" s="26" t="s">
        <v>2532</v>
      </c>
      <c r="AM396" s="26" t="s">
        <v>2539</v>
      </c>
      <c r="AN396" s="26" t="s">
        <v>2540</v>
      </c>
      <c r="AO396" s="26" t="s">
        <v>2541</v>
      </c>
      <c r="AP396" s="24"/>
      <c r="AQ396" s="24"/>
      <c r="AR396" s="24"/>
      <c r="AS396" s="26" t="s">
        <v>2542</v>
      </c>
      <c r="AT396" s="24"/>
      <c r="AU396" s="24"/>
      <c r="AV396" s="24"/>
      <c r="AW396" s="28">
        <v>34037</v>
      </c>
      <c r="AX396" s="26">
        <v>1768</v>
      </c>
      <c r="AY396" s="28">
        <v>0</v>
      </c>
      <c r="AZ396" s="28">
        <v>0</v>
      </c>
      <c r="BA396" s="26">
        <v>0</v>
      </c>
      <c r="BB396" s="24"/>
      <c r="BC396" s="26" t="s">
        <v>2503</v>
      </c>
      <c r="BD396" s="24"/>
      <c r="BE396" s="24"/>
      <c r="BF396" s="26" t="s">
        <v>2543</v>
      </c>
      <c r="BG396" s="26" t="s">
        <v>2494</v>
      </c>
      <c r="BH396" s="26" t="s">
        <v>393</v>
      </c>
      <c r="BI396" s="24"/>
      <c r="BJ396" s="26" t="s">
        <v>2544</v>
      </c>
      <c r="BK396" s="26" t="s">
        <v>1955</v>
      </c>
      <c r="BL396" s="24"/>
      <c r="BM396" s="24"/>
      <c r="BN396" s="24"/>
      <c r="BO396" s="24"/>
      <c r="BP396" s="24"/>
      <c r="BQ396" s="24"/>
      <c r="BR396" s="26">
        <v>3</v>
      </c>
      <c r="BS396" s="26">
        <v>2</v>
      </c>
      <c r="BT396" s="26">
        <v>2</v>
      </c>
      <c r="BU396" s="26">
        <v>3</v>
      </c>
      <c r="BV396" s="26">
        <v>3</v>
      </c>
      <c r="BW396" s="26">
        <v>5</v>
      </c>
      <c r="BX396" s="26">
        <v>4</v>
      </c>
      <c r="BY396" s="26">
        <v>3</v>
      </c>
      <c r="BZ396" s="24"/>
      <c r="CA396" s="24"/>
      <c r="CB396" s="24"/>
      <c r="CC396" s="24"/>
      <c r="CD396" s="24"/>
      <c r="CE396" s="24"/>
      <c r="CF396" s="24"/>
      <c r="CG396" s="24"/>
      <c r="CH396" s="24"/>
      <c r="CI396" s="24"/>
      <c r="CJ396" s="24"/>
      <c r="CK396" s="24"/>
      <c r="CL396" s="24"/>
      <c r="CM396" s="24"/>
      <c r="CN396" s="24"/>
      <c r="CO396" s="24"/>
      <c r="CP396" s="24"/>
      <c r="CQ396" s="24"/>
      <c r="CR396" s="24"/>
      <c r="CS396" s="24"/>
      <c r="CT396" s="24"/>
      <c r="CU396" s="24"/>
      <c r="CV396" s="24"/>
      <c r="CW396" s="24"/>
      <c r="CX396" s="24"/>
      <c r="CY396" s="24"/>
      <c r="CZ396" s="24"/>
      <c r="DA396" s="24"/>
      <c r="DB396" s="24"/>
      <c r="DC396" s="24"/>
      <c r="DD396" s="24"/>
      <c r="DE396" s="24"/>
      <c r="DF396" s="26" t="s">
        <v>139</v>
      </c>
      <c r="DG396" s="26" t="s">
        <v>139</v>
      </c>
      <c r="DH396" s="26" t="s">
        <v>139</v>
      </c>
      <c r="DI396" s="26" t="s">
        <v>139</v>
      </c>
      <c r="DJ396" s="26" t="s">
        <v>139</v>
      </c>
      <c r="DK396" s="26" t="s">
        <v>139</v>
      </c>
      <c r="DL396" s="26" t="s">
        <v>139</v>
      </c>
      <c r="DM396" s="26" t="s">
        <v>139</v>
      </c>
      <c r="DN396" s="26" t="s">
        <v>139</v>
      </c>
      <c r="DO396" s="26" t="s">
        <v>139</v>
      </c>
    </row>
    <row r="397" spans="1:119" ht="20.100000000000001" customHeight="1" x14ac:dyDescent="0.25">
      <c r="A397" s="29" t="str">
        <f t="shared" si="84"/>
        <v>Association pour la Promotion de la Fille Burundaise (Association for the Promotion of the Burundian Girl)5</v>
      </c>
      <c r="B397" s="29" t="str">
        <f t="shared" si="85"/>
        <v>Association pour la Promotion de la Fille Burundaise (Association for the Promotion of the Burundian Girl)</v>
      </c>
      <c r="C397" s="29">
        <f t="shared" si="86"/>
        <v>5</v>
      </c>
      <c r="D397" s="30" t="str">
        <f t="shared" si="87"/>
        <v>Africa and the Middle East</v>
      </c>
      <c r="E397" s="30" t="str">
        <f t="shared" si="88"/>
        <v>Bujumbura, Burundi</v>
      </c>
      <c r="F397" s="31">
        <f t="shared" si="89"/>
        <v>2</v>
      </c>
      <c r="G397" s="31">
        <f t="shared" si="90"/>
        <v>2</v>
      </c>
      <c r="H397" s="31">
        <f t="shared" si="91"/>
        <v>3</v>
      </c>
      <c r="I397" s="31">
        <f t="shared" si="92"/>
        <v>2</v>
      </c>
      <c r="J397" s="31">
        <f t="shared" si="93"/>
        <v>3</v>
      </c>
      <c r="K397" s="31">
        <f t="shared" si="94"/>
        <v>2</v>
      </c>
      <c r="L397" s="31">
        <f t="shared" si="95"/>
        <v>3</v>
      </c>
      <c r="M397" s="31">
        <f t="shared" si="96"/>
        <v>2</v>
      </c>
      <c r="N397" s="31">
        <f t="shared" si="97"/>
        <v>2.4</v>
      </c>
      <c r="O397" s="26" t="s">
        <v>2545</v>
      </c>
      <c r="P397" s="26" t="s">
        <v>108</v>
      </c>
      <c r="Q397" s="27">
        <v>41204</v>
      </c>
      <c r="R397" s="26" t="s">
        <v>305</v>
      </c>
      <c r="S397" s="26" t="s">
        <v>306</v>
      </c>
      <c r="T397" s="26" t="s">
        <v>207</v>
      </c>
      <c r="U397" s="26" t="s">
        <v>112</v>
      </c>
      <c r="V397" s="26" t="s">
        <v>169</v>
      </c>
      <c r="W397" s="26" t="s">
        <v>2546</v>
      </c>
      <c r="X397" s="26" t="s">
        <v>2547</v>
      </c>
      <c r="Y397" s="26" t="s">
        <v>2548</v>
      </c>
      <c r="Z397" s="26" t="s">
        <v>2549</v>
      </c>
      <c r="AA397" s="24"/>
      <c r="AB397" s="26" t="s">
        <v>117</v>
      </c>
      <c r="AC397" s="28">
        <v>7000</v>
      </c>
      <c r="AD397" s="26" t="s">
        <v>2550</v>
      </c>
      <c r="AE397" s="26" t="s">
        <v>595</v>
      </c>
      <c r="AF397" s="26" t="s">
        <v>120</v>
      </c>
      <c r="AG397" s="26" t="s">
        <v>528</v>
      </c>
      <c r="AH397" s="26" t="s">
        <v>176</v>
      </c>
      <c r="AI397" s="28">
        <v>7000</v>
      </c>
      <c r="AJ397" s="26" t="s">
        <v>2551</v>
      </c>
      <c r="AK397" s="26" t="s">
        <v>2552</v>
      </c>
      <c r="AL397" s="26" t="s">
        <v>2553</v>
      </c>
      <c r="AM397" s="24"/>
      <c r="AN397" s="24"/>
      <c r="AO397" s="24"/>
      <c r="AP397" s="24"/>
      <c r="AQ397" s="24"/>
      <c r="AR397" s="26" t="s">
        <v>2554</v>
      </c>
      <c r="AS397" s="24"/>
      <c r="AT397" s="24"/>
      <c r="AU397" s="24"/>
      <c r="AV397" s="24"/>
      <c r="AW397" s="28">
        <v>35066</v>
      </c>
      <c r="AX397" s="26">
        <v>2000</v>
      </c>
      <c r="AY397" s="28">
        <v>0</v>
      </c>
      <c r="AZ397" s="28">
        <v>71</v>
      </c>
      <c r="BA397" s="26">
        <v>0</v>
      </c>
      <c r="BB397" s="26" t="s">
        <v>148</v>
      </c>
      <c r="BC397" s="26" t="s">
        <v>2555</v>
      </c>
      <c r="BD397" s="24"/>
      <c r="BE397" s="24"/>
      <c r="BF397" s="26" t="s">
        <v>580</v>
      </c>
      <c r="BG397" s="24"/>
      <c r="BH397" s="26" t="s">
        <v>2556</v>
      </c>
      <c r="BI397" s="24"/>
      <c r="BJ397" s="26" t="s">
        <v>2557</v>
      </c>
      <c r="BK397" s="26" t="s">
        <v>591</v>
      </c>
      <c r="BL397" s="24"/>
      <c r="BM397" s="24"/>
      <c r="BN397" s="24"/>
      <c r="BO397" s="24"/>
      <c r="BP397" s="24"/>
      <c r="BQ397" s="24"/>
      <c r="BR397" s="26">
        <v>2</v>
      </c>
      <c r="BS397" s="26">
        <v>2</v>
      </c>
      <c r="BT397" s="26">
        <v>3</v>
      </c>
      <c r="BU397" s="26">
        <v>2</v>
      </c>
      <c r="BV397" s="26">
        <v>3</v>
      </c>
      <c r="BW397" s="26">
        <v>2</v>
      </c>
      <c r="BX397" s="26">
        <v>3</v>
      </c>
      <c r="BY397" s="26">
        <v>2</v>
      </c>
      <c r="BZ397" s="24"/>
      <c r="CA397" s="24"/>
      <c r="CB397" s="24"/>
      <c r="CC397" s="24"/>
      <c r="CD397" s="24"/>
      <c r="CE397" s="24"/>
      <c r="CF397" s="24"/>
      <c r="CG397" s="24"/>
      <c r="CH397" s="24"/>
      <c r="CI397" s="24"/>
      <c r="CJ397" s="24"/>
      <c r="CK397" s="24"/>
      <c r="CL397" s="24"/>
      <c r="CM397" s="24"/>
      <c r="CN397" s="24"/>
      <c r="CO397" s="24"/>
      <c r="CP397" s="24"/>
      <c r="CQ397" s="24"/>
      <c r="CR397" s="24"/>
      <c r="CS397" s="24"/>
      <c r="CT397" s="24"/>
      <c r="CU397" s="24"/>
      <c r="CV397" s="24"/>
      <c r="CW397" s="24"/>
      <c r="CX397" s="24"/>
      <c r="CY397" s="24"/>
      <c r="CZ397" s="24"/>
      <c r="DA397" s="24"/>
      <c r="DB397" s="24"/>
      <c r="DC397" s="24"/>
      <c r="DD397" s="24"/>
      <c r="DE397" s="24"/>
      <c r="DF397" s="26" t="s">
        <v>120</v>
      </c>
      <c r="DG397" s="26" t="s">
        <v>139</v>
      </c>
      <c r="DH397" s="26" t="s">
        <v>139</v>
      </c>
      <c r="DI397" s="26" t="s">
        <v>139</v>
      </c>
      <c r="DJ397" s="26" t="s">
        <v>120</v>
      </c>
      <c r="DK397" s="26" t="s">
        <v>139</v>
      </c>
      <c r="DL397" s="26" t="s">
        <v>139</v>
      </c>
      <c r="DM397" s="26" t="s">
        <v>139</v>
      </c>
      <c r="DN397" s="26" t="s">
        <v>139</v>
      </c>
      <c r="DO397" s="26" t="s">
        <v>120</v>
      </c>
    </row>
    <row r="398" spans="1:119" ht="20.100000000000001" customHeight="1" x14ac:dyDescent="0.25">
      <c r="A398" s="29" t="str">
        <f t="shared" si="84"/>
        <v>Association pour la Promotion de la Fille Burundaise (Association for the Promotion of the Burundian Girl)4</v>
      </c>
      <c r="B398" s="29" t="str">
        <f t="shared" si="85"/>
        <v>Association pour la Promotion de la Fille Burundaise (Association for the Promotion of the Burundian Girl)</v>
      </c>
      <c r="C398" s="29">
        <f t="shared" si="86"/>
        <v>4</v>
      </c>
      <c r="D398" s="30" t="str">
        <f t="shared" si="87"/>
        <v>Africa and the Middle East</v>
      </c>
      <c r="E398" s="30" t="str">
        <f t="shared" si="88"/>
        <v>Bujumbura, Burundi</v>
      </c>
      <c r="F398" s="31">
        <f t="shared" si="89"/>
        <v>2</v>
      </c>
      <c r="G398" s="31">
        <f t="shared" si="90"/>
        <v>2</v>
      </c>
      <c r="H398" s="31">
        <f t="shared" si="91"/>
        <v>2</v>
      </c>
      <c r="I398" s="31">
        <f t="shared" si="92"/>
        <v>2</v>
      </c>
      <c r="J398" s="31">
        <f t="shared" si="93"/>
        <v>2</v>
      </c>
      <c r="K398" s="31">
        <f t="shared" si="94"/>
        <v>2</v>
      </c>
      <c r="L398" s="31">
        <f t="shared" si="95"/>
        <v>3</v>
      </c>
      <c r="M398" s="31">
        <f t="shared" si="96"/>
        <v>2</v>
      </c>
      <c r="N398" s="31">
        <f t="shared" si="97"/>
        <v>2.1</v>
      </c>
      <c r="O398" s="26" t="s">
        <v>2558</v>
      </c>
      <c r="P398" s="26" t="s">
        <v>108</v>
      </c>
      <c r="Q398" s="27">
        <v>40835</v>
      </c>
      <c r="R398" s="26" t="s">
        <v>166</v>
      </c>
      <c r="S398" s="26" t="s">
        <v>321</v>
      </c>
      <c r="T398" s="26" t="s">
        <v>175</v>
      </c>
      <c r="U398" s="26" t="s">
        <v>112</v>
      </c>
      <c r="V398" s="26" t="s">
        <v>169</v>
      </c>
      <c r="W398" s="26" t="s">
        <v>2546</v>
      </c>
      <c r="X398" s="26" t="s">
        <v>2547</v>
      </c>
      <c r="Y398" s="26" t="s">
        <v>2548</v>
      </c>
      <c r="Z398" s="26" t="s">
        <v>2549</v>
      </c>
      <c r="AA398" s="24"/>
      <c r="AB398" s="26" t="s">
        <v>117</v>
      </c>
      <c r="AC398" s="28">
        <v>6000</v>
      </c>
      <c r="AD398" s="26" t="s">
        <v>2550</v>
      </c>
      <c r="AE398" s="26" t="s">
        <v>595</v>
      </c>
      <c r="AF398" s="26" t="s">
        <v>120</v>
      </c>
      <c r="AG398" s="26" t="s">
        <v>528</v>
      </c>
      <c r="AH398" s="26" t="s">
        <v>185</v>
      </c>
      <c r="AI398" s="28">
        <v>6000</v>
      </c>
      <c r="AJ398" s="24"/>
      <c r="AK398" s="26" t="s">
        <v>2559</v>
      </c>
      <c r="AL398" s="26" t="s">
        <v>2560</v>
      </c>
      <c r="AM398" s="26" t="s">
        <v>2561</v>
      </c>
      <c r="AN398" s="26" t="s">
        <v>2562</v>
      </c>
      <c r="AO398" s="26" t="s">
        <v>2563</v>
      </c>
      <c r="AP398" s="24"/>
      <c r="AQ398" s="24"/>
      <c r="AR398" s="24"/>
      <c r="AS398" s="26" t="s">
        <v>2564</v>
      </c>
      <c r="AT398" s="24"/>
      <c r="AU398" s="26" t="s">
        <v>2565</v>
      </c>
      <c r="AV398" s="24"/>
      <c r="AW398" s="28">
        <v>48397</v>
      </c>
      <c r="AX398" s="26">
        <v>2200</v>
      </c>
      <c r="AY398" s="28">
        <v>80</v>
      </c>
      <c r="AZ398" s="28">
        <v>78</v>
      </c>
      <c r="BA398" s="26">
        <v>0</v>
      </c>
      <c r="BB398" s="26" t="s">
        <v>148</v>
      </c>
      <c r="BC398" s="26" t="s">
        <v>2555</v>
      </c>
      <c r="BD398" s="24"/>
      <c r="BE398" s="24"/>
      <c r="BF398" s="26" t="s">
        <v>2557</v>
      </c>
      <c r="BG398" s="26" t="s">
        <v>591</v>
      </c>
      <c r="BH398" s="26" t="s">
        <v>580</v>
      </c>
      <c r="BI398" s="26" t="s">
        <v>2546</v>
      </c>
      <c r="BJ398" s="26" t="s">
        <v>2566</v>
      </c>
      <c r="BK398" s="26" t="s">
        <v>367</v>
      </c>
      <c r="BL398" s="26" t="s">
        <v>2567</v>
      </c>
      <c r="BM398" s="26" t="s">
        <v>2546</v>
      </c>
      <c r="BN398" s="26" t="s">
        <v>2568</v>
      </c>
      <c r="BO398" s="26" t="s">
        <v>1194</v>
      </c>
      <c r="BP398" s="24"/>
      <c r="BQ398" s="24"/>
      <c r="BR398" s="26">
        <v>2</v>
      </c>
      <c r="BS398" s="26">
        <v>2</v>
      </c>
      <c r="BT398" s="26">
        <v>2</v>
      </c>
      <c r="BU398" s="26">
        <v>2</v>
      </c>
      <c r="BV398" s="26">
        <v>2</v>
      </c>
      <c r="BW398" s="26">
        <v>2</v>
      </c>
      <c r="BX398" s="26">
        <v>3</v>
      </c>
      <c r="BY398" s="26">
        <v>2</v>
      </c>
      <c r="BZ398" s="24"/>
      <c r="CA398" s="24"/>
      <c r="CB398" s="24"/>
      <c r="CC398" s="24"/>
      <c r="CD398" s="24"/>
      <c r="CE398" s="24"/>
      <c r="CF398" s="24"/>
      <c r="CG398" s="24"/>
      <c r="CH398" s="24"/>
      <c r="CI398" s="24"/>
      <c r="CJ398" s="24"/>
      <c r="CK398" s="24"/>
      <c r="CL398" s="24"/>
      <c r="CM398" s="24"/>
      <c r="CN398" s="24"/>
      <c r="CO398" s="24"/>
      <c r="CP398" s="24"/>
      <c r="CQ398" s="24"/>
      <c r="CR398" s="24"/>
      <c r="CS398" s="24"/>
      <c r="CT398" s="24"/>
      <c r="CU398" s="24"/>
      <c r="CV398" s="24"/>
      <c r="CW398" s="24"/>
      <c r="CX398" s="24"/>
      <c r="CY398" s="24"/>
      <c r="CZ398" s="24"/>
      <c r="DA398" s="24"/>
      <c r="DB398" s="24"/>
      <c r="DC398" s="24"/>
      <c r="DD398" s="24"/>
      <c r="DE398" s="24"/>
      <c r="DF398" s="26" t="s">
        <v>139</v>
      </c>
      <c r="DG398" s="26" t="s">
        <v>139</v>
      </c>
      <c r="DH398" s="26" t="s">
        <v>139</v>
      </c>
      <c r="DI398" s="26" t="s">
        <v>139</v>
      </c>
      <c r="DJ398" s="26" t="s">
        <v>139</v>
      </c>
      <c r="DK398" s="26" t="s">
        <v>139</v>
      </c>
      <c r="DL398" s="26" t="s">
        <v>139</v>
      </c>
      <c r="DM398" s="26" t="s">
        <v>139</v>
      </c>
      <c r="DN398" s="26" t="s">
        <v>139</v>
      </c>
      <c r="DO398" s="26" t="s">
        <v>139</v>
      </c>
    </row>
    <row r="399" spans="1:119" ht="35.1" customHeight="1" x14ac:dyDescent="0.25">
      <c r="A399" s="29" t="str">
        <f t="shared" si="84"/>
        <v/>
      </c>
      <c r="B399" s="29" t="str">
        <f t="shared" si="85"/>
        <v>Association pour la Promotion de la Fille Burundaise (Association for the Promotion of the Burundian Girl)</v>
      </c>
      <c r="C399" s="29">
        <f t="shared" si="86"/>
        <v>0</v>
      </c>
      <c r="D399" s="30" t="str">
        <f t="shared" si="87"/>
        <v>Africa and the Middle East</v>
      </c>
      <c r="E399" s="30" t="str">
        <f t="shared" si="88"/>
        <v>Bujumbura, Burundi</v>
      </c>
      <c r="F399" s="31">
        <f t="shared" si="89"/>
        <v>0</v>
      </c>
      <c r="G399" s="31">
        <f t="shared" si="90"/>
        <v>0</v>
      </c>
      <c r="H399" s="31">
        <f t="shared" si="91"/>
        <v>0</v>
      </c>
      <c r="I399" s="31">
        <f t="shared" si="92"/>
        <v>0</v>
      </c>
      <c r="J399" s="31">
        <f t="shared" si="93"/>
        <v>0</v>
      </c>
      <c r="K399" s="31">
        <f t="shared" si="94"/>
        <v>0</v>
      </c>
      <c r="L399" s="31">
        <f t="shared" si="95"/>
        <v>0</v>
      </c>
      <c r="M399" s="31">
        <f t="shared" si="96"/>
        <v>0</v>
      </c>
      <c r="N399" s="31">
        <f t="shared" si="97"/>
        <v>0</v>
      </c>
      <c r="O399" s="26" t="s">
        <v>15846</v>
      </c>
      <c r="P399" s="26" t="s">
        <v>108</v>
      </c>
      <c r="Q399" s="27">
        <v>40756</v>
      </c>
      <c r="R399" s="24"/>
      <c r="S399" s="24"/>
      <c r="T399" s="26" t="s">
        <v>175</v>
      </c>
      <c r="U399" s="24"/>
      <c r="V399" s="26" t="s">
        <v>169</v>
      </c>
      <c r="W399" s="26" t="s">
        <v>2546</v>
      </c>
      <c r="X399" s="26" t="s">
        <v>2547</v>
      </c>
      <c r="Y399" s="26" t="s">
        <v>2548</v>
      </c>
      <c r="Z399" s="26" t="s">
        <v>2549</v>
      </c>
      <c r="AA399" s="24"/>
      <c r="AB399" s="26" t="s">
        <v>15736</v>
      </c>
      <c r="AC399" s="28">
        <v>2000</v>
      </c>
      <c r="AD399" s="26" t="s">
        <v>2550</v>
      </c>
      <c r="AE399" s="26" t="s">
        <v>595</v>
      </c>
      <c r="AF399" s="26" t="s">
        <v>120</v>
      </c>
      <c r="AG399" s="26" t="s">
        <v>528</v>
      </c>
      <c r="AH399" s="24"/>
      <c r="AI399" s="28">
        <v>2000</v>
      </c>
      <c r="AJ399" s="24"/>
      <c r="AK399" s="24"/>
      <c r="AL399" s="24"/>
      <c r="AM399" s="24"/>
      <c r="AN399" s="24"/>
      <c r="AO399" s="24"/>
      <c r="AP399" s="24"/>
      <c r="AQ399" s="24"/>
      <c r="AR399" s="24"/>
      <c r="AS399" s="24"/>
      <c r="AT399" s="24"/>
      <c r="AU399" s="24"/>
      <c r="AV399" s="24"/>
      <c r="AW399" s="28">
        <v>0</v>
      </c>
      <c r="AX399" s="26">
        <v>0</v>
      </c>
      <c r="AY399" s="28">
        <v>0</v>
      </c>
      <c r="AZ399" s="28">
        <v>0</v>
      </c>
      <c r="BA399" s="26">
        <v>0</v>
      </c>
      <c r="BB399" s="24"/>
      <c r="BC399" s="26" t="s">
        <v>2555</v>
      </c>
      <c r="BD399" s="24"/>
      <c r="BE399" s="24"/>
      <c r="BF399" s="24"/>
      <c r="BG399" s="24"/>
      <c r="BH399" s="24"/>
      <c r="BI399" s="24"/>
      <c r="BJ399" s="24"/>
      <c r="BK399" s="24"/>
      <c r="BL399" s="24"/>
      <c r="BM399" s="24"/>
      <c r="BN399" s="24"/>
      <c r="BO399" s="24"/>
      <c r="BP399" s="24"/>
      <c r="BQ399" s="24"/>
      <c r="BR399" s="26">
        <v>0</v>
      </c>
      <c r="BS399" s="26">
        <v>0</v>
      </c>
      <c r="BT399" s="26">
        <v>0</v>
      </c>
      <c r="BU399" s="26">
        <v>0</v>
      </c>
      <c r="BV399" s="26">
        <v>0</v>
      </c>
      <c r="BW399" s="26">
        <v>0</v>
      </c>
      <c r="BX399" s="26">
        <v>0</v>
      </c>
      <c r="BY399" s="26">
        <v>0</v>
      </c>
      <c r="BZ399" s="24"/>
      <c r="CA399" s="24"/>
      <c r="CB399" s="24"/>
      <c r="CC399" s="24"/>
      <c r="CD399" s="24"/>
      <c r="CE399" s="24"/>
      <c r="CF399" s="24"/>
      <c r="CG399" s="24"/>
      <c r="CH399" s="24"/>
      <c r="CI399" s="24"/>
      <c r="CJ399" s="24"/>
      <c r="CK399" s="24"/>
      <c r="CL399" s="24"/>
      <c r="CM399" s="24"/>
      <c r="CN399" s="24"/>
      <c r="CO399" s="24"/>
      <c r="CP399" s="24"/>
      <c r="CQ399" s="24"/>
      <c r="CR399" s="24"/>
      <c r="CS399" s="24"/>
      <c r="CT399" s="24"/>
      <c r="CU399" s="24"/>
      <c r="CV399" s="24"/>
      <c r="CW399" s="24"/>
      <c r="CX399" s="24"/>
      <c r="CY399" s="24"/>
      <c r="CZ399" s="24"/>
      <c r="DA399" s="24"/>
      <c r="DB399" s="24"/>
      <c r="DC399" s="24"/>
      <c r="DD399" s="24"/>
      <c r="DE399" s="24"/>
      <c r="DF399" s="26" t="s">
        <v>139</v>
      </c>
      <c r="DG399" s="26" t="s">
        <v>139</v>
      </c>
      <c r="DH399" s="26" t="s">
        <v>139</v>
      </c>
      <c r="DI399" s="26" t="s">
        <v>139</v>
      </c>
      <c r="DJ399" s="26" t="s">
        <v>139</v>
      </c>
      <c r="DK399" s="26" t="s">
        <v>139</v>
      </c>
      <c r="DL399" s="26" t="s">
        <v>139</v>
      </c>
      <c r="DM399" s="26" t="s">
        <v>139</v>
      </c>
      <c r="DN399" s="26" t="s">
        <v>139</v>
      </c>
      <c r="DO399" s="26" t="s">
        <v>139</v>
      </c>
    </row>
    <row r="400" spans="1:119" ht="20.100000000000001" customHeight="1" x14ac:dyDescent="0.25">
      <c r="A400" s="29" t="str">
        <f t="shared" si="84"/>
        <v>Association pour la Promotion de la Fille Burundaise (Association for the Promotion of the Burundian Girl)3</v>
      </c>
      <c r="B400" s="29" t="str">
        <f t="shared" si="85"/>
        <v>Association pour la Promotion de la Fille Burundaise (Association for the Promotion of the Burundian Girl)</v>
      </c>
      <c r="C400" s="29">
        <f t="shared" si="86"/>
        <v>3</v>
      </c>
      <c r="D400" s="30" t="str">
        <f t="shared" si="87"/>
        <v>Africa and the Middle East</v>
      </c>
      <c r="E400" s="30" t="str">
        <f t="shared" si="88"/>
        <v>Bujumbura, Burundi</v>
      </c>
      <c r="F400" s="31">
        <f t="shared" si="89"/>
        <v>2</v>
      </c>
      <c r="G400" s="31">
        <f t="shared" si="90"/>
        <v>2</v>
      </c>
      <c r="H400" s="31">
        <f t="shared" si="91"/>
        <v>2</v>
      </c>
      <c r="I400" s="31">
        <f t="shared" si="92"/>
        <v>2</v>
      </c>
      <c r="J400" s="31">
        <f t="shared" si="93"/>
        <v>2</v>
      </c>
      <c r="K400" s="31">
        <f t="shared" si="94"/>
        <v>1</v>
      </c>
      <c r="L400" s="31">
        <f t="shared" si="95"/>
        <v>2</v>
      </c>
      <c r="M400" s="31">
        <f t="shared" si="96"/>
        <v>1</v>
      </c>
      <c r="N400" s="31">
        <f t="shared" si="97"/>
        <v>1.8</v>
      </c>
      <c r="O400" s="26" t="s">
        <v>2569</v>
      </c>
      <c r="P400" s="26" t="s">
        <v>108</v>
      </c>
      <c r="Q400" s="27">
        <v>40469</v>
      </c>
      <c r="R400" s="26" t="s">
        <v>166</v>
      </c>
      <c r="S400" s="26" t="s">
        <v>332</v>
      </c>
      <c r="T400" s="26" t="s">
        <v>333</v>
      </c>
      <c r="U400" s="26" t="s">
        <v>112</v>
      </c>
      <c r="V400" s="26" t="s">
        <v>169</v>
      </c>
      <c r="W400" s="26" t="s">
        <v>2546</v>
      </c>
      <c r="X400" s="26" t="s">
        <v>2547</v>
      </c>
      <c r="Y400" s="26" t="s">
        <v>2548</v>
      </c>
      <c r="Z400" s="26" t="s">
        <v>2549</v>
      </c>
      <c r="AA400" s="24"/>
      <c r="AB400" s="26" t="s">
        <v>117</v>
      </c>
      <c r="AC400" s="28">
        <v>6000</v>
      </c>
      <c r="AD400" s="26" t="s">
        <v>2550</v>
      </c>
      <c r="AE400" s="26" t="s">
        <v>595</v>
      </c>
      <c r="AF400" s="26" t="s">
        <v>120</v>
      </c>
      <c r="AG400" s="26" t="s">
        <v>528</v>
      </c>
      <c r="AH400" s="26" t="s">
        <v>121</v>
      </c>
      <c r="AI400" s="28">
        <v>6000</v>
      </c>
      <c r="AJ400" s="24"/>
      <c r="AK400" s="26" t="s">
        <v>2559</v>
      </c>
      <c r="AL400" s="26" t="s">
        <v>2560</v>
      </c>
      <c r="AM400" s="26" t="s">
        <v>2570</v>
      </c>
      <c r="AN400" s="26" t="s">
        <v>2571</v>
      </c>
      <c r="AO400" s="26" t="s">
        <v>2572</v>
      </c>
      <c r="AP400" s="24"/>
      <c r="AQ400" s="24"/>
      <c r="AR400" s="24"/>
      <c r="AS400" s="26" t="s">
        <v>2573</v>
      </c>
      <c r="AT400" s="24"/>
      <c r="AU400" s="26" t="s">
        <v>2574</v>
      </c>
      <c r="AV400" s="24"/>
      <c r="AW400" s="28">
        <v>20840</v>
      </c>
      <c r="AX400" s="26">
        <v>1800</v>
      </c>
      <c r="AY400" s="28">
        <v>30</v>
      </c>
      <c r="AZ400" s="28">
        <v>20</v>
      </c>
      <c r="BA400" s="26">
        <v>0</v>
      </c>
      <c r="BB400" s="26" t="s">
        <v>148</v>
      </c>
      <c r="BC400" s="26" t="s">
        <v>2555</v>
      </c>
      <c r="BD400" s="24"/>
      <c r="BE400" s="24"/>
      <c r="BF400" s="26" t="s">
        <v>580</v>
      </c>
      <c r="BG400" s="26" t="s">
        <v>2546</v>
      </c>
      <c r="BH400" s="26" t="s">
        <v>2566</v>
      </c>
      <c r="BI400" s="26" t="s">
        <v>627</v>
      </c>
      <c r="BJ400" s="26" t="s">
        <v>2567</v>
      </c>
      <c r="BK400" s="26" t="s">
        <v>2546</v>
      </c>
      <c r="BL400" s="26" t="s">
        <v>2575</v>
      </c>
      <c r="BM400" s="26" t="s">
        <v>2546</v>
      </c>
      <c r="BN400" s="24"/>
      <c r="BO400" s="24"/>
      <c r="BP400" s="24"/>
      <c r="BQ400" s="24"/>
      <c r="BR400" s="26">
        <v>2</v>
      </c>
      <c r="BS400" s="26">
        <v>2</v>
      </c>
      <c r="BT400" s="26">
        <v>2</v>
      </c>
      <c r="BU400" s="26">
        <v>2</v>
      </c>
      <c r="BV400" s="26">
        <v>2</v>
      </c>
      <c r="BW400" s="26">
        <v>1</v>
      </c>
      <c r="BX400" s="26">
        <v>2</v>
      </c>
      <c r="BY400" s="26">
        <v>1</v>
      </c>
      <c r="BZ400" s="24"/>
      <c r="CA400" s="24"/>
      <c r="CB400" s="24"/>
      <c r="CC400" s="24"/>
      <c r="CD400" s="24"/>
      <c r="CE400" s="24"/>
      <c r="CF400" s="24"/>
      <c r="CG400" s="24"/>
      <c r="CH400" s="24"/>
      <c r="CI400" s="24"/>
      <c r="CJ400" s="24"/>
      <c r="CK400" s="24"/>
      <c r="CL400" s="24"/>
      <c r="CM400" s="24"/>
      <c r="CN400" s="24"/>
      <c r="CO400" s="24"/>
      <c r="CP400" s="24"/>
      <c r="CQ400" s="24"/>
      <c r="CR400" s="24"/>
      <c r="CS400" s="24"/>
      <c r="CT400" s="24"/>
      <c r="CU400" s="24"/>
      <c r="CV400" s="24"/>
      <c r="CW400" s="24"/>
      <c r="CX400" s="24"/>
      <c r="CY400" s="24"/>
      <c r="CZ400" s="24"/>
      <c r="DA400" s="24"/>
      <c r="DB400" s="24"/>
      <c r="DC400" s="24"/>
      <c r="DD400" s="24"/>
      <c r="DE400" s="24"/>
      <c r="DF400" s="26" t="s">
        <v>139</v>
      </c>
      <c r="DG400" s="26" t="s">
        <v>139</v>
      </c>
      <c r="DH400" s="26" t="s">
        <v>139</v>
      </c>
      <c r="DI400" s="26" t="s">
        <v>139</v>
      </c>
      <c r="DJ400" s="26" t="s">
        <v>139</v>
      </c>
      <c r="DK400" s="26" t="s">
        <v>139</v>
      </c>
      <c r="DL400" s="26" t="s">
        <v>139</v>
      </c>
      <c r="DM400" s="26" t="s">
        <v>139</v>
      </c>
      <c r="DN400" s="26" t="s">
        <v>139</v>
      </c>
      <c r="DO400" s="26" t="s">
        <v>139</v>
      </c>
    </row>
    <row r="401" spans="1:119" ht="20.100000000000001" customHeight="1" x14ac:dyDescent="0.25">
      <c r="A401" s="29" t="str">
        <f t="shared" si="84"/>
        <v>Association Zanmi Timoun (Friends of the Children Association)5</v>
      </c>
      <c r="B401" s="29" t="str">
        <f t="shared" si="85"/>
        <v>Association Zanmi Timoun (Friends of the Children Association)</v>
      </c>
      <c r="C401" s="29">
        <f t="shared" si="86"/>
        <v>5</v>
      </c>
      <c r="D401" s="30" t="str">
        <f t="shared" si="87"/>
        <v>Americas</v>
      </c>
      <c r="E401" s="30" t="str">
        <f t="shared" si="88"/>
        <v>Port-au-Prince, Haiti</v>
      </c>
      <c r="F401" s="31">
        <f t="shared" si="89"/>
        <v>4</v>
      </c>
      <c r="G401" s="31">
        <f t="shared" si="90"/>
        <v>3</v>
      </c>
      <c r="H401" s="31">
        <f t="shared" si="91"/>
        <v>3</v>
      </c>
      <c r="I401" s="31">
        <f t="shared" si="92"/>
        <v>3</v>
      </c>
      <c r="J401" s="31">
        <f t="shared" si="93"/>
        <v>3</v>
      </c>
      <c r="K401" s="31">
        <f t="shared" si="94"/>
        <v>3</v>
      </c>
      <c r="L401" s="31">
        <f t="shared" si="95"/>
        <v>4</v>
      </c>
      <c r="M401" s="31">
        <f t="shared" si="96"/>
        <v>4</v>
      </c>
      <c r="N401" s="31">
        <f t="shared" si="97"/>
        <v>3.4</v>
      </c>
      <c r="O401" s="26" t="s">
        <v>2576</v>
      </c>
      <c r="P401" s="26" t="s">
        <v>108</v>
      </c>
      <c r="Q401" s="27">
        <v>43054</v>
      </c>
      <c r="R401" s="26" t="s">
        <v>166</v>
      </c>
      <c r="S401" s="26" t="s">
        <v>110</v>
      </c>
      <c r="T401" s="26" t="s">
        <v>111</v>
      </c>
      <c r="U401" s="26" t="s">
        <v>112</v>
      </c>
      <c r="V401" s="26" t="s">
        <v>15731</v>
      </c>
      <c r="W401" s="26" t="s">
        <v>1065</v>
      </c>
      <c r="X401" s="26" t="s">
        <v>1066</v>
      </c>
      <c r="Y401" s="26" t="s">
        <v>2577</v>
      </c>
      <c r="Z401" s="26" t="s">
        <v>2578</v>
      </c>
      <c r="AA401" s="24"/>
      <c r="AB401" s="26" t="s">
        <v>117</v>
      </c>
      <c r="AC401" s="28">
        <v>15000</v>
      </c>
      <c r="AD401" s="26" t="s">
        <v>2579</v>
      </c>
      <c r="AE401" s="26" t="s">
        <v>725</v>
      </c>
      <c r="AF401" s="26" t="s">
        <v>139</v>
      </c>
      <c r="AG401" s="26" t="s">
        <v>207</v>
      </c>
      <c r="AH401" s="26" t="s">
        <v>176</v>
      </c>
      <c r="AI401" s="28">
        <v>15000</v>
      </c>
      <c r="AJ401" s="24"/>
      <c r="AK401" s="26" t="s">
        <v>2580</v>
      </c>
      <c r="AL401" s="26" t="s">
        <v>2581</v>
      </c>
      <c r="AM401" s="24"/>
      <c r="AN401" s="24"/>
      <c r="AO401" s="24"/>
      <c r="AP401" s="24"/>
      <c r="AQ401" s="26" t="s">
        <v>2582</v>
      </c>
      <c r="AR401" s="24"/>
      <c r="AS401" s="26" t="s">
        <v>2583</v>
      </c>
      <c r="AT401" s="24"/>
      <c r="AU401" s="24"/>
      <c r="AV401" s="24"/>
      <c r="AW401" s="28">
        <v>170000</v>
      </c>
      <c r="AX401" s="26">
        <v>1699</v>
      </c>
      <c r="AY401" s="28">
        <v>100</v>
      </c>
      <c r="AZ401" s="28">
        <v>350</v>
      </c>
      <c r="BA401" s="26">
        <v>350</v>
      </c>
      <c r="BB401" s="24"/>
      <c r="BC401" s="26" t="s">
        <v>2584</v>
      </c>
      <c r="BD401" s="26" t="s">
        <v>125</v>
      </c>
      <c r="BE401" s="24"/>
      <c r="BF401" s="26" t="s">
        <v>2585</v>
      </c>
      <c r="BG401" s="26" t="s">
        <v>2586</v>
      </c>
      <c r="BH401" s="26" t="s">
        <v>2587</v>
      </c>
      <c r="BI401" s="26" t="s">
        <v>261</v>
      </c>
      <c r="BJ401" s="26" t="s">
        <v>1695</v>
      </c>
      <c r="BK401" s="26" t="s">
        <v>2588</v>
      </c>
      <c r="BL401" s="26" t="s">
        <v>2589</v>
      </c>
      <c r="BM401" s="26" t="s">
        <v>1065</v>
      </c>
      <c r="BN401" s="26" t="s">
        <v>2590</v>
      </c>
      <c r="BO401" s="26" t="s">
        <v>357</v>
      </c>
      <c r="BP401" s="24"/>
      <c r="BQ401" s="24"/>
      <c r="BR401" s="26">
        <v>0</v>
      </c>
      <c r="BS401" s="26">
        <v>0</v>
      </c>
      <c r="BT401" s="26">
        <v>0</v>
      </c>
      <c r="BU401" s="26">
        <v>0</v>
      </c>
      <c r="BV401" s="26">
        <v>0</v>
      </c>
      <c r="BW401" s="26">
        <v>0</v>
      </c>
      <c r="BX401" s="26">
        <v>0</v>
      </c>
      <c r="BY401" s="26">
        <v>0</v>
      </c>
      <c r="BZ401" s="26" t="s">
        <v>138</v>
      </c>
      <c r="CA401" s="26" t="s">
        <v>136</v>
      </c>
      <c r="CB401" s="26" t="s">
        <v>134</v>
      </c>
      <c r="CC401" s="26" t="s">
        <v>134</v>
      </c>
      <c r="CD401" s="26" t="s">
        <v>134</v>
      </c>
      <c r="CE401" s="26" t="s">
        <v>136</v>
      </c>
      <c r="CF401" s="26" t="s">
        <v>135</v>
      </c>
      <c r="CG401" s="26" t="s">
        <v>136</v>
      </c>
      <c r="CH401" s="26" t="s">
        <v>136</v>
      </c>
      <c r="CI401" s="26" t="s">
        <v>136</v>
      </c>
      <c r="CJ401" s="26" t="s">
        <v>136</v>
      </c>
      <c r="CK401" s="26" t="s">
        <v>135</v>
      </c>
      <c r="CL401" s="26" t="s">
        <v>136</v>
      </c>
      <c r="CM401" s="26" t="s">
        <v>136</v>
      </c>
      <c r="CN401" s="26" t="s">
        <v>136</v>
      </c>
      <c r="CO401" s="26" t="s">
        <v>134</v>
      </c>
      <c r="CP401" s="26" t="s">
        <v>136</v>
      </c>
      <c r="CQ401" s="26" t="s">
        <v>137</v>
      </c>
      <c r="CR401" s="26" t="s">
        <v>134</v>
      </c>
      <c r="CS401" s="26" t="s">
        <v>134</v>
      </c>
      <c r="CT401" s="26" t="s">
        <v>136</v>
      </c>
      <c r="CU401" s="26" t="s">
        <v>134</v>
      </c>
      <c r="CV401" s="26" t="s">
        <v>134</v>
      </c>
      <c r="CW401" s="26" t="s">
        <v>136</v>
      </c>
      <c r="CX401" s="26" t="s">
        <v>138</v>
      </c>
      <c r="CY401" s="26" t="s">
        <v>138</v>
      </c>
      <c r="CZ401" s="26" t="s">
        <v>134</v>
      </c>
      <c r="DA401" s="26" t="s">
        <v>134</v>
      </c>
      <c r="DB401" s="26" t="s">
        <v>136</v>
      </c>
      <c r="DC401" s="26" t="s">
        <v>134</v>
      </c>
      <c r="DD401" s="26" t="s">
        <v>138</v>
      </c>
      <c r="DE401" s="26" t="s">
        <v>134</v>
      </c>
      <c r="DF401" s="26" t="s">
        <v>139</v>
      </c>
      <c r="DG401" s="26" t="s">
        <v>120</v>
      </c>
      <c r="DH401" s="26" t="s">
        <v>139</v>
      </c>
      <c r="DI401" s="26" t="s">
        <v>139</v>
      </c>
      <c r="DJ401" s="26" t="s">
        <v>120</v>
      </c>
      <c r="DK401" s="26" t="s">
        <v>120</v>
      </c>
      <c r="DL401" s="26" t="s">
        <v>139</v>
      </c>
      <c r="DM401" s="26" t="s">
        <v>139</v>
      </c>
      <c r="DN401" s="26" t="s">
        <v>139</v>
      </c>
      <c r="DO401" s="26" t="s">
        <v>139</v>
      </c>
    </row>
    <row r="402" spans="1:119" ht="20.100000000000001" customHeight="1" x14ac:dyDescent="0.25">
      <c r="A402" s="29" t="str">
        <f t="shared" si="84"/>
        <v/>
      </c>
      <c r="B402" s="29" t="str">
        <f t="shared" si="85"/>
        <v>Association Zanmi Timoun (Friends of the Children Association)</v>
      </c>
      <c r="C402" s="29">
        <f t="shared" si="86"/>
        <v>0</v>
      </c>
      <c r="D402" s="30" t="str">
        <f t="shared" si="87"/>
        <v>Americas</v>
      </c>
      <c r="E402" s="30" t="str">
        <f t="shared" si="88"/>
        <v>Port-au-Prince, Haiti</v>
      </c>
      <c r="F402" s="31">
        <f t="shared" si="89"/>
        <v>0</v>
      </c>
      <c r="G402" s="31">
        <f t="shared" si="90"/>
        <v>0</v>
      </c>
      <c r="H402" s="31">
        <f t="shared" si="91"/>
        <v>0</v>
      </c>
      <c r="I402" s="31">
        <f t="shared" si="92"/>
        <v>0</v>
      </c>
      <c r="J402" s="31">
        <f t="shared" si="93"/>
        <v>0</v>
      </c>
      <c r="K402" s="31">
        <f t="shared" si="94"/>
        <v>0</v>
      </c>
      <c r="L402" s="31">
        <f t="shared" si="95"/>
        <v>0</v>
      </c>
      <c r="M402" s="31">
        <f t="shared" si="96"/>
        <v>0</v>
      </c>
      <c r="N402" s="31">
        <f t="shared" si="97"/>
        <v>0</v>
      </c>
      <c r="O402" s="26" t="s">
        <v>15847</v>
      </c>
      <c r="P402" s="26" t="s">
        <v>108</v>
      </c>
      <c r="Q402" s="27">
        <v>42900</v>
      </c>
      <c r="R402" s="24"/>
      <c r="S402" s="24"/>
      <c r="T402" s="26" t="s">
        <v>142</v>
      </c>
      <c r="U402" s="24"/>
      <c r="V402" s="26" t="s">
        <v>15731</v>
      </c>
      <c r="W402" s="26" t="s">
        <v>1065</v>
      </c>
      <c r="X402" s="26" t="s">
        <v>1066</v>
      </c>
      <c r="Y402" s="26" t="s">
        <v>2577</v>
      </c>
      <c r="Z402" s="26" t="s">
        <v>2578</v>
      </c>
      <c r="AA402" s="24"/>
      <c r="AB402" s="26" t="s">
        <v>15736</v>
      </c>
      <c r="AC402" s="28">
        <v>2000</v>
      </c>
      <c r="AD402" s="26" t="s">
        <v>2579</v>
      </c>
      <c r="AE402" s="26" t="s">
        <v>725</v>
      </c>
      <c r="AF402" s="26" t="s">
        <v>139</v>
      </c>
      <c r="AG402" s="26" t="s">
        <v>207</v>
      </c>
      <c r="AH402" s="24"/>
      <c r="AI402" s="28">
        <v>2000</v>
      </c>
      <c r="AJ402" s="24"/>
      <c r="AK402" s="24"/>
      <c r="AL402" s="24"/>
      <c r="AM402" s="24"/>
      <c r="AN402" s="24"/>
      <c r="AO402" s="24"/>
      <c r="AP402" s="24"/>
      <c r="AQ402" s="24"/>
      <c r="AR402" s="24"/>
      <c r="AS402" s="24"/>
      <c r="AT402" s="24"/>
      <c r="AU402" s="24"/>
      <c r="AV402" s="24"/>
      <c r="AW402" s="28">
        <v>0</v>
      </c>
      <c r="AX402" s="26">
        <v>0</v>
      </c>
      <c r="AY402" s="28">
        <v>0</v>
      </c>
      <c r="AZ402" s="28">
        <v>0</v>
      </c>
      <c r="BA402" s="26">
        <v>0</v>
      </c>
      <c r="BB402" s="24"/>
      <c r="BC402" s="26" t="s">
        <v>2584</v>
      </c>
      <c r="BD402" s="24"/>
      <c r="BE402" s="24"/>
      <c r="BF402" s="24"/>
      <c r="BG402" s="24"/>
      <c r="BH402" s="24"/>
      <c r="BI402" s="24"/>
      <c r="BJ402" s="24"/>
      <c r="BK402" s="24"/>
      <c r="BL402" s="24"/>
      <c r="BM402" s="24"/>
      <c r="BN402" s="24"/>
      <c r="BO402" s="24"/>
      <c r="BP402" s="24"/>
      <c r="BQ402" s="24"/>
      <c r="BR402" s="26">
        <v>0</v>
      </c>
      <c r="BS402" s="26">
        <v>0</v>
      </c>
      <c r="BT402" s="26">
        <v>0</v>
      </c>
      <c r="BU402" s="26">
        <v>0</v>
      </c>
      <c r="BV402" s="26">
        <v>0</v>
      </c>
      <c r="BW402" s="26">
        <v>0</v>
      </c>
      <c r="BX402" s="26">
        <v>0</v>
      </c>
      <c r="BY402" s="26">
        <v>0</v>
      </c>
      <c r="BZ402" s="24"/>
      <c r="CA402" s="24"/>
      <c r="CB402" s="24"/>
      <c r="CC402" s="24"/>
      <c r="CD402" s="24"/>
      <c r="CE402" s="24"/>
      <c r="CF402" s="24"/>
      <c r="CG402" s="24"/>
      <c r="CH402" s="24"/>
      <c r="CI402" s="24"/>
      <c r="CJ402" s="24"/>
      <c r="CK402" s="24"/>
      <c r="CL402" s="24"/>
      <c r="CM402" s="24"/>
      <c r="CN402" s="24"/>
      <c r="CO402" s="24"/>
      <c r="CP402" s="24"/>
      <c r="CQ402" s="24"/>
      <c r="CR402" s="24"/>
      <c r="CS402" s="24"/>
      <c r="CT402" s="24"/>
      <c r="CU402" s="24"/>
      <c r="CV402" s="24"/>
      <c r="CW402" s="24"/>
      <c r="CX402" s="24"/>
      <c r="CY402" s="24"/>
      <c r="CZ402" s="24"/>
      <c r="DA402" s="24"/>
      <c r="DB402" s="24"/>
      <c r="DC402" s="24"/>
      <c r="DD402" s="24"/>
      <c r="DE402" s="24"/>
      <c r="DF402" s="26" t="s">
        <v>139</v>
      </c>
      <c r="DG402" s="26" t="s">
        <v>139</v>
      </c>
      <c r="DH402" s="26" t="s">
        <v>139</v>
      </c>
      <c r="DI402" s="26" t="s">
        <v>139</v>
      </c>
      <c r="DJ402" s="26" t="s">
        <v>139</v>
      </c>
      <c r="DK402" s="26" t="s">
        <v>139</v>
      </c>
      <c r="DL402" s="26" t="s">
        <v>139</v>
      </c>
      <c r="DM402" s="26" t="s">
        <v>139</v>
      </c>
      <c r="DN402" s="26" t="s">
        <v>139</v>
      </c>
      <c r="DO402" s="26" t="s">
        <v>139</v>
      </c>
    </row>
    <row r="403" spans="1:119" ht="20.100000000000001" customHeight="1" x14ac:dyDescent="0.25">
      <c r="A403" s="29" t="str">
        <f t="shared" si="84"/>
        <v/>
      </c>
      <c r="B403" s="29" t="str">
        <f t="shared" si="85"/>
        <v>Association Zanmi Timoun (Friends of the Children Association)</v>
      </c>
      <c r="C403" s="29">
        <f t="shared" si="86"/>
        <v>0</v>
      </c>
      <c r="D403" s="30" t="str">
        <f t="shared" si="87"/>
        <v>Americas</v>
      </c>
      <c r="E403" s="30" t="str">
        <f t="shared" si="88"/>
        <v>Port-au-Prince, Haiti</v>
      </c>
      <c r="F403" s="31">
        <f t="shared" si="89"/>
        <v>0</v>
      </c>
      <c r="G403" s="31">
        <f t="shared" si="90"/>
        <v>0</v>
      </c>
      <c r="H403" s="31">
        <f t="shared" si="91"/>
        <v>0</v>
      </c>
      <c r="I403" s="31">
        <f t="shared" si="92"/>
        <v>0</v>
      </c>
      <c r="J403" s="31">
        <f t="shared" si="93"/>
        <v>0</v>
      </c>
      <c r="K403" s="31">
        <f t="shared" si="94"/>
        <v>0</v>
      </c>
      <c r="L403" s="31">
        <f t="shared" si="95"/>
        <v>0</v>
      </c>
      <c r="M403" s="31">
        <f t="shared" si="96"/>
        <v>0</v>
      </c>
      <c r="N403" s="31">
        <f t="shared" si="97"/>
        <v>0</v>
      </c>
      <c r="O403" s="26" t="s">
        <v>2591</v>
      </c>
      <c r="P403" s="26" t="s">
        <v>108</v>
      </c>
      <c r="Q403" s="27">
        <v>42669</v>
      </c>
      <c r="R403" s="24"/>
      <c r="S403" s="24"/>
      <c r="T403" s="26" t="s">
        <v>142</v>
      </c>
      <c r="U403" s="24"/>
      <c r="V403" s="26" t="s">
        <v>15731</v>
      </c>
      <c r="W403" s="26" t="s">
        <v>1065</v>
      </c>
      <c r="X403" s="26" t="s">
        <v>1066</v>
      </c>
      <c r="Y403" s="26" t="s">
        <v>2577</v>
      </c>
      <c r="Z403" s="26" t="s">
        <v>2578</v>
      </c>
      <c r="AA403" s="24"/>
      <c r="AB403" s="26" t="s">
        <v>723</v>
      </c>
      <c r="AC403" s="28">
        <v>1000</v>
      </c>
      <c r="AD403" s="26" t="s">
        <v>2579</v>
      </c>
      <c r="AE403" s="26" t="s">
        <v>725</v>
      </c>
      <c r="AF403" s="26" t="s">
        <v>139</v>
      </c>
      <c r="AG403" s="26" t="s">
        <v>207</v>
      </c>
      <c r="AH403" s="24"/>
      <c r="AI403" s="28">
        <v>1000</v>
      </c>
      <c r="AJ403" s="24"/>
      <c r="AK403" s="24"/>
      <c r="AL403" s="24"/>
      <c r="AM403" s="24"/>
      <c r="AN403" s="24"/>
      <c r="AO403" s="24"/>
      <c r="AP403" s="24"/>
      <c r="AQ403" s="24"/>
      <c r="AR403" s="24"/>
      <c r="AS403" s="24"/>
      <c r="AT403" s="24"/>
      <c r="AU403" s="24"/>
      <c r="AV403" s="24"/>
      <c r="AW403" s="28">
        <v>0</v>
      </c>
      <c r="AX403" s="26">
        <v>0</v>
      </c>
      <c r="AY403" s="28">
        <v>0</v>
      </c>
      <c r="AZ403" s="28">
        <v>0</v>
      </c>
      <c r="BA403" s="26">
        <v>0</v>
      </c>
      <c r="BB403" s="24"/>
      <c r="BC403" s="26" t="s">
        <v>2584</v>
      </c>
      <c r="BD403" s="24"/>
      <c r="BE403" s="24"/>
      <c r="BF403" s="24"/>
      <c r="BG403" s="24"/>
      <c r="BH403" s="24"/>
      <c r="BI403" s="24"/>
      <c r="BJ403" s="24"/>
      <c r="BK403" s="24"/>
      <c r="BL403" s="24"/>
      <c r="BM403" s="24"/>
      <c r="BN403" s="24"/>
      <c r="BO403" s="24"/>
      <c r="BP403" s="24"/>
      <c r="BQ403" s="24"/>
      <c r="BR403" s="26">
        <v>0</v>
      </c>
      <c r="BS403" s="26">
        <v>0</v>
      </c>
      <c r="BT403" s="26">
        <v>0</v>
      </c>
      <c r="BU403" s="26">
        <v>0</v>
      </c>
      <c r="BV403" s="26">
        <v>0</v>
      </c>
      <c r="BW403" s="26">
        <v>0</v>
      </c>
      <c r="BX403" s="26">
        <v>0</v>
      </c>
      <c r="BY403" s="26">
        <v>0</v>
      </c>
      <c r="BZ403" s="24"/>
      <c r="CA403" s="24"/>
      <c r="CB403" s="24"/>
      <c r="CC403" s="24"/>
      <c r="CD403" s="24"/>
      <c r="CE403" s="24"/>
      <c r="CF403" s="24"/>
      <c r="CG403" s="24"/>
      <c r="CH403" s="24"/>
      <c r="CI403" s="24"/>
      <c r="CJ403" s="24"/>
      <c r="CK403" s="24"/>
      <c r="CL403" s="24"/>
      <c r="CM403" s="24"/>
      <c r="CN403" s="24"/>
      <c r="CO403" s="24"/>
      <c r="CP403" s="24"/>
      <c r="CQ403" s="24"/>
      <c r="CR403" s="24"/>
      <c r="CS403" s="24"/>
      <c r="CT403" s="24"/>
      <c r="CU403" s="24"/>
      <c r="CV403" s="24"/>
      <c r="CW403" s="24"/>
      <c r="CX403" s="24"/>
      <c r="CY403" s="24"/>
      <c r="CZ403" s="24"/>
      <c r="DA403" s="24"/>
      <c r="DB403" s="24"/>
      <c r="DC403" s="24"/>
      <c r="DD403" s="24"/>
      <c r="DE403" s="24"/>
      <c r="DF403" s="26" t="s">
        <v>139</v>
      </c>
      <c r="DG403" s="26" t="s">
        <v>139</v>
      </c>
      <c r="DH403" s="26" t="s">
        <v>139</v>
      </c>
      <c r="DI403" s="26" t="s">
        <v>139</v>
      </c>
      <c r="DJ403" s="26" t="s">
        <v>139</v>
      </c>
      <c r="DK403" s="26" t="s">
        <v>139</v>
      </c>
      <c r="DL403" s="26" t="s">
        <v>139</v>
      </c>
      <c r="DM403" s="26" t="s">
        <v>139</v>
      </c>
      <c r="DN403" s="26" t="s">
        <v>139</v>
      </c>
      <c r="DO403" s="26" t="s">
        <v>139</v>
      </c>
    </row>
    <row r="404" spans="1:119" ht="20.100000000000001" customHeight="1" x14ac:dyDescent="0.25">
      <c r="A404" s="29" t="str">
        <f t="shared" si="84"/>
        <v>Association Zanmi Timoun (Friends of the Children Association)4</v>
      </c>
      <c r="B404" s="29" t="str">
        <f t="shared" si="85"/>
        <v>Association Zanmi Timoun (Friends of the Children Association)</v>
      </c>
      <c r="C404" s="29">
        <f t="shared" si="86"/>
        <v>4</v>
      </c>
      <c r="D404" s="30" t="str">
        <f t="shared" si="87"/>
        <v>Americas</v>
      </c>
      <c r="E404" s="30" t="str">
        <f t="shared" si="88"/>
        <v>Port-au-Prince, Haiti</v>
      </c>
      <c r="F404" s="31">
        <f t="shared" si="89"/>
        <v>3</v>
      </c>
      <c r="G404" s="31">
        <f t="shared" si="90"/>
        <v>3</v>
      </c>
      <c r="H404" s="31">
        <f t="shared" si="91"/>
        <v>3</v>
      </c>
      <c r="I404" s="31">
        <f t="shared" si="92"/>
        <v>4</v>
      </c>
      <c r="J404" s="31">
        <f t="shared" si="93"/>
        <v>3</v>
      </c>
      <c r="K404" s="31">
        <f t="shared" si="94"/>
        <v>3</v>
      </c>
      <c r="L404" s="31">
        <f t="shared" si="95"/>
        <v>5</v>
      </c>
      <c r="M404" s="31">
        <f t="shared" si="96"/>
        <v>3</v>
      </c>
      <c r="N404" s="31">
        <f t="shared" si="97"/>
        <v>3.4</v>
      </c>
      <c r="O404" s="26" t="s">
        <v>2592</v>
      </c>
      <c r="P404" s="26" t="s">
        <v>108</v>
      </c>
      <c r="Q404" s="27">
        <v>42640</v>
      </c>
      <c r="R404" s="26" t="s">
        <v>166</v>
      </c>
      <c r="S404" s="26" t="s">
        <v>141</v>
      </c>
      <c r="T404" s="26" t="s">
        <v>142</v>
      </c>
      <c r="U404" s="26" t="s">
        <v>168</v>
      </c>
      <c r="V404" s="26" t="s">
        <v>15731</v>
      </c>
      <c r="W404" s="26" t="s">
        <v>1065</v>
      </c>
      <c r="X404" s="26" t="s">
        <v>1066</v>
      </c>
      <c r="Y404" s="26" t="s">
        <v>2577</v>
      </c>
      <c r="Z404" s="26" t="s">
        <v>2578</v>
      </c>
      <c r="AA404" s="24"/>
      <c r="AB404" s="26" t="s">
        <v>117</v>
      </c>
      <c r="AC404" s="28">
        <v>14000</v>
      </c>
      <c r="AD404" s="26" t="s">
        <v>2579</v>
      </c>
      <c r="AE404" s="26" t="s">
        <v>725</v>
      </c>
      <c r="AF404" s="26" t="s">
        <v>139</v>
      </c>
      <c r="AG404" s="26" t="s">
        <v>207</v>
      </c>
      <c r="AH404" s="26" t="s">
        <v>185</v>
      </c>
      <c r="AI404" s="28">
        <v>14000</v>
      </c>
      <c r="AJ404" s="26" t="s">
        <v>2593</v>
      </c>
      <c r="AK404" s="26" t="s">
        <v>2594</v>
      </c>
      <c r="AL404" s="26" t="s">
        <v>2595</v>
      </c>
      <c r="AM404" s="24"/>
      <c r="AN404" s="24"/>
      <c r="AO404" s="24"/>
      <c r="AP404" s="24"/>
      <c r="AQ404" s="26" t="s">
        <v>2596</v>
      </c>
      <c r="AR404" s="24"/>
      <c r="AS404" s="26" t="s">
        <v>2597</v>
      </c>
      <c r="AT404" s="24"/>
      <c r="AU404" s="24"/>
      <c r="AV404" s="26" t="s">
        <v>2598</v>
      </c>
      <c r="AW404" s="28">
        <v>150000</v>
      </c>
      <c r="AX404" s="26">
        <v>1047</v>
      </c>
      <c r="AY404" s="28">
        <v>50</v>
      </c>
      <c r="AZ404" s="28">
        <v>100</v>
      </c>
      <c r="BA404" s="26">
        <v>0</v>
      </c>
      <c r="BB404" s="26" t="s">
        <v>148</v>
      </c>
      <c r="BC404" s="26" t="s">
        <v>2584</v>
      </c>
      <c r="BD404" s="26" t="s">
        <v>125</v>
      </c>
      <c r="BE404" s="24"/>
      <c r="BF404" s="26" t="s">
        <v>450</v>
      </c>
      <c r="BG404" s="26" t="s">
        <v>2599</v>
      </c>
      <c r="BH404" s="26" t="s">
        <v>2587</v>
      </c>
      <c r="BI404" s="26" t="s">
        <v>2600</v>
      </c>
      <c r="BJ404" s="26" t="s">
        <v>2601</v>
      </c>
      <c r="BK404" s="26" t="s">
        <v>1065</v>
      </c>
      <c r="BL404" s="24"/>
      <c r="BM404" s="24"/>
      <c r="BN404" s="24"/>
      <c r="BO404" s="24"/>
      <c r="BP404" s="24"/>
      <c r="BQ404" s="24"/>
      <c r="BR404" s="26">
        <v>3</v>
      </c>
      <c r="BS404" s="26">
        <v>3</v>
      </c>
      <c r="BT404" s="26">
        <v>3</v>
      </c>
      <c r="BU404" s="26">
        <v>4</v>
      </c>
      <c r="BV404" s="26">
        <v>3</v>
      </c>
      <c r="BW404" s="26">
        <v>3</v>
      </c>
      <c r="BX404" s="26">
        <v>5</v>
      </c>
      <c r="BY404" s="26">
        <v>3</v>
      </c>
      <c r="BZ404" s="24"/>
      <c r="CA404" s="24"/>
      <c r="CB404" s="24"/>
      <c r="CC404" s="24"/>
      <c r="CD404" s="24"/>
      <c r="CE404" s="24"/>
      <c r="CF404" s="24"/>
      <c r="CG404" s="24"/>
      <c r="CH404" s="24"/>
      <c r="CI404" s="24"/>
      <c r="CJ404" s="24"/>
      <c r="CK404" s="24"/>
      <c r="CL404" s="24"/>
      <c r="CM404" s="24"/>
      <c r="CN404" s="24"/>
      <c r="CO404" s="24"/>
      <c r="CP404" s="24"/>
      <c r="CQ404" s="24"/>
      <c r="CR404" s="24"/>
      <c r="CS404" s="24"/>
      <c r="CT404" s="24"/>
      <c r="CU404" s="24"/>
      <c r="CV404" s="24"/>
      <c r="CW404" s="24"/>
      <c r="CX404" s="24"/>
      <c r="CY404" s="24"/>
      <c r="CZ404" s="24"/>
      <c r="DA404" s="24"/>
      <c r="DB404" s="24"/>
      <c r="DC404" s="24"/>
      <c r="DD404" s="24"/>
      <c r="DE404" s="24"/>
      <c r="DF404" s="26" t="s">
        <v>139</v>
      </c>
      <c r="DG404" s="26" t="s">
        <v>139</v>
      </c>
      <c r="DH404" s="26" t="s">
        <v>139</v>
      </c>
      <c r="DI404" s="26" t="s">
        <v>139</v>
      </c>
      <c r="DJ404" s="26" t="s">
        <v>120</v>
      </c>
      <c r="DK404" s="26" t="s">
        <v>139</v>
      </c>
      <c r="DL404" s="26" t="s">
        <v>139</v>
      </c>
      <c r="DM404" s="26" t="s">
        <v>139</v>
      </c>
      <c r="DN404" s="26" t="s">
        <v>139</v>
      </c>
      <c r="DO404" s="26" t="s">
        <v>120</v>
      </c>
    </row>
    <row r="405" spans="1:119" ht="20.100000000000001" customHeight="1" x14ac:dyDescent="0.25">
      <c r="A405" s="29" t="str">
        <f t="shared" si="84"/>
        <v>Association Zanmi Timoun (Friends of the Children Association)3</v>
      </c>
      <c r="B405" s="29" t="str">
        <f t="shared" si="85"/>
        <v>Association Zanmi Timoun (Friends of the Children Association)</v>
      </c>
      <c r="C405" s="29">
        <f t="shared" si="86"/>
        <v>3</v>
      </c>
      <c r="D405" s="30" t="str">
        <f t="shared" si="87"/>
        <v>Americas</v>
      </c>
      <c r="E405" s="30" t="str">
        <f t="shared" si="88"/>
        <v>Port-au-Prince, Haiti</v>
      </c>
      <c r="F405" s="31">
        <f t="shared" si="89"/>
        <v>4</v>
      </c>
      <c r="G405" s="31">
        <f t="shared" si="90"/>
        <v>3</v>
      </c>
      <c r="H405" s="31">
        <f t="shared" si="91"/>
        <v>3</v>
      </c>
      <c r="I405" s="31">
        <f t="shared" si="92"/>
        <v>3</v>
      </c>
      <c r="J405" s="31">
        <f t="shared" si="93"/>
        <v>2</v>
      </c>
      <c r="K405" s="31">
        <f t="shared" si="94"/>
        <v>3</v>
      </c>
      <c r="L405" s="31">
        <f t="shared" si="95"/>
        <v>4</v>
      </c>
      <c r="M405" s="31">
        <f t="shared" si="96"/>
        <v>3</v>
      </c>
      <c r="N405" s="31">
        <f t="shared" si="97"/>
        <v>3.1</v>
      </c>
      <c r="O405" s="26" t="s">
        <v>2602</v>
      </c>
      <c r="P405" s="26" t="s">
        <v>108</v>
      </c>
      <c r="Q405" s="27">
        <v>42305</v>
      </c>
      <c r="R405" s="26" t="s">
        <v>109</v>
      </c>
      <c r="S405" s="26" t="s">
        <v>156</v>
      </c>
      <c r="T405" s="26" t="s">
        <v>157</v>
      </c>
      <c r="U405" s="26" t="s">
        <v>168</v>
      </c>
      <c r="V405" s="26" t="s">
        <v>15731</v>
      </c>
      <c r="W405" s="26" t="s">
        <v>1065</v>
      </c>
      <c r="X405" s="26" t="s">
        <v>1066</v>
      </c>
      <c r="Y405" s="26" t="s">
        <v>2577</v>
      </c>
      <c r="Z405" s="26" t="s">
        <v>2578</v>
      </c>
      <c r="AA405" s="24"/>
      <c r="AB405" s="26" t="s">
        <v>117</v>
      </c>
      <c r="AC405" s="28">
        <v>13000</v>
      </c>
      <c r="AD405" s="26" t="s">
        <v>2579</v>
      </c>
      <c r="AE405" s="26" t="s">
        <v>725</v>
      </c>
      <c r="AF405" s="26" t="s">
        <v>139</v>
      </c>
      <c r="AG405" s="26" t="s">
        <v>207</v>
      </c>
      <c r="AH405" s="26" t="s">
        <v>121</v>
      </c>
      <c r="AI405" s="28">
        <v>13000</v>
      </c>
      <c r="AJ405" s="26" t="s">
        <v>2603</v>
      </c>
      <c r="AK405" s="26" t="s">
        <v>2604</v>
      </c>
      <c r="AL405" s="26" t="s">
        <v>2605</v>
      </c>
      <c r="AM405" s="24"/>
      <c r="AN405" s="24"/>
      <c r="AO405" s="24"/>
      <c r="AP405" s="24"/>
      <c r="AQ405" s="24"/>
      <c r="AR405" s="24"/>
      <c r="AS405" s="24"/>
      <c r="AT405" s="24"/>
      <c r="AU405" s="24"/>
      <c r="AV405" s="26" t="s">
        <v>2606</v>
      </c>
      <c r="AW405" s="28">
        <v>165000</v>
      </c>
      <c r="AX405" s="26">
        <v>1700</v>
      </c>
      <c r="AY405" s="28">
        <v>150</v>
      </c>
      <c r="AZ405" s="28">
        <v>50</v>
      </c>
      <c r="BA405" s="26">
        <v>0</v>
      </c>
      <c r="BB405" s="26" t="s">
        <v>241</v>
      </c>
      <c r="BC405" s="26" t="s">
        <v>2584</v>
      </c>
      <c r="BD405" s="26" t="s">
        <v>378</v>
      </c>
      <c r="BE405" s="26" t="s">
        <v>2607</v>
      </c>
      <c r="BF405" s="26" t="s">
        <v>2587</v>
      </c>
      <c r="BG405" s="26" t="s">
        <v>261</v>
      </c>
      <c r="BH405" s="26" t="s">
        <v>2585</v>
      </c>
      <c r="BI405" s="26" t="s">
        <v>2599</v>
      </c>
      <c r="BJ405" s="26" t="s">
        <v>1695</v>
      </c>
      <c r="BK405" s="26" t="s">
        <v>1065</v>
      </c>
      <c r="BL405" s="26" t="s">
        <v>2608</v>
      </c>
      <c r="BM405" s="26" t="s">
        <v>2600</v>
      </c>
      <c r="BN405" s="26" t="s">
        <v>2590</v>
      </c>
      <c r="BO405" s="26" t="s">
        <v>357</v>
      </c>
      <c r="BP405" s="24"/>
      <c r="BQ405" s="24"/>
      <c r="BR405" s="26">
        <v>4</v>
      </c>
      <c r="BS405" s="26">
        <v>3</v>
      </c>
      <c r="BT405" s="26">
        <v>3</v>
      </c>
      <c r="BU405" s="26">
        <v>3</v>
      </c>
      <c r="BV405" s="26">
        <v>2</v>
      </c>
      <c r="BW405" s="26">
        <v>3</v>
      </c>
      <c r="BX405" s="26">
        <v>4</v>
      </c>
      <c r="BY405" s="26">
        <v>3</v>
      </c>
      <c r="BZ405" s="24"/>
      <c r="CA405" s="24"/>
      <c r="CB405" s="24"/>
      <c r="CC405" s="24"/>
      <c r="CD405" s="24"/>
      <c r="CE405" s="24"/>
      <c r="CF405" s="24"/>
      <c r="CG405" s="24"/>
      <c r="CH405" s="24"/>
      <c r="CI405" s="24"/>
      <c r="CJ405" s="24"/>
      <c r="CK405" s="24"/>
      <c r="CL405" s="24"/>
      <c r="CM405" s="24"/>
      <c r="CN405" s="24"/>
      <c r="CO405" s="24"/>
      <c r="CP405" s="24"/>
      <c r="CQ405" s="24"/>
      <c r="CR405" s="24"/>
      <c r="CS405" s="24"/>
      <c r="CT405" s="24"/>
      <c r="CU405" s="24"/>
      <c r="CV405" s="24"/>
      <c r="CW405" s="24"/>
      <c r="CX405" s="24"/>
      <c r="CY405" s="24"/>
      <c r="CZ405" s="24"/>
      <c r="DA405" s="24"/>
      <c r="DB405" s="24"/>
      <c r="DC405" s="24"/>
      <c r="DD405" s="24"/>
      <c r="DE405" s="24"/>
      <c r="DF405" s="26" t="s">
        <v>120</v>
      </c>
      <c r="DG405" s="26" t="s">
        <v>120</v>
      </c>
      <c r="DH405" s="26" t="s">
        <v>139</v>
      </c>
      <c r="DI405" s="26" t="s">
        <v>139</v>
      </c>
      <c r="DJ405" s="26" t="s">
        <v>120</v>
      </c>
      <c r="DK405" s="26" t="s">
        <v>120</v>
      </c>
      <c r="DL405" s="26" t="s">
        <v>139</v>
      </c>
      <c r="DM405" s="26" t="s">
        <v>139</v>
      </c>
      <c r="DN405" s="26" t="s">
        <v>139</v>
      </c>
      <c r="DO405" s="26" t="s">
        <v>120</v>
      </c>
    </row>
    <row r="406" spans="1:119" ht="20.100000000000001" customHeight="1" x14ac:dyDescent="0.25">
      <c r="A406" s="29" t="str">
        <f t="shared" si="84"/>
        <v/>
      </c>
      <c r="B406" s="29" t="str">
        <f t="shared" si="85"/>
        <v>Association Zanmi Timoun (Friends of the Children Association)</v>
      </c>
      <c r="C406" s="29">
        <f t="shared" si="86"/>
        <v>0</v>
      </c>
      <c r="D406" s="30" t="str">
        <f t="shared" si="87"/>
        <v>Americas</v>
      </c>
      <c r="E406" s="30" t="str">
        <f t="shared" si="88"/>
        <v>Port-au-Prince, Haiti</v>
      </c>
      <c r="F406" s="31">
        <f t="shared" si="89"/>
        <v>0</v>
      </c>
      <c r="G406" s="31">
        <f t="shared" si="90"/>
        <v>0</v>
      </c>
      <c r="H406" s="31">
        <f t="shared" si="91"/>
        <v>0</v>
      </c>
      <c r="I406" s="31">
        <f t="shared" si="92"/>
        <v>0</v>
      </c>
      <c r="J406" s="31">
        <f t="shared" si="93"/>
        <v>0</v>
      </c>
      <c r="K406" s="31">
        <f t="shared" si="94"/>
        <v>0</v>
      </c>
      <c r="L406" s="31">
        <f t="shared" si="95"/>
        <v>0</v>
      </c>
      <c r="M406" s="31">
        <f t="shared" si="96"/>
        <v>0</v>
      </c>
      <c r="N406" s="31">
        <f t="shared" si="97"/>
        <v>0</v>
      </c>
      <c r="O406" s="26" t="s">
        <v>15848</v>
      </c>
      <c r="P406" s="26" t="s">
        <v>108</v>
      </c>
      <c r="Q406" s="27">
        <v>42373</v>
      </c>
      <c r="R406" s="24"/>
      <c r="S406" s="24"/>
      <c r="T406" s="26" t="s">
        <v>157</v>
      </c>
      <c r="U406" s="24"/>
      <c r="V406" s="26" t="s">
        <v>15731</v>
      </c>
      <c r="W406" s="26" t="s">
        <v>1065</v>
      </c>
      <c r="X406" s="26" t="s">
        <v>1066</v>
      </c>
      <c r="Y406" s="26" t="s">
        <v>2577</v>
      </c>
      <c r="Z406" s="26" t="s">
        <v>2578</v>
      </c>
      <c r="AA406" s="24"/>
      <c r="AB406" s="26" t="s">
        <v>15736</v>
      </c>
      <c r="AC406" s="28">
        <v>2000</v>
      </c>
      <c r="AD406" s="26" t="s">
        <v>2579</v>
      </c>
      <c r="AE406" s="26" t="s">
        <v>725</v>
      </c>
      <c r="AF406" s="26" t="s">
        <v>139</v>
      </c>
      <c r="AG406" s="26" t="s">
        <v>207</v>
      </c>
      <c r="AH406" s="24"/>
      <c r="AI406" s="28">
        <v>2000</v>
      </c>
      <c r="AJ406" s="24"/>
      <c r="AK406" s="24"/>
      <c r="AL406" s="24"/>
      <c r="AM406" s="24"/>
      <c r="AN406" s="24"/>
      <c r="AO406" s="24"/>
      <c r="AP406" s="24"/>
      <c r="AQ406" s="24"/>
      <c r="AR406" s="24"/>
      <c r="AS406" s="24"/>
      <c r="AT406" s="24"/>
      <c r="AU406" s="24"/>
      <c r="AV406" s="24"/>
      <c r="AW406" s="24"/>
      <c r="AX406" s="24"/>
      <c r="AY406" s="24"/>
      <c r="AZ406" s="24"/>
      <c r="BA406" s="24"/>
      <c r="BB406" s="24"/>
      <c r="BC406" s="26" t="s">
        <v>2584</v>
      </c>
      <c r="BD406" s="24"/>
      <c r="BE406" s="24"/>
      <c r="BF406" s="24"/>
      <c r="BG406" s="24"/>
      <c r="BH406" s="24"/>
      <c r="BI406" s="24"/>
      <c r="BJ406" s="24"/>
      <c r="BK406" s="24"/>
      <c r="BL406" s="24"/>
      <c r="BM406" s="24"/>
      <c r="BN406" s="24"/>
      <c r="BO406" s="24"/>
      <c r="BP406" s="24"/>
      <c r="BQ406" s="24"/>
      <c r="BR406" s="24"/>
      <c r="BS406" s="24"/>
      <c r="BT406" s="24"/>
      <c r="BU406" s="24"/>
      <c r="BV406" s="24"/>
      <c r="BW406" s="24"/>
      <c r="BX406" s="24"/>
      <c r="BY406" s="24"/>
      <c r="BZ406" s="24"/>
      <c r="CA406" s="24"/>
      <c r="CB406" s="24"/>
      <c r="CC406" s="24"/>
      <c r="CD406" s="24"/>
      <c r="CE406" s="24"/>
      <c r="CF406" s="24"/>
      <c r="CG406" s="24"/>
      <c r="CH406" s="24"/>
      <c r="CI406" s="24"/>
      <c r="CJ406" s="24"/>
      <c r="CK406" s="24"/>
      <c r="CL406" s="24"/>
      <c r="CM406" s="24"/>
      <c r="CN406" s="24"/>
      <c r="CO406" s="24"/>
      <c r="CP406" s="24"/>
      <c r="CQ406" s="24"/>
      <c r="CR406" s="24"/>
      <c r="CS406" s="24"/>
      <c r="CT406" s="24"/>
      <c r="CU406" s="24"/>
      <c r="CV406" s="24"/>
      <c r="CW406" s="24"/>
      <c r="CX406" s="24"/>
      <c r="CY406" s="24"/>
      <c r="CZ406" s="24"/>
      <c r="DA406" s="24"/>
      <c r="DB406" s="24"/>
      <c r="DC406" s="24"/>
      <c r="DD406" s="24"/>
      <c r="DE406" s="24"/>
      <c r="DF406" s="26" t="s">
        <v>139</v>
      </c>
      <c r="DG406" s="26" t="s">
        <v>139</v>
      </c>
      <c r="DH406" s="26" t="s">
        <v>139</v>
      </c>
      <c r="DI406" s="26" t="s">
        <v>139</v>
      </c>
      <c r="DJ406" s="26" t="s">
        <v>139</v>
      </c>
      <c r="DK406" s="26" t="s">
        <v>139</v>
      </c>
      <c r="DL406" s="26" t="s">
        <v>139</v>
      </c>
      <c r="DM406" s="26" t="s">
        <v>139</v>
      </c>
      <c r="DN406" s="26" t="s">
        <v>139</v>
      </c>
      <c r="DO406" s="26" t="s">
        <v>139</v>
      </c>
    </row>
    <row r="407" spans="1:119" ht="35.1" customHeight="1" x14ac:dyDescent="0.25">
      <c r="A407" s="29" t="str">
        <f t="shared" si="84"/>
        <v/>
      </c>
      <c r="B407" s="29" t="str">
        <f t="shared" si="85"/>
        <v>Association Zanmi Timoun (Friends of the Children Association)</v>
      </c>
      <c r="C407" s="29">
        <f t="shared" si="86"/>
        <v>0</v>
      </c>
      <c r="D407" s="30" t="str">
        <f t="shared" si="87"/>
        <v>Americas</v>
      </c>
      <c r="E407" s="30" t="str">
        <f t="shared" si="88"/>
        <v>Port-au-Prince, Haiti</v>
      </c>
      <c r="F407" s="31">
        <f t="shared" si="89"/>
        <v>0</v>
      </c>
      <c r="G407" s="31">
        <f t="shared" si="90"/>
        <v>0</v>
      </c>
      <c r="H407" s="31">
        <f t="shared" si="91"/>
        <v>0</v>
      </c>
      <c r="I407" s="31">
        <f t="shared" si="92"/>
        <v>0</v>
      </c>
      <c r="J407" s="31">
        <f t="shared" si="93"/>
        <v>0</v>
      </c>
      <c r="K407" s="31">
        <f t="shared" si="94"/>
        <v>0</v>
      </c>
      <c r="L407" s="31">
        <f t="shared" si="95"/>
        <v>0</v>
      </c>
      <c r="M407" s="31">
        <f t="shared" si="96"/>
        <v>0</v>
      </c>
      <c r="N407" s="31">
        <f t="shared" si="97"/>
        <v>0</v>
      </c>
      <c r="O407" s="26" t="s">
        <v>15849</v>
      </c>
      <c r="P407" s="26" t="s">
        <v>108</v>
      </c>
      <c r="Q407" s="27">
        <v>41899</v>
      </c>
      <c r="R407" s="24"/>
      <c r="S407" s="24"/>
      <c r="T407" s="26" t="s">
        <v>278</v>
      </c>
      <c r="U407" s="24"/>
      <c r="V407" s="26" t="s">
        <v>15731</v>
      </c>
      <c r="W407" s="26" t="s">
        <v>1065</v>
      </c>
      <c r="X407" s="26" t="s">
        <v>1066</v>
      </c>
      <c r="Y407" s="26" t="s">
        <v>2577</v>
      </c>
      <c r="Z407" s="26" t="s">
        <v>2578</v>
      </c>
      <c r="AA407" s="24"/>
      <c r="AB407" s="26" t="s">
        <v>15736</v>
      </c>
      <c r="AC407" s="28">
        <v>2000</v>
      </c>
      <c r="AD407" s="26" t="s">
        <v>2579</v>
      </c>
      <c r="AE407" s="26" t="s">
        <v>725</v>
      </c>
      <c r="AF407" s="26" t="s">
        <v>139</v>
      </c>
      <c r="AG407" s="26" t="s">
        <v>207</v>
      </c>
      <c r="AH407" s="24"/>
      <c r="AI407" s="28">
        <v>2000</v>
      </c>
      <c r="AJ407" s="24"/>
      <c r="AK407" s="24"/>
      <c r="AL407" s="24"/>
      <c r="AM407" s="24"/>
      <c r="AN407" s="24"/>
      <c r="AO407" s="24"/>
      <c r="AP407" s="24"/>
      <c r="AQ407" s="24"/>
      <c r="AR407" s="24"/>
      <c r="AS407" s="24"/>
      <c r="AT407" s="24"/>
      <c r="AU407" s="24"/>
      <c r="AV407" s="24"/>
      <c r="AW407" s="24"/>
      <c r="AX407" s="24"/>
      <c r="AY407" s="24"/>
      <c r="AZ407" s="24"/>
      <c r="BA407" s="24"/>
      <c r="BB407" s="24"/>
      <c r="BC407" s="26" t="s">
        <v>2584</v>
      </c>
      <c r="BD407" s="24"/>
      <c r="BE407" s="24"/>
      <c r="BF407" s="24"/>
      <c r="BG407" s="24"/>
      <c r="BH407" s="24"/>
      <c r="BI407" s="24"/>
      <c r="BJ407" s="24"/>
      <c r="BK407" s="24"/>
      <c r="BL407" s="24"/>
      <c r="BM407" s="24"/>
      <c r="BN407" s="24"/>
      <c r="BO407" s="24"/>
      <c r="BP407" s="24"/>
      <c r="BQ407" s="24"/>
      <c r="BR407" s="24"/>
      <c r="BS407" s="24"/>
      <c r="BT407" s="24"/>
      <c r="BU407" s="24"/>
      <c r="BV407" s="24"/>
      <c r="BW407" s="24"/>
      <c r="BX407" s="24"/>
      <c r="BY407" s="24"/>
      <c r="BZ407" s="24"/>
      <c r="CA407" s="24"/>
      <c r="CB407" s="24"/>
      <c r="CC407" s="24"/>
      <c r="CD407" s="24"/>
      <c r="CE407" s="24"/>
      <c r="CF407" s="24"/>
      <c r="CG407" s="24"/>
      <c r="CH407" s="24"/>
      <c r="CI407" s="24"/>
      <c r="CJ407" s="24"/>
      <c r="CK407" s="24"/>
      <c r="CL407" s="24"/>
      <c r="CM407" s="24"/>
      <c r="CN407" s="24"/>
      <c r="CO407" s="24"/>
      <c r="CP407" s="24"/>
      <c r="CQ407" s="24"/>
      <c r="CR407" s="24"/>
      <c r="CS407" s="24"/>
      <c r="CT407" s="24"/>
      <c r="CU407" s="24"/>
      <c r="CV407" s="24"/>
      <c r="CW407" s="24"/>
      <c r="CX407" s="24"/>
      <c r="CY407" s="24"/>
      <c r="CZ407" s="24"/>
      <c r="DA407" s="24"/>
      <c r="DB407" s="24"/>
      <c r="DC407" s="24"/>
      <c r="DD407" s="24"/>
      <c r="DE407" s="24"/>
      <c r="DF407" s="26" t="s">
        <v>139</v>
      </c>
      <c r="DG407" s="26" t="s">
        <v>139</v>
      </c>
      <c r="DH407" s="26" t="s">
        <v>139</v>
      </c>
      <c r="DI407" s="26" t="s">
        <v>139</v>
      </c>
      <c r="DJ407" s="26" t="s">
        <v>139</v>
      </c>
      <c r="DK407" s="26" t="s">
        <v>139</v>
      </c>
      <c r="DL407" s="26" t="s">
        <v>139</v>
      </c>
      <c r="DM407" s="26" t="s">
        <v>139</v>
      </c>
      <c r="DN407" s="26" t="s">
        <v>139</v>
      </c>
      <c r="DO407" s="26" t="s">
        <v>139</v>
      </c>
    </row>
    <row r="408" spans="1:119" ht="20.100000000000001" customHeight="1" x14ac:dyDescent="0.25">
      <c r="A408" s="29" t="str">
        <f t="shared" si="84"/>
        <v>Association Zanmi Timoun (Friends of the Children Association)2</v>
      </c>
      <c r="B408" s="29" t="str">
        <f t="shared" si="85"/>
        <v>Association Zanmi Timoun (Friends of the Children Association)</v>
      </c>
      <c r="C408" s="29">
        <f t="shared" si="86"/>
        <v>2</v>
      </c>
      <c r="D408" s="30" t="str">
        <f t="shared" si="87"/>
        <v>Americas</v>
      </c>
      <c r="E408" s="30" t="str">
        <f t="shared" si="88"/>
        <v>Port-au-Prince, Haiti</v>
      </c>
      <c r="F408" s="31">
        <f t="shared" si="89"/>
        <v>2</v>
      </c>
      <c r="G408" s="31">
        <f t="shared" si="90"/>
        <v>2</v>
      </c>
      <c r="H408" s="31">
        <f t="shared" si="91"/>
        <v>2</v>
      </c>
      <c r="I408" s="31">
        <f t="shared" si="92"/>
        <v>3</v>
      </c>
      <c r="J408" s="31">
        <f t="shared" si="93"/>
        <v>2</v>
      </c>
      <c r="K408" s="31">
        <f t="shared" si="94"/>
        <v>2</v>
      </c>
      <c r="L408" s="31">
        <f t="shared" si="95"/>
        <v>4</v>
      </c>
      <c r="M408" s="31">
        <f t="shared" si="96"/>
        <v>3</v>
      </c>
      <c r="N408" s="31">
        <f t="shared" si="97"/>
        <v>2.5</v>
      </c>
      <c r="O408" s="26" t="s">
        <v>2609</v>
      </c>
      <c r="P408" s="26" t="s">
        <v>108</v>
      </c>
      <c r="Q408" s="27">
        <v>41946</v>
      </c>
      <c r="R408" s="26" t="s">
        <v>109</v>
      </c>
      <c r="S408" s="26" t="s">
        <v>609</v>
      </c>
      <c r="T408" s="26" t="s">
        <v>278</v>
      </c>
      <c r="U408" s="26" t="s">
        <v>168</v>
      </c>
      <c r="V408" s="26" t="s">
        <v>15731</v>
      </c>
      <c r="W408" s="26" t="s">
        <v>1065</v>
      </c>
      <c r="X408" s="26" t="s">
        <v>1066</v>
      </c>
      <c r="Y408" s="26" t="s">
        <v>2577</v>
      </c>
      <c r="Z408" s="26" t="s">
        <v>2578</v>
      </c>
      <c r="AA408" s="24"/>
      <c r="AB408" s="26" t="s">
        <v>117</v>
      </c>
      <c r="AC408" s="28">
        <v>11000</v>
      </c>
      <c r="AD408" s="26" t="s">
        <v>2579</v>
      </c>
      <c r="AE408" s="26" t="s">
        <v>725</v>
      </c>
      <c r="AF408" s="26" t="s">
        <v>139</v>
      </c>
      <c r="AG408" s="26" t="s">
        <v>207</v>
      </c>
      <c r="AH408" s="26" t="s">
        <v>143</v>
      </c>
      <c r="AI408" s="28">
        <v>11000</v>
      </c>
      <c r="AJ408" s="26" t="s">
        <v>2610</v>
      </c>
      <c r="AK408" s="26" t="s">
        <v>2611</v>
      </c>
      <c r="AL408" s="26" t="s">
        <v>2612</v>
      </c>
      <c r="AM408" s="24"/>
      <c r="AN408" s="24"/>
      <c r="AO408" s="24"/>
      <c r="AP408" s="24"/>
      <c r="AQ408" s="24"/>
      <c r="AR408" s="24"/>
      <c r="AS408" s="26" t="s">
        <v>2613</v>
      </c>
      <c r="AT408" s="24"/>
      <c r="AU408" s="24"/>
      <c r="AV408" s="24"/>
      <c r="AW408" s="28">
        <v>150000</v>
      </c>
      <c r="AX408" s="26">
        <v>1700</v>
      </c>
      <c r="AY408" s="28">
        <v>100</v>
      </c>
      <c r="AZ408" s="28">
        <v>90</v>
      </c>
      <c r="BA408" s="26">
        <v>0</v>
      </c>
      <c r="BB408" s="26" t="s">
        <v>148</v>
      </c>
      <c r="BC408" s="26" t="s">
        <v>2584</v>
      </c>
      <c r="BD408" s="26" t="s">
        <v>378</v>
      </c>
      <c r="BE408" s="26" t="s">
        <v>2614</v>
      </c>
      <c r="BF408" s="26" t="s">
        <v>2615</v>
      </c>
      <c r="BG408" s="26" t="s">
        <v>191</v>
      </c>
      <c r="BH408" s="26" t="s">
        <v>2587</v>
      </c>
      <c r="BI408" s="26" t="s">
        <v>191</v>
      </c>
      <c r="BJ408" s="26" t="s">
        <v>2616</v>
      </c>
      <c r="BK408" s="26" t="s">
        <v>191</v>
      </c>
      <c r="BL408" s="24"/>
      <c r="BM408" s="24"/>
      <c r="BN408" s="24"/>
      <c r="BO408" s="24"/>
      <c r="BP408" s="24"/>
      <c r="BQ408" s="24"/>
      <c r="BR408" s="26">
        <v>2</v>
      </c>
      <c r="BS408" s="26">
        <v>2</v>
      </c>
      <c r="BT408" s="26">
        <v>2</v>
      </c>
      <c r="BU408" s="26">
        <v>3</v>
      </c>
      <c r="BV408" s="26">
        <v>2</v>
      </c>
      <c r="BW408" s="26">
        <v>2</v>
      </c>
      <c r="BX408" s="26">
        <v>4</v>
      </c>
      <c r="BY408" s="26">
        <v>3</v>
      </c>
      <c r="BZ408" s="24"/>
      <c r="CA408" s="24"/>
      <c r="CB408" s="24"/>
      <c r="CC408" s="24"/>
      <c r="CD408" s="24"/>
      <c r="CE408" s="24"/>
      <c r="CF408" s="24"/>
      <c r="CG408" s="24"/>
      <c r="CH408" s="24"/>
      <c r="CI408" s="24"/>
      <c r="CJ408" s="24"/>
      <c r="CK408" s="24"/>
      <c r="CL408" s="24"/>
      <c r="CM408" s="24"/>
      <c r="CN408" s="24"/>
      <c r="CO408" s="24"/>
      <c r="CP408" s="24"/>
      <c r="CQ408" s="24"/>
      <c r="CR408" s="24"/>
      <c r="CS408" s="24"/>
      <c r="CT408" s="24"/>
      <c r="CU408" s="24"/>
      <c r="CV408" s="24"/>
      <c r="CW408" s="24"/>
      <c r="CX408" s="24"/>
      <c r="CY408" s="24"/>
      <c r="CZ408" s="24"/>
      <c r="DA408" s="24"/>
      <c r="DB408" s="24"/>
      <c r="DC408" s="24"/>
      <c r="DD408" s="24"/>
      <c r="DE408" s="24"/>
      <c r="DF408" s="26" t="s">
        <v>139</v>
      </c>
      <c r="DG408" s="26" t="s">
        <v>139</v>
      </c>
      <c r="DH408" s="26" t="s">
        <v>139</v>
      </c>
      <c r="DI408" s="26" t="s">
        <v>139</v>
      </c>
      <c r="DJ408" s="26" t="s">
        <v>120</v>
      </c>
      <c r="DK408" s="26" t="s">
        <v>120</v>
      </c>
      <c r="DL408" s="26" t="s">
        <v>139</v>
      </c>
      <c r="DM408" s="26" t="s">
        <v>139</v>
      </c>
      <c r="DN408" s="26" t="s">
        <v>139</v>
      </c>
      <c r="DO408" s="26" t="s">
        <v>139</v>
      </c>
    </row>
    <row r="409" spans="1:119" ht="20.100000000000001" customHeight="1" x14ac:dyDescent="0.25">
      <c r="A409" s="29" t="str">
        <f t="shared" si="84"/>
        <v>Association Zanmi Timoun (Friends of the Children Association)1</v>
      </c>
      <c r="B409" s="29" t="str">
        <f t="shared" si="85"/>
        <v>Association Zanmi Timoun (Friends of the Children Association)</v>
      </c>
      <c r="C409" s="29">
        <f t="shared" si="86"/>
        <v>1</v>
      </c>
      <c r="D409" s="30" t="str">
        <f t="shared" si="87"/>
        <v>Americas</v>
      </c>
      <c r="E409" s="30" t="str">
        <f t="shared" si="88"/>
        <v>Port-au-Prince, Haiti</v>
      </c>
      <c r="F409" s="31">
        <f t="shared" si="89"/>
        <v>2</v>
      </c>
      <c r="G409" s="31">
        <f t="shared" si="90"/>
        <v>2</v>
      </c>
      <c r="H409" s="31">
        <f t="shared" si="91"/>
        <v>2</v>
      </c>
      <c r="I409" s="31">
        <f t="shared" si="92"/>
        <v>3</v>
      </c>
      <c r="J409" s="31">
        <f t="shared" si="93"/>
        <v>2</v>
      </c>
      <c r="K409" s="31">
        <f t="shared" si="94"/>
        <v>2</v>
      </c>
      <c r="L409" s="31">
        <f t="shared" si="95"/>
        <v>4</v>
      </c>
      <c r="M409" s="31">
        <f t="shared" si="96"/>
        <v>3</v>
      </c>
      <c r="N409" s="31">
        <f t="shared" si="97"/>
        <v>2.5</v>
      </c>
      <c r="O409" s="26" t="s">
        <v>2617</v>
      </c>
      <c r="P409" s="26" t="s">
        <v>108</v>
      </c>
      <c r="Q409" s="27">
        <v>41568</v>
      </c>
      <c r="R409" s="26" t="s">
        <v>155</v>
      </c>
      <c r="S409" s="26" t="s">
        <v>622</v>
      </c>
      <c r="T409" s="26" t="s">
        <v>194</v>
      </c>
      <c r="U409" s="26" t="s">
        <v>168</v>
      </c>
      <c r="V409" s="26" t="s">
        <v>15731</v>
      </c>
      <c r="W409" s="26" t="s">
        <v>1065</v>
      </c>
      <c r="X409" s="26" t="s">
        <v>1066</v>
      </c>
      <c r="Y409" s="26" t="s">
        <v>2577</v>
      </c>
      <c r="Z409" s="26" t="s">
        <v>2578</v>
      </c>
      <c r="AA409" s="24"/>
      <c r="AB409" s="26" t="s">
        <v>117</v>
      </c>
      <c r="AC409" s="28">
        <v>11000</v>
      </c>
      <c r="AD409" s="26" t="s">
        <v>2579</v>
      </c>
      <c r="AE409" s="26" t="s">
        <v>725</v>
      </c>
      <c r="AF409" s="26" t="s">
        <v>139</v>
      </c>
      <c r="AG409" s="26" t="s">
        <v>207</v>
      </c>
      <c r="AH409" s="26" t="s">
        <v>158</v>
      </c>
      <c r="AI409" s="28">
        <v>11000</v>
      </c>
      <c r="AJ409" s="26" t="s">
        <v>2618</v>
      </c>
      <c r="AK409" s="26" t="s">
        <v>2619</v>
      </c>
      <c r="AL409" s="26" t="s">
        <v>2620</v>
      </c>
      <c r="AM409" s="26" t="s">
        <v>2621</v>
      </c>
      <c r="AN409" s="26" t="s">
        <v>2622</v>
      </c>
      <c r="AO409" s="26" t="s">
        <v>2623</v>
      </c>
      <c r="AP409" s="26" t="s">
        <v>2624</v>
      </c>
      <c r="AQ409" s="24"/>
      <c r="AR409" s="24"/>
      <c r="AS409" s="24"/>
      <c r="AT409" s="24"/>
      <c r="AU409" s="24"/>
      <c r="AV409" s="24"/>
      <c r="AW409" s="28">
        <v>193000</v>
      </c>
      <c r="AX409" s="26">
        <v>2100</v>
      </c>
      <c r="AY409" s="28">
        <v>90</v>
      </c>
      <c r="AZ409" s="28">
        <v>80</v>
      </c>
      <c r="BA409" s="26">
        <v>0</v>
      </c>
      <c r="BB409" s="26" t="s">
        <v>148</v>
      </c>
      <c r="BC409" s="26" t="s">
        <v>2584</v>
      </c>
      <c r="BD409" s="24"/>
      <c r="BE409" s="24"/>
      <c r="BF409" s="26" t="s">
        <v>2625</v>
      </c>
      <c r="BG409" s="26" t="s">
        <v>191</v>
      </c>
      <c r="BH409" s="26" t="s">
        <v>2615</v>
      </c>
      <c r="BI409" s="26" t="s">
        <v>191</v>
      </c>
      <c r="BJ409" s="26" t="s">
        <v>2626</v>
      </c>
      <c r="BK409" s="26" t="s">
        <v>191</v>
      </c>
      <c r="BL409" s="26" t="s">
        <v>1103</v>
      </c>
      <c r="BM409" s="26" t="s">
        <v>191</v>
      </c>
      <c r="BN409" s="26" t="s">
        <v>2627</v>
      </c>
      <c r="BO409" s="26" t="s">
        <v>367</v>
      </c>
      <c r="BP409" s="24"/>
      <c r="BQ409" s="24"/>
      <c r="BR409" s="26">
        <v>2</v>
      </c>
      <c r="BS409" s="26">
        <v>2</v>
      </c>
      <c r="BT409" s="26">
        <v>2</v>
      </c>
      <c r="BU409" s="26">
        <v>3</v>
      </c>
      <c r="BV409" s="26">
        <v>2</v>
      </c>
      <c r="BW409" s="26">
        <v>2</v>
      </c>
      <c r="BX409" s="26">
        <v>4</v>
      </c>
      <c r="BY409" s="26">
        <v>3</v>
      </c>
      <c r="BZ409" s="24"/>
      <c r="CA409" s="24"/>
      <c r="CB409" s="24"/>
      <c r="CC409" s="24"/>
      <c r="CD409" s="24"/>
      <c r="CE409" s="24"/>
      <c r="CF409" s="24"/>
      <c r="CG409" s="24"/>
      <c r="CH409" s="24"/>
      <c r="CI409" s="24"/>
      <c r="CJ409" s="24"/>
      <c r="CK409" s="24"/>
      <c r="CL409" s="24"/>
      <c r="CM409" s="24"/>
      <c r="CN409" s="24"/>
      <c r="CO409" s="24"/>
      <c r="CP409" s="24"/>
      <c r="CQ409" s="24"/>
      <c r="CR409" s="24"/>
      <c r="CS409" s="24"/>
      <c r="CT409" s="24"/>
      <c r="CU409" s="24"/>
      <c r="CV409" s="24"/>
      <c r="CW409" s="24"/>
      <c r="CX409" s="24"/>
      <c r="CY409" s="24"/>
      <c r="CZ409" s="24"/>
      <c r="DA409" s="24"/>
      <c r="DB409" s="24"/>
      <c r="DC409" s="24"/>
      <c r="DD409" s="24"/>
      <c r="DE409" s="24"/>
      <c r="DF409" s="26" t="s">
        <v>139</v>
      </c>
      <c r="DG409" s="26" t="s">
        <v>139</v>
      </c>
      <c r="DH409" s="26" t="s">
        <v>139</v>
      </c>
      <c r="DI409" s="26" t="s">
        <v>139</v>
      </c>
      <c r="DJ409" s="26" t="s">
        <v>139</v>
      </c>
      <c r="DK409" s="26" t="s">
        <v>139</v>
      </c>
      <c r="DL409" s="26" t="s">
        <v>139</v>
      </c>
      <c r="DM409" s="26" t="s">
        <v>139</v>
      </c>
      <c r="DN409" s="26" t="s">
        <v>139</v>
      </c>
      <c r="DO409" s="26" t="s">
        <v>139</v>
      </c>
    </row>
    <row r="410" spans="1:119" ht="20.100000000000001" customHeight="1" x14ac:dyDescent="0.25">
      <c r="A410" s="29" t="str">
        <f t="shared" si="84"/>
        <v/>
      </c>
      <c r="B410" s="29" t="str">
        <f t="shared" si="85"/>
        <v>Asylum Protection Center</v>
      </c>
      <c r="C410" s="29">
        <f t="shared" si="86"/>
        <v>0</v>
      </c>
      <c r="D410" s="30" t="str">
        <f t="shared" si="87"/>
        <v>Europe and Eurasia</v>
      </c>
      <c r="E410" s="30" t="str">
        <f t="shared" si="88"/>
        <v>Belgrade, Serbia</v>
      </c>
      <c r="F410" s="31">
        <f t="shared" si="89"/>
        <v>0</v>
      </c>
      <c r="G410" s="31">
        <f t="shared" si="90"/>
        <v>0</v>
      </c>
      <c r="H410" s="31">
        <f t="shared" si="91"/>
        <v>0</v>
      </c>
      <c r="I410" s="31">
        <f t="shared" si="92"/>
        <v>0</v>
      </c>
      <c r="J410" s="31">
        <f t="shared" si="93"/>
        <v>0</v>
      </c>
      <c r="K410" s="31">
        <f t="shared" si="94"/>
        <v>0</v>
      </c>
      <c r="L410" s="31">
        <f t="shared" si="95"/>
        <v>0</v>
      </c>
      <c r="M410" s="31">
        <f t="shared" si="96"/>
        <v>0</v>
      </c>
      <c r="N410" s="31">
        <f t="shared" si="97"/>
        <v>0</v>
      </c>
      <c r="O410" s="26" t="s">
        <v>2628</v>
      </c>
      <c r="P410" s="26" t="s">
        <v>108</v>
      </c>
      <c r="Q410" s="27">
        <v>43046</v>
      </c>
      <c r="R410" s="24"/>
      <c r="S410" s="24"/>
      <c r="T410" s="26" t="s">
        <v>111</v>
      </c>
      <c r="U410" s="24"/>
      <c r="V410" s="26" t="s">
        <v>15763</v>
      </c>
      <c r="W410" s="26" t="s">
        <v>2629</v>
      </c>
      <c r="X410" s="26" t="s">
        <v>2630</v>
      </c>
      <c r="Y410" s="26" t="s">
        <v>2631</v>
      </c>
      <c r="Z410" s="24"/>
      <c r="AA410" s="24"/>
      <c r="AB410" s="26" t="s">
        <v>983</v>
      </c>
      <c r="AC410" s="28">
        <v>25000</v>
      </c>
      <c r="AD410" s="26" t="s">
        <v>2632</v>
      </c>
      <c r="AE410" s="26" t="s">
        <v>558</v>
      </c>
      <c r="AF410" s="26" t="s">
        <v>120</v>
      </c>
      <c r="AG410" s="26" t="s">
        <v>175</v>
      </c>
      <c r="AH410" s="24"/>
      <c r="AI410" s="28">
        <v>25000</v>
      </c>
      <c r="AJ410" s="24"/>
      <c r="AK410" s="24"/>
      <c r="AL410" s="24"/>
      <c r="AM410" s="24"/>
      <c r="AN410" s="24"/>
      <c r="AO410" s="24"/>
      <c r="AP410" s="24"/>
      <c r="AQ410" s="24"/>
      <c r="AR410" s="24"/>
      <c r="AS410" s="24"/>
      <c r="AT410" s="24"/>
      <c r="AU410" s="24"/>
      <c r="AV410" s="24"/>
      <c r="AW410" s="28">
        <v>0</v>
      </c>
      <c r="AX410" s="26">
        <v>0</v>
      </c>
      <c r="AY410" s="28">
        <v>0</v>
      </c>
      <c r="AZ410" s="28">
        <v>0</v>
      </c>
      <c r="BA410" s="26">
        <v>0</v>
      </c>
      <c r="BB410" s="24"/>
      <c r="BC410" s="26" t="s">
        <v>2633</v>
      </c>
      <c r="BD410" s="24"/>
      <c r="BE410" s="24"/>
      <c r="BF410" s="24"/>
      <c r="BG410" s="24"/>
      <c r="BH410" s="24"/>
      <c r="BI410" s="24"/>
      <c r="BJ410" s="24"/>
      <c r="BK410" s="24"/>
      <c r="BL410" s="24"/>
      <c r="BM410" s="24"/>
      <c r="BN410" s="24"/>
      <c r="BO410" s="24"/>
      <c r="BP410" s="24"/>
      <c r="BQ410" s="24"/>
      <c r="BR410" s="26">
        <v>0</v>
      </c>
      <c r="BS410" s="26">
        <v>0</v>
      </c>
      <c r="BT410" s="26">
        <v>0</v>
      </c>
      <c r="BU410" s="26">
        <v>0</v>
      </c>
      <c r="BV410" s="26">
        <v>0</v>
      </c>
      <c r="BW410" s="26">
        <v>0</v>
      </c>
      <c r="BX410" s="26">
        <v>0</v>
      </c>
      <c r="BY410" s="26">
        <v>0</v>
      </c>
      <c r="BZ410" s="24"/>
      <c r="CA410" s="24"/>
      <c r="CB410" s="24"/>
      <c r="CC410" s="24"/>
      <c r="CD410" s="24"/>
      <c r="CE410" s="24"/>
      <c r="CF410" s="24"/>
      <c r="CG410" s="24"/>
      <c r="CH410" s="24"/>
      <c r="CI410" s="24"/>
      <c r="CJ410" s="24"/>
      <c r="CK410" s="24"/>
      <c r="CL410" s="24"/>
      <c r="CM410" s="24"/>
      <c r="CN410" s="24"/>
      <c r="CO410" s="24"/>
      <c r="CP410" s="24"/>
      <c r="CQ410" s="24"/>
      <c r="CR410" s="24"/>
      <c r="CS410" s="24"/>
      <c r="CT410" s="24"/>
      <c r="CU410" s="24"/>
      <c r="CV410" s="24"/>
      <c r="CW410" s="24"/>
      <c r="CX410" s="24"/>
      <c r="CY410" s="24"/>
      <c r="CZ410" s="24"/>
      <c r="DA410" s="24"/>
      <c r="DB410" s="24"/>
      <c r="DC410" s="24"/>
      <c r="DD410" s="24"/>
      <c r="DE410" s="24"/>
      <c r="DF410" s="26" t="s">
        <v>139</v>
      </c>
      <c r="DG410" s="26" t="s">
        <v>139</v>
      </c>
      <c r="DH410" s="26" t="s">
        <v>139</v>
      </c>
      <c r="DI410" s="26" t="s">
        <v>139</v>
      </c>
      <c r="DJ410" s="26" t="s">
        <v>139</v>
      </c>
      <c r="DK410" s="26" t="s">
        <v>139</v>
      </c>
      <c r="DL410" s="26" t="s">
        <v>139</v>
      </c>
      <c r="DM410" s="26" t="s">
        <v>139</v>
      </c>
      <c r="DN410" s="26" t="s">
        <v>139</v>
      </c>
      <c r="DO410" s="26" t="s">
        <v>139</v>
      </c>
    </row>
    <row r="411" spans="1:119" ht="20.100000000000001" customHeight="1" x14ac:dyDescent="0.25">
      <c r="A411" s="29" t="str">
        <f t="shared" si="84"/>
        <v/>
      </c>
      <c r="B411" s="29" t="str">
        <f t="shared" si="85"/>
        <v>Asylum Protection Center</v>
      </c>
      <c r="C411" s="29">
        <f t="shared" si="86"/>
        <v>0</v>
      </c>
      <c r="D411" s="30" t="str">
        <f t="shared" si="87"/>
        <v>Europe and Eurasia</v>
      </c>
      <c r="E411" s="30" t="str">
        <f t="shared" si="88"/>
        <v>Belgrade, Serbia</v>
      </c>
      <c r="F411" s="31">
        <f t="shared" si="89"/>
        <v>0</v>
      </c>
      <c r="G411" s="31">
        <f t="shared" si="90"/>
        <v>0</v>
      </c>
      <c r="H411" s="31">
        <f t="shared" si="91"/>
        <v>0</v>
      </c>
      <c r="I411" s="31">
        <f t="shared" si="92"/>
        <v>0</v>
      </c>
      <c r="J411" s="31">
        <f t="shared" si="93"/>
        <v>0</v>
      </c>
      <c r="K411" s="31">
        <f t="shared" si="94"/>
        <v>0</v>
      </c>
      <c r="L411" s="31">
        <f t="shared" si="95"/>
        <v>0</v>
      </c>
      <c r="M411" s="31">
        <f t="shared" si="96"/>
        <v>0</v>
      </c>
      <c r="N411" s="31">
        <f t="shared" si="97"/>
        <v>0</v>
      </c>
      <c r="O411" s="26" t="s">
        <v>15850</v>
      </c>
      <c r="P411" s="26" t="s">
        <v>108</v>
      </c>
      <c r="Q411" s="27">
        <v>43164</v>
      </c>
      <c r="R411" s="24"/>
      <c r="S411" s="24"/>
      <c r="T411" s="26" t="s">
        <v>111</v>
      </c>
      <c r="U411" s="24"/>
      <c r="V411" s="26" t="s">
        <v>15763</v>
      </c>
      <c r="W411" s="26" t="s">
        <v>2629</v>
      </c>
      <c r="X411" s="26" t="s">
        <v>2630</v>
      </c>
      <c r="Y411" s="26" t="s">
        <v>2631</v>
      </c>
      <c r="Z411" s="24"/>
      <c r="AA411" s="24"/>
      <c r="AB411" s="26" t="s">
        <v>15736</v>
      </c>
      <c r="AC411" s="28">
        <v>2000</v>
      </c>
      <c r="AD411" s="26" t="s">
        <v>2632</v>
      </c>
      <c r="AE411" s="26" t="s">
        <v>558</v>
      </c>
      <c r="AF411" s="26" t="s">
        <v>120</v>
      </c>
      <c r="AG411" s="26" t="s">
        <v>175</v>
      </c>
      <c r="AH411" s="24"/>
      <c r="AI411" s="28">
        <v>2000</v>
      </c>
      <c r="AJ411" s="24"/>
      <c r="AK411" s="24"/>
      <c r="AL411" s="24"/>
      <c r="AM411" s="24"/>
      <c r="AN411" s="24"/>
      <c r="AO411" s="24"/>
      <c r="AP411" s="24"/>
      <c r="AQ411" s="24"/>
      <c r="AR411" s="24"/>
      <c r="AS411" s="24"/>
      <c r="AT411" s="24"/>
      <c r="AU411" s="24"/>
      <c r="AV411" s="24"/>
      <c r="AW411" s="28">
        <v>0</v>
      </c>
      <c r="AX411" s="26">
        <v>0</v>
      </c>
      <c r="AY411" s="28">
        <v>0</v>
      </c>
      <c r="AZ411" s="28">
        <v>0</v>
      </c>
      <c r="BA411" s="26">
        <v>0</v>
      </c>
      <c r="BB411" s="24"/>
      <c r="BC411" s="26" t="s">
        <v>2633</v>
      </c>
      <c r="BD411" s="24"/>
      <c r="BE411" s="24"/>
      <c r="BF411" s="24"/>
      <c r="BG411" s="24"/>
      <c r="BH411" s="24"/>
      <c r="BI411" s="24"/>
      <c r="BJ411" s="24"/>
      <c r="BK411" s="24"/>
      <c r="BL411" s="24"/>
      <c r="BM411" s="24"/>
      <c r="BN411" s="24"/>
      <c r="BO411" s="24"/>
      <c r="BP411" s="24"/>
      <c r="BQ411" s="24"/>
      <c r="BR411" s="26">
        <v>0</v>
      </c>
      <c r="BS411" s="26">
        <v>0</v>
      </c>
      <c r="BT411" s="26">
        <v>0</v>
      </c>
      <c r="BU411" s="26">
        <v>0</v>
      </c>
      <c r="BV411" s="26">
        <v>0</v>
      </c>
      <c r="BW411" s="26">
        <v>0</v>
      </c>
      <c r="BX411" s="26">
        <v>0</v>
      </c>
      <c r="BY411" s="26">
        <v>0</v>
      </c>
      <c r="BZ411" s="24"/>
      <c r="CA411" s="24"/>
      <c r="CB411" s="24"/>
      <c r="CC411" s="24"/>
      <c r="CD411" s="24"/>
      <c r="CE411" s="24"/>
      <c r="CF411" s="24"/>
      <c r="CG411" s="24"/>
      <c r="CH411" s="24"/>
      <c r="CI411" s="24"/>
      <c r="CJ411" s="24"/>
      <c r="CK411" s="24"/>
      <c r="CL411" s="24"/>
      <c r="CM411" s="24"/>
      <c r="CN411" s="24"/>
      <c r="CO411" s="24"/>
      <c r="CP411" s="24"/>
      <c r="CQ411" s="24"/>
      <c r="CR411" s="24"/>
      <c r="CS411" s="24"/>
      <c r="CT411" s="24"/>
      <c r="CU411" s="24"/>
      <c r="CV411" s="24"/>
      <c r="CW411" s="24"/>
      <c r="CX411" s="24"/>
      <c r="CY411" s="24"/>
      <c r="CZ411" s="24"/>
      <c r="DA411" s="24"/>
      <c r="DB411" s="24"/>
      <c r="DC411" s="24"/>
      <c r="DD411" s="24"/>
      <c r="DE411" s="24"/>
      <c r="DF411" s="26" t="s">
        <v>139</v>
      </c>
      <c r="DG411" s="26" t="s">
        <v>139</v>
      </c>
      <c r="DH411" s="26" t="s">
        <v>139</v>
      </c>
      <c r="DI411" s="26" t="s">
        <v>139</v>
      </c>
      <c r="DJ411" s="26" t="s">
        <v>139</v>
      </c>
      <c r="DK411" s="26" t="s">
        <v>139</v>
      </c>
      <c r="DL411" s="26" t="s">
        <v>139</v>
      </c>
      <c r="DM411" s="26" t="s">
        <v>139</v>
      </c>
      <c r="DN411" s="26" t="s">
        <v>139</v>
      </c>
      <c r="DO411" s="26" t="s">
        <v>139</v>
      </c>
    </row>
    <row r="412" spans="1:119" ht="20.100000000000001" customHeight="1" x14ac:dyDescent="0.25">
      <c r="A412" s="29" t="str">
        <f t="shared" si="84"/>
        <v/>
      </c>
      <c r="B412" s="29" t="str">
        <f t="shared" si="85"/>
        <v>Asylum Protection Center</v>
      </c>
      <c r="C412" s="29">
        <f t="shared" si="86"/>
        <v>0</v>
      </c>
      <c r="D412" s="30" t="str">
        <f t="shared" si="87"/>
        <v>Europe and Eurasia</v>
      </c>
      <c r="E412" s="30" t="str">
        <f t="shared" si="88"/>
        <v>Belgrade, Serbia</v>
      </c>
      <c r="F412" s="31">
        <f t="shared" si="89"/>
        <v>0</v>
      </c>
      <c r="G412" s="31">
        <f t="shared" si="90"/>
        <v>0</v>
      </c>
      <c r="H412" s="31">
        <f t="shared" si="91"/>
        <v>0</v>
      </c>
      <c r="I412" s="31">
        <f t="shared" si="92"/>
        <v>0</v>
      </c>
      <c r="J412" s="31">
        <f t="shared" si="93"/>
        <v>0</v>
      </c>
      <c r="K412" s="31">
        <f t="shared" si="94"/>
        <v>0</v>
      </c>
      <c r="L412" s="31">
        <f t="shared" si="95"/>
        <v>0</v>
      </c>
      <c r="M412" s="31">
        <f t="shared" si="96"/>
        <v>0</v>
      </c>
      <c r="N412" s="31">
        <f t="shared" si="97"/>
        <v>0</v>
      </c>
      <c r="O412" s="26" t="s">
        <v>2634</v>
      </c>
      <c r="P412" s="26" t="s">
        <v>108</v>
      </c>
      <c r="Q412" s="27">
        <v>42916</v>
      </c>
      <c r="R412" s="24"/>
      <c r="S412" s="24"/>
      <c r="T412" s="26" t="s">
        <v>142</v>
      </c>
      <c r="U412" s="24"/>
      <c r="V412" s="26" t="s">
        <v>15763</v>
      </c>
      <c r="W412" s="26" t="s">
        <v>2629</v>
      </c>
      <c r="X412" s="26" t="s">
        <v>2630</v>
      </c>
      <c r="Y412" s="26" t="s">
        <v>2631</v>
      </c>
      <c r="Z412" s="24"/>
      <c r="AA412" s="24"/>
      <c r="AB412" s="26" t="s">
        <v>723</v>
      </c>
      <c r="AC412" s="28">
        <v>500</v>
      </c>
      <c r="AD412" s="26" t="s">
        <v>2632</v>
      </c>
      <c r="AE412" s="26" t="s">
        <v>558</v>
      </c>
      <c r="AF412" s="26" t="s">
        <v>120</v>
      </c>
      <c r="AG412" s="26" t="s">
        <v>175</v>
      </c>
      <c r="AH412" s="24"/>
      <c r="AI412" s="28">
        <v>500</v>
      </c>
      <c r="AJ412" s="24"/>
      <c r="AK412" s="24"/>
      <c r="AL412" s="24"/>
      <c r="AM412" s="24"/>
      <c r="AN412" s="24"/>
      <c r="AO412" s="24"/>
      <c r="AP412" s="24"/>
      <c r="AQ412" s="24"/>
      <c r="AR412" s="24"/>
      <c r="AS412" s="24"/>
      <c r="AT412" s="24"/>
      <c r="AU412" s="24"/>
      <c r="AV412" s="24"/>
      <c r="AW412" s="28">
        <v>0</v>
      </c>
      <c r="AX412" s="26">
        <v>0</v>
      </c>
      <c r="AY412" s="28">
        <v>0</v>
      </c>
      <c r="AZ412" s="28">
        <v>0</v>
      </c>
      <c r="BA412" s="26">
        <v>0</v>
      </c>
      <c r="BB412" s="24"/>
      <c r="BC412" s="26" t="s">
        <v>2633</v>
      </c>
      <c r="BD412" s="24"/>
      <c r="BE412" s="24"/>
      <c r="BF412" s="24"/>
      <c r="BG412" s="24"/>
      <c r="BH412" s="24"/>
      <c r="BI412" s="24"/>
      <c r="BJ412" s="24"/>
      <c r="BK412" s="24"/>
      <c r="BL412" s="24"/>
      <c r="BM412" s="24"/>
      <c r="BN412" s="24"/>
      <c r="BO412" s="24"/>
      <c r="BP412" s="24"/>
      <c r="BQ412" s="24"/>
      <c r="BR412" s="26">
        <v>0</v>
      </c>
      <c r="BS412" s="26">
        <v>0</v>
      </c>
      <c r="BT412" s="26">
        <v>0</v>
      </c>
      <c r="BU412" s="26">
        <v>0</v>
      </c>
      <c r="BV412" s="26">
        <v>0</v>
      </c>
      <c r="BW412" s="26">
        <v>0</v>
      </c>
      <c r="BX412" s="26">
        <v>0</v>
      </c>
      <c r="BY412" s="26">
        <v>0</v>
      </c>
      <c r="BZ412" s="24"/>
      <c r="CA412" s="24"/>
      <c r="CB412" s="24"/>
      <c r="CC412" s="24"/>
      <c r="CD412" s="24"/>
      <c r="CE412" s="24"/>
      <c r="CF412" s="24"/>
      <c r="CG412" s="24"/>
      <c r="CH412" s="24"/>
      <c r="CI412" s="24"/>
      <c r="CJ412" s="24"/>
      <c r="CK412" s="24"/>
      <c r="CL412" s="24"/>
      <c r="CM412" s="24"/>
      <c r="CN412" s="24"/>
      <c r="CO412" s="24"/>
      <c r="CP412" s="24"/>
      <c r="CQ412" s="24"/>
      <c r="CR412" s="24"/>
      <c r="CS412" s="24"/>
      <c r="CT412" s="24"/>
      <c r="CU412" s="24"/>
      <c r="CV412" s="24"/>
      <c r="CW412" s="24"/>
      <c r="CX412" s="24"/>
      <c r="CY412" s="24"/>
      <c r="CZ412" s="24"/>
      <c r="DA412" s="24"/>
      <c r="DB412" s="24"/>
      <c r="DC412" s="24"/>
      <c r="DD412" s="24"/>
      <c r="DE412" s="24"/>
      <c r="DF412" s="26" t="s">
        <v>139</v>
      </c>
      <c r="DG412" s="26" t="s">
        <v>139</v>
      </c>
      <c r="DH412" s="26" t="s">
        <v>139</v>
      </c>
      <c r="DI412" s="26" t="s">
        <v>139</v>
      </c>
      <c r="DJ412" s="26" t="s">
        <v>139</v>
      </c>
      <c r="DK412" s="26" t="s">
        <v>139</v>
      </c>
      <c r="DL412" s="26" t="s">
        <v>139</v>
      </c>
      <c r="DM412" s="26" t="s">
        <v>139</v>
      </c>
      <c r="DN412" s="26" t="s">
        <v>139</v>
      </c>
      <c r="DO412" s="26" t="s">
        <v>139</v>
      </c>
    </row>
    <row r="413" spans="1:119" ht="20.100000000000001" customHeight="1" x14ac:dyDescent="0.25">
      <c r="A413" s="29" t="str">
        <f t="shared" si="84"/>
        <v/>
      </c>
      <c r="B413" s="29" t="str">
        <f t="shared" si="85"/>
        <v>Asylum Protection Center</v>
      </c>
      <c r="C413" s="29">
        <f t="shared" si="86"/>
        <v>0</v>
      </c>
      <c r="D413" s="30" t="str">
        <f t="shared" si="87"/>
        <v>Europe and Eurasia</v>
      </c>
      <c r="E413" s="30" t="str">
        <f t="shared" si="88"/>
        <v>Belgrade, Serbia</v>
      </c>
      <c r="F413" s="31">
        <f t="shared" si="89"/>
        <v>0</v>
      </c>
      <c r="G413" s="31">
        <f t="shared" si="90"/>
        <v>0</v>
      </c>
      <c r="H413" s="31">
        <f t="shared" si="91"/>
        <v>0</v>
      </c>
      <c r="I413" s="31">
        <f t="shared" si="92"/>
        <v>0</v>
      </c>
      <c r="J413" s="31">
        <f t="shared" si="93"/>
        <v>0</v>
      </c>
      <c r="K413" s="31">
        <f t="shared" si="94"/>
        <v>0</v>
      </c>
      <c r="L413" s="31">
        <f t="shared" si="95"/>
        <v>0</v>
      </c>
      <c r="M413" s="31">
        <f t="shared" si="96"/>
        <v>0</v>
      </c>
      <c r="N413" s="31">
        <f t="shared" si="97"/>
        <v>0</v>
      </c>
      <c r="O413" s="26" t="s">
        <v>15851</v>
      </c>
      <c r="P413" s="26" t="s">
        <v>108</v>
      </c>
      <c r="Q413" s="27">
        <v>42916</v>
      </c>
      <c r="R413" s="24"/>
      <c r="S413" s="24"/>
      <c r="T413" s="26" t="s">
        <v>142</v>
      </c>
      <c r="U413" s="24"/>
      <c r="V413" s="26" t="s">
        <v>15763</v>
      </c>
      <c r="W413" s="26" t="s">
        <v>2629</v>
      </c>
      <c r="X413" s="26" t="s">
        <v>2630</v>
      </c>
      <c r="Y413" s="26" t="s">
        <v>2631</v>
      </c>
      <c r="Z413" s="24"/>
      <c r="AA413" s="24"/>
      <c r="AB413" s="26" t="s">
        <v>15736</v>
      </c>
      <c r="AC413" s="28">
        <v>1500</v>
      </c>
      <c r="AD413" s="26" t="s">
        <v>2632</v>
      </c>
      <c r="AE413" s="26" t="s">
        <v>558</v>
      </c>
      <c r="AF413" s="26" t="s">
        <v>120</v>
      </c>
      <c r="AG413" s="26" t="s">
        <v>175</v>
      </c>
      <c r="AH413" s="24"/>
      <c r="AI413" s="28">
        <v>1500</v>
      </c>
      <c r="AJ413" s="24"/>
      <c r="AK413" s="24"/>
      <c r="AL413" s="24"/>
      <c r="AM413" s="24"/>
      <c r="AN413" s="24"/>
      <c r="AO413" s="24"/>
      <c r="AP413" s="24"/>
      <c r="AQ413" s="24"/>
      <c r="AR413" s="24"/>
      <c r="AS413" s="24"/>
      <c r="AT413" s="24"/>
      <c r="AU413" s="24"/>
      <c r="AV413" s="24"/>
      <c r="AW413" s="28">
        <v>0</v>
      </c>
      <c r="AX413" s="26">
        <v>0</v>
      </c>
      <c r="AY413" s="28">
        <v>0</v>
      </c>
      <c r="AZ413" s="28">
        <v>0</v>
      </c>
      <c r="BA413" s="26">
        <v>0</v>
      </c>
      <c r="BB413" s="24"/>
      <c r="BC413" s="26" t="s">
        <v>2633</v>
      </c>
      <c r="BD413" s="24"/>
      <c r="BE413" s="24"/>
      <c r="BF413" s="24"/>
      <c r="BG413" s="24"/>
      <c r="BH413" s="24"/>
      <c r="BI413" s="24"/>
      <c r="BJ413" s="24"/>
      <c r="BK413" s="24"/>
      <c r="BL413" s="24"/>
      <c r="BM413" s="24"/>
      <c r="BN413" s="24"/>
      <c r="BO413" s="24"/>
      <c r="BP413" s="24"/>
      <c r="BQ413" s="24"/>
      <c r="BR413" s="26">
        <v>0</v>
      </c>
      <c r="BS413" s="26">
        <v>0</v>
      </c>
      <c r="BT413" s="26">
        <v>0</v>
      </c>
      <c r="BU413" s="26">
        <v>0</v>
      </c>
      <c r="BV413" s="26">
        <v>0</v>
      </c>
      <c r="BW413" s="26">
        <v>0</v>
      </c>
      <c r="BX413" s="26">
        <v>0</v>
      </c>
      <c r="BY413" s="26">
        <v>0</v>
      </c>
      <c r="BZ413" s="24"/>
      <c r="CA413" s="24"/>
      <c r="CB413" s="24"/>
      <c r="CC413" s="24"/>
      <c r="CD413" s="24"/>
      <c r="CE413" s="24"/>
      <c r="CF413" s="24"/>
      <c r="CG413" s="24"/>
      <c r="CH413" s="24"/>
      <c r="CI413" s="24"/>
      <c r="CJ413" s="24"/>
      <c r="CK413" s="24"/>
      <c r="CL413" s="24"/>
      <c r="CM413" s="24"/>
      <c r="CN413" s="24"/>
      <c r="CO413" s="24"/>
      <c r="CP413" s="24"/>
      <c r="CQ413" s="24"/>
      <c r="CR413" s="24"/>
      <c r="CS413" s="24"/>
      <c r="CT413" s="24"/>
      <c r="CU413" s="24"/>
      <c r="CV413" s="24"/>
      <c r="CW413" s="24"/>
      <c r="CX413" s="24"/>
      <c r="CY413" s="24"/>
      <c r="CZ413" s="24"/>
      <c r="DA413" s="24"/>
      <c r="DB413" s="24"/>
      <c r="DC413" s="24"/>
      <c r="DD413" s="24"/>
      <c r="DE413" s="24"/>
      <c r="DF413" s="26" t="s">
        <v>139</v>
      </c>
      <c r="DG413" s="26" t="s">
        <v>139</v>
      </c>
      <c r="DH413" s="26" t="s">
        <v>139</v>
      </c>
      <c r="DI413" s="26" t="s">
        <v>139</v>
      </c>
      <c r="DJ413" s="26" t="s">
        <v>139</v>
      </c>
      <c r="DK413" s="26" t="s">
        <v>139</v>
      </c>
      <c r="DL413" s="26" t="s">
        <v>139</v>
      </c>
      <c r="DM413" s="26" t="s">
        <v>139</v>
      </c>
      <c r="DN413" s="26" t="s">
        <v>139</v>
      </c>
      <c r="DO413" s="26" t="s">
        <v>139</v>
      </c>
    </row>
    <row r="414" spans="1:119" ht="20.100000000000001" customHeight="1" x14ac:dyDescent="0.25">
      <c r="A414" s="29" t="str">
        <f t="shared" si="84"/>
        <v/>
      </c>
      <c r="B414" s="29" t="str">
        <f t="shared" si="85"/>
        <v>Asylum Protection Center</v>
      </c>
      <c r="C414" s="29">
        <f t="shared" si="86"/>
        <v>0</v>
      </c>
      <c r="D414" s="30" t="str">
        <f t="shared" si="87"/>
        <v>Europe and Eurasia</v>
      </c>
      <c r="E414" s="30" t="str">
        <f t="shared" si="88"/>
        <v>Belgrade, Serbia</v>
      </c>
      <c r="F414" s="31">
        <f t="shared" si="89"/>
        <v>0</v>
      </c>
      <c r="G414" s="31">
        <f t="shared" si="90"/>
        <v>0</v>
      </c>
      <c r="H414" s="31">
        <f t="shared" si="91"/>
        <v>0</v>
      </c>
      <c r="I414" s="31">
        <f t="shared" si="92"/>
        <v>0</v>
      </c>
      <c r="J414" s="31">
        <f t="shared" si="93"/>
        <v>0</v>
      </c>
      <c r="K414" s="31">
        <f t="shared" si="94"/>
        <v>0</v>
      </c>
      <c r="L414" s="31">
        <f t="shared" si="95"/>
        <v>0</v>
      </c>
      <c r="M414" s="31">
        <f t="shared" si="96"/>
        <v>0</v>
      </c>
      <c r="N414" s="31">
        <f t="shared" si="97"/>
        <v>0</v>
      </c>
      <c r="O414" s="26" t="s">
        <v>15852</v>
      </c>
      <c r="P414" s="26" t="s">
        <v>108</v>
      </c>
      <c r="Q414" s="27">
        <v>42885</v>
      </c>
      <c r="R414" s="24"/>
      <c r="S414" s="24"/>
      <c r="T414" s="26" t="s">
        <v>142</v>
      </c>
      <c r="U414" s="24"/>
      <c r="V414" s="26" t="s">
        <v>15763</v>
      </c>
      <c r="W414" s="26" t="s">
        <v>2629</v>
      </c>
      <c r="X414" s="26" t="s">
        <v>2630</v>
      </c>
      <c r="Y414" s="26" t="s">
        <v>2631</v>
      </c>
      <c r="Z414" s="24"/>
      <c r="AA414" s="24"/>
      <c r="AB414" s="26" t="s">
        <v>15736</v>
      </c>
      <c r="AC414" s="28">
        <v>2000</v>
      </c>
      <c r="AD414" s="26" t="s">
        <v>2632</v>
      </c>
      <c r="AE414" s="26" t="s">
        <v>558</v>
      </c>
      <c r="AF414" s="26" t="s">
        <v>120</v>
      </c>
      <c r="AG414" s="26" t="s">
        <v>175</v>
      </c>
      <c r="AH414" s="24"/>
      <c r="AI414" s="28">
        <v>2000</v>
      </c>
      <c r="AJ414" s="24"/>
      <c r="AK414" s="24"/>
      <c r="AL414" s="24"/>
      <c r="AM414" s="24"/>
      <c r="AN414" s="24"/>
      <c r="AO414" s="24"/>
      <c r="AP414" s="24"/>
      <c r="AQ414" s="24"/>
      <c r="AR414" s="24"/>
      <c r="AS414" s="24"/>
      <c r="AT414" s="24"/>
      <c r="AU414" s="24"/>
      <c r="AV414" s="24"/>
      <c r="AW414" s="28">
        <v>0</v>
      </c>
      <c r="AX414" s="26">
        <v>0</v>
      </c>
      <c r="AY414" s="28">
        <v>0</v>
      </c>
      <c r="AZ414" s="28">
        <v>0</v>
      </c>
      <c r="BA414" s="26">
        <v>0</v>
      </c>
      <c r="BB414" s="24"/>
      <c r="BC414" s="26" t="s">
        <v>2633</v>
      </c>
      <c r="BD414" s="24"/>
      <c r="BE414" s="24"/>
      <c r="BF414" s="24"/>
      <c r="BG414" s="24"/>
      <c r="BH414" s="24"/>
      <c r="BI414" s="24"/>
      <c r="BJ414" s="24"/>
      <c r="BK414" s="24"/>
      <c r="BL414" s="24"/>
      <c r="BM414" s="24"/>
      <c r="BN414" s="24"/>
      <c r="BO414" s="24"/>
      <c r="BP414" s="24"/>
      <c r="BQ414" s="24"/>
      <c r="BR414" s="26">
        <v>0</v>
      </c>
      <c r="BS414" s="26">
        <v>0</v>
      </c>
      <c r="BT414" s="26">
        <v>0</v>
      </c>
      <c r="BU414" s="26">
        <v>0</v>
      </c>
      <c r="BV414" s="26">
        <v>0</v>
      </c>
      <c r="BW414" s="26">
        <v>0</v>
      </c>
      <c r="BX414" s="26">
        <v>0</v>
      </c>
      <c r="BY414" s="26">
        <v>0</v>
      </c>
      <c r="BZ414" s="24"/>
      <c r="CA414" s="24"/>
      <c r="CB414" s="24"/>
      <c r="CC414" s="24"/>
      <c r="CD414" s="24"/>
      <c r="CE414" s="24"/>
      <c r="CF414" s="24"/>
      <c r="CG414" s="24"/>
      <c r="CH414" s="24"/>
      <c r="CI414" s="24"/>
      <c r="CJ414" s="24"/>
      <c r="CK414" s="24"/>
      <c r="CL414" s="24"/>
      <c r="CM414" s="24"/>
      <c r="CN414" s="24"/>
      <c r="CO414" s="24"/>
      <c r="CP414" s="24"/>
      <c r="CQ414" s="24"/>
      <c r="CR414" s="24"/>
      <c r="CS414" s="24"/>
      <c r="CT414" s="24"/>
      <c r="CU414" s="24"/>
      <c r="CV414" s="24"/>
      <c r="CW414" s="24"/>
      <c r="CX414" s="24"/>
      <c r="CY414" s="24"/>
      <c r="CZ414" s="24"/>
      <c r="DA414" s="24"/>
      <c r="DB414" s="24"/>
      <c r="DC414" s="24"/>
      <c r="DD414" s="24"/>
      <c r="DE414" s="24"/>
      <c r="DF414" s="26" t="s">
        <v>139</v>
      </c>
      <c r="DG414" s="26" t="s">
        <v>139</v>
      </c>
      <c r="DH414" s="26" t="s">
        <v>139</v>
      </c>
      <c r="DI414" s="26" t="s">
        <v>139</v>
      </c>
      <c r="DJ414" s="26" t="s">
        <v>139</v>
      </c>
      <c r="DK414" s="26" t="s">
        <v>139</v>
      </c>
      <c r="DL414" s="26" t="s">
        <v>139</v>
      </c>
      <c r="DM414" s="26" t="s">
        <v>139</v>
      </c>
      <c r="DN414" s="26" t="s">
        <v>139</v>
      </c>
      <c r="DO414" s="26" t="s">
        <v>139</v>
      </c>
    </row>
    <row r="415" spans="1:119" ht="20.100000000000001" customHeight="1" x14ac:dyDescent="0.25">
      <c r="A415" s="29" t="str">
        <f t="shared" si="84"/>
        <v/>
      </c>
      <c r="B415" s="29" t="str">
        <f t="shared" si="85"/>
        <v>Asylum Protection Center</v>
      </c>
      <c r="C415" s="29">
        <f t="shared" si="86"/>
        <v>0</v>
      </c>
      <c r="D415" s="30" t="str">
        <f t="shared" si="87"/>
        <v>Europe and Eurasia</v>
      </c>
      <c r="E415" s="30" t="str">
        <f t="shared" si="88"/>
        <v>Belgrade, Serbia</v>
      </c>
      <c r="F415" s="31">
        <f t="shared" si="89"/>
        <v>0</v>
      </c>
      <c r="G415" s="31">
        <f t="shared" si="90"/>
        <v>0</v>
      </c>
      <c r="H415" s="31">
        <f t="shared" si="91"/>
        <v>0</v>
      </c>
      <c r="I415" s="31">
        <f t="shared" si="92"/>
        <v>0</v>
      </c>
      <c r="J415" s="31">
        <f t="shared" si="93"/>
        <v>0</v>
      </c>
      <c r="K415" s="31">
        <f t="shared" si="94"/>
        <v>0</v>
      </c>
      <c r="L415" s="31">
        <f t="shared" si="95"/>
        <v>0</v>
      </c>
      <c r="M415" s="31">
        <f t="shared" si="96"/>
        <v>0</v>
      </c>
      <c r="N415" s="31">
        <f t="shared" si="97"/>
        <v>0</v>
      </c>
      <c r="O415" s="26" t="s">
        <v>15853</v>
      </c>
      <c r="P415" s="26" t="s">
        <v>108</v>
      </c>
      <c r="Q415" s="27">
        <v>42870</v>
      </c>
      <c r="R415" s="24"/>
      <c r="S415" s="24"/>
      <c r="T415" s="26" t="s">
        <v>142</v>
      </c>
      <c r="U415" s="24"/>
      <c r="V415" s="26" t="s">
        <v>15763</v>
      </c>
      <c r="W415" s="26" t="s">
        <v>2629</v>
      </c>
      <c r="X415" s="26" t="s">
        <v>2630</v>
      </c>
      <c r="Y415" s="26" t="s">
        <v>2631</v>
      </c>
      <c r="Z415" s="24"/>
      <c r="AA415" s="24"/>
      <c r="AB415" s="26" t="s">
        <v>15736</v>
      </c>
      <c r="AC415" s="28">
        <v>1900</v>
      </c>
      <c r="AD415" s="26" t="s">
        <v>2632</v>
      </c>
      <c r="AE415" s="26" t="s">
        <v>558</v>
      </c>
      <c r="AF415" s="26" t="s">
        <v>120</v>
      </c>
      <c r="AG415" s="26" t="s">
        <v>175</v>
      </c>
      <c r="AH415" s="24"/>
      <c r="AI415" s="28">
        <v>1900</v>
      </c>
      <c r="AJ415" s="24"/>
      <c r="AK415" s="24"/>
      <c r="AL415" s="24"/>
      <c r="AM415" s="24"/>
      <c r="AN415" s="24"/>
      <c r="AO415" s="24"/>
      <c r="AP415" s="24"/>
      <c r="AQ415" s="24"/>
      <c r="AR415" s="24"/>
      <c r="AS415" s="24"/>
      <c r="AT415" s="24"/>
      <c r="AU415" s="24"/>
      <c r="AV415" s="24"/>
      <c r="AW415" s="28">
        <v>0</v>
      </c>
      <c r="AX415" s="26">
        <v>0</v>
      </c>
      <c r="AY415" s="28">
        <v>0</v>
      </c>
      <c r="AZ415" s="28">
        <v>0</v>
      </c>
      <c r="BA415" s="26">
        <v>0</v>
      </c>
      <c r="BB415" s="24"/>
      <c r="BC415" s="26" t="s">
        <v>2633</v>
      </c>
      <c r="BD415" s="24"/>
      <c r="BE415" s="24"/>
      <c r="BF415" s="24"/>
      <c r="BG415" s="24"/>
      <c r="BH415" s="24"/>
      <c r="BI415" s="24"/>
      <c r="BJ415" s="24"/>
      <c r="BK415" s="24"/>
      <c r="BL415" s="24"/>
      <c r="BM415" s="24"/>
      <c r="BN415" s="24"/>
      <c r="BO415" s="24"/>
      <c r="BP415" s="24"/>
      <c r="BQ415" s="24"/>
      <c r="BR415" s="26">
        <v>0</v>
      </c>
      <c r="BS415" s="26">
        <v>0</v>
      </c>
      <c r="BT415" s="26">
        <v>0</v>
      </c>
      <c r="BU415" s="26">
        <v>0</v>
      </c>
      <c r="BV415" s="26">
        <v>0</v>
      </c>
      <c r="BW415" s="26">
        <v>0</v>
      </c>
      <c r="BX415" s="26">
        <v>0</v>
      </c>
      <c r="BY415" s="26">
        <v>0</v>
      </c>
      <c r="BZ415" s="24"/>
      <c r="CA415" s="24"/>
      <c r="CB415" s="24"/>
      <c r="CC415" s="24"/>
      <c r="CD415" s="24"/>
      <c r="CE415" s="24"/>
      <c r="CF415" s="24"/>
      <c r="CG415" s="24"/>
      <c r="CH415" s="24"/>
      <c r="CI415" s="24"/>
      <c r="CJ415" s="24"/>
      <c r="CK415" s="24"/>
      <c r="CL415" s="24"/>
      <c r="CM415" s="24"/>
      <c r="CN415" s="24"/>
      <c r="CO415" s="24"/>
      <c r="CP415" s="24"/>
      <c r="CQ415" s="24"/>
      <c r="CR415" s="24"/>
      <c r="CS415" s="24"/>
      <c r="CT415" s="24"/>
      <c r="CU415" s="24"/>
      <c r="CV415" s="24"/>
      <c r="CW415" s="24"/>
      <c r="CX415" s="24"/>
      <c r="CY415" s="24"/>
      <c r="CZ415" s="24"/>
      <c r="DA415" s="24"/>
      <c r="DB415" s="24"/>
      <c r="DC415" s="24"/>
      <c r="DD415" s="24"/>
      <c r="DE415" s="24"/>
      <c r="DF415" s="26" t="s">
        <v>139</v>
      </c>
      <c r="DG415" s="26" t="s">
        <v>139</v>
      </c>
      <c r="DH415" s="26" t="s">
        <v>139</v>
      </c>
      <c r="DI415" s="26" t="s">
        <v>139</v>
      </c>
      <c r="DJ415" s="26" t="s">
        <v>139</v>
      </c>
      <c r="DK415" s="26" t="s">
        <v>139</v>
      </c>
      <c r="DL415" s="26" t="s">
        <v>139</v>
      </c>
      <c r="DM415" s="26" t="s">
        <v>139</v>
      </c>
      <c r="DN415" s="26" t="s">
        <v>139</v>
      </c>
      <c r="DO415" s="26" t="s">
        <v>139</v>
      </c>
    </row>
    <row r="416" spans="1:119" ht="20.100000000000001" customHeight="1" x14ac:dyDescent="0.25">
      <c r="A416" s="29" t="str">
        <f t="shared" si="84"/>
        <v>Asylum Protection Center5</v>
      </c>
      <c r="B416" s="29" t="str">
        <f t="shared" si="85"/>
        <v>Asylum Protection Center</v>
      </c>
      <c r="C416" s="29">
        <f t="shared" si="86"/>
        <v>5</v>
      </c>
      <c r="D416" s="30" t="str">
        <f t="shared" si="87"/>
        <v>Europe and Eurasia</v>
      </c>
      <c r="E416" s="30" t="str">
        <f t="shared" si="88"/>
        <v>Belgrade, Serbia</v>
      </c>
      <c r="F416" s="31">
        <f t="shared" si="89"/>
        <v>4</v>
      </c>
      <c r="G416" s="31">
        <f t="shared" si="90"/>
        <v>3</v>
      </c>
      <c r="H416" s="31">
        <f t="shared" si="91"/>
        <v>3</v>
      </c>
      <c r="I416" s="31">
        <f t="shared" si="92"/>
        <v>3</v>
      </c>
      <c r="J416" s="31">
        <f t="shared" si="93"/>
        <v>4</v>
      </c>
      <c r="K416" s="31">
        <f t="shared" si="94"/>
        <v>3</v>
      </c>
      <c r="L416" s="31">
        <f t="shared" si="95"/>
        <v>4</v>
      </c>
      <c r="M416" s="31">
        <f t="shared" si="96"/>
        <v>4</v>
      </c>
      <c r="N416" s="31">
        <f t="shared" si="97"/>
        <v>3.5</v>
      </c>
      <c r="O416" s="26" t="s">
        <v>2635</v>
      </c>
      <c r="P416" s="26" t="s">
        <v>108</v>
      </c>
      <c r="Q416" s="27">
        <v>42850</v>
      </c>
      <c r="R416" s="26" t="s">
        <v>166</v>
      </c>
      <c r="S416" s="26" t="s">
        <v>167</v>
      </c>
      <c r="T416" s="26" t="s">
        <v>142</v>
      </c>
      <c r="U416" s="26" t="s">
        <v>168</v>
      </c>
      <c r="V416" s="26" t="s">
        <v>15763</v>
      </c>
      <c r="W416" s="26" t="s">
        <v>2629</v>
      </c>
      <c r="X416" s="26" t="s">
        <v>2630</v>
      </c>
      <c r="Y416" s="26" t="s">
        <v>2631</v>
      </c>
      <c r="Z416" s="24"/>
      <c r="AA416" s="24"/>
      <c r="AB416" s="26" t="s">
        <v>117</v>
      </c>
      <c r="AC416" s="28">
        <v>10000</v>
      </c>
      <c r="AD416" s="26" t="s">
        <v>2632</v>
      </c>
      <c r="AE416" s="26" t="s">
        <v>558</v>
      </c>
      <c r="AF416" s="26" t="s">
        <v>120</v>
      </c>
      <c r="AG416" s="26" t="s">
        <v>175</v>
      </c>
      <c r="AH416" s="26" t="s">
        <v>176</v>
      </c>
      <c r="AI416" s="28">
        <v>10000</v>
      </c>
      <c r="AJ416" s="26" t="s">
        <v>2636</v>
      </c>
      <c r="AK416" s="26" t="s">
        <v>2637</v>
      </c>
      <c r="AL416" s="26" t="s">
        <v>2638</v>
      </c>
      <c r="AM416" s="24"/>
      <c r="AN416" s="24"/>
      <c r="AO416" s="24"/>
      <c r="AP416" s="24"/>
      <c r="AQ416" s="26" t="s">
        <v>2639</v>
      </c>
      <c r="AR416" s="24"/>
      <c r="AS416" s="26" t="s">
        <v>2640</v>
      </c>
      <c r="AT416" s="24"/>
      <c r="AU416" s="24"/>
      <c r="AV416" s="24"/>
      <c r="AW416" s="28">
        <v>348247</v>
      </c>
      <c r="AX416" s="26">
        <v>4651</v>
      </c>
      <c r="AY416" s="28">
        <v>1100</v>
      </c>
      <c r="AZ416" s="28">
        <v>672</v>
      </c>
      <c r="BA416" s="26">
        <v>672</v>
      </c>
      <c r="BB416" s="24"/>
      <c r="BC416" s="26" t="s">
        <v>2633</v>
      </c>
      <c r="BD416" s="26" t="s">
        <v>125</v>
      </c>
      <c r="BE416" s="24"/>
      <c r="BF416" s="26" t="s">
        <v>2641</v>
      </c>
      <c r="BG416" s="26" t="s">
        <v>2629</v>
      </c>
      <c r="BH416" s="26" t="s">
        <v>2642</v>
      </c>
      <c r="BI416" s="26" t="s">
        <v>2629</v>
      </c>
      <c r="BJ416" s="26" t="s">
        <v>2643</v>
      </c>
      <c r="BK416" s="26" t="s">
        <v>2629</v>
      </c>
      <c r="BL416" s="26" t="s">
        <v>2644</v>
      </c>
      <c r="BM416" s="26" t="s">
        <v>2629</v>
      </c>
      <c r="BN416" s="24"/>
      <c r="BO416" s="24"/>
      <c r="BP416" s="24"/>
      <c r="BQ416" s="24"/>
      <c r="BR416" s="26">
        <v>0</v>
      </c>
      <c r="BS416" s="26">
        <v>0</v>
      </c>
      <c r="BT416" s="26">
        <v>0</v>
      </c>
      <c r="BU416" s="26">
        <v>0</v>
      </c>
      <c r="BV416" s="26">
        <v>0</v>
      </c>
      <c r="BW416" s="26">
        <v>0</v>
      </c>
      <c r="BX416" s="26">
        <v>0</v>
      </c>
      <c r="BY416" s="26">
        <v>0</v>
      </c>
      <c r="BZ416" s="26" t="s">
        <v>138</v>
      </c>
      <c r="CA416" s="26" t="s">
        <v>138</v>
      </c>
      <c r="CB416" s="26" t="s">
        <v>134</v>
      </c>
      <c r="CC416" s="26" t="s">
        <v>134</v>
      </c>
      <c r="CD416" s="26" t="s">
        <v>136</v>
      </c>
      <c r="CE416" s="26" t="s">
        <v>136</v>
      </c>
      <c r="CF416" s="26" t="s">
        <v>135</v>
      </c>
      <c r="CG416" s="26" t="s">
        <v>134</v>
      </c>
      <c r="CH416" s="26" t="s">
        <v>136</v>
      </c>
      <c r="CI416" s="26" t="s">
        <v>136</v>
      </c>
      <c r="CJ416" s="26" t="s">
        <v>136</v>
      </c>
      <c r="CK416" s="26" t="s">
        <v>134</v>
      </c>
      <c r="CL416" s="26" t="s">
        <v>136</v>
      </c>
      <c r="CM416" s="26" t="s">
        <v>136</v>
      </c>
      <c r="CN416" s="26" t="s">
        <v>134</v>
      </c>
      <c r="CO416" s="26" t="s">
        <v>134</v>
      </c>
      <c r="CP416" s="26" t="s">
        <v>136</v>
      </c>
      <c r="CQ416" s="26" t="s">
        <v>138</v>
      </c>
      <c r="CR416" s="26" t="s">
        <v>138</v>
      </c>
      <c r="CS416" s="26" t="s">
        <v>134</v>
      </c>
      <c r="CT416" s="26" t="s">
        <v>136</v>
      </c>
      <c r="CU416" s="26" t="s">
        <v>136</v>
      </c>
      <c r="CV416" s="26" t="s">
        <v>136</v>
      </c>
      <c r="CW416" s="26" t="s">
        <v>136</v>
      </c>
      <c r="CX416" s="26" t="s">
        <v>138</v>
      </c>
      <c r="CY416" s="26" t="s">
        <v>134</v>
      </c>
      <c r="CZ416" s="26" t="s">
        <v>134</v>
      </c>
      <c r="DA416" s="26" t="s">
        <v>134</v>
      </c>
      <c r="DB416" s="26" t="s">
        <v>134</v>
      </c>
      <c r="DC416" s="26" t="s">
        <v>136</v>
      </c>
      <c r="DD416" s="26" t="s">
        <v>138</v>
      </c>
      <c r="DE416" s="26" t="s">
        <v>134</v>
      </c>
      <c r="DF416" s="26" t="s">
        <v>139</v>
      </c>
      <c r="DG416" s="26" t="s">
        <v>120</v>
      </c>
      <c r="DH416" s="26" t="s">
        <v>120</v>
      </c>
      <c r="DI416" s="26" t="s">
        <v>139</v>
      </c>
      <c r="DJ416" s="26" t="s">
        <v>120</v>
      </c>
      <c r="DK416" s="26" t="s">
        <v>139</v>
      </c>
      <c r="DL416" s="26" t="s">
        <v>139</v>
      </c>
      <c r="DM416" s="26" t="s">
        <v>139</v>
      </c>
      <c r="DN416" s="26" t="s">
        <v>139</v>
      </c>
      <c r="DO416" s="26" t="s">
        <v>139</v>
      </c>
    </row>
    <row r="417" spans="1:119" ht="20.100000000000001" customHeight="1" x14ac:dyDescent="0.25">
      <c r="A417" s="29" t="str">
        <f t="shared" si="84"/>
        <v/>
      </c>
      <c r="B417" s="29" t="str">
        <f t="shared" si="85"/>
        <v>Asylum Protection Center</v>
      </c>
      <c r="C417" s="29">
        <f t="shared" si="86"/>
        <v>0</v>
      </c>
      <c r="D417" s="30" t="str">
        <f t="shared" si="87"/>
        <v>Europe and Eurasia</v>
      </c>
      <c r="E417" s="30" t="str">
        <f t="shared" si="88"/>
        <v>Belgrade, Serbia</v>
      </c>
      <c r="F417" s="31">
        <f t="shared" si="89"/>
        <v>0</v>
      </c>
      <c r="G417" s="31">
        <f t="shared" si="90"/>
        <v>0</v>
      </c>
      <c r="H417" s="31">
        <f t="shared" si="91"/>
        <v>0</v>
      </c>
      <c r="I417" s="31">
        <f t="shared" si="92"/>
        <v>0</v>
      </c>
      <c r="J417" s="31">
        <f t="shared" si="93"/>
        <v>0</v>
      </c>
      <c r="K417" s="31">
        <f t="shared" si="94"/>
        <v>0</v>
      </c>
      <c r="L417" s="31">
        <f t="shared" si="95"/>
        <v>0</v>
      </c>
      <c r="M417" s="31">
        <f t="shared" si="96"/>
        <v>0</v>
      </c>
      <c r="N417" s="31">
        <f t="shared" si="97"/>
        <v>0</v>
      </c>
      <c r="O417" s="26" t="s">
        <v>2654</v>
      </c>
      <c r="P417" s="26" t="s">
        <v>108</v>
      </c>
      <c r="Q417" s="27">
        <v>42258</v>
      </c>
      <c r="R417" s="24"/>
      <c r="S417" s="24"/>
      <c r="T417" s="26" t="s">
        <v>157</v>
      </c>
      <c r="U417" s="24"/>
      <c r="V417" s="26" t="s">
        <v>15763</v>
      </c>
      <c r="W417" s="26" t="s">
        <v>2629</v>
      </c>
      <c r="X417" s="26" t="s">
        <v>2630</v>
      </c>
      <c r="Y417" s="26" t="s">
        <v>2631</v>
      </c>
      <c r="Z417" s="24"/>
      <c r="AA417" s="24"/>
      <c r="AB417" s="26" t="s">
        <v>723</v>
      </c>
      <c r="AC417" s="28">
        <v>2000</v>
      </c>
      <c r="AD417" s="26" t="s">
        <v>2632</v>
      </c>
      <c r="AE417" s="26" t="s">
        <v>558</v>
      </c>
      <c r="AF417" s="26" t="s">
        <v>120</v>
      </c>
      <c r="AG417" s="26" t="s">
        <v>175</v>
      </c>
      <c r="AH417" s="24"/>
      <c r="AI417" s="28">
        <v>2000</v>
      </c>
      <c r="AJ417" s="24"/>
      <c r="AK417" s="24"/>
      <c r="AL417" s="24"/>
      <c r="AM417" s="24"/>
      <c r="AN417" s="24"/>
      <c r="AO417" s="24"/>
      <c r="AP417" s="24"/>
      <c r="AQ417" s="24"/>
      <c r="AR417" s="24"/>
      <c r="AS417" s="24"/>
      <c r="AT417" s="24"/>
      <c r="AU417" s="24"/>
      <c r="AV417" s="24"/>
      <c r="AW417" s="24"/>
      <c r="AX417" s="24"/>
      <c r="AY417" s="24"/>
      <c r="AZ417" s="24"/>
      <c r="BA417" s="24"/>
      <c r="BB417" s="24"/>
      <c r="BC417" s="26" t="s">
        <v>2633</v>
      </c>
      <c r="BD417" s="24"/>
      <c r="BE417" s="24"/>
      <c r="BF417" s="24"/>
      <c r="BG417" s="24"/>
      <c r="BH417" s="24"/>
      <c r="BI417" s="24"/>
      <c r="BJ417" s="24"/>
      <c r="BK417" s="24"/>
      <c r="BL417" s="24"/>
      <c r="BM417" s="24"/>
      <c r="BN417" s="24"/>
      <c r="BO417" s="24"/>
      <c r="BP417" s="24"/>
      <c r="BQ417" s="24"/>
      <c r="BR417" s="24"/>
      <c r="BS417" s="24"/>
      <c r="BT417" s="24"/>
      <c r="BU417" s="24"/>
      <c r="BV417" s="24"/>
      <c r="BW417" s="24"/>
      <c r="BX417" s="24"/>
      <c r="BY417" s="24"/>
      <c r="BZ417" s="24"/>
      <c r="CA417" s="24"/>
      <c r="CB417" s="24"/>
      <c r="CC417" s="24"/>
      <c r="CD417" s="24"/>
      <c r="CE417" s="24"/>
      <c r="CF417" s="24"/>
      <c r="CG417" s="24"/>
      <c r="CH417" s="24"/>
      <c r="CI417" s="24"/>
      <c r="CJ417" s="24"/>
      <c r="CK417" s="24"/>
      <c r="CL417" s="24"/>
      <c r="CM417" s="24"/>
      <c r="CN417" s="24"/>
      <c r="CO417" s="24"/>
      <c r="CP417" s="24"/>
      <c r="CQ417" s="24"/>
      <c r="CR417" s="24"/>
      <c r="CS417" s="24"/>
      <c r="CT417" s="24"/>
      <c r="CU417" s="24"/>
      <c r="CV417" s="24"/>
      <c r="CW417" s="24"/>
      <c r="CX417" s="24"/>
      <c r="CY417" s="24"/>
      <c r="CZ417" s="24"/>
      <c r="DA417" s="24"/>
      <c r="DB417" s="24"/>
      <c r="DC417" s="24"/>
      <c r="DD417" s="24"/>
      <c r="DE417" s="24"/>
      <c r="DF417" s="26" t="s">
        <v>139</v>
      </c>
      <c r="DG417" s="26" t="s">
        <v>139</v>
      </c>
      <c r="DH417" s="26" t="s">
        <v>139</v>
      </c>
      <c r="DI417" s="26" t="s">
        <v>139</v>
      </c>
      <c r="DJ417" s="26" t="s">
        <v>139</v>
      </c>
      <c r="DK417" s="26" t="s">
        <v>139</v>
      </c>
      <c r="DL417" s="26" t="s">
        <v>139</v>
      </c>
      <c r="DM417" s="26" t="s">
        <v>139</v>
      </c>
      <c r="DN417" s="26" t="s">
        <v>139</v>
      </c>
      <c r="DO417" s="26" t="s">
        <v>139</v>
      </c>
    </row>
    <row r="418" spans="1:119" ht="20.100000000000001" customHeight="1" x14ac:dyDescent="0.25">
      <c r="A418" s="29" t="str">
        <f t="shared" si="84"/>
        <v/>
      </c>
      <c r="B418" s="29" t="str">
        <f t="shared" si="85"/>
        <v>Asylum Protection Center</v>
      </c>
      <c r="C418" s="29">
        <f t="shared" si="86"/>
        <v>0</v>
      </c>
      <c r="D418" s="30" t="str">
        <f t="shared" si="87"/>
        <v>Europe and Eurasia</v>
      </c>
      <c r="E418" s="30" t="str">
        <f t="shared" si="88"/>
        <v>Belgrade, Serbia</v>
      </c>
      <c r="F418" s="31">
        <f t="shared" si="89"/>
        <v>0</v>
      </c>
      <c r="G418" s="31">
        <f t="shared" si="90"/>
        <v>0</v>
      </c>
      <c r="H418" s="31">
        <f t="shared" si="91"/>
        <v>0</v>
      </c>
      <c r="I418" s="31">
        <f t="shared" si="92"/>
        <v>0</v>
      </c>
      <c r="J418" s="31">
        <f t="shared" si="93"/>
        <v>0</v>
      </c>
      <c r="K418" s="31">
        <f t="shared" si="94"/>
        <v>0</v>
      </c>
      <c r="L418" s="31">
        <f t="shared" si="95"/>
        <v>0</v>
      </c>
      <c r="M418" s="31">
        <f t="shared" si="96"/>
        <v>0</v>
      </c>
      <c r="N418" s="31">
        <f t="shared" si="97"/>
        <v>0</v>
      </c>
      <c r="O418" s="26" t="s">
        <v>15854</v>
      </c>
      <c r="P418" s="26" t="s">
        <v>108</v>
      </c>
      <c r="Q418" s="27">
        <v>42187</v>
      </c>
      <c r="R418" s="24"/>
      <c r="S418" s="24"/>
      <c r="T418" s="26" t="s">
        <v>157</v>
      </c>
      <c r="U418" s="24"/>
      <c r="V418" s="26" t="s">
        <v>15763</v>
      </c>
      <c r="W418" s="26" t="s">
        <v>2629</v>
      </c>
      <c r="X418" s="26" t="s">
        <v>2630</v>
      </c>
      <c r="Y418" s="26" t="s">
        <v>2631</v>
      </c>
      <c r="Z418" s="24"/>
      <c r="AA418" s="24"/>
      <c r="AB418" s="26" t="s">
        <v>15736</v>
      </c>
      <c r="AC418" s="28">
        <v>1500</v>
      </c>
      <c r="AD418" s="26" t="s">
        <v>2632</v>
      </c>
      <c r="AE418" s="26" t="s">
        <v>558</v>
      </c>
      <c r="AF418" s="26" t="s">
        <v>120</v>
      </c>
      <c r="AG418" s="26" t="s">
        <v>175</v>
      </c>
      <c r="AH418" s="24"/>
      <c r="AI418" s="28">
        <v>1500</v>
      </c>
      <c r="AJ418" s="24"/>
      <c r="AK418" s="24"/>
      <c r="AL418" s="24"/>
      <c r="AM418" s="24"/>
      <c r="AN418" s="24"/>
      <c r="AO418" s="24"/>
      <c r="AP418" s="24"/>
      <c r="AQ418" s="24"/>
      <c r="AR418" s="24"/>
      <c r="AS418" s="24"/>
      <c r="AT418" s="24"/>
      <c r="AU418" s="24"/>
      <c r="AV418" s="24"/>
      <c r="AW418" s="24"/>
      <c r="AX418" s="24"/>
      <c r="AY418" s="24"/>
      <c r="AZ418" s="24"/>
      <c r="BA418" s="24"/>
      <c r="BB418" s="24"/>
      <c r="BC418" s="26" t="s">
        <v>2633</v>
      </c>
      <c r="BD418" s="24"/>
      <c r="BE418" s="24"/>
      <c r="BF418" s="24"/>
      <c r="BG418" s="24"/>
      <c r="BH418" s="24"/>
      <c r="BI418" s="24"/>
      <c r="BJ418" s="24"/>
      <c r="BK418" s="24"/>
      <c r="BL418" s="24"/>
      <c r="BM418" s="24"/>
      <c r="BN418" s="24"/>
      <c r="BO418" s="24"/>
      <c r="BP418" s="24"/>
      <c r="BQ418" s="24"/>
      <c r="BR418" s="24"/>
      <c r="BS418" s="24"/>
      <c r="BT418" s="24"/>
      <c r="BU418" s="24"/>
      <c r="BV418" s="24"/>
      <c r="BW418" s="24"/>
      <c r="BX418" s="24"/>
      <c r="BY418" s="24"/>
      <c r="BZ418" s="24"/>
      <c r="CA418" s="24"/>
      <c r="CB418" s="24"/>
      <c r="CC418" s="24"/>
      <c r="CD418" s="24"/>
      <c r="CE418" s="24"/>
      <c r="CF418" s="24"/>
      <c r="CG418" s="24"/>
      <c r="CH418" s="24"/>
      <c r="CI418" s="24"/>
      <c r="CJ418" s="24"/>
      <c r="CK418" s="24"/>
      <c r="CL418" s="24"/>
      <c r="CM418" s="24"/>
      <c r="CN418" s="24"/>
      <c r="CO418" s="24"/>
      <c r="CP418" s="24"/>
      <c r="CQ418" s="24"/>
      <c r="CR418" s="24"/>
      <c r="CS418" s="24"/>
      <c r="CT418" s="24"/>
      <c r="CU418" s="24"/>
      <c r="CV418" s="24"/>
      <c r="CW418" s="24"/>
      <c r="CX418" s="24"/>
      <c r="CY418" s="24"/>
      <c r="CZ418" s="24"/>
      <c r="DA418" s="24"/>
      <c r="DB418" s="24"/>
      <c r="DC418" s="24"/>
      <c r="DD418" s="24"/>
      <c r="DE418" s="24"/>
      <c r="DF418" s="26" t="s">
        <v>139</v>
      </c>
      <c r="DG418" s="26" t="s">
        <v>139</v>
      </c>
      <c r="DH418" s="26" t="s">
        <v>139</v>
      </c>
      <c r="DI418" s="26" t="s">
        <v>139</v>
      </c>
      <c r="DJ418" s="26" t="s">
        <v>139</v>
      </c>
      <c r="DK418" s="26" t="s">
        <v>139</v>
      </c>
      <c r="DL418" s="26" t="s">
        <v>139</v>
      </c>
      <c r="DM418" s="26" t="s">
        <v>139</v>
      </c>
      <c r="DN418" s="26" t="s">
        <v>139</v>
      </c>
      <c r="DO418" s="26" t="s">
        <v>139</v>
      </c>
    </row>
    <row r="419" spans="1:119" ht="20.100000000000001" customHeight="1" x14ac:dyDescent="0.25">
      <c r="A419" s="29" t="str">
        <f t="shared" si="84"/>
        <v>Asylum Protection Center4</v>
      </c>
      <c r="B419" s="29" t="str">
        <f t="shared" si="85"/>
        <v>Asylum Protection Center</v>
      </c>
      <c r="C419" s="29">
        <f t="shared" si="86"/>
        <v>4</v>
      </c>
      <c r="D419" s="30" t="str">
        <f t="shared" si="87"/>
        <v>Europe and Eurasia</v>
      </c>
      <c r="E419" s="30" t="str">
        <f t="shared" si="88"/>
        <v>Belgrade, Serbia</v>
      </c>
      <c r="F419" s="31">
        <f t="shared" si="89"/>
        <v>3</v>
      </c>
      <c r="G419" s="31">
        <f t="shared" si="90"/>
        <v>2</v>
      </c>
      <c r="H419" s="31">
        <f t="shared" si="91"/>
        <v>3</v>
      </c>
      <c r="I419" s="31">
        <f t="shared" si="92"/>
        <v>3</v>
      </c>
      <c r="J419" s="31">
        <f t="shared" si="93"/>
        <v>3</v>
      </c>
      <c r="K419" s="31">
        <f t="shared" si="94"/>
        <v>4</v>
      </c>
      <c r="L419" s="31">
        <f t="shared" si="95"/>
        <v>4</v>
      </c>
      <c r="M419" s="31">
        <f t="shared" si="96"/>
        <v>3</v>
      </c>
      <c r="N419" s="31">
        <f t="shared" si="97"/>
        <v>3.1</v>
      </c>
      <c r="O419" s="26" t="s">
        <v>2645</v>
      </c>
      <c r="P419" s="26" t="s">
        <v>108</v>
      </c>
      <c r="Q419" s="27">
        <v>42502</v>
      </c>
      <c r="R419" s="26" t="s">
        <v>166</v>
      </c>
      <c r="S419" s="26" t="s">
        <v>184</v>
      </c>
      <c r="T419" s="26" t="s">
        <v>157</v>
      </c>
      <c r="U419" s="26" t="s">
        <v>168</v>
      </c>
      <c r="V419" s="26" t="s">
        <v>15763</v>
      </c>
      <c r="W419" s="26" t="s">
        <v>2629</v>
      </c>
      <c r="X419" s="26" t="s">
        <v>2630</v>
      </c>
      <c r="Y419" s="26" t="s">
        <v>2631</v>
      </c>
      <c r="Z419" s="24"/>
      <c r="AA419" s="24"/>
      <c r="AB419" s="26" t="s">
        <v>117</v>
      </c>
      <c r="AC419" s="28">
        <v>5000</v>
      </c>
      <c r="AD419" s="26" t="s">
        <v>2632</v>
      </c>
      <c r="AE419" s="26" t="s">
        <v>558</v>
      </c>
      <c r="AF419" s="26" t="s">
        <v>120</v>
      </c>
      <c r="AG419" s="26" t="s">
        <v>175</v>
      </c>
      <c r="AH419" s="26" t="s">
        <v>185</v>
      </c>
      <c r="AI419" s="28">
        <v>5000</v>
      </c>
      <c r="AJ419" s="26" t="s">
        <v>2646</v>
      </c>
      <c r="AK419" s="26" t="s">
        <v>2647</v>
      </c>
      <c r="AL419" s="26" t="s">
        <v>2638</v>
      </c>
      <c r="AM419" s="24"/>
      <c r="AN419" s="24"/>
      <c r="AO419" s="24"/>
      <c r="AP419" s="24"/>
      <c r="AQ419" s="26" t="s">
        <v>2648</v>
      </c>
      <c r="AR419" s="24"/>
      <c r="AS419" s="26" t="s">
        <v>2649</v>
      </c>
      <c r="AT419" s="24"/>
      <c r="AU419" s="26" t="s">
        <v>2650</v>
      </c>
      <c r="AV419" s="24"/>
      <c r="AW419" s="28">
        <v>336172</v>
      </c>
      <c r="AX419" s="26">
        <v>34338</v>
      </c>
      <c r="AY419" s="28">
        <v>700</v>
      </c>
      <c r="AZ419" s="28">
        <v>2052</v>
      </c>
      <c r="BA419" s="26">
        <v>0</v>
      </c>
      <c r="BB419" s="26" t="s">
        <v>241</v>
      </c>
      <c r="BC419" s="26" t="s">
        <v>2633</v>
      </c>
      <c r="BD419" s="26" t="s">
        <v>378</v>
      </c>
      <c r="BE419" s="26" t="s">
        <v>2651</v>
      </c>
      <c r="BF419" s="26" t="s">
        <v>2641</v>
      </c>
      <c r="BG419" s="26" t="s">
        <v>2629</v>
      </c>
      <c r="BH419" s="26" t="s">
        <v>2642</v>
      </c>
      <c r="BI419" s="26" t="s">
        <v>2629</v>
      </c>
      <c r="BJ419" s="26" t="s">
        <v>2643</v>
      </c>
      <c r="BK419" s="26" t="s">
        <v>2629</v>
      </c>
      <c r="BL419" s="26" t="s">
        <v>2652</v>
      </c>
      <c r="BM419" s="26" t="s">
        <v>2629</v>
      </c>
      <c r="BN419" s="24"/>
      <c r="BO419" s="24"/>
      <c r="BP419" s="24"/>
      <c r="BQ419" s="24"/>
      <c r="BR419" s="26">
        <v>3</v>
      </c>
      <c r="BS419" s="26">
        <v>2</v>
      </c>
      <c r="BT419" s="26">
        <v>3</v>
      </c>
      <c r="BU419" s="26">
        <v>3</v>
      </c>
      <c r="BV419" s="26">
        <v>3</v>
      </c>
      <c r="BW419" s="26">
        <v>4</v>
      </c>
      <c r="BX419" s="26">
        <v>4</v>
      </c>
      <c r="BY419" s="26">
        <v>3</v>
      </c>
      <c r="BZ419" s="24"/>
      <c r="CA419" s="24"/>
      <c r="CB419" s="24"/>
      <c r="CC419" s="24"/>
      <c r="CD419" s="24"/>
      <c r="CE419" s="24"/>
      <c r="CF419" s="24"/>
      <c r="CG419" s="24"/>
      <c r="CH419" s="24"/>
      <c r="CI419" s="24"/>
      <c r="CJ419" s="24"/>
      <c r="CK419" s="24"/>
      <c r="CL419" s="24"/>
      <c r="CM419" s="24"/>
      <c r="CN419" s="24"/>
      <c r="CO419" s="24"/>
      <c r="CP419" s="24"/>
      <c r="CQ419" s="24"/>
      <c r="CR419" s="24"/>
      <c r="CS419" s="24"/>
      <c r="CT419" s="24"/>
      <c r="CU419" s="24"/>
      <c r="CV419" s="24"/>
      <c r="CW419" s="24"/>
      <c r="CX419" s="24"/>
      <c r="CY419" s="24"/>
      <c r="CZ419" s="24"/>
      <c r="DA419" s="24"/>
      <c r="DB419" s="24"/>
      <c r="DC419" s="24"/>
      <c r="DD419" s="24"/>
      <c r="DE419" s="24"/>
      <c r="DF419" s="26" t="s">
        <v>139</v>
      </c>
      <c r="DG419" s="26" t="s">
        <v>120</v>
      </c>
      <c r="DH419" s="26" t="s">
        <v>120</v>
      </c>
      <c r="DI419" s="26" t="s">
        <v>139</v>
      </c>
      <c r="DJ419" s="26" t="s">
        <v>120</v>
      </c>
      <c r="DK419" s="26" t="s">
        <v>139</v>
      </c>
      <c r="DL419" s="26" t="s">
        <v>139</v>
      </c>
      <c r="DM419" s="26" t="s">
        <v>139</v>
      </c>
      <c r="DN419" s="26" t="s">
        <v>139</v>
      </c>
      <c r="DO419" s="26" t="s">
        <v>139</v>
      </c>
    </row>
    <row r="420" spans="1:119" ht="20.100000000000001" customHeight="1" x14ac:dyDescent="0.25">
      <c r="A420" s="29" t="str">
        <f t="shared" si="84"/>
        <v/>
      </c>
      <c r="B420" s="29" t="str">
        <f t="shared" si="85"/>
        <v>Asylum Protection Center</v>
      </c>
      <c r="C420" s="29">
        <f t="shared" si="86"/>
        <v>0</v>
      </c>
      <c r="D420" s="30" t="str">
        <f t="shared" si="87"/>
        <v>Europe and Eurasia</v>
      </c>
      <c r="E420" s="30" t="str">
        <f t="shared" si="88"/>
        <v>Belgrade, Serbia</v>
      </c>
      <c r="F420" s="31">
        <f t="shared" si="89"/>
        <v>0</v>
      </c>
      <c r="G420" s="31">
        <f t="shared" si="90"/>
        <v>0</v>
      </c>
      <c r="H420" s="31">
        <f t="shared" si="91"/>
        <v>0</v>
      </c>
      <c r="I420" s="31">
        <f t="shared" si="92"/>
        <v>0</v>
      </c>
      <c r="J420" s="31">
        <f t="shared" si="93"/>
        <v>0</v>
      </c>
      <c r="K420" s="31">
        <f t="shared" si="94"/>
        <v>0</v>
      </c>
      <c r="L420" s="31">
        <f t="shared" si="95"/>
        <v>0</v>
      </c>
      <c r="M420" s="31">
        <f t="shared" si="96"/>
        <v>0</v>
      </c>
      <c r="N420" s="31">
        <f t="shared" si="97"/>
        <v>0</v>
      </c>
      <c r="O420" s="26" t="s">
        <v>2653</v>
      </c>
      <c r="P420" s="26" t="s">
        <v>108</v>
      </c>
      <c r="Q420" s="27">
        <v>42391</v>
      </c>
      <c r="R420" s="24"/>
      <c r="S420" s="24"/>
      <c r="T420" s="26" t="s">
        <v>157</v>
      </c>
      <c r="U420" s="24"/>
      <c r="V420" s="26" t="s">
        <v>15763</v>
      </c>
      <c r="W420" s="26" t="s">
        <v>2629</v>
      </c>
      <c r="X420" s="26" t="s">
        <v>2630</v>
      </c>
      <c r="Y420" s="26" t="s">
        <v>2631</v>
      </c>
      <c r="Z420" s="24"/>
      <c r="AA420" s="24"/>
      <c r="AB420" s="26" t="s">
        <v>723</v>
      </c>
      <c r="AC420" s="28">
        <v>4000</v>
      </c>
      <c r="AD420" s="26" t="s">
        <v>2632</v>
      </c>
      <c r="AE420" s="26" t="s">
        <v>558</v>
      </c>
      <c r="AF420" s="26" t="s">
        <v>120</v>
      </c>
      <c r="AG420" s="26" t="s">
        <v>175</v>
      </c>
      <c r="AH420" s="24"/>
      <c r="AI420" s="28">
        <v>4000</v>
      </c>
      <c r="AJ420" s="24"/>
      <c r="AK420" s="24"/>
      <c r="AL420" s="24"/>
      <c r="AM420" s="24"/>
      <c r="AN420" s="24"/>
      <c r="AO420" s="24"/>
      <c r="AP420" s="24"/>
      <c r="AQ420" s="24"/>
      <c r="AR420" s="24"/>
      <c r="AS420" s="24"/>
      <c r="AT420" s="24"/>
      <c r="AU420" s="24"/>
      <c r="AV420" s="24"/>
      <c r="AW420" s="24"/>
      <c r="AX420" s="24"/>
      <c r="AY420" s="24"/>
      <c r="AZ420" s="24"/>
      <c r="BA420" s="24"/>
      <c r="BB420" s="24"/>
      <c r="BC420" s="26" t="s">
        <v>2633</v>
      </c>
      <c r="BD420" s="24"/>
      <c r="BE420" s="24"/>
      <c r="BF420" s="24"/>
      <c r="BG420" s="24"/>
      <c r="BH420" s="24"/>
      <c r="BI420" s="24"/>
      <c r="BJ420" s="24"/>
      <c r="BK420" s="24"/>
      <c r="BL420" s="24"/>
      <c r="BM420" s="24"/>
      <c r="BN420" s="24"/>
      <c r="BO420" s="24"/>
      <c r="BP420" s="24"/>
      <c r="BQ420" s="24"/>
      <c r="BR420" s="24"/>
      <c r="BS420" s="24"/>
      <c r="BT420" s="24"/>
      <c r="BU420" s="24"/>
      <c r="BV420" s="24"/>
      <c r="BW420" s="24"/>
      <c r="BX420" s="24"/>
      <c r="BY420" s="24"/>
      <c r="BZ420" s="24"/>
      <c r="CA420" s="24"/>
      <c r="CB420" s="24"/>
      <c r="CC420" s="24"/>
      <c r="CD420" s="24"/>
      <c r="CE420" s="24"/>
      <c r="CF420" s="24"/>
      <c r="CG420" s="24"/>
      <c r="CH420" s="24"/>
      <c r="CI420" s="24"/>
      <c r="CJ420" s="24"/>
      <c r="CK420" s="24"/>
      <c r="CL420" s="24"/>
      <c r="CM420" s="24"/>
      <c r="CN420" s="24"/>
      <c r="CO420" s="24"/>
      <c r="CP420" s="24"/>
      <c r="CQ420" s="24"/>
      <c r="CR420" s="24"/>
      <c r="CS420" s="24"/>
      <c r="CT420" s="24"/>
      <c r="CU420" s="24"/>
      <c r="CV420" s="24"/>
      <c r="CW420" s="24"/>
      <c r="CX420" s="24"/>
      <c r="CY420" s="24"/>
      <c r="CZ420" s="24"/>
      <c r="DA420" s="24"/>
      <c r="DB420" s="24"/>
      <c r="DC420" s="24"/>
      <c r="DD420" s="24"/>
      <c r="DE420" s="24"/>
      <c r="DF420" s="26" t="s">
        <v>139</v>
      </c>
      <c r="DG420" s="26" t="s">
        <v>139</v>
      </c>
      <c r="DH420" s="26" t="s">
        <v>139</v>
      </c>
      <c r="DI420" s="26" t="s">
        <v>139</v>
      </c>
      <c r="DJ420" s="26" t="s">
        <v>139</v>
      </c>
      <c r="DK420" s="26" t="s">
        <v>139</v>
      </c>
      <c r="DL420" s="26" t="s">
        <v>139</v>
      </c>
      <c r="DM420" s="26" t="s">
        <v>139</v>
      </c>
      <c r="DN420" s="26" t="s">
        <v>139</v>
      </c>
      <c r="DO420" s="26" t="s">
        <v>139</v>
      </c>
    </row>
    <row r="421" spans="1:119" ht="20.100000000000001" customHeight="1" x14ac:dyDescent="0.25">
      <c r="A421" s="29" t="str">
        <f t="shared" si="84"/>
        <v>Asylum Protection Center3</v>
      </c>
      <c r="B421" s="29" t="str">
        <f t="shared" si="85"/>
        <v>Asylum Protection Center</v>
      </c>
      <c r="C421" s="29">
        <f t="shared" si="86"/>
        <v>3</v>
      </c>
      <c r="D421" s="30" t="str">
        <f t="shared" si="87"/>
        <v>Europe and Eurasia</v>
      </c>
      <c r="E421" s="30" t="str">
        <f t="shared" si="88"/>
        <v>Belgrade, Serbia</v>
      </c>
      <c r="F421" s="31">
        <f t="shared" si="89"/>
        <v>3</v>
      </c>
      <c r="G421" s="31">
        <f t="shared" si="90"/>
        <v>2</v>
      </c>
      <c r="H421" s="31">
        <f t="shared" si="91"/>
        <v>3</v>
      </c>
      <c r="I421" s="31">
        <f t="shared" si="92"/>
        <v>3</v>
      </c>
      <c r="J421" s="31">
        <f t="shared" si="93"/>
        <v>3</v>
      </c>
      <c r="K421" s="31">
        <f t="shared" si="94"/>
        <v>4</v>
      </c>
      <c r="L421" s="31">
        <f t="shared" si="95"/>
        <v>4</v>
      </c>
      <c r="M421" s="31">
        <f t="shared" si="96"/>
        <v>3</v>
      </c>
      <c r="N421" s="31">
        <f t="shared" si="97"/>
        <v>3.1</v>
      </c>
      <c r="O421" s="26" t="s">
        <v>2655</v>
      </c>
      <c r="P421" s="26" t="s">
        <v>108</v>
      </c>
      <c r="Q421" s="27">
        <v>41771</v>
      </c>
      <c r="R421" s="26" t="s">
        <v>166</v>
      </c>
      <c r="S421" s="26" t="s">
        <v>193</v>
      </c>
      <c r="T421" s="26" t="s">
        <v>194</v>
      </c>
      <c r="U421" s="26" t="s">
        <v>168</v>
      </c>
      <c r="V421" s="26" t="s">
        <v>15763</v>
      </c>
      <c r="W421" s="26" t="s">
        <v>2629</v>
      </c>
      <c r="X421" s="26" t="s">
        <v>2630</v>
      </c>
      <c r="Y421" s="26" t="s">
        <v>2631</v>
      </c>
      <c r="Z421" s="24"/>
      <c r="AA421" s="24"/>
      <c r="AB421" s="26" t="s">
        <v>117</v>
      </c>
      <c r="AC421" s="28">
        <v>12000</v>
      </c>
      <c r="AD421" s="26" t="s">
        <v>2632</v>
      </c>
      <c r="AE421" s="26" t="s">
        <v>558</v>
      </c>
      <c r="AF421" s="26" t="s">
        <v>120</v>
      </c>
      <c r="AG421" s="26" t="s">
        <v>175</v>
      </c>
      <c r="AH421" s="26" t="s">
        <v>121</v>
      </c>
      <c r="AI421" s="28">
        <v>12000</v>
      </c>
      <c r="AJ421" s="26" t="s">
        <v>2656</v>
      </c>
      <c r="AK421" s="26" t="s">
        <v>2657</v>
      </c>
      <c r="AL421" s="26" t="s">
        <v>2658</v>
      </c>
      <c r="AM421" s="24"/>
      <c r="AN421" s="24"/>
      <c r="AO421" s="24"/>
      <c r="AP421" s="24"/>
      <c r="AQ421" s="26" t="s">
        <v>2659</v>
      </c>
      <c r="AR421" s="24"/>
      <c r="AS421" s="24"/>
      <c r="AT421" s="24"/>
      <c r="AU421" s="26" t="s">
        <v>2660</v>
      </c>
      <c r="AV421" s="24"/>
      <c r="AW421" s="28">
        <v>107372</v>
      </c>
      <c r="AX421" s="26">
        <v>533</v>
      </c>
      <c r="AY421" s="28">
        <v>570</v>
      </c>
      <c r="AZ421" s="28">
        <v>523</v>
      </c>
      <c r="BA421" s="26">
        <v>0</v>
      </c>
      <c r="BB421" s="26" t="s">
        <v>241</v>
      </c>
      <c r="BC421" s="26" t="s">
        <v>2633</v>
      </c>
      <c r="BD421" s="26" t="s">
        <v>125</v>
      </c>
      <c r="BE421" s="24"/>
      <c r="BF421" s="26" t="s">
        <v>2661</v>
      </c>
      <c r="BG421" s="26" t="s">
        <v>2629</v>
      </c>
      <c r="BH421" s="26" t="s">
        <v>2662</v>
      </c>
      <c r="BI421" s="26" t="s">
        <v>2629</v>
      </c>
      <c r="BJ421" s="26" t="s">
        <v>2663</v>
      </c>
      <c r="BK421" s="26" t="s">
        <v>2629</v>
      </c>
      <c r="BL421" s="26" t="s">
        <v>2664</v>
      </c>
      <c r="BM421" s="26" t="s">
        <v>2629</v>
      </c>
      <c r="BN421" s="24"/>
      <c r="BO421" s="24"/>
      <c r="BP421" s="24"/>
      <c r="BQ421" s="24"/>
      <c r="BR421" s="26">
        <v>3</v>
      </c>
      <c r="BS421" s="26">
        <v>2</v>
      </c>
      <c r="BT421" s="26">
        <v>3</v>
      </c>
      <c r="BU421" s="26">
        <v>3</v>
      </c>
      <c r="BV421" s="26">
        <v>3</v>
      </c>
      <c r="BW421" s="26">
        <v>4</v>
      </c>
      <c r="BX421" s="26">
        <v>4</v>
      </c>
      <c r="BY421" s="26">
        <v>3</v>
      </c>
      <c r="BZ421" s="24"/>
      <c r="CA421" s="24"/>
      <c r="CB421" s="24"/>
      <c r="CC421" s="24"/>
      <c r="CD421" s="24"/>
      <c r="CE421" s="24"/>
      <c r="CF421" s="24"/>
      <c r="CG421" s="24"/>
      <c r="CH421" s="24"/>
      <c r="CI421" s="24"/>
      <c r="CJ421" s="24"/>
      <c r="CK421" s="24"/>
      <c r="CL421" s="24"/>
      <c r="CM421" s="24"/>
      <c r="CN421" s="24"/>
      <c r="CO421" s="24"/>
      <c r="CP421" s="24"/>
      <c r="CQ421" s="24"/>
      <c r="CR421" s="24"/>
      <c r="CS421" s="24"/>
      <c r="CT421" s="24"/>
      <c r="CU421" s="24"/>
      <c r="CV421" s="24"/>
      <c r="CW421" s="24"/>
      <c r="CX421" s="24"/>
      <c r="CY421" s="24"/>
      <c r="CZ421" s="24"/>
      <c r="DA421" s="24"/>
      <c r="DB421" s="24"/>
      <c r="DC421" s="24"/>
      <c r="DD421" s="24"/>
      <c r="DE421" s="24"/>
      <c r="DF421" s="26" t="s">
        <v>139</v>
      </c>
      <c r="DG421" s="26" t="s">
        <v>139</v>
      </c>
      <c r="DH421" s="26" t="s">
        <v>139</v>
      </c>
      <c r="DI421" s="26" t="s">
        <v>139</v>
      </c>
      <c r="DJ421" s="26" t="s">
        <v>120</v>
      </c>
      <c r="DK421" s="26" t="s">
        <v>139</v>
      </c>
      <c r="DL421" s="26" t="s">
        <v>139</v>
      </c>
      <c r="DM421" s="26" t="s">
        <v>139</v>
      </c>
      <c r="DN421" s="26" t="s">
        <v>139</v>
      </c>
      <c r="DO421" s="26" t="s">
        <v>139</v>
      </c>
    </row>
    <row r="422" spans="1:119" ht="20.100000000000001" customHeight="1" x14ac:dyDescent="0.25">
      <c r="A422" s="29" t="str">
        <f t="shared" si="84"/>
        <v/>
      </c>
      <c r="B422" s="29" t="str">
        <f t="shared" si="85"/>
        <v>Asylum Protection Center</v>
      </c>
      <c r="C422" s="29">
        <f t="shared" si="86"/>
        <v>0</v>
      </c>
      <c r="D422" s="30" t="str">
        <f t="shared" si="87"/>
        <v>Europe and Eurasia</v>
      </c>
      <c r="E422" s="30" t="str">
        <f t="shared" si="88"/>
        <v>Belgrade, Serbia</v>
      </c>
      <c r="F422" s="31">
        <f t="shared" si="89"/>
        <v>0</v>
      </c>
      <c r="G422" s="31">
        <f t="shared" si="90"/>
        <v>0</v>
      </c>
      <c r="H422" s="31">
        <f t="shared" si="91"/>
        <v>0</v>
      </c>
      <c r="I422" s="31">
        <f t="shared" si="92"/>
        <v>0</v>
      </c>
      <c r="J422" s="31">
        <f t="shared" si="93"/>
        <v>0</v>
      </c>
      <c r="K422" s="31">
        <f t="shared" si="94"/>
        <v>0</v>
      </c>
      <c r="L422" s="31">
        <f t="shared" si="95"/>
        <v>0</v>
      </c>
      <c r="M422" s="31">
        <f t="shared" si="96"/>
        <v>0</v>
      </c>
      <c r="N422" s="31">
        <f t="shared" si="97"/>
        <v>0</v>
      </c>
      <c r="O422" s="26" t="s">
        <v>15855</v>
      </c>
      <c r="P422" s="26" t="s">
        <v>108</v>
      </c>
      <c r="Q422" s="27">
        <v>41373</v>
      </c>
      <c r="R422" s="24"/>
      <c r="S422" s="24"/>
      <c r="T422" s="26" t="s">
        <v>207</v>
      </c>
      <c r="U422" s="24"/>
      <c r="V422" s="26" t="s">
        <v>15763</v>
      </c>
      <c r="W422" s="26" t="s">
        <v>2629</v>
      </c>
      <c r="X422" s="26" t="s">
        <v>2630</v>
      </c>
      <c r="Y422" s="26" t="s">
        <v>2631</v>
      </c>
      <c r="Z422" s="24"/>
      <c r="AA422" s="24"/>
      <c r="AB422" s="26" t="s">
        <v>15736</v>
      </c>
      <c r="AC422" s="28">
        <v>2230</v>
      </c>
      <c r="AD422" s="26" t="s">
        <v>2632</v>
      </c>
      <c r="AE422" s="26" t="s">
        <v>558</v>
      </c>
      <c r="AF422" s="26" t="s">
        <v>120</v>
      </c>
      <c r="AG422" s="26" t="s">
        <v>175</v>
      </c>
      <c r="AH422" s="24"/>
      <c r="AI422" s="28">
        <v>1300</v>
      </c>
      <c r="AJ422" s="24"/>
      <c r="AK422" s="24"/>
      <c r="AL422" s="24"/>
      <c r="AM422" s="24"/>
      <c r="AN422" s="24"/>
      <c r="AO422" s="24"/>
      <c r="AP422" s="24"/>
      <c r="AQ422" s="24"/>
      <c r="AR422" s="24"/>
      <c r="AS422" s="24"/>
      <c r="AT422" s="24"/>
      <c r="AU422" s="24"/>
      <c r="AV422" s="24"/>
      <c r="AW422" s="28">
        <v>0</v>
      </c>
      <c r="AX422" s="26">
        <v>0</v>
      </c>
      <c r="AY422" s="28">
        <v>0</v>
      </c>
      <c r="AZ422" s="28">
        <v>0</v>
      </c>
      <c r="BA422" s="26">
        <v>0</v>
      </c>
      <c r="BB422" s="24"/>
      <c r="BC422" s="26" t="s">
        <v>2633</v>
      </c>
      <c r="BD422" s="24"/>
      <c r="BE422" s="24"/>
      <c r="BF422" s="24"/>
      <c r="BG422" s="24"/>
      <c r="BH422" s="24"/>
      <c r="BI422" s="24"/>
      <c r="BJ422" s="24"/>
      <c r="BK422" s="24"/>
      <c r="BL422" s="24"/>
      <c r="BM422" s="24"/>
      <c r="BN422" s="24"/>
      <c r="BO422" s="24"/>
      <c r="BP422" s="24"/>
      <c r="BQ422" s="24"/>
      <c r="BR422" s="26">
        <v>0</v>
      </c>
      <c r="BS422" s="26">
        <v>0</v>
      </c>
      <c r="BT422" s="26">
        <v>0</v>
      </c>
      <c r="BU422" s="26">
        <v>0</v>
      </c>
      <c r="BV422" s="26">
        <v>0</v>
      </c>
      <c r="BW422" s="26">
        <v>0</v>
      </c>
      <c r="BX422" s="26">
        <v>0</v>
      </c>
      <c r="BY422" s="26">
        <v>0</v>
      </c>
      <c r="BZ422" s="24"/>
      <c r="CA422" s="24"/>
      <c r="CB422" s="24"/>
      <c r="CC422" s="24"/>
      <c r="CD422" s="24"/>
      <c r="CE422" s="24"/>
      <c r="CF422" s="24"/>
      <c r="CG422" s="24"/>
      <c r="CH422" s="24"/>
      <c r="CI422" s="24"/>
      <c r="CJ422" s="24"/>
      <c r="CK422" s="24"/>
      <c r="CL422" s="24"/>
      <c r="CM422" s="24"/>
      <c r="CN422" s="24"/>
      <c r="CO422" s="24"/>
      <c r="CP422" s="24"/>
      <c r="CQ422" s="24"/>
      <c r="CR422" s="24"/>
      <c r="CS422" s="24"/>
      <c r="CT422" s="24"/>
      <c r="CU422" s="24"/>
      <c r="CV422" s="24"/>
      <c r="CW422" s="24"/>
      <c r="CX422" s="24"/>
      <c r="CY422" s="24"/>
      <c r="CZ422" s="24"/>
      <c r="DA422" s="24"/>
      <c r="DB422" s="24"/>
      <c r="DC422" s="24"/>
      <c r="DD422" s="24"/>
      <c r="DE422" s="24"/>
      <c r="DF422" s="26" t="s">
        <v>139</v>
      </c>
      <c r="DG422" s="26" t="s">
        <v>139</v>
      </c>
      <c r="DH422" s="26" t="s">
        <v>139</v>
      </c>
      <c r="DI422" s="26" t="s">
        <v>139</v>
      </c>
      <c r="DJ422" s="26" t="s">
        <v>139</v>
      </c>
      <c r="DK422" s="26" t="s">
        <v>139</v>
      </c>
      <c r="DL422" s="26" t="s">
        <v>139</v>
      </c>
      <c r="DM422" s="26" t="s">
        <v>139</v>
      </c>
      <c r="DN422" s="26" t="s">
        <v>139</v>
      </c>
      <c r="DO422" s="26" t="s">
        <v>139</v>
      </c>
    </row>
    <row r="423" spans="1:119" ht="20.100000000000001" customHeight="1" x14ac:dyDescent="0.25">
      <c r="A423" s="29" t="str">
        <f t="shared" si="84"/>
        <v/>
      </c>
      <c r="B423" s="29" t="str">
        <f t="shared" si="85"/>
        <v>Asylum Protection Center</v>
      </c>
      <c r="C423" s="29">
        <f t="shared" si="86"/>
        <v>0</v>
      </c>
      <c r="D423" s="30" t="str">
        <f t="shared" si="87"/>
        <v>Europe and Eurasia</v>
      </c>
      <c r="E423" s="30" t="str">
        <f t="shared" si="88"/>
        <v>Belgrade, Serbia</v>
      </c>
      <c r="F423" s="31">
        <f t="shared" si="89"/>
        <v>0</v>
      </c>
      <c r="G423" s="31">
        <f t="shared" si="90"/>
        <v>0</v>
      </c>
      <c r="H423" s="31">
        <f t="shared" si="91"/>
        <v>0</v>
      </c>
      <c r="I423" s="31">
        <f t="shared" si="92"/>
        <v>0</v>
      </c>
      <c r="J423" s="31">
        <f t="shared" si="93"/>
        <v>0</v>
      </c>
      <c r="K423" s="31">
        <f t="shared" si="94"/>
        <v>0</v>
      </c>
      <c r="L423" s="31">
        <f t="shared" si="95"/>
        <v>0</v>
      </c>
      <c r="M423" s="31">
        <f t="shared" si="96"/>
        <v>0</v>
      </c>
      <c r="N423" s="31">
        <f t="shared" si="97"/>
        <v>0</v>
      </c>
      <c r="O423" s="26" t="s">
        <v>15856</v>
      </c>
      <c r="P423" s="26" t="s">
        <v>108</v>
      </c>
      <c r="Q423" s="27">
        <v>41435</v>
      </c>
      <c r="R423" s="24"/>
      <c r="S423" s="24"/>
      <c r="T423" s="26" t="s">
        <v>207</v>
      </c>
      <c r="U423" s="24"/>
      <c r="V423" s="26" t="s">
        <v>15763</v>
      </c>
      <c r="W423" s="26" t="s">
        <v>2629</v>
      </c>
      <c r="X423" s="26" t="s">
        <v>2630</v>
      </c>
      <c r="Y423" s="26" t="s">
        <v>2631</v>
      </c>
      <c r="Z423" s="24"/>
      <c r="AA423" s="24"/>
      <c r="AB423" s="26" t="s">
        <v>15736</v>
      </c>
      <c r="AC423" s="28">
        <v>1085</v>
      </c>
      <c r="AD423" s="26" t="s">
        <v>2632</v>
      </c>
      <c r="AE423" s="26" t="s">
        <v>558</v>
      </c>
      <c r="AF423" s="26" t="s">
        <v>120</v>
      </c>
      <c r="AG423" s="26" t="s">
        <v>175</v>
      </c>
      <c r="AH423" s="24"/>
      <c r="AI423" s="28">
        <v>1085</v>
      </c>
      <c r="AJ423" s="24"/>
      <c r="AK423" s="24"/>
      <c r="AL423" s="24"/>
      <c r="AM423" s="24"/>
      <c r="AN423" s="24"/>
      <c r="AO423" s="24"/>
      <c r="AP423" s="24"/>
      <c r="AQ423" s="24"/>
      <c r="AR423" s="24"/>
      <c r="AS423" s="24"/>
      <c r="AT423" s="24"/>
      <c r="AU423" s="24"/>
      <c r="AV423" s="24"/>
      <c r="AW423" s="24"/>
      <c r="AX423" s="24"/>
      <c r="AY423" s="24"/>
      <c r="AZ423" s="24"/>
      <c r="BA423" s="24"/>
      <c r="BB423" s="24"/>
      <c r="BC423" s="26" t="s">
        <v>2633</v>
      </c>
      <c r="BD423" s="24"/>
      <c r="BE423" s="24"/>
      <c r="BF423" s="24"/>
      <c r="BG423" s="24"/>
      <c r="BH423" s="24"/>
      <c r="BI423" s="24"/>
      <c r="BJ423" s="24"/>
      <c r="BK423" s="24"/>
      <c r="BL423" s="24"/>
      <c r="BM423" s="24"/>
      <c r="BN423" s="24"/>
      <c r="BO423" s="24"/>
      <c r="BP423" s="24"/>
      <c r="BQ423" s="24"/>
      <c r="BR423" s="24"/>
      <c r="BS423" s="24"/>
      <c r="BT423" s="24"/>
      <c r="BU423" s="24"/>
      <c r="BV423" s="24"/>
      <c r="BW423" s="24"/>
      <c r="BX423" s="24"/>
      <c r="BY423" s="24"/>
      <c r="BZ423" s="24"/>
      <c r="CA423" s="24"/>
      <c r="CB423" s="24"/>
      <c r="CC423" s="24"/>
      <c r="CD423" s="24"/>
      <c r="CE423" s="24"/>
      <c r="CF423" s="24"/>
      <c r="CG423" s="24"/>
      <c r="CH423" s="24"/>
      <c r="CI423" s="24"/>
      <c r="CJ423" s="24"/>
      <c r="CK423" s="24"/>
      <c r="CL423" s="24"/>
      <c r="CM423" s="24"/>
      <c r="CN423" s="24"/>
      <c r="CO423" s="24"/>
      <c r="CP423" s="24"/>
      <c r="CQ423" s="24"/>
      <c r="CR423" s="24"/>
      <c r="CS423" s="24"/>
      <c r="CT423" s="24"/>
      <c r="CU423" s="24"/>
      <c r="CV423" s="24"/>
      <c r="CW423" s="24"/>
      <c r="CX423" s="24"/>
      <c r="CY423" s="24"/>
      <c r="CZ423" s="24"/>
      <c r="DA423" s="24"/>
      <c r="DB423" s="24"/>
      <c r="DC423" s="24"/>
      <c r="DD423" s="24"/>
      <c r="DE423" s="24"/>
      <c r="DF423" s="26" t="s">
        <v>139</v>
      </c>
      <c r="DG423" s="26" t="s">
        <v>139</v>
      </c>
      <c r="DH423" s="26" t="s">
        <v>139</v>
      </c>
      <c r="DI423" s="26" t="s">
        <v>139</v>
      </c>
      <c r="DJ423" s="26" t="s">
        <v>139</v>
      </c>
      <c r="DK423" s="26" t="s">
        <v>139</v>
      </c>
      <c r="DL423" s="26" t="s">
        <v>139</v>
      </c>
      <c r="DM423" s="26" t="s">
        <v>139</v>
      </c>
      <c r="DN423" s="26" t="s">
        <v>139</v>
      </c>
      <c r="DO423" s="26" t="s">
        <v>139</v>
      </c>
    </row>
    <row r="424" spans="1:119" ht="20.100000000000001" customHeight="1" x14ac:dyDescent="0.25">
      <c r="A424" s="29" t="str">
        <f t="shared" si="84"/>
        <v>Asylum Protection Center2</v>
      </c>
      <c r="B424" s="29" t="str">
        <f t="shared" si="85"/>
        <v>Asylum Protection Center</v>
      </c>
      <c r="C424" s="29">
        <f t="shared" si="86"/>
        <v>2</v>
      </c>
      <c r="D424" s="30" t="str">
        <f t="shared" si="87"/>
        <v>Europe and Eurasia</v>
      </c>
      <c r="E424" s="30" t="str">
        <f t="shared" si="88"/>
        <v>Belgrade, Serbia</v>
      </c>
      <c r="F424" s="31">
        <f t="shared" si="89"/>
        <v>3</v>
      </c>
      <c r="G424" s="31">
        <f t="shared" si="90"/>
        <v>2</v>
      </c>
      <c r="H424" s="31">
        <f t="shared" si="91"/>
        <v>3</v>
      </c>
      <c r="I424" s="31">
        <f t="shared" si="92"/>
        <v>3</v>
      </c>
      <c r="J424" s="31">
        <f t="shared" si="93"/>
        <v>2</v>
      </c>
      <c r="K424" s="31">
        <f t="shared" si="94"/>
        <v>3</v>
      </c>
      <c r="L424" s="31">
        <f t="shared" si="95"/>
        <v>3</v>
      </c>
      <c r="M424" s="31">
        <f t="shared" si="96"/>
        <v>3</v>
      </c>
      <c r="N424" s="31">
        <f t="shared" si="97"/>
        <v>2.8</v>
      </c>
      <c r="O424" s="26" t="s">
        <v>2665</v>
      </c>
      <c r="P424" s="26" t="s">
        <v>108</v>
      </c>
      <c r="Q424" s="27">
        <v>41400</v>
      </c>
      <c r="R424" s="26" t="s">
        <v>109</v>
      </c>
      <c r="S424" s="26" t="s">
        <v>206</v>
      </c>
      <c r="T424" s="26" t="s">
        <v>207</v>
      </c>
      <c r="U424" s="26" t="s">
        <v>168</v>
      </c>
      <c r="V424" s="26" t="s">
        <v>15763</v>
      </c>
      <c r="W424" s="26" t="s">
        <v>2629</v>
      </c>
      <c r="X424" s="26" t="s">
        <v>2630</v>
      </c>
      <c r="Y424" s="26" t="s">
        <v>2631</v>
      </c>
      <c r="Z424" s="24"/>
      <c r="AA424" s="24"/>
      <c r="AB424" s="26" t="s">
        <v>117</v>
      </c>
      <c r="AC424" s="28">
        <v>11000</v>
      </c>
      <c r="AD424" s="26" t="s">
        <v>2632</v>
      </c>
      <c r="AE424" s="26" t="s">
        <v>558</v>
      </c>
      <c r="AF424" s="26" t="s">
        <v>120</v>
      </c>
      <c r="AG424" s="26" t="s">
        <v>175</v>
      </c>
      <c r="AH424" s="26" t="s">
        <v>143</v>
      </c>
      <c r="AI424" s="28">
        <v>11000</v>
      </c>
      <c r="AJ424" s="26" t="s">
        <v>2656</v>
      </c>
      <c r="AK424" s="26" t="s">
        <v>2657</v>
      </c>
      <c r="AL424" s="26" t="s">
        <v>2666</v>
      </c>
      <c r="AM424" s="24"/>
      <c r="AN424" s="24"/>
      <c r="AO424" s="24"/>
      <c r="AP424" s="24"/>
      <c r="AQ424" s="24"/>
      <c r="AR424" s="24"/>
      <c r="AS424" s="24"/>
      <c r="AT424" s="24"/>
      <c r="AU424" s="24"/>
      <c r="AV424" s="24"/>
      <c r="AW424" s="28">
        <v>55549</v>
      </c>
      <c r="AX424" s="26">
        <v>595</v>
      </c>
      <c r="AY424" s="28">
        <v>570</v>
      </c>
      <c r="AZ424" s="28">
        <v>570</v>
      </c>
      <c r="BA424" s="26">
        <v>0</v>
      </c>
      <c r="BB424" s="26" t="s">
        <v>241</v>
      </c>
      <c r="BC424" s="26" t="s">
        <v>2633</v>
      </c>
      <c r="BD424" s="26" t="s">
        <v>125</v>
      </c>
      <c r="BE424" s="24"/>
      <c r="BF424" s="26" t="s">
        <v>2667</v>
      </c>
      <c r="BG424" s="26" t="s">
        <v>2629</v>
      </c>
      <c r="BH424" s="26" t="s">
        <v>2668</v>
      </c>
      <c r="BI424" s="26" t="s">
        <v>271</v>
      </c>
      <c r="BJ424" s="26" t="s">
        <v>2669</v>
      </c>
      <c r="BK424" s="26" t="s">
        <v>627</v>
      </c>
      <c r="BL424" s="24"/>
      <c r="BM424" s="24"/>
      <c r="BN424" s="24"/>
      <c r="BO424" s="24"/>
      <c r="BP424" s="24"/>
      <c r="BQ424" s="24"/>
      <c r="BR424" s="26">
        <v>3</v>
      </c>
      <c r="BS424" s="26">
        <v>2</v>
      </c>
      <c r="BT424" s="26">
        <v>3</v>
      </c>
      <c r="BU424" s="26">
        <v>3</v>
      </c>
      <c r="BV424" s="26">
        <v>2</v>
      </c>
      <c r="BW424" s="26">
        <v>3</v>
      </c>
      <c r="BX424" s="26">
        <v>3</v>
      </c>
      <c r="BY424" s="26">
        <v>3</v>
      </c>
      <c r="BZ424" s="24"/>
      <c r="CA424" s="24"/>
      <c r="CB424" s="24"/>
      <c r="CC424" s="24"/>
      <c r="CD424" s="24"/>
      <c r="CE424" s="24"/>
      <c r="CF424" s="24"/>
      <c r="CG424" s="24"/>
      <c r="CH424" s="24"/>
      <c r="CI424" s="24"/>
      <c r="CJ424" s="24"/>
      <c r="CK424" s="24"/>
      <c r="CL424" s="24"/>
      <c r="CM424" s="24"/>
      <c r="CN424" s="24"/>
      <c r="CO424" s="24"/>
      <c r="CP424" s="24"/>
      <c r="CQ424" s="24"/>
      <c r="CR424" s="24"/>
      <c r="CS424" s="24"/>
      <c r="CT424" s="24"/>
      <c r="CU424" s="24"/>
      <c r="CV424" s="24"/>
      <c r="CW424" s="24"/>
      <c r="CX424" s="24"/>
      <c r="CY424" s="24"/>
      <c r="CZ424" s="24"/>
      <c r="DA424" s="24"/>
      <c r="DB424" s="24"/>
      <c r="DC424" s="24"/>
      <c r="DD424" s="24"/>
      <c r="DE424" s="24"/>
      <c r="DF424" s="26" t="s">
        <v>139</v>
      </c>
      <c r="DG424" s="26" t="s">
        <v>139</v>
      </c>
      <c r="DH424" s="26" t="s">
        <v>139</v>
      </c>
      <c r="DI424" s="26" t="s">
        <v>120</v>
      </c>
      <c r="DJ424" s="26" t="s">
        <v>120</v>
      </c>
      <c r="DK424" s="26" t="s">
        <v>139</v>
      </c>
      <c r="DL424" s="26" t="s">
        <v>139</v>
      </c>
      <c r="DM424" s="26" t="s">
        <v>139</v>
      </c>
      <c r="DN424" s="26" t="s">
        <v>139</v>
      </c>
      <c r="DO424" s="26" t="s">
        <v>139</v>
      </c>
    </row>
    <row r="425" spans="1:119" ht="20.100000000000001" customHeight="1" x14ac:dyDescent="0.25">
      <c r="A425" s="29" t="str">
        <f t="shared" si="84"/>
        <v>Asylum Protection Center1</v>
      </c>
      <c r="B425" s="29" t="str">
        <f t="shared" si="85"/>
        <v>Asylum Protection Center</v>
      </c>
      <c r="C425" s="29">
        <f t="shared" si="86"/>
        <v>1</v>
      </c>
      <c r="D425" s="30" t="str">
        <f t="shared" si="87"/>
        <v>Europe and Eurasia</v>
      </c>
      <c r="E425" s="30" t="str">
        <f t="shared" si="88"/>
        <v>Belgrade, Serbia</v>
      </c>
      <c r="F425" s="31">
        <f t="shared" si="89"/>
        <v>3</v>
      </c>
      <c r="G425" s="31">
        <f t="shared" si="90"/>
        <v>2</v>
      </c>
      <c r="H425" s="31">
        <f t="shared" si="91"/>
        <v>3</v>
      </c>
      <c r="I425" s="31">
        <f t="shared" si="92"/>
        <v>3</v>
      </c>
      <c r="J425" s="31">
        <f t="shared" si="93"/>
        <v>2</v>
      </c>
      <c r="K425" s="31">
        <f t="shared" si="94"/>
        <v>2</v>
      </c>
      <c r="L425" s="31">
        <f t="shared" si="95"/>
        <v>3</v>
      </c>
      <c r="M425" s="31">
        <f t="shared" si="96"/>
        <v>3</v>
      </c>
      <c r="N425" s="31">
        <f t="shared" si="97"/>
        <v>2.6</v>
      </c>
      <c r="O425" s="26" t="s">
        <v>2670</v>
      </c>
      <c r="P425" s="26" t="s">
        <v>108</v>
      </c>
      <c r="Q425" s="27">
        <v>41038</v>
      </c>
      <c r="R425" s="26" t="s">
        <v>155</v>
      </c>
      <c r="S425" s="26" t="s">
        <v>217</v>
      </c>
      <c r="T425" s="26" t="s">
        <v>175</v>
      </c>
      <c r="U425" s="26" t="s">
        <v>168</v>
      </c>
      <c r="V425" s="26" t="s">
        <v>15763</v>
      </c>
      <c r="W425" s="26" t="s">
        <v>2629</v>
      </c>
      <c r="X425" s="26" t="s">
        <v>2630</v>
      </c>
      <c r="Y425" s="26" t="s">
        <v>2631</v>
      </c>
      <c r="Z425" s="24"/>
      <c r="AA425" s="24"/>
      <c r="AB425" s="26" t="s">
        <v>117</v>
      </c>
      <c r="AC425" s="28">
        <v>10000</v>
      </c>
      <c r="AD425" s="26" t="s">
        <v>2632</v>
      </c>
      <c r="AE425" s="26" t="s">
        <v>558</v>
      </c>
      <c r="AF425" s="26" t="s">
        <v>120</v>
      </c>
      <c r="AG425" s="26" t="s">
        <v>175</v>
      </c>
      <c r="AH425" s="26" t="s">
        <v>158</v>
      </c>
      <c r="AI425" s="28">
        <v>10000</v>
      </c>
      <c r="AJ425" s="24"/>
      <c r="AK425" s="26" t="s">
        <v>2671</v>
      </c>
      <c r="AL425" s="26" t="s">
        <v>2672</v>
      </c>
      <c r="AM425" s="26" t="s">
        <v>2673</v>
      </c>
      <c r="AN425" s="26" t="s">
        <v>2674</v>
      </c>
      <c r="AO425" s="26" t="s">
        <v>2675</v>
      </c>
      <c r="AP425" s="24"/>
      <c r="AQ425" s="24"/>
      <c r="AR425" s="24"/>
      <c r="AS425" s="24"/>
      <c r="AT425" s="24"/>
      <c r="AU425" s="26" t="s">
        <v>2676</v>
      </c>
      <c r="AV425" s="24"/>
      <c r="AW425" s="28">
        <v>194740</v>
      </c>
      <c r="AX425" s="26">
        <v>965</v>
      </c>
      <c r="AY425" s="28">
        <v>700</v>
      </c>
      <c r="AZ425" s="28">
        <v>700</v>
      </c>
      <c r="BA425" s="26">
        <v>0</v>
      </c>
      <c r="BB425" s="26" t="s">
        <v>241</v>
      </c>
      <c r="BC425" s="26" t="s">
        <v>2633</v>
      </c>
      <c r="BD425" s="24"/>
      <c r="BE425" s="24"/>
      <c r="BF425" s="26" t="s">
        <v>2677</v>
      </c>
      <c r="BG425" s="26" t="s">
        <v>2629</v>
      </c>
      <c r="BH425" s="24"/>
      <c r="BI425" s="24"/>
      <c r="BJ425" s="24"/>
      <c r="BK425" s="24"/>
      <c r="BL425" s="24"/>
      <c r="BM425" s="24"/>
      <c r="BN425" s="24"/>
      <c r="BO425" s="24"/>
      <c r="BP425" s="24"/>
      <c r="BQ425" s="24"/>
      <c r="BR425" s="26">
        <v>3</v>
      </c>
      <c r="BS425" s="26">
        <v>2</v>
      </c>
      <c r="BT425" s="26">
        <v>3</v>
      </c>
      <c r="BU425" s="26">
        <v>3</v>
      </c>
      <c r="BV425" s="26">
        <v>2</v>
      </c>
      <c r="BW425" s="26">
        <v>2</v>
      </c>
      <c r="BX425" s="26">
        <v>3</v>
      </c>
      <c r="BY425" s="26">
        <v>3</v>
      </c>
      <c r="BZ425" s="24"/>
      <c r="CA425" s="24"/>
      <c r="CB425" s="24"/>
      <c r="CC425" s="24"/>
      <c r="CD425" s="24"/>
      <c r="CE425" s="24"/>
      <c r="CF425" s="24"/>
      <c r="CG425" s="24"/>
      <c r="CH425" s="24"/>
      <c r="CI425" s="24"/>
      <c r="CJ425" s="24"/>
      <c r="CK425" s="24"/>
      <c r="CL425" s="24"/>
      <c r="CM425" s="24"/>
      <c r="CN425" s="24"/>
      <c r="CO425" s="24"/>
      <c r="CP425" s="24"/>
      <c r="CQ425" s="24"/>
      <c r="CR425" s="24"/>
      <c r="CS425" s="24"/>
      <c r="CT425" s="24"/>
      <c r="CU425" s="24"/>
      <c r="CV425" s="24"/>
      <c r="CW425" s="24"/>
      <c r="CX425" s="24"/>
      <c r="CY425" s="24"/>
      <c r="CZ425" s="24"/>
      <c r="DA425" s="24"/>
      <c r="DB425" s="24"/>
      <c r="DC425" s="24"/>
      <c r="DD425" s="24"/>
      <c r="DE425" s="24"/>
      <c r="DF425" s="26" t="s">
        <v>139</v>
      </c>
      <c r="DG425" s="26" t="s">
        <v>139</v>
      </c>
      <c r="DH425" s="26" t="s">
        <v>120</v>
      </c>
      <c r="DI425" s="26" t="s">
        <v>120</v>
      </c>
      <c r="DJ425" s="26" t="s">
        <v>120</v>
      </c>
      <c r="DK425" s="26" t="s">
        <v>139</v>
      </c>
      <c r="DL425" s="26" t="s">
        <v>139</v>
      </c>
      <c r="DM425" s="26" t="s">
        <v>139</v>
      </c>
      <c r="DN425" s="26" t="s">
        <v>139</v>
      </c>
      <c r="DO425" s="26" t="s">
        <v>139</v>
      </c>
    </row>
    <row r="426" spans="1:119" ht="20.100000000000001" customHeight="1" x14ac:dyDescent="0.25">
      <c r="A426" s="29" t="str">
        <f t="shared" si="84"/>
        <v/>
      </c>
      <c r="B426" s="29" t="str">
        <f t="shared" si="85"/>
        <v>Atina</v>
      </c>
      <c r="C426" s="29">
        <f t="shared" si="86"/>
        <v>0</v>
      </c>
      <c r="D426" s="30" t="str">
        <f t="shared" si="87"/>
        <v>Europe and Eurasia</v>
      </c>
      <c r="E426" s="30" t="str">
        <f t="shared" si="88"/>
        <v>Belgrade, Serbia</v>
      </c>
      <c r="F426" s="31">
        <f t="shared" si="89"/>
        <v>0</v>
      </c>
      <c r="G426" s="31">
        <f t="shared" si="90"/>
        <v>0</v>
      </c>
      <c r="H426" s="31">
        <f t="shared" si="91"/>
        <v>0</v>
      </c>
      <c r="I426" s="31">
        <f t="shared" si="92"/>
        <v>0</v>
      </c>
      <c r="J426" s="31">
        <f t="shared" si="93"/>
        <v>0</v>
      </c>
      <c r="K426" s="31">
        <f t="shared" si="94"/>
        <v>0</v>
      </c>
      <c r="L426" s="31">
        <f t="shared" si="95"/>
        <v>0</v>
      </c>
      <c r="M426" s="31">
        <f t="shared" si="96"/>
        <v>0</v>
      </c>
      <c r="N426" s="31">
        <f t="shared" si="97"/>
        <v>0</v>
      </c>
      <c r="O426" s="26" t="s">
        <v>15857</v>
      </c>
      <c r="P426" s="26" t="s">
        <v>108</v>
      </c>
      <c r="Q426" s="27">
        <v>42893</v>
      </c>
      <c r="R426" s="24"/>
      <c r="S426" s="24"/>
      <c r="T426" s="26" t="s">
        <v>142</v>
      </c>
      <c r="U426" s="24"/>
      <c r="V426" s="26" t="s">
        <v>15763</v>
      </c>
      <c r="W426" s="26" t="s">
        <v>2629</v>
      </c>
      <c r="X426" s="26" t="s">
        <v>2630</v>
      </c>
      <c r="Y426" s="26" t="s">
        <v>2679</v>
      </c>
      <c r="Z426" s="24"/>
      <c r="AA426" s="24"/>
      <c r="AB426" s="26" t="s">
        <v>15736</v>
      </c>
      <c r="AC426" s="28">
        <v>4147</v>
      </c>
      <c r="AD426" s="26" t="s">
        <v>2680</v>
      </c>
      <c r="AE426" s="24"/>
      <c r="AF426" s="26" t="s">
        <v>120</v>
      </c>
      <c r="AG426" s="26" t="s">
        <v>846</v>
      </c>
      <c r="AH426" s="24"/>
      <c r="AI426" s="28">
        <v>4147</v>
      </c>
      <c r="AJ426" s="24"/>
      <c r="AK426" s="24"/>
      <c r="AL426" s="24"/>
      <c r="AM426" s="24"/>
      <c r="AN426" s="24"/>
      <c r="AO426" s="24"/>
      <c r="AP426" s="24"/>
      <c r="AQ426" s="24"/>
      <c r="AR426" s="24"/>
      <c r="AS426" s="24"/>
      <c r="AT426" s="24"/>
      <c r="AU426" s="24"/>
      <c r="AV426" s="24"/>
      <c r="AW426" s="28">
        <v>0</v>
      </c>
      <c r="AX426" s="26">
        <v>0</v>
      </c>
      <c r="AY426" s="28">
        <v>0</v>
      </c>
      <c r="AZ426" s="28">
        <v>0</v>
      </c>
      <c r="BA426" s="26">
        <v>0</v>
      </c>
      <c r="BB426" s="24"/>
      <c r="BC426" s="26" t="s">
        <v>2681</v>
      </c>
      <c r="BD426" s="24"/>
      <c r="BE426" s="24"/>
      <c r="BF426" s="24"/>
      <c r="BG426" s="24"/>
      <c r="BH426" s="24"/>
      <c r="BI426" s="24"/>
      <c r="BJ426" s="24"/>
      <c r="BK426" s="24"/>
      <c r="BL426" s="24"/>
      <c r="BM426" s="24"/>
      <c r="BN426" s="24"/>
      <c r="BO426" s="24"/>
      <c r="BP426" s="24"/>
      <c r="BQ426" s="24"/>
      <c r="BR426" s="26">
        <v>0</v>
      </c>
      <c r="BS426" s="26">
        <v>0</v>
      </c>
      <c r="BT426" s="26">
        <v>0</v>
      </c>
      <c r="BU426" s="26">
        <v>0</v>
      </c>
      <c r="BV426" s="26">
        <v>0</v>
      </c>
      <c r="BW426" s="26">
        <v>0</v>
      </c>
      <c r="BX426" s="26">
        <v>0</v>
      </c>
      <c r="BY426" s="26">
        <v>0</v>
      </c>
      <c r="BZ426" s="24"/>
      <c r="CA426" s="24"/>
      <c r="CB426" s="24"/>
      <c r="CC426" s="24"/>
      <c r="CD426" s="24"/>
      <c r="CE426" s="24"/>
      <c r="CF426" s="24"/>
      <c r="CG426" s="24"/>
      <c r="CH426" s="24"/>
      <c r="CI426" s="24"/>
      <c r="CJ426" s="24"/>
      <c r="CK426" s="24"/>
      <c r="CL426" s="24"/>
      <c r="CM426" s="24"/>
      <c r="CN426" s="24"/>
      <c r="CO426" s="24"/>
      <c r="CP426" s="24"/>
      <c r="CQ426" s="24"/>
      <c r="CR426" s="24"/>
      <c r="CS426" s="24"/>
      <c r="CT426" s="24"/>
      <c r="CU426" s="24"/>
      <c r="CV426" s="24"/>
      <c r="CW426" s="24"/>
      <c r="CX426" s="24"/>
      <c r="CY426" s="24"/>
      <c r="CZ426" s="24"/>
      <c r="DA426" s="24"/>
      <c r="DB426" s="24"/>
      <c r="DC426" s="24"/>
      <c r="DD426" s="24"/>
      <c r="DE426" s="24"/>
      <c r="DF426" s="26" t="s">
        <v>139</v>
      </c>
      <c r="DG426" s="26" t="s">
        <v>139</v>
      </c>
      <c r="DH426" s="26" t="s">
        <v>139</v>
      </c>
      <c r="DI426" s="26" t="s">
        <v>139</v>
      </c>
      <c r="DJ426" s="26" t="s">
        <v>139</v>
      </c>
      <c r="DK426" s="26" t="s">
        <v>139</v>
      </c>
      <c r="DL426" s="26" t="s">
        <v>139</v>
      </c>
      <c r="DM426" s="26" t="s">
        <v>139</v>
      </c>
      <c r="DN426" s="26" t="s">
        <v>139</v>
      </c>
      <c r="DO426" s="26" t="s">
        <v>139</v>
      </c>
    </row>
    <row r="427" spans="1:119" ht="20.100000000000001" customHeight="1" x14ac:dyDescent="0.25">
      <c r="A427" s="29" t="str">
        <f t="shared" si="84"/>
        <v/>
      </c>
      <c r="B427" s="29" t="str">
        <f t="shared" si="85"/>
        <v>Atina</v>
      </c>
      <c r="C427" s="29">
        <f t="shared" si="86"/>
        <v>0</v>
      </c>
      <c r="D427" s="30" t="str">
        <f t="shared" si="87"/>
        <v>Europe and Eurasia</v>
      </c>
      <c r="E427" s="30" t="str">
        <f t="shared" si="88"/>
        <v>Belgrade, Serbia</v>
      </c>
      <c r="F427" s="31">
        <f t="shared" si="89"/>
        <v>0</v>
      </c>
      <c r="G427" s="31">
        <f t="shared" si="90"/>
        <v>0</v>
      </c>
      <c r="H427" s="31">
        <f t="shared" si="91"/>
        <v>0</v>
      </c>
      <c r="I427" s="31">
        <f t="shared" si="92"/>
        <v>0</v>
      </c>
      <c r="J427" s="31">
        <f t="shared" si="93"/>
        <v>0</v>
      </c>
      <c r="K427" s="31">
        <f t="shared" si="94"/>
        <v>0</v>
      </c>
      <c r="L427" s="31">
        <f t="shared" si="95"/>
        <v>0</v>
      </c>
      <c r="M427" s="31">
        <f t="shared" si="96"/>
        <v>0</v>
      </c>
      <c r="N427" s="31">
        <f t="shared" si="97"/>
        <v>0</v>
      </c>
      <c r="O427" s="26" t="s">
        <v>2678</v>
      </c>
      <c r="P427" s="26" t="s">
        <v>108</v>
      </c>
      <c r="Q427" s="27">
        <v>42390</v>
      </c>
      <c r="R427" s="24"/>
      <c r="S427" s="24"/>
      <c r="T427" s="26" t="s">
        <v>157</v>
      </c>
      <c r="U427" s="24"/>
      <c r="V427" s="26" t="s">
        <v>15763</v>
      </c>
      <c r="W427" s="26" t="s">
        <v>2629</v>
      </c>
      <c r="X427" s="26" t="s">
        <v>2630</v>
      </c>
      <c r="Y427" s="26" t="s">
        <v>2679</v>
      </c>
      <c r="Z427" s="24"/>
      <c r="AA427" s="24"/>
      <c r="AB427" s="26" t="s">
        <v>723</v>
      </c>
      <c r="AC427" s="28">
        <v>1000</v>
      </c>
      <c r="AD427" s="26" t="s">
        <v>2680</v>
      </c>
      <c r="AE427" s="24"/>
      <c r="AF427" s="26" t="s">
        <v>120</v>
      </c>
      <c r="AG427" s="26" t="s">
        <v>846</v>
      </c>
      <c r="AH427" s="24"/>
      <c r="AI427" s="28">
        <v>1000</v>
      </c>
      <c r="AJ427" s="24"/>
      <c r="AK427" s="24"/>
      <c r="AL427" s="24"/>
      <c r="AM427" s="24"/>
      <c r="AN427" s="24"/>
      <c r="AO427" s="24"/>
      <c r="AP427" s="24"/>
      <c r="AQ427" s="24"/>
      <c r="AR427" s="24"/>
      <c r="AS427" s="24"/>
      <c r="AT427" s="24"/>
      <c r="AU427" s="24"/>
      <c r="AV427" s="24"/>
      <c r="AW427" s="24"/>
      <c r="AX427" s="24"/>
      <c r="AY427" s="24"/>
      <c r="AZ427" s="24"/>
      <c r="BA427" s="24"/>
      <c r="BB427" s="24"/>
      <c r="BC427" s="26" t="s">
        <v>2681</v>
      </c>
      <c r="BD427" s="24"/>
      <c r="BE427" s="24"/>
      <c r="BF427" s="24"/>
      <c r="BG427" s="24"/>
      <c r="BH427" s="24"/>
      <c r="BI427" s="24"/>
      <c r="BJ427" s="24"/>
      <c r="BK427" s="24"/>
      <c r="BL427" s="24"/>
      <c r="BM427" s="24"/>
      <c r="BN427" s="24"/>
      <c r="BO427" s="24"/>
      <c r="BP427" s="24"/>
      <c r="BQ427" s="24"/>
      <c r="BR427" s="24"/>
      <c r="BS427" s="24"/>
      <c r="BT427" s="24"/>
      <c r="BU427" s="24"/>
      <c r="BV427" s="24"/>
      <c r="BW427" s="24"/>
      <c r="BX427" s="24"/>
      <c r="BY427" s="24"/>
      <c r="BZ427" s="24"/>
      <c r="CA427" s="24"/>
      <c r="CB427" s="24"/>
      <c r="CC427" s="24"/>
      <c r="CD427" s="24"/>
      <c r="CE427" s="24"/>
      <c r="CF427" s="24"/>
      <c r="CG427" s="24"/>
      <c r="CH427" s="24"/>
      <c r="CI427" s="24"/>
      <c r="CJ427" s="24"/>
      <c r="CK427" s="24"/>
      <c r="CL427" s="24"/>
      <c r="CM427" s="24"/>
      <c r="CN427" s="24"/>
      <c r="CO427" s="24"/>
      <c r="CP427" s="24"/>
      <c r="CQ427" s="24"/>
      <c r="CR427" s="24"/>
      <c r="CS427" s="24"/>
      <c r="CT427" s="24"/>
      <c r="CU427" s="24"/>
      <c r="CV427" s="24"/>
      <c r="CW427" s="24"/>
      <c r="CX427" s="24"/>
      <c r="CY427" s="24"/>
      <c r="CZ427" s="24"/>
      <c r="DA427" s="24"/>
      <c r="DB427" s="24"/>
      <c r="DC427" s="24"/>
      <c r="DD427" s="24"/>
      <c r="DE427" s="24"/>
      <c r="DF427" s="26" t="s">
        <v>139</v>
      </c>
      <c r="DG427" s="26" t="s">
        <v>139</v>
      </c>
      <c r="DH427" s="26" t="s">
        <v>139</v>
      </c>
      <c r="DI427" s="26" t="s">
        <v>139</v>
      </c>
      <c r="DJ427" s="26" t="s">
        <v>139</v>
      </c>
      <c r="DK427" s="26" t="s">
        <v>139</v>
      </c>
      <c r="DL427" s="26" t="s">
        <v>139</v>
      </c>
      <c r="DM427" s="26" t="s">
        <v>139</v>
      </c>
      <c r="DN427" s="26" t="s">
        <v>139</v>
      </c>
      <c r="DO427" s="26" t="s">
        <v>139</v>
      </c>
    </row>
    <row r="428" spans="1:119" ht="20.100000000000001" customHeight="1" x14ac:dyDescent="0.25">
      <c r="A428" s="29" t="str">
        <f t="shared" si="84"/>
        <v/>
      </c>
      <c r="B428" s="29" t="str">
        <f t="shared" si="85"/>
        <v>Atina</v>
      </c>
      <c r="C428" s="29">
        <f t="shared" si="86"/>
        <v>0</v>
      </c>
      <c r="D428" s="30" t="str">
        <f t="shared" si="87"/>
        <v>Europe and Eurasia</v>
      </c>
      <c r="E428" s="30" t="str">
        <f t="shared" si="88"/>
        <v>Belgrade, Serbia</v>
      </c>
      <c r="F428" s="31">
        <f t="shared" si="89"/>
        <v>0</v>
      </c>
      <c r="G428" s="31">
        <f t="shared" si="90"/>
        <v>0</v>
      </c>
      <c r="H428" s="31">
        <f t="shared" si="91"/>
        <v>0</v>
      </c>
      <c r="I428" s="31">
        <f t="shared" si="92"/>
        <v>0</v>
      </c>
      <c r="J428" s="31">
        <f t="shared" si="93"/>
        <v>0</v>
      </c>
      <c r="K428" s="31">
        <f t="shared" si="94"/>
        <v>0</v>
      </c>
      <c r="L428" s="31">
        <f t="shared" si="95"/>
        <v>0</v>
      </c>
      <c r="M428" s="31">
        <f t="shared" si="96"/>
        <v>0</v>
      </c>
      <c r="N428" s="31">
        <f t="shared" si="97"/>
        <v>0</v>
      </c>
      <c r="O428" s="26" t="s">
        <v>15858</v>
      </c>
      <c r="P428" s="26" t="s">
        <v>108</v>
      </c>
      <c r="Q428" s="27">
        <v>42187</v>
      </c>
      <c r="R428" s="24"/>
      <c r="S428" s="24"/>
      <c r="T428" s="26" t="s">
        <v>157</v>
      </c>
      <c r="U428" s="24"/>
      <c r="V428" s="26" t="s">
        <v>15763</v>
      </c>
      <c r="W428" s="26" t="s">
        <v>2629</v>
      </c>
      <c r="X428" s="26" t="s">
        <v>2630</v>
      </c>
      <c r="Y428" s="26" t="s">
        <v>2679</v>
      </c>
      <c r="Z428" s="24"/>
      <c r="AA428" s="24"/>
      <c r="AB428" s="26" t="s">
        <v>15736</v>
      </c>
      <c r="AC428" s="28">
        <v>1400</v>
      </c>
      <c r="AD428" s="26" t="s">
        <v>2680</v>
      </c>
      <c r="AE428" s="24"/>
      <c r="AF428" s="26" t="s">
        <v>120</v>
      </c>
      <c r="AG428" s="26" t="s">
        <v>846</v>
      </c>
      <c r="AH428" s="24"/>
      <c r="AI428" s="28">
        <v>1400</v>
      </c>
      <c r="AJ428" s="24"/>
      <c r="AK428" s="24"/>
      <c r="AL428" s="24"/>
      <c r="AM428" s="24"/>
      <c r="AN428" s="24"/>
      <c r="AO428" s="24"/>
      <c r="AP428" s="24"/>
      <c r="AQ428" s="24"/>
      <c r="AR428" s="24"/>
      <c r="AS428" s="24"/>
      <c r="AT428" s="24"/>
      <c r="AU428" s="24"/>
      <c r="AV428" s="24"/>
      <c r="AW428" s="24"/>
      <c r="AX428" s="24"/>
      <c r="AY428" s="24"/>
      <c r="AZ428" s="24"/>
      <c r="BA428" s="24"/>
      <c r="BB428" s="24"/>
      <c r="BC428" s="26" t="s">
        <v>2681</v>
      </c>
      <c r="BD428" s="24"/>
      <c r="BE428" s="24"/>
      <c r="BF428" s="24"/>
      <c r="BG428" s="24"/>
      <c r="BH428" s="24"/>
      <c r="BI428" s="24"/>
      <c r="BJ428" s="24"/>
      <c r="BK428" s="24"/>
      <c r="BL428" s="24"/>
      <c r="BM428" s="24"/>
      <c r="BN428" s="24"/>
      <c r="BO428" s="24"/>
      <c r="BP428" s="24"/>
      <c r="BQ428" s="24"/>
      <c r="BR428" s="24"/>
      <c r="BS428" s="24"/>
      <c r="BT428" s="24"/>
      <c r="BU428" s="24"/>
      <c r="BV428" s="24"/>
      <c r="BW428" s="24"/>
      <c r="BX428" s="24"/>
      <c r="BY428" s="24"/>
      <c r="BZ428" s="24"/>
      <c r="CA428" s="24"/>
      <c r="CB428" s="24"/>
      <c r="CC428" s="24"/>
      <c r="CD428" s="24"/>
      <c r="CE428" s="24"/>
      <c r="CF428" s="24"/>
      <c r="CG428" s="24"/>
      <c r="CH428" s="24"/>
      <c r="CI428" s="24"/>
      <c r="CJ428" s="24"/>
      <c r="CK428" s="24"/>
      <c r="CL428" s="24"/>
      <c r="CM428" s="24"/>
      <c r="CN428" s="24"/>
      <c r="CO428" s="24"/>
      <c r="CP428" s="24"/>
      <c r="CQ428" s="24"/>
      <c r="CR428" s="24"/>
      <c r="CS428" s="24"/>
      <c r="CT428" s="24"/>
      <c r="CU428" s="24"/>
      <c r="CV428" s="24"/>
      <c r="CW428" s="24"/>
      <c r="CX428" s="24"/>
      <c r="CY428" s="24"/>
      <c r="CZ428" s="24"/>
      <c r="DA428" s="24"/>
      <c r="DB428" s="24"/>
      <c r="DC428" s="24"/>
      <c r="DD428" s="24"/>
      <c r="DE428" s="24"/>
      <c r="DF428" s="26" t="s">
        <v>139</v>
      </c>
      <c r="DG428" s="26" t="s">
        <v>139</v>
      </c>
      <c r="DH428" s="26" t="s">
        <v>139</v>
      </c>
      <c r="DI428" s="26" t="s">
        <v>139</v>
      </c>
      <c r="DJ428" s="26" t="s">
        <v>139</v>
      </c>
      <c r="DK428" s="26" t="s">
        <v>139</v>
      </c>
      <c r="DL428" s="26" t="s">
        <v>139</v>
      </c>
      <c r="DM428" s="26" t="s">
        <v>139</v>
      </c>
      <c r="DN428" s="26" t="s">
        <v>139</v>
      </c>
      <c r="DO428" s="26" t="s">
        <v>139</v>
      </c>
    </row>
    <row r="429" spans="1:119" ht="20.100000000000001" customHeight="1" x14ac:dyDescent="0.25">
      <c r="A429" s="29" t="str">
        <f t="shared" si="84"/>
        <v/>
      </c>
      <c r="B429" s="29" t="str">
        <f t="shared" si="85"/>
        <v>Atina</v>
      </c>
      <c r="C429" s="29">
        <f t="shared" si="86"/>
        <v>0</v>
      </c>
      <c r="D429" s="30" t="str">
        <f t="shared" si="87"/>
        <v>Europe and Eurasia</v>
      </c>
      <c r="E429" s="30" t="str">
        <f t="shared" si="88"/>
        <v>Belgrade, Serbia</v>
      </c>
      <c r="F429" s="31">
        <f t="shared" si="89"/>
        <v>0</v>
      </c>
      <c r="G429" s="31">
        <f t="shared" si="90"/>
        <v>0</v>
      </c>
      <c r="H429" s="31">
        <f t="shared" si="91"/>
        <v>0</v>
      </c>
      <c r="I429" s="31">
        <f t="shared" si="92"/>
        <v>0</v>
      </c>
      <c r="J429" s="31">
        <f t="shared" si="93"/>
        <v>0</v>
      </c>
      <c r="K429" s="31">
        <f t="shared" si="94"/>
        <v>0</v>
      </c>
      <c r="L429" s="31">
        <f t="shared" si="95"/>
        <v>0</v>
      </c>
      <c r="M429" s="31">
        <f t="shared" si="96"/>
        <v>0</v>
      </c>
      <c r="N429" s="31">
        <f t="shared" si="97"/>
        <v>0</v>
      </c>
      <c r="O429" s="26" t="s">
        <v>2682</v>
      </c>
      <c r="P429" s="26" t="s">
        <v>108</v>
      </c>
      <c r="Q429" s="27">
        <v>42352</v>
      </c>
      <c r="R429" s="24"/>
      <c r="S429" s="24"/>
      <c r="T429" s="26" t="s">
        <v>157</v>
      </c>
      <c r="U429" s="24"/>
      <c r="V429" s="26" t="s">
        <v>15763</v>
      </c>
      <c r="W429" s="26" t="s">
        <v>2629</v>
      </c>
      <c r="X429" s="26" t="s">
        <v>2630</v>
      </c>
      <c r="Y429" s="26" t="s">
        <v>2679</v>
      </c>
      <c r="Z429" s="24"/>
      <c r="AA429" s="24"/>
      <c r="AB429" s="26" t="s">
        <v>1265</v>
      </c>
      <c r="AC429" s="28">
        <v>8000</v>
      </c>
      <c r="AD429" s="26" t="s">
        <v>2680</v>
      </c>
      <c r="AE429" s="24"/>
      <c r="AF429" s="26" t="s">
        <v>120</v>
      </c>
      <c r="AG429" s="26" t="s">
        <v>846</v>
      </c>
      <c r="AH429" s="24"/>
      <c r="AI429" s="28">
        <v>8000</v>
      </c>
      <c r="AJ429" s="24"/>
      <c r="AK429" s="24"/>
      <c r="AL429" s="24"/>
      <c r="AM429" s="24"/>
      <c r="AN429" s="24"/>
      <c r="AO429" s="24"/>
      <c r="AP429" s="24"/>
      <c r="AQ429" s="24"/>
      <c r="AR429" s="24"/>
      <c r="AS429" s="24"/>
      <c r="AT429" s="24"/>
      <c r="AU429" s="24"/>
      <c r="AV429" s="24"/>
      <c r="AW429" s="24"/>
      <c r="AX429" s="24"/>
      <c r="AY429" s="24"/>
      <c r="AZ429" s="24"/>
      <c r="BA429" s="24"/>
      <c r="BB429" s="24"/>
      <c r="BC429" s="26" t="s">
        <v>2681</v>
      </c>
      <c r="BD429" s="24"/>
      <c r="BE429" s="24"/>
      <c r="BF429" s="24"/>
      <c r="BG429" s="24"/>
      <c r="BH429" s="24"/>
      <c r="BI429" s="24"/>
      <c r="BJ429" s="24"/>
      <c r="BK429" s="24"/>
      <c r="BL429" s="24"/>
      <c r="BM429" s="24"/>
      <c r="BN429" s="24"/>
      <c r="BO429" s="24"/>
      <c r="BP429" s="24"/>
      <c r="BQ429" s="24"/>
      <c r="BR429" s="24"/>
      <c r="BS429" s="24"/>
      <c r="BT429" s="24"/>
      <c r="BU429" s="24"/>
      <c r="BV429" s="24"/>
      <c r="BW429" s="24"/>
      <c r="BX429" s="24"/>
      <c r="BY429" s="24"/>
      <c r="BZ429" s="24"/>
      <c r="CA429" s="24"/>
      <c r="CB429" s="24"/>
      <c r="CC429" s="24"/>
      <c r="CD429" s="24"/>
      <c r="CE429" s="24"/>
      <c r="CF429" s="24"/>
      <c r="CG429" s="24"/>
      <c r="CH429" s="24"/>
      <c r="CI429" s="24"/>
      <c r="CJ429" s="24"/>
      <c r="CK429" s="24"/>
      <c r="CL429" s="24"/>
      <c r="CM429" s="24"/>
      <c r="CN429" s="24"/>
      <c r="CO429" s="24"/>
      <c r="CP429" s="24"/>
      <c r="CQ429" s="24"/>
      <c r="CR429" s="24"/>
      <c r="CS429" s="24"/>
      <c r="CT429" s="24"/>
      <c r="CU429" s="24"/>
      <c r="CV429" s="24"/>
      <c r="CW429" s="24"/>
      <c r="CX429" s="24"/>
      <c r="CY429" s="24"/>
      <c r="CZ429" s="24"/>
      <c r="DA429" s="24"/>
      <c r="DB429" s="24"/>
      <c r="DC429" s="24"/>
      <c r="DD429" s="24"/>
      <c r="DE429" s="24"/>
      <c r="DF429" s="26" t="s">
        <v>139</v>
      </c>
      <c r="DG429" s="26" t="s">
        <v>139</v>
      </c>
      <c r="DH429" s="26" t="s">
        <v>139</v>
      </c>
      <c r="DI429" s="26" t="s">
        <v>139</v>
      </c>
      <c r="DJ429" s="26" t="s">
        <v>139</v>
      </c>
      <c r="DK429" s="26" t="s">
        <v>139</v>
      </c>
      <c r="DL429" s="26" t="s">
        <v>139</v>
      </c>
      <c r="DM429" s="26" t="s">
        <v>139</v>
      </c>
      <c r="DN429" s="26" t="s">
        <v>139</v>
      </c>
      <c r="DO429" s="26" t="s">
        <v>139</v>
      </c>
    </row>
    <row r="430" spans="1:119" ht="20.100000000000001" customHeight="1" x14ac:dyDescent="0.25">
      <c r="A430" s="29" t="str">
        <f t="shared" si="84"/>
        <v/>
      </c>
      <c r="B430" s="29" t="str">
        <f t="shared" si="85"/>
        <v>Atina</v>
      </c>
      <c r="C430" s="29">
        <f t="shared" si="86"/>
        <v>0</v>
      </c>
      <c r="D430" s="30" t="str">
        <f t="shared" si="87"/>
        <v>Europe and Eurasia</v>
      </c>
      <c r="E430" s="30" t="str">
        <f t="shared" si="88"/>
        <v>Belgrade, Serbia</v>
      </c>
      <c r="F430" s="31">
        <f t="shared" si="89"/>
        <v>0</v>
      </c>
      <c r="G430" s="31">
        <f t="shared" si="90"/>
        <v>0</v>
      </c>
      <c r="H430" s="31">
        <f t="shared" si="91"/>
        <v>0</v>
      </c>
      <c r="I430" s="31">
        <f t="shared" si="92"/>
        <v>0</v>
      </c>
      <c r="J430" s="31">
        <f t="shared" si="93"/>
        <v>0</v>
      </c>
      <c r="K430" s="31">
        <f t="shared" si="94"/>
        <v>0</v>
      </c>
      <c r="L430" s="31">
        <f t="shared" si="95"/>
        <v>0</v>
      </c>
      <c r="M430" s="31">
        <f t="shared" si="96"/>
        <v>0</v>
      </c>
      <c r="N430" s="31">
        <f t="shared" si="97"/>
        <v>0</v>
      </c>
      <c r="O430" s="26" t="s">
        <v>2683</v>
      </c>
      <c r="P430" s="26" t="s">
        <v>108</v>
      </c>
      <c r="Q430" s="27">
        <v>42361</v>
      </c>
      <c r="R430" s="24"/>
      <c r="S430" s="24"/>
      <c r="T430" s="26" t="s">
        <v>157</v>
      </c>
      <c r="U430" s="24"/>
      <c r="V430" s="26" t="s">
        <v>15763</v>
      </c>
      <c r="W430" s="26" t="s">
        <v>2629</v>
      </c>
      <c r="X430" s="26" t="s">
        <v>2630</v>
      </c>
      <c r="Y430" s="26" t="s">
        <v>2679</v>
      </c>
      <c r="Z430" s="24"/>
      <c r="AA430" s="24"/>
      <c r="AB430" s="26" t="s">
        <v>1263</v>
      </c>
      <c r="AC430" s="28">
        <v>50000</v>
      </c>
      <c r="AD430" s="26" t="s">
        <v>2680</v>
      </c>
      <c r="AE430" s="24"/>
      <c r="AF430" s="26" t="s">
        <v>120</v>
      </c>
      <c r="AG430" s="26" t="s">
        <v>846</v>
      </c>
      <c r="AH430" s="24"/>
      <c r="AI430" s="28">
        <v>50000</v>
      </c>
      <c r="AJ430" s="24"/>
      <c r="AK430" s="24"/>
      <c r="AL430" s="24"/>
      <c r="AM430" s="24"/>
      <c r="AN430" s="24"/>
      <c r="AO430" s="24"/>
      <c r="AP430" s="24"/>
      <c r="AQ430" s="24"/>
      <c r="AR430" s="24"/>
      <c r="AS430" s="24"/>
      <c r="AT430" s="24"/>
      <c r="AU430" s="24"/>
      <c r="AV430" s="24"/>
      <c r="AW430" s="24"/>
      <c r="AX430" s="24"/>
      <c r="AY430" s="24"/>
      <c r="AZ430" s="24"/>
      <c r="BA430" s="24"/>
      <c r="BB430" s="24"/>
      <c r="BC430" s="26" t="s">
        <v>2681</v>
      </c>
      <c r="BD430" s="24"/>
      <c r="BE430" s="24"/>
      <c r="BF430" s="24"/>
      <c r="BG430" s="24"/>
      <c r="BH430" s="24"/>
      <c r="BI430" s="24"/>
      <c r="BJ430" s="24"/>
      <c r="BK430" s="24"/>
      <c r="BL430" s="24"/>
      <c r="BM430" s="24"/>
      <c r="BN430" s="24"/>
      <c r="BO430" s="24"/>
      <c r="BP430" s="24"/>
      <c r="BQ430" s="24"/>
      <c r="BR430" s="24"/>
      <c r="BS430" s="24"/>
      <c r="BT430" s="24"/>
      <c r="BU430" s="24"/>
      <c r="BV430" s="24"/>
      <c r="BW430" s="24"/>
      <c r="BX430" s="24"/>
      <c r="BY430" s="24"/>
      <c r="BZ430" s="24"/>
      <c r="CA430" s="24"/>
      <c r="CB430" s="24"/>
      <c r="CC430" s="24"/>
      <c r="CD430" s="24"/>
      <c r="CE430" s="24"/>
      <c r="CF430" s="24"/>
      <c r="CG430" s="24"/>
      <c r="CH430" s="24"/>
      <c r="CI430" s="24"/>
      <c r="CJ430" s="24"/>
      <c r="CK430" s="24"/>
      <c r="CL430" s="24"/>
      <c r="CM430" s="24"/>
      <c r="CN430" s="24"/>
      <c r="CO430" s="24"/>
      <c r="CP430" s="24"/>
      <c r="CQ430" s="24"/>
      <c r="CR430" s="24"/>
      <c r="CS430" s="24"/>
      <c r="CT430" s="24"/>
      <c r="CU430" s="24"/>
      <c r="CV430" s="24"/>
      <c r="CW430" s="24"/>
      <c r="CX430" s="24"/>
      <c r="CY430" s="24"/>
      <c r="CZ430" s="24"/>
      <c r="DA430" s="24"/>
      <c r="DB430" s="24"/>
      <c r="DC430" s="24"/>
      <c r="DD430" s="24"/>
      <c r="DE430" s="24"/>
      <c r="DF430" s="26" t="s">
        <v>139</v>
      </c>
      <c r="DG430" s="26" t="s">
        <v>139</v>
      </c>
      <c r="DH430" s="26" t="s">
        <v>139</v>
      </c>
      <c r="DI430" s="26" t="s">
        <v>139</v>
      </c>
      <c r="DJ430" s="26" t="s">
        <v>139</v>
      </c>
      <c r="DK430" s="26" t="s">
        <v>139</v>
      </c>
      <c r="DL430" s="26" t="s">
        <v>139</v>
      </c>
      <c r="DM430" s="26" t="s">
        <v>139</v>
      </c>
      <c r="DN430" s="26" t="s">
        <v>139</v>
      </c>
      <c r="DO430" s="26" t="s">
        <v>139</v>
      </c>
    </row>
    <row r="431" spans="1:119" ht="20.100000000000001" customHeight="1" x14ac:dyDescent="0.25">
      <c r="A431" s="29" t="str">
        <f t="shared" si="84"/>
        <v/>
      </c>
      <c r="B431" s="29" t="str">
        <f t="shared" si="85"/>
        <v>Atina</v>
      </c>
      <c r="C431" s="29">
        <f t="shared" si="86"/>
        <v>0</v>
      </c>
      <c r="D431" s="30" t="str">
        <f t="shared" si="87"/>
        <v>Europe and Eurasia</v>
      </c>
      <c r="E431" s="30" t="str">
        <f t="shared" si="88"/>
        <v>Belgrade, Serbia</v>
      </c>
      <c r="F431" s="31">
        <f t="shared" si="89"/>
        <v>0</v>
      </c>
      <c r="G431" s="31">
        <f t="shared" si="90"/>
        <v>0</v>
      </c>
      <c r="H431" s="31">
        <f t="shared" si="91"/>
        <v>0</v>
      </c>
      <c r="I431" s="31">
        <f t="shared" si="92"/>
        <v>0</v>
      </c>
      <c r="J431" s="31">
        <f t="shared" si="93"/>
        <v>0</v>
      </c>
      <c r="K431" s="31">
        <f t="shared" si="94"/>
        <v>0</v>
      </c>
      <c r="L431" s="31">
        <f t="shared" si="95"/>
        <v>0</v>
      </c>
      <c r="M431" s="31">
        <f t="shared" si="96"/>
        <v>0</v>
      </c>
      <c r="N431" s="31">
        <f t="shared" si="97"/>
        <v>0</v>
      </c>
      <c r="O431" s="26" t="s">
        <v>15859</v>
      </c>
      <c r="P431" s="26" t="s">
        <v>108</v>
      </c>
      <c r="Q431" s="27">
        <v>42516</v>
      </c>
      <c r="R431" s="24"/>
      <c r="S431" s="24"/>
      <c r="T431" s="26" t="s">
        <v>157</v>
      </c>
      <c r="U431" s="24"/>
      <c r="V431" s="26" t="s">
        <v>15763</v>
      </c>
      <c r="W431" s="26" t="s">
        <v>2629</v>
      </c>
      <c r="X431" s="26" t="s">
        <v>2630</v>
      </c>
      <c r="Y431" s="26" t="s">
        <v>2679</v>
      </c>
      <c r="Z431" s="24"/>
      <c r="AA431" s="24"/>
      <c r="AB431" s="26" t="s">
        <v>15736</v>
      </c>
      <c r="AC431" s="28">
        <v>4505</v>
      </c>
      <c r="AD431" s="26" t="s">
        <v>2680</v>
      </c>
      <c r="AE431" s="24"/>
      <c r="AF431" s="26" t="s">
        <v>120</v>
      </c>
      <c r="AG431" s="26" t="s">
        <v>846</v>
      </c>
      <c r="AH431" s="24"/>
      <c r="AI431" s="28">
        <v>4505</v>
      </c>
      <c r="AJ431" s="24"/>
      <c r="AK431" s="24"/>
      <c r="AL431" s="24"/>
      <c r="AM431" s="24"/>
      <c r="AN431" s="24"/>
      <c r="AO431" s="24"/>
      <c r="AP431" s="24"/>
      <c r="AQ431" s="24"/>
      <c r="AR431" s="24"/>
      <c r="AS431" s="24"/>
      <c r="AT431" s="24"/>
      <c r="AU431" s="24"/>
      <c r="AV431" s="24"/>
      <c r="AW431" s="24"/>
      <c r="AX431" s="24"/>
      <c r="AY431" s="24"/>
      <c r="AZ431" s="24"/>
      <c r="BA431" s="24"/>
      <c r="BB431" s="24"/>
      <c r="BC431" s="26" t="s">
        <v>2681</v>
      </c>
      <c r="BD431" s="24"/>
      <c r="BE431" s="24"/>
      <c r="BF431" s="24"/>
      <c r="BG431" s="24"/>
      <c r="BH431" s="24"/>
      <c r="BI431" s="24"/>
      <c r="BJ431" s="24"/>
      <c r="BK431" s="24"/>
      <c r="BL431" s="24"/>
      <c r="BM431" s="24"/>
      <c r="BN431" s="24"/>
      <c r="BO431" s="24"/>
      <c r="BP431" s="24"/>
      <c r="BQ431" s="24"/>
      <c r="BR431" s="24"/>
      <c r="BS431" s="24"/>
      <c r="BT431" s="24"/>
      <c r="BU431" s="24"/>
      <c r="BV431" s="24"/>
      <c r="BW431" s="24"/>
      <c r="BX431" s="24"/>
      <c r="BY431" s="24"/>
      <c r="BZ431" s="24"/>
      <c r="CA431" s="24"/>
      <c r="CB431" s="24"/>
      <c r="CC431" s="24"/>
      <c r="CD431" s="24"/>
      <c r="CE431" s="24"/>
      <c r="CF431" s="24"/>
      <c r="CG431" s="24"/>
      <c r="CH431" s="24"/>
      <c r="CI431" s="24"/>
      <c r="CJ431" s="24"/>
      <c r="CK431" s="24"/>
      <c r="CL431" s="24"/>
      <c r="CM431" s="24"/>
      <c r="CN431" s="24"/>
      <c r="CO431" s="24"/>
      <c r="CP431" s="24"/>
      <c r="CQ431" s="24"/>
      <c r="CR431" s="24"/>
      <c r="CS431" s="24"/>
      <c r="CT431" s="24"/>
      <c r="CU431" s="24"/>
      <c r="CV431" s="24"/>
      <c r="CW431" s="24"/>
      <c r="CX431" s="24"/>
      <c r="CY431" s="24"/>
      <c r="CZ431" s="24"/>
      <c r="DA431" s="24"/>
      <c r="DB431" s="24"/>
      <c r="DC431" s="24"/>
      <c r="DD431" s="24"/>
      <c r="DE431" s="24"/>
      <c r="DF431" s="26" t="s">
        <v>139</v>
      </c>
      <c r="DG431" s="26" t="s">
        <v>139</v>
      </c>
      <c r="DH431" s="26" t="s">
        <v>139</v>
      </c>
      <c r="DI431" s="26" t="s">
        <v>139</v>
      </c>
      <c r="DJ431" s="26" t="s">
        <v>139</v>
      </c>
      <c r="DK431" s="26" t="s">
        <v>139</v>
      </c>
      <c r="DL431" s="26" t="s">
        <v>139</v>
      </c>
      <c r="DM431" s="26" t="s">
        <v>139</v>
      </c>
      <c r="DN431" s="26" t="s">
        <v>139</v>
      </c>
      <c r="DO431" s="26" t="s">
        <v>139</v>
      </c>
    </row>
    <row r="432" spans="1:119" ht="20.100000000000001" customHeight="1" x14ac:dyDescent="0.25">
      <c r="A432" s="29" t="str">
        <f t="shared" si="84"/>
        <v/>
      </c>
      <c r="B432" s="29" t="str">
        <f t="shared" si="85"/>
        <v>Atina</v>
      </c>
      <c r="C432" s="29">
        <f t="shared" si="86"/>
        <v>0</v>
      </c>
      <c r="D432" s="30" t="str">
        <f t="shared" si="87"/>
        <v>Europe and Eurasia</v>
      </c>
      <c r="E432" s="30" t="str">
        <f t="shared" si="88"/>
        <v>Belgrade, Serbia</v>
      </c>
      <c r="F432" s="31">
        <f t="shared" si="89"/>
        <v>0</v>
      </c>
      <c r="G432" s="31">
        <f t="shared" si="90"/>
        <v>0</v>
      </c>
      <c r="H432" s="31">
        <f t="shared" si="91"/>
        <v>0</v>
      </c>
      <c r="I432" s="31">
        <f t="shared" si="92"/>
        <v>0</v>
      </c>
      <c r="J432" s="31">
        <f t="shared" si="93"/>
        <v>0</v>
      </c>
      <c r="K432" s="31">
        <f t="shared" si="94"/>
        <v>0</v>
      </c>
      <c r="L432" s="31">
        <f t="shared" si="95"/>
        <v>0</v>
      </c>
      <c r="M432" s="31">
        <f t="shared" si="96"/>
        <v>0</v>
      </c>
      <c r="N432" s="31">
        <f t="shared" si="97"/>
        <v>0</v>
      </c>
      <c r="O432" s="26" t="s">
        <v>15860</v>
      </c>
      <c r="P432" s="26" t="s">
        <v>108</v>
      </c>
      <c r="Q432" s="27">
        <v>41716</v>
      </c>
      <c r="R432" s="24"/>
      <c r="S432" s="24"/>
      <c r="T432" s="26" t="s">
        <v>194</v>
      </c>
      <c r="U432" s="24"/>
      <c r="V432" s="26" t="s">
        <v>15763</v>
      </c>
      <c r="W432" s="26" t="s">
        <v>2629</v>
      </c>
      <c r="X432" s="26" t="s">
        <v>2630</v>
      </c>
      <c r="Y432" s="26" t="s">
        <v>2679</v>
      </c>
      <c r="Z432" s="24"/>
      <c r="AA432" s="24"/>
      <c r="AB432" s="26" t="s">
        <v>15736</v>
      </c>
      <c r="AC432" s="28">
        <v>1094</v>
      </c>
      <c r="AD432" s="26" t="s">
        <v>2680</v>
      </c>
      <c r="AE432" s="24"/>
      <c r="AF432" s="26" t="s">
        <v>120</v>
      </c>
      <c r="AG432" s="26" t="s">
        <v>846</v>
      </c>
      <c r="AH432" s="24"/>
      <c r="AI432" s="28">
        <v>1094</v>
      </c>
      <c r="AJ432" s="24"/>
      <c r="AK432" s="24"/>
      <c r="AL432" s="24"/>
      <c r="AM432" s="24"/>
      <c r="AN432" s="24"/>
      <c r="AO432" s="24"/>
      <c r="AP432" s="24"/>
      <c r="AQ432" s="24"/>
      <c r="AR432" s="24"/>
      <c r="AS432" s="24"/>
      <c r="AT432" s="24"/>
      <c r="AU432" s="24"/>
      <c r="AV432" s="24"/>
      <c r="AW432" s="24"/>
      <c r="AX432" s="24"/>
      <c r="AY432" s="24"/>
      <c r="AZ432" s="24"/>
      <c r="BA432" s="24"/>
      <c r="BB432" s="24"/>
      <c r="BC432" s="26" t="s">
        <v>2681</v>
      </c>
      <c r="BD432" s="24"/>
      <c r="BE432" s="24"/>
      <c r="BF432" s="24"/>
      <c r="BG432" s="24"/>
      <c r="BH432" s="24"/>
      <c r="BI432" s="24"/>
      <c r="BJ432" s="24"/>
      <c r="BK432" s="24"/>
      <c r="BL432" s="24"/>
      <c r="BM432" s="24"/>
      <c r="BN432" s="24"/>
      <c r="BO432" s="24"/>
      <c r="BP432" s="24"/>
      <c r="BQ432" s="24"/>
      <c r="BR432" s="24"/>
      <c r="BS432" s="24"/>
      <c r="BT432" s="24"/>
      <c r="BU432" s="24"/>
      <c r="BV432" s="24"/>
      <c r="BW432" s="24"/>
      <c r="BX432" s="24"/>
      <c r="BY432" s="24"/>
      <c r="BZ432" s="24"/>
      <c r="CA432" s="24"/>
      <c r="CB432" s="24"/>
      <c r="CC432" s="24"/>
      <c r="CD432" s="24"/>
      <c r="CE432" s="24"/>
      <c r="CF432" s="24"/>
      <c r="CG432" s="24"/>
      <c r="CH432" s="24"/>
      <c r="CI432" s="24"/>
      <c r="CJ432" s="24"/>
      <c r="CK432" s="24"/>
      <c r="CL432" s="24"/>
      <c r="CM432" s="24"/>
      <c r="CN432" s="24"/>
      <c r="CO432" s="24"/>
      <c r="CP432" s="24"/>
      <c r="CQ432" s="24"/>
      <c r="CR432" s="24"/>
      <c r="CS432" s="24"/>
      <c r="CT432" s="24"/>
      <c r="CU432" s="24"/>
      <c r="CV432" s="24"/>
      <c r="CW432" s="24"/>
      <c r="CX432" s="24"/>
      <c r="CY432" s="24"/>
      <c r="CZ432" s="24"/>
      <c r="DA432" s="24"/>
      <c r="DB432" s="24"/>
      <c r="DC432" s="24"/>
      <c r="DD432" s="24"/>
      <c r="DE432" s="24"/>
      <c r="DF432" s="26" t="s">
        <v>139</v>
      </c>
      <c r="DG432" s="26" t="s">
        <v>139</v>
      </c>
      <c r="DH432" s="26" t="s">
        <v>139</v>
      </c>
      <c r="DI432" s="26" t="s">
        <v>139</v>
      </c>
      <c r="DJ432" s="26" t="s">
        <v>139</v>
      </c>
      <c r="DK432" s="26" t="s">
        <v>139</v>
      </c>
      <c r="DL432" s="26" t="s">
        <v>139</v>
      </c>
      <c r="DM432" s="26" t="s">
        <v>139</v>
      </c>
      <c r="DN432" s="26" t="s">
        <v>139</v>
      </c>
      <c r="DO432" s="26" t="s">
        <v>139</v>
      </c>
    </row>
    <row r="433" spans="1:119" ht="20.100000000000001" customHeight="1" x14ac:dyDescent="0.25">
      <c r="A433" s="29" t="str">
        <f t="shared" si="84"/>
        <v>Atina7</v>
      </c>
      <c r="B433" s="29" t="str">
        <f t="shared" si="85"/>
        <v>Atina</v>
      </c>
      <c r="C433" s="29">
        <f t="shared" si="86"/>
        <v>7</v>
      </c>
      <c r="D433" s="30" t="str">
        <f t="shared" si="87"/>
        <v>Europe and Eurasia</v>
      </c>
      <c r="E433" s="30" t="str">
        <f t="shared" si="88"/>
        <v>Belgrade, Serbia</v>
      </c>
      <c r="F433" s="31">
        <f t="shared" si="89"/>
        <v>0</v>
      </c>
      <c r="G433" s="31">
        <f t="shared" si="90"/>
        <v>0</v>
      </c>
      <c r="H433" s="31">
        <f t="shared" si="91"/>
        <v>0</v>
      </c>
      <c r="I433" s="31">
        <f t="shared" si="92"/>
        <v>0</v>
      </c>
      <c r="J433" s="31">
        <f t="shared" si="93"/>
        <v>0</v>
      </c>
      <c r="K433" s="31">
        <f t="shared" si="94"/>
        <v>0</v>
      </c>
      <c r="L433" s="31">
        <f t="shared" si="95"/>
        <v>0</v>
      </c>
      <c r="M433" s="31">
        <f t="shared" si="96"/>
        <v>0</v>
      </c>
      <c r="N433" s="31">
        <f t="shared" si="97"/>
        <v>0</v>
      </c>
      <c r="O433" s="26" t="s">
        <v>2684</v>
      </c>
      <c r="P433" s="26" t="s">
        <v>108</v>
      </c>
      <c r="Q433" s="27">
        <v>41682</v>
      </c>
      <c r="R433" s="24"/>
      <c r="S433" s="24"/>
      <c r="T433" s="26" t="s">
        <v>194</v>
      </c>
      <c r="U433" s="24"/>
      <c r="V433" s="26" t="s">
        <v>15763</v>
      </c>
      <c r="W433" s="26" t="s">
        <v>2629</v>
      </c>
      <c r="X433" s="26" t="s">
        <v>2630</v>
      </c>
      <c r="Y433" s="26" t="s">
        <v>2679</v>
      </c>
      <c r="Z433" s="24"/>
      <c r="AA433" s="24"/>
      <c r="AB433" s="26" t="s">
        <v>228</v>
      </c>
      <c r="AC433" s="28">
        <v>45000</v>
      </c>
      <c r="AD433" s="26" t="s">
        <v>2680</v>
      </c>
      <c r="AE433" s="24"/>
      <c r="AF433" s="26" t="s">
        <v>120</v>
      </c>
      <c r="AG433" s="26" t="s">
        <v>846</v>
      </c>
      <c r="AH433" s="26" t="s">
        <v>235</v>
      </c>
      <c r="AI433" s="28">
        <v>45000</v>
      </c>
      <c r="AJ433" s="24"/>
      <c r="AK433" s="24"/>
      <c r="AL433" s="24"/>
      <c r="AM433" s="26" t="s">
        <v>2685</v>
      </c>
      <c r="AN433" s="24"/>
      <c r="AO433" s="24"/>
      <c r="AP433" s="24"/>
      <c r="AQ433" s="24"/>
      <c r="AR433" s="24"/>
      <c r="AS433" s="24"/>
      <c r="AT433" s="24"/>
      <c r="AU433" s="24"/>
      <c r="AV433" s="24"/>
      <c r="AW433" s="28">
        <v>238500</v>
      </c>
      <c r="AX433" s="26">
        <v>71</v>
      </c>
      <c r="AY433" s="28">
        <v>0</v>
      </c>
      <c r="AZ433" s="28">
        <v>0</v>
      </c>
      <c r="BA433" s="26">
        <v>0</v>
      </c>
      <c r="BB433" s="24"/>
      <c r="BC433" s="26" t="s">
        <v>2681</v>
      </c>
      <c r="BD433" s="24"/>
      <c r="BE433" s="24"/>
      <c r="BF433" s="24"/>
      <c r="BG433" s="24"/>
      <c r="BH433" s="24"/>
      <c r="BI433" s="24"/>
      <c r="BJ433" s="24"/>
      <c r="BK433" s="24"/>
      <c r="BL433" s="24"/>
      <c r="BM433" s="24"/>
      <c r="BN433" s="24"/>
      <c r="BO433" s="24"/>
      <c r="BP433" s="24"/>
      <c r="BQ433" s="24"/>
      <c r="BR433" s="26">
        <v>0</v>
      </c>
      <c r="BS433" s="26">
        <v>0</v>
      </c>
      <c r="BT433" s="26">
        <v>0</v>
      </c>
      <c r="BU433" s="26">
        <v>0</v>
      </c>
      <c r="BV433" s="26">
        <v>0</v>
      </c>
      <c r="BW433" s="26">
        <v>0</v>
      </c>
      <c r="BX433" s="26">
        <v>0</v>
      </c>
      <c r="BY433" s="26">
        <v>0</v>
      </c>
      <c r="BZ433" s="24"/>
      <c r="CA433" s="24"/>
      <c r="CB433" s="24"/>
      <c r="CC433" s="24"/>
      <c r="CD433" s="24"/>
      <c r="CE433" s="24"/>
      <c r="CF433" s="24"/>
      <c r="CG433" s="24"/>
      <c r="CH433" s="24"/>
      <c r="CI433" s="24"/>
      <c r="CJ433" s="24"/>
      <c r="CK433" s="24"/>
      <c r="CL433" s="24"/>
      <c r="CM433" s="24"/>
      <c r="CN433" s="24"/>
      <c r="CO433" s="24"/>
      <c r="CP433" s="24"/>
      <c r="CQ433" s="24"/>
      <c r="CR433" s="24"/>
      <c r="CS433" s="24"/>
      <c r="CT433" s="24"/>
      <c r="CU433" s="24"/>
      <c r="CV433" s="24"/>
      <c r="CW433" s="24"/>
      <c r="CX433" s="24"/>
      <c r="CY433" s="24"/>
      <c r="CZ433" s="24"/>
      <c r="DA433" s="24"/>
      <c r="DB433" s="24"/>
      <c r="DC433" s="24"/>
      <c r="DD433" s="24"/>
      <c r="DE433" s="24"/>
      <c r="DF433" s="26" t="s">
        <v>139</v>
      </c>
      <c r="DG433" s="26" t="s">
        <v>139</v>
      </c>
      <c r="DH433" s="26" t="s">
        <v>139</v>
      </c>
      <c r="DI433" s="26" t="s">
        <v>139</v>
      </c>
      <c r="DJ433" s="26" t="s">
        <v>139</v>
      </c>
      <c r="DK433" s="26" t="s">
        <v>139</v>
      </c>
      <c r="DL433" s="26" t="s">
        <v>139</v>
      </c>
      <c r="DM433" s="26" t="s">
        <v>139</v>
      </c>
      <c r="DN433" s="26" t="s">
        <v>139</v>
      </c>
      <c r="DO433" s="26" t="s">
        <v>139</v>
      </c>
    </row>
    <row r="434" spans="1:119" ht="20.100000000000001" customHeight="1" x14ac:dyDescent="0.25">
      <c r="A434" s="29" t="str">
        <f t="shared" si="84"/>
        <v>Atina7</v>
      </c>
      <c r="B434" s="29" t="str">
        <f t="shared" si="85"/>
        <v>Atina</v>
      </c>
      <c r="C434" s="29">
        <f t="shared" si="86"/>
        <v>7</v>
      </c>
      <c r="D434" s="30" t="str">
        <f t="shared" si="87"/>
        <v>Europe and Eurasia</v>
      </c>
      <c r="E434" s="30" t="str">
        <f t="shared" si="88"/>
        <v>Belgrade, Serbia</v>
      </c>
      <c r="F434" s="31">
        <f t="shared" si="89"/>
        <v>4</v>
      </c>
      <c r="G434" s="31">
        <f t="shared" si="90"/>
        <v>3</v>
      </c>
      <c r="H434" s="31">
        <f t="shared" si="91"/>
        <v>3</v>
      </c>
      <c r="I434" s="31">
        <f t="shared" si="92"/>
        <v>4</v>
      </c>
      <c r="J434" s="31">
        <f t="shared" si="93"/>
        <v>3</v>
      </c>
      <c r="K434" s="31">
        <f t="shared" si="94"/>
        <v>4</v>
      </c>
      <c r="L434" s="31">
        <f t="shared" si="95"/>
        <v>4</v>
      </c>
      <c r="M434" s="31">
        <f t="shared" si="96"/>
        <v>3</v>
      </c>
      <c r="N434" s="31">
        <f t="shared" si="97"/>
        <v>3.5</v>
      </c>
      <c r="O434" s="26" t="s">
        <v>2686</v>
      </c>
      <c r="P434" s="26" t="s">
        <v>108</v>
      </c>
      <c r="Q434" s="27">
        <v>41568</v>
      </c>
      <c r="R434" s="26" t="s">
        <v>305</v>
      </c>
      <c r="S434" s="26" t="s">
        <v>622</v>
      </c>
      <c r="T434" s="26" t="s">
        <v>194</v>
      </c>
      <c r="U434" s="26" t="s">
        <v>168</v>
      </c>
      <c r="V434" s="26" t="s">
        <v>15763</v>
      </c>
      <c r="W434" s="26" t="s">
        <v>2629</v>
      </c>
      <c r="X434" s="26" t="s">
        <v>2630</v>
      </c>
      <c r="Y434" s="26" t="s">
        <v>2679</v>
      </c>
      <c r="Z434" s="24"/>
      <c r="AA434" s="24"/>
      <c r="AB434" s="26" t="s">
        <v>117</v>
      </c>
      <c r="AC434" s="28">
        <v>21000</v>
      </c>
      <c r="AD434" s="26" t="s">
        <v>2680</v>
      </c>
      <c r="AE434" s="24"/>
      <c r="AF434" s="26" t="s">
        <v>120</v>
      </c>
      <c r="AG434" s="26" t="s">
        <v>846</v>
      </c>
      <c r="AH434" s="26" t="s">
        <v>235</v>
      </c>
      <c r="AI434" s="28">
        <v>21000</v>
      </c>
      <c r="AJ434" s="26" t="s">
        <v>2687</v>
      </c>
      <c r="AK434" s="26" t="s">
        <v>2688</v>
      </c>
      <c r="AL434" s="26" t="s">
        <v>2689</v>
      </c>
      <c r="AM434" s="24"/>
      <c r="AN434" s="24"/>
      <c r="AO434" s="24"/>
      <c r="AP434" s="24"/>
      <c r="AQ434" s="24"/>
      <c r="AR434" s="26" t="s">
        <v>2690</v>
      </c>
      <c r="AS434" s="24"/>
      <c r="AT434" s="24"/>
      <c r="AU434" s="24"/>
      <c r="AV434" s="24"/>
      <c r="AW434" s="28">
        <v>238500</v>
      </c>
      <c r="AX434" s="26">
        <v>71</v>
      </c>
      <c r="AY434" s="28">
        <v>90</v>
      </c>
      <c r="AZ434" s="28">
        <v>90</v>
      </c>
      <c r="BA434" s="26">
        <v>0</v>
      </c>
      <c r="BB434" s="26" t="s">
        <v>148</v>
      </c>
      <c r="BC434" s="26" t="s">
        <v>2681</v>
      </c>
      <c r="BD434" s="24"/>
      <c r="BE434" s="24"/>
      <c r="BF434" s="24"/>
      <c r="BG434" s="24"/>
      <c r="BH434" s="26" t="s">
        <v>754</v>
      </c>
      <c r="BI434" s="26" t="s">
        <v>271</v>
      </c>
      <c r="BJ434" s="26" t="s">
        <v>2691</v>
      </c>
      <c r="BK434" s="26" t="s">
        <v>467</v>
      </c>
      <c r="BL434" s="26" t="s">
        <v>802</v>
      </c>
      <c r="BM434" s="26" t="s">
        <v>449</v>
      </c>
      <c r="BN434" s="24"/>
      <c r="BO434" s="24"/>
      <c r="BP434" s="24"/>
      <c r="BQ434" s="24"/>
      <c r="BR434" s="26">
        <v>4</v>
      </c>
      <c r="BS434" s="26">
        <v>3</v>
      </c>
      <c r="BT434" s="26">
        <v>3</v>
      </c>
      <c r="BU434" s="26">
        <v>4</v>
      </c>
      <c r="BV434" s="26">
        <v>3</v>
      </c>
      <c r="BW434" s="26">
        <v>4</v>
      </c>
      <c r="BX434" s="26">
        <v>4</v>
      </c>
      <c r="BY434" s="26">
        <v>3</v>
      </c>
      <c r="BZ434" s="24"/>
      <c r="CA434" s="24"/>
      <c r="CB434" s="24"/>
      <c r="CC434" s="24"/>
      <c r="CD434" s="24"/>
      <c r="CE434" s="24"/>
      <c r="CF434" s="24"/>
      <c r="CG434" s="24"/>
      <c r="CH434" s="24"/>
      <c r="CI434" s="24"/>
      <c r="CJ434" s="24"/>
      <c r="CK434" s="24"/>
      <c r="CL434" s="24"/>
      <c r="CM434" s="24"/>
      <c r="CN434" s="24"/>
      <c r="CO434" s="24"/>
      <c r="CP434" s="24"/>
      <c r="CQ434" s="24"/>
      <c r="CR434" s="24"/>
      <c r="CS434" s="24"/>
      <c r="CT434" s="24"/>
      <c r="CU434" s="24"/>
      <c r="CV434" s="24"/>
      <c r="CW434" s="24"/>
      <c r="CX434" s="24"/>
      <c r="CY434" s="24"/>
      <c r="CZ434" s="24"/>
      <c r="DA434" s="24"/>
      <c r="DB434" s="24"/>
      <c r="DC434" s="24"/>
      <c r="DD434" s="24"/>
      <c r="DE434" s="24"/>
      <c r="DF434" s="26" t="s">
        <v>139</v>
      </c>
      <c r="DG434" s="26" t="s">
        <v>120</v>
      </c>
      <c r="DH434" s="26" t="s">
        <v>120</v>
      </c>
      <c r="DI434" s="26" t="s">
        <v>120</v>
      </c>
      <c r="DJ434" s="26" t="s">
        <v>139</v>
      </c>
      <c r="DK434" s="26" t="s">
        <v>139</v>
      </c>
      <c r="DL434" s="26" t="s">
        <v>139</v>
      </c>
      <c r="DM434" s="26" t="s">
        <v>139</v>
      </c>
      <c r="DN434" s="26" t="s">
        <v>139</v>
      </c>
      <c r="DO434" s="26" t="s">
        <v>139</v>
      </c>
    </row>
    <row r="435" spans="1:119" ht="20.100000000000001" customHeight="1" x14ac:dyDescent="0.25">
      <c r="A435" s="29" t="str">
        <f t="shared" si="84"/>
        <v>Atina6</v>
      </c>
      <c r="B435" s="29" t="str">
        <f t="shared" si="85"/>
        <v>Atina</v>
      </c>
      <c r="C435" s="29">
        <f t="shared" si="86"/>
        <v>6</v>
      </c>
      <c r="D435" s="30" t="str">
        <f t="shared" si="87"/>
        <v>Europe and Eurasia</v>
      </c>
      <c r="E435" s="30" t="str">
        <f t="shared" si="88"/>
        <v>Belgrade, Serbia</v>
      </c>
      <c r="F435" s="31">
        <f t="shared" si="89"/>
        <v>4</v>
      </c>
      <c r="G435" s="31">
        <f t="shared" si="90"/>
        <v>3</v>
      </c>
      <c r="H435" s="31">
        <f t="shared" si="91"/>
        <v>3</v>
      </c>
      <c r="I435" s="31">
        <f t="shared" si="92"/>
        <v>4</v>
      </c>
      <c r="J435" s="31">
        <f t="shared" si="93"/>
        <v>3</v>
      </c>
      <c r="K435" s="31">
        <f t="shared" si="94"/>
        <v>4</v>
      </c>
      <c r="L435" s="31">
        <f t="shared" si="95"/>
        <v>4</v>
      </c>
      <c r="M435" s="31">
        <f t="shared" si="96"/>
        <v>3</v>
      </c>
      <c r="N435" s="31">
        <f t="shared" si="97"/>
        <v>3.5</v>
      </c>
      <c r="O435" s="26" t="s">
        <v>2692</v>
      </c>
      <c r="P435" s="26" t="s">
        <v>108</v>
      </c>
      <c r="Q435" s="27">
        <v>41204</v>
      </c>
      <c r="R435" s="26" t="s">
        <v>166</v>
      </c>
      <c r="S435" s="26" t="s">
        <v>306</v>
      </c>
      <c r="T435" s="26" t="s">
        <v>207</v>
      </c>
      <c r="U435" s="26" t="s">
        <v>168</v>
      </c>
      <c r="V435" s="26" t="s">
        <v>15763</v>
      </c>
      <c r="W435" s="26" t="s">
        <v>2629</v>
      </c>
      <c r="X435" s="26" t="s">
        <v>2630</v>
      </c>
      <c r="Y435" s="26" t="s">
        <v>2679</v>
      </c>
      <c r="Z435" s="24"/>
      <c r="AA435" s="24"/>
      <c r="AB435" s="26" t="s">
        <v>117</v>
      </c>
      <c r="AC435" s="28">
        <v>18000</v>
      </c>
      <c r="AD435" s="26" t="s">
        <v>2680</v>
      </c>
      <c r="AE435" s="24"/>
      <c r="AF435" s="26" t="s">
        <v>120</v>
      </c>
      <c r="AG435" s="26" t="s">
        <v>846</v>
      </c>
      <c r="AH435" s="26" t="s">
        <v>250</v>
      </c>
      <c r="AI435" s="28">
        <v>18000</v>
      </c>
      <c r="AJ435" s="26" t="s">
        <v>2687</v>
      </c>
      <c r="AK435" s="26" t="s">
        <v>2693</v>
      </c>
      <c r="AL435" s="26" t="s">
        <v>2694</v>
      </c>
      <c r="AM435" s="24"/>
      <c r="AN435" s="24"/>
      <c r="AO435" s="24"/>
      <c r="AP435" s="24"/>
      <c r="AQ435" s="26" t="s">
        <v>2695</v>
      </c>
      <c r="AR435" s="24"/>
      <c r="AS435" s="24"/>
      <c r="AT435" s="24"/>
      <c r="AU435" s="24"/>
      <c r="AV435" s="24"/>
      <c r="AW435" s="28">
        <v>178750</v>
      </c>
      <c r="AX435" s="26">
        <v>59</v>
      </c>
      <c r="AY435" s="28">
        <v>90</v>
      </c>
      <c r="AZ435" s="28">
        <v>90</v>
      </c>
      <c r="BA435" s="26">
        <v>0</v>
      </c>
      <c r="BB435" s="26" t="s">
        <v>148</v>
      </c>
      <c r="BC435" s="26" t="s">
        <v>2681</v>
      </c>
      <c r="BD435" s="26" t="s">
        <v>125</v>
      </c>
      <c r="BE435" s="24"/>
      <c r="BF435" s="26" t="s">
        <v>754</v>
      </c>
      <c r="BG435" s="26" t="s">
        <v>271</v>
      </c>
      <c r="BH435" s="26" t="s">
        <v>2696</v>
      </c>
      <c r="BI435" s="26" t="s">
        <v>2629</v>
      </c>
      <c r="BJ435" s="26" t="s">
        <v>802</v>
      </c>
      <c r="BK435" s="26" t="s">
        <v>449</v>
      </c>
      <c r="BL435" s="26" t="s">
        <v>2691</v>
      </c>
      <c r="BM435" s="26" t="s">
        <v>467</v>
      </c>
      <c r="BN435" s="24"/>
      <c r="BO435" s="24"/>
      <c r="BP435" s="24"/>
      <c r="BQ435" s="24"/>
      <c r="BR435" s="26">
        <v>4</v>
      </c>
      <c r="BS435" s="26">
        <v>3</v>
      </c>
      <c r="BT435" s="26">
        <v>3</v>
      </c>
      <c r="BU435" s="26">
        <v>4</v>
      </c>
      <c r="BV435" s="26">
        <v>3</v>
      </c>
      <c r="BW435" s="26">
        <v>4</v>
      </c>
      <c r="BX435" s="26">
        <v>4</v>
      </c>
      <c r="BY435" s="26">
        <v>3</v>
      </c>
      <c r="BZ435" s="24"/>
      <c r="CA435" s="24"/>
      <c r="CB435" s="24"/>
      <c r="CC435" s="24"/>
      <c r="CD435" s="24"/>
      <c r="CE435" s="24"/>
      <c r="CF435" s="24"/>
      <c r="CG435" s="24"/>
      <c r="CH435" s="24"/>
      <c r="CI435" s="24"/>
      <c r="CJ435" s="24"/>
      <c r="CK435" s="24"/>
      <c r="CL435" s="24"/>
      <c r="CM435" s="24"/>
      <c r="CN435" s="24"/>
      <c r="CO435" s="24"/>
      <c r="CP435" s="24"/>
      <c r="CQ435" s="24"/>
      <c r="CR435" s="24"/>
      <c r="CS435" s="24"/>
      <c r="CT435" s="24"/>
      <c r="CU435" s="24"/>
      <c r="CV435" s="24"/>
      <c r="CW435" s="24"/>
      <c r="CX435" s="24"/>
      <c r="CY435" s="24"/>
      <c r="CZ435" s="24"/>
      <c r="DA435" s="24"/>
      <c r="DB435" s="24"/>
      <c r="DC435" s="24"/>
      <c r="DD435" s="24"/>
      <c r="DE435" s="24"/>
      <c r="DF435" s="26" t="s">
        <v>139</v>
      </c>
      <c r="DG435" s="26" t="s">
        <v>139</v>
      </c>
      <c r="DH435" s="26" t="s">
        <v>139</v>
      </c>
      <c r="DI435" s="26" t="s">
        <v>139</v>
      </c>
      <c r="DJ435" s="26" t="s">
        <v>139</v>
      </c>
      <c r="DK435" s="26" t="s">
        <v>139</v>
      </c>
      <c r="DL435" s="26" t="s">
        <v>139</v>
      </c>
      <c r="DM435" s="26" t="s">
        <v>139</v>
      </c>
      <c r="DN435" s="26" t="s">
        <v>139</v>
      </c>
      <c r="DO435" s="26" t="s">
        <v>139</v>
      </c>
    </row>
    <row r="436" spans="1:119" ht="20.100000000000001" customHeight="1" x14ac:dyDescent="0.25">
      <c r="A436" s="29" t="str">
        <f t="shared" si="84"/>
        <v>Atina5</v>
      </c>
      <c r="B436" s="29" t="str">
        <f t="shared" si="85"/>
        <v>Atina</v>
      </c>
      <c r="C436" s="29">
        <f t="shared" si="86"/>
        <v>5</v>
      </c>
      <c r="D436" s="30" t="str">
        <f t="shared" si="87"/>
        <v>Europe and Eurasia</v>
      </c>
      <c r="E436" s="30" t="str">
        <f t="shared" si="88"/>
        <v>Belgrade, Serbia</v>
      </c>
      <c r="F436" s="31">
        <f t="shared" si="89"/>
        <v>4</v>
      </c>
      <c r="G436" s="31">
        <f t="shared" si="90"/>
        <v>3</v>
      </c>
      <c r="H436" s="31">
        <f t="shared" si="91"/>
        <v>3</v>
      </c>
      <c r="I436" s="31">
        <f t="shared" si="92"/>
        <v>4</v>
      </c>
      <c r="J436" s="31">
        <f t="shared" si="93"/>
        <v>3</v>
      </c>
      <c r="K436" s="31">
        <f t="shared" si="94"/>
        <v>4</v>
      </c>
      <c r="L436" s="31">
        <f t="shared" si="95"/>
        <v>4</v>
      </c>
      <c r="M436" s="31">
        <f t="shared" si="96"/>
        <v>3</v>
      </c>
      <c r="N436" s="31">
        <f t="shared" si="97"/>
        <v>3.5</v>
      </c>
      <c r="O436" s="26" t="s">
        <v>2697</v>
      </c>
      <c r="P436" s="26" t="s">
        <v>108</v>
      </c>
      <c r="Q436" s="27">
        <v>40833</v>
      </c>
      <c r="R436" s="26" t="s">
        <v>166</v>
      </c>
      <c r="S436" s="26" t="s">
        <v>321</v>
      </c>
      <c r="T436" s="26" t="s">
        <v>175</v>
      </c>
      <c r="U436" s="26" t="s">
        <v>168</v>
      </c>
      <c r="V436" s="26" t="s">
        <v>15763</v>
      </c>
      <c r="W436" s="26" t="s">
        <v>2629</v>
      </c>
      <c r="X436" s="26" t="s">
        <v>2630</v>
      </c>
      <c r="Y436" s="26" t="s">
        <v>2679</v>
      </c>
      <c r="Z436" s="24"/>
      <c r="AA436" s="24"/>
      <c r="AB436" s="26" t="s">
        <v>117</v>
      </c>
      <c r="AC436" s="28">
        <v>13000</v>
      </c>
      <c r="AD436" s="26" t="s">
        <v>2680</v>
      </c>
      <c r="AE436" s="24"/>
      <c r="AF436" s="26" t="s">
        <v>120</v>
      </c>
      <c r="AG436" s="26" t="s">
        <v>846</v>
      </c>
      <c r="AH436" s="26" t="s">
        <v>176</v>
      </c>
      <c r="AI436" s="28">
        <v>13000</v>
      </c>
      <c r="AJ436" s="24"/>
      <c r="AK436" s="26" t="s">
        <v>2688</v>
      </c>
      <c r="AL436" s="26" t="s">
        <v>2698</v>
      </c>
      <c r="AM436" s="26" t="s">
        <v>2699</v>
      </c>
      <c r="AN436" s="26" t="s">
        <v>2700</v>
      </c>
      <c r="AO436" s="26" t="s">
        <v>2701</v>
      </c>
      <c r="AP436" s="24"/>
      <c r="AQ436" s="24"/>
      <c r="AR436" s="24"/>
      <c r="AS436" s="24"/>
      <c r="AT436" s="24"/>
      <c r="AU436" s="26" t="s">
        <v>2702</v>
      </c>
      <c r="AV436" s="24"/>
      <c r="AW436" s="28">
        <v>173000</v>
      </c>
      <c r="AX436" s="26">
        <v>62</v>
      </c>
      <c r="AY436" s="28">
        <v>90</v>
      </c>
      <c r="AZ436" s="28">
        <v>85</v>
      </c>
      <c r="BA436" s="26">
        <v>0</v>
      </c>
      <c r="BB436" s="26" t="s">
        <v>148</v>
      </c>
      <c r="BC436" s="26" t="s">
        <v>2681</v>
      </c>
      <c r="BD436" s="26" t="s">
        <v>378</v>
      </c>
      <c r="BE436" s="24"/>
      <c r="BF436" s="26" t="s">
        <v>2703</v>
      </c>
      <c r="BG436" s="26" t="s">
        <v>467</v>
      </c>
      <c r="BH436" s="26" t="s">
        <v>579</v>
      </c>
      <c r="BI436" s="24"/>
      <c r="BJ436" s="26" t="s">
        <v>754</v>
      </c>
      <c r="BK436" s="26" t="s">
        <v>271</v>
      </c>
      <c r="BL436" s="26" t="s">
        <v>2704</v>
      </c>
      <c r="BM436" s="26" t="s">
        <v>2629</v>
      </c>
      <c r="BN436" s="24"/>
      <c r="BO436" s="24"/>
      <c r="BP436" s="24"/>
      <c r="BQ436" s="24"/>
      <c r="BR436" s="26">
        <v>4</v>
      </c>
      <c r="BS436" s="26">
        <v>3</v>
      </c>
      <c r="BT436" s="26">
        <v>3</v>
      </c>
      <c r="BU436" s="26">
        <v>4</v>
      </c>
      <c r="BV436" s="26">
        <v>3</v>
      </c>
      <c r="BW436" s="26">
        <v>4</v>
      </c>
      <c r="BX436" s="26">
        <v>4</v>
      </c>
      <c r="BY436" s="26">
        <v>3</v>
      </c>
      <c r="BZ436" s="24"/>
      <c r="CA436" s="24"/>
      <c r="CB436" s="24"/>
      <c r="CC436" s="24"/>
      <c r="CD436" s="24"/>
      <c r="CE436" s="24"/>
      <c r="CF436" s="24"/>
      <c r="CG436" s="24"/>
      <c r="CH436" s="24"/>
      <c r="CI436" s="24"/>
      <c r="CJ436" s="24"/>
      <c r="CK436" s="24"/>
      <c r="CL436" s="24"/>
      <c r="CM436" s="24"/>
      <c r="CN436" s="24"/>
      <c r="CO436" s="24"/>
      <c r="CP436" s="24"/>
      <c r="CQ436" s="24"/>
      <c r="CR436" s="24"/>
      <c r="CS436" s="24"/>
      <c r="CT436" s="24"/>
      <c r="CU436" s="24"/>
      <c r="CV436" s="24"/>
      <c r="CW436" s="24"/>
      <c r="CX436" s="24"/>
      <c r="CY436" s="24"/>
      <c r="CZ436" s="24"/>
      <c r="DA436" s="24"/>
      <c r="DB436" s="24"/>
      <c r="DC436" s="24"/>
      <c r="DD436" s="24"/>
      <c r="DE436" s="24"/>
      <c r="DF436" s="26" t="s">
        <v>139</v>
      </c>
      <c r="DG436" s="26" t="s">
        <v>139</v>
      </c>
      <c r="DH436" s="26" t="s">
        <v>139</v>
      </c>
      <c r="DI436" s="26" t="s">
        <v>120</v>
      </c>
      <c r="DJ436" s="26" t="s">
        <v>139</v>
      </c>
      <c r="DK436" s="26" t="s">
        <v>139</v>
      </c>
      <c r="DL436" s="26" t="s">
        <v>139</v>
      </c>
      <c r="DM436" s="26" t="s">
        <v>139</v>
      </c>
      <c r="DN436" s="26" t="s">
        <v>139</v>
      </c>
      <c r="DO436" s="26" t="s">
        <v>139</v>
      </c>
    </row>
    <row r="437" spans="1:119" ht="20.100000000000001" customHeight="1" x14ac:dyDescent="0.25">
      <c r="A437" s="29" t="str">
        <f t="shared" si="84"/>
        <v>Atina4</v>
      </c>
      <c r="B437" s="29" t="str">
        <f t="shared" si="85"/>
        <v>Atina</v>
      </c>
      <c r="C437" s="29">
        <f t="shared" si="86"/>
        <v>4</v>
      </c>
      <c r="D437" s="30" t="str">
        <f t="shared" si="87"/>
        <v>Europe and Eurasia</v>
      </c>
      <c r="E437" s="30" t="str">
        <f t="shared" si="88"/>
        <v>Belgrade, Serbia</v>
      </c>
      <c r="F437" s="31">
        <f t="shared" si="89"/>
        <v>3</v>
      </c>
      <c r="G437" s="31">
        <f t="shared" si="90"/>
        <v>3</v>
      </c>
      <c r="H437" s="31">
        <f t="shared" si="91"/>
        <v>2</v>
      </c>
      <c r="I437" s="31">
        <f t="shared" si="92"/>
        <v>3</v>
      </c>
      <c r="J437" s="31">
        <f t="shared" si="93"/>
        <v>2</v>
      </c>
      <c r="K437" s="31">
        <f t="shared" si="94"/>
        <v>3</v>
      </c>
      <c r="L437" s="31">
        <f t="shared" si="95"/>
        <v>4</v>
      </c>
      <c r="M437" s="31">
        <f t="shared" si="96"/>
        <v>4</v>
      </c>
      <c r="N437" s="31">
        <f t="shared" si="97"/>
        <v>3</v>
      </c>
      <c r="O437" s="26" t="s">
        <v>2705</v>
      </c>
      <c r="P437" s="26" t="s">
        <v>108</v>
      </c>
      <c r="Q437" s="27">
        <v>40469</v>
      </c>
      <c r="R437" s="26" t="s">
        <v>166</v>
      </c>
      <c r="S437" s="26" t="s">
        <v>332</v>
      </c>
      <c r="T437" s="26" t="s">
        <v>333</v>
      </c>
      <c r="U437" s="26" t="s">
        <v>168</v>
      </c>
      <c r="V437" s="26" t="s">
        <v>15763</v>
      </c>
      <c r="W437" s="26" t="s">
        <v>2629</v>
      </c>
      <c r="X437" s="26" t="s">
        <v>2630</v>
      </c>
      <c r="Y437" s="26" t="s">
        <v>2679</v>
      </c>
      <c r="Z437" s="24"/>
      <c r="AA437" s="24"/>
      <c r="AB437" s="26" t="s">
        <v>117</v>
      </c>
      <c r="AC437" s="28">
        <v>8000</v>
      </c>
      <c r="AD437" s="26" t="s">
        <v>2680</v>
      </c>
      <c r="AE437" s="24"/>
      <c r="AF437" s="26" t="s">
        <v>120</v>
      </c>
      <c r="AG437" s="26" t="s">
        <v>846</v>
      </c>
      <c r="AH437" s="26" t="s">
        <v>185</v>
      </c>
      <c r="AI437" s="28">
        <v>8000</v>
      </c>
      <c r="AJ437" s="24"/>
      <c r="AK437" s="26" t="s">
        <v>2688</v>
      </c>
      <c r="AL437" s="26" t="s">
        <v>2698</v>
      </c>
      <c r="AM437" s="26" t="s">
        <v>2706</v>
      </c>
      <c r="AN437" s="26" t="s">
        <v>2707</v>
      </c>
      <c r="AO437" s="26" t="s">
        <v>2701</v>
      </c>
      <c r="AP437" s="24"/>
      <c r="AQ437" s="24"/>
      <c r="AR437" s="24"/>
      <c r="AS437" s="24"/>
      <c r="AT437" s="24"/>
      <c r="AU437" s="24"/>
      <c r="AV437" s="24"/>
      <c r="AW437" s="28">
        <v>78815</v>
      </c>
      <c r="AX437" s="26">
        <v>58</v>
      </c>
      <c r="AY437" s="28">
        <v>90</v>
      </c>
      <c r="AZ437" s="28">
        <v>81</v>
      </c>
      <c r="BA437" s="26">
        <v>0</v>
      </c>
      <c r="BB437" s="26" t="s">
        <v>148</v>
      </c>
      <c r="BC437" s="26" t="s">
        <v>2681</v>
      </c>
      <c r="BD437" s="24"/>
      <c r="BE437" s="24"/>
      <c r="BF437" s="26" t="s">
        <v>2703</v>
      </c>
      <c r="BG437" s="26" t="s">
        <v>467</v>
      </c>
      <c r="BH437" s="26" t="s">
        <v>2708</v>
      </c>
      <c r="BI437" s="26" t="s">
        <v>756</v>
      </c>
      <c r="BJ437" s="24"/>
      <c r="BK437" s="24"/>
      <c r="BL437" s="24"/>
      <c r="BM437" s="24"/>
      <c r="BN437" s="24"/>
      <c r="BO437" s="24"/>
      <c r="BP437" s="24"/>
      <c r="BQ437" s="24"/>
      <c r="BR437" s="26">
        <v>3</v>
      </c>
      <c r="BS437" s="26">
        <v>3</v>
      </c>
      <c r="BT437" s="26">
        <v>2</v>
      </c>
      <c r="BU437" s="26">
        <v>3</v>
      </c>
      <c r="BV437" s="26">
        <v>2</v>
      </c>
      <c r="BW437" s="26">
        <v>3</v>
      </c>
      <c r="BX437" s="26">
        <v>4</v>
      </c>
      <c r="BY437" s="26">
        <v>4</v>
      </c>
      <c r="BZ437" s="24"/>
      <c r="CA437" s="24"/>
      <c r="CB437" s="24"/>
      <c r="CC437" s="24"/>
      <c r="CD437" s="24"/>
      <c r="CE437" s="24"/>
      <c r="CF437" s="24"/>
      <c r="CG437" s="24"/>
      <c r="CH437" s="24"/>
      <c r="CI437" s="24"/>
      <c r="CJ437" s="24"/>
      <c r="CK437" s="24"/>
      <c r="CL437" s="24"/>
      <c r="CM437" s="24"/>
      <c r="CN437" s="24"/>
      <c r="CO437" s="24"/>
      <c r="CP437" s="24"/>
      <c r="CQ437" s="24"/>
      <c r="CR437" s="24"/>
      <c r="CS437" s="24"/>
      <c r="CT437" s="24"/>
      <c r="CU437" s="24"/>
      <c r="CV437" s="24"/>
      <c r="CW437" s="24"/>
      <c r="CX437" s="24"/>
      <c r="CY437" s="24"/>
      <c r="CZ437" s="24"/>
      <c r="DA437" s="24"/>
      <c r="DB437" s="24"/>
      <c r="DC437" s="24"/>
      <c r="DD437" s="24"/>
      <c r="DE437" s="24"/>
      <c r="DF437" s="26" t="s">
        <v>139</v>
      </c>
      <c r="DG437" s="26" t="s">
        <v>139</v>
      </c>
      <c r="DH437" s="26" t="s">
        <v>139</v>
      </c>
      <c r="DI437" s="26" t="s">
        <v>120</v>
      </c>
      <c r="DJ437" s="26" t="s">
        <v>139</v>
      </c>
      <c r="DK437" s="26" t="s">
        <v>139</v>
      </c>
      <c r="DL437" s="26" t="s">
        <v>139</v>
      </c>
      <c r="DM437" s="26" t="s">
        <v>139</v>
      </c>
      <c r="DN437" s="26" t="s">
        <v>139</v>
      </c>
      <c r="DO437" s="26" t="s">
        <v>139</v>
      </c>
    </row>
    <row r="438" spans="1:119" ht="20.100000000000001" customHeight="1" x14ac:dyDescent="0.25">
      <c r="A438" s="29" t="str">
        <f t="shared" si="84"/>
        <v>Avenir de l’Enfant7</v>
      </c>
      <c r="B438" s="29" t="str">
        <f t="shared" si="85"/>
        <v>Avenir de l’Enfant</v>
      </c>
      <c r="C438" s="29">
        <f t="shared" si="86"/>
        <v>7</v>
      </c>
      <c r="D438" s="30" t="str">
        <f t="shared" si="87"/>
        <v>Africa and the Middle East</v>
      </c>
      <c r="E438" s="30" t="str">
        <f t="shared" si="88"/>
        <v>Senegal</v>
      </c>
      <c r="F438" s="31">
        <f t="shared" si="89"/>
        <v>2</v>
      </c>
      <c r="G438" s="31">
        <f t="shared" si="90"/>
        <v>2</v>
      </c>
      <c r="H438" s="31">
        <f t="shared" si="91"/>
        <v>3</v>
      </c>
      <c r="I438" s="31">
        <f t="shared" si="92"/>
        <v>3</v>
      </c>
      <c r="J438" s="31">
        <f t="shared" si="93"/>
        <v>2</v>
      </c>
      <c r="K438" s="31">
        <f t="shared" si="94"/>
        <v>2</v>
      </c>
      <c r="L438" s="31">
        <f t="shared" si="95"/>
        <v>5</v>
      </c>
      <c r="M438" s="31">
        <f t="shared" si="96"/>
        <v>1</v>
      </c>
      <c r="N438" s="31">
        <f t="shared" si="97"/>
        <v>2.5</v>
      </c>
      <c r="O438" s="26" t="s">
        <v>2709</v>
      </c>
      <c r="P438" s="26" t="s">
        <v>108</v>
      </c>
      <c r="Q438" s="27">
        <v>41038</v>
      </c>
      <c r="R438" s="26" t="s">
        <v>305</v>
      </c>
      <c r="S438" s="26" t="s">
        <v>217</v>
      </c>
      <c r="T438" s="26" t="s">
        <v>175</v>
      </c>
      <c r="U438" s="26" t="s">
        <v>168</v>
      </c>
      <c r="V438" s="26" t="s">
        <v>169</v>
      </c>
      <c r="W438" s="26" t="s">
        <v>2386</v>
      </c>
      <c r="X438" s="24"/>
      <c r="Y438" s="26" t="s">
        <v>2710</v>
      </c>
      <c r="Z438" s="24"/>
      <c r="AA438" s="24"/>
      <c r="AB438" s="26" t="s">
        <v>117</v>
      </c>
      <c r="AC438" s="28">
        <v>20000</v>
      </c>
      <c r="AD438" s="24"/>
      <c r="AE438" s="24"/>
      <c r="AF438" s="26" t="s">
        <v>120</v>
      </c>
      <c r="AG438" s="26" t="s">
        <v>312</v>
      </c>
      <c r="AH438" s="26" t="s">
        <v>235</v>
      </c>
      <c r="AI438" s="28">
        <v>20000</v>
      </c>
      <c r="AJ438" s="24"/>
      <c r="AK438" s="26" t="s">
        <v>2711</v>
      </c>
      <c r="AL438" s="26" t="s">
        <v>2712</v>
      </c>
      <c r="AM438" s="26" t="s">
        <v>2713</v>
      </c>
      <c r="AN438" s="26" t="s">
        <v>2714</v>
      </c>
      <c r="AO438" s="26" t="s">
        <v>2715</v>
      </c>
      <c r="AP438" s="24"/>
      <c r="AQ438" s="24"/>
      <c r="AR438" s="24"/>
      <c r="AS438" s="26" t="s">
        <v>2716</v>
      </c>
      <c r="AT438" s="26" t="s">
        <v>2717</v>
      </c>
      <c r="AU438" s="24"/>
      <c r="AV438" s="24"/>
      <c r="AW438" s="28">
        <v>172894</v>
      </c>
      <c r="AX438" s="26">
        <v>167</v>
      </c>
      <c r="AY438" s="28">
        <v>75</v>
      </c>
      <c r="AZ438" s="28">
        <v>60</v>
      </c>
      <c r="BA438" s="26">
        <v>0</v>
      </c>
      <c r="BB438" s="26" t="s">
        <v>148</v>
      </c>
      <c r="BC438" s="24"/>
      <c r="BD438" s="26" t="s">
        <v>125</v>
      </c>
      <c r="BE438" s="24"/>
      <c r="BF438" s="26" t="s">
        <v>1753</v>
      </c>
      <c r="BG438" s="26" t="s">
        <v>2386</v>
      </c>
      <c r="BH438" s="26" t="s">
        <v>2402</v>
      </c>
      <c r="BI438" s="26" t="s">
        <v>395</v>
      </c>
      <c r="BJ438" s="26" t="s">
        <v>2718</v>
      </c>
      <c r="BK438" s="26" t="s">
        <v>387</v>
      </c>
      <c r="BL438" s="26" t="s">
        <v>2719</v>
      </c>
      <c r="BM438" s="26" t="s">
        <v>387</v>
      </c>
      <c r="BN438" s="24"/>
      <c r="BO438" s="24"/>
      <c r="BP438" s="24"/>
      <c r="BQ438" s="24"/>
      <c r="BR438" s="26">
        <v>2</v>
      </c>
      <c r="BS438" s="26">
        <v>2</v>
      </c>
      <c r="BT438" s="26">
        <v>3</v>
      </c>
      <c r="BU438" s="26">
        <v>3</v>
      </c>
      <c r="BV438" s="26">
        <v>2</v>
      </c>
      <c r="BW438" s="26">
        <v>2</v>
      </c>
      <c r="BX438" s="26">
        <v>5</v>
      </c>
      <c r="BY438" s="26">
        <v>1</v>
      </c>
      <c r="BZ438" s="24"/>
      <c r="CA438" s="24"/>
      <c r="CB438" s="24"/>
      <c r="CC438" s="24"/>
      <c r="CD438" s="24"/>
      <c r="CE438" s="24"/>
      <c r="CF438" s="24"/>
      <c r="CG438" s="24"/>
      <c r="CH438" s="24"/>
      <c r="CI438" s="24"/>
      <c r="CJ438" s="24"/>
      <c r="CK438" s="24"/>
      <c r="CL438" s="24"/>
      <c r="CM438" s="24"/>
      <c r="CN438" s="24"/>
      <c r="CO438" s="24"/>
      <c r="CP438" s="24"/>
      <c r="CQ438" s="24"/>
      <c r="CR438" s="24"/>
      <c r="CS438" s="24"/>
      <c r="CT438" s="24"/>
      <c r="CU438" s="24"/>
      <c r="CV438" s="24"/>
      <c r="CW438" s="24"/>
      <c r="CX438" s="24"/>
      <c r="CY438" s="24"/>
      <c r="CZ438" s="24"/>
      <c r="DA438" s="24"/>
      <c r="DB438" s="24"/>
      <c r="DC438" s="24"/>
      <c r="DD438" s="24"/>
      <c r="DE438" s="24"/>
      <c r="DF438" s="26" t="s">
        <v>139</v>
      </c>
      <c r="DG438" s="26" t="s">
        <v>139</v>
      </c>
      <c r="DH438" s="26" t="s">
        <v>139</v>
      </c>
      <c r="DI438" s="26" t="s">
        <v>139</v>
      </c>
      <c r="DJ438" s="26" t="s">
        <v>139</v>
      </c>
      <c r="DK438" s="26" t="s">
        <v>139</v>
      </c>
      <c r="DL438" s="26" t="s">
        <v>139</v>
      </c>
      <c r="DM438" s="26" t="s">
        <v>139</v>
      </c>
      <c r="DN438" s="26" t="s">
        <v>139</v>
      </c>
      <c r="DO438" s="26" t="s">
        <v>139</v>
      </c>
    </row>
    <row r="439" spans="1:119" ht="20.100000000000001" customHeight="1" x14ac:dyDescent="0.25">
      <c r="A439" s="29" t="str">
        <f t="shared" si="84"/>
        <v>Avenir de l’Enfant6</v>
      </c>
      <c r="B439" s="29" t="str">
        <f t="shared" si="85"/>
        <v>Avenir de l’Enfant</v>
      </c>
      <c r="C439" s="29">
        <f t="shared" si="86"/>
        <v>6</v>
      </c>
      <c r="D439" s="30" t="str">
        <f t="shared" si="87"/>
        <v>Africa and the Middle East</v>
      </c>
      <c r="E439" s="30" t="str">
        <f t="shared" si="88"/>
        <v>Senegal</v>
      </c>
      <c r="F439" s="31">
        <f t="shared" si="89"/>
        <v>0</v>
      </c>
      <c r="G439" s="31">
        <f t="shared" si="90"/>
        <v>0</v>
      </c>
      <c r="H439" s="31">
        <f t="shared" si="91"/>
        <v>0</v>
      </c>
      <c r="I439" s="31">
        <f t="shared" si="92"/>
        <v>0</v>
      </c>
      <c r="J439" s="31">
        <f t="shared" si="93"/>
        <v>0</v>
      </c>
      <c r="K439" s="31">
        <f t="shared" si="94"/>
        <v>0</v>
      </c>
      <c r="L439" s="31">
        <f t="shared" si="95"/>
        <v>0</v>
      </c>
      <c r="M439" s="31">
        <f t="shared" si="96"/>
        <v>0</v>
      </c>
      <c r="N439" s="31">
        <f t="shared" si="97"/>
        <v>0</v>
      </c>
      <c r="O439" s="26" t="s">
        <v>2720</v>
      </c>
      <c r="P439" s="26" t="s">
        <v>108</v>
      </c>
      <c r="Q439" s="27">
        <v>40672</v>
      </c>
      <c r="R439" s="26" t="s">
        <v>109</v>
      </c>
      <c r="S439" s="26" t="s">
        <v>409</v>
      </c>
      <c r="T439" s="26" t="s">
        <v>333</v>
      </c>
      <c r="U439" s="26" t="s">
        <v>168</v>
      </c>
      <c r="V439" s="26" t="s">
        <v>169</v>
      </c>
      <c r="W439" s="26" t="s">
        <v>2386</v>
      </c>
      <c r="X439" s="24"/>
      <c r="Y439" s="26" t="s">
        <v>2710</v>
      </c>
      <c r="Z439" s="24"/>
      <c r="AA439" s="24"/>
      <c r="AB439" s="26" t="s">
        <v>117</v>
      </c>
      <c r="AC439" s="28">
        <v>17000</v>
      </c>
      <c r="AD439" s="24"/>
      <c r="AE439" s="24"/>
      <c r="AF439" s="26" t="s">
        <v>120</v>
      </c>
      <c r="AG439" s="26" t="s">
        <v>312</v>
      </c>
      <c r="AH439" s="26" t="s">
        <v>250</v>
      </c>
      <c r="AI439" s="28">
        <v>17000</v>
      </c>
      <c r="AJ439" s="24"/>
      <c r="AK439" s="26" t="s">
        <v>2721</v>
      </c>
      <c r="AL439" s="26" t="s">
        <v>2712</v>
      </c>
      <c r="AM439" s="26" t="s">
        <v>2713</v>
      </c>
      <c r="AN439" s="26" t="s">
        <v>2714</v>
      </c>
      <c r="AO439" s="26" t="s">
        <v>2715</v>
      </c>
      <c r="AP439" s="24"/>
      <c r="AQ439" s="24"/>
      <c r="AR439" s="24"/>
      <c r="AS439" s="26" t="s">
        <v>2722</v>
      </c>
      <c r="AT439" s="24"/>
      <c r="AU439" s="26" t="s">
        <v>2723</v>
      </c>
      <c r="AV439" s="24"/>
      <c r="AW439" s="28">
        <v>130721</v>
      </c>
      <c r="AX439" s="26">
        <v>186</v>
      </c>
      <c r="AY439" s="28">
        <v>60</v>
      </c>
      <c r="AZ439" s="28">
        <v>49</v>
      </c>
      <c r="BA439" s="26">
        <v>0</v>
      </c>
      <c r="BB439" s="26" t="s">
        <v>148</v>
      </c>
      <c r="BC439" s="24"/>
      <c r="BD439" s="24"/>
      <c r="BE439" s="24"/>
      <c r="BF439" s="26" t="s">
        <v>2402</v>
      </c>
      <c r="BG439" s="26" t="s">
        <v>395</v>
      </c>
      <c r="BH439" s="26" t="s">
        <v>2718</v>
      </c>
      <c r="BI439" s="26" t="s">
        <v>387</v>
      </c>
      <c r="BJ439" s="26" t="s">
        <v>1753</v>
      </c>
      <c r="BK439" s="26" t="s">
        <v>2386</v>
      </c>
      <c r="BL439" s="26" t="s">
        <v>2719</v>
      </c>
      <c r="BM439" s="26" t="s">
        <v>387</v>
      </c>
      <c r="BN439" s="24"/>
      <c r="BO439" s="24"/>
      <c r="BP439" s="24"/>
      <c r="BQ439" s="24"/>
      <c r="BR439" s="26">
        <v>0</v>
      </c>
      <c r="BS439" s="26">
        <v>0</v>
      </c>
      <c r="BT439" s="26">
        <v>0</v>
      </c>
      <c r="BU439" s="26">
        <v>0</v>
      </c>
      <c r="BV439" s="26">
        <v>0</v>
      </c>
      <c r="BW439" s="26">
        <v>0</v>
      </c>
      <c r="BX439" s="26">
        <v>0</v>
      </c>
      <c r="BY439" s="26">
        <v>0</v>
      </c>
      <c r="BZ439" s="24"/>
      <c r="CA439" s="24"/>
      <c r="CB439" s="24"/>
      <c r="CC439" s="24"/>
      <c r="CD439" s="24"/>
      <c r="CE439" s="24"/>
      <c r="CF439" s="24"/>
      <c r="CG439" s="24"/>
      <c r="CH439" s="24"/>
      <c r="CI439" s="24"/>
      <c r="CJ439" s="24"/>
      <c r="CK439" s="24"/>
      <c r="CL439" s="24"/>
      <c r="CM439" s="24"/>
      <c r="CN439" s="24"/>
      <c r="CO439" s="24"/>
      <c r="CP439" s="24"/>
      <c r="CQ439" s="24"/>
      <c r="CR439" s="24"/>
      <c r="CS439" s="24"/>
      <c r="CT439" s="24"/>
      <c r="CU439" s="24"/>
      <c r="CV439" s="24"/>
      <c r="CW439" s="24"/>
      <c r="CX439" s="24"/>
      <c r="CY439" s="24"/>
      <c r="CZ439" s="24"/>
      <c r="DA439" s="24"/>
      <c r="DB439" s="24"/>
      <c r="DC439" s="24"/>
      <c r="DD439" s="24"/>
      <c r="DE439" s="24"/>
      <c r="DF439" s="26" t="s">
        <v>139</v>
      </c>
      <c r="DG439" s="26" t="s">
        <v>139</v>
      </c>
      <c r="DH439" s="26" t="s">
        <v>139</v>
      </c>
      <c r="DI439" s="26" t="s">
        <v>139</v>
      </c>
      <c r="DJ439" s="26" t="s">
        <v>139</v>
      </c>
      <c r="DK439" s="26" t="s">
        <v>139</v>
      </c>
      <c r="DL439" s="26" t="s">
        <v>139</v>
      </c>
      <c r="DM439" s="26" t="s">
        <v>139</v>
      </c>
      <c r="DN439" s="26" t="s">
        <v>139</v>
      </c>
      <c r="DO439" s="26" t="s">
        <v>139</v>
      </c>
    </row>
    <row r="440" spans="1:119" ht="20.100000000000001" customHeight="1" x14ac:dyDescent="0.25">
      <c r="A440" s="29" t="str">
        <f t="shared" si="84"/>
        <v>Avenir de l’Enfant5</v>
      </c>
      <c r="B440" s="29" t="str">
        <f t="shared" si="85"/>
        <v>Avenir de l’Enfant</v>
      </c>
      <c r="C440" s="29">
        <f t="shared" si="86"/>
        <v>5</v>
      </c>
      <c r="D440" s="30" t="str">
        <f t="shared" si="87"/>
        <v>Africa and the Middle East</v>
      </c>
      <c r="E440" s="30" t="str">
        <f t="shared" si="88"/>
        <v>Senegal</v>
      </c>
      <c r="F440" s="31">
        <f t="shared" si="89"/>
        <v>0</v>
      </c>
      <c r="G440" s="31">
        <f t="shared" si="90"/>
        <v>0</v>
      </c>
      <c r="H440" s="31">
        <f t="shared" si="91"/>
        <v>0</v>
      </c>
      <c r="I440" s="31">
        <f t="shared" si="92"/>
        <v>0</v>
      </c>
      <c r="J440" s="31">
        <f t="shared" si="93"/>
        <v>0</v>
      </c>
      <c r="K440" s="31">
        <f t="shared" si="94"/>
        <v>0</v>
      </c>
      <c r="L440" s="31">
        <f t="shared" si="95"/>
        <v>0</v>
      </c>
      <c r="M440" s="31">
        <f t="shared" si="96"/>
        <v>0</v>
      </c>
      <c r="N440" s="31">
        <f t="shared" si="97"/>
        <v>0</v>
      </c>
      <c r="O440" s="26" t="s">
        <v>2724</v>
      </c>
      <c r="P440" s="26" t="s">
        <v>108</v>
      </c>
      <c r="Q440" s="27">
        <v>40315</v>
      </c>
      <c r="R440" s="26" t="s">
        <v>109</v>
      </c>
      <c r="S440" s="26" t="s">
        <v>234</v>
      </c>
      <c r="T440" s="26" t="s">
        <v>224</v>
      </c>
      <c r="U440" s="26" t="s">
        <v>168</v>
      </c>
      <c r="V440" s="26" t="s">
        <v>169</v>
      </c>
      <c r="W440" s="26" t="s">
        <v>2386</v>
      </c>
      <c r="X440" s="24"/>
      <c r="Y440" s="26" t="s">
        <v>2710</v>
      </c>
      <c r="Z440" s="24"/>
      <c r="AA440" s="24"/>
      <c r="AB440" s="26" t="s">
        <v>117</v>
      </c>
      <c r="AC440" s="28">
        <v>15000</v>
      </c>
      <c r="AD440" s="24"/>
      <c r="AE440" s="24"/>
      <c r="AF440" s="26" t="s">
        <v>120</v>
      </c>
      <c r="AG440" s="26" t="s">
        <v>312</v>
      </c>
      <c r="AH440" s="26" t="s">
        <v>176</v>
      </c>
      <c r="AI440" s="28">
        <v>15000</v>
      </c>
      <c r="AJ440" s="24"/>
      <c r="AK440" s="26" t="s">
        <v>2711</v>
      </c>
      <c r="AL440" s="26" t="s">
        <v>2725</v>
      </c>
      <c r="AM440" s="26" t="s">
        <v>2726</v>
      </c>
      <c r="AN440" s="26" t="s">
        <v>2727</v>
      </c>
      <c r="AO440" s="24"/>
      <c r="AP440" s="24"/>
      <c r="AQ440" s="24"/>
      <c r="AR440" s="24"/>
      <c r="AS440" s="26" t="s">
        <v>2728</v>
      </c>
      <c r="AT440" s="24"/>
      <c r="AU440" s="26" t="s">
        <v>2729</v>
      </c>
      <c r="AV440" s="24"/>
      <c r="AW440" s="28">
        <v>85529</v>
      </c>
      <c r="AX440" s="26">
        <v>202</v>
      </c>
      <c r="AY440" s="28">
        <v>0</v>
      </c>
      <c r="AZ440" s="28">
        <v>0</v>
      </c>
      <c r="BA440" s="26">
        <v>0</v>
      </c>
      <c r="BB440" s="24"/>
      <c r="BC440" s="24"/>
      <c r="BD440" s="24"/>
      <c r="BE440" s="24"/>
      <c r="BF440" s="24"/>
      <c r="BG440" s="24"/>
      <c r="BH440" s="24"/>
      <c r="BI440" s="24"/>
      <c r="BJ440" s="24"/>
      <c r="BK440" s="24"/>
      <c r="BL440" s="24"/>
      <c r="BM440" s="24"/>
      <c r="BN440" s="24"/>
      <c r="BO440" s="24"/>
      <c r="BP440" s="24"/>
      <c r="BQ440" s="24"/>
      <c r="BR440" s="26">
        <v>0</v>
      </c>
      <c r="BS440" s="26">
        <v>0</v>
      </c>
      <c r="BT440" s="26">
        <v>0</v>
      </c>
      <c r="BU440" s="26">
        <v>0</v>
      </c>
      <c r="BV440" s="26">
        <v>0</v>
      </c>
      <c r="BW440" s="26">
        <v>0</v>
      </c>
      <c r="BX440" s="26">
        <v>0</v>
      </c>
      <c r="BY440" s="26">
        <v>0</v>
      </c>
      <c r="BZ440" s="24"/>
      <c r="CA440" s="24"/>
      <c r="CB440" s="24"/>
      <c r="CC440" s="24"/>
      <c r="CD440" s="24"/>
      <c r="CE440" s="24"/>
      <c r="CF440" s="24"/>
      <c r="CG440" s="24"/>
      <c r="CH440" s="24"/>
      <c r="CI440" s="24"/>
      <c r="CJ440" s="24"/>
      <c r="CK440" s="24"/>
      <c r="CL440" s="24"/>
      <c r="CM440" s="24"/>
      <c r="CN440" s="24"/>
      <c r="CO440" s="24"/>
      <c r="CP440" s="24"/>
      <c r="CQ440" s="24"/>
      <c r="CR440" s="24"/>
      <c r="CS440" s="24"/>
      <c r="CT440" s="24"/>
      <c r="CU440" s="24"/>
      <c r="CV440" s="24"/>
      <c r="CW440" s="24"/>
      <c r="CX440" s="24"/>
      <c r="CY440" s="24"/>
      <c r="CZ440" s="24"/>
      <c r="DA440" s="24"/>
      <c r="DB440" s="24"/>
      <c r="DC440" s="24"/>
      <c r="DD440" s="24"/>
      <c r="DE440" s="24"/>
      <c r="DF440" s="26" t="s">
        <v>139</v>
      </c>
      <c r="DG440" s="26" t="s">
        <v>139</v>
      </c>
      <c r="DH440" s="26" t="s">
        <v>139</v>
      </c>
      <c r="DI440" s="26" t="s">
        <v>139</v>
      </c>
      <c r="DJ440" s="26" t="s">
        <v>139</v>
      </c>
      <c r="DK440" s="26" t="s">
        <v>139</v>
      </c>
      <c r="DL440" s="26" t="s">
        <v>139</v>
      </c>
      <c r="DM440" s="26" t="s">
        <v>139</v>
      </c>
      <c r="DN440" s="26" t="s">
        <v>139</v>
      </c>
      <c r="DO440" s="26" t="s">
        <v>139</v>
      </c>
    </row>
    <row r="441" spans="1:119" ht="20.100000000000001" customHeight="1" x14ac:dyDescent="0.25">
      <c r="A441" s="29" t="str">
        <f t="shared" si="84"/>
        <v>Awaken1</v>
      </c>
      <c r="B441" s="29" t="str">
        <f t="shared" si="85"/>
        <v>Awaken</v>
      </c>
      <c r="C441" s="29">
        <f t="shared" si="86"/>
        <v>1</v>
      </c>
      <c r="D441" s="30" t="str">
        <f t="shared" si="87"/>
        <v>South Asia</v>
      </c>
      <c r="E441" s="30" t="str">
        <f t="shared" si="88"/>
        <v>Afghanistan</v>
      </c>
      <c r="F441" s="31">
        <f t="shared" si="89"/>
        <v>3</v>
      </c>
      <c r="G441" s="31">
        <f t="shared" si="90"/>
        <v>2</v>
      </c>
      <c r="H441" s="31">
        <f t="shared" si="91"/>
        <v>3</v>
      </c>
      <c r="I441" s="31">
        <f t="shared" si="92"/>
        <v>5</v>
      </c>
      <c r="J441" s="31">
        <f t="shared" si="93"/>
        <v>3</v>
      </c>
      <c r="K441" s="31">
        <f t="shared" si="94"/>
        <v>4</v>
      </c>
      <c r="L441" s="31">
        <f t="shared" si="95"/>
        <v>5</v>
      </c>
      <c r="M441" s="31">
        <f t="shared" si="96"/>
        <v>3</v>
      </c>
      <c r="N441" s="31">
        <f t="shared" si="97"/>
        <v>3.5</v>
      </c>
      <c r="O441" s="26" t="s">
        <v>2730</v>
      </c>
      <c r="P441" s="26" t="s">
        <v>108</v>
      </c>
      <c r="Q441" s="27">
        <v>40315</v>
      </c>
      <c r="R441" s="26" t="s">
        <v>155</v>
      </c>
      <c r="S441" s="26" t="s">
        <v>234</v>
      </c>
      <c r="T441" s="26" t="s">
        <v>224</v>
      </c>
      <c r="U441" s="26" t="s">
        <v>112</v>
      </c>
      <c r="V441" s="26" t="s">
        <v>225</v>
      </c>
      <c r="W441" s="26" t="s">
        <v>2731</v>
      </c>
      <c r="X441" s="24"/>
      <c r="Y441" s="26" t="s">
        <v>2732</v>
      </c>
      <c r="Z441" s="24"/>
      <c r="AA441" s="24"/>
      <c r="AB441" s="26" t="s">
        <v>117</v>
      </c>
      <c r="AC441" s="28">
        <v>6000</v>
      </c>
      <c r="AD441" s="24"/>
      <c r="AE441" s="24"/>
      <c r="AF441" s="26" t="s">
        <v>120</v>
      </c>
      <c r="AG441" s="26" t="s">
        <v>224</v>
      </c>
      <c r="AH441" s="26" t="s">
        <v>158</v>
      </c>
      <c r="AI441" s="28">
        <v>6000</v>
      </c>
      <c r="AJ441" s="24"/>
      <c r="AK441" s="26" t="s">
        <v>2733</v>
      </c>
      <c r="AL441" s="26" t="s">
        <v>2734</v>
      </c>
      <c r="AM441" s="26" t="s">
        <v>2735</v>
      </c>
      <c r="AN441" s="26" t="s">
        <v>2736</v>
      </c>
      <c r="AO441" s="24"/>
      <c r="AP441" s="24"/>
      <c r="AQ441" s="24"/>
      <c r="AR441" s="24"/>
      <c r="AS441" s="24"/>
      <c r="AT441" s="24"/>
      <c r="AU441" s="24"/>
      <c r="AV441" s="24"/>
      <c r="AW441" s="28">
        <v>100933</v>
      </c>
      <c r="AX441" s="26">
        <v>18100</v>
      </c>
      <c r="AY441" s="28">
        <v>100</v>
      </c>
      <c r="AZ441" s="28">
        <v>95</v>
      </c>
      <c r="BA441" s="26">
        <v>0</v>
      </c>
      <c r="BB441" s="26" t="s">
        <v>148</v>
      </c>
      <c r="BC441" s="24"/>
      <c r="BD441" s="24"/>
      <c r="BE441" s="24"/>
      <c r="BF441" s="24"/>
      <c r="BG441" s="24"/>
      <c r="BH441" s="24"/>
      <c r="BI441" s="24"/>
      <c r="BJ441" s="24"/>
      <c r="BK441" s="24"/>
      <c r="BL441" s="24"/>
      <c r="BM441" s="24"/>
      <c r="BN441" s="24"/>
      <c r="BO441" s="24"/>
      <c r="BP441" s="24"/>
      <c r="BQ441" s="24"/>
      <c r="BR441" s="26">
        <v>3</v>
      </c>
      <c r="BS441" s="26">
        <v>2</v>
      </c>
      <c r="BT441" s="26">
        <v>3</v>
      </c>
      <c r="BU441" s="26">
        <v>5</v>
      </c>
      <c r="BV441" s="26">
        <v>3</v>
      </c>
      <c r="BW441" s="26">
        <v>4</v>
      </c>
      <c r="BX441" s="26">
        <v>5</v>
      </c>
      <c r="BY441" s="26">
        <v>3</v>
      </c>
      <c r="BZ441" s="24"/>
      <c r="CA441" s="24"/>
      <c r="CB441" s="24"/>
      <c r="CC441" s="24"/>
      <c r="CD441" s="24"/>
      <c r="CE441" s="24"/>
      <c r="CF441" s="24"/>
      <c r="CG441" s="24"/>
      <c r="CH441" s="24"/>
      <c r="CI441" s="24"/>
      <c r="CJ441" s="24"/>
      <c r="CK441" s="24"/>
      <c r="CL441" s="24"/>
      <c r="CM441" s="24"/>
      <c r="CN441" s="24"/>
      <c r="CO441" s="24"/>
      <c r="CP441" s="24"/>
      <c r="CQ441" s="24"/>
      <c r="CR441" s="24"/>
      <c r="CS441" s="24"/>
      <c r="CT441" s="24"/>
      <c r="CU441" s="24"/>
      <c r="CV441" s="24"/>
      <c r="CW441" s="24"/>
      <c r="CX441" s="24"/>
      <c r="CY441" s="24"/>
      <c r="CZ441" s="24"/>
      <c r="DA441" s="24"/>
      <c r="DB441" s="24"/>
      <c r="DC441" s="24"/>
      <c r="DD441" s="24"/>
      <c r="DE441" s="24"/>
      <c r="DF441" s="26" t="s">
        <v>139</v>
      </c>
      <c r="DG441" s="26" t="s">
        <v>139</v>
      </c>
      <c r="DH441" s="26" t="s">
        <v>139</v>
      </c>
      <c r="DI441" s="26" t="s">
        <v>139</v>
      </c>
      <c r="DJ441" s="26" t="s">
        <v>139</v>
      </c>
      <c r="DK441" s="26" t="s">
        <v>139</v>
      </c>
      <c r="DL441" s="26" t="s">
        <v>139</v>
      </c>
      <c r="DM441" s="26" t="s">
        <v>139</v>
      </c>
      <c r="DN441" s="26" t="s">
        <v>139</v>
      </c>
      <c r="DO441" s="26" t="s">
        <v>139</v>
      </c>
    </row>
    <row r="442" spans="1:119" ht="20.100000000000001" customHeight="1" x14ac:dyDescent="0.25">
      <c r="A442" s="29" t="str">
        <f t="shared" si="84"/>
        <v/>
      </c>
      <c r="B442" s="29" t="str">
        <f t="shared" si="85"/>
        <v>Aware Girls</v>
      </c>
      <c r="C442" s="29">
        <f t="shared" si="86"/>
        <v>0</v>
      </c>
      <c r="D442" s="30" t="str">
        <f t="shared" si="87"/>
        <v>South Asia</v>
      </c>
      <c r="E442" s="30" t="str">
        <f t="shared" si="88"/>
        <v>Peshawar, Pakistan</v>
      </c>
      <c r="F442" s="31">
        <f t="shared" si="89"/>
        <v>0</v>
      </c>
      <c r="G442" s="31">
        <f t="shared" si="90"/>
        <v>0</v>
      </c>
      <c r="H442" s="31">
        <f t="shared" si="91"/>
        <v>0</v>
      </c>
      <c r="I442" s="31">
        <f t="shared" si="92"/>
        <v>0</v>
      </c>
      <c r="J442" s="31">
        <f t="shared" si="93"/>
        <v>0</v>
      </c>
      <c r="K442" s="31">
        <f t="shared" si="94"/>
        <v>0</v>
      </c>
      <c r="L442" s="31">
        <f t="shared" si="95"/>
        <v>0</v>
      </c>
      <c r="M442" s="31">
        <f t="shared" si="96"/>
        <v>0</v>
      </c>
      <c r="N442" s="31">
        <f t="shared" si="97"/>
        <v>0</v>
      </c>
      <c r="O442" s="26" t="s">
        <v>15861</v>
      </c>
      <c r="P442" s="26" t="s">
        <v>243</v>
      </c>
      <c r="Q442" s="27">
        <v>42178</v>
      </c>
      <c r="R442" s="24"/>
      <c r="S442" s="24"/>
      <c r="T442" s="24"/>
      <c r="U442" s="24"/>
      <c r="V442" s="26" t="s">
        <v>225</v>
      </c>
      <c r="W442" s="26" t="s">
        <v>369</v>
      </c>
      <c r="X442" s="26" t="s">
        <v>2738</v>
      </c>
      <c r="Y442" s="26" t="s">
        <v>2739</v>
      </c>
      <c r="Z442" s="24"/>
      <c r="AA442" s="24"/>
      <c r="AB442" s="26" t="s">
        <v>15733</v>
      </c>
      <c r="AC442" s="28">
        <v>0</v>
      </c>
      <c r="AD442" s="24"/>
      <c r="AE442" s="26" t="s">
        <v>249</v>
      </c>
      <c r="AF442" s="26" t="s">
        <v>139</v>
      </c>
      <c r="AG442" s="26" t="s">
        <v>224</v>
      </c>
      <c r="AH442" s="24"/>
      <c r="AI442" s="28">
        <v>5000</v>
      </c>
      <c r="AJ442" s="24"/>
      <c r="AK442" s="24"/>
      <c r="AL442" s="24"/>
      <c r="AM442" s="24"/>
      <c r="AN442" s="24"/>
      <c r="AO442" s="24"/>
      <c r="AP442" s="24"/>
      <c r="AQ442" s="24"/>
      <c r="AR442" s="24"/>
      <c r="AS442" s="24"/>
      <c r="AT442" s="24"/>
      <c r="AU442" s="24"/>
      <c r="AV442" s="24"/>
      <c r="AW442" s="24"/>
      <c r="AX442" s="24"/>
      <c r="AY442" s="24"/>
      <c r="AZ442" s="24"/>
      <c r="BA442" s="24"/>
      <c r="BB442" s="24"/>
      <c r="BC442" s="26" t="s">
        <v>566</v>
      </c>
      <c r="BD442" s="24"/>
      <c r="BE442" s="24"/>
      <c r="BF442" s="24"/>
      <c r="BG442" s="24"/>
      <c r="BH442" s="24"/>
      <c r="BI442" s="24"/>
      <c r="BJ442" s="24"/>
      <c r="BK442" s="24"/>
      <c r="BL442" s="24"/>
      <c r="BM442" s="24"/>
      <c r="BN442" s="24"/>
      <c r="BO442" s="24"/>
      <c r="BP442" s="24"/>
      <c r="BQ442" s="24"/>
      <c r="BR442" s="24"/>
      <c r="BS442" s="24"/>
      <c r="BT442" s="24"/>
      <c r="BU442" s="24"/>
      <c r="BV442" s="24"/>
      <c r="BW442" s="24"/>
      <c r="BX442" s="24"/>
      <c r="BY442" s="24"/>
      <c r="BZ442" s="24"/>
      <c r="CA442" s="24"/>
      <c r="CB442" s="24"/>
      <c r="CC442" s="24"/>
      <c r="CD442" s="24"/>
      <c r="CE442" s="24"/>
      <c r="CF442" s="24"/>
      <c r="CG442" s="24"/>
      <c r="CH442" s="24"/>
      <c r="CI442" s="24"/>
      <c r="CJ442" s="24"/>
      <c r="CK442" s="24"/>
      <c r="CL442" s="24"/>
      <c r="CM442" s="24"/>
      <c r="CN442" s="24"/>
      <c r="CO442" s="24"/>
      <c r="CP442" s="24"/>
      <c r="CQ442" s="24"/>
      <c r="CR442" s="24"/>
      <c r="CS442" s="24"/>
      <c r="CT442" s="24"/>
      <c r="CU442" s="24"/>
      <c r="CV442" s="24"/>
      <c r="CW442" s="24"/>
      <c r="CX442" s="24"/>
      <c r="CY442" s="24"/>
      <c r="CZ442" s="24"/>
      <c r="DA442" s="24"/>
      <c r="DB442" s="24"/>
      <c r="DC442" s="24"/>
      <c r="DD442" s="24"/>
      <c r="DE442" s="24"/>
      <c r="DF442" s="26" t="s">
        <v>139</v>
      </c>
      <c r="DG442" s="26" t="s">
        <v>139</v>
      </c>
      <c r="DH442" s="26" t="s">
        <v>139</v>
      </c>
      <c r="DI442" s="26" t="s">
        <v>139</v>
      </c>
      <c r="DJ442" s="26" t="s">
        <v>139</v>
      </c>
      <c r="DK442" s="26" t="s">
        <v>139</v>
      </c>
      <c r="DL442" s="26" t="s">
        <v>139</v>
      </c>
      <c r="DM442" s="26" t="s">
        <v>139</v>
      </c>
      <c r="DN442" s="26" t="s">
        <v>139</v>
      </c>
      <c r="DO442" s="26" t="s">
        <v>139</v>
      </c>
    </row>
    <row r="443" spans="1:119" ht="20.100000000000001" customHeight="1" x14ac:dyDescent="0.25">
      <c r="A443" s="29" t="str">
        <f t="shared" si="84"/>
        <v/>
      </c>
      <c r="B443" s="29" t="str">
        <f t="shared" si="85"/>
        <v>Aware Girls</v>
      </c>
      <c r="C443" s="29">
        <f t="shared" si="86"/>
        <v>0</v>
      </c>
      <c r="D443" s="30" t="str">
        <f t="shared" si="87"/>
        <v>South Asia</v>
      </c>
      <c r="E443" s="30" t="str">
        <f t="shared" si="88"/>
        <v>Peshawar, Pakistan</v>
      </c>
      <c r="F443" s="31">
        <f t="shared" si="89"/>
        <v>0</v>
      </c>
      <c r="G443" s="31">
        <f t="shared" si="90"/>
        <v>0</v>
      </c>
      <c r="H443" s="31">
        <f t="shared" si="91"/>
        <v>0</v>
      </c>
      <c r="I443" s="31">
        <f t="shared" si="92"/>
        <v>0</v>
      </c>
      <c r="J443" s="31">
        <f t="shared" si="93"/>
        <v>0</v>
      </c>
      <c r="K443" s="31">
        <f t="shared" si="94"/>
        <v>0</v>
      </c>
      <c r="L443" s="31">
        <f t="shared" si="95"/>
        <v>0</v>
      </c>
      <c r="M443" s="31">
        <f t="shared" si="96"/>
        <v>0</v>
      </c>
      <c r="N443" s="31">
        <f t="shared" si="97"/>
        <v>0</v>
      </c>
      <c r="O443" s="26" t="s">
        <v>15862</v>
      </c>
      <c r="P443" s="26" t="s">
        <v>108</v>
      </c>
      <c r="Q443" s="27">
        <v>42579</v>
      </c>
      <c r="R443" s="24"/>
      <c r="S443" s="24"/>
      <c r="T443" s="26" t="s">
        <v>142</v>
      </c>
      <c r="U443" s="24"/>
      <c r="V443" s="26" t="s">
        <v>225</v>
      </c>
      <c r="W443" s="26" t="s">
        <v>369</v>
      </c>
      <c r="X443" s="26" t="s">
        <v>2738</v>
      </c>
      <c r="Y443" s="26" t="s">
        <v>2739</v>
      </c>
      <c r="Z443" s="24"/>
      <c r="AA443" s="24"/>
      <c r="AB443" s="26" t="s">
        <v>15733</v>
      </c>
      <c r="AC443" s="28">
        <v>5000</v>
      </c>
      <c r="AD443" s="24"/>
      <c r="AE443" s="26" t="s">
        <v>249</v>
      </c>
      <c r="AF443" s="26" t="s">
        <v>139</v>
      </c>
      <c r="AG443" s="26" t="s">
        <v>224</v>
      </c>
      <c r="AH443" s="24"/>
      <c r="AI443" s="28">
        <v>5000</v>
      </c>
      <c r="AJ443" s="24"/>
      <c r="AK443" s="24"/>
      <c r="AL443" s="24"/>
      <c r="AM443" s="24"/>
      <c r="AN443" s="24"/>
      <c r="AO443" s="24"/>
      <c r="AP443" s="24"/>
      <c r="AQ443" s="24"/>
      <c r="AR443" s="24"/>
      <c r="AS443" s="24"/>
      <c r="AT443" s="24"/>
      <c r="AU443" s="24"/>
      <c r="AV443" s="24"/>
      <c r="AW443" s="24"/>
      <c r="AX443" s="24"/>
      <c r="AY443" s="24"/>
      <c r="AZ443" s="24"/>
      <c r="BA443" s="24"/>
      <c r="BB443" s="24"/>
      <c r="BC443" s="26" t="s">
        <v>566</v>
      </c>
      <c r="BD443" s="24"/>
      <c r="BE443" s="24"/>
      <c r="BF443" s="24"/>
      <c r="BG443" s="24"/>
      <c r="BH443" s="24"/>
      <c r="BI443" s="24"/>
      <c r="BJ443" s="24"/>
      <c r="BK443" s="24"/>
      <c r="BL443" s="24"/>
      <c r="BM443" s="24"/>
      <c r="BN443" s="24"/>
      <c r="BO443" s="24"/>
      <c r="BP443" s="24"/>
      <c r="BQ443" s="24"/>
      <c r="BR443" s="24"/>
      <c r="BS443" s="24"/>
      <c r="BT443" s="24"/>
      <c r="BU443" s="24"/>
      <c r="BV443" s="24"/>
      <c r="BW443" s="24"/>
      <c r="BX443" s="24"/>
      <c r="BY443" s="24"/>
      <c r="BZ443" s="24"/>
      <c r="CA443" s="24"/>
      <c r="CB443" s="24"/>
      <c r="CC443" s="24"/>
      <c r="CD443" s="24"/>
      <c r="CE443" s="24"/>
      <c r="CF443" s="24"/>
      <c r="CG443" s="24"/>
      <c r="CH443" s="24"/>
      <c r="CI443" s="24"/>
      <c r="CJ443" s="24"/>
      <c r="CK443" s="24"/>
      <c r="CL443" s="24"/>
      <c r="CM443" s="24"/>
      <c r="CN443" s="24"/>
      <c r="CO443" s="24"/>
      <c r="CP443" s="24"/>
      <c r="CQ443" s="24"/>
      <c r="CR443" s="24"/>
      <c r="CS443" s="24"/>
      <c r="CT443" s="24"/>
      <c r="CU443" s="24"/>
      <c r="CV443" s="24"/>
      <c r="CW443" s="24"/>
      <c r="CX443" s="24"/>
      <c r="CY443" s="24"/>
      <c r="CZ443" s="24"/>
      <c r="DA443" s="24"/>
      <c r="DB443" s="24"/>
      <c r="DC443" s="24"/>
      <c r="DD443" s="24"/>
      <c r="DE443" s="24"/>
      <c r="DF443" s="26" t="s">
        <v>139</v>
      </c>
      <c r="DG443" s="26" t="s">
        <v>139</v>
      </c>
      <c r="DH443" s="26" t="s">
        <v>139</v>
      </c>
      <c r="DI443" s="26" t="s">
        <v>139</v>
      </c>
      <c r="DJ443" s="26" t="s">
        <v>139</v>
      </c>
      <c r="DK443" s="26" t="s">
        <v>139</v>
      </c>
      <c r="DL443" s="26" t="s">
        <v>139</v>
      </c>
      <c r="DM443" s="26" t="s">
        <v>139</v>
      </c>
      <c r="DN443" s="26" t="s">
        <v>139</v>
      </c>
      <c r="DO443" s="26" t="s">
        <v>139</v>
      </c>
    </row>
    <row r="444" spans="1:119" ht="20.100000000000001" customHeight="1" x14ac:dyDescent="0.25">
      <c r="A444" s="29" t="str">
        <f t="shared" si="84"/>
        <v/>
      </c>
      <c r="B444" s="29" t="str">
        <f t="shared" si="85"/>
        <v>Aware Girls</v>
      </c>
      <c r="C444" s="29">
        <f t="shared" si="86"/>
        <v>0</v>
      </c>
      <c r="D444" s="30" t="str">
        <f t="shared" si="87"/>
        <v>South Asia</v>
      </c>
      <c r="E444" s="30" t="str">
        <f t="shared" si="88"/>
        <v>Peshawar, Pakistan</v>
      </c>
      <c r="F444" s="31">
        <f t="shared" si="89"/>
        <v>0</v>
      </c>
      <c r="G444" s="31">
        <f t="shared" si="90"/>
        <v>0</v>
      </c>
      <c r="H444" s="31">
        <f t="shared" si="91"/>
        <v>0</v>
      </c>
      <c r="I444" s="31">
        <f t="shared" si="92"/>
        <v>0</v>
      </c>
      <c r="J444" s="31">
        <f t="shared" si="93"/>
        <v>0</v>
      </c>
      <c r="K444" s="31">
        <f t="shared" si="94"/>
        <v>0</v>
      </c>
      <c r="L444" s="31">
        <f t="shared" si="95"/>
        <v>0</v>
      </c>
      <c r="M444" s="31">
        <f t="shared" si="96"/>
        <v>0</v>
      </c>
      <c r="N444" s="31">
        <f t="shared" si="97"/>
        <v>0</v>
      </c>
      <c r="O444" s="26" t="s">
        <v>2737</v>
      </c>
      <c r="P444" s="26" t="s">
        <v>108</v>
      </c>
      <c r="Q444" s="27">
        <v>42681</v>
      </c>
      <c r="R444" s="24"/>
      <c r="S444" s="24"/>
      <c r="T444" s="26" t="s">
        <v>142</v>
      </c>
      <c r="U444" s="24"/>
      <c r="V444" s="26" t="s">
        <v>225</v>
      </c>
      <c r="W444" s="26" t="s">
        <v>369</v>
      </c>
      <c r="X444" s="26" t="s">
        <v>2738</v>
      </c>
      <c r="Y444" s="26" t="s">
        <v>2739</v>
      </c>
      <c r="Z444" s="24"/>
      <c r="AA444" s="24"/>
      <c r="AB444" s="26" t="s">
        <v>1265</v>
      </c>
      <c r="AC444" s="28">
        <v>8000</v>
      </c>
      <c r="AD444" s="24"/>
      <c r="AE444" s="26" t="s">
        <v>249</v>
      </c>
      <c r="AF444" s="26" t="s">
        <v>139</v>
      </c>
      <c r="AG444" s="26" t="s">
        <v>224</v>
      </c>
      <c r="AH444" s="24"/>
      <c r="AI444" s="28">
        <v>8000</v>
      </c>
      <c r="AJ444" s="24"/>
      <c r="AK444" s="24"/>
      <c r="AL444" s="24"/>
      <c r="AM444" s="24"/>
      <c r="AN444" s="24"/>
      <c r="AO444" s="24"/>
      <c r="AP444" s="24"/>
      <c r="AQ444" s="24"/>
      <c r="AR444" s="24"/>
      <c r="AS444" s="24"/>
      <c r="AT444" s="24"/>
      <c r="AU444" s="24"/>
      <c r="AV444" s="24"/>
      <c r="AW444" s="24"/>
      <c r="AX444" s="24"/>
      <c r="AY444" s="24"/>
      <c r="AZ444" s="24"/>
      <c r="BA444" s="24"/>
      <c r="BB444" s="24"/>
      <c r="BC444" s="26" t="s">
        <v>566</v>
      </c>
      <c r="BD444" s="24"/>
      <c r="BE444" s="24"/>
      <c r="BF444" s="24"/>
      <c r="BG444" s="24"/>
      <c r="BH444" s="24"/>
      <c r="BI444" s="24"/>
      <c r="BJ444" s="24"/>
      <c r="BK444" s="24"/>
      <c r="BL444" s="24"/>
      <c r="BM444" s="24"/>
      <c r="BN444" s="24"/>
      <c r="BO444" s="24"/>
      <c r="BP444" s="24"/>
      <c r="BQ444" s="24"/>
      <c r="BR444" s="24"/>
      <c r="BS444" s="24"/>
      <c r="BT444" s="24"/>
      <c r="BU444" s="24"/>
      <c r="BV444" s="24"/>
      <c r="BW444" s="24"/>
      <c r="BX444" s="24"/>
      <c r="BY444" s="24"/>
      <c r="BZ444" s="24"/>
      <c r="CA444" s="24"/>
      <c r="CB444" s="24"/>
      <c r="CC444" s="24"/>
      <c r="CD444" s="24"/>
      <c r="CE444" s="24"/>
      <c r="CF444" s="24"/>
      <c r="CG444" s="24"/>
      <c r="CH444" s="24"/>
      <c r="CI444" s="24"/>
      <c r="CJ444" s="24"/>
      <c r="CK444" s="24"/>
      <c r="CL444" s="24"/>
      <c r="CM444" s="24"/>
      <c r="CN444" s="24"/>
      <c r="CO444" s="24"/>
      <c r="CP444" s="24"/>
      <c r="CQ444" s="24"/>
      <c r="CR444" s="24"/>
      <c r="CS444" s="24"/>
      <c r="CT444" s="24"/>
      <c r="CU444" s="24"/>
      <c r="CV444" s="24"/>
      <c r="CW444" s="24"/>
      <c r="CX444" s="24"/>
      <c r="CY444" s="24"/>
      <c r="CZ444" s="24"/>
      <c r="DA444" s="24"/>
      <c r="DB444" s="24"/>
      <c r="DC444" s="24"/>
      <c r="DD444" s="24"/>
      <c r="DE444" s="24"/>
      <c r="DF444" s="26" t="s">
        <v>139</v>
      </c>
      <c r="DG444" s="26" t="s">
        <v>139</v>
      </c>
      <c r="DH444" s="26" t="s">
        <v>139</v>
      </c>
      <c r="DI444" s="26" t="s">
        <v>139</v>
      </c>
      <c r="DJ444" s="26" t="s">
        <v>139</v>
      </c>
      <c r="DK444" s="26" t="s">
        <v>139</v>
      </c>
      <c r="DL444" s="26" t="s">
        <v>139</v>
      </c>
      <c r="DM444" s="26" t="s">
        <v>139</v>
      </c>
      <c r="DN444" s="26" t="s">
        <v>139</v>
      </c>
      <c r="DO444" s="26" t="s">
        <v>139</v>
      </c>
    </row>
    <row r="445" spans="1:119" ht="20.100000000000001" customHeight="1" x14ac:dyDescent="0.25">
      <c r="A445" s="29" t="str">
        <f t="shared" si="84"/>
        <v>Aware Girls7</v>
      </c>
      <c r="B445" s="29" t="str">
        <f t="shared" si="85"/>
        <v>Aware Girls</v>
      </c>
      <c r="C445" s="29">
        <f t="shared" si="86"/>
        <v>7</v>
      </c>
      <c r="D445" s="30" t="str">
        <f t="shared" si="87"/>
        <v>South Asia</v>
      </c>
      <c r="E445" s="30" t="str">
        <f t="shared" si="88"/>
        <v>Peshawar, Pakistan</v>
      </c>
      <c r="F445" s="31">
        <f t="shared" si="89"/>
        <v>0</v>
      </c>
      <c r="G445" s="31">
        <f t="shared" si="90"/>
        <v>0</v>
      </c>
      <c r="H445" s="31">
        <f t="shared" si="91"/>
        <v>0</v>
      </c>
      <c r="I445" s="31">
        <f t="shared" si="92"/>
        <v>0</v>
      </c>
      <c r="J445" s="31">
        <f t="shared" si="93"/>
        <v>0</v>
      </c>
      <c r="K445" s="31">
        <f t="shared" si="94"/>
        <v>0</v>
      </c>
      <c r="L445" s="31">
        <f t="shared" si="95"/>
        <v>0</v>
      </c>
      <c r="M445" s="31">
        <f t="shared" si="96"/>
        <v>0</v>
      </c>
      <c r="N445" s="31">
        <f t="shared" si="97"/>
        <v>0</v>
      </c>
      <c r="O445" s="26" t="s">
        <v>2749</v>
      </c>
      <c r="P445" s="26" t="s">
        <v>108</v>
      </c>
      <c r="Q445" s="27">
        <v>42446</v>
      </c>
      <c r="R445" s="24"/>
      <c r="S445" s="24"/>
      <c r="T445" s="26" t="s">
        <v>157</v>
      </c>
      <c r="U445" s="24"/>
      <c r="V445" s="26" t="s">
        <v>225</v>
      </c>
      <c r="W445" s="26" t="s">
        <v>369</v>
      </c>
      <c r="X445" s="26" t="s">
        <v>2738</v>
      </c>
      <c r="Y445" s="26" t="s">
        <v>2739</v>
      </c>
      <c r="Z445" s="24"/>
      <c r="AA445" s="24"/>
      <c r="AB445" s="26" t="s">
        <v>1263</v>
      </c>
      <c r="AC445" s="28">
        <v>50000</v>
      </c>
      <c r="AD445" s="24"/>
      <c r="AE445" s="26" t="s">
        <v>249</v>
      </c>
      <c r="AF445" s="26" t="s">
        <v>139</v>
      </c>
      <c r="AG445" s="26" t="s">
        <v>224</v>
      </c>
      <c r="AH445" s="26" t="s">
        <v>235</v>
      </c>
      <c r="AI445" s="28">
        <v>50000</v>
      </c>
      <c r="AJ445" s="24"/>
      <c r="AK445" s="24"/>
      <c r="AL445" s="24"/>
      <c r="AM445" s="24"/>
      <c r="AN445" s="24"/>
      <c r="AO445" s="24"/>
      <c r="AP445" s="24"/>
      <c r="AQ445" s="24"/>
      <c r="AR445" s="24"/>
      <c r="AS445" s="24"/>
      <c r="AT445" s="24"/>
      <c r="AU445" s="24"/>
      <c r="AV445" s="24"/>
      <c r="AW445" s="24"/>
      <c r="AX445" s="24"/>
      <c r="AY445" s="24"/>
      <c r="AZ445" s="24"/>
      <c r="BA445" s="24"/>
      <c r="BB445" s="24"/>
      <c r="BC445" s="26" t="s">
        <v>566</v>
      </c>
      <c r="BD445" s="24"/>
      <c r="BE445" s="24"/>
      <c r="BF445" s="24"/>
      <c r="BG445" s="24"/>
      <c r="BH445" s="24"/>
      <c r="BI445" s="24"/>
      <c r="BJ445" s="24"/>
      <c r="BK445" s="24"/>
      <c r="BL445" s="24"/>
      <c r="BM445" s="24"/>
      <c r="BN445" s="24"/>
      <c r="BO445" s="24"/>
      <c r="BP445" s="24"/>
      <c r="BQ445" s="24"/>
      <c r="BR445" s="24"/>
      <c r="BS445" s="24"/>
      <c r="BT445" s="24"/>
      <c r="BU445" s="24"/>
      <c r="BV445" s="24"/>
      <c r="BW445" s="24"/>
      <c r="BX445" s="24"/>
      <c r="BY445" s="24"/>
      <c r="BZ445" s="24"/>
      <c r="CA445" s="24"/>
      <c r="CB445" s="24"/>
      <c r="CC445" s="24"/>
      <c r="CD445" s="24"/>
      <c r="CE445" s="24"/>
      <c r="CF445" s="24"/>
      <c r="CG445" s="24"/>
      <c r="CH445" s="24"/>
      <c r="CI445" s="24"/>
      <c r="CJ445" s="24"/>
      <c r="CK445" s="24"/>
      <c r="CL445" s="24"/>
      <c r="CM445" s="24"/>
      <c r="CN445" s="24"/>
      <c r="CO445" s="24"/>
      <c r="CP445" s="24"/>
      <c r="CQ445" s="24"/>
      <c r="CR445" s="24"/>
      <c r="CS445" s="24"/>
      <c r="CT445" s="24"/>
      <c r="CU445" s="24"/>
      <c r="CV445" s="24"/>
      <c r="CW445" s="24"/>
      <c r="CX445" s="24"/>
      <c r="CY445" s="24"/>
      <c r="CZ445" s="24"/>
      <c r="DA445" s="24"/>
      <c r="DB445" s="24"/>
      <c r="DC445" s="24"/>
      <c r="DD445" s="24"/>
      <c r="DE445" s="24"/>
      <c r="DF445" s="26" t="s">
        <v>139</v>
      </c>
      <c r="DG445" s="26" t="s">
        <v>139</v>
      </c>
      <c r="DH445" s="26" t="s">
        <v>139</v>
      </c>
      <c r="DI445" s="26" t="s">
        <v>139</v>
      </c>
      <c r="DJ445" s="26" t="s">
        <v>139</v>
      </c>
      <c r="DK445" s="26" t="s">
        <v>139</v>
      </c>
      <c r="DL445" s="26" t="s">
        <v>139</v>
      </c>
      <c r="DM445" s="26" t="s">
        <v>139</v>
      </c>
      <c r="DN445" s="26" t="s">
        <v>139</v>
      </c>
      <c r="DO445" s="26" t="s">
        <v>139</v>
      </c>
    </row>
    <row r="446" spans="1:119" ht="20.100000000000001" customHeight="1" x14ac:dyDescent="0.25">
      <c r="A446" s="29" t="str">
        <f t="shared" si="84"/>
        <v>Aware Girls7</v>
      </c>
      <c r="B446" s="29" t="str">
        <f t="shared" si="85"/>
        <v>Aware Girls</v>
      </c>
      <c r="C446" s="29">
        <f t="shared" si="86"/>
        <v>7</v>
      </c>
      <c r="D446" s="30" t="str">
        <f t="shared" si="87"/>
        <v>South Asia</v>
      </c>
      <c r="E446" s="30" t="str">
        <f t="shared" si="88"/>
        <v>Peshawar, Pakistan</v>
      </c>
      <c r="F446" s="31">
        <f t="shared" si="89"/>
        <v>4</v>
      </c>
      <c r="G446" s="31">
        <f t="shared" si="90"/>
        <v>3</v>
      </c>
      <c r="H446" s="31">
        <f t="shared" si="91"/>
        <v>5</v>
      </c>
      <c r="I446" s="31">
        <f t="shared" si="92"/>
        <v>5</v>
      </c>
      <c r="J446" s="31">
        <f t="shared" si="93"/>
        <v>3</v>
      </c>
      <c r="K446" s="31">
        <f t="shared" si="94"/>
        <v>5</v>
      </c>
      <c r="L446" s="31">
        <f t="shared" si="95"/>
        <v>5</v>
      </c>
      <c r="M446" s="31">
        <f t="shared" si="96"/>
        <v>3</v>
      </c>
      <c r="N446" s="31">
        <f t="shared" si="97"/>
        <v>4.0999999999999996</v>
      </c>
      <c r="O446" s="26" t="s">
        <v>2740</v>
      </c>
      <c r="P446" s="26" t="s">
        <v>108</v>
      </c>
      <c r="Q446" s="27">
        <v>42502</v>
      </c>
      <c r="R446" s="26" t="s">
        <v>305</v>
      </c>
      <c r="S446" s="26" t="s">
        <v>184</v>
      </c>
      <c r="T446" s="26" t="s">
        <v>157</v>
      </c>
      <c r="U446" s="26" t="s">
        <v>168</v>
      </c>
      <c r="V446" s="26" t="s">
        <v>225</v>
      </c>
      <c r="W446" s="26" t="s">
        <v>369</v>
      </c>
      <c r="X446" s="26" t="s">
        <v>2738</v>
      </c>
      <c r="Y446" s="26" t="s">
        <v>2739</v>
      </c>
      <c r="Z446" s="24"/>
      <c r="AA446" s="24"/>
      <c r="AB446" s="26" t="s">
        <v>117</v>
      </c>
      <c r="AC446" s="28">
        <v>7000</v>
      </c>
      <c r="AD446" s="24"/>
      <c r="AE446" s="26" t="s">
        <v>249</v>
      </c>
      <c r="AF446" s="26" t="s">
        <v>139</v>
      </c>
      <c r="AG446" s="26" t="s">
        <v>224</v>
      </c>
      <c r="AH446" s="26" t="s">
        <v>235</v>
      </c>
      <c r="AI446" s="28">
        <v>7000</v>
      </c>
      <c r="AJ446" s="26" t="s">
        <v>2741</v>
      </c>
      <c r="AK446" s="26" t="s">
        <v>2742</v>
      </c>
      <c r="AL446" s="26" t="s">
        <v>2743</v>
      </c>
      <c r="AM446" s="24"/>
      <c r="AN446" s="24"/>
      <c r="AO446" s="24"/>
      <c r="AP446" s="24"/>
      <c r="AQ446" s="24"/>
      <c r="AR446" s="26" t="s">
        <v>2744</v>
      </c>
      <c r="AS446" s="24"/>
      <c r="AT446" s="24"/>
      <c r="AU446" s="24"/>
      <c r="AV446" s="24"/>
      <c r="AW446" s="28">
        <v>235170</v>
      </c>
      <c r="AX446" s="26">
        <v>6500</v>
      </c>
      <c r="AY446" s="28">
        <v>90</v>
      </c>
      <c r="AZ446" s="28">
        <v>80</v>
      </c>
      <c r="BA446" s="26">
        <v>0</v>
      </c>
      <c r="BB446" s="26" t="s">
        <v>148</v>
      </c>
      <c r="BC446" s="26" t="s">
        <v>566</v>
      </c>
      <c r="BD446" s="24"/>
      <c r="BE446" s="24"/>
      <c r="BF446" s="26" t="s">
        <v>1832</v>
      </c>
      <c r="BG446" s="26" t="s">
        <v>367</v>
      </c>
      <c r="BH446" s="26" t="s">
        <v>2745</v>
      </c>
      <c r="BI446" s="26" t="s">
        <v>271</v>
      </c>
      <c r="BJ446" s="26" t="s">
        <v>2746</v>
      </c>
      <c r="BK446" s="26" t="s">
        <v>395</v>
      </c>
      <c r="BL446" s="26" t="s">
        <v>2747</v>
      </c>
      <c r="BM446" s="26" t="s">
        <v>191</v>
      </c>
      <c r="BN446" s="26" t="s">
        <v>2748</v>
      </c>
      <c r="BO446" s="26" t="s">
        <v>191</v>
      </c>
      <c r="BP446" s="24"/>
      <c r="BQ446" s="24"/>
      <c r="BR446" s="26">
        <v>4</v>
      </c>
      <c r="BS446" s="26">
        <v>3</v>
      </c>
      <c r="BT446" s="26">
        <v>5</v>
      </c>
      <c r="BU446" s="26">
        <v>5</v>
      </c>
      <c r="BV446" s="26">
        <v>3</v>
      </c>
      <c r="BW446" s="26">
        <v>5</v>
      </c>
      <c r="BX446" s="26">
        <v>5</v>
      </c>
      <c r="BY446" s="26">
        <v>3</v>
      </c>
      <c r="BZ446" s="24"/>
      <c r="CA446" s="24"/>
      <c r="CB446" s="24"/>
      <c r="CC446" s="24"/>
      <c r="CD446" s="24"/>
      <c r="CE446" s="24"/>
      <c r="CF446" s="24"/>
      <c r="CG446" s="24"/>
      <c r="CH446" s="24"/>
      <c r="CI446" s="24"/>
      <c r="CJ446" s="24"/>
      <c r="CK446" s="24"/>
      <c r="CL446" s="24"/>
      <c r="CM446" s="24"/>
      <c r="CN446" s="24"/>
      <c r="CO446" s="24"/>
      <c r="CP446" s="24"/>
      <c r="CQ446" s="24"/>
      <c r="CR446" s="24"/>
      <c r="CS446" s="24"/>
      <c r="CT446" s="24"/>
      <c r="CU446" s="24"/>
      <c r="CV446" s="24"/>
      <c r="CW446" s="24"/>
      <c r="CX446" s="24"/>
      <c r="CY446" s="24"/>
      <c r="CZ446" s="24"/>
      <c r="DA446" s="24"/>
      <c r="DB446" s="24"/>
      <c r="DC446" s="24"/>
      <c r="DD446" s="24"/>
      <c r="DE446" s="24"/>
      <c r="DF446" s="26" t="s">
        <v>139</v>
      </c>
      <c r="DG446" s="26" t="s">
        <v>139</v>
      </c>
      <c r="DH446" s="26" t="s">
        <v>139</v>
      </c>
      <c r="DI446" s="26" t="s">
        <v>139</v>
      </c>
      <c r="DJ446" s="26" t="s">
        <v>120</v>
      </c>
      <c r="DK446" s="26" t="s">
        <v>139</v>
      </c>
      <c r="DL446" s="26" t="s">
        <v>139</v>
      </c>
      <c r="DM446" s="26" t="s">
        <v>139</v>
      </c>
      <c r="DN446" s="26" t="s">
        <v>139</v>
      </c>
      <c r="DO446" s="26" t="s">
        <v>139</v>
      </c>
    </row>
    <row r="447" spans="1:119" ht="20.100000000000001" customHeight="1" x14ac:dyDescent="0.25">
      <c r="A447" s="29" t="str">
        <f t="shared" si="84"/>
        <v>Aware Girls6</v>
      </c>
      <c r="B447" s="29" t="str">
        <f t="shared" si="85"/>
        <v>Aware Girls</v>
      </c>
      <c r="C447" s="29">
        <f t="shared" si="86"/>
        <v>6</v>
      </c>
      <c r="D447" s="30" t="str">
        <f t="shared" si="87"/>
        <v>South Asia</v>
      </c>
      <c r="E447" s="30" t="str">
        <f t="shared" si="88"/>
        <v>Peshawar, Pakistan</v>
      </c>
      <c r="F447" s="31">
        <f t="shared" si="89"/>
        <v>0</v>
      </c>
      <c r="G447" s="31">
        <f t="shared" si="90"/>
        <v>0</v>
      </c>
      <c r="H447" s="31">
        <f t="shared" si="91"/>
        <v>0</v>
      </c>
      <c r="I447" s="31">
        <f t="shared" si="92"/>
        <v>0</v>
      </c>
      <c r="J447" s="31">
        <f t="shared" si="93"/>
        <v>0</v>
      </c>
      <c r="K447" s="31">
        <f t="shared" si="94"/>
        <v>0</v>
      </c>
      <c r="L447" s="31">
        <f t="shared" si="95"/>
        <v>0</v>
      </c>
      <c r="M447" s="31">
        <f t="shared" si="96"/>
        <v>0</v>
      </c>
      <c r="N447" s="31">
        <f t="shared" si="97"/>
        <v>0</v>
      </c>
      <c r="O447" s="26" t="s">
        <v>2757</v>
      </c>
      <c r="P447" s="26" t="s">
        <v>108</v>
      </c>
      <c r="Q447" s="27">
        <v>42019</v>
      </c>
      <c r="R447" s="24"/>
      <c r="S447" s="24"/>
      <c r="T447" s="26" t="s">
        <v>278</v>
      </c>
      <c r="U447" s="24"/>
      <c r="V447" s="26" t="s">
        <v>225</v>
      </c>
      <c r="W447" s="26" t="s">
        <v>369</v>
      </c>
      <c r="X447" s="26" t="s">
        <v>2738</v>
      </c>
      <c r="Y447" s="26" t="s">
        <v>2739</v>
      </c>
      <c r="Z447" s="24"/>
      <c r="AA447" s="24"/>
      <c r="AB447" s="26" t="s">
        <v>228</v>
      </c>
      <c r="AC447" s="28">
        <v>30000</v>
      </c>
      <c r="AD447" s="24"/>
      <c r="AE447" s="26" t="s">
        <v>249</v>
      </c>
      <c r="AF447" s="26" t="s">
        <v>139</v>
      </c>
      <c r="AG447" s="26" t="s">
        <v>224</v>
      </c>
      <c r="AH447" s="26" t="s">
        <v>250</v>
      </c>
      <c r="AI447" s="28">
        <v>30000</v>
      </c>
      <c r="AJ447" s="24"/>
      <c r="AK447" s="24"/>
      <c r="AL447" s="24"/>
      <c r="AM447" s="26" t="s">
        <v>2758</v>
      </c>
      <c r="AN447" s="24"/>
      <c r="AO447" s="24"/>
      <c r="AP447" s="24"/>
      <c r="AQ447" s="24"/>
      <c r="AR447" s="24"/>
      <c r="AS447" s="24"/>
      <c r="AT447" s="24"/>
      <c r="AU447" s="24"/>
      <c r="AV447" s="24"/>
      <c r="AW447" s="28">
        <v>160441</v>
      </c>
      <c r="AX447" s="26">
        <v>8628</v>
      </c>
      <c r="AY447" s="28">
        <v>0</v>
      </c>
      <c r="AZ447" s="28">
        <v>0</v>
      </c>
      <c r="BA447" s="26">
        <v>0</v>
      </c>
      <c r="BB447" s="24"/>
      <c r="BC447" s="26" t="s">
        <v>566</v>
      </c>
      <c r="BD447" s="24"/>
      <c r="BE447" s="24"/>
      <c r="BF447" s="24"/>
      <c r="BG447" s="24"/>
      <c r="BH447" s="24"/>
      <c r="BI447" s="24"/>
      <c r="BJ447" s="24"/>
      <c r="BK447" s="24"/>
      <c r="BL447" s="24"/>
      <c r="BM447" s="24"/>
      <c r="BN447" s="24"/>
      <c r="BO447" s="24"/>
      <c r="BP447" s="24"/>
      <c r="BQ447" s="24"/>
      <c r="BR447" s="26">
        <v>0</v>
      </c>
      <c r="BS447" s="26">
        <v>0</v>
      </c>
      <c r="BT447" s="26">
        <v>0</v>
      </c>
      <c r="BU447" s="26">
        <v>0</v>
      </c>
      <c r="BV447" s="26">
        <v>0</v>
      </c>
      <c r="BW447" s="26">
        <v>0</v>
      </c>
      <c r="BX447" s="26">
        <v>0</v>
      </c>
      <c r="BY447" s="26">
        <v>0</v>
      </c>
      <c r="BZ447" s="24"/>
      <c r="CA447" s="24"/>
      <c r="CB447" s="24"/>
      <c r="CC447" s="24"/>
      <c r="CD447" s="24"/>
      <c r="CE447" s="24"/>
      <c r="CF447" s="24"/>
      <c r="CG447" s="24"/>
      <c r="CH447" s="24"/>
      <c r="CI447" s="24"/>
      <c r="CJ447" s="24"/>
      <c r="CK447" s="24"/>
      <c r="CL447" s="24"/>
      <c r="CM447" s="24"/>
      <c r="CN447" s="24"/>
      <c r="CO447" s="24"/>
      <c r="CP447" s="24"/>
      <c r="CQ447" s="24"/>
      <c r="CR447" s="24"/>
      <c r="CS447" s="24"/>
      <c r="CT447" s="24"/>
      <c r="CU447" s="24"/>
      <c r="CV447" s="24"/>
      <c r="CW447" s="24"/>
      <c r="CX447" s="24"/>
      <c r="CY447" s="24"/>
      <c r="CZ447" s="24"/>
      <c r="DA447" s="24"/>
      <c r="DB447" s="24"/>
      <c r="DC447" s="24"/>
      <c r="DD447" s="24"/>
      <c r="DE447" s="24"/>
      <c r="DF447" s="26" t="s">
        <v>139</v>
      </c>
      <c r="DG447" s="26" t="s">
        <v>139</v>
      </c>
      <c r="DH447" s="26" t="s">
        <v>139</v>
      </c>
      <c r="DI447" s="26" t="s">
        <v>139</v>
      </c>
      <c r="DJ447" s="26" t="s">
        <v>139</v>
      </c>
      <c r="DK447" s="26" t="s">
        <v>139</v>
      </c>
      <c r="DL447" s="26" t="s">
        <v>139</v>
      </c>
      <c r="DM447" s="26" t="s">
        <v>139</v>
      </c>
      <c r="DN447" s="26" t="s">
        <v>139</v>
      </c>
      <c r="DO447" s="26" t="s">
        <v>139</v>
      </c>
    </row>
    <row r="448" spans="1:119" ht="20.100000000000001" customHeight="1" x14ac:dyDescent="0.25">
      <c r="A448" s="29" t="str">
        <f t="shared" si="84"/>
        <v>Aware Girls6</v>
      </c>
      <c r="B448" s="29" t="str">
        <f t="shared" si="85"/>
        <v>Aware Girls</v>
      </c>
      <c r="C448" s="29">
        <f t="shared" si="86"/>
        <v>6</v>
      </c>
      <c r="D448" s="30" t="str">
        <f t="shared" si="87"/>
        <v>South Asia</v>
      </c>
      <c r="E448" s="30" t="str">
        <f t="shared" si="88"/>
        <v>Peshawar, Pakistan</v>
      </c>
      <c r="F448" s="31">
        <f t="shared" si="89"/>
        <v>3</v>
      </c>
      <c r="G448" s="31">
        <f t="shared" si="90"/>
        <v>3</v>
      </c>
      <c r="H448" s="31">
        <f t="shared" si="91"/>
        <v>4</v>
      </c>
      <c r="I448" s="31">
        <f t="shared" si="92"/>
        <v>4</v>
      </c>
      <c r="J448" s="31">
        <f t="shared" si="93"/>
        <v>4</v>
      </c>
      <c r="K448" s="31">
        <f t="shared" si="94"/>
        <v>3</v>
      </c>
      <c r="L448" s="31">
        <f t="shared" si="95"/>
        <v>4</v>
      </c>
      <c r="M448" s="31">
        <f t="shared" si="96"/>
        <v>3</v>
      </c>
      <c r="N448" s="31">
        <f t="shared" si="97"/>
        <v>3.5</v>
      </c>
      <c r="O448" s="26" t="s">
        <v>2750</v>
      </c>
      <c r="P448" s="26" t="s">
        <v>108</v>
      </c>
      <c r="Q448" s="27">
        <v>42129</v>
      </c>
      <c r="R448" s="26" t="s">
        <v>166</v>
      </c>
      <c r="S448" s="26" t="s">
        <v>277</v>
      </c>
      <c r="T448" s="26" t="s">
        <v>278</v>
      </c>
      <c r="U448" s="26" t="s">
        <v>168</v>
      </c>
      <c r="V448" s="26" t="s">
        <v>225</v>
      </c>
      <c r="W448" s="26" t="s">
        <v>369</v>
      </c>
      <c r="X448" s="26" t="s">
        <v>2738</v>
      </c>
      <c r="Y448" s="26" t="s">
        <v>2739</v>
      </c>
      <c r="Z448" s="24"/>
      <c r="AA448" s="24"/>
      <c r="AB448" s="26" t="s">
        <v>117</v>
      </c>
      <c r="AC448" s="28">
        <v>23000</v>
      </c>
      <c r="AD448" s="24"/>
      <c r="AE448" s="26" t="s">
        <v>249</v>
      </c>
      <c r="AF448" s="26" t="s">
        <v>139</v>
      </c>
      <c r="AG448" s="26" t="s">
        <v>224</v>
      </c>
      <c r="AH448" s="26" t="s">
        <v>250</v>
      </c>
      <c r="AI448" s="28">
        <v>23000</v>
      </c>
      <c r="AJ448" s="26" t="s">
        <v>2751</v>
      </c>
      <c r="AK448" s="26" t="s">
        <v>2742</v>
      </c>
      <c r="AL448" s="26" t="s">
        <v>2743</v>
      </c>
      <c r="AM448" s="24"/>
      <c r="AN448" s="24"/>
      <c r="AO448" s="24"/>
      <c r="AP448" s="24"/>
      <c r="AQ448" s="26" t="s">
        <v>2752</v>
      </c>
      <c r="AR448" s="24"/>
      <c r="AS448" s="24"/>
      <c r="AT448" s="24"/>
      <c r="AU448" s="24"/>
      <c r="AV448" s="24"/>
      <c r="AW448" s="28">
        <v>195700</v>
      </c>
      <c r="AX448" s="26">
        <v>4800</v>
      </c>
      <c r="AY448" s="28">
        <v>80</v>
      </c>
      <c r="AZ448" s="28">
        <v>60</v>
      </c>
      <c r="BA448" s="24"/>
      <c r="BB448" s="26" t="s">
        <v>148</v>
      </c>
      <c r="BC448" s="26" t="s">
        <v>566</v>
      </c>
      <c r="BD448" s="26" t="s">
        <v>125</v>
      </c>
      <c r="BE448" s="24"/>
      <c r="BF448" s="26" t="s">
        <v>2753</v>
      </c>
      <c r="BG448" s="26" t="s">
        <v>191</v>
      </c>
      <c r="BH448" s="26" t="s">
        <v>2754</v>
      </c>
      <c r="BI448" s="26" t="s">
        <v>367</v>
      </c>
      <c r="BJ448" s="26" t="s">
        <v>2755</v>
      </c>
      <c r="BK448" s="26" t="s">
        <v>367</v>
      </c>
      <c r="BL448" s="26" t="s">
        <v>2746</v>
      </c>
      <c r="BM448" s="26" t="s">
        <v>395</v>
      </c>
      <c r="BN448" s="26" t="s">
        <v>2756</v>
      </c>
      <c r="BO448" s="26" t="s">
        <v>395</v>
      </c>
      <c r="BP448" s="24"/>
      <c r="BQ448" s="24"/>
      <c r="BR448" s="26">
        <v>3</v>
      </c>
      <c r="BS448" s="26">
        <v>3</v>
      </c>
      <c r="BT448" s="26">
        <v>4</v>
      </c>
      <c r="BU448" s="26">
        <v>4</v>
      </c>
      <c r="BV448" s="26">
        <v>4</v>
      </c>
      <c r="BW448" s="26">
        <v>3</v>
      </c>
      <c r="BX448" s="26">
        <v>4</v>
      </c>
      <c r="BY448" s="26">
        <v>3</v>
      </c>
      <c r="BZ448" s="24"/>
      <c r="CA448" s="24"/>
      <c r="CB448" s="24"/>
      <c r="CC448" s="24"/>
      <c r="CD448" s="24"/>
      <c r="CE448" s="24"/>
      <c r="CF448" s="24"/>
      <c r="CG448" s="24"/>
      <c r="CH448" s="24"/>
      <c r="CI448" s="24"/>
      <c r="CJ448" s="24"/>
      <c r="CK448" s="24"/>
      <c r="CL448" s="24"/>
      <c r="CM448" s="24"/>
      <c r="CN448" s="24"/>
      <c r="CO448" s="24"/>
      <c r="CP448" s="24"/>
      <c r="CQ448" s="24"/>
      <c r="CR448" s="24"/>
      <c r="CS448" s="24"/>
      <c r="CT448" s="24"/>
      <c r="CU448" s="24"/>
      <c r="CV448" s="24"/>
      <c r="CW448" s="24"/>
      <c r="CX448" s="24"/>
      <c r="CY448" s="24"/>
      <c r="CZ448" s="24"/>
      <c r="DA448" s="24"/>
      <c r="DB448" s="24"/>
      <c r="DC448" s="24"/>
      <c r="DD448" s="24"/>
      <c r="DE448" s="24"/>
      <c r="DF448" s="26" t="s">
        <v>139</v>
      </c>
      <c r="DG448" s="26" t="s">
        <v>139</v>
      </c>
      <c r="DH448" s="26" t="s">
        <v>139</v>
      </c>
      <c r="DI448" s="26" t="s">
        <v>139</v>
      </c>
      <c r="DJ448" s="26" t="s">
        <v>120</v>
      </c>
      <c r="DK448" s="26" t="s">
        <v>139</v>
      </c>
      <c r="DL448" s="26" t="s">
        <v>139</v>
      </c>
      <c r="DM448" s="26" t="s">
        <v>139</v>
      </c>
      <c r="DN448" s="26" t="s">
        <v>139</v>
      </c>
      <c r="DO448" s="26" t="s">
        <v>139</v>
      </c>
    </row>
    <row r="449" spans="1:119" ht="20.100000000000001" customHeight="1" x14ac:dyDescent="0.25">
      <c r="A449" s="29" t="str">
        <f t="shared" si="84"/>
        <v/>
      </c>
      <c r="B449" s="29" t="str">
        <f t="shared" si="85"/>
        <v>Aware Girls</v>
      </c>
      <c r="C449" s="29">
        <f t="shared" si="86"/>
        <v>0</v>
      </c>
      <c r="D449" s="30" t="str">
        <f t="shared" si="87"/>
        <v>South Asia</v>
      </c>
      <c r="E449" s="30" t="str">
        <f t="shared" si="88"/>
        <v>Peshawar, Pakistan</v>
      </c>
      <c r="F449" s="31">
        <f t="shared" si="89"/>
        <v>0</v>
      </c>
      <c r="G449" s="31">
        <f t="shared" si="90"/>
        <v>0</v>
      </c>
      <c r="H449" s="31">
        <f t="shared" si="91"/>
        <v>0</v>
      </c>
      <c r="I449" s="31">
        <f t="shared" si="92"/>
        <v>0</v>
      </c>
      <c r="J449" s="31">
        <f t="shared" si="93"/>
        <v>0</v>
      </c>
      <c r="K449" s="31">
        <f t="shared" si="94"/>
        <v>0</v>
      </c>
      <c r="L449" s="31">
        <f t="shared" si="95"/>
        <v>0</v>
      </c>
      <c r="M449" s="31">
        <f t="shared" si="96"/>
        <v>0</v>
      </c>
      <c r="N449" s="31">
        <f t="shared" si="97"/>
        <v>0</v>
      </c>
      <c r="O449" s="26" t="s">
        <v>15863</v>
      </c>
      <c r="P449" s="26" t="s">
        <v>108</v>
      </c>
      <c r="Q449" s="27">
        <v>41529</v>
      </c>
      <c r="R449" s="24"/>
      <c r="S449" s="24"/>
      <c r="T449" s="26" t="s">
        <v>194</v>
      </c>
      <c r="U449" s="24"/>
      <c r="V449" s="26" t="s">
        <v>225</v>
      </c>
      <c r="W449" s="26" t="s">
        <v>369</v>
      </c>
      <c r="X449" s="26" t="s">
        <v>2738</v>
      </c>
      <c r="Y449" s="26" t="s">
        <v>2739</v>
      </c>
      <c r="Z449" s="24"/>
      <c r="AA449" s="24"/>
      <c r="AB449" s="26" t="s">
        <v>15733</v>
      </c>
      <c r="AC449" s="28">
        <v>7000</v>
      </c>
      <c r="AD449" s="24"/>
      <c r="AE449" s="26" t="s">
        <v>249</v>
      </c>
      <c r="AF449" s="26" t="s">
        <v>139</v>
      </c>
      <c r="AG449" s="26" t="s">
        <v>224</v>
      </c>
      <c r="AH449" s="24"/>
      <c r="AI449" s="28">
        <v>7000</v>
      </c>
      <c r="AJ449" s="24"/>
      <c r="AK449" s="24"/>
      <c r="AL449" s="24"/>
      <c r="AM449" s="24"/>
      <c r="AN449" s="24"/>
      <c r="AO449" s="24"/>
      <c r="AP449" s="24"/>
      <c r="AQ449" s="24"/>
      <c r="AR449" s="24"/>
      <c r="AS449" s="24"/>
      <c r="AT449" s="24"/>
      <c r="AU449" s="24"/>
      <c r="AV449" s="24"/>
      <c r="AW449" s="24"/>
      <c r="AX449" s="24"/>
      <c r="AY449" s="24"/>
      <c r="AZ449" s="24"/>
      <c r="BA449" s="24"/>
      <c r="BB449" s="24"/>
      <c r="BC449" s="26" t="s">
        <v>566</v>
      </c>
      <c r="BD449" s="24"/>
      <c r="BE449" s="24"/>
      <c r="BF449" s="24"/>
      <c r="BG449" s="24"/>
      <c r="BH449" s="24"/>
      <c r="BI449" s="24"/>
      <c r="BJ449" s="24"/>
      <c r="BK449" s="24"/>
      <c r="BL449" s="24"/>
      <c r="BM449" s="24"/>
      <c r="BN449" s="24"/>
      <c r="BO449" s="24"/>
      <c r="BP449" s="24"/>
      <c r="BQ449" s="24"/>
      <c r="BR449" s="24"/>
      <c r="BS449" s="24"/>
      <c r="BT449" s="24"/>
      <c r="BU449" s="24"/>
      <c r="BV449" s="24"/>
      <c r="BW449" s="24"/>
      <c r="BX449" s="24"/>
      <c r="BY449" s="24"/>
      <c r="BZ449" s="24"/>
      <c r="CA449" s="24"/>
      <c r="CB449" s="24"/>
      <c r="CC449" s="24"/>
      <c r="CD449" s="24"/>
      <c r="CE449" s="24"/>
      <c r="CF449" s="24"/>
      <c r="CG449" s="24"/>
      <c r="CH449" s="24"/>
      <c r="CI449" s="24"/>
      <c r="CJ449" s="24"/>
      <c r="CK449" s="24"/>
      <c r="CL449" s="24"/>
      <c r="CM449" s="24"/>
      <c r="CN449" s="24"/>
      <c r="CO449" s="24"/>
      <c r="CP449" s="24"/>
      <c r="CQ449" s="24"/>
      <c r="CR449" s="24"/>
      <c r="CS449" s="24"/>
      <c r="CT449" s="24"/>
      <c r="CU449" s="24"/>
      <c r="CV449" s="24"/>
      <c r="CW449" s="24"/>
      <c r="CX449" s="24"/>
      <c r="CY449" s="24"/>
      <c r="CZ449" s="24"/>
      <c r="DA449" s="24"/>
      <c r="DB449" s="24"/>
      <c r="DC449" s="24"/>
      <c r="DD449" s="24"/>
      <c r="DE449" s="24"/>
      <c r="DF449" s="26" t="s">
        <v>139</v>
      </c>
      <c r="DG449" s="26" t="s">
        <v>139</v>
      </c>
      <c r="DH449" s="26" t="s">
        <v>139</v>
      </c>
      <c r="DI449" s="26" t="s">
        <v>139</v>
      </c>
      <c r="DJ449" s="26" t="s">
        <v>139</v>
      </c>
      <c r="DK449" s="26" t="s">
        <v>139</v>
      </c>
      <c r="DL449" s="26" t="s">
        <v>139</v>
      </c>
      <c r="DM449" s="26" t="s">
        <v>139</v>
      </c>
      <c r="DN449" s="26" t="s">
        <v>139</v>
      </c>
      <c r="DO449" s="26" t="s">
        <v>139</v>
      </c>
    </row>
    <row r="450" spans="1:119" ht="20.100000000000001" customHeight="1" x14ac:dyDescent="0.25">
      <c r="A450" s="29" t="str">
        <f t="shared" si="84"/>
        <v>Aware Girls5</v>
      </c>
      <c r="B450" s="29" t="str">
        <f t="shared" si="85"/>
        <v>Aware Girls</v>
      </c>
      <c r="C450" s="29">
        <f t="shared" si="86"/>
        <v>5</v>
      </c>
      <c r="D450" s="30" t="str">
        <f t="shared" si="87"/>
        <v>South Asia</v>
      </c>
      <c r="E450" s="30" t="str">
        <f t="shared" si="88"/>
        <v>Peshawar, Pakistan</v>
      </c>
      <c r="F450" s="31">
        <f t="shared" si="89"/>
        <v>4</v>
      </c>
      <c r="G450" s="31">
        <f t="shared" si="90"/>
        <v>3</v>
      </c>
      <c r="H450" s="31">
        <f t="shared" si="91"/>
        <v>4</v>
      </c>
      <c r="I450" s="31">
        <f t="shared" si="92"/>
        <v>3</v>
      </c>
      <c r="J450" s="31">
        <f t="shared" si="93"/>
        <v>3</v>
      </c>
      <c r="K450" s="31">
        <f t="shared" si="94"/>
        <v>4</v>
      </c>
      <c r="L450" s="31">
        <f t="shared" si="95"/>
        <v>4</v>
      </c>
      <c r="M450" s="31">
        <f t="shared" si="96"/>
        <v>3</v>
      </c>
      <c r="N450" s="31">
        <f t="shared" si="97"/>
        <v>3.5</v>
      </c>
      <c r="O450" s="26" t="s">
        <v>2759</v>
      </c>
      <c r="P450" s="26" t="s">
        <v>108</v>
      </c>
      <c r="Q450" s="27">
        <v>41771</v>
      </c>
      <c r="R450" s="26" t="s">
        <v>166</v>
      </c>
      <c r="S450" s="26" t="s">
        <v>193</v>
      </c>
      <c r="T450" s="26" t="s">
        <v>194</v>
      </c>
      <c r="U450" s="26" t="s">
        <v>168</v>
      </c>
      <c r="V450" s="26" t="s">
        <v>225</v>
      </c>
      <c r="W450" s="26" t="s">
        <v>369</v>
      </c>
      <c r="X450" s="26" t="s">
        <v>2738</v>
      </c>
      <c r="Y450" s="26" t="s">
        <v>2739</v>
      </c>
      <c r="Z450" s="24"/>
      <c r="AA450" s="24"/>
      <c r="AB450" s="26" t="s">
        <v>117</v>
      </c>
      <c r="AC450" s="28">
        <v>20000</v>
      </c>
      <c r="AD450" s="24"/>
      <c r="AE450" s="26" t="s">
        <v>249</v>
      </c>
      <c r="AF450" s="26" t="s">
        <v>139</v>
      </c>
      <c r="AG450" s="26" t="s">
        <v>224</v>
      </c>
      <c r="AH450" s="26" t="s">
        <v>176</v>
      </c>
      <c r="AI450" s="28">
        <v>20000</v>
      </c>
      <c r="AJ450" s="26" t="s">
        <v>2760</v>
      </c>
      <c r="AK450" s="26" t="s">
        <v>2761</v>
      </c>
      <c r="AL450" s="26" t="s">
        <v>2743</v>
      </c>
      <c r="AM450" s="24"/>
      <c r="AN450" s="24"/>
      <c r="AO450" s="24"/>
      <c r="AP450" s="24"/>
      <c r="AQ450" s="26" t="s">
        <v>2762</v>
      </c>
      <c r="AR450" s="24"/>
      <c r="AS450" s="24"/>
      <c r="AT450" s="24"/>
      <c r="AU450" s="24"/>
      <c r="AV450" s="24"/>
      <c r="AW450" s="28">
        <v>160441</v>
      </c>
      <c r="AX450" s="26">
        <v>8628</v>
      </c>
      <c r="AY450" s="28">
        <v>98</v>
      </c>
      <c r="AZ450" s="28">
        <v>98</v>
      </c>
      <c r="BA450" s="26">
        <v>0</v>
      </c>
      <c r="BB450" s="26" t="s">
        <v>148</v>
      </c>
      <c r="BC450" s="26" t="s">
        <v>566</v>
      </c>
      <c r="BD450" s="26" t="s">
        <v>378</v>
      </c>
      <c r="BE450" s="26" t="s">
        <v>2763</v>
      </c>
      <c r="BF450" s="26" t="s">
        <v>2764</v>
      </c>
      <c r="BG450" s="26" t="s">
        <v>261</v>
      </c>
      <c r="BH450" s="26" t="s">
        <v>2747</v>
      </c>
      <c r="BI450" s="26" t="s">
        <v>261</v>
      </c>
      <c r="BJ450" s="26" t="s">
        <v>2755</v>
      </c>
      <c r="BK450" s="26" t="s">
        <v>2765</v>
      </c>
      <c r="BL450" s="26" t="s">
        <v>2766</v>
      </c>
      <c r="BM450" s="26" t="s">
        <v>261</v>
      </c>
      <c r="BN450" s="26" t="s">
        <v>2756</v>
      </c>
      <c r="BO450" s="26" t="s">
        <v>395</v>
      </c>
      <c r="BP450" s="24"/>
      <c r="BQ450" s="24"/>
      <c r="BR450" s="26">
        <v>4</v>
      </c>
      <c r="BS450" s="26">
        <v>3</v>
      </c>
      <c r="BT450" s="26">
        <v>4</v>
      </c>
      <c r="BU450" s="26">
        <v>3</v>
      </c>
      <c r="BV450" s="26">
        <v>3</v>
      </c>
      <c r="BW450" s="26">
        <v>4</v>
      </c>
      <c r="BX450" s="26">
        <v>4</v>
      </c>
      <c r="BY450" s="26">
        <v>3</v>
      </c>
      <c r="BZ450" s="24"/>
      <c r="CA450" s="24"/>
      <c r="CB450" s="24"/>
      <c r="CC450" s="24"/>
      <c r="CD450" s="24"/>
      <c r="CE450" s="24"/>
      <c r="CF450" s="24"/>
      <c r="CG450" s="24"/>
      <c r="CH450" s="24"/>
      <c r="CI450" s="24"/>
      <c r="CJ450" s="24"/>
      <c r="CK450" s="24"/>
      <c r="CL450" s="24"/>
      <c r="CM450" s="24"/>
      <c r="CN450" s="24"/>
      <c r="CO450" s="24"/>
      <c r="CP450" s="24"/>
      <c r="CQ450" s="24"/>
      <c r="CR450" s="24"/>
      <c r="CS450" s="24"/>
      <c r="CT450" s="24"/>
      <c r="CU450" s="24"/>
      <c r="CV450" s="24"/>
      <c r="CW450" s="24"/>
      <c r="CX450" s="24"/>
      <c r="CY450" s="24"/>
      <c r="CZ450" s="24"/>
      <c r="DA450" s="24"/>
      <c r="DB450" s="24"/>
      <c r="DC450" s="24"/>
      <c r="DD450" s="24"/>
      <c r="DE450" s="24"/>
      <c r="DF450" s="26" t="s">
        <v>139</v>
      </c>
      <c r="DG450" s="26" t="s">
        <v>120</v>
      </c>
      <c r="DH450" s="26" t="s">
        <v>139</v>
      </c>
      <c r="DI450" s="26" t="s">
        <v>139</v>
      </c>
      <c r="DJ450" s="26" t="s">
        <v>120</v>
      </c>
      <c r="DK450" s="26" t="s">
        <v>139</v>
      </c>
      <c r="DL450" s="26" t="s">
        <v>139</v>
      </c>
      <c r="DM450" s="26" t="s">
        <v>139</v>
      </c>
      <c r="DN450" s="26" t="s">
        <v>139</v>
      </c>
      <c r="DO450" s="26" t="s">
        <v>139</v>
      </c>
    </row>
    <row r="451" spans="1:119" ht="20.100000000000001" customHeight="1" x14ac:dyDescent="0.25">
      <c r="A451" s="29" t="str">
        <f t="shared" ref="A451:A514" si="98">IFERROR(IF(C451=0,NA(),B451&amp;C451),"")</f>
        <v/>
      </c>
      <c r="B451" s="29" t="str">
        <f t="shared" ref="B451:B514" si="99">IFERROR(IF(AA451=0,Y451&amp;IF(Z451=0,""," ("&amp;Z451&amp;")"),AA451&amp;IF(Z451=0,""," ("&amp;Z451&amp;")")),"")</f>
        <v>Aware Girls</v>
      </c>
      <c r="C451" s="29">
        <f t="shared" ref="C451:C514" si="100">IFERROR(_xlfn.NUMBERVALUE(RIGHT(AH451,1)),"")</f>
        <v>0</v>
      </c>
      <c r="D451" s="30" t="str">
        <f t="shared" ref="D451:D514" si="101">IFERROR(IF(OR(V451="Sub-Saharan Africa",V451="Middle East &amp; North Africa"),"Africa and the Middle East",IF(V451="Europe &amp; Central Asia","Europe and Eurasia",IF(V451="East Asia &amp; Pacific","East and Southeast Asia",V451))),"")</f>
        <v>South Asia</v>
      </c>
      <c r="E451" s="30" t="str">
        <f t="shared" ref="E451:E514" si="102">IFERROR(IF(X451=0,W451,X451&amp;", "&amp;W451),"")</f>
        <v>Peshawar, Pakistan</v>
      </c>
      <c r="F451" s="31">
        <f t="shared" ref="F451:F514" si="103">IFERROR(IF(AND(BZ451+CA451+CB451+CC451&gt;=4,BZ451+CA451+CB451+CC451&lt;=6),1,IF(AND(BZ451+CA451+CB451+CC451&gt;=7,BZ451+CA451+CB451+CC451&lt;=10),2,IF(AND(BZ451+CA451+CB451+CC451&gt;=11,BZ451+CA451+CB451+CC451&lt;=14),3,IF(AND(BZ451+CA451+CB451+CC451&gt;=15,BZ451+CA451+CB451+CC451&lt;=18),4,IF(AND(BZ451+CA451+CB451+CC451&gt;=19,BZ451+CA451+CB451+CC451&lt;=20),5,BR451))))),"")</f>
        <v>0</v>
      </c>
      <c r="G451" s="31">
        <f t="shared" ref="G451:G514" si="104">IFERROR(IF(AND(CD451+CE451+CF451+CG451&gt;=4,CD451+CE451+CF451+CG451&lt;=6),1,IF(AND(CD451+CE451+CF451+CG451&gt;=7,CD451+CE451+CF451+CG451&lt;=10),2,IF(AND(CD451+CE451+CF451+CG451&gt;=11,CD451+CE451+CF451+CG451&lt;=14),3,IF(AND(CD451+CE451+CF451+CG451&gt;=15,CD451+CE451+CF451+CG451&lt;=18),4,IF(AND(CD451+CE451+CF451+CG451&gt;=19,CD451+CE451+CF451+CG451&lt;=20),5,BS451))))),"")</f>
        <v>0</v>
      </c>
      <c r="H451" s="31">
        <f t="shared" ref="H451:H514" si="105">IFERROR(IF(AND(CH451+CI451+CJ451+CK451&gt;=4,CH451+CI451+CJ451+CK451&lt;=6),1,IF(AND(CH451+CI451+CJ451+CK451&gt;=7,CH451+CI451+CJ451+CK451&lt;=10),2,IF(AND(CH451+CI451+CJ451+CK451&gt;=11,CH451+CI451+CJ451+CK451&lt;=14),3,IF(AND(CH451+CI451+CJ451+CK451&gt;=15,CH451+CI451+CJ451+CK451&lt;=18),4,IF(AND(CH451+CI451+CJ451+CK451&gt;=19,CH451+CI451+CJ451+CK451&lt;=20),5,BT451))))),"")</f>
        <v>0</v>
      </c>
      <c r="I451" s="31">
        <f t="shared" ref="I451:I514" si="106">IFERROR(IF(AND(CL451+CM451+CN451+CO451&gt;=4,CL451+CM451+CN451+CO451&lt;=6),1,IF(AND(CL451+CM451+CN451+CO451&gt;=7,CL451+CM451+CN451+CO451&lt;=10),2,IF(AND(CL451+CM451+CN451+CO451&gt;=11,CL451+CM451+CN451+CO451&lt;=14),3,IF(AND(CL451+CM451+CN451+CO451&gt;=15,CL451+CM451+CN451+CO451&lt;=18),4,IF(AND(CL451+CM451+CN451+CO451&gt;=19,CL451+CM451+CN451+CO451&lt;=20),5,BU451))))),"")</f>
        <v>0</v>
      </c>
      <c r="J451" s="31">
        <f t="shared" ref="J451:J514" si="107">IFERROR(IF(AND(CP451+CQ451+CR451+CS451&gt;=4,CP451+CQ451+CR451+CS451&lt;=6),1,IF(AND(CP451+CQ451+CR451+CS451&gt;=7,CP451+CQ451+CR451+CS451&lt;=10),2,IF(AND(CP451+CQ451+CR451+CS451&gt;=11,CP451+CQ451+CR451+CS451&lt;=14),3,IF(AND(CP451+CQ451+CR451+CS451&gt;=15,CP451+CQ451+CR451+CS451&lt;=18),4,IF(AND(CP451+CQ451+CR451+CS451&gt;=19,CP451+CQ451+CR451+CS451&lt;=20),5,BV451))))),"")</f>
        <v>0</v>
      </c>
      <c r="K451" s="31">
        <f t="shared" ref="K451:K514" si="108">IFERROR(IF(AND(CT451+CU451+CV451+CW451&gt;=4,CT451+CU451+CV451+CW451&lt;=6),1,IF(AND(CT451+CU451+CV451+CW451&gt;=7,CT451+CU451+CV451+CW451&lt;=10),2,IF(AND(CT451+CU451+CV451+CW451&gt;=11,CT451+CU451+CV451+CW451&lt;=14),3,IF(AND(CT451+CU451+CV451+CW451&gt;=15,CT451+CU451+CV451+CW451&lt;=18),4,IF(AND(CT451+CU451+CV451+CW451&gt;=19,CT451+CU451+CV451+CW451&lt;=20),5,BW451))))),"")</f>
        <v>0</v>
      </c>
      <c r="L451" s="31">
        <f t="shared" ref="L451:L514" si="109">IFERROR(IF(AND(CX451+CY451+CZ451+DA451&gt;=4,CX451+CY451+CZ451+DA451&lt;=6),1,IF(AND(CX451+CY451+CZ451+DA451&gt;=7,CX451+CY451+CZ451+DA451&lt;=10),2,IF(AND(CX451+CY451+CZ451+DA451&gt;=11,CX451+CY451+CZ451+DA451&lt;=14),3,IF(AND(CX451+CY451+CZ451+DA451&gt;=15,CX451+CY451+CZ451+DA451&lt;=18),4,IF(AND(CX451+CY451+CZ451+DA451&gt;=19,CX451+CY451+CZ451+DA451&lt;=20),5,BX451))))),"")</f>
        <v>0</v>
      </c>
      <c r="M451" s="31">
        <f t="shared" ref="M451:M514" si="110">IFERROR(IF(AND(DB451+DC451+DD451+DE451&gt;=4,DB451+DC451+DD451+DE451&lt;=6),1,IF(AND(DB451+DC451+DD451+DE451&gt;=7,DB451+DC451+DD451+DE451&lt;=10),2,IF(AND(DB451+DC451+DD451+DE451&gt;=11,DB451+DC451+DD451+DE451&lt;=14),3,IF(AND(DB451+DC451+DD451+DE451&gt;=15,DB451+DC451+DD451+DE451&lt;=18),4,IF(AND(DB451+DC451+DD451+DE451&gt;=19,DB451+DC451+DD451+DE451&lt;=20),5,BY451))))),"")</f>
        <v>0</v>
      </c>
      <c r="N451" s="31">
        <f t="shared" ref="N451:N514" si="111">IFERROR(ROUND(AVERAGE(F451:M451),1),"")</f>
        <v>0</v>
      </c>
      <c r="O451" s="26" t="s">
        <v>2773</v>
      </c>
      <c r="P451" s="26" t="s">
        <v>108</v>
      </c>
      <c r="Q451" s="27">
        <v>41435</v>
      </c>
      <c r="R451" s="24"/>
      <c r="S451" s="24"/>
      <c r="T451" s="26" t="s">
        <v>207</v>
      </c>
      <c r="U451" s="24"/>
      <c r="V451" s="26" t="s">
        <v>225</v>
      </c>
      <c r="W451" s="26" t="s">
        <v>369</v>
      </c>
      <c r="X451" s="26" t="s">
        <v>2738</v>
      </c>
      <c r="Y451" s="26" t="s">
        <v>2739</v>
      </c>
      <c r="Z451" s="24"/>
      <c r="AA451" s="24"/>
      <c r="AB451" s="26" t="s">
        <v>723</v>
      </c>
      <c r="AC451" s="28">
        <v>2000</v>
      </c>
      <c r="AD451" s="24"/>
      <c r="AE451" s="26" t="s">
        <v>249</v>
      </c>
      <c r="AF451" s="26" t="s">
        <v>139</v>
      </c>
      <c r="AG451" s="26" t="s">
        <v>224</v>
      </c>
      <c r="AH451" s="24"/>
      <c r="AI451" s="28">
        <v>2000</v>
      </c>
      <c r="AJ451" s="24"/>
      <c r="AK451" s="24"/>
      <c r="AL451" s="24"/>
      <c r="AM451" s="24"/>
      <c r="AN451" s="24"/>
      <c r="AO451" s="24"/>
      <c r="AP451" s="24"/>
      <c r="AQ451" s="24"/>
      <c r="AR451" s="24"/>
      <c r="AS451" s="24"/>
      <c r="AT451" s="24"/>
      <c r="AU451" s="24"/>
      <c r="AV451" s="24"/>
      <c r="AW451" s="24"/>
      <c r="AX451" s="24"/>
      <c r="AY451" s="24"/>
      <c r="AZ451" s="24"/>
      <c r="BA451" s="24"/>
      <c r="BB451" s="24"/>
      <c r="BC451" s="26" t="s">
        <v>566</v>
      </c>
      <c r="BD451" s="24"/>
      <c r="BE451" s="24"/>
      <c r="BF451" s="24"/>
      <c r="BG451" s="24"/>
      <c r="BH451" s="24"/>
      <c r="BI451" s="24"/>
      <c r="BJ451" s="24"/>
      <c r="BK451" s="24"/>
      <c r="BL451" s="24"/>
      <c r="BM451" s="24"/>
      <c r="BN451" s="24"/>
      <c r="BO451" s="24"/>
      <c r="BP451" s="24"/>
      <c r="BQ451" s="24"/>
      <c r="BR451" s="24"/>
      <c r="BS451" s="24"/>
      <c r="BT451" s="24"/>
      <c r="BU451" s="24"/>
      <c r="BV451" s="24"/>
      <c r="BW451" s="24"/>
      <c r="BX451" s="24"/>
      <c r="BY451" s="24"/>
      <c r="BZ451" s="24"/>
      <c r="CA451" s="24"/>
      <c r="CB451" s="24"/>
      <c r="CC451" s="24"/>
      <c r="CD451" s="24"/>
      <c r="CE451" s="24"/>
      <c r="CF451" s="24"/>
      <c r="CG451" s="24"/>
      <c r="CH451" s="24"/>
      <c r="CI451" s="24"/>
      <c r="CJ451" s="24"/>
      <c r="CK451" s="24"/>
      <c r="CL451" s="24"/>
      <c r="CM451" s="24"/>
      <c r="CN451" s="24"/>
      <c r="CO451" s="24"/>
      <c r="CP451" s="24"/>
      <c r="CQ451" s="24"/>
      <c r="CR451" s="24"/>
      <c r="CS451" s="24"/>
      <c r="CT451" s="24"/>
      <c r="CU451" s="24"/>
      <c r="CV451" s="24"/>
      <c r="CW451" s="24"/>
      <c r="CX451" s="24"/>
      <c r="CY451" s="24"/>
      <c r="CZ451" s="24"/>
      <c r="DA451" s="24"/>
      <c r="DB451" s="24"/>
      <c r="DC451" s="24"/>
      <c r="DD451" s="24"/>
      <c r="DE451" s="24"/>
      <c r="DF451" s="26" t="s">
        <v>139</v>
      </c>
      <c r="DG451" s="26" t="s">
        <v>139</v>
      </c>
      <c r="DH451" s="26" t="s">
        <v>139</v>
      </c>
      <c r="DI451" s="26" t="s">
        <v>139</v>
      </c>
      <c r="DJ451" s="26" t="s">
        <v>139</v>
      </c>
      <c r="DK451" s="26" t="s">
        <v>139</v>
      </c>
      <c r="DL451" s="26" t="s">
        <v>139</v>
      </c>
      <c r="DM451" s="26" t="s">
        <v>139</v>
      </c>
      <c r="DN451" s="26" t="s">
        <v>139</v>
      </c>
      <c r="DO451" s="26" t="s">
        <v>139</v>
      </c>
    </row>
    <row r="452" spans="1:119" ht="20.100000000000001" customHeight="1" x14ac:dyDescent="0.25">
      <c r="A452" s="29" t="str">
        <f t="shared" si="98"/>
        <v/>
      </c>
      <c r="B452" s="29" t="str">
        <f t="shared" si="99"/>
        <v>Aware Girls</v>
      </c>
      <c r="C452" s="29">
        <f t="shared" si="100"/>
        <v>0</v>
      </c>
      <c r="D452" s="30" t="str">
        <f t="shared" si="101"/>
        <v>South Asia</v>
      </c>
      <c r="E452" s="30" t="str">
        <f t="shared" si="102"/>
        <v>Peshawar, Pakistan</v>
      </c>
      <c r="F452" s="31">
        <f t="shared" si="103"/>
        <v>0</v>
      </c>
      <c r="G452" s="31">
        <f t="shared" si="104"/>
        <v>0</v>
      </c>
      <c r="H452" s="31">
        <f t="shared" si="105"/>
        <v>0</v>
      </c>
      <c r="I452" s="31">
        <f t="shared" si="106"/>
        <v>0</v>
      </c>
      <c r="J452" s="31">
        <f t="shared" si="107"/>
        <v>0</v>
      </c>
      <c r="K452" s="31">
        <f t="shared" si="108"/>
        <v>0</v>
      </c>
      <c r="L452" s="31">
        <f t="shared" si="109"/>
        <v>0</v>
      </c>
      <c r="M452" s="31">
        <f t="shared" si="110"/>
        <v>0</v>
      </c>
      <c r="N452" s="31">
        <f t="shared" si="111"/>
        <v>0</v>
      </c>
      <c r="O452" s="26" t="s">
        <v>15864</v>
      </c>
      <c r="P452" s="26" t="s">
        <v>108</v>
      </c>
      <c r="Q452" s="27">
        <v>41423</v>
      </c>
      <c r="R452" s="24"/>
      <c r="S452" s="24"/>
      <c r="T452" s="26" t="s">
        <v>207</v>
      </c>
      <c r="U452" s="24"/>
      <c r="V452" s="26" t="s">
        <v>225</v>
      </c>
      <c r="W452" s="26" t="s">
        <v>369</v>
      </c>
      <c r="X452" s="26" t="s">
        <v>2738</v>
      </c>
      <c r="Y452" s="26" t="s">
        <v>2739</v>
      </c>
      <c r="Z452" s="24"/>
      <c r="AA452" s="24"/>
      <c r="AB452" s="26" t="s">
        <v>15766</v>
      </c>
      <c r="AC452" s="28">
        <v>1000</v>
      </c>
      <c r="AD452" s="24"/>
      <c r="AE452" s="26" t="s">
        <v>249</v>
      </c>
      <c r="AF452" s="26" t="s">
        <v>139</v>
      </c>
      <c r="AG452" s="26" t="s">
        <v>224</v>
      </c>
      <c r="AH452" s="24"/>
      <c r="AI452" s="28">
        <v>1000</v>
      </c>
      <c r="AJ452" s="24"/>
      <c r="AK452" s="24"/>
      <c r="AL452" s="24"/>
      <c r="AM452" s="24"/>
      <c r="AN452" s="24"/>
      <c r="AO452" s="24"/>
      <c r="AP452" s="24"/>
      <c r="AQ452" s="24"/>
      <c r="AR452" s="24"/>
      <c r="AS452" s="24"/>
      <c r="AT452" s="24"/>
      <c r="AU452" s="24"/>
      <c r="AV452" s="24"/>
      <c r="AW452" s="28">
        <v>0</v>
      </c>
      <c r="AX452" s="26">
        <v>0</v>
      </c>
      <c r="AY452" s="28">
        <v>0</v>
      </c>
      <c r="AZ452" s="28">
        <v>0</v>
      </c>
      <c r="BA452" s="26">
        <v>0</v>
      </c>
      <c r="BB452" s="24"/>
      <c r="BC452" s="26" t="s">
        <v>566</v>
      </c>
      <c r="BD452" s="24"/>
      <c r="BE452" s="24"/>
      <c r="BF452" s="24"/>
      <c r="BG452" s="24"/>
      <c r="BH452" s="24"/>
      <c r="BI452" s="24"/>
      <c r="BJ452" s="24"/>
      <c r="BK452" s="24"/>
      <c r="BL452" s="24"/>
      <c r="BM452" s="24"/>
      <c r="BN452" s="24"/>
      <c r="BO452" s="24"/>
      <c r="BP452" s="24"/>
      <c r="BQ452" s="24"/>
      <c r="BR452" s="26">
        <v>0</v>
      </c>
      <c r="BS452" s="26">
        <v>0</v>
      </c>
      <c r="BT452" s="26">
        <v>0</v>
      </c>
      <c r="BU452" s="26">
        <v>0</v>
      </c>
      <c r="BV452" s="26">
        <v>0</v>
      </c>
      <c r="BW452" s="26">
        <v>0</v>
      </c>
      <c r="BX452" s="26">
        <v>0</v>
      </c>
      <c r="BY452" s="26">
        <v>0</v>
      </c>
      <c r="BZ452" s="24"/>
      <c r="CA452" s="24"/>
      <c r="CB452" s="24"/>
      <c r="CC452" s="24"/>
      <c r="CD452" s="24"/>
      <c r="CE452" s="24"/>
      <c r="CF452" s="24"/>
      <c r="CG452" s="24"/>
      <c r="CH452" s="24"/>
      <c r="CI452" s="24"/>
      <c r="CJ452" s="24"/>
      <c r="CK452" s="24"/>
      <c r="CL452" s="24"/>
      <c r="CM452" s="24"/>
      <c r="CN452" s="24"/>
      <c r="CO452" s="24"/>
      <c r="CP452" s="24"/>
      <c r="CQ452" s="24"/>
      <c r="CR452" s="24"/>
      <c r="CS452" s="24"/>
      <c r="CT452" s="24"/>
      <c r="CU452" s="24"/>
      <c r="CV452" s="24"/>
      <c r="CW452" s="24"/>
      <c r="CX452" s="24"/>
      <c r="CY452" s="24"/>
      <c r="CZ452" s="24"/>
      <c r="DA452" s="24"/>
      <c r="DB452" s="24"/>
      <c r="DC452" s="24"/>
      <c r="DD452" s="24"/>
      <c r="DE452" s="24"/>
      <c r="DF452" s="26" t="s">
        <v>139</v>
      </c>
      <c r="DG452" s="26" t="s">
        <v>139</v>
      </c>
      <c r="DH452" s="26" t="s">
        <v>139</v>
      </c>
      <c r="DI452" s="26" t="s">
        <v>139</v>
      </c>
      <c r="DJ452" s="26" t="s">
        <v>139</v>
      </c>
      <c r="DK452" s="26" t="s">
        <v>139</v>
      </c>
      <c r="DL452" s="26" t="s">
        <v>139</v>
      </c>
      <c r="DM452" s="26" t="s">
        <v>139</v>
      </c>
      <c r="DN452" s="26" t="s">
        <v>139</v>
      </c>
      <c r="DO452" s="26" t="s">
        <v>139</v>
      </c>
    </row>
    <row r="453" spans="1:119" ht="20.100000000000001" customHeight="1" x14ac:dyDescent="0.25">
      <c r="A453" s="29" t="str">
        <f t="shared" si="98"/>
        <v>Aware Girls4</v>
      </c>
      <c r="B453" s="29" t="str">
        <f t="shared" si="99"/>
        <v>Aware Girls</v>
      </c>
      <c r="C453" s="29">
        <f t="shared" si="100"/>
        <v>4</v>
      </c>
      <c r="D453" s="30" t="str">
        <f t="shared" si="101"/>
        <v>South Asia</v>
      </c>
      <c r="E453" s="30" t="str">
        <f t="shared" si="102"/>
        <v>Peshawar, Pakistan</v>
      </c>
      <c r="F453" s="31">
        <f t="shared" si="103"/>
        <v>3</v>
      </c>
      <c r="G453" s="31">
        <f t="shared" si="104"/>
        <v>3</v>
      </c>
      <c r="H453" s="31">
        <f t="shared" si="105"/>
        <v>3</v>
      </c>
      <c r="I453" s="31">
        <f t="shared" si="106"/>
        <v>3</v>
      </c>
      <c r="J453" s="31">
        <f t="shared" si="107"/>
        <v>3</v>
      </c>
      <c r="K453" s="31">
        <f t="shared" si="108"/>
        <v>3</v>
      </c>
      <c r="L453" s="31">
        <f t="shared" si="109"/>
        <v>4</v>
      </c>
      <c r="M453" s="31">
        <f t="shared" si="110"/>
        <v>3</v>
      </c>
      <c r="N453" s="31">
        <f t="shared" si="111"/>
        <v>3.1</v>
      </c>
      <c r="O453" s="26" t="s">
        <v>2767</v>
      </c>
      <c r="P453" s="26" t="s">
        <v>108</v>
      </c>
      <c r="Q453" s="27">
        <v>41400</v>
      </c>
      <c r="R453" s="26" t="s">
        <v>109</v>
      </c>
      <c r="S453" s="26" t="s">
        <v>206</v>
      </c>
      <c r="T453" s="26" t="s">
        <v>207</v>
      </c>
      <c r="U453" s="26" t="s">
        <v>168</v>
      </c>
      <c r="V453" s="26" t="s">
        <v>225</v>
      </c>
      <c r="W453" s="26" t="s">
        <v>369</v>
      </c>
      <c r="X453" s="26" t="s">
        <v>2738</v>
      </c>
      <c r="Y453" s="26" t="s">
        <v>2739</v>
      </c>
      <c r="Z453" s="24"/>
      <c r="AA453" s="24"/>
      <c r="AB453" s="26" t="s">
        <v>117</v>
      </c>
      <c r="AC453" s="28">
        <v>17000</v>
      </c>
      <c r="AD453" s="24"/>
      <c r="AE453" s="26" t="s">
        <v>249</v>
      </c>
      <c r="AF453" s="26" t="s">
        <v>139</v>
      </c>
      <c r="AG453" s="26" t="s">
        <v>224</v>
      </c>
      <c r="AH453" s="26" t="s">
        <v>185</v>
      </c>
      <c r="AI453" s="28">
        <v>17000</v>
      </c>
      <c r="AJ453" s="26" t="s">
        <v>2768</v>
      </c>
      <c r="AK453" s="26" t="s">
        <v>2742</v>
      </c>
      <c r="AL453" s="26" t="s">
        <v>2743</v>
      </c>
      <c r="AM453" s="24"/>
      <c r="AN453" s="24"/>
      <c r="AO453" s="24"/>
      <c r="AP453" s="24"/>
      <c r="AQ453" s="24"/>
      <c r="AR453" s="24"/>
      <c r="AS453" s="24"/>
      <c r="AT453" s="24"/>
      <c r="AU453" s="24"/>
      <c r="AV453" s="24"/>
      <c r="AW453" s="28">
        <v>135860</v>
      </c>
      <c r="AX453" s="26">
        <v>8330</v>
      </c>
      <c r="AY453" s="28">
        <v>99</v>
      </c>
      <c r="AZ453" s="28">
        <v>98</v>
      </c>
      <c r="BA453" s="26">
        <v>0</v>
      </c>
      <c r="BB453" s="26" t="s">
        <v>148</v>
      </c>
      <c r="BC453" s="26" t="s">
        <v>566</v>
      </c>
      <c r="BD453" s="26" t="s">
        <v>378</v>
      </c>
      <c r="BE453" s="26" t="s">
        <v>2769</v>
      </c>
      <c r="BF453" s="26" t="s">
        <v>2747</v>
      </c>
      <c r="BG453" s="26" t="s">
        <v>191</v>
      </c>
      <c r="BH453" s="26" t="s">
        <v>2770</v>
      </c>
      <c r="BI453" s="26" t="s">
        <v>395</v>
      </c>
      <c r="BJ453" s="26" t="s">
        <v>2756</v>
      </c>
      <c r="BK453" s="26" t="s">
        <v>395</v>
      </c>
      <c r="BL453" s="26" t="s">
        <v>2771</v>
      </c>
      <c r="BM453" s="26" t="s">
        <v>369</v>
      </c>
      <c r="BN453" s="26" t="s">
        <v>2772</v>
      </c>
      <c r="BO453" s="26" t="s">
        <v>191</v>
      </c>
      <c r="BP453" s="24"/>
      <c r="BQ453" s="24"/>
      <c r="BR453" s="26">
        <v>3</v>
      </c>
      <c r="BS453" s="26">
        <v>3</v>
      </c>
      <c r="BT453" s="26">
        <v>3</v>
      </c>
      <c r="BU453" s="26">
        <v>3</v>
      </c>
      <c r="BV453" s="26">
        <v>3</v>
      </c>
      <c r="BW453" s="26">
        <v>3</v>
      </c>
      <c r="BX453" s="26">
        <v>4</v>
      </c>
      <c r="BY453" s="26">
        <v>3</v>
      </c>
      <c r="BZ453" s="24"/>
      <c r="CA453" s="24"/>
      <c r="CB453" s="24"/>
      <c r="CC453" s="24"/>
      <c r="CD453" s="24"/>
      <c r="CE453" s="24"/>
      <c r="CF453" s="24"/>
      <c r="CG453" s="24"/>
      <c r="CH453" s="24"/>
      <c r="CI453" s="24"/>
      <c r="CJ453" s="24"/>
      <c r="CK453" s="24"/>
      <c r="CL453" s="24"/>
      <c r="CM453" s="24"/>
      <c r="CN453" s="24"/>
      <c r="CO453" s="24"/>
      <c r="CP453" s="24"/>
      <c r="CQ453" s="24"/>
      <c r="CR453" s="24"/>
      <c r="CS453" s="24"/>
      <c r="CT453" s="24"/>
      <c r="CU453" s="24"/>
      <c r="CV453" s="24"/>
      <c r="CW453" s="24"/>
      <c r="CX453" s="24"/>
      <c r="CY453" s="24"/>
      <c r="CZ453" s="24"/>
      <c r="DA453" s="24"/>
      <c r="DB453" s="24"/>
      <c r="DC453" s="24"/>
      <c r="DD453" s="24"/>
      <c r="DE453" s="24"/>
      <c r="DF453" s="26" t="s">
        <v>139</v>
      </c>
      <c r="DG453" s="26" t="s">
        <v>139</v>
      </c>
      <c r="DH453" s="26" t="s">
        <v>139</v>
      </c>
      <c r="DI453" s="26" t="s">
        <v>139</v>
      </c>
      <c r="DJ453" s="26" t="s">
        <v>139</v>
      </c>
      <c r="DK453" s="26" t="s">
        <v>139</v>
      </c>
      <c r="DL453" s="26" t="s">
        <v>139</v>
      </c>
      <c r="DM453" s="26" t="s">
        <v>139</v>
      </c>
      <c r="DN453" s="26" t="s">
        <v>139</v>
      </c>
      <c r="DO453" s="26" t="s">
        <v>139</v>
      </c>
    </row>
    <row r="454" spans="1:119" ht="20.100000000000001" customHeight="1" x14ac:dyDescent="0.25">
      <c r="A454" s="29" t="str">
        <f t="shared" si="98"/>
        <v/>
      </c>
      <c r="B454" s="29" t="str">
        <f t="shared" si="99"/>
        <v>Aware Girls</v>
      </c>
      <c r="C454" s="29">
        <f t="shared" si="100"/>
        <v>0</v>
      </c>
      <c r="D454" s="30" t="str">
        <f t="shared" si="101"/>
        <v>South Asia</v>
      </c>
      <c r="E454" s="30" t="str">
        <f t="shared" si="102"/>
        <v>Peshawar, Pakistan</v>
      </c>
      <c r="F454" s="31">
        <f t="shared" si="103"/>
        <v>0</v>
      </c>
      <c r="G454" s="31">
        <f t="shared" si="104"/>
        <v>0</v>
      </c>
      <c r="H454" s="31">
        <f t="shared" si="105"/>
        <v>0</v>
      </c>
      <c r="I454" s="31">
        <f t="shared" si="106"/>
        <v>0</v>
      </c>
      <c r="J454" s="31">
        <f t="shared" si="107"/>
        <v>0</v>
      </c>
      <c r="K454" s="31">
        <f t="shared" si="108"/>
        <v>0</v>
      </c>
      <c r="L454" s="31">
        <f t="shared" si="109"/>
        <v>0</v>
      </c>
      <c r="M454" s="31">
        <f t="shared" si="110"/>
        <v>0</v>
      </c>
      <c r="N454" s="31">
        <f t="shared" si="111"/>
        <v>0</v>
      </c>
      <c r="O454" s="26" t="s">
        <v>15865</v>
      </c>
      <c r="P454" s="26" t="s">
        <v>108</v>
      </c>
      <c r="Q454" s="27">
        <v>41086</v>
      </c>
      <c r="R454" s="24"/>
      <c r="S454" s="24"/>
      <c r="T454" s="26" t="s">
        <v>175</v>
      </c>
      <c r="U454" s="24"/>
      <c r="V454" s="26" t="s">
        <v>225</v>
      </c>
      <c r="W454" s="26" t="s">
        <v>369</v>
      </c>
      <c r="X454" s="26" t="s">
        <v>2738</v>
      </c>
      <c r="Y454" s="26" t="s">
        <v>2739</v>
      </c>
      <c r="Z454" s="24"/>
      <c r="AA454" s="24"/>
      <c r="AB454" s="26" t="s">
        <v>15736</v>
      </c>
      <c r="AC454" s="28">
        <v>2931</v>
      </c>
      <c r="AD454" s="24"/>
      <c r="AE454" s="26" t="s">
        <v>249</v>
      </c>
      <c r="AF454" s="26" t="s">
        <v>139</v>
      </c>
      <c r="AG454" s="26" t="s">
        <v>224</v>
      </c>
      <c r="AH454" s="24"/>
      <c r="AI454" s="28">
        <v>3240</v>
      </c>
      <c r="AJ454" s="24"/>
      <c r="AK454" s="24"/>
      <c r="AL454" s="24"/>
      <c r="AM454" s="24"/>
      <c r="AN454" s="24"/>
      <c r="AO454" s="24"/>
      <c r="AP454" s="24"/>
      <c r="AQ454" s="24"/>
      <c r="AR454" s="24"/>
      <c r="AS454" s="24"/>
      <c r="AT454" s="24"/>
      <c r="AU454" s="24"/>
      <c r="AV454" s="24"/>
      <c r="AW454" s="28">
        <v>0</v>
      </c>
      <c r="AX454" s="26">
        <v>0</v>
      </c>
      <c r="AY454" s="28">
        <v>0</v>
      </c>
      <c r="AZ454" s="28">
        <v>0</v>
      </c>
      <c r="BA454" s="26">
        <v>0</v>
      </c>
      <c r="BB454" s="24"/>
      <c r="BC454" s="26" t="s">
        <v>566</v>
      </c>
      <c r="BD454" s="24"/>
      <c r="BE454" s="24"/>
      <c r="BF454" s="24"/>
      <c r="BG454" s="24"/>
      <c r="BH454" s="24"/>
      <c r="BI454" s="24"/>
      <c r="BJ454" s="24"/>
      <c r="BK454" s="24"/>
      <c r="BL454" s="24"/>
      <c r="BM454" s="24"/>
      <c r="BN454" s="24"/>
      <c r="BO454" s="24"/>
      <c r="BP454" s="24"/>
      <c r="BQ454" s="24"/>
      <c r="BR454" s="26">
        <v>0</v>
      </c>
      <c r="BS454" s="26">
        <v>0</v>
      </c>
      <c r="BT454" s="26">
        <v>0</v>
      </c>
      <c r="BU454" s="26">
        <v>0</v>
      </c>
      <c r="BV454" s="26">
        <v>0</v>
      </c>
      <c r="BW454" s="26">
        <v>0</v>
      </c>
      <c r="BX454" s="26">
        <v>0</v>
      </c>
      <c r="BY454" s="26">
        <v>0</v>
      </c>
      <c r="BZ454" s="24"/>
      <c r="CA454" s="24"/>
      <c r="CB454" s="24"/>
      <c r="CC454" s="24"/>
      <c r="CD454" s="24"/>
      <c r="CE454" s="24"/>
      <c r="CF454" s="24"/>
      <c r="CG454" s="24"/>
      <c r="CH454" s="24"/>
      <c r="CI454" s="24"/>
      <c r="CJ454" s="24"/>
      <c r="CK454" s="24"/>
      <c r="CL454" s="24"/>
      <c r="CM454" s="24"/>
      <c r="CN454" s="24"/>
      <c r="CO454" s="24"/>
      <c r="CP454" s="24"/>
      <c r="CQ454" s="24"/>
      <c r="CR454" s="24"/>
      <c r="CS454" s="24"/>
      <c r="CT454" s="24"/>
      <c r="CU454" s="24"/>
      <c r="CV454" s="24"/>
      <c r="CW454" s="24"/>
      <c r="CX454" s="24"/>
      <c r="CY454" s="24"/>
      <c r="CZ454" s="24"/>
      <c r="DA454" s="24"/>
      <c r="DB454" s="24"/>
      <c r="DC454" s="24"/>
      <c r="DD454" s="24"/>
      <c r="DE454" s="24"/>
      <c r="DF454" s="26" t="s">
        <v>139</v>
      </c>
      <c r="DG454" s="26" t="s">
        <v>139</v>
      </c>
      <c r="DH454" s="26" t="s">
        <v>139</v>
      </c>
      <c r="DI454" s="26" t="s">
        <v>139</v>
      </c>
      <c r="DJ454" s="26" t="s">
        <v>139</v>
      </c>
      <c r="DK454" s="26" t="s">
        <v>139</v>
      </c>
      <c r="DL454" s="26" t="s">
        <v>139</v>
      </c>
      <c r="DM454" s="26" t="s">
        <v>139</v>
      </c>
      <c r="DN454" s="26" t="s">
        <v>139</v>
      </c>
      <c r="DO454" s="26" t="s">
        <v>139</v>
      </c>
    </row>
    <row r="455" spans="1:119" ht="20.100000000000001" customHeight="1" x14ac:dyDescent="0.25">
      <c r="A455" s="29" t="str">
        <f t="shared" si="98"/>
        <v>Aware Girls3</v>
      </c>
      <c r="B455" s="29" t="str">
        <f t="shared" si="99"/>
        <v>Aware Girls</v>
      </c>
      <c r="C455" s="29">
        <f t="shared" si="100"/>
        <v>3</v>
      </c>
      <c r="D455" s="30" t="str">
        <f t="shared" si="101"/>
        <v>South Asia</v>
      </c>
      <c r="E455" s="30" t="str">
        <f t="shared" si="102"/>
        <v>Peshawar, Pakistan</v>
      </c>
      <c r="F455" s="31">
        <f t="shared" si="103"/>
        <v>3</v>
      </c>
      <c r="G455" s="31">
        <f t="shared" si="104"/>
        <v>2</v>
      </c>
      <c r="H455" s="31">
        <f t="shared" si="105"/>
        <v>3</v>
      </c>
      <c r="I455" s="31">
        <f t="shared" si="106"/>
        <v>3</v>
      </c>
      <c r="J455" s="31">
        <f t="shared" si="107"/>
        <v>3</v>
      </c>
      <c r="K455" s="31">
        <f t="shared" si="108"/>
        <v>3</v>
      </c>
      <c r="L455" s="31">
        <f t="shared" si="109"/>
        <v>4</v>
      </c>
      <c r="M455" s="31">
        <f t="shared" si="110"/>
        <v>4</v>
      </c>
      <c r="N455" s="31">
        <f t="shared" si="111"/>
        <v>3.1</v>
      </c>
      <c r="O455" s="26" t="s">
        <v>2774</v>
      </c>
      <c r="P455" s="26" t="s">
        <v>108</v>
      </c>
      <c r="Q455" s="27">
        <v>41038</v>
      </c>
      <c r="R455" s="26" t="s">
        <v>109</v>
      </c>
      <c r="S455" s="26" t="s">
        <v>217</v>
      </c>
      <c r="T455" s="26" t="s">
        <v>175</v>
      </c>
      <c r="U455" s="26" t="s">
        <v>168</v>
      </c>
      <c r="V455" s="26" t="s">
        <v>225</v>
      </c>
      <c r="W455" s="26" t="s">
        <v>369</v>
      </c>
      <c r="X455" s="26" t="s">
        <v>2738</v>
      </c>
      <c r="Y455" s="26" t="s">
        <v>2739</v>
      </c>
      <c r="Z455" s="24"/>
      <c r="AA455" s="24"/>
      <c r="AB455" s="26" t="s">
        <v>117</v>
      </c>
      <c r="AC455" s="28">
        <v>12000</v>
      </c>
      <c r="AD455" s="24"/>
      <c r="AE455" s="26" t="s">
        <v>249</v>
      </c>
      <c r="AF455" s="26" t="s">
        <v>139</v>
      </c>
      <c r="AG455" s="26" t="s">
        <v>224</v>
      </c>
      <c r="AH455" s="26" t="s">
        <v>121</v>
      </c>
      <c r="AI455" s="28">
        <v>12000</v>
      </c>
      <c r="AJ455" s="24"/>
      <c r="AK455" s="26" t="s">
        <v>2742</v>
      </c>
      <c r="AL455" s="26" t="s">
        <v>2775</v>
      </c>
      <c r="AM455" s="26" t="s">
        <v>2776</v>
      </c>
      <c r="AN455" s="26" t="s">
        <v>2777</v>
      </c>
      <c r="AO455" s="26" t="s">
        <v>2778</v>
      </c>
      <c r="AP455" s="24"/>
      <c r="AQ455" s="24"/>
      <c r="AR455" s="24"/>
      <c r="AS455" s="24"/>
      <c r="AT455" s="24"/>
      <c r="AU455" s="24"/>
      <c r="AV455" s="24"/>
      <c r="AW455" s="28">
        <v>76313</v>
      </c>
      <c r="AX455" s="26">
        <v>4500</v>
      </c>
      <c r="AY455" s="28">
        <v>90</v>
      </c>
      <c r="AZ455" s="28">
        <v>70</v>
      </c>
      <c r="BA455" s="26">
        <v>0</v>
      </c>
      <c r="BB455" s="26" t="s">
        <v>148</v>
      </c>
      <c r="BC455" s="26" t="s">
        <v>566</v>
      </c>
      <c r="BD455" s="26" t="s">
        <v>378</v>
      </c>
      <c r="BE455" s="24"/>
      <c r="BF455" s="26" t="s">
        <v>2747</v>
      </c>
      <c r="BG455" s="26" t="s">
        <v>191</v>
      </c>
      <c r="BH455" s="26" t="s">
        <v>2756</v>
      </c>
      <c r="BI455" s="26" t="s">
        <v>395</v>
      </c>
      <c r="BJ455" s="26" t="s">
        <v>2779</v>
      </c>
      <c r="BK455" s="26" t="s">
        <v>395</v>
      </c>
      <c r="BL455" s="26" t="s">
        <v>2780</v>
      </c>
      <c r="BM455" s="26" t="s">
        <v>395</v>
      </c>
      <c r="BN455" s="26" t="s">
        <v>2781</v>
      </c>
      <c r="BO455" s="26" t="s">
        <v>191</v>
      </c>
      <c r="BP455" s="24"/>
      <c r="BQ455" s="24"/>
      <c r="BR455" s="26">
        <v>3</v>
      </c>
      <c r="BS455" s="26">
        <v>2</v>
      </c>
      <c r="BT455" s="26">
        <v>3</v>
      </c>
      <c r="BU455" s="26">
        <v>3</v>
      </c>
      <c r="BV455" s="26">
        <v>3</v>
      </c>
      <c r="BW455" s="26">
        <v>3</v>
      </c>
      <c r="BX455" s="26">
        <v>4</v>
      </c>
      <c r="BY455" s="26">
        <v>4</v>
      </c>
      <c r="BZ455" s="24"/>
      <c r="CA455" s="24"/>
      <c r="CB455" s="24"/>
      <c r="CC455" s="24"/>
      <c r="CD455" s="24"/>
      <c r="CE455" s="24"/>
      <c r="CF455" s="24"/>
      <c r="CG455" s="24"/>
      <c r="CH455" s="24"/>
      <c r="CI455" s="24"/>
      <c r="CJ455" s="24"/>
      <c r="CK455" s="24"/>
      <c r="CL455" s="24"/>
      <c r="CM455" s="24"/>
      <c r="CN455" s="24"/>
      <c r="CO455" s="24"/>
      <c r="CP455" s="24"/>
      <c r="CQ455" s="24"/>
      <c r="CR455" s="24"/>
      <c r="CS455" s="24"/>
      <c r="CT455" s="24"/>
      <c r="CU455" s="24"/>
      <c r="CV455" s="24"/>
      <c r="CW455" s="24"/>
      <c r="CX455" s="24"/>
      <c r="CY455" s="24"/>
      <c r="CZ455" s="24"/>
      <c r="DA455" s="24"/>
      <c r="DB455" s="24"/>
      <c r="DC455" s="24"/>
      <c r="DD455" s="24"/>
      <c r="DE455" s="24"/>
      <c r="DF455" s="26" t="s">
        <v>139</v>
      </c>
      <c r="DG455" s="26" t="s">
        <v>139</v>
      </c>
      <c r="DH455" s="26" t="s">
        <v>139</v>
      </c>
      <c r="DI455" s="26" t="s">
        <v>139</v>
      </c>
      <c r="DJ455" s="26" t="s">
        <v>139</v>
      </c>
      <c r="DK455" s="26" t="s">
        <v>139</v>
      </c>
      <c r="DL455" s="26" t="s">
        <v>139</v>
      </c>
      <c r="DM455" s="26" t="s">
        <v>139</v>
      </c>
      <c r="DN455" s="26" t="s">
        <v>139</v>
      </c>
      <c r="DO455" s="26" t="s">
        <v>139</v>
      </c>
    </row>
    <row r="456" spans="1:119" ht="20.100000000000001" customHeight="1" x14ac:dyDescent="0.25">
      <c r="A456" s="29" t="str">
        <f t="shared" si="98"/>
        <v/>
      </c>
      <c r="B456" s="29" t="str">
        <f t="shared" si="99"/>
        <v>Aware Girls</v>
      </c>
      <c r="C456" s="29">
        <f t="shared" si="100"/>
        <v>0</v>
      </c>
      <c r="D456" s="30" t="str">
        <f t="shared" si="101"/>
        <v>South Asia</v>
      </c>
      <c r="E456" s="30" t="str">
        <f t="shared" si="102"/>
        <v>Peshawar, Pakistan</v>
      </c>
      <c r="F456" s="31">
        <f t="shared" si="103"/>
        <v>0</v>
      </c>
      <c r="G456" s="31">
        <f t="shared" si="104"/>
        <v>0</v>
      </c>
      <c r="H456" s="31">
        <f t="shared" si="105"/>
        <v>0</v>
      </c>
      <c r="I456" s="31">
        <f t="shared" si="106"/>
        <v>0</v>
      </c>
      <c r="J456" s="31">
        <f t="shared" si="107"/>
        <v>0</v>
      </c>
      <c r="K456" s="31">
        <f t="shared" si="108"/>
        <v>0</v>
      </c>
      <c r="L456" s="31">
        <f t="shared" si="109"/>
        <v>0</v>
      </c>
      <c r="M456" s="31">
        <f t="shared" si="110"/>
        <v>0</v>
      </c>
      <c r="N456" s="31">
        <f t="shared" si="111"/>
        <v>0</v>
      </c>
      <c r="O456" s="26" t="s">
        <v>15866</v>
      </c>
      <c r="P456" s="26" t="s">
        <v>108</v>
      </c>
      <c r="Q456" s="27">
        <v>41071</v>
      </c>
      <c r="R456" s="24"/>
      <c r="S456" s="24"/>
      <c r="T456" s="26" t="s">
        <v>175</v>
      </c>
      <c r="U456" s="24"/>
      <c r="V456" s="26" t="s">
        <v>225</v>
      </c>
      <c r="W456" s="26" t="s">
        <v>369</v>
      </c>
      <c r="X456" s="26" t="s">
        <v>2738</v>
      </c>
      <c r="Y456" s="26" t="s">
        <v>2739</v>
      </c>
      <c r="Z456" s="24"/>
      <c r="AA456" s="24"/>
      <c r="AB456" s="26" t="s">
        <v>15766</v>
      </c>
      <c r="AC456" s="28">
        <v>2200</v>
      </c>
      <c r="AD456" s="24"/>
      <c r="AE456" s="26" t="s">
        <v>249</v>
      </c>
      <c r="AF456" s="26" t="s">
        <v>139</v>
      </c>
      <c r="AG456" s="26" t="s">
        <v>224</v>
      </c>
      <c r="AH456" s="24"/>
      <c r="AI456" s="28">
        <v>2200</v>
      </c>
      <c r="AJ456" s="24"/>
      <c r="AK456" s="24"/>
      <c r="AL456" s="24"/>
      <c r="AM456" s="24"/>
      <c r="AN456" s="24"/>
      <c r="AO456" s="24"/>
      <c r="AP456" s="24"/>
      <c r="AQ456" s="24"/>
      <c r="AR456" s="24"/>
      <c r="AS456" s="24"/>
      <c r="AT456" s="24"/>
      <c r="AU456" s="24"/>
      <c r="AV456" s="24"/>
      <c r="AW456" s="24"/>
      <c r="AX456" s="24"/>
      <c r="AY456" s="24"/>
      <c r="AZ456" s="24"/>
      <c r="BA456" s="24"/>
      <c r="BB456" s="24"/>
      <c r="BC456" s="26" t="s">
        <v>566</v>
      </c>
      <c r="BD456" s="24"/>
      <c r="BE456" s="24"/>
      <c r="BF456" s="24"/>
      <c r="BG456" s="24"/>
      <c r="BH456" s="24"/>
      <c r="BI456" s="24"/>
      <c r="BJ456" s="24"/>
      <c r="BK456" s="24"/>
      <c r="BL456" s="24"/>
      <c r="BM456" s="24"/>
      <c r="BN456" s="24"/>
      <c r="BO456" s="24"/>
      <c r="BP456" s="24"/>
      <c r="BQ456" s="24"/>
      <c r="BR456" s="24"/>
      <c r="BS456" s="24"/>
      <c r="BT456" s="24"/>
      <c r="BU456" s="24"/>
      <c r="BV456" s="24"/>
      <c r="BW456" s="24"/>
      <c r="BX456" s="24"/>
      <c r="BY456" s="24"/>
      <c r="BZ456" s="24"/>
      <c r="CA456" s="24"/>
      <c r="CB456" s="24"/>
      <c r="CC456" s="24"/>
      <c r="CD456" s="24"/>
      <c r="CE456" s="24"/>
      <c r="CF456" s="24"/>
      <c r="CG456" s="24"/>
      <c r="CH456" s="24"/>
      <c r="CI456" s="24"/>
      <c r="CJ456" s="24"/>
      <c r="CK456" s="24"/>
      <c r="CL456" s="24"/>
      <c r="CM456" s="24"/>
      <c r="CN456" s="24"/>
      <c r="CO456" s="24"/>
      <c r="CP456" s="24"/>
      <c r="CQ456" s="24"/>
      <c r="CR456" s="24"/>
      <c r="CS456" s="24"/>
      <c r="CT456" s="24"/>
      <c r="CU456" s="24"/>
      <c r="CV456" s="24"/>
      <c r="CW456" s="24"/>
      <c r="CX456" s="24"/>
      <c r="CY456" s="24"/>
      <c r="CZ456" s="24"/>
      <c r="DA456" s="24"/>
      <c r="DB456" s="24"/>
      <c r="DC456" s="24"/>
      <c r="DD456" s="24"/>
      <c r="DE456" s="24"/>
      <c r="DF456" s="26" t="s">
        <v>139</v>
      </c>
      <c r="DG456" s="26" t="s">
        <v>139</v>
      </c>
      <c r="DH456" s="26" t="s">
        <v>139</v>
      </c>
      <c r="DI456" s="26" t="s">
        <v>139</v>
      </c>
      <c r="DJ456" s="26" t="s">
        <v>139</v>
      </c>
      <c r="DK456" s="26" t="s">
        <v>139</v>
      </c>
      <c r="DL456" s="26" t="s">
        <v>139</v>
      </c>
      <c r="DM456" s="26" t="s">
        <v>139</v>
      </c>
      <c r="DN456" s="26" t="s">
        <v>139</v>
      </c>
      <c r="DO456" s="26" t="s">
        <v>139</v>
      </c>
    </row>
    <row r="457" spans="1:119" ht="20.100000000000001" customHeight="1" x14ac:dyDescent="0.25">
      <c r="A457" s="29" t="str">
        <f t="shared" si="98"/>
        <v/>
      </c>
      <c r="B457" s="29" t="str">
        <f t="shared" si="99"/>
        <v>Aware Girls</v>
      </c>
      <c r="C457" s="29">
        <f t="shared" si="100"/>
        <v>0</v>
      </c>
      <c r="D457" s="30" t="str">
        <f t="shared" si="101"/>
        <v>South Asia</v>
      </c>
      <c r="E457" s="30" t="str">
        <f t="shared" si="102"/>
        <v>Peshawar, Pakistan</v>
      </c>
      <c r="F457" s="31">
        <f t="shared" si="103"/>
        <v>0</v>
      </c>
      <c r="G457" s="31">
        <f t="shared" si="104"/>
        <v>0</v>
      </c>
      <c r="H457" s="31">
        <f t="shared" si="105"/>
        <v>0</v>
      </c>
      <c r="I457" s="31">
        <f t="shared" si="106"/>
        <v>0</v>
      </c>
      <c r="J457" s="31">
        <f t="shared" si="107"/>
        <v>0</v>
      </c>
      <c r="K457" s="31">
        <f t="shared" si="108"/>
        <v>0</v>
      </c>
      <c r="L457" s="31">
        <f t="shared" si="109"/>
        <v>0</v>
      </c>
      <c r="M457" s="31">
        <f t="shared" si="110"/>
        <v>0</v>
      </c>
      <c r="N457" s="31">
        <f t="shared" si="111"/>
        <v>0</v>
      </c>
      <c r="O457" s="26" t="s">
        <v>15867</v>
      </c>
      <c r="P457" s="26" t="s">
        <v>108</v>
      </c>
      <c r="Q457" s="27">
        <v>40669</v>
      </c>
      <c r="R457" s="24"/>
      <c r="S457" s="24"/>
      <c r="T457" s="26" t="s">
        <v>333</v>
      </c>
      <c r="U457" s="24"/>
      <c r="V457" s="26" t="s">
        <v>225</v>
      </c>
      <c r="W457" s="26" t="s">
        <v>369</v>
      </c>
      <c r="X457" s="26" t="s">
        <v>2738</v>
      </c>
      <c r="Y457" s="26" t="s">
        <v>2739</v>
      </c>
      <c r="Z457" s="24"/>
      <c r="AA457" s="24"/>
      <c r="AB457" s="26" t="s">
        <v>15766</v>
      </c>
      <c r="AC457" s="28">
        <v>3000</v>
      </c>
      <c r="AD457" s="24"/>
      <c r="AE457" s="26" t="s">
        <v>249</v>
      </c>
      <c r="AF457" s="26" t="s">
        <v>139</v>
      </c>
      <c r="AG457" s="26" t="s">
        <v>224</v>
      </c>
      <c r="AH457" s="24"/>
      <c r="AI457" s="28">
        <v>3000</v>
      </c>
      <c r="AJ457" s="24"/>
      <c r="AK457" s="24"/>
      <c r="AL457" s="24"/>
      <c r="AM457" s="24"/>
      <c r="AN457" s="24"/>
      <c r="AO457" s="24"/>
      <c r="AP457" s="24"/>
      <c r="AQ457" s="24"/>
      <c r="AR457" s="24"/>
      <c r="AS457" s="24"/>
      <c r="AT457" s="24"/>
      <c r="AU457" s="24"/>
      <c r="AV457" s="24"/>
      <c r="AW457" s="28">
        <v>0</v>
      </c>
      <c r="AX457" s="26">
        <v>0</v>
      </c>
      <c r="AY457" s="28">
        <v>0</v>
      </c>
      <c r="AZ457" s="28">
        <v>0</v>
      </c>
      <c r="BA457" s="26">
        <v>0</v>
      </c>
      <c r="BB457" s="24"/>
      <c r="BC457" s="26" t="s">
        <v>566</v>
      </c>
      <c r="BD457" s="24"/>
      <c r="BE457" s="24"/>
      <c r="BF457" s="24"/>
      <c r="BG457" s="24"/>
      <c r="BH457" s="24"/>
      <c r="BI457" s="24"/>
      <c r="BJ457" s="24"/>
      <c r="BK457" s="24"/>
      <c r="BL457" s="24"/>
      <c r="BM457" s="24"/>
      <c r="BN457" s="24"/>
      <c r="BO457" s="24"/>
      <c r="BP457" s="24"/>
      <c r="BQ457" s="24"/>
      <c r="BR457" s="26">
        <v>0</v>
      </c>
      <c r="BS457" s="26">
        <v>0</v>
      </c>
      <c r="BT457" s="26">
        <v>0</v>
      </c>
      <c r="BU457" s="26">
        <v>0</v>
      </c>
      <c r="BV457" s="26">
        <v>0</v>
      </c>
      <c r="BW457" s="26">
        <v>0</v>
      </c>
      <c r="BX457" s="26">
        <v>0</v>
      </c>
      <c r="BY457" s="26">
        <v>0</v>
      </c>
      <c r="BZ457" s="24"/>
      <c r="CA457" s="24"/>
      <c r="CB457" s="24"/>
      <c r="CC457" s="24"/>
      <c r="CD457" s="24"/>
      <c r="CE457" s="24"/>
      <c r="CF457" s="24"/>
      <c r="CG457" s="24"/>
      <c r="CH457" s="24"/>
      <c r="CI457" s="24"/>
      <c r="CJ457" s="24"/>
      <c r="CK457" s="24"/>
      <c r="CL457" s="24"/>
      <c r="CM457" s="24"/>
      <c r="CN457" s="24"/>
      <c r="CO457" s="24"/>
      <c r="CP457" s="24"/>
      <c r="CQ457" s="24"/>
      <c r="CR457" s="24"/>
      <c r="CS457" s="24"/>
      <c r="CT457" s="24"/>
      <c r="CU457" s="24"/>
      <c r="CV457" s="24"/>
      <c r="CW457" s="24"/>
      <c r="CX457" s="24"/>
      <c r="CY457" s="24"/>
      <c r="CZ457" s="24"/>
      <c r="DA457" s="24"/>
      <c r="DB457" s="24"/>
      <c r="DC457" s="24"/>
      <c r="DD457" s="24"/>
      <c r="DE457" s="24"/>
      <c r="DF457" s="26" t="s">
        <v>139</v>
      </c>
      <c r="DG457" s="26" t="s">
        <v>139</v>
      </c>
      <c r="DH457" s="26" t="s">
        <v>139</v>
      </c>
      <c r="DI457" s="26" t="s">
        <v>139</v>
      </c>
      <c r="DJ457" s="26" t="s">
        <v>139</v>
      </c>
      <c r="DK457" s="26" t="s">
        <v>139</v>
      </c>
      <c r="DL457" s="26" t="s">
        <v>139</v>
      </c>
      <c r="DM457" s="26" t="s">
        <v>139</v>
      </c>
      <c r="DN457" s="26" t="s">
        <v>139</v>
      </c>
      <c r="DO457" s="26" t="s">
        <v>139</v>
      </c>
    </row>
    <row r="458" spans="1:119" ht="20.100000000000001" customHeight="1" x14ac:dyDescent="0.25">
      <c r="A458" s="29" t="str">
        <f t="shared" si="98"/>
        <v/>
      </c>
      <c r="B458" s="29" t="str">
        <f t="shared" si="99"/>
        <v>Aware Girls</v>
      </c>
      <c r="C458" s="29">
        <f t="shared" si="100"/>
        <v>0</v>
      </c>
      <c r="D458" s="30" t="str">
        <f t="shared" si="101"/>
        <v>South Asia</v>
      </c>
      <c r="E458" s="30" t="str">
        <f t="shared" si="102"/>
        <v>Peshawar, Pakistan</v>
      </c>
      <c r="F458" s="31">
        <f t="shared" si="103"/>
        <v>0</v>
      </c>
      <c r="G458" s="31">
        <f t="shared" si="104"/>
        <v>0</v>
      </c>
      <c r="H458" s="31">
        <f t="shared" si="105"/>
        <v>0</v>
      </c>
      <c r="I458" s="31">
        <f t="shared" si="106"/>
        <v>0</v>
      </c>
      <c r="J458" s="31">
        <f t="shared" si="107"/>
        <v>0</v>
      </c>
      <c r="K458" s="31">
        <f t="shared" si="108"/>
        <v>0</v>
      </c>
      <c r="L458" s="31">
        <f t="shared" si="109"/>
        <v>0</v>
      </c>
      <c r="M458" s="31">
        <f t="shared" si="110"/>
        <v>0</v>
      </c>
      <c r="N458" s="31">
        <f t="shared" si="111"/>
        <v>0</v>
      </c>
      <c r="O458" s="26" t="s">
        <v>2788</v>
      </c>
      <c r="P458" s="26" t="s">
        <v>108</v>
      </c>
      <c r="Q458" s="27">
        <v>40406</v>
      </c>
      <c r="R458" s="24"/>
      <c r="S458" s="24"/>
      <c r="T458" s="26" t="s">
        <v>333</v>
      </c>
      <c r="U458" s="24"/>
      <c r="V458" s="26" t="s">
        <v>225</v>
      </c>
      <c r="W458" s="26" t="s">
        <v>369</v>
      </c>
      <c r="X458" s="26" t="s">
        <v>2738</v>
      </c>
      <c r="Y458" s="26" t="s">
        <v>2739</v>
      </c>
      <c r="Z458" s="24"/>
      <c r="AA458" s="24"/>
      <c r="AB458" s="26" t="s">
        <v>723</v>
      </c>
      <c r="AC458" s="28">
        <v>1500</v>
      </c>
      <c r="AD458" s="24"/>
      <c r="AE458" s="26" t="s">
        <v>249</v>
      </c>
      <c r="AF458" s="26" t="s">
        <v>139</v>
      </c>
      <c r="AG458" s="26" t="s">
        <v>224</v>
      </c>
      <c r="AH458" s="24"/>
      <c r="AI458" s="28">
        <v>1500</v>
      </c>
      <c r="AJ458" s="24"/>
      <c r="AK458" s="24"/>
      <c r="AL458" s="24"/>
      <c r="AM458" s="24"/>
      <c r="AN458" s="24"/>
      <c r="AO458" s="24"/>
      <c r="AP458" s="24"/>
      <c r="AQ458" s="24"/>
      <c r="AR458" s="24"/>
      <c r="AS458" s="24"/>
      <c r="AT458" s="24"/>
      <c r="AU458" s="24"/>
      <c r="AV458" s="24"/>
      <c r="AW458" s="28">
        <v>0</v>
      </c>
      <c r="AX458" s="26">
        <v>0</v>
      </c>
      <c r="AY458" s="28">
        <v>0</v>
      </c>
      <c r="AZ458" s="28">
        <v>0</v>
      </c>
      <c r="BA458" s="26">
        <v>0</v>
      </c>
      <c r="BB458" s="24"/>
      <c r="BC458" s="26" t="s">
        <v>566</v>
      </c>
      <c r="BD458" s="24"/>
      <c r="BE458" s="24"/>
      <c r="BF458" s="24"/>
      <c r="BG458" s="24"/>
      <c r="BH458" s="24"/>
      <c r="BI458" s="24"/>
      <c r="BJ458" s="24"/>
      <c r="BK458" s="24"/>
      <c r="BL458" s="24"/>
      <c r="BM458" s="24"/>
      <c r="BN458" s="24"/>
      <c r="BO458" s="24"/>
      <c r="BP458" s="24"/>
      <c r="BQ458" s="24"/>
      <c r="BR458" s="26">
        <v>0</v>
      </c>
      <c r="BS458" s="26">
        <v>0</v>
      </c>
      <c r="BT458" s="26">
        <v>0</v>
      </c>
      <c r="BU458" s="26">
        <v>0</v>
      </c>
      <c r="BV458" s="26">
        <v>0</v>
      </c>
      <c r="BW458" s="26">
        <v>0</v>
      </c>
      <c r="BX458" s="26">
        <v>0</v>
      </c>
      <c r="BY458" s="26">
        <v>0</v>
      </c>
      <c r="BZ458" s="24"/>
      <c r="CA458" s="24"/>
      <c r="CB458" s="24"/>
      <c r="CC458" s="24"/>
      <c r="CD458" s="24"/>
      <c r="CE458" s="24"/>
      <c r="CF458" s="24"/>
      <c r="CG458" s="24"/>
      <c r="CH458" s="24"/>
      <c r="CI458" s="24"/>
      <c r="CJ458" s="24"/>
      <c r="CK458" s="24"/>
      <c r="CL458" s="24"/>
      <c r="CM458" s="24"/>
      <c r="CN458" s="24"/>
      <c r="CO458" s="24"/>
      <c r="CP458" s="24"/>
      <c r="CQ458" s="24"/>
      <c r="CR458" s="24"/>
      <c r="CS458" s="24"/>
      <c r="CT458" s="24"/>
      <c r="CU458" s="24"/>
      <c r="CV458" s="24"/>
      <c r="CW458" s="24"/>
      <c r="CX458" s="24"/>
      <c r="CY458" s="24"/>
      <c r="CZ458" s="24"/>
      <c r="DA458" s="24"/>
      <c r="DB458" s="24"/>
      <c r="DC458" s="24"/>
      <c r="DD458" s="24"/>
      <c r="DE458" s="24"/>
      <c r="DF458" s="26" t="s">
        <v>139</v>
      </c>
      <c r="DG458" s="26" t="s">
        <v>139</v>
      </c>
      <c r="DH458" s="26" t="s">
        <v>139</v>
      </c>
      <c r="DI458" s="26" t="s">
        <v>139</v>
      </c>
      <c r="DJ458" s="26" t="s">
        <v>139</v>
      </c>
      <c r="DK458" s="26" t="s">
        <v>139</v>
      </c>
      <c r="DL458" s="26" t="s">
        <v>139</v>
      </c>
      <c r="DM458" s="26" t="s">
        <v>139</v>
      </c>
      <c r="DN458" s="26" t="s">
        <v>139</v>
      </c>
      <c r="DO458" s="26" t="s">
        <v>139</v>
      </c>
    </row>
    <row r="459" spans="1:119" ht="20.100000000000001" customHeight="1" x14ac:dyDescent="0.25">
      <c r="A459" s="29" t="str">
        <f t="shared" si="98"/>
        <v>Aware Girls2</v>
      </c>
      <c r="B459" s="29" t="str">
        <f t="shared" si="99"/>
        <v>Aware Girls</v>
      </c>
      <c r="C459" s="29">
        <f t="shared" si="100"/>
        <v>2</v>
      </c>
      <c r="D459" s="30" t="str">
        <f t="shared" si="101"/>
        <v>South Asia</v>
      </c>
      <c r="E459" s="30" t="str">
        <f t="shared" si="102"/>
        <v>Peshawar, Pakistan</v>
      </c>
      <c r="F459" s="31">
        <f t="shared" si="103"/>
        <v>2</v>
      </c>
      <c r="G459" s="31">
        <f t="shared" si="104"/>
        <v>2</v>
      </c>
      <c r="H459" s="31">
        <f t="shared" si="105"/>
        <v>3</v>
      </c>
      <c r="I459" s="31">
        <f t="shared" si="106"/>
        <v>3</v>
      </c>
      <c r="J459" s="31">
        <f t="shared" si="107"/>
        <v>2</v>
      </c>
      <c r="K459" s="31">
        <f t="shared" si="108"/>
        <v>3</v>
      </c>
      <c r="L459" s="31">
        <f t="shared" si="109"/>
        <v>3</v>
      </c>
      <c r="M459" s="31">
        <f t="shared" si="110"/>
        <v>2</v>
      </c>
      <c r="N459" s="31">
        <f t="shared" si="111"/>
        <v>2.5</v>
      </c>
      <c r="O459" s="26" t="s">
        <v>2782</v>
      </c>
      <c r="P459" s="26" t="s">
        <v>108</v>
      </c>
      <c r="Q459" s="27">
        <v>40672</v>
      </c>
      <c r="R459" s="26" t="s">
        <v>155</v>
      </c>
      <c r="S459" s="26" t="s">
        <v>409</v>
      </c>
      <c r="T459" s="26" t="s">
        <v>333</v>
      </c>
      <c r="U459" s="26" t="s">
        <v>168</v>
      </c>
      <c r="V459" s="26" t="s">
        <v>225</v>
      </c>
      <c r="W459" s="26" t="s">
        <v>369</v>
      </c>
      <c r="X459" s="26" t="s">
        <v>2738</v>
      </c>
      <c r="Y459" s="26" t="s">
        <v>2739</v>
      </c>
      <c r="Z459" s="24"/>
      <c r="AA459" s="24"/>
      <c r="AB459" s="26" t="s">
        <v>117</v>
      </c>
      <c r="AC459" s="28">
        <v>9000</v>
      </c>
      <c r="AD459" s="24"/>
      <c r="AE459" s="26" t="s">
        <v>249</v>
      </c>
      <c r="AF459" s="26" t="s">
        <v>139</v>
      </c>
      <c r="AG459" s="26" t="s">
        <v>224</v>
      </c>
      <c r="AH459" s="26" t="s">
        <v>143</v>
      </c>
      <c r="AI459" s="28">
        <v>9000</v>
      </c>
      <c r="AJ459" s="24"/>
      <c r="AK459" s="26" t="s">
        <v>2742</v>
      </c>
      <c r="AL459" s="26" t="s">
        <v>2775</v>
      </c>
      <c r="AM459" s="26" t="s">
        <v>2783</v>
      </c>
      <c r="AN459" s="26" t="s">
        <v>2784</v>
      </c>
      <c r="AO459" s="26" t="s">
        <v>2785</v>
      </c>
      <c r="AP459" s="24"/>
      <c r="AQ459" s="24"/>
      <c r="AR459" s="24"/>
      <c r="AS459" s="24"/>
      <c r="AT459" s="24"/>
      <c r="AU459" s="24"/>
      <c r="AV459" s="24"/>
      <c r="AW459" s="28">
        <v>53500</v>
      </c>
      <c r="AX459" s="26">
        <v>3150</v>
      </c>
      <c r="AY459" s="28">
        <v>80</v>
      </c>
      <c r="AZ459" s="28">
        <v>60</v>
      </c>
      <c r="BA459" s="26">
        <v>0</v>
      </c>
      <c r="BB459" s="26" t="s">
        <v>148</v>
      </c>
      <c r="BC459" s="26" t="s">
        <v>566</v>
      </c>
      <c r="BD459" s="24"/>
      <c r="BE459" s="24"/>
      <c r="BF459" s="26" t="s">
        <v>2786</v>
      </c>
      <c r="BG459" s="26" t="s">
        <v>395</v>
      </c>
      <c r="BH459" s="26" t="s">
        <v>2756</v>
      </c>
      <c r="BI459" s="26" t="s">
        <v>395</v>
      </c>
      <c r="BJ459" s="26" t="s">
        <v>2747</v>
      </c>
      <c r="BK459" s="26" t="s">
        <v>191</v>
      </c>
      <c r="BL459" s="26" t="s">
        <v>2787</v>
      </c>
      <c r="BM459" s="26" t="s">
        <v>367</v>
      </c>
      <c r="BN459" s="24"/>
      <c r="BO459" s="24"/>
      <c r="BP459" s="24"/>
      <c r="BQ459" s="24"/>
      <c r="BR459" s="26">
        <v>2</v>
      </c>
      <c r="BS459" s="26">
        <v>2</v>
      </c>
      <c r="BT459" s="26">
        <v>3</v>
      </c>
      <c r="BU459" s="26">
        <v>3</v>
      </c>
      <c r="BV459" s="26">
        <v>2</v>
      </c>
      <c r="BW459" s="26">
        <v>3</v>
      </c>
      <c r="BX459" s="26">
        <v>3</v>
      </c>
      <c r="BY459" s="26">
        <v>2</v>
      </c>
      <c r="BZ459" s="24"/>
      <c r="CA459" s="24"/>
      <c r="CB459" s="24"/>
      <c r="CC459" s="24"/>
      <c r="CD459" s="24"/>
      <c r="CE459" s="24"/>
      <c r="CF459" s="24"/>
      <c r="CG459" s="24"/>
      <c r="CH459" s="24"/>
      <c r="CI459" s="24"/>
      <c r="CJ459" s="24"/>
      <c r="CK459" s="24"/>
      <c r="CL459" s="24"/>
      <c r="CM459" s="24"/>
      <c r="CN459" s="24"/>
      <c r="CO459" s="24"/>
      <c r="CP459" s="24"/>
      <c r="CQ459" s="24"/>
      <c r="CR459" s="24"/>
      <c r="CS459" s="24"/>
      <c r="CT459" s="24"/>
      <c r="CU459" s="24"/>
      <c r="CV459" s="24"/>
      <c r="CW459" s="24"/>
      <c r="CX459" s="24"/>
      <c r="CY459" s="24"/>
      <c r="CZ459" s="24"/>
      <c r="DA459" s="24"/>
      <c r="DB459" s="24"/>
      <c r="DC459" s="24"/>
      <c r="DD459" s="24"/>
      <c r="DE459" s="24"/>
      <c r="DF459" s="26" t="s">
        <v>139</v>
      </c>
      <c r="DG459" s="26" t="s">
        <v>139</v>
      </c>
      <c r="DH459" s="26" t="s">
        <v>139</v>
      </c>
      <c r="DI459" s="26" t="s">
        <v>139</v>
      </c>
      <c r="DJ459" s="26" t="s">
        <v>139</v>
      </c>
      <c r="DK459" s="26" t="s">
        <v>139</v>
      </c>
      <c r="DL459" s="26" t="s">
        <v>139</v>
      </c>
      <c r="DM459" s="26" t="s">
        <v>139</v>
      </c>
      <c r="DN459" s="26" t="s">
        <v>139</v>
      </c>
      <c r="DO459" s="26" t="s">
        <v>139</v>
      </c>
    </row>
    <row r="460" spans="1:119" ht="20.100000000000001" customHeight="1" x14ac:dyDescent="0.25">
      <c r="A460" s="29" t="str">
        <f t="shared" si="98"/>
        <v/>
      </c>
      <c r="B460" s="29" t="str">
        <f t="shared" si="99"/>
        <v>Aware Girls</v>
      </c>
      <c r="C460" s="29">
        <f t="shared" si="100"/>
        <v>0</v>
      </c>
      <c r="D460" s="30" t="str">
        <f t="shared" si="101"/>
        <v>South Asia</v>
      </c>
      <c r="E460" s="30" t="str">
        <f t="shared" si="102"/>
        <v>Peshawar, Pakistan</v>
      </c>
      <c r="F460" s="31">
        <f t="shared" si="103"/>
        <v>0</v>
      </c>
      <c r="G460" s="31">
        <f t="shared" si="104"/>
        <v>0</v>
      </c>
      <c r="H460" s="31">
        <f t="shared" si="105"/>
        <v>0</v>
      </c>
      <c r="I460" s="31">
        <f t="shared" si="106"/>
        <v>0</v>
      </c>
      <c r="J460" s="31">
        <f t="shared" si="107"/>
        <v>0</v>
      </c>
      <c r="K460" s="31">
        <f t="shared" si="108"/>
        <v>0</v>
      </c>
      <c r="L460" s="31">
        <f t="shared" si="109"/>
        <v>0</v>
      </c>
      <c r="M460" s="31">
        <f t="shared" si="110"/>
        <v>0</v>
      </c>
      <c r="N460" s="31">
        <f t="shared" si="111"/>
        <v>0</v>
      </c>
      <c r="O460" s="26" t="s">
        <v>15868</v>
      </c>
      <c r="P460" s="26" t="s">
        <v>108</v>
      </c>
      <c r="Q460" s="27">
        <v>40707</v>
      </c>
      <c r="R460" s="24"/>
      <c r="S460" s="24"/>
      <c r="T460" s="26" t="s">
        <v>333</v>
      </c>
      <c r="U460" s="24"/>
      <c r="V460" s="26" t="s">
        <v>225</v>
      </c>
      <c r="W460" s="26" t="s">
        <v>369</v>
      </c>
      <c r="X460" s="26" t="s">
        <v>2738</v>
      </c>
      <c r="Y460" s="26" t="s">
        <v>2739</v>
      </c>
      <c r="Z460" s="24"/>
      <c r="AA460" s="24"/>
      <c r="AB460" s="26" t="s">
        <v>15736</v>
      </c>
      <c r="AC460" s="28">
        <v>1500</v>
      </c>
      <c r="AD460" s="24"/>
      <c r="AE460" s="26" t="s">
        <v>249</v>
      </c>
      <c r="AF460" s="26" t="s">
        <v>139</v>
      </c>
      <c r="AG460" s="26" t="s">
        <v>224</v>
      </c>
      <c r="AH460" s="24"/>
      <c r="AI460" s="28">
        <v>1500</v>
      </c>
      <c r="AJ460" s="24"/>
      <c r="AK460" s="24"/>
      <c r="AL460" s="24"/>
      <c r="AM460" s="24"/>
      <c r="AN460" s="24"/>
      <c r="AO460" s="24"/>
      <c r="AP460" s="24"/>
      <c r="AQ460" s="24"/>
      <c r="AR460" s="24"/>
      <c r="AS460" s="24"/>
      <c r="AT460" s="24"/>
      <c r="AU460" s="24"/>
      <c r="AV460" s="24"/>
      <c r="AW460" s="28">
        <v>0</v>
      </c>
      <c r="AX460" s="26">
        <v>0</v>
      </c>
      <c r="AY460" s="28">
        <v>0</v>
      </c>
      <c r="AZ460" s="28">
        <v>0</v>
      </c>
      <c r="BA460" s="26">
        <v>0</v>
      </c>
      <c r="BB460" s="24"/>
      <c r="BC460" s="26" t="s">
        <v>566</v>
      </c>
      <c r="BD460" s="24"/>
      <c r="BE460" s="24"/>
      <c r="BF460" s="24"/>
      <c r="BG460" s="24"/>
      <c r="BH460" s="24"/>
      <c r="BI460" s="24"/>
      <c r="BJ460" s="24"/>
      <c r="BK460" s="24"/>
      <c r="BL460" s="24"/>
      <c r="BM460" s="24"/>
      <c r="BN460" s="24"/>
      <c r="BO460" s="24"/>
      <c r="BP460" s="24"/>
      <c r="BQ460" s="24"/>
      <c r="BR460" s="26">
        <v>0</v>
      </c>
      <c r="BS460" s="26">
        <v>0</v>
      </c>
      <c r="BT460" s="26">
        <v>0</v>
      </c>
      <c r="BU460" s="26">
        <v>0</v>
      </c>
      <c r="BV460" s="26">
        <v>0</v>
      </c>
      <c r="BW460" s="26">
        <v>0</v>
      </c>
      <c r="BX460" s="26">
        <v>0</v>
      </c>
      <c r="BY460" s="26">
        <v>0</v>
      </c>
      <c r="BZ460" s="24"/>
      <c r="CA460" s="24"/>
      <c r="CB460" s="24"/>
      <c r="CC460" s="24"/>
      <c r="CD460" s="24"/>
      <c r="CE460" s="24"/>
      <c r="CF460" s="24"/>
      <c r="CG460" s="24"/>
      <c r="CH460" s="24"/>
      <c r="CI460" s="24"/>
      <c r="CJ460" s="24"/>
      <c r="CK460" s="24"/>
      <c r="CL460" s="24"/>
      <c r="CM460" s="24"/>
      <c r="CN460" s="24"/>
      <c r="CO460" s="24"/>
      <c r="CP460" s="24"/>
      <c r="CQ460" s="24"/>
      <c r="CR460" s="24"/>
      <c r="CS460" s="24"/>
      <c r="CT460" s="24"/>
      <c r="CU460" s="24"/>
      <c r="CV460" s="24"/>
      <c r="CW460" s="24"/>
      <c r="CX460" s="24"/>
      <c r="CY460" s="24"/>
      <c r="CZ460" s="24"/>
      <c r="DA460" s="24"/>
      <c r="DB460" s="24"/>
      <c r="DC460" s="24"/>
      <c r="DD460" s="24"/>
      <c r="DE460" s="24"/>
      <c r="DF460" s="26" t="s">
        <v>139</v>
      </c>
      <c r="DG460" s="26" t="s">
        <v>139</v>
      </c>
      <c r="DH460" s="26" t="s">
        <v>139</v>
      </c>
      <c r="DI460" s="26" t="s">
        <v>139</v>
      </c>
      <c r="DJ460" s="26" t="s">
        <v>139</v>
      </c>
      <c r="DK460" s="26" t="s">
        <v>139</v>
      </c>
      <c r="DL460" s="26" t="s">
        <v>139</v>
      </c>
      <c r="DM460" s="26" t="s">
        <v>139</v>
      </c>
      <c r="DN460" s="26" t="s">
        <v>139</v>
      </c>
      <c r="DO460" s="26" t="s">
        <v>139</v>
      </c>
    </row>
    <row r="461" spans="1:119" ht="20.100000000000001" customHeight="1" x14ac:dyDescent="0.25">
      <c r="A461" s="29" t="str">
        <f t="shared" si="98"/>
        <v>Aware Girls1</v>
      </c>
      <c r="B461" s="29" t="str">
        <f t="shared" si="99"/>
        <v>Aware Girls</v>
      </c>
      <c r="C461" s="29">
        <f t="shared" si="100"/>
        <v>1</v>
      </c>
      <c r="D461" s="30" t="str">
        <f t="shared" si="101"/>
        <v>South Asia</v>
      </c>
      <c r="E461" s="30" t="str">
        <f t="shared" si="102"/>
        <v>Peshawar, Pakistan</v>
      </c>
      <c r="F461" s="31">
        <f t="shared" si="103"/>
        <v>2</v>
      </c>
      <c r="G461" s="31">
        <f t="shared" si="104"/>
        <v>2</v>
      </c>
      <c r="H461" s="31">
        <f t="shared" si="105"/>
        <v>3</v>
      </c>
      <c r="I461" s="31">
        <f t="shared" si="106"/>
        <v>2</v>
      </c>
      <c r="J461" s="31">
        <f t="shared" si="107"/>
        <v>2</v>
      </c>
      <c r="K461" s="31">
        <f t="shared" si="108"/>
        <v>2</v>
      </c>
      <c r="L461" s="31">
        <f t="shared" si="109"/>
        <v>3</v>
      </c>
      <c r="M461" s="31">
        <f t="shared" si="110"/>
        <v>2</v>
      </c>
      <c r="N461" s="31">
        <f t="shared" si="111"/>
        <v>2.2999999999999998</v>
      </c>
      <c r="O461" s="26" t="s">
        <v>2789</v>
      </c>
      <c r="P461" s="26" t="s">
        <v>108</v>
      </c>
      <c r="Q461" s="27">
        <v>40315</v>
      </c>
      <c r="R461" s="26" t="s">
        <v>155</v>
      </c>
      <c r="S461" s="26" t="s">
        <v>234</v>
      </c>
      <c r="T461" s="26" t="s">
        <v>224</v>
      </c>
      <c r="U461" s="26" t="s">
        <v>168</v>
      </c>
      <c r="V461" s="26" t="s">
        <v>225</v>
      </c>
      <c r="W461" s="26" t="s">
        <v>369</v>
      </c>
      <c r="X461" s="26" t="s">
        <v>2738</v>
      </c>
      <c r="Y461" s="26" t="s">
        <v>2739</v>
      </c>
      <c r="Z461" s="24"/>
      <c r="AA461" s="24"/>
      <c r="AB461" s="26" t="s">
        <v>117</v>
      </c>
      <c r="AC461" s="28">
        <v>6000</v>
      </c>
      <c r="AD461" s="24"/>
      <c r="AE461" s="26" t="s">
        <v>249</v>
      </c>
      <c r="AF461" s="26" t="s">
        <v>139</v>
      </c>
      <c r="AG461" s="26" t="s">
        <v>224</v>
      </c>
      <c r="AH461" s="26" t="s">
        <v>158</v>
      </c>
      <c r="AI461" s="28">
        <v>6000</v>
      </c>
      <c r="AJ461" s="24"/>
      <c r="AK461" s="26" t="s">
        <v>2742</v>
      </c>
      <c r="AL461" s="26" t="s">
        <v>2790</v>
      </c>
      <c r="AM461" s="26" t="s">
        <v>2783</v>
      </c>
      <c r="AN461" s="26" t="s">
        <v>2784</v>
      </c>
      <c r="AO461" s="24"/>
      <c r="AP461" s="24"/>
      <c r="AQ461" s="24"/>
      <c r="AR461" s="24"/>
      <c r="AS461" s="24"/>
      <c r="AT461" s="24"/>
      <c r="AU461" s="24"/>
      <c r="AV461" s="24"/>
      <c r="AW461" s="28">
        <v>40000</v>
      </c>
      <c r="AX461" s="26">
        <v>2000</v>
      </c>
      <c r="AY461" s="28">
        <v>90</v>
      </c>
      <c r="AZ461" s="28">
        <v>70</v>
      </c>
      <c r="BA461" s="26">
        <v>0</v>
      </c>
      <c r="BB461" s="26" t="s">
        <v>148</v>
      </c>
      <c r="BC461" s="26" t="s">
        <v>566</v>
      </c>
      <c r="BD461" s="24"/>
      <c r="BE461" s="24"/>
      <c r="BF461" s="24"/>
      <c r="BG461" s="24"/>
      <c r="BH461" s="24"/>
      <c r="BI461" s="24"/>
      <c r="BJ461" s="24"/>
      <c r="BK461" s="24"/>
      <c r="BL461" s="24"/>
      <c r="BM461" s="24"/>
      <c r="BN461" s="24"/>
      <c r="BO461" s="24"/>
      <c r="BP461" s="24"/>
      <c r="BQ461" s="24"/>
      <c r="BR461" s="26">
        <v>2</v>
      </c>
      <c r="BS461" s="26">
        <v>2</v>
      </c>
      <c r="BT461" s="26">
        <v>3</v>
      </c>
      <c r="BU461" s="26">
        <v>2</v>
      </c>
      <c r="BV461" s="26">
        <v>2</v>
      </c>
      <c r="BW461" s="26">
        <v>2</v>
      </c>
      <c r="BX461" s="26">
        <v>3</v>
      </c>
      <c r="BY461" s="26">
        <v>2</v>
      </c>
      <c r="BZ461" s="24"/>
      <c r="CA461" s="24"/>
      <c r="CB461" s="24"/>
      <c r="CC461" s="24"/>
      <c r="CD461" s="24"/>
      <c r="CE461" s="24"/>
      <c r="CF461" s="24"/>
      <c r="CG461" s="24"/>
      <c r="CH461" s="24"/>
      <c r="CI461" s="24"/>
      <c r="CJ461" s="24"/>
      <c r="CK461" s="24"/>
      <c r="CL461" s="24"/>
      <c r="CM461" s="24"/>
      <c r="CN461" s="24"/>
      <c r="CO461" s="24"/>
      <c r="CP461" s="24"/>
      <c r="CQ461" s="24"/>
      <c r="CR461" s="24"/>
      <c r="CS461" s="24"/>
      <c r="CT461" s="24"/>
      <c r="CU461" s="24"/>
      <c r="CV461" s="24"/>
      <c r="CW461" s="24"/>
      <c r="CX461" s="24"/>
      <c r="CY461" s="24"/>
      <c r="CZ461" s="24"/>
      <c r="DA461" s="24"/>
      <c r="DB461" s="24"/>
      <c r="DC461" s="24"/>
      <c r="DD461" s="24"/>
      <c r="DE461" s="24"/>
      <c r="DF461" s="26" t="s">
        <v>139</v>
      </c>
      <c r="DG461" s="26" t="s">
        <v>139</v>
      </c>
      <c r="DH461" s="26" t="s">
        <v>139</v>
      </c>
      <c r="DI461" s="26" t="s">
        <v>139</v>
      </c>
      <c r="DJ461" s="26" t="s">
        <v>139</v>
      </c>
      <c r="DK461" s="26" t="s">
        <v>139</v>
      </c>
      <c r="DL461" s="26" t="s">
        <v>139</v>
      </c>
      <c r="DM461" s="26" t="s">
        <v>139</v>
      </c>
      <c r="DN461" s="26" t="s">
        <v>139</v>
      </c>
      <c r="DO461" s="26" t="s">
        <v>139</v>
      </c>
    </row>
    <row r="462" spans="1:119" ht="20.100000000000001" customHeight="1" x14ac:dyDescent="0.25">
      <c r="A462" s="29" t="str">
        <f t="shared" si="98"/>
        <v>Aziza’s Place7</v>
      </c>
      <c r="B462" s="29" t="str">
        <f t="shared" si="99"/>
        <v>Aziza’s Place</v>
      </c>
      <c r="C462" s="29">
        <f t="shared" si="100"/>
        <v>7</v>
      </c>
      <c r="D462" s="30" t="str">
        <f t="shared" si="101"/>
        <v>East and Southeast Asia</v>
      </c>
      <c r="E462" s="30" t="str">
        <f t="shared" si="102"/>
        <v>Phnom Penh, Cambodia</v>
      </c>
      <c r="F462" s="31">
        <f t="shared" si="103"/>
        <v>4</v>
      </c>
      <c r="G462" s="31">
        <f t="shared" si="104"/>
        <v>3</v>
      </c>
      <c r="H462" s="31">
        <f t="shared" si="105"/>
        <v>3</v>
      </c>
      <c r="I462" s="31">
        <f t="shared" si="106"/>
        <v>4</v>
      </c>
      <c r="J462" s="31">
        <f t="shared" si="107"/>
        <v>4</v>
      </c>
      <c r="K462" s="31">
        <f t="shared" si="108"/>
        <v>2</v>
      </c>
      <c r="L462" s="31">
        <f t="shared" si="109"/>
        <v>2</v>
      </c>
      <c r="M462" s="31">
        <f t="shared" si="110"/>
        <v>3</v>
      </c>
      <c r="N462" s="31">
        <f t="shared" si="111"/>
        <v>3.1</v>
      </c>
      <c r="O462" s="26" t="s">
        <v>2791</v>
      </c>
      <c r="P462" s="26" t="s">
        <v>108</v>
      </c>
      <c r="Q462" s="27">
        <v>43054</v>
      </c>
      <c r="R462" s="26" t="s">
        <v>305</v>
      </c>
      <c r="S462" s="26" t="s">
        <v>110</v>
      </c>
      <c r="T462" s="26" t="s">
        <v>111</v>
      </c>
      <c r="U462" s="26" t="s">
        <v>112</v>
      </c>
      <c r="V462" s="26" t="s">
        <v>469</v>
      </c>
      <c r="W462" s="26" t="s">
        <v>470</v>
      </c>
      <c r="X462" s="26" t="s">
        <v>471</v>
      </c>
      <c r="Y462" s="26" t="s">
        <v>2792</v>
      </c>
      <c r="Z462" s="24"/>
      <c r="AA462" s="24"/>
      <c r="AB462" s="26" t="s">
        <v>117</v>
      </c>
      <c r="AC462" s="28">
        <v>19000</v>
      </c>
      <c r="AD462" s="26" t="s">
        <v>2793</v>
      </c>
      <c r="AE462" s="26" t="s">
        <v>2794</v>
      </c>
      <c r="AF462" s="26" t="s">
        <v>139</v>
      </c>
      <c r="AG462" s="26" t="s">
        <v>333</v>
      </c>
      <c r="AH462" s="26" t="s">
        <v>235</v>
      </c>
      <c r="AI462" s="28">
        <v>19000</v>
      </c>
      <c r="AJ462" s="24"/>
      <c r="AK462" s="26" t="s">
        <v>2795</v>
      </c>
      <c r="AL462" s="26" t="s">
        <v>2796</v>
      </c>
      <c r="AM462" s="24"/>
      <c r="AN462" s="24"/>
      <c r="AO462" s="24"/>
      <c r="AP462" s="24"/>
      <c r="AQ462" s="24"/>
      <c r="AR462" s="26" t="s">
        <v>2797</v>
      </c>
      <c r="AS462" s="24"/>
      <c r="AT462" s="24"/>
      <c r="AU462" s="24"/>
      <c r="AV462" s="26" t="s">
        <v>2798</v>
      </c>
      <c r="AW462" s="28">
        <v>136335</v>
      </c>
      <c r="AX462" s="26">
        <v>31</v>
      </c>
      <c r="AY462" s="28">
        <v>100</v>
      </c>
      <c r="AZ462" s="28">
        <v>29</v>
      </c>
      <c r="BA462" s="26">
        <v>30</v>
      </c>
      <c r="BB462" s="24"/>
      <c r="BC462" s="26" t="s">
        <v>2799</v>
      </c>
      <c r="BD462" s="26" t="s">
        <v>125</v>
      </c>
      <c r="BE462" s="24"/>
      <c r="BF462" s="26" t="s">
        <v>2800</v>
      </c>
      <c r="BG462" s="26" t="s">
        <v>261</v>
      </c>
      <c r="BH462" s="26" t="s">
        <v>2801</v>
      </c>
      <c r="BI462" s="26" t="s">
        <v>395</v>
      </c>
      <c r="BJ462" s="26" t="s">
        <v>2802</v>
      </c>
      <c r="BK462" s="26" t="s">
        <v>261</v>
      </c>
      <c r="BL462" s="26" t="s">
        <v>2803</v>
      </c>
      <c r="BM462" s="26" t="s">
        <v>2362</v>
      </c>
      <c r="BN462" s="24"/>
      <c r="BO462" s="24"/>
      <c r="BP462" s="24"/>
      <c r="BQ462" s="24"/>
      <c r="BR462" s="26">
        <v>0</v>
      </c>
      <c r="BS462" s="26">
        <v>0</v>
      </c>
      <c r="BT462" s="26">
        <v>0</v>
      </c>
      <c r="BU462" s="26">
        <v>0</v>
      </c>
      <c r="BV462" s="26">
        <v>0</v>
      </c>
      <c r="BW462" s="26">
        <v>0</v>
      </c>
      <c r="BX462" s="26">
        <v>0</v>
      </c>
      <c r="BY462" s="26">
        <v>0</v>
      </c>
      <c r="BZ462" s="26" t="s">
        <v>138</v>
      </c>
      <c r="CA462" s="26" t="s">
        <v>134</v>
      </c>
      <c r="CB462" s="26" t="s">
        <v>138</v>
      </c>
      <c r="CC462" s="26" t="s">
        <v>136</v>
      </c>
      <c r="CD462" s="26" t="s">
        <v>135</v>
      </c>
      <c r="CE462" s="26" t="s">
        <v>136</v>
      </c>
      <c r="CF462" s="26" t="s">
        <v>134</v>
      </c>
      <c r="CG462" s="26" t="s">
        <v>136</v>
      </c>
      <c r="CH462" s="26" t="s">
        <v>134</v>
      </c>
      <c r="CI462" s="26" t="s">
        <v>134</v>
      </c>
      <c r="CJ462" s="26" t="s">
        <v>134</v>
      </c>
      <c r="CK462" s="26" t="s">
        <v>135</v>
      </c>
      <c r="CL462" s="26" t="s">
        <v>134</v>
      </c>
      <c r="CM462" s="26" t="s">
        <v>134</v>
      </c>
      <c r="CN462" s="26" t="s">
        <v>136</v>
      </c>
      <c r="CO462" s="26" t="s">
        <v>138</v>
      </c>
      <c r="CP462" s="26" t="s">
        <v>136</v>
      </c>
      <c r="CQ462" s="26" t="s">
        <v>134</v>
      </c>
      <c r="CR462" s="26" t="s">
        <v>138</v>
      </c>
      <c r="CS462" s="26" t="s">
        <v>138</v>
      </c>
      <c r="CT462" s="26" t="s">
        <v>134</v>
      </c>
      <c r="CU462" s="26" t="s">
        <v>135</v>
      </c>
      <c r="CV462" s="26" t="s">
        <v>135</v>
      </c>
      <c r="CW462" s="26" t="s">
        <v>135</v>
      </c>
      <c r="CX462" s="26" t="s">
        <v>135</v>
      </c>
      <c r="CY462" s="26" t="s">
        <v>136</v>
      </c>
      <c r="CZ462" s="26" t="s">
        <v>137</v>
      </c>
      <c r="DA462" s="26" t="s">
        <v>135</v>
      </c>
      <c r="DB462" s="26" t="s">
        <v>135</v>
      </c>
      <c r="DC462" s="26" t="s">
        <v>135</v>
      </c>
      <c r="DD462" s="26" t="s">
        <v>136</v>
      </c>
      <c r="DE462" s="26" t="s">
        <v>134</v>
      </c>
      <c r="DF462" s="26" t="s">
        <v>120</v>
      </c>
      <c r="DG462" s="26" t="s">
        <v>120</v>
      </c>
      <c r="DH462" s="26" t="s">
        <v>139</v>
      </c>
      <c r="DI462" s="26" t="s">
        <v>139</v>
      </c>
      <c r="DJ462" s="26" t="s">
        <v>139</v>
      </c>
      <c r="DK462" s="26" t="s">
        <v>139</v>
      </c>
      <c r="DL462" s="26" t="s">
        <v>139</v>
      </c>
      <c r="DM462" s="26" t="s">
        <v>139</v>
      </c>
      <c r="DN462" s="26" t="s">
        <v>139</v>
      </c>
      <c r="DO462" s="26" t="s">
        <v>139</v>
      </c>
    </row>
    <row r="463" spans="1:119" ht="20.100000000000001" customHeight="1" x14ac:dyDescent="0.25">
      <c r="A463" s="29" t="str">
        <f t="shared" si="98"/>
        <v/>
      </c>
      <c r="B463" s="29" t="str">
        <f t="shared" si="99"/>
        <v>Aziza’s Place</v>
      </c>
      <c r="C463" s="29">
        <f t="shared" si="100"/>
        <v>0</v>
      </c>
      <c r="D463" s="30" t="str">
        <f t="shared" si="101"/>
        <v>East and Southeast Asia</v>
      </c>
      <c r="E463" s="30" t="str">
        <f t="shared" si="102"/>
        <v>Phnom Penh, Cambodia</v>
      </c>
      <c r="F463" s="31">
        <f t="shared" si="103"/>
        <v>0</v>
      </c>
      <c r="G463" s="31">
        <f t="shared" si="104"/>
        <v>0</v>
      </c>
      <c r="H463" s="31">
        <f t="shared" si="105"/>
        <v>0</v>
      </c>
      <c r="I463" s="31">
        <f t="shared" si="106"/>
        <v>0</v>
      </c>
      <c r="J463" s="31">
        <f t="shared" si="107"/>
        <v>0</v>
      </c>
      <c r="K463" s="31">
        <f t="shared" si="108"/>
        <v>0</v>
      </c>
      <c r="L463" s="31">
        <f t="shared" si="109"/>
        <v>0</v>
      </c>
      <c r="M463" s="31">
        <f t="shared" si="110"/>
        <v>0</v>
      </c>
      <c r="N463" s="31">
        <f t="shared" si="111"/>
        <v>0</v>
      </c>
      <c r="O463" s="26" t="s">
        <v>15869</v>
      </c>
      <c r="P463" s="26" t="s">
        <v>108</v>
      </c>
      <c r="Q463" s="27">
        <v>42887</v>
      </c>
      <c r="R463" s="24"/>
      <c r="S463" s="24"/>
      <c r="T463" s="26" t="s">
        <v>142</v>
      </c>
      <c r="U463" s="24"/>
      <c r="V463" s="26" t="s">
        <v>469</v>
      </c>
      <c r="W463" s="26" t="s">
        <v>470</v>
      </c>
      <c r="X463" s="26" t="s">
        <v>471</v>
      </c>
      <c r="Y463" s="26" t="s">
        <v>2792</v>
      </c>
      <c r="Z463" s="24"/>
      <c r="AA463" s="24"/>
      <c r="AB463" s="26" t="s">
        <v>15736</v>
      </c>
      <c r="AC463" s="28">
        <v>2000</v>
      </c>
      <c r="AD463" s="26" t="s">
        <v>2793</v>
      </c>
      <c r="AE463" s="26" t="s">
        <v>2794</v>
      </c>
      <c r="AF463" s="26" t="s">
        <v>139</v>
      </c>
      <c r="AG463" s="26" t="s">
        <v>333</v>
      </c>
      <c r="AH463" s="24"/>
      <c r="AI463" s="28">
        <v>2000</v>
      </c>
      <c r="AJ463" s="24"/>
      <c r="AK463" s="24"/>
      <c r="AL463" s="24"/>
      <c r="AM463" s="24"/>
      <c r="AN463" s="24"/>
      <c r="AO463" s="24"/>
      <c r="AP463" s="24"/>
      <c r="AQ463" s="24"/>
      <c r="AR463" s="24"/>
      <c r="AS463" s="24"/>
      <c r="AT463" s="24"/>
      <c r="AU463" s="24"/>
      <c r="AV463" s="24"/>
      <c r="AW463" s="28">
        <v>0</v>
      </c>
      <c r="AX463" s="26">
        <v>0</v>
      </c>
      <c r="AY463" s="28">
        <v>0</v>
      </c>
      <c r="AZ463" s="28">
        <v>0</v>
      </c>
      <c r="BA463" s="26">
        <v>0</v>
      </c>
      <c r="BB463" s="24"/>
      <c r="BC463" s="26" t="s">
        <v>2799</v>
      </c>
      <c r="BD463" s="24"/>
      <c r="BE463" s="24"/>
      <c r="BF463" s="24"/>
      <c r="BG463" s="24"/>
      <c r="BH463" s="24"/>
      <c r="BI463" s="24"/>
      <c r="BJ463" s="24"/>
      <c r="BK463" s="24"/>
      <c r="BL463" s="24"/>
      <c r="BM463" s="24"/>
      <c r="BN463" s="24"/>
      <c r="BO463" s="24"/>
      <c r="BP463" s="24"/>
      <c r="BQ463" s="24"/>
      <c r="BR463" s="26">
        <v>0</v>
      </c>
      <c r="BS463" s="26">
        <v>0</v>
      </c>
      <c r="BT463" s="26">
        <v>0</v>
      </c>
      <c r="BU463" s="26">
        <v>0</v>
      </c>
      <c r="BV463" s="26">
        <v>0</v>
      </c>
      <c r="BW463" s="26">
        <v>0</v>
      </c>
      <c r="BX463" s="26">
        <v>0</v>
      </c>
      <c r="BY463" s="26">
        <v>0</v>
      </c>
      <c r="BZ463" s="24"/>
      <c r="CA463" s="24"/>
      <c r="CB463" s="24"/>
      <c r="CC463" s="24"/>
      <c r="CD463" s="24"/>
      <c r="CE463" s="24"/>
      <c r="CF463" s="24"/>
      <c r="CG463" s="24"/>
      <c r="CH463" s="24"/>
      <c r="CI463" s="24"/>
      <c r="CJ463" s="24"/>
      <c r="CK463" s="24"/>
      <c r="CL463" s="24"/>
      <c r="CM463" s="24"/>
      <c r="CN463" s="24"/>
      <c r="CO463" s="24"/>
      <c r="CP463" s="24"/>
      <c r="CQ463" s="24"/>
      <c r="CR463" s="24"/>
      <c r="CS463" s="24"/>
      <c r="CT463" s="24"/>
      <c r="CU463" s="24"/>
      <c r="CV463" s="24"/>
      <c r="CW463" s="24"/>
      <c r="CX463" s="24"/>
      <c r="CY463" s="24"/>
      <c r="CZ463" s="24"/>
      <c r="DA463" s="24"/>
      <c r="DB463" s="24"/>
      <c r="DC463" s="24"/>
      <c r="DD463" s="24"/>
      <c r="DE463" s="24"/>
      <c r="DF463" s="26" t="s">
        <v>139</v>
      </c>
      <c r="DG463" s="26" t="s">
        <v>139</v>
      </c>
      <c r="DH463" s="26" t="s">
        <v>139</v>
      </c>
      <c r="DI463" s="26" t="s">
        <v>139</v>
      </c>
      <c r="DJ463" s="26" t="s">
        <v>139</v>
      </c>
      <c r="DK463" s="26" t="s">
        <v>139</v>
      </c>
      <c r="DL463" s="26" t="s">
        <v>139</v>
      </c>
      <c r="DM463" s="26" t="s">
        <v>139</v>
      </c>
      <c r="DN463" s="26" t="s">
        <v>139</v>
      </c>
      <c r="DO463" s="26" t="s">
        <v>139</v>
      </c>
    </row>
    <row r="464" spans="1:119" ht="20.100000000000001" customHeight="1" x14ac:dyDescent="0.25">
      <c r="A464" s="29" t="str">
        <f t="shared" si="98"/>
        <v>Aziza’s Place6</v>
      </c>
      <c r="B464" s="29" t="str">
        <f t="shared" si="99"/>
        <v>Aziza’s Place</v>
      </c>
      <c r="C464" s="29">
        <f t="shared" si="100"/>
        <v>6</v>
      </c>
      <c r="D464" s="30" t="str">
        <f t="shared" si="101"/>
        <v>East and Southeast Asia</v>
      </c>
      <c r="E464" s="30" t="str">
        <f t="shared" si="102"/>
        <v>Phnom Penh, Cambodia</v>
      </c>
      <c r="F464" s="31">
        <f t="shared" si="103"/>
        <v>4</v>
      </c>
      <c r="G464" s="31">
        <f t="shared" si="104"/>
        <v>4</v>
      </c>
      <c r="H464" s="31">
        <f t="shared" si="105"/>
        <v>3</v>
      </c>
      <c r="I464" s="31">
        <f t="shared" si="106"/>
        <v>5</v>
      </c>
      <c r="J464" s="31">
        <f t="shared" si="107"/>
        <v>4</v>
      </c>
      <c r="K464" s="31">
        <f t="shared" si="108"/>
        <v>4</v>
      </c>
      <c r="L464" s="31">
        <f t="shared" si="109"/>
        <v>4</v>
      </c>
      <c r="M464" s="31">
        <f t="shared" si="110"/>
        <v>3</v>
      </c>
      <c r="N464" s="31">
        <f t="shared" si="111"/>
        <v>3.9</v>
      </c>
      <c r="O464" s="26" t="s">
        <v>2804</v>
      </c>
      <c r="P464" s="26" t="s">
        <v>108</v>
      </c>
      <c r="Q464" s="27">
        <v>42640</v>
      </c>
      <c r="R464" s="26" t="s">
        <v>166</v>
      </c>
      <c r="S464" s="26" t="s">
        <v>141</v>
      </c>
      <c r="T464" s="26" t="s">
        <v>142</v>
      </c>
      <c r="U464" s="26" t="s">
        <v>112</v>
      </c>
      <c r="V464" s="26" t="s">
        <v>469</v>
      </c>
      <c r="W464" s="26" t="s">
        <v>470</v>
      </c>
      <c r="X464" s="26" t="s">
        <v>471</v>
      </c>
      <c r="Y464" s="26" t="s">
        <v>2792</v>
      </c>
      <c r="Z464" s="24"/>
      <c r="AA464" s="24"/>
      <c r="AB464" s="26" t="s">
        <v>117</v>
      </c>
      <c r="AC464" s="28">
        <v>17000</v>
      </c>
      <c r="AD464" s="26" t="s">
        <v>2793</v>
      </c>
      <c r="AE464" s="26" t="s">
        <v>2794</v>
      </c>
      <c r="AF464" s="26" t="s">
        <v>139</v>
      </c>
      <c r="AG464" s="26" t="s">
        <v>333</v>
      </c>
      <c r="AH464" s="26" t="s">
        <v>250</v>
      </c>
      <c r="AI464" s="28">
        <v>17000</v>
      </c>
      <c r="AJ464" s="26" t="s">
        <v>2805</v>
      </c>
      <c r="AK464" s="26" t="s">
        <v>2795</v>
      </c>
      <c r="AL464" s="26" t="s">
        <v>2806</v>
      </c>
      <c r="AM464" s="24"/>
      <c r="AN464" s="24"/>
      <c r="AO464" s="24"/>
      <c r="AP464" s="24"/>
      <c r="AQ464" s="26" t="s">
        <v>2807</v>
      </c>
      <c r="AR464" s="24"/>
      <c r="AS464" s="24"/>
      <c r="AT464" s="24"/>
      <c r="AU464" s="26" t="s">
        <v>2808</v>
      </c>
      <c r="AV464" s="24"/>
      <c r="AW464" s="28">
        <v>137627</v>
      </c>
      <c r="AX464" s="26">
        <v>31</v>
      </c>
      <c r="AY464" s="28">
        <v>100</v>
      </c>
      <c r="AZ464" s="28">
        <v>100</v>
      </c>
      <c r="BA464" s="26">
        <v>0</v>
      </c>
      <c r="BB464" s="26" t="s">
        <v>148</v>
      </c>
      <c r="BC464" s="26" t="s">
        <v>2799</v>
      </c>
      <c r="BD464" s="26" t="s">
        <v>125</v>
      </c>
      <c r="BE464" s="24"/>
      <c r="BF464" s="26" t="s">
        <v>2809</v>
      </c>
      <c r="BG464" s="26" t="s">
        <v>261</v>
      </c>
      <c r="BH464" s="26" t="s">
        <v>2801</v>
      </c>
      <c r="BI464" s="26" t="s">
        <v>1204</v>
      </c>
      <c r="BJ464" s="26" t="s">
        <v>2810</v>
      </c>
      <c r="BK464" s="26" t="s">
        <v>2362</v>
      </c>
      <c r="BL464" s="24"/>
      <c r="BM464" s="24"/>
      <c r="BN464" s="24"/>
      <c r="BO464" s="24"/>
      <c r="BP464" s="24"/>
      <c r="BQ464" s="24"/>
      <c r="BR464" s="26">
        <v>4</v>
      </c>
      <c r="BS464" s="26">
        <v>4</v>
      </c>
      <c r="BT464" s="26">
        <v>3</v>
      </c>
      <c r="BU464" s="26">
        <v>5</v>
      </c>
      <c r="BV464" s="26">
        <v>4</v>
      </c>
      <c r="BW464" s="26">
        <v>4</v>
      </c>
      <c r="BX464" s="26">
        <v>4</v>
      </c>
      <c r="BY464" s="26">
        <v>3</v>
      </c>
      <c r="BZ464" s="24"/>
      <c r="CA464" s="24"/>
      <c r="CB464" s="24"/>
      <c r="CC464" s="24"/>
      <c r="CD464" s="24"/>
      <c r="CE464" s="24"/>
      <c r="CF464" s="24"/>
      <c r="CG464" s="24"/>
      <c r="CH464" s="24"/>
      <c r="CI464" s="24"/>
      <c r="CJ464" s="24"/>
      <c r="CK464" s="24"/>
      <c r="CL464" s="24"/>
      <c r="CM464" s="24"/>
      <c r="CN464" s="24"/>
      <c r="CO464" s="24"/>
      <c r="CP464" s="24"/>
      <c r="CQ464" s="24"/>
      <c r="CR464" s="24"/>
      <c r="CS464" s="24"/>
      <c r="CT464" s="24"/>
      <c r="CU464" s="24"/>
      <c r="CV464" s="24"/>
      <c r="CW464" s="24"/>
      <c r="CX464" s="24"/>
      <c r="CY464" s="24"/>
      <c r="CZ464" s="24"/>
      <c r="DA464" s="24"/>
      <c r="DB464" s="24"/>
      <c r="DC464" s="24"/>
      <c r="DD464" s="24"/>
      <c r="DE464" s="24"/>
      <c r="DF464" s="26" t="s">
        <v>139</v>
      </c>
      <c r="DG464" s="26" t="s">
        <v>120</v>
      </c>
      <c r="DH464" s="26" t="s">
        <v>139</v>
      </c>
      <c r="DI464" s="26" t="s">
        <v>139</v>
      </c>
      <c r="DJ464" s="26" t="s">
        <v>139</v>
      </c>
      <c r="DK464" s="26" t="s">
        <v>139</v>
      </c>
      <c r="DL464" s="26" t="s">
        <v>139</v>
      </c>
      <c r="DM464" s="26" t="s">
        <v>139</v>
      </c>
      <c r="DN464" s="26" t="s">
        <v>139</v>
      </c>
      <c r="DO464" s="26" t="s">
        <v>139</v>
      </c>
    </row>
    <row r="465" spans="1:119" ht="20.100000000000001" customHeight="1" x14ac:dyDescent="0.25">
      <c r="A465" s="29" t="str">
        <f t="shared" si="98"/>
        <v/>
      </c>
      <c r="B465" s="29" t="str">
        <f t="shared" si="99"/>
        <v>Aziza’s Place</v>
      </c>
      <c r="C465" s="29">
        <f t="shared" si="100"/>
        <v>0</v>
      </c>
      <c r="D465" s="30" t="str">
        <f t="shared" si="101"/>
        <v>East and Southeast Asia</v>
      </c>
      <c r="E465" s="30" t="str">
        <f t="shared" si="102"/>
        <v>Phnom Penh, Cambodia</v>
      </c>
      <c r="F465" s="31">
        <f t="shared" si="103"/>
        <v>0</v>
      </c>
      <c r="G465" s="31">
        <f t="shared" si="104"/>
        <v>0</v>
      </c>
      <c r="H465" s="31">
        <f t="shared" si="105"/>
        <v>0</v>
      </c>
      <c r="I465" s="31">
        <f t="shared" si="106"/>
        <v>0</v>
      </c>
      <c r="J465" s="31">
        <f t="shared" si="107"/>
        <v>0</v>
      </c>
      <c r="K465" s="31">
        <f t="shared" si="108"/>
        <v>0</v>
      </c>
      <c r="L465" s="31">
        <f t="shared" si="109"/>
        <v>0</v>
      </c>
      <c r="M465" s="31">
        <f t="shared" si="110"/>
        <v>0</v>
      </c>
      <c r="N465" s="31">
        <f t="shared" si="111"/>
        <v>0</v>
      </c>
      <c r="O465" s="26" t="s">
        <v>15870</v>
      </c>
      <c r="P465" s="26" t="s">
        <v>108</v>
      </c>
      <c r="Q465" s="27">
        <v>42508</v>
      </c>
      <c r="R465" s="24"/>
      <c r="S465" s="24"/>
      <c r="T465" s="26" t="s">
        <v>157</v>
      </c>
      <c r="U465" s="24"/>
      <c r="V465" s="26" t="s">
        <v>469</v>
      </c>
      <c r="W465" s="26" t="s">
        <v>470</v>
      </c>
      <c r="X465" s="26" t="s">
        <v>471</v>
      </c>
      <c r="Y465" s="26" t="s">
        <v>2792</v>
      </c>
      <c r="Z465" s="24"/>
      <c r="AA465" s="24"/>
      <c r="AB465" s="26" t="s">
        <v>15733</v>
      </c>
      <c r="AC465" s="28">
        <v>5000</v>
      </c>
      <c r="AD465" s="26" t="s">
        <v>2793</v>
      </c>
      <c r="AE465" s="26" t="s">
        <v>2794</v>
      </c>
      <c r="AF465" s="26" t="s">
        <v>139</v>
      </c>
      <c r="AG465" s="26" t="s">
        <v>333</v>
      </c>
      <c r="AH465" s="24"/>
      <c r="AI465" s="28">
        <v>5000</v>
      </c>
      <c r="AJ465" s="24"/>
      <c r="AK465" s="24"/>
      <c r="AL465" s="24"/>
      <c r="AM465" s="24"/>
      <c r="AN465" s="24"/>
      <c r="AO465" s="24"/>
      <c r="AP465" s="24"/>
      <c r="AQ465" s="24"/>
      <c r="AR465" s="24"/>
      <c r="AS465" s="24"/>
      <c r="AT465" s="24"/>
      <c r="AU465" s="24"/>
      <c r="AV465" s="24"/>
      <c r="AW465" s="24"/>
      <c r="AX465" s="24"/>
      <c r="AY465" s="24"/>
      <c r="AZ465" s="24"/>
      <c r="BA465" s="24"/>
      <c r="BB465" s="24"/>
      <c r="BC465" s="26" t="s">
        <v>2799</v>
      </c>
      <c r="BD465" s="24"/>
      <c r="BE465" s="24"/>
      <c r="BF465" s="24"/>
      <c r="BG465" s="24"/>
      <c r="BH465" s="24"/>
      <c r="BI465" s="24"/>
      <c r="BJ465" s="24"/>
      <c r="BK465" s="24"/>
      <c r="BL465" s="24"/>
      <c r="BM465" s="24"/>
      <c r="BN465" s="24"/>
      <c r="BO465" s="24"/>
      <c r="BP465" s="24"/>
      <c r="BQ465" s="24"/>
      <c r="BR465" s="24"/>
      <c r="BS465" s="24"/>
      <c r="BT465" s="24"/>
      <c r="BU465" s="24"/>
      <c r="BV465" s="24"/>
      <c r="BW465" s="24"/>
      <c r="BX465" s="24"/>
      <c r="BY465" s="24"/>
      <c r="BZ465" s="24"/>
      <c r="CA465" s="24"/>
      <c r="CB465" s="24"/>
      <c r="CC465" s="24"/>
      <c r="CD465" s="24"/>
      <c r="CE465" s="24"/>
      <c r="CF465" s="24"/>
      <c r="CG465" s="24"/>
      <c r="CH465" s="24"/>
      <c r="CI465" s="24"/>
      <c r="CJ465" s="24"/>
      <c r="CK465" s="24"/>
      <c r="CL465" s="24"/>
      <c r="CM465" s="24"/>
      <c r="CN465" s="24"/>
      <c r="CO465" s="24"/>
      <c r="CP465" s="24"/>
      <c r="CQ465" s="24"/>
      <c r="CR465" s="24"/>
      <c r="CS465" s="24"/>
      <c r="CT465" s="24"/>
      <c r="CU465" s="24"/>
      <c r="CV465" s="24"/>
      <c r="CW465" s="24"/>
      <c r="CX465" s="24"/>
      <c r="CY465" s="24"/>
      <c r="CZ465" s="24"/>
      <c r="DA465" s="24"/>
      <c r="DB465" s="24"/>
      <c r="DC465" s="24"/>
      <c r="DD465" s="24"/>
      <c r="DE465" s="24"/>
      <c r="DF465" s="26" t="s">
        <v>139</v>
      </c>
      <c r="DG465" s="26" t="s">
        <v>139</v>
      </c>
      <c r="DH465" s="26" t="s">
        <v>139</v>
      </c>
      <c r="DI465" s="26" t="s">
        <v>139</v>
      </c>
      <c r="DJ465" s="26" t="s">
        <v>139</v>
      </c>
      <c r="DK465" s="26" t="s">
        <v>139</v>
      </c>
      <c r="DL465" s="26" t="s">
        <v>139</v>
      </c>
      <c r="DM465" s="26" t="s">
        <v>139</v>
      </c>
      <c r="DN465" s="26" t="s">
        <v>139</v>
      </c>
      <c r="DO465" s="26" t="s">
        <v>139</v>
      </c>
    </row>
    <row r="466" spans="1:119" ht="20.100000000000001" customHeight="1" x14ac:dyDescent="0.25">
      <c r="A466" s="29" t="str">
        <f t="shared" si="98"/>
        <v/>
      </c>
      <c r="B466" s="29" t="str">
        <f t="shared" si="99"/>
        <v>Aziza’s Place</v>
      </c>
      <c r="C466" s="29">
        <f t="shared" si="100"/>
        <v>0</v>
      </c>
      <c r="D466" s="30" t="str">
        <f t="shared" si="101"/>
        <v>East and Southeast Asia</v>
      </c>
      <c r="E466" s="30" t="str">
        <f t="shared" si="102"/>
        <v>Phnom Penh, Cambodia</v>
      </c>
      <c r="F466" s="31">
        <f t="shared" si="103"/>
        <v>0</v>
      </c>
      <c r="G466" s="31">
        <f t="shared" si="104"/>
        <v>0</v>
      </c>
      <c r="H466" s="31">
        <f t="shared" si="105"/>
        <v>0</v>
      </c>
      <c r="I466" s="31">
        <f t="shared" si="106"/>
        <v>0</v>
      </c>
      <c r="J466" s="31">
        <f t="shared" si="107"/>
        <v>0</v>
      </c>
      <c r="K466" s="31">
        <f t="shared" si="108"/>
        <v>0</v>
      </c>
      <c r="L466" s="31">
        <f t="shared" si="109"/>
        <v>0</v>
      </c>
      <c r="M466" s="31">
        <f t="shared" si="110"/>
        <v>0</v>
      </c>
      <c r="N466" s="31">
        <f t="shared" si="111"/>
        <v>0</v>
      </c>
      <c r="O466" s="26" t="s">
        <v>15871</v>
      </c>
      <c r="P466" s="26" t="s">
        <v>108</v>
      </c>
      <c r="Q466" s="27">
        <v>42380</v>
      </c>
      <c r="R466" s="24"/>
      <c r="S466" s="24"/>
      <c r="T466" s="26" t="s">
        <v>157</v>
      </c>
      <c r="U466" s="24"/>
      <c r="V466" s="26" t="s">
        <v>469</v>
      </c>
      <c r="W466" s="26" t="s">
        <v>470</v>
      </c>
      <c r="X466" s="26" t="s">
        <v>471</v>
      </c>
      <c r="Y466" s="26" t="s">
        <v>2792</v>
      </c>
      <c r="Z466" s="24"/>
      <c r="AA466" s="24"/>
      <c r="AB466" s="26" t="s">
        <v>15736</v>
      </c>
      <c r="AC466" s="28">
        <v>3000</v>
      </c>
      <c r="AD466" s="26" t="s">
        <v>2793</v>
      </c>
      <c r="AE466" s="26" t="s">
        <v>2794</v>
      </c>
      <c r="AF466" s="26" t="s">
        <v>139</v>
      </c>
      <c r="AG466" s="26" t="s">
        <v>333</v>
      </c>
      <c r="AH466" s="24"/>
      <c r="AI466" s="28">
        <v>3000</v>
      </c>
      <c r="AJ466" s="24"/>
      <c r="AK466" s="24"/>
      <c r="AL466" s="24"/>
      <c r="AM466" s="24"/>
      <c r="AN466" s="24"/>
      <c r="AO466" s="24"/>
      <c r="AP466" s="24"/>
      <c r="AQ466" s="24"/>
      <c r="AR466" s="24"/>
      <c r="AS466" s="24"/>
      <c r="AT466" s="24"/>
      <c r="AU466" s="24"/>
      <c r="AV466" s="24"/>
      <c r="AW466" s="24"/>
      <c r="AX466" s="24"/>
      <c r="AY466" s="24"/>
      <c r="AZ466" s="24"/>
      <c r="BA466" s="24"/>
      <c r="BB466" s="24"/>
      <c r="BC466" s="26" t="s">
        <v>2799</v>
      </c>
      <c r="BD466" s="24"/>
      <c r="BE466" s="24"/>
      <c r="BF466" s="24"/>
      <c r="BG466" s="24"/>
      <c r="BH466" s="24"/>
      <c r="BI466" s="24"/>
      <c r="BJ466" s="24"/>
      <c r="BK466" s="24"/>
      <c r="BL466" s="24"/>
      <c r="BM466" s="24"/>
      <c r="BN466" s="24"/>
      <c r="BO466" s="24"/>
      <c r="BP466" s="24"/>
      <c r="BQ466" s="24"/>
      <c r="BR466" s="24"/>
      <c r="BS466" s="24"/>
      <c r="BT466" s="24"/>
      <c r="BU466" s="24"/>
      <c r="BV466" s="24"/>
      <c r="BW466" s="24"/>
      <c r="BX466" s="24"/>
      <c r="BY466" s="24"/>
      <c r="BZ466" s="24"/>
      <c r="CA466" s="24"/>
      <c r="CB466" s="24"/>
      <c r="CC466" s="24"/>
      <c r="CD466" s="24"/>
      <c r="CE466" s="24"/>
      <c r="CF466" s="24"/>
      <c r="CG466" s="24"/>
      <c r="CH466" s="24"/>
      <c r="CI466" s="24"/>
      <c r="CJ466" s="24"/>
      <c r="CK466" s="24"/>
      <c r="CL466" s="24"/>
      <c r="CM466" s="24"/>
      <c r="CN466" s="24"/>
      <c r="CO466" s="24"/>
      <c r="CP466" s="24"/>
      <c r="CQ466" s="24"/>
      <c r="CR466" s="24"/>
      <c r="CS466" s="24"/>
      <c r="CT466" s="24"/>
      <c r="CU466" s="24"/>
      <c r="CV466" s="24"/>
      <c r="CW466" s="24"/>
      <c r="CX466" s="24"/>
      <c r="CY466" s="24"/>
      <c r="CZ466" s="24"/>
      <c r="DA466" s="24"/>
      <c r="DB466" s="24"/>
      <c r="DC466" s="24"/>
      <c r="DD466" s="24"/>
      <c r="DE466" s="24"/>
      <c r="DF466" s="26" t="s">
        <v>139</v>
      </c>
      <c r="DG466" s="26" t="s">
        <v>139</v>
      </c>
      <c r="DH466" s="26" t="s">
        <v>139</v>
      </c>
      <c r="DI466" s="26" t="s">
        <v>139</v>
      </c>
      <c r="DJ466" s="26" t="s">
        <v>139</v>
      </c>
      <c r="DK466" s="26" t="s">
        <v>139</v>
      </c>
      <c r="DL466" s="26" t="s">
        <v>139</v>
      </c>
      <c r="DM466" s="26" t="s">
        <v>139</v>
      </c>
      <c r="DN466" s="26" t="s">
        <v>139</v>
      </c>
      <c r="DO466" s="26" t="s">
        <v>139</v>
      </c>
    </row>
    <row r="467" spans="1:119" ht="20.100000000000001" customHeight="1" x14ac:dyDescent="0.25">
      <c r="A467" s="29" t="str">
        <f t="shared" si="98"/>
        <v>Aziza’s Place5</v>
      </c>
      <c r="B467" s="29" t="str">
        <f t="shared" si="99"/>
        <v>Aziza’s Place</v>
      </c>
      <c r="C467" s="29">
        <f t="shared" si="100"/>
        <v>5</v>
      </c>
      <c r="D467" s="30" t="str">
        <f t="shared" si="101"/>
        <v>East and Southeast Asia</v>
      </c>
      <c r="E467" s="30" t="str">
        <f t="shared" si="102"/>
        <v>Phnom Penh, Cambodia</v>
      </c>
      <c r="F467" s="31">
        <f t="shared" si="103"/>
        <v>3</v>
      </c>
      <c r="G467" s="31">
        <f t="shared" si="104"/>
        <v>2</v>
      </c>
      <c r="H467" s="31">
        <f t="shared" si="105"/>
        <v>3</v>
      </c>
      <c r="I467" s="31">
        <f t="shared" si="106"/>
        <v>4</v>
      </c>
      <c r="J467" s="31">
        <f t="shared" si="107"/>
        <v>4</v>
      </c>
      <c r="K467" s="31">
        <f t="shared" si="108"/>
        <v>4</v>
      </c>
      <c r="L467" s="31">
        <f t="shared" si="109"/>
        <v>4</v>
      </c>
      <c r="M467" s="31">
        <f t="shared" si="110"/>
        <v>3</v>
      </c>
      <c r="N467" s="31">
        <f t="shared" si="111"/>
        <v>3.4</v>
      </c>
      <c r="O467" s="26" t="s">
        <v>2811</v>
      </c>
      <c r="P467" s="26" t="s">
        <v>108</v>
      </c>
      <c r="Q467" s="27">
        <v>42305</v>
      </c>
      <c r="R467" s="26" t="s">
        <v>166</v>
      </c>
      <c r="S467" s="26" t="s">
        <v>156</v>
      </c>
      <c r="T467" s="26" t="s">
        <v>157</v>
      </c>
      <c r="U467" s="26" t="s">
        <v>112</v>
      </c>
      <c r="V467" s="26" t="s">
        <v>469</v>
      </c>
      <c r="W467" s="26" t="s">
        <v>470</v>
      </c>
      <c r="X467" s="26" t="s">
        <v>471</v>
      </c>
      <c r="Y467" s="26" t="s">
        <v>2792</v>
      </c>
      <c r="Z467" s="24"/>
      <c r="AA467" s="24"/>
      <c r="AB467" s="26" t="s">
        <v>117</v>
      </c>
      <c r="AC467" s="28">
        <v>15000</v>
      </c>
      <c r="AD467" s="26" t="s">
        <v>2793</v>
      </c>
      <c r="AE467" s="26" t="s">
        <v>2794</v>
      </c>
      <c r="AF467" s="26" t="s">
        <v>139</v>
      </c>
      <c r="AG467" s="26" t="s">
        <v>333</v>
      </c>
      <c r="AH467" s="26" t="s">
        <v>176</v>
      </c>
      <c r="AI467" s="28">
        <v>15000</v>
      </c>
      <c r="AJ467" s="26" t="s">
        <v>2812</v>
      </c>
      <c r="AK467" s="26" t="s">
        <v>2813</v>
      </c>
      <c r="AL467" s="26" t="s">
        <v>2814</v>
      </c>
      <c r="AM467" s="24"/>
      <c r="AN467" s="24"/>
      <c r="AO467" s="24"/>
      <c r="AP467" s="24"/>
      <c r="AQ467" s="26" t="s">
        <v>2815</v>
      </c>
      <c r="AR467" s="24"/>
      <c r="AS467" s="26" t="s">
        <v>2816</v>
      </c>
      <c r="AT467" s="24"/>
      <c r="AU467" s="24"/>
      <c r="AV467" s="26" t="s">
        <v>2817</v>
      </c>
      <c r="AW467" s="28">
        <v>157518</v>
      </c>
      <c r="AX467" s="26">
        <v>24</v>
      </c>
      <c r="AY467" s="28">
        <v>100</v>
      </c>
      <c r="AZ467" s="28">
        <v>95</v>
      </c>
      <c r="BA467" s="26">
        <v>0</v>
      </c>
      <c r="BB467" s="26" t="s">
        <v>148</v>
      </c>
      <c r="BC467" s="26" t="s">
        <v>2799</v>
      </c>
      <c r="BD467" s="26" t="s">
        <v>378</v>
      </c>
      <c r="BE467" s="26" t="s">
        <v>2818</v>
      </c>
      <c r="BF467" s="26" t="s">
        <v>2819</v>
      </c>
      <c r="BG467" s="26" t="s">
        <v>261</v>
      </c>
      <c r="BH467" s="26" t="s">
        <v>2801</v>
      </c>
      <c r="BI467" s="26" t="s">
        <v>395</v>
      </c>
      <c r="BJ467" s="26" t="s">
        <v>2810</v>
      </c>
      <c r="BK467" s="26" t="s">
        <v>2362</v>
      </c>
      <c r="BL467" s="26" t="s">
        <v>2820</v>
      </c>
      <c r="BM467" s="26" t="s">
        <v>2362</v>
      </c>
      <c r="BN467" s="24"/>
      <c r="BO467" s="24"/>
      <c r="BP467" s="24"/>
      <c r="BQ467" s="24"/>
      <c r="BR467" s="26">
        <v>3</v>
      </c>
      <c r="BS467" s="26">
        <v>2</v>
      </c>
      <c r="BT467" s="26">
        <v>3</v>
      </c>
      <c r="BU467" s="26">
        <v>4</v>
      </c>
      <c r="BV467" s="26">
        <v>4</v>
      </c>
      <c r="BW467" s="26">
        <v>4</v>
      </c>
      <c r="BX467" s="26">
        <v>4</v>
      </c>
      <c r="BY467" s="26">
        <v>3</v>
      </c>
      <c r="BZ467" s="24"/>
      <c r="CA467" s="24"/>
      <c r="CB467" s="24"/>
      <c r="CC467" s="24"/>
      <c r="CD467" s="24"/>
      <c r="CE467" s="24"/>
      <c r="CF467" s="24"/>
      <c r="CG467" s="24"/>
      <c r="CH467" s="24"/>
      <c r="CI467" s="24"/>
      <c r="CJ467" s="24"/>
      <c r="CK467" s="24"/>
      <c r="CL467" s="24"/>
      <c r="CM467" s="24"/>
      <c r="CN467" s="24"/>
      <c r="CO467" s="24"/>
      <c r="CP467" s="24"/>
      <c r="CQ467" s="24"/>
      <c r="CR467" s="24"/>
      <c r="CS467" s="24"/>
      <c r="CT467" s="24"/>
      <c r="CU467" s="24"/>
      <c r="CV467" s="24"/>
      <c r="CW467" s="24"/>
      <c r="CX467" s="24"/>
      <c r="CY467" s="24"/>
      <c r="CZ467" s="24"/>
      <c r="DA467" s="24"/>
      <c r="DB467" s="24"/>
      <c r="DC467" s="24"/>
      <c r="DD467" s="24"/>
      <c r="DE467" s="24"/>
      <c r="DF467" s="26" t="s">
        <v>120</v>
      </c>
      <c r="DG467" s="26" t="s">
        <v>120</v>
      </c>
      <c r="DH467" s="26" t="s">
        <v>139</v>
      </c>
      <c r="DI467" s="26" t="s">
        <v>139</v>
      </c>
      <c r="DJ467" s="26" t="s">
        <v>139</v>
      </c>
      <c r="DK467" s="26" t="s">
        <v>139</v>
      </c>
      <c r="DL467" s="26" t="s">
        <v>139</v>
      </c>
      <c r="DM467" s="26" t="s">
        <v>139</v>
      </c>
      <c r="DN467" s="26" t="s">
        <v>139</v>
      </c>
      <c r="DO467" s="26" t="s">
        <v>139</v>
      </c>
    </row>
    <row r="468" spans="1:119" ht="20.100000000000001" customHeight="1" x14ac:dyDescent="0.25">
      <c r="A468" s="29" t="str">
        <f t="shared" si="98"/>
        <v>Aziza’s Place4</v>
      </c>
      <c r="B468" s="29" t="str">
        <f t="shared" si="99"/>
        <v>Aziza’s Place</v>
      </c>
      <c r="C468" s="29">
        <f t="shared" si="100"/>
        <v>4</v>
      </c>
      <c r="D468" s="30" t="str">
        <f t="shared" si="101"/>
        <v>East and Southeast Asia</v>
      </c>
      <c r="E468" s="30" t="str">
        <f t="shared" si="102"/>
        <v>Phnom Penh, Cambodia</v>
      </c>
      <c r="F468" s="31">
        <f t="shared" si="103"/>
        <v>3</v>
      </c>
      <c r="G468" s="31">
        <f t="shared" si="104"/>
        <v>4</v>
      </c>
      <c r="H468" s="31">
        <f t="shared" si="105"/>
        <v>3</v>
      </c>
      <c r="I468" s="31">
        <f t="shared" si="106"/>
        <v>5</v>
      </c>
      <c r="J468" s="31">
        <f t="shared" si="107"/>
        <v>4</v>
      </c>
      <c r="K468" s="31">
        <f t="shared" si="108"/>
        <v>4</v>
      </c>
      <c r="L468" s="31">
        <f t="shared" si="109"/>
        <v>3</v>
      </c>
      <c r="M468" s="31">
        <f t="shared" si="110"/>
        <v>3</v>
      </c>
      <c r="N468" s="31">
        <f t="shared" si="111"/>
        <v>3.6</v>
      </c>
      <c r="O468" s="26" t="s">
        <v>2821</v>
      </c>
      <c r="P468" s="26" t="s">
        <v>108</v>
      </c>
      <c r="Q468" s="27">
        <v>41771</v>
      </c>
      <c r="R468" s="26" t="s">
        <v>166</v>
      </c>
      <c r="S468" s="26" t="s">
        <v>193</v>
      </c>
      <c r="T468" s="26" t="s">
        <v>194</v>
      </c>
      <c r="U468" s="26" t="s">
        <v>112</v>
      </c>
      <c r="V468" s="26" t="s">
        <v>469</v>
      </c>
      <c r="W468" s="26" t="s">
        <v>470</v>
      </c>
      <c r="X468" s="26" t="s">
        <v>471</v>
      </c>
      <c r="Y468" s="26" t="s">
        <v>2792</v>
      </c>
      <c r="Z468" s="24"/>
      <c r="AA468" s="24"/>
      <c r="AB468" s="26" t="s">
        <v>117</v>
      </c>
      <c r="AC468" s="28">
        <v>13000</v>
      </c>
      <c r="AD468" s="26" t="s">
        <v>2793</v>
      </c>
      <c r="AE468" s="26" t="s">
        <v>2794</v>
      </c>
      <c r="AF468" s="26" t="s">
        <v>139</v>
      </c>
      <c r="AG468" s="26" t="s">
        <v>333</v>
      </c>
      <c r="AH468" s="26" t="s">
        <v>185</v>
      </c>
      <c r="AI468" s="28">
        <v>13000</v>
      </c>
      <c r="AJ468" s="26" t="s">
        <v>2822</v>
      </c>
      <c r="AK468" s="26" t="s">
        <v>2823</v>
      </c>
      <c r="AL468" s="26" t="s">
        <v>2814</v>
      </c>
      <c r="AM468" s="24"/>
      <c r="AN468" s="24"/>
      <c r="AO468" s="24"/>
      <c r="AP468" s="24"/>
      <c r="AQ468" s="26" t="s">
        <v>2824</v>
      </c>
      <c r="AR468" s="24"/>
      <c r="AS468" s="24"/>
      <c r="AT468" s="24"/>
      <c r="AU468" s="24"/>
      <c r="AV468" s="24"/>
      <c r="AW468" s="28">
        <v>131280</v>
      </c>
      <c r="AX468" s="26">
        <v>22</v>
      </c>
      <c r="AY468" s="28">
        <v>15</v>
      </c>
      <c r="AZ468" s="28">
        <v>15</v>
      </c>
      <c r="BA468" s="26">
        <v>0</v>
      </c>
      <c r="BB468" s="26" t="s">
        <v>241</v>
      </c>
      <c r="BC468" s="26" t="s">
        <v>2799</v>
      </c>
      <c r="BD468" s="26" t="s">
        <v>125</v>
      </c>
      <c r="BE468" s="24"/>
      <c r="BF468" s="26" t="s">
        <v>2809</v>
      </c>
      <c r="BG468" s="26" t="s">
        <v>261</v>
      </c>
      <c r="BH468" s="26" t="s">
        <v>2801</v>
      </c>
      <c r="BI468" s="26" t="s">
        <v>395</v>
      </c>
      <c r="BJ468" s="24"/>
      <c r="BK468" s="24"/>
      <c r="BL468" s="24"/>
      <c r="BM468" s="24"/>
      <c r="BN468" s="24"/>
      <c r="BO468" s="24"/>
      <c r="BP468" s="24"/>
      <c r="BQ468" s="24"/>
      <c r="BR468" s="26">
        <v>3</v>
      </c>
      <c r="BS468" s="26">
        <v>4</v>
      </c>
      <c r="BT468" s="26">
        <v>3</v>
      </c>
      <c r="BU468" s="26">
        <v>5</v>
      </c>
      <c r="BV468" s="26">
        <v>4</v>
      </c>
      <c r="BW468" s="26">
        <v>4</v>
      </c>
      <c r="BX468" s="26">
        <v>3</v>
      </c>
      <c r="BY468" s="26">
        <v>3</v>
      </c>
      <c r="BZ468" s="24"/>
      <c r="CA468" s="24"/>
      <c r="CB468" s="24"/>
      <c r="CC468" s="24"/>
      <c r="CD468" s="24"/>
      <c r="CE468" s="24"/>
      <c r="CF468" s="24"/>
      <c r="CG468" s="24"/>
      <c r="CH468" s="24"/>
      <c r="CI468" s="24"/>
      <c r="CJ468" s="24"/>
      <c r="CK468" s="24"/>
      <c r="CL468" s="24"/>
      <c r="CM468" s="24"/>
      <c r="CN468" s="24"/>
      <c r="CO468" s="24"/>
      <c r="CP468" s="24"/>
      <c r="CQ468" s="24"/>
      <c r="CR468" s="24"/>
      <c r="CS468" s="24"/>
      <c r="CT468" s="24"/>
      <c r="CU468" s="24"/>
      <c r="CV468" s="24"/>
      <c r="CW468" s="24"/>
      <c r="CX468" s="24"/>
      <c r="CY468" s="24"/>
      <c r="CZ468" s="24"/>
      <c r="DA468" s="24"/>
      <c r="DB468" s="24"/>
      <c r="DC468" s="24"/>
      <c r="DD468" s="24"/>
      <c r="DE468" s="24"/>
      <c r="DF468" s="26" t="s">
        <v>139</v>
      </c>
      <c r="DG468" s="26" t="s">
        <v>120</v>
      </c>
      <c r="DH468" s="26" t="s">
        <v>139</v>
      </c>
      <c r="DI468" s="26" t="s">
        <v>139</v>
      </c>
      <c r="DJ468" s="26" t="s">
        <v>139</v>
      </c>
      <c r="DK468" s="26" t="s">
        <v>139</v>
      </c>
      <c r="DL468" s="26" t="s">
        <v>139</v>
      </c>
      <c r="DM468" s="26" t="s">
        <v>139</v>
      </c>
      <c r="DN468" s="26" t="s">
        <v>120</v>
      </c>
      <c r="DO468" s="26" t="s">
        <v>120</v>
      </c>
    </row>
    <row r="469" spans="1:119" ht="20.100000000000001" customHeight="1" x14ac:dyDescent="0.25">
      <c r="A469" s="29" t="str">
        <f t="shared" si="98"/>
        <v>Aziza’s Place3</v>
      </c>
      <c r="B469" s="29" t="str">
        <f t="shared" si="99"/>
        <v>Aziza’s Place</v>
      </c>
      <c r="C469" s="29">
        <f t="shared" si="100"/>
        <v>3</v>
      </c>
      <c r="D469" s="30" t="str">
        <f t="shared" si="101"/>
        <v>East and Southeast Asia</v>
      </c>
      <c r="E469" s="30" t="str">
        <f t="shared" si="102"/>
        <v>Phnom Penh, Cambodia</v>
      </c>
      <c r="F469" s="31">
        <f t="shared" si="103"/>
        <v>2</v>
      </c>
      <c r="G469" s="31">
        <f t="shared" si="104"/>
        <v>3</v>
      </c>
      <c r="H469" s="31">
        <f t="shared" si="105"/>
        <v>2</v>
      </c>
      <c r="I469" s="31">
        <f t="shared" si="106"/>
        <v>3</v>
      </c>
      <c r="J469" s="31">
        <f t="shared" si="107"/>
        <v>3</v>
      </c>
      <c r="K469" s="31">
        <f t="shared" si="108"/>
        <v>3</v>
      </c>
      <c r="L469" s="31">
        <f t="shared" si="109"/>
        <v>2</v>
      </c>
      <c r="M469" s="31">
        <f t="shared" si="110"/>
        <v>2</v>
      </c>
      <c r="N469" s="31">
        <f t="shared" si="111"/>
        <v>2.5</v>
      </c>
      <c r="O469" s="26" t="s">
        <v>2825</v>
      </c>
      <c r="P469" s="26" t="s">
        <v>108</v>
      </c>
      <c r="Q469" s="27">
        <v>41400</v>
      </c>
      <c r="R469" s="26" t="s">
        <v>109</v>
      </c>
      <c r="S469" s="26" t="s">
        <v>206</v>
      </c>
      <c r="T469" s="26" t="s">
        <v>207</v>
      </c>
      <c r="U469" s="26" t="s">
        <v>112</v>
      </c>
      <c r="V469" s="26" t="s">
        <v>469</v>
      </c>
      <c r="W469" s="26" t="s">
        <v>470</v>
      </c>
      <c r="X469" s="26" t="s">
        <v>471</v>
      </c>
      <c r="Y469" s="26" t="s">
        <v>2792</v>
      </c>
      <c r="Z469" s="24"/>
      <c r="AA469" s="24"/>
      <c r="AB469" s="26" t="s">
        <v>117</v>
      </c>
      <c r="AC469" s="28">
        <v>11000</v>
      </c>
      <c r="AD469" s="26" t="s">
        <v>2793</v>
      </c>
      <c r="AE469" s="26" t="s">
        <v>2794</v>
      </c>
      <c r="AF469" s="26" t="s">
        <v>139</v>
      </c>
      <c r="AG469" s="26" t="s">
        <v>333</v>
      </c>
      <c r="AH469" s="26" t="s">
        <v>121</v>
      </c>
      <c r="AI469" s="28">
        <v>11000</v>
      </c>
      <c r="AJ469" s="26" t="s">
        <v>2826</v>
      </c>
      <c r="AK469" s="26" t="s">
        <v>2823</v>
      </c>
      <c r="AL469" s="26" t="s">
        <v>2814</v>
      </c>
      <c r="AM469" s="24"/>
      <c r="AN469" s="24"/>
      <c r="AO469" s="24"/>
      <c r="AP469" s="24"/>
      <c r="AQ469" s="26" t="s">
        <v>2827</v>
      </c>
      <c r="AR469" s="24"/>
      <c r="AS469" s="24"/>
      <c r="AT469" s="24"/>
      <c r="AU469" s="24"/>
      <c r="AV469" s="24"/>
      <c r="AW469" s="28">
        <v>123302</v>
      </c>
      <c r="AX469" s="26">
        <v>21</v>
      </c>
      <c r="AY469" s="28">
        <v>17</v>
      </c>
      <c r="AZ469" s="28">
        <v>14</v>
      </c>
      <c r="BA469" s="26">
        <v>0</v>
      </c>
      <c r="BB469" s="26" t="s">
        <v>241</v>
      </c>
      <c r="BC469" s="26" t="s">
        <v>2799</v>
      </c>
      <c r="BD469" s="26" t="s">
        <v>125</v>
      </c>
      <c r="BE469" s="24"/>
      <c r="BF469" s="26" t="s">
        <v>2828</v>
      </c>
      <c r="BG469" s="26" t="s">
        <v>211</v>
      </c>
      <c r="BH469" s="26" t="s">
        <v>2829</v>
      </c>
      <c r="BI469" s="26" t="s">
        <v>211</v>
      </c>
      <c r="BJ469" s="26" t="s">
        <v>2830</v>
      </c>
      <c r="BK469" s="26" t="s">
        <v>211</v>
      </c>
      <c r="BL469" s="26" t="s">
        <v>2831</v>
      </c>
      <c r="BM469" s="26" t="s">
        <v>211</v>
      </c>
      <c r="BN469" s="26" t="s">
        <v>2832</v>
      </c>
      <c r="BO469" s="26" t="s">
        <v>211</v>
      </c>
      <c r="BP469" s="24"/>
      <c r="BQ469" s="24"/>
      <c r="BR469" s="26">
        <v>2</v>
      </c>
      <c r="BS469" s="26">
        <v>3</v>
      </c>
      <c r="BT469" s="26">
        <v>2</v>
      </c>
      <c r="BU469" s="26">
        <v>3</v>
      </c>
      <c r="BV469" s="26">
        <v>3</v>
      </c>
      <c r="BW469" s="26">
        <v>3</v>
      </c>
      <c r="BX469" s="26">
        <v>2</v>
      </c>
      <c r="BY469" s="26">
        <v>2</v>
      </c>
      <c r="BZ469" s="24"/>
      <c r="CA469" s="24"/>
      <c r="CB469" s="24"/>
      <c r="CC469" s="24"/>
      <c r="CD469" s="24"/>
      <c r="CE469" s="24"/>
      <c r="CF469" s="24"/>
      <c r="CG469" s="24"/>
      <c r="CH469" s="24"/>
      <c r="CI469" s="24"/>
      <c r="CJ469" s="24"/>
      <c r="CK469" s="24"/>
      <c r="CL469" s="24"/>
      <c r="CM469" s="24"/>
      <c r="CN469" s="24"/>
      <c r="CO469" s="24"/>
      <c r="CP469" s="24"/>
      <c r="CQ469" s="24"/>
      <c r="CR469" s="24"/>
      <c r="CS469" s="24"/>
      <c r="CT469" s="24"/>
      <c r="CU469" s="24"/>
      <c r="CV469" s="24"/>
      <c r="CW469" s="24"/>
      <c r="CX469" s="24"/>
      <c r="CY469" s="24"/>
      <c r="CZ469" s="24"/>
      <c r="DA469" s="24"/>
      <c r="DB469" s="24"/>
      <c r="DC469" s="24"/>
      <c r="DD469" s="24"/>
      <c r="DE469" s="24"/>
      <c r="DF469" s="26" t="s">
        <v>139</v>
      </c>
      <c r="DG469" s="26" t="s">
        <v>120</v>
      </c>
      <c r="DH469" s="26" t="s">
        <v>139</v>
      </c>
      <c r="DI469" s="26" t="s">
        <v>139</v>
      </c>
      <c r="DJ469" s="26" t="s">
        <v>139</v>
      </c>
      <c r="DK469" s="26" t="s">
        <v>139</v>
      </c>
      <c r="DL469" s="26" t="s">
        <v>139</v>
      </c>
      <c r="DM469" s="26" t="s">
        <v>139</v>
      </c>
      <c r="DN469" s="26" t="s">
        <v>139</v>
      </c>
      <c r="DO469" s="26" t="s">
        <v>139</v>
      </c>
    </row>
    <row r="470" spans="1:119" ht="20.100000000000001" customHeight="1" x14ac:dyDescent="0.25">
      <c r="A470" s="29" t="str">
        <f t="shared" si="98"/>
        <v/>
      </c>
      <c r="B470" s="29" t="str">
        <f t="shared" si="99"/>
        <v>Aziza’s Place</v>
      </c>
      <c r="C470" s="29">
        <f t="shared" si="100"/>
        <v>0</v>
      </c>
      <c r="D470" s="30" t="str">
        <f t="shared" si="101"/>
        <v>East and Southeast Asia</v>
      </c>
      <c r="E470" s="30" t="str">
        <f t="shared" si="102"/>
        <v>Phnom Penh, Cambodia</v>
      </c>
      <c r="F470" s="31">
        <f t="shared" si="103"/>
        <v>0</v>
      </c>
      <c r="G470" s="31">
        <f t="shared" si="104"/>
        <v>0</v>
      </c>
      <c r="H470" s="31">
        <f t="shared" si="105"/>
        <v>0</v>
      </c>
      <c r="I470" s="31">
        <f t="shared" si="106"/>
        <v>0</v>
      </c>
      <c r="J470" s="31">
        <f t="shared" si="107"/>
        <v>0</v>
      </c>
      <c r="K470" s="31">
        <f t="shared" si="108"/>
        <v>0</v>
      </c>
      <c r="L470" s="31">
        <f t="shared" si="109"/>
        <v>0</v>
      </c>
      <c r="M470" s="31">
        <f t="shared" si="110"/>
        <v>0</v>
      </c>
      <c r="N470" s="31">
        <f t="shared" si="111"/>
        <v>0</v>
      </c>
      <c r="O470" s="26" t="s">
        <v>15872</v>
      </c>
      <c r="P470" s="26" t="s">
        <v>108</v>
      </c>
      <c r="Q470" s="27">
        <v>41060</v>
      </c>
      <c r="R470" s="24"/>
      <c r="S470" s="24"/>
      <c r="T470" s="26" t="s">
        <v>175</v>
      </c>
      <c r="U470" s="24"/>
      <c r="V470" s="26" t="s">
        <v>469</v>
      </c>
      <c r="W470" s="26" t="s">
        <v>470</v>
      </c>
      <c r="X470" s="26" t="s">
        <v>471</v>
      </c>
      <c r="Y470" s="26" t="s">
        <v>2792</v>
      </c>
      <c r="Z470" s="24"/>
      <c r="AA470" s="24"/>
      <c r="AB470" s="26" t="s">
        <v>15736</v>
      </c>
      <c r="AC470" s="28">
        <v>1250</v>
      </c>
      <c r="AD470" s="26" t="s">
        <v>2793</v>
      </c>
      <c r="AE470" s="26" t="s">
        <v>2794</v>
      </c>
      <c r="AF470" s="26" t="s">
        <v>139</v>
      </c>
      <c r="AG470" s="26" t="s">
        <v>333</v>
      </c>
      <c r="AH470" s="24"/>
      <c r="AI470" s="28">
        <v>1250</v>
      </c>
      <c r="AJ470" s="24"/>
      <c r="AK470" s="24"/>
      <c r="AL470" s="24"/>
      <c r="AM470" s="24"/>
      <c r="AN470" s="24"/>
      <c r="AO470" s="24"/>
      <c r="AP470" s="24"/>
      <c r="AQ470" s="24"/>
      <c r="AR470" s="24"/>
      <c r="AS470" s="24"/>
      <c r="AT470" s="24"/>
      <c r="AU470" s="24"/>
      <c r="AV470" s="24"/>
      <c r="AW470" s="28">
        <v>0</v>
      </c>
      <c r="AX470" s="26">
        <v>0</v>
      </c>
      <c r="AY470" s="28">
        <v>0</v>
      </c>
      <c r="AZ470" s="28">
        <v>0</v>
      </c>
      <c r="BA470" s="26">
        <v>0</v>
      </c>
      <c r="BB470" s="24"/>
      <c r="BC470" s="26" t="s">
        <v>2799</v>
      </c>
      <c r="BD470" s="24"/>
      <c r="BE470" s="24"/>
      <c r="BF470" s="24"/>
      <c r="BG470" s="24"/>
      <c r="BH470" s="24"/>
      <c r="BI470" s="24"/>
      <c r="BJ470" s="24"/>
      <c r="BK470" s="24"/>
      <c r="BL470" s="24"/>
      <c r="BM470" s="24"/>
      <c r="BN470" s="24"/>
      <c r="BO470" s="24"/>
      <c r="BP470" s="24"/>
      <c r="BQ470" s="24"/>
      <c r="BR470" s="26">
        <v>0</v>
      </c>
      <c r="BS470" s="26">
        <v>0</v>
      </c>
      <c r="BT470" s="26">
        <v>0</v>
      </c>
      <c r="BU470" s="26">
        <v>0</v>
      </c>
      <c r="BV470" s="26">
        <v>0</v>
      </c>
      <c r="BW470" s="26">
        <v>0</v>
      </c>
      <c r="BX470" s="26">
        <v>0</v>
      </c>
      <c r="BY470" s="26">
        <v>0</v>
      </c>
      <c r="BZ470" s="24"/>
      <c r="CA470" s="24"/>
      <c r="CB470" s="24"/>
      <c r="CC470" s="24"/>
      <c r="CD470" s="24"/>
      <c r="CE470" s="24"/>
      <c r="CF470" s="24"/>
      <c r="CG470" s="24"/>
      <c r="CH470" s="24"/>
      <c r="CI470" s="24"/>
      <c r="CJ470" s="24"/>
      <c r="CK470" s="24"/>
      <c r="CL470" s="24"/>
      <c r="CM470" s="24"/>
      <c r="CN470" s="24"/>
      <c r="CO470" s="24"/>
      <c r="CP470" s="24"/>
      <c r="CQ470" s="24"/>
      <c r="CR470" s="24"/>
      <c r="CS470" s="24"/>
      <c r="CT470" s="24"/>
      <c r="CU470" s="24"/>
      <c r="CV470" s="24"/>
      <c r="CW470" s="24"/>
      <c r="CX470" s="24"/>
      <c r="CY470" s="24"/>
      <c r="CZ470" s="24"/>
      <c r="DA470" s="24"/>
      <c r="DB470" s="24"/>
      <c r="DC470" s="24"/>
      <c r="DD470" s="24"/>
      <c r="DE470" s="24"/>
      <c r="DF470" s="26" t="s">
        <v>139</v>
      </c>
      <c r="DG470" s="26" t="s">
        <v>139</v>
      </c>
      <c r="DH470" s="26" t="s">
        <v>139</v>
      </c>
      <c r="DI470" s="26" t="s">
        <v>139</v>
      </c>
      <c r="DJ470" s="26" t="s">
        <v>139</v>
      </c>
      <c r="DK470" s="26" t="s">
        <v>139</v>
      </c>
      <c r="DL470" s="26" t="s">
        <v>139</v>
      </c>
      <c r="DM470" s="26" t="s">
        <v>139</v>
      </c>
      <c r="DN470" s="26" t="s">
        <v>139</v>
      </c>
      <c r="DO470" s="26" t="s">
        <v>139</v>
      </c>
    </row>
    <row r="471" spans="1:119" ht="20.100000000000001" customHeight="1" x14ac:dyDescent="0.25">
      <c r="A471" s="29" t="str">
        <f t="shared" si="98"/>
        <v>Aziza’s Place2</v>
      </c>
      <c r="B471" s="29" t="str">
        <f t="shared" si="99"/>
        <v>Aziza’s Place</v>
      </c>
      <c r="C471" s="29">
        <f t="shared" si="100"/>
        <v>2</v>
      </c>
      <c r="D471" s="30" t="str">
        <f t="shared" si="101"/>
        <v>East and Southeast Asia</v>
      </c>
      <c r="E471" s="30" t="str">
        <f t="shared" si="102"/>
        <v>Phnom Penh, Cambodia</v>
      </c>
      <c r="F471" s="31">
        <f t="shared" si="103"/>
        <v>2</v>
      </c>
      <c r="G471" s="31">
        <f t="shared" si="104"/>
        <v>4</v>
      </c>
      <c r="H471" s="31">
        <f t="shared" si="105"/>
        <v>2</v>
      </c>
      <c r="I471" s="31">
        <f t="shared" si="106"/>
        <v>3</v>
      </c>
      <c r="J471" s="31">
        <f t="shared" si="107"/>
        <v>3</v>
      </c>
      <c r="K471" s="31">
        <f t="shared" si="108"/>
        <v>2</v>
      </c>
      <c r="L471" s="31">
        <f t="shared" si="109"/>
        <v>2</v>
      </c>
      <c r="M471" s="31">
        <f t="shared" si="110"/>
        <v>2</v>
      </c>
      <c r="N471" s="31">
        <f t="shared" si="111"/>
        <v>2.5</v>
      </c>
      <c r="O471" s="26" t="s">
        <v>2833</v>
      </c>
      <c r="P471" s="26" t="s">
        <v>108</v>
      </c>
      <c r="Q471" s="27">
        <v>41038</v>
      </c>
      <c r="R471" s="26" t="s">
        <v>109</v>
      </c>
      <c r="S471" s="26" t="s">
        <v>217</v>
      </c>
      <c r="T471" s="26" t="s">
        <v>175</v>
      </c>
      <c r="U471" s="26" t="s">
        <v>307</v>
      </c>
      <c r="V471" s="26" t="s">
        <v>469</v>
      </c>
      <c r="W471" s="26" t="s">
        <v>470</v>
      </c>
      <c r="X471" s="26" t="s">
        <v>471</v>
      </c>
      <c r="Y471" s="26" t="s">
        <v>2792</v>
      </c>
      <c r="Z471" s="24"/>
      <c r="AA471" s="24"/>
      <c r="AB471" s="26" t="s">
        <v>117</v>
      </c>
      <c r="AC471" s="28">
        <v>10000</v>
      </c>
      <c r="AD471" s="26" t="s">
        <v>2793</v>
      </c>
      <c r="AE471" s="26" t="s">
        <v>2794</v>
      </c>
      <c r="AF471" s="26" t="s">
        <v>139</v>
      </c>
      <c r="AG471" s="26" t="s">
        <v>333</v>
      </c>
      <c r="AH471" s="26" t="s">
        <v>143</v>
      </c>
      <c r="AI471" s="28">
        <v>10000</v>
      </c>
      <c r="AJ471" s="24"/>
      <c r="AK471" s="26" t="s">
        <v>2834</v>
      </c>
      <c r="AL471" s="26" t="s">
        <v>2835</v>
      </c>
      <c r="AM471" s="26" t="s">
        <v>2836</v>
      </c>
      <c r="AN471" s="26" t="s">
        <v>2837</v>
      </c>
      <c r="AO471" s="26" t="s">
        <v>2838</v>
      </c>
      <c r="AP471" s="24"/>
      <c r="AQ471" s="24"/>
      <c r="AR471" s="24"/>
      <c r="AS471" s="24"/>
      <c r="AT471" s="24"/>
      <c r="AU471" s="24"/>
      <c r="AV471" s="24"/>
      <c r="AW471" s="28">
        <v>109454</v>
      </c>
      <c r="AX471" s="26">
        <v>24</v>
      </c>
      <c r="AY471" s="28">
        <v>16</v>
      </c>
      <c r="AZ471" s="28">
        <v>15</v>
      </c>
      <c r="BA471" s="26">
        <v>0</v>
      </c>
      <c r="BB471" s="26" t="s">
        <v>241</v>
      </c>
      <c r="BC471" s="26" t="s">
        <v>2799</v>
      </c>
      <c r="BD471" s="26" t="s">
        <v>378</v>
      </c>
      <c r="BE471" s="24"/>
      <c r="BF471" s="26" t="s">
        <v>2839</v>
      </c>
      <c r="BG471" s="26" t="s">
        <v>395</v>
      </c>
      <c r="BH471" s="26" t="s">
        <v>2839</v>
      </c>
      <c r="BI471" s="26" t="s">
        <v>191</v>
      </c>
      <c r="BJ471" s="26" t="s">
        <v>2840</v>
      </c>
      <c r="BK471" s="26" t="s">
        <v>191</v>
      </c>
      <c r="BL471" s="26" t="s">
        <v>2841</v>
      </c>
      <c r="BM471" s="26" t="s">
        <v>470</v>
      </c>
      <c r="BN471" s="24"/>
      <c r="BO471" s="24"/>
      <c r="BP471" s="24"/>
      <c r="BQ471" s="24"/>
      <c r="BR471" s="26">
        <v>2</v>
      </c>
      <c r="BS471" s="26">
        <v>4</v>
      </c>
      <c r="BT471" s="26">
        <v>2</v>
      </c>
      <c r="BU471" s="26">
        <v>3</v>
      </c>
      <c r="BV471" s="26">
        <v>3</v>
      </c>
      <c r="BW471" s="26">
        <v>2</v>
      </c>
      <c r="BX471" s="26">
        <v>2</v>
      </c>
      <c r="BY471" s="26">
        <v>2</v>
      </c>
      <c r="BZ471" s="24"/>
      <c r="CA471" s="24"/>
      <c r="CB471" s="24"/>
      <c r="CC471" s="24"/>
      <c r="CD471" s="24"/>
      <c r="CE471" s="24"/>
      <c r="CF471" s="24"/>
      <c r="CG471" s="24"/>
      <c r="CH471" s="24"/>
      <c r="CI471" s="24"/>
      <c r="CJ471" s="24"/>
      <c r="CK471" s="24"/>
      <c r="CL471" s="24"/>
      <c r="CM471" s="24"/>
      <c r="CN471" s="24"/>
      <c r="CO471" s="24"/>
      <c r="CP471" s="24"/>
      <c r="CQ471" s="24"/>
      <c r="CR471" s="24"/>
      <c r="CS471" s="24"/>
      <c r="CT471" s="24"/>
      <c r="CU471" s="24"/>
      <c r="CV471" s="24"/>
      <c r="CW471" s="24"/>
      <c r="CX471" s="24"/>
      <c r="CY471" s="24"/>
      <c r="CZ471" s="24"/>
      <c r="DA471" s="24"/>
      <c r="DB471" s="24"/>
      <c r="DC471" s="24"/>
      <c r="DD471" s="24"/>
      <c r="DE471" s="24"/>
      <c r="DF471" s="26" t="s">
        <v>139</v>
      </c>
      <c r="DG471" s="26" t="s">
        <v>120</v>
      </c>
      <c r="DH471" s="26" t="s">
        <v>139</v>
      </c>
      <c r="DI471" s="26" t="s">
        <v>139</v>
      </c>
      <c r="DJ471" s="26" t="s">
        <v>139</v>
      </c>
      <c r="DK471" s="26" t="s">
        <v>139</v>
      </c>
      <c r="DL471" s="26" t="s">
        <v>139</v>
      </c>
      <c r="DM471" s="26" t="s">
        <v>139</v>
      </c>
      <c r="DN471" s="26" t="s">
        <v>139</v>
      </c>
      <c r="DO471" s="26" t="s">
        <v>139</v>
      </c>
    </row>
    <row r="472" spans="1:119" ht="20.100000000000001" customHeight="1" x14ac:dyDescent="0.25">
      <c r="A472" s="29" t="str">
        <f t="shared" si="98"/>
        <v>Aziza’s Place1</v>
      </c>
      <c r="B472" s="29" t="str">
        <f t="shared" si="99"/>
        <v>Aziza’s Place</v>
      </c>
      <c r="C472" s="29">
        <f t="shared" si="100"/>
        <v>1</v>
      </c>
      <c r="D472" s="30" t="str">
        <f t="shared" si="101"/>
        <v>East and Southeast Asia</v>
      </c>
      <c r="E472" s="30" t="str">
        <f t="shared" si="102"/>
        <v>Phnom Penh, Cambodia</v>
      </c>
      <c r="F472" s="31">
        <f t="shared" si="103"/>
        <v>2</v>
      </c>
      <c r="G472" s="31">
        <f t="shared" si="104"/>
        <v>4</v>
      </c>
      <c r="H472" s="31">
        <f t="shared" si="105"/>
        <v>2</v>
      </c>
      <c r="I472" s="31">
        <f t="shared" si="106"/>
        <v>4</v>
      </c>
      <c r="J472" s="31">
        <f t="shared" si="107"/>
        <v>3</v>
      </c>
      <c r="K472" s="31">
        <f t="shared" si="108"/>
        <v>2</v>
      </c>
      <c r="L472" s="31">
        <f t="shared" si="109"/>
        <v>2</v>
      </c>
      <c r="M472" s="31">
        <f t="shared" si="110"/>
        <v>3</v>
      </c>
      <c r="N472" s="31">
        <f t="shared" si="111"/>
        <v>2.8</v>
      </c>
      <c r="O472" s="26" t="s">
        <v>2842</v>
      </c>
      <c r="P472" s="26" t="s">
        <v>108</v>
      </c>
      <c r="Q472" s="27">
        <v>40672</v>
      </c>
      <c r="R472" s="26" t="s">
        <v>155</v>
      </c>
      <c r="S472" s="26" t="s">
        <v>409</v>
      </c>
      <c r="T472" s="26" t="s">
        <v>333</v>
      </c>
      <c r="U472" s="26" t="s">
        <v>307</v>
      </c>
      <c r="V472" s="26" t="s">
        <v>469</v>
      </c>
      <c r="W472" s="26" t="s">
        <v>470</v>
      </c>
      <c r="X472" s="26" t="s">
        <v>471</v>
      </c>
      <c r="Y472" s="26" t="s">
        <v>2792</v>
      </c>
      <c r="Z472" s="24"/>
      <c r="AA472" s="24"/>
      <c r="AB472" s="26" t="s">
        <v>117</v>
      </c>
      <c r="AC472" s="28">
        <v>6000</v>
      </c>
      <c r="AD472" s="26" t="s">
        <v>2793</v>
      </c>
      <c r="AE472" s="26" t="s">
        <v>2794</v>
      </c>
      <c r="AF472" s="26" t="s">
        <v>139</v>
      </c>
      <c r="AG472" s="26" t="s">
        <v>333</v>
      </c>
      <c r="AH472" s="26" t="s">
        <v>158</v>
      </c>
      <c r="AI472" s="28">
        <v>6000</v>
      </c>
      <c r="AJ472" s="24"/>
      <c r="AK472" s="26" t="s">
        <v>2834</v>
      </c>
      <c r="AL472" s="26" t="s">
        <v>2835</v>
      </c>
      <c r="AM472" s="26" t="s">
        <v>2843</v>
      </c>
      <c r="AN472" s="26" t="s">
        <v>2844</v>
      </c>
      <c r="AO472" s="26" t="s">
        <v>2845</v>
      </c>
      <c r="AP472" s="24"/>
      <c r="AQ472" s="24"/>
      <c r="AR472" s="24"/>
      <c r="AS472" s="26" t="s">
        <v>2846</v>
      </c>
      <c r="AT472" s="24"/>
      <c r="AU472" s="24"/>
      <c r="AV472" s="24"/>
      <c r="AW472" s="28">
        <v>72919</v>
      </c>
      <c r="AX472" s="26">
        <v>25</v>
      </c>
      <c r="AY472" s="28">
        <v>0</v>
      </c>
      <c r="AZ472" s="28">
        <v>0</v>
      </c>
      <c r="BA472" s="26">
        <v>0</v>
      </c>
      <c r="BB472" s="26" t="s">
        <v>241</v>
      </c>
      <c r="BC472" s="26" t="s">
        <v>2799</v>
      </c>
      <c r="BD472" s="24"/>
      <c r="BE472" s="24"/>
      <c r="BF472" s="26" t="s">
        <v>2839</v>
      </c>
      <c r="BG472" s="26" t="s">
        <v>2847</v>
      </c>
      <c r="BH472" s="24"/>
      <c r="BI472" s="24"/>
      <c r="BJ472" s="24"/>
      <c r="BK472" s="24"/>
      <c r="BL472" s="24"/>
      <c r="BM472" s="24"/>
      <c r="BN472" s="24"/>
      <c r="BO472" s="24"/>
      <c r="BP472" s="24"/>
      <c r="BQ472" s="24"/>
      <c r="BR472" s="26">
        <v>2</v>
      </c>
      <c r="BS472" s="26">
        <v>4</v>
      </c>
      <c r="BT472" s="26">
        <v>2</v>
      </c>
      <c r="BU472" s="26">
        <v>4</v>
      </c>
      <c r="BV472" s="26">
        <v>3</v>
      </c>
      <c r="BW472" s="26">
        <v>2</v>
      </c>
      <c r="BX472" s="26">
        <v>2</v>
      </c>
      <c r="BY472" s="26">
        <v>3</v>
      </c>
      <c r="BZ472" s="24"/>
      <c r="CA472" s="24"/>
      <c r="CB472" s="24"/>
      <c r="CC472" s="24"/>
      <c r="CD472" s="24"/>
      <c r="CE472" s="24"/>
      <c r="CF472" s="24"/>
      <c r="CG472" s="24"/>
      <c r="CH472" s="24"/>
      <c r="CI472" s="24"/>
      <c r="CJ472" s="24"/>
      <c r="CK472" s="24"/>
      <c r="CL472" s="24"/>
      <c r="CM472" s="24"/>
      <c r="CN472" s="24"/>
      <c r="CO472" s="24"/>
      <c r="CP472" s="24"/>
      <c r="CQ472" s="24"/>
      <c r="CR472" s="24"/>
      <c r="CS472" s="24"/>
      <c r="CT472" s="24"/>
      <c r="CU472" s="24"/>
      <c r="CV472" s="24"/>
      <c r="CW472" s="24"/>
      <c r="CX472" s="24"/>
      <c r="CY472" s="24"/>
      <c r="CZ472" s="24"/>
      <c r="DA472" s="24"/>
      <c r="DB472" s="24"/>
      <c r="DC472" s="24"/>
      <c r="DD472" s="24"/>
      <c r="DE472" s="24"/>
      <c r="DF472" s="26" t="s">
        <v>139</v>
      </c>
      <c r="DG472" s="26" t="s">
        <v>120</v>
      </c>
      <c r="DH472" s="26" t="s">
        <v>139</v>
      </c>
      <c r="DI472" s="26" t="s">
        <v>139</v>
      </c>
      <c r="DJ472" s="26" t="s">
        <v>139</v>
      </c>
      <c r="DK472" s="26" t="s">
        <v>139</v>
      </c>
      <c r="DL472" s="26" t="s">
        <v>139</v>
      </c>
      <c r="DM472" s="26" t="s">
        <v>139</v>
      </c>
      <c r="DN472" s="26" t="s">
        <v>139</v>
      </c>
      <c r="DO472" s="26" t="s">
        <v>139</v>
      </c>
    </row>
    <row r="473" spans="1:119" ht="20.100000000000001" customHeight="1" x14ac:dyDescent="0.25">
      <c r="A473" s="29" t="str">
        <f t="shared" si="98"/>
        <v/>
      </c>
      <c r="B473" s="29" t="str">
        <f t="shared" si="99"/>
        <v>Ba Futuru</v>
      </c>
      <c r="C473" s="29">
        <f t="shared" si="100"/>
        <v>0</v>
      </c>
      <c r="D473" s="30" t="str">
        <f t="shared" si="101"/>
        <v>East and Southeast Asia</v>
      </c>
      <c r="E473" s="30" t="str">
        <f t="shared" si="102"/>
        <v>Timor-Leste</v>
      </c>
      <c r="F473" s="31">
        <f t="shared" si="103"/>
        <v>0</v>
      </c>
      <c r="G473" s="31">
        <f t="shared" si="104"/>
        <v>0</v>
      </c>
      <c r="H473" s="31">
        <f t="shared" si="105"/>
        <v>0</v>
      </c>
      <c r="I473" s="31">
        <f t="shared" si="106"/>
        <v>0</v>
      </c>
      <c r="J473" s="31">
        <f t="shared" si="107"/>
        <v>0</v>
      </c>
      <c r="K473" s="31">
        <f t="shared" si="108"/>
        <v>0</v>
      </c>
      <c r="L473" s="31">
        <f t="shared" si="109"/>
        <v>0</v>
      </c>
      <c r="M473" s="31">
        <f t="shared" si="110"/>
        <v>0</v>
      </c>
      <c r="N473" s="31">
        <f t="shared" si="111"/>
        <v>0</v>
      </c>
      <c r="O473" s="26" t="s">
        <v>15873</v>
      </c>
      <c r="P473" s="26" t="s">
        <v>108</v>
      </c>
      <c r="Q473" s="27">
        <v>41068</v>
      </c>
      <c r="R473" s="24"/>
      <c r="S473" s="24"/>
      <c r="T473" s="26" t="s">
        <v>175</v>
      </c>
      <c r="U473" s="24"/>
      <c r="V473" s="26" t="s">
        <v>469</v>
      </c>
      <c r="W473" s="26" t="s">
        <v>2849</v>
      </c>
      <c r="X473" s="24"/>
      <c r="Y473" s="26" t="s">
        <v>2850</v>
      </c>
      <c r="Z473" s="24"/>
      <c r="AA473" s="24"/>
      <c r="AB473" s="26" t="s">
        <v>15766</v>
      </c>
      <c r="AC473" s="28">
        <v>2200</v>
      </c>
      <c r="AD473" s="24"/>
      <c r="AE473" s="24"/>
      <c r="AF473" s="26" t="s">
        <v>120</v>
      </c>
      <c r="AG473" s="26" t="s">
        <v>312</v>
      </c>
      <c r="AH473" s="24"/>
      <c r="AI473" s="28">
        <v>2200</v>
      </c>
      <c r="AJ473" s="24"/>
      <c r="AK473" s="24"/>
      <c r="AL473" s="24"/>
      <c r="AM473" s="24"/>
      <c r="AN473" s="24"/>
      <c r="AO473" s="24"/>
      <c r="AP473" s="24"/>
      <c r="AQ473" s="24"/>
      <c r="AR473" s="24"/>
      <c r="AS473" s="24"/>
      <c r="AT473" s="24"/>
      <c r="AU473" s="24"/>
      <c r="AV473" s="24"/>
      <c r="AW473" s="24"/>
      <c r="AX473" s="24"/>
      <c r="AY473" s="24"/>
      <c r="AZ473" s="24"/>
      <c r="BA473" s="24"/>
      <c r="BB473" s="24"/>
      <c r="BC473" s="24"/>
      <c r="BD473" s="24"/>
      <c r="BE473" s="24"/>
      <c r="BF473" s="24"/>
      <c r="BG473" s="24"/>
      <c r="BH473" s="24"/>
      <c r="BI473" s="24"/>
      <c r="BJ473" s="24"/>
      <c r="BK473" s="24"/>
      <c r="BL473" s="24"/>
      <c r="BM473" s="24"/>
      <c r="BN473" s="24"/>
      <c r="BO473" s="24"/>
      <c r="BP473" s="24"/>
      <c r="BQ473" s="24"/>
      <c r="BR473" s="24"/>
      <c r="BS473" s="24"/>
      <c r="BT473" s="24"/>
      <c r="BU473" s="24"/>
      <c r="BV473" s="24"/>
      <c r="BW473" s="24"/>
      <c r="BX473" s="24"/>
      <c r="BY473" s="24"/>
      <c r="BZ473" s="24"/>
      <c r="CA473" s="24"/>
      <c r="CB473" s="24"/>
      <c r="CC473" s="24"/>
      <c r="CD473" s="24"/>
      <c r="CE473" s="24"/>
      <c r="CF473" s="24"/>
      <c r="CG473" s="24"/>
      <c r="CH473" s="24"/>
      <c r="CI473" s="24"/>
      <c r="CJ473" s="24"/>
      <c r="CK473" s="24"/>
      <c r="CL473" s="24"/>
      <c r="CM473" s="24"/>
      <c r="CN473" s="24"/>
      <c r="CO473" s="24"/>
      <c r="CP473" s="24"/>
      <c r="CQ473" s="24"/>
      <c r="CR473" s="24"/>
      <c r="CS473" s="24"/>
      <c r="CT473" s="24"/>
      <c r="CU473" s="24"/>
      <c r="CV473" s="24"/>
      <c r="CW473" s="24"/>
      <c r="CX473" s="24"/>
      <c r="CY473" s="24"/>
      <c r="CZ473" s="24"/>
      <c r="DA473" s="24"/>
      <c r="DB473" s="24"/>
      <c r="DC473" s="24"/>
      <c r="DD473" s="24"/>
      <c r="DE473" s="24"/>
      <c r="DF473" s="26" t="s">
        <v>139</v>
      </c>
      <c r="DG473" s="26" t="s">
        <v>139</v>
      </c>
      <c r="DH473" s="26" t="s">
        <v>139</v>
      </c>
      <c r="DI473" s="26" t="s">
        <v>139</v>
      </c>
      <c r="DJ473" s="26" t="s">
        <v>139</v>
      </c>
      <c r="DK473" s="26" t="s">
        <v>139</v>
      </c>
      <c r="DL473" s="26" t="s">
        <v>139</v>
      </c>
      <c r="DM473" s="26" t="s">
        <v>139</v>
      </c>
      <c r="DN473" s="26" t="s">
        <v>139</v>
      </c>
      <c r="DO473" s="26" t="s">
        <v>139</v>
      </c>
    </row>
    <row r="474" spans="1:119" ht="20.100000000000001" customHeight="1" x14ac:dyDescent="0.25">
      <c r="A474" s="29" t="str">
        <f t="shared" si="98"/>
        <v/>
      </c>
      <c r="B474" s="29" t="str">
        <f t="shared" si="99"/>
        <v>Ba Futuru</v>
      </c>
      <c r="C474" s="29">
        <f t="shared" si="100"/>
        <v>0</v>
      </c>
      <c r="D474" s="30" t="str">
        <f t="shared" si="101"/>
        <v>East and Southeast Asia</v>
      </c>
      <c r="E474" s="30" t="str">
        <f t="shared" si="102"/>
        <v>Timor-Leste</v>
      </c>
      <c r="F474" s="31">
        <f t="shared" si="103"/>
        <v>0</v>
      </c>
      <c r="G474" s="31">
        <f t="shared" si="104"/>
        <v>0</v>
      </c>
      <c r="H474" s="31">
        <f t="shared" si="105"/>
        <v>0</v>
      </c>
      <c r="I474" s="31">
        <f t="shared" si="106"/>
        <v>0</v>
      </c>
      <c r="J474" s="31">
        <f t="shared" si="107"/>
        <v>0</v>
      </c>
      <c r="K474" s="31">
        <f t="shared" si="108"/>
        <v>0</v>
      </c>
      <c r="L474" s="31">
        <f t="shared" si="109"/>
        <v>0</v>
      </c>
      <c r="M474" s="31">
        <f t="shared" si="110"/>
        <v>0</v>
      </c>
      <c r="N474" s="31">
        <f t="shared" si="111"/>
        <v>0</v>
      </c>
      <c r="O474" s="26" t="s">
        <v>2848</v>
      </c>
      <c r="P474" s="26" t="s">
        <v>108</v>
      </c>
      <c r="Q474" s="27">
        <v>40945</v>
      </c>
      <c r="R474" s="24"/>
      <c r="S474" s="24"/>
      <c r="T474" s="26" t="s">
        <v>175</v>
      </c>
      <c r="U474" s="24"/>
      <c r="V474" s="26" t="s">
        <v>469</v>
      </c>
      <c r="W474" s="26" t="s">
        <v>2849</v>
      </c>
      <c r="X474" s="24"/>
      <c r="Y474" s="26" t="s">
        <v>2850</v>
      </c>
      <c r="Z474" s="24"/>
      <c r="AA474" s="24"/>
      <c r="AB474" s="26" t="s">
        <v>228</v>
      </c>
      <c r="AC474" s="28">
        <v>25000</v>
      </c>
      <c r="AD474" s="24"/>
      <c r="AE474" s="24"/>
      <c r="AF474" s="26" t="s">
        <v>120</v>
      </c>
      <c r="AG474" s="26" t="s">
        <v>312</v>
      </c>
      <c r="AH474" s="24"/>
      <c r="AI474" s="28">
        <v>25000</v>
      </c>
      <c r="AJ474" s="24"/>
      <c r="AK474" s="24"/>
      <c r="AL474" s="24"/>
      <c r="AM474" s="26" t="s">
        <v>2851</v>
      </c>
      <c r="AN474" s="24"/>
      <c r="AO474" s="24"/>
      <c r="AP474" s="24"/>
      <c r="AQ474" s="24"/>
      <c r="AR474" s="24"/>
      <c r="AS474" s="24"/>
      <c r="AT474" s="24"/>
      <c r="AU474" s="24"/>
      <c r="AV474" s="24"/>
      <c r="AW474" s="28">
        <v>292882</v>
      </c>
      <c r="AX474" s="26">
        <v>1600</v>
      </c>
      <c r="AY474" s="28">
        <v>0</v>
      </c>
      <c r="AZ474" s="28">
        <v>0</v>
      </c>
      <c r="BA474" s="26">
        <v>0</v>
      </c>
      <c r="BB474" s="24"/>
      <c r="BC474" s="24"/>
      <c r="BD474" s="24"/>
      <c r="BE474" s="24"/>
      <c r="BF474" s="24"/>
      <c r="BG474" s="24"/>
      <c r="BH474" s="24"/>
      <c r="BI474" s="24"/>
      <c r="BJ474" s="24"/>
      <c r="BK474" s="24"/>
      <c r="BL474" s="24"/>
      <c r="BM474" s="24"/>
      <c r="BN474" s="24"/>
      <c r="BO474" s="24"/>
      <c r="BP474" s="24"/>
      <c r="BQ474" s="24"/>
      <c r="BR474" s="26">
        <v>0</v>
      </c>
      <c r="BS474" s="26">
        <v>0</v>
      </c>
      <c r="BT474" s="26">
        <v>0</v>
      </c>
      <c r="BU474" s="26">
        <v>0</v>
      </c>
      <c r="BV474" s="26">
        <v>0</v>
      </c>
      <c r="BW474" s="26">
        <v>0</v>
      </c>
      <c r="BX474" s="26">
        <v>0</v>
      </c>
      <c r="BY474" s="26">
        <v>0</v>
      </c>
      <c r="BZ474" s="24"/>
      <c r="CA474" s="24"/>
      <c r="CB474" s="24"/>
      <c r="CC474" s="24"/>
      <c r="CD474" s="24"/>
      <c r="CE474" s="24"/>
      <c r="CF474" s="24"/>
      <c r="CG474" s="24"/>
      <c r="CH474" s="24"/>
      <c r="CI474" s="24"/>
      <c r="CJ474" s="24"/>
      <c r="CK474" s="24"/>
      <c r="CL474" s="24"/>
      <c r="CM474" s="24"/>
      <c r="CN474" s="24"/>
      <c r="CO474" s="24"/>
      <c r="CP474" s="24"/>
      <c r="CQ474" s="24"/>
      <c r="CR474" s="24"/>
      <c r="CS474" s="24"/>
      <c r="CT474" s="24"/>
      <c r="CU474" s="24"/>
      <c r="CV474" s="24"/>
      <c r="CW474" s="24"/>
      <c r="CX474" s="24"/>
      <c r="CY474" s="24"/>
      <c r="CZ474" s="24"/>
      <c r="DA474" s="24"/>
      <c r="DB474" s="24"/>
      <c r="DC474" s="24"/>
      <c r="DD474" s="24"/>
      <c r="DE474" s="24"/>
      <c r="DF474" s="26" t="s">
        <v>139</v>
      </c>
      <c r="DG474" s="26" t="s">
        <v>139</v>
      </c>
      <c r="DH474" s="26" t="s">
        <v>139</v>
      </c>
      <c r="DI474" s="26" t="s">
        <v>139</v>
      </c>
      <c r="DJ474" s="26" t="s">
        <v>139</v>
      </c>
      <c r="DK474" s="26" t="s">
        <v>139</v>
      </c>
      <c r="DL474" s="26" t="s">
        <v>139</v>
      </c>
      <c r="DM474" s="26" t="s">
        <v>139</v>
      </c>
      <c r="DN474" s="26" t="s">
        <v>139</v>
      </c>
      <c r="DO474" s="26" t="s">
        <v>139</v>
      </c>
    </row>
    <row r="475" spans="1:119" ht="20.100000000000001" customHeight="1" x14ac:dyDescent="0.25">
      <c r="A475" s="29" t="str">
        <f t="shared" si="98"/>
        <v>Ba Futuru6</v>
      </c>
      <c r="B475" s="29" t="str">
        <f t="shared" si="99"/>
        <v>Ba Futuru</v>
      </c>
      <c r="C475" s="29">
        <f t="shared" si="100"/>
        <v>6</v>
      </c>
      <c r="D475" s="30" t="str">
        <f t="shared" si="101"/>
        <v>East and Southeast Asia</v>
      </c>
      <c r="E475" s="30" t="str">
        <f t="shared" si="102"/>
        <v>Timor-Leste</v>
      </c>
      <c r="F475" s="31">
        <f t="shared" si="103"/>
        <v>3</v>
      </c>
      <c r="G475" s="31">
        <f t="shared" si="104"/>
        <v>3</v>
      </c>
      <c r="H475" s="31">
        <f t="shared" si="105"/>
        <v>4</v>
      </c>
      <c r="I475" s="31">
        <f t="shared" si="106"/>
        <v>5</v>
      </c>
      <c r="J475" s="31">
        <f t="shared" si="107"/>
        <v>3</v>
      </c>
      <c r="K475" s="31">
        <f t="shared" si="108"/>
        <v>4</v>
      </c>
      <c r="L475" s="31">
        <f t="shared" si="109"/>
        <v>5</v>
      </c>
      <c r="M475" s="31">
        <f t="shared" si="110"/>
        <v>3</v>
      </c>
      <c r="N475" s="31">
        <f t="shared" si="111"/>
        <v>3.8</v>
      </c>
      <c r="O475" s="26" t="s">
        <v>2852</v>
      </c>
      <c r="P475" s="26" t="s">
        <v>108</v>
      </c>
      <c r="Q475" s="27">
        <v>40833</v>
      </c>
      <c r="R475" s="26" t="s">
        <v>305</v>
      </c>
      <c r="S475" s="26" t="s">
        <v>321</v>
      </c>
      <c r="T475" s="26" t="s">
        <v>175</v>
      </c>
      <c r="U475" s="26" t="s">
        <v>833</v>
      </c>
      <c r="V475" s="26" t="s">
        <v>469</v>
      </c>
      <c r="W475" s="26" t="s">
        <v>2849</v>
      </c>
      <c r="X475" s="24"/>
      <c r="Y475" s="26" t="s">
        <v>2850</v>
      </c>
      <c r="Z475" s="24"/>
      <c r="AA475" s="24"/>
      <c r="AB475" s="26" t="s">
        <v>117</v>
      </c>
      <c r="AC475" s="28">
        <v>20000</v>
      </c>
      <c r="AD475" s="24"/>
      <c r="AE475" s="24"/>
      <c r="AF475" s="26" t="s">
        <v>120</v>
      </c>
      <c r="AG475" s="26" t="s">
        <v>312</v>
      </c>
      <c r="AH475" s="26" t="s">
        <v>250</v>
      </c>
      <c r="AI475" s="28">
        <v>20000</v>
      </c>
      <c r="AJ475" s="24"/>
      <c r="AK475" s="26" t="s">
        <v>2853</v>
      </c>
      <c r="AL475" s="26" t="s">
        <v>2854</v>
      </c>
      <c r="AM475" s="26" t="s">
        <v>2855</v>
      </c>
      <c r="AN475" s="26" t="s">
        <v>2856</v>
      </c>
      <c r="AO475" s="26" t="s">
        <v>2857</v>
      </c>
      <c r="AP475" s="24"/>
      <c r="AQ475" s="24"/>
      <c r="AR475" s="24"/>
      <c r="AS475" s="24"/>
      <c r="AT475" s="26" t="s">
        <v>2858</v>
      </c>
      <c r="AU475" s="26" t="s">
        <v>2859</v>
      </c>
      <c r="AV475" s="24"/>
      <c r="AW475" s="28">
        <v>292882</v>
      </c>
      <c r="AX475" s="26">
        <v>1600</v>
      </c>
      <c r="AY475" s="28">
        <v>2000</v>
      </c>
      <c r="AZ475" s="28">
        <v>1600</v>
      </c>
      <c r="BA475" s="26">
        <v>0</v>
      </c>
      <c r="BB475" s="26" t="s">
        <v>241</v>
      </c>
      <c r="BC475" s="24"/>
      <c r="BD475" s="26" t="s">
        <v>378</v>
      </c>
      <c r="BE475" s="24"/>
      <c r="BF475" s="26" t="s">
        <v>2860</v>
      </c>
      <c r="BG475" s="26" t="s">
        <v>449</v>
      </c>
      <c r="BH475" s="26" t="s">
        <v>2861</v>
      </c>
      <c r="BI475" s="26" t="s">
        <v>2862</v>
      </c>
      <c r="BJ475" s="26" t="s">
        <v>2863</v>
      </c>
      <c r="BK475" s="26" t="s">
        <v>2864</v>
      </c>
      <c r="BL475" s="26" t="s">
        <v>620</v>
      </c>
      <c r="BM475" s="26" t="s">
        <v>191</v>
      </c>
      <c r="BN475" s="24"/>
      <c r="BO475" s="24"/>
      <c r="BP475" s="24"/>
      <c r="BQ475" s="24"/>
      <c r="BR475" s="26">
        <v>3</v>
      </c>
      <c r="BS475" s="26">
        <v>3</v>
      </c>
      <c r="BT475" s="26">
        <v>4</v>
      </c>
      <c r="BU475" s="26">
        <v>5</v>
      </c>
      <c r="BV475" s="26">
        <v>3</v>
      </c>
      <c r="BW475" s="26">
        <v>4</v>
      </c>
      <c r="BX475" s="26">
        <v>5</v>
      </c>
      <c r="BY475" s="26">
        <v>3</v>
      </c>
      <c r="BZ475" s="24"/>
      <c r="CA475" s="24"/>
      <c r="CB475" s="24"/>
      <c r="CC475" s="24"/>
      <c r="CD475" s="24"/>
      <c r="CE475" s="24"/>
      <c r="CF475" s="24"/>
      <c r="CG475" s="24"/>
      <c r="CH475" s="24"/>
      <c r="CI475" s="24"/>
      <c r="CJ475" s="24"/>
      <c r="CK475" s="24"/>
      <c r="CL475" s="24"/>
      <c r="CM475" s="24"/>
      <c r="CN475" s="24"/>
      <c r="CO475" s="24"/>
      <c r="CP475" s="24"/>
      <c r="CQ475" s="24"/>
      <c r="CR475" s="24"/>
      <c r="CS475" s="24"/>
      <c r="CT475" s="24"/>
      <c r="CU475" s="24"/>
      <c r="CV475" s="24"/>
      <c r="CW475" s="24"/>
      <c r="CX475" s="24"/>
      <c r="CY475" s="24"/>
      <c r="CZ475" s="24"/>
      <c r="DA475" s="24"/>
      <c r="DB475" s="24"/>
      <c r="DC475" s="24"/>
      <c r="DD475" s="24"/>
      <c r="DE475" s="24"/>
      <c r="DF475" s="26" t="s">
        <v>120</v>
      </c>
      <c r="DG475" s="26" t="s">
        <v>139</v>
      </c>
      <c r="DH475" s="26" t="s">
        <v>139</v>
      </c>
      <c r="DI475" s="26" t="s">
        <v>139</v>
      </c>
      <c r="DJ475" s="26" t="s">
        <v>139</v>
      </c>
      <c r="DK475" s="26" t="s">
        <v>139</v>
      </c>
      <c r="DL475" s="26" t="s">
        <v>139</v>
      </c>
      <c r="DM475" s="26" t="s">
        <v>139</v>
      </c>
      <c r="DN475" s="26" t="s">
        <v>139</v>
      </c>
      <c r="DO475" s="26" t="s">
        <v>139</v>
      </c>
    </row>
    <row r="476" spans="1:119" ht="20.100000000000001" customHeight="1" x14ac:dyDescent="0.25">
      <c r="A476" s="29" t="str">
        <f t="shared" si="98"/>
        <v>Ba Futuru5</v>
      </c>
      <c r="B476" s="29" t="str">
        <f t="shared" si="99"/>
        <v>Ba Futuru</v>
      </c>
      <c r="C476" s="29">
        <f t="shared" si="100"/>
        <v>5</v>
      </c>
      <c r="D476" s="30" t="str">
        <f t="shared" si="101"/>
        <v>East and Southeast Asia</v>
      </c>
      <c r="E476" s="30" t="str">
        <f t="shared" si="102"/>
        <v>Timor-Leste</v>
      </c>
      <c r="F476" s="31">
        <f t="shared" si="103"/>
        <v>4</v>
      </c>
      <c r="G476" s="31">
        <f t="shared" si="104"/>
        <v>3</v>
      </c>
      <c r="H476" s="31">
        <f t="shared" si="105"/>
        <v>3</v>
      </c>
      <c r="I476" s="31">
        <f t="shared" si="106"/>
        <v>4</v>
      </c>
      <c r="J476" s="31">
        <f t="shared" si="107"/>
        <v>3</v>
      </c>
      <c r="K476" s="31">
        <f t="shared" si="108"/>
        <v>4</v>
      </c>
      <c r="L476" s="31">
        <f t="shared" si="109"/>
        <v>5</v>
      </c>
      <c r="M476" s="31">
        <f t="shared" si="110"/>
        <v>3</v>
      </c>
      <c r="N476" s="31">
        <f t="shared" si="111"/>
        <v>3.6</v>
      </c>
      <c r="O476" s="26" t="s">
        <v>2865</v>
      </c>
      <c r="P476" s="26" t="s">
        <v>108</v>
      </c>
      <c r="Q476" s="27">
        <v>40469</v>
      </c>
      <c r="R476" s="26" t="s">
        <v>305</v>
      </c>
      <c r="S476" s="26" t="s">
        <v>332</v>
      </c>
      <c r="T476" s="26" t="s">
        <v>333</v>
      </c>
      <c r="U476" s="26" t="s">
        <v>833</v>
      </c>
      <c r="V476" s="26" t="s">
        <v>469</v>
      </c>
      <c r="W476" s="26" t="s">
        <v>2849</v>
      </c>
      <c r="X476" s="24"/>
      <c r="Y476" s="26" t="s">
        <v>2850</v>
      </c>
      <c r="Z476" s="24"/>
      <c r="AA476" s="24"/>
      <c r="AB476" s="26" t="s">
        <v>117</v>
      </c>
      <c r="AC476" s="28">
        <v>17000</v>
      </c>
      <c r="AD476" s="24"/>
      <c r="AE476" s="24"/>
      <c r="AF476" s="26" t="s">
        <v>120</v>
      </c>
      <c r="AG476" s="26" t="s">
        <v>312</v>
      </c>
      <c r="AH476" s="26" t="s">
        <v>176</v>
      </c>
      <c r="AI476" s="28">
        <v>17000</v>
      </c>
      <c r="AJ476" s="24"/>
      <c r="AK476" s="26" t="s">
        <v>2853</v>
      </c>
      <c r="AL476" s="26" t="s">
        <v>2866</v>
      </c>
      <c r="AM476" s="26" t="s">
        <v>2855</v>
      </c>
      <c r="AN476" s="26" t="s">
        <v>2856</v>
      </c>
      <c r="AO476" s="26" t="s">
        <v>2857</v>
      </c>
      <c r="AP476" s="24"/>
      <c r="AQ476" s="24"/>
      <c r="AR476" s="24"/>
      <c r="AS476" s="26" t="s">
        <v>2867</v>
      </c>
      <c r="AT476" s="24"/>
      <c r="AU476" s="26" t="s">
        <v>2868</v>
      </c>
      <c r="AV476" s="24"/>
      <c r="AW476" s="28">
        <v>542867</v>
      </c>
      <c r="AX476" s="26">
        <v>1708</v>
      </c>
      <c r="AY476" s="28">
        <v>600</v>
      </c>
      <c r="AZ476" s="28">
        <v>1206</v>
      </c>
      <c r="BA476" s="26">
        <v>0</v>
      </c>
      <c r="BB476" s="26" t="s">
        <v>241</v>
      </c>
      <c r="BC476" s="24"/>
      <c r="BD476" s="24"/>
      <c r="BE476" s="24"/>
      <c r="BF476" s="26" t="s">
        <v>404</v>
      </c>
      <c r="BG476" s="24"/>
      <c r="BH476" s="26" t="s">
        <v>2869</v>
      </c>
      <c r="BI476" s="24"/>
      <c r="BJ476" s="26" t="s">
        <v>2870</v>
      </c>
      <c r="BK476" s="26" t="s">
        <v>449</v>
      </c>
      <c r="BL476" s="26" t="s">
        <v>2871</v>
      </c>
      <c r="BM476" s="26" t="s">
        <v>2872</v>
      </c>
      <c r="BN476" s="26" t="s">
        <v>2873</v>
      </c>
      <c r="BO476" s="26" t="s">
        <v>2874</v>
      </c>
      <c r="BP476" s="26" t="s">
        <v>2875</v>
      </c>
      <c r="BQ476" s="26" t="s">
        <v>381</v>
      </c>
      <c r="BR476" s="26">
        <v>4</v>
      </c>
      <c r="BS476" s="26">
        <v>3</v>
      </c>
      <c r="BT476" s="26">
        <v>3</v>
      </c>
      <c r="BU476" s="26">
        <v>4</v>
      </c>
      <c r="BV476" s="26">
        <v>3</v>
      </c>
      <c r="BW476" s="26">
        <v>4</v>
      </c>
      <c r="BX476" s="26">
        <v>5</v>
      </c>
      <c r="BY476" s="26">
        <v>3</v>
      </c>
      <c r="BZ476" s="24"/>
      <c r="CA476" s="24"/>
      <c r="CB476" s="24"/>
      <c r="CC476" s="24"/>
      <c r="CD476" s="24"/>
      <c r="CE476" s="24"/>
      <c r="CF476" s="24"/>
      <c r="CG476" s="24"/>
      <c r="CH476" s="24"/>
      <c r="CI476" s="24"/>
      <c r="CJ476" s="24"/>
      <c r="CK476" s="24"/>
      <c r="CL476" s="24"/>
      <c r="CM476" s="24"/>
      <c r="CN476" s="24"/>
      <c r="CO476" s="24"/>
      <c r="CP476" s="24"/>
      <c r="CQ476" s="24"/>
      <c r="CR476" s="24"/>
      <c r="CS476" s="24"/>
      <c r="CT476" s="24"/>
      <c r="CU476" s="24"/>
      <c r="CV476" s="24"/>
      <c r="CW476" s="24"/>
      <c r="CX476" s="24"/>
      <c r="CY476" s="24"/>
      <c r="CZ476" s="24"/>
      <c r="DA476" s="24"/>
      <c r="DB476" s="24"/>
      <c r="DC476" s="24"/>
      <c r="DD476" s="24"/>
      <c r="DE476" s="24"/>
      <c r="DF476" s="26" t="s">
        <v>139</v>
      </c>
      <c r="DG476" s="26" t="s">
        <v>139</v>
      </c>
      <c r="DH476" s="26" t="s">
        <v>139</v>
      </c>
      <c r="DI476" s="26" t="s">
        <v>139</v>
      </c>
      <c r="DJ476" s="26" t="s">
        <v>139</v>
      </c>
      <c r="DK476" s="26" t="s">
        <v>139</v>
      </c>
      <c r="DL476" s="26" t="s">
        <v>139</v>
      </c>
      <c r="DM476" s="26" t="s">
        <v>139</v>
      </c>
      <c r="DN476" s="26" t="s">
        <v>139</v>
      </c>
      <c r="DO476" s="26" t="s">
        <v>139</v>
      </c>
    </row>
    <row r="477" spans="1:119" ht="20.100000000000001" customHeight="1" x14ac:dyDescent="0.25">
      <c r="A477" s="29" t="str">
        <f t="shared" si="98"/>
        <v/>
      </c>
      <c r="B477" s="29" t="str">
        <f t="shared" si="99"/>
        <v>Ba Futuru</v>
      </c>
      <c r="C477" s="29">
        <f t="shared" si="100"/>
        <v>0</v>
      </c>
      <c r="D477" s="30" t="str">
        <f t="shared" si="101"/>
        <v>East and Southeast Asia</v>
      </c>
      <c r="E477" s="30" t="str">
        <f t="shared" si="102"/>
        <v>Timor-Leste</v>
      </c>
      <c r="F477" s="31">
        <f t="shared" si="103"/>
        <v>0</v>
      </c>
      <c r="G477" s="31">
        <f t="shared" si="104"/>
        <v>0</v>
      </c>
      <c r="H477" s="31">
        <f t="shared" si="105"/>
        <v>0</v>
      </c>
      <c r="I477" s="31">
        <f t="shared" si="106"/>
        <v>0</v>
      </c>
      <c r="J477" s="31">
        <f t="shared" si="107"/>
        <v>0</v>
      </c>
      <c r="K477" s="31">
        <f t="shared" si="108"/>
        <v>0</v>
      </c>
      <c r="L477" s="31">
        <f t="shared" si="109"/>
        <v>0</v>
      </c>
      <c r="M477" s="31">
        <f t="shared" si="110"/>
        <v>0</v>
      </c>
      <c r="N477" s="31">
        <f t="shared" si="111"/>
        <v>0</v>
      </c>
      <c r="O477" s="26" t="s">
        <v>15874</v>
      </c>
      <c r="P477" s="26" t="s">
        <v>108</v>
      </c>
      <c r="Q477" s="27">
        <v>40669</v>
      </c>
      <c r="R477" s="24"/>
      <c r="S477" s="24"/>
      <c r="T477" s="26" t="s">
        <v>333</v>
      </c>
      <c r="U477" s="24"/>
      <c r="V477" s="26" t="s">
        <v>469</v>
      </c>
      <c r="W477" s="26" t="s">
        <v>2849</v>
      </c>
      <c r="X477" s="24"/>
      <c r="Y477" s="26" t="s">
        <v>2850</v>
      </c>
      <c r="Z477" s="24"/>
      <c r="AA477" s="24"/>
      <c r="AB477" s="26" t="s">
        <v>15766</v>
      </c>
      <c r="AC477" s="28">
        <v>1500</v>
      </c>
      <c r="AD477" s="24"/>
      <c r="AE477" s="24"/>
      <c r="AF477" s="26" t="s">
        <v>120</v>
      </c>
      <c r="AG477" s="26" t="s">
        <v>312</v>
      </c>
      <c r="AH477" s="24"/>
      <c r="AI477" s="28">
        <v>1500</v>
      </c>
      <c r="AJ477" s="24"/>
      <c r="AK477" s="24"/>
      <c r="AL477" s="24"/>
      <c r="AM477" s="24"/>
      <c r="AN477" s="24"/>
      <c r="AO477" s="24"/>
      <c r="AP477" s="24"/>
      <c r="AQ477" s="24"/>
      <c r="AR477" s="24"/>
      <c r="AS477" s="24"/>
      <c r="AT477" s="24"/>
      <c r="AU477" s="24"/>
      <c r="AV477" s="24"/>
      <c r="AW477" s="28">
        <v>0</v>
      </c>
      <c r="AX477" s="26">
        <v>0</v>
      </c>
      <c r="AY477" s="28">
        <v>0</v>
      </c>
      <c r="AZ477" s="28">
        <v>0</v>
      </c>
      <c r="BA477" s="26">
        <v>0</v>
      </c>
      <c r="BB477" s="24"/>
      <c r="BC477" s="24"/>
      <c r="BD477" s="24"/>
      <c r="BE477" s="24"/>
      <c r="BF477" s="24"/>
      <c r="BG477" s="24"/>
      <c r="BH477" s="24"/>
      <c r="BI477" s="24"/>
      <c r="BJ477" s="24"/>
      <c r="BK477" s="24"/>
      <c r="BL477" s="24"/>
      <c r="BM477" s="24"/>
      <c r="BN477" s="24"/>
      <c r="BO477" s="24"/>
      <c r="BP477" s="24"/>
      <c r="BQ477" s="24"/>
      <c r="BR477" s="26">
        <v>0</v>
      </c>
      <c r="BS477" s="26">
        <v>0</v>
      </c>
      <c r="BT477" s="26">
        <v>0</v>
      </c>
      <c r="BU477" s="26">
        <v>0</v>
      </c>
      <c r="BV477" s="26">
        <v>0</v>
      </c>
      <c r="BW477" s="26">
        <v>0</v>
      </c>
      <c r="BX477" s="26">
        <v>0</v>
      </c>
      <c r="BY477" s="26">
        <v>0</v>
      </c>
      <c r="BZ477" s="24"/>
      <c r="CA477" s="24"/>
      <c r="CB477" s="24"/>
      <c r="CC477" s="24"/>
      <c r="CD477" s="24"/>
      <c r="CE477" s="24"/>
      <c r="CF477" s="24"/>
      <c r="CG477" s="24"/>
      <c r="CH477" s="24"/>
      <c r="CI477" s="24"/>
      <c r="CJ477" s="24"/>
      <c r="CK477" s="24"/>
      <c r="CL477" s="24"/>
      <c r="CM477" s="24"/>
      <c r="CN477" s="24"/>
      <c r="CO477" s="24"/>
      <c r="CP477" s="24"/>
      <c r="CQ477" s="24"/>
      <c r="CR477" s="24"/>
      <c r="CS477" s="24"/>
      <c r="CT477" s="24"/>
      <c r="CU477" s="24"/>
      <c r="CV477" s="24"/>
      <c r="CW477" s="24"/>
      <c r="CX477" s="24"/>
      <c r="CY477" s="24"/>
      <c r="CZ477" s="24"/>
      <c r="DA477" s="24"/>
      <c r="DB477" s="24"/>
      <c r="DC477" s="24"/>
      <c r="DD477" s="24"/>
      <c r="DE477" s="24"/>
      <c r="DF477" s="26" t="s">
        <v>139</v>
      </c>
      <c r="DG477" s="26" t="s">
        <v>139</v>
      </c>
      <c r="DH477" s="26" t="s">
        <v>139</v>
      </c>
      <c r="DI477" s="26" t="s">
        <v>139</v>
      </c>
      <c r="DJ477" s="26" t="s">
        <v>139</v>
      </c>
      <c r="DK477" s="26" t="s">
        <v>139</v>
      </c>
      <c r="DL477" s="26" t="s">
        <v>139</v>
      </c>
      <c r="DM477" s="26" t="s">
        <v>139</v>
      </c>
      <c r="DN477" s="26" t="s">
        <v>139</v>
      </c>
      <c r="DO477" s="26" t="s">
        <v>139</v>
      </c>
    </row>
    <row r="478" spans="1:119" ht="20.100000000000001" customHeight="1" x14ac:dyDescent="0.25">
      <c r="A478" s="29" t="str">
        <f t="shared" si="98"/>
        <v/>
      </c>
      <c r="B478" s="29" t="str">
        <f t="shared" si="99"/>
        <v>Ba Futuru</v>
      </c>
      <c r="C478" s="29">
        <f t="shared" si="100"/>
        <v>0</v>
      </c>
      <c r="D478" s="30" t="str">
        <f t="shared" si="101"/>
        <v>East and Southeast Asia</v>
      </c>
      <c r="E478" s="30" t="str">
        <f t="shared" si="102"/>
        <v>Timor-Leste</v>
      </c>
      <c r="F478" s="31">
        <f t="shared" si="103"/>
        <v>0</v>
      </c>
      <c r="G478" s="31">
        <f t="shared" si="104"/>
        <v>0</v>
      </c>
      <c r="H478" s="31">
        <f t="shared" si="105"/>
        <v>0</v>
      </c>
      <c r="I478" s="31">
        <f t="shared" si="106"/>
        <v>0</v>
      </c>
      <c r="J478" s="31">
        <f t="shared" si="107"/>
        <v>0</v>
      </c>
      <c r="K478" s="31">
        <f t="shared" si="108"/>
        <v>0</v>
      </c>
      <c r="L478" s="31">
        <f t="shared" si="109"/>
        <v>0</v>
      </c>
      <c r="M478" s="31">
        <f t="shared" si="110"/>
        <v>0</v>
      </c>
      <c r="N478" s="31">
        <f t="shared" si="111"/>
        <v>0</v>
      </c>
      <c r="O478" s="26" t="s">
        <v>15875</v>
      </c>
      <c r="P478" s="26" t="s">
        <v>108</v>
      </c>
      <c r="Q478" s="27">
        <v>40434</v>
      </c>
      <c r="R478" s="24"/>
      <c r="S478" s="24"/>
      <c r="T478" s="26" t="s">
        <v>333</v>
      </c>
      <c r="U478" s="24"/>
      <c r="V478" s="26" t="s">
        <v>469</v>
      </c>
      <c r="W478" s="26" t="s">
        <v>2849</v>
      </c>
      <c r="X478" s="24"/>
      <c r="Y478" s="26" t="s">
        <v>2850</v>
      </c>
      <c r="Z478" s="24"/>
      <c r="AA478" s="24"/>
      <c r="AB478" s="26" t="s">
        <v>15766</v>
      </c>
      <c r="AC478" s="28">
        <v>3000</v>
      </c>
      <c r="AD478" s="24"/>
      <c r="AE478" s="24"/>
      <c r="AF478" s="26" t="s">
        <v>120</v>
      </c>
      <c r="AG478" s="26" t="s">
        <v>312</v>
      </c>
      <c r="AH478" s="24"/>
      <c r="AI478" s="28">
        <v>3000</v>
      </c>
      <c r="AJ478" s="24"/>
      <c r="AK478" s="24"/>
      <c r="AL478" s="24"/>
      <c r="AM478" s="24"/>
      <c r="AN478" s="24"/>
      <c r="AO478" s="24"/>
      <c r="AP478" s="24"/>
      <c r="AQ478" s="24"/>
      <c r="AR478" s="24"/>
      <c r="AS478" s="24"/>
      <c r="AT478" s="24"/>
      <c r="AU478" s="24"/>
      <c r="AV478" s="24"/>
      <c r="AW478" s="28">
        <v>0</v>
      </c>
      <c r="AX478" s="26">
        <v>0</v>
      </c>
      <c r="AY478" s="28">
        <v>0</v>
      </c>
      <c r="AZ478" s="28">
        <v>0</v>
      </c>
      <c r="BA478" s="26">
        <v>0</v>
      </c>
      <c r="BB478" s="24"/>
      <c r="BC478" s="24"/>
      <c r="BD478" s="24"/>
      <c r="BE478" s="24"/>
      <c r="BF478" s="24"/>
      <c r="BG478" s="24"/>
      <c r="BH478" s="24"/>
      <c r="BI478" s="24"/>
      <c r="BJ478" s="24"/>
      <c r="BK478" s="24"/>
      <c r="BL478" s="24"/>
      <c r="BM478" s="24"/>
      <c r="BN478" s="24"/>
      <c r="BO478" s="24"/>
      <c r="BP478" s="24"/>
      <c r="BQ478" s="24"/>
      <c r="BR478" s="26">
        <v>0</v>
      </c>
      <c r="BS478" s="26">
        <v>0</v>
      </c>
      <c r="BT478" s="26">
        <v>0</v>
      </c>
      <c r="BU478" s="26">
        <v>0</v>
      </c>
      <c r="BV478" s="26">
        <v>0</v>
      </c>
      <c r="BW478" s="26">
        <v>0</v>
      </c>
      <c r="BX478" s="26">
        <v>0</v>
      </c>
      <c r="BY478" s="26">
        <v>0</v>
      </c>
      <c r="BZ478" s="24"/>
      <c r="CA478" s="24"/>
      <c r="CB478" s="24"/>
      <c r="CC478" s="24"/>
      <c r="CD478" s="24"/>
      <c r="CE478" s="24"/>
      <c r="CF478" s="24"/>
      <c r="CG478" s="24"/>
      <c r="CH478" s="24"/>
      <c r="CI478" s="24"/>
      <c r="CJ478" s="24"/>
      <c r="CK478" s="24"/>
      <c r="CL478" s="24"/>
      <c r="CM478" s="24"/>
      <c r="CN478" s="24"/>
      <c r="CO478" s="24"/>
      <c r="CP478" s="24"/>
      <c r="CQ478" s="24"/>
      <c r="CR478" s="24"/>
      <c r="CS478" s="24"/>
      <c r="CT478" s="24"/>
      <c r="CU478" s="24"/>
      <c r="CV478" s="24"/>
      <c r="CW478" s="24"/>
      <c r="CX478" s="24"/>
      <c r="CY478" s="24"/>
      <c r="CZ478" s="24"/>
      <c r="DA478" s="24"/>
      <c r="DB478" s="24"/>
      <c r="DC478" s="24"/>
      <c r="DD478" s="24"/>
      <c r="DE478" s="24"/>
      <c r="DF478" s="26" t="s">
        <v>139</v>
      </c>
      <c r="DG478" s="26" t="s">
        <v>139</v>
      </c>
      <c r="DH478" s="26" t="s">
        <v>139</v>
      </c>
      <c r="DI478" s="26" t="s">
        <v>139</v>
      </c>
      <c r="DJ478" s="26" t="s">
        <v>139</v>
      </c>
      <c r="DK478" s="26" t="s">
        <v>139</v>
      </c>
      <c r="DL478" s="26" t="s">
        <v>139</v>
      </c>
      <c r="DM478" s="26" t="s">
        <v>139</v>
      </c>
      <c r="DN478" s="26" t="s">
        <v>139</v>
      </c>
      <c r="DO478" s="26" t="s">
        <v>139</v>
      </c>
    </row>
    <row r="479" spans="1:119" ht="20.100000000000001" customHeight="1" x14ac:dyDescent="0.25">
      <c r="A479" s="29" t="str">
        <f t="shared" si="98"/>
        <v/>
      </c>
      <c r="B479" s="29" t="str">
        <f t="shared" si="99"/>
        <v>Ba Futuru</v>
      </c>
      <c r="C479" s="29">
        <f t="shared" si="100"/>
        <v>0</v>
      </c>
      <c r="D479" s="30" t="str">
        <f t="shared" si="101"/>
        <v>East and Southeast Asia</v>
      </c>
      <c r="E479" s="30" t="str">
        <f t="shared" si="102"/>
        <v>Timor-Leste</v>
      </c>
      <c r="F479" s="31">
        <f t="shared" si="103"/>
        <v>0</v>
      </c>
      <c r="G479" s="31">
        <f t="shared" si="104"/>
        <v>0</v>
      </c>
      <c r="H479" s="31">
        <f t="shared" si="105"/>
        <v>0</v>
      </c>
      <c r="I479" s="31">
        <f t="shared" si="106"/>
        <v>0</v>
      </c>
      <c r="J479" s="31">
        <f t="shared" si="107"/>
        <v>0</v>
      </c>
      <c r="K479" s="31">
        <f t="shared" si="108"/>
        <v>0</v>
      </c>
      <c r="L479" s="31">
        <f t="shared" si="109"/>
        <v>0</v>
      </c>
      <c r="M479" s="31">
        <f t="shared" si="110"/>
        <v>0</v>
      </c>
      <c r="N479" s="31">
        <f t="shared" si="111"/>
        <v>0</v>
      </c>
      <c r="O479" s="26" t="s">
        <v>15876</v>
      </c>
      <c r="P479" s="26" t="s">
        <v>108</v>
      </c>
      <c r="Q479" s="27">
        <v>40189</v>
      </c>
      <c r="R479" s="24"/>
      <c r="S479" s="24"/>
      <c r="T479" s="26" t="s">
        <v>224</v>
      </c>
      <c r="U479" s="24"/>
      <c r="V479" s="26" t="s">
        <v>469</v>
      </c>
      <c r="W479" s="26" t="s">
        <v>2849</v>
      </c>
      <c r="X479" s="24"/>
      <c r="Y479" s="26" t="s">
        <v>2850</v>
      </c>
      <c r="Z479" s="24"/>
      <c r="AA479" s="24"/>
      <c r="AB479" s="26" t="s">
        <v>15736</v>
      </c>
      <c r="AC479" s="28">
        <v>3000</v>
      </c>
      <c r="AD479" s="24"/>
      <c r="AE479" s="24"/>
      <c r="AF479" s="26" t="s">
        <v>120</v>
      </c>
      <c r="AG479" s="26" t="s">
        <v>312</v>
      </c>
      <c r="AH479" s="24"/>
      <c r="AI479" s="28">
        <v>3000</v>
      </c>
      <c r="AJ479" s="24"/>
      <c r="AK479" s="24"/>
      <c r="AL479" s="24"/>
      <c r="AM479" s="24"/>
      <c r="AN479" s="24"/>
      <c r="AO479" s="24"/>
      <c r="AP479" s="24"/>
      <c r="AQ479" s="24"/>
      <c r="AR479" s="24"/>
      <c r="AS479" s="24"/>
      <c r="AT479" s="24"/>
      <c r="AU479" s="24"/>
      <c r="AV479" s="24"/>
      <c r="AW479" s="28">
        <v>0</v>
      </c>
      <c r="AX479" s="26">
        <v>0</v>
      </c>
      <c r="AY479" s="28">
        <v>0</v>
      </c>
      <c r="AZ479" s="28">
        <v>0</v>
      </c>
      <c r="BA479" s="26">
        <v>0</v>
      </c>
      <c r="BB479" s="24"/>
      <c r="BC479" s="24"/>
      <c r="BD479" s="24"/>
      <c r="BE479" s="24"/>
      <c r="BF479" s="24"/>
      <c r="BG479" s="24"/>
      <c r="BH479" s="24"/>
      <c r="BI479" s="24"/>
      <c r="BJ479" s="24"/>
      <c r="BK479" s="24"/>
      <c r="BL479" s="24"/>
      <c r="BM479" s="24"/>
      <c r="BN479" s="24"/>
      <c r="BO479" s="24"/>
      <c r="BP479" s="24"/>
      <c r="BQ479" s="24"/>
      <c r="BR479" s="26">
        <v>0</v>
      </c>
      <c r="BS479" s="26">
        <v>0</v>
      </c>
      <c r="BT479" s="26">
        <v>0</v>
      </c>
      <c r="BU479" s="26">
        <v>0</v>
      </c>
      <c r="BV479" s="26">
        <v>0</v>
      </c>
      <c r="BW479" s="26">
        <v>0</v>
      </c>
      <c r="BX479" s="26">
        <v>0</v>
      </c>
      <c r="BY479" s="26">
        <v>0</v>
      </c>
      <c r="BZ479" s="24"/>
      <c r="CA479" s="24"/>
      <c r="CB479" s="24"/>
      <c r="CC479" s="24"/>
      <c r="CD479" s="24"/>
      <c r="CE479" s="24"/>
      <c r="CF479" s="24"/>
      <c r="CG479" s="24"/>
      <c r="CH479" s="24"/>
      <c r="CI479" s="24"/>
      <c r="CJ479" s="24"/>
      <c r="CK479" s="24"/>
      <c r="CL479" s="24"/>
      <c r="CM479" s="24"/>
      <c r="CN479" s="24"/>
      <c r="CO479" s="24"/>
      <c r="CP479" s="24"/>
      <c r="CQ479" s="24"/>
      <c r="CR479" s="24"/>
      <c r="CS479" s="24"/>
      <c r="CT479" s="24"/>
      <c r="CU479" s="24"/>
      <c r="CV479" s="24"/>
      <c r="CW479" s="24"/>
      <c r="CX479" s="24"/>
      <c r="CY479" s="24"/>
      <c r="CZ479" s="24"/>
      <c r="DA479" s="24"/>
      <c r="DB479" s="24"/>
      <c r="DC479" s="24"/>
      <c r="DD479" s="24"/>
      <c r="DE479" s="24"/>
      <c r="DF479" s="26" t="s">
        <v>139</v>
      </c>
      <c r="DG479" s="26" t="s">
        <v>139</v>
      </c>
      <c r="DH479" s="26" t="s">
        <v>139</v>
      </c>
      <c r="DI479" s="26" t="s">
        <v>139</v>
      </c>
      <c r="DJ479" s="26" t="s">
        <v>139</v>
      </c>
      <c r="DK479" s="26" t="s">
        <v>139</v>
      </c>
      <c r="DL479" s="26" t="s">
        <v>139</v>
      </c>
      <c r="DM479" s="26" t="s">
        <v>139</v>
      </c>
      <c r="DN479" s="26" t="s">
        <v>139</v>
      </c>
      <c r="DO479" s="26" t="s">
        <v>139</v>
      </c>
    </row>
    <row r="480" spans="1:119" ht="20.100000000000001" customHeight="1" x14ac:dyDescent="0.25">
      <c r="A480" s="29" t="str">
        <f t="shared" si="98"/>
        <v>Baan Nana (Childlife)5</v>
      </c>
      <c r="B480" s="29" t="str">
        <f t="shared" si="99"/>
        <v>Baan Nana (Childlife)</v>
      </c>
      <c r="C480" s="29">
        <f t="shared" si="100"/>
        <v>5</v>
      </c>
      <c r="D480" s="30" t="str">
        <f t="shared" si="101"/>
        <v>East and Southeast Asia</v>
      </c>
      <c r="E480" s="30" t="str">
        <f t="shared" si="102"/>
        <v>Mae Sai, Thailand</v>
      </c>
      <c r="F480" s="31">
        <f t="shared" si="103"/>
        <v>3</v>
      </c>
      <c r="G480" s="31">
        <f t="shared" si="104"/>
        <v>2</v>
      </c>
      <c r="H480" s="31">
        <f t="shared" si="105"/>
        <v>3</v>
      </c>
      <c r="I480" s="31">
        <f t="shared" si="106"/>
        <v>3</v>
      </c>
      <c r="J480" s="31">
        <f t="shared" si="107"/>
        <v>3</v>
      </c>
      <c r="K480" s="31">
        <f t="shared" si="108"/>
        <v>3</v>
      </c>
      <c r="L480" s="31">
        <f t="shared" si="109"/>
        <v>2</v>
      </c>
      <c r="M480" s="31">
        <f t="shared" si="110"/>
        <v>2</v>
      </c>
      <c r="N480" s="31">
        <f t="shared" si="111"/>
        <v>2.6</v>
      </c>
      <c r="O480" s="26" t="s">
        <v>2876</v>
      </c>
      <c r="P480" s="26" t="s">
        <v>108</v>
      </c>
      <c r="Q480" s="27">
        <v>43214</v>
      </c>
      <c r="R480" s="26" t="s">
        <v>109</v>
      </c>
      <c r="S480" s="26" t="s">
        <v>244</v>
      </c>
      <c r="T480" s="26" t="s">
        <v>111</v>
      </c>
      <c r="U480" s="24"/>
      <c r="V480" s="26" t="s">
        <v>469</v>
      </c>
      <c r="W480" s="26" t="s">
        <v>938</v>
      </c>
      <c r="X480" s="26" t="s">
        <v>2877</v>
      </c>
      <c r="Y480" s="26" t="s">
        <v>2878</v>
      </c>
      <c r="Z480" s="26" t="s">
        <v>2879</v>
      </c>
      <c r="AA480" s="24"/>
      <c r="AB480" s="26" t="s">
        <v>117</v>
      </c>
      <c r="AC480" s="28">
        <v>10000</v>
      </c>
      <c r="AD480" s="24"/>
      <c r="AE480" s="26" t="s">
        <v>2880</v>
      </c>
      <c r="AF480" s="26" t="s">
        <v>120</v>
      </c>
      <c r="AG480" s="26" t="s">
        <v>194</v>
      </c>
      <c r="AH480" s="26" t="s">
        <v>176</v>
      </c>
      <c r="AI480" s="28">
        <v>10000</v>
      </c>
      <c r="AJ480" s="24"/>
      <c r="AK480" s="26" t="s">
        <v>2881</v>
      </c>
      <c r="AL480" s="26" t="s">
        <v>2882</v>
      </c>
      <c r="AM480" s="24"/>
      <c r="AN480" s="24"/>
      <c r="AO480" s="24"/>
      <c r="AP480" s="24"/>
      <c r="AQ480" s="26" t="s">
        <v>2883</v>
      </c>
      <c r="AR480" s="24"/>
      <c r="AS480" s="26" t="s">
        <v>2884</v>
      </c>
      <c r="AT480" s="24"/>
      <c r="AU480" s="24"/>
      <c r="AV480" s="24"/>
      <c r="AW480" s="28">
        <v>72276</v>
      </c>
      <c r="AX480" s="26">
        <v>116</v>
      </c>
      <c r="AY480" s="28">
        <v>90</v>
      </c>
      <c r="AZ480" s="28">
        <v>116</v>
      </c>
      <c r="BA480" s="26">
        <v>116</v>
      </c>
      <c r="BB480" s="24"/>
      <c r="BC480" s="26" t="s">
        <v>2885</v>
      </c>
      <c r="BD480" s="26" t="s">
        <v>125</v>
      </c>
      <c r="BE480" s="24"/>
      <c r="BF480" s="26" t="s">
        <v>2886</v>
      </c>
      <c r="BG480" s="26" t="s">
        <v>449</v>
      </c>
      <c r="BH480" s="26" t="s">
        <v>2887</v>
      </c>
      <c r="BI480" s="26" t="s">
        <v>938</v>
      </c>
      <c r="BJ480" s="26" t="s">
        <v>2888</v>
      </c>
      <c r="BK480" s="26" t="s">
        <v>2479</v>
      </c>
      <c r="BL480" s="26" t="s">
        <v>2889</v>
      </c>
      <c r="BM480" s="26" t="s">
        <v>938</v>
      </c>
      <c r="BN480" s="26" t="s">
        <v>2890</v>
      </c>
      <c r="BO480" s="26" t="s">
        <v>938</v>
      </c>
      <c r="BP480" s="24"/>
      <c r="BQ480" s="24"/>
      <c r="BR480" s="26">
        <v>0</v>
      </c>
      <c r="BS480" s="26">
        <v>0</v>
      </c>
      <c r="BT480" s="26">
        <v>0</v>
      </c>
      <c r="BU480" s="26">
        <v>0</v>
      </c>
      <c r="BV480" s="26">
        <v>0</v>
      </c>
      <c r="BW480" s="26">
        <v>0</v>
      </c>
      <c r="BX480" s="26">
        <v>0</v>
      </c>
      <c r="BY480" s="26">
        <v>0</v>
      </c>
      <c r="BZ480" s="26" t="s">
        <v>138</v>
      </c>
      <c r="CA480" s="26" t="s">
        <v>136</v>
      </c>
      <c r="CB480" s="26" t="s">
        <v>136</v>
      </c>
      <c r="CC480" s="26" t="s">
        <v>137</v>
      </c>
      <c r="CD480" s="26" t="s">
        <v>135</v>
      </c>
      <c r="CE480" s="26" t="s">
        <v>137</v>
      </c>
      <c r="CF480" s="26" t="s">
        <v>135</v>
      </c>
      <c r="CG480" s="26" t="s">
        <v>136</v>
      </c>
      <c r="CH480" s="26" t="s">
        <v>134</v>
      </c>
      <c r="CI480" s="26" t="s">
        <v>134</v>
      </c>
      <c r="CJ480" s="26" t="s">
        <v>136</v>
      </c>
      <c r="CK480" s="26" t="s">
        <v>137</v>
      </c>
      <c r="CL480" s="26" t="s">
        <v>136</v>
      </c>
      <c r="CM480" s="26" t="s">
        <v>135</v>
      </c>
      <c r="CN480" s="26" t="s">
        <v>135</v>
      </c>
      <c r="CO480" s="26" t="s">
        <v>138</v>
      </c>
      <c r="CP480" s="26" t="s">
        <v>135</v>
      </c>
      <c r="CQ480" s="26" t="s">
        <v>137</v>
      </c>
      <c r="CR480" s="26" t="s">
        <v>138</v>
      </c>
      <c r="CS480" s="26" t="s">
        <v>136</v>
      </c>
      <c r="CT480" s="26" t="s">
        <v>136</v>
      </c>
      <c r="CU480" s="26" t="s">
        <v>135</v>
      </c>
      <c r="CV480" s="26" t="s">
        <v>136</v>
      </c>
      <c r="CW480" s="26" t="s">
        <v>134</v>
      </c>
      <c r="CX480" s="26" t="s">
        <v>135</v>
      </c>
      <c r="CY480" s="26" t="s">
        <v>135</v>
      </c>
      <c r="CZ480" s="26" t="s">
        <v>135</v>
      </c>
      <c r="DA480" s="26" t="s">
        <v>135</v>
      </c>
      <c r="DB480" s="26" t="s">
        <v>135</v>
      </c>
      <c r="DC480" s="26" t="s">
        <v>136</v>
      </c>
      <c r="DD480" s="26" t="s">
        <v>136</v>
      </c>
      <c r="DE480" s="26" t="s">
        <v>135</v>
      </c>
      <c r="DF480" s="26" t="s">
        <v>120</v>
      </c>
      <c r="DG480" s="26" t="s">
        <v>120</v>
      </c>
      <c r="DH480" s="26" t="s">
        <v>139</v>
      </c>
      <c r="DI480" s="26" t="s">
        <v>139</v>
      </c>
      <c r="DJ480" s="26" t="s">
        <v>139</v>
      </c>
      <c r="DK480" s="26" t="s">
        <v>139</v>
      </c>
      <c r="DL480" s="26" t="s">
        <v>139</v>
      </c>
      <c r="DM480" s="26" t="s">
        <v>139</v>
      </c>
      <c r="DN480" s="26" t="s">
        <v>139</v>
      </c>
      <c r="DO480" s="26" t="s">
        <v>139</v>
      </c>
    </row>
    <row r="481" spans="1:119" ht="20.100000000000001" customHeight="1" x14ac:dyDescent="0.25">
      <c r="A481" s="29" t="str">
        <f t="shared" si="98"/>
        <v>Baan Nana (Childlife)4</v>
      </c>
      <c r="B481" s="29" t="str">
        <f t="shared" si="99"/>
        <v>Baan Nana (Childlife)</v>
      </c>
      <c r="C481" s="29">
        <f t="shared" si="100"/>
        <v>4</v>
      </c>
      <c r="D481" s="30" t="str">
        <f t="shared" si="101"/>
        <v>East and Southeast Asia</v>
      </c>
      <c r="E481" s="30" t="str">
        <f t="shared" si="102"/>
        <v>Mae Sai, Thailand</v>
      </c>
      <c r="F481" s="31">
        <f t="shared" si="103"/>
        <v>4</v>
      </c>
      <c r="G481" s="31">
        <f t="shared" si="104"/>
        <v>2</v>
      </c>
      <c r="H481" s="31">
        <f t="shared" si="105"/>
        <v>3</v>
      </c>
      <c r="I481" s="31">
        <f t="shared" si="106"/>
        <v>3</v>
      </c>
      <c r="J481" s="31">
        <f t="shared" si="107"/>
        <v>4</v>
      </c>
      <c r="K481" s="31">
        <f t="shared" si="108"/>
        <v>3</v>
      </c>
      <c r="L481" s="31">
        <f t="shared" si="109"/>
        <v>2</v>
      </c>
      <c r="M481" s="31">
        <f t="shared" si="110"/>
        <v>2</v>
      </c>
      <c r="N481" s="31">
        <f t="shared" si="111"/>
        <v>2.9</v>
      </c>
      <c r="O481" s="26" t="s">
        <v>2891</v>
      </c>
      <c r="P481" s="26" t="s">
        <v>108</v>
      </c>
      <c r="Q481" s="27">
        <v>42858</v>
      </c>
      <c r="R481" s="26" t="s">
        <v>109</v>
      </c>
      <c r="S481" s="26" t="s">
        <v>167</v>
      </c>
      <c r="T481" s="26" t="s">
        <v>142</v>
      </c>
      <c r="U481" s="26" t="s">
        <v>833</v>
      </c>
      <c r="V481" s="26" t="s">
        <v>469</v>
      </c>
      <c r="W481" s="26" t="s">
        <v>938</v>
      </c>
      <c r="X481" s="26" t="s">
        <v>2877</v>
      </c>
      <c r="Y481" s="26" t="s">
        <v>2878</v>
      </c>
      <c r="Z481" s="26" t="s">
        <v>2879</v>
      </c>
      <c r="AA481" s="24"/>
      <c r="AB481" s="26" t="s">
        <v>117</v>
      </c>
      <c r="AC481" s="28">
        <v>8000</v>
      </c>
      <c r="AD481" s="24"/>
      <c r="AE481" s="26" t="s">
        <v>2880</v>
      </c>
      <c r="AF481" s="26" t="s">
        <v>120</v>
      </c>
      <c r="AG481" s="26" t="s">
        <v>194</v>
      </c>
      <c r="AH481" s="26" t="s">
        <v>185</v>
      </c>
      <c r="AI481" s="28">
        <v>8000</v>
      </c>
      <c r="AJ481" s="26" t="s">
        <v>2892</v>
      </c>
      <c r="AK481" s="26" t="s">
        <v>2881</v>
      </c>
      <c r="AL481" s="26" t="s">
        <v>2882</v>
      </c>
      <c r="AM481" s="24"/>
      <c r="AN481" s="24"/>
      <c r="AO481" s="24"/>
      <c r="AP481" s="24"/>
      <c r="AQ481" s="24"/>
      <c r="AR481" s="24"/>
      <c r="AS481" s="24"/>
      <c r="AT481" s="24"/>
      <c r="AU481" s="24"/>
      <c r="AV481" s="24"/>
      <c r="AW481" s="28">
        <v>67699</v>
      </c>
      <c r="AX481" s="26">
        <v>150</v>
      </c>
      <c r="AY481" s="28">
        <v>110</v>
      </c>
      <c r="AZ481" s="28">
        <v>112</v>
      </c>
      <c r="BA481" s="26">
        <v>0</v>
      </c>
      <c r="BB481" s="24"/>
      <c r="BC481" s="26" t="s">
        <v>2885</v>
      </c>
      <c r="BD481" s="26" t="s">
        <v>125</v>
      </c>
      <c r="BE481" s="24"/>
      <c r="BF481" s="26" t="s">
        <v>2886</v>
      </c>
      <c r="BG481" s="26" t="s">
        <v>449</v>
      </c>
      <c r="BH481" s="26" t="s">
        <v>2893</v>
      </c>
      <c r="BI481" s="26" t="s">
        <v>2894</v>
      </c>
      <c r="BJ481" s="26" t="s">
        <v>2895</v>
      </c>
      <c r="BK481" s="26" t="s">
        <v>938</v>
      </c>
      <c r="BL481" s="26" t="s">
        <v>2896</v>
      </c>
      <c r="BM481" s="26" t="s">
        <v>407</v>
      </c>
      <c r="BN481" s="26" t="s">
        <v>2897</v>
      </c>
      <c r="BO481" s="26" t="s">
        <v>938</v>
      </c>
      <c r="BP481" s="24"/>
      <c r="BQ481" s="24"/>
      <c r="BR481" s="26">
        <v>0</v>
      </c>
      <c r="BS481" s="26">
        <v>0</v>
      </c>
      <c r="BT481" s="26">
        <v>0</v>
      </c>
      <c r="BU481" s="26">
        <v>0</v>
      </c>
      <c r="BV481" s="26">
        <v>0</v>
      </c>
      <c r="BW481" s="26">
        <v>0</v>
      </c>
      <c r="BX481" s="26">
        <v>0</v>
      </c>
      <c r="BY481" s="26">
        <v>0</v>
      </c>
      <c r="BZ481" s="26" t="s">
        <v>138</v>
      </c>
      <c r="CA481" s="26" t="s">
        <v>136</v>
      </c>
      <c r="CB481" s="26" t="s">
        <v>134</v>
      </c>
      <c r="CC481" s="26" t="s">
        <v>136</v>
      </c>
      <c r="CD481" s="26" t="s">
        <v>135</v>
      </c>
      <c r="CE481" s="26" t="s">
        <v>135</v>
      </c>
      <c r="CF481" s="26" t="s">
        <v>135</v>
      </c>
      <c r="CG481" s="26" t="s">
        <v>135</v>
      </c>
      <c r="CH481" s="26" t="s">
        <v>134</v>
      </c>
      <c r="CI481" s="26" t="s">
        <v>134</v>
      </c>
      <c r="CJ481" s="26" t="s">
        <v>136</v>
      </c>
      <c r="CK481" s="26" t="s">
        <v>137</v>
      </c>
      <c r="CL481" s="26" t="s">
        <v>136</v>
      </c>
      <c r="CM481" s="26" t="s">
        <v>135</v>
      </c>
      <c r="CN481" s="26" t="s">
        <v>135</v>
      </c>
      <c r="CO481" s="26" t="s">
        <v>138</v>
      </c>
      <c r="CP481" s="26" t="s">
        <v>136</v>
      </c>
      <c r="CQ481" s="26" t="s">
        <v>134</v>
      </c>
      <c r="CR481" s="26" t="s">
        <v>138</v>
      </c>
      <c r="CS481" s="26" t="s">
        <v>138</v>
      </c>
      <c r="CT481" s="26" t="s">
        <v>136</v>
      </c>
      <c r="CU481" s="26" t="s">
        <v>135</v>
      </c>
      <c r="CV481" s="26" t="s">
        <v>136</v>
      </c>
      <c r="CW481" s="26" t="s">
        <v>134</v>
      </c>
      <c r="CX481" s="26" t="s">
        <v>135</v>
      </c>
      <c r="CY481" s="26" t="s">
        <v>135</v>
      </c>
      <c r="CZ481" s="26" t="s">
        <v>135</v>
      </c>
      <c r="DA481" s="26" t="s">
        <v>135</v>
      </c>
      <c r="DB481" s="26" t="s">
        <v>135</v>
      </c>
      <c r="DC481" s="26" t="s">
        <v>136</v>
      </c>
      <c r="DD481" s="26" t="s">
        <v>136</v>
      </c>
      <c r="DE481" s="26" t="s">
        <v>135</v>
      </c>
      <c r="DF481" s="26" t="s">
        <v>120</v>
      </c>
      <c r="DG481" s="26" t="s">
        <v>120</v>
      </c>
      <c r="DH481" s="26" t="s">
        <v>139</v>
      </c>
      <c r="DI481" s="26" t="s">
        <v>139</v>
      </c>
      <c r="DJ481" s="26" t="s">
        <v>139</v>
      </c>
      <c r="DK481" s="26" t="s">
        <v>139</v>
      </c>
      <c r="DL481" s="26" t="s">
        <v>139</v>
      </c>
      <c r="DM481" s="26" t="s">
        <v>139</v>
      </c>
      <c r="DN481" s="26" t="s">
        <v>139</v>
      </c>
      <c r="DO481" s="26" t="s">
        <v>139</v>
      </c>
    </row>
    <row r="482" spans="1:119" ht="20.100000000000001" customHeight="1" x14ac:dyDescent="0.25">
      <c r="A482" s="29" t="str">
        <f t="shared" si="98"/>
        <v>Baan Nana (Childlife)3</v>
      </c>
      <c r="B482" s="29" t="str">
        <f t="shared" si="99"/>
        <v>Baan Nana (Childlife)</v>
      </c>
      <c r="C482" s="29">
        <f t="shared" si="100"/>
        <v>3</v>
      </c>
      <c r="D482" s="30" t="str">
        <f t="shared" si="101"/>
        <v>East and Southeast Asia</v>
      </c>
      <c r="E482" s="30" t="str">
        <f t="shared" si="102"/>
        <v>Mae Sai, Thailand</v>
      </c>
      <c r="F482" s="31">
        <f t="shared" si="103"/>
        <v>3</v>
      </c>
      <c r="G482" s="31">
        <f t="shared" si="104"/>
        <v>2</v>
      </c>
      <c r="H482" s="31">
        <f t="shared" si="105"/>
        <v>2</v>
      </c>
      <c r="I482" s="31">
        <f t="shared" si="106"/>
        <v>2</v>
      </c>
      <c r="J482" s="31">
        <f t="shared" si="107"/>
        <v>4</v>
      </c>
      <c r="K482" s="31">
        <f t="shared" si="108"/>
        <v>1</v>
      </c>
      <c r="L482" s="31">
        <f t="shared" si="109"/>
        <v>4</v>
      </c>
      <c r="M482" s="31">
        <f t="shared" si="110"/>
        <v>3</v>
      </c>
      <c r="N482" s="31">
        <f t="shared" si="111"/>
        <v>2.6</v>
      </c>
      <c r="O482" s="26" t="s">
        <v>2898</v>
      </c>
      <c r="P482" s="26" t="s">
        <v>108</v>
      </c>
      <c r="Q482" s="27">
        <v>42502</v>
      </c>
      <c r="R482" s="26" t="s">
        <v>109</v>
      </c>
      <c r="S482" s="26" t="s">
        <v>184</v>
      </c>
      <c r="T482" s="26" t="s">
        <v>157</v>
      </c>
      <c r="U482" s="26" t="s">
        <v>168</v>
      </c>
      <c r="V482" s="26" t="s">
        <v>469</v>
      </c>
      <c r="W482" s="26" t="s">
        <v>938</v>
      </c>
      <c r="X482" s="26" t="s">
        <v>2877</v>
      </c>
      <c r="Y482" s="26" t="s">
        <v>2878</v>
      </c>
      <c r="Z482" s="26" t="s">
        <v>2879</v>
      </c>
      <c r="AA482" s="24"/>
      <c r="AB482" s="26" t="s">
        <v>117</v>
      </c>
      <c r="AC482" s="28">
        <v>8000</v>
      </c>
      <c r="AD482" s="24"/>
      <c r="AE482" s="26" t="s">
        <v>2880</v>
      </c>
      <c r="AF482" s="26" t="s">
        <v>120</v>
      </c>
      <c r="AG482" s="26" t="s">
        <v>194</v>
      </c>
      <c r="AH482" s="26" t="s">
        <v>121</v>
      </c>
      <c r="AI482" s="28">
        <v>8000</v>
      </c>
      <c r="AJ482" s="26" t="s">
        <v>2892</v>
      </c>
      <c r="AK482" s="26" t="s">
        <v>2881</v>
      </c>
      <c r="AL482" s="26" t="s">
        <v>2882</v>
      </c>
      <c r="AM482" s="24"/>
      <c r="AN482" s="24"/>
      <c r="AO482" s="24"/>
      <c r="AP482" s="24"/>
      <c r="AQ482" s="24"/>
      <c r="AR482" s="24"/>
      <c r="AS482" s="24"/>
      <c r="AT482" s="24"/>
      <c r="AU482" s="24"/>
      <c r="AV482" s="24"/>
      <c r="AW482" s="28">
        <v>84503</v>
      </c>
      <c r="AX482" s="26">
        <v>110</v>
      </c>
      <c r="AY482" s="28">
        <v>160</v>
      </c>
      <c r="AZ482" s="28">
        <v>110</v>
      </c>
      <c r="BA482" s="24"/>
      <c r="BB482" s="26" t="s">
        <v>241</v>
      </c>
      <c r="BC482" s="26" t="s">
        <v>2885</v>
      </c>
      <c r="BD482" s="26" t="s">
        <v>125</v>
      </c>
      <c r="BE482" s="24"/>
      <c r="BF482" s="26" t="s">
        <v>2899</v>
      </c>
      <c r="BG482" s="26" t="s">
        <v>938</v>
      </c>
      <c r="BH482" s="26" t="s">
        <v>2900</v>
      </c>
      <c r="BI482" s="26" t="s">
        <v>357</v>
      </c>
      <c r="BJ482" s="26" t="s">
        <v>2901</v>
      </c>
      <c r="BK482" s="26" t="s">
        <v>449</v>
      </c>
      <c r="BL482" s="26" t="s">
        <v>2902</v>
      </c>
      <c r="BM482" s="26" t="s">
        <v>2120</v>
      </c>
      <c r="BN482" s="26" t="s">
        <v>2903</v>
      </c>
      <c r="BO482" s="26" t="s">
        <v>211</v>
      </c>
      <c r="BP482" s="24"/>
      <c r="BQ482" s="24"/>
      <c r="BR482" s="26">
        <v>3</v>
      </c>
      <c r="BS482" s="26">
        <v>2</v>
      </c>
      <c r="BT482" s="26">
        <v>2</v>
      </c>
      <c r="BU482" s="26">
        <v>2</v>
      </c>
      <c r="BV482" s="26">
        <v>4</v>
      </c>
      <c r="BW482" s="26">
        <v>1</v>
      </c>
      <c r="BX482" s="26">
        <v>4</v>
      </c>
      <c r="BY482" s="26">
        <v>3</v>
      </c>
      <c r="BZ482" s="24"/>
      <c r="CA482" s="24"/>
      <c r="CB482" s="24"/>
      <c r="CC482" s="24"/>
      <c r="CD482" s="24"/>
      <c r="CE482" s="24"/>
      <c r="CF482" s="24"/>
      <c r="CG482" s="24"/>
      <c r="CH482" s="24"/>
      <c r="CI482" s="24"/>
      <c r="CJ482" s="24"/>
      <c r="CK482" s="24"/>
      <c r="CL482" s="24"/>
      <c r="CM482" s="24"/>
      <c r="CN482" s="24"/>
      <c r="CO482" s="24"/>
      <c r="CP482" s="24"/>
      <c r="CQ482" s="24"/>
      <c r="CR482" s="24"/>
      <c r="CS482" s="24"/>
      <c r="CT482" s="24"/>
      <c r="CU482" s="24"/>
      <c r="CV482" s="24"/>
      <c r="CW482" s="24"/>
      <c r="CX482" s="24"/>
      <c r="CY482" s="24"/>
      <c r="CZ482" s="24"/>
      <c r="DA482" s="24"/>
      <c r="DB482" s="24"/>
      <c r="DC482" s="24"/>
      <c r="DD482" s="24"/>
      <c r="DE482" s="24"/>
      <c r="DF482" s="26" t="s">
        <v>120</v>
      </c>
      <c r="DG482" s="26" t="s">
        <v>120</v>
      </c>
      <c r="DH482" s="26" t="s">
        <v>139</v>
      </c>
      <c r="DI482" s="26" t="s">
        <v>139</v>
      </c>
      <c r="DJ482" s="26" t="s">
        <v>139</v>
      </c>
      <c r="DK482" s="26" t="s">
        <v>139</v>
      </c>
      <c r="DL482" s="26" t="s">
        <v>139</v>
      </c>
      <c r="DM482" s="26" t="s">
        <v>139</v>
      </c>
      <c r="DN482" s="26" t="s">
        <v>139</v>
      </c>
      <c r="DO482" s="26" t="s">
        <v>139</v>
      </c>
    </row>
    <row r="483" spans="1:119" ht="20.100000000000001" customHeight="1" x14ac:dyDescent="0.25">
      <c r="A483" s="29" t="str">
        <f t="shared" si="98"/>
        <v/>
      </c>
      <c r="B483" s="29" t="str">
        <f t="shared" si="99"/>
        <v>Baan Nana (Childlife)</v>
      </c>
      <c r="C483" s="29">
        <f t="shared" si="100"/>
        <v>0</v>
      </c>
      <c r="D483" s="30" t="str">
        <f t="shared" si="101"/>
        <v>East and Southeast Asia</v>
      </c>
      <c r="E483" s="30" t="str">
        <f t="shared" si="102"/>
        <v>Mae Sai, Thailand</v>
      </c>
      <c r="F483" s="31">
        <f t="shared" si="103"/>
        <v>0</v>
      </c>
      <c r="G483" s="31">
        <f t="shared" si="104"/>
        <v>0</v>
      </c>
      <c r="H483" s="31">
        <f t="shared" si="105"/>
        <v>0</v>
      </c>
      <c r="I483" s="31">
        <f t="shared" si="106"/>
        <v>0</v>
      </c>
      <c r="J483" s="31">
        <f t="shared" si="107"/>
        <v>0</v>
      </c>
      <c r="K483" s="31">
        <f t="shared" si="108"/>
        <v>0</v>
      </c>
      <c r="L483" s="31">
        <f t="shared" si="109"/>
        <v>0</v>
      </c>
      <c r="M483" s="31">
        <f t="shared" si="110"/>
        <v>0</v>
      </c>
      <c r="N483" s="31">
        <f t="shared" si="111"/>
        <v>0</v>
      </c>
      <c r="O483" s="26" t="s">
        <v>2904</v>
      </c>
      <c r="P483" s="26" t="s">
        <v>108</v>
      </c>
      <c r="Q483" s="27">
        <v>42102</v>
      </c>
      <c r="R483" s="24"/>
      <c r="S483" s="24"/>
      <c r="T483" s="26" t="s">
        <v>278</v>
      </c>
      <c r="U483" s="24"/>
      <c r="V483" s="26" t="s">
        <v>469</v>
      </c>
      <c r="W483" s="26" t="s">
        <v>938</v>
      </c>
      <c r="X483" s="26" t="s">
        <v>2877</v>
      </c>
      <c r="Y483" s="26" t="s">
        <v>2878</v>
      </c>
      <c r="Z483" s="26" t="s">
        <v>2879</v>
      </c>
      <c r="AA483" s="24"/>
      <c r="AB483" s="26" t="s">
        <v>723</v>
      </c>
      <c r="AC483" s="28">
        <v>650</v>
      </c>
      <c r="AD483" s="24"/>
      <c r="AE483" s="26" t="s">
        <v>2880</v>
      </c>
      <c r="AF483" s="26" t="s">
        <v>120</v>
      </c>
      <c r="AG483" s="26" t="s">
        <v>194</v>
      </c>
      <c r="AH483" s="24"/>
      <c r="AI483" s="28">
        <v>650</v>
      </c>
      <c r="AJ483" s="24"/>
      <c r="AK483" s="24"/>
      <c r="AL483" s="24"/>
      <c r="AM483" s="24"/>
      <c r="AN483" s="24"/>
      <c r="AO483" s="24"/>
      <c r="AP483" s="24"/>
      <c r="AQ483" s="24"/>
      <c r="AR483" s="24"/>
      <c r="AS483" s="24"/>
      <c r="AT483" s="24"/>
      <c r="AU483" s="24"/>
      <c r="AV483" s="24"/>
      <c r="AW483" s="24"/>
      <c r="AX483" s="24"/>
      <c r="AY483" s="24"/>
      <c r="AZ483" s="24"/>
      <c r="BA483" s="24"/>
      <c r="BB483" s="24"/>
      <c r="BC483" s="26" t="s">
        <v>2885</v>
      </c>
      <c r="BD483" s="24"/>
      <c r="BE483" s="24"/>
      <c r="BF483" s="24"/>
      <c r="BG483" s="24"/>
      <c r="BH483" s="24"/>
      <c r="BI483" s="24"/>
      <c r="BJ483" s="24"/>
      <c r="BK483" s="24"/>
      <c r="BL483" s="24"/>
      <c r="BM483" s="24"/>
      <c r="BN483" s="24"/>
      <c r="BO483" s="24"/>
      <c r="BP483" s="24"/>
      <c r="BQ483" s="24"/>
      <c r="BR483" s="24"/>
      <c r="BS483" s="24"/>
      <c r="BT483" s="24"/>
      <c r="BU483" s="24"/>
      <c r="BV483" s="24"/>
      <c r="BW483" s="24"/>
      <c r="BX483" s="24"/>
      <c r="BY483" s="24"/>
      <c r="BZ483" s="24"/>
      <c r="CA483" s="24"/>
      <c r="CB483" s="24"/>
      <c r="CC483" s="24"/>
      <c r="CD483" s="24"/>
      <c r="CE483" s="24"/>
      <c r="CF483" s="24"/>
      <c r="CG483" s="24"/>
      <c r="CH483" s="24"/>
      <c r="CI483" s="24"/>
      <c r="CJ483" s="24"/>
      <c r="CK483" s="24"/>
      <c r="CL483" s="24"/>
      <c r="CM483" s="24"/>
      <c r="CN483" s="24"/>
      <c r="CO483" s="24"/>
      <c r="CP483" s="24"/>
      <c r="CQ483" s="24"/>
      <c r="CR483" s="24"/>
      <c r="CS483" s="24"/>
      <c r="CT483" s="24"/>
      <c r="CU483" s="24"/>
      <c r="CV483" s="24"/>
      <c r="CW483" s="24"/>
      <c r="CX483" s="24"/>
      <c r="CY483" s="24"/>
      <c r="CZ483" s="24"/>
      <c r="DA483" s="24"/>
      <c r="DB483" s="24"/>
      <c r="DC483" s="24"/>
      <c r="DD483" s="24"/>
      <c r="DE483" s="24"/>
      <c r="DF483" s="26" t="s">
        <v>139</v>
      </c>
      <c r="DG483" s="26" t="s">
        <v>139</v>
      </c>
      <c r="DH483" s="26" t="s">
        <v>139</v>
      </c>
      <c r="DI483" s="26" t="s">
        <v>139</v>
      </c>
      <c r="DJ483" s="26" t="s">
        <v>139</v>
      </c>
      <c r="DK483" s="26" t="s">
        <v>139</v>
      </c>
      <c r="DL483" s="26" t="s">
        <v>139</v>
      </c>
      <c r="DM483" s="26" t="s">
        <v>139</v>
      </c>
      <c r="DN483" s="26" t="s">
        <v>139</v>
      </c>
      <c r="DO483" s="26" t="s">
        <v>139</v>
      </c>
    </row>
    <row r="484" spans="1:119" ht="20.100000000000001" customHeight="1" x14ac:dyDescent="0.25">
      <c r="A484" s="29" t="str">
        <f t="shared" si="98"/>
        <v>Baan Nana (Childlife)2</v>
      </c>
      <c r="B484" s="29" t="str">
        <f t="shared" si="99"/>
        <v>Baan Nana (Childlife)</v>
      </c>
      <c r="C484" s="29">
        <f t="shared" si="100"/>
        <v>2</v>
      </c>
      <c r="D484" s="30" t="str">
        <f t="shared" si="101"/>
        <v>East and Southeast Asia</v>
      </c>
      <c r="E484" s="30" t="str">
        <f t="shared" si="102"/>
        <v>Mae Sai, Thailand</v>
      </c>
      <c r="F484" s="31">
        <f t="shared" si="103"/>
        <v>3</v>
      </c>
      <c r="G484" s="31">
        <f t="shared" si="104"/>
        <v>2</v>
      </c>
      <c r="H484" s="31">
        <f t="shared" si="105"/>
        <v>2</v>
      </c>
      <c r="I484" s="31">
        <f t="shared" si="106"/>
        <v>3</v>
      </c>
      <c r="J484" s="31">
        <f t="shared" si="107"/>
        <v>2</v>
      </c>
      <c r="K484" s="31">
        <f t="shared" si="108"/>
        <v>2</v>
      </c>
      <c r="L484" s="31">
        <f t="shared" si="109"/>
        <v>3</v>
      </c>
      <c r="M484" s="31">
        <f t="shared" si="110"/>
        <v>2</v>
      </c>
      <c r="N484" s="31">
        <f t="shared" si="111"/>
        <v>2.4</v>
      </c>
      <c r="O484" s="26" t="s">
        <v>2905</v>
      </c>
      <c r="P484" s="26" t="s">
        <v>108</v>
      </c>
      <c r="Q484" s="27">
        <v>42129</v>
      </c>
      <c r="R484" s="26" t="s">
        <v>109</v>
      </c>
      <c r="S484" s="26" t="s">
        <v>277</v>
      </c>
      <c r="T484" s="26" t="s">
        <v>278</v>
      </c>
      <c r="U484" s="26" t="s">
        <v>168</v>
      </c>
      <c r="V484" s="26" t="s">
        <v>469</v>
      </c>
      <c r="W484" s="26" t="s">
        <v>938</v>
      </c>
      <c r="X484" s="26" t="s">
        <v>2877</v>
      </c>
      <c r="Y484" s="26" t="s">
        <v>2878</v>
      </c>
      <c r="Z484" s="26" t="s">
        <v>2879</v>
      </c>
      <c r="AA484" s="24"/>
      <c r="AB484" s="26" t="s">
        <v>117</v>
      </c>
      <c r="AC484" s="28">
        <v>6000</v>
      </c>
      <c r="AD484" s="24"/>
      <c r="AE484" s="26" t="s">
        <v>2880</v>
      </c>
      <c r="AF484" s="26" t="s">
        <v>120</v>
      </c>
      <c r="AG484" s="26" t="s">
        <v>194</v>
      </c>
      <c r="AH484" s="26" t="s">
        <v>143</v>
      </c>
      <c r="AI484" s="28">
        <v>6000</v>
      </c>
      <c r="AJ484" s="26" t="s">
        <v>2906</v>
      </c>
      <c r="AK484" s="26" t="s">
        <v>2907</v>
      </c>
      <c r="AL484" s="26" t="s">
        <v>2882</v>
      </c>
      <c r="AM484" s="24"/>
      <c r="AN484" s="24"/>
      <c r="AO484" s="24"/>
      <c r="AP484" s="24"/>
      <c r="AQ484" s="24"/>
      <c r="AR484" s="24"/>
      <c r="AS484" s="24"/>
      <c r="AT484" s="24"/>
      <c r="AU484" s="24"/>
      <c r="AV484" s="24"/>
      <c r="AW484" s="28">
        <v>87664</v>
      </c>
      <c r="AX484" s="26">
        <v>80</v>
      </c>
      <c r="AY484" s="28">
        <v>55</v>
      </c>
      <c r="AZ484" s="28">
        <v>50</v>
      </c>
      <c r="BA484" s="26">
        <v>0</v>
      </c>
      <c r="BB484" s="26" t="s">
        <v>241</v>
      </c>
      <c r="BC484" s="26" t="s">
        <v>2885</v>
      </c>
      <c r="BD484" s="26" t="s">
        <v>125</v>
      </c>
      <c r="BE484" s="24"/>
      <c r="BF484" s="26" t="s">
        <v>2908</v>
      </c>
      <c r="BG484" s="26" t="s">
        <v>387</v>
      </c>
      <c r="BH484" s="26" t="s">
        <v>2909</v>
      </c>
      <c r="BI484" s="26" t="s">
        <v>387</v>
      </c>
      <c r="BJ484" s="24"/>
      <c r="BK484" s="24"/>
      <c r="BL484" s="24"/>
      <c r="BM484" s="24"/>
      <c r="BN484" s="24"/>
      <c r="BO484" s="24"/>
      <c r="BP484" s="24"/>
      <c r="BQ484" s="24"/>
      <c r="BR484" s="26">
        <v>3</v>
      </c>
      <c r="BS484" s="26">
        <v>2</v>
      </c>
      <c r="BT484" s="26">
        <v>2</v>
      </c>
      <c r="BU484" s="26">
        <v>3</v>
      </c>
      <c r="BV484" s="26">
        <v>2</v>
      </c>
      <c r="BW484" s="26">
        <v>2</v>
      </c>
      <c r="BX484" s="26">
        <v>3</v>
      </c>
      <c r="BY484" s="26">
        <v>2</v>
      </c>
      <c r="BZ484" s="24"/>
      <c r="CA484" s="24"/>
      <c r="CB484" s="24"/>
      <c r="CC484" s="24"/>
      <c r="CD484" s="24"/>
      <c r="CE484" s="24"/>
      <c r="CF484" s="24"/>
      <c r="CG484" s="24"/>
      <c r="CH484" s="24"/>
      <c r="CI484" s="24"/>
      <c r="CJ484" s="24"/>
      <c r="CK484" s="24"/>
      <c r="CL484" s="24"/>
      <c r="CM484" s="24"/>
      <c r="CN484" s="24"/>
      <c r="CO484" s="24"/>
      <c r="CP484" s="24"/>
      <c r="CQ484" s="24"/>
      <c r="CR484" s="24"/>
      <c r="CS484" s="24"/>
      <c r="CT484" s="24"/>
      <c r="CU484" s="24"/>
      <c r="CV484" s="24"/>
      <c r="CW484" s="24"/>
      <c r="CX484" s="24"/>
      <c r="CY484" s="24"/>
      <c r="CZ484" s="24"/>
      <c r="DA484" s="24"/>
      <c r="DB484" s="24"/>
      <c r="DC484" s="24"/>
      <c r="DD484" s="24"/>
      <c r="DE484" s="24"/>
      <c r="DF484" s="26" t="s">
        <v>120</v>
      </c>
      <c r="DG484" s="26" t="s">
        <v>120</v>
      </c>
      <c r="DH484" s="26" t="s">
        <v>120</v>
      </c>
      <c r="DI484" s="26" t="s">
        <v>139</v>
      </c>
      <c r="DJ484" s="26" t="s">
        <v>139</v>
      </c>
      <c r="DK484" s="26" t="s">
        <v>139</v>
      </c>
      <c r="DL484" s="26" t="s">
        <v>139</v>
      </c>
      <c r="DM484" s="26" t="s">
        <v>139</v>
      </c>
      <c r="DN484" s="26" t="s">
        <v>139</v>
      </c>
      <c r="DO484" s="26" t="s">
        <v>139</v>
      </c>
    </row>
    <row r="485" spans="1:119" ht="20.100000000000001" customHeight="1" x14ac:dyDescent="0.25">
      <c r="A485" s="29" t="str">
        <f t="shared" si="98"/>
        <v>Baan Nana (Childlife)1</v>
      </c>
      <c r="B485" s="29" t="str">
        <f t="shared" si="99"/>
        <v>Baan Nana (Childlife)</v>
      </c>
      <c r="C485" s="29">
        <f t="shared" si="100"/>
        <v>1</v>
      </c>
      <c r="D485" s="30" t="str">
        <f t="shared" si="101"/>
        <v>East and Southeast Asia</v>
      </c>
      <c r="E485" s="30" t="str">
        <f t="shared" si="102"/>
        <v>Mae Sai, Thailand</v>
      </c>
      <c r="F485" s="31">
        <f t="shared" si="103"/>
        <v>1</v>
      </c>
      <c r="G485" s="31">
        <f t="shared" si="104"/>
        <v>1</v>
      </c>
      <c r="H485" s="31">
        <f t="shared" si="105"/>
        <v>2</v>
      </c>
      <c r="I485" s="31">
        <f t="shared" si="106"/>
        <v>2</v>
      </c>
      <c r="J485" s="31">
        <f t="shared" si="107"/>
        <v>2</v>
      </c>
      <c r="K485" s="31">
        <f t="shared" si="108"/>
        <v>2</v>
      </c>
      <c r="L485" s="31">
        <f t="shared" si="109"/>
        <v>2</v>
      </c>
      <c r="M485" s="31">
        <f t="shared" si="110"/>
        <v>1</v>
      </c>
      <c r="N485" s="31">
        <f t="shared" si="111"/>
        <v>1.6</v>
      </c>
      <c r="O485" s="26" t="s">
        <v>2910</v>
      </c>
      <c r="P485" s="26" t="s">
        <v>108</v>
      </c>
      <c r="Q485" s="27">
        <v>41771</v>
      </c>
      <c r="R485" s="26" t="s">
        <v>155</v>
      </c>
      <c r="S485" s="26" t="s">
        <v>193</v>
      </c>
      <c r="T485" s="26" t="s">
        <v>194</v>
      </c>
      <c r="U485" s="26" t="s">
        <v>168</v>
      </c>
      <c r="V485" s="26" t="s">
        <v>469</v>
      </c>
      <c r="W485" s="26" t="s">
        <v>938</v>
      </c>
      <c r="X485" s="26" t="s">
        <v>2877</v>
      </c>
      <c r="Y485" s="26" t="s">
        <v>2878</v>
      </c>
      <c r="Z485" s="26" t="s">
        <v>2879</v>
      </c>
      <c r="AA485" s="24"/>
      <c r="AB485" s="26" t="s">
        <v>117</v>
      </c>
      <c r="AC485" s="28">
        <v>5000</v>
      </c>
      <c r="AD485" s="24"/>
      <c r="AE485" s="26" t="s">
        <v>2880</v>
      </c>
      <c r="AF485" s="26" t="s">
        <v>120</v>
      </c>
      <c r="AG485" s="26" t="s">
        <v>194</v>
      </c>
      <c r="AH485" s="26" t="s">
        <v>158</v>
      </c>
      <c r="AI485" s="28">
        <v>5000</v>
      </c>
      <c r="AJ485" s="26" t="s">
        <v>2911</v>
      </c>
      <c r="AK485" s="26" t="s">
        <v>2912</v>
      </c>
      <c r="AL485" s="26" t="s">
        <v>2882</v>
      </c>
      <c r="AM485" s="26" t="s">
        <v>2913</v>
      </c>
      <c r="AN485" s="26" t="s">
        <v>2914</v>
      </c>
      <c r="AO485" s="26" t="s">
        <v>2915</v>
      </c>
      <c r="AP485" s="26" t="s">
        <v>2916</v>
      </c>
      <c r="AQ485" s="24"/>
      <c r="AR485" s="24"/>
      <c r="AS485" s="24"/>
      <c r="AT485" s="24"/>
      <c r="AU485" s="24"/>
      <c r="AV485" s="24"/>
      <c r="AW485" s="28">
        <v>70000</v>
      </c>
      <c r="AX485" s="26">
        <v>30</v>
      </c>
      <c r="AY485" s="28">
        <v>100</v>
      </c>
      <c r="AZ485" s="28">
        <v>90</v>
      </c>
      <c r="BA485" s="26">
        <v>0</v>
      </c>
      <c r="BB485" s="26" t="s">
        <v>241</v>
      </c>
      <c r="BC485" s="26" t="s">
        <v>2885</v>
      </c>
      <c r="BD485" s="24"/>
      <c r="BE485" s="24"/>
      <c r="BF485" s="26" t="s">
        <v>2917</v>
      </c>
      <c r="BG485" s="26" t="s">
        <v>387</v>
      </c>
      <c r="BH485" s="26" t="s">
        <v>2918</v>
      </c>
      <c r="BI485" s="26" t="s">
        <v>271</v>
      </c>
      <c r="BJ485" s="24"/>
      <c r="BK485" s="24"/>
      <c r="BL485" s="24"/>
      <c r="BM485" s="24"/>
      <c r="BN485" s="24"/>
      <c r="BO485" s="24"/>
      <c r="BP485" s="24"/>
      <c r="BQ485" s="24"/>
      <c r="BR485" s="26">
        <v>1</v>
      </c>
      <c r="BS485" s="26">
        <v>1</v>
      </c>
      <c r="BT485" s="26">
        <v>2</v>
      </c>
      <c r="BU485" s="26">
        <v>2</v>
      </c>
      <c r="BV485" s="26">
        <v>2</v>
      </c>
      <c r="BW485" s="26">
        <v>2</v>
      </c>
      <c r="BX485" s="26">
        <v>2</v>
      </c>
      <c r="BY485" s="26">
        <v>1</v>
      </c>
      <c r="BZ485" s="24"/>
      <c r="CA485" s="24"/>
      <c r="CB485" s="24"/>
      <c r="CC485" s="24"/>
      <c r="CD485" s="24"/>
      <c r="CE485" s="24"/>
      <c r="CF485" s="24"/>
      <c r="CG485" s="24"/>
      <c r="CH485" s="24"/>
      <c r="CI485" s="24"/>
      <c r="CJ485" s="24"/>
      <c r="CK485" s="24"/>
      <c r="CL485" s="24"/>
      <c r="CM485" s="24"/>
      <c r="CN485" s="24"/>
      <c r="CO485" s="24"/>
      <c r="CP485" s="24"/>
      <c r="CQ485" s="24"/>
      <c r="CR485" s="24"/>
      <c r="CS485" s="24"/>
      <c r="CT485" s="24"/>
      <c r="CU485" s="24"/>
      <c r="CV485" s="24"/>
      <c r="CW485" s="24"/>
      <c r="CX485" s="24"/>
      <c r="CY485" s="24"/>
      <c r="CZ485" s="24"/>
      <c r="DA485" s="24"/>
      <c r="DB485" s="24"/>
      <c r="DC485" s="24"/>
      <c r="DD485" s="24"/>
      <c r="DE485" s="24"/>
      <c r="DF485" s="26" t="s">
        <v>120</v>
      </c>
      <c r="DG485" s="26" t="s">
        <v>120</v>
      </c>
      <c r="DH485" s="26" t="s">
        <v>139</v>
      </c>
      <c r="DI485" s="26" t="s">
        <v>139</v>
      </c>
      <c r="DJ485" s="26" t="s">
        <v>139</v>
      </c>
      <c r="DK485" s="26" t="s">
        <v>139</v>
      </c>
      <c r="DL485" s="26" t="s">
        <v>139</v>
      </c>
      <c r="DM485" s="26" t="s">
        <v>139</v>
      </c>
      <c r="DN485" s="26" t="s">
        <v>139</v>
      </c>
      <c r="DO485" s="26" t="s">
        <v>120</v>
      </c>
    </row>
    <row r="486" spans="1:119" ht="20.100000000000001" customHeight="1" x14ac:dyDescent="0.25">
      <c r="A486" s="29" t="str">
        <f t="shared" si="98"/>
        <v>Baoji QingQingCao (Green Green Grass) Rehabilitation and Education Center for Handicapped Children8</v>
      </c>
      <c r="B486" s="29" t="str">
        <f t="shared" si="99"/>
        <v>Baoji QingQingCao (Green Green Grass) Rehabilitation and Education Center for Handicapped Children</v>
      </c>
      <c r="C486" s="29">
        <f t="shared" si="100"/>
        <v>8</v>
      </c>
      <c r="D486" s="30" t="str">
        <f t="shared" si="101"/>
        <v>East and Southeast Asia</v>
      </c>
      <c r="E486" s="30" t="str">
        <f t="shared" si="102"/>
        <v>Baoji, Shaanxi Province, China</v>
      </c>
      <c r="F486" s="31">
        <f t="shared" si="103"/>
        <v>3</v>
      </c>
      <c r="G486" s="31">
        <f t="shared" si="104"/>
        <v>3</v>
      </c>
      <c r="H486" s="31">
        <f t="shared" si="105"/>
        <v>3</v>
      </c>
      <c r="I486" s="31">
        <f t="shared" si="106"/>
        <v>3</v>
      </c>
      <c r="J486" s="31">
        <f t="shared" si="107"/>
        <v>3</v>
      </c>
      <c r="K486" s="31">
        <f t="shared" si="108"/>
        <v>4</v>
      </c>
      <c r="L486" s="31">
        <f t="shared" si="109"/>
        <v>4</v>
      </c>
      <c r="M486" s="31">
        <f t="shared" si="110"/>
        <v>3</v>
      </c>
      <c r="N486" s="31">
        <f t="shared" si="111"/>
        <v>3.3</v>
      </c>
      <c r="O486" s="26" t="s">
        <v>2919</v>
      </c>
      <c r="P486" s="26" t="s">
        <v>108</v>
      </c>
      <c r="Q486" s="27">
        <v>42640</v>
      </c>
      <c r="R486" s="26" t="s">
        <v>305</v>
      </c>
      <c r="S486" s="26" t="s">
        <v>141</v>
      </c>
      <c r="T486" s="26" t="s">
        <v>142</v>
      </c>
      <c r="U486" s="26" t="s">
        <v>833</v>
      </c>
      <c r="V486" s="26" t="s">
        <v>469</v>
      </c>
      <c r="W486" s="26" t="s">
        <v>2920</v>
      </c>
      <c r="X486" s="26" t="s">
        <v>2921</v>
      </c>
      <c r="Y486" s="26" t="s">
        <v>2922</v>
      </c>
      <c r="Z486" s="24"/>
      <c r="AA486" s="26" t="s">
        <v>2923</v>
      </c>
      <c r="AB486" s="26" t="s">
        <v>117</v>
      </c>
      <c r="AC486" s="28">
        <v>11000</v>
      </c>
      <c r="AD486" s="24"/>
      <c r="AE486" s="24"/>
      <c r="AF486" s="26" t="s">
        <v>120</v>
      </c>
      <c r="AG486" s="26" t="s">
        <v>645</v>
      </c>
      <c r="AH486" s="26" t="s">
        <v>906</v>
      </c>
      <c r="AI486" s="28">
        <v>11000</v>
      </c>
      <c r="AJ486" s="26" t="s">
        <v>2924</v>
      </c>
      <c r="AK486" s="26" t="s">
        <v>2925</v>
      </c>
      <c r="AL486" s="26" t="s">
        <v>2926</v>
      </c>
      <c r="AM486" s="24"/>
      <c r="AN486" s="24"/>
      <c r="AO486" s="24"/>
      <c r="AP486" s="24"/>
      <c r="AQ486" s="24"/>
      <c r="AR486" s="26" t="s">
        <v>2927</v>
      </c>
      <c r="AS486" s="24"/>
      <c r="AT486" s="24"/>
      <c r="AU486" s="24"/>
      <c r="AV486" s="24"/>
      <c r="AW486" s="28">
        <v>94400</v>
      </c>
      <c r="AX486" s="26">
        <v>117</v>
      </c>
      <c r="AY486" s="28">
        <v>85</v>
      </c>
      <c r="AZ486" s="28">
        <v>87</v>
      </c>
      <c r="BA486" s="24"/>
      <c r="BB486" s="26" t="s">
        <v>148</v>
      </c>
      <c r="BC486" s="26" t="s">
        <v>2928</v>
      </c>
      <c r="BD486" s="24"/>
      <c r="BE486" s="24"/>
      <c r="BF486" s="24"/>
      <c r="BG486" s="24"/>
      <c r="BH486" s="26" t="s">
        <v>2929</v>
      </c>
      <c r="BI486" s="26" t="s">
        <v>2920</v>
      </c>
      <c r="BJ486" s="24"/>
      <c r="BK486" s="26" t="s">
        <v>2920</v>
      </c>
      <c r="BL486" s="26" t="s">
        <v>2930</v>
      </c>
      <c r="BM486" s="26" t="s">
        <v>2920</v>
      </c>
      <c r="BN486" s="24"/>
      <c r="BO486" s="26" t="s">
        <v>2920</v>
      </c>
      <c r="BP486" s="24"/>
      <c r="BQ486" s="24"/>
      <c r="BR486" s="26">
        <v>3</v>
      </c>
      <c r="BS486" s="26">
        <v>3</v>
      </c>
      <c r="BT486" s="26">
        <v>3</v>
      </c>
      <c r="BU486" s="26">
        <v>3</v>
      </c>
      <c r="BV486" s="26">
        <v>3</v>
      </c>
      <c r="BW486" s="26">
        <v>4</v>
      </c>
      <c r="BX486" s="26">
        <v>4</v>
      </c>
      <c r="BY486" s="26">
        <v>3</v>
      </c>
      <c r="BZ486" s="24"/>
      <c r="CA486" s="24"/>
      <c r="CB486" s="24"/>
      <c r="CC486" s="24"/>
      <c r="CD486" s="24"/>
      <c r="CE486" s="24"/>
      <c r="CF486" s="24"/>
      <c r="CG486" s="24"/>
      <c r="CH486" s="24"/>
      <c r="CI486" s="24"/>
      <c r="CJ486" s="24"/>
      <c r="CK486" s="24"/>
      <c r="CL486" s="24"/>
      <c r="CM486" s="24"/>
      <c r="CN486" s="24"/>
      <c r="CO486" s="24"/>
      <c r="CP486" s="24"/>
      <c r="CQ486" s="24"/>
      <c r="CR486" s="24"/>
      <c r="CS486" s="24"/>
      <c r="CT486" s="24"/>
      <c r="CU486" s="24"/>
      <c r="CV486" s="24"/>
      <c r="CW486" s="24"/>
      <c r="CX486" s="24"/>
      <c r="CY486" s="24"/>
      <c r="CZ486" s="24"/>
      <c r="DA486" s="24"/>
      <c r="DB486" s="24"/>
      <c r="DC486" s="24"/>
      <c r="DD486" s="24"/>
      <c r="DE486" s="24"/>
      <c r="DF486" s="26" t="s">
        <v>120</v>
      </c>
      <c r="DG486" s="26" t="s">
        <v>120</v>
      </c>
      <c r="DH486" s="26" t="s">
        <v>139</v>
      </c>
      <c r="DI486" s="26" t="s">
        <v>120</v>
      </c>
      <c r="DJ486" s="26" t="s">
        <v>139</v>
      </c>
      <c r="DK486" s="26" t="s">
        <v>120</v>
      </c>
      <c r="DL486" s="26" t="s">
        <v>139</v>
      </c>
      <c r="DM486" s="26" t="s">
        <v>139</v>
      </c>
      <c r="DN486" s="26" t="s">
        <v>139</v>
      </c>
      <c r="DO486" s="26" t="s">
        <v>139</v>
      </c>
    </row>
    <row r="487" spans="1:119" ht="20.100000000000001" customHeight="1" x14ac:dyDescent="0.25">
      <c r="A487" s="29" t="str">
        <f t="shared" si="98"/>
        <v>Baoji QingQingCao (Green Green Grass) Rehabilitation and Education Center for Handicapped Children7</v>
      </c>
      <c r="B487" s="29" t="str">
        <f t="shared" si="99"/>
        <v>Baoji QingQingCao (Green Green Grass) Rehabilitation and Education Center for Handicapped Children</v>
      </c>
      <c r="C487" s="29">
        <f t="shared" si="100"/>
        <v>7</v>
      </c>
      <c r="D487" s="30" t="str">
        <f t="shared" si="101"/>
        <v>East and Southeast Asia</v>
      </c>
      <c r="E487" s="30" t="str">
        <f t="shared" si="102"/>
        <v>Baoji, Shaanxi Province, China</v>
      </c>
      <c r="F487" s="31">
        <f t="shared" si="103"/>
        <v>3</v>
      </c>
      <c r="G487" s="31">
        <f t="shared" si="104"/>
        <v>3</v>
      </c>
      <c r="H487" s="31">
        <f t="shared" si="105"/>
        <v>3</v>
      </c>
      <c r="I487" s="31">
        <f t="shared" si="106"/>
        <v>3</v>
      </c>
      <c r="J487" s="31">
        <f t="shared" si="107"/>
        <v>3</v>
      </c>
      <c r="K487" s="31">
        <f t="shared" si="108"/>
        <v>3</v>
      </c>
      <c r="L487" s="31">
        <f t="shared" si="109"/>
        <v>3</v>
      </c>
      <c r="M487" s="31">
        <f t="shared" si="110"/>
        <v>3</v>
      </c>
      <c r="N487" s="31">
        <f t="shared" si="111"/>
        <v>3</v>
      </c>
      <c r="O487" s="26" t="s">
        <v>2931</v>
      </c>
      <c r="P487" s="26" t="s">
        <v>108</v>
      </c>
      <c r="Q487" s="27">
        <v>42305</v>
      </c>
      <c r="R487" s="26" t="s">
        <v>166</v>
      </c>
      <c r="S487" s="26" t="s">
        <v>156</v>
      </c>
      <c r="T487" s="26" t="s">
        <v>157</v>
      </c>
      <c r="U487" s="26" t="s">
        <v>833</v>
      </c>
      <c r="V487" s="26" t="s">
        <v>469</v>
      </c>
      <c r="W487" s="26" t="s">
        <v>2920</v>
      </c>
      <c r="X487" s="26" t="s">
        <v>2921</v>
      </c>
      <c r="Y487" s="26" t="s">
        <v>2922</v>
      </c>
      <c r="Z487" s="24"/>
      <c r="AA487" s="26" t="s">
        <v>2923</v>
      </c>
      <c r="AB487" s="26" t="s">
        <v>117</v>
      </c>
      <c r="AC487" s="28">
        <v>9000</v>
      </c>
      <c r="AD487" s="24"/>
      <c r="AE487" s="24"/>
      <c r="AF487" s="26" t="s">
        <v>120</v>
      </c>
      <c r="AG487" s="26" t="s">
        <v>645</v>
      </c>
      <c r="AH487" s="26" t="s">
        <v>235</v>
      </c>
      <c r="AI487" s="28">
        <v>9000</v>
      </c>
      <c r="AJ487" s="26" t="s">
        <v>2932</v>
      </c>
      <c r="AK487" s="26" t="s">
        <v>2925</v>
      </c>
      <c r="AL487" s="26" t="s">
        <v>2926</v>
      </c>
      <c r="AM487" s="24"/>
      <c r="AN487" s="24"/>
      <c r="AO487" s="24"/>
      <c r="AP487" s="24"/>
      <c r="AQ487" s="26" t="s">
        <v>2933</v>
      </c>
      <c r="AR487" s="24"/>
      <c r="AS487" s="24"/>
      <c r="AT487" s="24"/>
      <c r="AU487" s="24"/>
      <c r="AV487" s="24"/>
      <c r="AW487" s="28">
        <v>78546</v>
      </c>
      <c r="AX487" s="26">
        <v>83</v>
      </c>
      <c r="AY487" s="28">
        <v>85</v>
      </c>
      <c r="AZ487" s="28">
        <v>82</v>
      </c>
      <c r="BA487" s="24"/>
      <c r="BB487" s="26" t="s">
        <v>148</v>
      </c>
      <c r="BC487" s="26" t="s">
        <v>2928</v>
      </c>
      <c r="BD487" s="26" t="s">
        <v>125</v>
      </c>
      <c r="BE487" s="24"/>
      <c r="BF487" s="26" t="s">
        <v>2934</v>
      </c>
      <c r="BG487" s="26" t="s">
        <v>2920</v>
      </c>
      <c r="BH487" s="26" t="s">
        <v>215</v>
      </c>
      <c r="BI487" s="26" t="s">
        <v>2920</v>
      </c>
      <c r="BJ487" s="26" t="s">
        <v>2929</v>
      </c>
      <c r="BK487" s="26" t="s">
        <v>2920</v>
      </c>
      <c r="BL487" s="26" t="s">
        <v>2935</v>
      </c>
      <c r="BM487" s="26" t="s">
        <v>2920</v>
      </c>
      <c r="BN487" s="26" t="s">
        <v>2936</v>
      </c>
      <c r="BO487" s="26" t="s">
        <v>2920</v>
      </c>
      <c r="BP487" s="24"/>
      <c r="BQ487" s="24"/>
      <c r="BR487" s="26">
        <v>3</v>
      </c>
      <c r="BS487" s="26">
        <v>3</v>
      </c>
      <c r="BT487" s="26">
        <v>3</v>
      </c>
      <c r="BU487" s="26">
        <v>3</v>
      </c>
      <c r="BV487" s="26">
        <v>3</v>
      </c>
      <c r="BW487" s="26">
        <v>3</v>
      </c>
      <c r="BX487" s="26">
        <v>3</v>
      </c>
      <c r="BY487" s="26">
        <v>3</v>
      </c>
      <c r="BZ487" s="24"/>
      <c r="CA487" s="24"/>
      <c r="CB487" s="24"/>
      <c r="CC487" s="24"/>
      <c r="CD487" s="24"/>
      <c r="CE487" s="24"/>
      <c r="CF487" s="24"/>
      <c r="CG487" s="24"/>
      <c r="CH487" s="24"/>
      <c r="CI487" s="24"/>
      <c r="CJ487" s="24"/>
      <c r="CK487" s="24"/>
      <c r="CL487" s="24"/>
      <c r="CM487" s="24"/>
      <c r="CN487" s="24"/>
      <c r="CO487" s="24"/>
      <c r="CP487" s="24"/>
      <c r="CQ487" s="24"/>
      <c r="CR487" s="24"/>
      <c r="CS487" s="24"/>
      <c r="CT487" s="24"/>
      <c r="CU487" s="24"/>
      <c r="CV487" s="24"/>
      <c r="CW487" s="24"/>
      <c r="CX487" s="24"/>
      <c r="CY487" s="24"/>
      <c r="CZ487" s="24"/>
      <c r="DA487" s="24"/>
      <c r="DB487" s="24"/>
      <c r="DC487" s="24"/>
      <c r="DD487" s="24"/>
      <c r="DE487" s="24"/>
      <c r="DF487" s="26" t="s">
        <v>120</v>
      </c>
      <c r="DG487" s="26" t="s">
        <v>139</v>
      </c>
      <c r="DH487" s="26" t="s">
        <v>139</v>
      </c>
      <c r="DI487" s="26" t="s">
        <v>139</v>
      </c>
      <c r="DJ487" s="26" t="s">
        <v>139</v>
      </c>
      <c r="DK487" s="26" t="s">
        <v>139</v>
      </c>
      <c r="DL487" s="26" t="s">
        <v>139</v>
      </c>
      <c r="DM487" s="26" t="s">
        <v>139</v>
      </c>
      <c r="DN487" s="26" t="s">
        <v>139</v>
      </c>
      <c r="DO487" s="26" t="s">
        <v>139</v>
      </c>
    </row>
    <row r="488" spans="1:119" ht="20.100000000000001" customHeight="1" x14ac:dyDescent="0.25">
      <c r="A488" s="29" t="str">
        <f t="shared" si="98"/>
        <v/>
      </c>
      <c r="B488" s="29" t="str">
        <f t="shared" si="99"/>
        <v>Baoji QingQingCao (Green Green Grass) Rehabilitation and Education Center for Handicapped Children</v>
      </c>
      <c r="C488" s="29">
        <f t="shared" si="100"/>
        <v>0</v>
      </c>
      <c r="D488" s="30" t="str">
        <f t="shared" si="101"/>
        <v>East and Southeast Asia</v>
      </c>
      <c r="E488" s="30" t="str">
        <f t="shared" si="102"/>
        <v>Baoji, Shaanxi Province, China</v>
      </c>
      <c r="F488" s="31">
        <f t="shared" si="103"/>
        <v>0</v>
      </c>
      <c r="G488" s="31">
        <f t="shared" si="104"/>
        <v>0</v>
      </c>
      <c r="H488" s="31">
        <f t="shared" si="105"/>
        <v>0</v>
      </c>
      <c r="I488" s="31">
        <f t="shared" si="106"/>
        <v>0</v>
      </c>
      <c r="J488" s="31">
        <f t="shared" si="107"/>
        <v>0</v>
      </c>
      <c r="K488" s="31">
        <f t="shared" si="108"/>
        <v>0</v>
      </c>
      <c r="L488" s="31">
        <f t="shared" si="109"/>
        <v>0</v>
      </c>
      <c r="M488" s="31">
        <f t="shared" si="110"/>
        <v>0</v>
      </c>
      <c r="N488" s="31">
        <f t="shared" si="111"/>
        <v>0</v>
      </c>
      <c r="O488" s="26" t="s">
        <v>15877</v>
      </c>
      <c r="P488" s="26" t="s">
        <v>108</v>
      </c>
      <c r="Q488" s="27">
        <v>42107</v>
      </c>
      <c r="R488" s="24"/>
      <c r="S488" s="26" t="s">
        <v>277</v>
      </c>
      <c r="T488" s="26" t="s">
        <v>278</v>
      </c>
      <c r="U488" s="24"/>
      <c r="V488" s="26" t="s">
        <v>469</v>
      </c>
      <c r="W488" s="26" t="s">
        <v>2920</v>
      </c>
      <c r="X488" s="26" t="s">
        <v>2921</v>
      </c>
      <c r="Y488" s="26" t="s">
        <v>2922</v>
      </c>
      <c r="Z488" s="24"/>
      <c r="AA488" s="26" t="s">
        <v>2923</v>
      </c>
      <c r="AB488" s="26" t="s">
        <v>15733</v>
      </c>
      <c r="AC488" s="28">
        <v>4000</v>
      </c>
      <c r="AD488" s="24"/>
      <c r="AE488" s="24"/>
      <c r="AF488" s="26" t="s">
        <v>120</v>
      </c>
      <c r="AG488" s="26" t="s">
        <v>645</v>
      </c>
      <c r="AH488" s="24"/>
      <c r="AI488" s="28">
        <v>4000</v>
      </c>
      <c r="AJ488" s="24"/>
      <c r="AK488" s="24"/>
      <c r="AL488" s="24"/>
      <c r="AM488" s="24"/>
      <c r="AN488" s="24"/>
      <c r="AO488" s="24"/>
      <c r="AP488" s="24"/>
      <c r="AQ488" s="24"/>
      <c r="AR488" s="24"/>
      <c r="AS488" s="24"/>
      <c r="AT488" s="24"/>
      <c r="AU488" s="24"/>
      <c r="AV488" s="24"/>
      <c r="AW488" s="24"/>
      <c r="AX488" s="24"/>
      <c r="AY488" s="24"/>
      <c r="AZ488" s="24"/>
      <c r="BA488" s="24"/>
      <c r="BB488" s="24"/>
      <c r="BC488" s="26" t="s">
        <v>2928</v>
      </c>
      <c r="BD488" s="24"/>
      <c r="BE488" s="24"/>
      <c r="BF488" s="24"/>
      <c r="BG488" s="24"/>
      <c r="BH488" s="24"/>
      <c r="BI488" s="24"/>
      <c r="BJ488" s="24"/>
      <c r="BK488" s="24"/>
      <c r="BL488" s="24"/>
      <c r="BM488" s="24"/>
      <c r="BN488" s="24"/>
      <c r="BO488" s="24"/>
      <c r="BP488" s="24"/>
      <c r="BQ488" s="24"/>
      <c r="BR488" s="24"/>
      <c r="BS488" s="24"/>
      <c r="BT488" s="24"/>
      <c r="BU488" s="24"/>
      <c r="BV488" s="24"/>
      <c r="BW488" s="24"/>
      <c r="BX488" s="24"/>
      <c r="BY488" s="24"/>
      <c r="BZ488" s="24"/>
      <c r="CA488" s="24"/>
      <c r="CB488" s="24"/>
      <c r="CC488" s="24"/>
      <c r="CD488" s="24"/>
      <c r="CE488" s="24"/>
      <c r="CF488" s="24"/>
      <c r="CG488" s="24"/>
      <c r="CH488" s="24"/>
      <c r="CI488" s="24"/>
      <c r="CJ488" s="24"/>
      <c r="CK488" s="24"/>
      <c r="CL488" s="24"/>
      <c r="CM488" s="24"/>
      <c r="CN488" s="24"/>
      <c r="CO488" s="24"/>
      <c r="CP488" s="24"/>
      <c r="CQ488" s="24"/>
      <c r="CR488" s="24"/>
      <c r="CS488" s="24"/>
      <c r="CT488" s="24"/>
      <c r="CU488" s="24"/>
      <c r="CV488" s="24"/>
      <c r="CW488" s="24"/>
      <c r="CX488" s="24"/>
      <c r="CY488" s="24"/>
      <c r="CZ488" s="24"/>
      <c r="DA488" s="24"/>
      <c r="DB488" s="24"/>
      <c r="DC488" s="24"/>
      <c r="DD488" s="24"/>
      <c r="DE488" s="24"/>
      <c r="DF488" s="26" t="s">
        <v>139</v>
      </c>
      <c r="DG488" s="26" t="s">
        <v>139</v>
      </c>
      <c r="DH488" s="26" t="s">
        <v>139</v>
      </c>
      <c r="DI488" s="26" t="s">
        <v>139</v>
      </c>
      <c r="DJ488" s="26" t="s">
        <v>139</v>
      </c>
      <c r="DK488" s="26" t="s">
        <v>139</v>
      </c>
      <c r="DL488" s="26" t="s">
        <v>139</v>
      </c>
      <c r="DM488" s="26" t="s">
        <v>139</v>
      </c>
      <c r="DN488" s="26" t="s">
        <v>139</v>
      </c>
      <c r="DO488" s="26" t="s">
        <v>139</v>
      </c>
    </row>
    <row r="489" spans="1:119" ht="20.100000000000001" customHeight="1" x14ac:dyDescent="0.25">
      <c r="A489" s="29" t="str">
        <f t="shared" si="98"/>
        <v>Baoji QingQingCao (Green Green Grass) Rehabilitation and Education Center for Handicapped Children6</v>
      </c>
      <c r="B489" s="29" t="str">
        <f t="shared" si="99"/>
        <v>Baoji QingQingCao (Green Green Grass) Rehabilitation and Education Center for Handicapped Children</v>
      </c>
      <c r="C489" s="29">
        <f t="shared" si="100"/>
        <v>6</v>
      </c>
      <c r="D489" s="30" t="str">
        <f t="shared" si="101"/>
        <v>East and Southeast Asia</v>
      </c>
      <c r="E489" s="30" t="str">
        <f t="shared" si="102"/>
        <v>Baoji, Shaanxi Province, China</v>
      </c>
      <c r="F489" s="31">
        <f t="shared" si="103"/>
        <v>2</v>
      </c>
      <c r="G489" s="31">
        <f t="shared" si="104"/>
        <v>2</v>
      </c>
      <c r="H489" s="31">
        <f t="shared" si="105"/>
        <v>2</v>
      </c>
      <c r="I489" s="31">
        <f t="shared" si="106"/>
        <v>3</v>
      </c>
      <c r="J489" s="31">
        <f t="shared" si="107"/>
        <v>2</v>
      </c>
      <c r="K489" s="31">
        <f t="shared" si="108"/>
        <v>3</v>
      </c>
      <c r="L489" s="31">
        <f t="shared" si="109"/>
        <v>3</v>
      </c>
      <c r="M489" s="31">
        <f t="shared" si="110"/>
        <v>2</v>
      </c>
      <c r="N489" s="31">
        <f t="shared" si="111"/>
        <v>2.4</v>
      </c>
      <c r="O489" s="26" t="s">
        <v>2937</v>
      </c>
      <c r="P489" s="26" t="s">
        <v>108</v>
      </c>
      <c r="Q489" s="27">
        <v>41946</v>
      </c>
      <c r="R489" s="26" t="s">
        <v>166</v>
      </c>
      <c r="S489" s="26" t="s">
        <v>609</v>
      </c>
      <c r="T489" s="26" t="s">
        <v>278</v>
      </c>
      <c r="U489" s="26" t="s">
        <v>833</v>
      </c>
      <c r="V489" s="26" t="s">
        <v>469</v>
      </c>
      <c r="W489" s="26" t="s">
        <v>2920</v>
      </c>
      <c r="X489" s="26" t="s">
        <v>2921</v>
      </c>
      <c r="Y489" s="26" t="s">
        <v>2922</v>
      </c>
      <c r="Z489" s="24"/>
      <c r="AA489" s="26" t="s">
        <v>2923</v>
      </c>
      <c r="AB489" s="26" t="s">
        <v>117</v>
      </c>
      <c r="AC489" s="28">
        <v>9000</v>
      </c>
      <c r="AD489" s="24"/>
      <c r="AE489" s="24"/>
      <c r="AF489" s="26" t="s">
        <v>120</v>
      </c>
      <c r="AG489" s="26" t="s">
        <v>645</v>
      </c>
      <c r="AH489" s="26" t="s">
        <v>250</v>
      </c>
      <c r="AI489" s="28">
        <v>9000</v>
      </c>
      <c r="AJ489" s="26" t="s">
        <v>2938</v>
      </c>
      <c r="AK489" s="26" t="s">
        <v>2925</v>
      </c>
      <c r="AL489" s="26" t="s">
        <v>2939</v>
      </c>
      <c r="AM489" s="24"/>
      <c r="AN489" s="24"/>
      <c r="AO489" s="24"/>
      <c r="AP489" s="24"/>
      <c r="AQ489" s="26" t="s">
        <v>2940</v>
      </c>
      <c r="AR489" s="24"/>
      <c r="AS489" s="24"/>
      <c r="AT489" s="24"/>
      <c r="AU489" s="24"/>
      <c r="AV489" s="24"/>
      <c r="AW489" s="28">
        <v>79436</v>
      </c>
      <c r="AX489" s="26">
        <v>108</v>
      </c>
      <c r="AY489" s="28">
        <v>79</v>
      </c>
      <c r="AZ489" s="28">
        <v>79</v>
      </c>
      <c r="BA489" s="26">
        <v>0</v>
      </c>
      <c r="BB489" s="26" t="s">
        <v>148</v>
      </c>
      <c r="BC489" s="26" t="s">
        <v>2928</v>
      </c>
      <c r="BD489" s="26" t="s">
        <v>378</v>
      </c>
      <c r="BE489" s="26" t="s">
        <v>2941</v>
      </c>
      <c r="BF489" s="26" t="s">
        <v>2942</v>
      </c>
      <c r="BG489" s="26" t="s">
        <v>2920</v>
      </c>
      <c r="BH489" s="26" t="s">
        <v>2929</v>
      </c>
      <c r="BI489" s="26" t="s">
        <v>2920</v>
      </c>
      <c r="BJ489" s="26" t="s">
        <v>2943</v>
      </c>
      <c r="BK489" s="26" t="s">
        <v>2920</v>
      </c>
      <c r="BL489" s="26" t="s">
        <v>2944</v>
      </c>
      <c r="BM489" s="26" t="s">
        <v>2920</v>
      </c>
      <c r="BN489" s="24"/>
      <c r="BO489" s="24"/>
      <c r="BP489" s="24"/>
      <c r="BQ489" s="24"/>
      <c r="BR489" s="26">
        <v>2</v>
      </c>
      <c r="BS489" s="26">
        <v>2</v>
      </c>
      <c r="BT489" s="26">
        <v>2</v>
      </c>
      <c r="BU489" s="26">
        <v>3</v>
      </c>
      <c r="BV489" s="26">
        <v>2</v>
      </c>
      <c r="BW489" s="26">
        <v>3</v>
      </c>
      <c r="BX489" s="26">
        <v>3</v>
      </c>
      <c r="BY489" s="26">
        <v>2</v>
      </c>
      <c r="BZ489" s="24"/>
      <c r="CA489" s="24"/>
      <c r="CB489" s="24"/>
      <c r="CC489" s="24"/>
      <c r="CD489" s="24"/>
      <c r="CE489" s="24"/>
      <c r="CF489" s="24"/>
      <c r="CG489" s="24"/>
      <c r="CH489" s="24"/>
      <c r="CI489" s="24"/>
      <c r="CJ489" s="24"/>
      <c r="CK489" s="24"/>
      <c r="CL489" s="24"/>
      <c r="CM489" s="24"/>
      <c r="CN489" s="24"/>
      <c r="CO489" s="24"/>
      <c r="CP489" s="24"/>
      <c r="CQ489" s="24"/>
      <c r="CR489" s="24"/>
      <c r="CS489" s="24"/>
      <c r="CT489" s="24"/>
      <c r="CU489" s="24"/>
      <c r="CV489" s="24"/>
      <c r="CW489" s="24"/>
      <c r="CX489" s="24"/>
      <c r="CY489" s="24"/>
      <c r="CZ489" s="24"/>
      <c r="DA489" s="24"/>
      <c r="DB489" s="24"/>
      <c r="DC489" s="24"/>
      <c r="DD489" s="24"/>
      <c r="DE489" s="24"/>
      <c r="DF489" s="26" t="s">
        <v>120</v>
      </c>
      <c r="DG489" s="26" t="s">
        <v>139</v>
      </c>
      <c r="DH489" s="26" t="s">
        <v>139</v>
      </c>
      <c r="DI489" s="26" t="s">
        <v>120</v>
      </c>
      <c r="DJ489" s="26" t="s">
        <v>139</v>
      </c>
      <c r="DK489" s="26" t="s">
        <v>120</v>
      </c>
      <c r="DL489" s="26" t="s">
        <v>139</v>
      </c>
      <c r="DM489" s="26" t="s">
        <v>139</v>
      </c>
      <c r="DN489" s="26" t="s">
        <v>139</v>
      </c>
      <c r="DO489" s="26" t="s">
        <v>139</v>
      </c>
    </row>
    <row r="490" spans="1:119" ht="20.100000000000001" customHeight="1" x14ac:dyDescent="0.25">
      <c r="A490" s="29" t="str">
        <f t="shared" si="98"/>
        <v>Baoji QingQingCao (Green Green Grass) Rehabilitation and Education Center for Handicapped Children5</v>
      </c>
      <c r="B490" s="29" t="str">
        <f t="shared" si="99"/>
        <v>Baoji QingQingCao (Green Green Grass) Rehabilitation and Education Center for Handicapped Children</v>
      </c>
      <c r="C490" s="29">
        <f t="shared" si="100"/>
        <v>5</v>
      </c>
      <c r="D490" s="30" t="str">
        <f t="shared" si="101"/>
        <v>East and Southeast Asia</v>
      </c>
      <c r="E490" s="30" t="str">
        <f t="shared" si="102"/>
        <v>Baoji, Shaanxi Province, China</v>
      </c>
      <c r="F490" s="31">
        <f t="shared" si="103"/>
        <v>2</v>
      </c>
      <c r="G490" s="31">
        <f t="shared" si="104"/>
        <v>2</v>
      </c>
      <c r="H490" s="31">
        <f t="shared" si="105"/>
        <v>2</v>
      </c>
      <c r="I490" s="31">
        <f t="shared" si="106"/>
        <v>3</v>
      </c>
      <c r="J490" s="31">
        <f t="shared" si="107"/>
        <v>3</v>
      </c>
      <c r="K490" s="31">
        <f t="shared" si="108"/>
        <v>3</v>
      </c>
      <c r="L490" s="31">
        <f t="shared" si="109"/>
        <v>2</v>
      </c>
      <c r="M490" s="31">
        <f t="shared" si="110"/>
        <v>2</v>
      </c>
      <c r="N490" s="31">
        <f t="shared" si="111"/>
        <v>2.4</v>
      </c>
      <c r="O490" s="26" t="s">
        <v>2945</v>
      </c>
      <c r="P490" s="26" t="s">
        <v>108</v>
      </c>
      <c r="Q490" s="27">
        <v>41568</v>
      </c>
      <c r="R490" s="26" t="s">
        <v>166</v>
      </c>
      <c r="S490" s="26" t="s">
        <v>622</v>
      </c>
      <c r="T490" s="26" t="s">
        <v>194</v>
      </c>
      <c r="U490" s="26" t="s">
        <v>833</v>
      </c>
      <c r="V490" s="26" t="s">
        <v>469</v>
      </c>
      <c r="W490" s="26" t="s">
        <v>2920</v>
      </c>
      <c r="X490" s="26" t="s">
        <v>2921</v>
      </c>
      <c r="Y490" s="26" t="s">
        <v>2922</v>
      </c>
      <c r="Z490" s="24"/>
      <c r="AA490" s="26" t="s">
        <v>2923</v>
      </c>
      <c r="AB490" s="26" t="s">
        <v>117</v>
      </c>
      <c r="AC490" s="28">
        <v>9000</v>
      </c>
      <c r="AD490" s="24"/>
      <c r="AE490" s="24"/>
      <c r="AF490" s="26" t="s">
        <v>120</v>
      </c>
      <c r="AG490" s="26" t="s">
        <v>645</v>
      </c>
      <c r="AH490" s="26" t="s">
        <v>176</v>
      </c>
      <c r="AI490" s="28">
        <v>9000</v>
      </c>
      <c r="AJ490" s="26" t="s">
        <v>2946</v>
      </c>
      <c r="AK490" s="26" t="s">
        <v>2925</v>
      </c>
      <c r="AL490" s="26" t="s">
        <v>2947</v>
      </c>
      <c r="AM490" s="24"/>
      <c r="AN490" s="24"/>
      <c r="AO490" s="24"/>
      <c r="AP490" s="24"/>
      <c r="AQ490" s="26" t="s">
        <v>2948</v>
      </c>
      <c r="AR490" s="24"/>
      <c r="AS490" s="24"/>
      <c r="AT490" s="24"/>
      <c r="AU490" s="24"/>
      <c r="AV490" s="24"/>
      <c r="AW490" s="28">
        <v>72725</v>
      </c>
      <c r="AX490" s="26">
        <v>118</v>
      </c>
      <c r="AY490" s="28">
        <v>79</v>
      </c>
      <c r="AZ490" s="28">
        <v>76</v>
      </c>
      <c r="BA490" s="26">
        <v>0</v>
      </c>
      <c r="BB490" s="26" t="s">
        <v>148</v>
      </c>
      <c r="BC490" s="26" t="s">
        <v>2928</v>
      </c>
      <c r="BD490" s="26" t="s">
        <v>378</v>
      </c>
      <c r="BE490" s="26" t="s">
        <v>2949</v>
      </c>
      <c r="BF490" s="26" t="s">
        <v>2942</v>
      </c>
      <c r="BG490" s="26" t="s">
        <v>2920</v>
      </c>
      <c r="BH490" s="26" t="s">
        <v>2929</v>
      </c>
      <c r="BI490" s="26" t="s">
        <v>2920</v>
      </c>
      <c r="BJ490" s="26" t="s">
        <v>2950</v>
      </c>
      <c r="BK490" s="26" t="s">
        <v>2920</v>
      </c>
      <c r="BL490" s="26" t="s">
        <v>2944</v>
      </c>
      <c r="BM490" s="26" t="s">
        <v>2920</v>
      </c>
      <c r="BN490" s="26" t="s">
        <v>2951</v>
      </c>
      <c r="BO490" s="26" t="s">
        <v>2920</v>
      </c>
      <c r="BP490" s="24"/>
      <c r="BQ490" s="24"/>
      <c r="BR490" s="26">
        <v>2</v>
      </c>
      <c r="BS490" s="26">
        <v>2</v>
      </c>
      <c r="BT490" s="26">
        <v>2</v>
      </c>
      <c r="BU490" s="26">
        <v>3</v>
      </c>
      <c r="BV490" s="26">
        <v>3</v>
      </c>
      <c r="BW490" s="26">
        <v>3</v>
      </c>
      <c r="BX490" s="26">
        <v>2</v>
      </c>
      <c r="BY490" s="26">
        <v>2</v>
      </c>
      <c r="BZ490" s="24"/>
      <c r="CA490" s="24"/>
      <c r="CB490" s="24"/>
      <c r="CC490" s="24"/>
      <c r="CD490" s="24"/>
      <c r="CE490" s="24"/>
      <c r="CF490" s="24"/>
      <c r="CG490" s="24"/>
      <c r="CH490" s="24"/>
      <c r="CI490" s="24"/>
      <c r="CJ490" s="24"/>
      <c r="CK490" s="24"/>
      <c r="CL490" s="24"/>
      <c r="CM490" s="24"/>
      <c r="CN490" s="24"/>
      <c r="CO490" s="24"/>
      <c r="CP490" s="24"/>
      <c r="CQ490" s="24"/>
      <c r="CR490" s="24"/>
      <c r="CS490" s="24"/>
      <c r="CT490" s="24"/>
      <c r="CU490" s="24"/>
      <c r="CV490" s="24"/>
      <c r="CW490" s="24"/>
      <c r="CX490" s="24"/>
      <c r="CY490" s="24"/>
      <c r="CZ490" s="24"/>
      <c r="DA490" s="24"/>
      <c r="DB490" s="24"/>
      <c r="DC490" s="24"/>
      <c r="DD490" s="24"/>
      <c r="DE490" s="24"/>
      <c r="DF490" s="26" t="s">
        <v>139</v>
      </c>
      <c r="DG490" s="26" t="s">
        <v>139</v>
      </c>
      <c r="DH490" s="26" t="s">
        <v>139</v>
      </c>
      <c r="DI490" s="26" t="s">
        <v>139</v>
      </c>
      <c r="DJ490" s="26" t="s">
        <v>139</v>
      </c>
      <c r="DK490" s="26" t="s">
        <v>139</v>
      </c>
      <c r="DL490" s="26" t="s">
        <v>139</v>
      </c>
      <c r="DM490" s="26" t="s">
        <v>139</v>
      </c>
      <c r="DN490" s="26" t="s">
        <v>139</v>
      </c>
      <c r="DO490" s="26" t="s">
        <v>139</v>
      </c>
    </row>
    <row r="491" spans="1:119" ht="20.100000000000001" customHeight="1" x14ac:dyDescent="0.25">
      <c r="A491" s="29" t="str">
        <f t="shared" si="98"/>
        <v>Baoji QingQingCao (Green Green Grass) Rehabilitation and Education Center for Handicapped Children4</v>
      </c>
      <c r="B491" s="29" t="str">
        <f t="shared" si="99"/>
        <v>Baoji QingQingCao (Green Green Grass) Rehabilitation and Education Center for Handicapped Children</v>
      </c>
      <c r="C491" s="29">
        <f t="shared" si="100"/>
        <v>4</v>
      </c>
      <c r="D491" s="30" t="str">
        <f t="shared" si="101"/>
        <v>East and Southeast Asia</v>
      </c>
      <c r="E491" s="30" t="str">
        <f t="shared" si="102"/>
        <v>Baoji, Shaanxi Province, China</v>
      </c>
      <c r="F491" s="31">
        <f t="shared" si="103"/>
        <v>2</v>
      </c>
      <c r="G491" s="31">
        <f t="shared" si="104"/>
        <v>2</v>
      </c>
      <c r="H491" s="31">
        <f t="shared" si="105"/>
        <v>2</v>
      </c>
      <c r="I491" s="31">
        <f t="shared" si="106"/>
        <v>3</v>
      </c>
      <c r="J491" s="31">
        <f t="shared" si="107"/>
        <v>3</v>
      </c>
      <c r="K491" s="31">
        <f t="shared" si="108"/>
        <v>3</v>
      </c>
      <c r="L491" s="31">
        <f t="shared" si="109"/>
        <v>3</v>
      </c>
      <c r="M491" s="31">
        <f t="shared" si="110"/>
        <v>2</v>
      </c>
      <c r="N491" s="31">
        <f t="shared" si="111"/>
        <v>2.5</v>
      </c>
      <c r="O491" s="26" t="s">
        <v>2952</v>
      </c>
      <c r="P491" s="26" t="s">
        <v>108</v>
      </c>
      <c r="Q491" s="27">
        <v>41204</v>
      </c>
      <c r="R491" s="26" t="s">
        <v>109</v>
      </c>
      <c r="S491" s="26" t="s">
        <v>306</v>
      </c>
      <c r="T491" s="26" t="s">
        <v>207</v>
      </c>
      <c r="U491" s="26" t="s">
        <v>833</v>
      </c>
      <c r="V491" s="26" t="s">
        <v>469</v>
      </c>
      <c r="W491" s="26" t="s">
        <v>2920</v>
      </c>
      <c r="X491" s="26" t="s">
        <v>2921</v>
      </c>
      <c r="Y491" s="26" t="s">
        <v>2922</v>
      </c>
      <c r="Z491" s="24"/>
      <c r="AA491" s="26" t="s">
        <v>2923</v>
      </c>
      <c r="AB491" s="26" t="s">
        <v>117</v>
      </c>
      <c r="AC491" s="28">
        <v>8000</v>
      </c>
      <c r="AD491" s="24"/>
      <c r="AE491" s="24"/>
      <c r="AF491" s="26" t="s">
        <v>120</v>
      </c>
      <c r="AG491" s="26" t="s">
        <v>645</v>
      </c>
      <c r="AH491" s="26" t="s">
        <v>185</v>
      </c>
      <c r="AI491" s="28">
        <v>8000</v>
      </c>
      <c r="AJ491" s="26" t="s">
        <v>2953</v>
      </c>
      <c r="AK491" s="26" t="s">
        <v>2954</v>
      </c>
      <c r="AL491" s="26" t="s">
        <v>2955</v>
      </c>
      <c r="AM491" s="24"/>
      <c r="AN491" s="24"/>
      <c r="AO491" s="24"/>
      <c r="AP491" s="24"/>
      <c r="AQ491" s="24"/>
      <c r="AR491" s="24"/>
      <c r="AS491" s="24"/>
      <c r="AT491" s="24"/>
      <c r="AU491" s="24"/>
      <c r="AV491" s="24"/>
      <c r="AW491" s="28">
        <v>48906</v>
      </c>
      <c r="AX491" s="26">
        <v>124</v>
      </c>
      <c r="AY491" s="28">
        <v>75</v>
      </c>
      <c r="AZ491" s="28">
        <v>68</v>
      </c>
      <c r="BA491" s="26">
        <v>0</v>
      </c>
      <c r="BB491" s="26" t="s">
        <v>148</v>
      </c>
      <c r="BC491" s="26" t="s">
        <v>2928</v>
      </c>
      <c r="BD491" s="26" t="s">
        <v>378</v>
      </c>
      <c r="BE491" s="26" t="s">
        <v>2956</v>
      </c>
      <c r="BF491" s="26" t="s">
        <v>2929</v>
      </c>
      <c r="BG491" s="26" t="s">
        <v>2920</v>
      </c>
      <c r="BH491" s="26" t="s">
        <v>2175</v>
      </c>
      <c r="BI491" s="26" t="s">
        <v>2920</v>
      </c>
      <c r="BJ491" s="24"/>
      <c r="BK491" s="24"/>
      <c r="BL491" s="24"/>
      <c r="BM491" s="24"/>
      <c r="BN491" s="24"/>
      <c r="BO491" s="24"/>
      <c r="BP491" s="24"/>
      <c r="BQ491" s="24"/>
      <c r="BR491" s="26">
        <v>2</v>
      </c>
      <c r="BS491" s="26">
        <v>2</v>
      </c>
      <c r="BT491" s="26">
        <v>2</v>
      </c>
      <c r="BU491" s="26">
        <v>3</v>
      </c>
      <c r="BV491" s="26">
        <v>3</v>
      </c>
      <c r="BW491" s="26">
        <v>3</v>
      </c>
      <c r="BX491" s="26">
        <v>3</v>
      </c>
      <c r="BY491" s="26">
        <v>2</v>
      </c>
      <c r="BZ491" s="24"/>
      <c r="CA491" s="24"/>
      <c r="CB491" s="24"/>
      <c r="CC491" s="24"/>
      <c r="CD491" s="24"/>
      <c r="CE491" s="24"/>
      <c r="CF491" s="24"/>
      <c r="CG491" s="24"/>
      <c r="CH491" s="24"/>
      <c r="CI491" s="24"/>
      <c r="CJ491" s="24"/>
      <c r="CK491" s="24"/>
      <c r="CL491" s="24"/>
      <c r="CM491" s="24"/>
      <c r="CN491" s="24"/>
      <c r="CO491" s="24"/>
      <c r="CP491" s="24"/>
      <c r="CQ491" s="24"/>
      <c r="CR491" s="24"/>
      <c r="CS491" s="24"/>
      <c r="CT491" s="24"/>
      <c r="CU491" s="24"/>
      <c r="CV491" s="24"/>
      <c r="CW491" s="24"/>
      <c r="CX491" s="24"/>
      <c r="CY491" s="24"/>
      <c r="CZ491" s="24"/>
      <c r="DA491" s="24"/>
      <c r="DB491" s="24"/>
      <c r="DC491" s="24"/>
      <c r="DD491" s="24"/>
      <c r="DE491" s="24"/>
      <c r="DF491" s="26" t="s">
        <v>120</v>
      </c>
      <c r="DG491" s="26" t="s">
        <v>139</v>
      </c>
      <c r="DH491" s="26" t="s">
        <v>139</v>
      </c>
      <c r="DI491" s="26" t="s">
        <v>120</v>
      </c>
      <c r="DJ491" s="26" t="s">
        <v>139</v>
      </c>
      <c r="DK491" s="26" t="s">
        <v>120</v>
      </c>
      <c r="DL491" s="26" t="s">
        <v>139</v>
      </c>
      <c r="DM491" s="26" t="s">
        <v>139</v>
      </c>
      <c r="DN491" s="26" t="s">
        <v>139</v>
      </c>
      <c r="DO491" s="26" t="s">
        <v>139</v>
      </c>
    </row>
    <row r="492" spans="1:119" ht="20.100000000000001" customHeight="1" x14ac:dyDescent="0.25">
      <c r="A492" s="29" t="str">
        <f t="shared" si="98"/>
        <v>Baoji QingQingCao (Green Green Grass) Rehabilitation and Education Center for Handicapped Children3</v>
      </c>
      <c r="B492" s="29" t="str">
        <f t="shared" si="99"/>
        <v>Baoji QingQingCao (Green Green Grass) Rehabilitation and Education Center for Handicapped Children</v>
      </c>
      <c r="C492" s="29">
        <f t="shared" si="100"/>
        <v>3</v>
      </c>
      <c r="D492" s="30" t="str">
        <f t="shared" si="101"/>
        <v>East and Southeast Asia</v>
      </c>
      <c r="E492" s="30" t="str">
        <f t="shared" si="102"/>
        <v>Baoji, Shaanxi Province, China</v>
      </c>
      <c r="F492" s="31">
        <f t="shared" si="103"/>
        <v>2</v>
      </c>
      <c r="G492" s="31">
        <f t="shared" si="104"/>
        <v>2</v>
      </c>
      <c r="H492" s="31">
        <f t="shared" si="105"/>
        <v>2</v>
      </c>
      <c r="I492" s="31">
        <f t="shared" si="106"/>
        <v>3</v>
      </c>
      <c r="J492" s="31">
        <f t="shared" si="107"/>
        <v>2</v>
      </c>
      <c r="K492" s="31">
        <f t="shared" si="108"/>
        <v>2</v>
      </c>
      <c r="L492" s="31">
        <f t="shared" si="109"/>
        <v>2</v>
      </c>
      <c r="M492" s="31">
        <f t="shared" si="110"/>
        <v>2</v>
      </c>
      <c r="N492" s="31">
        <f t="shared" si="111"/>
        <v>2.1</v>
      </c>
      <c r="O492" s="26" t="s">
        <v>2957</v>
      </c>
      <c r="P492" s="26" t="s">
        <v>108</v>
      </c>
      <c r="Q492" s="27">
        <v>40833</v>
      </c>
      <c r="R492" s="26" t="s">
        <v>155</v>
      </c>
      <c r="S492" s="26" t="s">
        <v>321</v>
      </c>
      <c r="T492" s="26" t="s">
        <v>175</v>
      </c>
      <c r="U492" s="26" t="s">
        <v>833</v>
      </c>
      <c r="V492" s="26" t="s">
        <v>469</v>
      </c>
      <c r="W492" s="26" t="s">
        <v>2920</v>
      </c>
      <c r="X492" s="26" t="s">
        <v>2921</v>
      </c>
      <c r="Y492" s="26" t="s">
        <v>2922</v>
      </c>
      <c r="Z492" s="24"/>
      <c r="AA492" s="26" t="s">
        <v>2923</v>
      </c>
      <c r="AB492" s="26" t="s">
        <v>117</v>
      </c>
      <c r="AC492" s="28">
        <v>7000</v>
      </c>
      <c r="AD492" s="24"/>
      <c r="AE492" s="24"/>
      <c r="AF492" s="26" t="s">
        <v>120</v>
      </c>
      <c r="AG492" s="26" t="s">
        <v>645</v>
      </c>
      <c r="AH492" s="26" t="s">
        <v>121</v>
      </c>
      <c r="AI492" s="28">
        <v>7000</v>
      </c>
      <c r="AJ492" s="24"/>
      <c r="AK492" s="26" t="s">
        <v>2958</v>
      </c>
      <c r="AL492" s="26" t="s">
        <v>2959</v>
      </c>
      <c r="AM492" s="26" t="s">
        <v>2960</v>
      </c>
      <c r="AN492" s="26" t="s">
        <v>2961</v>
      </c>
      <c r="AO492" s="26" t="s">
        <v>2962</v>
      </c>
      <c r="AP492" s="24"/>
      <c r="AQ492" s="24"/>
      <c r="AR492" s="24"/>
      <c r="AS492" s="24"/>
      <c r="AT492" s="26" t="s">
        <v>2963</v>
      </c>
      <c r="AU492" s="26" t="s">
        <v>2964</v>
      </c>
      <c r="AV492" s="24"/>
      <c r="AW492" s="28">
        <v>27405</v>
      </c>
      <c r="AX492" s="26">
        <v>126</v>
      </c>
      <c r="AY492" s="28">
        <v>100</v>
      </c>
      <c r="AZ492" s="28">
        <v>75</v>
      </c>
      <c r="BA492" s="26">
        <v>0</v>
      </c>
      <c r="BB492" s="26" t="s">
        <v>148</v>
      </c>
      <c r="BC492" s="26" t="s">
        <v>2928</v>
      </c>
      <c r="BD492" s="24"/>
      <c r="BE492" s="24"/>
      <c r="BF492" s="26" t="s">
        <v>2965</v>
      </c>
      <c r="BG492" s="26" t="s">
        <v>2920</v>
      </c>
      <c r="BH492" s="26" t="s">
        <v>2175</v>
      </c>
      <c r="BI492" s="26" t="s">
        <v>191</v>
      </c>
      <c r="BJ492" s="24"/>
      <c r="BK492" s="24"/>
      <c r="BL492" s="24"/>
      <c r="BM492" s="24"/>
      <c r="BN492" s="24"/>
      <c r="BO492" s="24"/>
      <c r="BP492" s="24"/>
      <c r="BQ492" s="24"/>
      <c r="BR492" s="26">
        <v>2</v>
      </c>
      <c r="BS492" s="26">
        <v>2</v>
      </c>
      <c r="BT492" s="26">
        <v>2</v>
      </c>
      <c r="BU492" s="26">
        <v>3</v>
      </c>
      <c r="BV492" s="26">
        <v>2</v>
      </c>
      <c r="BW492" s="26">
        <v>2</v>
      </c>
      <c r="BX492" s="26">
        <v>2</v>
      </c>
      <c r="BY492" s="26">
        <v>2</v>
      </c>
      <c r="BZ492" s="24"/>
      <c r="CA492" s="24"/>
      <c r="CB492" s="24"/>
      <c r="CC492" s="24"/>
      <c r="CD492" s="24"/>
      <c r="CE492" s="24"/>
      <c r="CF492" s="24"/>
      <c r="CG492" s="24"/>
      <c r="CH492" s="24"/>
      <c r="CI492" s="24"/>
      <c r="CJ492" s="24"/>
      <c r="CK492" s="24"/>
      <c r="CL492" s="24"/>
      <c r="CM492" s="24"/>
      <c r="CN492" s="24"/>
      <c r="CO492" s="24"/>
      <c r="CP492" s="24"/>
      <c r="CQ492" s="24"/>
      <c r="CR492" s="24"/>
      <c r="CS492" s="24"/>
      <c r="CT492" s="24"/>
      <c r="CU492" s="24"/>
      <c r="CV492" s="24"/>
      <c r="CW492" s="24"/>
      <c r="CX492" s="24"/>
      <c r="CY492" s="24"/>
      <c r="CZ492" s="24"/>
      <c r="DA492" s="24"/>
      <c r="DB492" s="24"/>
      <c r="DC492" s="24"/>
      <c r="DD492" s="24"/>
      <c r="DE492" s="24"/>
      <c r="DF492" s="26" t="s">
        <v>120</v>
      </c>
      <c r="DG492" s="26" t="s">
        <v>139</v>
      </c>
      <c r="DH492" s="26" t="s">
        <v>139</v>
      </c>
      <c r="DI492" s="26" t="s">
        <v>139</v>
      </c>
      <c r="DJ492" s="26" t="s">
        <v>139</v>
      </c>
      <c r="DK492" s="26" t="s">
        <v>120</v>
      </c>
      <c r="DL492" s="26" t="s">
        <v>139</v>
      </c>
      <c r="DM492" s="26" t="s">
        <v>139</v>
      </c>
      <c r="DN492" s="26" t="s">
        <v>139</v>
      </c>
      <c r="DO492" s="26" t="s">
        <v>139</v>
      </c>
    </row>
    <row r="493" spans="1:119" ht="20.100000000000001" customHeight="1" x14ac:dyDescent="0.25">
      <c r="A493" s="29" t="str">
        <f t="shared" si="98"/>
        <v>Baoji QingQingCao (Green Green Grass) Rehabilitation and Education Center for Handicapped Children2</v>
      </c>
      <c r="B493" s="29" t="str">
        <f t="shared" si="99"/>
        <v>Baoji QingQingCao (Green Green Grass) Rehabilitation and Education Center for Handicapped Children</v>
      </c>
      <c r="C493" s="29">
        <f t="shared" si="100"/>
        <v>2</v>
      </c>
      <c r="D493" s="30" t="str">
        <f t="shared" si="101"/>
        <v>East and Southeast Asia</v>
      </c>
      <c r="E493" s="30" t="str">
        <f t="shared" si="102"/>
        <v>Baoji, Shaanxi Province, China</v>
      </c>
      <c r="F493" s="31">
        <f t="shared" si="103"/>
        <v>2</v>
      </c>
      <c r="G493" s="31">
        <f t="shared" si="104"/>
        <v>2</v>
      </c>
      <c r="H493" s="31">
        <f t="shared" si="105"/>
        <v>2</v>
      </c>
      <c r="I493" s="31">
        <f t="shared" si="106"/>
        <v>3</v>
      </c>
      <c r="J493" s="31">
        <f t="shared" si="107"/>
        <v>2</v>
      </c>
      <c r="K493" s="31">
        <f t="shared" si="108"/>
        <v>2</v>
      </c>
      <c r="L493" s="31">
        <f t="shared" si="109"/>
        <v>0</v>
      </c>
      <c r="M493" s="31">
        <f t="shared" si="110"/>
        <v>0</v>
      </c>
      <c r="N493" s="31">
        <f t="shared" si="111"/>
        <v>1.6</v>
      </c>
      <c r="O493" s="26" t="s">
        <v>2966</v>
      </c>
      <c r="P493" s="26" t="s">
        <v>108</v>
      </c>
      <c r="Q493" s="27">
        <v>40469</v>
      </c>
      <c r="R493" s="26" t="s">
        <v>155</v>
      </c>
      <c r="S493" s="26" t="s">
        <v>332</v>
      </c>
      <c r="T493" s="26" t="s">
        <v>333</v>
      </c>
      <c r="U493" s="26" t="s">
        <v>833</v>
      </c>
      <c r="V493" s="26" t="s">
        <v>469</v>
      </c>
      <c r="W493" s="26" t="s">
        <v>2920</v>
      </c>
      <c r="X493" s="26" t="s">
        <v>2921</v>
      </c>
      <c r="Y493" s="26" t="s">
        <v>2922</v>
      </c>
      <c r="Z493" s="24"/>
      <c r="AA493" s="26" t="s">
        <v>2923</v>
      </c>
      <c r="AB493" s="26" t="s">
        <v>117</v>
      </c>
      <c r="AC493" s="28">
        <v>6500</v>
      </c>
      <c r="AD493" s="24"/>
      <c r="AE493" s="24"/>
      <c r="AF493" s="26" t="s">
        <v>120</v>
      </c>
      <c r="AG493" s="26" t="s">
        <v>645</v>
      </c>
      <c r="AH493" s="26" t="s">
        <v>143</v>
      </c>
      <c r="AI493" s="28">
        <v>6500</v>
      </c>
      <c r="AJ493" s="24"/>
      <c r="AK493" s="26" t="s">
        <v>2958</v>
      </c>
      <c r="AL493" s="26" t="s">
        <v>2967</v>
      </c>
      <c r="AM493" s="26" t="s">
        <v>2968</v>
      </c>
      <c r="AN493" s="26" t="s">
        <v>2969</v>
      </c>
      <c r="AO493" s="26" t="s">
        <v>2970</v>
      </c>
      <c r="AP493" s="24"/>
      <c r="AQ493" s="24"/>
      <c r="AR493" s="24"/>
      <c r="AS493" s="24"/>
      <c r="AT493" s="24"/>
      <c r="AU493" s="24"/>
      <c r="AV493" s="24"/>
      <c r="AW493" s="28">
        <v>34899</v>
      </c>
      <c r="AX493" s="26">
        <v>122</v>
      </c>
      <c r="AY493" s="28">
        <v>220</v>
      </c>
      <c r="AZ493" s="28">
        <v>252</v>
      </c>
      <c r="BA493" s="26">
        <v>0</v>
      </c>
      <c r="BB493" s="26" t="s">
        <v>241</v>
      </c>
      <c r="BC493" s="26" t="s">
        <v>2928</v>
      </c>
      <c r="BD493" s="24"/>
      <c r="BE493" s="24"/>
      <c r="BF493" s="26" t="s">
        <v>2971</v>
      </c>
      <c r="BG493" s="26" t="s">
        <v>2972</v>
      </c>
      <c r="BH493" s="26" t="s">
        <v>2245</v>
      </c>
      <c r="BI493" s="26" t="s">
        <v>2920</v>
      </c>
      <c r="BJ493" s="26" t="s">
        <v>2973</v>
      </c>
      <c r="BK493" s="26" t="s">
        <v>2920</v>
      </c>
      <c r="BL493" s="26" t="s">
        <v>2974</v>
      </c>
      <c r="BM493" s="26" t="s">
        <v>2920</v>
      </c>
      <c r="BN493" s="24"/>
      <c r="BO493" s="24"/>
      <c r="BP493" s="24"/>
      <c r="BQ493" s="24"/>
      <c r="BR493" s="26">
        <v>2</v>
      </c>
      <c r="BS493" s="26">
        <v>2</v>
      </c>
      <c r="BT493" s="26">
        <v>2</v>
      </c>
      <c r="BU493" s="26">
        <v>3</v>
      </c>
      <c r="BV493" s="26">
        <v>2</v>
      </c>
      <c r="BW493" s="26">
        <v>2</v>
      </c>
      <c r="BX493" s="26">
        <v>0</v>
      </c>
      <c r="BY493" s="26">
        <v>0</v>
      </c>
      <c r="BZ493" s="24"/>
      <c r="CA493" s="24"/>
      <c r="CB493" s="24"/>
      <c r="CC493" s="24"/>
      <c r="CD493" s="24"/>
      <c r="CE493" s="24"/>
      <c r="CF493" s="24"/>
      <c r="CG493" s="24"/>
      <c r="CH493" s="24"/>
      <c r="CI493" s="24"/>
      <c r="CJ493" s="24"/>
      <c r="CK493" s="24"/>
      <c r="CL493" s="24"/>
      <c r="CM493" s="24"/>
      <c r="CN493" s="24"/>
      <c r="CO493" s="24"/>
      <c r="CP493" s="24"/>
      <c r="CQ493" s="24"/>
      <c r="CR493" s="24"/>
      <c r="CS493" s="24"/>
      <c r="CT493" s="24"/>
      <c r="CU493" s="24"/>
      <c r="CV493" s="24"/>
      <c r="CW493" s="24"/>
      <c r="CX493" s="24"/>
      <c r="CY493" s="24"/>
      <c r="CZ493" s="24"/>
      <c r="DA493" s="24"/>
      <c r="DB493" s="24"/>
      <c r="DC493" s="24"/>
      <c r="DD493" s="24"/>
      <c r="DE493" s="24"/>
      <c r="DF493" s="26" t="s">
        <v>120</v>
      </c>
      <c r="DG493" s="26" t="s">
        <v>139</v>
      </c>
      <c r="DH493" s="26" t="s">
        <v>139</v>
      </c>
      <c r="DI493" s="26" t="s">
        <v>139</v>
      </c>
      <c r="DJ493" s="26" t="s">
        <v>139</v>
      </c>
      <c r="DK493" s="26" t="s">
        <v>120</v>
      </c>
      <c r="DL493" s="26" t="s">
        <v>139</v>
      </c>
      <c r="DM493" s="26" t="s">
        <v>139</v>
      </c>
      <c r="DN493" s="26" t="s">
        <v>139</v>
      </c>
      <c r="DO493" s="26" t="s">
        <v>139</v>
      </c>
    </row>
    <row r="494" spans="1:119" ht="20.100000000000001" customHeight="1" x14ac:dyDescent="0.25">
      <c r="A494" s="29" t="str">
        <f t="shared" si="98"/>
        <v>Baoji Xinxing (New Star) Aid for Street Kids7</v>
      </c>
      <c r="B494" s="29" t="str">
        <f t="shared" si="99"/>
        <v>Baoji Xinxing (New Star) Aid for Street Kids</v>
      </c>
      <c r="C494" s="29">
        <f t="shared" si="100"/>
        <v>7</v>
      </c>
      <c r="D494" s="30" t="str">
        <f t="shared" si="101"/>
        <v>East and Southeast Asia</v>
      </c>
      <c r="E494" s="30" t="str">
        <f t="shared" si="102"/>
        <v>Baoji, Shaanxi Province, China</v>
      </c>
      <c r="F494" s="31">
        <f t="shared" si="103"/>
        <v>1</v>
      </c>
      <c r="G494" s="31">
        <f t="shared" si="104"/>
        <v>2</v>
      </c>
      <c r="H494" s="31">
        <f t="shared" si="105"/>
        <v>3</v>
      </c>
      <c r="I494" s="31">
        <f t="shared" si="106"/>
        <v>3</v>
      </c>
      <c r="J494" s="31">
        <f t="shared" si="107"/>
        <v>3</v>
      </c>
      <c r="K494" s="31">
        <f t="shared" si="108"/>
        <v>2</v>
      </c>
      <c r="L494" s="31">
        <f t="shared" si="109"/>
        <v>4</v>
      </c>
      <c r="M494" s="31">
        <f t="shared" si="110"/>
        <v>2</v>
      </c>
      <c r="N494" s="31">
        <f t="shared" si="111"/>
        <v>2.5</v>
      </c>
      <c r="O494" s="26" t="s">
        <v>2975</v>
      </c>
      <c r="P494" s="26" t="s">
        <v>108</v>
      </c>
      <c r="Q494" s="27">
        <v>41946</v>
      </c>
      <c r="R494" s="26" t="s">
        <v>305</v>
      </c>
      <c r="S494" s="26" t="s">
        <v>609</v>
      </c>
      <c r="T494" s="26" t="s">
        <v>278</v>
      </c>
      <c r="U494" s="26" t="s">
        <v>168</v>
      </c>
      <c r="V494" s="26" t="s">
        <v>469</v>
      </c>
      <c r="W494" s="26" t="s">
        <v>2920</v>
      </c>
      <c r="X494" s="26" t="s">
        <v>2921</v>
      </c>
      <c r="Y494" s="26" t="s">
        <v>2976</v>
      </c>
      <c r="Z494" s="24"/>
      <c r="AA494" s="26" t="s">
        <v>2977</v>
      </c>
      <c r="AB494" s="26" t="s">
        <v>117</v>
      </c>
      <c r="AC494" s="28">
        <v>15000</v>
      </c>
      <c r="AD494" s="26" t="s">
        <v>2978</v>
      </c>
      <c r="AE494" s="24"/>
      <c r="AF494" s="26" t="s">
        <v>120</v>
      </c>
      <c r="AG494" s="26" t="s">
        <v>528</v>
      </c>
      <c r="AH494" s="26" t="s">
        <v>235</v>
      </c>
      <c r="AI494" s="28">
        <v>15000</v>
      </c>
      <c r="AJ494" s="26" t="s">
        <v>2979</v>
      </c>
      <c r="AK494" s="26" t="s">
        <v>2980</v>
      </c>
      <c r="AL494" s="26" t="s">
        <v>2981</v>
      </c>
      <c r="AM494" s="24"/>
      <c r="AN494" s="24"/>
      <c r="AO494" s="24"/>
      <c r="AP494" s="24"/>
      <c r="AQ494" s="24"/>
      <c r="AR494" s="26" t="s">
        <v>2982</v>
      </c>
      <c r="AS494" s="26" t="s">
        <v>2983</v>
      </c>
      <c r="AT494" s="24"/>
      <c r="AU494" s="26" t="s">
        <v>2984</v>
      </c>
      <c r="AV494" s="24"/>
      <c r="AW494" s="28">
        <v>168224</v>
      </c>
      <c r="AX494" s="26">
        <v>256</v>
      </c>
      <c r="AY494" s="28">
        <v>80</v>
      </c>
      <c r="AZ494" s="28">
        <v>70</v>
      </c>
      <c r="BA494" s="26">
        <v>0</v>
      </c>
      <c r="BB494" s="26" t="s">
        <v>241</v>
      </c>
      <c r="BC494" s="26" t="s">
        <v>2985</v>
      </c>
      <c r="BD494" s="24"/>
      <c r="BE494" s="24"/>
      <c r="BF494" s="26" t="s">
        <v>2986</v>
      </c>
      <c r="BG494" s="26" t="s">
        <v>261</v>
      </c>
      <c r="BH494" s="26" t="s">
        <v>2987</v>
      </c>
      <c r="BI494" s="26" t="s">
        <v>2920</v>
      </c>
      <c r="BJ494" s="26" t="s">
        <v>2988</v>
      </c>
      <c r="BK494" s="26" t="s">
        <v>2920</v>
      </c>
      <c r="BL494" s="26" t="s">
        <v>2989</v>
      </c>
      <c r="BM494" s="26" t="s">
        <v>2920</v>
      </c>
      <c r="BN494" s="24"/>
      <c r="BO494" s="24"/>
      <c r="BP494" s="24"/>
      <c r="BQ494" s="24"/>
      <c r="BR494" s="26">
        <v>1</v>
      </c>
      <c r="BS494" s="26">
        <v>2</v>
      </c>
      <c r="BT494" s="26">
        <v>3</v>
      </c>
      <c r="BU494" s="26">
        <v>3</v>
      </c>
      <c r="BV494" s="26">
        <v>3</v>
      </c>
      <c r="BW494" s="26">
        <v>2</v>
      </c>
      <c r="BX494" s="26">
        <v>4</v>
      </c>
      <c r="BY494" s="26">
        <v>2</v>
      </c>
      <c r="BZ494" s="24"/>
      <c r="CA494" s="24"/>
      <c r="CB494" s="24"/>
      <c r="CC494" s="24"/>
      <c r="CD494" s="24"/>
      <c r="CE494" s="24"/>
      <c r="CF494" s="24"/>
      <c r="CG494" s="24"/>
      <c r="CH494" s="24"/>
      <c r="CI494" s="24"/>
      <c r="CJ494" s="24"/>
      <c r="CK494" s="24"/>
      <c r="CL494" s="24"/>
      <c r="CM494" s="24"/>
      <c r="CN494" s="24"/>
      <c r="CO494" s="24"/>
      <c r="CP494" s="24"/>
      <c r="CQ494" s="24"/>
      <c r="CR494" s="24"/>
      <c r="CS494" s="24"/>
      <c r="CT494" s="24"/>
      <c r="CU494" s="24"/>
      <c r="CV494" s="24"/>
      <c r="CW494" s="24"/>
      <c r="CX494" s="24"/>
      <c r="CY494" s="24"/>
      <c r="CZ494" s="24"/>
      <c r="DA494" s="24"/>
      <c r="DB494" s="24"/>
      <c r="DC494" s="24"/>
      <c r="DD494" s="24"/>
      <c r="DE494" s="24"/>
      <c r="DF494" s="26" t="s">
        <v>139</v>
      </c>
      <c r="DG494" s="26" t="s">
        <v>120</v>
      </c>
      <c r="DH494" s="26" t="s">
        <v>139</v>
      </c>
      <c r="DI494" s="26" t="s">
        <v>139</v>
      </c>
      <c r="DJ494" s="26" t="s">
        <v>139</v>
      </c>
      <c r="DK494" s="26" t="s">
        <v>139</v>
      </c>
      <c r="DL494" s="26" t="s">
        <v>139</v>
      </c>
      <c r="DM494" s="26" t="s">
        <v>139</v>
      </c>
      <c r="DN494" s="26" t="s">
        <v>139</v>
      </c>
      <c r="DO494" s="26" t="s">
        <v>139</v>
      </c>
    </row>
    <row r="495" spans="1:119" ht="20.100000000000001" customHeight="1" x14ac:dyDescent="0.25">
      <c r="A495" s="29" t="str">
        <f t="shared" si="98"/>
        <v>Baoji Xinxing (New Star) Aid for Street Kids6</v>
      </c>
      <c r="B495" s="29" t="str">
        <f t="shared" si="99"/>
        <v>Baoji Xinxing (New Star) Aid for Street Kids</v>
      </c>
      <c r="C495" s="29">
        <f t="shared" si="100"/>
        <v>6</v>
      </c>
      <c r="D495" s="30" t="str">
        <f t="shared" si="101"/>
        <v>East and Southeast Asia</v>
      </c>
      <c r="E495" s="30" t="str">
        <f t="shared" si="102"/>
        <v>Baoji, Shaanxi Province, China</v>
      </c>
      <c r="F495" s="31">
        <f t="shared" si="103"/>
        <v>2</v>
      </c>
      <c r="G495" s="31">
        <f t="shared" si="104"/>
        <v>2</v>
      </c>
      <c r="H495" s="31">
        <f t="shared" si="105"/>
        <v>2</v>
      </c>
      <c r="I495" s="31">
        <f t="shared" si="106"/>
        <v>4</v>
      </c>
      <c r="J495" s="31">
        <f t="shared" si="107"/>
        <v>3</v>
      </c>
      <c r="K495" s="31">
        <f t="shared" si="108"/>
        <v>2</v>
      </c>
      <c r="L495" s="31">
        <f t="shared" si="109"/>
        <v>3</v>
      </c>
      <c r="M495" s="31">
        <f t="shared" si="110"/>
        <v>2</v>
      </c>
      <c r="N495" s="31">
        <f t="shared" si="111"/>
        <v>2.5</v>
      </c>
      <c r="O495" s="26" t="s">
        <v>2990</v>
      </c>
      <c r="P495" s="26" t="s">
        <v>108</v>
      </c>
      <c r="Q495" s="27">
        <v>41568</v>
      </c>
      <c r="R495" s="26" t="s">
        <v>166</v>
      </c>
      <c r="S495" s="26" t="s">
        <v>622</v>
      </c>
      <c r="T495" s="26" t="s">
        <v>194</v>
      </c>
      <c r="U495" s="26" t="s">
        <v>168</v>
      </c>
      <c r="V495" s="26" t="s">
        <v>469</v>
      </c>
      <c r="W495" s="26" t="s">
        <v>2920</v>
      </c>
      <c r="X495" s="26" t="s">
        <v>2921</v>
      </c>
      <c r="Y495" s="26" t="s">
        <v>2976</v>
      </c>
      <c r="Z495" s="24"/>
      <c r="AA495" s="26" t="s">
        <v>2977</v>
      </c>
      <c r="AB495" s="26" t="s">
        <v>117</v>
      </c>
      <c r="AC495" s="28">
        <v>15000</v>
      </c>
      <c r="AD495" s="26" t="s">
        <v>2978</v>
      </c>
      <c r="AE495" s="24"/>
      <c r="AF495" s="26" t="s">
        <v>120</v>
      </c>
      <c r="AG495" s="26" t="s">
        <v>528</v>
      </c>
      <c r="AH495" s="26" t="s">
        <v>250</v>
      </c>
      <c r="AI495" s="28">
        <v>15000</v>
      </c>
      <c r="AJ495" s="26" t="s">
        <v>2991</v>
      </c>
      <c r="AK495" s="26" t="s">
        <v>2992</v>
      </c>
      <c r="AL495" s="26" t="s">
        <v>2993</v>
      </c>
      <c r="AM495" s="24"/>
      <c r="AN495" s="24"/>
      <c r="AO495" s="24"/>
      <c r="AP495" s="24"/>
      <c r="AQ495" s="26" t="s">
        <v>2994</v>
      </c>
      <c r="AR495" s="24"/>
      <c r="AS495" s="24"/>
      <c r="AT495" s="24"/>
      <c r="AU495" s="24"/>
      <c r="AV495" s="24"/>
      <c r="AW495" s="28">
        <v>91307</v>
      </c>
      <c r="AX495" s="26">
        <v>280</v>
      </c>
      <c r="AY495" s="28">
        <v>90</v>
      </c>
      <c r="AZ495" s="28">
        <v>88</v>
      </c>
      <c r="BA495" s="26">
        <v>0</v>
      </c>
      <c r="BB495" s="26" t="s">
        <v>241</v>
      </c>
      <c r="BC495" s="26" t="s">
        <v>2985</v>
      </c>
      <c r="BD495" s="26" t="s">
        <v>378</v>
      </c>
      <c r="BE495" s="26" t="s">
        <v>2995</v>
      </c>
      <c r="BF495" s="26" t="s">
        <v>2996</v>
      </c>
      <c r="BG495" s="26" t="s">
        <v>2920</v>
      </c>
      <c r="BH495" s="26" t="s">
        <v>2997</v>
      </c>
      <c r="BI495" s="26" t="s">
        <v>2920</v>
      </c>
      <c r="BJ495" s="24"/>
      <c r="BK495" s="24"/>
      <c r="BL495" s="24"/>
      <c r="BM495" s="24"/>
      <c r="BN495" s="24"/>
      <c r="BO495" s="24"/>
      <c r="BP495" s="24"/>
      <c r="BQ495" s="24"/>
      <c r="BR495" s="26">
        <v>2</v>
      </c>
      <c r="BS495" s="26">
        <v>2</v>
      </c>
      <c r="BT495" s="26">
        <v>2</v>
      </c>
      <c r="BU495" s="26">
        <v>4</v>
      </c>
      <c r="BV495" s="26">
        <v>3</v>
      </c>
      <c r="BW495" s="26">
        <v>2</v>
      </c>
      <c r="BX495" s="26">
        <v>3</v>
      </c>
      <c r="BY495" s="26">
        <v>2</v>
      </c>
      <c r="BZ495" s="24"/>
      <c r="CA495" s="24"/>
      <c r="CB495" s="24"/>
      <c r="CC495" s="24"/>
      <c r="CD495" s="24"/>
      <c r="CE495" s="24"/>
      <c r="CF495" s="24"/>
      <c r="CG495" s="24"/>
      <c r="CH495" s="24"/>
      <c r="CI495" s="24"/>
      <c r="CJ495" s="24"/>
      <c r="CK495" s="24"/>
      <c r="CL495" s="24"/>
      <c r="CM495" s="24"/>
      <c r="CN495" s="24"/>
      <c r="CO495" s="24"/>
      <c r="CP495" s="24"/>
      <c r="CQ495" s="24"/>
      <c r="CR495" s="24"/>
      <c r="CS495" s="24"/>
      <c r="CT495" s="24"/>
      <c r="CU495" s="24"/>
      <c r="CV495" s="24"/>
      <c r="CW495" s="24"/>
      <c r="CX495" s="24"/>
      <c r="CY495" s="24"/>
      <c r="CZ495" s="24"/>
      <c r="DA495" s="24"/>
      <c r="DB495" s="24"/>
      <c r="DC495" s="24"/>
      <c r="DD495" s="24"/>
      <c r="DE495" s="24"/>
      <c r="DF495" s="26" t="s">
        <v>139</v>
      </c>
      <c r="DG495" s="26" t="s">
        <v>120</v>
      </c>
      <c r="DH495" s="26" t="s">
        <v>139</v>
      </c>
      <c r="DI495" s="26" t="s">
        <v>120</v>
      </c>
      <c r="DJ495" s="26" t="s">
        <v>139</v>
      </c>
      <c r="DK495" s="26" t="s">
        <v>139</v>
      </c>
      <c r="DL495" s="26" t="s">
        <v>139</v>
      </c>
      <c r="DM495" s="26" t="s">
        <v>139</v>
      </c>
      <c r="DN495" s="26" t="s">
        <v>139</v>
      </c>
      <c r="DO495" s="26" t="s">
        <v>139</v>
      </c>
    </row>
    <row r="496" spans="1:119" ht="20.100000000000001" customHeight="1" x14ac:dyDescent="0.25">
      <c r="A496" s="29" t="str">
        <f t="shared" si="98"/>
        <v>Baoji Xinxing (New Star) Aid for Street Kids5</v>
      </c>
      <c r="B496" s="29" t="str">
        <f t="shared" si="99"/>
        <v>Baoji Xinxing (New Star) Aid for Street Kids</v>
      </c>
      <c r="C496" s="29">
        <f t="shared" si="100"/>
        <v>5</v>
      </c>
      <c r="D496" s="30" t="str">
        <f t="shared" si="101"/>
        <v>East and Southeast Asia</v>
      </c>
      <c r="E496" s="30" t="str">
        <f t="shared" si="102"/>
        <v>Baoji, Shaanxi Province, China</v>
      </c>
      <c r="F496" s="31">
        <f t="shared" si="103"/>
        <v>1</v>
      </c>
      <c r="G496" s="31">
        <f t="shared" si="104"/>
        <v>2</v>
      </c>
      <c r="H496" s="31">
        <f t="shared" si="105"/>
        <v>2</v>
      </c>
      <c r="I496" s="31">
        <f t="shared" si="106"/>
        <v>3</v>
      </c>
      <c r="J496" s="31">
        <f t="shared" si="107"/>
        <v>3</v>
      </c>
      <c r="K496" s="31">
        <f t="shared" si="108"/>
        <v>3</v>
      </c>
      <c r="L496" s="31">
        <f t="shared" si="109"/>
        <v>2</v>
      </c>
      <c r="M496" s="31">
        <f t="shared" si="110"/>
        <v>2</v>
      </c>
      <c r="N496" s="31">
        <f t="shared" si="111"/>
        <v>2.2999999999999998</v>
      </c>
      <c r="O496" s="26" t="s">
        <v>2998</v>
      </c>
      <c r="P496" s="26" t="s">
        <v>108</v>
      </c>
      <c r="Q496" s="27">
        <v>41204</v>
      </c>
      <c r="R496" s="26" t="s">
        <v>166</v>
      </c>
      <c r="S496" s="26" t="s">
        <v>306</v>
      </c>
      <c r="T496" s="26" t="s">
        <v>207</v>
      </c>
      <c r="U496" s="26" t="s">
        <v>168</v>
      </c>
      <c r="V496" s="26" t="s">
        <v>469</v>
      </c>
      <c r="W496" s="26" t="s">
        <v>2920</v>
      </c>
      <c r="X496" s="26" t="s">
        <v>2921</v>
      </c>
      <c r="Y496" s="26" t="s">
        <v>2976</v>
      </c>
      <c r="Z496" s="24"/>
      <c r="AA496" s="26" t="s">
        <v>2977</v>
      </c>
      <c r="AB496" s="26" t="s">
        <v>117</v>
      </c>
      <c r="AC496" s="28">
        <v>13000</v>
      </c>
      <c r="AD496" s="26" t="s">
        <v>2978</v>
      </c>
      <c r="AE496" s="24"/>
      <c r="AF496" s="26" t="s">
        <v>120</v>
      </c>
      <c r="AG496" s="26" t="s">
        <v>528</v>
      </c>
      <c r="AH496" s="26" t="s">
        <v>176</v>
      </c>
      <c r="AI496" s="28">
        <v>13000</v>
      </c>
      <c r="AJ496" s="26" t="s">
        <v>2999</v>
      </c>
      <c r="AK496" s="26" t="s">
        <v>3000</v>
      </c>
      <c r="AL496" s="26" t="s">
        <v>3001</v>
      </c>
      <c r="AM496" s="24"/>
      <c r="AN496" s="24"/>
      <c r="AO496" s="24"/>
      <c r="AP496" s="24"/>
      <c r="AQ496" s="26" t="s">
        <v>3002</v>
      </c>
      <c r="AR496" s="24"/>
      <c r="AS496" s="24"/>
      <c r="AT496" s="24"/>
      <c r="AU496" s="24"/>
      <c r="AV496" s="24"/>
      <c r="AW496" s="28">
        <v>83868</v>
      </c>
      <c r="AX496" s="26">
        <v>210</v>
      </c>
      <c r="AY496" s="28">
        <v>90</v>
      </c>
      <c r="AZ496" s="28">
        <v>79</v>
      </c>
      <c r="BA496" s="26">
        <v>0</v>
      </c>
      <c r="BB496" s="26" t="s">
        <v>241</v>
      </c>
      <c r="BC496" s="26" t="s">
        <v>2985</v>
      </c>
      <c r="BD496" s="26" t="s">
        <v>378</v>
      </c>
      <c r="BE496" s="26" t="s">
        <v>3003</v>
      </c>
      <c r="BF496" s="26" t="s">
        <v>3004</v>
      </c>
      <c r="BG496" s="26" t="s">
        <v>2920</v>
      </c>
      <c r="BH496" s="26" t="s">
        <v>3005</v>
      </c>
      <c r="BI496" s="26" t="s">
        <v>357</v>
      </c>
      <c r="BJ496" s="26" t="s">
        <v>3006</v>
      </c>
      <c r="BK496" s="26" t="s">
        <v>2920</v>
      </c>
      <c r="BL496" s="26" t="s">
        <v>3007</v>
      </c>
      <c r="BM496" s="26" t="s">
        <v>2920</v>
      </c>
      <c r="BN496" s="24"/>
      <c r="BO496" s="24"/>
      <c r="BP496" s="24"/>
      <c r="BQ496" s="24"/>
      <c r="BR496" s="26">
        <v>1</v>
      </c>
      <c r="BS496" s="26">
        <v>2</v>
      </c>
      <c r="BT496" s="26">
        <v>2</v>
      </c>
      <c r="BU496" s="26">
        <v>3</v>
      </c>
      <c r="BV496" s="26">
        <v>3</v>
      </c>
      <c r="BW496" s="26">
        <v>3</v>
      </c>
      <c r="BX496" s="26">
        <v>2</v>
      </c>
      <c r="BY496" s="26">
        <v>2</v>
      </c>
      <c r="BZ496" s="24"/>
      <c r="CA496" s="24"/>
      <c r="CB496" s="24"/>
      <c r="CC496" s="24"/>
      <c r="CD496" s="24"/>
      <c r="CE496" s="24"/>
      <c r="CF496" s="24"/>
      <c r="CG496" s="24"/>
      <c r="CH496" s="24"/>
      <c r="CI496" s="24"/>
      <c r="CJ496" s="24"/>
      <c r="CK496" s="24"/>
      <c r="CL496" s="24"/>
      <c r="CM496" s="24"/>
      <c r="CN496" s="24"/>
      <c r="CO496" s="24"/>
      <c r="CP496" s="24"/>
      <c r="CQ496" s="24"/>
      <c r="CR496" s="24"/>
      <c r="CS496" s="24"/>
      <c r="CT496" s="24"/>
      <c r="CU496" s="24"/>
      <c r="CV496" s="24"/>
      <c r="CW496" s="24"/>
      <c r="CX496" s="24"/>
      <c r="CY496" s="24"/>
      <c r="CZ496" s="24"/>
      <c r="DA496" s="24"/>
      <c r="DB496" s="24"/>
      <c r="DC496" s="24"/>
      <c r="DD496" s="24"/>
      <c r="DE496" s="24"/>
      <c r="DF496" s="26" t="s">
        <v>139</v>
      </c>
      <c r="DG496" s="26" t="s">
        <v>120</v>
      </c>
      <c r="DH496" s="26" t="s">
        <v>139</v>
      </c>
      <c r="DI496" s="26" t="s">
        <v>120</v>
      </c>
      <c r="DJ496" s="26" t="s">
        <v>139</v>
      </c>
      <c r="DK496" s="26" t="s">
        <v>139</v>
      </c>
      <c r="DL496" s="26" t="s">
        <v>139</v>
      </c>
      <c r="DM496" s="26" t="s">
        <v>139</v>
      </c>
      <c r="DN496" s="26" t="s">
        <v>139</v>
      </c>
      <c r="DO496" s="26" t="s">
        <v>139</v>
      </c>
    </row>
    <row r="497" spans="1:119" ht="20.100000000000001" customHeight="1" x14ac:dyDescent="0.25">
      <c r="A497" s="29" t="str">
        <f t="shared" si="98"/>
        <v>Baoji Xinxing (New Star) Aid for Street Kids4</v>
      </c>
      <c r="B497" s="29" t="str">
        <f t="shared" si="99"/>
        <v>Baoji Xinxing (New Star) Aid for Street Kids</v>
      </c>
      <c r="C497" s="29">
        <f t="shared" si="100"/>
        <v>4</v>
      </c>
      <c r="D497" s="30" t="str">
        <f t="shared" si="101"/>
        <v>East and Southeast Asia</v>
      </c>
      <c r="E497" s="30" t="str">
        <f t="shared" si="102"/>
        <v>Baoji, Shaanxi Province, China</v>
      </c>
      <c r="F497" s="31">
        <f t="shared" si="103"/>
        <v>2</v>
      </c>
      <c r="G497" s="31">
        <f t="shared" si="104"/>
        <v>2</v>
      </c>
      <c r="H497" s="31">
        <f t="shared" si="105"/>
        <v>2</v>
      </c>
      <c r="I497" s="31">
        <f t="shared" si="106"/>
        <v>3</v>
      </c>
      <c r="J497" s="31">
        <f t="shared" si="107"/>
        <v>3</v>
      </c>
      <c r="K497" s="31">
        <f t="shared" si="108"/>
        <v>2</v>
      </c>
      <c r="L497" s="31">
        <f t="shared" si="109"/>
        <v>2</v>
      </c>
      <c r="M497" s="31">
        <f t="shared" si="110"/>
        <v>2</v>
      </c>
      <c r="N497" s="31">
        <f t="shared" si="111"/>
        <v>2.2999999999999998</v>
      </c>
      <c r="O497" s="26" t="s">
        <v>3008</v>
      </c>
      <c r="P497" s="26" t="s">
        <v>108</v>
      </c>
      <c r="Q497" s="27">
        <v>40833</v>
      </c>
      <c r="R497" s="26" t="s">
        <v>166</v>
      </c>
      <c r="S497" s="26" t="s">
        <v>321</v>
      </c>
      <c r="T497" s="26" t="s">
        <v>175</v>
      </c>
      <c r="U497" s="26" t="s">
        <v>168</v>
      </c>
      <c r="V497" s="26" t="s">
        <v>469</v>
      </c>
      <c r="W497" s="26" t="s">
        <v>2920</v>
      </c>
      <c r="X497" s="26" t="s">
        <v>2921</v>
      </c>
      <c r="Y497" s="26" t="s">
        <v>2976</v>
      </c>
      <c r="Z497" s="24"/>
      <c r="AA497" s="26" t="s">
        <v>2977</v>
      </c>
      <c r="AB497" s="26" t="s">
        <v>117</v>
      </c>
      <c r="AC497" s="28">
        <v>11000</v>
      </c>
      <c r="AD497" s="26" t="s">
        <v>2978</v>
      </c>
      <c r="AE497" s="24"/>
      <c r="AF497" s="26" t="s">
        <v>120</v>
      </c>
      <c r="AG497" s="26" t="s">
        <v>528</v>
      </c>
      <c r="AH497" s="26" t="s">
        <v>185</v>
      </c>
      <c r="AI497" s="28">
        <v>11000</v>
      </c>
      <c r="AJ497" s="24"/>
      <c r="AK497" s="26" t="s">
        <v>3009</v>
      </c>
      <c r="AL497" s="26" t="s">
        <v>3010</v>
      </c>
      <c r="AM497" s="26" t="s">
        <v>3011</v>
      </c>
      <c r="AN497" s="26" t="s">
        <v>3012</v>
      </c>
      <c r="AO497" s="26" t="s">
        <v>3013</v>
      </c>
      <c r="AP497" s="24"/>
      <c r="AQ497" s="24"/>
      <c r="AR497" s="24"/>
      <c r="AS497" s="26" t="s">
        <v>3014</v>
      </c>
      <c r="AT497" s="26" t="s">
        <v>3015</v>
      </c>
      <c r="AU497" s="26" t="s">
        <v>3016</v>
      </c>
      <c r="AV497" s="24"/>
      <c r="AW497" s="28">
        <v>65899</v>
      </c>
      <c r="AX497" s="26">
        <v>290</v>
      </c>
      <c r="AY497" s="28">
        <v>120</v>
      </c>
      <c r="AZ497" s="28">
        <v>97</v>
      </c>
      <c r="BA497" s="26">
        <v>0</v>
      </c>
      <c r="BB497" s="26" t="s">
        <v>241</v>
      </c>
      <c r="BC497" s="26" t="s">
        <v>2985</v>
      </c>
      <c r="BD497" s="26" t="s">
        <v>437</v>
      </c>
      <c r="BE497" s="24"/>
      <c r="BF497" s="26" t="s">
        <v>3004</v>
      </c>
      <c r="BG497" s="26" t="s">
        <v>2920</v>
      </c>
      <c r="BH497" s="26" t="s">
        <v>3005</v>
      </c>
      <c r="BI497" s="26" t="s">
        <v>2920</v>
      </c>
      <c r="BJ497" s="24"/>
      <c r="BK497" s="24"/>
      <c r="BL497" s="24"/>
      <c r="BM497" s="24"/>
      <c r="BN497" s="24"/>
      <c r="BO497" s="24"/>
      <c r="BP497" s="24"/>
      <c r="BQ497" s="24"/>
      <c r="BR497" s="26">
        <v>2</v>
      </c>
      <c r="BS497" s="26">
        <v>2</v>
      </c>
      <c r="BT497" s="26">
        <v>2</v>
      </c>
      <c r="BU497" s="26">
        <v>3</v>
      </c>
      <c r="BV497" s="26">
        <v>3</v>
      </c>
      <c r="BW497" s="26">
        <v>2</v>
      </c>
      <c r="BX497" s="26">
        <v>2</v>
      </c>
      <c r="BY497" s="26">
        <v>2</v>
      </c>
      <c r="BZ497" s="24"/>
      <c r="CA497" s="24"/>
      <c r="CB497" s="24"/>
      <c r="CC497" s="24"/>
      <c r="CD497" s="24"/>
      <c r="CE497" s="24"/>
      <c r="CF497" s="24"/>
      <c r="CG497" s="24"/>
      <c r="CH497" s="24"/>
      <c r="CI497" s="24"/>
      <c r="CJ497" s="24"/>
      <c r="CK497" s="24"/>
      <c r="CL497" s="24"/>
      <c r="CM497" s="24"/>
      <c r="CN497" s="24"/>
      <c r="CO497" s="24"/>
      <c r="CP497" s="24"/>
      <c r="CQ497" s="24"/>
      <c r="CR497" s="24"/>
      <c r="CS497" s="24"/>
      <c r="CT497" s="24"/>
      <c r="CU497" s="24"/>
      <c r="CV497" s="24"/>
      <c r="CW497" s="24"/>
      <c r="CX497" s="24"/>
      <c r="CY497" s="24"/>
      <c r="CZ497" s="24"/>
      <c r="DA497" s="24"/>
      <c r="DB497" s="24"/>
      <c r="DC497" s="24"/>
      <c r="DD497" s="24"/>
      <c r="DE497" s="24"/>
      <c r="DF497" s="26" t="s">
        <v>139</v>
      </c>
      <c r="DG497" s="26" t="s">
        <v>120</v>
      </c>
      <c r="DH497" s="26" t="s">
        <v>139</v>
      </c>
      <c r="DI497" s="26" t="s">
        <v>139</v>
      </c>
      <c r="DJ497" s="26" t="s">
        <v>139</v>
      </c>
      <c r="DK497" s="26" t="s">
        <v>139</v>
      </c>
      <c r="DL497" s="26" t="s">
        <v>139</v>
      </c>
      <c r="DM497" s="26" t="s">
        <v>139</v>
      </c>
      <c r="DN497" s="26" t="s">
        <v>139</v>
      </c>
      <c r="DO497" s="26" t="s">
        <v>139</v>
      </c>
    </row>
    <row r="498" spans="1:119" ht="20.100000000000001" customHeight="1" x14ac:dyDescent="0.25">
      <c r="A498" s="29" t="str">
        <f t="shared" si="98"/>
        <v>Baoji Xinxing (New Star) Aid for Street Kids3</v>
      </c>
      <c r="B498" s="29" t="str">
        <f t="shared" si="99"/>
        <v>Baoji Xinxing (New Star) Aid for Street Kids</v>
      </c>
      <c r="C498" s="29">
        <f t="shared" si="100"/>
        <v>3</v>
      </c>
      <c r="D498" s="30" t="str">
        <f t="shared" si="101"/>
        <v>East and Southeast Asia</v>
      </c>
      <c r="E498" s="30" t="str">
        <f t="shared" si="102"/>
        <v>Baoji, Shaanxi Province, China</v>
      </c>
      <c r="F498" s="31">
        <f t="shared" si="103"/>
        <v>2</v>
      </c>
      <c r="G498" s="31">
        <f t="shared" si="104"/>
        <v>2</v>
      </c>
      <c r="H498" s="31">
        <f t="shared" si="105"/>
        <v>2</v>
      </c>
      <c r="I498" s="31">
        <f t="shared" si="106"/>
        <v>2</v>
      </c>
      <c r="J498" s="31">
        <f t="shared" si="107"/>
        <v>2</v>
      </c>
      <c r="K498" s="31">
        <f t="shared" si="108"/>
        <v>2</v>
      </c>
      <c r="L498" s="31">
        <f t="shared" si="109"/>
        <v>2</v>
      </c>
      <c r="M498" s="31">
        <f t="shared" si="110"/>
        <v>2</v>
      </c>
      <c r="N498" s="31">
        <f t="shared" si="111"/>
        <v>2</v>
      </c>
      <c r="O498" s="26" t="s">
        <v>3017</v>
      </c>
      <c r="P498" s="26" t="s">
        <v>108</v>
      </c>
      <c r="Q498" s="27">
        <v>40469</v>
      </c>
      <c r="R498" s="26" t="s">
        <v>109</v>
      </c>
      <c r="S498" s="26" t="s">
        <v>332</v>
      </c>
      <c r="T498" s="26" t="s">
        <v>333</v>
      </c>
      <c r="U498" s="26" t="s">
        <v>168</v>
      </c>
      <c r="V498" s="26" t="s">
        <v>469</v>
      </c>
      <c r="W498" s="26" t="s">
        <v>2920</v>
      </c>
      <c r="X498" s="26" t="s">
        <v>2921</v>
      </c>
      <c r="Y498" s="26" t="s">
        <v>2976</v>
      </c>
      <c r="Z498" s="24"/>
      <c r="AA498" s="26" t="s">
        <v>2977</v>
      </c>
      <c r="AB498" s="26" t="s">
        <v>117</v>
      </c>
      <c r="AC498" s="28">
        <v>7500</v>
      </c>
      <c r="AD498" s="26" t="s">
        <v>2978</v>
      </c>
      <c r="AE498" s="24"/>
      <c r="AF498" s="26" t="s">
        <v>120</v>
      </c>
      <c r="AG498" s="26" t="s">
        <v>528</v>
      </c>
      <c r="AH498" s="26" t="s">
        <v>121</v>
      </c>
      <c r="AI498" s="28">
        <v>7500</v>
      </c>
      <c r="AJ498" s="24"/>
      <c r="AK498" s="26" t="s">
        <v>3009</v>
      </c>
      <c r="AL498" s="26" t="s">
        <v>3018</v>
      </c>
      <c r="AM498" s="26" t="s">
        <v>3019</v>
      </c>
      <c r="AN498" s="26" t="s">
        <v>3020</v>
      </c>
      <c r="AO498" s="26" t="s">
        <v>3021</v>
      </c>
      <c r="AP498" s="24"/>
      <c r="AQ498" s="24"/>
      <c r="AR498" s="24"/>
      <c r="AS498" s="26" t="s">
        <v>3022</v>
      </c>
      <c r="AT498" s="26" t="s">
        <v>3023</v>
      </c>
      <c r="AU498" s="26" t="s">
        <v>3024</v>
      </c>
      <c r="AV498" s="24"/>
      <c r="AW498" s="28">
        <v>114050</v>
      </c>
      <c r="AX498" s="26">
        <v>215</v>
      </c>
      <c r="AY498" s="28">
        <v>260</v>
      </c>
      <c r="AZ498" s="28">
        <v>215</v>
      </c>
      <c r="BA498" s="26">
        <v>0</v>
      </c>
      <c r="BB498" s="26" t="s">
        <v>241</v>
      </c>
      <c r="BC498" s="26" t="s">
        <v>2985</v>
      </c>
      <c r="BD498" s="24"/>
      <c r="BE498" s="24"/>
      <c r="BF498" s="26" t="s">
        <v>3004</v>
      </c>
      <c r="BG498" s="26" t="s">
        <v>381</v>
      </c>
      <c r="BH498" s="26" t="s">
        <v>3025</v>
      </c>
      <c r="BI498" s="26" t="s">
        <v>381</v>
      </c>
      <c r="BJ498" s="26" t="s">
        <v>2245</v>
      </c>
      <c r="BK498" s="26" t="s">
        <v>2920</v>
      </c>
      <c r="BL498" s="26" t="s">
        <v>3026</v>
      </c>
      <c r="BM498" s="26" t="s">
        <v>2920</v>
      </c>
      <c r="BN498" s="26" t="s">
        <v>3005</v>
      </c>
      <c r="BO498" s="26" t="s">
        <v>357</v>
      </c>
      <c r="BP498" s="24"/>
      <c r="BQ498" s="24"/>
      <c r="BR498" s="26">
        <v>2</v>
      </c>
      <c r="BS498" s="26">
        <v>2</v>
      </c>
      <c r="BT498" s="26">
        <v>2</v>
      </c>
      <c r="BU498" s="26">
        <v>2</v>
      </c>
      <c r="BV498" s="26">
        <v>2</v>
      </c>
      <c r="BW498" s="26">
        <v>2</v>
      </c>
      <c r="BX498" s="26">
        <v>2</v>
      </c>
      <c r="BY498" s="26">
        <v>2</v>
      </c>
      <c r="BZ498" s="24"/>
      <c r="CA498" s="24"/>
      <c r="CB498" s="24"/>
      <c r="CC498" s="24"/>
      <c r="CD498" s="24"/>
      <c r="CE498" s="24"/>
      <c r="CF498" s="24"/>
      <c r="CG498" s="24"/>
      <c r="CH498" s="24"/>
      <c r="CI498" s="24"/>
      <c r="CJ498" s="24"/>
      <c r="CK498" s="24"/>
      <c r="CL498" s="24"/>
      <c r="CM498" s="24"/>
      <c r="CN498" s="24"/>
      <c r="CO498" s="24"/>
      <c r="CP498" s="24"/>
      <c r="CQ498" s="24"/>
      <c r="CR498" s="24"/>
      <c r="CS498" s="24"/>
      <c r="CT498" s="24"/>
      <c r="CU498" s="24"/>
      <c r="CV498" s="24"/>
      <c r="CW498" s="24"/>
      <c r="CX498" s="24"/>
      <c r="CY498" s="24"/>
      <c r="CZ498" s="24"/>
      <c r="DA498" s="24"/>
      <c r="DB498" s="24"/>
      <c r="DC498" s="24"/>
      <c r="DD498" s="24"/>
      <c r="DE498" s="24"/>
      <c r="DF498" s="26" t="s">
        <v>139</v>
      </c>
      <c r="DG498" s="26" t="s">
        <v>120</v>
      </c>
      <c r="DH498" s="26" t="s">
        <v>139</v>
      </c>
      <c r="DI498" s="26" t="s">
        <v>139</v>
      </c>
      <c r="DJ498" s="26" t="s">
        <v>139</v>
      </c>
      <c r="DK498" s="26" t="s">
        <v>139</v>
      </c>
      <c r="DL498" s="26" t="s">
        <v>139</v>
      </c>
      <c r="DM498" s="26" t="s">
        <v>139</v>
      </c>
      <c r="DN498" s="26" t="s">
        <v>139</v>
      </c>
      <c r="DO498" s="26" t="s">
        <v>139</v>
      </c>
    </row>
    <row r="499" spans="1:119" ht="20.100000000000001" customHeight="1" x14ac:dyDescent="0.25">
      <c r="A499" s="29" t="str">
        <f t="shared" si="98"/>
        <v>Beijing LovingSource Information Center3</v>
      </c>
      <c r="B499" s="29" t="str">
        <f t="shared" si="99"/>
        <v>Beijing LovingSource Information Center</v>
      </c>
      <c r="C499" s="29">
        <f t="shared" si="100"/>
        <v>3</v>
      </c>
      <c r="D499" s="30" t="str">
        <f t="shared" si="101"/>
        <v>East and Southeast Asia</v>
      </c>
      <c r="E499" s="30" t="str">
        <f t="shared" si="102"/>
        <v>China</v>
      </c>
      <c r="F499" s="31">
        <f t="shared" si="103"/>
        <v>2</v>
      </c>
      <c r="G499" s="31">
        <f t="shared" si="104"/>
        <v>2</v>
      </c>
      <c r="H499" s="31">
        <f t="shared" si="105"/>
        <v>2</v>
      </c>
      <c r="I499" s="31">
        <f t="shared" si="106"/>
        <v>1</v>
      </c>
      <c r="J499" s="31">
        <f t="shared" si="107"/>
        <v>3</v>
      </c>
      <c r="K499" s="31">
        <f t="shared" si="108"/>
        <v>4</v>
      </c>
      <c r="L499" s="31">
        <f t="shared" si="109"/>
        <v>2</v>
      </c>
      <c r="M499" s="31">
        <f t="shared" si="110"/>
        <v>3</v>
      </c>
      <c r="N499" s="31">
        <f t="shared" si="111"/>
        <v>2.4</v>
      </c>
      <c r="O499" s="26" t="s">
        <v>3027</v>
      </c>
      <c r="P499" s="26" t="s">
        <v>108</v>
      </c>
      <c r="Q499" s="27">
        <v>40312</v>
      </c>
      <c r="R499" s="26" t="s">
        <v>109</v>
      </c>
      <c r="S499" s="26" t="s">
        <v>234</v>
      </c>
      <c r="T499" s="26" t="s">
        <v>224</v>
      </c>
      <c r="U499" s="26" t="s">
        <v>833</v>
      </c>
      <c r="V499" s="26" t="s">
        <v>469</v>
      </c>
      <c r="W499" s="26" t="s">
        <v>2920</v>
      </c>
      <c r="X499" s="24"/>
      <c r="Y499" s="26" t="s">
        <v>3028</v>
      </c>
      <c r="Z499" s="24"/>
      <c r="AA499" s="24"/>
      <c r="AB499" s="26" t="s">
        <v>117</v>
      </c>
      <c r="AC499" s="28">
        <v>2185</v>
      </c>
      <c r="AD499" s="24"/>
      <c r="AE499" s="24"/>
      <c r="AF499" s="26" t="s">
        <v>139</v>
      </c>
      <c r="AG499" s="26" t="s">
        <v>528</v>
      </c>
      <c r="AH499" s="26" t="s">
        <v>121</v>
      </c>
      <c r="AI499" s="28">
        <v>7000</v>
      </c>
      <c r="AJ499" s="24"/>
      <c r="AK499" s="26" t="s">
        <v>3029</v>
      </c>
      <c r="AL499" s="26" t="s">
        <v>3030</v>
      </c>
      <c r="AM499" s="26" t="s">
        <v>3031</v>
      </c>
      <c r="AN499" s="26" t="s">
        <v>3032</v>
      </c>
      <c r="AO499" s="24"/>
      <c r="AP499" s="24"/>
      <c r="AQ499" s="24"/>
      <c r="AR499" s="24"/>
      <c r="AS499" s="26" t="s">
        <v>3033</v>
      </c>
      <c r="AT499" s="26" t="s">
        <v>3034</v>
      </c>
      <c r="AU499" s="24"/>
      <c r="AV499" s="24"/>
      <c r="AW499" s="28">
        <v>32226</v>
      </c>
      <c r="AX499" s="26">
        <v>40</v>
      </c>
      <c r="AY499" s="28">
        <v>50</v>
      </c>
      <c r="AZ499" s="28">
        <v>25</v>
      </c>
      <c r="BA499" s="26">
        <v>0</v>
      </c>
      <c r="BB499" s="26" t="s">
        <v>241</v>
      </c>
      <c r="BC499" s="24"/>
      <c r="BD499" s="24"/>
      <c r="BE499" s="24"/>
      <c r="BF499" s="24"/>
      <c r="BG499" s="24"/>
      <c r="BH499" s="24"/>
      <c r="BI499" s="24"/>
      <c r="BJ499" s="24"/>
      <c r="BK499" s="24"/>
      <c r="BL499" s="24"/>
      <c r="BM499" s="24"/>
      <c r="BN499" s="24"/>
      <c r="BO499" s="24"/>
      <c r="BP499" s="24"/>
      <c r="BQ499" s="24"/>
      <c r="BR499" s="26">
        <v>2</v>
      </c>
      <c r="BS499" s="26">
        <v>2</v>
      </c>
      <c r="BT499" s="26">
        <v>2</v>
      </c>
      <c r="BU499" s="26">
        <v>1</v>
      </c>
      <c r="BV499" s="26">
        <v>3</v>
      </c>
      <c r="BW499" s="26">
        <v>4</v>
      </c>
      <c r="BX499" s="26">
        <v>2</v>
      </c>
      <c r="BY499" s="26">
        <v>3</v>
      </c>
      <c r="BZ499" s="24"/>
      <c r="CA499" s="24"/>
      <c r="CB499" s="24"/>
      <c r="CC499" s="24"/>
      <c r="CD499" s="24"/>
      <c r="CE499" s="24"/>
      <c r="CF499" s="24"/>
      <c r="CG499" s="24"/>
      <c r="CH499" s="24"/>
      <c r="CI499" s="24"/>
      <c r="CJ499" s="24"/>
      <c r="CK499" s="24"/>
      <c r="CL499" s="24"/>
      <c r="CM499" s="24"/>
      <c r="CN499" s="24"/>
      <c r="CO499" s="24"/>
      <c r="CP499" s="24"/>
      <c r="CQ499" s="24"/>
      <c r="CR499" s="24"/>
      <c r="CS499" s="24"/>
      <c r="CT499" s="24"/>
      <c r="CU499" s="24"/>
      <c r="CV499" s="24"/>
      <c r="CW499" s="24"/>
      <c r="CX499" s="24"/>
      <c r="CY499" s="24"/>
      <c r="CZ499" s="24"/>
      <c r="DA499" s="24"/>
      <c r="DB499" s="24"/>
      <c r="DC499" s="24"/>
      <c r="DD499" s="24"/>
      <c r="DE499" s="24"/>
      <c r="DF499" s="26" t="s">
        <v>139</v>
      </c>
      <c r="DG499" s="26" t="s">
        <v>139</v>
      </c>
      <c r="DH499" s="26" t="s">
        <v>139</v>
      </c>
      <c r="DI499" s="26" t="s">
        <v>139</v>
      </c>
      <c r="DJ499" s="26" t="s">
        <v>139</v>
      </c>
      <c r="DK499" s="26" t="s">
        <v>139</v>
      </c>
      <c r="DL499" s="26" t="s">
        <v>139</v>
      </c>
      <c r="DM499" s="26" t="s">
        <v>139</v>
      </c>
      <c r="DN499" s="26" t="s">
        <v>139</v>
      </c>
      <c r="DO499" s="26" t="s">
        <v>139</v>
      </c>
    </row>
    <row r="500" spans="1:119" ht="20.100000000000001" customHeight="1" x14ac:dyDescent="0.25">
      <c r="A500" s="29" t="str">
        <f t="shared" si="98"/>
        <v>Benishyaka Association7</v>
      </c>
      <c r="B500" s="29" t="str">
        <f t="shared" si="99"/>
        <v>Benishyaka Association</v>
      </c>
      <c r="C500" s="29">
        <f t="shared" si="100"/>
        <v>7</v>
      </c>
      <c r="D500" s="30" t="str">
        <f t="shared" si="101"/>
        <v>Africa and the Middle East</v>
      </c>
      <c r="E500" s="30" t="str">
        <f t="shared" si="102"/>
        <v>Rwanda</v>
      </c>
      <c r="F500" s="31">
        <f t="shared" si="103"/>
        <v>3</v>
      </c>
      <c r="G500" s="31">
        <f t="shared" si="104"/>
        <v>2</v>
      </c>
      <c r="H500" s="31">
        <f t="shared" si="105"/>
        <v>4</v>
      </c>
      <c r="I500" s="31">
        <f t="shared" si="106"/>
        <v>3</v>
      </c>
      <c r="J500" s="31">
        <f t="shared" si="107"/>
        <v>3</v>
      </c>
      <c r="K500" s="31">
        <f t="shared" si="108"/>
        <v>2</v>
      </c>
      <c r="L500" s="31">
        <f t="shared" si="109"/>
        <v>4</v>
      </c>
      <c r="M500" s="31">
        <f t="shared" si="110"/>
        <v>2</v>
      </c>
      <c r="N500" s="31">
        <f t="shared" si="111"/>
        <v>2.9</v>
      </c>
      <c r="O500" s="26" t="s">
        <v>3035</v>
      </c>
      <c r="P500" s="26" t="s">
        <v>108</v>
      </c>
      <c r="Q500" s="27">
        <v>40672</v>
      </c>
      <c r="R500" s="26" t="s">
        <v>305</v>
      </c>
      <c r="S500" s="26" t="s">
        <v>409</v>
      </c>
      <c r="T500" s="26" t="s">
        <v>333</v>
      </c>
      <c r="U500" s="26" t="s">
        <v>112</v>
      </c>
      <c r="V500" s="26" t="s">
        <v>169</v>
      </c>
      <c r="W500" s="26" t="s">
        <v>834</v>
      </c>
      <c r="X500" s="24"/>
      <c r="Y500" s="26" t="s">
        <v>3036</v>
      </c>
      <c r="Z500" s="24"/>
      <c r="AA500" s="24"/>
      <c r="AB500" s="26" t="s">
        <v>117</v>
      </c>
      <c r="AC500" s="28">
        <v>20000</v>
      </c>
      <c r="AD500" s="24"/>
      <c r="AE500" s="24"/>
      <c r="AF500" s="26" t="s">
        <v>139</v>
      </c>
      <c r="AG500" s="26" t="s">
        <v>2153</v>
      </c>
      <c r="AH500" s="26" t="s">
        <v>235</v>
      </c>
      <c r="AI500" s="28">
        <v>20000</v>
      </c>
      <c r="AJ500" s="24"/>
      <c r="AK500" s="26" t="s">
        <v>3037</v>
      </c>
      <c r="AL500" s="26" t="s">
        <v>3038</v>
      </c>
      <c r="AM500" s="26" t="s">
        <v>3039</v>
      </c>
      <c r="AN500" s="26" t="s">
        <v>3040</v>
      </c>
      <c r="AO500" s="26" t="s">
        <v>3041</v>
      </c>
      <c r="AP500" s="24"/>
      <c r="AQ500" s="24"/>
      <c r="AR500" s="24"/>
      <c r="AS500" s="24"/>
      <c r="AT500" s="24"/>
      <c r="AU500" s="26" t="s">
        <v>3042</v>
      </c>
      <c r="AV500" s="24"/>
      <c r="AW500" s="28">
        <v>163471</v>
      </c>
      <c r="AX500" s="26">
        <v>1536</v>
      </c>
      <c r="AY500" s="28">
        <v>150</v>
      </c>
      <c r="AZ500" s="28">
        <v>147</v>
      </c>
      <c r="BA500" s="26">
        <v>0</v>
      </c>
      <c r="BB500" s="26" t="s">
        <v>241</v>
      </c>
      <c r="BC500" s="24"/>
      <c r="BD500" s="24"/>
      <c r="BE500" s="24"/>
      <c r="BF500" s="26" t="s">
        <v>1942</v>
      </c>
      <c r="BG500" s="26" t="s">
        <v>834</v>
      </c>
      <c r="BH500" s="26" t="s">
        <v>3043</v>
      </c>
      <c r="BI500" s="26" t="s">
        <v>392</v>
      </c>
      <c r="BJ500" s="26" t="s">
        <v>3044</v>
      </c>
      <c r="BK500" s="26" t="s">
        <v>834</v>
      </c>
      <c r="BL500" s="26" t="s">
        <v>3045</v>
      </c>
      <c r="BM500" s="26" t="s">
        <v>834</v>
      </c>
      <c r="BN500" s="24"/>
      <c r="BO500" s="24"/>
      <c r="BP500" s="24"/>
      <c r="BQ500" s="24"/>
      <c r="BR500" s="26">
        <v>3</v>
      </c>
      <c r="BS500" s="26">
        <v>2</v>
      </c>
      <c r="BT500" s="26">
        <v>4</v>
      </c>
      <c r="BU500" s="26">
        <v>3</v>
      </c>
      <c r="BV500" s="26">
        <v>3</v>
      </c>
      <c r="BW500" s="26">
        <v>2</v>
      </c>
      <c r="BX500" s="26">
        <v>4</v>
      </c>
      <c r="BY500" s="26">
        <v>2</v>
      </c>
      <c r="BZ500" s="24"/>
      <c r="CA500" s="24"/>
      <c r="CB500" s="24"/>
      <c r="CC500" s="24"/>
      <c r="CD500" s="24"/>
      <c r="CE500" s="24"/>
      <c r="CF500" s="24"/>
      <c r="CG500" s="24"/>
      <c r="CH500" s="24"/>
      <c r="CI500" s="24"/>
      <c r="CJ500" s="24"/>
      <c r="CK500" s="24"/>
      <c r="CL500" s="24"/>
      <c r="CM500" s="24"/>
      <c r="CN500" s="24"/>
      <c r="CO500" s="24"/>
      <c r="CP500" s="24"/>
      <c r="CQ500" s="24"/>
      <c r="CR500" s="24"/>
      <c r="CS500" s="24"/>
      <c r="CT500" s="24"/>
      <c r="CU500" s="24"/>
      <c r="CV500" s="24"/>
      <c r="CW500" s="24"/>
      <c r="CX500" s="24"/>
      <c r="CY500" s="24"/>
      <c r="CZ500" s="24"/>
      <c r="DA500" s="24"/>
      <c r="DB500" s="24"/>
      <c r="DC500" s="24"/>
      <c r="DD500" s="24"/>
      <c r="DE500" s="24"/>
      <c r="DF500" s="26" t="s">
        <v>120</v>
      </c>
      <c r="DG500" s="26" t="s">
        <v>120</v>
      </c>
      <c r="DH500" s="26" t="s">
        <v>139</v>
      </c>
      <c r="DI500" s="26" t="s">
        <v>139</v>
      </c>
      <c r="DJ500" s="26" t="s">
        <v>120</v>
      </c>
      <c r="DK500" s="26" t="s">
        <v>139</v>
      </c>
      <c r="DL500" s="26" t="s">
        <v>139</v>
      </c>
      <c r="DM500" s="26" t="s">
        <v>139</v>
      </c>
      <c r="DN500" s="26" t="s">
        <v>139</v>
      </c>
      <c r="DO500" s="26" t="s">
        <v>139</v>
      </c>
    </row>
    <row r="501" spans="1:119" ht="20.100000000000001" customHeight="1" x14ac:dyDescent="0.25">
      <c r="A501" s="29" t="str">
        <f t="shared" si="98"/>
        <v/>
      </c>
      <c r="B501" s="29" t="str">
        <f t="shared" si="99"/>
        <v>Benishyaka Association</v>
      </c>
      <c r="C501" s="29">
        <f t="shared" si="100"/>
        <v>0</v>
      </c>
      <c r="D501" s="30" t="str">
        <f t="shared" si="101"/>
        <v>Africa and the Middle East</v>
      </c>
      <c r="E501" s="30" t="str">
        <f t="shared" si="102"/>
        <v>Rwanda</v>
      </c>
      <c r="F501" s="31">
        <f t="shared" si="103"/>
        <v>0</v>
      </c>
      <c r="G501" s="31">
        <f t="shared" si="104"/>
        <v>0</v>
      </c>
      <c r="H501" s="31">
        <f t="shared" si="105"/>
        <v>0</v>
      </c>
      <c r="I501" s="31">
        <f t="shared" si="106"/>
        <v>0</v>
      </c>
      <c r="J501" s="31">
        <f t="shared" si="107"/>
        <v>0</v>
      </c>
      <c r="K501" s="31">
        <f t="shared" si="108"/>
        <v>0</v>
      </c>
      <c r="L501" s="31">
        <f t="shared" si="109"/>
        <v>0</v>
      </c>
      <c r="M501" s="31">
        <f t="shared" si="110"/>
        <v>0</v>
      </c>
      <c r="N501" s="31">
        <f t="shared" si="111"/>
        <v>0</v>
      </c>
      <c r="O501" s="26" t="s">
        <v>3046</v>
      </c>
      <c r="P501" s="26" t="s">
        <v>108</v>
      </c>
      <c r="Q501" s="27">
        <v>40589</v>
      </c>
      <c r="R501" s="24"/>
      <c r="S501" s="24"/>
      <c r="T501" s="26" t="s">
        <v>333</v>
      </c>
      <c r="U501" s="24"/>
      <c r="V501" s="26" t="s">
        <v>169</v>
      </c>
      <c r="W501" s="26" t="s">
        <v>834</v>
      </c>
      <c r="X501" s="24"/>
      <c r="Y501" s="26" t="s">
        <v>3036</v>
      </c>
      <c r="Z501" s="24"/>
      <c r="AA501" s="24"/>
      <c r="AB501" s="26" t="s">
        <v>228</v>
      </c>
      <c r="AC501" s="28">
        <v>25000</v>
      </c>
      <c r="AD501" s="24"/>
      <c r="AE501" s="24"/>
      <c r="AF501" s="26" t="s">
        <v>139</v>
      </c>
      <c r="AG501" s="26" t="s">
        <v>2153</v>
      </c>
      <c r="AH501" s="24"/>
      <c r="AI501" s="28">
        <v>25000</v>
      </c>
      <c r="AJ501" s="24"/>
      <c r="AK501" s="24"/>
      <c r="AL501" s="24"/>
      <c r="AM501" s="26" t="s">
        <v>3047</v>
      </c>
      <c r="AN501" s="26" t="s">
        <v>3048</v>
      </c>
      <c r="AO501" s="24"/>
      <c r="AP501" s="24"/>
      <c r="AQ501" s="24"/>
      <c r="AR501" s="24"/>
      <c r="AS501" s="24"/>
      <c r="AT501" s="24"/>
      <c r="AU501" s="24"/>
      <c r="AV501" s="24"/>
      <c r="AW501" s="28">
        <v>295332</v>
      </c>
      <c r="AX501" s="26">
        <v>1350</v>
      </c>
      <c r="AY501" s="28">
        <v>0</v>
      </c>
      <c r="AZ501" s="28">
        <v>0</v>
      </c>
      <c r="BA501" s="26">
        <v>0</v>
      </c>
      <c r="BB501" s="24"/>
      <c r="BC501" s="24"/>
      <c r="BD501" s="24"/>
      <c r="BE501" s="24"/>
      <c r="BF501" s="24"/>
      <c r="BG501" s="24"/>
      <c r="BH501" s="24"/>
      <c r="BI501" s="24"/>
      <c r="BJ501" s="24"/>
      <c r="BK501" s="24"/>
      <c r="BL501" s="24"/>
      <c r="BM501" s="24"/>
      <c r="BN501" s="24"/>
      <c r="BO501" s="24"/>
      <c r="BP501" s="24"/>
      <c r="BQ501" s="24"/>
      <c r="BR501" s="26">
        <v>0</v>
      </c>
      <c r="BS501" s="26">
        <v>0</v>
      </c>
      <c r="BT501" s="26">
        <v>0</v>
      </c>
      <c r="BU501" s="26">
        <v>0</v>
      </c>
      <c r="BV501" s="26">
        <v>0</v>
      </c>
      <c r="BW501" s="26">
        <v>0</v>
      </c>
      <c r="BX501" s="26">
        <v>0</v>
      </c>
      <c r="BY501" s="26">
        <v>0</v>
      </c>
      <c r="BZ501" s="24"/>
      <c r="CA501" s="24"/>
      <c r="CB501" s="24"/>
      <c r="CC501" s="24"/>
      <c r="CD501" s="24"/>
      <c r="CE501" s="24"/>
      <c r="CF501" s="24"/>
      <c r="CG501" s="24"/>
      <c r="CH501" s="24"/>
      <c r="CI501" s="24"/>
      <c r="CJ501" s="24"/>
      <c r="CK501" s="24"/>
      <c r="CL501" s="24"/>
      <c r="CM501" s="24"/>
      <c r="CN501" s="24"/>
      <c r="CO501" s="24"/>
      <c r="CP501" s="24"/>
      <c r="CQ501" s="24"/>
      <c r="CR501" s="24"/>
      <c r="CS501" s="24"/>
      <c r="CT501" s="24"/>
      <c r="CU501" s="24"/>
      <c r="CV501" s="24"/>
      <c r="CW501" s="24"/>
      <c r="CX501" s="24"/>
      <c r="CY501" s="24"/>
      <c r="CZ501" s="24"/>
      <c r="DA501" s="24"/>
      <c r="DB501" s="24"/>
      <c r="DC501" s="24"/>
      <c r="DD501" s="24"/>
      <c r="DE501" s="24"/>
      <c r="DF501" s="26" t="s">
        <v>139</v>
      </c>
      <c r="DG501" s="26" t="s">
        <v>139</v>
      </c>
      <c r="DH501" s="26" t="s">
        <v>139</v>
      </c>
      <c r="DI501" s="26" t="s">
        <v>139</v>
      </c>
      <c r="DJ501" s="26" t="s">
        <v>139</v>
      </c>
      <c r="DK501" s="26" t="s">
        <v>139</v>
      </c>
      <c r="DL501" s="26" t="s">
        <v>139</v>
      </c>
      <c r="DM501" s="26" t="s">
        <v>139</v>
      </c>
      <c r="DN501" s="26" t="s">
        <v>139</v>
      </c>
      <c r="DO501" s="26" t="s">
        <v>139</v>
      </c>
    </row>
    <row r="502" spans="1:119" ht="20.100000000000001" customHeight="1" x14ac:dyDescent="0.25">
      <c r="A502" s="29" t="str">
        <f t="shared" si="98"/>
        <v>Benishyaka Association6</v>
      </c>
      <c r="B502" s="29" t="str">
        <f t="shared" si="99"/>
        <v>Benishyaka Association</v>
      </c>
      <c r="C502" s="29">
        <f t="shared" si="100"/>
        <v>6</v>
      </c>
      <c r="D502" s="30" t="str">
        <f t="shared" si="101"/>
        <v>Africa and the Middle East</v>
      </c>
      <c r="E502" s="30" t="str">
        <f t="shared" si="102"/>
        <v>Rwanda</v>
      </c>
      <c r="F502" s="31">
        <f t="shared" si="103"/>
        <v>3</v>
      </c>
      <c r="G502" s="31">
        <f t="shared" si="104"/>
        <v>2</v>
      </c>
      <c r="H502" s="31">
        <f t="shared" si="105"/>
        <v>3</v>
      </c>
      <c r="I502" s="31">
        <f t="shared" si="106"/>
        <v>3</v>
      </c>
      <c r="J502" s="31">
        <f t="shared" si="107"/>
        <v>3</v>
      </c>
      <c r="K502" s="31">
        <f t="shared" si="108"/>
        <v>2</v>
      </c>
      <c r="L502" s="31">
        <f t="shared" si="109"/>
        <v>4</v>
      </c>
      <c r="M502" s="31">
        <f t="shared" si="110"/>
        <v>2</v>
      </c>
      <c r="N502" s="31">
        <f t="shared" si="111"/>
        <v>2.8</v>
      </c>
      <c r="O502" s="26" t="s">
        <v>3049</v>
      </c>
      <c r="P502" s="26" t="s">
        <v>108</v>
      </c>
      <c r="Q502" s="27">
        <v>40315</v>
      </c>
      <c r="R502" s="26" t="s">
        <v>305</v>
      </c>
      <c r="S502" s="26" t="s">
        <v>234</v>
      </c>
      <c r="T502" s="26" t="s">
        <v>224</v>
      </c>
      <c r="U502" s="26" t="s">
        <v>112</v>
      </c>
      <c r="V502" s="26" t="s">
        <v>169</v>
      </c>
      <c r="W502" s="26" t="s">
        <v>834</v>
      </c>
      <c r="X502" s="24"/>
      <c r="Y502" s="26" t="s">
        <v>3036</v>
      </c>
      <c r="Z502" s="24"/>
      <c r="AA502" s="24"/>
      <c r="AB502" s="26" t="s">
        <v>117</v>
      </c>
      <c r="AC502" s="28">
        <v>20000</v>
      </c>
      <c r="AD502" s="24"/>
      <c r="AE502" s="24"/>
      <c r="AF502" s="26" t="s">
        <v>139</v>
      </c>
      <c r="AG502" s="26" t="s">
        <v>2153</v>
      </c>
      <c r="AH502" s="26" t="s">
        <v>250</v>
      </c>
      <c r="AI502" s="28">
        <v>20000</v>
      </c>
      <c r="AJ502" s="24"/>
      <c r="AK502" s="26" t="s">
        <v>3037</v>
      </c>
      <c r="AL502" s="26" t="s">
        <v>3050</v>
      </c>
      <c r="AM502" s="26" t="s">
        <v>3039</v>
      </c>
      <c r="AN502" s="26" t="s">
        <v>3051</v>
      </c>
      <c r="AO502" s="24"/>
      <c r="AP502" s="24"/>
      <c r="AQ502" s="24"/>
      <c r="AR502" s="24"/>
      <c r="AS502" s="26" t="s">
        <v>3052</v>
      </c>
      <c r="AT502" s="24"/>
      <c r="AU502" s="26" t="s">
        <v>3053</v>
      </c>
      <c r="AV502" s="24"/>
      <c r="AW502" s="28">
        <v>295332</v>
      </c>
      <c r="AX502" s="26">
        <v>1350</v>
      </c>
      <c r="AY502" s="28">
        <v>105</v>
      </c>
      <c r="AZ502" s="28">
        <v>95</v>
      </c>
      <c r="BA502" s="26">
        <v>0</v>
      </c>
      <c r="BB502" s="26" t="s">
        <v>241</v>
      </c>
      <c r="BC502" s="24"/>
      <c r="BD502" s="24"/>
      <c r="BE502" s="24"/>
      <c r="BF502" s="24"/>
      <c r="BG502" s="24"/>
      <c r="BH502" s="24"/>
      <c r="BI502" s="24"/>
      <c r="BJ502" s="24"/>
      <c r="BK502" s="24"/>
      <c r="BL502" s="24"/>
      <c r="BM502" s="24"/>
      <c r="BN502" s="24"/>
      <c r="BO502" s="24"/>
      <c r="BP502" s="24"/>
      <c r="BQ502" s="24"/>
      <c r="BR502" s="26">
        <v>3</v>
      </c>
      <c r="BS502" s="26">
        <v>2</v>
      </c>
      <c r="BT502" s="26">
        <v>3</v>
      </c>
      <c r="BU502" s="26">
        <v>3</v>
      </c>
      <c r="BV502" s="26">
        <v>3</v>
      </c>
      <c r="BW502" s="26">
        <v>2</v>
      </c>
      <c r="BX502" s="26">
        <v>4</v>
      </c>
      <c r="BY502" s="26">
        <v>2</v>
      </c>
      <c r="BZ502" s="24"/>
      <c r="CA502" s="24"/>
      <c r="CB502" s="24"/>
      <c r="CC502" s="24"/>
      <c r="CD502" s="24"/>
      <c r="CE502" s="24"/>
      <c r="CF502" s="24"/>
      <c r="CG502" s="24"/>
      <c r="CH502" s="24"/>
      <c r="CI502" s="24"/>
      <c r="CJ502" s="24"/>
      <c r="CK502" s="24"/>
      <c r="CL502" s="24"/>
      <c r="CM502" s="24"/>
      <c r="CN502" s="24"/>
      <c r="CO502" s="24"/>
      <c r="CP502" s="24"/>
      <c r="CQ502" s="24"/>
      <c r="CR502" s="24"/>
      <c r="CS502" s="24"/>
      <c r="CT502" s="24"/>
      <c r="CU502" s="24"/>
      <c r="CV502" s="24"/>
      <c r="CW502" s="24"/>
      <c r="CX502" s="24"/>
      <c r="CY502" s="24"/>
      <c r="CZ502" s="24"/>
      <c r="DA502" s="24"/>
      <c r="DB502" s="24"/>
      <c r="DC502" s="24"/>
      <c r="DD502" s="24"/>
      <c r="DE502" s="24"/>
      <c r="DF502" s="26" t="s">
        <v>139</v>
      </c>
      <c r="DG502" s="26" t="s">
        <v>139</v>
      </c>
      <c r="DH502" s="26" t="s">
        <v>139</v>
      </c>
      <c r="DI502" s="26" t="s">
        <v>139</v>
      </c>
      <c r="DJ502" s="26" t="s">
        <v>139</v>
      </c>
      <c r="DK502" s="26" t="s">
        <v>139</v>
      </c>
      <c r="DL502" s="26" t="s">
        <v>139</v>
      </c>
      <c r="DM502" s="26" t="s">
        <v>139</v>
      </c>
      <c r="DN502" s="26" t="s">
        <v>139</v>
      </c>
      <c r="DO502" s="26" t="s">
        <v>139</v>
      </c>
    </row>
    <row r="503" spans="1:119" ht="20.100000000000001" customHeight="1" x14ac:dyDescent="0.25">
      <c r="A503" s="29" t="str">
        <f t="shared" si="98"/>
        <v>Beyond Travel Partners1</v>
      </c>
      <c r="B503" s="29" t="str">
        <f t="shared" si="99"/>
        <v>Beyond Travel Partners</v>
      </c>
      <c r="C503" s="29">
        <f t="shared" si="100"/>
        <v>1</v>
      </c>
      <c r="D503" s="30" t="str">
        <f t="shared" si="101"/>
        <v>Americas</v>
      </c>
      <c r="E503" s="30" t="str">
        <f t="shared" si="102"/>
        <v>Marbial, Haiti</v>
      </c>
      <c r="F503" s="31">
        <f t="shared" si="103"/>
        <v>0</v>
      </c>
      <c r="G503" s="31">
        <f t="shared" si="104"/>
        <v>0</v>
      </c>
      <c r="H503" s="31">
        <f t="shared" si="105"/>
        <v>0</v>
      </c>
      <c r="I503" s="31">
        <f t="shared" si="106"/>
        <v>0</v>
      </c>
      <c r="J503" s="31">
        <f t="shared" si="107"/>
        <v>0</v>
      </c>
      <c r="K503" s="31">
        <f t="shared" si="108"/>
        <v>0</v>
      </c>
      <c r="L503" s="31">
        <f t="shared" si="109"/>
        <v>0</v>
      </c>
      <c r="M503" s="31">
        <f t="shared" si="110"/>
        <v>0</v>
      </c>
      <c r="N503" s="31">
        <f t="shared" si="111"/>
        <v>0</v>
      </c>
      <c r="O503" s="26" t="s">
        <v>3054</v>
      </c>
      <c r="P503" s="26" t="s">
        <v>108</v>
      </c>
      <c r="Q503" s="27">
        <v>41771</v>
      </c>
      <c r="R503" s="26" t="s">
        <v>155</v>
      </c>
      <c r="S503" s="26" t="s">
        <v>193</v>
      </c>
      <c r="T503" s="26" t="s">
        <v>194</v>
      </c>
      <c r="U503" s="26" t="s">
        <v>112</v>
      </c>
      <c r="V503" s="26" t="s">
        <v>15731</v>
      </c>
      <c r="W503" s="26" t="s">
        <v>1065</v>
      </c>
      <c r="X503" s="26" t="s">
        <v>3055</v>
      </c>
      <c r="Y503" s="26" t="s">
        <v>3056</v>
      </c>
      <c r="Z503" s="24"/>
      <c r="AA503" s="24"/>
      <c r="AB503" s="26" t="s">
        <v>117</v>
      </c>
      <c r="AC503" s="28">
        <v>8000</v>
      </c>
      <c r="AD503" s="26" t="s">
        <v>3057</v>
      </c>
      <c r="AE503" s="26" t="s">
        <v>725</v>
      </c>
      <c r="AF503" s="26" t="s">
        <v>139</v>
      </c>
      <c r="AG503" s="26" t="s">
        <v>194</v>
      </c>
      <c r="AH503" s="26" t="s">
        <v>158</v>
      </c>
      <c r="AI503" s="28">
        <v>8000</v>
      </c>
      <c r="AJ503" s="26" t="s">
        <v>3058</v>
      </c>
      <c r="AK503" s="26" t="s">
        <v>3059</v>
      </c>
      <c r="AL503" s="26" t="s">
        <v>3060</v>
      </c>
      <c r="AM503" s="26" t="s">
        <v>3061</v>
      </c>
      <c r="AN503" s="26" t="s">
        <v>3062</v>
      </c>
      <c r="AO503" s="26" t="s">
        <v>3063</v>
      </c>
      <c r="AP503" s="26" t="s">
        <v>3064</v>
      </c>
      <c r="AQ503" s="24"/>
      <c r="AR503" s="24"/>
      <c r="AS503" s="24"/>
      <c r="AT503" s="24"/>
      <c r="AU503" s="24"/>
      <c r="AV503" s="24"/>
      <c r="AW503" s="28">
        <v>26700</v>
      </c>
      <c r="AX503" s="26">
        <v>65</v>
      </c>
      <c r="AY503" s="28">
        <v>45</v>
      </c>
      <c r="AZ503" s="28">
        <v>31</v>
      </c>
      <c r="BA503" s="26">
        <v>0</v>
      </c>
      <c r="BB503" s="26" t="s">
        <v>241</v>
      </c>
      <c r="BC503" s="26" t="s">
        <v>3065</v>
      </c>
      <c r="BD503" s="24"/>
      <c r="BE503" s="24"/>
      <c r="BF503" s="26" t="s">
        <v>3066</v>
      </c>
      <c r="BG503" s="26" t="s">
        <v>191</v>
      </c>
      <c r="BH503" s="24"/>
      <c r="BI503" s="24"/>
      <c r="BJ503" s="24"/>
      <c r="BK503" s="24"/>
      <c r="BL503" s="24"/>
      <c r="BM503" s="24"/>
      <c r="BN503" s="24"/>
      <c r="BO503" s="24"/>
      <c r="BP503" s="24"/>
      <c r="BQ503" s="24"/>
      <c r="BR503" s="26">
        <v>0</v>
      </c>
      <c r="BS503" s="26">
        <v>0</v>
      </c>
      <c r="BT503" s="26">
        <v>0</v>
      </c>
      <c r="BU503" s="26">
        <v>0</v>
      </c>
      <c r="BV503" s="26">
        <v>0</v>
      </c>
      <c r="BW503" s="26">
        <v>0</v>
      </c>
      <c r="BX503" s="26">
        <v>0</v>
      </c>
      <c r="BY503" s="26">
        <v>0</v>
      </c>
      <c r="BZ503" s="24"/>
      <c r="CA503" s="24"/>
      <c r="CB503" s="24"/>
      <c r="CC503" s="24"/>
      <c r="CD503" s="24"/>
      <c r="CE503" s="24"/>
      <c r="CF503" s="24"/>
      <c r="CG503" s="24"/>
      <c r="CH503" s="24"/>
      <c r="CI503" s="24"/>
      <c r="CJ503" s="24"/>
      <c r="CK503" s="24"/>
      <c r="CL503" s="24"/>
      <c r="CM503" s="24"/>
      <c r="CN503" s="24"/>
      <c r="CO503" s="24"/>
      <c r="CP503" s="24"/>
      <c r="CQ503" s="24"/>
      <c r="CR503" s="24"/>
      <c r="CS503" s="24"/>
      <c r="CT503" s="24"/>
      <c r="CU503" s="24"/>
      <c r="CV503" s="24"/>
      <c r="CW503" s="24"/>
      <c r="CX503" s="24"/>
      <c r="CY503" s="24"/>
      <c r="CZ503" s="24"/>
      <c r="DA503" s="24"/>
      <c r="DB503" s="24"/>
      <c r="DC503" s="24"/>
      <c r="DD503" s="24"/>
      <c r="DE503" s="24"/>
      <c r="DF503" s="26" t="s">
        <v>120</v>
      </c>
      <c r="DG503" s="26" t="s">
        <v>120</v>
      </c>
      <c r="DH503" s="26" t="s">
        <v>139</v>
      </c>
      <c r="DI503" s="26" t="s">
        <v>139</v>
      </c>
      <c r="DJ503" s="26" t="s">
        <v>139</v>
      </c>
      <c r="DK503" s="26" t="s">
        <v>139</v>
      </c>
      <c r="DL503" s="26" t="s">
        <v>139</v>
      </c>
      <c r="DM503" s="26" t="s">
        <v>139</v>
      </c>
      <c r="DN503" s="26" t="s">
        <v>139</v>
      </c>
      <c r="DO503" s="26" t="s">
        <v>139</v>
      </c>
    </row>
    <row r="504" spans="1:119" ht="20.100000000000001" customHeight="1" x14ac:dyDescent="0.25">
      <c r="A504" s="29" t="str">
        <f t="shared" si="98"/>
        <v>Beypil (Tranquility)6</v>
      </c>
      <c r="B504" s="29" t="str">
        <f t="shared" si="99"/>
        <v>Beypil (Tranquility)</v>
      </c>
      <c r="C504" s="29">
        <f t="shared" si="100"/>
        <v>6</v>
      </c>
      <c r="D504" s="30" t="str">
        <f t="shared" si="101"/>
        <v>Europe and Eurasia</v>
      </c>
      <c r="E504" s="30" t="str">
        <f t="shared" si="102"/>
        <v>Bokonbaevo, Kyrgyzstan</v>
      </c>
      <c r="F504" s="31">
        <f t="shared" si="103"/>
        <v>3</v>
      </c>
      <c r="G504" s="31">
        <f t="shared" si="104"/>
        <v>2</v>
      </c>
      <c r="H504" s="31">
        <f t="shared" si="105"/>
        <v>3</v>
      </c>
      <c r="I504" s="31">
        <f t="shared" si="106"/>
        <v>2</v>
      </c>
      <c r="J504" s="31">
        <f t="shared" si="107"/>
        <v>2</v>
      </c>
      <c r="K504" s="31">
        <f t="shared" si="108"/>
        <v>2</v>
      </c>
      <c r="L504" s="31">
        <f t="shared" si="109"/>
        <v>3</v>
      </c>
      <c r="M504" s="31">
        <f t="shared" si="110"/>
        <v>2</v>
      </c>
      <c r="N504" s="31">
        <f t="shared" si="111"/>
        <v>2.4</v>
      </c>
      <c r="O504" s="26" t="s">
        <v>3067</v>
      </c>
      <c r="P504" s="26" t="s">
        <v>108</v>
      </c>
      <c r="Q504" s="27">
        <v>42858</v>
      </c>
      <c r="R504" s="26" t="s">
        <v>305</v>
      </c>
      <c r="S504" s="26" t="s">
        <v>167</v>
      </c>
      <c r="T504" s="26" t="s">
        <v>142</v>
      </c>
      <c r="U504" s="26" t="s">
        <v>833</v>
      </c>
      <c r="V504" s="26" t="s">
        <v>15763</v>
      </c>
      <c r="W504" s="26" t="s">
        <v>3068</v>
      </c>
      <c r="X504" s="26" t="s">
        <v>3069</v>
      </c>
      <c r="Y504" s="26" t="s">
        <v>3070</v>
      </c>
      <c r="Z504" s="26" t="s">
        <v>3071</v>
      </c>
      <c r="AA504" s="24"/>
      <c r="AB504" s="26" t="s">
        <v>117</v>
      </c>
      <c r="AC504" s="28">
        <v>4000</v>
      </c>
      <c r="AD504" s="26" t="s">
        <v>3072</v>
      </c>
      <c r="AE504" s="24"/>
      <c r="AF504" s="26" t="s">
        <v>120</v>
      </c>
      <c r="AG504" s="26" t="s">
        <v>333</v>
      </c>
      <c r="AH504" s="26" t="s">
        <v>250</v>
      </c>
      <c r="AI504" s="28">
        <v>4000</v>
      </c>
      <c r="AJ504" s="26" t="s">
        <v>3073</v>
      </c>
      <c r="AK504" s="26" t="s">
        <v>3074</v>
      </c>
      <c r="AL504" s="26" t="s">
        <v>3075</v>
      </c>
      <c r="AM504" s="24"/>
      <c r="AN504" s="24"/>
      <c r="AO504" s="24"/>
      <c r="AP504" s="24"/>
      <c r="AQ504" s="24"/>
      <c r="AR504" s="26" t="s">
        <v>3076</v>
      </c>
      <c r="AS504" s="26" t="s">
        <v>3077</v>
      </c>
      <c r="AT504" s="24"/>
      <c r="AU504" s="24"/>
      <c r="AV504" s="26" t="s">
        <v>3078</v>
      </c>
      <c r="AW504" s="28">
        <v>13000</v>
      </c>
      <c r="AX504" s="26">
        <v>78</v>
      </c>
      <c r="AY504" s="28">
        <v>3</v>
      </c>
      <c r="AZ504" s="28">
        <v>3</v>
      </c>
      <c r="BA504" s="26">
        <v>25</v>
      </c>
      <c r="BB504" s="24"/>
      <c r="BC504" s="26" t="s">
        <v>3079</v>
      </c>
      <c r="BD504" s="26" t="s">
        <v>125</v>
      </c>
      <c r="BE504" s="24"/>
      <c r="BF504" s="26" t="s">
        <v>3080</v>
      </c>
      <c r="BG504" s="26" t="s">
        <v>2310</v>
      </c>
      <c r="BH504" s="24"/>
      <c r="BI504" s="24"/>
      <c r="BJ504" s="24"/>
      <c r="BK504" s="24"/>
      <c r="BL504" s="24"/>
      <c r="BM504" s="24"/>
      <c r="BN504" s="24"/>
      <c r="BO504" s="24"/>
      <c r="BP504" s="24"/>
      <c r="BQ504" s="24"/>
      <c r="BR504" s="26">
        <v>0</v>
      </c>
      <c r="BS504" s="26">
        <v>0</v>
      </c>
      <c r="BT504" s="26">
        <v>0</v>
      </c>
      <c r="BU504" s="26">
        <v>0</v>
      </c>
      <c r="BV504" s="26">
        <v>0</v>
      </c>
      <c r="BW504" s="26">
        <v>0</v>
      </c>
      <c r="BX504" s="26">
        <v>0</v>
      </c>
      <c r="BY504" s="26">
        <v>0</v>
      </c>
      <c r="BZ504" s="26" t="s">
        <v>134</v>
      </c>
      <c r="CA504" s="26" t="s">
        <v>136</v>
      </c>
      <c r="CB504" s="26" t="s">
        <v>136</v>
      </c>
      <c r="CC504" s="26" t="s">
        <v>135</v>
      </c>
      <c r="CD504" s="26" t="s">
        <v>135</v>
      </c>
      <c r="CE504" s="26" t="s">
        <v>135</v>
      </c>
      <c r="CF504" s="26" t="s">
        <v>135</v>
      </c>
      <c r="CG504" s="26" t="s">
        <v>135</v>
      </c>
      <c r="CH504" s="26" t="s">
        <v>136</v>
      </c>
      <c r="CI504" s="26" t="s">
        <v>136</v>
      </c>
      <c r="CJ504" s="26" t="s">
        <v>134</v>
      </c>
      <c r="CK504" s="26" t="s">
        <v>136</v>
      </c>
      <c r="CL504" s="26" t="s">
        <v>135</v>
      </c>
      <c r="CM504" s="26" t="s">
        <v>135</v>
      </c>
      <c r="CN504" s="26" t="s">
        <v>136</v>
      </c>
      <c r="CO504" s="26" t="s">
        <v>135</v>
      </c>
      <c r="CP504" s="26" t="s">
        <v>135</v>
      </c>
      <c r="CQ504" s="26" t="s">
        <v>135</v>
      </c>
      <c r="CR504" s="26" t="s">
        <v>136</v>
      </c>
      <c r="CS504" s="26" t="s">
        <v>136</v>
      </c>
      <c r="CT504" s="26" t="s">
        <v>136</v>
      </c>
      <c r="CU504" s="26" t="s">
        <v>135</v>
      </c>
      <c r="CV504" s="26" t="s">
        <v>135</v>
      </c>
      <c r="CW504" s="26" t="s">
        <v>135</v>
      </c>
      <c r="CX504" s="26" t="s">
        <v>136</v>
      </c>
      <c r="CY504" s="26" t="s">
        <v>136</v>
      </c>
      <c r="CZ504" s="26" t="s">
        <v>135</v>
      </c>
      <c r="DA504" s="26" t="s">
        <v>136</v>
      </c>
      <c r="DB504" s="26" t="s">
        <v>135</v>
      </c>
      <c r="DC504" s="26" t="s">
        <v>135</v>
      </c>
      <c r="DD504" s="26" t="s">
        <v>135</v>
      </c>
      <c r="DE504" s="26" t="s">
        <v>137</v>
      </c>
      <c r="DF504" s="26" t="s">
        <v>120</v>
      </c>
      <c r="DG504" s="26" t="s">
        <v>139</v>
      </c>
      <c r="DH504" s="26" t="s">
        <v>139</v>
      </c>
      <c r="DI504" s="26" t="s">
        <v>139</v>
      </c>
      <c r="DJ504" s="26" t="s">
        <v>139</v>
      </c>
      <c r="DK504" s="26" t="s">
        <v>139</v>
      </c>
      <c r="DL504" s="26" t="s">
        <v>139</v>
      </c>
      <c r="DM504" s="26" t="s">
        <v>139</v>
      </c>
      <c r="DN504" s="26" t="s">
        <v>139</v>
      </c>
      <c r="DO504" s="26" t="s">
        <v>139</v>
      </c>
    </row>
    <row r="505" spans="1:119" ht="35.1" customHeight="1" x14ac:dyDescent="0.25">
      <c r="A505" s="29" t="str">
        <f t="shared" si="98"/>
        <v>Beypil (Tranquility)5</v>
      </c>
      <c r="B505" s="29" t="str">
        <f t="shared" si="99"/>
        <v>Beypil (Tranquility)</v>
      </c>
      <c r="C505" s="29">
        <f t="shared" si="100"/>
        <v>5</v>
      </c>
      <c r="D505" s="30" t="str">
        <f t="shared" si="101"/>
        <v>Europe and Eurasia</v>
      </c>
      <c r="E505" s="30" t="str">
        <f t="shared" si="102"/>
        <v>Bokonbaevo, Kyrgyzstan</v>
      </c>
      <c r="F505" s="31">
        <f t="shared" si="103"/>
        <v>4</v>
      </c>
      <c r="G505" s="31">
        <f t="shared" si="104"/>
        <v>3</v>
      </c>
      <c r="H505" s="31">
        <f t="shared" si="105"/>
        <v>3</v>
      </c>
      <c r="I505" s="31">
        <f t="shared" si="106"/>
        <v>3</v>
      </c>
      <c r="J505" s="31">
        <f t="shared" si="107"/>
        <v>3</v>
      </c>
      <c r="K505" s="31">
        <f t="shared" si="108"/>
        <v>3</v>
      </c>
      <c r="L505" s="31">
        <f t="shared" si="109"/>
        <v>3</v>
      </c>
      <c r="M505" s="31">
        <f t="shared" si="110"/>
        <v>2</v>
      </c>
      <c r="N505" s="31">
        <f t="shared" si="111"/>
        <v>3</v>
      </c>
      <c r="O505" s="26" t="s">
        <v>3081</v>
      </c>
      <c r="P505" s="26" t="s">
        <v>108</v>
      </c>
      <c r="Q505" s="27">
        <v>42502</v>
      </c>
      <c r="R505" s="26" t="s">
        <v>166</v>
      </c>
      <c r="S505" s="26" t="s">
        <v>184</v>
      </c>
      <c r="T505" s="26" t="s">
        <v>157</v>
      </c>
      <c r="U505" s="26" t="s">
        <v>112</v>
      </c>
      <c r="V505" s="26" t="s">
        <v>15763</v>
      </c>
      <c r="W505" s="26" t="s">
        <v>3068</v>
      </c>
      <c r="X505" s="26" t="s">
        <v>3069</v>
      </c>
      <c r="Y505" s="26" t="s">
        <v>3070</v>
      </c>
      <c r="Z505" s="26" t="s">
        <v>3071</v>
      </c>
      <c r="AA505" s="24"/>
      <c r="AB505" s="26" t="s">
        <v>117</v>
      </c>
      <c r="AC505" s="28">
        <v>4000</v>
      </c>
      <c r="AD505" s="26" t="s">
        <v>3072</v>
      </c>
      <c r="AE505" s="24"/>
      <c r="AF505" s="26" t="s">
        <v>120</v>
      </c>
      <c r="AG505" s="26" t="s">
        <v>333</v>
      </c>
      <c r="AH505" s="26" t="s">
        <v>176</v>
      </c>
      <c r="AI505" s="28">
        <v>4000</v>
      </c>
      <c r="AJ505" s="26" t="s">
        <v>3082</v>
      </c>
      <c r="AK505" s="26" t="s">
        <v>3074</v>
      </c>
      <c r="AL505" s="26" t="s">
        <v>3075</v>
      </c>
      <c r="AM505" s="24"/>
      <c r="AN505" s="24"/>
      <c r="AO505" s="24"/>
      <c r="AP505" s="24"/>
      <c r="AQ505" s="26" t="s">
        <v>3083</v>
      </c>
      <c r="AR505" s="24"/>
      <c r="AS505" s="24"/>
      <c r="AT505" s="24"/>
      <c r="AU505" s="24"/>
      <c r="AV505" s="24"/>
      <c r="AW505" s="28">
        <v>10225</v>
      </c>
      <c r="AX505" s="26">
        <v>217</v>
      </c>
      <c r="AY505" s="28">
        <v>0</v>
      </c>
      <c r="AZ505" s="28">
        <v>11</v>
      </c>
      <c r="BA505" s="26">
        <v>0</v>
      </c>
      <c r="BB505" s="26" t="s">
        <v>241</v>
      </c>
      <c r="BC505" s="26" t="s">
        <v>3079</v>
      </c>
      <c r="BD505" s="26" t="s">
        <v>125</v>
      </c>
      <c r="BE505" s="24"/>
      <c r="BF505" s="24"/>
      <c r="BG505" s="24"/>
      <c r="BH505" s="24"/>
      <c r="BI505" s="24"/>
      <c r="BJ505" s="24"/>
      <c r="BK505" s="24"/>
      <c r="BL505" s="24"/>
      <c r="BM505" s="24"/>
      <c r="BN505" s="24"/>
      <c r="BO505" s="24"/>
      <c r="BP505" s="24"/>
      <c r="BQ505" s="24"/>
      <c r="BR505" s="26">
        <v>4</v>
      </c>
      <c r="BS505" s="26">
        <v>3</v>
      </c>
      <c r="BT505" s="26">
        <v>3</v>
      </c>
      <c r="BU505" s="26">
        <v>3</v>
      </c>
      <c r="BV505" s="26">
        <v>3</v>
      </c>
      <c r="BW505" s="26">
        <v>3</v>
      </c>
      <c r="BX505" s="26">
        <v>3</v>
      </c>
      <c r="BY505" s="26">
        <v>2</v>
      </c>
      <c r="BZ505" s="24"/>
      <c r="CA505" s="24"/>
      <c r="CB505" s="24"/>
      <c r="CC505" s="24"/>
      <c r="CD505" s="24"/>
      <c r="CE505" s="24"/>
      <c r="CF505" s="24"/>
      <c r="CG505" s="24"/>
      <c r="CH505" s="24"/>
      <c r="CI505" s="24"/>
      <c r="CJ505" s="24"/>
      <c r="CK505" s="24"/>
      <c r="CL505" s="24"/>
      <c r="CM505" s="24"/>
      <c r="CN505" s="24"/>
      <c r="CO505" s="24"/>
      <c r="CP505" s="24"/>
      <c r="CQ505" s="24"/>
      <c r="CR505" s="24"/>
      <c r="CS505" s="24"/>
      <c r="CT505" s="24"/>
      <c r="CU505" s="24"/>
      <c r="CV505" s="24"/>
      <c r="CW505" s="24"/>
      <c r="CX505" s="24"/>
      <c r="CY505" s="24"/>
      <c r="CZ505" s="24"/>
      <c r="DA505" s="24"/>
      <c r="DB505" s="24"/>
      <c r="DC505" s="24"/>
      <c r="DD505" s="24"/>
      <c r="DE505" s="24"/>
      <c r="DF505" s="26" t="s">
        <v>139</v>
      </c>
      <c r="DG505" s="26" t="s">
        <v>139</v>
      </c>
      <c r="DH505" s="26" t="s">
        <v>139</v>
      </c>
      <c r="DI505" s="26" t="s">
        <v>139</v>
      </c>
      <c r="DJ505" s="26" t="s">
        <v>139</v>
      </c>
      <c r="DK505" s="26" t="s">
        <v>139</v>
      </c>
      <c r="DL505" s="26" t="s">
        <v>139</v>
      </c>
      <c r="DM505" s="26" t="s">
        <v>139</v>
      </c>
      <c r="DN505" s="26" t="s">
        <v>139</v>
      </c>
      <c r="DO505" s="26" t="s">
        <v>120</v>
      </c>
    </row>
    <row r="506" spans="1:119" ht="20.100000000000001" customHeight="1" x14ac:dyDescent="0.25">
      <c r="A506" s="29" t="str">
        <f t="shared" si="98"/>
        <v>Beypil (Tranquility)4</v>
      </c>
      <c r="B506" s="29" t="str">
        <f t="shared" si="99"/>
        <v>Beypil (Tranquility)</v>
      </c>
      <c r="C506" s="29">
        <f t="shared" si="100"/>
        <v>4</v>
      </c>
      <c r="D506" s="30" t="str">
        <f t="shared" si="101"/>
        <v>Europe and Eurasia</v>
      </c>
      <c r="E506" s="30" t="str">
        <f t="shared" si="102"/>
        <v>Bokonbaevo, Kyrgyzstan</v>
      </c>
      <c r="F506" s="31">
        <f t="shared" si="103"/>
        <v>2</v>
      </c>
      <c r="G506" s="31">
        <f t="shared" si="104"/>
        <v>3</v>
      </c>
      <c r="H506" s="31">
        <f t="shared" si="105"/>
        <v>3</v>
      </c>
      <c r="I506" s="31">
        <f t="shared" si="106"/>
        <v>3</v>
      </c>
      <c r="J506" s="31">
        <f t="shared" si="107"/>
        <v>3</v>
      </c>
      <c r="K506" s="31">
        <f t="shared" si="108"/>
        <v>3</v>
      </c>
      <c r="L506" s="31">
        <f t="shared" si="109"/>
        <v>2</v>
      </c>
      <c r="M506" s="31">
        <f t="shared" si="110"/>
        <v>1</v>
      </c>
      <c r="N506" s="31">
        <f t="shared" si="111"/>
        <v>2.5</v>
      </c>
      <c r="O506" s="26" t="s">
        <v>3084</v>
      </c>
      <c r="P506" s="26" t="s">
        <v>108</v>
      </c>
      <c r="Q506" s="27">
        <v>41946</v>
      </c>
      <c r="R506" s="26" t="s">
        <v>166</v>
      </c>
      <c r="S506" s="26" t="s">
        <v>609</v>
      </c>
      <c r="T506" s="26" t="s">
        <v>278</v>
      </c>
      <c r="U506" s="26" t="s">
        <v>112</v>
      </c>
      <c r="V506" s="26" t="s">
        <v>15763</v>
      </c>
      <c r="W506" s="26" t="s">
        <v>3068</v>
      </c>
      <c r="X506" s="26" t="s">
        <v>3069</v>
      </c>
      <c r="Y506" s="26" t="s">
        <v>3070</v>
      </c>
      <c r="Z506" s="26" t="s">
        <v>3071</v>
      </c>
      <c r="AA506" s="24"/>
      <c r="AB506" s="26" t="s">
        <v>117</v>
      </c>
      <c r="AC506" s="28">
        <v>6000</v>
      </c>
      <c r="AD506" s="26" t="s">
        <v>3072</v>
      </c>
      <c r="AE506" s="24"/>
      <c r="AF506" s="26" t="s">
        <v>120</v>
      </c>
      <c r="AG506" s="26" t="s">
        <v>333</v>
      </c>
      <c r="AH506" s="26" t="s">
        <v>185</v>
      </c>
      <c r="AI506" s="28">
        <v>6000</v>
      </c>
      <c r="AJ506" s="26" t="s">
        <v>3085</v>
      </c>
      <c r="AK506" s="26" t="s">
        <v>3086</v>
      </c>
      <c r="AL506" s="26" t="s">
        <v>3075</v>
      </c>
      <c r="AM506" s="24"/>
      <c r="AN506" s="24"/>
      <c r="AO506" s="24"/>
      <c r="AP506" s="24"/>
      <c r="AQ506" s="26" t="s">
        <v>3087</v>
      </c>
      <c r="AR506" s="24"/>
      <c r="AS506" s="26" t="s">
        <v>3088</v>
      </c>
      <c r="AT506" s="24"/>
      <c r="AU506" s="24"/>
      <c r="AV506" s="26" t="s">
        <v>3089</v>
      </c>
      <c r="AW506" s="28">
        <v>14365</v>
      </c>
      <c r="AX506" s="26">
        <v>211</v>
      </c>
      <c r="AY506" s="24"/>
      <c r="AZ506" s="28">
        <v>13</v>
      </c>
      <c r="BA506" s="24"/>
      <c r="BB506" s="26" t="s">
        <v>241</v>
      </c>
      <c r="BC506" s="26" t="s">
        <v>3079</v>
      </c>
      <c r="BD506" s="26" t="s">
        <v>125</v>
      </c>
      <c r="BE506" s="24"/>
      <c r="BF506" s="26" t="s">
        <v>2319</v>
      </c>
      <c r="BG506" s="24"/>
      <c r="BH506" s="24"/>
      <c r="BI506" s="24"/>
      <c r="BJ506" s="24"/>
      <c r="BK506" s="24"/>
      <c r="BL506" s="24"/>
      <c r="BM506" s="24"/>
      <c r="BN506" s="24"/>
      <c r="BO506" s="24"/>
      <c r="BP506" s="24"/>
      <c r="BQ506" s="24"/>
      <c r="BR506" s="26">
        <v>2</v>
      </c>
      <c r="BS506" s="26">
        <v>3</v>
      </c>
      <c r="BT506" s="26">
        <v>3</v>
      </c>
      <c r="BU506" s="26">
        <v>3</v>
      </c>
      <c r="BV506" s="26">
        <v>3</v>
      </c>
      <c r="BW506" s="26">
        <v>3</v>
      </c>
      <c r="BX506" s="26">
        <v>2</v>
      </c>
      <c r="BY506" s="26">
        <v>1</v>
      </c>
      <c r="BZ506" s="24"/>
      <c r="CA506" s="24"/>
      <c r="CB506" s="24"/>
      <c r="CC506" s="24"/>
      <c r="CD506" s="24"/>
      <c r="CE506" s="24"/>
      <c r="CF506" s="24"/>
      <c r="CG506" s="24"/>
      <c r="CH506" s="24"/>
      <c r="CI506" s="24"/>
      <c r="CJ506" s="24"/>
      <c r="CK506" s="24"/>
      <c r="CL506" s="24"/>
      <c r="CM506" s="24"/>
      <c r="CN506" s="24"/>
      <c r="CO506" s="24"/>
      <c r="CP506" s="24"/>
      <c r="CQ506" s="24"/>
      <c r="CR506" s="24"/>
      <c r="CS506" s="24"/>
      <c r="CT506" s="24"/>
      <c r="CU506" s="24"/>
      <c r="CV506" s="24"/>
      <c r="CW506" s="24"/>
      <c r="CX506" s="24"/>
      <c r="CY506" s="24"/>
      <c r="CZ506" s="24"/>
      <c r="DA506" s="24"/>
      <c r="DB506" s="24"/>
      <c r="DC506" s="24"/>
      <c r="DD506" s="24"/>
      <c r="DE506" s="24"/>
      <c r="DF506" s="26" t="s">
        <v>139</v>
      </c>
      <c r="DG506" s="26" t="s">
        <v>139</v>
      </c>
      <c r="DH506" s="26" t="s">
        <v>139</v>
      </c>
      <c r="DI506" s="26" t="s">
        <v>139</v>
      </c>
      <c r="DJ506" s="26" t="s">
        <v>139</v>
      </c>
      <c r="DK506" s="26" t="s">
        <v>139</v>
      </c>
      <c r="DL506" s="26" t="s">
        <v>139</v>
      </c>
      <c r="DM506" s="26" t="s">
        <v>139</v>
      </c>
      <c r="DN506" s="26" t="s">
        <v>139</v>
      </c>
      <c r="DO506" s="26" t="s">
        <v>120</v>
      </c>
    </row>
    <row r="507" spans="1:119" ht="20.100000000000001" customHeight="1" x14ac:dyDescent="0.25">
      <c r="A507" s="29" t="str">
        <f t="shared" si="98"/>
        <v>Beypil (Tranquility)3</v>
      </c>
      <c r="B507" s="29" t="str">
        <f t="shared" si="99"/>
        <v>Beypil (Tranquility)</v>
      </c>
      <c r="C507" s="29">
        <f t="shared" si="100"/>
        <v>3</v>
      </c>
      <c r="D507" s="30" t="str">
        <f t="shared" si="101"/>
        <v>Europe and Eurasia</v>
      </c>
      <c r="E507" s="30" t="str">
        <f t="shared" si="102"/>
        <v>Bokonbaevo, Kyrgyzstan</v>
      </c>
      <c r="F507" s="31">
        <f t="shared" si="103"/>
        <v>4</v>
      </c>
      <c r="G507" s="31">
        <f t="shared" si="104"/>
        <v>2</v>
      </c>
      <c r="H507" s="31">
        <f t="shared" si="105"/>
        <v>2</v>
      </c>
      <c r="I507" s="31">
        <f t="shared" si="106"/>
        <v>3</v>
      </c>
      <c r="J507" s="31">
        <f t="shared" si="107"/>
        <v>3</v>
      </c>
      <c r="K507" s="31">
        <f t="shared" si="108"/>
        <v>3</v>
      </c>
      <c r="L507" s="31">
        <f t="shared" si="109"/>
        <v>2</v>
      </c>
      <c r="M507" s="31">
        <f t="shared" si="110"/>
        <v>2</v>
      </c>
      <c r="N507" s="31">
        <f t="shared" si="111"/>
        <v>2.6</v>
      </c>
      <c r="O507" s="26" t="s">
        <v>3090</v>
      </c>
      <c r="P507" s="26" t="s">
        <v>108</v>
      </c>
      <c r="Q507" s="27">
        <v>41568</v>
      </c>
      <c r="R507" s="26" t="s">
        <v>109</v>
      </c>
      <c r="S507" s="26" t="s">
        <v>622</v>
      </c>
      <c r="T507" s="26" t="s">
        <v>194</v>
      </c>
      <c r="U507" s="26" t="s">
        <v>112</v>
      </c>
      <c r="V507" s="26" t="s">
        <v>15763</v>
      </c>
      <c r="W507" s="26" t="s">
        <v>3068</v>
      </c>
      <c r="X507" s="26" t="s">
        <v>3069</v>
      </c>
      <c r="Y507" s="26" t="s">
        <v>3070</v>
      </c>
      <c r="Z507" s="26" t="s">
        <v>3071</v>
      </c>
      <c r="AA507" s="24"/>
      <c r="AB507" s="26" t="s">
        <v>117</v>
      </c>
      <c r="AC507" s="28">
        <v>6000</v>
      </c>
      <c r="AD507" s="26" t="s">
        <v>3072</v>
      </c>
      <c r="AE507" s="24"/>
      <c r="AF507" s="26" t="s">
        <v>120</v>
      </c>
      <c r="AG507" s="26" t="s">
        <v>333</v>
      </c>
      <c r="AH507" s="26" t="s">
        <v>121</v>
      </c>
      <c r="AI507" s="28">
        <v>6000</v>
      </c>
      <c r="AJ507" s="26" t="s">
        <v>3085</v>
      </c>
      <c r="AK507" s="26" t="s">
        <v>3086</v>
      </c>
      <c r="AL507" s="26" t="s">
        <v>3075</v>
      </c>
      <c r="AM507" s="24"/>
      <c r="AN507" s="24"/>
      <c r="AO507" s="24"/>
      <c r="AP507" s="24"/>
      <c r="AQ507" s="24"/>
      <c r="AR507" s="24"/>
      <c r="AS507" s="24"/>
      <c r="AT507" s="24"/>
      <c r="AU507" s="24"/>
      <c r="AV507" s="24"/>
      <c r="AW507" s="28">
        <v>14600</v>
      </c>
      <c r="AX507" s="26">
        <v>302</v>
      </c>
      <c r="AY507" s="28">
        <v>18</v>
      </c>
      <c r="AZ507" s="28">
        <v>24</v>
      </c>
      <c r="BA507" s="26">
        <v>0</v>
      </c>
      <c r="BB507" s="26" t="s">
        <v>241</v>
      </c>
      <c r="BC507" s="26" t="s">
        <v>3079</v>
      </c>
      <c r="BD507" s="26" t="s">
        <v>125</v>
      </c>
      <c r="BE507" s="24"/>
      <c r="BF507" s="26" t="s">
        <v>3091</v>
      </c>
      <c r="BG507" s="26" t="s">
        <v>3068</v>
      </c>
      <c r="BH507" s="24"/>
      <c r="BI507" s="24"/>
      <c r="BJ507" s="24"/>
      <c r="BK507" s="24"/>
      <c r="BL507" s="24"/>
      <c r="BM507" s="24"/>
      <c r="BN507" s="24"/>
      <c r="BO507" s="24"/>
      <c r="BP507" s="24"/>
      <c r="BQ507" s="24"/>
      <c r="BR507" s="26">
        <v>4</v>
      </c>
      <c r="BS507" s="26">
        <v>2</v>
      </c>
      <c r="BT507" s="26">
        <v>2</v>
      </c>
      <c r="BU507" s="26">
        <v>3</v>
      </c>
      <c r="BV507" s="26">
        <v>3</v>
      </c>
      <c r="BW507" s="26">
        <v>3</v>
      </c>
      <c r="BX507" s="26">
        <v>2</v>
      </c>
      <c r="BY507" s="26">
        <v>2</v>
      </c>
      <c r="BZ507" s="24"/>
      <c r="CA507" s="24"/>
      <c r="CB507" s="24"/>
      <c r="CC507" s="24"/>
      <c r="CD507" s="24"/>
      <c r="CE507" s="24"/>
      <c r="CF507" s="24"/>
      <c r="CG507" s="24"/>
      <c r="CH507" s="24"/>
      <c r="CI507" s="24"/>
      <c r="CJ507" s="24"/>
      <c r="CK507" s="24"/>
      <c r="CL507" s="24"/>
      <c r="CM507" s="24"/>
      <c r="CN507" s="24"/>
      <c r="CO507" s="24"/>
      <c r="CP507" s="24"/>
      <c r="CQ507" s="24"/>
      <c r="CR507" s="24"/>
      <c r="CS507" s="24"/>
      <c r="CT507" s="24"/>
      <c r="CU507" s="24"/>
      <c r="CV507" s="24"/>
      <c r="CW507" s="24"/>
      <c r="CX507" s="24"/>
      <c r="CY507" s="24"/>
      <c r="CZ507" s="24"/>
      <c r="DA507" s="24"/>
      <c r="DB507" s="24"/>
      <c r="DC507" s="24"/>
      <c r="DD507" s="24"/>
      <c r="DE507" s="24"/>
      <c r="DF507" s="26" t="s">
        <v>120</v>
      </c>
      <c r="DG507" s="26" t="s">
        <v>139</v>
      </c>
      <c r="DH507" s="26" t="s">
        <v>139</v>
      </c>
      <c r="DI507" s="26" t="s">
        <v>120</v>
      </c>
      <c r="DJ507" s="26" t="s">
        <v>139</v>
      </c>
      <c r="DK507" s="26" t="s">
        <v>139</v>
      </c>
      <c r="DL507" s="26" t="s">
        <v>139</v>
      </c>
      <c r="DM507" s="26" t="s">
        <v>139</v>
      </c>
      <c r="DN507" s="26" t="s">
        <v>139</v>
      </c>
      <c r="DO507" s="26" t="s">
        <v>120</v>
      </c>
    </row>
    <row r="508" spans="1:119" ht="20.100000000000001" customHeight="1" x14ac:dyDescent="0.25">
      <c r="A508" s="29" t="str">
        <f t="shared" si="98"/>
        <v>Beypil (Tranquility)2</v>
      </c>
      <c r="B508" s="29" t="str">
        <f t="shared" si="99"/>
        <v>Beypil (Tranquility)</v>
      </c>
      <c r="C508" s="29">
        <f t="shared" si="100"/>
        <v>2</v>
      </c>
      <c r="D508" s="30" t="str">
        <f t="shared" si="101"/>
        <v>Europe and Eurasia</v>
      </c>
      <c r="E508" s="30" t="str">
        <f t="shared" si="102"/>
        <v>Bokonbaevo, Kyrgyzstan</v>
      </c>
      <c r="F508" s="31">
        <f t="shared" si="103"/>
        <v>2</v>
      </c>
      <c r="G508" s="31">
        <f t="shared" si="104"/>
        <v>2</v>
      </c>
      <c r="H508" s="31">
        <f t="shared" si="105"/>
        <v>2</v>
      </c>
      <c r="I508" s="31">
        <f t="shared" si="106"/>
        <v>1</v>
      </c>
      <c r="J508" s="31">
        <f t="shared" si="107"/>
        <v>1</v>
      </c>
      <c r="K508" s="31">
        <f t="shared" si="108"/>
        <v>2</v>
      </c>
      <c r="L508" s="31">
        <f t="shared" si="109"/>
        <v>2</v>
      </c>
      <c r="M508" s="31">
        <f t="shared" si="110"/>
        <v>1</v>
      </c>
      <c r="N508" s="31">
        <f t="shared" si="111"/>
        <v>1.6</v>
      </c>
      <c r="O508" s="26" t="s">
        <v>3092</v>
      </c>
      <c r="P508" s="26" t="s">
        <v>108</v>
      </c>
      <c r="Q508" s="27">
        <v>41204</v>
      </c>
      <c r="R508" s="26" t="s">
        <v>109</v>
      </c>
      <c r="S508" s="26" t="s">
        <v>306</v>
      </c>
      <c r="T508" s="26" t="s">
        <v>207</v>
      </c>
      <c r="U508" s="26" t="s">
        <v>112</v>
      </c>
      <c r="V508" s="26" t="s">
        <v>15763</v>
      </c>
      <c r="W508" s="26" t="s">
        <v>3068</v>
      </c>
      <c r="X508" s="26" t="s">
        <v>3069</v>
      </c>
      <c r="Y508" s="26" t="s">
        <v>3070</v>
      </c>
      <c r="Z508" s="26" t="s">
        <v>3071</v>
      </c>
      <c r="AA508" s="24"/>
      <c r="AB508" s="26" t="s">
        <v>117</v>
      </c>
      <c r="AC508" s="28">
        <v>6000</v>
      </c>
      <c r="AD508" s="26" t="s">
        <v>3072</v>
      </c>
      <c r="AE508" s="24"/>
      <c r="AF508" s="26" t="s">
        <v>120</v>
      </c>
      <c r="AG508" s="26" t="s">
        <v>333</v>
      </c>
      <c r="AH508" s="26" t="s">
        <v>143</v>
      </c>
      <c r="AI508" s="28">
        <v>6000</v>
      </c>
      <c r="AJ508" s="26" t="s">
        <v>3093</v>
      </c>
      <c r="AK508" s="26" t="s">
        <v>3094</v>
      </c>
      <c r="AL508" s="26" t="s">
        <v>3075</v>
      </c>
      <c r="AM508" s="24"/>
      <c r="AN508" s="24"/>
      <c r="AO508" s="24"/>
      <c r="AP508" s="24"/>
      <c r="AQ508" s="24"/>
      <c r="AR508" s="24"/>
      <c r="AS508" s="24"/>
      <c r="AT508" s="24"/>
      <c r="AU508" s="24"/>
      <c r="AV508" s="24"/>
      <c r="AW508" s="28">
        <v>17740</v>
      </c>
      <c r="AX508" s="26">
        <v>329</v>
      </c>
      <c r="AY508" s="28">
        <v>0</v>
      </c>
      <c r="AZ508" s="28">
        <v>4</v>
      </c>
      <c r="BA508" s="26">
        <v>0</v>
      </c>
      <c r="BB508" s="26" t="s">
        <v>241</v>
      </c>
      <c r="BC508" s="26" t="s">
        <v>3079</v>
      </c>
      <c r="BD508" s="26" t="s">
        <v>125</v>
      </c>
      <c r="BE508" s="24"/>
      <c r="BF508" s="26" t="s">
        <v>3080</v>
      </c>
      <c r="BG508" s="26" t="s">
        <v>2310</v>
      </c>
      <c r="BH508" s="24"/>
      <c r="BI508" s="24"/>
      <c r="BJ508" s="24"/>
      <c r="BK508" s="24"/>
      <c r="BL508" s="24"/>
      <c r="BM508" s="24"/>
      <c r="BN508" s="24"/>
      <c r="BO508" s="24"/>
      <c r="BP508" s="24"/>
      <c r="BQ508" s="24"/>
      <c r="BR508" s="26">
        <v>2</v>
      </c>
      <c r="BS508" s="26">
        <v>2</v>
      </c>
      <c r="BT508" s="26">
        <v>2</v>
      </c>
      <c r="BU508" s="26">
        <v>1</v>
      </c>
      <c r="BV508" s="26">
        <v>1</v>
      </c>
      <c r="BW508" s="26">
        <v>2</v>
      </c>
      <c r="BX508" s="26">
        <v>2</v>
      </c>
      <c r="BY508" s="26">
        <v>1</v>
      </c>
      <c r="BZ508" s="24"/>
      <c r="CA508" s="24"/>
      <c r="CB508" s="24"/>
      <c r="CC508" s="24"/>
      <c r="CD508" s="24"/>
      <c r="CE508" s="24"/>
      <c r="CF508" s="24"/>
      <c r="CG508" s="24"/>
      <c r="CH508" s="24"/>
      <c r="CI508" s="24"/>
      <c r="CJ508" s="24"/>
      <c r="CK508" s="24"/>
      <c r="CL508" s="24"/>
      <c r="CM508" s="24"/>
      <c r="CN508" s="24"/>
      <c r="CO508" s="24"/>
      <c r="CP508" s="24"/>
      <c r="CQ508" s="24"/>
      <c r="CR508" s="24"/>
      <c r="CS508" s="24"/>
      <c r="CT508" s="24"/>
      <c r="CU508" s="24"/>
      <c r="CV508" s="24"/>
      <c r="CW508" s="24"/>
      <c r="CX508" s="24"/>
      <c r="CY508" s="24"/>
      <c r="CZ508" s="24"/>
      <c r="DA508" s="24"/>
      <c r="DB508" s="24"/>
      <c r="DC508" s="24"/>
      <c r="DD508" s="24"/>
      <c r="DE508" s="24"/>
      <c r="DF508" s="26" t="s">
        <v>120</v>
      </c>
      <c r="DG508" s="26" t="s">
        <v>120</v>
      </c>
      <c r="DH508" s="26" t="s">
        <v>139</v>
      </c>
      <c r="DI508" s="26" t="s">
        <v>139</v>
      </c>
      <c r="DJ508" s="26" t="s">
        <v>139</v>
      </c>
      <c r="DK508" s="26" t="s">
        <v>139</v>
      </c>
      <c r="DL508" s="26" t="s">
        <v>139</v>
      </c>
      <c r="DM508" s="26" t="s">
        <v>139</v>
      </c>
      <c r="DN508" s="26" t="s">
        <v>139</v>
      </c>
      <c r="DO508" s="26" t="s">
        <v>120</v>
      </c>
    </row>
    <row r="509" spans="1:119" ht="20.100000000000001" customHeight="1" x14ac:dyDescent="0.25">
      <c r="A509" s="29" t="str">
        <f t="shared" si="98"/>
        <v>Beypil (Tranquility)1</v>
      </c>
      <c r="B509" s="29" t="str">
        <f t="shared" si="99"/>
        <v>Beypil (Tranquility)</v>
      </c>
      <c r="C509" s="29">
        <f t="shared" si="100"/>
        <v>1</v>
      </c>
      <c r="D509" s="30" t="str">
        <f t="shared" si="101"/>
        <v>Europe and Eurasia</v>
      </c>
      <c r="E509" s="30" t="str">
        <f t="shared" si="102"/>
        <v>Bokonbaevo, Kyrgyzstan</v>
      </c>
      <c r="F509" s="31">
        <f t="shared" si="103"/>
        <v>2</v>
      </c>
      <c r="G509" s="31">
        <f t="shared" si="104"/>
        <v>2</v>
      </c>
      <c r="H509" s="31">
        <f t="shared" si="105"/>
        <v>2</v>
      </c>
      <c r="I509" s="31">
        <f t="shared" si="106"/>
        <v>2</v>
      </c>
      <c r="J509" s="31">
        <f t="shared" si="107"/>
        <v>3</v>
      </c>
      <c r="K509" s="31">
        <f t="shared" si="108"/>
        <v>2</v>
      </c>
      <c r="L509" s="31">
        <f t="shared" si="109"/>
        <v>3</v>
      </c>
      <c r="M509" s="31">
        <f t="shared" si="110"/>
        <v>2</v>
      </c>
      <c r="N509" s="31">
        <f t="shared" si="111"/>
        <v>2.2999999999999998</v>
      </c>
      <c r="O509" s="26" t="s">
        <v>3095</v>
      </c>
      <c r="P509" s="26" t="s">
        <v>108</v>
      </c>
      <c r="Q509" s="27">
        <v>40833</v>
      </c>
      <c r="R509" s="26" t="s">
        <v>155</v>
      </c>
      <c r="S509" s="26" t="s">
        <v>321</v>
      </c>
      <c r="T509" s="26" t="s">
        <v>175</v>
      </c>
      <c r="U509" s="26" t="s">
        <v>112</v>
      </c>
      <c r="V509" s="26" t="s">
        <v>15763</v>
      </c>
      <c r="W509" s="26" t="s">
        <v>3068</v>
      </c>
      <c r="X509" s="26" t="s">
        <v>3069</v>
      </c>
      <c r="Y509" s="26" t="s">
        <v>3070</v>
      </c>
      <c r="Z509" s="26" t="s">
        <v>3071</v>
      </c>
      <c r="AA509" s="24"/>
      <c r="AB509" s="26" t="s">
        <v>117</v>
      </c>
      <c r="AC509" s="28">
        <v>5000</v>
      </c>
      <c r="AD509" s="26" t="s">
        <v>3072</v>
      </c>
      <c r="AE509" s="24"/>
      <c r="AF509" s="26" t="s">
        <v>120</v>
      </c>
      <c r="AG509" s="26" t="s">
        <v>333</v>
      </c>
      <c r="AH509" s="26" t="s">
        <v>158</v>
      </c>
      <c r="AI509" s="28">
        <v>5000</v>
      </c>
      <c r="AJ509" s="24"/>
      <c r="AK509" s="26" t="s">
        <v>3086</v>
      </c>
      <c r="AL509" s="26" t="s">
        <v>3096</v>
      </c>
      <c r="AM509" s="26" t="s">
        <v>3097</v>
      </c>
      <c r="AN509" s="26" t="s">
        <v>3098</v>
      </c>
      <c r="AO509" s="26" t="s">
        <v>3099</v>
      </c>
      <c r="AP509" s="24"/>
      <c r="AQ509" s="24"/>
      <c r="AR509" s="24"/>
      <c r="AS509" s="24"/>
      <c r="AT509" s="24"/>
      <c r="AU509" s="26" t="s">
        <v>3100</v>
      </c>
      <c r="AV509" s="24"/>
      <c r="AW509" s="28">
        <v>8588</v>
      </c>
      <c r="AX509" s="26">
        <v>80</v>
      </c>
      <c r="AY509" s="28">
        <v>10</v>
      </c>
      <c r="AZ509" s="28">
        <v>6</v>
      </c>
      <c r="BA509" s="26">
        <v>0</v>
      </c>
      <c r="BB509" s="26" t="s">
        <v>241</v>
      </c>
      <c r="BC509" s="26" t="s">
        <v>3079</v>
      </c>
      <c r="BD509" s="24"/>
      <c r="BE509" s="24"/>
      <c r="BF509" s="26" t="s">
        <v>3080</v>
      </c>
      <c r="BG509" s="26" t="s">
        <v>2310</v>
      </c>
      <c r="BH509" s="24"/>
      <c r="BI509" s="24"/>
      <c r="BJ509" s="24"/>
      <c r="BK509" s="24"/>
      <c r="BL509" s="24"/>
      <c r="BM509" s="24"/>
      <c r="BN509" s="24"/>
      <c r="BO509" s="24"/>
      <c r="BP509" s="24"/>
      <c r="BQ509" s="24"/>
      <c r="BR509" s="26">
        <v>2</v>
      </c>
      <c r="BS509" s="26">
        <v>2</v>
      </c>
      <c r="BT509" s="26">
        <v>2</v>
      </c>
      <c r="BU509" s="26">
        <v>2</v>
      </c>
      <c r="BV509" s="26">
        <v>3</v>
      </c>
      <c r="BW509" s="26">
        <v>2</v>
      </c>
      <c r="BX509" s="26">
        <v>3</v>
      </c>
      <c r="BY509" s="26">
        <v>2</v>
      </c>
      <c r="BZ509" s="24"/>
      <c r="CA509" s="24"/>
      <c r="CB509" s="24"/>
      <c r="CC509" s="24"/>
      <c r="CD509" s="24"/>
      <c r="CE509" s="24"/>
      <c r="CF509" s="24"/>
      <c r="CG509" s="24"/>
      <c r="CH509" s="24"/>
      <c r="CI509" s="24"/>
      <c r="CJ509" s="24"/>
      <c r="CK509" s="24"/>
      <c r="CL509" s="24"/>
      <c r="CM509" s="24"/>
      <c r="CN509" s="24"/>
      <c r="CO509" s="24"/>
      <c r="CP509" s="24"/>
      <c r="CQ509" s="24"/>
      <c r="CR509" s="24"/>
      <c r="CS509" s="24"/>
      <c r="CT509" s="24"/>
      <c r="CU509" s="24"/>
      <c r="CV509" s="24"/>
      <c r="CW509" s="24"/>
      <c r="CX509" s="24"/>
      <c r="CY509" s="24"/>
      <c r="CZ509" s="24"/>
      <c r="DA509" s="24"/>
      <c r="DB509" s="24"/>
      <c r="DC509" s="24"/>
      <c r="DD509" s="24"/>
      <c r="DE509" s="24"/>
      <c r="DF509" s="26" t="s">
        <v>120</v>
      </c>
      <c r="DG509" s="26" t="s">
        <v>120</v>
      </c>
      <c r="DH509" s="26" t="s">
        <v>139</v>
      </c>
      <c r="DI509" s="26" t="s">
        <v>139</v>
      </c>
      <c r="DJ509" s="26" t="s">
        <v>139</v>
      </c>
      <c r="DK509" s="26" t="s">
        <v>139</v>
      </c>
      <c r="DL509" s="26" t="s">
        <v>139</v>
      </c>
      <c r="DM509" s="26" t="s">
        <v>139</v>
      </c>
      <c r="DN509" s="26" t="s">
        <v>139</v>
      </c>
      <c r="DO509" s="26" t="s">
        <v>139</v>
      </c>
    </row>
    <row r="510" spans="1:119" ht="20.100000000000001" customHeight="1" x14ac:dyDescent="0.25">
      <c r="A510" s="29" t="str">
        <f t="shared" si="98"/>
        <v>Biblioteca Th’uruchapitas6</v>
      </c>
      <c r="B510" s="29" t="str">
        <f t="shared" si="99"/>
        <v>Biblioteca Th’uruchapitas</v>
      </c>
      <c r="C510" s="29">
        <f t="shared" si="100"/>
        <v>6</v>
      </c>
      <c r="D510" s="30" t="str">
        <f t="shared" si="101"/>
        <v>Americas</v>
      </c>
      <c r="E510" s="30" t="str">
        <f t="shared" si="102"/>
        <v>Bolivia</v>
      </c>
      <c r="F510" s="31">
        <f t="shared" si="103"/>
        <v>3</v>
      </c>
      <c r="G510" s="31">
        <f t="shared" si="104"/>
        <v>3</v>
      </c>
      <c r="H510" s="31">
        <f t="shared" si="105"/>
        <v>3</v>
      </c>
      <c r="I510" s="31">
        <f t="shared" si="106"/>
        <v>4</v>
      </c>
      <c r="J510" s="31">
        <f t="shared" si="107"/>
        <v>3</v>
      </c>
      <c r="K510" s="31">
        <f t="shared" si="108"/>
        <v>4</v>
      </c>
      <c r="L510" s="31">
        <f t="shared" si="109"/>
        <v>4</v>
      </c>
      <c r="M510" s="31">
        <f t="shared" si="110"/>
        <v>3</v>
      </c>
      <c r="N510" s="31">
        <f t="shared" si="111"/>
        <v>3.4</v>
      </c>
      <c r="O510" s="26" t="s">
        <v>3101</v>
      </c>
      <c r="P510" s="26" t="s">
        <v>108</v>
      </c>
      <c r="Q510" s="27">
        <v>41038</v>
      </c>
      <c r="R510" s="26" t="s">
        <v>305</v>
      </c>
      <c r="S510" s="26" t="s">
        <v>217</v>
      </c>
      <c r="T510" s="26" t="s">
        <v>175</v>
      </c>
      <c r="U510" s="26" t="s">
        <v>112</v>
      </c>
      <c r="V510" s="26" t="s">
        <v>15731</v>
      </c>
      <c r="W510" s="26" t="s">
        <v>1309</v>
      </c>
      <c r="X510" s="24"/>
      <c r="Y510" s="26" t="s">
        <v>3102</v>
      </c>
      <c r="Z510" s="24"/>
      <c r="AA510" s="24"/>
      <c r="AB510" s="26" t="s">
        <v>117</v>
      </c>
      <c r="AC510" s="28">
        <v>6000</v>
      </c>
      <c r="AD510" s="24"/>
      <c r="AE510" s="24"/>
      <c r="AF510" s="26" t="s">
        <v>120</v>
      </c>
      <c r="AG510" s="26" t="s">
        <v>846</v>
      </c>
      <c r="AH510" s="26" t="s">
        <v>250</v>
      </c>
      <c r="AI510" s="28">
        <v>6000</v>
      </c>
      <c r="AJ510" s="24"/>
      <c r="AK510" s="26" t="s">
        <v>3103</v>
      </c>
      <c r="AL510" s="26" t="s">
        <v>3104</v>
      </c>
      <c r="AM510" s="26" t="s">
        <v>3105</v>
      </c>
      <c r="AN510" s="26" t="s">
        <v>3106</v>
      </c>
      <c r="AO510" s="26" t="s">
        <v>3107</v>
      </c>
      <c r="AP510" s="24"/>
      <c r="AQ510" s="24"/>
      <c r="AR510" s="24"/>
      <c r="AS510" s="24"/>
      <c r="AT510" s="24"/>
      <c r="AU510" s="24"/>
      <c r="AV510" s="24"/>
      <c r="AW510" s="28">
        <v>13370</v>
      </c>
      <c r="AX510" s="26">
        <v>330</v>
      </c>
      <c r="AY510" s="28">
        <v>100</v>
      </c>
      <c r="AZ510" s="28">
        <v>70</v>
      </c>
      <c r="BA510" s="26">
        <v>0</v>
      </c>
      <c r="BB510" s="26" t="s">
        <v>148</v>
      </c>
      <c r="BC510" s="24"/>
      <c r="BD510" s="26" t="s">
        <v>437</v>
      </c>
      <c r="BE510" s="24"/>
      <c r="BF510" s="26" t="s">
        <v>3108</v>
      </c>
      <c r="BG510" s="26" t="s">
        <v>2479</v>
      </c>
      <c r="BH510" s="26" t="s">
        <v>3109</v>
      </c>
      <c r="BI510" s="26" t="s">
        <v>1309</v>
      </c>
      <c r="BJ510" s="26" t="s">
        <v>3110</v>
      </c>
      <c r="BK510" s="26" t="s">
        <v>191</v>
      </c>
      <c r="BL510" s="24"/>
      <c r="BM510" s="24"/>
      <c r="BN510" s="24"/>
      <c r="BO510" s="24"/>
      <c r="BP510" s="24"/>
      <c r="BQ510" s="24"/>
      <c r="BR510" s="26">
        <v>3</v>
      </c>
      <c r="BS510" s="26">
        <v>3</v>
      </c>
      <c r="BT510" s="26">
        <v>3</v>
      </c>
      <c r="BU510" s="26">
        <v>4</v>
      </c>
      <c r="BV510" s="26">
        <v>3</v>
      </c>
      <c r="BW510" s="26">
        <v>4</v>
      </c>
      <c r="BX510" s="26">
        <v>4</v>
      </c>
      <c r="BY510" s="26">
        <v>3</v>
      </c>
      <c r="BZ510" s="24"/>
      <c r="CA510" s="24"/>
      <c r="CB510" s="24"/>
      <c r="CC510" s="24"/>
      <c r="CD510" s="24"/>
      <c r="CE510" s="24"/>
      <c r="CF510" s="24"/>
      <c r="CG510" s="24"/>
      <c r="CH510" s="24"/>
      <c r="CI510" s="24"/>
      <c r="CJ510" s="24"/>
      <c r="CK510" s="24"/>
      <c r="CL510" s="24"/>
      <c r="CM510" s="24"/>
      <c r="CN510" s="24"/>
      <c r="CO510" s="24"/>
      <c r="CP510" s="24"/>
      <c r="CQ510" s="24"/>
      <c r="CR510" s="24"/>
      <c r="CS510" s="24"/>
      <c r="CT510" s="24"/>
      <c r="CU510" s="24"/>
      <c r="CV510" s="24"/>
      <c r="CW510" s="24"/>
      <c r="CX510" s="24"/>
      <c r="CY510" s="24"/>
      <c r="CZ510" s="24"/>
      <c r="DA510" s="24"/>
      <c r="DB510" s="24"/>
      <c r="DC510" s="24"/>
      <c r="DD510" s="24"/>
      <c r="DE510" s="24"/>
      <c r="DF510" s="26" t="s">
        <v>139</v>
      </c>
      <c r="DG510" s="26" t="s">
        <v>139</v>
      </c>
      <c r="DH510" s="26" t="s">
        <v>139</v>
      </c>
      <c r="DI510" s="26" t="s">
        <v>139</v>
      </c>
      <c r="DJ510" s="26" t="s">
        <v>139</v>
      </c>
      <c r="DK510" s="26" t="s">
        <v>139</v>
      </c>
      <c r="DL510" s="26" t="s">
        <v>139</v>
      </c>
      <c r="DM510" s="26" t="s">
        <v>139</v>
      </c>
      <c r="DN510" s="26" t="s">
        <v>139</v>
      </c>
      <c r="DO510" s="26" t="s">
        <v>139</v>
      </c>
    </row>
    <row r="511" spans="1:119" ht="20.100000000000001" customHeight="1" x14ac:dyDescent="0.25">
      <c r="A511" s="29" t="str">
        <f t="shared" si="98"/>
        <v>Biblioteca Th’uruchapitas5</v>
      </c>
      <c r="B511" s="29" t="str">
        <f t="shared" si="99"/>
        <v>Biblioteca Th’uruchapitas</v>
      </c>
      <c r="C511" s="29">
        <f t="shared" si="100"/>
        <v>5</v>
      </c>
      <c r="D511" s="30" t="str">
        <f t="shared" si="101"/>
        <v>Americas</v>
      </c>
      <c r="E511" s="30" t="str">
        <f t="shared" si="102"/>
        <v>Bolivia</v>
      </c>
      <c r="F511" s="31">
        <f t="shared" si="103"/>
        <v>3</v>
      </c>
      <c r="G511" s="31">
        <f t="shared" si="104"/>
        <v>2</v>
      </c>
      <c r="H511" s="31">
        <f t="shared" si="105"/>
        <v>3</v>
      </c>
      <c r="I511" s="31">
        <f t="shared" si="106"/>
        <v>2</v>
      </c>
      <c r="J511" s="31">
        <f t="shared" si="107"/>
        <v>1</v>
      </c>
      <c r="K511" s="31">
        <f t="shared" si="108"/>
        <v>4</v>
      </c>
      <c r="L511" s="31">
        <f t="shared" si="109"/>
        <v>4</v>
      </c>
      <c r="M511" s="31">
        <f t="shared" si="110"/>
        <v>1</v>
      </c>
      <c r="N511" s="31">
        <f t="shared" si="111"/>
        <v>2.5</v>
      </c>
      <c r="O511" s="26" t="s">
        <v>3111</v>
      </c>
      <c r="P511" s="26" t="s">
        <v>108</v>
      </c>
      <c r="Q511" s="27">
        <v>40672</v>
      </c>
      <c r="R511" s="26" t="s">
        <v>166</v>
      </c>
      <c r="S511" s="26" t="s">
        <v>409</v>
      </c>
      <c r="T511" s="26" t="s">
        <v>333</v>
      </c>
      <c r="U511" s="26" t="s">
        <v>112</v>
      </c>
      <c r="V511" s="26" t="s">
        <v>15731</v>
      </c>
      <c r="W511" s="26" t="s">
        <v>1309</v>
      </c>
      <c r="X511" s="24"/>
      <c r="Y511" s="26" t="s">
        <v>3102</v>
      </c>
      <c r="Z511" s="24"/>
      <c r="AA511" s="24"/>
      <c r="AB511" s="26" t="s">
        <v>117</v>
      </c>
      <c r="AC511" s="28">
        <v>6000</v>
      </c>
      <c r="AD511" s="24"/>
      <c r="AE511" s="24"/>
      <c r="AF511" s="26" t="s">
        <v>120</v>
      </c>
      <c r="AG511" s="26" t="s">
        <v>846</v>
      </c>
      <c r="AH511" s="26" t="s">
        <v>176</v>
      </c>
      <c r="AI511" s="28">
        <v>6000</v>
      </c>
      <c r="AJ511" s="24"/>
      <c r="AK511" s="26" t="s">
        <v>3103</v>
      </c>
      <c r="AL511" s="26" t="s">
        <v>3104</v>
      </c>
      <c r="AM511" s="26" t="s">
        <v>3105</v>
      </c>
      <c r="AN511" s="26" t="s">
        <v>3106</v>
      </c>
      <c r="AO511" s="26" t="s">
        <v>3107</v>
      </c>
      <c r="AP511" s="24"/>
      <c r="AQ511" s="24"/>
      <c r="AR511" s="24"/>
      <c r="AS511" s="26" t="s">
        <v>3112</v>
      </c>
      <c r="AT511" s="26" t="s">
        <v>3113</v>
      </c>
      <c r="AU511" s="24"/>
      <c r="AV511" s="24"/>
      <c r="AW511" s="28">
        <v>9000</v>
      </c>
      <c r="AX511" s="26">
        <v>250</v>
      </c>
      <c r="AY511" s="28">
        <v>0</v>
      </c>
      <c r="AZ511" s="28">
        <v>0</v>
      </c>
      <c r="BA511" s="26">
        <v>0</v>
      </c>
      <c r="BB511" s="26" t="s">
        <v>241</v>
      </c>
      <c r="BC511" s="24"/>
      <c r="BD511" s="24"/>
      <c r="BE511" s="24"/>
      <c r="BF511" s="26" t="s">
        <v>3114</v>
      </c>
      <c r="BG511" s="24"/>
      <c r="BH511" s="24"/>
      <c r="BI511" s="24"/>
      <c r="BJ511" s="24"/>
      <c r="BK511" s="24"/>
      <c r="BL511" s="24"/>
      <c r="BM511" s="24"/>
      <c r="BN511" s="24"/>
      <c r="BO511" s="24"/>
      <c r="BP511" s="24"/>
      <c r="BQ511" s="24"/>
      <c r="BR511" s="26">
        <v>3</v>
      </c>
      <c r="BS511" s="26">
        <v>2</v>
      </c>
      <c r="BT511" s="26">
        <v>3</v>
      </c>
      <c r="BU511" s="26">
        <v>2</v>
      </c>
      <c r="BV511" s="26">
        <v>1</v>
      </c>
      <c r="BW511" s="26">
        <v>4</v>
      </c>
      <c r="BX511" s="26">
        <v>4</v>
      </c>
      <c r="BY511" s="26">
        <v>1</v>
      </c>
      <c r="BZ511" s="24"/>
      <c r="CA511" s="24"/>
      <c r="CB511" s="24"/>
      <c r="CC511" s="24"/>
      <c r="CD511" s="24"/>
      <c r="CE511" s="24"/>
      <c r="CF511" s="24"/>
      <c r="CG511" s="24"/>
      <c r="CH511" s="24"/>
      <c r="CI511" s="24"/>
      <c r="CJ511" s="24"/>
      <c r="CK511" s="24"/>
      <c r="CL511" s="24"/>
      <c r="CM511" s="24"/>
      <c r="CN511" s="24"/>
      <c r="CO511" s="24"/>
      <c r="CP511" s="24"/>
      <c r="CQ511" s="24"/>
      <c r="CR511" s="24"/>
      <c r="CS511" s="24"/>
      <c r="CT511" s="24"/>
      <c r="CU511" s="24"/>
      <c r="CV511" s="24"/>
      <c r="CW511" s="24"/>
      <c r="CX511" s="24"/>
      <c r="CY511" s="24"/>
      <c r="CZ511" s="24"/>
      <c r="DA511" s="24"/>
      <c r="DB511" s="24"/>
      <c r="DC511" s="24"/>
      <c r="DD511" s="24"/>
      <c r="DE511" s="24"/>
      <c r="DF511" s="26" t="s">
        <v>139</v>
      </c>
      <c r="DG511" s="26" t="s">
        <v>139</v>
      </c>
      <c r="DH511" s="26" t="s">
        <v>139</v>
      </c>
      <c r="DI511" s="26" t="s">
        <v>139</v>
      </c>
      <c r="DJ511" s="26" t="s">
        <v>139</v>
      </c>
      <c r="DK511" s="26" t="s">
        <v>139</v>
      </c>
      <c r="DL511" s="26" t="s">
        <v>139</v>
      </c>
      <c r="DM511" s="26" t="s">
        <v>120</v>
      </c>
      <c r="DN511" s="26" t="s">
        <v>139</v>
      </c>
      <c r="DO511" s="26" t="s">
        <v>139</v>
      </c>
    </row>
    <row r="512" spans="1:119" ht="20.100000000000001" customHeight="1" x14ac:dyDescent="0.25">
      <c r="A512" s="29" t="str">
        <f t="shared" si="98"/>
        <v>Biblioteca Th’uruchapitas4</v>
      </c>
      <c r="B512" s="29" t="str">
        <f t="shared" si="99"/>
        <v>Biblioteca Th’uruchapitas</v>
      </c>
      <c r="C512" s="29">
        <f t="shared" si="100"/>
        <v>4</v>
      </c>
      <c r="D512" s="30" t="str">
        <f t="shared" si="101"/>
        <v>Americas</v>
      </c>
      <c r="E512" s="30" t="str">
        <f t="shared" si="102"/>
        <v>Bolivia</v>
      </c>
      <c r="F512" s="31">
        <f t="shared" si="103"/>
        <v>3</v>
      </c>
      <c r="G512" s="31">
        <f t="shared" si="104"/>
        <v>3</v>
      </c>
      <c r="H512" s="31">
        <f t="shared" si="105"/>
        <v>3</v>
      </c>
      <c r="I512" s="31">
        <f t="shared" si="106"/>
        <v>2</v>
      </c>
      <c r="J512" s="31">
        <f t="shared" si="107"/>
        <v>1</v>
      </c>
      <c r="K512" s="31">
        <f t="shared" si="108"/>
        <v>2</v>
      </c>
      <c r="L512" s="31">
        <f t="shared" si="109"/>
        <v>3</v>
      </c>
      <c r="M512" s="31">
        <f t="shared" si="110"/>
        <v>1</v>
      </c>
      <c r="N512" s="31">
        <f t="shared" si="111"/>
        <v>2.2999999999999998</v>
      </c>
      <c r="O512" s="26" t="s">
        <v>3115</v>
      </c>
      <c r="P512" s="26" t="s">
        <v>108</v>
      </c>
      <c r="Q512" s="27">
        <v>40311</v>
      </c>
      <c r="R512" s="26" t="s">
        <v>166</v>
      </c>
      <c r="S512" s="26" t="s">
        <v>234</v>
      </c>
      <c r="T512" s="26" t="s">
        <v>224</v>
      </c>
      <c r="U512" s="26" t="s">
        <v>112</v>
      </c>
      <c r="V512" s="26" t="s">
        <v>15731</v>
      </c>
      <c r="W512" s="26" t="s">
        <v>1309</v>
      </c>
      <c r="X512" s="24"/>
      <c r="Y512" s="26" t="s">
        <v>3102</v>
      </c>
      <c r="Z512" s="24"/>
      <c r="AA512" s="24"/>
      <c r="AB512" s="26" t="s">
        <v>117</v>
      </c>
      <c r="AC512" s="28">
        <v>6000</v>
      </c>
      <c r="AD512" s="24"/>
      <c r="AE512" s="24"/>
      <c r="AF512" s="26" t="s">
        <v>120</v>
      </c>
      <c r="AG512" s="26" t="s">
        <v>846</v>
      </c>
      <c r="AH512" s="26" t="s">
        <v>185</v>
      </c>
      <c r="AI512" s="28">
        <v>6000</v>
      </c>
      <c r="AJ512" s="24"/>
      <c r="AK512" s="26" t="s">
        <v>3103</v>
      </c>
      <c r="AL512" s="26" t="s">
        <v>3116</v>
      </c>
      <c r="AM512" s="26" t="s">
        <v>3105</v>
      </c>
      <c r="AN512" s="26" t="s">
        <v>3106</v>
      </c>
      <c r="AO512" s="24"/>
      <c r="AP512" s="24"/>
      <c r="AQ512" s="24"/>
      <c r="AR512" s="24"/>
      <c r="AS512" s="24"/>
      <c r="AT512" s="26" t="s">
        <v>3117</v>
      </c>
      <c r="AU512" s="26" t="s">
        <v>3118</v>
      </c>
      <c r="AV512" s="24"/>
      <c r="AW512" s="28">
        <v>6450</v>
      </c>
      <c r="AX512" s="26">
        <v>50</v>
      </c>
      <c r="AY512" s="28">
        <v>35</v>
      </c>
      <c r="AZ512" s="28">
        <v>12</v>
      </c>
      <c r="BA512" s="26">
        <v>0</v>
      </c>
      <c r="BB512" s="26" t="s">
        <v>148</v>
      </c>
      <c r="BC512" s="24"/>
      <c r="BD512" s="24"/>
      <c r="BE512" s="24"/>
      <c r="BF512" s="24"/>
      <c r="BG512" s="24"/>
      <c r="BH512" s="24"/>
      <c r="BI512" s="24"/>
      <c r="BJ512" s="24"/>
      <c r="BK512" s="24"/>
      <c r="BL512" s="24"/>
      <c r="BM512" s="24"/>
      <c r="BN512" s="24"/>
      <c r="BO512" s="24"/>
      <c r="BP512" s="24"/>
      <c r="BQ512" s="24"/>
      <c r="BR512" s="26">
        <v>3</v>
      </c>
      <c r="BS512" s="26">
        <v>3</v>
      </c>
      <c r="BT512" s="26">
        <v>3</v>
      </c>
      <c r="BU512" s="26">
        <v>2</v>
      </c>
      <c r="BV512" s="26">
        <v>1</v>
      </c>
      <c r="BW512" s="26">
        <v>2</v>
      </c>
      <c r="BX512" s="26">
        <v>3</v>
      </c>
      <c r="BY512" s="26">
        <v>1</v>
      </c>
      <c r="BZ512" s="24"/>
      <c r="CA512" s="24"/>
      <c r="CB512" s="24"/>
      <c r="CC512" s="24"/>
      <c r="CD512" s="24"/>
      <c r="CE512" s="24"/>
      <c r="CF512" s="24"/>
      <c r="CG512" s="24"/>
      <c r="CH512" s="24"/>
      <c r="CI512" s="24"/>
      <c r="CJ512" s="24"/>
      <c r="CK512" s="24"/>
      <c r="CL512" s="24"/>
      <c r="CM512" s="24"/>
      <c r="CN512" s="24"/>
      <c r="CO512" s="24"/>
      <c r="CP512" s="24"/>
      <c r="CQ512" s="24"/>
      <c r="CR512" s="24"/>
      <c r="CS512" s="24"/>
      <c r="CT512" s="24"/>
      <c r="CU512" s="24"/>
      <c r="CV512" s="24"/>
      <c r="CW512" s="24"/>
      <c r="CX512" s="24"/>
      <c r="CY512" s="24"/>
      <c r="CZ512" s="24"/>
      <c r="DA512" s="24"/>
      <c r="DB512" s="24"/>
      <c r="DC512" s="24"/>
      <c r="DD512" s="24"/>
      <c r="DE512" s="24"/>
      <c r="DF512" s="26" t="s">
        <v>139</v>
      </c>
      <c r="DG512" s="26" t="s">
        <v>139</v>
      </c>
      <c r="DH512" s="26" t="s">
        <v>139</v>
      </c>
      <c r="DI512" s="26" t="s">
        <v>139</v>
      </c>
      <c r="DJ512" s="26" t="s">
        <v>139</v>
      </c>
      <c r="DK512" s="26" t="s">
        <v>139</v>
      </c>
      <c r="DL512" s="26" t="s">
        <v>139</v>
      </c>
      <c r="DM512" s="26" t="s">
        <v>139</v>
      </c>
      <c r="DN512" s="26" t="s">
        <v>139</v>
      </c>
      <c r="DO512" s="26" t="s">
        <v>139</v>
      </c>
    </row>
    <row r="513" spans="1:119" ht="20.100000000000001" customHeight="1" x14ac:dyDescent="0.25">
      <c r="A513" s="29" t="str">
        <f t="shared" si="98"/>
        <v/>
      </c>
      <c r="B513" s="29" t="str">
        <f t="shared" si="99"/>
        <v>Biblioteca Th’uruchapitas</v>
      </c>
      <c r="C513" s="29">
        <f t="shared" si="100"/>
        <v>0</v>
      </c>
      <c r="D513" s="30" t="str">
        <f t="shared" si="101"/>
        <v>Americas</v>
      </c>
      <c r="E513" s="30" t="str">
        <f t="shared" si="102"/>
        <v>Bolivia</v>
      </c>
      <c r="F513" s="31">
        <f t="shared" si="103"/>
        <v>0</v>
      </c>
      <c r="G513" s="31">
        <f t="shared" si="104"/>
        <v>0</v>
      </c>
      <c r="H513" s="31">
        <f t="shared" si="105"/>
        <v>0</v>
      </c>
      <c r="I513" s="31">
        <f t="shared" si="106"/>
        <v>0</v>
      </c>
      <c r="J513" s="31">
        <f t="shared" si="107"/>
        <v>0</v>
      </c>
      <c r="K513" s="31">
        <f t="shared" si="108"/>
        <v>0</v>
      </c>
      <c r="L513" s="31">
        <f t="shared" si="109"/>
        <v>0</v>
      </c>
      <c r="M513" s="31">
        <f t="shared" si="110"/>
        <v>0</v>
      </c>
      <c r="N513" s="31">
        <f t="shared" si="111"/>
        <v>0</v>
      </c>
      <c r="O513" s="26" t="s">
        <v>15878</v>
      </c>
      <c r="P513" s="26" t="s">
        <v>108</v>
      </c>
      <c r="Q513" s="27">
        <v>40239</v>
      </c>
      <c r="R513" s="24"/>
      <c r="S513" s="24"/>
      <c r="T513" s="26" t="s">
        <v>224</v>
      </c>
      <c r="U513" s="24"/>
      <c r="V513" s="26" t="s">
        <v>15731</v>
      </c>
      <c r="W513" s="26" t="s">
        <v>1309</v>
      </c>
      <c r="X513" s="24"/>
      <c r="Y513" s="26" t="s">
        <v>3102</v>
      </c>
      <c r="Z513" s="24"/>
      <c r="AA513" s="24"/>
      <c r="AB513" s="26" t="s">
        <v>15736</v>
      </c>
      <c r="AC513" s="28">
        <v>1000</v>
      </c>
      <c r="AD513" s="24"/>
      <c r="AE513" s="24"/>
      <c r="AF513" s="26" t="s">
        <v>120</v>
      </c>
      <c r="AG513" s="26" t="s">
        <v>846</v>
      </c>
      <c r="AH513" s="24"/>
      <c r="AI513" s="28">
        <v>1000</v>
      </c>
      <c r="AJ513" s="24"/>
      <c r="AK513" s="24"/>
      <c r="AL513" s="24"/>
      <c r="AM513" s="24"/>
      <c r="AN513" s="24"/>
      <c r="AO513" s="24"/>
      <c r="AP513" s="24"/>
      <c r="AQ513" s="24"/>
      <c r="AR513" s="24"/>
      <c r="AS513" s="24"/>
      <c r="AT513" s="24"/>
      <c r="AU513" s="24"/>
      <c r="AV513" s="24"/>
      <c r="AW513" s="28">
        <v>0</v>
      </c>
      <c r="AX513" s="26">
        <v>0</v>
      </c>
      <c r="AY513" s="28">
        <v>0</v>
      </c>
      <c r="AZ513" s="28">
        <v>0</v>
      </c>
      <c r="BA513" s="26">
        <v>0</v>
      </c>
      <c r="BB513" s="24"/>
      <c r="BC513" s="24"/>
      <c r="BD513" s="24"/>
      <c r="BE513" s="24"/>
      <c r="BF513" s="24"/>
      <c r="BG513" s="24"/>
      <c r="BH513" s="24"/>
      <c r="BI513" s="24"/>
      <c r="BJ513" s="24"/>
      <c r="BK513" s="24"/>
      <c r="BL513" s="24"/>
      <c r="BM513" s="24"/>
      <c r="BN513" s="24"/>
      <c r="BO513" s="24"/>
      <c r="BP513" s="24"/>
      <c r="BQ513" s="24"/>
      <c r="BR513" s="26">
        <v>0</v>
      </c>
      <c r="BS513" s="26">
        <v>0</v>
      </c>
      <c r="BT513" s="26">
        <v>0</v>
      </c>
      <c r="BU513" s="26">
        <v>0</v>
      </c>
      <c r="BV513" s="26">
        <v>0</v>
      </c>
      <c r="BW513" s="26">
        <v>0</v>
      </c>
      <c r="BX513" s="26">
        <v>0</v>
      </c>
      <c r="BY513" s="26">
        <v>0</v>
      </c>
      <c r="BZ513" s="24"/>
      <c r="CA513" s="24"/>
      <c r="CB513" s="24"/>
      <c r="CC513" s="24"/>
      <c r="CD513" s="24"/>
      <c r="CE513" s="24"/>
      <c r="CF513" s="24"/>
      <c r="CG513" s="24"/>
      <c r="CH513" s="24"/>
      <c r="CI513" s="24"/>
      <c r="CJ513" s="24"/>
      <c r="CK513" s="24"/>
      <c r="CL513" s="24"/>
      <c r="CM513" s="24"/>
      <c r="CN513" s="24"/>
      <c r="CO513" s="24"/>
      <c r="CP513" s="24"/>
      <c r="CQ513" s="24"/>
      <c r="CR513" s="24"/>
      <c r="CS513" s="24"/>
      <c r="CT513" s="24"/>
      <c r="CU513" s="24"/>
      <c r="CV513" s="24"/>
      <c r="CW513" s="24"/>
      <c r="CX513" s="24"/>
      <c r="CY513" s="24"/>
      <c r="CZ513" s="24"/>
      <c r="DA513" s="24"/>
      <c r="DB513" s="24"/>
      <c r="DC513" s="24"/>
      <c r="DD513" s="24"/>
      <c r="DE513" s="24"/>
      <c r="DF513" s="26" t="s">
        <v>139</v>
      </c>
      <c r="DG513" s="26" t="s">
        <v>139</v>
      </c>
      <c r="DH513" s="26" t="s">
        <v>139</v>
      </c>
      <c r="DI513" s="26" t="s">
        <v>139</v>
      </c>
      <c r="DJ513" s="26" t="s">
        <v>139</v>
      </c>
      <c r="DK513" s="26" t="s">
        <v>139</v>
      </c>
      <c r="DL513" s="26" t="s">
        <v>139</v>
      </c>
      <c r="DM513" s="26" t="s">
        <v>139</v>
      </c>
      <c r="DN513" s="26" t="s">
        <v>139</v>
      </c>
      <c r="DO513" s="26" t="s">
        <v>139</v>
      </c>
    </row>
    <row r="514" spans="1:119" ht="20.100000000000001" customHeight="1" x14ac:dyDescent="0.25">
      <c r="A514" s="29" t="str">
        <f t="shared" si="98"/>
        <v/>
      </c>
      <c r="B514" s="29" t="str">
        <f t="shared" si="99"/>
        <v>Big Brother Mouse</v>
      </c>
      <c r="C514" s="29">
        <f t="shared" si="100"/>
        <v>0</v>
      </c>
      <c r="D514" s="30" t="str">
        <f t="shared" si="101"/>
        <v>East and Southeast Asia</v>
      </c>
      <c r="E514" s="30" t="str">
        <f t="shared" si="102"/>
        <v>Luang Prabang, Laos</v>
      </c>
      <c r="F514" s="31">
        <f t="shared" si="103"/>
        <v>0</v>
      </c>
      <c r="G514" s="31">
        <f t="shared" si="104"/>
        <v>0</v>
      </c>
      <c r="H514" s="31">
        <f t="shared" si="105"/>
        <v>0</v>
      </c>
      <c r="I514" s="31">
        <f t="shared" si="106"/>
        <v>0</v>
      </c>
      <c r="J514" s="31">
        <f t="shared" si="107"/>
        <v>0</v>
      </c>
      <c r="K514" s="31">
        <f t="shared" si="108"/>
        <v>0</v>
      </c>
      <c r="L514" s="31">
        <f t="shared" si="109"/>
        <v>0</v>
      </c>
      <c r="M514" s="31">
        <f t="shared" si="110"/>
        <v>0</v>
      </c>
      <c r="N514" s="31">
        <f t="shared" si="111"/>
        <v>0</v>
      </c>
      <c r="O514" s="26" t="s">
        <v>3119</v>
      </c>
      <c r="P514" s="26" t="s">
        <v>108</v>
      </c>
      <c r="Q514" s="27">
        <v>41317</v>
      </c>
      <c r="R514" s="24"/>
      <c r="S514" s="24"/>
      <c r="T514" s="26" t="s">
        <v>207</v>
      </c>
      <c r="U514" s="24"/>
      <c r="V514" s="26" t="s">
        <v>469</v>
      </c>
      <c r="W514" s="26" t="s">
        <v>3120</v>
      </c>
      <c r="X514" s="26" t="s">
        <v>3121</v>
      </c>
      <c r="Y514" s="26" t="s">
        <v>3122</v>
      </c>
      <c r="Z514" s="24"/>
      <c r="AA514" s="24"/>
      <c r="AB514" s="26" t="s">
        <v>228</v>
      </c>
      <c r="AC514" s="28">
        <v>30000</v>
      </c>
      <c r="AD514" s="26" t="s">
        <v>3123</v>
      </c>
      <c r="AE514" s="24"/>
      <c r="AF514" s="26" t="s">
        <v>120</v>
      </c>
      <c r="AG514" s="26" t="s">
        <v>528</v>
      </c>
      <c r="AH514" s="24"/>
      <c r="AI514" s="28">
        <v>30000</v>
      </c>
      <c r="AJ514" s="24"/>
      <c r="AK514" s="24"/>
      <c r="AL514" s="24"/>
      <c r="AM514" s="26" t="s">
        <v>3124</v>
      </c>
      <c r="AN514" s="26" t="s">
        <v>3125</v>
      </c>
      <c r="AO514" s="24"/>
      <c r="AP514" s="24"/>
      <c r="AQ514" s="24"/>
      <c r="AR514" s="24"/>
      <c r="AS514" s="24"/>
      <c r="AT514" s="24"/>
      <c r="AU514" s="24"/>
      <c r="AV514" s="24"/>
      <c r="AW514" s="28">
        <v>329900</v>
      </c>
      <c r="AX514" s="26">
        <v>93000</v>
      </c>
      <c r="AY514" s="28">
        <v>0</v>
      </c>
      <c r="AZ514" s="28">
        <v>0</v>
      </c>
      <c r="BA514" s="26">
        <v>0</v>
      </c>
      <c r="BB514" s="24"/>
      <c r="BC514" s="26" t="s">
        <v>3126</v>
      </c>
      <c r="BD514" s="24"/>
      <c r="BE514" s="24"/>
      <c r="BF514" s="24"/>
      <c r="BG514" s="24"/>
      <c r="BH514" s="24"/>
      <c r="BI514" s="24"/>
      <c r="BJ514" s="24"/>
      <c r="BK514" s="24"/>
      <c r="BL514" s="24"/>
      <c r="BM514" s="24"/>
      <c r="BN514" s="24"/>
      <c r="BO514" s="24"/>
      <c r="BP514" s="24"/>
      <c r="BQ514" s="24"/>
      <c r="BR514" s="26">
        <v>0</v>
      </c>
      <c r="BS514" s="26">
        <v>0</v>
      </c>
      <c r="BT514" s="26">
        <v>0</v>
      </c>
      <c r="BU514" s="26">
        <v>0</v>
      </c>
      <c r="BV514" s="26">
        <v>0</v>
      </c>
      <c r="BW514" s="26">
        <v>0</v>
      </c>
      <c r="BX514" s="26">
        <v>0</v>
      </c>
      <c r="BY514" s="26">
        <v>0</v>
      </c>
      <c r="BZ514" s="24"/>
      <c r="CA514" s="24"/>
      <c r="CB514" s="24"/>
      <c r="CC514" s="24"/>
      <c r="CD514" s="24"/>
      <c r="CE514" s="24"/>
      <c r="CF514" s="24"/>
      <c r="CG514" s="24"/>
      <c r="CH514" s="24"/>
      <c r="CI514" s="24"/>
      <c r="CJ514" s="24"/>
      <c r="CK514" s="24"/>
      <c r="CL514" s="24"/>
      <c r="CM514" s="24"/>
      <c r="CN514" s="24"/>
      <c r="CO514" s="24"/>
      <c r="CP514" s="24"/>
      <c r="CQ514" s="24"/>
      <c r="CR514" s="24"/>
      <c r="CS514" s="24"/>
      <c r="CT514" s="24"/>
      <c r="CU514" s="24"/>
      <c r="CV514" s="24"/>
      <c r="CW514" s="24"/>
      <c r="CX514" s="24"/>
      <c r="CY514" s="24"/>
      <c r="CZ514" s="24"/>
      <c r="DA514" s="24"/>
      <c r="DB514" s="24"/>
      <c r="DC514" s="24"/>
      <c r="DD514" s="24"/>
      <c r="DE514" s="24"/>
      <c r="DF514" s="26" t="s">
        <v>139</v>
      </c>
      <c r="DG514" s="26" t="s">
        <v>139</v>
      </c>
      <c r="DH514" s="26" t="s">
        <v>139</v>
      </c>
      <c r="DI514" s="26" t="s">
        <v>139</v>
      </c>
      <c r="DJ514" s="26" t="s">
        <v>139</v>
      </c>
      <c r="DK514" s="26" t="s">
        <v>139</v>
      </c>
      <c r="DL514" s="26" t="s">
        <v>139</v>
      </c>
      <c r="DM514" s="26" t="s">
        <v>139</v>
      </c>
      <c r="DN514" s="26" t="s">
        <v>139</v>
      </c>
      <c r="DO514" s="26" t="s">
        <v>139</v>
      </c>
    </row>
    <row r="515" spans="1:119" ht="20.100000000000001" customHeight="1" x14ac:dyDescent="0.25">
      <c r="A515" s="29" t="str">
        <f t="shared" ref="A515:A578" si="112">IFERROR(IF(C515=0,NA(),B515&amp;C515),"")</f>
        <v>Big Brother Mouse6</v>
      </c>
      <c r="B515" s="29" t="str">
        <f t="shared" ref="B515:B578" si="113">IFERROR(IF(AA515=0,Y515&amp;IF(Z515=0,""," ("&amp;Z515&amp;")"),AA515&amp;IF(Z515=0,""," ("&amp;Z515&amp;")")),"")</f>
        <v>Big Brother Mouse</v>
      </c>
      <c r="C515" s="29">
        <f t="shared" ref="C515:C578" si="114">IFERROR(_xlfn.NUMBERVALUE(RIGHT(AH515,1)),"")</f>
        <v>6</v>
      </c>
      <c r="D515" s="30" t="str">
        <f t="shared" ref="D515:D578" si="115">IFERROR(IF(OR(V515="Sub-Saharan Africa",V515="Middle East &amp; North Africa"),"Africa and the Middle East",IF(V515="Europe &amp; Central Asia","Europe and Eurasia",IF(V515="East Asia &amp; Pacific","East and Southeast Asia",V515))),"")</f>
        <v>East and Southeast Asia</v>
      </c>
      <c r="E515" s="30" t="str">
        <f t="shared" ref="E515:E578" si="116">IFERROR(IF(X515=0,W515,X515&amp;", "&amp;W515),"")</f>
        <v>Luang Prabang, Laos</v>
      </c>
      <c r="F515" s="31">
        <f t="shared" ref="F515:F578" si="117">IFERROR(IF(AND(BZ515+CA515+CB515+CC515&gt;=4,BZ515+CA515+CB515+CC515&lt;=6),1,IF(AND(BZ515+CA515+CB515+CC515&gt;=7,BZ515+CA515+CB515+CC515&lt;=10),2,IF(AND(BZ515+CA515+CB515+CC515&gt;=11,BZ515+CA515+CB515+CC515&lt;=14),3,IF(AND(BZ515+CA515+CB515+CC515&gt;=15,BZ515+CA515+CB515+CC515&lt;=18),4,IF(AND(BZ515+CA515+CB515+CC515&gt;=19,BZ515+CA515+CB515+CC515&lt;=20),5,BR515))))),"")</f>
        <v>3</v>
      </c>
      <c r="G515" s="31">
        <f t="shared" ref="G515:G578" si="118">IFERROR(IF(AND(CD515+CE515+CF515+CG515&gt;=4,CD515+CE515+CF515+CG515&lt;=6),1,IF(AND(CD515+CE515+CF515+CG515&gt;=7,CD515+CE515+CF515+CG515&lt;=10),2,IF(AND(CD515+CE515+CF515+CG515&gt;=11,CD515+CE515+CF515+CG515&lt;=14),3,IF(AND(CD515+CE515+CF515+CG515&gt;=15,CD515+CE515+CF515+CG515&lt;=18),4,IF(AND(CD515+CE515+CF515+CG515&gt;=19,CD515+CE515+CF515+CG515&lt;=20),5,BS515))))),"")</f>
        <v>4</v>
      </c>
      <c r="H515" s="31">
        <f t="shared" ref="H515:H578" si="119">IFERROR(IF(AND(CH515+CI515+CJ515+CK515&gt;=4,CH515+CI515+CJ515+CK515&lt;=6),1,IF(AND(CH515+CI515+CJ515+CK515&gt;=7,CH515+CI515+CJ515+CK515&lt;=10),2,IF(AND(CH515+CI515+CJ515+CK515&gt;=11,CH515+CI515+CJ515+CK515&lt;=14),3,IF(AND(CH515+CI515+CJ515+CK515&gt;=15,CH515+CI515+CJ515+CK515&lt;=18),4,IF(AND(CH515+CI515+CJ515+CK515&gt;=19,CH515+CI515+CJ515+CK515&lt;=20),5,BT515))))),"")</f>
        <v>2</v>
      </c>
      <c r="I515" s="31">
        <f t="shared" ref="I515:I578" si="120">IFERROR(IF(AND(CL515+CM515+CN515+CO515&gt;=4,CL515+CM515+CN515+CO515&lt;=6),1,IF(AND(CL515+CM515+CN515+CO515&gt;=7,CL515+CM515+CN515+CO515&lt;=10),2,IF(AND(CL515+CM515+CN515+CO515&gt;=11,CL515+CM515+CN515+CO515&lt;=14),3,IF(AND(CL515+CM515+CN515+CO515&gt;=15,CL515+CM515+CN515+CO515&lt;=18),4,IF(AND(CL515+CM515+CN515+CO515&gt;=19,CL515+CM515+CN515+CO515&lt;=20),5,BU515))))),"")</f>
        <v>4</v>
      </c>
      <c r="J515" s="31">
        <f t="shared" ref="J515:J578" si="121">IFERROR(IF(AND(CP515+CQ515+CR515+CS515&gt;=4,CP515+CQ515+CR515+CS515&lt;=6),1,IF(AND(CP515+CQ515+CR515+CS515&gt;=7,CP515+CQ515+CR515+CS515&lt;=10),2,IF(AND(CP515+CQ515+CR515+CS515&gt;=11,CP515+CQ515+CR515+CS515&lt;=14),3,IF(AND(CP515+CQ515+CR515+CS515&gt;=15,CP515+CQ515+CR515+CS515&lt;=18),4,IF(AND(CP515+CQ515+CR515+CS515&gt;=19,CP515+CQ515+CR515+CS515&lt;=20),5,BV515))))),"")</f>
        <v>2</v>
      </c>
      <c r="K515" s="31">
        <f t="shared" ref="K515:K578" si="122">IFERROR(IF(AND(CT515+CU515+CV515+CW515&gt;=4,CT515+CU515+CV515+CW515&lt;=6),1,IF(AND(CT515+CU515+CV515+CW515&gt;=7,CT515+CU515+CV515+CW515&lt;=10),2,IF(AND(CT515+CU515+CV515+CW515&gt;=11,CT515+CU515+CV515+CW515&lt;=14),3,IF(AND(CT515+CU515+CV515+CW515&gt;=15,CT515+CU515+CV515+CW515&lt;=18),4,IF(AND(CT515+CU515+CV515+CW515&gt;=19,CT515+CU515+CV515+CW515&lt;=20),5,BW515))))),"")</f>
        <v>4</v>
      </c>
      <c r="L515" s="31">
        <f t="shared" ref="L515:L578" si="123">IFERROR(IF(AND(CX515+CY515+CZ515+DA515&gt;=4,CX515+CY515+CZ515+DA515&lt;=6),1,IF(AND(CX515+CY515+CZ515+DA515&gt;=7,CX515+CY515+CZ515+DA515&lt;=10),2,IF(AND(CX515+CY515+CZ515+DA515&gt;=11,CX515+CY515+CZ515+DA515&lt;=14),3,IF(AND(CX515+CY515+CZ515+DA515&gt;=15,CX515+CY515+CZ515+DA515&lt;=18),4,IF(AND(CX515+CY515+CZ515+DA515&gt;=19,CX515+CY515+CZ515+DA515&lt;=20),5,BX515))))),"")</f>
        <v>3</v>
      </c>
      <c r="M515" s="31">
        <f t="shared" ref="M515:M578" si="124">IFERROR(IF(AND(DB515+DC515+DD515+DE515&gt;=4,DB515+DC515+DD515+DE515&lt;=6),1,IF(AND(DB515+DC515+DD515+DE515&gt;=7,DB515+DC515+DD515+DE515&lt;=10),2,IF(AND(DB515+DC515+DD515+DE515&gt;=11,DB515+DC515+DD515+DE515&lt;=14),3,IF(AND(DB515+DC515+DD515+DE515&gt;=15,DB515+DC515+DD515+DE515&lt;=18),4,IF(AND(DB515+DC515+DD515+DE515&gt;=19,DB515+DC515+DD515+DE515&lt;=20),5,BY515))))),"")</f>
        <v>4</v>
      </c>
      <c r="N515" s="31">
        <f t="shared" ref="N515:N578" si="125">IFERROR(ROUND(AVERAGE(F515:M515),1),"")</f>
        <v>3.3</v>
      </c>
      <c r="O515" s="26" t="s">
        <v>3127</v>
      </c>
      <c r="P515" s="26" t="s">
        <v>108</v>
      </c>
      <c r="Q515" s="27">
        <v>41400</v>
      </c>
      <c r="R515" s="26" t="s">
        <v>305</v>
      </c>
      <c r="S515" s="26" t="s">
        <v>206</v>
      </c>
      <c r="T515" s="26" t="s">
        <v>207</v>
      </c>
      <c r="U515" s="26" t="s">
        <v>793</v>
      </c>
      <c r="V515" s="26" t="s">
        <v>469</v>
      </c>
      <c r="W515" s="26" t="s">
        <v>3120</v>
      </c>
      <c r="X515" s="26" t="s">
        <v>3121</v>
      </c>
      <c r="Y515" s="26" t="s">
        <v>3122</v>
      </c>
      <c r="Z515" s="24"/>
      <c r="AA515" s="24"/>
      <c r="AB515" s="26" t="s">
        <v>117</v>
      </c>
      <c r="AC515" s="28">
        <v>25000</v>
      </c>
      <c r="AD515" s="26" t="s">
        <v>3123</v>
      </c>
      <c r="AE515" s="24"/>
      <c r="AF515" s="26" t="s">
        <v>120</v>
      </c>
      <c r="AG515" s="26" t="s">
        <v>528</v>
      </c>
      <c r="AH515" s="26" t="s">
        <v>250</v>
      </c>
      <c r="AI515" s="28">
        <v>25000</v>
      </c>
      <c r="AJ515" s="26" t="s">
        <v>3128</v>
      </c>
      <c r="AK515" s="26" t="s">
        <v>3129</v>
      </c>
      <c r="AL515" s="26" t="s">
        <v>3130</v>
      </c>
      <c r="AM515" s="24"/>
      <c r="AN515" s="24"/>
      <c r="AO515" s="24"/>
      <c r="AP515" s="24"/>
      <c r="AQ515" s="24"/>
      <c r="AR515" s="26" t="s">
        <v>3131</v>
      </c>
      <c r="AS515" s="24"/>
      <c r="AT515" s="24"/>
      <c r="AU515" s="24"/>
      <c r="AV515" s="24"/>
      <c r="AW515" s="28">
        <v>459997</v>
      </c>
      <c r="AX515" s="26">
        <v>112000</v>
      </c>
      <c r="AY515" s="28">
        <v>100</v>
      </c>
      <c r="AZ515" s="28">
        <v>100</v>
      </c>
      <c r="BA515" s="26">
        <v>0</v>
      </c>
      <c r="BB515" s="26" t="s">
        <v>148</v>
      </c>
      <c r="BC515" s="26" t="s">
        <v>3126</v>
      </c>
      <c r="BD515" s="26" t="s">
        <v>378</v>
      </c>
      <c r="BE515" s="26" t="s">
        <v>3132</v>
      </c>
      <c r="BF515" s="26" t="s">
        <v>3133</v>
      </c>
      <c r="BG515" s="26" t="s">
        <v>381</v>
      </c>
      <c r="BH515" s="26" t="s">
        <v>3134</v>
      </c>
      <c r="BI515" s="26" t="s">
        <v>191</v>
      </c>
      <c r="BJ515" s="26" t="s">
        <v>3135</v>
      </c>
      <c r="BK515" s="26" t="s">
        <v>191</v>
      </c>
      <c r="BL515" s="26" t="s">
        <v>3136</v>
      </c>
      <c r="BM515" s="26" t="s">
        <v>191</v>
      </c>
      <c r="BN515" s="26" t="s">
        <v>3137</v>
      </c>
      <c r="BO515" s="26" t="s">
        <v>271</v>
      </c>
      <c r="BP515" s="24"/>
      <c r="BQ515" s="24"/>
      <c r="BR515" s="26">
        <v>3</v>
      </c>
      <c r="BS515" s="26">
        <v>4</v>
      </c>
      <c r="BT515" s="26">
        <v>2</v>
      </c>
      <c r="BU515" s="26">
        <v>4</v>
      </c>
      <c r="BV515" s="26">
        <v>2</v>
      </c>
      <c r="BW515" s="26">
        <v>4</v>
      </c>
      <c r="BX515" s="26">
        <v>3</v>
      </c>
      <c r="BY515" s="26">
        <v>4</v>
      </c>
      <c r="BZ515" s="24"/>
      <c r="CA515" s="24"/>
      <c r="CB515" s="24"/>
      <c r="CC515" s="24"/>
      <c r="CD515" s="24"/>
      <c r="CE515" s="24"/>
      <c r="CF515" s="24"/>
      <c r="CG515" s="24"/>
      <c r="CH515" s="24"/>
      <c r="CI515" s="24"/>
      <c r="CJ515" s="24"/>
      <c r="CK515" s="24"/>
      <c r="CL515" s="24"/>
      <c r="CM515" s="24"/>
      <c r="CN515" s="24"/>
      <c r="CO515" s="24"/>
      <c r="CP515" s="24"/>
      <c r="CQ515" s="24"/>
      <c r="CR515" s="24"/>
      <c r="CS515" s="24"/>
      <c r="CT515" s="24"/>
      <c r="CU515" s="24"/>
      <c r="CV515" s="24"/>
      <c r="CW515" s="24"/>
      <c r="CX515" s="24"/>
      <c r="CY515" s="24"/>
      <c r="CZ515" s="24"/>
      <c r="DA515" s="24"/>
      <c r="DB515" s="24"/>
      <c r="DC515" s="24"/>
      <c r="DD515" s="24"/>
      <c r="DE515" s="24"/>
      <c r="DF515" s="26" t="s">
        <v>120</v>
      </c>
      <c r="DG515" s="26" t="s">
        <v>120</v>
      </c>
      <c r="DH515" s="26" t="s">
        <v>139</v>
      </c>
      <c r="DI515" s="26" t="s">
        <v>139</v>
      </c>
      <c r="DJ515" s="26" t="s">
        <v>139</v>
      </c>
      <c r="DK515" s="26" t="s">
        <v>139</v>
      </c>
      <c r="DL515" s="26" t="s">
        <v>139</v>
      </c>
      <c r="DM515" s="26" t="s">
        <v>120</v>
      </c>
      <c r="DN515" s="26" t="s">
        <v>139</v>
      </c>
      <c r="DO515" s="26" t="s">
        <v>139</v>
      </c>
    </row>
    <row r="516" spans="1:119" ht="20.100000000000001" customHeight="1" x14ac:dyDescent="0.25">
      <c r="A516" s="29" t="str">
        <f t="shared" si="112"/>
        <v/>
      </c>
      <c r="B516" s="29" t="str">
        <f t="shared" si="113"/>
        <v>Big Brother Mouse</v>
      </c>
      <c r="C516" s="29">
        <f t="shared" si="114"/>
        <v>0</v>
      </c>
      <c r="D516" s="30" t="str">
        <f t="shared" si="115"/>
        <v>East and Southeast Asia</v>
      </c>
      <c r="E516" s="30" t="str">
        <f t="shared" si="116"/>
        <v>Luang Prabang, Laos</v>
      </c>
      <c r="F516" s="31">
        <f t="shared" si="117"/>
        <v>0</v>
      </c>
      <c r="G516" s="31">
        <f t="shared" si="118"/>
        <v>0</v>
      </c>
      <c r="H516" s="31">
        <f t="shared" si="119"/>
        <v>0</v>
      </c>
      <c r="I516" s="31">
        <f t="shared" si="120"/>
        <v>0</v>
      </c>
      <c r="J516" s="31">
        <f t="shared" si="121"/>
        <v>0</v>
      </c>
      <c r="K516" s="31">
        <f t="shared" si="122"/>
        <v>0</v>
      </c>
      <c r="L516" s="31">
        <f t="shared" si="123"/>
        <v>0</v>
      </c>
      <c r="M516" s="31">
        <f t="shared" si="124"/>
        <v>0</v>
      </c>
      <c r="N516" s="31">
        <f t="shared" si="125"/>
        <v>0</v>
      </c>
      <c r="O516" s="26" t="s">
        <v>15879</v>
      </c>
      <c r="P516" s="26" t="s">
        <v>108</v>
      </c>
      <c r="Q516" s="27">
        <v>41422</v>
      </c>
      <c r="R516" s="24"/>
      <c r="S516" s="24"/>
      <c r="T516" s="26" t="s">
        <v>207</v>
      </c>
      <c r="U516" s="24"/>
      <c r="V516" s="26" t="s">
        <v>469</v>
      </c>
      <c r="W516" s="26" t="s">
        <v>3120</v>
      </c>
      <c r="X516" s="26" t="s">
        <v>3121</v>
      </c>
      <c r="Y516" s="26" t="s">
        <v>3122</v>
      </c>
      <c r="Z516" s="24"/>
      <c r="AA516" s="24"/>
      <c r="AB516" s="26" t="s">
        <v>15736</v>
      </c>
      <c r="AC516" s="28">
        <v>1098</v>
      </c>
      <c r="AD516" s="26" t="s">
        <v>3123</v>
      </c>
      <c r="AE516" s="24"/>
      <c r="AF516" s="26" t="s">
        <v>120</v>
      </c>
      <c r="AG516" s="26" t="s">
        <v>528</v>
      </c>
      <c r="AH516" s="24"/>
      <c r="AI516" s="28">
        <v>1098</v>
      </c>
      <c r="AJ516" s="24"/>
      <c r="AK516" s="24"/>
      <c r="AL516" s="24"/>
      <c r="AM516" s="24"/>
      <c r="AN516" s="24"/>
      <c r="AO516" s="24"/>
      <c r="AP516" s="24"/>
      <c r="AQ516" s="24"/>
      <c r="AR516" s="24"/>
      <c r="AS516" s="24"/>
      <c r="AT516" s="24"/>
      <c r="AU516" s="24"/>
      <c r="AV516" s="24"/>
      <c r="AW516" s="28">
        <v>0</v>
      </c>
      <c r="AX516" s="26">
        <v>0</v>
      </c>
      <c r="AY516" s="28">
        <v>0</v>
      </c>
      <c r="AZ516" s="28">
        <v>0</v>
      </c>
      <c r="BA516" s="26">
        <v>0</v>
      </c>
      <c r="BB516" s="24"/>
      <c r="BC516" s="26" t="s">
        <v>3126</v>
      </c>
      <c r="BD516" s="24"/>
      <c r="BE516" s="24"/>
      <c r="BF516" s="24"/>
      <c r="BG516" s="24"/>
      <c r="BH516" s="24"/>
      <c r="BI516" s="24"/>
      <c r="BJ516" s="24"/>
      <c r="BK516" s="24"/>
      <c r="BL516" s="24"/>
      <c r="BM516" s="24"/>
      <c r="BN516" s="24"/>
      <c r="BO516" s="24"/>
      <c r="BP516" s="24"/>
      <c r="BQ516" s="24"/>
      <c r="BR516" s="26">
        <v>0</v>
      </c>
      <c r="BS516" s="26">
        <v>0</v>
      </c>
      <c r="BT516" s="26">
        <v>0</v>
      </c>
      <c r="BU516" s="26">
        <v>0</v>
      </c>
      <c r="BV516" s="26">
        <v>0</v>
      </c>
      <c r="BW516" s="26">
        <v>0</v>
      </c>
      <c r="BX516" s="26">
        <v>0</v>
      </c>
      <c r="BY516" s="26">
        <v>0</v>
      </c>
      <c r="BZ516" s="24"/>
      <c r="CA516" s="24"/>
      <c r="CB516" s="24"/>
      <c r="CC516" s="24"/>
      <c r="CD516" s="24"/>
      <c r="CE516" s="24"/>
      <c r="CF516" s="24"/>
      <c r="CG516" s="24"/>
      <c r="CH516" s="24"/>
      <c r="CI516" s="24"/>
      <c r="CJ516" s="24"/>
      <c r="CK516" s="24"/>
      <c r="CL516" s="24"/>
      <c r="CM516" s="24"/>
      <c r="CN516" s="24"/>
      <c r="CO516" s="24"/>
      <c r="CP516" s="24"/>
      <c r="CQ516" s="24"/>
      <c r="CR516" s="24"/>
      <c r="CS516" s="24"/>
      <c r="CT516" s="24"/>
      <c r="CU516" s="24"/>
      <c r="CV516" s="24"/>
      <c r="CW516" s="24"/>
      <c r="CX516" s="24"/>
      <c r="CY516" s="24"/>
      <c r="CZ516" s="24"/>
      <c r="DA516" s="24"/>
      <c r="DB516" s="24"/>
      <c r="DC516" s="24"/>
      <c r="DD516" s="24"/>
      <c r="DE516" s="24"/>
      <c r="DF516" s="26" t="s">
        <v>139</v>
      </c>
      <c r="DG516" s="26" t="s">
        <v>139</v>
      </c>
      <c r="DH516" s="26" t="s">
        <v>139</v>
      </c>
      <c r="DI516" s="26" t="s">
        <v>139</v>
      </c>
      <c r="DJ516" s="26" t="s">
        <v>139</v>
      </c>
      <c r="DK516" s="26" t="s">
        <v>139</v>
      </c>
      <c r="DL516" s="26" t="s">
        <v>139</v>
      </c>
      <c r="DM516" s="26" t="s">
        <v>139</v>
      </c>
      <c r="DN516" s="26" t="s">
        <v>139</v>
      </c>
      <c r="DO516" s="26" t="s">
        <v>139</v>
      </c>
    </row>
    <row r="517" spans="1:119" ht="20.100000000000001" customHeight="1" x14ac:dyDescent="0.25">
      <c r="A517" s="29" t="str">
        <f t="shared" si="112"/>
        <v>Big Brother Mouse5</v>
      </c>
      <c r="B517" s="29" t="str">
        <f t="shared" si="113"/>
        <v>Big Brother Mouse</v>
      </c>
      <c r="C517" s="29">
        <f t="shared" si="114"/>
        <v>5</v>
      </c>
      <c r="D517" s="30" t="str">
        <f t="shared" si="115"/>
        <v>East and Southeast Asia</v>
      </c>
      <c r="E517" s="30" t="str">
        <f t="shared" si="116"/>
        <v>Luang Prabang, Laos</v>
      </c>
      <c r="F517" s="31">
        <f t="shared" si="117"/>
        <v>3</v>
      </c>
      <c r="G517" s="31">
        <f t="shared" si="118"/>
        <v>3</v>
      </c>
      <c r="H517" s="31">
        <f t="shared" si="119"/>
        <v>2</v>
      </c>
      <c r="I517" s="31">
        <f t="shared" si="120"/>
        <v>4</v>
      </c>
      <c r="J517" s="31">
        <f t="shared" si="121"/>
        <v>2</v>
      </c>
      <c r="K517" s="31">
        <f t="shared" si="122"/>
        <v>4</v>
      </c>
      <c r="L517" s="31">
        <f t="shared" si="123"/>
        <v>3</v>
      </c>
      <c r="M517" s="31">
        <f t="shared" si="124"/>
        <v>4</v>
      </c>
      <c r="N517" s="31">
        <f t="shared" si="125"/>
        <v>3.1</v>
      </c>
      <c r="O517" s="26" t="s">
        <v>3138</v>
      </c>
      <c r="P517" s="26" t="s">
        <v>108</v>
      </c>
      <c r="Q517" s="27">
        <v>41038</v>
      </c>
      <c r="R517" s="26" t="s">
        <v>166</v>
      </c>
      <c r="S517" s="26" t="s">
        <v>217</v>
      </c>
      <c r="T517" s="26" t="s">
        <v>175</v>
      </c>
      <c r="U517" s="26" t="s">
        <v>793</v>
      </c>
      <c r="V517" s="26" t="s">
        <v>469</v>
      </c>
      <c r="W517" s="26" t="s">
        <v>3120</v>
      </c>
      <c r="X517" s="26" t="s">
        <v>3121</v>
      </c>
      <c r="Y517" s="26" t="s">
        <v>3122</v>
      </c>
      <c r="Z517" s="24"/>
      <c r="AA517" s="24"/>
      <c r="AB517" s="26" t="s">
        <v>117</v>
      </c>
      <c r="AC517" s="28">
        <v>16000</v>
      </c>
      <c r="AD517" s="26" t="s">
        <v>3123</v>
      </c>
      <c r="AE517" s="24"/>
      <c r="AF517" s="26" t="s">
        <v>120</v>
      </c>
      <c r="AG517" s="26" t="s">
        <v>528</v>
      </c>
      <c r="AH517" s="26" t="s">
        <v>176</v>
      </c>
      <c r="AI517" s="28">
        <v>16000</v>
      </c>
      <c r="AJ517" s="24"/>
      <c r="AK517" s="26" t="s">
        <v>3139</v>
      </c>
      <c r="AL517" s="26" t="s">
        <v>3140</v>
      </c>
      <c r="AM517" s="26" t="s">
        <v>3141</v>
      </c>
      <c r="AN517" s="26" t="s">
        <v>3142</v>
      </c>
      <c r="AO517" s="26" t="s">
        <v>3143</v>
      </c>
      <c r="AP517" s="24"/>
      <c r="AQ517" s="24"/>
      <c r="AR517" s="24"/>
      <c r="AS517" s="24"/>
      <c r="AT517" s="24"/>
      <c r="AU517" s="24"/>
      <c r="AV517" s="24"/>
      <c r="AW517" s="28">
        <v>329900</v>
      </c>
      <c r="AX517" s="26">
        <v>93000</v>
      </c>
      <c r="AY517" s="28">
        <v>220</v>
      </c>
      <c r="AZ517" s="28">
        <v>189</v>
      </c>
      <c r="BA517" s="26">
        <v>0</v>
      </c>
      <c r="BB517" s="26" t="s">
        <v>241</v>
      </c>
      <c r="BC517" s="26" t="s">
        <v>3126</v>
      </c>
      <c r="BD517" s="26" t="s">
        <v>378</v>
      </c>
      <c r="BE517" s="24"/>
      <c r="BF517" s="26" t="s">
        <v>3144</v>
      </c>
      <c r="BG517" s="26" t="s">
        <v>381</v>
      </c>
      <c r="BH517" s="26" t="s">
        <v>3145</v>
      </c>
      <c r="BI517" s="26" t="s">
        <v>449</v>
      </c>
      <c r="BJ517" s="24"/>
      <c r="BK517" s="24"/>
      <c r="BL517" s="24"/>
      <c r="BM517" s="24"/>
      <c r="BN517" s="24"/>
      <c r="BO517" s="24"/>
      <c r="BP517" s="24"/>
      <c r="BQ517" s="24"/>
      <c r="BR517" s="26">
        <v>3</v>
      </c>
      <c r="BS517" s="26">
        <v>3</v>
      </c>
      <c r="BT517" s="26">
        <v>2</v>
      </c>
      <c r="BU517" s="26">
        <v>4</v>
      </c>
      <c r="BV517" s="26">
        <v>2</v>
      </c>
      <c r="BW517" s="26">
        <v>4</v>
      </c>
      <c r="BX517" s="26">
        <v>3</v>
      </c>
      <c r="BY517" s="26">
        <v>4</v>
      </c>
      <c r="BZ517" s="24"/>
      <c r="CA517" s="24"/>
      <c r="CB517" s="24"/>
      <c r="CC517" s="24"/>
      <c r="CD517" s="24"/>
      <c r="CE517" s="24"/>
      <c r="CF517" s="24"/>
      <c r="CG517" s="24"/>
      <c r="CH517" s="24"/>
      <c r="CI517" s="24"/>
      <c r="CJ517" s="24"/>
      <c r="CK517" s="24"/>
      <c r="CL517" s="24"/>
      <c r="CM517" s="24"/>
      <c r="CN517" s="24"/>
      <c r="CO517" s="24"/>
      <c r="CP517" s="24"/>
      <c r="CQ517" s="24"/>
      <c r="CR517" s="24"/>
      <c r="CS517" s="24"/>
      <c r="CT517" s="24"/>
      <c r="CU517" s="24"/>
      <c r="CV517" s="24"/>
      <c r="CW517" s="24"/>
      <c r="CX517" s="24"/>
      <c r="CY517" s="24"/>
      <c r="CZ517" s="24"/>
      <c r="DA517" s="24"/>
      <c r="DB517" s="24"/>
      <c r="DC517" s="24"/>
      <c r="DD517" s="24"/>
      <c r="DE517" s="24"/>
      <c r="DF517" s="26" t="s">
        <v>139</v>
      </c>
      <c r="DG517" s="26" t="s">
        <v>120</v>
      </c>
      <c r="DH517" s="26" t="s">
        <v>139</v>
      </c>
      <c r="DI517" s="26" t="s">
        <v>139</v>
      </c>
      <c r="DJ517" s="26" t="s">
        <v>139</v>
      </c>
      <c r="DK517" s="26" t="s">
        <v>139</v>
      </c>
      <c r="DL517" s="26" t="s">
        <v>139</v>
      </c>
      <c r="DM517" s="26" t="s">
        <v>120</v>
      </c>
      <c r="DN517" s="26" t="s">
        <v>139</v>
      </c>
      <c r="DO517" s="26" t="s">
        <v>120</v>
      </c>
    </row>
    <row r="518" spans="1:119" ht="20.100000000000001" customHeight="1" x14ac:dyDescent="0.25">
      <c r="A518" s="29" t="str">
        <f t="shared" si="112"/>
        <v>Big Brother Mouse4</v>
      </c>
      <c r="B518" s="29" t="str">
        <f t="shared" si="113"/>
        <v>Big Brother Mouse</v>
      </c>
      <c r="C518" s="29">
        <f t="shared" si="114"/>
        <v>4</v>
      </c>
      <c r="D518" s="30" t="str">
        <f t="shared" si="115"/>
        <v>East and Southeast Asia</v>
      </c>
      <c r="E518" s="30" t="str">
        <f t="shared" si="116"/>
        <v>Luang Prabang, Laos</v>
      </c>
      <c r="F518" s="31">
        <f t="shared" si="117"/>
        <v>2</v>
      </c>
      <c r="G518" s="31">
        <f t="shared" si="118"/>
        <v>3</v>
      </c>
      <c r="H518" s="31">
        <f t="shared" si="119"/>
        <v>2</v>
      </c>
      <c r="I518" s="31">
        <f t="shared" si="120"/>
        <v>4</v>
      </c>
      <c r="J518" s="31">
        <f t="shared" si="121"/>
        <v>2</v>
      </c>
      <c r="K518" s="31">
        <f t="shared" si="122"/>
        <v>4</v>
      </c>
      <c r="L518" s="31">
        <f t="shared" si="123"/>
        <v>3</v>
      </c>
      <c r="M518" s="31">
        <f t="shared" si="124"/>
        <v>4</v>
      </c>
      <c r="N518" s="31">
        <f t="shared" si="125"/>
        <v>3</v>
      </c>
      <c r="O518" s="26" t="s">
        <v>3146</v>
      </c>
      <c r="P518" s="26" t="s">
        <v>108</v>
      </c>
      <c r="Q518" s="27">
        <v>40672</v>
      </c>
      <c r="R518" s="26" t="s">
        <v>166</v>
      </c>
      <c r="S518" s="26" t="s">
        <v>409</v>
      </c>
      <c r="T518" s="26" t="s">
        <v>333</v>
      </c>
      <c r="U518" s="26" t="s">
        <v>793</v>
      </c>
      <c r="V518" s="26" t="s">
        <v>469</v>
      </c>
      <c r="W518" s="26" t="s">
        <v>3120</v>
      </c>
      <c r="X518" s="26" t="s">
        <v>3121</v>
      </c>
      <c r="Y518" s="26" t="s">
        <v>3122</v>
      </c>
      <c r="Z518" s="24"/>
      <c r="AA518" s="24"/>
      <c r="AB518" s="26" t="s">
        <v>117</v>
      </c>
      <c r="AC518" s="28">
        <v>9000</v>
      </c>
      <c r="AD518" s="26" t="s">
        <v>3123</v>
      </c>
      <c r="AE518" s="24"/>
      <c r="AF518" s="26" t="s">
        <v>120</v>
      </c>
      <c r="AG518" s="26" t="s">
        <v>528</v>
      </c>
      <c r="AH518" s="26" t="s">
        <v>185</v>
      </c>
      <c r="AI518" s="28">
        <v>9000</v>
      </c>
      <c r="AJ518" s="24"/>
      <c r="AK518" s="26" t="s">
        <v>3139</v>
      </c>
      <c r="AL518" s="26" t="s">
        <v>3140</v>
      </c>
      <c r="AM518" s="26" t="s">
        <v>3147</v>
      </c>
      <c r="AN518" s="26" t="s">
        <v>3148</v>
      </c>
      <c r="AO518" s="26" t="s">
        <v>3149</v>
      </c>
      <c r="AP518" s="24"/>
      <c r="AQ518" s="24"/>
      <c r="AR518" s="24"/>
      <c r="AS518" s="26" t="s">
        <v>3150</v>
      </c>
      <c r="AT518" s="24"/>
      <c r="AU518" s="26" t="s">
        <v>3151</v>
      </c>
      <c r="AV518" s="26" t="s">
        <v>3152</v>
      </c>
      <c r="AW518" s="28">
        <v>268625</v>
      </c>
      <c r="AX518" s="26">
        <v>61000</v>
      </c>
      <c r="AY518" s="28">
        <v>0</v>
      </c>
      <c r="AZ518" s="28">
        <v>0</v>
      </c>
      <c r="BA518" s="26">
        <v>0</v>
      </c>
      <c r="BB518" s="24"/>
      <c r="BC518" s="26" t="s">
        <v>3126</v>
      </c>
      <c r="BD518" s="24"/>
      <c r="BE518" s="24"/>
      <c r="BF518" s="26" t="s">
        <v>3145</v>
      </c>
      <c r="BG518" s="26" t="s">
        <v>449</v>
      </c>
      <c r="BH518" s="26" t="s">
        <v>3153</v>
      </c>
      <c r="BI518" s="26" t="s">
        <v>381</v>
      </c>
      <c r="BJ518" s="24"/>
      <c r="BK518" s="24"/>
      <c r="BL518" s="24"/>
      <c r="BM518" s="24"/>
      <c r="BN518" s="24"/>
      <c r="BO518" s="24"/>
      <c r="BP518" s="24"/>
      <c r="BQ518" s="24"/>
      <c r="BR518" s="26">
        <v>2</v>
      </c>
      <c r="BS518" s="26">
        <v>3</v>
      </c>
      <c r="BT518" s="26">
        <v>2</v>
      </c>
      <c r="BU518" s="26">
        <v>4</v>
      </c>
      <c r="BV518" s="26">
        <v>2</v>
      </c>
      <c r="BW518" s="26">
        <v>4</v>
      </c>
      <c r="BX518" s="26">
        <v>3</v>
      </c>
      <c r="BY518" s="26">
        <v>4</v>
      </c>
      <c r="BZ518" s="24"/>
      <c r="CA518" s="24"/>
      <c r="CB518" s="24"/>
      <c r="CC518" s="24"/>
      <c r="CD518" s="24"/>
      <c r="CE518" s="24"/>
      <c r="CF518" s="24"/>
      <c r="CG518" s="24"/>
      <c r="CH518" s="24"/>
      <c r="CI518" s="24"/>
      <c r="CJ518" s="24"/>
      <c r="CK518" s="24"/>
      <c r="CL518" s="24"/>
      <c r="CM518" s="24"/>
      <c r="CN518" s="24"/>
      <c r="CO518" s="24"/>
      <c r="CP518" s="24"/>
      <c r="CQ518" s="24"/>
      <c r="CR518" s="24"/>
      <c r="CS518" s="24"/>
      <c r="CT518" s="24"/>
      <c r="CU518" s="24"/>
      <c r="CV518" s="24"/>
      <c r="CW518" s="24"/>
      <c r="CX518" s="24"/>
      <c r="CY518" s="24"/>
      <c r="CZ518" s="24"/>
      <c r="DA518" s="24"/>
      <c r="DB518" s="24"/>
      <c r="DC518" s="24"/>
      <c r="DD518" s="24"/>
      <c r="DE518" s="24"/>
      <c r="DF518" s="26" t="s">
        <v>139</v>
      </c>
      <c r="DG518" s="26" t="s">
        <v>120</v>
      </c>
      <c r="DH518" s="26" t="s">
        <v>139</v>
      </c>
      <c r="DI518" s="26" t="s">
        <v>139</v>
      </c>
      <c r="DJ518" s="26" t="s">
        <v>139</v>
      </c>
      <c r="DK518" s="26" t="s">
        <v>139</v>
      </c>
      <c r="DL518" s="26" t="s">
        <v>139</v>
      </c>
      <c r="DM518" s="26" t="s">
        <v>120</v>
      </c>
      <c r="DN518" s="26" t="s">
        <v>139</v>
      </c>
      <c r="DO518" s="26" t="s">
        <v>139</v>
      </c>
    </row>
    <row r="519" spans="1:119" ht="20.100000000000001" customHeight="1" x14ac:dyDescent="0.25">
      <c r="A519" s="29" t="str">
        <f t="shared" si="112"/>
        <v>Big Brother Mouse3</v>
      </c>
      <c r="B519" s="29" t="str">
        <f t="shared" si="113"/>
        <v>Big Brother Mouse</v>
      </c>
      <c r="C519" s="29">
        <f t="shared" si="114"/>
        <v>3</v>
      </c>
      <c r="D519" s="30" t="str">
        <f t="shared" si="115"/>
        <v>East and Southeast Asia</v>
      </c>
      <c r="E519" s="30" t="str">
        <f t="shared" si="116"/>
        <v>Luang Prabang, Laos</v>
      </c>
      <c r="F519" s="31">
        <f t="shared" si="117"/>
        <v>2</v>
      </c>
      <c r="G519" s="31">
        <f t="shared" si="118"/>
        <v>3</v>
      </c>
      <c r="H519" s="31">
        <f t="shared" si="119"/>
        <v>2</v>
      </c>
      <c r="I519" s="31">
        <f t="shared" si="120"/>
        <v>3</v>
      </c>
      <c r="J519" s="31">
        <f t="shared" si="121"/>
        <v>2</v>
      </c>
      <c r="K519" s="31">
        <f t="shared" si="122"/>
        <v>3</v>
      </c>
      <c r="L519" s="31">
        <f t="shared" si="123"/>
        <v>3</v>
      </c>
      <c r="M519" s="31">
        <f t="shared" si="124"/>
        <v>3</v>
      </c>
      <c r="N519" s="31">
        <f t="shared" si="125"/>
        <v>2.6</v>
      </c>
      <c r="O519" s="26" t="s">
        <v>3154</v>
      </c>
      <c r="P519" s="26" t="s">
        <v>108</v>
      </c>
      <c r="Q519" s="27">
        <v>40312</v>
      </c>
      <c r="R519" s="26" t="s">
        <v>166</v>
      </c>
      <c r="S519" s="26" t="s">
        <v>234</v>
      </c>
      <c r="T519" s="26" t="s">
        <v>224</v>
      </c>
      <c r="U519" s="26" t="s">
        <v>793</v>
      </c>
      <c r="V519" s="26" t="s">
        <v>469</v>
      </c>
      <c r="W519" s="26" t="s">
        <v>3120</v>
      </c>
      <c r="X519" s="26" t="s">
        <v>3121</v>
      </c>
      <c r="Y519" s="26" t="s">
        <v>3122</v>
      </c>
      <c r="Z519" s="24"/>
      <c r="AA519" s="24"/>
      <c r="AB519" s="26" t="s">
        <v>117</v>
      </c>
      <c r="AC519" s="28">
        <v>6000</v>
      </c>
      <c r="AD519" s="26" t="s">
        <v>3123</v>
      </c>
      <c r="AE519" s="24"/>
      <c r="AF519" s="26" t="s">
        <v>120</v>
      </c>
      <c r="AG519" s="26" t="s">
        <v>528</v>
      </c>
      <c r="AH519" s="26" t="s">
        <v>121</v>
      </c>
      <c r="AI519" s="28">
        <v>6000</v>
      </c>
      <c r="AJ519" s="24"/>
      <c r="AK519" s="26" t="s">
        <v>3155</v>
      </c>
      <c r="AL519" s="26" t="s">
        <v>3156</v>
      </c>
      <c r="AM519" s="26" t="s">
        <v>3147</v>
      </c>
      <c r="AN519" s="26" t="s">
        <v>3148</v>
      </c>
      <c r="AO519" s="24"/>
      <c r="AP519" s="24"/>
      <c r="AQ519" s="24"/>
      <c r="AR519" s="24"/>
      <c r="AS519" s="24"/>
      <c r="AT519" s="26" t="s">
        <v>3157</v>
      </c>
      <c r="AU519" s="24"/>
      <c r="AV519" s="24"/>
      <c r="AW519" s="28">
        <v>213500</v>
      </c>
      <c r="AX519" s="26">
        <v>42000</v>
      </c>
      <c r="AY519" s="28">
        <v>0</v>
      </c>
      <c r="AZ519" s="28">
        <v>0</v>
      </c>
      <c r="BA519" s="26">
        <v>0</v>
      </c>
      <c r="BB519" s="24"/>
      <c r="BC519" s="26" t="s">
        <v>3126</v>
      </c>
      <c r="BD519" s="24"/>
      <c r="BE519" s="24"/>
      <c r="BF519" s="24"/>
      <c r="BG519" s="24"/>
      <c r="BH519" s="24"/>
      <c r="BI519" s="24"/>
      <c r="BJ519" s="24"/>
      <c r="BK519" s="24"/>
      <c r="BL519" s="24"/>
      <c r="BM519" s="24"/>
      <c r="BN519" s="24"/>
      <c r="BO519" s="24"/>
      <c r="BP519" s="24"/>
      <c r="BQ519" s="24"/>
      <c r="BR519" s="26">
        <v>2</v>
      </c>
      <c r="BS519" s="26">
        <v>3</v>
      </c>
      <c r="BT519" s="26">
        <v>2</v>
      </c>
      <c r="BU519" s="26">
        <v>3</v>
      </c>
      <c r="BV519" s="26">
        <v>2</v>
      </c>
      <c r="BW519" s="26">
        <v>3</v>
      </c>
      <c r="BX519" s="26">
        <v>3</v>
      </c>
      <c r="BY519" s="26">
        <v>3</v>
      </c>
      <c r="BZ519" s="24"/>
      <c r="CA519" s="24"/>
      <c r="CB519" s="24"/>
      <c r="CC519" s="24"/>
      <c r="CD519" s="24"/>
      <c r="CE519" s="24"/>
      <c r="CF519" s="24"/>
      <c r="CG519" s="24"/>
      <c r="CH519" s="24"/>
      <c r="CI519" s="24"/>
      <c r="CJ519" s="24"/>
      <c r="CK519" s="24"/>
      <c r="CL519" s="24"/>
      <c r="CM519" s="24"/>
      <c r="CN519" s="24"/>
      <c r="CO519" s="24"/>
      <c r="CP519" s="24"/>
      <c r="CQ519" s="24"/>
      <c r="CR519" s="24"/>
      <c r="CS519" s="24"/>
      <c r="CT519" s="24"/>
      <c r="CU519" s="24"/>
      <c r="CV519" s="24"/>
      <c r="CW519" s="24"/>
      <c r="CX519" s="24"/>
      <c r="CY519" s="24"/>
      <c r="CZ519" s="24"/>
      <c r="DA519" s="24"/>
      <c r="DB519" s="24"/>
      <c r="DC519" s="24"/>
      <c r="DD519" s="24"/>
      <c r="DE519" s="24"/>
      <c r="DF519" s="26" t="s">
        <v>139</v>
      </c>
      <c r="DG519" s="26" t="s">
        <v>139</v>
      </c>
      <c r="DH519" s="26" t="s">
        <v>139</v>
      </c>
      <c r="DI519" s="26" t="s">
        <v>139</v>
      </c>
      <c r="DJ519" s="26" t="s">
        <v>139</v>
      </c>
      <c r="DK519" s="26" t="s">
        <v>139</v>
      </c>
      <c r="DL519" s="26" t="s">
        <v>139</v>
      </c>
      <c r="DM519" s="26" t="s">
        <v>139</v>
      </c>
      <c r="DN519" s="26" t="s">
        <v>139</v>
      </c>
      <c r="DO519" s="26" t="s">
        <v>139</v>
      </c>
    </row>
    <row r="520" spans="1:119" ht="20.100000000000001" customHeight="1" x14ac:dyDescent="0.25">
      <c r="A520" s="29" t="str">
        <f t="shared" si="112"/>
        <v/>
      </c>
      <c r="B520" s="29" t="str">
        <f t="shared" si="113"/>
        <v>Bishkek Feminist Initiatives</v>
      </c>
      <c r="C520" s="29">
        <f t="shared" si="114"/>
        <v>0</v>
      </c>
      <c r="D520" s="30" t="str">
        <f t="shared" si="115"/>
        <v>Europe and Eurasia</v>
      </c>
      <c r="E520" s="30" t="str">
        <f t="shared" si="116"/>
        <v>Bishkek, Kyrgyzstan</v>
      </c>
      <c r="F520" s="31">
        <f t="shared" si="117"/>
        <v>0</v>
      </c>
      <c r="G520" s="31">
        <f t="shared" si="118"/>
        <v>0</v>
      </c>
      <c r="H520" s="31">
        <f t="shared" si="119"/>
        <v>0</v>
      </c>
      <c r="I520" s="31">
        <f t="shared" si="120"/>
        <v>0</v>
      </c>
      <c r="J520" s="31">
        <f t="shared" si="121"/>
        <v>0</v>
      </c>
      <c r="K520" s="31">
        <f t="shared" si="122"/>
        <v>0</v>
      </c>
      <c r="L520" s="31">
        <f t="shared" si="123"/>
        <v>0</v>
      </c>
      <c r="M520" s="31">
        <f t="shared" si="124"/>
        <v>0</v>
      </c>
      <c r="N520" s="31">
        <f t="shared" si="125"/>
        <v>0</v>
      </c>
      <c r="O520" s="26" t="s">
        <v>15880</v>
      </c>
      <c r="P520" s="26" t="s">
        <v>108</v>
      </c>
      <c r="Q520" s="27">
        <v>42908</v>
      </c>
      <c r="R520" s="24"/>
      <c r="S520" s="24"/>
      <c r="T520" s="26" t="s">
        <v>142</v>
      </c>
      <c r="U520" s="24"/>
      <c r="V520" s="26" t="s">
        <v>15763</v>
      </c>
      <c r="W520" s="26" t="s">
        <v>3068</v>
      </c>
      <c r="X520" s="26" t="s">
        <v>3159</v>
      </c>
      <c r="Y520" s="26" t="s">
        <v>3160</v>
      </c>
      <c r="Z520" s="24"/>
      <c r="AA520" s="24"/>
      <c r="AB520" s="26" t="s">
        <v>15736</v>
      </c>
      <c r="AC520" s="28">
        <v>4969</v>
      </c>
      <c r="AD520" s="26" t="s">
        <v>3161</v>
      </c>
      <c r="AE520" s="26" t="s">
        <v>558</v>
      </c>
      <c r="AF520" s="26" t="s">
        <v>139</v>
      </c>
      <c r="AG520" s="26" t="s">
        <v>157</v>
      </c>
      <c r="AH520" s="24"/>
      <c r="AI520" s="28">
        <v>4969</v>
      </c>
      <c r="AJ520" s="24"/>
      <c r="AK520" s="24"/>
      <c r="AL520" s="24"/>
      <c r="AM520" s="24"/>
      <c r="AN520" s="24"/>
      <c r="AO520" s="24"/>
      <c r="AP520" s="24"/>
      <c r="AQ520" s="24"/>
      <c r="AR520" s="24"/>
      <c r="AS520" s="24"/>
      <c r="AT520" s="24"/>
      <c r="AU520" s="24"/>
      <c r="AV520" s="24"/>
      <c r="AW520" s="28">
        <v>0</v>
      </c>
      <c r="AX520" s="26">
        <v>0</v>
      </c>
      <c r="AY520" s="28">
        <v>0</v>
      </c>
      <c r="AZ520" s="28">
        <v>0</v>
      </c>
      <c r="BA520" s="26">
        <v>0</v>
      </c>
      <c r="BB520" s="24"/>
      <c r="BC520" s="26" t="s">
        <v>3169</v>
      </c>
      <c r="BD520" s="24"/>
      <c r="BE520" s="24"/>
      <c r="BF520" s="24"/>
      <c r="BG520" s="24"/>
      <c r="BH520" s="24"/>
      <c r="BI520" s="24"/>
      <c r="BJ520" s="24"/>
      <c r="BK520" s="24"/>
      <c r="BL520" s="24"/>
      <c r="BM520" s="24"/>
      <c r="BN520" s="24"/>
      <c r="BO520" s="24"/>
      <c r="BP520" s="24"/>
      <c r="BQ520" s="24"/>
      <c r="BR520" s="26">
        <v>0</v>
      </c>
      <c r="BS520" s="26">
        <v>0</v>
      </c>
      <c r="BT520" s="26">
        <v>0</v>
      </c>
      <c r="BU520" s="26">
        <v>0</v>
      </c>
      <c r="BV520" s="26">
        <v>0</v>
      </c>
      <c r="BW520" s="26">
        <v>0</v>
      </c>
      <c r="BX520" s="26">
        <v>0</v>
      </c>
      <c r="BY520" s="26">
        <v>0</v>
      </c>
      <c r="BZ520" s="24"/>
      <c r="CA520" s="24"/>
      <c r="CB520" s="24"/>
      <c r="CC520" s="24"/>
      <c r="CD520" s="24"/>
      <c r="CE520" s="24"/>
      <c r="CF520" s="24"/>
      <c r="CG520" s="24"/>
      <c r="CH520" s="24"/>
      <c r="CI520" s="24"/>
      <c r="CJ520" s="24"/>
      <c r="CK520" s="24"/>
      <c r="CL520" s="24"/>
      <c r="CM520" s="24"/>
      <c r="CN520" s="24"/>
      <c r="CO520" s="24"/>
      <c r="CP520" s="24"/>
      <c r="CQ520" s="24"/>
      <c r="CR520" s="24"/>
      <c r="CS520" s="24"/>
      <c r="CT520" s="24"/>
      <c r="CU520" s="24"/>
      <c r="CV520" s="24"/>
      <c r="CW520" s="24"/>
      <c r="CX520" s="24"/>
      <c r="CY520" s="24"/>
      <c r="CZ520" s="24"/>
      <c r="DA520" s="24"/>
      <c r="DB520" s="24"/>
      <c r="DC520" s="24"/>
      <c r="DD520" s="24"/>
      <c r="DE520" s="24"/>
      <c r="DF520" s="26" t="s">
        <v>139</v>
      </c>
      <c r="DG520" s="26" t="s">
        <v>139</v>
      </c>
      <c r="DH520" s="26" t="s">
        <v>139</v>
      </c>
      <c r="DI520" s="26" t="s">
        <v>139</v>
      </c>
      <c r="DJ520" s="26" t="s">
        <v>139</v>
      </c>
      <c r="DK520" s="26" t="s">
        <v>139</v>
      </c>
      <c r="DL520" s="26" t="s">
        <v>139</v>
      </c>
      <c r="DM520" s="26" t="s">
        <v>139</v>
      </c>
      <c r="DN520" s="26" t="s">
        <v>139</v>
      </c>
      <c r="DO520" s="26" t="s">
        <v>139</v>
      </c>
    </row>
    <row r="521" spans="1:119" ht="20.100000000000001" customHeight="1" x14ac:dyDescent="0.25">
      <c r="A521" s="29" t="str">
        <f t="shared" si="112"/>
        <v>Bishkek Feminist Initiatives1</v>
      </c>
      <c r="B521" s="29" t="str">
        <f t="shared" si="113"/>
        <v>Bishkek Feminist Initiatives</v>
      </c>
      <c r="C521" s="29">
        <f t="shared" si="114"/>
        <v>1</v>
      </c>
      <c r="D521" s="30" t="str">
        <f t="shared" si="115"/>
        <v>Europe and Eurasia</v>
      </c>
      <c r="E521" s="30" t="str">
        <f t="shared" si="116"/>
        <v>Bishkek, Kyrgyzstan</v>
      </c>
      <c r="F521" s="31">
        <f t="shared" si="117"/>
        <v>3</v>
      </c>
      <c r="G521" s="31">
        <f t="shared" si="118"/>
        <v>4</v>
      </c>
      <c r="H521" s="31">
        <f t="shared" si="119"/>
        <v>3</v>
      </c>
      <c r="I521" s="31">
        <f t="shared" si="120"/>
        <v>2</v>
      </c>
      <c r="J521" s="31">
        <f t="shared" si="121"/>
        <v>3</v>
      </c>
      <c r="K521" s="31">
        <f t="shared" si="122"/>
        <v>2</v>
      </c>
      <c r="L521" s="31">
        <f t="shared" si="123"/>
        <v>4</v>
      </c>
      <c r="M521" s="31">
        <f t="shared" si="124"/>
        <v>2</v>
      </c>
      <c r="N521" s="31">
        <f t="shared" si="125"/>
        <v>2.9</v>
      </c>
      <c r="O521" s="26" t="s">
        <v>3158</v>
      </c>
      <c r="P521" s="26" t="s">
        <v>108</v>
      </c>
      <c r="Q521" s="27">
        <v>42502</v>
      </c>
      <c r="R521" s="26" t="s">
        <v>155</v>
      </c>
      <c r="S521" s="26" t="s">
        <v>184</v>
      </c>
      <c r="T521" s="26" t="s">
        <v>157</v>
      </c>
      <c r="U521" s="26" t="s">
        <v>307</v>
      </c>
      <c r="V521" s="26" t="s">
        <v>15763</v>
      </c>
      <c r="W521" s="26" t="s">
        <v>3068</v>
      </c>
      <c r="X521" s="26" t="s">
        <v>3159</v>
      </c>
      <c r="Y521" s="26" t="s">
        <v>3160</v>
      </c>
      <c r="Z521" s="24"/>
      <c r="AA521" s="24"/>
      <c r="AB521" s="26" t="s">
        <v>117</v>
      </c>
      <c r="AC521" s="28">
        <v>7000</v>
      </c>
      <c r="AD521" s="26" t="s">
        <v>3161</v>
      </c>
      <c r="AE521" s="26" t="s">
        <v>558</v>
      </c>
      <c r="AF521" s="26" t="s">
        <v>139</v>
      </c>
      <c r="AG521" s="26" t="s">
        <v>157</v>
      </c>
      <c r="AH521" s="26" t="s">
        <v>158</v>
      </c>
      <c r="AI521" s="28">
        <v>7000</v>
      </c>
      <c r="AJ521" s="26" t="s">
        <v>3162</v>
      </c>
      <c r="AK521" s="26" t="s">
        <v>3163</v>
      </c>
      <c r="AL521" s="26" t="s">
        <v>3164</v>
      </c>
      <c r="AM521" s="26" t="s">
        <v>3165</v>
      </c>
      <c r="AN521" s="26" t="s">
        <v>3166</v>
      </c>
      <c r="AO521" s="26" t="s">
        <v>3167</v>
      </c>
      <c r="AP521" s="26" t="s">
        <v>3168</v>
      </c>
      <c r="AQ521" s="24"/>
      <c r="AR521" s="24"/>
      <c r="AS521" s="24"/>
      <c r="AT521" s="24"/>
      <c r="AU521" s="24"/>
      <c r="AV521" s="24"/>
      <c r="AW521" s="28">
        <v>36588</v>
      </c>
      <c r="AX521" s="26">
        <v>58</v>
      </c>
      <c r="AY521" s="28">
        <v>60</v>
      </c>
      <c r="AZ521" s="28">
        <v>40</v>
      </c>
      <c r="BA521" s="26">
        <v>0</v>
      </c>
      <c r="BB521" s="26" t="s">
        <v>241</v>
      </c>
      <c r="BC521" s="26" t="s">
        <v>3169</v>
      </c>
      <c r="BD521" s="24"/>
      <c r="BE521" s="24"/>
      <c r="BF521" s="26" t="s">
        <v>1832</v>
      </c>
      <c r="BG521" s="26" t="s">
        <v>367</v>
      </c>
      <c r="BH521" s="26" t="s">
        <v>620</v>
      </c>
      <c r="BI521" s="26" t="s">
        <v>191</v>
      </c>
      <c r="BJ521" s="24"/>
      <c r="BK521" s="24"/>
      <c r="BL521" s="26" t="s">
        <v>3170</v>
      </c>
      <c r="BM521" s="26" t="s">
        <v>395</v>
      </c>
      <c r="BN521" s="24"/>
      <c r="BO521" s="24"/>
      <c r="BP521" s="24"/>
      <c r="BQ521" s="24"/>
      <c r="BR521" s="26">
        <v>3</v>
      </c>
      <c r="BS521" s="26">
        <v>4</v>
      </c>
      <c r="BT521" s="26">
        <v>3</v>
      </c>
      <c r="BU521" s="26">
        <v>2</v>
      </c>
      <c r="BV521" s="26">
        <v>3</v>
      </c>
      <c r="BW521" s="26">
        <v>2</v>
      </c>
      <c r="BX521" s="26">
        <v>4</v>
      </c>
      <c r="BY521" s="26">
        <v>2</v>
      </c>
      <c r="BZ521" s="24"/>
      <c r="CA521" s="24"/>
      <c r="CB521" s="24"/>
      <c r="CC521" s="24"/>
      <c r="CD521" s="24"/>
      <c r="CE521" s="24"/>
      <c r="CF521" s="24"/>
      <c r="CG521" s="24"/>
      <c r="CH521" s="24"/>
      <c r="CI521" s="24"/>
      <c r="CJ521" s="24"/>
      <c r="CK521" s="24"/>
      <c r="CL521" s="24"/>
      <c r="CM521" s="24"/>
      <c r="CN521" s="24"/>
      <c r="CO521" s="24"/>
      <c r="CP521" s="24"/>
      <c r="CQ521" s="24"/>
      <c r="CR521" s="24"/>
      <c r="CS521" s="24"/>
      <c r="CT521" s="24"/>
      <c r="CU521" s="24"/>
      <c r="CV521" s="24"/>
      <c r="CW521" s="24"/>
      <c r="CX521" s="24"/>
      <c r="CY521" s="24"/>
      <c r="CZ521" s="24"/>
      <c r="DA521" s="24"/>
      <c r="DB521" s="24"/>
      <c r="DC521" s="24"/>
      <c r="DD521" s="24"/>
      <c r="DE521" s="24"/>
      <c r="DF521" s="26" t="s">
        <v>139</v>
      </c>
      <c r="DG521" s="26" t="s">
        <v>139</v>
      </c>
      <c r="DH521" s="26" t="s">
        <v>139</v>
      </c>
      <c r="DI521" s="26" t="s">
        <v>139</v>
      </c>
      <c r="DJ521" s="26" t="s">
        <v>139</v>
      </c>
      <c r="DK521" s="26" t="s">
        <v>139</v>
      </c>
      <c r="DL521" s="26" t="s">
        <v>139</v>
      </c>
      <c r="DM521" s="26" t="s">
        <v>139</v>
      </c>
      <c r="DN521" s="26" t="s">
        <v>139</v>
      </c>
      <c r="DO521" s="26" t="s">
        <v>139</v>
      </c>
    </row>
    <row r="522" spans="1:119" ht="20.100000000000001" customHeight="1" x14ac:dyDescent="0.25">
      <c r="A522" s="29" t="str">
        <f t="shared" si="112"/>
        <v>Bo Sita MADE5</v>
      </c>
      <c r="B522" s="29" t="str">
        <f t="shared" si="113"/>
        <v>Bo Sita MADE</v>
      </c>
      <c r="C522" s="29">
        <f t="shared" si="114"/>
        <v>5</v>
      </c>
      <c r="D522" s="30" t="str">
        <f t="shared" si="115"/>
        <v>Africa and the Middle East</v>
      </c>
      <c r="E522" s="30" t="str">
        <f t="shared" si="116"/>
        <v>Jos, Nigeria</v>
      </c>
      <c r="F522" s="31">
        <f t="shared" si="117"/>
        <v>3</v>
      </c>
      <c r="G522" s="31">
        <f t="shared" si="118"/>
        <v>1</v>
      </c>
      <c r="H522" s="31">
        <f t="shared" si="119"/>
        <v>2</v>
      </c>
      <c r="I522" s="31">
        <f t="shared" si="120"/>
        <v>2</v>
      </c>
      <c r="J522" s="31">
        <f t="shared" si="121"/>
        <v>2</v>
      </c>
      <c r="K522" s="31">
        <f t="shared" si="122"/>
        <v>2</v>
      </c>
      <c r="L522" s="31">
        <f t="shared" si="123"/>
        <v>3</v>
      </c>
      <c r="M522" s="31">
        <f t="shared" si="124"/>
        <v>2</v>
      </c>
      <c r="N522" s="31">
        <f t="shared" si="125"/>
        <v>2.1</v>
      </c>
      <c r="O522" s="26" t="s">
        <v>3171</v>
      </c>
      <c r="P522" s="26" t="s">
        <v>108</v>
      </c>
      <c r="Q522" s="27">
        <v>43214</v>
      </c>
      <c r="R522" s="26" t="s">
        <v>109</v>
      </c>
      <c r="S522" s="26" t="s">
        <v>244</v>
      </c>
      <c r="T522" s="26" t="s">
        <v>111</v>
      </c>
      <c r="U522" s="24"/>
      <c r="V522" s="26" t="s">
        <v>169</v>
      </c>
      <c r="W522" s="26" t="s">
        <v>3172</v>
      </c>
      <c r="X522" s="26" t="s">
        <v>3173</v>
      </c>
      <c r="Y522" s="26" t="s">
        <v>3174</v>
      </c>
      <c r="Z522" s="24"/>
      <c r="AA522" s="24"/>
      <c r="AB522" s="26" t="s">
        <v>117</v>
      </c>
      <c r="AC522" s="28">
        <v>9000</v>
      </c>
      <c r="AD522" s="26" t="s">
        <v>3175</v>
      </c>
      <c r="AE522" s="26" t="s">
        <v>2390</v>
      </c>
      <c r="AF522" s="26" t="s">
        <v>120</v>
      </c>
      <c r="AG522" s="26" t="s">
        <v>194</v>
      </c>
      <c r="AH522" s="26" t="s">
        <v>176</v>
      </c>
      <c r="AI522" s="28">
        <v>9000</v>
      </c>
      <c r="AJ522" s="24"/>
      <c r="AK522" s="24"/>
      <c r="AL522" s="24"/>
      <c r="AM522" s="24"/>
      <c r="AN522" s="24"/>
      <c r="AO522" s="24"/>
      <c r="AP522" s="24"/>
      <c r="AQ522" s="26" t="s">
        <v>3176</v>
      </c>
      <c r="AR522" s="24"/>
      <c r="AS522" s="26" t="s">
        <v>3177</v>
      </c>
      <c r="AT522" s="24"/>
      <c r="AU522" s="26" t="s">
        <v>3178</v>
      </c>
      <c r="AV522" s="24"/>
      <c r="AW522" s="28">
        <v>20616</v>
      </c>
      <c r="AX522" s="26">
        <v>2522</v>
      </c>
      <c r="AY522" s="28">
        <v>35</v>
      </c>
      <c r="AZ522" s="28">
        <v>22</v>
      </c>
      <c r="BA522" s="26">
        <v>18</v>
      </c>
      <c r="BB522" s="24"/>
      <c r="BC522" s="26" t="s">
        <v>2885</v>
      </c>
      <c r="BD522" s="26" t="s">
        <v>125</v>
      </c>
      <c r="BE522" s="24"/>
      <c r="BF522" s="24"/>
      <c r="BG522" s="24"/>
      <c r="BH522" s="24"/>
      <c r="BI522" s="24"/>
      <c r="BJ522" s="24"/>
      <c r="BK522" s="24"/>
      <c r="BL522" s="24"/>
      <c r="BM522" s="24"/>
      <c r="BN522" s="24"/>
      <c r="BO522" s="24"/>
      <c r="BP522" s="24"/>
      <c r="BQ522" s="24"/>
      <c r="BR522" s="26">
        <v>0</v>
      </c>
      <c r="BS522" s="26">
        <v>0</v>
      </c>
      <c r="BT522" s="26">
        <v>0</v>
      </c>
      <c r="BU522" s="26">
        <v>0</v>
      </c>
      <c r="BV522" s="26">
        <v>0</v>
      </c>
      <c r="BW522" s="26">
        <v>0</v>
      </c>
      <c r="BX522" s="26">
        <v>0</v>
      </c>
      <c r="BY522" s="26">
        <v>0</v>
      </c>
      <c r="BZ522" s="26" t="s">
        <v>138</v>
      </c>
      <c r="CA522" s="26" t="s">
        <v>136</v>
      </c>
      <c r="CB522" s="26" t="s">
        <v>136</v>
      </c>
      <c r="CC522" s="26" t="s">
        <v>135</v>
      </c>
      <c r="CD522" s="26" t="s">
        <v>135</v>
      </c>
      <c r="CE522" s="26" t="s">
        <v>137</v>
      </c>
      <c r="CF522" s="26" t="s">
        <v>137</v>
      </c>
      <c r="CG522" s="26" t="s">
        <v>135</v>
      </c>
      <c r="CH522" s="26" t="s">
        <v>135</v>
      </c>
      <c r="CI522" s="26" t="s">
        <v>136</v>
      </c>
      <c r="CJ522" s="26" t="s">
        <v>135</v>
      </c>
      <c r="CK522" s="26" t="s">
        <v>135</v>
      </c>
      <c r="CL522" s="26" t="s">
        <v>137</v>
      </c>
      <c r="CM522" s="26" t="s">
        <v>135</v>
      </c>
      <c r="CN522" s="26" t="s">
        <v>135</v>
      </c>
      <c r="CO522" s="26" t="s">
        <v>134</v>
      </c>
      <c r="CP522" s="26" t="s">
        <v>135</v>
      </c>
      <c r="CQ522" s="26" t="s">
        <v>137</v>
      </c>
      <c r="CR522" s="26" t="s">
        <v>136</v>
      </c>
      <c r="CS522" s="26" t="s">
        <v>137</v>
      </c>
      <c r="CT522" s="26" t="s">
        <v>136</v>
      </c>
      <c r="CU522" s="26" t="s">
        <v>135</v>
      </c>
      <c r="CV522" s="26" t="s">
        <v>135</v>
      </c>
      <c r="CW522" s="26" t="s">
        <v>137</v>
      </c>
      <c r="CX522" s="26" t="s">
        <v>134</v>
      </c>
      <c r="CY522" s="26" t="s">
        <v>134</v>
      </c>
      <c r="CZ522" s="26" t="s">
        <v>136</v>
      </c>
      <c r="DA522" s="26" t="s">
        <v>135</v>
      </c>
      <c r="DB522" s="26" t="s">
        <v>137</v>
      </c>
      <c r="DC522" s="26" t="s">
        <v>135</v>
      </c>
      <c r="DD522" s="26" t="s">
        <v>136</v>
      </c>
      <c r="DE522" s="26" t="s">
        <v>135</v>
      </c>
      <c r="DF522" s="26" t="s">
        <v>139</v>
      </c>
      <c r="DG522" s="26" t="s">
        <v>120</v>
      </c>
      <c r="DH522" s="26" t="s">
        <v>120</v>
      </c>
      <c r="DI522" s="26" t="s">
        <v>139</v>
      </c>
      <c r="DJ522" s="26" t="s">
        <v>139</v>
      </c>
      <c r="DK522" s="26" t="s">
        <v>139</v>
      </c>
      <c r="DL522" s="26" t="s">
        <v>139</v>
      </c>
      <c r="DM522" s="26" t="s">
        <v>139</v>
      </c>
      <c r="DN522" s="26" t="s">
        <v>139</v>
      </c>
      <c r="DO522" s="26" t="s">
        <v>139</v>
      </c>
    </row>
    <row r="523" spans="1:119" ht="20.100000000000001" customHeight="1" x14ac:dyDescent="0.25">
      <c r="A523" s="29" t="str">
        <f t="shared" si="112"/>
        <v>Bo Sita MADE4</v>
      </c>
      <c r="B523" s="29" t="str">
        <f t="shared" si="113"/>
        <v>Bo Sita MADE</v>
      </c>
      <c r="C523" s="29">
        <f t="shared" si="114"/>
        <v>4</v>
      </c>
      <c r="D523" s="30" t="str">
        <f t="shared" si="115"/>
        <v>Africa and the Middle East</v>
      </c>
      <c r="E523" s="30" t="str">
        <f t="shared" si="116"/>
        <v>Jos, Nigeria</v>
      </c>
      <c r="F523" s="31">
        <f t="shared" si="117"/>
        <v>3</v>
      </c>
      <c r="G523" s="31">
        <f t="shared" si="118"/>
        <v>1</v>
      </c>
      <c r="H523" s="31">
        <f t="shared" si="119"/>
        <v>2</v>
      </c>
      <c r="I523" s="31">
        <f t="shared" si="120"/>
        <v>2</v>
      </c>
      <c r="J523" s="31">
        <f t="shared" si="121"/>
        <v>2</v>
      </c>
      <c r="K523" s="31">
        <f t="shared" si="122"/>
        <v>2</v>
      </c>
      <c r="L523" s="31">
        <f t="shared" si="123"/>
        <v>4</v>
      </c>
      <c r="M523" s="31">
        <f t="shared" si="124"/>
        <v>3</v>
      </c>
      <c r="N523" s="31">
        <f t="shared" si="125"/>
        <v>2.4</v>
      </c>
      <c r="O523" s="26" t="s">
        <v>3179</v>
      </c>
      <c r="P523" s="26" t="s">
        <v>108</v>
      </c>
      <c r="Q523" s="27">
        <v>42858</v>
      </c>
      <c r="R523" s="26" t="s">
        <v>166</v>
      </c>
      <c r="S523" s="26" t="s">
        <v>167</v>
      </c>
      <c r="T523" s="26" t="s">
        <v>142</v>
      </c>
      <c r="U523" s="26" t="s">
        <v>168</v>
      </c>
      <c r="V523" s="26" t="s">
        <v>169</v>
      </c>
      <c r="W523" s="26" t="s">
        <v>3172</v>
      </c>
      <c r="X523" s="26" t="s">
        <v>3173</v>
      </c>
      <c r="Y523" s="26" t="s">
        <v>3174</v>
      </c>
      <c r="Z523" s="24"/>
      <c r="AA523" s="24"/>
      <c r="AB523" s="26" t="s">
        <v>117</v>
      </c>
      <c r="AC523" s="28">
        <v>6000</v>
      </c>
      <c r="AD523" s="26" t="s">
        <v>3175</v>
      </c>
      <c r="AE523" s="26" t="s">
        <v>2390</v>
      </c>
      <c r="AF523" s="26" t="s">
        <v>120</v>
      </c>
      <c r="AG523" s="26" t="s">
        <v>194</v>
      </c>
      <c r="AH523" s="26" t="s">
        <v>185</v>
      </c>
      <c r="AI523" s="28">
        <v>6000</v>
      </c>
      <c r="AJ523" s="26" t="s">
        <v>3180</v>
      </c>
      <c r="AK523" s="26" t="s">
        <v>3181</v>
      </c>
      <c r="AL523" s="26" t="s">
        <v>3182</v>
      </c>
      <c r="AM523" s="24"/>
      <c r="AN523" s="24"/>
      <c r="AO523" s="24"/>
      <c r="AP523" s="24"/>
      <c r="AQ523" s="26" t="s">
        <v>3183</v>
      </c>
      <c r="AR523" s="24"/>
      <c r="AS523" s="24"/>
      <c r="AT523" s="24"/>
      <c r="AU523" s="26" t="s">
        <v>3184</v>
      </c>
      <c r="AV523" s="24"/>
      <c r="AW523" s="28">
        <v>28586</v>
      </c>
      <c r="AX523" s="26">
        <v>820</v>
      </c>
      <c r="AY523" s="28">
        <v>90</v>
      </c>
      <c r="AZ523" s="28">
        <v>80</v>
      </c>
      <c r="BA523" s="26">
        <v>50</v>
      </c>
      <c r="BB523" s="24"/>
      <c r="BC523" s="26" t="s">
        <v>2885</v>
      </c>
      <c r="BD523" s="26" t="s">
        <v>125</v>
      </c>
      <c r="BE523" s="24"/>
      <c r="BF523" s="24"/>
      <c r="BG523" s="24"/>
      <c r="BH523" s="26" t="s">
        <v>3185</v>
      </c>
      <c r="BI523" s="26" t="s">
        <v>3172</v>
      </c>
      <c r="BJ523" s="26" t="s">
        <v>3186</v>
      </c>
      <c r="BK523" s="26" t="s">
        <v>3172</v>
      </c>
      <c r="BL523" s="24"/>
      <c r="BM523" s="24"/>
      <c r="BN523" s="24"/>
      <c r="BO523" s="24"/>
      <c r="BP523" s="24"/>
      <c r="BQ523" s="24"/>
      <c r="BR523" s="26">
        <v>0</v>
      </c>
      <c r="BS523" s="26">
        <v>0</v>
      </c>
      <c r="BT523" s="26">
        <v>0</v>
      </c>
      <c r="BU523" s="26">
        <v>0</v>
      </c>
      <c r="BV523" s="26">
        <v>0</v>
      </c>
      <c r="BW523" s="26">
        <v>0</v>
      </c>
      <c r="BX523" s="26">
        <v>0</v>
      </c>
      <c r="BY523" s="26">
        <v>0</v>
      </c>
      <c r="BZ523" s="26" t="s">
        <v>138</v>
      </c>
      <c r="CA523" s="26" t="s">
        <v>135</v>
      </c>
      <c r="CB523" s="26" t="s">
        <v>136</v>
      </c>
      <c r="CC523" s="26" t="s">
        <v>137</v>
      </c>
      <c r="CD523" s="26" t="s">
        <v>135</v>
      </c>
      <c r="CE523" s="26" t="s">
        <v>137</v>
      </c>
      <c r="CF523" s="26" t="s">
        <v>137</v>
      </c>
      <c r="CG523" s="26" t="s">
        <v>135</v>
      </c>
      <c r="CH523" s="26" t="s">
        <v>135</v>
      </c>
      <c r="CI523" s="26" t="s">
        <v>136</v>
      </c>
      <c r="CJ523" s="26" t="s">
        <v>135</v>
      </c>
      <c r="CK523" s="26" t="s">
        <v>135</v>
      </c>
      <c r="CL523" s="26" t="s">
        <v>137</v>
      </c>
      <c r="CM523" s="26" t="s">
        <v>135</v>
      </c>
      <c r="CN523" s="26" t="s">
        <v>134</v>
      </c>
      <c r="CO523" s="26" t="s">
        <v>135</v>
      </c>
      <c r="CP523" s="26" t="s">
        <v>135</v>
      </c>
      <c r="CQ523" s="26" t="s">
        <v>137</v>
      </c>
      <c r="CR523" s="26" t="s">
        <v>136</v>
      </c>
      <c r="CS523" s="26" t="s">
        <v>137</v>
      </c>
      <c r="CT523" s="26" t="s">
        <v>136</v>
      </c>
      <c r="CU523" s="26" t="s">
        <v>137</v>
      </c>
      <c r="CV523" s="26" t="s">
        <v>135</v>
      </c>
      <c r="CW523" s="26" t="s">
        <v>135</v>
      </c>
      <c r="CX523" s="26" t="s">
        <v>138</v>
      </c>
      <c r="CY523" s="26" t="s">
        <v>134</v>
      </c>
      <c r="CZ523" s="26" t="s">
        <v>136</v>
      </c>
      <c r="DA523" s="26" t="s">
        <v>134</v>
      </c>
      <c r="DB523" s="26" t="s">
        <v>135</v>
      </c>
      <c r="DC523" s="26" t="s">
        <v>135</v>
      </c>
      <c r="DD523" s="26" t="s">
        <v>138</v>
      </c>
      <c r="DE523" s="26" t="s">
        <v>135</v>
      </c>
      <c r="DF523" s="26" t="s">
        <v>139</v>
      </c>
      <c r="DG523" s="26" t="s">
        <v>120</v>
      </c>
      <c r="DH523" s="26" t="s">
        <v>120</v>
      </c>
      <c r="DI523" s="26" t="s">
        <v>139</v>
      </c>
      <c r="DJ523" s="26" t="s">
        <v>139</v>
      </c>
      <c r="DK523" s="26" t="s">
        <v>139</v>
      </c>
      <c r="DL523" s="26" t="s">
        <v>139</v>
      </c>
      <c r="DM523" s="26" t="s">
        <v>139</v>
      </c>
      <c r="DN523" s="26" t="s">
        <v>139</v>
      </c>
      <c r="DO523" s="26" t="s">
        <v>139</v>
      </c>
    </row>
    <row r="524" spans="1:119" ht="20.100000000000001" customHeight="1" x14ac:dyDescent="0.25">
      <c r="A524" s="29" t="str">
        <f t="shared" si="112"/>
        <v>Bo Sita MADE3</v>
      </c>
      <c r="B524" s="29" t="str">
        <f t="shared" si="113"/>
        <v>Bo Sita MADE</v>
      </c>
      <c r="C524" s="29">
        <f t="shared" si="114"/>
        <v>3</v>
      </c>
      <c r="D524" s="30" t="str">
        <f t="shared" si="115"/>
        <v>Africa and the Middle East</v>
      </c>
      <c r="E524" s="30" t="str">
        <f t="shared" si="116"/>
        <v>Jos, Nigeria</v>
      </c>
      <c r="F524" s="31">
        <f t="shared" si="117"/>
        <v>2</v>
      </c>
      <c r="G524" s="31">
        <f t="shared" si="118"/>
        <v>1</v>
      </c>
      <c r="H524" s="31">
        <f t="shared" si="119"/>
        <v>2</v>
      </c>
      <c r="I524" s="31">
        <f t="shared" si="120"/>
        <v>2</v>
      </c>
      <c r="J524" s="31">
        <f t="shared" si="121"/>
        <v>1</v>
      </c>
      <c r="K524" s="31">
        <f t="shared" si="122"/>
        <v>2</v>
      </c>
      <c r="L524" s="31">
        <f t="shared" si="123"/>
        <v>4</v>
      </c>
      <c r="M524" s="31">
        <f t="shared" si="124"/>
        <v>2</v>
      </c>
      <c r="N524" s="31">
        <f t="shared" si="125"/>
        <v>2</v>
      </c>
      <c r="O524" s="26" t="s">
        <v>3187</v>
      </c>
      <c r="P524" s="26" t="s">
        <v>108</v>
      </c>
      <c r="Q524" s="27">
        <v>42502</v>
      </c>
      <c r="R524" s="26" t="s">
        <v>109</v>
      </c>
      <c r="S524" s="26" t="s">
        <v>184</v>
      </c>
      <c r="T524" s="26" t="s">
        <v>157</v>
      </c>
      <c r="U524" s="26" t="s">
        <v>168</v>
      </c>
      <c r="V524" s="26" t="s">
        <v>169</v>
      </c>
      <c r="W524" s="26" t="s">
        <v>3172</v>
      </c>
      <c r="X524" s="26" t="s">
        <v>3173</v>
      </c>
      <c r="Y524" s="26" t="s">
        <v>3174</v>
      </c>
      <c r="Z524" s="24"/>
      <c r="AA524" s="24"/>
      <c r="AB524" s="26" t="s">
        <v>117</v>
      </c>
      <c r="AC524" s="28">
        <v>7000</v>
      </c>
      <c r="AD524" s="26" t="s">
        <v>3175</v>
      </c>
      <c r="AE524" s="26" t="s">
        <v>2390</v>
      </c>
      <c r="AF524" s="26" t="s">
        <v>120</v>
      </c>
      <c r="AG524" s="26" t="s">
        <v>194</v>
      </c>
      <c r="AH524" s="26" t="s">
        <v>121</v>
      </c>
      <c r="AI524" s="28">
        <v>7000</v>
      </c>
      <c r="AJ524" s="26" t="s">
        <v>3188</v>
      </c>
      <c r="AK524" s="26" t="s">
        <v>3189</v>
      </c>
      <c r="AL524" s="26" t="s">
        <v>3182</v>
      </c>
      <c r="AM524" s="24"/>
      <c r="AN524" s="24"/>
      <c r="AO524" s="24"/>
      <c r="AP524" s="24"/>
      <c r="AQ524" s="24"/>
      <c r="AR524" s="24"/>
      <c r="AS524" s="26" t="s">
        <v>3190</v>
      </c>
      <c r="AT524" s="24"/>
      <c r="AU524" s="26" t="s">
        <v>3191</v>
      </c>
      <c r="AV524" s="24"/>
      <c r="AW524" s="28">
        <v>13079</v>
      </c>
      <c r="AX524" s="26">
        <v>750</v>
      </c>
      <c r="AY524" s="28">
        <v>60</v>
      </c>
      <c r="AZ524" s="28">
        <v>84</v>
      </c>
      <c r="BA524" s="26">
        <v>0</v>
      </c>
      <c r="BB524" s="26" t="s">
        <v>241</v>
      </c>
      <c r="BC524" s="26" t="s">
        <v>2885</v>
      </c>
      <c r="BD524" s="26" t="s">
        <v>437</v>
      </c>
      <c r="BE524" s="26" t="s">
        <v>3192</v>
      </c>
      <c r="BF524" s="26" t="s">
        <v>3193</v>
      </c>
      <c r="BG524" s="26" t="s">
        <v>367</v>
      </c>
      <c r="BH524" s="26" t="s">
        <v>3194</v>
      </c>
      <c r="BI524" s="26" t="s">
        <v>3172</v>
      </c>
      <c r="BJ524" s="26" t="s">
        <v>3195</v>
      </c>
      <c r="BK524" s="26" t="s">
        <v>3172</v>
      </c>
      <c r="BL524" s="26" t="s">
        <v>3185</v>
      </c>
      <c r="BM524" s="26" t="s">
        <v>3172</v>
      </c>
      <c r="BN524" s="26" t="s">
        <v>3196</v>
      </c>
      <c r="BO524" s="26" t="s">
        <v>3172</v>
      </c>
      <c r="BP524" s="24"/>
      <c r="BQ524" s="24"/>
      <c r="BR524" s="26">
        <v>2</v>
      </c>
      <c r="BS524" s="26">
        <v>1</v>
      </c>
      <c r="BT524" s="26">
        <v>2</v>
      </c>
      <c r="BU524" s="26">
        <v>2</v>
      </c>
      <c r="BV524" s="26">
        <v>1</v>
      </c>
      <c r="BW524" s="26">
        <v>2</v>
      </c>
      <c r="BX524" s="26">
        <v>4</v>
      </c>
      <c r="BY524" s="26">
        <v>2</v>
      </c>
      <c r="BZ524" s="24"/>
      <c r="CA524" s="24"/>
      <c r="CB524" s="24"/>
      <c r="CC524" s="24"/>
      <c r="CD524" s="24"/>
      <c r="CE524" s="24"/>
      <c r="CF524" s="24"/>
      <c r="CG524" s="24"/>
      <c r="CH524" s="24"/>
      <c r="CI524" s="24"/>
      <c r="CJ524" s="24"/>
      <c r="CK524" s="24"/>
      <c r="CL524" s="24"/>
      <c r="CM524" s="24"/>
      <c r="CN524" s="24"/>
      <c r="CO524" s="24"/>
      <c r="CP524" s="24"/>
      <c r="CQ524" s="24"/>
      <c r="CR524" s="24"/>
      <c r="CS524" s="24"/>
      <c r="CT524" s="24"/>
      <c r="CU524" s="24"/>
      <c r="CV524" s="24"/>
      <c r="CW524" s="24"/>
      <c r="CX524" s="24"/>
      <c r="CY524" s="24"/>
      <c r="CZ524" s="24"/>
      <c r="DA524" s="24"/>
      <c r="DB524" s="24"/>
      <c r="DC524" s="24"/>
      <c r="DD524" s="24"/>
      <c r="DE524" s="24"/>
      <c r="DF524" s="26" t="s">
        <v>139</v>
      </c>
      <c r="DG524" s="26" t="s">
        <v>120</v>
      </c>
      <c r="DH524" s="26" t="s">
        <v>120</v>
      </c>
      <c r="DI524" s="26" t="s">
        <v>139</v>
      </c>
      <c r="DJ524" s="26" t="s">
        <v>139</v>
      </c>
      <c r="DK524" s="26" t="s">
        <v>139</v>
      </c>
      <c r="DL524" s="26" t="s">
        <v>139</v>
      </c>
      <c r="DM524" s="26" t="s">
        <v>139</v>
      </c>
      <c r="DN524" s="26" t="s">
        <v>139</v>
      </c>
      <c r="DO524" s="26" t="s">
        <v>139</v>
      </c>
    </row>
    <row r="525" spans="1:119" ht="20.100000000000001" customHeight="1" x14ac:dyDescent="0.25">
      <c r="A525" s="29" t="str">
        <f t="shared" si="112"/>
        <v>Bo Sita MADE2</v>
      </c>
      <c r="B525" s="29" t="str">
        <f t="shared" si="113"/>
        <v>Bo Sita MADE</v>
      </c>
      <c r="C525" s="29">
        <f t="shared" si="114"/>
        <v>2</v>
      </c>
      <c r="D525" s="30" t="str">
        <f t="shared" si="115"/>
        <v>Africa and the Middle East</v>
      </c>
      <c r="E525" s="30" t="str">
        <f t="shared" si="116"/>
        <v>Jos, Nigeria</v>
      </c>
      <c r="F525" s="31">
        <f t="shared" si="117"/>
        <v>2</v>
      </c>
      <c r="G525" s="31">
        <f t="shared" si="118"/>
        <v>1</v>
      </c>
      <c r="H525" s="31">
        <f t="shared" si="119"/>
        <v>2</v>
      </c>
      <c r="I525" s="31">
        <f t="shared" si="120"/>
        <v>2</v>
      </c>
      <c r="J525" s="31">
        <f t="shared" si="121"/>
        <v>1</v>
      </c>
      <c r="K525" s="31">
        <f t="shared" si="122"/>
        <v>2</v>
      </c>
      <c r="L525" s="31">
        <f t="shared" si="123"/>
        <v>3</v>
      </c>
      <c r="M525" s="31">
        <f t="shared" si="124"/>
        <v>2</v>
      </c>
      <c r="N525" s="31">
        <f t="shared" si="125"/>
        <v>1.9</v>
      </c>
      <c r="O525" s="26" t="s">
        <v>3197</v>
      </c>
      <c r="P525" s="26" t="s">
        <v>108</v>
      </c>
      <c r="Q525" s="27">
        <v>42129</v>
      </c>
      <c r="R525" s="26" t="s">
        <v>109</v>
      </c>
      <c r="S525" s="26" t="s">
        <v>277</v>
      </c>
      <c r="T525" s="26" t="s">
        <v>278</v>
      </c>
      <c r="U525" s="26" t="s">
        <v>168</v>
      </c>
      <c r="V525" s="26" t="s">
        <v>169</v>
      </c>
      <c r="W525" s="26" t="s">
        <v>3172</v>
      </c>
      <c r="X525" s="26" t="s">
        <v>3173</v>
      </c>
      <c r="Y525" s="26" t="s">
        <v>3174</v>
      </c>
      <c r="Z525" s="24"/>
      <c r="AA525" s="24"/>
      <c r="AB525" s="26" t="s">
        <v>117</v>
      </c>
      <c r="AC525" s="28">
        <v>6000</v>
      </c>
      <c r="AD525" s="26" t="s">
        <v>3175</v>
      </c>
      <c r="AE525" s="26" t="s">
        <v>2390</v>
      </c>
      <c r="AF525" s="26" t="s">
        <v>120</v>
      </c>
      <c r="AG525" s="26" t="s">
        <v>194</v>
      </c>
      <c r="AH525" s="26" t="s">
        <v>143</v>
      </c>
      <c r="AI525" s="28">
        <v>6000</v>
      </c>
      <c r="AJ525" s="26" t="s">
        <v>3198</v>
      </c>
      <c r="AK525" s="26" t="s">
        <v>3181</v>
      </c>
      <c r="AL525" s="26" t="s">
        <v>3199</v>
      </c>
      <c r="AM525" s="24"/>
      <c r="AN525" s="24"/>
      <c r="AO525" s="24"/>
      <c r="AP525" s="24"/>
      <c r="AQ525" s="24"/>
      <c r="AR525" s="24"/>
      <c r="AS525" s="26" t="s">
        <v>3200</v>
      </c>
      <c r="AT525" s="24"/>
      <c r="AU525" s="24"/>
      <c r="AV525" s="24"/>
      <c r="AW525" s="28">
        <v>31336</v>
      </c>
      <c r="AX525" s="26">
        <v>1050</v>
      </c>
      <c r="AY525" s="28">
        <v>100</v>
      </c>
      <c r="AZ525" s="28">
        <v>75</v>
      </c>
      <c r="BA525" s="26">
        <v>0</v>
      </c>
      <c r="BB525" s="26" t="s">
        <v>241</v>
      </c>
      <c r="BC525" s="26" t="s">
        <v>2885</v>
      </c>
      <c r="BD525" s="26" t="s">
        <v>125</v>
      </c>
      <c r="BE525" s="24"/>
      <c r="BF525" s="26" t="s">
        <v>3201</v>
      </c>
      <c r="BG525" s="26" t="s">
        <v>367</v>
      </c>
      <c r="BH525" s="26" t="s">
        <v>3202</v>
      </c>
      <c r="BI525" s="26" t="s">
        <v>3172</v>
      </c>
      <c r="BJ525" s="26" t="s">
        <v>3203</v>
      </c>
      <c r="BK525" s="26" t="s">
        <v>3172</v>
      </c>
      <c r="BL525" s="26" t="s">
        <v>3195</v>
      </c>
      <c r="BM525" s="26" t="s">
        <v>3172</v>
      </c>
      <c r="BN525" s="26" t="s">
        <v>3204</v>
      </c>
      <c r="BO525" s="26" t="s">
        <v>3172</v>
      </c>
      <c r="BP525" s="24"/>
      <c r="BQ525" s="24"/>
      <c r="BR525" s="26">
        <v>2</v>
      </c>
      <c r="BS525" s="26">
        <v>1</v>
      </c>
      <c r="BT525" s="26">
        <v>2</v>
      </c>
      <c r="BU525" s="26">
        <v>2</v>
      </c>
      <c r="BV525" s="26">
        <v>1</v>
      </c>
      <c r="BW525" s="26">
        <v>2</v>
      </c>
      <c r="BX525" s="26">
        <v>3</v>
      </c>
      <c r="BY525" s="26">
        <v>2</v>
      </c>
      <c r="BZ525" s="24"/>
      <c r="CA525" s="24"/>
      <c r="CB525" s="24"/>
      <c r="CC525" s="24"/>
      <c r="CD525" s="24"/>
      <c r="CE525" s="24"/>
      <c r="CF525" s="24"/>
      <c r="CG525" s="24"/>
      <c r="CH525" s="24"/>
      <c r="CI525" s="24"/>
      <c r="CJ525" s="24"/>
      <c r="CK525" s="24"/>
      <c r="CL525" s="24"/>
      <c r="CM525" s="24"/>
      <c r="CN525" s="24"/>
      <c r="CO525" s="24"/>
      <c r="CP525" s="24"/>
      <c r="CQ525" s="24"/>
      <c r="CR525" s="24"/>
      <c r="CS525" s="24"/>
      <c r="CT525" s="24"/>
      <c r="CU525" s="24"/>
      <c r="CV525" s="24"/>
      <c r="CW525" s="24"/>
      <c r="CX525" s="24"/>
      <c r="CY525" s="24"/>
      <c r="CZ525" s="24"/>
      <c r="DA525" s="24"/>
      <c r="DB525" s="24"/>
      <c r="DC525" s="24"/>
      <c r="DD525" s="24"/>
      <c r="DE525" s="24"/>
      <c r="DF525" s="26" t="s">
        <v>139</v>
      </c>
      <c r="DG525" s="26" t="s">
        <v>120</v>
      </c>
      <c r="DH525" s="26" t="s">
        <v>120</v>
      </c>
      <c r="DI525" s="26" t="s">
        <v>139</v>
      </c>
      <c r="DJ525" s="26" t="s">
        <v>139</v>
      </c>
      <c r="DK525" s="26" t="s">
        <v>139</v>
      </c>
      <c r="DL525" s="26" t="s">
        <v>139</v>
      </c>
      <c r="DM525" s="26" t="s">
        <v>139</v>
      </c>
      <c r="DN525" s="26" t="s">
        <v>139</v>
      </c>
      <c r="DO525" s="26" t="s">
        <v>139</v>
      </c>
    </row>
    <row r="526" spans="1:119" ht="20.100000000000001" customHeight="1" x14ac:dyDescent="0.25">
      <c r="A526" s="29" t="str">
        <f t="shared" si="112"/>
        <v>Bo Sita MADE1</v>
      </c>
      <c r="B526" s="29" t="str">
        <f t="shared" si="113"/>
        <v>Bo Sita MADE</v>
      </c>
      <c r="C526" s="29">
        <f t="shared" si="114"/>
        <v>1</v>
      </c>
      <c r="D526" s="30" t="str">
        <f t="shared" si="115"/>
        <v>Africa and the Middle East</v>
      </c>
      <c r="E526" s="30" t="str">
        <f t="shared" si="116"/>
        <v>Jos, Nigeria</v>
      </c>
      <c r="F526" s="31">
        <f t="shared" si="117"/>
        <v>2</v>
      </c>
      <c r="G526" s="31">
        <f t="shared" si="118"/>
        <v>1</v>
      </c>
      <c r="H526" s="31">
        <f t="shared" si="119"/>
        <v>1</v>
      </c>
      <c r="I526" s="31">
        <f t="shared" si="120"/>
        <v>2</v>
      </c>
      <c r="J526" s="31">
        <f t="shared" si="121"/>
        <v>1</v>
      </c>
      <c r="K526" s="31">
        <f t="shared" si="122"/>
        <v>2</v>
      </c>
      <c r="L526" s="31">
        <f t="shared" si="123"/>
        <v>3</v>
      </c>
      <c r="M526" s="31">
        <f t="shared" si="124"/>
        <v>2</v>
      </c>
      <c r="N526" s="31">
        <f t="shared" si="125"/>
        <v>1.8</v>
      </c>
      <c r="O526" s="26" t="s">
        <v>3205</v>
      </c>
      <c r="P526" s="26" t="s">
        <v>108</v>
      </c>
      <c r="Q526" s="27">
        <v>41771</v>
      </c>
      <c r="R526" s="26" t="s">
        <v>155</v>
      </c>
      <c r="S526" s="26" t="s">
        <v>193</v>
      </c>
      <c r="T526" s="26" t="s">
        <v>194</v>
      </c>
      <c r="U526" s="26" t="s">
        <v>168</v>
      </c>
      <c r="V526" s="26" t="s">
        <v>169</v>
      </c>
      <c r="W526" s="26" t="s">
        <v>3172</v>
      </c>
      <c r="X526" s="26" t="s">
        <v>3173</v>
      </c>
      <c r="Y526" s="26" t="s">
        <v>3174</v>
      </c>
      <c r="Z526" s="24"/>
      <c r="AA526" s="24"/>
      <c r="AB526" s="26" t="s">
        <v>117</v>
      </c>
      <c r="AC526" s="28">
        <v>6000</v>
      </c>
      <c r="AD526" s="26" t="s">
        <v>3175</v>
      </c>
      <c r="AE526" s="26" t="s">
        <v>2390</v>
      </c>
      <c r="AF526" s="26" t="s">
        <v>120</v>
      </c>
      <c r="AG526" s="26" t="s">
        <v>194</v>
      </c>
      <c r="AH526" s="26" t="s">
        <v>158</v>
      </c>
      <c r="AI526" s="28">
        <v>6000</v>
      </c>
      <c r="AJ526" s="26" t="s">
        <v>3206</v>
      </c>
      <c r="AK526" s="26" t="s">
        <v>3189</v>
      </c>
      <c r="AL526" s="26" t="s">
        <v>3207</v>
      </c>
      <c r="AM526" s="26" t="s">
        <v>3208</v>
      </c>
      <c r="AN526" s="26" t="s">
        <v>3209</v>
      </c>
      <c r="AO526" s="26" t="s">
        <v>3210</v>
      </c>
      <c r="AP526" s="26" t="s">
        <v>3211</v>
      </c>
      <c r="AQ526" s="24"/>
      <c r="AR526" s="24"/>
      <c r="AS526" s="24"/>
      <c r="AT526" s="24"/>
      <c r="AU526" s="24"/>
      <c r="AV526" s="24"/>
      <c r="AW526" s="28">
        <v>30316</v>
      </c>
      <c r="AX526" s="26">
        <v>540</v>
      </c>
      <c r="AY526" s="28">
        <v>50</v>
      </c>
      <c r="AZ526" s="28">
        <v>40</v>
      </c>
      <c r="BA526" s="26">
        <v>0</v>
      </c>
      <c r="BB526" s="26" t="s">
        <v>241</v>
      </c>
      <c r="BC526" s="26" t="s">
        <v>2885</v>
      </c>
      <c r="BD526" s="24"/>
      <c r="BE526" s="24"/>
      <c r="BF526" s="26" t="s">
        <v>3212</v>
      </c>
      <c r="BG526" s="26" t="s">
        <v>3172</v>
      </c>
      <c r="BH526" s="26" t="s">
        <v>3213</v>
      </c>
      <c r="BI526" s="26" t="s">
        <v>3172</v>
      </c>
      <c r="BJ526" s="24"/>
      <c r="BK526" s="24"/>
      <c r="BL526" s="24"/>
      <c r="BM526" s="24"/>
      <c r="BN526" s="26" t="s">
        <v>3214</v>
      </c>
      <c r="BO526" s="26" t="s">
        <v>3172</v>
      </c>
      <c r="BP526" s="24"/>
      <c r="BQ526" s="24"/>
      <c r="BR526" s="26">
        <v>2</v>
      </c>
      <c r="BS526" s="26">
        <v>1</v>
      </c>
      <c r="BT526" s="26">
        <v>1</v>
      </c>
      <c r="BU526" s="26">
        <v>2</v>
      </c>
      <c r="BV526" s="26">
        <v>1</v>
      </c>
      <c r="BW526" s="26">
        <v>2</v>
      </c>
      <c r="BX526" s="26">
        <v>3</v>
      </c>
      <c r="BY526" s="26">
        <v>2</v>
      </c>
      <c r="BZ526" s="24"/>
      <c r="CA526" s="24"/>
      <c r="CB526" s="24"/>
      <c r="CC526" s="24"/>
      <c r="CD526" s="24"/>
      <c r="CE526" s="24"/>
      <c r="CF526" s="24"/>
      <c r="CG526" s="24"/>
      <c r="CH526" s="24"/>
      <c r="CI526" s="24"/>
      <c r="CJ526" s="24"/>
      <c r="CK526" s="24"/>
      <c r="CL526" s="24"/>
      <c r="CM526" s="24"/>
      <c r="CN526" s="24"/>
      <c r="CO526" s="24"/>
      <c r="CP526" s="24"/>
      <c r="CQ526" s="24"/>
      <c r="CR526" s="24"/>
      <c r="CS526" s="24"/>
      <c r="CT526" s="24"/>
      <c r="CU526" s="24"/>
      <c r="CV526" s="24"/>
      <c r="CW526" s="24"/>
      <c r="CX526" s="24"/>
      <c r="CY526" s="24"/>
      <c r="CZ526" s="24"/>
      <c r="DA526" s="24"/>
      <c r="DB526" s="24"/>
      <c r="DC526" s="24"/>
      <c r="DD526" s="24"/>
      <c r="DE526" s="24"/>
      <c r="DF526" s="26" t="s">
        <v>120</v>
      </c>
      <c r="DG526" s="26" t="s">
        <v>120</v>
      </c>
      <c r="DH526" s="26" t="s">
        <v>120</v>
      </c>
      <c r="DI526" s="26" t="s">
        <v>139</v>
      </c>
      <c r="DJ526" s="26" t="s">
        <v>139</v>
      </c>
      <c r="DK526" s="26" t="s">
        <v>139</v>
      </c>
      <c r="DL526" s="26" t="s">
        <v>139</v>
      </c>
      <c r="DM526" s="26" t="s">
        <v>139</v>
      </c>
      <c r="DN526" s="26" t="s">
        <v>139</v>
      </c>
      <c r="DO526" s="26" t="s">
        <v>139</v>
      </c>
    </row>
    <row r="527" spans="1:119" ht="20.100000000000001" customHeight="1" x14ac:dyDescent="0.25">
      <c r="A527" s="29" t="str">
        <f t="shared" si="112"/>
        <v/>
      </c>
      <c r="B527" s="29" t="str">
        <f t="shared" si="113"/>
        <v xml:space="preserve">Boy Child Initiative                                                                                                                                               </v>
      </c>
      <c r="C527" s="29">
        <f t="shared" si="114"/>
        <v>0</v>
      </c>
      <c r="D527" s="30" t="str">
        <f t="shared" si="115"/>
        <v>Africa and the Middle East</v>
      </c>
      <c r="E527" s="30" t="str">
        <f t="shared" si="116"/>
        <v>Nairobi, Kenya</v>
      </c>
      <c r="F527" s="31">
        <f t="shared" si="117"/>
        <v>0</v>
      </c>
      <c r="G527" s="31">
        <f t="shared" si="118"/>
        <v>0</v>
      </c>
      <c r="H527" s="31">
        <f t="shared" si="119"/>
        <v>0</v>
      </c>
      <c r="I527" s="31">
        <f t="shared" si="120"/>
        <v>0</v>
      </c>
      <c r="J527" s="31">
        <f t="shared" si="121"/>
        <v>0</v>
      </c>
      <c r="K527" s="31">
        <f t="shared" si="122"/>
        <v>0</v>
      </c>
      <c r="L527" s="31">
        <f t="shared" si="123"/>
        <v>0</v>
      </c>
      <c r="M527" s="31">
        <f t="shared" si="124"/>
        <v>0</v>
      </c>
      <c r="N527" s="31">
        <f t="shared" si="125"/>
        <v>0</v>
      </c>
      <c r="O527" s="26" t="s">
        <v>15881</v>
      </c>
      <c r="P527" s="26" t="s">
        <v>108</v>
      </c>
      <c r="Q527" s="27">
        <v>43214</v>
      </c>
      <c r="R527" s="24"/>
      <c r="S527" s="24"/>
      <c r="T527" s="26" t="s">
        <v>111</v>
      </c>
      <c r="U527" s="24"/>
      <c r="V527" s="26" t="s">
        <v>169</v>
      </c>
      <c r="W527" s="26" t="s">
        <v>591</v>
      </c>
      <c r="X527" s="26" t="s">
        <v>592</v>
      </c>
      <c r="Y527" s="26" t="s">
        <v>3216</v>
      </c>
      <c r="Z527" s="24"/>
      <c r="AA527" s="24"/>
      <c r="AB527" s="26" t="s">
        <v>15736</v>
      </c>
      <c r="AC527" s="28">
        <v>1500</v>
      </c>
      <c r="AD527" s="26" t="s">
        <v>3217</v>
      </c>
      <c r="AE527" s="26" t="s">
        <v>3218</v>
      </c>
      <c r="AF527" s="26" t="s">
        <v>120</v>
      </c>
      <c r="AG527" s="26" t="s">
        <v>207</v>
      </c>
      <c r="AH527" s="24"/>
      <c r="AI527" s="28">
        <v>1500</v>
      </c>
      <c r="AJ527" s="24"/>
      <c r="AK527" s="24"/>
      <c r="AL527" s="24"/>
      <c r="AM527" s="24"/>
      <c r="AN527" s="24"/>
      <c r="AO527" s="24"/>
      <c r="AP527" s="24"/>
      <c r="AQ527" s="24"/>
      <c r="AR527" s="24"/>
      <c r="AS527" s="24"/>
      <c r="AT527" s="24"/>
      <c r="AU527" s="24"/>
      <c r="AV527" s="24"/>
      <c r="AW527" s="28">
        <v>0</v>
      </c>
      <c r="AX527" s="26">
        <v>0</v>
      </c>
      <c r="AY527" s="28">
        <v>0</v>
      </c>
      <c r="AZ527" s="28">
        <v>0</v>
      </c>
      <c r="BA527" s="26">
        <v>0</v>
      </c>
      <c r="BB527" s="24"/>
      <c r="BC527" s="26" t="s">
        <v>3224</v>
      </c>
      <c r="BD527" s="24"/>
      <c r="BE527" s="24"/>
      <c r="BF527" s="24"/>
      <c r="BG527" s="24"/>
      <c r="BH527" s="24"/>
      <c r="BI527" s="24"/>
      <c r="BJ527" s="24"/>
      <c r="BK527" s="24"/>
      <c r="BL527" s="24"/>
      <c r="BM527" s="24"/>
      <c r="BN527" s="24"/>
      <c r="BO527" s="24"/>
      <c r="BP527" s="24"/>
      <c r="BQ527" s="24"/>
      <c r="BR527" s="26">
        <v>0</v>
      </c>
      <c r="BS527" s="26">
        <v>0</v>
      </c>
      <c r="BT527" s="26">
        <v>0</v>
      </c>
      <c r="BU527" s="26">
        <v>0</v>
      </c>
      <c r="BV527" s="26">
        <v>0</v>
      </c>
      <c r="BW527" s="26">
        <v>0</v>
      </c>
      <c r="BX527" s="26">
        <v>0</v>
      </c>
      <c r="BY527" s="26">
        <v>0</v>
      </c>
      <c r="BZ527" s="24"/>
      <c r="CA527" s="24"/>
      <c r="CB527" s="24"/>
      <c r="CC527" s="24"/>
      <c r="CD527" s="24"/>
      <c r="CE527" s="24"/>
      <c r="CF527" s="24"/>
      <c r="CG527" s="24"/>
      <c r="CH527" s="24"/>
      <c r="CI527" s="24"/>
      <c r="CJ527" s="24"/>
      <c r="CK527" s="24"/>
      <c r="CL527" s="24"/>
      <c r="CM527" s="24"/>
      <c r="CN527" s="24"/>
      <c r="CO527" s="24"/>
      <c r="CP527" s="24"/>
      <c r="CQ527" s="24"/>
      <c r="CR527" s="24"/>
      <c r="CS527" s="24"/>
      <c r="CT527" s="24"/>
      <c r="CU527" s="24"/>
      <c r="CV527" s="24"/>
      <c r="CW527" s="24"/>
      <c r="CX527" s="24"/>
      <c r="CY527" s="24"/>
      <c r="CZ527" s="24"/>
      <c r="DA527" s="24"/>
      <c r="DB527" s="24"/>
      <c r="DC527" s="24"/>
      <c r="DD527" s="24"/>
      <c r="DE527" s="24"/>
      <c r="DF527" s="26" t="s">
        <v>139</v>
      </c>
      <c r="DG527" s="26" t="s">
        <v>139</v>
      </c>
      <c r="DH527" s="26" t="s">
        <v>139</v>
      </c>
      <c r="DI527" s="26" t="s">
        <v>139</v>
      </c>
      <c r="DJ527" s="26" t="s">
        <v>139</v>
      </c>
      <c r="DK527" s="26" t="s">
        <v>139</v>
      </c>
      <c r="DL527" s="26" t="s">
        <v>139</v>
      </c>
      <c r="DM527" s="26" t="s">
        <v>139</v>
      </c>
      <c r="DN527" s="26" t="s">
        <v>139</v>
      </c>
      <c r="DO527" s="26" t="s">
        <v>139</v>
      </c>
    </row>
    <row r="528" spans="1:119" ht="20.100000000000001" customHeight="1" x14ac:dyDescent="0.25">
      <c r="A528" s="29" t="str">
        <f t="shared" si="112"/>
        <v>Boy Child Initiative                                                                                                                                               5</v>
      </c>
      <c r="B528" s="29" t="str">
        <f t="shared" si="113"/>
        <v xml:space="preserve">Boy Child Initiative                                                                                                                                               </v>
      </c>
      <c r="C528" s="29">
        <f t="shared" si="114"/>
        <v>5</v>
      </c>
      <c r="D528" s="30" t="str">
        <f t="shared" si="115"/>
        <v>Africa and the Middle East</v>
      </c>
      <c r="E528" s="30" t="str">
        <f t="shared" si="116"/>
        <v>Nairobi, Kenya</v>
      </c>
      <c r="F528" s="31">
        <f t="shared" si="117"/>
        <v>4</v>
      </c>
      <c r="G528" s="31">
        <f t="shared" si="118"/>
        <v>3</v>
      </c>
      <c r="H528" s="31">
        <f t="shared" si="119"/>
        <v>4</v>
      </c>
      <c r="I528" s="31">
        <f t="shared" si="120"/>
        <v>3</v>
      </c>
      <c r="J528" s="31">
        <f t="shared" si="121"/>
        <v>4</v>
      </c>
      <c r="K528" s="31">
        <f t="shared" si="122"/>
        <v>3</v>
      </c>
      <c r="L528" s="31">
        <f t="shared" si="123"/>
        <v>4</v>
      </c>
      <c r="M528" s="31">
        <f t="shared" si="124"/>
        <v>3</v>
      </c>
      <c r="N528" s="31">
        <f t="shared" si="125"/>
        <v>3.5</v>
      </c>
      <c r="O528" s="26" t="s">
        <v>3215</v>
      </c>
      <c r="P528" s="26" t="s">
        <v>108</v>
      </c>
      <c r="Q528" s="27">
        <v>43054</v>
      </c>
      <c r="R528" s="26" t="s">
        <v>166</v>
      </c>
      <c r="S528" s="26" t="s">
        <v>110</v>
      </c>
      <c r="T528" s="26" t="s">
        <v>111</v>
      </c>
      <c r="U528" s="26" t="s">
        <v>112</v>
      </c>
      <c r="V528" s="26" t="s">
        <v>169</v>
      </c>
      <c r="W528" s="26" t="s">
        <v>591</v>
      </c>
      <c r="X528" s="26" t="s">
        <v>592</v>
      </c>
      <c r="Y528" s="26" t="s">
        <v>3216</v>
      </c>
      <c r="Z528" s="24"/>
      <c r="AA528" s="24"/>
      <c r="AB528" s="26" t="s">
        <v>117</v>
      </c>
      <c r="AC528" s="28">
        <v>11000</v>
      </c>
      <c r="AD528" s="26" t="s">
        <v>3217</v>
      </c>
      <c r="AE528" s="26" t="s">
        <v>3218</v>
      </c>
      <c r="AF528" s="26" t="s">
        <v>120</v>
      </c>
      <c r="AG528" s="26" t="s">
        <v>207</v>
      </c>
      <c r="AH528" s="26" t="s">
        <v>176</v>
      </c>
      <c r="AI528" s="28">
        <v>11000</v>
      </c>
      <c r="AJ528" s="24"/>
      <c r="AK528" s="24"/>
      <c r="AL528" s="24"/>
      <c r="AM528" s="24"/>
      <c r="AN528" s="24"/>
      <c r="AO528" s="24"/>
      <c r="AP528" s="24"/>
      <c r="AQ528" s="26" t="s">
        <v>3219</v>
      </c>
      <c r="AR528" s="24"/>
      <c r="AS528" s="26" t="s">
        <v>3220</v>
      </c>
      <c r="AT528" s="26" t="s">
        <v>3221</v>
      </c>
      <c r="AU528" s="26" t="s">
        <v>3222</v>
      </c>
      <c r="AV528" s="26" t="s">
        <v>3223</v>
      </c>
      <c r="AW528" s="28">
        <v>57521</v>
      </c>
      <c r="AX528" s="26">
        <v>314</v>
      </c>
      <c r="AY528" s="28">
        <v>100</v>
      </c>
      <c r="AZ528" s="28">
        <v>196</v>
      </c>
      <c r="BA528" s="26">
        <v>200</v>
      </c>
      <c r="BB528" s="24"/>
      <c r="BC528" s="26" t="s">
        <v>3224</v>
      </c>
      <c r="BD528" s="26" t="s">
        <v>125</v>
      </c>
      <c r="BE528" s="24"/>
      <c r="BF528" s="26" t="s">
        <v>3225</v>
      </c>
      <c r="BG528" s="26" t="s">
        <v>392</v>
      </c>
      <c r="BH528" s="26" t="s">
        <v>3226</v>
      </c>
      <c r="BI528" s="26" t="s">
        <v>591</v>
      </c>
      <c r="BJ528" s="26" t="s">
        <v>3227</v>
      </c>
      <c r="BK528" s="26" t="s">
        <v>591</v>
      </c>
      <c r="BL528" s="24"/>
      <c r="BM528" s="24"/>
      <c r="BN528" s="26" t="s">
        <v>3228</v>
      </c>
      <c r="BO528" s="26" t="s">
        <v>591</v>
      </c>
      <c r="BP528" s="24"/>
      <c r="BQ528" s="24"/>
      <c r="BR528" s="26">
        <v>0</v>
      </c>
      <c r="BS528" s="26">
        <v>0</v>
      </c>
      <c r="BT528" s="26">
        <v>0</v>
      </c>
      <c r="BU528" s="26">
        <v>0</v>
      </c>
      <c r="BV528" s="26">
        <v>0</v>
      </c>
      <c r="BW528" s="26">
        <v>0</v>
      </c>
      <c r="BX528" s="26">
        <v>0</v>
      </c>
      <c r="BY528" s="26">
        <v>0</v>
      </c>
      <c r="BZ528" s="26" t="s">
        <v>134</v>
      </c>
      <c r="CA528" s="26" t="s">
        <v>134</v>
      </c>
      <c r="CB528" s="26" t="s">
        <v>136</v>
      </c>
      <c r="CC528" s="26" t="s">
        <v>138</v>
      </c>
      <c r="CD528" s="26" t="s">
        <v>135</v>
      </c>
      <c r="CE528" s="26" t="s">
        <v>136</v>
      </c>
      <c r="CF528" s="26" t="s">
        <v>136</v>
      </c>
      <c r="CG528" s="26" t="s">
        <v>134</v>
      </c>
      <c r="CH528" s="26" t="s">
        <v>134</v>
      </c>
      <c r="CI528" s="26" t="s">
        <v>134</v>
      </c>
      <c r="CJ528" s="26" t="s">
        <v>134</v>
      </c>
      <c r="CK528" s="26" t="s">
        <v>134</v>
      </c>
      <c r="CL528" s="26" t="s">
        <v>136</v>
      </c>
      <c r="CM528" s="26" t="s">
        <v>135</v>
      </c>
      <c r="CN528" s="26" t="s">
        <v>134</v>
      </c>
      <c r="CO528" s="26" t="s">
        <v>136</v>
      </c>
      <c r="CP528" s="26" t="s">
        <v>136</v>
      </c>
      <c r="CQ528" s="26" t="s">
        <v>134</v>
      </c>
      <c r="CR528" s="26" t="s">
        <v>134</v>
      </c>
      <c r="CS528" s="26" t="s">
        <v>134</v>
      </c>
      <c r="CT528" s="26" t="s">
        <v>135</v>
      </c>
      <c r="CU528" s="26" t="s">
        <v>134</v>
      </c>
      <c r="CV528" s="26" t="s">
        <v>136</v>
      </c>
      <c r="CW528" s="26" t="s">
        <v>134</v>
      </c>
      <c r="CX528" s="26" t="s">
        <v>134</v>
      </c>
      <c r="CY528" s="26" t="s">
        <v>134</v>
      </c>
      <c r="CZ528" s="26" t="s">
        <v>136</v>
      </c>
      <c r="DA528" s="26" t="s">
        <v>134</v>
      </c>
      <c r="DB528" s="26" t="s">
        <v>135</v>
      </c>
      <c r="DC528" s="26" t="s">
        <v>136</v>
      </c>
      <c r="DD528" s="26" t="s">
        <v>134</v>
      </c>
      <c r="DE528" s="26" t="s">
        <v>136</v>
      </c>
      <c r="DF528" s="26" t="s">
        <v>139</v>
      </c>
      <c r="DG528" s="26" t="s">
        <v>139</v>
      </c>
      <c r="DH528" s="26" t="s">
        <v>139</v>
      </c>
      <c r="DI528" s="26" t="s">
        <v>120</v>
      </c>
      <c r="DJ528" s="26" t="s">
        <v>139</v>
      </c>
      <c r="DK528" s="26" t="s">
        <v>139</v>
      </c>
      <c r="DL528" s="26" t="s">
        <v>139</v>
      </c>
      <c r="DM528" s="26" t="s">
        <v>139</v>
      </c>
      <c r="DN528" s="26" t="s">
        <v>139</v>
      </c>
      <c r="DO528" s="26" t="s">
        <v>139</v>
      </c>
    </row>
    <row r="529" spans="1:119" ht="20.100000000000001" customHeight="1" x14ac:dyDescent="0.25">
      <c r="A529" s="29" t="str">
        <f t="shared" si="112"/>
        <v/>
      </c>
      <c r="B529" s="29" t="str">
        <f t="shared" si="113"/>
        <v xml:space="preserve">Boy Child Initiative                                                                                                                                               </v>
      </c>
      <c r="C529" s="29">
        <f t="shared" si="114"/>
        <v>0</v>
      </c>
      <c r="D529" s="30" t="str">
        <f t="shared" si="115"/>
        <v>Africa and the Middle East</v>
      </c>
      <c r="E529" s="30" t="str">
        <f t="shared" si="116"/>
        <v>Nairobi, Kenya</v>
      </c>
      <c r="F529" s="31">
        <f t="shared" si="117"/>
        <v>0</v>
      </c>
      <c r="G529" s="31">
        <f t="shared" si="118"/>
        <v>0</v>
      </c>
      <c r="H529" s="31">
        <f t="shared" si="119"/>
        <v>0</v>
      </c>
      <c r="I529" s="31">
        <f t="shared" si="120"/>
        <v>0</v>
      </c>
      <c r="J529" s="31">
        <f t="shared" si="121"/>
        <v>0</v>
      </c>
      <c r="K529" s="31">
        <f t="shared" si="122"/>
        <v>0</v>
      </c>
      <c r="L529" s="31">
        <f t="shared" si="123"/>
        <v>0</v>
      </c>
      <c r="M529" s="31">
        <f t="shared" si="124"/>
        <v>0</v>
      </c>
      <c r="N529" s="31">
        <f t="shared" si="125"/>
        <v>0</v>
      </c>
      <c r="O529" s="26" t="s">
        <v>15882</v>
      </c>
      <c r="P529" s="26" t="s">
        <v>108</v>
      </c>
      <c r="Q529" s="27">
        <v>42879</v>
      </c>
      <c r="R529" s="24"/>
      <c r="S529" s="24"/>
      <c r="T529" s="26" t="s">
        <v>142</v>
      </c>
      <c r="U529" s="24"/>
      <c r="V529" s="26" t="s">
        <v>169</v>
      </c>
      <c r="W529" s="26" t="s">
        <v>591</v>
      </c>
      <c r="X529" s="26" t="s">
        <v>592</v>
      </c>
      <c r="Y529" s="26" t="s">
        <v>3216</v>
      </c>
      <c r="Z529" s="24"/>
      <c r="AA529" s="24"/>
      <c r="AB529" s="26" t="s">
        <v>15736</v>
      </c>
      <c r="AC529" s="28">
        <v>2000</v>
      </c>
      <c r="AD529" s="26" t="s">
        <v>3217</v>
      </c>
      <c r="AE529" s="26" t="s">
        <v>3218</v>
      </c>
      <c r="AF529" s="26" t="s">
        <v>120</v>
      </c>
      <c r="AG529" s="26" t="s">
        <v>207</v>
      </c>
      <c r="AH529" s="24"/>
      <c r="AI529" s="28">
        <v>2000</v>
      </c>
      <c r="AJ529" s="24"/>
      <c r="AK529" s="24"/>
      <c r="AL529" s="24"/>
      <c r="AM529" s="24"/>
      <c r="AN529" s="24"/>
      <c r="AO529" s="24"/>
      <c r="AP529" s="24"/>
      <c r="AQ529" s="24"/>
      <c r="AR529" s="24"/>
      <c r="AS529" s="24"/>
      <c r="AT529" s="24"/>
      <c r="AU529" s="24"/>
      <c r="AV529" s="24"/>
      <c r="AW529" s="28">
        <v>0</v>
      </c>
      <c r="AX529" s="26">
        <v>0</v>
      </c>
      <c r="AY529" s="28">
        <v>0</v>
      </c>
      <c r="AZ529" s="28">
        <v>0</v>
      </c>
      <c r="BA529" s="26">
        <v>0</v>
      </c>
      <c r="BB529" s="24"/>
      <c r="BC529" s="26" t="s">
        <v>3224</v>
      </c>
      <c r="BD529" s="24"/>
      <c r="BE529" s="24"/>
      <c r="BF529" s="24"/>
      <c r="BG529" s="24"/>
      <c r="BH529" s="24"/>
      <c r="BI529" s="24"/>
      <c r="BJ529" s="24"/>
      <c r="BK529" s="24"/>
      <c r="BL529" s="24"/>
      <c r="BM529" s="24"/>
      <c r="BN529" s="24"/>
      <c r="BO529" s="24"/>
      <c r="BP529" s="24"/>
      <c r="BQ529" s="24"/>
      <c r="BR529" s="26">
        <v>0</v>
      </c>
      <c r="BS529" s="26">
        <v>0</v>
      </c>
      <c r="BT529" s="26">
        <v>0</v>
      </c>
      <c r="BU529" s="26">
        <v>0</v>
      </c>
      <c r="BV529" s="26">
        <v>0</v>
      </c>
      <c r="BW529" s="26">
        <v>0</v>
      </c>
      <c r="BX529" s="26">
        <v>0</v>
      </c>
      <c r="BY529" s="26">
        <v>0</v>
      </c>
      <c r="BZ529" s="24"/>
      <c r="CA529" s="24"/>
      <c r="CB529" s="24"/>
      <c r="CC529" s="24"/>
      <c r="CD529" s="24"/>
      <c r="CE529" s="24"/>
      <c r="CF529" s="24"/>
      <c r="CG529" s="24"/>
      <c r="CH529" s="24"/>
      <c r="CI529" s="24"/>
      <c r="CJ529" s="24"/>
      <c r="CK529" s="24"/>
      <c r="CL529" s="24"/>
      <c r="CM529" s="24"/>
      <c r="CN529" s="24"/>
      <c r="CO529" s="24"/>
      <c r="CP529" s="24"/>
      <c r="CQ529" s="24"/>
      <c r="CR529" s="24"/>
      <c r="CS529" s="24"/>
      <c r="CT529" s="24"/>
      <c r="CU529" s="24"/>
      <c r="CV529" s="24"/>
      <c r="CW529" s="24"/>
      <c r="CX529" s="24"/>
      <c r="CY529" s="24"/>
      <c r="CZ529" s="24"/>
      <c r="DA529" s="24"/>
      <c r="DB529" s="24"/>
      <c r="DC529" s="24"/>
      <c r="DD529" s="24"/>
      <c r="DE529" s="24"/>
      <c r="DF529" s="26" t="s">
        <v>139</v>
      </c>
      <c r="DG529" s="26" t="s">
        <v>139</v>
      </c>
      <c r="DH529" s="26" t="s">
        <v>139</v>
      </c>
      <c r="DI529" s="26" t="s">
        <v>139</v>
      </c>
      <c r="DJ529" s="26" t="s">
        <v>139</v>
      </c>
      <c r="DK529" s="26" t="s">
        <v>139</v>
      </c>
      <c r="DL529" s="26" t="s">
        <v>139</v>
      </c>
      <c r="DM529" s="26" t="s">
        <v>139</v>
      </c>
      <c r="DN529" s="26" t="s">
        <v>139</v>
      </c>
      <c r="DO529" s="26" t="s">
        <v>139</v>
      </c>
    </row>
    <row r="530" spans="1:119" ht="20.100000000000001" customHeight="1" x14ac:dyDescent="0.25">
      <c r="A530" s="29" t="str">
        <f t="shared" si="112"/>
        <v/>
      </c>
      <c r="B530" s="29" t="str">
        <f t="shared" si="113"/>
        <v xml:space="preserve">Boy Child Initiative                                                                                                                                               </v>
      </c>
      <c r="C530" s="29">
        <f t="shared" si="114"/>
        <v>0</v>
      </c>
      <c r="D530" s="30" t="str">
        <f t="shared" si="115"/>
        <v>Africa and the Middle East</v>
      </c>
      <c r="E530" s="30" t="str">
        <f t="shared" si="116"/>
        <v>Nairobi, Kenya</v>
      </c>
      <c r="F530" s="31">
        <f t="shared" si="117"/>
        <v>0</v>
      </c>
      <c r="G530" s="31">
        <f t="shared" si="118"/>
        <v>0</v>
      </c>
      <c r="H530" s="31">
        <f t="shared" si="119"/>
        <v>0</v>
      </c>
      <c r="I530" s="31">
        <f t="shared" si="120"/>
        <v>0</v>
      </c>
      <c r="J530" s="31">
        <f t="shared" si="121"/>
        <v>0</v>
      </c>
      <c r="K530" s="31">
        <f t="shared" si="122"/>
        <v>0</v>
      </c>
      <c r="L530" s="31">
        <f t="shared" si="123"/>
        <v>0</v>
      </c>
      <c r="M530" s="31">
        <f t="shared" si="124"/>
        <v>0</v>
      </c>
      <c r="N530" s="31">
        <f t="shared" si="125"/>
        <v>0</v>
      </c>
      <c r="O530" s="26" t="s">
        <v>15883</v>
      </c>
      <c r="P530" s="26" t="s">
        <v>108</v>
      </c>
      <c r="Q530" s="27">
        <v>42867</v>
      </c>
      <c r="R530" s="24"/>
      <c r="S530" s="24"/>
      <c r="T530" s="26" t="s">
        <v>142</v>
      </c>
      <c r="U530" s="24"/>
      <c r="V530" s="26" t="s">
        <v>169</v>
      </c>
      <c r="W530" s="26" t="s">
        <v>591</v>
      </c>
      <c r="X530" s="26" t="s">
        <v>592</v>
      </c>
      <c r="Y530" s="26" t="s">
        <v>3216</v>
      </c>
      <c r="Z530" s="24"/>
      <c r="AA530" s="24"/>
      <c r="AB530" s="26" t="s">
        <v>15736</v>
      </c>
      <c r="AC530" s="28">
        <v>657</v>
      </c>
      <c r="AD530" s="26" t="s">
        <v>3217</v>
      </c>
      <c r="AE530" s="26" t="s">
        <v>3218</v>
      </c>
      <c r="AF530" s="26" t="s">
        <v>120</v>
      </c>
      <c r="AG530" s="26" t="s">
        <v>207</v>
      </c>
      <c r="AH530" s="24"/>
      <c r="AI530" s="28">
        <v>657</v>
      </c>
      <c r="AJ530" s="24"/>
      <c r="AK530" s="24"/>
      <c r="AL530" s="24"/>
      <c r="AM530" s="24"/>
      <c r="AN530" s="24"/>
      <c r="AO530" s="24"/>
      <c r="AP530" s="24"/>
      <c r="AQ530" s="24"/>
      <c r="AR530" s="24"/>
      <c r="AS530" s="24"/>
      <c r="AT530" s="24"/>
      <c r="AU530" s="24"/>
      <c r="AV530" s="24"/>
      <c r="AW530" s="28">
        <v>0</v>
      </c>
      <c r="AX530" s="26">
        <v>0</v>
      </c>
      <c r="AY530" s="28">
        <v>0</v>
      </c>
      <c r="AZ530" s="28">
        <v>0</v>
      </c>
      <c r="BA530" s="26">
        <v>0</v>
      </c>
      <c r="BB530" s="24"/>
      <c r="BC530" s="26" t="s">
        <v>3224</v>
      </c>
      <c r="BD530" s="24"/>
      <c r="BE530" s="24"/>
      <c r="BF530" s="24"/>
      <c r="BG530" s="24"/>
      <c r="BH530" s="24"/>
      <c r="BI530" s="24"/>
      <c r="BJ530" s="24"/>
      <c r="BK530" s="24"/>
      <c r="BL530" s="24"/>
      <c r="BM530" s="24"/>
      <c r="BN530" s="24"/>
      <c r="BO530" s="24"/>
      <c r="BP530" s="24"/>
      <c r="BQ530" s="24"/>
      <c r="BR530" s="26">
        <v>0</v>
      </c>
      <c r="BS530" s="26">
        <v>0</v>
      </c>
      <c r="BT530" s="26">
        <v>0</v>
      </c>
      <c r="BU530" s="26">
        <v>0</v>
      </c>
      <c r="BV530" s="26">
        <v>0</v>
      </c>
      <c r="BW530" s="26">
        <v>0</v>
      </c>
      <c r="BX530" s="26">
        <v>0</v>
      </c>
      <c r="BY530" s="26">
        <v>0</v>
      </c>
      <c r="BZ530" s="24"/>
      <c r="CA530" s="24"/>
      <c r="CB530" s="24"/>
      <c r="CC530" s="24"/>
      <c r="CD530" s="24"/>
      <c r="CE530" s="24"/>
      <c r="CF530" s="24"/>
      <c r="CG530" s="24"/>
      <c r="CH530" s="24"/>
      <c r="CI530" s="24"/>
      <c r="CJ530" s="24"/>
      <c r="CK530" s="24"/>
      <c r="CL530" s="24"/>
      <c r="CM530" s="24"/>
      <c r="CN530" s="24"/>
      <c r="CO530" s="24"/>
      <c r="CP530" s="24"/>
      <c r="CQ530" s="24"/>
      <c r="CR530" s="24"/>
      <c r="CS530" s="24"/>
      <c r="CT530" s="24"/>
      <c r="CU530" s="24"/>
      <c r="CV530" s="24"/>
      <c r="CW530" s="24"/>
      <c r="CX530" s="24"/>
      <c r="CY530" s="24"/>
      <c r="CZ530" s="24"/>
      <c r="DA530" s="24"/>
      <c r="DB530" s="24"/>
      <c r="DC530" s="24"/>
      <c r="DD530" s="24"/>
      <c r="DE530" s="24"/>
      <c r="DF530" s="26" t="s">
        <v>139</v>
      </c>
      <c r="DG530" s="26" t="s">
        <v>139</v>
      </c>
      <c r="DH530" s="26" t="s">
        <v>139</v>
      </c>
      <c r="DI530" s="26" t="s">
        <v>139</v>
      </c>
      <c r="DJ530" s="26" t="s">
        <v>139</v>
      </c>
      <c r="DK530" s="26" t="s">
        <v>139</v>
      </c>
      <c r="DL530" s="26" t="s">
        <v>139</v>
      </c>
      <c r="DM530" s="26" t="s">
        <v>139</v>
      </c>
      <c r="DN530" s="26" t="s">
        <v>139</v>
      </c>
      <c r="DO530" s="26" t="s">
        <v>139</v>
      </c>
    </row>
    <row r="531" spans="1:119" ht="35.1" customHeight="1" x14ac:dyDescent="0.25">
      <c r="A531" s="29" t="str">
        <f t="shared" si="112"/>
        <v/>
      </c>
      <c r="B531" s="29" t="str">
        <f t="shared" si="113"/>
        <v xml:space="preserve">Boy Child Initiative                                                                                                                                               </v>
      </c>
      <c r="C531" s="29">
        <f t="shared" si="114"/>
        <v>0</v>
      </c>
      <c r="D531" s="30" t="str">
        <f t="shared" si="115"/>
        <v>Africa and the Middle East</v>
      </c>
      <c r="E531" s="30" t="str">
        <f t="shared" si="116"/>
        <v>Nairobi, Kenya</v>
      </c>
      <c r="F531" s="31">
        <f t="shared" si="117"/>
        <v>0</v>
      </c>
      <c r="G531" s="31">
        <f t="shared" si="118"/>
        <v>0</v>
      </c>
      <c r="H531" s="31">
        <f t="shared" si="119"/>
        <v>0</v>
      </c>
      <c r="I531" s="31">
        <f t="shared" si="120"/>
        <v>0</v>
      </c>
      <c r="J531" s="31">
        <f t="shared" si="121"/>
        <v>0</v>
      </c>
      <c r="K531" s="31">
        <f t="shared" si="122"/>
        <v>0</v>
      </c>
      <c r="L531" s="31">
        <f t="shared" si="123"/>
        <v>0</v>
      </c>
      <c r="M531" s="31">
        <f t="shared" si="124"/>
        <v>0</v>
      </c>
      <c r="N531" s="31">
        <f t="shared" si="125"/>
        <v>0</v>
      </c>
      <c r="O531" s="26" t="s">
        <v>15884</v>
      </c>
      <c r="P531" s="26" t="s">
        <v>108</v>
      </c>
      <c r="Q531" s="27">
        <v>42891</v>
      </c>
      <c r="R531" s="24"/>
      <c r="S531" s="24"/>
      <c r="T531" s="26" t="s">
        <v>142</v>
      </c>
      <c r="U531" s="24"/>
      <c r="V531" s="26" t="s">
        <v>169</v>
      </c>
      <c r="W531" s="26" t="s">
        <v>591</v>
      </c>
      <c r="X531" s="26" t="s">
        <v>592</v>
      </c>
      <c r="Y531" s="26" t="s">
        <v>3216</v>
      </c>
      <c r="Z531" s="24"/>
      <c r="AA531" s="24"/>
      <c r="AB531" s="26" t="s">
        <v>15736</v>
      </c>
      <c r="AC531" s="28">
        <v>1500</v>
      </c>
      <c r="AD531" s="26" t="s">
        <v>3217</v>
      </c>
      <c r="AE531" s="26" t="s">
        <v>3218</v>
      </c>
      <c r="AF531" s="26" t="s">
        <v>120</v>
      </c>
      <c r="AG531" s="26" t="s">
        <v>207</v>
      </c>
      <c r="AH531" s="24"/>
      <c r="AI531" s="28">
        <v>1500</v>
      </c>
      <c r="AJ531" s="24"/>
      <c r="AK531" s="24"/>
      <c r="AL531" s="24"/>
      <c r="AM531" s="24"/>
      <c r="AN531" s="24"/>
      <c r="AO531" s="24"/>
      <c r="AP531" s="24"/>
      <c r="AQ531" s="24"/>
      <c r="AR531" s="24"/>
      <c r="AS531" s="24"/>
      <c r="AT531" s="24"/>
      <c r="AU531" s="24"/>
      <c r="AV531" s="24"/>
      <c r="AW531" s="28">
        <v>0</v>
      </c>
      <c r="AX531" s="26">
        <v>0</v>
      </c>
      <c r="AY531" s="28">
        <v>0</v>
      </c>
      <c r="AZ531" s="28">
        <v>0</v>
      </c>
      <c r="BA531" s="26">
        <v>0</v>
      </c>
      <c r="BB531" s="24"/>
      <c r="BC531" s="26" t="s">
        <v>3224</v>
      </c>
      <c r="BD531" s="24"/>
      <c r="BE531" s="24"/>
      <c r="BF531" s="24"/>
      <c r="BG531" s="24"/>
      <c r="BH531" s="24"/>
      <c r="BI531" s="24"/>
      <c r="BJ531" s="24"/>
      <c r="BK531" s="24"/>
      <c r="BL531" s="24"/>
      <c r="BM531" s="24"/>
      <c r="BN531" s="24"/>
      <c r="BO531" s="24"/>
      <c r="BP531" s="24"/>
      <c r="BQ531" s="24"/>
      <c r="BR531" s="26">
        <v>0</v>
      </c>
      <c r="BS531" s="26">
        <v>0</v>
      </c>
      <c r="BT531" s="26">
        <v>0</v>
      </c>
      <c r="BU531" s="26">
        <v>0</v>
      </c>
      <c r="BV531" s="26">
        <v>0</v>
      </c>
      <c r="BW531" s="26">
        <v>0</v>
      </c>
      <c r="BX531" s="26">
        <v>0</v>
      </c>
      <c r="BY531" s="26">
        <v>0</v>
      </c>
      <c r="BZ531" s="24"/>
      <c r="CA531" s="24"/>
      <c r="CB531" s="24"/>
      <c r="CC531" s="24"/>
      <c r="CD531" s="24"/>
      <c r="CE531" s="24"/>
      <c r="CF531" s="24"/>
      <c r="CG531" s="24"/>
      <c r="CH531" s="24"/>
      <c r="CI531" s="24"/>
      <c r="CJ531" s="24"/>
      <c r="CK531" s="24"/>
      <c r="CL531" s="24"/>
      <c r="CM531" s="24"/>
      <c r="CN531" s="24"/>
      <c r="CO531" s="24"/>
      <c r="CP531" s="24"/>
      <c r="CQ531" s="24"/>
      <c r="CR531" s="24"/>
      <c r="CS531" s="24"/>
      <c r="CT531" s="24"/>
      <c r="CU531" s="24"/>
      <c r="CV531" s="24"/>
      <c r="CW531" s="24"/>
      <c r="CX531" s="24"/>
      <c r="CY531" s="24"/>
      <c r="CZ531" s="24"/>
      <c r="DA531" s="24"/>
      <c r="DB531" s="24"/>
      <c r="DC531" s="24"/>
      <c r="DD531" s="24"/>
      <c r="DE531" s="24"/>
      <c r="DF531" s="26" t="s">
        <v>139</v>
      </c>
      <c r="DG531" s="26" t="s">
        <v>139</v>
      </c>
      <c r="DH531" s="26" t="s">
        <v>139</v>
      </c>
      <c r="DI531" s="26" t="s">
        <v>139</v>
      </c>
      <c r="DJ531" s="26" t="s">
        <v>139</v>
      </c>
      <c r="DK531" s="26" t="s">
        <v>139</v>
      </c>
      <c r="DL531" s="26" t="s">
        <v>139</v>
      </c>
      <c r="DM531" s="26" t="s">
        <v>139</v>
      </c>
      <c r="DN531" s="26" t="s">
        <v>139</v>
      </c>
      <c r="DO531" s="26" t="s">
        <v>139</v>
      </c>
    </row>
    <row r="532" spans="1:119" ht="20.100000000000001" customHeight="1" x14ac:dyDescent="0.25">
      <c r="A532" s="29" t="str">
        <f t="shared" si="112"/>
        <v/>
      </c>
      <c r="B532" s="29" t="str">
        <f t="shared" si="113"/>
        <v xml:space="preserve">Boy Child Initiative                                                                                                                                               </v>
      </c>
      <c r="C532" s="29">
        <f t="shared" si="114"/>
        <v>0</v>
      </c>
      <c r="D532" s="30" t="str">
        <f t="shared" si="115"/>
        <v>Africa and the Middle East</v>
      </c>
      <c r="E532" s="30" t="str">
        <f t="shared" si="116"/>
        <v>Nairobi, Kenya</v>
      </c>
      <c r="F532" s="31">
        <f t="shared" si="117"/>
        <v>0</v>
      </c>
      <c r="G532" s="31">
        <f t="shared" si="118"/>
        <v>0</v>
      </c>
      <c r="H532" s="31">
        <f t="shared" si="119"/>
        <v>0</v>
      </c>
      <c r="I532" s="31">
        <f t="shared" si="120"/>
        <v>0</v>
      </c>
      <c r="J532" s="31">
        <f t="shared" si="121"/>
        <v>0</v>
      </c>
      <c r="K532" s="31">
        <f t="shared" si="122"/>
        <v>0</v>
      </c>
      <c r="L532" s="31">
        <f t="shared" si="123"/>
        <v>0</v>
      </c>
      <c r="M532" s="31">
        <f t="shared" si="124"/>
        <v>0</v>
      </c>
      <c r="N532" s="31">
        <f t="shared" si="125"/>
        <v>0</v>
      </c>
      <c r="O532" s="26" t="s">
        <v>15885</v>
      </c>
      <c r="P532" s="26" t="s">
        <v>108</v>
      </c>
      <c r="Q532" s="27">
        <v>42865</v>
      </c>
      <c r="R532" s="24"/>
      <c r="S532" s="24"/>
      <c r="T532" s="26" t="s">
        <v>142</v>
      </c>
      <c r="U532" s="24"/>
      <c r="V532" s="26" t="s">
        <v>169</v>
      </c>
      <c r="W532" s="26" t="s">
        <v>591</v>
      </c>
      <c r="X532" s="26" t="s">
        <v>592</v>
      </c>
      <c r="Y532" s="26" t="s">
        <v>3216</v>
      </c>
      <c r="Z532" s="24"/>
      <c r="AA532" s="24"/>
      <c r="AB532" s="26" t="s">
        <v>15736</v>
      </c>
      <c r="AC532" s="28">
        <v>2500</v>
      </c>
      <c r="AD532" s="26" t="s">
        <v>3217</v>
      </c>
      <c r="AE532" s="26" t="s">
        <v>3218</v>
      </c>
      <c r="AF532" s="26" t="s">
        <v>120</v>
      </c>
      <c r="AG532" s="26" t="s">
        <v>207</v>
      </c>
      <c r="AH532" s="24"/>
      <c r="AI532" s="28">
        <v>2500</v>
      </c>
      <c r="AJ532" s="24"/>
      <c r="AK532" s="24"/>
      <c r="AL532" s="24"/>
      <c r="AM532" s="24"/>
      <c r="AN532" s="24"/>
      <c r="AO532" s="24"/>
      <c r="AP532" s="24"/>
      <c r="AQ532" s="24"/>
      <c r="AR532" s="24"/>
      <c r="AS532" s="24"/>
      <c r="AT532" s="24"/>
      <c r="AU532" s="24"/>
      <c r="AV532" s="24"/>
      <c r="AW532" s="28">
        <v>0</v>
      </c>
      <c r="AX532" s="26">
        <v>0</v>
      </c>
      <c r="AY532" s="28">
        <v>0</v>
      </c>
      <c r="AZ532" s="28">
        <v>0</v>
      </c>
      <c r="BA532" s="26">
        <v>0</v>
      </c>
      <c r="BB532" s="24"/>
      <c r="BC532" s="26" t="s">
        <v>3224</v>
      </c>
      <c r="BD532" s="24"/>
      <c r="BE532" s="24"/>
      <c r="BF532" s="24"/>
      <c r="BG532" s="24"/>
      <c r="BH532" s="24"/>
      <c r="BI532" s="24"/>
      <c r="BJ532" s="24"/>
      <c r="BK532" s="24"/>
      <c r="BL532" s="24"/>
      <c r="BM532" s="24"/>
      <c r="BN532" s="24"/>
      <c r="BO532" s="24"/>
      <c r="BP532" s="24"/>
      <c r="BQ532" s="24"/>
      <c r="BR532" s="26">
        <v>0</v>
      </c>
      <c r="BS532" s="26">
        <v>0</v>
      </c>
      <c r="BT532" s="26">
        <v>0</v>
      </c>
      <c r="BU532" s="26">
        <v>0</v>
      </c>
      <c r="BV532" s="26">
        <v>0</v>
      </c>
      <c r="BW532" s="26">
        <v>0</v>
      </c>
      <c r="BX532" s="26">
        <v>0</v>
      </c>
      <c r="BY532" s="26">
        <v>0</v>
      </c>
      <c r="BZ532" s="24"/>
      <c r="CA532" s="24"/>
      <c r="CB532" s="24"/>
      <c r="CC532" s="24"/>
      <c r="CD532" s="24"/>
      <c r="CE532" s="24"/>
      <c r="CF532" s="24"/>
      <c r="CG532" s="24"/>
      <c r="CH532" s="24"/>
      <c r="CI532" s="24"/>
      <c r="CJ532" s="24"/>
      <c r="CK532" s="24"/>
      <c r="CL532" s="24"/>
      <c r="CM532" s="24"/>
      <c r="CN532" s="24"/>
      <c r="CO532" s="24"/>
      <c r="CP532" s="24"/>
      <c r="CQ532" s="24"/>
      <c r="CR532" s="24"/>
      <c r="CS532" s="24"/>
      <c r="CT532" s="24"/>
      <c r="CU532" s="24"/>
      <c r="CV532" s="24"/>
      <c r="CW532" s="24"/>
      <c r="CX532" s="24"/>
      <c r="CY532" s="24"/>
      <c r="CZ532" s="24"/>
      <c r="DA532" s="24"/>
      <c r="DB532" s="24"/>
      <c r="DC532" s="24"/>
      <c r="DD532" s="24"/>
      <c r="DE532" s="24"/>
      <c r="DF532" s="26" t="s">
        <v>139</v>
      </c>
      <c r="DG532" s="26" t="s">
        <v>139</v>
      </c>
      <c r="DH532" s="26" t="s">
        <v>139</v>
      </c>
      <c r="DI532" s="26" t="s">
        <v>139</v>
      </c>
      <c r="DJ532" s="26" t="s">
        <v>139</v>
      </c>
      <c r="DK532" s="26" t="s">
        <v>139</v>
      </c>
      <c r="DL532" s="26" t="s">
        <v>139</v>
      </c>
      <c r="DM532" s="26" t="s">
        <v>139</v>
      </c>
      <c r="DN532" s="26" t="s">
        <v>139</v>
      </c>
      <c r="DO532" s="26" t="s">
        <v>139</v>
      </c>
    </row>
    <row r="533" spans="1:119" ht="20.100000000000001" customHeight="1" x14ac:dyDescent="0.25">
      <c r="A533" s="29" t="str">
        <f t="shared" si="112"/>
        <v/>
      </c>
      <c r="B533" s="29" t="str">
        <f t="shared" si="113"/>
        <v xml:space="preserve">Boy Child Initiative                                                                                                                                               </v>
      </c>
      <c r="C533" s="29">
        <f t="shared" si="114"/>
        <v>0</v>
      </c>
      <c r="D533" s="30" t="str">
        <f t="shared" si="115"/>
        <v>Africa and the Middle East</v>
      </c>
      <c r="E533" s="30" t="str">
        <f t="shared" si="116"/>
        <v>Nairobi, Kenya</v>
      </c>
      <c r="F533" s="31">
        <f t="shared" si="117"/>
        <v>0</v>
      </c>
      <c r="G533" s="31">
        <f t="shared" si="118"/>
        <v>0</v>
      </c>
      <c r="H533" s="31">
        <f t="shared" si="119"/>
        <v>0</v>
      </c>
      <c r="I533" s="31">
        <f t="shared" si="120"/>
        <v>0</v>
      </c>
      <c r="J533" s="31">
        <f t="shared" si="121"/>
        <v>0</v>
      </c>
      <c r="K533" s="31">
        <f t="shared" si="122"/>
        <v>0</v>
      </c>
      <c r="L533" s="31">
        <f t="shared" si="123"/>
        <v>0</v>
      </c>
      <c r="M533" s="31">
        <f t="shared" si="124"/>
        <v>0</v>
      </c>
      <c r="N533" s="31">
        <f t="shared" si="125"/>
        <v>0</v>
      </c>
      <c r="O533" s="26" t="s">
        <v>3239</v>
      </c>
      <c r="P533" s="26" t="s">
        <v>108</v>
      </c>
      <c r="Q533" s="27">
        <v>42622</v>
      </c>
      <c r="R533" s="24"/>
      <c r="S533" s="24"/>
      <c r="T533" s="26" t="s">
        <v>142</v>
      </c>
      <c r="U533" s="24"/>
      <c r="V533" s="26" t="s">
        <v>169</v>
      </c>
      <c r="W533" s="26" t="s">
        <v>591</v>
      </c>
      <c r="X533" s="26" t="s">
        <v>592</v>
      </c>
      <c r="Y533" s="26" t="s">
        <v>3216</v>
      </c>
      <c r="Z533" s="24"/>
      <c r="AA533" s="24"/>
      <c r="AB533" s="26" t="s">
        <v>723</v>
      </c>
      <c r="AC533" s="28">
        <v>1550</v>
      </c>
      <c r="AD533" s="26" t="s">
        <v>3217</v>
      </c>
      <c r="AE533" s="26" t="s">
        <v>3218</v>
      </c>
      <c r="AF533" s="26" t="s">
        <v>120</v>
      </c>
      <c r="AG533" s="26" t="s">
        <v>207</v>
      </c>
      <c r="AH533" s="24"/>
      <c r="AI533" s="28">
        <v>1550</v>
      </c>
      <c r="AJ533" s="24"/>
      <c r="AK533" s="24"/>
      <c r="AL533" s="24"/>
      <c r="AM533" s="24"/>
      <c r="AN533" s="24"/>
      <c r="AO533" s="24"/>
      <c r="AP533" s="24"/>
      <c r="AQ533" s="24"/>
      <c r="AR533" s="24"/>
      <c r="AS533" s="24"/>
      <c r="AT533" s="24"/>
      <c r="AU533" s="24"/>
      <c r="AV533" s="24"/>
      <c r="AW533" s="24"/>
      <c r="AX533" s="24"/>
      <c r="AY533" s="24"/>
      <c r="AZ533" s="24"/>
      <c r="BA533" s="24"/>
      <c r="BB533" s="24"/>
      <c r="BC533" s="26" t="s">
        <v>3224</v>
      </c>
      <c r="BD533" s="24"/>
      <c r="BE533" s="24"/>
      <c r="BF533" s="24"/>
      <c r="BG533" s="24"/>
      <c r="BH533" s="24"/>
      <c r="BI533" s="24"/>
      <c r="BJ533" s="24"/>
      <c r="BK533" s="24"/>
      <c r="BL533" s="24"/>
      <c r="BM533" s="24"/>
      <c r="BN533" s="24"/>
      <c r="BO533" s="24"/>
      <c r="BP533" s="24"/>
      <c r="BQ533" s="24"/>
      <c r="BR533" s="24"/>
      <c r="BS533" s="24"/>
      <c r="BT533" s="24"/>
      <c r="BU533" s="24"/>
      <c r="BV533" s="24"/>
      <c r="BW533" s="24"/>
      <c r="BX533" s="24"/>
      <c r="BY533" s="24"/>
      <c r="BZ533" s="24"/>
      <c r="CA533" s="24"/>
      <c r="CB533" s="24"/>
      <c r="CC533" s="24"/>
      <c r="CD533" s="24"/>
      <c r="CE533" s="24"/>
      <c r="CF533" s="24"/>
      <c r="CG533" s="24"/>
      <c r="CH533" s="24"/>
      <c r="CI533" s="24"/>
      <c r="CJ533" s="24"/>
      <c r="CK533" s="24"/>
      <c r="CL533" s="24"/>
      <c r="CM533" s="24"/>
      <c r="CN533" s="24"/>
      <c r="CO533" s="24"/>
      <c r="CP533" s="24"/>
      <c r="CQ533" s="24"/>
      <c r="CR533" s="24"/>
      <c r="CS533" s="24"/>
      <c r="CT533" s="24"/>
      <c r="CU533" s="24"/>
      <c r="CV533" s="24"/>
      <c r="CW533" s="24"/>
      <c r="CX533" s="24"/>
      <c r="CY533" s="24"/>
      <c r="CZ533" s="24"/>
      <c r="DA533" s="24"/>
      <c r="DB533" s="24"/>
      <c r="DC533" s="24"/>
      <c r="DD533" s="24"/>
      <c r="DE533" s="24"/>
      <c r="DF533" s="26" t="s">
        <v>139</v>
      </c>
      <c r="DG533" s="26" t="s">
        <v>139</v>
      </c>
      <c r="DH533" s="26" t="s">
        <v>139</v>
      </c>
      <c r="DI533" s="26" t="s">
        <v>139</v>
      </c>
      <c r="DJ533" s="26" t="s">
        <v>139</v>
      </c>
      <c r="DK533" s="26" t="s">
        <v>139</v>
      </c>
      <c r="DL533" s="26" t="s">
        <v>139</v>
      </c>
      <c r="DM533" s="26" t="s">
        <v>139</v>
      </c>
      <c r="DN533" s="26" t="s">
        <v>139</v>
      </c>
      <c r="DO533" s="26" t="s">
        <v>139</v>
      </c>
    </row>
    <row r="534" spans="1:119" ht="20.100000000000001" customHeight="1" x14ac:dyDescent="0.25">
      <c r="A534" s="29" t="str">
        <f t="shared" si="112"/>
        <v>Boy Child Initiative                                                                                                                                               4</v>
      </c>
      <c r="B534" s="29" t="str">
        <f t="shared" si="113"/>
        <v xml:space="preserve">Boy Child Initiative                                                                                                                                               </v>
      </c>
      <c r="C534" s="29">
        <f t="shared" si="114"/>
        <v>4</v>
      </c>
      <c r="D534" s="30" t="str">
        <f t="shared" si="115"/>
        <v>Africa and the Middle East</v>
      </c>
      <c r="E534" s="30" t="str">
        <f t="shared" si="116"/>
        <v>Nairobi, Kenya</v>
      </c>
      <c r="F534" s="31">
        <f t="shared" si="117"/>
        <v>3</v>
      </c>
      <c r="G534" s="31">
        <f t="shared" si="118"/>
        <v>3</v>
      </c>
      <c r="H534" s="31">
        <f t="shared" si="119"/>
        <v>2</v>
      </c>
      <c r="I534" s="31">
        <f t="shared" si="120"/>
        <v>2</v>
      </c>
      <c r="J534" s="31">
        <f t="shared" si="121"/>
        <v>3</v>
      </c>
      <c r="K534" s="31">
        <f t="shared" si="122"/>
        <v>1</v>
      </c>
      <c r="L534" s="31">
        <f t="shared" si="123"/>
        <v>3</v>
      </c>
      <c r="M534" s="31">
        <f t="shared" si="124"/>
        <v>3</v>
      </c>
      <c r="N534" s="31">
        <f t="shared" si="125"/>
        <v>2.5</v>
      </c>
      <c r="O534" s="26" t="s">
        <v>3229</v>
      </c>
      <c r="P534" s="26" t="s">
        <v>108</v>
      </c>
      <c r="Q534" s="27">
        <v>42640</v>
      </c>
      <c r="R534" s="26" t="s">
        <v>166</v>
      </c>
      <c r="S534" s="26" t="s">
        <v>141</v>
      </c>
      <c r="T534" s="26" t="s">
        <v>142</v>
      </c>
      <c r="U534" s="26" t="s">
        <v>112</v>
      </c>
      <c r="V534" s="26" t="s">
        <v>169</v>
      </c>
      <c r="W534" s="26" t="s">
        <v>591</v>
      </c>
      <c r="X534" s="26" t="s">
        <v>592</v>
      </c>
      <c r="Y534" s="26" t="s">
        <v>3216</v>
      </c>
      <c r="Z534" s="24"/>
      <c r="AA534" s="24"/>
      <c r="AB534" s="26" t="s">
        <v>117</v>
      </c>
      <c r="AC534" s="28">
        <v>9000</v>
      </c>
      <c r="AD534" s="26" t="s">
        <v>3217</v>
      </c>
      <c r="AE534" s="26" t="s">
        <v>3218</v>
      </c>
      <c r="AF534" s="26" t="s">
        <v>120</v>
      </c>
      <c r="AG534" s="26" t="s">
        <v>207</v>
      </c>
      <c r="AH534" s="26" t="s">
        <v>185</v>
      </c>
      <c r="AI534" s="28">
        <v>9000</v>
      </c>
      <c r="AJ534" s="26" t="s">
        <v>3230</v>
      </c>
      <c r="AK534" s="26" t="s">
        <v>3231</v>
      </c>
      <c r="AL534" s="26" t="s">
        <v>3232</v>
      </c>
      <c r="AM534" s="24"/>
      <c r="AN534" s="24"/>
      <c r="AO534" s="24"/>
      <c r="AP534" s="24"/>
      <c r="AQ534" s="26" t="s">
        <v>3233</v>
      </c>
      <c r="AR534" s="24"/>
      <c r="AS534" s="24"/>
      <c r="AT534" s="26" t="s">
        <v>3234</v>
      </c>
      <c r="AU534" s="26" t="s">
        <v>3235</v>
      </c>
      <c r="AV534" s="24"/>
      <c r="AW534" s="28">
        <v>49700</v>
      </c>
      <c r="AX534" s="26">
        <v>258</v>
      </c>
      <c r="AY534" s="28">
        <v>120</v>
      </c>
      <c r="AZ534" s="28">
        <v>102</v>
      </c>
      <c r="BA534" s="26">
        <v>0</v>
      </c>
      <c r="BB534" s="26" t="s">
        <v>241</v>
      </c>
      <c r="BC534" s="26" t="s">
        <v>3224</v>
      </c>
      <c r="BD534" s="26" t="s">
        <v>125</v>
      </c>
      <c r="BE534" s="24"/>
      <c r="BF534" s="24"/>
      <c r="BG534" s="24"/>
      <c r="BH534" s="26" t="s">
        <v>3225</v>
      </c>
      <c r="BI534" s="26" t="s">
        <v>392</v>
      </c>
      <c r="BJ534" s="26" t="s">
        <v>3236</v>
      </c>
      <c r="BK534" s="26" t="s">
        <v>591</v>
      </c>
      <c r="BL534" s="26" t="s">
        <v>3237</v>
      </c>
      <c r="BM534" s="26" t="s">
        <v>591</v>
      </c>
      <c r="BN534" s="26" t="s">
        <v>3238</v>
      </c>
      <c r="BO534" s="26" t="s">
        <v>591</v>
      </c>
      <c r="BP534" s="24"/>
      <c r="BQ534" s="24"/>
      <c r="BR534" s="26">
        <v>3</v>
      </c>
      <c r="BS534" s="26">
        <v>3</v>
      </c>
      <c r="BT534" s="26">
        <v>2</v>
      </c>
      <c r="BU534" s="26">
        <v>2</v>
      </c>
      <c r="BV534" s="26">
        <v>3</v>
      </c>
      <c r="BW534" s="26">
        <v>1</v>
      </c>
      <c r="BX534" s="26">
        <v>3</v>
      </c>
      <c r="BY534" s="26">
        <v>3</v>
      </c>
      <c r="BZ534" s="24"/>
      <c r="CA534" s="24"/>
      <c r="CB534" s="24"/>
      <c r="CC534" s="24"/>
      <c r="CD534" s="24"/>
      <c r="CE534" s="24"/>
      <c r="CF534" s="24"/>
      <c r="CG534" s="24"/>
      <c r="CH534" s="24"/>
      <c r="CI534" s="24"/>
      <c r="CJ534" s="24"/>
      <c r="CK534" s="24"/>
      <c r="CL534" s="24"/>
      <c r="CM534" s="24"/>
      <c r="CN534" s="24"/>
      <c r="CO534" s="24"/>
      <c r="CP534" s="24"/>
      <c r="CQ534" s="24"/>
      <c r="CR534" s="24"/>
      <c r="CS534" s="24"/>
      <c r="CT534" s="24"/>
      <c r="CU534" s="24"/>
      <c r="CV534" s="24"/>
      <c r="CW534" s="24"/>
      <c r="CX534" s="24"/>
      <c r="CY534" s="24"/>
      <c r="CZ534" s="24"/>
      <c r="DA534" s="24"/>
      <c r="DB534" s="24"/>
      <c r="DC534" s="24"/>
      <c r="DD534" s="24"/>
      <c r="DE534" s="24"/>
      <c r="DF534" s="26" t="s">
        <v>139</v>
      </c>
      <c r="DG534" s="26" t="s">
        <v>120</v>
      </c>
      <c r="DH534" s="26" t="s">
        <v>120</v>
      </c>
      <c r="DI534" s="26" t="s">
        <v>120</v>
      </c>
      <c r="DJ534" s="26" t="s">
        <v>139</v>
      </c>
      <c r="DK534" s="26" t="s">
        <v>139</v>
      </c>
      <c r="DL534" s="26" t="s">
        <v>139</v>
      </c>
      <c r="DM534" s="26" t="s">
        <v>139</v>
      </c>
      <c r="DN534" s="26" t="s">
        <v>139</v>
      </c>
      <c r="DO534" s="26" t="s">
        <v>139</v>
      </c>
    </row>
    <row r="535" spans="1:119" ht="20.100000000000001" customHeight="1" x14ac:dyDescent="0.25">
      <c r="A535" s="29" t="str">
        <f t="shared" si="112"/>
        <v/>
      </c>
      <c r="B535" s="29" t="str">
        <f t="shared" si="113"/>
        <v xml:space="preserve">Boy Child Initiative                                                                                                                                               </v>
      </c>
      <c r="C535" s="29">
        <f t="shared" si="114"/>
        <v>0</v>
      </c>
      <c r="D535" s="30" t="str">
        <f t="shared" si="115"/>
        <v>Africa and the Middle East</v>
      </c>
      <c r="E535" s="30" t="str">
        <f t="shared" si="116"/>
        <v>Nairobi, Kenya</v>
      </c>
      <c r="F535" s="31">
        <f t="shared" si="117"/>
        <v>0</v>
      </c>
      <c r="G535" s="31">
        <f t="shared" si="118"/>
        <v>0</v>
      </c>
      <c r="H535" s="31">
        <f t="shared" si="119"/>
        <v>0</v>
      </c>
      <c r="I535" s="31">
        <f t="shared" si="120"/>
        <v>0</v>
      </c>
      <c r="J535" s="31">
        <f t="shared" si="121"/>
        <v>0</v>
      </c>
      <c r="K535" s="31">
        <f t="shared" si="122"/>
        <v>0</v>
      </c>
      <c r="L535" s="31">
        <f t="shared" si="123"/>
        <v>0</v>
      </c>
      <c r="M535" s="31">
        <f t="shared" si="124"/>
        <v>0</v>
      </c>
      <c r="N535" s="31">
        <f t="shared" si="125"/>
        <v>0</v>
      </c>
      <c r="O535" s="26" t="s">
        <v>15886</v>
      </c>
      <c r="P535" s="26" t="s">
        <v>108</v>
      </c>
      <c r="Q535" s="27">
        <v>42541</v>
      </c>
      <c r="R535" s="24"/>
      <c r="S535" s="24"/>
      <c r="T535" s="26" t="s">
        <v>157</v>
      </c>
      <c r="U535" s="24"/>
      <c r="V535" s="26" t="s">
        <v>169</v>
      </c>
      <c r="W535" s="26" t="s">
        <v>591</v>
      </c>
      <c r="X535" s="26" t="s">
        <v>592</v>
      </c>
      <c r="Y535" s="26" t="s">
        <v>3216</v>
      </c>
      <c r="Z535" s="24"/>
      <c r="AA535" s="24"/>
      <c r="AB535" s="26" t="s">
        <v>15736</v>
      </c>
      <c r="AC535" s="28">
        <v>500</v>
      </c>
      <c r="AD535" s="26" t="s">
        <v>3217</v>
      </c>
      <c r="AE535" s="26" t="s">
        <v>3218</v>
      </c>
      <c r="AF535" s="26" t="s">
        <v>120</v>
      </c>
      <c r="AG535" s="26" t="s">
        <v>207</v>
      </c>
      <c r="AH535" s="24"/>
      <c r="AI535" s="28">
        <v>500</v>
      </c>
      <c r="AJ535" s="24"/>
      <c r="AK535" s="24"/>
      <c r="AL535" s="24"/>
      <c r="AM535" s="24"/>
      <c r="AN535" s="24"/>
      <c r="AO535" s="24"/>
      <c r="AP535" s="24"/>
      <c r="AQ535" s="24"/>
      <c r="AR535" s="24"/>
      <c r="AS535" s="24"/>
      <c r="AT535" s="24"/>
      <c r="AU535" s="24"/>
      <c r="AV535" s="24"/>
      <c r="AW535" s="28">
        <v>0</v>
      </c>
      <c r="AX535" s="26">
        <v>0</v>
      </c>
      <c r="AY535" s="28">
        <v>0</v>
      </c>
      <c r="AZ535" s="28">
        <v>0</v>
      </c>
      <c r="BA535" s="26">
        <v>0</v>
      </c>
      <c r="BB535" s="24"/>
      <c r="BC535" s="26" t="s">
        <v>3224</v>
      </c>
      <c r="BD535" s="24"/>
      <c r="BE535" s="24"/>
      <c r="BF535" s="24"/>
      <c r="BG535" s="24"/>
      <c r="BH535" s="24"/>
      <c r="BI535" s="24"/>
      <c r="BJ535" s="24"/>
      <c r="BK535" s="24"/>
      <c r="BL535" s="24"/>
      <c r="BM535" s="24"/>
      <c r="BN535" s="24"/>
      <c r="BO535" s="24"/>
      <c r="BP535" s="24"/>
      <c r="BQ535" s="24"/>
      <c r="BR535" s="26">
        <v>0</v>
      </c>
      <c r="BS535" s="26">
        <v>0</v>
      </c>
      <c r="BT535" s="26">
        <v>0</v>
      </c>
      <c r="BU535" s="26">
        <v>0</v>
      </c>
      <c r="BV535" s="26">
        <v>0</v>
      </c>
      <c r="BW535" s="26">
        <v>0</v>
      </c>
      <c r="BX535" s="26">
        <v>0</v>
      </c>
      <c r="BY535" s="26">
        <v>0</v>
      </c>
      <c r="BZ535" s="24"/>
      <c r="CA535" s="24"/>
      <c r="CB535" s="24"/>
      <c r="CC535" s="24"/>
      <c r="CD535" s="24"/>
      <c r="CE535" s="24"/>
      <c r="CF535" s="24"/>
      <c r="CG535" s="24"/>
      <c r="CH535" s="24"/>
      <c r="CI535" s="24"/>
      <c r="CJ535" s="24"/>
      <c r="CK535" s="24"/>
      <c r="CL535" s="24"/>
      <c r="CM535" s="24"/>
      <c r="CN535" s="24"/>
      <c r="CO535" s="24"/>
      <c r="CP535" s="24"/>
      <c r="CQ535" s="24"/>
      <c r="CR535" s="24"/>
      <c r="CS535" s="24"/>
      <c r="CT535" s="24"/>
      <c r="CU535" s="24"/>
      <c r="CV535" s="24"/>
      <c r="CW535" s="24"/>
      <c r="CX535" s="24"/>
      <c r="CY535" s="24"/>
      <c r="CZ535" s="24"/>
      <c r="DA535" s="24"/>
      <c r="DB535" s="24"/>
      <c r="DC535" s="24"/>
      <c r="DD535" s="24"/>
      <c r="DE535" s="24"/>
      <c r="DF535" s="26" t="s">
        <v>139</v>
      </c>
      <c r="DG535" s="26" t="s">
        <v>139</v>
      </c>
      <c r="DH535" s="26" t="s">
        <v>139</v>
      </c>
      <c r="DI535" s="26" t="s">
        <v>139</v>
      </c>
      <c r="DJ535" s="26" t="s">
        <v>139</v>
      </c>
      <c r="DK535" s="26" t="s">
        <v>139</v>
      </c>
      <c r="DL535" s="26" t="s">
        <v>139</v>
      </c>
      <c r="DM535" s="26" t="s">
        <v>139</v>
      </c>
      <c r="DN535" s="26" t="s">
        <v>139</v>
      </c>
      <c r="DO535" s="26" t="s">
        <v>139</v>
      </c>
    </row>
    <row r="536" spans="1:119" ht="20.100000000000001" customHeight="1" x14ac:dyDescent="0.25">
      <c r="A536" s="29" t="str">
        <f t="shared" si="112"/>
        <v>Boy Child Initiative                                                                                                                                               3</v>
      </c>
      <c r="B536" s="29" t="str">
        <f t="shared" si="113"/>
        <v xml:space="preserve">Boy Child Initiative                                                                                                                                               </v>
      </c>
      <c r="C536" s="29">
        <f t="shared" si="114"/>
        <v>3</v>
      </c>
      <c r="D536" s="30" t="str">
        <f t="shared" si="115"/>
        <v>Africa and the Middle East</v>
      </c>
      <c r="E536" s="30" t="str">
        <f t="shared" si="116"/>
        <v>Nairobi, Kenya</v>
      </c>
      <c r="F536" s="31">
        <f t="shared" si="117"/>
        <v>2</v>
      </c>
      <c r="G536" s="31">
        <f t="shared" si="118"/>
        <v>2</v>
      </c>
      <c r="H536" s="31">
        <f t="shared" si="119"/>
        <v>2</v>
      </c>
      <c r="I536" s="31">
        <f t="shared" si="120"/>
        <v>2</v>
      </c>
      <c r="J536" s="31">
        <f t="shared" si="121"/>
        <v>2</v>
      </c>
      <c r="K536" s="31">
        <f t="shared" si="122"/>
        <v>1</v>
      </c>
      <c r="L536" s="31">
        <f t="shared" si="123"/>
        <v>2</v>
      </c>
      <c r="M536" s="31">
        <f t="shared" si="124"/>
        <v>2</v>
      </c>
      <c r="N536" s="31">
        <f t="shared" si="125"/>
        <v>1.9</v>
      </c>
      <c r="O536" s="26" t="s">
        <v>3240</v>
      </c>
      <c r="P536" s="26" t="s">
        <v>108</v>
      </c>
      <c r="Q536" s="27">
        <v>42305</v>
      </c>
      <c r="R536" s="26" t="s">
        <v>166</v>
      </c>
      <c r="S536" s="26" t="s">
        <v>156</v>
      </c>
      <c r="T536" s="26" t="s">
        <v>157</v>
      </c>
      <c r="U536" s="26" t="s">
        <v>112</v>
      </c>
      <c r="V536" s="26" t="s">
        <v>169</v>
      </c>
      <c r="W536" s="26" t="s">
        <v>591</v>
      </c>
      <c r="X536" s="26" t="s">
        <v>592</v>
      </c>
      <c r="Y536" s="26" t="s">
        <v>3216</v>
      </c>
      <c r="Z536" s="24"/>
      <c r="AA536" s="24"/>
      <c r="AB536" s="26" t="s">
        <v>117</v>
      </c>
      <c r="AC536" s="28">
        <v>7000</v>
      </c>
      <c r="AD536" s="26" t="s">
        <v>3217</v>
      </c>
      <c r="AE536" s="26" t="s">
        <v>3218</v>
      </c>
      <c r="AF536" s="26" t="s">
        <v>120</v>
      </c>
      <c r="AG536" s="26" t="s">
        <v>207</v>
      </c>
      <c r="AH536" s="26" t="s">
        <v>121</v>
      </c>
      <c r="AI536" s="28">
        <v>7000</v>
      </c>
      <c r="AJ536" s="26" t="s">
        <v>3241</v>
      </c>
      <c r="AK536" s="26" t="s">
        <v>3242</v>
      </c>
      <c r="AL536" s="26" t="s">
        <v>3232</v>
      </c>
      <c r="AM536" s="24"/>
      <c r="AN536" s="24"/>
      <c r="AO536" s="24"/>
      <c r="AP536" s="24"/>
      <c r="AQ536" s="26" t="s">
        <v>3243</v>
      </c>
      <c r="AR536" s="24"/>
      <c r="AS536" s="24"/>
      <c r="AT536" s="24"/>
      <c r="AU536" s="26" t="s">
        <v>3244</v>
      </c>
      <c r="AV536" s="24"/>
      <c r="AW536" s="28">
        <v>12200</v>
      </c>
      <c r="AX536" s="26">
        <v>210</v>
      </c>
      <c r="AY536" s="28">
        <v>100</v>
      </c>
      <c r="AZ536" s="28">
        <v>83</v>
      </c>
      <c r="BA536" s="26">
        <v>0</v>
      </c>
      <c r="BB536" s="26" t="s">
        <v>241</v>
      </c>
      <c r="BC536" s="26" t="s">
        <v>3224</v>
      </c>
      <c r="BD536" s="26" t="s">
        <v>125</v>
      </c>
      <c r="BE536" s="24"/>
      <c r="BF536" s="26" t="s">
        <v>3227</v>
      </c>
      <c r="BG536" s="26" t="s">
        <v>591</v>
      </c>
      <c r="BH536" s="26" t="s">
        <v>3245</v>
      </c>
      <c r="BI536" s="26" t="s">
        <v>591</v>
      </c>
      <c r="BJ536" s="24"/>
      <c r="BK536" s="24"/>
      <c r="BL536" s="24"/>
      <c r="BM536" s="24"/>
      <c r="BN536" s="24"/>
      <c r="BO536" s="24"/>
      <c r="BP536" s="24"/>
      <c r="BQ536" s="24"/>
      <c r="BR536" s="26">
        <v>2</v>
      </c>
      <c r="BS536" s="26">
        <v>2</v>
      </c>
      <c r="BT536" s="26">
        <v>2</v>
      </c>
      <c r="BU536" s="26">
        <v>2</v>
      </c>
      <c r="BV536" s="26">
        <v>2</v>
      </c>
      <c r="BW536" s="26">
        <v>1</v>
      </c>
      <c r="BX536" s="26">
        <v>2</v>
      </c>
      <c r="BY536" s="26">
        <v>2</v>
      </c>
      <c r="BZ536" s="24"/>
      <c r="CA536" s="24"/>
      <c r="CB536" s="24"/>
      <c r="CC536" s="24"/>
      <c r="CD536" s="24"/>
      <c r="CE536" s="24"/>
      <c r="CF536" s="24"/>
      <c r="CG536" s="24"/>
      <c r="CH536" s="24"/>
      <c r="CI536" s="24"/>
      <c r="CJ536" s="24"/>
      <c r="CK536" s="24"/>
      <c r="CL536" s="24"/>
      <c r="CM536" s="24"/>
      <c r="CN536" s="24"/>
      <c r="CO536" s="24"/>
      <c r="CP536" s="24"/>
      <c r="CQ536" s="24"/>
      <c r="CR536" s="24"/>
      <c r="CS536" s="24"/>
      <c r="CT536" s="24"/>
      <c r="CU536" s="24"/>
      <c r="CV536" s="24"/>
      <c r="CW536" s="24"/>
      <c r="CX536" s="24"/>
      <c r="CY536" s="24"/>
      <c r="CZ536" s="24"/>
      <c r="DA536" s="24"/>
      <c r="DB536" s="24"/>
      <c r="DC536" s="24"/>
      <c r="DD536" s="24"/>
      <c r="DE536" s="24"/>
      <c r="DF536" s="26" t="s">
        <v>139</v>
      </c>
      <c r="DG536" s="26" t="s">
        <v>120</v>
      </c>
      <c r="DH536" s="26" t="s">
        <v>120</v>
      </c>
      <c r="DI536" s="26" t="s">
        <v>120</v>
      </c>
      <c r="DJ536" s="26" t="s">
        <v>139</v>
      </c>
      <c r="DK536" s="26" t="s">
        <v>139</v>
      </c>
      <c r="DL536" s="26" t="s">
        <v>139</v>
      </c>
      <c r="DM536" s="26" t="s">
        <v>139</v>
      </c>
      <c r="DN536" s="26" t="s">
        <v>139</v>
      </c>
      <c r="DO536" s="26" t="s">
        <v>139</v>
      </c>
    </row>
    <row r="537" spans="1:119" ht="20.100000000000001" customHeight="1" x14ac:dyDescent="0.25">
      <c r="A537" s="29" t="str">
        <f t="shared" si="112"/>
        <v/>
      </c>
      <c r="B537" s="29" t="str">
        <f t="shared" si="113"/>
        <v xml:space="preserve">Boy Child Initiative                                                                                                                                               </v>
      </c>
      <c r="C537" s="29">
        <f t="shared" si="114"/>
        <v>0</v>
      </c>
      <c r="D537" s="30" t="str">
        <f t="shared" si="115"/>
        <v>Africa and the Middle East</v>
      </c>
      <c r="E537" s="30" t="str">
        <f t="shared" si="116"/>
        <v>Nairobi, Kenya</v>
      </c>
      <c r="F537" s="31">
        <f t="shared" si="117"/>
        <v>0</v>
      </c>
      <c r="G537" s="31">
        <f t="shared" si="118"/>
        <v>0</v>
      </c>
      <c r="H537" s="31">
        <f t="shared" si="119"/>
        <v>0</v>
      </c>
      <c r="I537" s="31">
        <f t="shared" si="120"/>
        <v>0</v>
      </c>
      <c r="J537" s="31">
        <f t="shared" si="121"/>
        <v>0</v>
      </c>
      <c r="K537" s="31">
        <f t="shared" si="122"/>
        <v>0</v>
      </c>
      <c r="L537" s="31">
        <f t="shared" si="123"/>
        <v>0</v>
      </c>
      <c r="M537" s="31">
        <f t="shared" si="124"/>
        <v>0</v>
      </c>
      <c r="N537" s="31">
        <f t="shared" si="125"/>
        <v>0</v>
      </c>
      <c r="O537" s="26" t="s">
        <v>15887</v>
      </c>
      <c r="P537" s="26" t="s">
        <v>108</v>
      </c>
      <c r="Q537" s="27">
        <v>42278</v>
      </c>
      <c r="R537" s="24"/>
      <c r="S537" s="24"/>
      <c r="T537" s="26" t="s">
        <v>157</v>
      </c>
      <c r="U537" s="24"/>
      <c r="V537" s="26" t="s">
        <v>169</v>
      </c>
      <c r="W537" s="26" t="s">
        <v>591</v>
      </c>
      <c r="X537" s="26" t="s">
        <v>592</v>
      </c>
      <c r="Y537" s="26" t="s">
        <v>3216</v>
      </c>
      <c r="Z537" s="24"/>
      <c r="AA537" s="24"/>
      <c r="AB537" s="26" t="s">
        <v>15733</v>
      </c>
      <c r="AC537" s="28">
        <v>5200</v>
      </c>
      <c r="AD537" s="26" t="s">
        <v>3217</v>
      </c>
      <c r="AE537" s="26" t="s">
        <v>3218</v>
      </c>
      <c r="AF537" s="26" t="s">
        <v>120</v>
      </c>
      <c r="AG537" s="26" t="s">
        <v>207</v>
      </c>
      <c r="AH537" s="24"/>
      <c r="AI537" s="28">
        <v>5200</v>
      </c>
      <c r="AJ537" s="24"/>
      <c r="AK537" s="24"/>
      <c r="AL537" s="24"/>
      <c r="AM537" s="24"/>
      <c r="AN537" s="24"/>
      <c r="AO537" s="24"/>
      <c r="AP537" s="24"/>
      <c r="AQ537" s="24"/>
      <c r="AR537" s="24"/>
      <c r="AS537" s="24"/>
      <c r="AT537" s="24"/>
      <c r="AU537" s="24"/>
      <c r="AV537" s="24"/>
      <c r="AW537" s="24"/>
      <c r="AX537" s="24"/>
      <c r="AY537" s="24"/>
      <c r="AZ537" s="24"/>
      <c r="BA537" s="24"/>
      <c r="BB537" s="24"/>
      <c r="BC537" s="26" t="s">
        <v>3224</v>
      </c>
      <c r="BD537" s="24"/>
      <c r="BE537" s="24"/>
      <c r="BF537" s="24"/>
      <c r="BG537" s="24"/>
      <c r="BH537" s="24"/>
      <c r="BI537" s="24"/>
      <c r="BJ537" s="24"/>
      <c r="BK537" s="24"/>
      <c r="BL537" s="24"/>
      <c r="BM537" s="24"/>
      <c r="BN537" s="24"/>
      <c r="BO537" s="24"/>
      <c r="BP537" s="24"/>
      <c r="BQ537" s="24"/>
      <c r="BR537" s="24"/>
      <c r="BS537" s="24"/>
      <c r="BT537" s="24"/>
      <c r="BU537" s="24"/>
      <c r="BV537" s="24"/>
      <c r="BW537" s="24"/>
      <c r="BX537" s="24"/>
      <c r="BY537" s="24"/>
      <c r="BZ537" s="24"/>
      <c r="CA537" s="24"/>
      <c r="CB537" s="24"/>
      <c r="CC537" s="24"/>
      <c r="CD537" s="24"/>
      <c r="CE537" s="24"/>
      <c r="CF537" s="24"/>
      <c r="CG537" s="24"/>
      <c r="CH537" s="24"/>
      <c r="CI537" s="24"/>
      <c r="CJ537" s="24"/>
      <c r="CK537" s="24"/>
      <c r="CL537" s="24"/>
      <c r="CM537" s="24"/>
      <c r="CN537" s="24"/>
      <c r="CO537" s="24"/>
      <c r="CP537" s="24"/>
      <c r="CQ537" s="24"/>
      <c r="CR537" s="24"/>
      <c r="CS537" s="24"/>
      <c r="CT537" s="24"/>
      <c r="CU537" s="24"/>
      <c r="CV537" s="24"/>
      <c r="CW537" s="24"/>
      <c r="CX537" s="24"/>
      <c r="CY537" s="24"/>
      <c r="CZ537" s="24"/>
      <c r="DA537" s="24"/>
      <c r="DB537" s="24"/>
      <c r="DC537" s="24"/>
      <c r="DD537" s="24"/>
      <c r="DE537" s="24"/>
      <c r="DF537" s="26" t="s">
        <v>139</v>
      </c>
      <c r="DG537" s="26" t="s">
        <v>139</v>
      </c>
      <c r="DH537" s="26" t="s">
        <v>139</v>
      </c>
      <c r="DI537" s="26" t="s">
        <v>139</v>
      </c>
      <c r="DJ537" s="26" t="s">
        <v>139</v>
      </c>
      <c r="DK537" s="26" t="s">
        <v>139</v>
      </c>
      <c r="DL537" s="26" t="s">
        <v>139</v>
      </c>
      <c r="DM537" s="26" t="s">
        <v>139</v>
      </c>
      <c r="DN537" s="26" t="s">
        <v>139</v>
      </c>
      <c r="DO537" s="26" t="s">
        <v>139</v>
      </c>
    </row>
    <row r="538" spans="1:119" ht="20.100000000000001" customHeight="1" x14ac:dyDescent="0.25">
      <c r="A538" s="29" t="str">
        <f t="shared" si="112"/>
        <v>Boy Child Initiative                                                                                                                                               2</v>
      </c>
      <c r="B538" s="29" t="str">
        <f t="shared" si="113"/>
        <v xml:space="preserve">Boy Child Initiative                                                                                                                                               </v>
      </c>
      <c r="C538" s="29">
        <f t="shared" si="114"/>
        <v>2</v>
      </c>
      <c r="D538" s="30" t="str">
        <f t="shared" si="115"/>
        <v>Africa and the Middle East</v>
      </c>
      <c r="E538" s="30" t="str">
        <f t="shared" si="116"/>
        <v>Nairobi, Kenya</v>
      </c>
      <c r="F538" s="31">
        <f t="shared" si="117"/>
        <v>1</v>
      </c>
      <c r="G538" s="31">
        <f t="shared" si="118"/>
        <v>1</v>
      </c>
      <c r="H538" s="31">
        <f t="shared" si="119"/>
        <v>2</v>
      </c>
      <c r="I538" s="31">
        <f t="shared" si="120"/>
        <v>2</v>
      </c>
      <c r="J538" s="31">
        <f t="shared" si="121"/>
        <v>1</v>
      </c>
      <c r="K538" s="31">
        <f t="shared" si="122"/>
        <v>1</v>
      </c>
      <c r="L538" s="31">
        <f t="shared" si="123"/>
        <v>2</v>
      </c>
      <c r="M538" s="31">
        <f t="shared" si="124"/>
        <v>2</v>
      </c>
      <c r="N538" s="31">
        <f t="shared" si="125"/>
        <v>1.5</v>
      </c>
      <c r="O538" s="26" t="s">
        <v>3246</v>
      </c>
      <c r="P538" s="26" t="s">
        <v>108</v>
      </c>
      <c r="Q538" s="27">
        <v>41946</v>
      </c>
      <c r="R538" s="26" t="s">
        <v>109</v>
      </c>
      <c r="S538" s="26" t="s">
        <v>609</v>
      </c>
      <c r="T538" s="26" t="s">
        <v>278</v>
      </c>
      <c r="U538" s="26" t="s">
        <v>112</v>
      </c>
      <c r="V538" s="26" t="s">
        <v>169</v>
      </c>
      <c r="W538" s="26" t="s">
        <v>591</v>
      </c>
      <c r="X538" s="26" t="s">
        <v>592</v>
      </c>
      <c r="Y538" s="26" t="s">
        <v>3216</v>
      </c>
      <c r="Z538" s="24"/>
      <c r="AA538" s="24"/>
      <c r="AB538" s="26" t="s">
        <v>117</v>
      </c>
      <c r="AC538" s="28">
        <v>5000</v>
      </c>
      <c r="AD538" s="26" t="s">
        <v>3217</v>
      </c>
      <c r="AE538" s="26" t="s">
        <v>3218</v>
      </c>
      <c r="AF538" s="26" t="s">
        <v>120</v>
      </c>
      <c r="AG538" s="26" t="s">
        <v>207</v>
      </c>
      <c r="AH538" s="26" t="s">
        <v>143</v>
      </c>
      <c r="AI538" s="28">
        <v>5000</v>
      </c>
      <c r="AJ538" s="26" t="s">
        <v>3247</v>
      </c>
      <c r="AK538" s="26" t="s">
        <v>3242</v>
      </c>
      <c r="AL538" s="26" t="s">
        <v>3232</v>
      </c>
      <c r="AM538" s="24"/>
      <c r="AN538" s="24"/>
      <c r="AO538" s="24"/>
      <c r="AP538" s="24"/>
      <c r="AQ538" s="24"/>
      <c r="AR538" s="24"/>
      <c r="AS538" s="26" t="s">
        <v>3248</v>
      </c>
      <c r="AT538" s="26" t="s">
        <v>3249</v>
      </c>
      <c r="AU538" s="26" t="s">
        <v>3250</v>
      </c>
      <c r="AV538" s="24"/>
      <c r="AW538" s="28">
        <v>13430</v>
      </c>
      <c r="AX538" s="26">
        <v>184</v>
      </c>
      <c r="AY538" s="28">
        <v>100</v>
      </c>
      <c r="AZ538" s="28">
        <v>69</v>
      </c>
      <c r="BA538" s="26">
        <v>0</v>
      </c>
      <c r="BB538" s="26" t="s">
        <v>241</v>
      </c>
      <c r="BC538" s="26" t="s">
        <v>3224</v>
      </c>
      <c r="BD538" s="26" t="s">
        <v>125</v>
      </c>
      <c r="BE538" s="24"/>
      <c r="BF538" s="26" t="s">
        <v>3227</v>
      </c>
      <c r="BG538" s="26" t="s">
        <v>3251</v>
      </c>
      <c r="BH538" s="26" t="s">
        <v>3228</v>
      </c>
      <c r="BI538" s="26" t="s">
        <v>3251</v>
      </c>
      <c r="BJ538" s="24"/>
      <c r="BK538" s="24"/>
      <c r="BL538" s="24"/>
      <c r="BM538" s="24"/>
      <c r="BN538" s="24"/>
      <c r="BO538" s="24"/>
      <c r="BP538" s="24"/>
      <c r="BQ538" s="24"/>
      <c r="BR538" s="26">
        <v>1</v>
      </c>
      <c r="BS538" s="26">
        <v>1</v>
      </c>
      <c r="BT538" s="26">
        <v>2</v>
      </c>
      <c r="BU538" s="26">
        <v>2</v>
      </c>
      <c r="BV538" s="26">
        <v>1</v>
      </c>
      <c r="BW538" s="26">
        <v>1</v>
      </c>
      <c r="BX538" s="26">
        <v>2</v>
      </c>
      <c r="BY538" s="26">
        <v>2</v>
      </c>
      <c r="BZ538" s="24"/>
      <c r="CA538" s="24"/>
      <c r="CB538" s="24"/>
      <c r="CC538" s="24"/>
      <c r="CD538" s="24"/>
      <c r="CE538" s="24"/>
      <c r="CF538" s="24"/>
      <c r="CG538" s="24"/>
      <c r="CH538" s="24"/>
      <c r="CI538" s="24"/>
      <c r="CJ538" s="24"/>
      <c r="CK538" s="24"/>
      <c r="CL538" s="24"/>
      <c r="CM538" s="24"/>
      <c r="CN538" s="24"/>
      <c r="CO538" s="24"/>
      <c r="CP538" s="24"/>
      <c r="CQ538" s="24"/>
      <c r="CR538" s="24"/>
      <c r="CS538" s="24"/>
      <c r="CT538" s="24"/>
      <c r="CU538" s="24"/>
      <c r="CV538" s="24"/>
      <c r="CW538" s="24"/>
      <c r="CX538" s="24"/>
      <c r="CY538" s="24"/>
      <c r="CZ538" s="24"/>
      <c r="DA538" s="24"/>
      <c r="DB538" s="24"/>
      <c r="DC538" s="24"/>
      <c r="DD538" s="24"/>
      <c r="DE538" s="24"/>
      <c r="DF538" s="26" t="s">
        <v>120</v>
      </c>
      <c r="DG538" s="26" t="s">
        <v>120</v>
      </c>
      <c r="DH538" s="26" t="s">
        <v>120</v>
      </c>
      <c r="DI538" s="26" t="s">
        <v>139</v>
      </c>
      <c r="DJ538" s="26" t="s">
        <v>139</v>
      </c>
      <c r="DK538" s="26" t="s">
        <v>139</v>
      </c>
      <c r="DL538" s="26" t="s">
        <v>139</v>
      </c>
      <c r="DM538" s="26" t="s">
        <v>139</v>
      </c>
      <c r="DN538" s="26" t="s">
        <v>139</v>
      </c>
      <c r="DO538" s="26" t="s">
        <v>139</v>
      </c>
    </row>
    <row r="539" spans="1:119" ht="20.100000000000001" customHeight="1" x14ac:dyDescent="0.25">
      <c r="A539" s="29" t="str">
        <f t="shared" si="112"/>
        <v/>
      </c>
      <c r="B539" s="29" t="str">
        <f t="shared" si="113"/>
        <v xml:space="preserve">Boy Child Initiative                                                                                                                                               </v>
      </c>
      <c r="C539" s="29">
        <f t="shared" si="114"/>
        <v>0</v>
      </c>
      <c r="D539" s="30" t="str">
        <f t="shared" si="115"/>
        <v>Africa and the Middle East</v>
      </c>
      <c r="E539" s="30" t="str">
        <f t="shared" si="116"/>
        <v>Nairobi, Kenya</v>
      </c>
      <c r="F539" s="31">
        <f t="shared" si="117"/>
        <v>0</v>
      </c>
      <c r="G539" s="31">
        <f t="shared" si="118"/>
        <v>0</v>
      </c>
      <c r="H539" s="31">
        <f t="shared" si="119"/>
        <v>0</v>
      </c>
      <c r="I539" s="31">
        <f t="shared" si="120"/>
        <v>0</v>
      </c>
      <c r="J539" s="31">
        <f t="shared" si="121"/>
        <v>0</v>
      </c>
      <c r="K539" s="31">
        <f t="shared" si="122"/>
        <v>0</v>
      </c>
      <c r="L539" s="31">
        <f t="shared" si="123"/>
        <v>0</v>
      </c>
      <c r="M539" s="31">
        <f t="shared" si="124"/>
        <v>0</v>
      </c>
      <c r="N539" s="31">
        <f t="shared" si="125"/>
        <v>0</v>
      </c>
      <c r="O539" s="26" t="s">
        <v>15888</v>
      </c>
      <c r="P539" s="26" t="s">
        <v>108</v>
      </c>
      <c r="Q539" s="27">
        <v>41779</v>
      </c>
      <c r="R539" s="24"/>
      <c r="S539" s="24"/>
      <c r="T539" s="26" t="s">
        <v>194</v>
      </c>
      <c r="U539" s="24"/>
      <c r="V539" s="26" t="s">
        <v>169</v>
      </c>
      <c r="W539" s="26" t="s">
        <v>591</v>
      </c>
      <c r="X539" s="26" t="s">
        <v>592</v>
      </c>
      <c r="Y539" s="26" t="s">
        <v>3216</v>
      </c>
      <c r="Z539" s="24"/>
      <c r="AA539" s="24"/>
      <c r="AB539" s="26" t="s">
        <v>15736</v>
      </c>
      <c r="AC539" s="28">
        <v>1580</v>
      </c>
      <c r="AD539" s="26" t="s">
        <v>3217</v>
      </c>
      <c r="AE539" s="26" t="s">
        <v>3218</v>
      </c>
      <c r="AF539" s="26" t="s">
        <v>120</v>
      </c>
      <c r="AG539" s="26" t="s">
        <v>207</v>
      </c>
      <c r="AH539" s="24"/>
      <c r="AI539" s="28">
        <v>1580</v>
      </c>
      <c r="AJ539" s="24"/>
      <c r="AK539" s="24"/>
      <c r="AL539" s="24"/>
      <c r="AM539" s="24"/>
      <c r="AN539" s="24"/>
      <c r="AO539" s="24"/>
      <c r="AP539" s="24"/>
      <c r="AQ539" s="24"/>
      <c r="AR539" s="24"/>
      <c r="AS539" s="24"/>
      <c r="AT539" s="24"/>
      <c r="AU539" s="24"/>
      <c r="AV539" s="24"/>
      <c r="AW539" s="24"/>
      <c r="AX539" s="24"/>
      <c r="AY539" s="24"/>
      <c r="AZ539" s="24"/>
      <c r="BA539" s="24"/>
      <c r="BB539" s="24"/>
      <c r="BC539" s="26" t="s">
        <v>3224</v>
      </c>
      <c r="BD539" s="24"/>
      <c r="BE539" s="24"/>
      <c r="BF539" s="24"/>
      <c r="BG539" s="24"/>
      <c r="BH539" s="24"/>
      <c r="BI539" s="24"/>
      <c r="BJ539" s="24"/>
      <c r="BK539" s="24"/>
      <c r="BL539" s="24"/>
      <c r="BM539" s="24"/>
      <c r="BN539" s="24"/>
      <c r="BO539" s="24"/>
      <c r="BP539" s="24"/>
      <c r="BQ539" s="24"/>
      <c r="BR539" s="24"/>
      <c r="BS539" s="24"/>
      <c r="BT539" s="24"/>
      <c r="BU539" s="24"/>
      <c r="BV539" s="24"/>
      <c r="BW539" s="24"/>
      <c r="BX539" s="24"/>
      <c r="BY539" s="24"/>
      <c r="BZ539" s="24"/>
      <c r="CA539" s="24"/>
      <c r="CB539" s="24"/>
      <c r="CC539" s="24"/>
      <c r="CD539" s="24"/>
      <c r="CE539" s="24"/>
      <c r="CF539" s="24"/>
      <c r="CG539" s="24"/>
      <c r="CH539" s="24"/>
      <c r="CI539" s="24"/>
      <c r="CJ539" s="24"/>
      <c r="CK539" s="24"/>
      <c r="CL539" s="24"/>
      <c r="CM539" s="24"/>
      <c r="CN539" s="24"/>
      <c r="CO539" s="24"/>
      <c r="CP539" s="24"/>
      <c r="CQ539" s="24"/>
      <c r="CR539" s="24"/>
      <c r="CS539" s="24"/>
      <c r="CT539" s="24"/>
      <c r="CU539" s="24"/>
      <c r="CV539" s="24"/>
      <c r="CW539" s="24"/>
      <c r="CX539" s="24"/>
      <c r="CY539" s="24"/>
      <c r="CZ539" s="24"/>
      <c r="DA539" s="24"/>
      <c r="DB539" s="24"/>
      <c r="DC539" s="24"/>
      <c r="DD539" s="24"/>
      <c r="DE539" s="24"/>
      <c r="DF539" s="26" t="s">
        <v>139</v>
      </c>
      <c r="DG539" s="26" t="s">
        <v>139</v>
      </c>
      <c r="DH539" s="26" t="s">
        <v>139</v>
      </c>
      <c r="DI539" s="26" t="s">
        <v>139</v>
      </c>
      <c r="DJ539" s="26" t="s">
        <v>139</v>
      </c>
      <c r="DK539" s="26" t="s">
        <v>139</v>
      </c>
      <c r="DL539" s="26" t="s">
        <v>139</v>
      </c>
      <c r="DM539" s="26" t="s">
        <v>139</v>
      </c>
      <c r="DN539" s="26" t="s">
        <v>139</v>
      </c>
      <c r="DO539" s="26" t="s">
        <v>139</v>
      </c>
    </row>
    <row r="540" spans="1:119" ht="20.100000000000001" customHeight="1" x14ac:dyDescent="0.25">
      <c r="A540" s="29" t="str">
        <f t="shared" si="112"/>
        <v/>
      </c>
      <c r="B540" s="29" t="str">
        <f t="shared" si="113"/>
        <v xml:space="preserve">Boy Child Initiative                                                                                                                                               </v>
      </c>
      <c r="C540" s="29">
        <f t="shared" si="114"/>
        <v>0</v>
      </c>
      <c r="D540" s="30" t="str">
        <f t="shared" si="115"/>
        <v>Africa and the Middle East</v>
      </c>
      <c r="E540" s="30" t="str">
        <f t="shared" si="116"/>
        <v>Nairobi, Kenya</v>
      </c>
      <c r="F540" s="31">
        <f t="shared" si="117"/>
        <v>0</v>
      </c>
      <c r="G540" s="31">
        <f t="shared" si="118"/>
        <v>0</v>
      </c>
      <c r="H540" s="31">
        <f t="shared" si="119"/>
        <v>0</v>
      </c>
      <c r="I540" s="31">
        <f t="shared" si="120"/>
        <v>0</v>
      </c>
      <c r="J540" s="31">
        <f t="shared" si="121"/>
        <v>0</v>
      </c>
      <c r="K540" s="31">
        <f t="shared" si="122"/>
        <v>0</v>
      </c>
      <c r="L540" s="31">
        <f t="shared" si="123"/>
        <v>0</v>
      </c>
      <c r="M540" s="31">
        <f t="shared" si="124"/>
        <v>0</v>
      </c>
      <c r="N540" s="31">
        <f t="shared" si="125"/>
        <v>0</v>
      </c>
      <c r="O540" s="26" t="s">
        <v>15889</v>
      </c>
      <c r="P540" s="26" t="s">
        <v>108</v>
      </c>
      <c r="Q540" s="27">
        <v>41737</v>
      </c>
      <c r="R540" s="24"/>
      <c r="S540" s="24"/>
      <c r="T540" s="26" t="s">
        <v>194</v>
      </c>
      <c r="U540" s="24"/>
      <c r="V540" s="26" t="s">
        <v>169</v>
      </c>
      <c r="W540" s="26" t="s">
        <v>591</v>
      </c>
      <c r="X540" s="26" t="s">
        <v>592</v>
      </c>
      <c r="Y540" s="26" t="s">
        <v>3216</v>
      </c>
      <c r="Z540" s="24"/>
      <c r="AA540" s="24"/>
      <c r="AB540" s="26" t="s">
        <v>15736</v>
      </c>
      <c r="AC540" s="28">
        <v>1310</v>
      </c>
      <c r="AD540" s="26" t="s">
        <v>3217</v>
      </c>
      <c r="AE540" s="26" t="s">
        <v>3218</v>
      </c>
      <c r="AF540" s="26" t="s">
        <v>120</v>
      </c>
      <c r="AG540" s="26" t="s">
        <v>207</v>
      </c>
      <c r="AH540" s="24"/>
      <c r="AI540" s="28">
        <v>1310</v>
      </c>
      <c r="AJ540" s="24"/>
      <c r="AK540" s="24"/>
      <c r="AL540" s="24"/>
      <c r="AM540" s="24"/>
      <c r="AN540" s="24"/>
      <c r="AO540" s="24"/>
      <c r="AP540" s="24"/>
      <c r="AQ540" s="24"/>
      <c r="AR540" s="24"/>
      <c r="AS540" s="24"/>
      <c r="AT540" s="24"/>
      <c r="AU540" s="24"/>
      <c r="AV540" s="24"/>
      <c r="AW540" s="24"/>
      <c r="AX540" s="24"/>
      <c r="AY540" s="24"/>
      <c r="AZ540" s="24"/>
      <c r="BA540" s="24"/>
      <c r="BB540" s="24"/>
      <c r="BC540" s="26" t="s">
        <v>3224</v>
      </c>
      <c r="BD540" s="24"/>
      <c r="BE540" s="24"/>
      <c r="BF540" s="24"/>
      <c r="BG540" s="24"/>
      <c r="BH540" s="24"/>
      <c r="BI540" s="24"/>
      <c r="BJ540" s="24"/>
      <c r="BK540" s="24"/>
      <c r="BL540" s="24"/>
      <c r="BM540" s="24"/>
      <c r="BN540" s="24"/>
      <c r="BO540" s="24"/>
      <c r="BP540" s="24"/>
      <c r="BQ540" s="24"/>
      <c r="BR540" s="24"/>
      <c r="BS540" s="24"/>
      <c r="BT540" s="24"/>
      <c r="BU540" s="24"/>
      <c r="BV540" s="24"/>
      <c r="BW540" s="24"/>
      <c r="BX540" s="24"/>
      <c r="BY540" s="24"/>
      <c r="BZ540" s="24"/>
      <c r="CA540" s="24"/>
      <c r="CB540" s="24"/>
      <c r="CC540" s="24"/>
      <c r="CD540" s="24"/>
      <c r="CE540" s="24"/>
      <c r="CF540" s="24"/>
      <c r="CG540" s="24"/>
      <c r="CH540" s="24"/>
      <c r="CI540" s="24"/>
      <c r="CJ540" s="24"/>
      <c r="CK540" s="24"/>
      <c r="CL540" s="24"/>
      <c r="CM540" s="24"/>
      <c r="CN540" s="24"/>
      <c r="CO540" s="24"/>
      <c r="CP540" s="24"/>
      <c r="CQ540" s="24"/>
      <c r="CR540" s="24"/>
      <c r="CS540" s="24"/>
      <c r="CT540" s="24"/>
      <c r="CU540" s="24"/>
      <c r="CV540" s="24"/>
      <c r="CW540" s="24"/>
      <c r="CX540" s="24"/>
      <c r="CY540" s="24"/>
      <c r="CZ540" s="24"/>
      <c r="DA540" s="24"/>
      <c r="DB540" s="24"/>
      <c r="DC540" s="24"/>
      <c r="DD540" s="24"/>
      <c r="DE540" s="24"/>
      <c r="DF540" s="26" t="s">
        <v>139</v>
      </c>
      <c r="DG540" s="26" t="s">
        <v>139</v>
      </c>
      <c r="DH540" s="26" t="s">
        <v>139</v>
      </c>
      <c r="DI540" s="26" t="s">
        <v>139</v>
      </c>
      <c r="DJ540" s="26" t="s">
        <v>139</v>
      </c>
      <c r="DK540" s="26" t="s">
        <v>139</v>
      </c>
      <c r="DL540" s="26" t="s">
        <v>139</v>
      </c>
      <c r="DM540" s="26" t="s">
        <v>139</v>
      </c>
      <c r="DN540" s="26" t="s">
        <v>139</v>
      </c>
      <c r="DO540" s="26" t="s">
        <v>139</v>
      </c>
    </row>
    <row r="541" spans="1:119" ht="20.100000000000001" customHeight="1" x14ac:dyDescent="0.25">
      <c r="A541" s="29" t="str">
        <f t="shared" si="112"/>
        <v>Boy Child Initiative                                                                                                                                               1</v>
      </c>
      <c r="B541" s="29" t="str">
        <f t="shared" si="113"/>
        <v xml:space="preserve">Boy Child Initiative                                                                                                                                               </v>
      </c>
      <c r="C541" s="29">
        <f t="shared" si="114"/>
        <v>1</v>
      </c>
      <c r="D541" s="30" t="str">
        <f t="shared" si="115"/>
        <v>Africa and the Middle East</v>
      </c>
      <c r="E541" s="30" t="str">
        <f t="shared" si="116"/>
        <v>Nairobi, Kenya</v>
      </c>
      <c r="F541" s="31">
        <f t="shared" si="117"/>
        <v>1</v>
      </c>
      <c r="G541" s="31">
        <f t="shared" si="118"/>
        <v>1</v>
      </c>
      <c r="H541" s="31">
        <f t="shared" si="119"/>
        <v>2</v>
      </c>
      <c r="I541" s="31">
        <f t="shared" si="120"/>
        <v>1</v>
      </c>
      <c r="J541" s="31">
        <f t="shared" si="121"/>
        <v>1</v>
      </c>
      <c r="K541" s="31">
        <f t="shared" si="122"/>
        <v>1</v>
      </c>
      <c r="L541" s="31">
        <f t="shared" si="123"/>
        <v>2</v>
      </c>
      <c r="M541" s="31">
        <f t="shared" si="124"/>
        <v>1</v>
      </c>
      <c r="N541" s="31">
        <f t="shared" si="125"/>
        <v>1.3</v>
      </c>
      <c r="O541" s="26" t="s">
        <v>3252</v>
      </c>
      <c r="P541" s="26" t="s">
        <v>108</v>
      </c>
      <c r="Q541" s="27">
        <v>41568</v>
      </c>
      <c r="R541" s="26" t="s">
        <v>155</v>
      </c>
      <c r="S541" s="26" t="s">
        <v>622</v>
      </c>
      <c r="T541" s="26" t="s">
        <v>194</v>
      </c>
      <c r="U541" s="26" t="s">
        <v>112</v>
      </c>
      <c r="V541" s="26" t="s">
        <v>169</v>
      </c>
      <c r="W541" s="26" t="s">
        <v>591</v>
      </c>
      <c r="X541" s="26" t="s">
        <v>592</v>
      </c>
      <c r="Y541" s="26" t="s">
        <v>3216</v>
      </c>
      <c r="Z541" s="24"/>
      <c r="AA541" s="24"/>
      <c r="AB541" s="26" t="s">
        <v>117</v>
      </c>
      <c r="AC541" s="28">
        <v>5000</v>
      </c>
      <c r="AD541" s="26" t="s">
        <v>3217</v>
      </c>
      <c r="AE541" s="26" t="s">
        <v>3218</v>
      </c>
      <c r="AF541" s="26" t="s">
        <v>120</v>
      </c>
      <c r="AG541" s="26" t="s">
        <v>207</v>
      </c>
      <c r="AH541" s="26" t="s">
        <v>158</v>
      </c>
      <c r="AI541" s="28">
        <v>5000</v>
      </c>
      <c r="AJ541" s="26" t="s">
        <v>3253</v>
      </c>
      <c r="AK541" s="26" t="s">
        <v>3254</v>
      </c>
      <c r="AL541" s="26" t="s">
        <v>3255</v>
      </c>
      <c r="AM541" s="26" t="s">
        <v>3256</v>
      </c>
      <c r="AN541" s="26" t="s">
        <v>3257</v>
      </c>
      <c r="AO541" s="26" t="s">
        <v>3258</v>
      </c>
      <c r="AP541" s="26" t="s">
        <v>3259</v>
      </c>
      <c r="AQ541" s="24"/>
      <c r="AR541" s="24"/>
      <c r="AS541" s="24"/>
      <c r="AT541" s="24"/>
      <c r="AU541" s="24"/>
      <c r="AV541" s="24"/>
      <c r="AW541" s="28">
        <v>32200</v>
      </c>
      <c r="AX541" s="26">
        <v>154</v>
      </c>
      <c r="AY541" s="28">
        <v>50</v>
      </c>
      <c r="AZ541" s="28">
        <v>154</v>
      </c>
      <c r="BA541" s="26">
        <v>0</v>
      </c>
      <c r="BB541" s="26" t="s">
        <v>241</v>
      </c>
      <c r="BC541" s="26" t="s">
        <v>3224</v>
      </c>
      <c r="BD541" s="24"/>
      <c r="BE541" s="24"/>
      <c r="BF541" s="26" t="s">
        <v>3260</v>
      </c>
      <c r="BG541" s="26" t="s">
        <v>591</v>
      </c>
      <c r="BH541" s="26" t="s">
        <v>3227</v>
      </c>
      <c r="BI541" s="26" t="s">
        <v>591</v>
      </c>
      <c r="BJ541" s="26" t="s">
        <v>3261</v>
      </c>
      <c r="BK541" s="26" t="s">
        <v>591</v>
      </c>
      <c r="BL541" s="24"/>
      <c r="BM541" s="24"/>
      <c r="BN541" s="24"/>
      <c r="BO541" s="24"/>
      <c r="BP541" s="24"/>
      <c r="BQ541" s="24"/>
      <c r="BR541" s="26">
        <v>1</v>
      </c>
      <c r="BS541" s="26">
        <v>1</v>
      </c>
      <c r="BT541" s="26">
        <v>2</v>
      </c>
      <c r="BU541" s="26">
        <v>1</v>
      </c>
      <c r="BV541" s="26">
        <v>1</v>
      </c>
      <c r="BW541" s="26">
        <v>1</v>
      </c>
      <c r="BX541" s="26">
        <v>2</v>
      </c>
      <c r="BY541" s="26">
        <v>1</v>
      </c>
      <c r="BZ541" s="24"/>
      <c r="CA541" s="24"/>
      <c r="CB541" s="24"/>
      <c r="CC541" s="24"/>
      <c r="CD541" s="24"/>
      <c r="CE541" s="24"/>
      <c r="CF541" s="24"/>
      <c r="CG541" s="24"/>
      <c r="CH541" s="24"/>
      <c r="CI541" s="24"/>
      <c r="CJ541" s="24"/>
      <c r="CK541" s="24"/>
      <c r="CL541" s="24"/>
      <c r="CM541" s="24"/>
      <c r="CN541" s="24"/>
      <c r="CO541" s="24"/>
      <c r="CP541" s="24"/>
      <c r="CQ541" s="24"/>
      <c r="CR541" s="24"/>
      <c r="CS541" s="24"/>
      <c r="CT541" s="24"/>
      <c r="CU541" s="24"/>
      <c r="CV541" s="24"/>
      <c r="CW541" s="24"/>
      <c r="CX541" s="24"/>
      <c r="CY541" s="24"/>
      <c r="CZ541" s="24"/>
      <c r="DA541" s="24"/>
      <c r="DB541" s="24"/>
      <c r="DC541" s="24"/>
      <c r="DD541" s="24"/>
      <c r="DE541" s="24"/>
      <c r="DF541" s="26" t="s">
        <v>139</v>
      </c>
      <c r="DG541" s="26" t="s">
        <v>139</v>
      </c>
      <c r="DH541" s="26" t="s">
        <v>139</v>
      </c>
      <c r="DI541" s="26" t="s">
        <v>139</v>
      </c>
      <c r="DJ541" s="26" t="s">
        <v>139</v>
      </c>
      <c r="DK541" s="26" t="s">
        <v>139</v>
      </c>
      <c r="DL541" s="26" t="s">
        <v>139</v>
      </c>
      <c r="DM541" s="26" t="s">
        <v>139</v>
      </c>
      <c r="DN541" s="26" t="s">
        <v>139</v>
      </c>
      <c r="DO541" s="26" t="s">
        <v>139</v>
      </c>
    </row>
    <row r="542" spans="1:119" ht="20.100000000000001" customHeight="1" x14ac:dyDescent="0.25">
      <c r="A542" s="29" t="str">
        <f t="shared" si="112"/>
        <v/>
      </c>
      <c r="B542" s="29" t="str">
        <f t="shared" si="113"/>
        <v>Bureau pour le Volontariat au Service de l’Enfance et de la Santé (Office of Volunteerism for Childhood and Health)</v>
      </c>
      <c r="C542" s="29">
        <f t="shared" si="114"/>
        <v>0</v>
      </c>
      <c r="D542" s="30" t="str">
        <f t="shared" si="115"/>
        <v>Africa and the Middle East</v>
      </c>
      <c r="E542" s="30" t="str">
        <f t="shared" si="116"/>
        <v>Bukavu, Democratic Republic of the Congo</v>
      </c>
      <c r="F542" s="31">
        <f t="shared" si="117"/>
        <v>0</v>
      </c>
      <c r="G542" s="31">
        <f t="shared" si="118"/>
        <v>0</v>
      </c>
      <c r="H542" s="31">
        <f t="shared" si="119"/>
        <v>0</v>
      </c>
      <c r="I542" s="31">
        <f t="shared" si="120"/>
        <v>0</v>
      </c>
      <c r="J542" s="31">
        <f t="shared" si="121"/>
        <v>0</v>
      </c>
      <c r="K542" s="31">
        <f t="shared" si="122"/>
        <v>0</v>
      </c>
      <c r="L542" s="31">
        <f t="shared" si="123"/>
        <v>0</v>
      </c>
      <c r="M542" s="31">
        <f t="shared" si="124"/>
        <v>0</v>
      </c>
      <c r="N542" s="31">
        <f t="shared" si="125"/>
        <v>0</v>
      </c>
      <c r="O542" s="26" t="s">
        <v>15890</v>
      </c>
      <c r="P542" s="26" t="s">
        <v>108</v>
      </c>
      <c r="Q542" s="27">
        <v>42375</v>
      </c>
      <c r="R542" s="24"/>
      <c r="S542" s="24"/>
      <c r="T542" s="26" t="s">
        <v>157</v>
      </c>
      <c r="U542" s="24"/>
      <c r="V542" s="26" t="s">
        <v>169</v>
      </c>
      <c r="W542" s="26" t="s">
        <v>2271</v>
      </c>
      <c r="X542" s="26" t="s">
        <v>3263</v>
      </c>
      <c r="Y542" s="26" t="s">
        <v>3264</v>
      </c>
      <c r="Z542" s="26" t="s">
        <v>3265</v>
      </c>
      <c r="AA542" s="24"/>
      <c r="AB542" s="26" t="s">
        <v>15733</v>
      </c>
      <c r="AC542" s="28">
        <v>5000</v>
      </c>
      <c r="AD542" s="26" t="s">
        <v>3266</v>
      </c>
      <c r="AE542" s="26" t="s">
        <v>595</v>
      </c>
      <c r="AF542" s="26" t="s">
        <v>139</v>
      </c>
      <c r="AG542" s="26" t="s">
        <v>224</v>
      </c>
      <c r="AH542" s="24"/>
      <c r="AI542" s="28">
        <v>5000</v>
      </c>
      <c r="AJ542" s="24"/>
      <c r="AK542" s="24"/>
      <c r="AL542" s="24"/>
      <c r="AM542" s="24"/>
      <c r="AN542" s="24"/>
      <c r="AO542" s="24"/>
      <c r="AP542" s="24"/>
      <c r="AQ542" s="24"/>
      <c r="AR542" s="24"/>
      <c r="AS542" s="24"/>
      <c r="AT542" s="24"/>
      <c r="AU542" s="24"/>
      <c r="AV542" s="24"/>
      <c r="AW542" s="24"/>
      <c r="AX542" s="24"/>
      <c r="AY542" s="24"/>
      <c r="AZ542" s="24"/>
      <c r="BA542" s="24"/>
      <c r="BB542" s="24"/>
      <c r="BC542" s="26" t="s">
        <v>3079</v>
      </c>
      <c r="BD542" s="24"/>
      <c r="BE542" s="24"/>
      <c r="BF542" s="24"/>
      <c r="BG542" s="24"/>
      <c r="BH542" s="24"/>
      <c r="BI542" s="24"/>
      <c r="BJ542" s="24"/>
      <c r="BK542" s="24"/>
      <c r="BL542" s="24"/>
      <c r="BM542" s="24"/>
      <c r="BN542" s="24"/>
      <c r="BO542" s="24"/>
      <c r="BP542" s="24"/>
      <c r="BQ542" s="24"/>
      <c r="BR542" s="24"/>
      <c r="BS542" s="24"/>
      <c r="BT542" s="24"/>
      <c r="BU542" s="24"/>
      <c r="BV542" s="24"/>
      <c r="BW542" s="24"/>
      <c r="BX542" s="24"/>
      <c r="BY542" s="24"/>
      <c r="BZ542" s="24"/>
      <c r="CA542" s="24"/>
      <c r="CB542" s="24"/>
      <c r="CC542" s="24"/>
      <c r="CD542" s="24"/>
      <c r="CE542" s="24"/>
      <c r="CF542" s="24"/>
      <c r="CG542" s="24"/>
      <c r="CH542" s="24"/>
      <c r="CI542" s="24"/>
      <c r="CJ542" s="24"/>
      <c r="CK542" s="24"/>
      <c r="CL542" s="24"/>
      <c r="CM542" s="24"/>
      <c r="CN542" s="24"/>
      <c r="CO542" s="24"/>
      <c r="CP542" s="24"/>
      <c r="CQ542" s="24"/>
      <c r="CR542" s="24"/>
      <c r="CS542" s="24"/>
      <c r="CT542" s="24"/>
      <c r="CU542" s="24"/>
      <c r="CV542" s="24"/>
      <c r="CW542" s="24"/>
      <c r="CX542" s="24"/>
      <c r="CY542" s="24"/>
      <c r="CZ542" s="24"/>
      <c r="DA542" s="24"/>
      <c r="DB542" s="24"/>
      <c r="DC542" s="24"/>
      <c r="DD542" s="24"/>
      <c r="DE542" s="24"/>
      <c r="DF542" s="26" t="s">
        <v>139</v>
      </c>
      <c r="DG542" s="26" t="s">
        <v>139</v>
      </c>
      <c r="DH542" s="26" t="s">
        <v>139</v>
      </c>
      <c r="DI542" s="26" t="s">
        <v>139</v>
      </c>
      <c r="DJ542" s="26" t="s">
        <v>139</v>
      </c>
      <c r="DK542" s="26" t="s">
        <v>139</v>
      </c>
      <c r="DL542" s="26" t="s">
        <v>139</v>
      </c>
      <c r="DM542" s="26" t="s">
        <v>139</v>
      </c>
      <c r="DN542" s="26" t="s">
        <v>139</v>
      </c>
      <c r="DO542" s="26" t="s">
        <v>139</v>
      </c>
    </row>
    <row r="543" spans="1:119" ht="20.100000000000001" customHeight="1" x14ac:dyDescent="0.25">
      <c r="A543" s="29" t="str">
        <f t="shared" si="112"/>
        <v>Bureau pour le Volontariat au Service de l’Enfance et de la Santé (Office of Volunteerism for Childhood and Health)7</v>
      </c>
      <c r="B543" s="29" t="str">
        <f t="shared" si="113"/>
        <v>Bureau pour le Volontariat au Service de l’Enfance et de la Santé (Office of Volunteerism for Childhood and Health)</v>
      </c>
      <c r="C543" s="29">
        <f t="shared" si="114"/>
        <v>7</v>
      </c>
      <c r="D543" s="30" t="str">
        <f t="shared" si="115"/>
        <v>Africa and the Middle East</v>
      </c>
      <c r="E543" s="30" t="str">
        <f t="shared" si="116"/>
        <v>Bukavu, Democratic Republic of the Congo</v>
      </c>
      <c r="F543" s="31">
        <f t="shared" si="117"/>
        <v>4</v>
      </c>
      <c r="G543" s="31">
        <f t="shared" si="118"/>
        <v>4</v>
      </c>
      <c r="H543" s="31">
        <f t="shared" si="119"/>
        <v>5</v>
      </c>
      <c r="I543" s="31">
        <f t="shared" si="120"/>
        <v>5</v>
      </c>
      <c r="J543" s="31">
        <f t="shared" si="121"/>
        <v>4</v>
      </c>
      <c r="K543" s="31">
        <f t="shared" si="122"/>
        <v>5</v>
      </c>
      <c r="L543" s="31">
        <f t="shared" si="123"/>
        <v>5</v>
      </c>
      <c r="M543" s="31">
        <f t="shared" si="124"/>
        <v>5</v>
      </c>
      <c r="N543" s="31">
        <f t="shared" si="125"/>
        <v>4.5999999999999996</v>
      </c>
      <c r="O543" s="26" t="s">
        <v>3262</v>
      </c>
      <c r="P543" s="26" t="s">
        <v>108</v>
      </c>
      <c r="Q543" s="27">
        <v>42502</v>
      </c>
      <c r="R543" s="26" t="s">
        <v>305</v>
      </c>
      <c r="S543" s="26" t="s">
        <v>184</v>
      </c>
      <c r="T543" s="26" t="s">
        <v>157</v>
      </c>
      <c r="U543" s="26" t="s">
        <v>168</v>
      </c>
      <c r="V543" s="26" t="s">
        <v>169</v>
      </c>
      <c r="W543" s="26" t="s">
        <v>2271</v>
      </c>
      <c r="X543" s="26" t="s">
        <v>3263</v>
      </c>
      <c r="Y543" s="26" t="s">
        <v>3264</v>
      </c>
      <c r="Z543" s="26" t="s">
        <v>3265</v>
      </c>
      <c r="AA543" s="24"/>
      <c r="AB543" s="26" t="s">
        <v>117</v>
      </c>
      <c r="AC543" s="28">
        <v>4000</v>
      </c>
      <c r="AD543" s="26" t="s">
        <v>3266</v>
      </c>
      <c r="AE543" s="26" t="s">
        <v>595</v>
      </c>
      <c r="AF543" s="26" t="s">
        <v>139</v>
      </c>
      <c r="AG543" s="26" t="s">
        <v>224</v>
      </c>
      <c r="AH543" s="26" t="s">
        <v>235</v>
      </c>
      <c r="AI543" s="28">
        <v>4000</v>
      </c>
      <c r="AJ543" s="26" t="s">
        <v>3267</v>
      </c>
      <c r="AK543" s="26" t="s">
        <v>3268</v>
      </c>
      <c r="AL543" s="26" t="s">
        <v>3269</v>
      </c>
      <c r="AM543" s="24"/>
      <c r="AN543" s="24"/>
      <c r="AO543" s="24"/>
      <c r="AP543" s="24"/>
      <c r="AQ543" s="24"/>
      <c r="AR543" s="26" t="s">
        <v>3270</v>
      </c>
      <c r="AS543" s="24"/>
      <c r="AT543" s="26" t="s">
        <v>3271</v>
      </c>
      <c r="AU543" s="26" t="s">
        <v>3272</v>
      </c>
      <c r="AV543" s="24"/>
      <c r="AW543" s="28">
        <v>464778</v>
      </c>
      <c r="AX543" s="26">
        <v>2553</v>
      </c>
      <c r="AY543" s="28">
        <v>90</v>
      </c>
      <c r="AZ543" s="28">
        <v>85</v>
      </c>
      <c r="BA543" s="26">
        <v>0</v>
      </c>
      <c r="BB543" s="26" t="s">
        <v>148</v>
      </c>
      <c r="BC543" s="26" t="s">
        <v>3079</v>
      </c>
      <c r="BD543" s="26" t="s">
        <v>125</v>
      </c>
      <c r="BE543" s="24"/>
      <c r="BF543" s="26" t="s">
        <v>3273</v>
      </c>
      <c r="BG543" s="26" t="s">
        <v>191</v>
      </c>
      <c r="BH543" s="26" t="s">
        <v>1695</v>
      </c>
      <c r="BI543" s="26" t="s">
        <v>3274</v>
      </c>
      <c r="BJ543" s="26" t="s">
        <v>3275</v>
      </c>
      <c r="BK543" s="26" t="s">
        <v>395</v>
      </c>
      <c r="BL543" s="26" t="s">
        <v>3276</v>
      </c>
      <c r="BM543" s="26" t="s">
        <v>191</v>
      </c>
      <c r="BN543" s="24"/>
      <c r="BO543" s="24"/>
      <c r="BP543" s="24"/>
      <c r="BQ543" s="24"/>
      <c r="BR543" s="26">
        <v>4</v>
      </c>
      <c r="BS543" s="26">
        <v>4</v>
      </c>
      <c r="BT543" s="26">
        <v>5</v>
      </c>
      <c r="BU543" s="26">
        <v>5</v>
      </c>
      <c r="BV543" s="26">
        <v>4</v>
      </c>
      <c r="BW543" s="26">
        <v>5</v>
      </c>
      <c r="BX543" s="26">
        <v>5</v>
      </c>
      <c r="BY543" s="26">
        <v>5</v>
      </c>
      <c r="BZ543" s="24"/>
      <c r="CA543" s="24"/>
      <c r="CB543" s="24"/>
      <c r="CC543" s="24"/>
      <c r="CD543" s="24"/>
      <c r="CE543" s="24"/>
      <c r="CF543" s="24"/>
      <c r="CG543" s="24"/>
      <c r="CH543" s="24"/>
      <c r="CI543" s="24"/>
      <c r="CJ543" s="24"/>
      <c r="CK543" s="24"/>
      <c r="CL543" s="24"/>
      <c r="CM543" s="24"/>
      <c r="CN543" s="24"/>
      <c r="CO543" s="24"/>
      <c r="CP543" s="24"/>
      <c r="CQ543" s="24"/>
      <c r="CR543" s="24"/>
      <c r="CS543" s="24"/>
      <c r="CT543" s="24"/>
      <c r="CU543" s="24"/>
      <c r="CV543" s="24"/>
      <c r="CW543" s="24"/>
      <c r="CX543" s="24"/>
      <c r="CY543" s="24"/>
      <c r="CZ543" s="24"/>
      <c r="DA543" s="24"/>
      <c r="DB543" s="24"/>
      <c r="DC543" s="24"/>
      <c r="DD543" s="24"/>
      <c r="DE543" s="24"/>
      <c r="DF543" s="26" t="s">
        <v>120</v>
      </c>
      <c r="DG543" s="26" t="s">
        <v>120</v>
      </c>
      <c r="DH543" s="26" t="s">
        <v>139</v>
      </c>
      <c r="DI543" s="26" t="s">
        <v>139</v>
      </c>
      <c r="DJ543" s="26" t="s">
        <v>120</v>
      </c>
      <c r="DK543" s="26" t="s">
        <v>139</v>
      </c>
      <c r="DL543" s="26" t="s">
        <v>139</v>
      </c>
      <c r="DM543" s="26" t="s">
        <v>139</v>
      </c>
      <c r="DN543" s="26" t="s">
        <v>139</v>
      </c>
      <c r="DO543" s="26" t="s">
        <v>139</v>
      </c>
    </row>
    <row r="544" spans="1:119" ht="20.100000000000001" customHeight="1" x14ac:dyDescent="0.25">
      <c r="A544" s="29" t="str">
        <f t="shared" si="112"/>
        <v>Bureau pour le Volontariat au Service de l’Enfance et de la Santé (Office of Volunteerism for Childhood and Health)6</v>
      </c>
      <c r="B544" s="29" t="str">
        <f t="shared" si="113"/>
        <v>Bureau pour le Volontariat au Service de l’Enfance et de la Santé (Office of Volunteerism for Childhood and Health)</v>
      </c>
      <c r="C544" s="29">
        <f t="shared" si="114"/>
        <v>6</v>
      </c>
      <c r="D544" s="30" t="str">
        <f t="shared" si="115"/>
        <v>Africa and the Middle East</v>
      </c>
      <c r="E544" s="30" t="str">
        <f t="shared" si="116"/>
        <v>Bukavu, Democratic Republic of the Congo</v>
      </c>
      <c r="F544" s="31">
        <f t="shared" si="117"/>
        <v>0</v>
      </c>
      <c r="G544" s="31">
        <f t="shared" si="118"/>
        <v>0</v>
      </c>
      <c r="H544" s="31">
        <f t="shared" si="119"/>
        <v>0</v>
      </c>
      <c r="I544" s="31">
        <f t="shared" si="120"/>
        <v>0</v>
      </c>
      <c r="J544" s="31">
        <f t="shared" si="121"/>
        <v>0</v>
      </c>
      <c r="K544" s="31">
        <f t="shared" si="122"/>
        <v>0</v>
      </c>
      <c r="L544" s="31">
        <f t="shared" si="123"/>
        <v>0</v>
      </c>
      <c r="M544" s="31">
        <f t="shared" si="124"/>
        <v>0</v>
      </c>
      <c r="N544" s="31">
        <f t="shared" si="125"/>
        <v>0</v>
      </c>
      <c r="O544" s="26" t="s">
        <v>3277</v>
      </c>
      <c r="P544" s="26" t="s">
        <v>108</v>
      </c>
      <c r="Q544" s="27">
        <v>41946</v>
      </c>
      <c r="R544" s="26" t="s">
        <v>166</v>
      </c>
      <c r="S544" s="26" t="s">
        <v>609</v>
      </c>
      <c r="T544" s="26" t="s">
        <v>278</v>
      </c>
      <c r="U544" s="26" t="s">
        <v>168</v>
      </c>
      <c r="V544" s="26" t="s">
        <v>169</v>
      </c>
      <c r="W544" s="26" t="s">
        <v>2271</v>
      </c>
      <c r="X544" s="26" t="s">
        <v>3263</v>
      </c>
      <c r="Y544" s="26" t="s">
        <v>3264</v>
      </c>
      <c r="Z544" s="26" t="s">
        <v>3265</v>
      </c>
      <c r="AA544" s="24"/>
      <c r="AB544" s="26" t="s">
        <v>117</v>
      </c>
      <c r="AC544" s="28">
        <v>30000</v>
      </c>
      <c r="AD544" s="26" t="s">
        <v>3266</v>
      </c>
      <c r="AE544" s="26" t="s">
        <v>595</v>
      </c>
      <c r="AF544" s="26" t="s">
        <v>139</v>
      </c>
      <c r="AG544" s="26" t="s">
        <v>224</v>
      </c>
      <c r="AH544" s="26" t="s">
        <v>250</v>
      </c>
      <c r="AI544" s="28">
        <v>30000</v>
      </c>
      <c r="AJ544" s="26" t="s">
        <v>3278</v>
      </c>
      <c r="AK544" s="26" t="s">
        <v>3268</v>
      </c>
      <c r="AL544" s="26" t="s">
        <v>3269</v>
      </c>
      <c r="AM544" s="24"/>
      <c r="AN544" s="24"/>
      <c r="AO544" s="24"/>
      <c r="AP544" s="24"/>
      <c r="AQ544" s="26" t="s">
        <v>3279</v>
      </c>
      <c r="AR544" s="24"/>
      <c r="AS544" s="26" t="s">
        <v>3280</v>
      </c>
      <c r="AT544" s="26" t="s">
        <v>3281</v>
      </c>
      <c r="AU544" s="26" t="s">
        <v>2983</v>
      </c>
      <c r="AV544" s="24"/>
      <c r="AW544" s="28">
        <v>197965</v>
      </c>
      <c r="AX544" s="26">
        <v>2024</v>
      </c>
      <c r="AY544" s="28">
        <v>100</v>
      </c>
      <c r="AZ544" s="28">
        <v>100</v>
      </c>
      <c r="BA544" s="26">
        <v>0</v>
      </c>
      <c r="BB544" s="26" t="s">
        <v>148</v>
      </c>
      <c r="BC544" s="26" t="s">
        <v>3079</v>
      </c>
      <c r="BD544" s="26" t="s">
        <v>125</v>
      </c>
      <c r="BE544" s="24"/>
      <c r="BF544" s="26" t="s">
        <v>3282</v>
      </c>
      <c r="BG544" s="26" t="s">
        <v>261</v>
      </c>
      <c r="BH544" s="26" t="s">
        <v>1695</v>
      </c>
      <c r="BI544" s="26" t="s">
        <v>3283</v>
      </c>
      <c r="BJ544" s="26" t="s">
        <v>581</v>
      </c>
      <c r="BK544" s="26" t="s">
        <v>261</v>
      </c>
      <c r="BL544" s="26" t="s">
        <v>3284</v>
      </c>
      <c r="BM544" s="26" t="s">
        <v>395</v>
      </c>
      <c r="BN544" s="26" t="s">
        <v>3285</v>
      </c>
      <c r="BO544" s="26" t="s">
        <v>395</v>
      </c>
      <c r="BP544" s="24"/>
      <c r="BQ544" s="24"/>
      <c r="BR544" s="26">
        <v>0</v>
      </c>
      <c r="BS544" s="26">
        <v>0</v>
      </c>
      <c r="BT544" s="26">
        <v>0</v>
      </c>
      <c r="BU544" s="26">
        <v>0</v>
      </c>
      <c r="BV544" s="26">
        <v>0</v>
      </c>
      <c r="BW544" s="26">
        <v>0</v>
      </c>
      <c r="BX544" s="26">
        <v>0</v>
      </c>
      <c r="BY544" s="26">
        <v>0</v>
      </c>
      <c r="BZ544" s="24"/>
      <c r="CA544" s="24"/>
      <c r="CB544" s="24"/>
      <c r="CC544" s="24"/>
      <c r="CD544" s="24"/>
      <c r="CE544" s="24"/>
      <c r="CF544" s="24"/>
      <c r="CG544" s="24"/>
      <c r="CH544" s="24"/>
      <c r="CI544" s="24"/>
      <c r="CJ544" s="24"/>
      <c r="CK544" s="24"/>
      <c r="CL544" s="24"/>
      <c r="CM544" s="24"/>
      <c r="CN544" s="24"/>
      <c r="CO544" s="24"/>
      <c r="CP544" s="24"/>
      <c r="CQ544" s="24"/>
      <c r="CR544" s="24"/>
      <c r="CS544" s="24"/>
      <c r="CT544" s="24"/>
      <c r="CU544" s="24"/>
      <c r="CV544" s="24"/>
      <c r="CW544" s="24"/>
      <c r="CX544" s="24"/>
      <c r="CY544" s="24"/>
      <c r="CZ544" s="24"/>
      <c r="DA544" s="24"/>
      <c r="DB544" s="24"/>
      <c r="DC544" s="24"/>
      <c r="DD544" s="24"/>
      <c r="DE544" s="24"/>
      <c r="DF544" s="26" t="s">
        <v>139</v>
      </c>
      <c r="DG544" s="26" t="s">
        <v>120</v>
      </c>
      <c r="DH544" s="26" t="s">
        <v>139</v>
      </c>
      <c r="DI544" s="26" t="s">
        <v>139</v>
      </c>
      <c r="DJ544" s="26" t="s">
        <v>120</v>
      </c>
      <c r="DK544" s="26" t="s">
        <v>139</v>
      </c>
      <c r="DL544" s="26" t="s">
        <v>139</v>
      </c>
      <c r="DM544" s="26" t="s">
        <v>139</v>
      </c>
      <c r="DN544" s="26" t="s">
        <v>139</v>
      </c>
      <c r="DO544" s="26" t="s">
        <v>139</v>
      </c>
    </row>
    <row r="545" spans="1:119" ht="20.100000000000001" customHeight="1" x14ac:dyDescent="0.25">
      <c r="A545" s="29" t="str">
        <f t="shared" si="112"/>
        <v>Bureau pour le Volontariat au Service de l’Enfance et de la Santé (Office of Volunteerism for Childhood and Health)5</v>
      </c>
      <c r="B545" s="29" t="str">
        <f t="shared" si="113"/>
        <v>Bureau pour le Volontariat au Service de l’Enfance et de la Santé (Office of Volunteerism for Childhood and Health)</v>
      </c>
      <c r="C545" s="29">
        <f t="shared" si="114"/>
        <v>5</v>
      </c>
      <c r="D545" s="30" t="str">
        <f t="shared" si="115"/>
        <v>Africa and the Middle East</v>
      </c>
      <c r="E545" s="30" t="str">
        <f t="shared" si="116"/>
        <v>Bukavu, Democratic Republic of the Congo</v>
      </c>
      <c r="F545" s="31">
        <f t="shared" si="117"/>
        <v>3</v>
      </c>
      <c r="G545" s="31">
        <f t="shared" si="118"/>
        <v>2</v>
      </c>
      <c r="H545" s="31">
        <f t="shared" si="119"/>
        <v>4</v>
      </c>
      <c r="I545" s="31">
        <f t="shared" si="120"/>
        <v>3</v>
      </c>
      <c r="J545" s="31">
        <f t="shared" si="121"/>
        <v>3</v>
      </c>
      <c r="K545" s="31">
        <f t="shared" si="122"/>
        <v>3</v>
      </c>
      <c r="L545" s="31">
        <f t="shared" si="123"/>
        <v>5</v>
      </c>
      <c r="M545" s="31">
        <f t="shared" si="124"/>
        <v>2</v>
      </c>
      <c r="N545" s="31">
        <f t="shared" si="125"/>
        <v>3.1</v>
      </c>
      <c r="O545" s="26" t="s">
        <v>3286</v>
      </c>
      <c r="P545" s="26" t="s">
        <v>108</v>
      </c>
      <c r="Q545" s="27">
        <v>41771</v>
      </c>
      <c r="R545" s="26" t="s">
        <v>166</v>
      </c>
      <c r="S545" s="26" t="s">
        <v>193</v>
      </c>
      <c r="T545" s="26" t="s">
        <v>194</v>
      </c>
      <c r="U545" s="26" t="s">
        <v>168</v>
      </c>
      <c r="V545" s="26" t="s">
        <v>169</v>
      </c>
      <c r="W545" s="26" t="s">
        <v>2271</v>
      </c>
      <c r="X545" s="26" t="s">
        <v>3263</v>
      </c>
      <c r="Y545" s="26" t="s">
        <v>3264</v>
      </c>
      <c r="Z545" s="26" t="s">
        <v>3265</v>
      </c>
      <c r="AA545" s="24"/>
      <c r="AB545" s="26" t="s">
        <v>117</v>
      </c>
      <c r="AC545" s="28">
        <v>20000</v>
      </c>
      <c r="AD545" s="26" t="s">
        <v>3266</v>
      </c>
      <c r="AE545" s="26" t="s">
        <v>595</v>
      </c>
      <c r="AF545" s="26" t="s">
        <v>139</v>
      </c>
      <c r="AG545" s="26" t="s">
        <v>224</v>
      </c>
      <c r="AH545" s="26" t="s">
        <v>176</v>
      </c>
      <c r="AI545" s="28">
        <v>20000</v>
      </c>
      <c r="AJ545" s="26" t="s">
        <v>3287</v>
      </c>
      <c r="AK545" s="26" t="s">
        <v>3268</v>
      </c>
      <c r="AL545" s="26" t="s">
        <v>3269</v>
      </c>
      <c r="AM545" s="24"/>
      <c r="AN545" s="24"/>
      <c r="AO545" s="24"/>
      <c r="AP545" s="24"/>
      <c r="AQ545" s="26" t="s">
        <v>3288</v>
      </c>
      <c r="AR545" s="24"/>
      <c r="AS545" s="26" t="s">
        <v>3280</v>
      </c>
      <c r="AT545" s="26" t="s">
        <v>3289</v>
      </c>
      <c r="AU545" s="24"/>
      <c r="AV545" s="24"/>
      <c r="AW545" s="28">
        <v>197965</v>
      </c>
      <c r="AX545" s="26">
        <v>2024</v>
      </c>
      <c r="AY545" s="28">
        <v>100</v>
      </c>
      <c r="AZ545" s="28">
        <v>100</v>
      </c>
      <c r="BA545" s="26">
        <v>0</v>
      </c>
      <c r="BB545" s="26" t="s">
        <v>148</v>
      </c>
      <c r="BC545" s="26" t="s">
        <v>3079</v>
      </c>
      <c r="BD545" s="26" t="s">
        <v>125</v>
      </c>
      <c r="BE545" s="24"/>
      <c r="BF545" s="26" t="s">
        <v>3290</v>
      </c>
      <c r="BG545" s="26" t="s">
        <v>191</v>
      </c>
      <c r="BH545" s="24"/>
      <c r="BI545" s="24"/>
      <c r="BJ545" s="26" t="s">
        <v>1695</v>
      </c>
      <c r="BK545" s="26" t="s">
        <v>3291</v>
      </c>
      <c r="BL545" s="26" t="s">
        <v>3292</v>
      </c>
      <c r="BM545" s="26" t="s">
        <v>395</v>
      </c>
      <c r="BN545" s="26" t="s">
        <v>3293</v>
      </c>
      <c r="BO545" s="26" t="s">
        <v>395</v>
      </c>
      <c r="BP545" s="24"/>
      <c r="BQ545" s="24"/>
      <c r="BR545" s="26">
        <v>3</v>
      </c>
      <c r="BS545" s="26">
        <v>2</v>
      </c>
      <c r="BT545" s="26">
        <v>4</v>
      </c>
      <c r="BU545" s="26">
        <v>3</v>
      </c>
      <c r="BV545" s="26">
        <v>3</v>
      </c>
      <c r="BW545" s="26">
        <v>3</v>
      </c>
      <c r="BX545" s="26">
        <v>5</v>
      </c>
      <c r="BY545" s="26">
        <v>2</v>
      </c>
      <c r="BZ545" s="24"/>
      <c r="CA545" s="24"/>
      <c r="CB545" s="24"/>
      <c r="CC545" s="24"/>
      <c r="CD545" s="24"/>
      <c r="CE545" s="24"/>
      <c r="CF545" s="24"/>
      <c r="CG545" s="24"/>
      <c r="CH545" s="24"/>
      <c r="CI545" s="24"/>
      <c r="CJ545" s="24"/>
      <c r="CK545" s="24"/>
      <c r="CL545" s="24"/>
      <c r="CM545" s="24"/>
      <c r="CN545" s="24"/>
      <c r="CO545" s="24"/>
      <c r="CP545" s="24"/>
      <c r="CQ545" s="24"/>
      <c r="CR545" s="24"/>
      <c r="CS545" s="24"/>
      <c r="CT545" s="24"/>
      <c r="CU545" s="24"/>
      <c r="CV545" s="24"/>
      <c r="CW545" s="24"/>
      <c r="CX545" s="24"/>
      <c r="CY545" s="24"/>
      <c r="CZ545" s="24"/>
      <c r="DA545" s="24"/>
      <c r="DB545" s="24"/>
      <c r="DC545" s="24"/>
      <c r="DD545" s="24"/>
      <c r="DE545" s="24"/>
      <c r="DF545" s="26" t="s">
        <v>139</v>
      </c>
      <c r="DG545" s="26" t="s">
        <v>139</v>
      </c>
      <c r="DH545" s="26" t="s">
        <v>139</v>
      </c>
      <c r="DI545" s="26" t="s">
        <v>139</v>
      </c>
      <c r="DJ545" s="26" t="s">
        <v>139</v>
      </c>
      <c r="DK545" s="26" t="s">
        <v>139</v>
      </c>
      <c r="DL545" s="26" t="s">
        <v>139</v>
      </c>
      <c r="DM545" s="26" t="s">
        <v>139</v>
      </c>
      <c r="DN545" s="26" t="s">
        <v>139</v>
      </c>
      <c r="DO545" s="26" t="s">
        <v>139</v>
      </c>
    </row>
    <row r="546" spans="1:119" ht="20.100000000000001" customHeight="1" x14ac:dyDescent="0.25">
      <c r="A546" s="29" t="str">
        <f t="shared" si="112"/>
        <v/>
      </c>
      <c r="B546" s="29" t="str">
        <f t="shared" si="113"/>
        <v>Bureau pour le Volontariat au Service de l’Enfance et de la Santé (Office of Volunteerism for Childhood and Health)</v>
      </c>
      <c r="C546" s="29">
        <f t="shared" si="114"/>
        <v>0</v>
      </c>
      <c r="D546" s="30" t="str">
        <f t="shared" si="115"/>
        <v>Africa and the Middle East</v>
      </c>
      <c r="E546" s="30" t="str">
        <f t="shared" si="116"/>
        <v>Bukavu, Democratic Republic of the Congo</v>
      </c>
      <c r="F546" s="31">
        <f t="shared" si="117"/>
        <v>0</v>
      </c>
      <c r="G546" s="31">
        <f t="shared" si="118"/>
        <v>0</v>
      </c>
      <c r="H546" s="31">
        <f t="shared" si="119"/>
        <v>0</v>
      </c>
      <c r="I546" s="31">
        <f t="shared" si="120"/>
        <v>0</v>
      </c>
      <c r="J546" s="31">
        <f t="shared" si="121"/>
        <v>0</v>
      </c>
      <c r="K546" s="31">
        <f t="shared" si="122"/>
        <v>0</v>
      </c>
      <c r="L546" s="31">
        <f t="shared" si="123"/>
        <v>0</v>
      </c>
      <c r="M546" s="31">
        <f t="shared" si="124"/>
        <v>0</v>
      </c>
      <c r="N546" s="31">
        <f t="shared" si="125"/>
        <v>0</v>
      </c>
      <c r="O546" s="26" t="s">
        <v>15891</v>
      </c>
      <c r="P546" s="26" t="s">
        <v>108</v>
      </c>
      <c r="Q546" s="27">
        <v>41661</v>
      </c>
      <c r="R546" s="24"/>
      <c r="S546" s="24"/>
      <c r="T546" s="26" t="s">
        <v>194</v>
      </c>
      <c r="U546" s="24"/>
      <c r="V546" s="26" t="s">
        <v>169</v>
      </c>
      <c r="W546" s="26" t="s">
        <v>2271</v>
      </c>
      <c r="X546" s="26" t="s">
        <v>3263</v>
      </c>
      <c r="Y546" s="26" t="s">
        <v>3264</v>
      </c>
      <c r="Z546" s="26" t="s">
        <v>3265</v>
      </c>
      <c r="AA546" s="24"/>
      <c r="AB546" s="26" t="s">
        <v>15733</v>
      </c>
      <c r="AC546" s="28">
        <v>10000</v>
      </c>
      <c r="AD546" s="26" t="s">
        <v>3266</v>
      </c>
      <c r="AE546" s="26" t="s">
        <v>595</v>
      </c>
      <c r="AF546" s="26" t="s">
        <v>139</v>
      </c>
      <c r="AG546" s="26" t="s">
        <v>224</v>
      </c>
      <c r="AH546" s="24"/>
      <c r="AI546" s="28">
        <v>10000</v>
      </c>
      <c r="AJ546" s="24"/>
      <c r="AK546" s="24"/>
      <c r="AL546" s="24"/>
      <c r="AM546" s="24"/>
      <c r="AN546" s="24"/>
      <c r="AO546" s="24"/>
      <c r="AP546" s="24"/>
      <c r="AQ546" s="24"/>
      <c r="AR546" s="24"/>
      <c r="AS546" s="24"/>
      <c r="AT546" s="24"/>
      <c r="AU546" s="24"/>
      <c r="AV546" s="24"/>
      <c r="AW546" s="24"/>
      <c r="AX546" s="24"/>
      <c r="AY546" s="24"/>
      <c r="AZ546" s="24"/>
      <c r="BA546" s="24"/>
      <c r="BB546" s="24"/>
      <c r="BC546" s="26" t="s">
        <v>3079</v>
      </c>
      <c r="BD546" s="24"/>
      <c r="BE546" s="24"/>
      <c r="BF546" s="24"/>
      <c r="BG546" s="24"/>
      <c r="BH546" s="24"/>
      <c r="BI546" s="24"/>
      <c r="BJ546" s="24"/>
      <c r="BK546" s="24"/>
      <c r="BL546" s="24"/>
      <c r="BM546" s="24"/>
      <c r="BN546" s="24"/>
      <c r="BO546" s="24"/>
      <c r="BP546" s="24"/>
      <c r="BQ546" s="24"/>
      <c r="BR546" s="24"/>
      <c r="BS546" s="24"/>
      <c r="BT546" s="24"/>
      <c r="BU546" s="24"/>
      <c r="BV546" s="24"/>
      <c r="BW546" s="24"/>
      <c r="BX546" s="24"/>
      <c r="BY546" s="24"/>
      <c r="BZ546" s="24"/>
      <c r="CA546" s="24"/>
      <c r="CB546" s="24"/>
      <c r="CC546" s="24"/>
      <c r="CD546" s="24"/>
      <c r="CE546" s="24"/>
      <c r="CF546" s="24"/>
      <c r="CG546" s="24"/>
      <c r="CH546" s="24"/>
      <c r="CI546" s="24"/>
      <c r="CJ546" s="24"/>
      <c r="CK546" s="24"/>
      <c r="CL546" s="24"/>
      <c r="CM546" s="24"/>
      <c r="CN546" s="24"/>
      <c r="CO546" s="24"/>
      <c r="CP546" s="24"/>
      <c r="CQ546" s="24"/>
      <c r="CR546" s="24"/>
      <c r="CS546" s="24"/>
      <c r="CT546" s="24"/>
      <c r="CU546" s="24"/>
      <c r="CV546" s="24"/>
      <c r="CW546" s="24"/>
      <c r="CX546" s="24"/>
      <c r="CY546" s="24"/>
      <c r="CZ546" s="24"/>
      <c r="DA546" s="24"/>
      <c r="DB546" s="24"/>
      <c r="DC546" s="24"/>
      <c r="DD546" s="24"/>
      <c r="DE546" s="24"/>
      <c r="DF546" s="26" t="s">
        <v>139</v>
      </c>
      <c r="DG546" s="26" t="s">
        <v>139</v>
      </c>
      <c r="DH546" s="26" t="s">
        <v>139</v>
      </c>
      <c r="DI546" s="26" t="s">
        <v>139</v>
      </c>
      <c r="DJ546" s="26" t="s">
        <v>139</v>
      </c>
      <c r="DK546" s="26" t="s">
        <v>139</v>
      </c>
      <c r="DL546" s="26" t="s">
        <v>139</v>
      </c>
      <c r="DM546" s="26" t="s">
        <v>139</v>
      </c>
      <c r="DN546" s="26" t="s">
        <v>139</v>
      </c>
      <c r="DO546" s="26" t="s">
        <v>139</v>
      </c>
    </row>
    <row r="547" spans="1:119" ht="20.100000000000001" customHeight="1" x14ac:dyDescent="0.25">
      <c r="A547" s="29" t="str">
        <f t="shared" si="112"/>
        <v>Bureau pour le Volontariat au Service de l’Enfance et de la Santé (Office of Volunteerism for Childhood and Health)4</v>
      </c>
      <c r="B547" s="29" t="str">
        <f t="shared" si="113"/>
        <v>Bureau pour le Volontariat au Service de l’Enfance et de la Santé (Office of Volunteerism for Childhood and Health)</v>
      </c>
      <c r="C547" s="29">
        <f t="shared" si="114"/>
        <v>4</v>
      </c>
      <c r="D547" s="30" t="str">
        <f t="shared" si="115"/>
        <v>Africa and the Middle East</v>
      </c>
      <c r="E547" s="30" t="str">
        <f t="shared" si="116"/>
        <v>Bukavu, Democratic Republic of the Congo</v>
      </c>
      <c r="F547" s="31">
        <f t="shared" si="117"/>
        <v>4</v>
      </c>
      <c r="G547" s="31">
        <f t="shared" si="118"/>
        <v>3</v>
      </c>
      <c r="H547" s="31">
        <f t="shared" si="119"/>
        <v>5</v>
      </c>
      <c r="I547" s="31">
        <f t="shared" si="120"/>
        <v>4</v>
      </c>
      <c r="J547" s="31">
        <f t="shared" si="121"/>
        <v>4</v>
      </c>
      <c r="K547" s="31">
        <f t="shared" si="122"/>
        <v>5</v>
      </c>
      <c r="L547" s="31">
        <f t="shared" si="123"/>
        <v>5</v>
      </c>
      <c r="M547" s="31">
        <f t="shared" si="124"/>
        <v>4</v>
      </c>
      <c r="N547" s="31">
        <f t="shared" si="125"/>
        <v>4.3</v>
      </c>
      <c r="O547" s="26" t="s">
        <v>3294</v>
      </c>
      <c r="P547" s="26" t="s">
        <v>108</v>
      </c>
      <c r="Q547" s="27">
        <v>41400</v>
      </c>
      <c r="R547" s="26" t="s">
        <v>166</v>
      </c>
      <c r="S547" s="26" t="s">
        <v>206</v>
      </c>
      <c r="T547" s="26" t="s">
        <v>207</v>
      </c>
      <c r="U547" s="26" t="s">
        <v>168</v>
      </c>
      <c r="V547" s="26" t="s">
        <v>169</v>
      </c>
      <c r="W547" s="26" t="s">
        <v>2271</v>
      </c>
      <c r="X547" s="26" t="s">
        <v>3263</v>
      </c>
      <c r="Y547" s="26" t="s">
        <v>3264</v>
      </c>
      <c r="Z547" s="26" t="s">
        <v>3265</v>
      </c>
      <c r="AA547" s="24"/>
      <c r="AB547" s="26" t="s">
        <v>117</v>
      </c>
      <c r="AC547" s="28">
        <v>17000</v>
      </c>
      <c r="AD547" s="26" t="s">
        <v>3266</v>
      </c>
      <c r="AE547" s="26" t="s">
        <v>595</v>
      </c>
      <c r="AF547" s="26" t="s">
        <v>139</v>
      </c>
      <c r="AG547" s="26" t="s">
        <v>224</v>
      </c>
      <c r="AH547" s="26" t="s">
        <v>185</v>
      </c>
      <c r="AI547" s="28">
        <v>17000</v>
      </c>
      <c r="AJ547" s="26" t="s">
        <v>3295</v>
      </c>
      <c r="AK547" s="26" t="s">
        <v>3268</v>
      </c>
      <c r="AL547" s="26" t="s">
        <v>3269</v>
      </c>
      <c r="AM547" s="24"/>
      <c r="AN547" s="24"/>
      <c r="AO547" s="24"/>
      <c r="AP547" s="24"/>
      <c r="AQ547" s="26" t="s">
        <v>3296</v>
      </c>
      <c r="AR547" s="24"/>
      <c r="AS547" s="24"/>
      <c r="AT547" s="24"/>
      <c r="AU547" s="24"/>
      <c r="AV547" s="24"/>
      <c r="AW547" s="28">
        <v>94000</v>
      </c>
      <c r="AX547" s="26">
        <v>11853</v>
      </c>
      <c r="AY547" s="28">
        <v>100</v>
      </c>
      <c r="AZ547" s="28">
        <v>100</v>
      </c>
      <c r="BA547" s="26">
        <v>0</v>
      </c>
      <c r="BB547" s="26" t="s">
        <v>148</v>
      </c>
      <c r="BC547" s="26" t="s">
        <v>3079</v>
      </c>
      <c r="BD547" s="26" t="s">
        <v>125</v>
      </c>
      <c r="BE547" s="24"/>
      <c r="BF547" s="26" t="s">
        <v>3297</v>
      </c>
      <c r="BG547" s="26" t="s">
        <v>3283</v>
      </c>
      <c r="BH547" s="26" t="s">
        <v>3282</v>
      </c>
      <c r="BI547" s="26" t="s">
        <v>191</v>
      </c>
      <c r="BJ547" s="26" t="s">
        <v>1695</v>
      </c>
      <c r="BK547" s="26" t="s">
        <v>3274</v>
      </c>
      <c r="BL547" s="26" t="s">
        <v>581</v>
      </c>
      <c r="BM547" s="26" t="s">
        <v>191</v>
      </c>
      <c r="BN547" s="26" t="s">
        <v>3298</v>
      </c>
      <c r="BO547" s="26" t="s">
        <v>3299</v>
      </c>
      <c r="BP547" s="24"/>
      <c r="BQ547" s="24"/>
      <c r="BR547" s="26">
        <v>4</v>
      </c>
      <c r="BS547" s="26">
        <v>3</v>
      </c>
      <c r="BT547" s="26">
        <v>5</v>
      </c>
      <c r="BU547" s="26">
        <v>4</v>
      </c>
      <c r="BV547" s="26">
        <v>4</v>
      </c>
      <c r="BW547" s="26">
        <v>5</v>
      </c>
      <c r="BX547" s="26">
        <v>5</v>
      </c>
      <c r="BY547" s="26">
        <v>4</v>
      </c>
      <c r="BZ547" s="24"/>
      <c r="CA547" s="24"/>
      <c r="CB547" s="24"/>
      <c r="CC547" s="24"/>
      <c r="CD547" s="24"/>
      <c r="CE547" s="24"/>
      <c r="CF547" s="24"/>
      <c r="CG547" s="24"/>
      <c r="CH547" s="24"/>
      <c r="CI547" s="24"/>
      <c r="CJ547" s="24"/>
      <c r="CK547" s="24"/>
      <c r="CL547" s="24"/>
      <c r="CM547" s="24"/>
      <c r="CN547" s="24"/>
      <c r="CO547" s="24"/>
      <c r="CP547" s="24"/>
      <c r="CQ547" s="24"/>
      <c r="CR547" s="24"/>
      <c r="CS547" s="24"/>
      <c r="CT547" s="24"/>
      <c r="CU547" s="24"/>
      <c r="CV547" s="24"/>
      <c r="CW547" s="24"/>
      <c r="CX547" s="24"/>
      <c r="CY547" s="24"/>
      <c r="CZ547" s="24"/>
      <c r="DA547" s="24"/>
      <c r="DB547" s="24"/>
      <c r="DC547" s="24"/>
      <c r="DD547" s="24"/>
      <c r="DE547" s="24"/>
      <c r="DF547" s="26" t="s">
        <v>139</v>
      </c>
      <c r="DG547" s="26" t="s">
        <v>139</v>
      </c>
      <c r="DH547" s="26" t="s">
        <v>139</v>
      </c>
      <c r="DI547" s="26" t="s">
        <v>139</v>
      </c>
      <c r="DJ547" s="26" t="s">
        <v>120</v>
      </c>
      <c r="DK547" s="26" t="s">
        <v>139</v>
      </c>
      <c r="DL547" s="26" t="s">
        <v>139</v>
      </c>
      <c r="DM547" s="26" t="s">
        <v>139</v>
      </c>
      <c r="DN547" s="26" t="s">
        <v>139</v>
      </c>
      <c r="DO547" s="26" t="s">
        <v>139</v>
      </c>
    </row>
    <row r="548" spans="1:119" ht="20.100000000000001" customHeight="1" x14ac:dyDescent="0.25">
      <c r="A548" s="29" t="str">
        <f t="shared" si="112"/>
        <v/>
      </c>
      <c r="B548" s="29" t="str">
        <f t="shared" si="113"/>
        <v>Bureau pour le Volontariat au Service de l’Enfance et de la Santé (Office of Volunteerism for Childhood and Health)</v>
      </c>
      <c r="C548" s="29">
        <f t="shared" si="114"/>
        <v>0</v>
      </c>
      <c r="D548" s="30" t="str">
        <f t="shared" si="115"/>
        <v>Africa and the Middle East</v>
      </c>
      <c r="E548" s="30" t="str">
        <f t="shared" si="116"/>
        <v>Bukavu, Democratic Republic of the Congo</v>
      </c>
      <c r="F548" s="31">
        <f t="shared" si="117"/>
        <v>0</v>
      </c>
      <c r="G548" s="31">
        <f t="shared" si="118"/>
        <v>0</v>
      </c>
      <c r="H548" s="31">
        <f t="shared" si="119"/>
        <v>0</v>
      </c>
      <c r="I548" s="31">
        <f t="shared" si="120"/>
        <v>0</v>
      </c>
      <c r="J548" s="31">
        <f t="shared" si="121"/>
        <v>0</v>
      </c>
      <c r="K548" s="31">
        <f t="shared" si="122"/>
        <v>0</v>
      </c>
      <c r="L548" s="31">
        <f t="shared" si="123"/>
        <v>0</v>
      </c>
      <c r="M548" s="31">
        <f t="shared" si="124"/>
        <v>0</v>
      </c>
      <c r="N548" s="31">
        <f t="shared" si="125"/>
        <v>0</v>
      </c>
      <c r="O548" s="26" t="s">
        <v>3300</v>
      </c>
      <c r="P548" s="26" t="s">
        <v>108</v>
      </c>
      <c r="Q548" s="27">
        <v>41305</v>
      </c>
      <c r="R548" s="24"/>
      <c r="S548" s="24"/>
      <c r="T548" s="26" t="s">
        <v>207</v>
      </c>
      <c r="U548" s="24"/>
      <c r="V548" s="26" t="s">
        <v>169</v>
      </c>
      <c r="W548" s="26" t="s">
        <v>2271</v>
      </c>
      <c r="X548" s="26" t="s">
        <v>3263</v>
      </c>
      <c r="Y548" s="26" t="s">
        <v>3264</v>
      </c>
      <c r="Z548" s="26" t="s">
        <v>3265</v>
      </c>
      <c r="AA548" s="24"/>
      <c r="AB548" s="26" t="s">
        <v>723</v>
      </c>
      <c r="AC548" s="28">
        <v>2000</v>
      </c>
      <c r="AD548" s="26" t="s">
        <v>3266</v>
      </c>
      <c r="AE548" s="26" t="s">
        <v>595</v>
      </c>
      <c r="AF548" s="26" t="s">
        <v>139</v>
      </c>
      <c r="AG548" s="26" t="s">
        <v>224</v>
      </c>
      <c r="AH548" s="24"/>
      <c r="AI548" s="28">
        <v>2000</v>
      </c>
      <c r="AJ548" s="24"/>
      <c r="AK548" s="24"/>
      <c r="AL548" s="24"/>
      <c r="AM548" s="24"/>
      <c r="AN548" s="24"/>
      <c r="AO548" s="24"/>
      <c r="AP548" s="24"/>
      <c r="AQ548" s="24"/>
      <c r="AR548" s="24"/>
      <c r="AS548" s="24"/>
      <c r="AT548" s="24"/>
      <c r="AU548" s="24"/>
      <c r="AV548" s="24"/>
      <c r="AW548" s="28">
        <v>0</v>
      </c>
      <c r="AX548" s="26">
        <v>0</v>
      </c>
      <c r="AY548" s="28">
        <v>0</v>
      </c>
      <c r="AZ548" s="28">
        <v>0</v>
      </c>
      <c r="BA548" s="26">
        <v>0</v>
      </c>
      <c r="BB548" s="24"/>
      <c r="BC548" s="26" t="s">
        <v>3079</v>
      </c>
      <c r="BD548" s="24"/>
      <c r="BE548" s="24"/>
      <c r="BF548" s="24"/>
      <c r="BG548" s="24"/>
      <c r="BH548" s="24"/>
      <c r="BI548" s="24"/>
      <c r="BJ548" s="24"/>
      <c r="BK548" s="24"/>
      <c r="BL548" s="24"/>
      <c r="BM548" s="24"/>
      <c r="BN548" s="24"/>
      <c r="BO548" s="24"/>
      <c r="BP548" s="24"/>
      <c r="BQ548" s="24"/>
      <c r="BR548" s="26">
        <v>0</v>
      </c>
      <c r="BS548" s="26">
        <v>0</v>
      </c>
      <c r="BT548" s="26">
        <v>0</v>
      </c>
      <c r="BU548" s="26">
        <v>0</v>
      </c>
      <c r="BV548" s="26">
        <v>0</v>
      </c>
      <c r="BW548" s="26">
        <v>0</v>
      </c>
      <c r="BX548" s="26">
        <v>0</v>
      </c>
      <c r="BY548" s="26">
        <v>0</v>
      </c>
      <c r="BZ548" s="24"/>
      <c r="CA548" s="24"/>
      <c r="CB548" s="24"/>
      <c r="CC548" s="24"/>
      <c r="CD548" s="24"/>
      <c r="CE548" s="24"/>
      <c r="CF548" s="24"/>
      <c r="CG548" s="24"/>
      <c r="CH548" s="24"/>
      <c r="CI548" s="24"/>
      <c r="CJ548" s="24"/>
      <c r="CK548" s="24"/>
      <c r="CL548" s="24"/>
      <c r="CM548" s="24"/>
      <c r="CN548" s="24"/>
      <c r="CO548" s="24"/>
      <c r="CP548" s="24"/>
      <c r="CQ548" s="24"/>
      <c r="CR548" s="24"/>
      <c r="CS548" s="24"/>
      <c r="CT548" s="24"/>
      <c r="CU548" s="24"/>
      <c r="CV548" s="24"/>
      <c r="CW548" s="24"/>
      <c r="CX548" s="24"/>
      <c r="CY548" s="24"/>
      <c r="CZ548" s="24"/>
      <c r="DA548" s="24"/>
      <c r="DB548" s="24"/>
      <c r="DC548" s="24"/>
      <c r="DD548" s="24"/>
      <c r="DE548" s="24"/>
      <c r="DF548" s="26" t="s">
        <v>139</v>
      </c>
      <c r="DG548" s="26" t="s">
        <v>139</v>
      </c>
      <c r="DH548" s="26" t="s">
        <v>139</v>
      </c>
      <c r="DI548" s="26" t="s">
        <v>139</v>
      </c>
      <c r="DJ548" s="26" t="s">
        <v>139</v>
      </c>
      <c r="DK548" s="26" t="s">
        <v>139</v>
      </c>
      <c r="DL548" s="26" t="s">
        <v>139</v>
      </c>
      <c r="DM548" s="26" t="s">
        <v>139</v>
      </c>
      <c r="DN548" s="26" t="s">
        <v>139</v>
      </c>
      <c r="DO548" s="26" t="s">
        <v>139</v>
      </c>
    </row>
    <row r="549" spans="1:119" ht="20.100000000000001" customHeight="1" x14ac:dyDescent="0.25">
      <c r="A549" s="29" t="str">
        <f t="shared" si="112"/>
        <v>Bureau pour le Volontariat au Service de l’Enfance et de la Santé (Office of Volunteerism for Childhood and Health)3</v>
      </c>
      <c r="B549" s="29" t="str">
        <f t="shared" si="113"/>
        <v>Bureau pour le Volontariat au Service de l’Enfance et de la Santé (Office of Volunteerism for Childhood and Health)</v>
      </c>
      <c r="C549" s="29">
        <f t="shared" si="114"/>
        <v>3</v>
      </c>
      <c r="D549" s="30" t="str">
        <f t="shared" si="115"/>
        <v>Africa and the Middle East</v>
      </c>
      <c r="E549" s="30" t="str">
        <f t="shared" si="116"/>
        <v>Bukavu, Democratic Republic of the Congo</v>
      </c>
      <c r="F549" s="31">
        <f t="shared" si="117"/>
        <v>3</v>
      </c>
      <c r="G549" s="31">
        <f t="shared" si="118"/>
        <v>2</v>
      </c>
      <c r="H549" s="31">
        <f t="shared" si="119"/>
        <v>4</v>
      </c>
      <c r="I549" s="31">
        <f t="shared" si="120"/>
        <v>4</v>
      </c>
      <c r="J549" s="31">
        <f t="shared" si="121"/>
        <v>3</v>
      </c>
      <c r="K549" s="31">
        <f t="shared" si="122"/>
        <v>3</v>
      </c>
      <c r="L549" s="31">
        <f t="shared" si="123"/>
        <v>4</v>
      </c>
      <c r="M549" s="31">
        <f t="shared" si="124"/>
        <v>2</v>
      </c>
      <c r="N549" s="31">
        <f t="shared" si="125"/>
        <v>3.1</v>
      </c>
      <c r="O549" s="26" t="s">
        <v>3301</v>
      </c>
      <c r="P549" s="26" t="s">
        <v>108</v>
      </c>
      <c r="Q549" s="27">
        <v>41038</v>
      </c>
      <c r="R549" s="26" t="s">
        <v>166</v>
      </c>
      <c r="S549" s="26" t="s">
        <v>217</v>
      </c>
      <c r="T549" s="26" t="s">
        <v>175</v>
      </c>
      <c r="U549" s="26" t="s">
        <v>168</v>
      </c>
      <c r="V549" s="26" t="s">
        <v>169</v>
      </c>
      <c r="W549" s="26" t="s">
        <v>2271</v>
      </c>
      <c r="X549" s="26" t="s">
        <v>3263</v>
      </c>
      <c r="Y549" s="26" t="s">
        <v>3264</v>
      </c>
      <c r="Z549" s="26" t="s">
        <v>3265</v>
      </c>
      <c r="AA549" s="24"/>
      <c r="AB549" s="26" t="s">
        <v>117</v>
      </c>
      <c r="AC549" s="28">
        <v>13000</v>
      </c>
      <c r="AD549" s="26" t="s">
        <v>3266</v>
      </c>
      <c r="AE549" s="26" t="s">
        <v>595</v>
      </c>
      <c r="AF549" s="26" t="s">
        <v>139</v>
      </c>
      <c r="AG549" s="26" t="s">
        <v>224</v>
      </c>
      <c r="AH549" s="26" t="s">
        <v>121</v>
      </c>
      <c r="AI549" s="28">
        <v>13000</v>
      </c>
      <c r="AJ549" s="24"/>
      <c r="AK549" s="26" t="s">
        <v>3302</v>
      </c>
      <c r="AL549" s="26" t="s">
        <v>3303</v>
      </c>
      <c r="AM549" s="26" t="s">
        <v>3304</v>
      </c>
      <c r="AN549" s="26" t="s">
        <v>3305</v>
      </c>
      <c r="AO549" s="26" t="s">
        <v>3306</v>
      </c>
      <c r="AP549" s="24"/>
      <c r="AQ549" s="24"/>
      <c r="AR549" s="24"/>
      <c r="AS549" s="24"/>
      <c r="AT549" s="26" t="s">
        <v>3307</v>
      </c>
      <c r="AU549" s="26" t="s">
        <v>3308</v>
      </c>
      <c r="AV549" s="24"/>
      <c r="AW549" s="28">
        <v>121500</v>
      </c>
      <c r="AX549" s="26">
        <v>11596</v>
      </c>
      <c r="AY549" s="28">
        <v>100</v>
      </c>
      <c r="AZ549" s="28">
        <v>100</v>
      </c>
      <c r="BA549" s="26">
        <v>0</v>
      </c>
      <c r="BB549" s="26" t="s">
        <v>148</v>
      </c>
      <c r="BC549" s="26" t="s">
        <v>3079</v>
      </c>
      <c r="BD549" s="26" t="s">
        <v>125</v>
      </c>
      <c r="BE549" s="24"/>
      <c r="BF549" s="26" t="s">
        <v>3273</v>
      </c>
      <c r="BG549" s="26" t="s">
        <v>3291</v>
      </c>
      <c r="BH549" s="26" t="s">
        <v>1695</v>
      </c>
      <c r="BI549" s="26" t="s">
        <v>3291</v>
      </c>
      <c r="BJ549" s="26" t="s">
        <v>3309</v>
      </c>
      <c r="BK549" s="26" t="s">
        <v>449</v>
      </c>
      <c r="BL549" s="24"/>
      <c r="BM549" s="24"/>
      <c r="BN549" s="24"/>
      <c r="BO549" s="24"/>
      <c r="BP549" s="24"/>
      <c r="BQ549" s="24"/>
      <c r="BR549" s="26">
        <v>3</v>
      </c>
      <c r="BS549" s="26">
        <v>2</v>
      </c>
      <c r="BT549" s="26">
        <v>4</v>
      </c>
      <c r="BU549" s="26">
        <v>4</v>
      </c>
      <c r="BV549" s="26">
        <v>3</v>
      </c>
      <c r="BW549" s="26">
        <v>3</v>
      </c>
      <c r="BX549" s="26">
        <v>4</v>
      </c>
      <c r="BY549" s="26">
        <v>2</v>
      </c>
      <c r="BZ549" s="24"/>
      <c r="CA549" s="24"/>
      <c r="CB549" s="24"/>
      <c r="CC549" s="24"/>
      <c r="CD549" s="24"/>
      <c r="CE549" s="24"/>
      <c r="CF549" s="24"/>
      <c r="CG549" s="24"/>
      <c r="CH549" s="24"/>
      <c r="CI549" s="24"/>
      <c r="CJ549" s="24"/>
      <c r="CK549" s="24"/>
      <c r="CL549" s="24"/>
      <c r="CM549" s="24"/>
      <c r="CN549" s="24"/>
      <c r="CO549" s="24"/>
      <c r="CP549" s="24"/>
      <c r="CQ549" s="24"/>
      <c r="CR549" s="24"/>
      <c r="CS549" s="24"/>
      <c r="CT549" s="24"/>
      <c r="CU549" s="24"/>
      <c r="CV549" s="24"/>
      <c r="CW549" s="24"/>
      <c r="CX549" s="24"/>
      <c r="CY549" s="24"/>
      <c r="CZ549" s="24"/>
      <c r="DA549" s="24"/>
      <c r="DB549" s="24"/>
      <c r="DC549" s="24"/>
      <c r="DD549" s="24"/>
      <c r="DE549" s="24"/>
      <c r="DF549" s="26" t="s">
        <v>139</v>
      </c>
      <c r="DG549" s="26" t="s">
        <v>139</v>
      </c>
      <c r="DH549" s="26" t="s">
        <v>139</v>
      </c>
      <c r="DI549" s="26" t="s">
        <v>139</v>
      </c>
      <c r="DJ549" s="26" t="s">
        <v>120</v>
      </c>
      <c r="DK549" s="26" t="s">
        <v>139</v>
      </c>
      <c r="DL549" s="26" t="s">
        <v>139</v>
      </c>
      <c r="DM549" s="26" t="s">
        <v>139</v>
      </c>
      <c r="DN549" s="26" t="s">
        <v>139</v>
      </c>
      <c r="DO549" s="26" t="s">
        <v>139</v>
      </c>
    </row>
    <row r="550" spans="1:119" ht="20.100000000000001" customHeight="1" x14ac:dyDescent="0.25">
      <c r="A550" s="29" t="str">
        <f t="shared" si="112"/>
        <v>Bureau pour le Volontariat au Service de l’Enfance et de la Santé (Office of Volunteerism for Childhood and Health)2</v>
      </c>
      <c r="B550" s="29" t="str">
        <f t="shared" si="113"/>
        <v>Bureau pour le Volontariat au Service de l’Enfance et de la Santé (Office of Volunteerism for Childhood and Health)</v>
      </c>
      <c r="C550" s="29">
        <f t="shared" si="114"/>
        <v>2</v>
      </c>
      <c r="D550" s="30" t="str">
        <f t="shared" si="115"/>
        <v>Africa and the Middle East</v>
      </c>
      <c r="E550" s="30" t="str">
        <f t="shared" si="116"/>
        <v>Bukavu, Democratic Republic of the Congo</v>
      </c>
      <c r="F550" s="31">
        <f t="shared" si="117"/>
        <v>3</v>
      </c>
      <c r="G550" s="31">
        <f t="shared" si="118"/>
        <v>2</v>
      </c>
      <c r="H550" s="31">
        <f t="shared" si="119"/>
        <v>4</v>
      </c>
      <c r="I550" s="31">
        <f t="shared" si="120"/>
        <v>4</v>
      </c>
      <c r="J550" s="31">
        <f t="shared" si="121"/>
        <v>2</v>
      </c>
      <c r="K550" s="31">
        <f t="shared" si="122"/>
        <v>3</v>
      </c>
      <c r="L550" s="31">
        <f t="shared" si="123"/>
        <v>4</v>
      </c>
      <c r="M550" s="31">
        <f t="shared" si="124"/>
        <v>2</v>
      </c>
      <c r="N550" s="31">
        <f t="shared" si="125"/>
        <v>3</v>
      </c>
      <c r="O550" s="26" t="s">
        <v>3310</v>
      </c>
      <c r="P550" s="26" t="s">
        <v>108</v>
      </c>
      <c r="Q550" s="27">
        <v>40672</v>
      </c>
      <c r="R550" s="26" t="s">
        <v>155</v>
      </c>
      <c r="S550" s="26" t="s">
        <v>409</v>
      </c>
      <c r="T550" s="26" t="s">
        <v>333</v>
      </c>
      <c r="U550" s="26" t="s">
        <v>168</v>
      </c>
      <c r="V550" s="26" t="s">
        <v>169</v>
      </c>
      <c r="W550" s="26" t="s">
        <v>2271</v>
      </c>
      <c r="X550" s="26" t="s">
        <v>3263</v>
      </c>
      <c r="Y550" s="26" t="s">
        <v>3264</v>
      </c>
      <c r="Z550" s="26" t="s">
        <v>3265</v>
      </c>
      <c r="AA550" s="24"/>
      <c r="AB550" s="26" t="s">
        <v>117</v>
      </c>
      <c r="AC550" s="28">
        <v>7000</v>
      </c>
      <c r="AD550" s="26" t="s">
        <v>3266</v>
      </c>
      <c r="AE550" s="26" t="s">
        <v>595</v>
      </c>
      <c r="AF550" s="26" t="s">
        <v>139</v>
      </c>
      <c r="AG550" s="26" t="s">
        <v>224</v>
      </c>
      <c r="AH550" s="26" t="s">
        <v>143</v>
      </c>
      <c r="AI550" s="28">
        <v>7000</v>
      </c>
      <c r="AJ550" s="24"/>
      <c r="AK550" s="26" t="s">
        <v>3302</v>
      </c>
      <c r="AL550" s="26" t="s">
        <v>3303</v>
      </c>
      <c r="AM550" s="26" t="s">
        <v>3304</v>
      </c>
      <c r="AN550" s="26" t="s">
        <v>3311</v>
      </c>
      <c r="AO550" s="26" t="s">
        <v>3306</v>
      </c>
      <c r="AP550" s="24"/>
      <c r="AQ550" s="24"/>
      <c r="AR550" s="24"/>
      <c r="AS550" s="26" t="s">
        <v>3312</v>
      </c>
      <c r="AT550" s="26" t="s">
        <v>3313</v>
      </c>
      <c r="AU550" s="26" t="s">
        <v>3314</v>
      </c>
      <c r="AV550" s="24"/>
      <c r="AW550" s="28">
        <v>57000</v>
      </c>
      <c r="AX550" s="26">
        <v>8600</v>
      </c>
      <c r="AY550" s="28">
        <v>100</v>
      </c>
      <c r="AZ550" s="28">
        <v>87</v>
      </c>
      <c r="BA550" s="26">
        <v>0</v>
      </c>
      <c r="BB550" s="26" t="s">
        <v>148</v>
      </c>
      <c r="BC550" s="26" t="s">
        <v>3079</v>
      </c>
      <c r="BD550" s="24"/>
      <c r="BE550" s="24"/>
      <c r="BF550" s="26" t="s">
        <v>3273</v>
      </c>
      <c r="BG550" s="26" t="s">
        <v>191</v>
      </c>
      <c r="BH550" s="26" t="s">
        <v>1695</v>
      </c>
      <c r="BI550" s="26" t="s">
        <v>3291</v>
      </c>
      <c r="BJ550" s="26" t="s">
        <v>3315</v>
      </c>
      <c r="BK550" s="26" t="s">
        <v>3291</v>
      </c>
      <c r="BL550" s="24"/>
      <c r="BM550" s="24"/>
      <c r="BN550" s="24"/>
      <c r="BO550" s="24"/>
      <c r="BP550" s="24"/>
      <c r="BQ550" s="24"/>
      <c r="BR550" s="26">
        <v>3</v>
      </c>
      <c r="BS550" s="26">
        <v>2</v>
      </c>
      <c r="BT550" s="26">
        <v>4</v>
      </c>
      <c r="BU550" s="26">
        <v>4</v>
      </c>
      <c r="BV550" s="26">
        <v>2</v>
      </c>
      <c r="BW550" s="26">
        <v>3</v>
      </c>
      <c r="BX550" s="26">
        <v>4</v>
      </c>
      <c r="BY550" s="26">
        <v>2</v>
      </c>
      <c r="BZ550" s="24"/>
      <c r="CA550" s="24"/>
      <c r="CB550" s="24"/>
      <c r="CC550" s="24"/>
      <c r="CD550" s="24"/>
      <c r="CE550" s="24"/>
      <c r="CF550" s="24"/>
      <c r="CG550" s="24"/>
      <c r="CH550" s="24"/>
      <c r="CI550" s="24"/>
      <c r="CJ550" s="24"/>
      <c r="CK550" s="24"/>
      <c r="CL550" s="24"/>
      <c r="CM550" s="24"/>
      <c r="CN550" s="24"/>
      <c r="CO550" s="24"/>
      <c r="CP550" s="24"/>
      <c r="CQ550" s="24"/>
      <c r="CR550" s="24"/>
      <c r="CS550" s="24"/>
      <c r="CT550" s="24"/>
      <c r="CU550" s="24"/>
      <c r="CV550" s="24"/>
      <c r="CW550" s="24"/>
      <c r="CX550" s="24"/>
      <c r="CY550" s="24"/>
      <c r="CZ550" s="24"/>
      <c r="DA550" s="24"/>
      <c r="DB550" s="24"/>
      <c r="DC550" s="24"/>
      <c r="DD550" s="24"/>
      <c r="DE550" s="24"/>
      <c r="DF550" s="26" t="s">
        <v>139</v>
      </c>
      <c r="DG550" s="26" t="s">
        <v>139</v>
      </c>
      <c r="DH550" s="26" t="s">
        <v>139</v>
      </c>
      <c r="DI550" s="26" t="s">
        <v>139</v>
      </c>
      <c r="DJ550" s="26" t="s">
        <v>120</v>
      </c>
      <c r="DK550" s="26" t="s">
        <v>139</v>
      </c>
      <c r="DL550" s="26" t="s">
        <v>139</v>
      </c>
      <c r="DM550" s="26" t="s">
        <v>139</v>
      </c>
      <c r="DN550" s="26" t="s">
        <v>139</v>
      </c>
      <c r="DO550" s="26" t="s">
        <v>139</v>
      </c>
    </row>
    <row r="551" spans="1:119" ht="20.100000000000001" customHeight="1" x14ac:dyDescent="0.25">
      <c r="A551" s="29" t="str">
        <f t="shared" si="112"/>
        <v>Bureau pour le Volontariat au Service de l’Enfance et de la Santé (Office of Volunteerism for Childhood and Health)1</v>
      </c>
      <c r="B551" s="29" t="str">
        <f t="shared" si="113"/>
        <v>Bureau pour le Volontariat au Service de l’Enfance et de la Santé (Office of Volunteerism for Childhood and Health)</v>
      </c>
      <c r="C551" s="29">
        <f t="shared" si="114"/>
        <v>1</v>
      </c>
      <c r="D551" s="30" t="str">
        <f t="shared" si="115"/>
        <v>Africa and the Middle East</v>
      </c>
      <c r="E551" s="30" t="str">
        <f t="shared" si="116"/>
        <v>Bukavu, Democratic Republic of the Congo</v>
      </c>
      <c r="F551" s="31">
        <f t="shared" si="117"/>
        <v>2</v>
      </c>
      <c r="G551" s="31">
        <f t="shared" si="118"/>
        <v>1</v>
      </c>
      <c r="H551" s="31">
        <f t="shared" si="119"/>
        <v>3</v>
      </c>
      <c r="I551" s="31">
        <f t="shared" si="120"/>
        <v>3</v>
      </c>
      <c r="J551" s="31">
        <f t="shared" si="121"/>
        <v>2</v>
      </c>
      <c r="K551" s="31">
        <f t="shared" si="122"/>
        <v>2</v>
      </c>
      <c r="L551" s="31">
        <f t="shared" si="123"/>
        <v>3</v>
      </c>
      <c r="M551" s="31">
        <f t="shared" si="124"/>
        <v>1</v>
      </c>
      <c r="N551" s="31">
        <f t="shared" si="125"/>
        <v>2.1</v>
      </c>
      <c r="O551" s="26" t="s">
        <v>3316</v>
      </c>
      <c r="P551" s="26" t="s">
        <v>108</v>
      </c>
      <c r="Q551" s="27">
        <v>40315</v>
      </c>
      <c r="R551" s="26" t="s">
        <v>155</v>
      </c>
      <c r="S551" s="26" t="s">
        <v>234</v>
      </c>
      <c r="T551" s="26" t="s">
        <v>224</v>
      </c>
      <c r="U551" s="26" t="s">
        <v>168</v>
      </c>
      <c r="V551" s="26" t="s">
        <v>169</v>
      </c>
      <c r="W551" s="26" t="s">
        <v>2271</v>
      </c>
      <c r="X551" s="26" t="s">
        <v>3263</v>
      </c>
      <c r="Y551" s="26" t="s">
        <v>3264</v>
      </c>
      <c r="Z551" s="26" t="s">
        <v>3265</v>
      </c>
      <c r="AA551" s="24"/>
      <c r="AB551" s="26" t="s">
        <v>117</v>
      </c>
      <c r="AC551" s="28">
        <v>6000</v>
      </c>
      <c r="AD551" s="26" t="s">
        <v>3266</v>
      </c>
      <c r="AE551" s="26" t="s">
        <v>595</v>
      </c>
      <c r="AF551" s="26" t="s">
        <v>139</v>
      </c>
      <c r="AG551" s="26" t="s">
        <v>224</v>
      </c>
      <c r="AH551" s="26" t="s">
        <v>158</v>
      </c>
      <c r="AI551" s="28">
        <v>6000</v>
      </c>
      <c r="AJ551" s="24"/>
      <c r="AK551" s="26" t="s">
        <v>3302</v>
      </c>
      <c r="AL551" s="26" t="s">
        <v>3317</v>
      </c>
      <c r="AM551" s="26" t="s">
        <v>3318</v>
      </c>
      <c r="AN551" s="26" t="s">
        <v>3319</v>
      </c>
      <c r="AO551" s="24"/>
      <c r="AP551" s="24"/>
      <c r="AQ551" s="24"/>
      <c r="AR551" s="24"/>
      <c r="AS551" s="24"/>
      <c r="AT551" s="24"/>
      <c r="AU551" s="24"/>
      <c r="AV551" s="24"/>
      <c r="AW551" s="28">
        <v>35000</v>
      </c>
      <c r="AX551" s="26">
        <v>6551</v>
      </c>
      <c r="AY551" s="28">
        <v>85</v>
      </c>
      <c r="AZ551" s="28">
        <v>70</v>
      </c>
      <c r="BA551" s="26">
        <v>0</v>
      </c>
      <c r="BB551" s="26" t="s">
        <v>148</v>
      </c>
      <c r="BC551" s="26" t="s">
        <v>3079</v>
      </c>
      <c r="BD551" s="24"/>
      <c r="BE551" s="24"/>
      <c r="BF551" s="24"/>
      <c r="BG551" s="24"/>
      <c r="BH551" s="24"/>
      <c r="BI551" s="24"/>
      <c r="BJ551" s="24"/>
      <c r="BK551" s="24"/>
      <c r="BL551" s="24"/>
      <c r="BM551" s="24"/>
      <c r="BN551" s="24"/>
      <c r="BO551" s="24"/>
      <c r="BP551" s="24"/>
      <c r="BQ551" s="24"/>
      <c r="BR551" s="26">
        <v>2</v>
      </c>
      <c r="BS551" s="26">
        <v>1</v>
      </c>
      <c r="BT551" s="26">
        <v>3</v>
      </c>
      <c r="BU551" s="26">
        <v>3</v>
      </c>
      <c r="BV551" s="26">
        <v>2</v>
      </c>
      <c r="BW551" s="26">
        <v>2</v>
      </c>
      <c r="BX551" s="26">
        <v>3</v>
      </c>
      <c r="BY551" s="26">
        <v>1</v>
      </c>
      <c r="BZ551" s="24"/>
      <c r="CA551" s="24"/>
      <c r="CB551" s="24"/>
      <c r="CC551" s="24"/>
      <c r="CD551" s="24"/>
      <c r="CE551" s="24"/>
      <c r="CF551" s="24"/>
      <c r="CG551" s="24"/>
      <c r="CH551" s="24"/>
      <c r="CI551" s="24"/>
      <c r="CJ551" s="24"/>
      <c r="CK551" s="24"/>
      <c r="CL551" s="24"/>
      <c r="CM551" s="24"/>
      <c r="CN551" s="24"/>
      <c r="CO551" s="24"/>
      <c r="CP551" s="24"/>
      <c r="CQ551" s="24"/>
      <c r="CR551" s="24"/>
      <c r="CS551" s="24"/>
      <c r="CT551" s="24"/>
      <c r="CU551" s="24"/>
      <c r="CV551" s="24"/>
      <c r="CW551" s="24"/>
      <c r="CX551" s="24"/>
      <c r="CY551" s="24"/>
      <c r="CZ551" s="24"/>
      <c r="DA551" s="24"/>
      <c r="DB551" s="24"/>
      <c r="DC551" s="24"/>
      <c r="DD551" s="24"/>
      <c r="DE551" s="24"/>
      <c r="DF551" s="26" t="s">
        <v>139</v>
      </c>
      <c r="DG551" s="26" t="s">
        <v>139</v>
      </c>
      <c r="DH551" s="26" t="s">
        <v>139</v>
      </c>
      <c r="DI551" s="26" t="s">
        <v>139</v>
      </c>
      <c r="DJ551" s="26" t="s">
        <v>139</v>
      </c>
      <c r="DK551" s="26" t="s">
        <v>139</v>
      </c>
      <c r="DL551" s="26" t="s">
        <v>139</v>
      </c>
      <c r="DM551" s="26" t="s">
        <v>139</v>
      </c>
      <c r="DN551" s="26" t="s">
        <v>139</v>
      </c>
      <c r="DO551" s="26" t="s">
        <v>139</v>
      </c>
    </row>
    <row r="552" spans="1:119" ht="20.100000000000001" customHeight="1" x14ac:dyDescent="0.25">
      <c r="A552" s="29" t="str">
        <f t="shared" si="112"/>
        <v/>
      </c>
      <c r="B552" s="29" t="str">
        <f t="shared" si="113"/>
        <v>Butter Lamp Compassion Group</v>
      </c>
      <c r="C552" s="29">
        <f t="shared" si="114"/>
        <v>0</v>
      </c>
      <c r="D552" s="30" t="str">
        <f t="shared" si="115"/>
        <v>East and Southeast Asia</v>
      </c>
      <c r="E552" s="30" t="str">
        <f t="shared" si="116"/>
        <v>Yushu, Qinghai Province, China</v>
      </c>
      <c r="F552" s="31">
        <f t="shared" si="117"/>
        <v>0</v>
      </c>
      <c r="G552" s="31">
        <f t="shared" si="118"/>
        <v>0</v>
      </c>
      <c r="H552" s="31">
        <f t="shared" si="119"/>
        <v>0</v>
      </c>
      <c r="I552" s="31">
        <f t="shared" si="120"/>
        <v>0</v>
      </c>
      <c r="J552" s="31">
        <f t="shared" si="121"/>
        <v>0</v>
      </c>
      <c r="K552" s="31">
        <f t="shared" si="122"/>
        <v>0</v>
      </c>
      <c r="L552" s="31">
        <f t="shared" si="123"/>
        <v>0</v>
      </c>
      <c r="M552" s="31">
        <f t="shared" si="124"/>
        <v>0</v>
      </c>
      <c r="N552" s="31">
        <f t="shared" si="125"/>
        <v>0</v>
      </c>
      <c r="O552" s="26" t="s">
        <v>15892</v>
      </c>
      <c r="P552" s="26" t="s">
        <v>108</v>
      </c>
      <c r="Q552" s="27">
        <v>42276</v>
      </c>
      <c r="R552" s="24"/>
      <c r="S552" s="24"/>
      <c r="T552" s="26" t="s">
        <v>157</v>
      </c>
      <c r="U552" s="24"/>
      <c r="V552" s="26" t="s">
        <v>469</v>
      </c>
      <c r="W552" s="26" t="s">
        <v>2920</v>
      </c>
      <c r="X552" s="26" t="s">
        <v>3321</v>
      </c>
      <c r="Y552" s="26" t="s">
        <v>3322</v>
      </c>
      <c r="Z552" s="24"/>
      <c r="AA552" s="24"/>
      <c r="AB552" s="26" t="s">
        <v>15736</v>
      </c>
      <c r="AC552" s="28">
        <v>2000</v>
      </c>
      <c r="AD552" s="26" t="s">
        <v>3323</v>
      </c>
      <c r="AE552" s="24"/>
      <c r="AF552" s="26" t="s">
        <v>139</v>
      </c>
      <c r="AG552" s="26" t="s">
        <v>645</v>
      </c>
      <c r="AH552" s="24"/>
      <c r="AI552" s="28">
        <v>2000</v>
      </c>
      <c r="AJ552" s="24"/>
      <c r="AK552" s="24"/>
      <c r="AL552" s="24"/>
      <c r="AM552" s="24"/>
      <c r="AN552" s="24"/>
      <c r="AO552" s="24"/>
      <c r="AP552" s="24"/>
      <c r="AQ552" s="24"/>
      <c r="AR552" s="24"/>
      <c r="AS552" s="24"/>
      <c r="AT552" s="24"/>
      <c r="AU552" s="24"/>
      <c r="AV552" s="24"/>
      <c r="AW552" s="24"/>
      <c r="AX552" s="24"/>
      <c r="AY552" s="24"/>
      <c r="AZ552" s="24"/>
      <c r="BA552" s="24"/>
      <c r="BB552" s="24"/>
      <c r="BC552" s="26" t="s">
        <v>3330</v>
      </c>
      <c r="BD552" s="24"/>
      <c r="BE552" s="24"/>
      <c r="BF552" s="24"/>
      <c r="BG552" s="24"/>
      <c r="BH552" s="24"/>
      <c r="BI552" s="24"/>
      <c r="BJ552" s="24"/>
      <c r="BK552" s="24"/>
      <c r="BL552" s="24"/>
      <c r="BM552" s="24"/>
      <c r="BN552" s="24"/>
      <c r="BO552" s="24"/>
      <c r="BP552" s="24"/>
      <c r="BQ552" s="24"/>
      <c r="BR552" s="24"/>
      <c r="BS552" s="24"/>
      <c r="BT552" s="24"/>
      <c r="BU552" s="24"/>
      <c r="BV552" s="24"/>
      <c r="BW552" s="24"/>
      <c r="BX552" s="24"/>
      <c r="BY552" s="24"/>
      <c r="BZ552" s="24"/>
      <c r="CA552" s="24"/>
      <c r="CB552" s="24"/>
      <c r="CC552" s="24"/>
      <c r="CD552" s="24"/>
      <c r="CE552" s="24"/>
      <c r="CF552" s="24"/>
      <c r="CG552" s="24"/>
      <c r="CH552" s="24"/>
      <c r="CI552" s="24"/>
      <c r="CJ552" s="24"/>
      <c r="CK552" s="24"/>
      <c r="CL552" s="24"/>
      <c r="CM552" s="24"/>
      <c r="CN552" s="24"/>
      <c r="CO552" s="24"/>
      <c r="CP552" s="24"/>
      <c r="CQ552" s="24"/>
      <c r="CR552" s="24"/>
      <c r="CS552" s="24"/>
      <c r="CT552" s="24"/>
      <c r="CU552" s="24"/>
      <c r="CV552" s="24"/>
      <c r="CW552" s="24"/>
      <c r="CX552" s="24"/>
      <c r="CY552" s="24"/>
      <c r="CZ552" s="24"/>
      <c r="DA552" s="24"/>
      <c r="DB552" s="24"/>
      <c r="DC552" s="24"/>
      <c r="DD552" s="24"/>
      <c r="DE552" s="24"/>
      <c r="DF552" s="26" t="s">
        <v>139</v>
      </c>
      <c r="DG552" s="26" t="s">
        <v>139</v>
      </c>
      <c r="DH552" s="26" t="s">
        <v>139</v>
      </c>
      <c r="DI552" s="26" t="s">
        <v>139</v>
      </c>
      <c r="DJ552" s="26" t="s">
        <v>139</v>
      </c>
      <c r="DK552" s="26" t="s">
        <v>139</v>
      </c>
      <c r="DL552" s="26" t="s">
        <v>139</v>
      </c>
      <c r="DM552" s="26" t="s">
        <v>139</v>
      </c>
      <c r="DN552" s="26" t="s">
        <v>139</v>
      </c>
      <c r="DO552" s="26" t="s">
        <v>139</v>
      </c>
    </row>
    <row r="553" spans="1:119" ht="20.100000000000001" customHeight="1" x14ac:dyDescent="0.25">
      <c r="A553" s="29" t="str">
        <f t="shared" si="112"/>
        <v>Butter Lamp Compassion Group6</v>
      </c>
      <c r="B553" s="29" t="str">
        <f t="shared" si="113"/>
        <v>Butter Lamp Compassion Group</v>
      </c>
      <c r="C553" s="29">
        <f t="shared" si="114"/>
        <v>6</v>
      </c>
      <c r="D553" s="30" t="str">
        <f t="shared" si="115"/>
        <v>East and Southeast Asia</v>
      </c>
      <c r="E553" s="30" t="str">
        <f t="shared" si="116"/>
        <v>Yushu, Qinghai Province, China</v>
      </c>
      <c r="F553" s="31">
        <f t="shared" si="117"/>
        <v>3</v>
      </c>
      <c r="G553" s="31">
        <f t="shared" si="118"/>
        <v>3</v>
      </c>
      <c r="H553" s="31">
        <f t="shared" si="119"/>
        <v>3</v>
      </c>
      <c r="I553" s="31">
        <f t="shared" si="120"/>
        <v>3</v>
      </c>
      <c r="J553" s="31">
        <f t="shared" si="121"/>
        <v>3</v>
      </c>
      <c r="K553" s="31">
        <f t="shared" si="122"/>
        <v>3</v>
      </c>
      <c r="L553" s="31">
        <f t="shared" si="123"/>
        <v>3</v>
      </c>
      <c r="M553" s="31">
        <f t="shared" si="124"/>
        <v>3</v>
      </c>
      <c r="N553" s="31">
        <f t="shared" si="125"/>
        <v>3</v>
      </c>
      <c r="O553" s="26" t="s">
        <v>3320</v>
      </c>
      <c r="P553" s="26" t="s">
        <v>108</v>
      </c>
      <c r="Q553" s="27">
        <v>41946</v>
      </c>
      <c r="R553" s="26" t="s">
        <v>166</v>
      </c>
      <c r="S553" s="26" t="s">
        <v>609</v>
      </c>
      <c r="T553" s="26" t="s">
        <v>278</v>
      </c>
      <c r="U553" s="26" t="s">
        <v>112</v>
      </c>
      <c r="V553" s="26" t="s">
        <v>469</v>
      </c>
      <c r="W553" s="26" t="s">
        <v>2920</v>
      </c>
      <c r="X553" s="26" t="s">
        <v>3321</v>
      </c>
      <c r="Y553" s="26" t="s">
        <v>3322</v>
      </c>
      <c r="Z553" s="24"/>
      <c r="AA553" s="24"/>
      <c r="AB553" s="26" t="s">
        <v>117</v>
      </c>
      <c r="AC553" s="28">
        <v>17000</v>
      </c>
      <c r="AD553" s="26" t="s">
        <v>3323</v>
      </c>
      <c r="AE553" s="24"/>
      <c r="AF553" s="26" t="s">
        <v>139</v>
      </c>
      <c r="AG553" s="26" t="s">
        <v>645</v>
      </c>
      <c r="AH553" s="26" t="s">
        <v>250</v>
      </c>
      <c r="AI553" s="28">
        <v>17000</v>
      </c>
      <c r="AJ553" s="26" t="s">
        <v>3324</v>
      </c>
      <c r="AK553" s="26" t="s">
        <v>3325</v>
      </c>
      <c r="AL553" s="26" t="s">
        <v>3326</v>
      </c>
      <c r="AM553" s="24"/>
      <c r="AN553" s="24"/>
      <c r="AO553" s="24"/>
      <c r="AP553" s="24"/>
      <c r="AQ553" s="26" t="s">
        <v>3327</v>
      </c>
      <c r="AR553" s="24"/>
      <c r="AS553" s="26" t="s">
        <v>3328</v>
      </c>
      <c r="AT553" s="24"/>
      <c r="AU553" s="24"/>
      <c r="AV553" s="26" t="s">
        <v>3329</v>
      </c>
      <c r="AW553" s="28">
        <v>166212</v>
      </c>
      <c r="AX553" s="26">
        <v>115</v>
      </c>
      <c r="AY553" s="28">
        <v>70</v>
      </c>
      <c r="AZ553" s="28">
        <v>60</v>
      </c>
      <c r="BA553" s="26">
        <v>0</v>
      </c>
      <c r="BB553" s="26" t="s">
        <v>148</v>
      </c>
      <c r="BC553" s="26" t="s">
        <v>3330</v>
      </c>
      <c r="BD553" s="26" t="s">
        <v>437</v>
      </c>
      <c r="BE553" s="26" t="s">
        <v>3331</v>
      </c>
      <c r="BF553" s="26" t="s">
        <v>3332</v>
      </c>
      <c r="BG553" s="26" t="s">
        <v>2864</v>
      </c>
      <c r="BH553" s="26" t="s">
        <v>3333</v>
      </c>
      <c r="BI553" s="26" t="s">
        <v>2920</v>
      </c>
      <c r="BJ553" s="26" t="s">
        <v>3334</v>
      </c>
      <c r="BK553" s="26" t="s">
        <v>2920</v>
      </c>
      <c r="BL553" s="24"/>
      <c r="BM553" s="24"/>
      <c r="BN553" s="24"/>
      <c r="BO553" s="24"/>
      <c r="BP553" s="24"/>
      <c r="BQ553" s="24"/>
      <c r="BR553" s="26">
        <v>3</v>
      </c>
      <c r="BS553" s="26">
        <v>3</v>
      </c>
      <c r="BT553" s="26">
        <v>3</v>
      </c>
      <c r="BU553" s="26">
        <v>3</v>
      </c>
      <c r="BV553" s="26">
        <v>3</v>
      </c>
      <c r="BW553" s="26">
        <v>3</v>
      </c>
      <c r="BX553" s="26">
        <v>3</v>
      </c>
      <c r="BY553" s="26">
        <v>3</v>
      </c>
      <c r="BZ553" s="24"/>
      <c r="CA553" s="24"/>
      <c r="CB553" s="24"/>
      <c r="CC553" s="24"/>
      <c r="CD553" s="24"/>
      <c r="CE553" s="24"/>
      <c r="CF553" s="24"/>
      <c r="CG553" s="24"/>
      <c r="CH553" s="24"/>
      <c r="CI553" s="24"/>
      <c r="CJ553" s="24"/>
      <c r="CK553" s="24"/>
      <c r="CL553" s="24"/>
      <c r="CM553" s="24"/>
      <c r="CN553" s="24"/>
      <c r="CO553" s="24"/>
      <c r="CP553" s="24"/>
      <c r="CQ553" s="24"/>
      <c r="CR553" s="24"/>
      <c r="CS553" s="24"/>
      <c r="CT553" s="24"/>
      <c r="CU553" s="24"/>
      <c r="CV553" s="24"/>
      <c r="CW553" s="24"/>
      <c r="CX553" s="24"/>
      <c r="CY553" s="24"/>
      <c r="CZ553" s="24"/>
      <c r="DA553" s="24"/>
      <c r="DB553" s="24"/>
      <c r="DC553" s="24"/>
      <c r="DD553" s="24"/>
      <c r="DE553" s="24"/>
      <c r="DF553" s="26" t="s">
        <v>139</v>
      </c>
      <c r="DG553" s="26" t="s">
        <v>139</v>
      </c>
      <c r="DH553" s="26" t="s">
        <v>139</v>
      </c>
      <c r="DI553" s="26" t="s">
        <v>139</v>
      </c>
      <c r="DJ553" s="26" t="s">
        <v>139</v>
      </c>
      <c r="DK553" s="26" t="s">
        <v>139</v>
      </c>
      <c r="DL553" s="26" t="s">
        <v>139</v>
      </c>
      <c r="DM553" s="26" t="s">
        <v>139</v>
      </c>
      <c r="DN553" s="26" t="s">
        <v>139</v>
      </c>
      <c r="DO553" s="26" t="s">
        <v>120</v>
      </c>
    </row>
    <row r="554" spans="1:119" ht="20.100000000000001" customHeight="1" x14ac:dyDescent="0.25">
      <c r="A554" s="29" t="str">
        <f t="shared" si="112"/>
        <v>Butter Lamp Compassion Group5</v>
      </c>
      <c r="B554" s="29" t="str">
        <f t="shared" si="113"/>
        <v>Butter Lamp Compassion Group</v>
      </c>
      <c r="C554" s="29">
        <f t="shared" si="114"/>
        <v>5</v>
      </c>
      <c r="D554" s="30" t="str">
        <f t="shared" si="115"/>
        <v>East and Southeast Asia</v>
      </c>
      <c r="E554" s="30" t="str">
        <f t="shared" si="116"/>
        <v>Yushu, Qinghai Province, China</v>
      </c>
      <c r="F554" s="31">
        <f t="shared" si="117"/>
        <v>1</v>
      </c>
      <c r="G554" s="31">
        <f t="shared" si="118"/>
        <v>1</v>
      </c>
      <c r="H554" s="31">
        <f t="shared" si="119"/>
        <v>1</v>
      </c>
      <c r="I554" s="31">
        <f t="shared" si="120"/>
        <v>3</v>
      </c>
      <c r="J554" s="31">
        <f t="shared" si="121"/>
        <v>2</v>
      </c>
      <c r="K554" s="31">
        <f t="shared" si="122"/>
        <v>2</v>
      </c>
      <c r="L554" s="31">
        <f t="shared" si="123"/>
        <v>4</v>
      </c>
      <c r="M554" s="31">
        <f t="shared" si="124"/>
        <v>5</v>
      </c>
      <c r="N554" s="31">
        <f t="shared" si="125"/>
        <v>2.4</v>
      </c>
      <c r="O554" s="26" t="s">
        <v>3335</v>
      </c>
      <c r="P554" s="26" t="s">
        <v>108</v>
      </c>
      <c r="Q554" s="27">
        <v>41568</v>
      </c>
      <c r="R554" s="26" t="s">
        <v>166</v>
      </c>
      <c r="S554" s="26" t="s">
        <v>622</v>
      </c>
      <c r="T554" s="26" t="s">
        <v>194</v>
      </c>
      <c r="U554" s="26" t="s">
        <v>112</v>
      </c>
      <c r="V554" s="26" t="s">
        <v>469</v>
      </c>
      <c r="W554" s="26" t="s">
        <v>2920</v>
      </c>
      <c r="X554" s="26" t="s">
        <v>3321</v>
      </c>
      <c r="Y554" s="26" t="s">
        <v>3322</v>
      </c>
      <c r="Z554" s="24"/>
      <c r="AA554" s="24"/>
      <c r="AB554" s="26" t="s">
        <v>117</v>
      </c>
      <c r="AC554" s="28">
        <v>27000</v>
      </c>
      <c r="AD554" s="26" t="s">
        <v>3323</v>
      </c>
      <c r="AE554" s="24"/>
      <c r="AF554" s="26" t="s">
        <v>139</v>
      </c>
      <c r="AG554" s="26" t="s">
        <v>645</v>
      </c>
      <c r="AH554" s="26" t="s">
        <v>176</v>
      </c>
      <c r="AI554" s="28">
        <v>27000</v>
      </c>
      <c r="AJ554" s="26" t="s">
        <v>3336</v>
      </c>
      <c r="AK554" s="26" t="s">
        <v>3337</v>
      </c>
      <c r="AL554" s="26" t="s">
        <v>3338</v>
      </c>
      <c r="AM554" s="24"/>
      <c r="AN554" s="24"/>
      <c r="AO554" s="24"/>
      <c r="AP554" s="24"/>
      <c r="AQ554" s="26" t="s">
        <v>3339</v>
      </c>
      <c r="AR554" s="24"/>
      <c r="AS554" s="24"/>
      <c r="AT554" s="24"/>
      <c r="AU554" s="24"/>
      <c r="AV554" s="24"/>
      <c r="AW554" s="28">
        <v>92862</v>
      </c>
      <c r="AX554" s="26">
        <v>368</v>
      </c>
      <c r="AY554" s="28">
        <v>93</v>
      </c>
      <c r="AZ554" s="28">
        <v>20</v>
      </c>
      <c r="BA554" s="24"/>
      <c r="BB554" s="26" t="s">
        <v>148</v>
      </c>
      <c r="BC554" s="26" t="s">
        <v>3330</v>
      </c>
      <c r="BD554" s="26" t="s">
        <v>437</v>
      </c>
      <c r="BE554" s="26" t="s">
        <v>3340</v>
      </c>
      <c r="BF554" s="26" t="s">
        <v>2929</v>
      </c>
      <c r="BG554" s="26" t="s">
        <v>2920</v>
      </c>
      <c r="BH554" s="26" t="s">
        <v>3293</v>
      </c>
      <c r="BI554" s="26" t="s">
        <v>2920</v>
      </c>
      <c r="BJ554" s="26" t="s">
        <v>3341</v>
      </c>
      <c r="BK554" s="26" t="s">
        <v>2920</v>
      </c>
      <c r="BL554" s="26" t="s">
        <v>2556</v>
      </c>
      <c r="BM554" s="26" t="s">
        <v>2864</v>
      </c>
      <c r="BN554" s="26" t="s">
        <v>3342</v>
      </c>
      <c r="BO554" s="26" t="s">
        <v>2920</v>
      </c>
      <c r="BP554" s="24"/>
      <c r="BQ554" s="24"/>
      <c r="BR554" s="26">
        <v>1</v>
      </c>
      <c r="BS554" s="26">
        <v>1</v>
      </c>
      <c r="BT554" s="26">
        <v>1</v>
      </c>
      <c r="BU554" s="26">
        <v>3</v>
      </c>
      <c r="BV554" s="26">
        <v>2</v>
      </c>
      <c r="BW554" s="26">
        <v>2</v>
      </c>
      <c r="BX554" s="26">
        <v>4</v>
      </c>
      <c r="BY554" s="26">
        <v>5</v>
      </c>
      <c r="BZ554" s="24"/>
      <c r="CA554" s="24"/>
      <c r="CB554" s="24"/>
      <c r="CC554" s="24"/>
      <c r="CD554" s="24"/>
      <c r="CE554" s="24"/>
      <c r="CF554" s="24"/>
      <c r="CG554" s="24"/>
      <c r="CH554" s="24"/>
      <c r="CI554" s="24"/>
      <c r="CJ554" s="24"/>
      <c r="CK554" s="24"/>
      <c r="CL554" s="24"/>
      <c r="CM554" s="24"/>
      <c r="CN554" s="24"/>
      <c r="CO554" s="24"/>
      <c r="CP554" s="24"/>
      <c r="CQ554" s="24"/>
      <c r="CR554" s="24"/>
      <c r="CS554" s="24"/>
      <c r="CT554" s="24"/>
      <c r="CU554" s="24"/>
      <c r="CV554" s="24"/>
      <c r="CW554" s="24"/>
      <c r="CX554" s="24"/>
      <c r="CY554" s="24"/>
      <c r="CZ554" s="24"/>
      <c r="DA554" s="24"/>
      <c r="DB554" s="24"/>
      <c r="DC554" s="24"/>
      <c r="DD554" s="24"/>
      <c r="DE554" s="24"/>
      <c r="DF554" s="26" t="s">
        <v>139</v>
      </c>
      <c r="DG554" s="26" t="s">
        <v>139</v>
      </c>
      <c r="DH554" s="26" t="s">
        <v>139</v>
      </c>
      <c r="DI554" s="26" t="s">
        <v>139</v>
      </c>
      <c r="DJ554" s="26" t="s">
        <v>139</v>
      </c>
      <c r="DK554" s="26" t="s">
        <v>120</v>
      </c>
      <c r="DL554" s="26" t="s">
        <v>139</v>
      </c>
      <c r="DM554" s="26" t="s">
        <v>139</v>
      </c>
      <c r="DN554" s="26" t="s">
        <v>139</v>
      </c>
      <c r="DO554" s="26" t="s">
        <v>120</v>
      </c>
    </row>
    <row r="555" spans="1:119" ht="20.100000000000001" customHeight="1" x14ac:dyDescent="0.25">
      <c r="A555" s="29" t="str">
        <f t="shared" si="112"/>
        <v>Butter Lamp Compassion Group4</v>
      </c>
      <c r="B555" s="29" t="str">
        <f t="shared" si="113"/>
        <v>Butter Lamp Compassion Group</v>
      </c>
      <c r="C555" s="29">
        <f t="shared" si="114"/>
        <v>4</v>
      </c>
      <c r="D555" s="30" t="str">
        <f t="shared" si="115"/>
        <v>East and Southeast Asia</v>
      </c>
      <c r="E555" s="30" t="str">
        <f t="shared" si="116"/>
        <v>Yushu, Qinghai Province, China</v>
      </c>
      <c r="F555" s="31">
        <f t="shared" si="117"/>
        <v>1</v>
      </c>
      <c r="G555" s="31">
        <f t="shared" si="118"/>
        <v>1</v>
      </c>
      <c r="H555" s="31">
        <f t="shared" si="119"/>
        <v>3</v>
      </c>
      <c r="I555" s="31">
        <f t="shared" si="120"/>
        <v>3</v>
      </c>
      <c r="J555" s="31">
        <f t="shared" si="121"/>
        <v>4</v>
      </c>
      <c r="K555" s="31">
        <f t="shared" si="122"/>
        <v>3</v>
      </c>
      <c r="L555" s="31">
        <f t="shared" si="123"/>
        <v>3</v>
      </c>
      <c r="M555" s="31">
        <f t="shared" si="124"/>
        <v>3</v>
      </c>
      <c r="N555" s="31">
        <f t="shared" si="125"/>
        <v>2.6</v>
      </c>
      <c r="O555" s="26" t="s">
        <v>3343</v>
      </c>
      <c r="P555" s="26" t="s">
        <v>108</v>
      </c>
      <c r="Q555" s="27">
        <v>41204</v>
      </c>
      <c r="R555" s="26" t="s">
        <v>166</v>
      </c>
      <c r="S555" s="26" t="s">
        <v>306</v>
      </c>
      <c r="T555" s="26" t="s">
        <v>207</v>
      </c>
      <c r="U555" s="26" t="s">
        <v>112</v>
      </c>
      <c r="V555" s="26" t="s">
        <v>469</v>
      </c>
      <c r="W555" s="26" t="s">
        <v>2920</v>
      </c>
      <c r="X555" s="26" t="s">
        <v>3321</v>
      </c>
      <c r="Y555" s="26" t="s">
        <v>3322</v>
      </c>
      <c r="Z555" s="24"/>
      <c r="AA555" s="24"/>
      <c r="AB555" s="26" t="s">
        <v>117</v>
      </c>
      <c r="AC555" s="28">
        <v>25000</v>
      </c>
      <c r="AD555" s="26" t="s">
        <v>3323</v>
      </c>
      <c r="AE555" s="24"/>
      <c r="AF555" s="26" t="s">
        <v>139</v>
      </c>
      <c r="AG555" s="26" t="s">
        <v>645</v>
      </c>
      <c r="AH555" s="26" t="s">
        <v>185</v>
      </c>
      <c r="AI555" s="28">
        <v>25000</v>
      </c>
      <c r="AJ555" s="26" t="s">
        <v>3344</v>
      </c>
      <c r="AK555" s="26" t="s">
        <v>3345</v>
      </c>
      <c r="AL555" s="26" t="s">
        <v>3346</v>
      </c>
      <c r="AM555" s="24"/>
      <c r="AN555" s="26" t="s">
        <v>3347</v>
      </c>
      <c r="AO555" s="24"/>
      <c r="AP555" s="24"/>
      <c r="AQ555" s="26" t="s">
        <v>3348</v>
      </c>
      <c r="AR555" s="24"/>
      <c r="AS555" s="24"/>
      <c r="AT555" s="24"/>
      <c r="AU555" s="24"/>
      <c r="AV555" s="24"/>
      <c r="AW555" s="28">
        <v>302618</v>
      </c>
      <c r="AX555" s="26">
        <v>436</v>
      </c>
      <c r="AY555" s="28">
        <v>80</v>
      </c>
      <c r="AZ555" s="28">
        <v>75</v>
      </c>
      <c r="BA555" s="26">
        <v>0</v>
      </c>
      <c r="BB555" s="26" t="s">
        <v>148</v>
      </c>
      <c r="BC555" s="26" t="s">
        <v>3330</v>
      </c>
      <c r="BD555" s="26" t="s">
        <v>125</v>
      </c>
      <c r="BE555" s="24"/>
      <c r="BF555" s="26" t="s">
        <v>2929</v>
      </c>
      <c r="BG555" s="26" t="s">
        <v>2920</v>
      </c>
      <c r="BH555" s="26" t="s">
        <v>3349</v>
      </c>
      <c r="BI555" s="26" t="s">
        <v>2920</v>
      </c>
      <c r="BJ555" s="26" t="s">
        <v>3350</v>
      </c>
      <c r="BK555" s="26" t="s">
        <v>2920</v>
      </c>
      <c r="BL555" s="26" t="s">
        <v>2556</v>
      </c>
      <c r="BM555" s="26" t="s">
        <v>2920</v>
      </c>
      <c r="BN555" s="26" t="s">
        <v>1695</v>
      </c>
      <c r="BO555" s="24"/>
      <c r="BP555" s="24"/>
      <c r="BQ555" s="24"/>
      <c r="BR555" s="26">
        <v>1</v>
      </c>
      <c r="BS555" s="26">
        <v>1</v>
      </c>
      <c r="BT555" s="26">
        <v>3</v>
      </c>
      <c r="BU555" s="26">
        <v>3</v>
      </c>
      <c r="BV555" s="26">
        <v>4</v>
      </c>
      <c r="BW555" s="26">
        <v>3</v>
      </c>
      <c r="BX555" s="26">
        <v>3</v>
      </c>
      <c r="BY555" s="26">
        <v>3</v>
      </c>
      <c r="BZ555" s="24"/>
      <c r="CA555" s="24"/>
      <c r="CB555" s="24"/>
      <c r="CC555" s="24"/>
      <c r="CD555" s="24"/>
      <c r="CE555" s="24"/>
      <c r="CF555" s="24"/>
      <c r="CG555" s="24"/>
      <c r="CH555" s="24"/>
      <c r="CI555" s="24"/>
      <c r="CJ555" s="24"/>
      <c r="CK555" s="24"/>
      <c r="CL555" s="24"/>
      <c r="CM555" s="24"/>
      <c r="CN555" s="24"/>
      <c r="CO555" s="24"/>
      <c r="CP555" s="24"/>
      <c r="CQ555" s="24"/>
      <c r="CR555" s="24"/>
      <c r="CS555" s="24"/>
      <c r="CT555" s="24"/>
      <c r="CU555" s="24"/>
      <c r="CV555" s="24"/>
      <c r="CW555" s="24"/>
      <c r="CX555" s="24"/>
      <c r="CY555" s="24"/>
      <c r="CZ555" s="24"/>
      <c r="DA555" s="24"/>
      <c r="DB555" s="24"/>
      <c r="DC555" s="24"/>
      <c r="DD555" s="24"/>
      <c r="DE555" s="24"/>
      <c r="DF555" s="26" t="s">
        <v>139</v>
      </c>
      <c r="DG555" s="26" t="s">
        <v>120</v>
      </c>
      <c r="DH555" s="26" t="s">
        <v>139</v>
      </c>
      <c r="DI555" s="26" t="s">
        <v>139</v>
      </c>
      <c r="DJ555" s="26" t="s">
        <v>139</v>
      </c>
      <c r="DK555" s="26" t="s">
        <v>139</v>
      </c>
      <c r="DL555" s="26" t="s">
        <v>139</v>
      </c>
      <c r="DM555" s="26" t="s">
        <v>139</v>
      </c>
      <c r="DN555" s="26" t="s">
        <v>120</v>
      </c>
      <c r="DO555" s="26" t="s">
        <v>120</v>
      </c>
    </row>
    <row r="556" spans="1:119" ht="20.100000000000001" customHeight="1" x14ac:dyDescent="0.25">
      <c r="A556" s="29" t="str">
        <f t="shared" si="112"/>
        <v>Butter Lamp Compassion Group3</v>
      </c>
      <c r="B556" s="29" t="str">
        <f t="shared" si="113"/>
        <v>Butter Lamp Compassion Group</v>
      </c>
      <c r="C556" s="29">
        <f t="shared" si="114"/>
        <v>3</v>
      </c>
      <c r="D556" s="30" t="str">
        <f t="shared" si="115"/>
        <v>East and Southeast Asia</v>
      </c>
      <c r="E556" s="30" t="str">
        <f t="shared" si="116"/>
        <v>Yushu, Qinghai Province, China</v>
      </c>
      <c r="F556" s="31">
        <f t="shared" si="117"/>
        <v>2</v>
      </c>
      <c r="G556" s="31">
        <f t="shared" si="118"/>
        <v>3</v>
      </c>
      <c r="H556" s="31">
        <f t="shared" si="119"/>
        <v>3</v>
      </c>
      <c r="I556" s="31">
        <f t="shared" si="120"/>
        <v>2</v>
      </c>
      <c r="J556" s="31">
        <f t="shared" si="121"/>
        <v>3</v>
      </c>
      <c r="K556" s="31">
        <f t="shared" si="122"/>
        <v>3</v>
      </c>
      <c r="L556" s="31">
        <f t="shared" si="123"/>
        <v>2</v>
      </c>
      <c r="M556" s="31">
        <f t="shared" si="124"/>
        <v>2</v>
      </c>
      <c r="N556" s="31">
        <f t="shared" si="125"/>
        <v>2.5</v>
      </c>
      <c r="O556" s="26" t="s">
        <v>3351</v>
      </c>
      <c r="P556" s="26" t="s">
        <v>108</v>
      </c>
      <c r="Q556" s="27">
        <v>40833</v>
      </c>
      <c r="R556" s="26" t="s">
        <v>155</v>
      </c>
      <c r="S556" s="26" t="s">
        <v>321</v>
      </c>
      <c r="T556" s="26" t="s">
        <v>175</v>
      </c>
      <c r="U556" s="26" t="s">
        <v>112</v>
      </c>
      <c r="V556" s="26" t="s">
        <v>469</v>
      </c>
      <c r="W556" s="26" t="s">
        <v>2920</v>
      </c>
      <c r="X556" s="26" t="s">
        <v>3321</v>
      </c>
      <c r="Y556" s="26" t="s">
        <v>3322</v>
      </c>
      <c r="Z556" s="24"/>
      <c r="AA556" s="24"/>
      <c r="AB556" s="26" t="s">
        <v>117</v>
      </c>
      <c r="AC556" s="28">
        <v>12000</v>
      </c>
      <c r="AD556" s="26" t="s">
        <v>3323</v>
      </c>
      <c r="AE556" s="24"/>
      <c r="AF556" s="26" t="s">
        <v>139</v>
      </c>
      <c r="AG556" s="26" t="s">
        <v>645</v>
      </c>
      <c r="AH556" s="26" t="s">
        <v>121</v>
      </c>
      <c r="AI556" s="28">
        <v>12000</v>
      </c>
      <c r="AJ556" s="24"/>
      <c r="AK556" s="26" t="s">
        <v>3352</v>
      </c>
      <c r="AL556" s="26" t="s">
        <v>3353</v>
      </c>
      <c r="AM556" s="26" t="s">
        <v>3354</v>
      </c>
      <c r="AN556" s="26" t="s">
        <v>3347</v>
      </c>
      <c r="AO556" s="26" t="s">
        <v>3355</v>
      </c>
      <c r="AP556" s="24"/>
      <c r="AQ556" s="24"/>
      <c r="AR556" s="24"/>
      <c r="AS556" s="26" t="s">
        <v>3356</v>
      </c>
      <c r="AT556" s="26" t="s">
        <v>3357</v>
      </c>
      <c r="AU556" s="26" t="s">
        <v>3358</v>
      </c>
      <c r="AV556" s="24"/>
      <c r="AW556" s="28">
        <v>226984</v>
      </c>
      <c r="AX556" s="26">
        <v>500</v>
      </c>
      <c r="AY556" s="28">
        <v>80</v>
      </c>
      <c r="AZ556" s="28">
        <v>75</v>
      </c>
      <c r="BA556" s="26">
        <v>0</v>
      </c>
      <c r="BB556" s="26" t="s">
        <v>148</v>
      </c>
      <c r="BC556" s="26" t="s">
        <v>3330</v>
      </c>
      <c r="BD556" s="24"/>
      <c r="BE556" s="24"/>
      <c r="BF556" s="26" t="s">
        <v>3293</v>
      </c>
      <c r="BG556" s="26" t="s">
        <v>395</v>
      </c>
      <c r="BH556" s="26" t="s">
        <v>2929</v>
      </c>
      <c r="BI556" s="26" t="s">
        <v>2920</v>
      </c>
      <c r="BJ556" s="26" t="s">
        <v>3359</v>
      </c>
      <c r="BK556" s="26" t="s">
        <v>2920</v>
      </c>
      <c r="BL556" s="26" t="s">
        <v>3349</v>
      </c>
      <c r="BM556" s="26" t="s">
        <v>2920</v>
      </c>
      <c r="BN556" s="26" t="s">
        <v>3360</v>
      </c>
      <c r="BO556" s="26" t="s">
        <v>2920</v>
      </c>
      <c r="BP556" s="26" t="s">
        <v>3361</v>
      </c>
      <c r="BQ556" s="26" t="s">
        <v>2920</v>
      </c>
      <c r="BR556" s="26">
        <v>2</v>
      </c>
      <c r="BS556" s="26">
        <v>3</v>
      </c>
      <c r="BT556" s="26">
        <v>3</v>
      </c>
      <c r="BU556" s="26">
        <v>2</v>
      </c>
      <c r="BV556" s="26">
        <v>3</v>
      </c>
      <c r="BW556" s="26">
        <v>3</v>
      </c>
      <c r="BX556" s="26">
        <v>2</v>
      </c>
      <c r="BY556" s="26">
        <v>2</v>
      </c>
      <c r="BZ556" s="24"/>
      <c r="CA556" s="24"/>
      <c r="CB556" s="24"/>
      <c r="CC556" s="24"/>
      <c r="CD556" s="24"/>
      <c r="CE556" s="24"/>
      <c r="CF556" s="24"/>
      <c r="CG556" s="24"/>
      <c r="CH556" s="24"/>
      <c r="CI556" s="24"/>
      <c r="CJ556" s="24"/>
      <c r="CK556" s="24"/>
      <c r="CL556" s="24"/>
      <c r="CM556" s="24"/>
      <c r="CN556" s="24"/>
      <c r="CO556" s="24"/>
      <c r="CP556" s="24"/>
      <c r="CQ556" s="24"/>
      <c r="CR556" s="24"/>
      <c r="CS556" s="24"/>
      <c r="CT556" s="24"/>
      <c r="CU556" s="24"/>
      <c r="CV556" s="24"/>
      <c r="CW556" s="24"/>
      <c r="CX556" s="24"/>
      <c r="CY556" s="24"/>
      <c r="CZ556" s="24"/>
      <c r="DA556" s="24"/>
      <c r="DB556" s="24"/>
      <c r="DC556" s="24"/>
      <c r="DD556" s="24"/>
      <c r="DE556" s="24"/>
      <c r="DF556" s="26" t="s">
        <v>139</v>
      </c>
      <c r="DG556" s="26" t="s">
        <v>139</v>
      </c>
      <c r="DH556" s="26" t="s">
        <v>139</v>
      </c>
      <c r="DI556" s="26" t="s">
        <v>139</v>
      </c>
      <c r="DJ556" s="26" t="s">
        <v>139</v>
      </c>
      <c r="DK556" s="26" t="s">
        <v>139</v>
      </c>
      <c r="DL556" s="26" t="s">
        <v>139</v>
      </c>
      <c r="DM556" s="26" t="s">
        <v>139</v>
      </c>
      <c r="DN556" s="26" t="s">
        <v>120</v>
      </c>
      <c r="DO556" s="26" t="s">
        <v>120</v>
      </c>
    </row>
    <row r="557" spans="1:119" ht="20.100000000000001" customHeight="1" x14ac:dyDescent="0.25">
      <c r="A557" s="29" t="str">
        <f t="shared" si="112"/>
        <v>Butter Lamp Compassion Group2</v>
      </c>
      <c r="B557" s="29" t="str">
        <f t="shared" si="113"/>
        <v>Butter Lamp Compassion Group</v>
      </c>
      <c r="C557" s="29">
        <f t="shared" si="114"/>
        <v>2</v>
      </c>
      <c r="D557" s="30" t="str">
        <f t="shared" si="115"/>
        <v>East and Southeast Asia</v>
      </c>
      <c r="E557" s="30" t="str">
        <f t="shared" si="116"/>
        <v>Yushu, Qinghai Province, China</v>
      </c>
      <c r="F557" s="31">
        <f t="shared" si="117"/>
        <v>1</v>
      </c>
      <c r="G557" s="31">
        <f t="shared" si="118"/>
        <v>3</v>
      </c>
      <c r="H557" s="31">
        <f t="shared" si="119"/>
        <v>3</v>
      </c>
      <c r="I557" s="31">
        <f t="shared" si="120"/>
        <v>2</v>
      </c>
      <c r="J557" s="31">
        <f t="shared" si="121"/>
        <v>3</v>
      </c>
      <c r="K557" s="31">
        <f t="shared" si="122"/>
        <v>3</v>
      </c>
      <c r="L557" s="31">
        <f t="shared" si="123"/>
        <v>2</v>
      </c>
      <c r="M557" s="31">
        <f t="shared" si="124"/>
        <v>2</v>
      </c>
      <c r="N557" s="31">
        <f t="shared" si="125"/>
        <v>2.4</v>
      </c>
      <c r="O557" s="26" t="s">
        <v>3362</v>
      </c>
      <c r="P557" s="26" t="s">
        <v>108</v>
      </c>
      <c r="Q557" s="27">
        <v>40469</v>
      </c>
      <c r="R557" s="26" t="s">
        <v>155</v>
      </c>
      <c r="S557" s="26" t="s">
        <v>332</v>
      </c>
      <c r="T557" s="26" t="s">
        <v>333</v>
      </c>
      <c r="U557" s="26" t="s">
        <v>112</v>
      </c>
      <c r="V557" s="26" t="s">
        <v>469</v>
      </c>
      <c r="W557" s="26" t="s">
        <v>2920</v>
      </c>
      <c r="X557" s="26" t="s">
        <v>3321</v>
      </c>
      <c r="Y557" s="26" t="s">
        <v>3322</v>
      </c>
      <c r="Z557" s="24"/>
      <c r="AA557" s="24"/>
      <c r="AB557" s="26" t="s">
        <v>117</v>
      </c>
      <c r="AC557" s="28">
        <v>6500</v>
      </c>
      <c r="AD557" s="26" t="s">
        <v>3323</v>
      </c>
      <c r="AE557" s="24"/>
      <c r="AF557" s="26" t="s">
        <v>139</v>
      </c>
      <c r="AG557" s="26" t="s">
        <v>645</v>
      </c>
      <c r="AH557" s="26" t="s">
        <v>143</v>
      </c>
      <c r="AI557" s="28">
        <v>6500</v>
      </c>
      <c r="AJ557" s="24"/>
      <c r="AK557" s="26" t="s">
        <v>3363</v>
      </c>
      <c r="AL557" s="26" t="s">
        <v>3364</v>
      </c>
      <c r="AM557" s="26" t="s">
        <v>3365</v>
      </c>
      <c r="AN557" s="26" t="s">
        <v>3366</v>
      </c>
      <c r="AO557" s="26" t="s">
        <v>3367</v>
      </c>
      <c r="AP557" s="24"/>
      <c r="AQ557" s="24"/>
      <c r="AR557" s="24"/>
      <c r="AS557" s="24"/>
      <c r="AT557" s="24"/>
      <c r="AU557" s="26" t="s">
        <v>3368</v>
      </c>
      <c r="AV557" s="24"/>
      <c r="AW557" s="28">
        <v>125000</v>
      </c>
      <c r="AX557" s="26">
        <v>60</v>
      </c>
      <c r="AY557" s="28">
        <v>0</v>
      </c>
      <c r="AZ557" s="28">
        <v>85</v>
      </c>
      <c r="BA557" s="26">
        <v>0</v>
      </c>
      <c r="BB557" s="26" t="s">
        <v>148</v>
      </c>
      <c r="BC557" s="26" t="s">
        <v>3330</v>
      </c>
      <c r="BD557" s="24"/>
      <c r="BE557" s="24"/>
      <c r="BF557" s="26" t="s">
        <v>3369</v>
      </c>
      <c r="BG557" s="26" t="s">
        <v>261</v>
      </c>
      <c r="BH557" s="26" t="s">
        <v>3370</v>
      </c>
      <c r="BI557" s="26" t="s">
        <v>2920</v>
      </c>
      <c r="BJ557" s="24"/>
      <c r="BK557" s="24"/>
      <c r="BL557" s="24"/>
      <c r="BM557" s="24"/>
      <c r="BN557" s="24"/>
      <c r="BO557" s="24"/>
      <c r="BP557" s="24"/>
      <c r="BQ557" s="24"/>
      <c r="BR557" s="26">
        <v>1</v>
      </c>
      <c r="BS557" s="26">
        <v>3</v>
      </c>
      <c r="BT557" s="26">
        <v>3</v>
      </c>
      <c r="BU557" s="26">
        <v>2</v>
      </c>
      <c r="BV557" s="26">
        <v>3</v>
      </c>
      <c r="BW557" s="26">
        <v>3</v>
      </c>
      <c r="BX557" s="26">
        <v>2</v>
      </c>
      <c r="BY557" s="26">
        <v>2</v>
      </c>
      <c r="BZ557" s="24"/>
      <c r="CA557" s="24"/>
      <c r="CB557" s="24"/>
      <c r="CC557" s="24"/>
      <c r="CD557" s="24"/>
      <c r="CE557" s="24"/>
      <c r="CF557" s="24"/>
      <c r="CG557" s="24"/>
      <c r="CH557" s="24"/>
      <c r="CI557" s="24"/>
      <c r="CJ557" s="24"/>
      <c r="CK557" s="24"/>
      <c r="CL557" s="24"/>
      <c r="CM557" s="24"/>
      <c r="CN557" s="24"/>
      <c r="CO557" s="24"/>
      <c r="CP557" s="24"/>
      <c r="CQ557" s="24"/>
      <c r="CR557" s="24"/>
      <c r="CS557" s="24"/>
      <c r="CT557" s="24"/>
      <c r="CU557" s="24"/>
      <c r="CV557" s="24"/>
      <c r="CW557" s="24"/>
      <c r="CX557" s="24"/>
      <c r="CY557" s="24"/>
      <c r="CZ557" s="24"/>
      <c r="DA557" s="24"/>
      <c r="DB557" s="24"/>
      <c r="DC557" s="24"/>
      <c r="DD557" s="24"/>
      <c r="DE557" s="24"/>
      <c r="DF557" s="26" t="s">
        <v>139</v>
      </c>
      <c r="DG557" s="26" t="s">
        <v>139</v>
      </c>
      <c r="DH557" s="26" t="s">
        <v>139</v>
      </c>
      <c r="DI557" s="26" t="s">
        <v>139</v>
      </c>
      <c r="DJ557" s="26" t="s">
        <v>139</v>
      </c>
      <c r="DK557" s="26" t="s">
        <v>139</v>
      </c>
      <c r="DL557" s="26" t="s">
        <v>139</v>
      </c>
      <c r="DM557" s="26" t="s">
        <v>139</v>
      </c>
      <c r="DN557" s="26" t="s">
        <v>120</v>
      </c>
      <c r="DO557" s="26" t="s">
        <v>120</v>
      </c>
    </row>
    <row r="558" spans="1:119" ht="20.100000000000001" customHeight="1" x14ac:dyDescent="0.25">
      <c r="A558" s="29" t="str">
        <f t="shared" si="112"/>
        <v/>
      </c>
      <c r="B558" s="29" t="str">
        <f t="shared" si="113"/>
        <v>Carolina for Kibera</v>
      </c>
      <c r="C558" s="29">
        <f t="shared" si="114"/>
        <v>0</v>
      </c>
      <c r="D558" s="30" t="str">
        <f t="shared" si="115"/>
        <v>Africa and the Middle East</v>
      </c>
      <c r="E558" s="30" t="str">
        <f t="shared" si="116"/>
        <v>Kenya</v>
      </c>
      <c r="F558" s="31">
        <f t="shared" si="117"/>
        <v>0</v>
      </c>
      <c r="G558" s="31">
        <f t="shared" si="118"/>
        <v>0</v>
      </c>
      <c r="H558" s="31">
        <f t="shared" si="119"/>
        <v>0</v>
      </c>
      <c r="I558" s="31">
        <f t="shared" si="120"/>
        <v>0</v>
      </c>
      <c r="J558" s="31">
        <f t="shared" si="121"/>
        <v>0</v>
      </c>
      <c r="K558" s="31">
        <f t="shared" si="122"/>
        <v>0</v>
      </c>
      <c r="L558" s="31">
        <f t="shared" si="123"/>
        <v>0</v>
      </c>
      <c r="M558" s="31">
        <f t="shared" si="124"/>
        <v>0</v>
      </c>
      <c r="N558" s="31">
        <f t="shared" si="125"/>
        <v>0</v>
      </c>
      <c r="O558" s="26" t="s">
        <v>15893</v>
      </c>
      <c r="P558" s="26" t="s">
        <v>108</v>
      </c>
      <c r="Q558" s="27">
        <v>41446</v>
      </c>
      <c r="R558" s="24"/>
      <c r="S558" s="24"/>
      <c r="T558" s="26" t="s">
        <v>207</v>
      </c>
      <c r="U558" s="24"/>
      <c r="V558" s="26" t="s">
        <v>169</v>
      </c>
      <c r="W558" s="26" t="s">
        <v>591</v>
      </c>
      <c r="X558" s="24"/>
      <c r="Y558" s="26" t="s">
        <v>3372</v>
      </c>
      <c r="Z558" s="24"/>
      <c r="AA558" s="24"/>
      <c r="AB558" s="26" t="s">
        <v>15766</v>
      </c>
      <c r="AC558" s="28">
        <v>3000</v>
      </c>
      <c r="AD558" s="24"/>
      <c r="AE558" s="24"/>
      <c r="AF558" s="26" t="s">
        <v>139</v>
      </c>
      <c r="AG558" s="26" t="s">
        <v>312</v>
      </c>
      <c r="AH558" s="24"/>
      <c r="AI558" s="28">
        <v>3000</v>
      </c>
      <c r="AJ558" s="24"/>
      <c r="AK558" s="24"/>
      <c r="AL558" s="24"/>
      <c r="AM558" s="24"/>
      <c r="AN558" s="24"/>
      <c r="AO558" s="24"/>
      <c r="AP558" s="24"/>
      <c r="AQ558" s="24"/>
      <c r="AR558" s="24"/>
      <c r="AS558" s="24"/>
      <c r="AT558" s="24"/>
      <c r="AU558" s="24"/>
      <c r="AV558" s="24"/>
      <c r="AW558" s="24"/>
      <c r="AX558" s="24"/>
      <c r="AY558" s="24"/>
      <c r="AZ558" s="24"/>
      <c r="BA558" s="24"/>
      <c r="BB558" s="24"/>
      <c r="BC558" s="24"/>
      <c r="BD558" s="24"/>
      <c r="BE558" s="24"/>
      <c r="BF558" s="24"/>
      <c r="BG558" s="24"/>
      <c r="BH558" s="24"/>
      <c r="BI558" s="24"/>
      <c r="BJ558" s="24"/>
      <c r="BK558" s="24"/>
      <c r="BL558" s="24"/>
      <c r="BM558" s="24"/>
      <c r="BN558" s="24"/>
      <c r="BO558" s="24"/>
      <c r="BP558" s="24"/>
      <c r="BQ558" s="24"/>
      <c r="BR558" s="24"/>
      <c r="BS558" s="24"/>
      <c r="BT558" s="24"/>
      <c r="BU558" s="24"/>
      <c r="BV558" s="24"/>
      <c r="BW558" s="24"/>
      <c r="BX558" s="24"/>
      <c r="BY558" s="24"/>
      <c r="BZ558" s="24"/>
      <c r="CA558" s="24"/>
      <c r="CB558" s="24"/>
      <c r="CC558" s="24"/>
      <c r="CD558" s="24"/>
      <c r="CE558" s="24"/>
      <c r="CF558" s="24"/>
      <c r="CG558" s="24"/>
      <c r="CH558" s="24"/>
      <c r="CI558" s="24"/>
      <c r="CJ558" s="24"/>
      <c r="CK558" s="24"/>
      <c r="CL558" s="24"/>
      <c r="CM558" s="24"/>
      <c r="CN558" s="24"/>
      <c r="CO558" s="24"/>
      <c r="CP558" s="24"/>
      <c r="CQ558" s="24"/>
      <c r="CR558" s="24"/>
      <c r="CS558" s="24"/>
      <c r="CT558" s="24"/>
      <c r="CU558" s="24"/>
      <c r="CV558" s="24"/>
      <c r="CW558" s="24"/>
      <c r="CX558" s="24"/>
      <c r="CY558" s="24"/>
      <c r="CZ558" s="24"/>
      <c r="DA558" s="24"/>
      <c r="DB558" s="24"/>
      <c r="DC558" s="24"/>
      <c r="DD558" s="24"/>
      <c r="DE558" s="24"/>
      <c r="DF558" s="26" t="s">
        <v>139</v>
      </c>
      <c r="DG558" s="26" t="s">
        <v>139</v>
      </c>
      <c r="DH558" s="26" t="s">
        <v>139</v>
      </c>
      <c r="DI558" s="26" t="s">
        <v>139</v>
      </c>
      <c r="DJ558" s="26" t="s">
        <v>139</v>
      </c>
      <c r="DK558" s="26" t="s">
        <v>139</v>
      </c>
      <c r="DL558" s="26" t="s">
        <v>139</v>
      </c>
      <c r="DM558" s="26" t="s">
        <v>139</v>
      </c>
      <c r="DN558" s="26" t="s">
        <v>139</v>
      </c>
      <c r="DO558" s="26" t="s">
        <v>139</v>
      </c>
    </row>
    <row r="559" spans="1:119" ht="20.100000000000001" customHeight="1" x14ac:dyDescent="0.25">
      <c r="A559" s="29" t="str">
        <f t="shared" si="112"/>
        <v/>
      </c>
      <c r="B559" s="29" t="str">
        <f t="shared" si="113"/>
        <v>Carolina for Kibera</v>
      </c>
      <c r="C559" s="29">
        <f t="shared" si="114"/>
        <v>0</v>
      </c>
      <c r="D559" s="30" t="str">
        <f t="shared" si="115"/>
        <v>Africa and the Middle East</v>
      </c>
      <c r="E559" s="30" t="str">
        <f t="shared" si="116"/>
        <v>Kenya</v>
      </c>
      <c r="F559" s="31">
        <f t="shared" si="117"/>
        <v>0</v>
      </c>
      <c r="G559" s="31">
        <f t="shared" si="118"/>
        <v>0</v>
      </c>
      <c r="H559" s="31">
        <f t="shared" si="119"/>
        <v>0</v>
      </c>
      <c r="I559" s="31">
        <f t="shared" si="120"/>
        <v>0</v>
      </c>
      <c r="J559" s="31">
        <f t="shared" si="121"/>
        <v>0</v>
      </c>
      <c r="K559" s="31">
        <f t="shared" si="122"/>
        <v>0</v>
      </c>
      <c r="L559" s="31">
        <f t="shared" si="123"/>
        <v>0</v>
      </c>
      <c r="M559" s="31">
        <f t="shared" si="124"/>
        <v>0</v>
      </c>
      <c r="N559" s="31">
        <f t="shared" si="125"/>
        <v>0</v>
      </c>
      <c r="O559" s="26" t="s">
        <v>15894</v>
      </c>
      <c r="P559" s="26" t="s">
        <v>108</v>
      </c>
      <c r="Q559" s="27">
        <v>41085</v>
      </c>
      <c r="R559" s="24"/>
      <c r="S559" s="24"/>
      <c r="T559" s="26" t="s">
        <v>175</v>
      </c>
      <c r="U559" s="24"/>
      <c r="V559" s="26" t="s">
        <v>169</v>
      </c>
      <c r="W559" s="26" t="s">
        <v>591</v>
      </c>
      <c r="X559" s="24"/>
      <c r="Y559" s="26" t="s">
        <v>3372</v>
      </c>
      <c r="Z559" s="24"/>
      <c r="AA559" s="24"/>
      <c r="AB559" s="26" t="s">
        <v>15766</v>
      </c>
      <c r="AC559" s="28">
        <v>2200</v>
      </c>
      <c r="AD559" s="24"/>
      <c r="AE559" s="24"/>
      <c r="AF559" s="26" t="s">
        <v>139</v>
      </c>
      <c r="AG559" s="26" t="s">
        <v>312</v>
      </c>
      <c r="AH559" s="24"/>
      <c r="AI559" s="28">
        <v>2200</v>
      </c>
      <c r="AJ559" s="24"/>
      <c r="AK559" s="24"/>
      <c r="AL559" s="24"/>
      <c r="AM559" s="24"/>
      <c r="AN559" s="24"/>
      <c r="AO559" s="24"/>
      <c r="AP559" s="24"/>
      <c r="AQ559" s="24"/>
      <c r="AR559" s="24"/>
      <c r="AS559" s="24"/>
      <c r="AT559" s="24"/>
      <c r="AU559" s="24"/>
      <c r="AV559" s="24"/>
      <c r="AW559" s="28">
        <v>0</v>
      </c>
      <c r="AX559" s="26">
        <v>0</v>
      </c>
      <c r="AY559" s="28">
        <v>0</v>
      </c>
      <c r="AZ559" s="28">
        <v>0</v>
      </c>
      <c r="BA559" s="26">
        <v>0</v>
      </c>
      <c r="BB559" s="24"/>
      <c r="BC559" s="24"/>
      <c r="BD559" s="24"/>
      <c r="BE559" s="24"/>
      <c r="BF559" s="24"/>
      <c r="BG559" s="24"/>
      <c r="BH559" s="24"/>
      <c r="BI559" s="24"/>
      <c r="BJ559" s="24"/>
      <c r="BK559" s="24"/>
      <c r="BL559" s="24"/>
      <c r="BM559" s="24"/>
      <c r="BN559" s="24"/>
      <c r="BO559" s="24"/>
      <c r="BP559" s="24"/>
      <c r="BQ559" s="24"/>
      <c r="BR559" s="26">
        <v>0</v>
      </c>
      <c r="BS559" s="26">
        <v>0</v>
      </c>
      <c r="BT559" s="26">
        <v>0</v>
      </c>
      <c r="BU559" s="26">
        <v>0</v>
      </c>
      <c r="BV559" s="26">
        <v>0</v>
      </c>
      <c r="BW559" s="26">
        <v>0</v>
      </c>
      <c r="BX559" s="26">
        <v>0</v>
      </c>
      <c r="BY559" s="26">
        <v>0</v>
      </c>
      <c r="BZ559" s="24"/>
      <c r="CA559" s="24"/>
      <c r="CB559" s="24"/>
      <c r="CC559" s="24"/>
      <c r="CD559" s="24"/>
      <c r="CE559" s="24"/>
      <c r="CF559" s="24"/>
      <c r="CG559" s="24"/>
      <c r="CH559" s="24"/>
      <c r="CI559" s="24"/>
      <c r="CJ559" s="24"/>
      <c r="CK559" s="24"/>
      <c r="CL559" s="24"/>
      <c r="CM559" s="24"/>
      <c r="CN559" s="24"/>
      <c r="CO559" s="24"/>
      <c r="CP559" s="24"/>
      <c r="CQ559" s="24"/>
      <c r="CR559" s="24"/>
      <c r="CS559" s="24"/>
      <c r="CT559" s="24"/>
      <c r="CU559" s="24"/>
      <c r="CV559" s="24"/>
      <c r="CW559" s="24"/>
      <c r="CX559" s="24"/>
      <c r="CY559" s="24"/>
      <c r="CZ559" s="24"/>
      <c r="DA559" s="24"/>
      <c r="DB559" s="24"/>
      <c r="DC559" s="24"/>
      <c r="DD559" s="24"/>
      <c r="DE559" s="24"/>
      <c r="DF559" s="26" t="s">
        <v>139</v>
      </c>
      <c r="DG559" s="26" t="s">
        <v>139</v>
      </c>
      <c r="DH559" s="26" t="s">
        <v>139</v>
      </c>
      <c r="DI559" s="26" t="s">
        <v>139</v>
      </c>
      <c r="DJ559" s="26" t="s">
        <v>139</v>
      </c>
      <c r="DK559" s="26" t="s">
        <v>139</v>
      </c>
      <c r="DL559" s="26" t="s">
        <v>139</v>
      </c>
      <c r="DM559" s="26" t="s">
        <v>139</v>
      </c>
      <c r="DN559" s="26" t="s">
        <v>139</v>
      </c>
      <c r="DO559" s="26" t="s">
        <v>139</v>
      </c>
    </row>
    <row r="560" spans="1:119" ht="20.100000000000001" customHeight="1" x14ac:dyDescent="0.25">
      <c r="A560" s="29" t="str">
        <f t="shared" si="112"/>
        <v/>
      </c>
      <c r="B560" s="29" t="str">
        <f t="shared" si="113"/>
        <v>Carolina for Kibera</v>
      </c>
      <c r="C560" s="29">
        <f t="shared" si="114"/>
        <v>0</v>
      </c>
      <c r="D560" s="30" t="str">
        <f t="shared" si="115"/>
        <v>Africa and the Middle East</v>
      </c>
      <c r="E560" s="30" t="str">
        <f t="shared" si="116"/>
        <v>Kenya</v>
      </c>
      <c r="F560" s="31">
        <f t="shared" si="117"/>
        <v>0</v>
      </c>
      <c r="G560" s="31">
        <f t="shared" si="118"/>
        <v>0</v>
      </c>
      <c r="H560" s="31">
        <f t="shared" si="119"/>
        <v>0</v>
      </c>
      <c r="I560" s="31">
        <f t="shared" si="120"/>
        <v>0</v>
      </c>
      <c r="J560" s="31">
        <f t="shared" si="121"/>
        <v>0</v>
      </c>
      <c r="K560" s="31">
        <f t="shared" si="122"/>
        <v>0</v>
      </c>
      <c r="L560" s="31">
        <f t="shared" si="123"/>
        <v>0</v>
      </c>
      <c r="M560" s="31">
        <f t="shared" si="124"/>
        <v>0</v>
      </c>
      <c r="N560" s="31">
        <f t="shared" si="125"/>
        <v>0</v>
      </c>
      <c r="O560" s="26" t="s">
        <v>15895</v>
      </c>
      <c r="P560" s="26" t="s">
        <v>108</v>
      </c>
      <c r="Q560" s="27">
        <v>40707</v>
      </c>
      <c r="R560" s="24"/>
      <c r="S560" s="24"/>
      <c r="T560" s="26" t="s">
        <v>333</v>
      </c>
      <c r="U560" s="24"/>
      <c r="V560" s="26" t="s">
        <v>169</v>
      </c>
      <c r="W560" s="26" t="s">
        <v>591</v>
      </c>
      <c r="X560" s="24"/>
      <c r="Y560" s="26" t="s">
        <v>3372</v>
      </c>
      <c r="Z560" s="24"/>
      <c r="AA560" s="24"/>
      <c r="AB560" s="26" t="s">
        <v>15733</v>
      </c>
      <c r="AC560" s="28">
        <v>7607</v>
      </c>
      <c r="AD560" s="24"/>
      <c r="AE560" s="24"/>
      <c r="AF560" s="26" t="s">
        <v>139</v>
      </c>
      <c r="AG560" s="26" t="s">
        <v>312</v>
      </c>
      <c r="AH560" s="24"/>
      <c r="AI560" s="28">
        <v>4000</v>
      </c>
      <c r="AJ560" s="24"/>
      <c r="AK560" s="24"/>
      <c r="AL560" s="24"/>
      <c r="AM560" s="24"/>
      <c r="AN560" s="24"/>
      <c r="AO560" s="24"/>
      <c r="AP560" s="24"/>
      <c r="AQ560" s="24"/>
      <c r="AR560" s="24"/>
      <c r="AS560" s="24"/>
      <c r="AT560" s="24"/>
      <c r="AU560" s="24"/>
      <c r="AV560" s="24"/>
      <c r="AW560" s="28">
        <v>0</v>
      </c>
      <c r="AX560" s="26">
        <v>0</v>
      </c>
      <c r="AY560" s="28">
        <v>0</v>
      </c>
      <c r="AZ560" s="28">
        <v>0</v>
      </c>
      <c r="BA560" s="26">
        <v>0</v>
      </c>
      <c r="BB560" s="24"/>
      <c r="BC560" s="24"/>
      <c r="BD560" s="24"/>
      <c r="BE560" s="24"/>
      <c r="BF560" s="24"/>
      <c r="BG560" s="24"/>
      <c r="BH560" s="24"/>
      <c r="BI560" s="24"/>
      <c r="BJ560" s="24"/>
      <c r="BK560" s="24"/>
      <c r="BL560" s="24"/>
      <c r="BM560" s="24"/>
      <c r="BN560" s="24"/>
      <c r="BO560" s="24"/>
      <c r="BP560" s="24"/>
      <c r="BQ560" s="24"/>
      <c r="BR560" s="26">
        <v>0</v>
      </c>
      <c r="BS560" s="26">
        <v>0</v>
      </c>
      <c r="BT560" s="26">
        <v>0</v>
      </c>
      <c r="BU560" s="26">
        <v>0</v>
      </c>
      <c r="BV560" s="26">
        <v>0</v>
      </c>
      <c r="BW560" s="26">
        <v>0</v>
      </c>
      <c r="BX560" s="26">
        <v>0</v>
      </c>
      <c r="BY560" s="26">
        <v>0</v>
      </c>
      <c r="BZ560" s="24"/>
      <c r="CA560" s="24"/>
      <c r="CB560" s="24"/>
      <c r="CC560" s="24"/>
      <c r="CD560" s="24"/>
      <c r="CE560" s="24"/>
      <c r="CF560" s="24"/>
      <c r="CG560" s="24"/>
      <c r="CH560" s="24"/>
      <c r="CI560" s="24"/>
      <c r="CJ560" s="24"/>
      <c r="CK560" s="24"/>
      <c r="CL560" s="24"/>
      <c r="CM560" s="24"/>
      <c r="CN560" s="24"/>
      <c r="CO560" s="24"/>
      <c r="CP560" s="24"/>
      <c r="CQ560" s="24"/>
      <c r="CR560" s="24"/>
      <c r="CS560" s="24"/>
      <c r="CT560" s="24"/>
      <c r="CU560" s="24"/>
      <c r="CV560" s="24"/>
      <c r="CW560" s="24"/>
      <c r="CX560" s="24"/>
      <c r="CY560" s="24"/>
      <c r="CZ560" s="24"/>
      <c r="DA560" s="24"/>
      <c r="DB560" s="24"/>
      <c r="DC560" s="24"/>
      <c r="DD560" s="24"/>
      <c r="DE560" s="24"/>
      <c r="DF560" s="26" t="s">
        <v>139</v>
      </c>
      <c r="DG560" s="26" t="s">
        <v>139</v>
      </c>
      <c r="DH560" s="26" t="s">
        <v>139</v>
      </c>
      <c r="DI560" s="26" t="s">
        <v>139</v>
      </c>
      <c r="DJ560" s="26" t="s">
        <v>139</v>
      </c>
      <c r="DK560" s="26" t="s">
        <v>139</v>
      </c>
      <c r="DL560" s="26" t="s">
        <v>139</v>
      </c>
      <c r="DM560" s="26" t="s">
        <v>139</v>
      </c>
      <c r="DN560" s="26" t="s">
        <v>139</v>
      </c>
      <c r="DO560" s="26" t="s">
        <v>139</v>
      </c>
    </row>
    <row r="561" spans="1:119" ht="20.100000000000001" customHeight="1" x14ac:dyDescent="0.25">
      <c r="A561" s="29" t="str">
        <f t="shared" si="112"/>
        <v/>
      </c>
      <c r="B561" s="29" t="str">
        <f t="shared" si="113"/>
        <v>Carolina for Kibera</v>
      </c>
      <c r="C561" s="29">
        <f t="shared" si="114"/>
        <v>0</v>
      </c>
      <c r="D561" s="30" t="str">
        <f t="shared" si="115"/>
        <v>Africa and the Middle East</v>
      </c>
      <c r="E561" s="30" t="str">
        <f t="shared" si="116"/>
        <v>Kenya</v>
      </c>
      <c r="F561" s="31">
        <f t="shared" si="117"/>
        <v>0</v>
      </c>
      <c r="G561" s="31">
        <f t="shared" si="118"/>
        <v>0</v>
      </c>
      <c r="H561" s="31">
        <f t="shared" si="119"/>
        <v>0</v>
      </c>
      <c r="I561" s="31">
        <f t="shared" si="120"/>
        <v>0</v>
      </c>
      <c r="J561" s="31">
        <f t="shared" si="121"/>
        <v>0</v>
      </c>
      <c r="K561" s="31">
        <f t="shared" si="122"/>
        <v>0</v>
      </c>
      <c r="L561" s="31">
        <f t="shared" si="123"/>
        <v>0</v>
      </c>
      <c r="M561" s="31">
        <f t="shared" si="124"/>
        <v>0</v>
      </c>
      <c r="N561" s="31">
        <f t="shared" si="125"/>
        <v>0</v>
      </c>
      <c r="O561" s="26" t="s">
        <v>3371</v>
      </c>
      <c r="P561" s="26" t="s">
        <v>108</v>
      </c>
      <c r="Q561" s="27">
        <v>40589</v>
      </c>
      <c r="R561" s="24"/>
      <c r="S561" s="24"/>
      <c r="T561" s="26" t="s">
        <v>333</v>
      </c>
      <c r="U561" s="24"/>
      <c r="V561" s="26" t="s">
        <v>169</v>
      </c>
      <c r="W561" s="26" t="s">
        <v>591</v>
      </c>
      <c r="X561" s="24"/>
      <c r="Y561" s="26" t="s">
        <v>3372</v>
      </c>
      <c r="Z561" s="24"/>
      <c r="AA561" s="24"/>
      <c r="AB561" s="26" t="s">
        <v>228</v>
      </c>
      <c r="AC561" s="28">
        <v>25000</v>
      </c>
      <c r="AD561" s="24"/>
      <c r="AE561" s="24"/>
      <c r="AF561" s="26" t="s">
        <v>139</v>
      </c>
      <c r="AG561" s="26" t="s">
        <v>312</v>
      </c>
      <c r="AH561" s="24"/>
      <c r="AI561" s="28">
        <v>25000</v>
      </c>
      <c r="AJ561" s="24"/>
      <c r="AK561" s="24"/>
      <c r="AL561" s="24"/>
      <c r="AM561" s="24"/>
      <c r="AN561" s="24"/>
      <c r="AO561" s="24"/>
      <c r="AP561" s="24"/>
      <c r="AQ561" s="24"/>
      <c r="AR561" s="24"/>
      <c r="AS561" s="26" t="s">
        <v>3373</v>
      </c>
      <c r="AT561" s="24"/>
      <c r="AU561" s="26" t="s">
        <v>3374</v>
      </c>
      <c r="AV561" s="24"/>
      <c r="AW561" s="28">
        <v>0</v>
      </c>
      <c r="AX561" s="26">
        <v>600</v>
      </c>
      <c r="AY561" s="28">
        <v>0</v>
      </c>
      <c r="AZ561" s="28">
        <v>0</v>
      </c>
      <c r="BA561" s="26">
        <v>0</v>
      </c>
      <c r="BB561" s="24"/>
      <c r="BC561" s="24"/>
      <c r="BD561" s="24"/>
      <c r="BE561" s="24"/>
      <c r="BF561" s="24"/>
      <c r="BG561" s="24"/>
      <c r="BH561" s="24"/>
      <c r="BI561" s="24"/>
      <c r="BJ561" s="24"/>
      <c r="BK561" s="24"/>
      <c r="BL561" s="24"/>
      <c r="BM561" s="24"/>
      <c r="BN561" s="24"/>
      <c r="BO561" s="24"/>
      <c r="BP561" s="24"/>
      <c r="BQ561" s="24"/>
      <c r="BR561" s="26">
        <v>0</v>
      </c>
      <c r="BS561" s="26">
        <v>0</v>
      </c>
      <c r="BT561" s="26">
        <v>0</v>
      </c>
      <c r="BU561" s="26">
        <v>0</v>
      </c>
      <c r="BV561" s="26">
        <v>0</v>
      </c>
      <c r="BW561" s="26">
        <v>0</v>
      </c>
      <c r="BX561" s="26">
        <v>0</v>
      </c>
      <c r="BY561" s="26">
        <v>0</v>
      </c>
      <c r="BZ561" s="24"/>
      <c r="CA561" s="24"/>
      <c r="CB561" s="24"/>
      <c r="CC561" s="24"/>
      <c r="CD561" s="24"/>
      <c r="CE561" s="24"/>
      <c r="CF561" s="24"/>
      <c r="CG561" s="24"/>
      <c r="CH561" s="24"/>
      <c r="CI561" s="24"/>
      <c r="CJ561" s="24"/>
      <c r="CK561" s="24"/>
      <c r="CL561" s="24"/>
      <c r="CM561" s="24"/>
      <c r="CN561" s="24"/>
      <c r="CO561" s="24"/>
      <c r="CP561" s="24"/>
      <c r="CQ561" s="24"/>
      <c r="CR561" s="24"/>
      <c r="CS561" s="24"/>
      <c r="CT561" s="24"/>
      <c r="CU561" s="24"/>
      <c r="CV561" s="24"/>
      <c r="CW561" s="24"/>
      <c r="CX561" s="24"/>
      <c r="CY561" s="24"/>
      <c r="CZ561" s="24"/>
      <c r="DA561" s="24"/>
      <c r="DB561" s="24"/>
      <c r="DC561" s="24"/>
      <c r="DD561" s="24"/>
      <c r="DE561" s="24"/>
      <c r="DF561" s="26" t="s">
        <v>139</v>
      </c>
      <c r="DG561" s="26" t="s">
        <v>139</v>
      </c>
      <c r="DH561" s="26" t="s">
        <v>139</v>
      </c>
      <c r="DI561" s="26" t="s">
        <v>139</v>
      </c>
      <c r="DJ561" s="26" t="s">
        <v>139</v>
      </c>
      <c r="DK561" s="26" t="s">
        <v>139</v>
      </c>
      <c r="DL561" s="26" t="s">
        <v>139</v>
      </c>
      <c r="DM561" s="26" t="s">
        <v>139</v>
      </c>
      <c r="DN561" s="26" t="s">
        <v>139</v>
      </c>
      <c r="DO561" s="26" t="s">
        <v>139</v>
      </c>
    </row>
    <row r="562" spans="1:119" ht="20.100000000000001" customHeight="1" x14ac:dyDescent="0.25">
      <c r="A562" s="29" t="str">
        <f t="shared" si="112"/>
        <v/>
      </c>
      <c r="B562" s="29" t="str">
        <f t="shared" si="113"/>
        <v>Carolina for Kibera</v>
      </c>
      <c r="C562" s="29">
        <f t="shared" si="114"/>
        <v>0</v>
      </c>
      <c r="D562" s="30" t="str">
        <f t="shared" si="115"/>
        <v>Africa and the Middle East</v>
      </c>
      <c r="E562" s="30" t="str">
        <f t="shared" si="116"/>
        <v>Kenya</v>
      </c>
      <c r="F562" s="31">
        <f t="shared" si="117"/>
        <v>0</v>
      </c>
      <c r="G562" s="31">
        <f t="shared" si="118"/>
        <v>0</v>
      </c>
      <c r="H562" s="31">
        <f t="shared" si="119"/>
        <v>0</v>
      </c>
      <c r="I562" s="31">
        <f t="shared" si="120"/>
        <v>0</v>
      </c>
      <c r="J562" s="31">
        <f t="shared" si="121"/>
        <v>0</v>
      </c>
      <c r="K562" s="31">
        <f t="shared" si="122"/>
        <v>0</v>
      </c>
      <c r="L562" s="31">
        <f t="shared" si="123"/>
        <v>0</v>
      </c>
      <c r="M562" s="31">
        <f t="shared" si="124"/>
        <v>0</v>
      </c>
      <c r="N562" s="31">
        <f t="shared" si="125"/>
        <v>0</v>
      </c>
      <c r="O562" s="26" t="s">
        <v>15896</v>
      </c>
      <c r="P562" s="26" t="s">
        <v>108</v>
      </c>
      <c r="Q562" s="27">
        <v>40669</v>
      </c>
      <c r="R562" s="24"/>
      <c r="S562" s="24"/>
      <c r="T562" s="26" t="s">
        <v>333</v>
      </c>
      <c r="U562" s="24"/>
      <c r="V562" s="26" t="s">
        <v>169</v>
      </c>
      <c r="W562" s="26" t="s">
        <v>591</v>
      </c>
      <c r="X562" s="24"/>
      <c r="Y562" s="26" t="s">
        <v>3372</v>
      </c>
      <c r="Z562" s="24"/>
      <c r="AA562" s="24"/>
      <c r="AB562" s="26" t="s">
        <v>15766</v>
      </c>
      <c r="AC562" s="28">
        <v>3000</v>
      </c>
      <c r="AD562" s="24"/>
      <c r="AE562" s="24"/>
      <c r="AF562" s="26" t="s">
        <v>139</v>
      </c>
      <c r="AG562" s="26" t="s">
        <v>312</v>
      </c>
      <c r="AH562" s="24"/>
      <c r="AI562" s="28">
        <v>3000</v>
      </c>
      <c r="AJ562" s="24"/>
      <c r="AK562" s="24"/>
      <c r="AL562" s="24"/>
      <c r="AM562" s="24"/>
      <c r="AN562" s="24"/>
      <c r="AO562" s="24"/>
      <c r="AP562" s="24"/>
      <c r="AQ562" s="24"/>
      <c r="AR562" s="24"/>
      <c r="AS562" s="24"/>
      <c r="AT562" s="24"/>
      <c r="AU562" s="24"/>
      <c r="AV562" s="24"/>
      <c r="AW562" s="28">
        <v>0</v>
      </c>
      <c r="AX562" s="26">
        <v>0</v>
      </c>
      <c r="AY562" s="28">
        <v>0</v>
      </c>
      <c r="AZ562" s="28">
        <v>0</v>
      </c>
      <c r="BA562" s="26">
        <v>0</v>
      </c>
      <c r="BB562" s="24"/>
      <c r="BC562" s="24"/>
      <c r="BD562" s="24"/>
      <c r="BE562" s="24"/>
      <c r="BF562" s="24"/>
      <c r="BG562" s="24"/>
      <c r="BH562" s="24"/>
      <c r="BI562" s="24"/>
      <c r="BJ562" s="24"/>
      <c r="BK562" s="24"/>
      <c r="BL562" s="24"/>
      <c r="BM562" s="24"/>
      <c r="BN562" s="24"/>
      <c r="BO562" s="24"/>
      <c r="BP562" s="24"/>
      <c r="BQ562" s="24"/>
      <c r="BR562" s="26">
        <v>0</v>
      </c>
      <c r="BS562" s="26">
        <v>0</v>
      </c>
      <c r="BT562" s="26">
        <v>0</v>
      </c>
      <c r="BU562" s="26">
        <v>0</v>
      </c>
      <c r="BV562" s="26">
        <v>0</v>
      </c>
      <c r="BW562" s="26">
        <v>0</v>
      </c>
      <c r="BX562" s="26">
        <v>0</v>
      </c>
      <c r="BY562" s="26">
        <v>0</v>
      </c>
      <c r="BZ562" s="24"/>
      <c r="CA562" s="24"/>
      <c r="CB562" s="24"/>
      <c r="CC562" s="24"/>
      <c r="CD562" s="24"/>
      <c r="CE562" s="24"/>
      <c r="CF562" s="24"/>
      <c r="CG562" s="24"/>
      <c r="CH562" s="24"/>
      <c r="CI562" s="24"/>
      <c r="CJ562" s="24"/>
      <c r="CK562" s="24"/>
      <c r="CL562" s="24"/>
      <c r="CM562" s="24"/>
      <c r="CN562" s="24"/>
      <c r="CO562" s="24"/>
      <c r="CP562" s="24"/>
      <c r="CQ562" s="24"/>
      <c r="CR562" s="24"/>
      <c r="CS562" s="24"/>
      <c r="CT562" s="24"/>
      <c r="CU562" s="24"/>
      <c r="CV562" s="24"/>
      <c r="CW562" s="24"/>
      <c r="CX562" s="24"/>
      <c r="CY562" s="24"/>
      <c r="CZ562" s="24"/>
      <c r="DA562" s="24"/>
      <c r="DB562" s="24"/>
      <c r="DC562" s="24"/>
      <c r="DD562" s="24"/>
      <c r="DE562" s="24"/>
      <c r="DF562" s="26" t="s">
        <v>139</v>
      </c>
      <c r="DG562" s="26" t="s">
        <v>139</v>
      </c>
      <c r="DH562" s="26" t="s">
        <v>139</v>
      </c>
      <c r="DI562" s="26" t="s">
        <v>139</v>
      </c>
      <c r="DJ562" s="26" t="s">
        <v>139</v>
      </c>
      <c r="DK562" s="26" t="s">
        <v>139</v>
      </c>
      <c r="DL562" s="26" t="s">
        <v>139</v>
      </c>
      <c r="DM562" s="26" t="s">
        <v>139</v>
      </c>
      <c r="DN562" s="26" t="s">
        <v>139</v>
      </c>
      <c r="DO562" s="26" t="s">
        <v>139</v>
      </c>
    </row>
    <row r="563" spans="1:119" ht="20.100000000000001" customHeight="1" x14ac:dyDescent="0.25">
      <c r="A563" s="29" t="str">
        <f t="shared" si="112"/>
        <v>Carolina for Kibera6</v>
      </c>
      <c r="B563" s="29" t="str">
        <f t="shared" si="113"/>
        <v>Carolina for Kibera</v>
      </c>
      <c r="C563" s="29">
        <f t="shared" si="114"/>
        <v>6</v>
      </c>
      <c r="D563" s="30" t="str">
        <f t="shared" si="115"/>
        <v>Africa and the Middle East</v>
      </c>
      <c r="E563" s="30" t="str">
        <f t="shared" si="116"/>
        <v>Kenya</v>
      </c>
      <c r="F563" s="31">
        <f t="shared" si="117"/>
        <v>4</v>
      </c>
      <c r="G563" s="31">
        <f t="shared" si="118"/>
        <v>3</v>
      </c>
      <c r="H563" s="31">
        <f t="shared" si="119"/>
        <v>2</v>
      </c>
      <c r="I563" s="31">
        <f t="shared" si="120"/>
        <v>3</v>
      </c>
      <c r="J563" s="31">
        <f t="shared" si="121"/>
        <v>3</v>
      </c>
      <c r="K563" s="31">
        <f t="shared" si="122"/>
        <v>3</v>
      </c>
      <c r="L563" s="31">
        <f t="shared" si="123"/>
        <v>3</v>
      </c>
      <c r="M563" s="31">
        <f t="shared" si="124"/>
        <v>4</v>
      </c>
      <c r="N563" s="31">
        <f t="shared" si="125"/>
        <v>3.1</v>
      </c>
      <c r="O563" s="26" t="s">
        <v>3375</v>
      </c>
      <c r="P563" s="26" t="s">
        <v>108</v>
      </c>
      <c r="Q563" s="27">
        <v>40672</v>
      </c>
      <c r="R563" s="26" t="s">
        <v>305</v>
      </c>
      <c r="S563" s="26" t="s">
        <v>409</v>
      </c>
      <c r="T563" s="26" t="s">
        <v>333</v>
      </c>
      <c r="U563" s="26" t="s">
        <v>833</v>
      </c>
      <c r="V563" s="26" t="s">
        <v>169</v>
      </c>
      <c r="W563" s="26" t="s">
        <v>591</v>
      </c>
      <c r="X563" s="24"/>
      <c r="Y563" s="26" t="s">
        <v>3372</v>
      </c>
      <c r="Z563" s="24"/>
      <c r="AA563" s="24"/>
      <c r="AB563" s="26" t="s">
        <v>117</v>
      </c>
      <c r="AC563" s="28">
        <v>20000</v>
      </c>
      <c r="AD563" s="24"/>
      <c r="AE563" s="24"/>
      <c r="AF563" s="26" t="s">
        <v>139</v>
      </c>
      <c r="AG563" s="26" t="s">
        <v>312</v>
      </c>
      <c r="AH563" s="26" t="s">
        <v>250</v>
      </c>
      <c r="AI563" s="28">
        <v>20000</v>
      </c>
      <c r="AJ563" s="24"/>
      <c r="AK563" s="26" t="s">
        <v>3376</v>
      </c>
      <c r="AL563" s="26" t="s">
        <v>3377</v>
      </c>
      <c r="AM563" s="26" t="s">
        <v>3378</v>
      </c>
      <c r="AN563" s="26" t="s">
        <v>3379</v>
      </c>
      <c r="AO563" s="26" t="s">
        <v>3380</v>
      </c>
      <c r="AP563" s="24"/>
      <c r="AQ563" s="24"/>
      <c r="AR563" s="24"/>
      <c r="AS563" s="26" t="s">
        <v>3381</v>
      </c>
      <c r="AT563" s="24"/>
      <c r="AU563" s="26" t="s">
        <v>3382</v>
      </c>
      <c r="AV563" s="24"/>
      <c r="AW563" s="28">
        <v>502293</v>
      </c>
      <c r="AX563" s="26">
        <v>5895</v>
      </c>
      <c r="AY563" s="28">
        <v>85</v>
      </c>
      <c r="AZ563" s="28">
        <v>75</v>
      </c>
      <c r="BA563" s="26">
        <v>0</v>
      </c>
      <c r="BB563" s="26" t="s">
        <v>148</v>
      </c>
      <c r="BC563" s="24"/>
      <c r="BD563" s="24"/>
      <c r="BE563" s="24"/>
      <c r="BF563" s="26" t="s">
        <v>3383</v>
      </c>
      <c r="BG563" s="26" t="s">
        <v>191</v>
      </c>
      <c r="BH563" s="26" t="s">
        <v>3066</v>
      </c>
      <c r="BI563" s="26" t="s">
        <v>191</v>
      </c>
      <c r="BJ563" s="26" t="s">
        <v>3384</v>
      </c>
      <c r="BK563" s="26" t="s">
        <v>191</v>
      </c>
      <c r="BL563" s="26" t="s">
        <v>3385</v>
      </c>
      <c r="BM563" s="26" t="s">
        <v>191</v>
      </c>
      <c r="BN563" s="26" t="s">
        <v>3386</v>
      </c>
      <c r="BO563" s="26" t="s">
        <v>191</v>
      </c>
      <c r="BP563" s="26" t="s">
        <v>3387</v>
      </c>
      <c r="BQ563" s="26" t="s">
        <v>191</v>
      </c>
      <c r="BR563" s="26">
        <v>4</v>
      </c>
      <c r="BS563" s="26">
        <v>3</v>
      </c>
      <c r="BT563" s="26">
        <v>2</v>
      </c>
      <c r="BU563" s="26">
        <v>3</v>
      </c>
      <c r="BV563" s="26">
        <v>3</v>
      </c>
      <c r="BW563" s="26">
        <v>3</v>
      </c>
      <c r="BX563" s="26">
        <v>3</v>
      </c>
      <c r="BY563" s="26">
        <v>4</v>
      </c>
      <c r="BZ563" s="24"/>
      <c r="CA563" s="24"/>
      <c r="CB563" s="24"/>
      <c r="CC563" s="24"/>
      <c r="CD563" s="24"/>
      <c r="CE563" s="24"/>
      <c r="CF563" s="24"/>
      <c r="CG563" s="24"/>
      <c r="CH563" s="24"/>
      <c r="CI563" s="24"/>
      <c r="CJ563" s="24"/>
      <c r="CK563" s="24"/>
      <c r="CL563" s="24"/>
      <c r="CM563" s="24"/>
      <c r="CN563" s="24"/>
      <c r="CO563" s="24"/>
      <c r="CP563" s="24"/>
      <c r="CQ563" s="24"/>
      <c r="CR563" s="24"/>
      <c r="CS563" s="24"/>
      <c r="CT563" s="24"/>
      <c r="CU563" s="24"/>
      <c r="CV563" s="24"/>
      <c r="CW563" s="24"/>
      <c r="CX563" s="24"/>
      <c r="CY563" s="24"/>
      <c r="CZ563" s="24"/>
      <c r="DA563" s="24"/>
      <c r="DB563" s="24"/>
      <c r="DC563" s="24"/>
      <c r="DD563" s="24"/>
      <c r="DE563" s="24"/>
      <c r="DF563" s="26" t="s">
        <v>139</v>
      </c>
      <c r="DG563" s="26" t="s">
        <v>139</v>
      </c>
      <c r="DH563" s="26" t="s">
        <v>139</v>
      </c>
      <c r="DI563" s="26" t="s">
        <v>139</v>
      </c>
      <c r="DJ563" s="26" t="s">
        <v>139</v>
      </c>
      <c r="DK563" s="26" t="s">
        <v>139</v>
      </c>
      <c r="DL563" s="26" t="s">
        <v>139</v>
      </c>
      <c r="DM563" s="26" t="s">
        <v>139</v>
      </c>
      <c r="DN563" s="26" t="s">
        <v>139</v>
      </c>
      <c r="DO563" s="26" t="s">
        <v>139</v>
      </c>
    </row>
    <row r="564" spans="1:119" ht="20.100000000000001" customHeight="1" x14ac:dyDescent="0.25">
      <c r="A564" s="29" t="str">
        <f t="shared" si="112"/>
        <v>Carolina for Kibera5</v>
      </c>
      <c r="B564" s="29" t="str">
        <f t="shared" si="113"/>
        <v>Carolina for Kibera</v>
      </c>
      <c r="C564" s="29">
        <f t="shared" si="114"/>
        <v>5</v>
      </c>
      <c r="D564" s="30" t="str">
        <f t="shared" si="115"/>
        <v>Africa and the Middle East</v>
      </c>
      <c r="E564" s="30" t="str">
        <f t="shared" si="116"/>
        <v>Kenya</v>
      </c>
      <c r="F564" s="31">
        <f t="shared" si="117"/>
        <v>3</v>
      </c>
      <c r="G564" s="31">
        <f t="shared" si="118"/>
        <v>3</v>
      </c>
      <c r="H564" s="31">
        <f t="shared" si="119"/>
        <v>3</v>
      </c>
      <c r="I564" s="31">
        <f t="shared" si="120"/>
        <v>3</v>
      </c>
      <c r="J564" s="31">
        <f t="shared" si="121"/>
        <v>3</v>
      </c>
      <c r="K564" s="31">
        <f t="shared" si="122"/>
        <v>3</v>
      </c>
      <c r="L564" s="31">
        <f t="shared" si="123"/>
        <v>3</v>
      </c>
      <c r="M564" s="31">
        <f t="shared" si="124"/>
        <v>4</v>
      </c>
      <c r="N564" s="31">
        <f t="shared" si="125"/>
        <v>3.1</v>
      </c>
      <c r="O564" s="26" t="s">
        <v>3388</v>
      </c>
      <c r="P564" s="26" t="s">
        <v>108</v>
      </c>
      <c r="Q564" s="27">
        <v>40315</v>
      </c>
      <c r="R564" s="26" t="s">
        <v>305</v>
      </c>
      <c r="S564" s="26" t="s">
        <v>234</v>
      </c>
      <c r="T564" s="26" t="s">
        <v>224</v>
      </c>
      <c r="U564" s="26" t="s">
        <v>833</v>
      </c>
      <c r="V564" s="26" t="s">
        <v>169</v>
      </c>
      <c r="W564" s="26" t="s">
        <v>591</v>
      </c>
      <c r="X564" s="24"/>
      <c r="Y564" s="26" t="s">
        <v>3372</v>
      </c>
      <c r="Z564" s="24"/>
      <c r="AA564" s="24"/>
      <c r="AB564" s="26" t="s">
        <v>117</v>
      </c>
      <c r="AC564" s="28">
        <v>16000</v>
      </c>
      <c r="AD564" s="24"/>
      <c r="AE564" s="24"/>
      <c r="AF564" s="26" t="s">
        <v>139</v>
      </c>
      <c r="AG564" s="26" t="s">
        <v>312</v>
      </c>
      <c r="AH564" s="26" t="s">
        <v>176</v>
      </c>
      <c r="AI564" s="28">
        <v>16000</v>
      </c>
      <c r="AJ564" s="24"/>
      <c r="AK564" s="26" t="s">
        <v>3376</v>
      </c>
      <c r="AL564" s="26" t="s">
        <v>3389</v>
      </c>
      <c r="AM564" s="26" t="s">
        <v>3390</v>
      </c>
      <c r="AN564" s="26" t="s">
        <v>3391</v>
      </c>
      <c r="AO564" s="24"/>
      <c r="AP564" s="24"/>
      <c r="AQ564" s="24"/>
      <c r="AR564" s="24"/>
      <c r="AS564" s="26" t="s">
        <v>3392</v>
      </c>
      <c r="AT564" s="24"/>
      <c r="AU564" s="26" t="s">
        <v>3393</v>
      </c>
      <c r="AV564" s="24"/>
      <c r="AW564" s="28">
        <v>329690</v>
      </c>
      <c r="AX564" s="26">
        <v>600</v>
      </c>
      <c r="AY564" s="28">
        <v>400</v>
      </c>
      <c r="AZ564" s="28">
        <v>200</v>
      </c>
      <c r="BA564" s="26">
        <v>0</v>
      </c>
      <c r="BB564" s="26" t="s">
        <v>241</v>
      </c>
      <c r="BC564" s="24"/>
      <c r="BD564" s="24"/>
      <c r="BE564" s="24"/>
      <c r="BF564" s="24"/>
      <c r="BG564" s="24"/>
      <c r="BH564" s="24"/>
      <c r="BI564" s="24"/>
      <c r="BJ564" s="24"/>
      <c r="BK564" s="24"/>
      <c r="BL564" s="24"/>
      <c r="BM564" s="24"/>
      <c r="BN564" s="24"/>
      <c r="BO564" s="24"/>
      <c r="BP564" s="24"/>
      <c r="BQ564" s="24"/>
      <c r="BR564" s="26">
        <v>3</v>
      </c>
      <c r="BS564" s="26">
        <v>3</v>
      </c>
      <c r="BT564" s="26">
        <v>3</v>
      </c>
      <c r="BU564" s="26">
        <v>3</v>
      </c>
      <c r="BV564" s="26">
        <v>3</v>
      </c>
      <c r="BW564" s="26">
        <v>3</v>
      </c>
      <c r="BX564" s="26">
        <v>3</v>
      </c>
      <c r="BY564" s="26">
        <v>4</v>
      </c>
      <c r="BZ564" s="24"/>
      <c r="CA564" s="24"/>
      <c r="CB564" s="24"/>
      <c r="CC564" s="24"/>
      <c r="CD564" s="24"/>
      <c r="CE564" s="24"/>
      <c r="CF564" s="24"/>
      <c r="CG564" s="24"/>
      <c r="CH564" s="24"/>
      <c r="CI564" s="24"/>
      <c r="CJ564" s="24"/>
      <c r="CK564" s="24"/>
      <c r="CL564" s="24"/>
      <c r="CM564" s="24"/>
      <c r="CN564" s="24"/>
      <c r="CO564" s="24"/>
      <c r="CP564" s="24"/>
      <c r="CQ564" s="24"/>
      <c r="CR564" s="24"/>
      <c r="CS564" s="24"/>
      <c r="CT564" s="24"/>
      <c r="CU564" s="24"/>
      <c r="CV564" s="24"/>
      <c r="CW564" s="24"/>
      <c r="CX564" s="24"/>
      <c r="CY564" s="24"/>
      <c r="CZ564" s="24"/>
      <c r="DA564" s="24"/>
      <c r="DB564" s="24"/>
      <c r="DC564" s="24"/>
      <c r="DD564" s="24"/>
      <c r="DE564" s="24"/>
      <c r="DF564" s="26" t="s">
        <v>139</v>
      </c>
      <c r="DG564" s="26" t="s">
        <v>139</v>
      </c>
      <c r="DH564" s="26" t="s">
        <v>139</v>
      </c>
      <c r="DI564" s="26" t="s">
        <v>139</v>
      </c>
      <c r="DJ564" s="26" t="s">
        <v>139</v>
      </c>
      <c r="DK564" s="26" t="s">
        <v>139</v>
      </c>
      <c r="DL564" s="26" t="s">
        <v>139</v>
      </c>
      <c r="DM564" s="26" t="s">
        <v>139</v>
      </c>
      <c r="DN564" s="26" t="s">
        <v>139</v>
      </c>
      <c r="DO564" s="26" t="s">
        <v>139</v>
      </c>
    </row>
    <row r="565" spans="1:119" ht="20.100000000000001" customHeight="1" x14ac:dyDescent="0.25">
      <c r="A565" s="29" t="str">
        <f t="shared" si="112"/>
        <v/>
      </c>
      <c r="B565" s="29" t="str">
        <f t="shared" si="113"/>
        <v>Cartwheel Foundation</v>
      </c>
      <c r="C565" s="29">
        <f t="shared" si="114"/>
        <v>0</v>
      </c>
      <c r="D565" s="30" t="str">
        <f t="shared" si="115"/>
        <v>East and Southeast Asia</v>
      </c>
      <c r="E565" s="30" t="str">
        <f t="shared" si="116"/>
        <v>Manila, Philippines</v>
      </c>
      <c r="F565" s="31">
        <f t="shared" si="117"/>
        <v>0</v>
      </c>
      <c r="G565" s="31">
        <f t="shared" si="118"/>
        <v>0</v>
      </c>
      <c r="H565" s="31">
        <f t="shared" si="119"/>
        <v>0</v>
      </c>
      <c r="I565" s="31">
        <f t="shared" si="120"/>
        <v>0</v>
      </c>
      <c r="J565" s="31">
        <f t="shared" si="121"/>
        <v>0</v>
      </c>
      <c r="K565" s="31">
        <f t="shared" si="122"/>
        <v>0</v>
      </c>
      <c r="L565" s="31">
        <f t="shared" si="123"/>
        <v>0</v>
      </c>
      <c r="M565" s="31">
        <f t="shared" si="124"/>
        <v>0</v>
      </c>
      <c r="N565" s="31">
        <f t="shared" si="125"/>
        <v>0</v>
      </c>
      <c r="O565" s="26" t="s">
        <v>15897</v>
      </c>
      <c r="P565" s="26" t="s">
        <v>108</v>
      </c>
      <c r="Q565" s="27">
        <v>42422</v>
      </c>
      <c r="R565" s="24"/>
      <c r="S565" s="24"/>
      <c r="T565" s="26" t="s">
        <v>157</v>
      </c>
      <c r="U565" s="24"/>
      <c r="V565" s="26" t="s">
        <v>469</v>
      </c>
      <c r="W565" s="26" t="s">
        <v>3395</v>
      </c>
      <c r="X565" s="26" t="s">
        <v>3396</v>
      </c>
      <c r="Y565" s="26" t="s">
        <v>3397</v>
      </c>
      <c r="Z565" s="24"/>
      <c r="AA565" s="24"/>
      <c r="AB565" s="26" t="s">
        <v>15736</v>
      </c>
      <c r="AC565" s="28">
        <v>281</v>
      </c>
      <c r="AD565" s="26" t="s">
        <v>3398</v>
      </c>
      <c r="AE565" s="26" t="s">
        <v>3399</v>
      </c>
      <c r="AF565" s="26" t="s">
        <v>139</v>
      </c>
      <c r="AG565" s="26" t="s">
        <v>224</v>
      </c>
      <c r="AH565" s="24"/>
      <c r="AI565" s="28">
        <v>281</v>
      </c>
      <c r="AJ565" s="24"/>
      <c r="AK565" s="24"/>
      <c r="AL565" s="24"/>
      <c r="AM565" s="24"/>
      <c r="AN565" s="24"/>
      <c r="AO565" s="24"/>
      <c r="AP565" s="24"/>
      <c r="AQ565" s="24"/>
      <c r="AR565" s="24"/>
      <c r="AS565" s="24"/>
      <c r="AT565" s="24"/>
      <c r="AU565" s="24"/>
      <c r="AV565" s="24"/>
      <c r="AW565" s="24"/>
      <c r="AX565" s="24"/>
      <c r="AY565" s="24"/>
      <c r="AZ565" s="24"/>
      <c r="BA565" s="24"/>
      <c r="BB565" s="24"/>
      <c r="BC565" s="26" t="s">
        <v>3405</v>
      </c>
      <c r="BD565" s="24"/>
      <c r="BE565" s="24"/>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M565" s="24"/>
      <c r="CN565" s="24"/>
      <c r="CO565" s="24"/>
      <c r="CP565" s="24"/>
      <c r="CQ565" s="24"/>
      <c r="CR565" s="24"/>
      <c r="CS565" s="24"/>
      <c r="CT565" s="24"/>
      <c r="CU565" s="24"/>
      <c r="CV565" s="24"/>
      <c r="CW565" s="24"/>
      <c r="CX565" s="24"/>
      <c r="CY565" s="24"/>
      <c r="CZ565" s="24"/>
      <c r="DA565" s="24"/>
      <c r="DB565" s="24"/>
      <c r="DC565" s="24"/>
      <c r="DD565" s="24"/>
      <c r="DE565" s="24"/>
      <c r="DF565" s="26" t="s">
        <v>139</v>
      </c>
      <c r="DG565" s="26" t="s">
        <v>139</v>
      </c>
      <c r="DH565" s="26" t="s">
        <v>139</v>
      </c>
      <c r="DI565" s="26" t="s">
        <v>139</v>
      </c>
      <c r="DJ565" s="26" t="s">
        <v>139</v>
      </c>
      <c r="DK565" s="26" t="s">
        <v>139</v>
      </c>
      <c r="DL565" s="26" t="s">
        <v>139</v>
      </c>
      <c r="DM565" s="26" t="s">
        <v>139</v>
      </c>
      <c r="DN565" s="26" t="s">
        <v>139</v>
      </c>
      <c r="DO565" s="26" t="s">
        <v>139</v>
      </c>
    </row>
    <row r="566" spans="1:119" ht="20.100000000000001" customHeight="1" x14ac:dyDescent="0.25">
      <c r="A566" s="29" t="str">
        <f t="shared" si="112"/>
        <v/>
      </c>
      <c r="B566" s="29" t="str">
        <f t="shared" si="113"/>
        <v>Cartwheel Foundation</v>
      </c>
      <c r="C566" s="29">
        <f t="shared" si="114"/>
        <v>0</v>
      </c>
      <c r="D566" s="30" t="str">
        <f t="shared" si="115"/>
        <v>East and Southeast Asia</v>
      </c>
      <c r="E566" s="30" t="str">
        <f t="shared" si="116"/>
        <v>Manila, Philippines</v>
      </c>
      <c r="F566" s="31">
        <f t="shared" si="117"/>
        <v>0</v>
      </c>
      <c r="G566" s="31">
        <f t="shared" si="118"/>
        <v>0</v>
      </c>
      <c r="H566" s="31">
        <f t="shared" si="119"/>
        <v>0</v>
      </c>
      <c r="I566" s="31">
        <f t="shared" si="120"/>
        <v>0</v>
      </c>
      <c r="J566" s="31">
        <f t="shared" si="121"/>
        <v>0</v>
      </c>
      <c r="K566" s="31">
        <f t="shared" si="122"/>
        <v>0</v>
      </c>
      <c r="L566" s="31">
        <f t="shared" si="123"/>
        <v>0</v>
      </c>
      <c r="M566" s="31">
        <f t="shared" si="124"/>
        <v>0</v>
      </c>
      <c r="N566" s="31">
        <f t="shared" si="125"/>
        <v>0</v>
      </c>
      <c r="O566" s="26" t="s">
        <v>15898</v>
      </c>
      <c r="P566" s="26" t="s">
        <v>108</v>
      </c>
      <c r="Q566" s="27">
        <v>42262</v>
      </c>
      <c r="R566" s="24"/>
      <c r="S566" s="24"/>
      <c r="T566" s="26" t="s">
        <v>157</v>
      </c>
      <c r="U566" s="24"/>
      <c r="V566" s="26" t="s">
        <v>469</v>
      </c>
      <c r="W566" s="26" t="s">
        <v>3395</v>
      </c>
      <c r="X566" s="26" t="s">
        <v>3396</v>
      </c>
      <c r="Y566" s="26" t="s">
        <v>3397</v>
      </c>
      <c r="Z566" s="24"/>
      <c r="AA566" s="24"/>
      <c r="AB566" s="26" t="s">
        <v>15736</v>
      </c>
      <c r="AC566" s="28">
        <v>977</v>
      </c>
      <c r="AD566" s="26" t="s">
        <v>3398</v>
      </c>
      <c r="AE566" s="26" t="s">
        <v>3399</v>
      </c>
      <c r="AF566" s="26" t="s">
        <v>139</v>
      </c>
      <c r="AG566" s="26" t="s">
        <v>224</v>
      </c>
      <c r="AH566" s="24"/>
      <c r="AI566" s="28">
        <v>977</v>
      </c>
      <c r="AJ566" s="24"/>
      <c r="AK566" s="24"/>
      <c r="AL566" s="24"/>
      <c r="AM566" s="24"/>
      <c r="AN566" s="24"/>
      <c r="AO566" s="24"/>
      <c r="AP566" s="24"/>
      <c r="AQ566" s="24"/>
      <c r="AR566" s="24"/>
      <c r="AS566" s="24"/>
      <c r="AT566" s="24"/>
      <c r="AU566" s="24"/>
      <c r="AV566" s="24"/>
      <c r="AW566" s="24"/>
      <c r="AX566" s="24"/>
      <c r="AY566" s="24"/>
      <c r="AZ566" s="24"/>
      <c r="BA566" s="24"/>
      <c r="BB566" s="24"/>
      <c r="BC566" s="26" t="s">
        <v>3405</v>
      </c>
      <c r="BD566" s="24"/>
      <c r="BE566" s="24"/>
      <c r="BF566" s="24"/>
      <c r="BG566" s="24"/>
      <c r="BH566" s="24"/>
      <c r="BI566" s="24"/>
      <c r="BJ566" s="24"/>
      <c r="BK566" s="24"/>
      <c r="BL566" s="24"/>
      <c r="BM566" s="24"/>
      <c r="BN566" s="24"/>
      <c r="BO566" s="24"/>
      <c r="BP566" s="24"/>
      <c r="BQ566" s="24"/>
      <c r="BR566" s="24"/>
      <c r="BS566" s="24"/>
      <c r="BT566" s="24"/>
      <c r="BU566" s="24"/>
      <c r="BV566" s="24"/>
      <c r="BW566" s="24"/>
      <c r="BX566" s="24"/>
      <c r="BY566" s="24"/>
      <c r="BZ566" s="24"/>
      <c r="CA566" s="24"/>
      <c r="CB566" s="24"/>
      <c r="CC566" s="24"/>
      <c r="CD566" s="24"/>
      <c r="CE566" s="24"/>
      <c r="CF566" s="24"/>
      <c r="CG566" s="24"/>
      <c r="CH566" s="24"/>
      <c r="CI566" s="24"/>
      <c r="CJ566" s="24"/>
      <c r="CK566" s="24"/>
      <c r="CL566" s="24"/>
      <c r="CM566" s="24"/>
      <c r="CN566" s="24"/>
      <c r="CO566" s="24"/>
      <c r="CP566" s="24"/>
      <c r="CQ566" s="24"/>
      <c r="CR566" s="24"/>
      <c r="CS566" s="24"/>
      <c r="CT566" s="24"/>
      <c r="CU566" s="24"/>
      <c r="CV566" s="24"/>
      <c r="CW566" s="24"/>
      <c r="CX566" s="24"/>
      <c r="CY566" s="24"/>
      <c r="CZ566" s="24"/>
      <c r="DA566" s="24"/>
      <c r="DB566" s="24"/>
      <c r="DC566" s="24"/>
      <c r="DD566" s="24"/>
      <c r="DE566" s="24"/>
      <c r="DF566" s="26" t="s">
        <v>139</v>
      </c>
      <c r="DG566" s="26" t="s">
        <v>139</v>
      </c>
      <c r="DH566" s="26" t="s">
        <v>139</v>
      </c>
      <c r="DI566" s="26" t="s">
        <v>139</v>
      </c>
      <c r="DJ566" s="26" t="s">
        <v>139</v>
      </c>
      <c r="DK566" s="26" t="s">
        <v>139</v>
      </c>
      <c r="DL566" s="26" t="s">
        <v>139</v>
      </c>
      <c r="DM566" s="26" t="s">
        <v>139</v>
      </c>
      <c r="DN566" s="26" t="s">
        <v>139</v>
      </c>
      <c r="DO566" s="26" t="s">
        <v>139</v>
      </c>
    </row>
    <row r="567" spans="1:119" ht="20.100000000000001" customHeight="1" x14ac:dyDescent="0.25">
      <c r="A567" s="29" t="str">
        <f t="shared" si="112"/>
        <v>Cartwheel Foundation6</v>
      </c>
      <c r="B567" s="29" t="str">
        <f t="shared" si="113"/>
        <v>Cartwheel Foundation</v>
      </c>
      <c r="C567" s="29">
        <f t="shared" si="114"/>
        <v>6</v>
      </c>
      <c r="D567" s="30" t="str">
        <f t="shared" si="115"/>
        <v>East and Southeast Asia</v>
      </c>
      <c r="E567" s="30" t="str">
        <f t="shared" si="116"/>
        <v>Manila, Philippines</v>
      </c>
      <c r="F567" s="31">
        <f t="shared" si="117"/>
        <v>3</v>
      </c>
      <c r="G567" s="31">
        <f t="shared" si="118"/>
        <v>2</v>
      </c>
      <c r="H567" s="31">
        <f t="shared" si="119"/>
        <v>3</v>
      </c>
      <c r="I567" s="31">
        <f t="shared" si="120"/>
        <v>4</v>
      </c>
      <c r="J567" s="31">
        <f t="shared" si="121"/>
        <v>3</v>
      </c>
      <c r="K567" s="31">
        <f t="shared" si="122"/>
        <v>3</v>
      </c>
      <c r="L567" s="31">
        <f t="shared" si="123"/>
        <v>4</v>
      </c>
      <c r="M567" s="31">
        <f t="shared" si="124"/>
        <v>4</v>
      </c>
      <c r="N567" s="31">
        <f t="shared" si="125"/>
        <v>3.3</v>
      </c>
      <c r="O567" s="26" t="s">
        <v>3394</v>
      </c>
      <c r="P567" s="26" t="s">
        <v>108</v>
      </c>
      <c r="Q567" s="27">
        <v>42129</v>
      </c>
      <c r="R567" s="26" t="s">
        <v>305</v>
      </c>
      <c r="S567" s="26" t="s">
        <v>277</v>
      </c>
      <c r="T567" s="26" t="s">
        <v>278</v>
      </c>
      <c r="U567" s="26" t="s">
        <v>112</v>
      </c>
      <c r="V567" s="26" t="s">
        <v>469</v>
      </c>
      <c r="W567" s="26" t="s">
        <v>3395</v>
      </c>
      <c r="X567" s="26" t="s">
        <v>3396</v>
      </c>
      <c r="Y567" s="26" t="s">
        <v>3397</v>
      </c>
      <c r="Z567" s="24"/>
      <c r="AA567" s="24"/>
      <c r="AB567" s="26" t="s">
        <v>117</v>
      </c>
      <c r="AC567" s="28">
        <v>7000</v>
      </c>
      <c r="AD567" s="26" t="s">
        <v>3398</v>
      </c>
      <c r="AE567" s="26" t="s">
        <v>3399</v>
      </c>
      <c r="AF567" s="26" t="s">
        <v>139</v>
      </c>
      <c r="AG567" s="26" t="s">
        <v>224</v>
      </c>
      <c r="AH567" s="26" t="s">
        <v>250</v>
      </c>
      <c r="AI567" s="28">
        <v>7000</v>
      </c>
      <c r="AJ567" s="26" t="s">
        <v>3400</v>
      </c>
      <c r="AK567" s="26" t="s">
        <v>3401</v>
      </c>
      <c r="AL567" s="26" t="s">
        <v>3402</v>
      </c>
      <c r="AM567" s="24"/>
      <c r="AN567" s="24"/>
      <c r="AO567" s="24"/>
      <c r="AP567" s="24"/>
      <c r="AQ567" s="24"/>
      <c r="AR567" s="26" t="s">
        <v>3403</v>
      </c>
      <c r="AS567" s="26" t="s">
        <v>3404</v>
      </c>
      <c r="AT567" s="24"/>
      <c r="AU567" s="24"/>
      <c r="AV567" s="24"/>
      <c r="AW567" s="28">
        <v>107592</v>
      </c>
      <c r="AX567" s="26">
        <v>282</v>
      </c>
      <c r="AY567" s="28">
        <v>100</v>
      </c>
      <c r="AZ567" s="28">
        <v>100</v>
      </c>
      <c r="BA567" s="26">
        <v>0</v>
      </c>
      <c r="BB567" s="26" t="s">
        <v>148</v>
      </c>
      <c r="BC567" s="26" t="s">
        <v>3405</v>
      </c>
      <c r="BD567" s="26" t="s">
        <v>125</v>
      </c>
      <c r="BE567" s="24"/>
      <c r="BF567" s="26" t="s">
        <v>3406</v>
      </c>
      <c r="BG567" s="26" t="s">
        <v>3395</v>
      </c>
      <c r="BH567" s="24"/>
      <c r="BI567" s="24"/>
      <c r="BJ567" s="26" t="s">
        <v>3407</v>
      </c>
      <c r="BK567" s="26" t="s">
        <v>2864</v>
      </c>
      <c r="BL567" s="24"/>
      <c r="BM567" s="24"/>
      <c r="BN567" s="24"/>
      <c r="BO567" s="24"/>
      <c r="BP567" s="24"/>
      <c r="BQ567" s="24"/>
      <c r="BR567" s="26">
        <v>3</v>
      </c>
      <c r="BS567" s="26">
        <v>2</v>
      </c>
      <c r="BT567" s="26">
        <v>3</v>
      </c>
      <c r="BU567" s="26">
        <v>4</v>
      </c>
      <c r="BV567" s="26">
        <v>3</v>
      </c>
      <c r="BW567" s="26">
        <v>3</v>
      </c>
      <c r="BX567" s="26">
        <v>4</v>
      </c>
      <c r="BY567" s="26">
        <v>4</v>
      </c>
      <c r="BZ567" s="24"/>
      <c r="CA567" s="24"/>
      <c r="CB567" s="24"/>
      <c r="CC567" s="24"/>
      <c r="CD567" s="24"/>
      <c r="CE567" s="24"/>
      <c r="CF567" s="24"/>
      <c r="CG567" s="24"/>
      <c r="CH567" s="24"/>
      <c r="CI567" s="24"/>
      <c r="CJ567" s="24"/>
      <c r="CK567" s="24"/>
      <c r="CL567" s="24"/>
      <c r="CM567" s="24"/>
      <c r="CN567" s="24"/>
      <c r="CO567" s="24"/>
      <c r="CP567" s="24"/>
      <c r="CQ567" s="24"/>
      <c r="CR567" s="24"/>
      <c r="CS567" s="24"/>
      <c r="CT567" s="24"/>
      <c r="CU567" s="24"/>
      <c r="CV567" s="24"/>
      <c r="CW567" s="24"/>
      <c r="CX567" s="24"/>
      <c r="CY567" s="24"/>
      <c r="CZ567" s="24"/>
      <c r="DA567" s="24"/>
      <c r="DB567" s="24"/>
      <c r="DC567" s="24"/>
      <c r="DD567" s="24"/>
      <c r="DE567" s="24"/>
      <c r="DF567" s="26" t="s">
        <v>139</v>
      </c>
      <c r="DG567" s="26" t="s">
        <v>120</v>
      </c>
      <c r="DH567" s="26" t="s">
        <v>120</v>
      </c>
      <c r="DI567" s="26" t="s">
        <v>139</v>
      </c>
      <c r="DJ567" s="26" t="s">
        <v>139</v>
      </c>
      <c r="DK567" s="26" t="s">
        <v>139</v>
      </c>
      <c r="DL567" s="26" t="s">
        <v>139</v>
      </c>
      <c r="DM567" s="26" t="s">
        <v>139</v>
      </c>
      <c r="DN567" s="26" t="s">
        <v>139</v>
      </c>
      <c r="DO567" s="26" t="s">
        <v>139</v>
      </c>
    </row>
    <row r="568" spans="1:119" ht="35.1" customHeight="1" x14ac:dyDescent="0.25">
      <c r="A568" s="29" t="str">
        <f t="shared" si="112"/>
        <v/>
      </c>
      <c r="B568" s="29" t="str">
        <f t="shared" si="113"/>
        <v>Cartwheel Foundation</v>
      </c>
      <c r="C568" s="29">
        <f t="shared" si="114"/>
        <v>0</v>
      </c>
      <c r="D568" s="30" t="str">
        <f t="shared" si="115"/>
        <v>East and Southeast Asia</v>
      </c>
      <c r="E568" s="30" t="str">
        <f t="shared" si="116"/>
        <v>Manila, Philippines</v>
      </c>
      <c r="F568" s="31">
        <f t="shared" si="117"/>
        <v>0</v>
      </c>
      <c r="G568" s="31">
        <f t="shared" si="118"/>
        <v>0</v>
      </c>
      <c r="H568" s="31">
        <f t="shared" si="119"/>
        <v>0</v>
      </c>
      <c r="I568" s="31">
        <f t="shared" si="120"/>
        <v>0</v>
      </c>
      <c r="J568" s="31">
        <f t="shared" si="121"/>
        <v>0</v>
      </c>
      <c r="K568" s="31">
        <f t="shared" si="122"/>
        <v>0</v>
      </c>
      <c r="L568" s="31">
        <f t="shared" si="123"/>
        <v>0</v>
      </c>
      <c r="M568" s="31">
        <f t="shared" si="124"/>
        <v>0</v>
      </c>
      <c r="N568" s="31">
        <f t="shared" si="125"/>
        <v>0</v>
      </c>
      <c r="O568" s="26" t="s">
        <v>3408</v>
      </c>
      <c r="P568" s="26" t="s">
        <v>108</v>
      </c>
      <c r="Q568" s="27">
        <v>41598</v>
      </c>
      <c r="R568" s="24"/>
      <c r="S568" s="24"/>
      <c r="T568" s="26" t="s">
        <v>194</v>
      </c>
      <c r="U568" s="24"/>
      <c r="V568" s="26" t="s">
        <v>469</v>
      </c>
      <c r="W568" s="26" t="s">
        <v>3395</v>
      </c>
      <c r="X568" s="26" t="s">
        <v>3396</v>
      </c>
      <c r="Y568" s="26" t="s">
        <v>3397</v>
      </c>
      <c r="Z568" s="24"/>
      <c r="AA568" s="24"/>
      <c r="AB568" s="26" t="s">
        <v>723</v>
      </c>
      <c r="AC568" s="28">
        <v>1000</v>
      </c>
      <c r="AD568" s="26" t="s">
        <v>3398</v>
      </c>
      <c r="AE568" s="26" t="s">
        <v>3399</v>
      </c>
      <c r="AF568" s="26" t="s">
        <v>139</v>
      </c>
      <c r="AG568" s="26" t="s">
        <v>224</v>
      </c>
      <c r="AH568" s="24"/>
      <c r="AI568" s="28">
        <v>1000</v>
      </c>
      <c r="AJ568" s="24"/>
      <c r="AK568" s="24"/>
      <c r="AL568" s="24"/>
      <c r="AM568" s="24"/>
      <c r="AN568" s="24"/>
      <c r="AO568" s="24"/>
      <c r="AP568" s="24"/>
      <c r="AQ568" s="24"/>
      <c r="AR568" s="24"/>
      <c r="AS568" s="24"/>
      <c r="AT568" s="24"/>
      <c r="AU568" s="24"/>
      <c r="AV568" s="24"/>
      <c r="AW568" s="24"/>
      <c r="AX568" s="24"/>
      <c r="AY568" s="24"/>
      <c r="AZ568" s="24"/>
      <c r="BA568" s="24"/>
      <c r="BB568" s="24"/>
      <c r="BC568" s="26" t="s">
        <v>3405</v>
      </c>
      <c r="BD568" s="24"/>
      <c r="BE568" s="24"/>
      <c r="BF568" s="24"/>
      <c r="BG568" s="24"/>
      <c r="BH568" s="24"/>
      <c r="BI568" s="24"/>
      <c r="BJ568" s="24"/>
      <c r="BK568" s="24"/>
      <c r="BL568" s="24"/>
      <c r="BM568" s="24"/>
      <c r="BN568" s="24"/>
      <c r="BO568" s="24"/>
      <c r="BP568" s="24"/>
      <c r="BQ568" s="24"/>
      <c r="BR568" s="24"/>
      <c r="BS568" s="24"/>
      <c r="BT568" s="24"/>
      <c r="BU568" s="24"/>
      <c r="BV568" s="24"/>
      <c r="BW568" s="24"/>
      <c r="BX568" s="24"/>
      <c r="BY568" s="24"/>
      <c r="BZ568" s="24"/>
      <c r="CA568" s="24"/>
      <c r="CB568" s="24"/>
      <c r="CC568" s="24"/>
      <c r="CD568" s="24"/>
      <c r="CE568" s="24"/>
      <c r="CF568" s="24"/>
      <c r="CG568" s="24"/>
      <c r="CH568" s="24"/>
      <c r="CI568" s="24"/>
      <c r="CJ568" s="24"/>
      <c r="CK568" s="24"/>
      <c r="CL568" s="24"/>
      <c r="CM568" s="24"/>
      <c r="CN568" s="24"/>
      <c r="CO568" s="24"/>
      <c r="CP568" s="24"/>
      <c r="CQ568" s="24"/>
      <c r="CR568" s="24"/>
      <c r="CS568" s="24"/>
      <c r="CT568" s="24"/>
      <c r="CU568" s="24"/>
      <c r="CV568" s="24"/>
      <c r="CW568" s="24"/>
      <c r="CX568" s="24"/>
      <c r="CY568" s="24"/>
      <c r="CZ568" s="24"/>
      <c r="DA568" s="24"/>
      <c r="DB568" s="24"/>
      <c r="DC568" s="24"/>
      <c r="DD568" s="24"/>
      <c r="DE568" s="24"/>
      <c r="DF568" s="26" t="s">
        <v>139</v>
      </c>
      <c r="DG568" s="26" t="s">
        <v>139</v>
      </c>
      <c r="DH568" s="26" t="s">
        <v>139</v>
      </c>
      <c r="DI568" s="26" t="s">
        <v>139</v>
      </c>
      <c r="DJ568" s="26" t="s">
        <v>139</v>
      </c>
      <c r="DK568" s="26" t="s">
        <v>139</v>
      </c>
      <c r="DL568" s="26" t="s">
        <v>139</v>
      </c>
      <c r="DM568" s="26" t="s">
        <v>139</v>
      </c>
      <c r="DN568" s="26" t="s">
        <v>139</v>
      </c>
      <c r="DO568" s="26" t="s">
        <v>139</v>
      </c>
    </row>
    <row r="569" spans="1:119" ht="20.100000000000001" customHeight="1" x14ac:dyDescent="0.25">
      <c r="A569" s="29" t="str">
        <f t="shared" si="112"/>
        <v>Cartwheel Foundation5</v>
      </c>
      <c r="B569" s="29" t="str">
        <f t="shared" si="113"/>
        <v>Cartwheel Foundation</v>
      </c>
      <c r="C569" s="29">
        <f t="shared" si="114"/>
        <v>5</v>
      </c>
      <c r="D569" s="30" t="str">
        <f t="shared" si="115"/>
        <v>East and Southeast Asia</v>
      </c>
      <c r="E569" s="30" t="str">
        <f t="shared" si="116"/>
        <v>Manila, Philippines</v>
      </c>
      <c r="F569" s="31">
        <f t="shared" si="117"/>
        <v>3</v>
      </c>
      <c r="G569" s="31">
        <f t="shared" si="118"/>
        <v>2</v>
      </c>
      <c r="H569" s="31">
        <f t="shared" si="119"/>
        <v>4</v>
      </c>
      <c r="I569" s="31">
        <f t="shared" si="120"/>
        <v>4</v>
      </c>
      <c r="J569" s="31">
        <f t="shared" si="121"/>
        <v>3</v>
      </c>
      <c r="K569" s="31">
        <f t="shared" si="122"/>
        <v>4</v>
      </c>
      <c r="L569" s="31">
        <f t="shared" si="123"/>
        <v>4</v>
      </c>
      <c r="M569" s="31">
        <f t="shared" si="124"/>
        <v>3</v>
      </c>
      <c r="N569" s="31">
        <f t="shared" si="125"/>
        <v>3.4</v>
      </c>
      <c r="O569" s="26" t="s">
        <v>3409</v>
      </c>
      <c r="P569" s="26" t="s">
        <v>108</v>
      </c>
      <c r="Q569" s="27">
        <v>41771</v>
      </c>
      <c r="R569" s="26" t="s">
        <v>166</v>
      </c>
      <c r="S569" s="26" t="s">
        <v>193</v>
      </c>
      <c r="T569" s="26" t="s">
        <v>194</v>
      </c>
      <c r="U569" s="26" t="s">
        <v>112</v>
      </c>
      <c r="V569" s="26" t="s">
        <v>469</v>
      </c>
      <c r="W569" s="26" t="s">
        <v>3395</v>
      </c>
      <c r="X569" s="26" t="s">
        <v>3396</v>
      </c>
      <c r="Y569" s="26" t="s">
        <v>3397</v>
      </c>
      <c r="Z569" s="24"/>
      <c r="AA569" s="24"/>
      <c r="AB569" s="26" t="s">
        <v>117</v>
      </c>
      <c r="AC569" s="28">
        <v>12000</v>
      </c>
      <c r="AD569" s="26" t="s">
        <v>3398</v>
      </c>
      <c r="AE569" s="26" t="s">
        <v>3399</v>
      </c>
      <c r="AF569" s="26" t="s">
        <v>139</v>
      </c>
      <c r="AG569" s="26" t="s">
        <v>224</v>
      </c>
      <c r="AH569" s="26" t="s">
        <v>176</v>
      </c>
      <c r="AI569" s="28">
        <v>12000</v>
      </c>
      <c r="AJ569" s="26" t="s">
        <v>3410</v>
      </c>
      <c r="AK569" s="26" t="s">
        <v>3411</v>
      </c>
      <c r="AL569" s="26" t="s">
        <v>3402</v>
      </c>
      <c r="AM569" s="24"/>
      <c r="AN569" s="24"/>
      <c r="AO569" s="24"/>
      <c r="AP569" s="24"/>
      <c r="AQ569" s="26" t="s">
        <v>3412</v>
      </c>
      <c r="AR569" s="24"/>
      <c r="AS569" s="24"/>
      <c r="AT569" s="24"/>
      <c r="AU569" s="26" t="s">
        <v>3413</v>
      </c>
      <c r="AV569" s="24"/>
      <c r="AW569" s="28">
        <v>65983</v>
      </c>
      <c r="AX569" s="26">
        <v>185</v>
      </c>
      <c r="AY569" s="28">
        <v>100</v>
      </c>
      <c r="AZ569" s="28">
        <v>100</v>
      </c>
      <c r="BA569" s="26">
        <v>0</v>
      </c>
      <c r="BB569" s="26" t="s">
        <v>148</v>
      </c>
      <c r="BC569" s="26" t="s">
        <v>3405</v>
      </c>
      <c r="BD569" s="26" t="s">
        <v>125</v>
      </c>
      <c r="BE569" s="24"/>
      <c r="BF569" s="26" t="s">
        <v>3414</v>
      </c>
      <c r="BG569" s="26" t="s">
        <v>261</v>
      </c>
      <c r="BH569" s="26" t="s">
        <v>3415</v>
      </c>
      <c r="BI569" s="26" t="s">
        <v>261</v>
      </c>
      <c r="BJ569" s="26" t="s">
        <v>3416</v>
      </c>
      <c r="BK569" s="26" t="s">
        <v>3395</v>
      </c>
      <c r="BL569" s="26" t="s">
        <v>3417</v>
      </c>
      <c r="BM569" s="26" t="s">
        <v>3395</v>
      </c>
      <c r="BN569" s="26" t="s">
        <v>3418</v>
      </c>
      <c r="BO569" s="26" t="s">
        <v>3395</v>
      </c>
      <c r="BP569" s="24"/>
      <c r="BQ569" s="24"/>
      <c r="BR569" s="26">
        <v>3</v>
      </c>
      <c r="BS569" s="26">
        <v>2</v>
      </c>
      <c r="BT569" s="26">
        <v>4</v>
      </c>
      <c r="BU569" s="26">
        <v>4</v>
      </c>
      <c r="BV569" s="26">
        <v>3</v>
      </c>
      <c r="BW569" s="26">
        <v>4</v>
      </c>
      <c r="BX569" s="26">
        <v>4</v>
      </c>
      <c r="BY569" s="26">
        <v>3</v>
      </c>
      <c r="BZ569" s="24"/>
      <c r="CA569" s="24"/>
      <c r="CB569" s="24"/>
      <c r="CC569" s="24"/>
      <c r="CD569" s="24"/>
      <c r="CE569" s="24"/>
      <c r="CF569" s="24"/>
      <c r="CG569" s="24"/>
      <c r="CH569" s="24"/>
      <c r="CI569" s="24"/>
      <c r="CJ569" s="24"/>
      <c r="CK569" s="24"/>
      <c r="CL569" s="24"/>
      <c r="CM569" s="24"/>
      <c r="CN569" s="24"/>
      <c r="CO569" s="24"/>
      <c r="CP569" s="24"/>
      <c r="CQ569" s="24"/>
      <c r="CR569" s="24"/>
      <c r="CS569" s="24"/>
      <c r="CT569" s="24"/>
      <c r="CU569" s="24"/>
      <c r="CV569" s="24"/>
      <c r="CW569" s="24"/>
      <c r="CX569" s="24"/>
      <c r="CY569" s="24"/>
      <c r="CZ569" s="24"/>
      <c r="DA569" s="24"/>
      <c r="DB569" s="24"/>
      <c r="DC569" s="24"/>
      <c r="DD569" s="24"/>
      <c r="DE569" s="24"/>
      <c r="DF569" s="26" t="s">
        <v>120</v>
      </c>
      <c r="DG569" s="26" t="s">
        <v>120</v>
      </c>
      <c r="DH569" s="26" t="s">
        <v>120</v>
      </c>
      <c r="DI569" s="26" t="s">
        <v>139</v>
      </c>
      <c r="DJ569" s="26" t="s">
        <v>139</v>
      </c>
      <c r="DK569" s="26" t="s">
        <v>139</v>
      </c>
      <c r="DL569" s="26" t="s">
        <v>139</v>
      </c>
      <c r="DM569" s="26" t="s">
        <v>139</v>
      </c>
      <c r="DN569" s="26" t="s">
        <v>139</v>
      </c>
      <c r="DO569" s="26" t="s">
        <v>139</v>
      </c>
    </row>
    <row r="570" spans="1:119" ht="20.100000000000001" customHeight="1" x14ac:dyDescent="0.25">
      <c r="A570" s="29" t="str">
        <f t="shared" si="112"/>
        <v/>
      </c>
      <c r="B570" s="29" t="str">
        <f t="shared" si="113"/>
        <v>Cartwheel Foundation</v>
      </c>
      <c r="C570" s="29">
        <f t="shared" si="114"/>
        <v>0</v>
      </c>
      <c r="D570" s="30" t="str">
        <f t="shared" si="115"/>
        <v>East and Southeast Asia</v>
      </c>
      <c r="E570" s="30" t="str">
        <f t="shared" si="116"/>
        <v>Manila, Philippines</v>
      </c>
      <c r="F570" s="31">
        <f t="shared" si="117"/>
        <v>0</v>
      </c>
      <c r="G570" s="31">
        <f t="shared" si="118"/>
        <v>0</v>
      </c>
      <c r="H570" s="31">
        <f t="shared" si="119"/>
        <v>0</v>
      </c>
      <c r="I570" s="31">
        <f t="shared" si="120"/>
        <v>0</v>
      </c>
      <c r="J570" s="31">
        <f t="shared" si="121"/>
        <v>0</v>
      </c>
      <c r="K570" s="31">
        <f t="shared" si="122"/>
        <v>0</v>
      </c>
      <c r="L570" s="31">
        <f t="shared" si="123"/>
        <v>0</v>
      </c>
      <c r="M570" s="31">
        <f t="shared" si="124"/>
        <v>0</v>
      </c>
      <c r="N570" s="31">
        <f t="shared" si="125"/>
        <v>0</v>
      </c>
      <c r="O570" s="26" t="s">
        <v>15899</v>
      </c>
      <c r="P570" s="26" t="s">
        <v>108</v>
      </c>
      <c r="Q570" s="27">
        <v>41411</v>
      </c>
      <c r="R570" s="24"/>
      <c r="S570" s="24"/>
      <c r="T570" s="26" t="s">
        <v>207</v>
      </c>
      <c r="U570" s="24"/>
      <c r="V570" s="26" t="s">
        <v>469</v>
      </c>
      <c r="W570" s="26" t="s">
        <v>3395</v>
      </c>
      <c r="X570" s="26" t="s">
        <v>3396</v>
      </c>
      <c r="Y570" s="26" t="s">
        <v>3397</v>
      </c>
      <c r="Z570" s="24"/>
      <c r="AA570" s="24"/>
      <c r="AB570" s="26" t="s">
        <v>15736</v>
      </c>
      <c r="AC570" s="28">
        <v>1000</v>
      </c>
      <c r="AD570" s="26" t="s">
        <v>3398</v>
      </c>
      <c r="AE570" s="26" t="s">
        <v>3399</v>
      </c>
      <c r="AF570" s="26" t="s">
        <v>139</v>
      </c>
      <c r="AG570" s="26" t="s">
        <v>224</v>
      </c>
      <c r="AH570" s="24"/>
      <c r="AI570" s="28">
        <v>1000</v>
      </c>
      <c r="AJ570" s="24"/>
      <c r="AK570" s="24"/>
      <c r="AL570" s="24"/>
      <c r="AM570" s="24"/>
      <c r="AN570" s="24"/>
      <c r="AO570" s="24"/>
      <c r="AP570" s="24"/>
      <c r="AQ570" s="24"/>
      <c r="AR570" s="24"/>
      <c r="AS570" s="24"/>
      <c r="AT570" s="24"/>
      <c r="AU570" s="24"/>
      <c r="AV570" s="24"/>
      <c r="AW570" s="28">
        <v>0</v>
      </c>
      <c r="AX570" s="26">
        <v>0</v>
      </c>
      <c r="AY570" s="28">
        <v>0</v>
      </c>
      <c r="AZ570" s="28">
        <v>0</v>
      </c>
      <c r="BA570" s="26">
        <v>0</v>
      </c>
      <c r="BB570" s="24"/>
      <c r="BC570" s="26" t="s">
        <v>3405</v>
      </c>
      <c r="BD570" s="24"/>
      <c r="BE570" s="24"/>
      <c r="BF570" s="24"/>
      <c r="BG570" s="24"/>
      <c r="BH570" s="24"/>
      <c r="BI570" s="24"/>
      <c r="BJ570" s="24"/>
      <c r="BK570" s="24"/>
      <c r="BL570" s="24"/>
      <c r="BM570" s="24"/>
      <c r="BN570" s="24"/>
      <c r="BO570" s="24"/>
      <c r="BP570" s="24"/>
      <c r="BQ570" s="24"/>
      <c r="BR570" s="26">
        <v>0</v>
      </c>
      <c r="BS570" s="26">
        <v>0</v>
      </c>
      <c r="BT570" s="26">
        <v>0</v>
      </c>
      <c r="BU570" s="26">
        <v>0</v>
      </c>
      <c r="BV570" s="26">
        <v>0</v>
      </c>
      <c r="BW570" s="26">
        <v>0</v>
      </c>
      <c r="BX570" s="26">
        <v>0</v>
      </c>
      <c r="BY570" s="26">
        <v>0</v>
      </c>
      <c r="BZ570" s="24"/>
      <c r="CA570" s="24"/>
      <c r="CB570" s="24"/>
      <c r="CC570" s="24"/>
      <c r="CD570" s="24"/>
      <c r="CE570" s="24"/>
      <c r="CF570" s="24"/>
      <c r="CG570" s="24"/>
      <c r="CH570" s="24"/>
      <c r="CI570" s="24"/>
      <c r="CJ570" s="24"/>
      <c r="CK570" s="24"/>
      <c r="CL570" s="24"/>
      <c r="CM570" s="24"/>
      <c r="CN570" s="24"/>
      <c r="CO570" s="24"/>
      <c r="CP570" s="24"/>
      <c r="CQ570" s="24"/>
      <c r="CR570" s="24"/>
      <c r="CS570" s="24"/>
      <c r="CT570" s="24"/>
      <c r="CU570" s="24"/>
      <c r="CV570" s="24"/>
      <c r="CW570" s="24"/>
      <c r="CX570" s="24"/>
      <c r="CY570" s="24"/>
      <c r="CZ570" s="24"/>
      <c r="DA570" s="24"/>
      <c r="DB570" s="24"/>
      <c r="DC570" s="24"/>
      <c r="DD570" s="24"/>
      <c r="DE570" s="24"/>
      <c r="DF570" s="26" t="s">
        <v>139</v>
      </c>
      <c r="DG570" s="26" t="s">
        <v>139</v>
      </c>
      <c r="DH570" s="26" t="s">
        <v>139</v>
      </c>
      <c r="DI570" s="26" t="s">
        <v>139</v>
      </c>
      <c r="DJ570" s="26" t="s">
        <v>139</v>
      </c>
      <c r="DK570" s="26" t="s">
        <v>139</v>
      </c>
      <c r="DL570" s="26" t="s">
        <v>139</v>
      </c>
      <c r="DM570" s="26" t="s">
        <v>139</v>
      </c>
      <c r="DN570" s="26" t="s">
        <v>139</v>
      </c>
      <c r="DO570" s="26" t="s">
        <v>139</v>
      </c>
    </row>
    <row r="571" spans="1:119" ht="20.100000000000001" customHeight="1" x14ac:dyDescent="0.25">
      <c r="A571" s="29" t="str">
        <f t="shared" si="112"/>
        <v>Cartwheel Foundation4</v>
      </c>
      <c r="B571" s="29" t="str">
        <f t="shared" si="113"/>
        <v>Cartwheel Foundation</v>
      </c>
      <c r="C571" s="29">
        <f t="shared" si="114"/>
        <v>4</v>
      </c>
      <c r="D571" s="30" t="str">
        <f t="shared" si="115"/>
        <v>East and Southeast Asia</v>
      </c>
      <c r="E571" s="30" t="str">
        <f t="shared" si="116"/>
        <v>Manila, Philippines</v>
      </c>
      <c r="F571" s="31">
        <f t="shared" si="117"/>
        <v>3</v>
      </c>
      <c r="G571" s="31">
        <f t="shared" si="118"/>
        <v>2</v>
      </c>
      <c r="H571" s="31">
        <f t="shared" si="119"/>
        <v>4</v>
      </c>
      <c r="I571" s="31">
        <f t="shared" si="120"/>
        <v>4</v>
      </c>
      <c r="J571" s="31">
        <f t="shared" si="121"/>
        <v>3</v>
      </c>
      <c r="K571" s="31">
        <f t="shared" si="122"/>
        <v>4</v>
      </c>
      <c r="L571" s="31">
        <f t="shared" si="123"/>
        <v>4</v>
      </c>
      <c r="M571" s="31">
        <f t="shared" si="124"/>
        <v>3</v>
      </c>
      <c r="N571" s="31">
        <f t="shared" si="125"/>
        <v>3.4</v>
      </c>
      <c r="O571" s="26" t="s">
        <v>3419</v>
      </c>
      <c r="P571" s="26" t="s">
        <v>108</v>
      </c>
      <c r="Q571" s="27">
        <v>41400</v>
      </c>
      <c r="R571" s="26" t="s">
        <v>166</v>
      </c>
      <c r="S571" s="26" t="s">
        <v>206</v>
      </c>
      <c r="T571" s="26" t="s">
        <v>207</v>
      </c>
      <c r="U571" s="26" t="s">
        <v>112</v>
      </c>
      <c r="V571" s="26" t="s">
        <v>469</v>
      </c>
      <c r="W571" s="26" t="s">
        <v>3395</v>
      </c>
      <c r="X571" s="26" t="s">
        <v>3396</v>
      </c>
      <c r="Y571" s="26" t="s">
        <v>3397</v>
      </c>
      <c r="Z571" s="24"/>
      <c r="AA571" s="24"/>
      <c r="AB571" s="26" t="s">
        <v>117</v>
      </c>
      <c r="AC571" s="28">
        <v>12000</v>
      </c>
      <c r="AD571" s="26" t="s">
        <v>3398</v>
      </c>
      <c r="AE571" s="26" t="s">
        <v>3399</v>
      </c>
      <c r="AF571" s="26" t="s">
        <v>139</v>
      </c>
      <c r="AG571" s="26" t="s">
        <v>224</v>
      </c>
      <c r="AH571" s="26" t="s">
        <v>185</v>
      </c>
      <c r="AI571" s="28">
        <v>12000</v>
      </c>
      <c r="AJ571" s="26" t="s">
        <v>3410</v>
      </c>
      <c r="AK571" s="26" t="s">
        <v>3411</v>
      </c>
      <c r="AL571" s="26" t="s">
        <v>3402</v>
      </c>
      <c r="AM571" s="24"/>
      <c r="AN571" s="24"/>
      <c r="AO571" s="24"/>
      <c r="AP571" s="24"/>
      <c r="AQ571" s="26" t="s">
        <v>3420</v>
      </c>
      <c r="AR571" s="24"/>
      <c r="AS571" s="24"/>
      <c r="AT571" s="24"/>
      <c r="AU571" s="24"/>
      <c r="AV571" s="24"/>
      <c r="AW571" s="28">
        <v>92166</v>
      </c>
      <c r="AX571" s="26">
        <v>128</v>
      </c>
      <c r="AY571" s="28">
        <v>100</v>
      </c>
      <c r="AZ571" s="28">
        <v>80</v>
      </c>
      <c r="BA571" s="26">
        <v>0</v>
      </c>
      <c r="BB571" s="26" t="s">
        <v>148</v>
      </c>
      <c r="BC571" s="26" t="s">
        <v>3405</v>
      </c>
      <c r="BD571" s="26" t="s">
        <v>125</v>
      </c>
      <c r="BE571" s="24"/>
      <c r="BF571" s="26" t="s">
        <v>3418</v>
      </c>
      <c r="BG571" s="26" t="s">
        <v>3395</v>
      </c>
      <c r="BH571" s="26" t="s">
        <v>3421</v>
      </c>
      <c r="BI571" s="26" t="s">
        <v>3395</v>
      </c>
      <c r="BJ571" s="26" t="s">
        <v>3422</v>
      </c>
      <c r="BK571" s="26" t="s">
        <v>3395</v>
      </c>
      <c r="BL571" s="26" t="s">
        <v>3415</v>
      </c>
      <c r="BM571" s="26" t="s">
        <v>211</v>
      </c>
      <c r="BN571" s="26" t="s">
        <v>3423</v>
      </c>
      <c r="BO571" s="26" t="s">
        <v>3395</v>
      </c>
      <c r="BP571" s="24"/>
      <c r="BQ571" s="24"/>
      <c r="BR571" s="26">
        <v>3</v>
      </c>
      <c r="BS571" s="26">
        <v>2</v>
      </c>
      <c r="BT571" s="26">
        <v>4</v>
      </c>
      <c r="BU571" s="26">
        <v>4</v>
      </c>
      <c r="BV571" s="26">
        <v>3</v>
      </c>
      <c r="BW571" s="26">
        <v>4</v>
      </c>
      <c r="BX571" s="26">
        <v>4</v>
      </c>
      <c r="BY571" s="26">
        <v>3</v>
      </c>
      <c r="BZ571" s="24"/>
      <c r="CA571" s="24"/>
      <c r="CB571" s="24"/>
      <c r="CC571" s="24"/>
      <c r="CD571" s="24"/>
      <c r="CE571" s="24"/>
      <c r="CF571" s="24"/>
      <c r="CG571" s="24"/>
      <c r="CH571" s="24"/>
      <c r="CI571" s="24"/>
      <c r="CJ571" s="24"/>
      <c r="CK571" s="24"/>
      <c r="CL571" s="24"/>
      <c r="CM571" s="24"/>
      <c r="CN571" s="24"/>
      <c r="CO571" s="24"/>
      <c r="CP571" s="24"/>
      <c r="CQ571" s="24"/>
      <c r="CR571" s="24"/>
      <c r="CS571" s="24"/>
      <c r="CT571" s="24"/>
      <c r="CU571" s="24"/>
      <c r="CV571" s="24"/>
      <c r="CW571" s="24"/>
      <c r="CX571" s="24"/>
      <c r="CY571" s="24"/>
      <c r="CZ571" s="24"/>
      <c r="DA571" s="24"/>
      <c r="DB571" s="24"/>
      <c r="DC571" s="24"/>
      <c r="DD571" s="24"/>
      <c r="DE571" s="24"/>
      <c r="DF571" s="26" t="s">
        <v>120</v>
      </c>
      <c r="DG571" s="26" t="s">
        <v>120</v>
      </c>
      <c r="DH571" s="26" t="s">
        <v>139</v>
      </c>
      <c r="DI571" s="26" t="s">
        <v>139</v>
      </c>
      <c r="DJ571" s="26" t="s">
        <v>139</v>
      </c>
      <c r="DK571" s="26" t="s">
        <v>139</v>
      </c>
      <c r="DL571" s="26" t="s">
        <v>139</v>
      </c>
      <c r="DM571" s="26" t="s">
        <v>139</v>
      </c>
      <c r="DN571" s="26" t="s">
        <v>139</v>
      </c>
      <c r="DO571" s="26" t="s">
        <v>139</v>
      </c>
    </row>
    <row r="572" spans="1:119" ht="20.100000000000001" customHeight="1" x14ac:dyDescent="0.25">
      <c r="A572" s="29" t="str">
        <f t="shared" si="112"/>
        <v>Cartwheel Foundation3</v>
      </c>
      <c r="B572" s="29" t="str">
        <f t="shared" si="113"/>
        <v>Cartwheel Foundation</v>
      </c>
      <c r="C572" s="29">
        <f t="shared" si="114"/>
        <v>3</v>
      </c>
      <c r="D572" s="30" t="str">
        <f t="shared" si="115"/>
        <v>East and Southeast Asia</v>
      </c>
      <c r="E572" s="30" t="str">
        <f t="shared" si="116"/>
        <v>Manila, Philippines</v>
      </c>
      <c r="F572" s="31">
        <f t="shared" si="117"/>
        <v>3</v>
      </c>
      <c r="G572" s="31">
        <f t="shared" si="118"/>
        <v>2</v>
      </c>
      <c r="H572" s="31">
        <f t="shared" si="119"/>
        <v>4</v>
      </c>
      <c r="I572" s="31">
        <f t="shared" si="120"/>
        <v>4</v>
      </c>
      <c r="J572" s="31">
        <f t="shared" si="121"/>
        <v>3</v>
      </c>
      <c r="K572" s="31">
        <f t="shared" si="122"/>
        <v>3</v>
      </c>
      <c r="L572" s="31">
        <f t="shared" si="123"/>
        <v>3</v>
      </c>
      <c r="M572" s="31">
        <f t="shared" si="124"/>
        <v>3</v>
      </c>
      <c r="N572" s="31">
        <f t="shared" si="125"/>
        <v>3.1</v>
      </c>
      <c r="O572" s="26" t="s">
        <v>3424</v>
      </c>
      <c r="P572" s="26" t="s">
        <v>108</v>
      </c>
      <c r="Q572" s="27">
        <v>41038</v>
      </c>
      <c r="R572" s="26" t="s">
        <v>109</v>
      </c>
      <c r="S572" s="26" t="s">
        <v>217</v>
      </c>
      <c r="T572" s="26" t="s">
        <v>175</v>
      </c>
      <c r="U572" s="26" t="s">
        <v>112</v>
      </c>
      <c r="V572" s="26" t="s">
        <v>469</v>
      </c>
      <c r="W572" s="26" t="s">
        <v>3395</v>
      </c>
      <c r="X572" s="26" t="s">
        <v>3396</v>
      </c>
      <c r="Y572" s="26" t="s">
        <v>3397</v>
      </c>
      <c r="Z572" s="24"/>
      <c r="AA572" s="24"/>
      <c r="AB572" s="26" t="s">
        <v>117</v>
      </c>
      <c r="AC572" s="28">
        <v>10000</v>
      </c>
      <c r="AD572" s="26" t="s">
        <v>3398</v>
      </c>
      <c r="AE572" s="26" t="s">
        <v>3399</v>
      </c>
      <c r="AF572" s="26" t="s">
        <v>139</v>
      </c>
      <c r="AG572" s="26" t="s">
        <v>224</v>
      </c>
      <c r="AH572" s="26" t="s">
        <v>121</v>
      </c>
      <c r="AI572" s="28">
        <v>10000</v>
      </c>
      <c r="AJ572" s="24"/>
      <c r="AK572" s="26" t="s">
        <v>3425</v>
      </c>
      <c r="AL572" s="26" t="s">
        <v>3426</v>
      </c>
      <c r="AM572" s="26" t="s">
        <v>3427</v>
      </c>
      <c r="AN572" s="26" t="s">
        <v>3428</v>
      </c>
      <c r="AO572" s="26" t="s">
        <v>3429</v>
      </c>
      <c r="AP572" s="24"/>
      <c r="AQ572" s="24"/>
      <c r="AR572" s="24"/>
      <c r="AS572" s="26" t="s">
        <v>3430</v>
      </c>
      <c r="AT572" s="24"/>
      <c r="AU572" s="26" t="s">
        <v>3431</v>
      </c>
      <c r="AV572" s="24"/>
      <c r="AW572" s="28">
        <v>82258</v>
      </c>
      <c r="AX572" s="26">
        <v>212</v>
      </c>
      <c r="AY572" s="28">
        <v>100</v>
      </c>
      <c r="AZ572" s="28">
        <v>71</v>
      </c>
      <c r="BA572" s="26">
        <v>0</v>
      </c>
      <c r="BB572" s="26" t="s">
        <v>148</v>
      </c>
      <c r="BC572" s="26" t="s">
        <v>3405</v>
      </c>
      <c r="BD572" s="26" t="s">
        <v>125</v>
      </c>
      <c r="BE572" s="24"/>
      <c r="BF572" s="26" t="s">
        <v>3432</v>
      </c>
      <c r="BG572" s="26" t="s">
        <v>3395</v>
      </c>
      <c r="BH572" s="26" t="s">
        <v>3433</v>
      </c>
      <c r="BI572" s="26" t="s">
        <v>191</v>
      </c>
      <c r="BJ572" s="26" t="s">
        <v>3434</v>
      </c>
      <c r="BK572" s="26" t="s">
        <v>3395</v>
      </c>
      <c r="BL572" s="26" t="s">
        <v>3435</v>
      </c>
      <c r="BM572" s="26" t="s">
        <v>3395</v>
      </c>
      <c r="BN572" s="24"/>
      <c r="BO572" s="24"/>
      <c r="BP572" s="24"/>
      <c r="BQ572" s="24"/>
      <c r="BR572" s="26">
        <v>3</v>
      </c>
      <c r="BS572" s="26">
        <v>2</v>
      </c>
      <c r="BT572" s="26">
        <v>4</v>
      </c>
      <c r="BU572" s="26">
        <v>4</v>
      </c>
      <c r="BV572" s="26">
        <v>3</v>
      </c>
      <c r="BW572" s="26">
        <v>3</v>
      </c>
      <c r="BX572" s="26">
        <v>3</v>
      </c>
      <c r="BY572" s="26">
        <v>3</v>
      </c>
      <c r="BZ572" s="24"/>
      <c r="CA572" s="24"/>
      <c r="CB572" s="24"/>
      <c r="CC572" s="24"/>
      <c r="CD572" s="24"/>
      <c r="CE572" s="24"/>
      <c r="CF572" s="24"/>
      <c r="CG572" s="24"/>
      <c r="CH572" s="24"/>
      <c r="CI572" s="24"/>
      <c r="CJ572" s="24"/>
      <c r="CK572" s="24"/>
      <c r="CL572" s="24"/>
      <c r="CM572" s="24"/>
      <c r="CN572" s="24"/>
      <c r="CO572" s="24"/>
      <c r="CP572" s="24"/>
      <c r="CQ572" s="24"/>
      <c r="CR572" s="24"/>
      <c r="CS572" s="24"/>
      <c r="CT572" s="24"/>
      <c r="CU572" s="24"/>
      <c r="CV572" s="24"/>
      <c r="CW572" s="24"/>
      <c r="CX572" s="24"/>
      <c r="CY572" s="24"/>
      <c r="CZ572" s="24"/>
      <c r="DA572" s="24"/>
      <c r="DB572" s="24"/>
      <c r="DC572" s="24"/>
      <c r="DD572" s="24"/>
      <c r="DE572" s="24"/>
      <c r="DF572" s="26" t="s">
        <v>120</v>
      </c>
      <c r="DG572" s="26" t="s">
        <v>120</v>
      </c>
      <c r="DH572" s="26" t="s">
        <v>139</v>
      </c>
      <c r="DI572" s="26" t="s">
        <v>139</v>
      </c>
      <c r="DJ572" s="26" t="s">
        <v>139</v>
      </c>
      <c r="DK572" s="26" t="s">
        <v>139</v>
      </c>
      <c r="DL572" s="26" t="s">
        <v>139</v>
      </c>
      <c r="DM572" s="26" t="s">
        <v>139</v>
      </c>
      <c r="DN572" s="26" t="s">
        <v>139</v>
      </c>
      <c r="DO572" s="26" t="s">
        <v>139</v>
      </c>
    </row>
    <row r="573" spans="1:119" ht="20.100000000000001" customHeight="1" x14ac:dyDescent="0.25">
      <c r="A573" s="29" t="str">
        <f t="shared" si="112"/>
        <v>Cartwheel Foundation2</v>
      </c>
      <c r="B573" s="29" t="str">
        <f t="shared" si="113"/>
        <v>Cartwheel Foundation</v>
      </c>
      <c r="C573" s="29">
        <f t="shared" si="114"/>
        <v>2</v>
      </c>
      <c r="D573" s="30" t="str">
        <f t="shared" si="115"/>
        <v>East and Southeast Asia</v>
      </c>
      <c r="E573" s="30" t="str">
        <f t="shared" si="116"/>
        <v>Manila, Philippines</v>
      </c>
      <c r="F573" s="31">
        <f t="shared" si="117"/>
        <v>2</v>
      </c>
      <c r="G573" s="31">
        <f t="shared" si="118"/>
        <v>2</v>
      </c>
      <c r="H573" s="31">
        <f t="shared" si="119"/>
        <v>3</v>
      </c>
      <c r="I573" s="31">
        <f t="shared" si="120"/>
        <v>4</v>
      </c>
      <c r="J573" s="31">
        <f t="shared" si="121"/>
        <v>2</v>
      </c>
      <c r="K573" s="31">
        <f t="shared" si="122"/>
        <v>2</v>
      </c>
      <c r="L573" s="31">
        <f t="shared" si="123"/>
        <v>3</v>
      </c>
      <c r="M573" s="31">
        <f t="shared" si="124"/>
        <v>3</v>
      </c>
      <c r="N573" s="31">
        <f t="shared" si="125"/>
        <v>2.6</v>
      </c>
      <c r="O573" s="26" t="s">
        <v>3436</v>
      </c>
      <c r="P573" s="26" t="s">
        <v>108</v>
      </c>
      <c r="Q573" s="27">
        <v>40672</v>
      </c>
      <c r="R573" s="26" t="s">
        <v>155</v>
      </c>
      <c r="S573" s="26" t="s">
        <v>409</v>
      </c>
      <c r="T573" s="26" t="s">
        <v>333</v>
      </c>
      <c r="U573" s="26" t="s">
        <v>112</v>
      </c>
      <c r="V573" s="26" t="s">
        <v>469</v>
      </c>
      <c r="W573" s="26" t="s">
        <v>3395</v>
      </c>
      <c r="X573" s="26" t="s">
        <v>3396</v>
      </c>
      <c r="Y573" s="26" t="s">
        <v>3397</v>
      </c>
      <c r="Z573" s="24"/>
      <c r="AA573" s="24"/>
      <c r="AB573" s="26" t="s">
        <v>117</v>
      </c>
      <c r="AC573" s="28">
        <v>8000</v>
      </c>
      <c r="AD573" s="26" t="s">
        <v>3398</v>
      </c>
      <c r="AE573" s="26" t="s">
        <v>3399</v>
      </c>
      <c r="AF573" s="26" t="s">
        <v>139</v>
      </c>
      <c r="AG573" s="26" t="s">
        <v>224</v>
      </c>
      <c r="AH573" s="26" t="s">
        <v>143</v>
      </c>
      <c r="AI573" s="28">
        <v>8000</v>
      </c>
      <c r="AJ573" s="24"/>
      <c r="AK573" s="26" t="s">
        <v>3425</v>
      </c>
      <c r="AL573" s="26" t="s">
        <v>3437</v>
      </c>
      <c r="AM573" s="26" t="s">
        <v>3438</v>
      </c>
      <c r="AN573" s="26" t="s">
        <v>3439</v>
      </c>
      <c r="AO573" s="26" t="s">
        <v>3440</v>
      </c>
      <c r="AP573" s="24"/>
      <c r="AQ573" s="24"/>
      <c r="AR573" s="24"/>
      <c r="AS573" s="24"/>
      <c r="AT573" s="24"/>
      <c r="AU573" s="24"/>
      <c r="AV573" s="24"/>
      <c r="AW573" s="28">
        <v>72100</v>
      </c>
      <c r="AX573" s="26">
        <v>151</v>
      </c>
      <c r="AY573" s="28">
        <v>100</v>
      </c>
      <c r="AZ573" s="28">
        <v>100</v>
      </c>
      <c r="BA573" s="26">
        <v>0</v>
      </c>
      <c r="BB573" s="26" t="s">
        <v>148</v>
      </c>
      <c r="BC573" s="26" t="s">
        <v>3405</v>
      </c>
      <c r="BD573" s="24"/>
      <c r="BE573" s="24"/>
      <c r="BF573" s="26" t="s">
        <v>3441</v>
      </c>
      <c r="BG573" s="26" t="s">
        <v>3395</v>
      </c>
      <c r="BH573" s="26" t="s">
        <v>3442</v>
      </c>
      <c r="BI573" s="26" t="s">
        <v>3395</v>
      </c>
      <c r="BJ573" s="26" t="s">
        <v>3443</v>
      </c>
      <c r="BK573" s="24"/>
      <c r="BL573" s="26" t="s">
        <v>3444</v>
      </c>
      <c r="BM573" s="24"/>
      <c r="BN573" s="26" t="s">
        <v>3445</v>
      </c>
      <c r="BO573" s="24"/>
      <c r="BP573" s="24"/>
      <c r="BQ573" s="24"/>
      <c r="BR573" s="26">
        <v>2</v>
      </c>
      <c r="BS573" s="26">
        <v>2</v>
      </c>
      <c r="BT573" s="26">
        <v>3</v>
      </c>
      <c r="BU573" s="26">
        <v>4</v>
      </c>
      <c r="BV573" s="26">
        <v>2</v>
      </c>
      <c r="BW573" s="26">
        <v>2</v>
      </c>
      <c r="BX573" s="26">
        <v>3</v>
      </c>
      <c r="BY573" s="26">
        <v>3</v>
      </c>
      <c r="BZ573" s="24"/>
      <c r="CA573" s="24"/>
      <c r="CB573" s="24"/>
      <c r="CC573" s="24"/>
      <c r="CD573" s="24"/>
      <c r="CE573" s="24"/>
      <c r="CF573" s="24"/>
      <c r="CG573" s="24"/>
      <c r="CH573" s="24"/>
      <c r="CI573" s="24"/>
      <c r="CJ573" s="24"/>
      <c r="CK573" s="24"/>
      <c r="CL573" s="24"/>
      <c r="CM573" s="24"/>
      <c r="CN573" s="24"/>
      <c r="CO573" s="24"/>
      <c r="CP573" s="24"/>
      <c r="CQ573" s="24"/>
      <c r="CR573" s="24"/>
      <c r="CS573" s="24"/>
      <c r="CT573" s="24"/>
      <c r="CU573" s="24"/>
      <c r="CV573" s="24"/>
      <c r="CW573" s="24"/>
      <c r="CX573" s="24"/>
      <c r="CY573" s="24"/>
      <c r="CZ573" s="24"/>
      <c r="DA573" s="24"/>
      <c r="DB573" s="24"/>
      <c r="DC573" s="24"/>
      <c r="DD573" s="24"/>
      <c r="DE573" s="24"/>
      <c r="DF573" s="26" t="s">
        <v>139</v>
      </c>
      <c r="DG573" s="26" t="s">
        <v>139</v>
      </c>
      <c r="DH573" s="26" t="s">
        <v>139</v>
      </c>
      <c r="DI573" s="26" t="s">
        <v>139</v>
      </c>
      <c r="DJ573" s="26" t="s">
        <v>139</v>
      </c>
      <c r="DK573" s="26" t="s">
        <v>139</v>
      </c>
      <c r="DL573" s="26" t="s">
        <v>139</v>
      </c>
      <c r="DM573" s="26" t="s">
        <v>139</v>
      </c>
      <c r="DN573" s="26" t="s">
        <v>139</v>
      </c>
      <c r="DO573" s="26" t="s">
        <v>139</v>
      </c>
    </row>
    <row r="574" spans="1:119" ht="20.100000000000001" customHeight="1" x14ac:dyDescent="0.25">
      <c r="A574" s="29" t="str">
        <f t="shared" si="112"/>
        <v>Cartwheel Foundation1</v>
      </c>
      <c r="B574" s="29" t="str">
        <f t="shared" si="113"/>
        <v>Cartwheel Foundation</v>
      </c>
      <c r="C574" s="29">
        <f t="shared" si="114"/>
        <v>1</v>
      </c>
      <c r="D574" s="30" t="str">
        <f t="shared" si="115"/>
        <v>East and Southeast Asia</v>
      </c>
      <c r="E574" s="30" t="str">
        <f t="shared" si="116"/>
        <v>Manila, Philippines</v>
      </c>
      <c r="F574" s="31">
        <f t="shared" si="117"/>
        <v>2</v>
      </c>
      <c r="G574" s="31">
        <f t="shared" si="118"/>
        <v>2</v>
      </c>
      <c r="H574" s="31">
        <f t="shared" si="119"/>
        <v>2</v>
      </c>
      <c r="I574" s="31">
        <f t="shared" si="120"/>
        <v>4</v>
      </c>
      <c r="J574" s="31">
        <f t="shared" si="121"/>
        <v>2</v>
      </c>
      <c r="K574" s="31">
        <f t="shared" si="122"/>
        <v>2</v>
      </c>
      <c r="L574" s="31">
        <f t="shared" si="123"/>
        <v>2</v>
      </c>
      <c r="M574" s="31">
        <f t="shared" si="124"/>
        <v>3</v>
      </c>
      <c r="N574" s="31">
        <f t="shared" si="125"/>
        <v>2.4</v>
      </c>
      <c r="O574" s="26" t="s">
        <v>3446</v>
      </c>
      <c r="P574" s="26" t="s">
        <v>108</v>
      </c>
      <c r="Q574" s="27">
        <v>40312</v>
      </c>
      <c r="R574" s="26" t="s">
        <v>155</v>
      </c>
      <c r="S574" s="26" t="s">
        <v>234</v>
      </c>
      <c r="T574" s="26" t="s">
        <v>224</v>
      </c>
      <c r="U574" s="26" t="s">
        <v>112</v>
      </c>
      <c r="V574" s="26" t="s">
        <v>469</v>
      </c>
      <c r="W574" s="26" t="s">
        <v>3395</v>
      </c>
      <c r="X574" s="26" t="s">
        <v>3396</v>
      </c>
      <c r="Y574" s="26" t="s">
        <v>3397</v>
      </c>
      <c r="Z574" s="24"/>
      <c r="AA574" s="24"/>
      <c r="AB574" s="26" t="s">
        <v>117</v>
      </c>
      <c r="AC574" s="28">
        <v>6000</v>
      </c>
      <c r="AD574" s="26" t="s">
        <v>3398</v>
      </c>
      <c r="AE574" s="26" t="s">
        <v>3399</v>
      </c>
      <c r="AF574" s="26" t="s">
        <v>139</v>
      </c>
      <c r="AG574" s="26" t="s">
        <v>224</v>
      </c>
      <c r="AH574" s="26" t="s">
        <v>158</v>
      </c>
      <c r="AI574" s="28">
        <v>6000</v>
      </c>
      <c r="AJ574" s="24"/>
      <c r="AK574" s="26" t="s">
        <v>3447</v>
      </c>
      <c r="AL574" s="26" t="s">
        <v>3448</v>
      </c>
      <c r="AM574" s="26" t="s">
        <v>3449</v>
      </c>
      <c r="AN574" s="26" t="s">
        <v>3450</v>
      </c>
      <c r="AO574" s="24"/>
      <c r="AP574" s="24"/>
      <c r="AQ574" s="24"/>
      <c r="AR574" s="24"/>
      <c r="AS574" s="24"/>
      <c r="AT574" s="24"/>
      <c r="AU574" s="24"/>
      <c r="AV574" s="24"/>
      <c r="AW574" s="28">
        <v>87820</v>
      </c>
      <c r="AX574" s="26">
        <v>137</v>
      </c>
      <c r="AY574" s="28">
        <v>100</v>
      </c>
      <c r="AZ574" s="28">
        <v>100</v>
      </c>
      <c r="BA574" s="26">
        <v>0</v>
      </c>
      <c r="BB574" s="26" t="s">
        <v>148</v>
      </c>
      <c r="BC574" s="26" t="s">
        <v>3405</v>
      </c>
      <c r="BD574" s="24"/>
      <c r="BE574" s="24"/>
      <c r="BF574" s="24"/>
      <c r="BG574" s="24"/>
      <c r="BH574" s="24"/>
      <c r="BI574" s="24"/>
      <c r="BJ574" s="24"/>
      <c r="BK574" s="24"/>
      <c r="BL574" s="24"/>
      <c r="BM574" s="24"/>
      <c r="BN574" s="24"/>
      <c r="BO574" s="24"/>
      <c r="BP574" s="24"/>
      <c r="BQ574" s="24"/>
      <c r="BR574" s="26">
        <v>2</v>
      </c>
      <c r="BS574" s="26">
        <v>2</v>
      </c>
      <c r="BT574" s="26">
        <v>2</v>
      </c>
      <c r="BU574" s="26">
        <v>4</v>
      </c>
      <c r="BV574" s="26">
        <v>2</v>
      </c>
      <c r="BW574" s="26">
        <v>2</v>
      </c>
      <c r="BX574" s="26">
        <v>2</v>
      </c>
      <c r="BY574" s="26">
        <v>3</v>
      </c>
      <c r="BZ574" s="24"/>
      <c r="CA574" s="24"/>
      <c r="CB574" s="24"/>
      <c r="CC574" s="24"/>
      <c r="CD574" s="24"/>
      <c r="CE574" s="24"/>
      <c r="CF574" s="24"/>
      <c r="CG574" s="24"/>
      <c r="CH574" s="24"/>
      <c r="CI574" s="24"/>
      <c r="CJ574" s="24"/>
      <c r="CK574" s="24"/>
      <c r="CL574" s="24"/>
      <c r="CM574" s="24"/>
      <c r="CN574" s="24"/>
      <c r="CO574" s="24"/>
      <c r="CP574" s="24"/>
      <c r="CQ574" s="24"/>
      <c r="CR574" s="24"/>
      <c r="CS574" s="24"/>
      <c r="CT574" s="24"/>
      <c r="CU574" s="24"/>
      <c r="CV574" s="24"/>
      <c r="CW574" s="24"/>
      <c r="CX574" s="24"/>
      <c r="CY574" s="24"/>
      <c r="CZ574" s="24"/>
      <c r="DA574" s="24"/>
      <c r="DB574" s="24"/>
      <c r="DC574" s="24"/>
      <c r="DD574" s="24"/>
      <c r="DE574" s="24"/>
      <c r="DF574" s="26" t="s">
        <v>139</v>
      </c>
      <c r="DG574" s="26" t="s">
        <v>139</v>
      </c>
      <c r="DH574" s="26" t="s">
        <v>139</v>
      </c>
      <c r="DI574" s="26" t="s">
        <v>139</v>
      </c>
      <c r="DJ574" s="26" t="s">
        <v>139</v>
      </c>
      <c r="DK574" s="26" t="s">
        <v>139</v>
      </c>
      <c r="DL574" s="26" t="s">
        <v>139</v>
      </c>
      <c r="DM574" s="26" t="s">
        <v>139</v>
      </c>
      <c r="DN574" s="26" t="s">
        <v>139</v>
      </c>
      <c r="DO574" s="26" t="s">
        <v>139</v>
      </c>
    </row>
    <row r="575" spans="1:119" ht="20.100000000000001" customHeight="1" x14ac:dyDescent="0.25">
      <c r="A575" s="29" t="str">
        <f t="shared" si="112"/>
        <v/>
      </c>
      <c r="B575" s="29" t="str">
        <f t="shared" si="113"/>
        <v>Centar za Integraciju Mladih</v>
      </c>
      <c r="C575" s="29">
        <f t="shared" si="114"/>
        <v>0</v>
      </c>
      <c r="D575" s="30" t="str">
        <f t="shared" si="115"/>
        <v>Europe and Eurasia</v>
      </c>
      <c r="E575" s="30" t="str">
        <f t="shared" si="116"/>
        <v>Serbia</v>
      </c>
      <c r="F575" s="31">
        <f t="shared" si="117"/>
        <v>0</v>
      </c>
      <c r="G575" s="31">
        <f t="shared" si="118"/>
        <v>0</v>
      </c>
      <c r="H575" s="31">
        <f t="shared" si="119"/>
        <v>0</v>
      </c>
      <c r="I575" s="31">
        <f t="shared" si="120"/>
        <v>0</v>
      </c>
      <c r="J575" s="31">
        <f t="shared" si="121"/>
        <v>0</v>
      </c>
      <c r="K575" s="31">
        <f t="shared" si="122"/>
        <v>0</v>
      </c>
      <c r="L575" s="31">
        <f t="shared" si="123"/>
        <v>0</v>
      </c>
      <c r="M575" s="31">
        <f t="shared" si="124"/>
        <v>0</v>
      </c>
      <c r="N575" s="31">
        <f t="shared" si="125"/>
        <v>0</v>
      </c>
      <c r="O575" s="26" t="s">
        <v>15900</v>
      </c>
      <c r="P575" s="26" t="s">
        <v>108</v>
      </c>
      <c r="Q575" s="27">
        <v>41068</v>
      </c>
      <c r="R575" s="24"/>
      <c r="S575" s="24"/>
      <c r="T575" s="26" t="s">
        <v>175</v>
      </c>
      <c r="U575" s="24"/>
      <c r="V575" s="26" t="s">
        <v>15763</v>
      </c>
      <c r="W575" s="26" t="s">
        <v>2629</v>
      </c>
      <c r="X575" s="24"/>
      <c r="Y575" s="26" t="s">
        <v>3452</v>
      </c>
      <c r="Z575" s="24"/>
      <c r="AA575" s="24"/>
      <c r="AB575" s="26" t="s">
        <v>15766</v>
      </c>
      <c r="AC575" s="28">
        <v>2200</v>
      </c>
      <c r="AD575" s="24"/>
      <c r="AE575" s="24"/>
      <c r="AF575" s="26" t="s">
        <v>120</v>
      </c>
      <c r="AG575" s="26" t="s">
        <v>312</v>
      </c>
      <c r="AH575" s="24"/>
      <c r="AI575" s="28">
        <v>2200</v>
      </c>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4"/>
      <c r="BF575" s="24"/>
      <c r="BG575" s="24"/>
      <c r="BH575" s="24"/>
      <c r="BI575" s="24"/>
      <c r="BJ575" s="24"/>
      <c r="BK575" s="24"/>
      <c r="BL575" s="24"/>
      <c r="BM575" s="24"/>
      <c r="BN575" s="24"/>
      <c r="BO575" s="24"/>
      <c r="BP575" s="24"/>
      <c r="BQ575" s="24"/>
      <c r="BR575" s="24"/>
      <c r="BS575" s="24"/>
      <c r="BT575" s="24"/>
      <c r="BU575" s="24"/>
      <c r="BV575" s="24"/>
      <c r="BW575" s="24"/>
      <c r="BX575" s="24"/>
      <c r="BY575" s="24"/>
      <c r="BZ575" s="24"/>
      <c r="CA575" s="24"/>
      <c r="CB575" s="24"/>
      <c r="CC575" s="24"/>
      <c r="CD575" s="24"/>
      <c r="CE575" s="24"/>
      <c r="CF575" s="24"/>
      <c r="CG575" s="24"/>
      <c r="CH575" s="24"/>
      <c r="CI575" s="24"/>
      <c r="CJ575" s="24"/>
      <c r="CK575" s="24"/>
      <c r="CL575" s="24"/>
      <c r="CM575" s="24"/>
      <c r="CN575" s="24"/>
      <c r="CO575" s="24"/>
      <c r="CP575" s="24"/>
      <c r="CQ575" s="24"/>
      <c r="CR575" s="24"/>
      <c r="CS575" s="24"/>
      <c r="CT575" s="24"/>
      <c r="CU575" s="24"/>
      <c r="CV575" s="24"/>
      <c r="CW575" s="24"/>
      <c r="CX575" s="24"/>
      <c r="CY575" s="24"/>
      <c r="CZ575" s="24"/>
      <c r="DA575" s="24"/>
      <c r="DB575" s="24"/>
      <c r="DC575" s="24"/>
      <c r="DD575" s="24"/>
      <c r="DE575" s="24"/>
      <c r="DF575" s="26" t="s">
        <v>139</v>
      </c>
      <c r="DG575" s="26" t="s">
        <v>139</v>
      </c>
      <c r="DH575" s="26" t="s">
        <v>139</v>
      </c>
      <c r="DI575" s="26" t="s">
        <v>139</v>
      </c>
      <c r="DJ575" s="26" t="s">
        <v>139</v>
      </c>
      <c r="DK575" s="26" t="s">
        <v>139</v>
      </c>
      <c r="DL575" s="26" t="s">
        <v>139</v>
      </c>
      <c r="DM575" s="26" t="s">
        <v>139</v>
      </c>
      <c r="DN575" s="26" t="s">
        <v>139</v>
      </c>
      <c r="DO575" s="26" t="s">
        <v>139</v>
      </c>
    </row>
    <row r="576" spans="1:119" ht="20.100000000000001" customHeight="1" x14ac:dyDescent="0.25">
      <c r="A576" s="29" t="str">
        <f t="shared" si="112"/>
        <v/>
      </c>
      <c r="B576" s="29" t="str">
        <f t="shared" si="113"/>
        <v>Centar za Integraciju Mladih</v>
      </c>
      <c r="C576" s="29">
        <f t="shared" si="114"/>
        <v>0</v>
      </c>
      <c r="D576" s="30" t="str">
        <f t="shared" si="115"/>
        <v>Europe and Eurasia</v>
      </c>
      <c r="E576" s="30" t="str">
        <f t="shared" si="116"/>
        <v>Serbia</v>
      </c>
      <c r="F576" s="31">
        <f t="shared" si="117"/>
        <v>0</v>
      </c>
      <c r="G576" s="31">
        <f t="shared" si="118"/>
        <v>0</v>
      </c>
      <c r="H576" s="31">
        <f t="shared" si="119"/>
        <v>0</v>
      </c>
      <c r="I576" s="31">
        <f t="shared" si="120"/>
        <v>0</v>
      </c>
      <c r="J576" s="31">
        <f t="shared" si="121"/>
        <v>0</v>
      </c>
      <c r="K576" s="31">
        <f t="shared" si="122"/>
        <v>0</v>
      </c>
      <c r="L576" s="31">
        <f t="shared" si="123"/>
        <v>0</v>
      </c>
      <c r="M576" s="31">
        <f t="shared" si="124"/>
        <v>0</v>
      </c>
      <c r="N576" s="31">
        <f t="shared" si="125"/>
        <v>0</v>
      </c>
      <c r="O576" s="26" t="s">
        <v>15901</v>
      </c>
      <c r="P576" s="26" t="s">
        <v>108</v>
      </c>
      <c r="Q576" s="27">
        <v>40669</v>
      </c>
      <c r="R576" s="24"/>
      <c r="S576" s="24"/>
      <c r="T576" s="26" t="s">
        <v>333</v>
      </c>
      <c r="U576" s="24"/>
      <c r="V576" s="26" t="s">
        <v>15763</v>
      </c>
      <c r="W576" s="26" t="s">
        <v>2629</v>
      </c>
      <c r="X576" s="24"/>
      <c r="Y576" s="26" t="s">
        <v>3452</v>
      </c>
      <c r="Z576" s="24"/>
      <c r="AA576" s="24"/>
      <c r="AB576" s="26" t="s">
        <v>15766</v>
      </c>
      <c r="AC576" s="28">
        <v>3000</v>
      </c>
      <c r="AD576" s="24"/>
      <c r="AE576" s="24"/>
      <c r="AF576" s="26" t="s">
        <v>120</v>
      </c>
      <c r="AG576" s="26" t="s">
        <v>312</v>
      </c>
      <c r="AH576" s="24"/>
      <c r="AI576" s="28">
        <v>3000</v>
      </c>
      <c r="AJ576" s="24"/>
      <c r="AK576" s="24"/>
      <c r="AL576" s="24"/>
      <c r="AM576" s="24"/>
      <c r="AN576" s="24"/>
      <c r="AO576" s="24"/>
      <c r="AP576" s="24"/>
      <c r="AQ576" s="24"/>
      <c r="AR576" s="24"/>
      <c r="AS576" s="24"/>
      <c r="AT576" s="24"/>
      <c r="AU576" s="24"/>
      <c r="AV576" s="24"/>
      <c r="AW576" s="28">
        <v>0</v>
      </c>
      <c r="AX576" s="26">
        <v>0</v>
      </c>
      <c r="AY576" s="28">
        <v>0</v>
      </c>
      <c r="AZ576" s="28">
        <v>0</v>
      </c>
      <c r="BA576" s="26">
        <v>0</v>
      </c>
      <c r="BB576" s="24"/>
      <c r="BC576" s="24"/>
      <c r="BD576" s="24"/>
      <c r="BE576" s="24"/>
      <c r="BF576" s="24"/>
      <c r="BG576" s="24"/>
      <c r="BH576" s="24"/>
      <c r="BI576" s="24"/>
      <c r="BJ576" s="24"/>
      <c r="BK576" s="24"/>
      <c r="BL576" s="24"/>
      <c r="BM576" s="24"/>
      <c r="BN576" s="24"/>
      <c r="BO576" s="24"/>
      <c r="BP576" s="24"/>
      <c r="BQ576" s="24"/>
      <c r="BR576" s="26">
        <v>0</v>
      </c>
      <c r="BS576" s="26">
        <v>0</v>
      </c>
      <c r="BT576" s="26">
        <v>0</v>
      </c>
      <c r="BU576" s="26">
        <v>0</v>
      </c>
      <c r="BV576" s="26">
        <v>0</v>
      </c>
      <c r="BW576" s="26">
        <v>0</v>
      </c>
      <c r="BX576" s="26">
        <v>0</v>
      </c>
      <c r="BY576" s="26">
        <v>0</v>
      </c>
      <c r="BZ576" s="24"/>
      <c r="CA576" s="24"/>
      <c r="CB576" s="24"/>
      <c r="CC576" s="24"/>
      <c r="CD576" s="24"/>
      <c r="CE576" s="24"/>
      <c r="CF576" s="24"/>
      <c r="CG576" s="24"/>
      <c r="CH576" s="24"/>
      <c r="CI576" s="24"/>
      <c r="CJ576" s="24"/>
      <c r="CK576" s="24"/>
      <c r="CL576" s="24"/>
      <c r="CM576" s="24"/>
      <c r="CN576" s="24"/>
      <c r="CO576" s="24"/>
      <c r="CP576" s="24"/>
      <c r="CQ576" s="24"/>
      <c r="CR576" s="24"/>
      <c r="CS576" s="24"/>
      <c r="CT576" s="24"/>
      <c r="CU576" s="24"/>
      <c r="CV576" s="24"/>
      <c r="CW576" s="24"/>
      <c r="CX576" s="24"/>
      <c r="CY576" s="24"/>
      <c r="CZ576" s="24"/>
      <c r="DA576" s="24"/>
      <c r="DB576" s="24"/>
      <c r="DC576" s="24"/>
      <c r="DD576" s="24"/>
      <c r="DE576" s="24"/>
      <c r="DF576" s="26" t="s">
        <v>139</v>
      </c>
      <c r="DG576" s="26" t="s">
        <v>139</v>
      </c>
      <c r="DH576" s="26" t="s">
        <v>139</v>
      </c>
      <c r="DI576" s="26" t="s">
        <v>139</v>
      </c>
      <c r="DJ576" s="26" t="s">
        <v>139</v>
      </c>
      <c r="DK576" s="26" t="s">
        <v>139</v>
      </c>
      <c r="DL576" s="26" t="s">
        <v>139</v>
      </c>
      <c r="DM576" s="26" t="s">
        <v>139</v>
      </c>
      <c r="DN576" s="26" t="s">
        <v>139</v>
      </c>
      <c r="DO576" s="26" t="s">
        <v>139</v>
      </c>
    </row>
    <row r="577" spans="1:119" ht="20.100000000000001" customHeight="1" x14ac:dyDescent="0.25">
      <c r="A577" s="29" t="str">
        <f t="shared" si="112"/>
        <v/>
      </c>
      <c r="B577" s="29" t="str">
        <f t="shared" si="113"/>
        <v>Centar za Integraciju Mladih</v>
      </c>
      <c r="C577" s="29">
        <f t="shared" si="114"/>
        <v>0</v>
      </c>
      <c r="D577" s="30" t="str">
        <f t="shared" si="115"/>
        <v>Europe and Eurasia</v>
      </c>
      <c r="E577" s="30" t="str">
        <f t="shared" si="116"/>
        <v>Serbia</v>
      </c>
      <c r="F577" s="31">
        <f t="shared" si="117"/>
        <v>0</v>
      </c>
      <c r="G577" s="31">
        <f t="shared" si="118"/>
        <v>0</v>
      </c>
      <c r="H577" s="31">
        <f t="shared" si="119"/>
        <v>0</v>
      </c>
      <c r="I577" s="31">
        <f t="shared" si="120"/>
        <v>0</v>
      </c>
      <c r="J577" s="31">
        <f t="shared" si="121"/>
        <v>0</v>
      </c>
      <c r="K577" s="31">
        <f t="shared" si="122"/>
        <v>0</v>
      </c>
      <c r="L577" s="31">
        <f t="shared" si="123"/>
        <v>0</v>
      </c>
      <c r="M577" s="31">
        <f t="shared" si="124"/>
        <v>0</v>
      </c>
      <c r="N577" s="31">
        <f t="shared" si="125"/>
        <v>0</v>
      </c>
      <c r="O577" s="26" t="s">
        <v>3453</v>
      </c>
      <c r="P577" s="26" t="s">
        <v>108</v>
      </c>
      <c r="Q577" s="27">
        <v>40589</v>
      </c>
      <c r="R577" s="24"/>
      <c r="S577" s="24"/>
      <c r="T577" s="26" t="s">
        <v>333</v>
      </c>
      <c r="U577" s="24"/>
      <c r="V577" s="26" t="s">
        <v>15763</v>
      </c>
      <c r="W577" s="26" t="s">
        <v>2629</v>
      </c>
      <c r="X577" s="24"/>
      <c r="Y577" s="26" t="s">
        <v>3452</v>
      </c>
      <c r="Z577" s="24"/>
      <c r="AA577" s="24"/>
      <c r="AB577" s="26" t="s">
        <v>228</v>
      </c>
      <c r="AC577" s="28">
        <v>25000</v>
      </c>
      <c r="AD577" s="24"/>
      <c r="AE577" s="24"/>
      <c r="AF577" s="26" t="s">
        <v>120</v>
      </c>
      <c r="AG577" s="26" t="s">
        <v>312</v>
      </c>
      <c r="AH577" s="24"/>
      <c r="AI577" s="28">
        <v>25000</v>
      </c>
      <c r="AJ577" s="24"/>
      <c r="AK577" s="24"/>
      <c r="AL577" s="24"/>
      <c r="AM577" s="26" t="s">
        <v>3454</v>
      </c>
      <c r="AN577" s="26" t="s">
        <v>3455</v>
      </c>
      <c r="AO577" s="24"/>
      <c r="AP577" s="24"/>
      <c r="AQ577" s="24"/>
      <c r="AR577" s="24"/>
      <c r="AS577" s="24"/>
      <c r="AT577" s="24"/>
      <c r="AU577" s="24"/>
      <c r="AV577" s="24"/>
      <c r="AW577" s="28">
        <v>147443</v>
      </c>
      <c r="AX577" s="26">
        <v>490</v>
      </c>
      <c r="AY577" s="28">
        <v>0</v>
      </c>
      <c r="AZ577" s="28">
        <v>0</v>
      </c>
      <c r="BA577" s="26">
        <v>0</v>
      </c>
      <c r="BB577" s="24"/>
      <c r="BC577" s="24"/>
      <c r="BD577" s="24"/>
      <c r="BE577" s="24"/>
      <c r="BF577" s="24"/>
      <c r="BG577" s="24"/>
      <c r="BH577" s="24"/>
      <c r="BI577" s="24"/>
      <c r="BJ577" s="24"/>
      <c r="BK577" s="24"/>
      <c r="BL577" s="24"/>
      <c r="BM577" s="24"/>
      <c r="BN577" s="24"/>
      <c r="BO577" s="24"/>
      <c r="BP577" s="24"/>
      <c r="BQ577" s="24"/>
      <c r="BR577" s="26">
        <v>0</v>
      </c>
      <c r="BS577" s="26">
        <v>0</v>
      </c>
      <c r="BT577" s="26">
        <v>0</v>
      </c>
      <c r="BU577" s="26">
        <v>0</v>
      </c>
      <c r="BV577" s="26">
        <v>0</v>
      </c>
      <c r="BW577" s="26">
        <v>0</v>
      </c>
      <c r="BX577" s="26">
        <v>0</v>
      </c>
      <c r="BY577" s="26">
        <v>0</v>
      </c>
      <c r="BZ577" s="24"/>
      <c r="CA577" s="24"/>
      <c r="CB577" s="24"/>
      <c r="CC577" s="24"/>
      <c r="CD577" s="24"/>
      <c r="CE577" s="24"/>
      <c r="CF577" s="24"/>
      <c r="CG577" s="24"/>
      <c r="CH577" s="24"/>
      <c r="CI577" s="24"/>
      <c r="CJ577" s="24"/>
      <c r="CK577" s="24"/>
      <c r="CL577" s="24"/>
      <c r="CM577" s="24"/>
      <c r="CN577" s="24"/>
      <c r="CO577" s="24"/>
      <c r="CP577" s="24"/>
      <c r="CQ577" s="24"/>
      <c r="CR577" s="24"/>
      <c r="CS577" s="24"/>
      <c r="CT577" s="24"/>
      <c r="CU577" s="24"/>
      <c r="CV577" s="24"/>
      <c r="CW577" s="24"/>
      <c r="CX577" s="24"/>
      <c r="CY577" s="24"/>
      <c r="CZ577" s="24"/>
      <c r="DA577" s="24"/>
      <c r="DB577" s="24"/>
      <c r="DC577" s="24"/>
      <c r="DD577" s="24"/>
      <c r="DE577" s="24"/>
      <c r="DF577" s="26" t="s">
        <v>139</v>
      </c>
      <c r="DG577" s="26" t="s">
        <v>139</v>
      </c>
      <c r="DH577" s="26" t="s">
        <v>139</v>
      </c>
      <c r="DI577" s="26" t="s">
        <v>139</v>
      </c>
      <c r="DJ577" s="26" t="s">
        <v>139</v>
      </c>
      <c r="DK577" s="26" t="s">
        <v>139</v>
      </c>
      <c r="DL577" s="26" t="s">
        <v>139</v>
      </c>
      <c r="DM577" s="26" t="s">
        <v>139</v>
      </c>
      <c r="DN577" s="26" t="s">
        <v>139</v>
      </c>
      <c r="DO577" s="26" t="s">
        <v>139</v>
      </c>
    </row>
    <row r="578" spans="1:119" ht="20.100000000000001" customHeight="1" x14ac:dyDescent="0.25">
      <c r="A578" s="29" t="str">
        <f t="shared" si="112"/>
        <v/>
      </c>
      <c r="B578" s="29" t="str">
        <f t="shared" si="113"/>
        <v>Centar za Integraciju Mladih</v>
      </c>
      <c r="C578" s="29">
        <f t="shared" si="114"/>
        <v>0</v>
      </c>
      <c r="D578" s="30" t="str">
        <f t="shared" si="115"/>
        <v>Europe and Eurasia</v>
      </c>
      <c r="E578" s="30" t="str">
        <f t="shared" si="116"/>
        <v>Serbia</v>
      </c>
      <c r="F578" s="31">
        <f t="shared" si="117"/>
        <v>0</v>
      </c>
      <c r="G578" s="31">
        <f t="shared" si="118"/>
        <v>0</v>
      </c>
      <c r="H578" s="31">
        <f t="shared" si="119"/>
        <v>0</v>
      </c>
      <c r="I578" s="31">
        <f t="shared" si="120"/>
        <v>0</v>
      </c>
      <c r="J578" s="31">
        <f t="shared" si="121"/>
        <v>0</v>
      </c>
      <c r="K578" s="31">
        <f t="shared" si="122"/>
        <v>0</v>
      </c>
      <c r="L578" s="31">
        <f t="shared" si="123"/>
        <v>0</v>
      </c>
      <c r="M578" s="31">
        <f t="shared" si="124"/>
        <v>0</v>
      </c>
      <c r="N578" s="31">
        <f t="shared" si="125"/>
        <v>0</v>
      </c>
      <c r="O578" s="26" t="s">
        <v>3451</v>
      </c>
      <c r="P578" s="26" t="s">
        <v>108</v>
      </c>
      <c r="Q578" s="27">
        <v>40401</v>
      </c>
      <c r="R578" s="24"/>
      <c r="S578" s="24"/>
      <c r="T578" s="26" t="s">
        <v>333</v>
      </c>
      <c r="U578" s="24"/>
      <c r="V578" s="26" t="s">
        <v>15763</v>
      </c>
      <c r="W578" s="26" t="s">
        <v>2629</v>
      </c>
      <c r="X578" s="24"/>
      <c r="Y578" s="26" t="s">
        <v>3452</v>
      </c>
      <c r="Z578" s="24"/>
      <c r="AA578" s="24"/>
      <c r="AB578" s="26" t="s">
        <v>723</v>
      </c>
      <c r="AC578" s="28">
        <v>750</v>
      </c>
      <c r="AD578" s="24"/>
      <c r="AE578" s="24"/>
      <c r="AF578" s="26" t="s">
        <v>120</v>
      </c>
      <c r="AG578" s="26" t="s">
        <v>312</v>
      </c>
      <c r="AH578" s="24"/>
      <c r="AI578" s="28">
        <v>750</v>
      </c>
      <c r="AJ578" s="24"/>
      <c r="AK578" s="24"/>
      <c r="AL578" s="24"/>
      <c r="AM578" s="24"/>
      <c r="AN578" s="24"/>
      <c r="AO578" s="24"/>
      <c r="AP578" s="24"/>
      <c r="AQ578" s="24"/>
      <c r="AR578" s="24"/>
      <c r="AS578" s="24"/>
      <c r="AT578" s="24"/>
      <c r="AU578" s="24"/>
      <c r="AV578" s="24"/>
      <c r="AW578" s="28">
        <v>0</v>
      </c>
      <c r="AX578" s="26">
        <v>0</v>
      </c>
      <c r="AY578" s="28">
        <v>0</v>
      </c>
      <c r="AZ578" s="28">
        <v>0</v>
      </c>
      <c r="BA578" s="26">
        <v>0</v>
      </c>
      <c r="BB578" s="24"/>
      <c r="BC578" s="24"/>
      <c r="BD578" s="24"/>
      <c r="BE578" s="24"/>
      <c r="BF578" s="24"/>
      <c r="BG578" s="24"/>
      <c r="BH578" s="24"/>
      <c r="BI578" s="24"/>
      <c r="BJ578" s="24"/>
      <c r="BK578" s="24"/>
      <c r="BL578" s="24"/>
      <c r="BM578" s="24"/>
      <c r="BN578" s="24"/>
      <c r="BO578" s="24"/>
      <c r="BP578" s="24"/>
      <c r="BQ578" s="24"/>
      <c r="BR578" s="26">
        <v>0</v>
      </c>
      <c r="BS578" s="26">
        <v>0</v>
      </c>
      <c r="BT578" s="26">
        <v>0</v>
      </c>
      <c r="BU578" s="26">
        <v>0</v>
      </c>
      <c r="BV578" s="26">
        <v>0</v>
      </c>
      <c r="BW578" s="26">
        <v>0</v>
      </c>
      <c r="BX578" s="26">
        <v>0</v>
      </c>
      <c r="BY578" s="26">
        <v>0</v>
      </c>
      <c r="BZ578" s="24"/>
      <c r="CA578" s="24"/>
      <c r="CB578" s="24"/>
      <c r="CC578" s="24"/>
      <c r="CD578" s="24"/>
      <c r="CE578" s="24"/>
      <c r="CF578" s="24"/>
      <c r="CG578" s="24"/>
      <c r="CH578" s="24"/>
      <c r="CI578" s="24"/>
      <c r="CJ578" s="24"/>
      <c r="CK578" s="24"/>
      <c r="CL578" s="24"/>
      <c r="CM578" s="24"/>
      <c r="CN578" s="24"/>
      <c r="CO578" s="24"/>
      <c r="CP578" s="24"/>
      <c r="CQ578" s="24"/>
      <c r="CR578" s="24"/>
      <c r="CS578" s="24"/>
      <c r="CT578" s="24"/>
      <c r="CU578" s="24"/>
      <c r="CV578" s="24"/>
      <c r="CW578" s="24"/>
      <c r="CX578" s="24"/>
      <c r="CY578" s="24"/>
      <c r="CZ578" s="24"/>
      <c r="DA578" s="24"/>
      <c r="DB578" s="24"/>
      <c r="DC578" s="24"/>
      <c r="DD578" s="24"/>
      <c r="DE578" s="24"/>
      <c r="DF578" s="26" t="s">
        <v>139</v>
      </c>
      <c r="DG578" s="26" t="s">
        <v>139</v>
      </c>
      <c r="DH578" s="26" t="s">
        <v>139</v>
      </c>
      <c r="DI578" s="26" t="s">
        <v>139</v>
      </c>
      <c r="DJ578" s="26" t="s">
        <v>139</v>
      </c>
      <c r="DK578" s="26" t="s">
        <v>139</v>
      </c>
      <c r="DL578" s="26" t="s">
        <v>139</v>
      </c>
      <c r="DM578" s="26" t="s">
        <v>139</v>
      </c>
      <c r="DN578" s="26" t="s">
        <v>139</v>
      </c>
      <c r="DO578" s="26" t="s">
        <v>139</v>
      </c>
    </row>
    <row r="579" spans="1:119" ht="20.100000000000001" customHeight="1" x14ac:dyDescent="0.25">
      <c r="A579" s="29" t="str">
        <f t="shared" ref="A579:A642" si="126">IFERROR(IF(C579=0,NA(),B579&amp;C579),"")</f>
        <v>Centar za Integraciju Mladih5</v>
      </c>
      <c r="B579" s="29" t="str">
        <f t="shared" ref="B579:B642" si="127">IFERROR(IF(AA579=0,Y579&amp;IF(Z579=0,""," ("&amp;Z579&amp;")"),AA579&amp;IF(Z579=0,""," ("&amp;Z579&amp;")")),"")</f>
        <v>Centar za Integraciju Mladih</v>
      </c>
      <c r="C579" s="29">
        <f t="shared" ref="C579:C642" si="128">IFERROR(_xlfn.NUMBERVALUE(RIGHT(AH579,1)),"")</f>
        <v>5</v>
      </c>
      <c r="D579" s="30" t="str">
        <f t="shared" ref="D579:D642" si="129">IFERROR(IF(OR(V579="Sub-Saharan Africa",V579="Middle East &amp; North Africa"),"Africa and the Middle East",IF(V579="Europe &amp; Central Asia","Europe and Eurasia",IF(V579="East Asia &amp; Pacific","East and Southeast Asia",V579))),"")</f>
        <v>Europe and Eurasia</v>
      </c>
      <c r="E579" s="30" t="str">
        <f t="shared" ref="E579:E642" si="130">IFERROR(IF(X579=0,W579,X579&amp;", "&amp;W579),"")</f>
        <v>Serbia</v>
      </c>
      <c r="F579" s="31">
        <f t="shared" ref="F579:F642" si="131">IFERROR(IF(AND(BZ579+CA579+CB579+CC579&gt;=4,BZ579+CA579+CB579+CC579&lt;=6),1,IF(AND(BZ579+CA579+CB579+CC579&gt;=7,BZ579+CA579+CB579+CC579&lt;=10),2,IF(AND(BZ579+CA579+CB579+CC579&gt;=11,BZ579+CA579+CB579+CC579&lt;=14),3,IF(AND(BZ579+CA579+CB579+CC579&gt;=15,BZ579+CA579+CB579+CC579&lt;=18),4,IF(AND(BZ579+CA579+CB579+CC579&gt;=19,BZ579+CA579+CB579+CC579&lt;=20),5,BR579))))),"")</f>
        <v>4</v>
      </c>
      <c r="G579" s="31">
        <f t="shared" ref="G579:G642" si="132">IFERROR(IF(AND(CD579+CE579+CF579+CG579&gt;=4,CD579+CE579+CF579+CG579&lt;=6),1,IF(AND(CD579+CE579+CF579+CG579&gt;=7,CD579+CE579+CF579+CG579&lt;=10),2,IF(AND(CD579+CE579+CF579+CG579&gt;=11,CD579+CE579+CF579+CG579&lt;=14),3,IF(AND(CD579+CE579+CF579+CG579&gt;=15,CD579+CE579+CF579+CG579&lt;=18),4,IF(AND(CD579+CE579+CF579+CG579&gt;=19,CD579+CE579+CF579+CG579&lt;=20),5,BS579))))),"")</f>
        <v>3</v>
      </c>
      <c r="H579" s="31">
        <f t="shared" ref="H579:H642" si="133">IFERROR(IF(AND(CH579+CI579+CJ579+CK579&gt;=4,CH579+CI579+CJ579+CK579&lt;=6),1,IF(AND(CH579+CI579+CJ579+CK579&gt;=7,CH579+CI579+CJ579+CK579&lt;=10),2,IF(AND(CH579+CI579+CJ579+CK579&gt;=11,CH579+CI579+CJ579+CK579&lt;=14),3,IF(AND(CH579+CI579+CJ579+CK579&gt;=15,CH579+CI579+CJ579+CK579&lt;=18),4,IF(AND(CH579+CI579+CJ579+CK579&gt;=19,CH579+CI579+CJ579+CK579&lt;=20),5,BT579))))),"")</f>
        <v>3</v>
      </c>
      <c r="I579" s="31">
        <f t="shared" ref="I579:I642" si="134">IFERROR(IF(AND(CL579+CM579+CN579+CO579&gt;=4,CL579+CM579+CN579+CO579&lt;=6),1,IF(AND(CL579+CM579+CN579+CO579&gt;=7,CL579+CM579+CN579+CO579&lt;=10),2,IF(AND(CL579+CM579+CN579+CO579&gt;=11,CL579+CM579+CN579+CO579&lt;=14),3,IF(AND(CL579+CM579+CN579+CO579&gt;=15,CL579+CM579+CN579+CO579&lt;=18),4,IF(AND(CL579+CM579+CN579+CO579&gt;=19,CL579+CM579+CN579+CO579&lt;=20),5,BU579))))),"")</f>
        <v>4</v>
      </c>
      <c r="J579" s="31">
        <f t="shared" ref="J579:J642" si="135">IFERROR(IF(AND(CP579+CQ579+CR579+CS579&gt;=4,CP579+CQ579+CR579+CS579&lt;=6),1,IF(AND(CP579+CQ579+CR579+CS579&gt;=7,CP579+CQ579+CR579+CS579&lt;=10),2,IF(AND(CP579+CQ579+CR579+CS579&gt;=11,CP579+CQ579+CR579+CS579&lt;=14),3,IF(AND(CP579+CQ579+CR579+CS579&gt;=15,CP579+CQ579+CR579+CS579&lt;=18),4,IF(AND(CP579+CQ579+CR579+CS579&gt;=19,CP579+CQ579+CR579+CS579&lt;=20),5,BV579))))),"")</f>
        <v>3</v>
      </c>
      <c r="K579" s="31">
        <f t="shared" ref="K579:K642" si="136">IFERROR(IF(AND(CT579+CU579+CV579+CW579&gt;=4,CT579+CU579+CV579+CW579&lt;=6),1,IF(AND(CT579+CU579+CV579+CW579&gt;=7,CT579+CU579+CV579+CW579&lt;=10),2,IF(AND(CT579+CU579+CV579+CW579&gt;=11,CT579+CU579+CV579+CW579&lt;=14),3,IF(AND(CT579+CU579+CV579+CW579&gt;=15,CT579+CU579+CV579+CW579&lt;=18),4,IF(AND(CT579+CU579+CV579+CW579&gt;=19,CT579+CU579+CV579+CW579&lt;=20),5,BW579))))),"")</f>
        <v>2</v>
      </c>
      <c r="L579" s="31">
        <f t="shared" ref="L579:L642" si="137">IFERROR(IF(AND(CX579+CY579+CZ579+DA579&gt;=4,CX579+CY579+CZ579+DA579&lt;=6),1,IF(AND(CX579+CY579+CZ579+DA579&gt;=7,CX579+CY579+CZ579+DA579&lt;=10),2,IF(AND(CX579+CY579+CZ579+DA579&gt;=11,CX579+CY579+CZ579+DA579&lt;=14),3,IF(AND(CX579+CY579+CZ579+DA579&gt;=15,CX579+CY579+CZ579+DA579&lt;=18),4,IF(AND(CX579+CY579+CZ579+DA579&gt;=19,CX579+CY579+CZ579+DA579&lt;=20),5,BX579))))),"")</f>
        <v>4</v>
      </c>
      <c r="M579" s="31">
        <f t="shared" ref="M579:M642" si="138">IFERROR(IF(AND(DB579+DC579+DD579+DE579&gt;=4,DB579+DC579+DD579+DE579&lt;=6),1,IF(AND(DB579+DC579+DD579+DE579&gt;=7,DB579+DC579+DD579+DE579&lt;=10),2,IF(AND(DB579+DC579+DD579+DE579&gt;=11,DB579+DC579+DD579+DE579&lt;=14),3,IF(AND(DB579+DC579+DD579+DE579&gt;=15,DB579+DC579+DD579+DE579&lt;=18),4,IF(AND(DB579+DC579+DD579+DE579&gt;=19,DB579+DC579+DD579+DE579&lt;=20),5,BY579))))),"")</f>
        <v>4</v>
      </c>
      <c r="N579" s="31">
        <f t="shared" ref="N579:N642" si="139">IFERROR(ROUND(AVERAGE(F579:M579),1),"")</f>
        <v>3.4</v>
      </c>
      <c r="O579" s="26" t="s">
        <v>3456</v>
      </c>
      <c r="P579" s="26" t="s">
        <v>108</v>
      </c>
      <c r="Q579" s="27">
        <v>40469</v>
      </c>
      <c r="R579" s="26" t="s">
        <v>305</v>
      </c>
      <c r="S579" s="26" t="s">
        <v>332</v>
      </c>
      <c r="T579" s="26" t="s">
        <v>333</v>
      </c>
      <c r="U579" s="26" t="s">
        <v>168</v>
      </c>
      <c r="V579" s="26" t="s">
        <v>15763</v>
      </c>
      <c r="W579" s="26" t="s">
        <v>2629</v>
      </c>
      <c r="X579" s="24"/>
      <c r="Y579" s="26" t="s">
        <v>3452</v>
      </c>
      <c r="Z579" s="24"/>
      <c r="AA579" s="24"/>
      <c r="AB579" s="26" t="s">
        <v>117</v>
      </c>
      <c r="AC579" s="28">
        <v>11000</v>
      </c>
      <c r="AD579" s="24"/>
      <c r="AE579" s="24"/>
      <c r="AF579" s="26" t="s">
        <v>120</v>
      </c>
      <c r="AG579" s="26" t="s">
        <v>312</v>
      </c>
      <c r="AH579" s="26" t="s">
        <v>176</v>
      </c>
      <c r="AI579" s="28">
        <v>11000</v>
      </c>
      <c r="AJ579" s="24"/>
      <c r="AK579" s="26" t="s">
        <v>3457</v>
      </c>
      <c r="AL579" s="26" t="s">
        <v>3458</v>
      </c>
      <c r="AM579" s="26" t="s">
        <v>3459</v>
      </c>
      <c r="AN579" s="26" t="s">
        <v>3460</v>
      </c>
      <c r="AO579" s="26" t="s">
        <v>3461</v>
      </c>
      <c r="AP579" s="24"/>
      <c r="AQ579" s="24"/>
      <c r="AR579" s="24"/>
      <c r="AS579" s="24"/>
      <c r="AT579" s="24"/>
      <c r="AU579" s="24"/>
      <c r="AV579" s="24"/>
      <c r="AW579" s="28">
        <v>147443</v>
      </c>
      <c r="AX579" s="26">
        <v>490</v>
      </c>
      <c r="AY579" s="28">
        <v>25</v>
      </c>
      <c r="AZ579" s="28">
        <v>20</v>
      </c>
      <c r="BA579" s="26">
        <v>0</v>
      </c>
      <c r="BB579" s="26" t="s">
        <v>148</v>
      </c>
      <c r="BC579" s="24"/>
      <c r="BD579" s="24"/>
      <c r="BE579" s="24"/>
      <c r="BF579" s="26" t="s">
        <v>3462</v>
      </c>
      <c r="BG579" s="26" t="s">
        <v>2629</v>
      </c>
      <c r="BH579" s="26" t="s">
        <v>3293</v>
      </c>
      <c r="BI579" s="26" t="s">
        <v>395</v>
      </c>
      <c r="BJ579" s="24"/>
      <c r="BK579" s="24"/>
      <c r="BL579" s="24"/>
      <c r="BM579" s="24"/>
      <c r="BN579" s="24"/>
      <c r="BO579" s="24"/>
      <c r="BP579" s="24"/>
      <c r="BQ579" s="24"/>
      <c r="BR579" s="26">
        <v>4</v>
      </c>
      <c r="BS579" s="26">
        <v>3</v>
      </c>
      <c r="BT579" s="26">
        <v>3</v>
      </c>
      <c r="BU579" s="26">
        <v>4</v>
      </c>
      <c r="BV579" s="26">
        <v>3</v>
      </c>
      <c r="BW579" s="26">
        <v>2</v>
      </c>
      <c r="BX579" s="26">
        <v>4</v>
      </c>
      <c r="BY579" s="26">
        <v>4</v>
      </c>
      <c r="BZ579" s="24"/>
      <c r="CA579" s="24"/>
      <c r="CB579" s="24"/>
      <c r="CC579" s="24"/>
      <c r="CD579" s="24"/>
      <c r="CE579" s="24"/>
      <c r="CF579" s="24"/>
      <c r="CG579" s="24"/>
      <c r="CH579" s="24"/>
      <c r="CI579" s="24"/>
      <c r="CJ579" s="24"/>
      <c r="CK579" s="24"/>
      <c r="CL579" s="24"/>
      <c r="CM579" s="24"/>
      <c r="CN579" s="24"/>
      <c r="CO579" s="24"/>
      <c r="CP579" s="24"/>
      <c r="CQ579" s="24"/>
      <c r="CR579" s="24"/>
      <c r="CS579" s="24"/>
      <c r="CT579" s="24"/>
      <c r="CU579" s="24"/>
      <c r="CV579" s="24"/>
      <c r="CW579" s="24"/>
      <c r="CX579" s="24"/>
      <c r="CY579" s="24"/>
      <c r="CZ579" s="24"/>
      <c r="DA579" s="24"/>
      <c r="DB579" s="24"/>
      <c r="DC579" s="24"/>
      <c r="DD579" s="24"/>
      <c r="DE579" s="24"/>
      <c r="DF579" s="26" t="s">
        <v>139</v>
      </c>
      <c r="DG579" s="26" t="s">
        <v>120</v>
      </c>
      <c r="DH579" s="26" t="s">
        <v>139</v>
      </c>
      <c r="DI579" s="26" t="s">
        <v>139</v>
      </c>
      <c r="DJ579" s="26" t="s">
        <v>139</v>
      </c>
      <c r="DK579" s="26" t="s">
        <v>139</v>
      </c>
      <c r="DL579" s="26" t="s">
        <v>139</v>
      </c>
      <c r="DM579" s="26" t="s">
        <v>139</v>
      </c>
      <c r="DN579" s="26" t="s">
        <v>139</v>
      </c>
      <c r="DO579" s="26" t="s">
        <v>139</v>
      </c>
    </row>
    <row r="580" spans="1:119" ht="20.100000000000001" customHeight="1" x14ac:dyDescent="0.25">
      <c r="A580" s="29" t="str">
        <f t="shared" si="126"/>
        <v>Center for Awareness Promotion5</v>
      </c>
      <c r="B580" s="29" t="str">
        <f t="shared" si="127"/>
        <v>Center for Awareness Promotion</v>
      </c>
      <c r="C580" s="29">
        <f t="shared" si="128"/>
        <v>5</v>
      </c>
      <c r="D580" s="30" t="str">
        <f t="shared" si="129"/>
        <v>South Asia</v>
      </c>
      <c r="E580" s="30" t="str">
        <f t="shared" si="130"/>
        <v>Kathmandu, Nepal</v>
      </c>
      <c r="F580" s="31">
        <f t="shared" si="131"/>
        <v>4</v>
      </c>
      <c r="G580" s="31">
        <f t="shared" si="132"/>
        <v>3</v>
      </c>
      <c r="H580" s="31">
        <f t="shared" si="133"/>
        <v>4</v>
      </c>
      <c r="I580" s="31">
        <f t="shared" si="134"/>
        <v>4</v>
      </c>
      <c r="J580" s="31">
        <f t="shared" si="135"/>
        <v>4</v>
      </c>
      <c r="K580" s="31">
        <f t="shared" si="136"/>
        <v>3</v>
      </c>
      <c r="L580" s="31">
        <f t="shared" si="137"/>
        <v>3</v>
      </c>
      <c r="M580" s="31">
        <f t="shared" si="138"/>
        <v>3</v>
      </c>
      <c r="N580" s="31">
        <f t="shared" si="139"/>
        <v>3.5</v>
      </c>
      <c r="O580" s="26" t="s">
        <v>3463</v>
      </c>
      <c r="P580" s="26" t="s">
        <v>108</v>
      </c>
      <c r="Q580" s="27">
        <v>43214</v>
      </c>
      <c r="R580" s="26" t="s">
        <v>109</v>
      </c>
      <c r="S580" s="26" t="s">
        <v>244</v>
      </c>
      <c r="T580" s="26" t="s">
        <v>111</v>
      </c>
      <c r="U580" s="24"/>
      <c r="V580" s="26" t="s">
        <v>225</v>
      </c>
      <c r="W580" s="26" t="s">
        <v>1184</v>
      </c>
      <c r="X580" s="26" t="s">
        <v>1185</v>
      </c>
      <c r="Y580" s="26" t="s">
        <v>3464</v>
      </c>
      <c r="Z580" s="24"/>
      <c r="AA580" s="24"/>
      <c r="AB580" s="26" t="s">
        <v>117</v>
      </c>
      <c r="AC580" s="28">
        <v>15000</v>
      </c>
      <c r="AD580" s="26" t="s">
        <v>3465</v>
      </c>
      <c r="AE580" s="26" t="s">
        <v>249</v>
      </c>
      <c r="AF580" s="26" t="s">
        <v>139</v>
      </c>
      <c r="AG580" s="26" t="s">
        <v>194</v>
      </c>
      <c r="AH580" s="26" t="s">
        <v>176</v>
      </c>
      <c r="AI580" s="28">
        <v>15000</v>
      </c>
      <c r="AJ580" s="24"/>
      <c r="AK580" s="24"/>
      <c r="AL580" s="24"/>
      <c r="AM580" s="24"/>
      <c r="AN580" s="24"/>
      <c r="AO580" s="24"/>
      <c r="AP580" s="24"/>
      <c r="AQ580" s="26" t="s">
        <v>3466</v>
      </c>
      <c r="AR580" s="24"/>
      <c r="AS580" s="26" t="s">
        <v>3467</v>
      </c>
      <c r="AT580" s="24"/>
      <c r="AU580" s="24"/>
      <c r="AV580" s="24"/>
      <c r="AW580" s="28">
        <v>95442</v>
      </c>
      <c r="AX580" s="26">
        <v>275</v>
      </c>
      <c r="AY580" s="28">
        <v>95</v>
      </c>
      <c r="AZ580" s="28">
        <v>42</v>
      </c>
      <c r="BA580" s="26">
        <v>45</v>
      </c>
      <c r="BB580" s="24"/>
      <c r="BC580" s="26" t="s">
        <v>1100</v>
      </c>
      <c r="BD580" s="26" t="s">
        <v>125</v>
      </c>
      <c r="BE580" s="24"/>
      <c r="BF580" s="26" t="s">
        <v>3468</v>
      </c>
      <c r="BG580" s="26" t="s">
        <v>3469</v>
      </c>
      <c r="BH580" s="26" t="s">
        <v>3470</v>
      </c>
      <c r="BI580" s="26" t="s">
        <v>357</v>
      </c>
      <c r="BJ580" s="26" t="s">
        <v>3471</v>
      </c>
      <c r="BK580" s="26" t="s">
        <v>3469</v>
      </c>
      <c r="BL580" s="26" t="s">
        <v>3472</v>
      </c>
      <c r="BM580" s="26" t="s">
        <v>1184</v>
      </c>
      <c r="BN580" s="24"/>
      <c r="BO580" s="24"/>
      <c r="BP580" s="24"/>
      <c r="BQ580" s="24"/>
      <c r="BR580" s="26">
        <v>0</v>
      </c>
      <c r="BS580" s="26">
        <v>0</v>
      </c>
      <c r="BT580" s="26">
        <v>0</v>
      </c>
      <c r="BU580" s="26">
        <v>0</v>
      </c>
      <c r="BV580" s="26">
        <v>0</v>
      </c>
      <c r="BW580" s="26">
        <v>0</v>
      </c>
      <c r="BX580" s="26">
        <v>0</v>
      </c>
      <c r="BY580" s="26">
        <v>0</v>
      </c>
      <c r="BZ580" s="26" t="s">
        <v>134</v>
      </c>
      <c r="CA580" s="26" t="s">
        <v>134</v>
      </c>
      <c r="CB580" s="26" t="s">
        <v>136</v>
      </c>
      <c r="CC580" s="26" t="s">
        <v>134</v>
      </c>
      <c r="CD580" s="26" t="s">
        <v>134</v>
      </c>
      <c r="CE580" s="26" t="s">
        <v>136</v>
      </c>
      <c r="CF580" s="26" t="s">
        <v>136</v>
      </c>
      <c r="CG580" s="26" t="s">
        <v>134</v>
      </c>
      <c r="CH580" s="26" t="s">
        <v>134</v>
      </c>
      <c r="CI580" s="26" t="s">
        <v>134</v>
      </c>
      <c r="CJ580" s="26" t="s">
        <v>138</v>
      </c>
      <c r="CK580" s="26" t="s">
        <v>136</v>
      </c>
      <c r="CL580" s="26" t="s">
        <v>134</v>
      </c>
      <c r="CM580" s="26" t="s">
        <v>134</v>
      </c>
      <c r="CN580" s="26" t="s">
        <v>134</v>
      </c>
      <c r="CO580" s="26" t="s">
        <v>134</v>
      </c>
      <c r="CP580" s="26" t="s">
        <v>136</v>
      </c>
      <c r="CQ580" s="26" t="s">
        <v>138</v>
      </c>
      <c r="CR580" s="26" t="s">
        <v>138</v>
      </c>
      <c r="CS580" s="26" t="s">
        <v>138</v>
      </c>
      <c r="CT580" s="26" t="s">
        <v>136</v>
      </c>
      <c r="CU580" s="26" t="s">
        <v>136</v>
      </c>
      <c r="CV580" s="26" t="s">
        <v>136</v>
      </c>
      <c r="CW580" s="26" t="s">
        <v>136</v>
      </c>
      <c r="CX580" s="26" t="s">
        <v>136</v>
      </c>
      <c r="CY580" s="26" t="s">
        <v>134</v>
      </c>
      <c r="CZ580" s="26" t="s">
        <v>135</v>
      </c>
      <c r="DA580" s="26" t="s">
        <v>134</v>
      </c>
      <c r="DB580" s="26" t="s">
        <v>134</v>
      </c>
      <c r="DC580" s="26" t="s">
        <v>135</v>
      </c>
      <c r="DD580" s="26" t="s">
        <v>136</v>
      </c>
      <c r="DE580" s="26" t="s">
        <v>134</v>
      </c>
      <c r="DF580" s="26" t="s">
        <v>139</v>
      </c>
      <c r="DG580" s="26" t="s">
        <v>120</v>
      </c>
      <c r="DH580" s="26" t="s">
        <v>139</v>
      </c>
      <c r="DI580" s="26" t="s">
        <v>139</v>
      </c>
      <c r="DJ580" s="26" t="s">
        <v>139</v>
      </c>
      <c r="DK580" s="26" t="s">
        <v>139</v>
      </c>
      <c r="DL580" s="26" t="s">
        <v>139</v>
      </c>
      <c r="DM580" s="26" t="s">
        <v>139</v>
      </c>
      <c r="DN580" s="26" t="s">
        <v>139</v>
      </c>
      <c r="DO580" s="26" t="s">
        <v>139</v>
      </c>
    </row>
    <row r="581" spans="1:119" ht="20.100000000000001" customHeight="1" x14ac:dyDescent="0.25">
      <c r="A581" s="29" t="str">
        <f t="shared" si="126"/>
        <v>Center for Awareness Promotion4</v>
      </c>
      <c r="B581" s="29" t="str">
        <f t="shared" si="127"/>
        <v>Center for Awareness Promotion</v>
      </c>
      <c r="C581" s="29">
        <f t="shared" si="128"/>
        <v>4</v>
      </c>
      <c r="D581" s="30" t="str">
        <f t="shared" si="129"/>
        <v>South Asia</v>
      </c>
      <c r="E581" s="30" t="str">
        <f t="shared" si="130"/>
        <v>Kathmandu, Nepal</v>
      </c>
      <c r="F581" s="31">
        <f t="shared" si="131"/>
        <v>4</v>
      </c>
      <c r="G581" s="31">
        <f t="shared" si="132"/>
        <v>3</v>
      </c>
      <c r="H581" s="31">
        <f t="shared" si="133"/>
        <v>3</v>
      </c>
      <c r="I581" s="31">
        <f t="shared" si="134"/>
        <v>3</v>
      </c>
      <c r="J581" s="31">
        <f t="shared" si="135"/>
        <v>4</v>
      </c>
      <c r="K581" s="31">
        <f t="shared" si="136"/>
        <v>3</v>
      </c>
      <c r="L581" s="31">
        <f t="shared" si="137"/>
        <v>2</v>
      </c>
      <c r="M581" s="31">
        <f t="shared" si="138"/>
        <v>2</v>
      </c>
      <c r="N581" s="31">
        <f t="shared" si="139"/>
        <v>3</v>
      </c>
      <c r="O581" s="26" t="s">
        <v>3473</v>
      </c>
      <c r="P581" s="26" t="s">
        <v>108</v>
      </c>
      <c r="Q581" s="27">
        <v>42858</v>
      </c>
      <c r="R581" s="26" t="s">
        <v>166</v>
      </c>
      <c r="S581" s="26" t="s">
        <v>167</v>
      </c>
      <c r="T581" s="26" t="s">
        <v>142</v>
      </c>
      <c r="U581" s="26" t="s">
        <v>168</v>
      </c>
      <c r="V581" s="26" t="s">
        <v>225</v>
      </c>
      <c r="W581" s="26" t="s">
        <v>1184</v>
      </c>
      <c r="X581" s="26" t="s">
        <v>1185</v>
      </c>
      <c r="Y581" s="26" t="s">
        <v>3464</v>
      </c>
      <c r="Z581" s="24"/>
      <c r="AA581" s="24"/>
      <c r="AB581" s="26" t="s">
        <v>117</v>
      </c>
      <c r="AC581" s="28">
        <v>14000</v>
      </c>
      <c r="AD581" s="26" t="s">
        <v>3465</v>
      </c>
      <c r="AE581" s="26" t="s">
        <v>249</v>
      </c>
      <c r="AF581" s="26" t="s">
        <v>139</v>
      </c>
      <c r="AG581" s="26" t="s">
        <v>194</v>
      </c>
      <c r="AH581" s="26" t="s">
        <v>185</v>
      </c>
      <c r="AI581" s="28">
        <v>14000</v>
      </c>
      <c r="AJ581" s="26" t="s">
        <v>3474</v>
      </c>
      <c r="AK581" s="26" t="s">
        <v>3475</v>
      </c>
      <c r="AL581" s="26" t="s">
        <v>3476</v>
      </c>
      <c r="AM581" s="24"/>
      <c r="AN581" s="24"/>
      <c r="AO581" s="24"/>
      <c r="AP581" s="24"/>
      <c r="AQ581" s="26" t="s">
        <v>3477</v>
      </c>
      <c r="AR581" s="24"/>
      <c r="AS581" s="24"/>
      <c r="AT581" s="24"/>
      <c r="AU581" s="24"/>
      <c r="AV581" s="24"/>
      <c r="AW581" s="28">
        <v>68893</v>
      </c>
      <c r="AX581" s="26">
        <v>500</v>
      </c>
      <c r="AY581" s="28">
        <v>100</v>
      </c>
      <c r="AZ581" s="28">
        <v>50</v>
      </c>
      <c r="BA581" s="26">
        <v>50</v>
      </c>
      <c r="BB581" s="24"/>
      <c r="BC581" s="26" t="s">
        <v>1100</v>
      </c>
      <c r="BD581" s="26" t="s">
        <v>125</v>
      </c>
      <c r="BE581" s="24"/>
      <c r="BF581" s="26" t="s">
        <v>3468</v>
      </c>
      <c r="BG581" s="26" t="s">
        <v>261</v>
      </c>
      <c r="BH581" s="26" t="s">
        <v>3471</v>
      </c>
      <c r="BI581" s="26" t="s">
        <v>261</v>
      </c>
      <c r="BJ581" s="26" t="s">
        <v>3478</v>
      </c>
      <c r="BK581" s="26" t="s">
        <v>1184</v>
      </c>
      <c r="BL581" s="26" t="s">
        <v>3479</v>
      </c>
      <c r="BM581" s="26" t="s">
        <v>395</v>
      </c>
      <c r="BN581" s="24"/>
      <c r="BO581" s="24"/>
      <c r="BP581" s="24"/>
      <c r="BQ581" s="24"/>
      <c r="BR581" s="26">
        <v>0</v>
      </c>
      <c r="BS581" s="26">
        <v>0</v>
      </c>
      <c r="BT581" s="26">
        <v>0</v>
      </c>
      <c r="BU581" s="26">
        <v>0</v>
      </c>
      <c r="BV581" s="26">
        <v>0</v>
      </c>
      <c r="BW581" s="26">
        <v>0</v>
      </c>
      <c r="BX581" s="26">
        <v>0</v>
      </c>
      <c r="BY581" s="26">
        <v>0</v>
      </c>
      <c r="BZ581" s="26" t="s">
        <v>134</v>
      </c>
      <c r="CA581" s="26" t="s">
        <v>134</v>
      </c>
      <c r="CB581" s="26" t="s">
        <v>134</v>
      </c>
      <c r="CC581" s="26" t="s">
        <v>136</v>
      </c>
      <c r="CD581" s="26" t="s">
        <v>136</v>
      </c>
      <c r="CE581" s="26" t="s">
        <v>136</v>
      </c>
      <c r="CF581" s="26" t="s">
        <v>136</v>
      </c>
      <c r="CG581" s="26" t="s">
        <v>134</v>
      </c>
      <c r="CH581" s="26" t="s">
        <v>136</v>
      </c>
      <c r="CI581" s="26" t="s">
        <v>138</v>
      </c>
      <c r="CJ581" s="26" t="s">
        <v>136</v>
      </c>
      <c r="CK581" s="26" t="s">
        <v>136</v>
      </c>
      <c r="CL581" s="26" t="s">
        <v>134</v>
      </c>
      <c r="CM581" s="26" t="s">
        <v>135</v>
      </c>
      <c r="CN581" s="26" t="s">
        <v>135</v>
      </c>
      <c r="CO581" s="26" t="s">
        <v>134</v>
      </c>
      <c r="CP581" s="26" t="s">
        <v>136</v>
      </c>
      <c r="CQ581" s="26" t="s">
        <v>134</v>
      </c>
      <c r="CR581" s="26" t="s">
        <v>138</v>
      </c>
      <c r="CS581" s="26" t="s">
        <v>136</v>
      </c>
      <c r="CT581" s="26" t="s">
        <v>136</v>
      </c>
      <c r="CU581" s="26" t="s">
        <v>135</v>
      </c>
      <c r="CV581" s="26" t="s">
        <v>134</v>
      </c>
      <c r="CW581" s="26" t="s">
        <v>136</v>
      </c>
      <c r="CX581" s="26" t="s">
        <v>136</v>
      </c>
      <c r="CY581" s="26" t="s">
        <v>135</v>
      </c>
      <c r="CZ581" s="26" t="s">
        <v>135</v>
      </c>
      <c r="DA581" s="26" t="s">
        <v>135</v>
      </c>
      <c r="DB581" s="26" t="s">
        <v>135</v>
      </c>
      <c r="DC581" s="26" t="s">
        <v>135</v>
      </c>
      <c r="DD581" s="26" t="s">
        <v>136</v>
      </c>
      <c r="DE581" s="26" t="s">
        <v>136</v>
      </c>
      <c r="DF581" s="26" t="s">
        <v>139</v>
      </c>
      <c r="DG581" s="26" t="s">
        <v>120</v>
      </c>
      <c r="DH581" s="26" t="s">
        <v>139</v>
      </c>
      <c r="DI581" s="26" t="s">
        <v>120</v>
      </c>
      <c r="DJ581" s="26" t="s">
        <v>139</v>
      </c>
      <c r="DK581" s="26" t="s">
        <v>139</v>
      </c>
      <c r="DL581" s="26" t="s">
        <v>139</v>
      </c>
      <c r="DM581" s="26" t="s">
        <v>139</v>
      </c>
      <c r="DN581" s="26" t="s">
        <v>139</v>
      </c>
      <c r="DO581" s="26" t="s">
        <v>139</v>
      </c>
    </row>
    <row r="582" spans="1:119" ht="20.100000000000001" customHeight="1" x14ac:dyDescent="0.25">
      <c r="A582" s="29" t="str">
        <f t="shared" si="126"/>
        <v/>
      </c>
      <c r="B582" s="29" t="str">
        <f t="shared" si="127"/>
        <v>Center for Awareness Promotion</v>
      </c>
      <c r="C582" s="29">
        <f t="shared" si="128"/>
        <v>0</v>
      </c>
      <c r="D582" s="30" t="str">
        <f t="shared" si="129"/>
        <v>South Asia</v>
      </c>
      <c r="E582" s="30" t="str">
        <f t="shared" si="130"/>
        <v>Kathmandu, Nepal</v>
      </c>
      <c r="F582" s="31">
        <f t="shared" si="131"/>
        <v>0</v>
      </c>
      <c r="G582" s="31">
        <f t="shared" si="132"/>
        <v>0</v>
      </c>
      <c r="H582" s="31">
        <f t="shared" si="133"/>
        <v>0</v>
      </c>
      <c r="I582" s="31">
        <f t="shared" si="134"/>
        <v>0</v>
      </c>
      <c r="J582" s="31">
        <f t="shared" si="135"/>
        <v>0</v>
      </c>
      <c r="K582" s="31">
        <f t="shared" si="136"/>
        <v>0</v>
      </c>
      <c r="L582" s="31">
        <f t="shared" si="137"/>
        <v>0</v>
      </c>
      <c r="M582" s="31">
        <f t="shared" si="138"/>
        <v>0</v>
      </c>
      <c r="N582" s="31">
        <f t="shared" si="139"/>
        <v>0</v>
      </c>
      <c r="O582" s="26" t="s">
        <v>3480</v>
      </c>
      <c r="P582" s="26" t="s">
        <v>108</v>
      </c>
      <c r="Q582" s="27">
        <v>42481</v>
      </c>
      <c r="R582" s="24"/>
      <c r="S582" s="24"/>
      <c r="T582" s="26" t="s">
        <v>157</v>
      </c>
      <c r="U582" s="24"/>
      <c r="V582" s="26" t="s">
        <v>225</v>
      </c>
      <c r="W582" s="26" t="s">
        <v>1184</v>
      </c>
      <c r="X582" s="26" t="s">
        <v>1185</v>
      </c>
      <c r="Y582" s="26" t="s">
        <v>3464</v>
      </c>
      <c r="Z582" s="24"/>
      <c r="AA582" s="24"/>
      <c r="AB582" s="26" t="s">
        <v>723</v>
      </c>
      <c r="AC582" s="28">
        <v>5000</v>
      </c>
      <c r="AD582" s="26" t="s">
        <v>3465</v>
      </c>
      <c r="AE582" s="26" t="s">
        <v>249</v>
      </c>
      <c r="AF582" s="26" t="s">
        <v>139</v>
      </c>
      <c r="AG582" s="26" t="s">
        <v>194</v>
      </c>
      <c r="AH582" s="24"/>
      <c r="AI582" s="28">
        <v>5000</v>
      </c>
      <c r="AJ582" s="24"/>
      <c r="AK582" s="24"/>
      <c r="AL582" s="24"/>
      <c r="AM582" s="24"/>
      <c r="AN582" s="24"/>
      <c r="AO582" s="24"/>
      <c r="AP582" s="24"/>
      <c r="AQ582" s="24"/>
      <c r="AR582" s="24"/>
      <c r="AS582" s="24"/>
      <c r="AT582" s="24"/>
      <c r="AU582" s="24"/>
      <c r="AV582" s="24"/>
      <c r="AW582" s="24"/>
      <c r="AX582" s="24"/>
      <c r="AY582" s="24"/>
      <c r="AZ582" s="24"/>
      <c r="BA582" s="24"/>
      <c r="BB582" s="24"/>
      <c r="BC582" s="26" t="s">
        <v>1100</v>
      </c>
      <c r="BD582" s="24"/>
      <c r="BE582" s="24"/>
      <c r="BF582" s="24"/>
      <c r="BG582" s="24"/>
      <c r="BH582" s="24"/>
      <c r="BI582" s="24"/>
      <c r="BJ582" s="24"/>
      <c r="BK582" s="24"/>
      <c r="BL582" s="24"/>
      <c r="BM582" s="24"/>
      <c r="BN582" s="24"/>
      <c r="BO582" s="24"/>
      <c r="BP582" s="24"/>
      <c r="BQ582" s="24"/>
      <c r="BR582" s="24"/>
      <c r="BS582" s="24"/>
      <c r="BT582" s="24"/>
      <c r="BU582" s="24"/>
      <c r="BV582" s="24"/>
      <c r="BW582" s="24"/>
      <c r="BX582" s="24"/>
      <c r="BY582" s="24"/>
      <c r="BZ582" s="24"/>
      <c r="CA582" s="24"/>
      <c r="CB582" s="24"/>
      <c r="CC582" s="24"/>
      <c r="CD582" s="24"/>
      <c r="CE582" s="24"/>
      <c r="CF582" s="24"/>
      <c r="CG582" s="24"/>
      <c r="CH582" s="24"/>
      <c r="CI582" s="24"/>
      <c r="CJ582" s="24"/>
      <c r="CK582" s="24"/>
      <c r="CL582" s="24"/>
      <c r="CM582" s="24"/>
      <c r="CN582" s="24"/>
      <c r="CO582" s="24"/>
      <c r="CP582" s="24"/>
      <c r="CQ582" s="24"/>
      <c r="CR582" s="24"/>
      <c r="CS582" s="24"/>
      <c r="CT582" s="24"/>
      <c r="CU582" s="24"/>
      <c r="CV582" s="24"/>
      <c r="CW582" s="24"/>
      <c r="CX582" s="24"/>
      <c r="CY582" s="24"/>
      <c r="CZ582" s="24"/>
      <c r="DA582" s="24"/>
      <c r="DB582" s="24"/>
      <c r="DC582" s="24"/>
      <c r="DD582" s="24"/>
      <c r="DE582" s="24"/>
      <c r="DF582" s="26" t="s">
        <v>139</v>
      </c>
      <c r="DG582" s="26" t="s">
        <v>139</v>
      </c>
      <c r="DH582" s="26" t="s">
        <v>139</v>
      </c>
      <c r="DI582" s="26" t="s">
        <v>139</v>
      </c>
      <c r="DJ582" s="26" t="s">
        <v>139</v>
      </c>
      <c r="DK582" s="26" t="s">
        <v>139</v>
      </c>
      <c r="DL582" s="26" t="s">
        <v>139</v>
      </c>
      <c r="DM582" s="26" t="s">
        <v>139</v>
      </c>
      <c r="DN582" s="26" t="s">
        <v>139</v>
      </c>
      <c r="DO582" s="26" t="s">
        <v>139</v>
      </c>
    </row>
    <row r="583" spans="1:119" ht="20.100000000000001" customHeight="1" x14ac:dyDescent="0.25">
      <c r="A583" s="29" t="str">
        <f t="shared" si="126"/>
        <v>Center for Awareness Promotion3</v>
      </c>
      <c r="B583" s="29" t="str">
        <f t="shared" si="127"/>
        <v>Center for Awareness Promotion</v>
      </c>
      <c r="C583" s="29">
        <f t="shared" si="128"/>
        <v>3</v>
      </c>
      <c r="D583" s="30" t="str">
        <f t="shared" si="129"/>
        <v>South Asia</v>
      </c>
      <c r="E583" s="30" t="str">
        <f t="shared" si="130"/>
        <v>Kathmandu, Nepal</v>
      </c>
      <c r="F583" s="31">
        <f t="shared" si="131"/>
        <v>3</v>
      </c>
      <c r="G583" s="31">
        <f t="shared" si="132"/>
        <v>2</v>
      </c>
      <c r="H583" s="31">
        <f t="shared" si="133"/>
        <v>2</v>
      </c>
      <c r="I583" s="31">
        <f t="shared" si="134"/>
        <v>4</v>
      </c>
      <c r="J583" s="31">
        <f t="shared" si="135"/>
        <v>2</v>
      </c>
      <c r="K583" s="31">
        <f t="shared" si="136"/>
        <v>4</v>
      </c>
      <c r="L583" s="31">
        <f t="shared" si="137"/>
        <v>4</v>
      </c>
      <c r="M583" s="31">
        <f t="shared" si="138"/>
        <v>2</v>
      </c>
      <c r="N583" s="31">
        <f t="shared" si="139"/>
        <v>2.9</v>
      </c>
      <c r="O583" s="26" t="s">
        <v>3481</v>
      </c>
      <c r="P583" s="26" t="s">
        <v>108</v>
      </c>
      <c r="Q583" s="27">
        <v>42502</v>
      </c>
      <c r="R583" s="26" t="s">
        <v>109</v>
      </c>
      <c r="S583" s="26" t="s">
        <v>184</v>
      </c>
      <c r="T583" s="26" t="s">
        <v>157</v>
      </c>
      <c r="U583" s="26" t="s">
        <v>168</v>
      </c>
      <c r="V583" s="26" t="s">
        <v>225</v>
      </c>
      <c r="W583" s="26" t="s">
        <v>1184</v>
      </c>
      <c r="X583" s="26" t="s">
        <v>1185</v>
      </c>
      <c r="Y583" s="26" t="s">
        <v>3464</v>
      </c>
      <c r="Z583" s="24"/>
      <c r="AA583" s="24"/>
      <c r="AB583" s="26" t="s">
        <v>117</v>
      </c>
      <c r="AC583" s="28">
        <v>12000</v>
      </c>
      <c r="AD583" s="26" t="s">
        <v>3465</v>
      </c>
      <c r="AE583" s="26" t="s">
        <v>249</v>
      </c>
      <c r="AF583" s="26" t="s">
        <v>139</v>
      </c>
      <c r="AG583" s="26" t="s">
        <v>194</v>
      </c>
      <c r="AH583" s="26" t="s">
        <v>121</v>
      </c>
      <c r="AI583" s="28">
        <v>12000</v>
      </c>
      <c r="AJ583" s="26" t="s">
        <v>3474</v>
      </c>
      <c r="AK583" s="26" t="s">
        <v>3475</v>
      </c>
      <c r="AL583" s="26" t="s">
        <v>3476</v>
      </c>
      <c r="AM583" s="24"/>
      <c r="AN583" s="24"/>
      <c r="AO583" s="24"/>
      <c r="AP583" s="24"/>
      <c r="AQ583" s="24"/>
      <c r="AR583" s="24"/>
      <c r="AS583" s="26" t="s">
        <v>3482</v>
      </c>
      <c r="AT583" s="24"/>
      <c r="AU583" s="24"/>
      <c r="AV583" s="26" t="s">
        <v>3483</v>
      </c>
      <c r="AW583" s="28">
        <v>79467</v>
      </c>
      <c r="AX583" s="26">
        <v>700</v>
      </c>
      <c r="AY583" s="28">
        <v>50</v>
      </c>
      <c r="AZ583" s="28">
        <v>80</v>
      </c>
      <c r="BA583" s="26">
        <v>0</v>
      </c>
      <c r="BB583" s="26" t="s">
        <v>148</v>
      </c>
      <c r="BC583" s="26" t="s">
        <v>1100</v>
      </c>
      <c r="BD583" s="26" t="s">
        <v>125</v>
      </c>
      <c r="BE583" s="24"/>
      <c r="BF583" s="26" t="s">
        <v>1220</v>
      </c>
      <c r="BG583" s="26" t="s">
        <v>191</v>
      </c>
      <c r="BH583" s="26" t="s">
        <v>3471</v>
      </c>
      <c r="BI583" s="26" t="s">
        <v>191</v>
      </c>
      <c r="BJ583" s="26" t="s">
        <v>3484</v>
      </c>
      <c r="BK583" s="26" t="s">
        <v>1184</v>
      </c>
      <c r="BL583" s="24"/>
      <c r="BM583" s="24"/>
      <c r="BN583" s="24"/>
      <c r="BO583" s="24"/>
      <c r="BP583" s="24"/>
      <c r="BQ583" s="24"/>
      <c r="BR583" s="26">
        <v>3</v>
      </c>
      <c r="BS583" s="26">
        <v>2</v>
      </c>
      <c r="BT583" s="26">
        <v>2</v>
      </c>
      <c r="BU583" s="26">
        <v>4</v>
      </c>
      <c r="BV583" s="26">
        <v>2</v>
      </c>
      <c r="BW583" s="26">
        <v>4</v>
      </c>
      <c r="BX583" s="26">
        <v>4</v>
      </c>
      <c r="BY583" s="26">
        <v>2</v>
      </c>
      <c r="BZ583" s="24"/>
      <c r="CA583" s="24"/>
      <c r="CB583" s="24"/>
      <c r="CC583" s="24"/>
      <c r="CD583" s="24"/>
      <c r="CE583" s="24"/>
      <c r="CF583" s="24"/>
      <c r="CG583" s="24"/>
      <c r="CH583" s="24"/>
      <c r="CI583" s="24"/>
      <c r="CJ583" s="24"/>
      <c r="CK583" s="24"/>
      <c r="CL583" s="24"/>
      <c r="CM583" s="24"/>
      <c r="CN583" s="24"/>
      <c r="CO583" s="24"/>
      <c r="CP583" s="24"/>
      <c r="CQ583" s="24"/>
      <c r="CR583" s="24"/>
      <c r="CS583" s="24"/>
      <c r="CT583" s="24"/>
      <c r="CU583" s="24"/>
      <c r="CV583" s="24"/>
      <c r="CW583" s="24"/>
      <c r="CX583" s="24"/>
      <c r="CY583" s="24"/>
      <c r="CZ583" s="24"/>
      <c r="DA583" s="24"/>
      <c r="DB583" s="24"/>
      <c r="DC583" s="24"/>
      <c r="DD583" s="24"/>
      <c r="DE583" s="24"/>
      <c r="DF583" s="26" t="s">
        <v>139</v>
      </c>
      <c r="DG583" s="26" t="s">
        <v>120</v>
      </c>
      <c r="DH583" s="26" t="s">
        <v>139</v>
      </c>
      <c r="DI583" s="26" t="s">
        <v>139</v>
      </c>
      <c r="DJ583" s="26" t="s">
        <v>139</v>
      </c>
      <c r="DK583" s="26" t="s">
        <v>139</v>
      </c>
      <c r="DL583" s="26" t="s">
        <v>139</v>
      </c>
      <c r="DM583" s="26" t="s">
        <v>139</v>
      </c>
      <c r="DN583" s="26" t="s">
        <v>139</v>
      </c>
      <c r="DO583" s="26" t="s">
        <v>139</v>
      </c>
    </row>
    <row r="584" spans="1:119" ht="20.100000000000001" customHeight="1" x14ac:dyDescent="0.25">
      <c r="A584" s="29" t="str">
        <f t="shared" si="126"/>
        <v/>
      </c>
      <c r="B584" s="29" t="str">
        <f t="shared" si="127"/>
        <v>Center for Awareness Promotion</v>
      </c>
      <c r="C584" s="29">
        <f t="shared" si="128"/>
        <v>0</v>
      </c>
      <c r="D584" s="30" t="str">
        <f t="shared" si="129"/>
        <v>South Asia</v>
      </c>
      <c r="E584" s="30" t="str">
        <f t="shared" si="130"/>
        <v>Kathmandu, Nepal</v>
      </c>
      <c r="F584" s="31">
        <f t="shared" si="131"/>
        <v>0</v>
      </c>
      <c r="G584" s="31">
        <f t="shared" si="132"/>
        <v>0</v>
      </c>
      <c r="H584" s="31">
        <f t="shared" si="133"/>
        <v>0</v>
      </c>
      <c r="I584" s="31">
        <f t="shared" si="134"/>
        <v>0</v>
      </c>
      <c r="J584" s="31">
        <f t="shared" si="135"/>
        <v>0</v>
      </c>
      <c r="K584" s="31">
        <f t="shared" si="136"/>
        <v>0</v>
      </c>
      <c r="L584" s="31">
        <f t="shared" si="137"/>
        <v>0</v>
      </c>
      <c r="M584" s="31">
        <f t="shared" si="138"/>
        <v>0</v>
      </c>
      <c r="N584" s="31">
        <f t="shared" si="139"/>
        <v>0</v>
      </c>
      <c r="O584" s="26" t="s">
        <v>3490</v>
      </c>
      <c r="P584" s="26" t="s">
        <v>108</v>
      </c>
      <c r="Q584" s="27">
        <v>42132</v>
      </c>
      <c r="R584" s="24"/>
      <c r="S584" s="24"/>
      <c r="T584" s="26" t="s">
        <v>278</v>
      </c>
      <c r="U584" s="24"/>
      <c r="V584" s="26" t="s">
        <v>225</v>
      </c>
      <c r="W584" s="26" t="s">
        <v>1184</v>
      </c>
      <c r="X584" s="26" t="s">
        <v>1185</v>
      </c>
      <c r="Y584" s="26" t="s">
        <v>3464</v>
      </c>
      <c r="Z584" s="24"/>
      <c r="AA584" s="24"/>
      <c r="AB584" s="26" t="s">
        <v>723</v>
      </c>
      <c r="AC584" s="28">
        <v>2000</v>
      </c>
      <c r="AD584" s="26" t="s">
        <v>3465</v>
      </c>
      <c r="AE584" s="26" t="s">
        <v>249</v>
      </c>
      <c r="AF584" s="26" t="s">
        <v>139</v>
      </c>
      <c r="AG584" s="26" t="s">
        <v>194</v>
      </c>
      <c r="AH584" s="24"/>
      <c r="AI584" s="28">
        <v>2000</v>
      </c>
      <c r="AJ584" s="24"/>
      <c r="AK584" s="24"/>
      <c r="AL584" s="24"/>
      <c r="AM584" s="24"/>
      <c r="AN584" s="24"/>
      <c r="AO584" s="24"/>
      <c r="AP584" s="24"/>
      <c r="AQ584" s="24"/>
      <c r="AR584" s="24"/>
      <c r="AS584" s="24"/>
      <c r="AT584" s="24"/>
      <c r="AU584" s="24"/>
      <c r="AV584" s="24"/>
      <c r="AW584" s="24"/>
      <c r="AX584" s="24"/>
      <c r="AY584" s="24"/>
      <c r="AZ584" s="24"/>
      <c r="BA584" s="24"/>
      <c r="BB584" s="24"/>
      <c r="BC584" s="26" t="s">
        <v>1100</v>
      </c>
      <c r="BD584" s="24"/>
      <c r="BE584" s="24"/>
      <c r="BF584" s="24"/>
      <c r="BG584" s="24"/>
      <c r="BH584" s="24"/>
      <c r="BI584" s="24"/>
      <c r="BJ584" s="24"/>
      <c r="BK584" s="24"/>
      <c r="BL584" s="24"/>
      <c r="BM584" s="24"/>
      <c r="BN584" s="24"/>
      <c r="BO584" s="24"/>
      <c r="BP584" s="24"/>
      <c r="BQ584" s="24"/>
      <c r="BR584" s="24"/>
      <c r="BS584" s="24"/>
      <c r="BT584" s="24"/>
      <c r="BU584" s="24"/>
      <c r="BV584" s="24"/>
      <c r="BW584" s="24"/>
      <c r="BX584" s="24"/>
      <c r="BY584" s="24"/>
      <c r="BZ584" s="24"/>
      <c r="CA584" s="24"/>
      <c r="CB584" s="24"/>
      <c r="CC584" s="24"/>
      <c r="CD584" s="24"/>
      <c r="CE584" s="24"/>
      <c r="CF584" s="24"/>
      <c r="CG584" s="24"/>
      <c r="CH584" s="24"/>
      <c r="CI584" s="24"/>
      <c r="CJ584" s="24"/>
      <c r="CK584" s="24"/>
      <c r="CL584" s="24"/>
      <c r="CM584" s="24"/>
      <c r="CN584" s="24"/>
      <c r="CO584" s="24"/>
      <c r="CP584" s="24"/>
      <c r="CQ584" s="24"/>
      <c r="CR584" s="24"/>
      <c r="CS584" s="24"/>
      <c r="CT584" s="24"/>
      <c r="CU584" s="24"/>
      <c r="CV584" s="24"/>
      <c r="CW584" s="24"/>
      <c r="CX584" s="24"/>
      <c r="CY584" s="24"/>
      <c r="CZ584" s="24"/>
      <c r="DA584" s="24"/>
      <c r="DB584" s="24"/>
      <c r="DC584" s="24"/>
      <c r="DD584" s="24"/>
      <c r="DE584" s="24"/>
      <c r="DF584" s="26" t="s">
        <v>139</v>
      </c>
      <c r="DG584" s="26" t="s">
        <v>139</v>
      </c>
      <c r="DH584" s="26" t="s">
        <v>139</v>
      </c>
      <c r="DI584" s="26" t="s">
        <v>139</v>
      </c>
      <c r="DJ584" s="26" t="s">
        <v>139</v>
      </c>
      <c r="DK584" s="26" t="s">
        <v>139</v>
      </c>
      <c r="DL584" s="26" t="s">
        <v>139</v>
      </c>
      <c r="DM584" s="26" t="s">
        <v>139</v>
      </c>
      <c r="DN584" s="26" t="s">
        <v>139</v>
      </c>
      <c r="DO584" s="26" t="s">
        <v>139</v>
      </c>
    </row>
    <row r="585" spans="1:119" ht="20.100000000000001" customHeight="1" x14ac:dyDescent="0.25">
      <c r="A585" s="29" t="str">
        <f t="shared" si="126"/>
        <v>Center for Awareness Promotion2</v>
      </c>
      <c r="B585" s="29" t="str">
        <f t="shared" si="127"/>
        <v>Center for Awareness Promotion</v>
      </c>
      <c r="C585" s="29">
        <f t="shared" si="128"/>
        <v>2</v>
      </c>
      <c r="D585" s="30" t="str">
        <f t="shared" si="129"/>
        <v>South Asia</v>
      </c>
      <c r="E585" s="30" t="str">
        <f t="shared" si="130"/>
        <v>Kathmandu, Nepal</v>
      </c>
      <c r="F585" s="31">
        <f t="shared" si="131"/>
        <v>3</v>
      </c>
      <c r="G585" s="31">
        <f t="shared" si="132"/>
        <v>2</v>
      </c>
      <c r="H585" s="31">
        <f t="shared" si="133"/>
        <v>2</v>
      </c>
      <c r="I585" s="31">
        <f t="shared" si="134"/>
        <v>4</v>
      </c>
      <c r="J585" s="31">
        <f t="shared" si="135"/>
        <v>2</v>
      </c>
      <c r="K585" s="31">
        <f t="shared" si="136"/>
        <v>3</v>
      </c>
      <c r="L585" s="31">
        <f t="shared" si="137"/>
        <v>4</v>
      </c>
      <c r="M585" s="31">
        <f t="shared" si="138"/>
        <v>2</v>
      </c>
      <c r="N585" s="31">
        <f t="shared" si="139"/>
        <v>2.8</v>
      </c>
      <c r="O585" s="26" t="s">
        <v>3485</v>
      </c>
      <c r="P585" s="26" t="s">
        <v>108</v>
      </c>
      <c r="Q585" s="27">
        <v>42129</v>
      </c>
      <c r="R585" s="26" t="s">
        <v>109</v>
      </c>
      <c r="S585" s="26" t="s">
        <v>277</v>
      </c>
      <c r="T585" s="26" t="s">
        <v>278</v>
      </c>
      <c r="U585" s="26" t="s">
        <v>168</v>
      </c>
      <c r="V585" s="26" t="s">
        <v>225</v>
      </c>
      <c r="W585" s="26" t="s">
        <v>1184</v>
      </c>
      <c r="X585" s="26" t="s">
        <v>1185</v>
      </c>
      <c r="Y585" s="26" t="s">
        <v>3464</v>
      </c>
      <c r="Z585" s="24"/>
      <c r="AA585" s="24"/>
      <c r="AB585" s="26" t="s">
        <v>117</v>
      </c>
      <c r="AC585" s="28">
        <v>10000</v>
      </c>
      <c r="AD585" s="26" t="s">
        <v>3465</v>
      </c>
      <c r="AE585" s="26" t="s">
        <v>249</v>
      </c>
      <c r="AF585" s="26" t="s">
        <v>139</v>
      </c>
      <c r="AG585" s="26" t="s">
        <v>194</v>
      </c>
      <c r="AH585" s="26" t="s">
        <v>143</v>
      </c>
      <c r="AI585" s="28">
        <v>10000</v>
      </c>
      <c r="AJ585" s="26" t="s">
        <v>3486</v>
      </c>
      <c r="AK585" s="26" t="s">
        <v>3475</v>
      </c>
      <c r="AL585" s="26" t="s">
        <v>3476</v>
      </c>
      <c r="AM585" s="24"/>
      <c r="AN585" s="24"/>
      <c r="AO585" s="24"/>
      <c r="AP585" s="24"/>
      <c r="AQ585" s="24"/>
      <c r="AR585" s="24"/>
      <c r="AS585" s="24"/>
      <c r="AT585" s="24"/>
      <c r="AU585" s="24"/>
      <c r="AV585" s="24"/>
      <c r="AW585" s="28">
        <v>87003</v>
      </c>
      <c r="AX585" s="26">
        <v>300</v>
      </c>
      <c r="AY585" s="28">
        <v>70</v>
      </c>
      <c r="AZ585" s="28">
        <v>50</v>
      </c>
      <c r="BA585" s="26">
        <v>0</v>
      </c>
      <c r="BB585" s="26" t="s">
        <v>148</v>
      </c>
      <c r="BC585" s="26" t="s">
        <v>1100</v>
      </c>
      <c r="BD585" s="26" t="s">
        <v>437</v>
      </c>
      <c r="BE585" s="26" t="s">
        <v>3487</v>
      </c>
      <c r="BF585" s="26" t="s">
        <v>3488</v>
      </c>
      <c r="BG585" s="26" t="s">
        <v>387</v>
      </c>
      <c r="BH585" s="26" t="s">
        <v>1220</v>
      </c>
      <c r="BI585" s="26" t="s">
        <v>191</v>
      </c>
      <c r="BJ585" s="26" t="s">
        <v>3489</v>
      </c>
      <c r="BK585" s="26" t="s">
        <v>191</v>
      </c>
      <c r="BL585" s="24"/>
      <c r="BM585" s="24"/>
      <c r="BN585" s="24"/>
      <c r="BO585" s="24"/>
      <c r="BP585" s="24"/>
      <c r="BQ585" s="24"/>
      <c r="BR585" s="26">
        <v>3</v>
      </c>
      <c r="BS585" s="26">
        <v>2</v>
      </c>
      <c r="BT585" s="26">
        <v>2</v>
      </c>
      <c r="BU585" s="26">
        <v>4</v>
      </c>
      <c r="BV585" s="26">
        <v>2</v>
      </c>
      <c r="BW585" s="26">
        <v>3</v>
      </c>
      <c r="BX585" s="26">
        <v>4</v>
      </c>
      <c r="BY585" s="26">
        <v>2</v>
      </c>
      <c r="BZ585" s="24"/>
      <c r="CA585" s="24"/>
      <c r="CB585" s="24"/>
      <c r="CC585" s="24"/>
      <c r="CD585" s="24"/>
      <c r="CE585" s="24"/>
      <c r="CF585" s="24"/>
      <c r="CG585" s="24"/>
      <c r="CH585" s="24"/>
      <c r="CI585" s="24"/>
      <c r="CJ585" s="24"/>
      <c r="CK585" s="24"/>
      <c r="CL585" s="24"/>
      <c r="CM585" s="24"/>
      <c r="CN585" s="24"/>
      <c r="CO585" s="24"/>
      <c r="CP585" s="24"/>
      <c r="CQ585" s="24"/>
      <c r="CR585" s="24"/>
      <c r="CS585" s="24"/>
      <c r="CT585" s="24"/>
      <c r="CU585" s="24"/>
      <c r="CV585" s="24"/>
      <c r="CW585" s="24"/>
      <c r="CX585" s="24"/>
      <c r="CY585" s="24"/>
      <c r="CZ585" s="24"/>
      <c r="DA585" s="24"/>
      <c r="DB585" s="24"/>
      <c r="DC585" s="24"/>
      <c r="DD585" s="24"/>
      <c r="DE585" s="24"/>
      <c r="DF585" s="26" t="s">
        <v>139</v>
      </c>
      <c r="DG585" s="26" t="s">
        <v>139</v>
      </c>
      <c r="DH585" s="26" t="s">
        <v>139</v>
      </c>
      <c r="DI585" s="26" t="s">
        <v>139</v>
      </c>
      <c r="DJ585" s="26" t="s">
        <v>120</v>
      </c>
      <c r="DK585" s="26" t="s">
        <v>139</v>
      </c>
      <c r="DL585" s="26" t="s">
        <v>139</v>
      </c>
      <c r="DM585" s="26" t="s">
        <v>139</v>
      </c>
      <c r="DN585" s="26" t="s">
        <v>139</v>
      </c>
      <c r="DO585" s="26" t="s">
        <v>139</v>
      </c>
    </row>
    <row r="586" spans="1:119" ht="20.100000000000001" customHeight="1" x14ac:dyDescent="0.25">
      <c r="A586" s="29" t="str">
        <f t="shared" si="126"/>
        <v>Center for Awareness Promotion1</v>
      </c>
      <c r="B586" s="29" t="str">
        <f t="shared" si="127"/>
        <v>Center for Awareness Promotion</v>
      </c>
      <c r="C586" s="29">
        <f t="shared" si="128"/>
        <v>1</v>
      </c>
      <c r="D586" s="30" t="str">
        <f t="shared" si="129"/>
        <v>South Asia</v>
      </c>
      <c r="E586" s="30" t="str">
        <f t="shared" si="130"/>
        <v>Kathmandu, Nepal</v>
      </c>
      <c r="F586" s="31">
        <f t="shared" si="131"/>
        <v>3</v>
      </c>
      <c r="G586" s="31">
        <f t="shared" si="132"/>
        <v>2</v>
      </c>
      <c r="H586" s="31">
        <f t="shared" si="133"/>
        <v>2</v>
      </c>
      <c r="I586" s="31">
        <f t="shared" si="134"/>
        <v>4</v>
      </c>
      <c r="J586" s="31">
        <f t="shared" si="135"/>
        <v>2</v>
      </c>
      <c r="K586" s="31">
        <f t="shared" si="136"/>
        <v>3</v>
      </c>
      <c r="L586" s="31">
        <f t="shared" si="137"/>
        <v>4</v>
      </c>
      <c r="M586" s="31">
        <f t="shared" si="138"/>
        <v>2</v>
      </c>
      <c r="N586" s="31">
        <f t="shared" si="139"/>
        <v>2.8</v>
      </c>
      <c r="O586" s="26" t="s">
        <v>3491</v>
      </c>
      <c r="P586" s="26" t="s">
        <v>108</v>
      </c>
      <c r="Q586" s="27">
        <v>41771</v>
      </c>
      <c r="R586" s="26" t="s">
        <v>155</v>
      </c>
      <c r="S586" s="26" t="s">
        <v>193</v>
      </c>
      <c r="T586" s="26" t="s">
        <v>194</v>
      </c>
      <c r="U586" s="26" t="s">
        <v>168</v>
      </c>
      <c r="V586" s="26" t="s">
        <v>225</v>
      </c>
      <c r="W586" s="26" t="s">
        <v>1184</v>
      </c>
      <c r="X586" s="26" t="s">
        <v>1185</v>
      </c>
      <c r="Y586" s="26" t="s">
        <v>3464</v>
      </c>
      <c r="Z586" s="24"/>
      <c r="AA586" s="24"/>
      <c r="AB586" s="26" t="s">
        <v>117</v>
      </c>
      <c r="AC586" s="28">
        <v>10000</v>
      </c>
      <c r="AD586" s="26" t="s">
        <v>3465</v>
      </c>
      <c r="AE586" s="26" t="s">
        <v>249</v>
      </c>
      <c r="AF586" s="26" t="s">
        <v>139</v>
      </c>
      <c r="AG586" s="26" t="s">
        <v>194</v>
      </c>
      <c r="AH586" s="26" t="s">
        <v>158</v>
      </c>
      <c r="AI586" s="28">
        <v>10000</v>
      </c>
      <c r="AJ586" s="26" t="s">
        <v>3492</v>
      </c>
      <c r="AK586" s="26" t="s">
        <v>3493</v>
      </c>
      <c r="AL586" s="26" t="s">
        <v>3476</v>
      </c>
      <c r="AM586" s="26" t="s">
        <v>3494</v>
      </c>
      <c r="AN586" s="26" t="s">
        <v>3495</v>
      </c>
      <c r="AO586" s="26" t="s">
        <v>3496</v>
      </c>
      <c r="AP586" s="26" t="s">
        <v>3497</v>
      </c>
      <c r="AQ586" s="24"/>
      <c r="AR586" s="24"/>
      <c r="AS586" s="24"/>
      <c r="AT586" s="24"/>
      <c r="AU586" s="24"/>
      <c r="AV586" s="24"/>
      <c r="AW586" s="28">
        <v>58488</v>
      </c>
      <c r="AX586" s="26">
        <v>324</v>
      </c>
      <c r="AY586" s="28">
        <v>40</v>
      </c>
      <c r="AZ586" s="28">
        <v>29</v>
      </c>
      <c r="BA586" s="26">
        <v>0</v>
      </c>
      <c r="BB586" s="26" t="s">
        <v>241</v>
      </c>
      <c r="BC586" s="26" t="s">
        <v>1100</v>
      </c>
      <c r="BD586" s="24"/>
      <c r="BE586" s="24"/>
      <c r="BF586" s="26" t="s">
        <v>1220</v>
      </c>
      <c r="BG586" s="26" t="s">
        <v>191</v>
      </c>
      <c r="BH586" s="26" t="s">
        <v>3498</v>
      </c>
      <c r="BI586" s="26" t="s">
        <v>387</v>
      </c>
      <c r="BJ586" s="26" t="s">
        <v>3499</v>
      </c>
      <c r="BK586" s="26" t="s">
        <v>191</v>
      </c>
      <c r="BL586" s="24"/>
      <c r="BM586" s="24"/>
      <c r="BN586" s="24"/>
      <c r="BO586" s="24"/>
      <c r="BP586" s="24"/>
      <c r="BQ586" s="24"/>
      <c r="BR586" s="26">
        <v>3</v>
      </c>
      <c r="BS586" s="26">
        <v>2</v>
      </c>
      <c r="BT586" s="26">
        <v>2</v>
      </c>
      <c r="BU586" s="26">
        <v>4</v>
      </c>
      <c r="BV586" s="26">
        <v>2</v>
      </c>
      <c r="BW586" s="26">
        <v>3</v>
      </c>
      <c r="BX586" s="26">
        <v>4</v>
      </c>
      <c r="BY586" s="26">
        <v>2</v>
      </c>
      <c r="BZ586" s="24"/>
      <c r="CA586" s="24"/>
      <c r="CB586" s="24"/>
      <c r="CC586" s="24"/>
      <c r="CD586" s="24"/>
      <c r="CE586" s="24"/>
      <c r="CF586" s="24"/>
      <c r="CG586" s="24"/>
      <c r="CH586" s="24"/>
      <c r="CI586" s="24"/>
      <c r="CJ586" s="24"/>
      <c r="CK586" s="24"/>
      <c r="CL586" s="24"/>
      <c r="CM586" s="24"/>
      <c r="CN586" s="24"/>
      <c r="CO586" s="24"/>
      <c r="CP586" s="24"/>
      <c r="CQ586" s="24"/>
      <c r="CR586" s="24"/>
      <c r="CS586" s="24"/>
      <c r="CT586" s="24"/>
      <c r="CU586" s="24"/>
      <c r="CV586" s="24"/>
      <c r="CW586" s="24"/>
      <c r="CX586" s="24"/>
      <c r="CY586" s="24"/>
      <c r="CZ586" s="24"/>
      <c r="DA586" s="24"/>
      <c r="DB586" s="24"/>
      <c r="DC586" s="24"/>
      <c r="DD586" s="24"/>
      <c r="DE586" s="24"/>
      <c r="DF586" s="26" t="s">
        <v>139</v>
      </c>
      <c r="DG586" s="26" t="s">
        <v>139</v>
      </c>
      <c r="DH586" s="26" t="s">
        <v>139</v>
      </c>
      <c r="DI586" s="26" t="s">
        <v>139</v>
      </c>
      <c r="DJ586" s="26" t="s">
        <v>120</v>
      </c>
      <c r="DK586" s="26" t="s">
        <v>139</v>
      </c>
      <c r="DL586" s="26" t="s">
        <v>139</v>
      </c>
      <c r="DM586" s="26" t="s">
        <v>139</v>
      </c>
      <c r="DN586" s="26" t="s">
        <v>139</v>
      </c>
      <c r="DO586" s="26" t="s">
        <v>139</v>
      </c>
    </row>
    <row r="587" spans="1:119" ht="20.100000000000001" customHeight="1" x14ac:dyDescent="0.25">
      <c r="A587" s="29" t="str">
        <f t="shared" si="126"/>
        <v>Center for Development Initiatives 3</v>
      </c>
      <c r="B587" s="29" t="str">
        <f t="shared" si="127"/>
        <v xml:space="preserve">Center for Development Initiatives </v>
      </c>
      <c r="C587" s="29">
        <f t="shared" si="128"/>
        <v>3</v>
      </c>
      <c r="D587" s="30" t="str">
        <f t="shared" si="129"/>
        <v>Africa and the Middle East</v>
      </c>
      <c r="E587" s="30" t="str">
        <f t="shared" si="130"/>
        <v>Accra, Ghana</v>
      </c>
      <c r="F587" s="31">
        <f t="shared" si="131"/>
        <v>2</v>
      </c>
      <c r="G587" s="31">
        <f t="shared" si="132"/>
        <v>2</v>
      </c>
      <c r="H587" s="31">
        <f t="shared" si="133"/>
        <v>4</v>
      </c>
      <c r="I587" s="31">
        <f t="shared" si="134"/>
        <v>2</v>
      </c>
      <c r="J587" s="31">
        <f t="shared" si="135"/>
        <v>4</v>
      </c>
      <c r="K587" s="31">
        <f t="shared" si="136"/>
        <v>3</v>
      </c>
      <c r="L587" s="31">
        <f t="shared" si="137"/>
        <v>3</v>
      </c>
      <c r="M587" s="31">
        <f t="shared" si="138"/>
        <v>3</v>
      </c>
      <c r="N587" s="31">
        <f t="shared" si="139"/>
        <v>2.9</v>
      </c>
      <c r="O587" s="26" t="s">
        <v>3500</v>
      </c>
      <c r="P587" s="26" t="s">
        <v>108</v>
      </c>
      <c r="Q587" s="27">
        <v>43054</v>
      </c>
      <c r="R587" s="26" t="s">
        <v>166</v>
      </c>
      <c r="S587" s="26" t="s">
        <v>110</v>
      </c>
      <c r="T587" s="26" t="s">
        <v>111</v>
      </c>
      <c r="U587" s="26" t="s">
        <v>112</v>
      </c>
      <c r="V587" s="26" t="s">
        <v>169</v>
      </c>
      <c r="W587" s="26" t="s">
        <v>170</v>
      </c>
      <c r="X587" s="26" t="s">
        <v>171</v>
      </c>
      <c r="Y587" s="26" t="s">
        <v>3501</v>
      </c>
      <c r="Z587" s="24"/>
      <c r="AA587" s="24"/>
      <c r="AB587" s="26" t="s">
        <v>117</v>
      </c>
      <c r="AC587" s="28">
        <v>11000</v>
      </c>
      <c r="AD587" s="26" t="s">
        <v>1187</v>
      </c>
      <c r="AE587" s="26" t="s">
        <v>343</v>
      </c>
      <c r="AF587" s="26" t="s">
        <v>139</v>
      </c>
      <c r="AG587" s="26" t="s">
        <v>278</v>
      </c>
      <c r="AH587" s="26" t="s">
        <v>121</v>
      </c>
      <c r="AI587" s="28">
        <v>11000</v>
      </c>
      <c r="AJ587" s="24"/>
      <c r="AK587" s="24"/>
      <c r="AL587" s="24"/>
      <c r="AM587" s="24"/>
      <c r="AN587" s="24"/>
      <c r="AO587" s="24"/>
      <c r="AP587" s="24"/>
      <c r="AQ587" s="26" t="s">
        <v>3502</v>
      </c>
      <c r="AR587" s="24"/>
      <c r="AS587" s="24"/>
      <c r="AT587" s="26" t="s">
        <v>3503</v>
      </c>
      <c r="AU587" s="26" t="s">
        <v>3504</v>
      </c>
      <c r="AV587" s="24"/>
      <c r="AW587" s="28">
        <v>91197</v>
      </c>
      <c r="AX587" s="26">
        <v>275</v>
      </c>
      <c r="AY587" s="28">
        <v>90</v>
      </c>
      <c r="AZ587" s="28">
        <v>75</v>
      </c>
      <c r="BA587" s="26">
        <v>0</v>
      </c>
      <c r="BB587" s="24"/>
      <c r="BC587" s="26" t="s">
        <v>3505</v>
      </c>
      <c r="BD587" s="26" t="s">
        <v>125</v>
      </c>
      <c r="BE587" s="24"/>
      <c r="BF587" s="26" t="s">
        <v>3506</v>
      </c>
      <c r="BG587" s="26" t="s">
        <v>3507</v>
      </c>
      <c r="BH587" s="26" t="s">
        <v>1695</v>
      </c>
      <c r="BI587" s="26" t="s">
        <v>3507</v>
      </c>
      <c r="BJ587" s="24"/>
      <c r="BK587" s="24"/>
      <c r="BL587" s="24"/>
      <c r="BM587" s="24"/>
      <c r="BN587" s="24"/>
      <c r="BO587" s="24"/>
      <c r="BP587" s="24"/>
      <c r="BQ587" s="24"/>
      <c r="BR587" s="26">
        <v>0</v>
      </c>
      <c r="BS587" s="26">
        <v>0</v>
      </c>
      <c r="BT587" s="26">
        <v>0</v>
      </c>
      <c r="BU587" s="26">
        <v>0</v>
      </c>
      <c r="BV587" s="26">
        <v>0</v>
      </c>
      <c r="BW587" s="26">
        <v>0</v>
      </c>
      <c r="BX587" s="26">
        <v>0</v>
      </c>
      <c r="BY587" s="26">
        <v>0</v>
      </c>
      <c r="BZ587" s="26" t="s">
        <v>136</v>
      </c>
      <c r="CA587" s="26" t="s">
        <v>136</v>
      </c>
      <c r="CB587" s="26" t="s">
        <v>137</v>
      </c>
      <c r="CC587" s="26" t="s">
        <v>136</v>
      </c>
      <c r="CD587" s="26" t="s">
        <v>135</v>
      </c>
      <c r="CE587" s="26" t="s">
        <v>135</v>
      </c>
      <c r="CF587" s="26" t="s">
        <v>135</v>
      </c>
      <c r="CG587" s="26" t="s">
        <v>135</v>
      </c>
      <c r="CH587" s="26" t="s">
        <v>134</v>
      </c>
      <c r="CI587" s="26" t="s">
        <v>138</v>
      </c>
      <c r="CJ587" s="26" t="s">
        <v>136</v>
      </c>
      <c r="CK587" s="26" t="s">
        <v>136</v>
      </c>
      <c r="CL587" s="26" t="s">
        <v>135</v>
      </c>
      <c r="CM587" s="26" t="s">
        <v>137</v>
      </c>
      <c r="CN587" s="26" t="s">
        <v>134</v>
      </c>
      <c r="CO587" s="26" t="s">
        <v>136</v>
      </c>
      <c r="CP587" s="26" t="s">
        <v>135</v>
      </c>
      <c r="CQ587" s="26" t="s">
        <v>138</v>
      </c>
      <c r="CR587" s="26" t="s">
        <v>138</v>
      </c>
      <c r="CS587" s="26" t="s">
        <v>138</v>
      </c>
      <c r="CT587" s="26" t="s">
        <v>136</v>
      </c>
      <c r="CU587" s="26" t="s">
        <v>136</v>
      </c>
      <c r="CV587" s="26" t="s">
        <v>136</v>
      </c>
      <c r="CW587" s="26" t="s">
        <v>136</v>
      </c>
      <c r="CX587" s="26" t="s">
        <v>136</v>
      </c>
      <c r="CY587" s="26" t="s">
        <v>134</v>
      </c>
      <c r="CZ587" s="26" t="s">
        <v>136</v>
      </c>
      <c r="DA587" s="26" t="s">
        <v>135</v>
      </c>
      <c r="DB587" s="26" t="s">
        <v>136</v>
      </c>
      <c r="DC587" s="26" t="s">
        <v>136</v>
      </c>
      <c r="DD587" s="26" t="s">
        <v>134</v>
      </c>
      <c r="DE587" s="26" t="s">
        <v>136</v>
      </c>
      <c r="DF587" s="26" t="s">
        <v>139</v>
      </c>
      <c r="DG587" s="26" t="s">
        <v>120</v>
      </c>
      <c r="DH587" s="26" t="s">
        <v>139</v>
      </c>
      <c r="DI587" s="26" t="s">
        <v>139</v>
      </c>
      <c r="DJ587" s="26" t="s">
        <v>139</v>
      </c>
      <c r="DK587" s="26" t="s">
        <v>139</v>
      </c>
      <c r="DL587" s="26" t="s">
        <v>120</v>
      </c>
      <c r="DM587" s="26" t="s">
        <v>139</v>
      </c>
      <c r="DN587" s="26" t="s">
        <v>139</v>
      </c>
      <c r="DO587" s="26" t="s">
        <v>139</v>
      </c>
    </row>
    <row r="588" spans="1:119" ht="20.100000000000001" customHeight="1" x14ac:dyDescent="0.25">
      <c r="A588" s="29" t="str">
        <f t="shared" si="126"/>
        <v/>
      </c>
      <c r="B588" s="29" t="str">
        <f t="shared" si="127"/>
        <v xml:space="preserve">Center for Development Initiatives </v>
      </c>
      <c r="C588" s="29">
        <f t="shared" si="128"/>
        <v>0</v>
      </c>
      <c r="D588" s="30" t="str">
        <f t="shared" si="129"/>
        <v>Africa and the Middle East</v>
      </c>
      <c r="E588" s="30" t="str">
        <f t="shared" si="130"/>
        <v>Accra, Ghana</v>
      </c>
      <c r="F588" s="31">
        <f t="shared" si="131"/>
        <v>0</v>
      </c>
      <c r="G588" s="31">
        <f t="shared" si="132"/>
        <v>0</v>
      </c>
      <c r="H588" s="31">
        <f t="shared" si="133"/>
        <v>0</v>
      </c>
      <c r="I588" s="31">
        <f t="shared" si="134"/>
        <v>0</v>
      </c>
      <c r="J588" s="31">
        <f t="shared" si="135"/>
        <v>0</v>
      </c>
      <c r="K588" s="31">
        <f t="shared" si="136"/>
        <v>0</v>
      </c>
      <c r="L588" s="31">
        <f t="shared" si="137"/>
        <v>0</v>
      </c>
      <c r="M588" s="31">
        <f t="shared" si="138"/>
        <v>0</v>
      </c>
      <c r="N588" s="31">
        <f t="shared" si="139"/>
        <v>0</v>
      </c>
      <c r="O588" s="26" t="s">
        <v>15902</v>
      </c>
      <c r="P588" s="26" t="s">
        <v>108</v>
      </c>
      <c r="Q588" s="27">
        <v>42892</v>
      </c>
      <c r="R588" s="24"/>
      <c r="S588" s="24"/>
      <c r="T588" s="26" t="s">
        <v>142</v>
      </c>
      <c r="U588" s="24"/>
      <c r="V588" s="26" t="s">
        <v>169</v>
      </c>
      <c r="W588" s="26" t="s">
        <v>170</v>
      </c>
      <c r="X588" s="26" t="s">
        <v>171</v>
      </c>
      <c r="Y588" s="26" t="s">
        <v>3501</v>
      </c>
      <c r="Z588" s="24"/>
      <c r="AA588" s="24"/>
      <c r="AB588" s="26" t="s">
        <v>15736</v>
      </c>
      <c r="AC588" s="28">
        <v>2000</v>
      </c>
      <c r="AD588" s="26" t="s">
        <v>1187</v>
      </c>
      <c r="AE588" s="26" t="s">
        <v>343</v>
      </c>
      <c r="AF588" s="26" t="s">
        <v>139</v>
      </c>
      <c r="AG588" s="26" t="s">
        <v>278</v>
      </c>
      <c r="AH588" s="24"/>
      <c r="AI588" s="28">
        <v>2000</v>
      </c>
      <c r="AJ588" s="24"/>
      <c r="AK588" s="24"/>
      <c r="AL588" s="24"/>
      <c r="AM588" s="24"/>
      <c r="AN588" s="24"/>
      <c r="AO588" s="24"/>
      <c r="AP588" s="24"/>
      <c r="AQ588" s="24"/>
      <c r="AR588" s="24"/>
      <c r="AS588" s="24"/>
      <c r="AT588" s="24"/>
      <c r="AU588" s="24"/>
      <c r="AV588" s="24"/>
      <c r="AW588" s="28">
        <v>0</v>
      </c>
      <c r="AX588" s="26">
        <v>0</v>
      </c>
      <c r="AY588" s="28">
        <v>0</v>
      </c>
      <c r="AZ588" s="28">
        <v>0</v>
      </c>
      <c r="BA588" s="26">
        <v>0</v>
      </c>
      <c r="BB588" s="24"/>
      <c r="BC588" s="26" t="s">
        <v>3505</v>
      </c>
      <c r="BD588" s="24"/>
      <c r="BE588" s="24"/>
      <c r="BF588" s="24"/>
      <c r="BG588" s="24"/>
      <c r="BH588" s="24"/>
      <c r="BI588" s="24"/>
      <c r="BJ588" s="24"/>
      <c r="BK588" s="24"/>
      <c r="BL588" s="24"/>
      <c r="BM588" s="24"/>
      <c r="BN588" s="24"/>
      <c r="BO588" s="24"/>
      <c r="BP588" s="24"/>
      <c r="BQ588" s="24"/>
      <c r="BR588" s="26">
        <v>0</v>
      </c>
      <c r="BS588" s="26">
        <v>0</v>
      </c>
      <c r="BT588" s="26">
        <v>0</v>
      </c>
      <c r="BU588" s="26">
        <v>0</v>
      </c>
      <c r="BV588" s="26">
        <v>0</v>
      </c>
      <c r="BW588" s="26">
        <v>0</v>
      </c>
      <c r="BX588" s="26">
        <v>0</v>
      </c>
      <c r="BY588" s="26">
        <v>0</v>
      </c>
      <c r="BZ588" s="24"/>
      <c r="CA588" s="24"/>
      <c r="CB588" s="24"/>
      <c r="CC588" s="24"/>
      <c r="CD588" s="24"/>
      <c r="CE588" s="24"/>
      <c r="CF588" s="24"/>
      <c r="CG588" s="24"/>
      <c r="CH588" s="24"/>
      <c r="CI588" s="24"/>
      <c r="CJ588" s="24"/>
      <c r="CK588" s="24"/>
      <c r="CL588" s="24"/>
      <c r="CM588" s="24"/>
      <c r="CN588" s="24"/>
      <c r="CO588" s="24"/>
      <c r="CP588" s="24"/>
      <c r="CQ588" s="24"/>
      <c r="CR588" s="24"/>
      <c r="CS588" s="24"/>
      <c r="CT588" s="24"/>
      <c r="CU588" s="24"/>
      <c r="CV588" s="24"/>
      <c r="CW588" s="24"/>
      <c r="CX588" s="24"/>
      <c r="CY588" s="24"/>
      <c r="CZ588" s="24"/>
      <c r="DA588" s="24"/>
      <c r="DB588" s="24"/>
      <c r="DC588" s="24"/>
      <c r="DD588" s="24"/>
      <c r="DE588" s="24"/>
      <c r="DF588" s="26" t="s">
        <v>139</v>
      </c>
      <c r="DG588" s="26" t="s">
        <v>139</v>
      </c>
      <c r="DH588" s="26" t="s">
        <v>139</v>
      </c>
      <c r="DI588" s="26" t="s">
        <v>139</v>
      </c>
      <c r="DJ588" s="26" t="s">
        <v>139</v>
      </c>
      <c r="DK588" s="26" t="s">
        <v>139</v>
      </c>
      <c r="DL588" s="26" t="s">
        <v>139</v>
      </c>
      <c r="DM588" s="26" t="s">
        <v>139</v>
      </c>
      <c r="DN588" s="26" t="s">
        <v>139</v>
      </c>
      <c r="DO588" s="26" t="s">
        <v>139</v>
      </c>
    </row>
    <row r="589" spans="1:119" ht="20.100000000000001" customHeight="1" x14ac:dyDescent="0.25">
      <c r="A589" s="29" t="str">
        <f t="shared" si="126"/>
        <v>Center for Development Initiatives 2</v>
      </c>
      <c r="B589" s="29" t="str">
        <f t="shared" si="127"/>
        <v xml:space="preserve">Center for Development Initiatives </v>
      </c>
      <c r="C589" s="29">
        <f t="shared" si="128"/>
        <v>2</v>
      </c>
      <c r="D589" s="30" t="str">
        <f t="shared" si="129"/>
        <v>Africa and the Middle East</v>
      </c>
      <c r="E589" s="30" t="str">
        <f t="shared" si="130"/>
        <v>Accra, Ghana</v>
      </c>
      <c r="F589" s="31">
        <f t="shared" si="131"/>
        <v>2</v>
      </c>
      <c r="G589" s="31">
        <f t="shared" si="132"/>
        <v>2</v>
      </c>
      <c r="H589" s="31">
        <f t="shared" si="133"/>
        <v>3</v>
      </c>
      <c r="I589" s="31">
        <f t="shared" si="134"/>
        <v>2</v>
      </c>
      <c r="J589" s="31">
        <f t="shared" si="135"/>
        <v>2</v>
      </c>
      <c r="K589" s="31">
        <f t="shared" si="136"/>
        <v>2</v>
      </c>
      <c r="L589" s="31">
        <f t="shared" si="137"/>
        <v>2</v>
      </c>
      <c r="M589" s="31">
        <f t="shared" si="138"/>
        <v>2</v>
      </c>
      <c r="N589" s="31">
        <f t="shared" si="139"/>
        <v>2.1</v>
      </c>
      <c r="O589" s="26" t="s">
        <v>3508</v>
      </c>
      <c r="P589" s="26" t="s">
        <v>108</v>
      </c>
      <c r="Q589" s="27">
        <v>42643</v>
      </c>
      <c r="R589" s="26" t="s">
        <v>109</v>
      </c>
      <c r="S589" s="26" t="s">
        <v>141</v>
      </c>
      <c r="T589" s="26" t="s">
        <v>142</v>
      </c>
      <c r="U589" s="26" t="s">
        <v>112</v>
      </c>
      <c r="V589" s="26" t="s">
        <v>169</v>
      </c>
      <c r="W589" s="26" t="s">
        <v>170</v>
      </c>
      <c r="X589" s="26" t="s">
        <v>171</v>
      </c>
      <c r="Y589" s="26" t="s">
        <v>3501</v>
      </c>
      <c r="Z589" s="24"/>
      <c r="AA589" s="24"/>
      <c r="AB589" s="26" t="s">
        <v>117</v>
      </c>
      <c r="AC589" s="28">
        <v>9000</v>
      </c>
      <c r="AD589" s="26" t="s">
        <v>1187</v>
      </c>
      <c r="AE589" s="26" t="s">
        <v>343</v>
      </c>
      <c r="AF589" s="26" t="s">
        <v>139</v>
      </c>
      <c r="AG589" s="26" t="s">
        <v>278</v>
      </c>
      <c r="AH589" s="26" t="s">
        <v>143</v>
      </c>
      <c r="AI589" s="28">
        <v>9000</v>
      </c>
      <c r="AJ589" s="26" t="s">
        <v>3509</v>
      </c>
      <c r="AK589" s="26" t="s">
        <v>3510</v>
      </c>
      <c r="AL589" s="26" t="s">
        <v>3511</v>
      </c>
      <c r="AM589" s="24"/>
      <c r="AN589" s="24"/>
      <c r="AO589" s="24"/>
      <c r="AP589" s="24"/>
      <c r="AQ589" s="24"/>
      <c r="AR589" s="24"/>
      <c r="AS589" s="24"/>
      <c r="AT589" s="24"/>
      <c r="AU589" s="26" t="s">
        <v>3512</v>
      </c>
      <c r="AV589" s="24"/>
      <c r="AW589" s="28">
        <v>81150</v>
      </c>
      <c r="AX589" s="26">
        <v>275</v>
      </c>
      <c r="AY589" s="28">
        <v>85</v>
      </c>
      <c r="AZ589" s="28">
        <v>77</v>
      </c>
      <c r="BA589" s="26">
        <v>0</v>
      </c>
      <c r="BB589" s="26" t="s">
        <v>148</v>
      </c>
      <c r="BC589" s="26" t="s">
        <v>3505</v>
      </c>
      <c r="BD589" s="26" t="s">
        <v>125</v>
      </c>
      <c r="BE589" s="24"/>
      <c r="BF589" s="26" t="s">
        <v>3513</v>
      </c>
      <c r="BG589" s="26" t="s">
        <v>170</v>
      </c>
      <c r="BH589" s="26" t="s">
        <v>3514</v>
      </c>
      <c r="BI589" s="26" t="s">
        <v>170</v>
      </c>
      <c r="BJ589" s="24"/>
      <c r="BK589" s="24"/>
      <c r="BL589" s="24"/>
      <c r="BM589" s="24"/>
      <c r="BN589" s="24"/>
      <c r="BO589" s="24"/>
      <c r="BP589" s="24"/>
      <c r="BQ589" s="24"/>
      <c r="BR589" s="26">
        <v>2</v>
      </c>
      <c r="BS589" s="26">
        <v>2</v>
      </c>
      <c r="BT589" s="26">
        <v>3</v>
      </c>
      <c r="BU589" s="26">
        <v>2</v>
      </c>
      <c r="BV589" s="26">
        <v>2</v>
      </c>
      <c r="BW589" s="26">
        <v>2</v>
      </c>
      <c r="BX589" s="26">
        <v>2</v>
      </c>
      <c r="BY589" s="26">
        <v>2</v>
      </c>
      <c r="BZ589" s="24"/>
      <c r="CA589" s="24"/>
      <c r="CB589" s="24"/>
      <c r="CC589" s="24"/>
      <c r="CD589" s="24"/>
      <c r="CE589" s="24"/>
      <c r="CF589" s="24"/>
      <c r="CG589" s="24"/>
      <c r="CH589" s="24"/>
      <c r="CI589" s="24"/>
      <c r="CJ589" s="24"/>
      <c r="CK589" s="24"/>
      <c r="CL589" s="24"/>
      <c r="CM589" s="24"/>
      <c r="CN589" s="24"/>
      <c r="CO589" s="24"/>
      <c r="CP589" s="24"/>
      <c r="CQ589" s="24"/>
      <c r="CR589" s="24"/>
      <c r="CS589" s="24"/>
      <c r="CT589" s="24"/>
      <c r="CU589" s="24"/>
      <c r="CV589" s="24"/>
      <c r="CW589" s="24"/>
      <c r="CX589" s="24"/>
      <c r="CY589" s="24"/>
      <c r="CZ589" s="24"/>
      <c r="DA589" s="24"/>
      <c r="DB589" s="24"/>
      <c r="DC589" s="24"/>
      <c r="DD589" s="24"/>
      <c r="DE589" s="24"/>
      <c r="DF589" s="26" t="s">
        <v>120</v>
      </c>
      <c r="DG589" s="26" t="s">
        <v>120</v>
      </c>
      <c r="DH589" s="26" t="s">
        <v>139</v>
      </c>
      <c r="DI589" s="26" t="s">
        <v>139</v>
      </c>
      <c r="DJ589" s="26" t="s">
        <v>139</v>
      </c>
      <c r="DK589" s="26" t="s">
        <v>139</v>
      </c>
      <c r="DL589" s="26" t="s">
        <v>120</v>
      </c>
      <c r="DM589" s="26" t="s">
        <v>139</v>
      </c>
      <c r="DN589" s="26" t="s">
        <v>139</v>
      </c>
      <c r="DO589" s="26" t="s">
        <v>139</v>
      </c>
    </row>
    <row r="590" spans="1:119" ht="20.100000000000001" customHeight="1" x14ac:dyDescent="0.25">
      <c r="A590" s="29" t="str">
        <f t="shared" si="126"/>
        <v/>
      </c>
      <c r="B590" s="29" t="str">
        <f t="shared" si="127"/>
        <v xml:space="preserve">Center for Development Initiatives </v>
      </c>
      <c r="C590" s="29">
        <f t="shared" si="128"/>
        <v>0</v>
      </c>
      <c r="D590" s="30" t="str">
        <f t="shared" si="129"/>
        <v>Africa and the Middle East</v>
      </c>
      <c r="E590" s="30" t="str">
        <f t="shared" si="130"/>
        <v>Accra, Ghana</v>
      </c>
      <c r="F590" s="31">
        <f t="shared" si="131"/>
        <v>0</v>
      </c>
      <c r="G590" s="31">
        <f t="shared" si="132"/>
        <v>0</v>
      </c>
      <c r="H590" s="31">
        <f t="shared" si="133"/>
        <v>0</v>
      </c>
      <c r="I590" s="31">
        <f t="shared" si="134"/>
        <v>0</v>
      </c>
      <c r="J590" s="31">
        <f t="shared" si="135"/>
        <v>0</v>
      </c>
      <c r="K590" s="31">
        <f t="shared" si="136"/>
        <v>0</v>
      </c>
      <c r="L590" s="31">
        <f t="shared" si="137"/>
        <v>0</v>
      </c>
      <c r="M590" s="31">
        <f t="shared" si="138"/>
        <v>0</v>
      </c>
      <c r="N590" s="31">
        <f t="shared" si="139"/>
        <v>0</v>
      </c>
      <c r="O590" s="26" t="s">
        <v>15903</v>
      </c>
      <c r="P590" s="26" t="s">
        <v>108</v>
      </c>
      <c r="Q590" s="27">
        <v>42465</v>
      </c>
      <c r="R590" s="24"/>
      <c r="S590" s="24"/>
      <c r="T590" s="26" t="s">
        <v>157</v>
      </c>
      <c r="U590" s="24"/>
      <c r="V590" s="26" t="s">
        <v>169</v>
      </c>
      <c r="W590" s="26" t="s">
        <v>170</v>
      </c>
      <c r="X590" s="26" t="s">
        <v>171</v>
      </c>
      <c r="Y590" s="26" t="s">
        <v>3501</v>
      </c>
      <c r="Z590" s="24"/>
      <c r="AA590" s="24"/>
      <c r="AB590" s="26" t="s">
        <v>15736</v>
      </c>
      <c r="AC590" s="28">
        <v>2500</v>
      </c>
      <c r="AD590" s="26" t="s">
        <v>1187</v>
      </c>
      <c r="AE590" s="26" t="s">
        <v>343</v>
      </c>
      <c r="AF590" s="26" t="s">
        <v>139</v>
      </c>
      <c r="AG590" s="26" t="s">
        <v>278</v>
      </c>
      <c r="AH590" s="24"/>
      <c r="AI590" s="28">
        <v>2500</v>
      </c>
      <c r="AJ590" s="24"/>
      <c r="AK590" s="24"/>
      <c r="AL590" s="24"/>
      <c r="AM590" s="24"/>
      <c r="AN590" s="24"/>
      <c r="AO590" s="24"/>
      <c r="AP590" s="24"/>
      <c r="AQ590" s="24"/>
      <c r="AR590" s="24"/>
      <c r="AS590" s="24"/>
      <c r="AT590" s="24"/>
      <c r="AU590" s="24"/>
      <c r="AV590" s="24"/>
      <c r="AW590" s="24"/>
      <c r="AX590" s="24"/>
      <c r="AY590" s="24"/>
      <c r="AZ590" s="24"/>
      <c r="BA590" s="24"/>
      <c r="BB590" s="24"/>
      <c r="BC590" s="26" t="s">
        <v>3505</v>
      </c>
      <c r="BD590" s="24"/>
      <c r="BE590" s="24"/>
      <c r="BF590" s="24"/>
      <c r="BG590" s="24"/>
      <c r="BH590" s="24"/>
      <c r="BI590" s="24"/>
      <c r="BJ590" s="24"/>
      <c r="BK590" s="24"/>
      <c r="BL590" s="24"/>
      <c r="BM590" s="24"/>
      <c r="BN590" s="24"/>
      <c r="BO590" s="24"/>
      <c r="BP590" s="24"/>
      <c r="BQ590" s="24"/>
      <c r="BR590" s="24"/>
      <c r="BS590" s="24"/>
      <c r="BT590" s="24"/>
      <c r="BU590" s="24"/>
      <c r="BV590" s="24"/>
      <c r="BW590" s="24"/>
      <c r="BX590" s="24"/>
      <c r="BY590" s="24"/>
      <c r="BZ590" s="24"/>
      <c r="CA590" s="24"/>
      <c r="CB590" s="24"/>
      <c r="CC590" s="24"/>
      <c r="CD590" s="24"/>
      <c r="CE590" s="24"/>
      <c r="CF590" s="24"/>
      <c r="CG590" s="24"/>
      <c r="CH590" s="24"/>
      <c r="CI590" s="24"/>
      <c r="CJ590" s="24"/>
      <c r="CK590" s="24"/>
      <c r="CL590" s="24"/>
      <c r="CM590" s="24"/>
      <c r="CN590" s="24"/>
      <c r="CO590" s="24"/>
      <c r="CP590" s="24"/>
      <c r="CQ590" s="24"/>
      <c r="CR590" s="24"/>
      <c r="CS590" s="24"/>
      <c r="CT590" s="24"/>
      <c r="CU590" s="24"/>
      <c r="CV590" s="24"/>
      <c r="CW590" s="24"/>
      <c r="CX590" s="24"/>
      <c r="CY590" s="24"/>
      <c r="CZ590" s="24"/>
      <c r="DA590" s="24"/>
      <c r="DB590" s="24"/>
      <c r="DC590" s="24"/>
      <c r="DD590" s="24"/>
      <c r="DE590" s="24"/>
      <c r="DF590" s="26" t="s">
        <v>139</v>
      </c>
      <c r="DG590" s="26" t="s">
        <v>139</v>
      </c>
      <c r="DH590" s="26" t="s">
        <v>139</v>
      </c>
      <c r="DI590" s="26" t="s">
        <v>139</v>
      </c>
      <c r="DJ590" s="26" t="s">
        <v>139</v>
      </c>
      <c r="DK590" s="26" t="s">
        <v>139</v>
      </c>
      <c r="DL590" s="26" t="s">
        <v>139</v>
      </c>
      <c r="DM590" s="26" t="s">
        <v>139</v>
      </c>
      <c r="DN590" s="26" t="s">
        <v>139</v>
      </c>
      <c r="DO590" s="26" t="s">
        <v>139</v>
      </c>
    </row>
    <row r="591" spans="1:119" ht="20.100000000000001" customHeight="1" x14ac:dyDescent="0.25">
      <c r="A591" s="29" t="str">
        <f t="shared" si="126"/>
        <v>Center for Development Initiatives 1</v>
      </c>
      <c r="B591" s="29" t="str">
        <f t="shared" si="127"/>
        <v xml:space="preserve">Center for Development Initiatives </v>
      </c>
      <c r="C591" s="29">
        <f t="shared" si="128"/>
        <v>1</v>
      </c>
      <c r="D591" s="30" t="str">
        <f t="shared" si="129"/>
        <v>Africa and the Middle East</v>
      </c>
      <c r="E591" s="30" t="str">
        <f t="shared" si="130"/>
        <v>Accra, Ghana</v>
      </c>
      <c r="F591" s="31">
        <f t="shared" si="131"/>
        <v>1</v>
      </c>
      <c r="G591" s="31">
        <f t="shared" si="132"/>
        <v>2</v>
      </c>
      <c r="H591" s="31">
        <f t="shared" si="133"/>
        <v>1</v>
      </c>
      <c r="I591" s="31">
        <f t="shared" si="134"/>
        <v>1</v>
      </c>
      <c r="J591" s="31">
        <f t="shared" si="135"/>
        <v>2</v>
      </c>
      <c r="K591" s="31">
        <f t="shared" si="136"/>
        <v>2</v>
      </c>
      <c r="L591" s="31">
        <f t="shared" si="137"/>
        <v>2</v>
      </c>
      <c r="M591" s="31">
        <f t="shared" si="138"/>
        <v>1</v>
      </c>
      <c r="N591" s="31">
        <f t="shared" si="139"/>
        <v>1.5</v>
      </c>
      <c r="O591" s="26" t="s">
        <v>3515</v>
      </c>
      <c r="P591" s="26" t="s">
        <v>108</v>
      </c>
      <c r="Q591" s="27">
        <v>42305</v>
      </c>
      <c r="R591" s="26" t="s">
        <v>155</v>
      </c>
      <c r="S591" s="26" t="s">
        <v>156</v>
      </c>
      <c r="T591" s="26" t="s">
        <v>157</v>
      </c>
      <c r="U591" s="26" t="s">
        <v>112</v>
      </c>
      <c r="V591" s="26" t="s">
        <v>169</v>
      </c>
      <c r="W591" s="26" t="s">
        <v>170</v>
      </c>
      <c r="X591" s="26" t="s">
        <v>171</v>
      </c>
      <c r="Y591" s="26" t="s">
        <v>3501</v>
      </c>
      <c r="Z591" s="24"/>
      <c r="AA591" s="24"/>
      <c r="AB591" s="26" t="s">
        <v>117</v>
      </c>
      <c r="AC591" s="28">
        <v>8000</v>
      </c>
      <c r="AD591" s="26" t="s">
        <v>1187</v>
      </c>
      <c r="AE591" s="26" t="s">
        <v>343</v>
      </c>
      <c r="AF591" s="26" t="s">
        <v>139</v>
      </c>
      <c r="AG591" s="26" t="s">
        <v>278</v>
      </c>
      <c r="AH591" s="26" t="s">
        <v>158</v>
      </c>
      <c r="AI591" s="28">
        <v>8000</v>
      </c>
      <c r="AJ591" s="26" t="s">
        <v>3516</v>
      </c>
      <c r="AK591" s="26" t="s">
        <v>3517</v>
      </c>
      <c r="AL591" s="26" t="s">
        <v>3511</v>
      </c>
      <c r="AM591" s="26" t="s">
        <v>3518</v>
      </c>
      <c r="AN591" s="26" t="s">
        <v>3519</v>
      </c>
      <c r="AO591" s="26" t="s">
        <v>3520</v>
      </c>
      <c r="AP591" s="26" t="s">
        <v>3521</v>
      </c>
      <c r="AQ591" s="24"/>
      <c r="AR591" s="24"/>
      <c r="AS591" s="24"/>
      <c r="AT591" s="24"/>
      <c r="AU591" s="24"/>
      <c r="AV591" s="24"/>
      <c r="AW591" s="28">
        <v>60106</v>
      </c>
      <c r="AX591" s="26">
        <v>212</v>
      </c>
      <c r="AY591" s="28">
        <v>70</v>
      </c>
      <c r="AZ591" s="28">
        <v>60</v>
      </c>
      <c r="BA591" s="26">
        <v>0</v>
      </c>
      <c r="BB591" s="26" t="s">
        <v>148</v>
      </c>
      <c r="BC591" s="26" t="s">
        <v>3505</v>
      </c>
      <c r="BD591" s="24"/>
      <c r="BE591" s="24"/>
      <c r="BF591" s="26" t="s">
        <v>1220</v>
      </c>
      <c r="BG591" s="26" t="s">
        <v>191</v>
      </c>
      <c r="BH591" s="26" t="s">
        <v>1695</v>
      </c>
      <c r="BI591" s="26" t="s">
        <v>170</v>
      </c>
      <c r="BJ591" s="24"/>
      <c r="BK591" s="24"/>
      <c r="BL591" s="24"/>
      <c r="BM591" s="24"/>
      <c r="BN591" s="24"/>
      <c r="BO591" s="24"/>
      <c r="BP591" s="24"/>
      <c r="BQ591" s="24"/>
      <c r="BR591" s="26">
        <v>1</v>
      </c>
      <c r="BS591" s="26">
        <v>2</v>
      </c>
      <c r="BT591" s="26">
        <v>1</v>
      </c>
      <c r="BU591" s="26">
        <v>1</v>
      </c>
      <c r="BV591" s="26">
        <v>2</v>
      </c>
      <c r="BW591" s="26">
        <v>2</v>
      </c>
      <c r="BX591" s="26">
        <v>2</v>
      </c>
      <c r="BY591" s="26">
        <v>1</v>
      </c>
      <c r="BZ591" s="24"/>
      <c r="CA591" s="24"/>
      <c r="CB591" s="24"/>
      <c r="CC591" s="24"/>
      <c r="CD591" s="24"/>
      <c r="CE591" s="24"/>
      <c r="CF591" s="24"/>
      <c r="CG591" s="24"/>
      <c r="CH591" s="24"/>
      <c r="CI591" s="24"/>
      <c r="CJ591" s="24"/>
      <c r="CK591" s="24"/>
      <c r="CL591" s="24"/>
      <c r="CM591" s="24"/>
      <c r="CN591" s="24"/>
      <c r="CO591" s="24"/>
      <c r="CP591" s="24"/>
      <c r="CQ591" s="24"/>
      <c r="CR591" s="24"/>
      <c r="CS591" s="24"/>
      <c r="CT591" s="24"/>
      <c r="CU591" s="24"/>
      <c r="CV591" s="24"/>
      <c r="CW591" s="24"/>
      <c r="CX591" s="24"/>
      <c r="CY591" s="24"/>
      <c r="CZ591" s="24"/>
      <c r="DA591" s="24"/>
      <c r="DB591" s="24"/>
      <c r="DC591" s="24"/>
      <c r="DD591" s="24"/>
      <c r="DE591" s="24"/>
      <c r="DF591" s="26" t="s">
        <v>139</v>
      </c>
      <c r="DG591" s="26" t="s">
        <v>120</v>
      </c>
      <c r="DH591" s="26" t="s">
        <v>120</v>
      </c>
      <c r="DI591" s="26" t="s">
        <v>120</v>
      </c>
      <c r="DJ591" s="26" t="s">
        <v>139</v>
      </c>
      <c r="DK591" s="26" t="s">
        <v>139</v>
      </c>
      <c r="DL591" s="26" t="s">
        <v>120</v>
      </c>
      <c r="DM591" s="26" t="s">
        <v>139</v>
      </c>
      <c r="DN591" s="26" t="s">
        <v>139</v>
      </c>
      <c r="DO591" s="26" t="s">
        <v>139</v>
      </c>
    </row>
    <row r="592" spans="1:119" ht="20.100000000000001" customHeight="1" x14ac:dyDescent="0.25">
      <c r="A592" s="29" t="str">
        <f t="shared" si="126"/>
        <v>Center for Girls 5</v>
      </c>
      <c r="B592" s="29" t="str">
        <f t="shared" si="127"/>
        <v xml:space="preserve">Center for Girls </v>
      </c>
      <c r="C592" s="29">
        <f t="shared" si="128"/>
        <v>5</v>
      </c>
      <c r="D592" s="30" t="str">
        <f t="shared" si="129"/>
        <v>East and Southeast Asia</v>
      </c>
      <c r="E592" s="30" t="str">
        <f t="shared" si="130"/>
        <v>Amphur Pan, Thailand</v>
      </c>
      <c r="F592" s="31">
        <f t="shared" si="131"/>
        <v>4</v>
      </c>
      <c r="G592" s="31">
        <f t="shared" si="132"/>
        <v>3</v>
      </c>
      <c r="H592" s="31">
        <f t="shared" si="133"/>
        <v>1</v>
      </c>
      <c r="I592" s="31">
        <f t="shared" si="134"/>
        <v>3</v>
      </c>
      <c r="J592" s="31">
        <f t="shared" si="135"/>
        <v>3</v>
      </c>
      <c r="K592" s="31">
        <f t="shared" si="136"/>
        <v>3</v>
      </c>
      <c r="L592" s="31">
        <f t="shared" si="137"/>
        <v>3</v>
      </c>
      <c r="M592" s="31">
        <f t="shared" si="138"/>
        <v>4</v>
      </c>
      <c r="N592" s="31">
        <f t="shared" si="139"/>
        <v>3</v>
      </c>
      <c r="O592" s="26" t="s">
        <v>3522</v>
      </c>
      <c r="P592" s="26" t="s">
        <v>108</v>
      </c>
      <c r="Q592" s="27">
        <v>43214</v>
      </c>
      <c r="R592" s="26" t="s">
        <v>109</v>
      </c>
      <c r="S592" s="26" t="s">
        <v>244</v>
      </c>
      <c r="T592" s="26" t="s">
        <v>111</v>
      </c>
      <c r="U592" s="24"/>
      <c r="V592" s="26" t="s">
        <v>469</v>
      </c>
      <c r="W592" s="26" t="s">
        <v>938</v>
      </c>
      <c r="X592" s="26" t="s">
        <v>3523</v>
      </c>
      <c r="Y592" s="26" t="s">
        <v>3524</v>
      </c>
      <c r="Z592" s="24"/>
      <c r="AA592" s="24"/>
      <c r="AB592" s="26" t="s">
        <v>117</v>
      </c>
      <c r="AC592" s="28">
        <v>10000</v>
      </c>
      <c r="AD592" s="24"/>
      <c r="AE592" s="26" t="s">
        <v>2880</v>
      </c>
      <c r="AF592" s="26" t="s">
        <v>120</v>
      </c>
      <c r="AG592" s="26" t="s">
        <v>194</v>
      </c>
      <c r="AH592" s="26" t="s">
        <v>176</v>
      </c>
      <c r="AI592" s="28">
        <v>10000</v>
      </c>
      <c r="AJ592" s="24"/>
      <c r="AK592" s="26" t="s">
        <v>3525</v>
      </c>
      <c r="AL592" s="26" t="s">
        <v>3526</v>
      </c>
      <c r="AM592" s="24"/>
      <c r="AN592" s="24"/>
      <c r="AO592" s="24"/>
      <c r="AP592" s="24"/>
      <c r="AQ592" s="26" t="s">
        <v>3527</v>
      </c>
      <c r="AR592" s="24"/>
      <c r="AS592" s="24"/>
      <c r="AT592" s="24"/>
      <c r="AU592" s="26" t="s">
        <v>3528</v>
      </c>
      <c r="AV592" s="24"/>
      <c r="AW592" s="28">
        <v>64851</v>
      </c>
      <c r="AX592" s="26">
        <v>109</v>
      </c>
      <c r="AY592" s="28">
        <v>90</v>
      </c>
      <c r="AZ592" s="28">
        <v>319</v>
      </c>
      <c r="BA592" s="26">
        <v>319</v>
      </c>
      <c r="BB592" s="24"/>
      <c r="BC592" s="26" t="s">
        <v>3529</v>
      </c>
      <c r="BD592" s="26" t="s">
        <v>125</v>
      </c>
      <c r="BE592" s="24"/>
      <c r="BF592" s="26" t="s">
        <v>2242</v>
      </c>
      <c r="BG592" s="26" t="s">
        <v>589</v>
      </c>
      <c r="BH592" s="26" t="s">
        <v>3530</v>
      </c>
      <c r="BI592" s="26" t="s">
        <v>449</v>
      </c>
      <c r="BJ592" s="24"/>
      <c r="BK592" s="24"/>
      <c r="BL592" s="24"/>
      <c r="BM592" s="24"/>
      <c r="BN592" s="24"/>
      <c r="BO592" s="24"/>
      <c r="BP592" s="24"/>
      <c r="BQ592" s="24"/>
      <c r="BR592" s="26">
        <v>0</v>
      </c>
      <c r="BS592" s="26">
        <v>0</v>
      </c>
      <c r="BT592" s="26">
        <v>0</v>
      </c>
      <c r="BU592" s="26">
        <v>0</v>
      </c>
      <c r="BV592" s="26">
        <v>0</v>
      </c>
      <c r="BW592" s="26">
        <v>0</v>
      </c>
      <c r="BX592" s="26">
        <v>0</v>
      </c>
      <c r="BY592" s="26">
        <v>0</v>
      </c>
      <c r="BZ592" s="26" t="s">
        <v>138</v>
      </c>
      <c r="CA592" s="26" t="s">
        <v>134</v>
      </c>
      <c r="CB592" s="26" t="s">
        <v>134</v>
      </c>
      <c r="CC592" s="26" t="s">
        <v>138</v>
      </c>
      <c r="CD592" s="26" t="s">
        <v>136</v>
      </c>
      <c r="CE592" s="26" t="s">
        <v>136</v>
      </c>
      <c r="CF592" s="26" t="s">
        <v>135</v>
      </c>
      <c r="CG592" s="26" t="s">
        <v>134</v>
      </c>
      <c r="CH592" s="26" t="s">
        <v>137</v>
      </c>
      <c r="CI592" s="26" t="s">
        <v>135</v>
      </c>
      <c r="CJ592" s="26" t="s">
        <v>137</v>
      </c>
      <c r="CK592" s="26" t="s">
        <v>137</v>
      </c>
      <c r="CL592" s="26" t="s">
        <v>136</v>
      </c>
      <c r="CM592" s="26" t="s">
        <v>135</v>
      </c>
      <c r="CN592" s="26" t="s">
        <v>134</v>
      </c>
      <c r="CO592" s="26" t="s">
        <v>136</v>
      </c>
      <c r="CP592" s="26" t="s">
        <v>137</v>
      </c>
      <c r="CQ592" s="26" t="s">
        <v>137</v>
      </c>
      <c r="CR592" s="26" t="s">
        <v>138</v>
      </c>
      <c r="CS592" s="26" t="s">
        <v>134</v>
      </c>
      <c r="CT592" s="26" t="s">
        <v>135</v>
      </c>
      <c r="CU592" s="26" t="s">
        <v>135</v>
      </c>
      <c r="CV592" s="26" t="s">
        <v>138</v>
      </c>
      <c r="CW592" s="26" t="s">
        <v>136</v>
      </c>
      <c r="CX592" s="26" t="s">
        <v>134</v>
      </c>
      <c r="CY592" s="26" t="s">
        <v>134</v>
      </c>
      <c r="CZ592" s="26" t="s">
        <v>135</v>
      </c>
      <c r="DA592" s="26" t="s">
        <v>136</v>
      </c>
      <c r="DB592" s="26" t="s">
        <v>136</v>
      </c>
      <c r="DC592" s="26" t="s">
        <v>138</v>
      </c>
      <c r="DD592" s="26" t="s">
        <v>138</v>
      </c>
      <c r="DE592" s="26" t="s">
        <v>138</v>
      </c>
      <c r="DF592" s="26" t="s">
        <v>139</v>
      </c>
      <c r="DG592" s="26" t="s">
        <v>139</v>
      </c>
      <c r="DH592" s="26" t="s">
        <v>139</v>
      </c>
      <c r="DI592" s="26" t="s">
        <v>139</v>
      </c>
      <c r="DJ592" s="26" t="s">
        <v>139</v>
      </c>
      <c r="DK592" s="26" t="s">
        <v>139</v>
      </c>
      <c r="DL592" s="26" t="s">
        <v>139</v>
      </c>
      <c r="DM592" s="26" t="s">
        <v>139</v>
      </c>
      <c r="DN592" s="26" t="s">
        <v>139</v>
      </c>
      <c r="DO592" s="26" t="s">
        <v>139</v>
      </c>
    </row>
    <row r="593" spans="1:119" ht="20.100000000000001" customHeight="1" x14ac:dyDescent="0.25">
      <c r="A593" s="29" t="str">
        <f t="shared" si="126"/>
        <v>Center for Girls 4</v>
      </c>
      <c r="B593" s="29" t="str">
        <f t="shared" si="127"/>
        <v xml:space="preserve">Center for Girls </v>
      </c>
      <c r="C593" s="29">
        <f t="shared" si="128"/>
        <v>4</v>
      </c>
      <c r="D593" s="30" t="str">
        <f t="shared" si="129"/>
        <v>East and Southeast Asia</v>
      </c>
      <c r="E593" s="30" t="str">
        <f t="shared" si="130"/>
        <v>Amphur Pan, Thailand</v>
      </c>
      <c r="F593" s="31">
        <f t="shared" si="131"/>
        <v>4</v>
      </c>
      <c r="G593" s="31">
        <f t="shared" si="132"/>
        <v>2</v>
      </c>
      <c r="H593" s="31">
        <f t="shared" si="133"/>
        <v>2</v>
      </c>
      <c r="I593" s="31">
        <f t="shared" si="134"/>
        <v>3</v>
      </c>
      <c r="J593" s="31">
        <f t="shared" si="135"/>
        <v>3</v>
      </c>
      <c r="K593" s="31">
        <f t="shared" si="136"/>
        <v>3</v>
      </c>
      <c r="L593" s="31">
        <f t="shared" si="137"/>
        <v>3</v>
      </c>
      <c r="M593" s="31">
        <f t="shared" si="138"/>
        <v>4</v>
      </c>
      <c r="N593" s="31">
        <f t="shared" si="139"/>
        <v>3</v>
      </c>
      <c r="O593" s="26" t="s">
        <v>3531</v>
      </c>
      <c r="P593" s="26" t="s">
        <v>108</v>
      </c>
      <c r="Q593" s="27">
        <v>42858</v>
      </c>
      <c r="R593" s="26" t="s">
        <v>109</v>
      </c>
      <c r="S593" s="26" t="s">
        <v>167</v>
      </c>
      <c r="T593" s="26" t="s">
        <v>142</v>
      </c>
      <c r="U593" s="26" t="s">
        <v>833</v>
      </c>
      <c r="V593" s="26" t="s">
        <v>469</v>
      </c>
      <c r="W593" s="26" t="s">
        <v>938</v>
      </c>
      <c r="X593" s="26" t="s">
        <v>3523</v>
      </c>
      <c r="Y593" s="26" t="s">
        <v>3524</v>
      </c>
      <c r="Z593" s="24"/>
      <c r="AA593" s="24"/>
      <c r="AB593" s="26" t="s">
        <v>117</v>
      </c>
      <c r="AC593" s="28">
        <v>4000</v>
      </c>
      <c r="AD593" s="24"/>
      <c r="AE593" s="26" t="s">
        <v>2880</v>
      </c>
      <c r="AF593" s="26" t="s">
        <v>120</v>
      </c>
      <c r="AG593" s="26" t="s">
        <v>194</v>
      </c>
      <c r="AH593" s="26" t="s">
        <v>185</v>
      </c>
      <c r="AI593" s="28">
        <v>4000</v>
      </c>
      <c r="AJ593" s="26" t="s">
        <v>3532</v>
      </c>
      <c r="AK593" s="26" t="s">
        <v>3525</v>
      </c>
      <c r="AL593" s="26" t="s">
        <v>3526</v>
      </c>
      <c r="AM593" s="24"/>
      <c r="AN593" s="24"/>
      <c r="AO593" s="24"/>
      <c r="AP593" s="24"/>
      <c r="AQ593" s="24"/>
      <c r="AR593" s="24"/>
      <c r="AS593" s="24"/>
      <c r="AT593" s="24"/>
      <c r="AU593" s="24"/>
      <c r="AV593" s="24"/>
      <c r="AW593" s="28">
        <v>80585</v>
      </c>
      <c r="AX593" s="26">
        <v>1521</v>
      </c>
      <c r="AY593" s="28">
        <v>85</v>
      </c>
      <c r="AZ593" s="28">
        <v>240</v>
      </c>
      <c r="BA593" s="26">
        <v>300</v>
      </c>
      <c r="BB593" s="24"/>
      <c r="BC593" s="26" t="s">
        <v>3529</v>
      </c>
      <c r="BD593" s="26" t="s">
        <v>125</v>
      </c>
      <c r="BE593" s="24"/>
      <c r="BF593" s="26" t="s">
        <v>2242</v>
      </c>
      <c r="BG593" s="26" t="s">
        <v>589</v>
      </c>
      <c r="BH593" s="26" t="s">
        <v>3533</v>
      </c>
      <c r="BI593" s="26" t="s">
        <v>449</v>
      </c>
      <c r="BJ593" s="24"/>
      <c r="BK593" s="24"/>
      <c r="BL593" s="24"/>
      <c r="BM593" s="24"/>
      <c r="BN593" s="24"/>
      <c r="BO593" s="24"/>
      <c r="BP593" s="24"/>
      <c r="BQ593" s="24"/>
      <c r="BR593" s="26">
        <v>0</v>
      </c>
      <c r="BS593" s="26">
        <v>0</v>
      </c>
      <c r="BT593" s="26">
        <v>0</v>
      </c>
      <c r="BU593" s="26">
        <v>0</v>
      </c>
      <c r="BV593" s="26">
        <v>0</v>
      </c>
      <c r="BW593" s="26">
        <v>0</v>
      </c>
      <c r="BX593" s="26">
        <v>0</v>
      </c>
      <c r="BY593" s="26">
        <v>0</v>
      </c>
      <c r="BZ593" s="26" t="s">
        <v>138</v>
      </c>
      <c r="CA593" s="26" t="s">
        <v>134</v>
      </c>
      <c r="CB593" s="26" t="s">
        <v>136</v>
      </c>
      <c r="CC593" s="26" t="s">
        <v>134</v>
      </c>
      <c r="CD593" s="26" t="s">
        <v>136</v>
      </c>
      <c r="CE593" s="26" t="s">
        <v>136</v>
      </c>
      <c r="CF593" s="26" t="s">
        <v>135</v>
      </c>
      <c r="CG593" s="26" t="s">
        <v>135</v>
      </c>
      <c r="CH593" s="26" t="s">
        <v>135</v>
      </c>
      <c r="CI593" s="26" t="s">
        <v>135</v>
      </c>
      <c r="CJ593" s="26" t="s">
        <v>136</v>
      </c>
      <c r="CK593" s="26" t="s">
        <v>137</v>
      </c>
      <c r="CL593" s="26" t="s">
        <v>136</v>
      </c>
      <c r="CM593" s="26" t="s">
        <v>136</v>
      </c>
      <c r="CN593" s="26" t="s">
        <v>134</v>
      </c>
      <c r="CO593" s="26" t="s">
        <v>135</v>
      </c>
      <c r="CP593" s="26" t="s">
        <v>136</v>
      </c>
      <c r="CQ593" s="26" t="s">
        <v>137</v>
      </c>
      <c r="CR593" s="26" t="s">
        <v>134</v>
      </c>
      <c r="CS593" s="26" t="s">
        <v>134</v>
      </c>
      <c r="CT593" s="26" t="s">
        <v>135</v>
      </c>
      <c r="CU593" s="26" t="s">
        <v>135</v>
      </c>
      <c r="CV593" s="26" t="s">
        <v>138</v>
      </c>
      <c r="CW593" s="26" t="s">
        <v>136</v>
      </c>
      <c r="CX593" s="26" t="s">
        <v>134</v>
      </c>
      <c r="CY593" s="26" t="s">
        <v>135</v>
      </c>
      <c r="CZ593" s="26" t="s">
        <v>136</v>
      </c>
      <c r="DA593" s="26" t="s">
        <v>135</v>
      </c>
      <c r="DB593" s="26" t="s">
        <v>136</v>
      </c>
      <c r="DC593" s="26" t="s">
        <v>138</v>
      </c>
      <c r="DD593" s="26" t="s">
        <v>138</v>
      </c>
      <c r="DE593" s="26" t="s">
        <v>134</v>
      </c>
      <c r="DF593" s="26" t="s">
        <v>139</v>
      </c>
      <c r="DG593" s="26" t="s">
        <v>139</v>
      </c>
      <c r="DH593" s="26" t="s">
        <v>139</v>
      </c>
      <c r="DI593" s="26" t="s">
        <v>139</v>
      </c>
      <c r="DJ593" s="26" t="s">
        <v>139</v>
      </c>
      <c r="DK593" s="26" t="s">
        <v>139</v>
      </c>
      <c r="DL593" s="26" t="s">
        <v>139</v>
      </c>
      <c r="DM593" s="26" t="s">
        <v>139</v>
      </c>
      <c r="DN593" s="26" t="s">
        <v>139</v>
      </c>
      <c r="DO593" s="26" t="s">
        <v>139</v>
      </c>
    </row>
    <row r="594" spans="1:119" ht="20.100000000000001" customHeight="1" x14ac:dyDescent="0.25">
      <c r="A594" s="29" t="str">
        <f t="shared" si="126"/>
        <v>Center for Girls 3</v>
      </c>
      <c r="B594" s="29" t="str">
        <f t="shared" si="127"/>
        <v xml:space="preserve">Center for Girls </v>
      </c>
      <c r="C594" s="29">
        <f t="shared" si="128"/>
        <v>3</v>
      </c>
      <c r="D594" s="30" t="str">
        <f t="shared" si="129"/>
        <v>East and Southeast Asia</v>
      </c>
      <c r="E594" s="30" t="str">
        <f t="shared" si="130"/>
        <v>Amphur Pan, Thailand</v>
      </c>
      <c r="F594" s="31">
        <f t="shared" si="131"/>
        <v>3</v>
      </c>
      <c r="G594" s="31">
        <f t="shared" si="132"/>
        <v>2</v>
      </c>
      <c r="H594" s="31">
        <f t="shared" si="133"/>
        <v>2</v>
      </c>
      <c r="I594" s="31">
        <f t="shared" si="134"/>
        <v>3</v>
      </c>
      <c r="J594" s="31">
        <f t="shared" si="135"/>
        <v>3</v>
      </c>
      <c r="K594" s="31">
        <f t="shared" si="136"/>
        <v>3</v>
      </c>
      <c r="L594" s="31">
        <f t="shared" si="137"/>
        <v>3</v>
      </c>
      <c r="M594" s="31">
        <f t="shared" si="138"/>
        <v>2</v>
      </c>
      <c r="N594" s="31">
        <f t="shared" si="139"/>
        <v>2.6</v>
      </c>
      <c r="O594" s="26" t="s">
        <v>3534</v>
      </c>
      <c r="P594" s="26" t="s">
        <v>108</v>
      </c>
      <c r="Q594" s="27">
        <v>42502</v>
      </c>
      <c r="R594" s="26" t="s">
        <v>109</v>
      </c>
      <c r="S594" s="26" t="s">
        <v>184</v>
      </c>
      <c r="T594" s="26" t="s">
        <v>157</v>
      </c>
      <c r="U594" s="26" t="s">
        <v>833</v>
      </c>
      <c r="V594" s="26" t="s">
        <v>469</v>
      </c>
      <c r="W594" s="26" t="s">
        <v>938</v>
      </c>
      <c r="X594" s="26" t="s">
        <v>3523</v>
      </c>
      <c r="Y594" s="26" t="s">
        <v>3524</v>
      </c>
      <c r="Z594" s="24"/>
      <c r="AA594" s="24"/>
      <c r="AB594" s="26" t="s">
        <v>117</v>
      </c>
      <c r="AC594" s="28">
        <v>4000</v>
      </c>
      <c r="AD594" s="24"/>
      <c r="AE594" s="26" t="s">
        <v>2880</v>
      </c>
      <c r="AF594" s="26" t="s">
        <v>120</v>
      </c>
      <c r="AG594" s="26" t="s">
        <v>194</v>
      </c>
      <c r="AH594" s="26" t="s">
        <v>121</v>
      </c>
      <c r="AI594" s="28">
        <v>4000</v>
      </c>
      <c r="AJ594" s="26" t="s">
        <v>3535</v>
      </c>
      <c r="AK594" s="26" t="s">
        <v>3525</v>
      </c>
      <c r="AL594" s="26" t="s">
        <v>3526</v>
      </c>
      <c r="AM594" s="24"/>
      <c r="AN594" s="24"/>
      <c r="AO594" s="24"/>
      <c r="AP594" s="24"/>
      <c r="AQ594" s="24"/>
      <c r="AR594" s="24"/>
      <c r="AS594" s="26" t="s">
        <v>3536</v>
      </c>
      <c r="AT594" s="26" t="s">
        <v>3537</v>
      </c>
      <c r="AU594" s="24"/>
      <c r="AV594" s="26" t="s">
        <v>3538</v>
      </c>
      <c r="AW594" s="28">
        <v>46467</v>
      </c>
      <c r="AX594" s="26">
        <v>1244</v>
      </c>
      <c r="AY594" s="28">
        <v>500</v>
      </c>
      <c r="AZ594" s="28">
        <v>300</v>
      </c>
      <c r="BA594" s="24"/>
      <c r="BB594" s="26" t="s">
        <v>241</v>
      </c>
      <c r="BC594" s="26" t="s">
        <v>3529</v>
      </c>
      <c r="BD594" s="26" t="s">
        <v>125</v>
      </c>
      <c r="BE594" s="24"/>
      <c r="BF594" s="26" t="s">
        <v>2242</v>
      </c>
      <c r="BG594" s="26" t="s">
        <v>589</v>
      </c>
      <c r="BH594" s="26" t="s">
        <v>580</v>
      </c>
      <c r="BI594" s="26" t="s">
        <v>1432</v>
      </c>
      <c r="BJ594" s="26" t="s">
        <v>3533</v>
      </c>
      <c r="BK594" s="26" t="s">
        <v>449</v>
      </c>
      <c r="BL594" s="24"/>
      <c r="BM594" s="24"/>
      <c r="BN594" s="24"/>
      <c r="BO594" s="24"/>
      <c r="BP594" s="24"/>
      <c r="BQ594" s="24"/>
      <c r="BR594" s="26">
        <v>3</v>
      </c>
      <c r="BS594" s="26">
        <v>2</v>
      </c>
      <c r="BT594" s="26">
        <v>2</v>
      </c>
      <c r="BU594" s="26">
        <v>3</v>
      </c>
      <c r="BV594" s="26">
        <v>3</v>
      </c>
      <c r="BW594" s="26">
        <v>3</v>
      </c>
      <c r="BX594" s="26">
        <v>3</v>
      </c>
      <c r="BY594" s="26">
        <v>2</v>
      </c>
      <c r="BZ594" s="24"/>
      <c r="CA594" s="24"/>
      <c r="CB594" s="24"/>
      <c r="CC594" s="24"/>
      <c r="CD594" s="24"/>
      <c r="CE594" s="24"/>
      <c r="CF594" s="24"/>
      <c r="CG594" s="24"/>
      <c r="CH594" s="24"/>
      <c r="CI594" s="24"/>
      <c r="CJ594" s="24"/>
      <c r="CK594" s="24"/>
      <c r="CL594" s="24"/>
      <c r="CM594" s="24"/>
      <c r="CN594" s="24"/>
      <c r="CO594" s="24"/>
      <c r="CP594" s="24"/>
      <c r="CQ594" s="24"/>
      <c r="CR594" s="24"/>
      <c r="CS594" s="24"/>
      <c r="CT594" s="24"/>
      <c r="CU594" s="24"/>
      <c r="CV594" s="24"/>
      <c r="CW594" s="24"/>
      <c r="CX594" s="24"/>
      <c r="CY594" s="24"/>
      <c r="CZ594" s="24"/>
      <c r="DA594" s="24"/>
      <c r="DB594" s="24"/>
      <c r="DC594" s="24"/>
      <c r="DD594" s="24"/>
      <c r="DE594" s="24"/>
      <c r="DF594" s="26" t="s">
        <v>139</v>
      </c>
      <c r="DG594" s="26" t="s">
        <v>139</v>
      </c>
      <c r="DH594" s="26" t="s">
        <v>139</v>
      </c>
      <c r="DI594" s="26" t="s">
        <v>139</v>
      </c>
      <c r="DJ594" s="26" t="s">
        <v>139</v>
      </c>
      <c r="DK594" s="26" t="s">
        <v>139</v>
      </c>
      <c r="DL594" s="26" t="s">
        <v>139</v>
      </c>
      <c r="DM594" s="26" t="s">
        <v>139</v>
      </c>
      <c r="DN594" s="26" t="s">
        <v>139</v>
      </c>
      <c r="DO594" s="26" t="s">
        <v>139</v>
      </c>
    </row>
    <row r="595" spans="1:119" ht="20.100000000000001" customHeight="1" x14ac:dyDescent="0.25">
      <c r="A595" s="29" t="str">
        <f t="shared" si="126"/>
        <v>Center for Girls 2</v>
      </c>
      <c r="B595" s="29" t="str">
        <f t="shared" si="127"/>
        <v xml:space="preserve">Center for Girls </v>
      </c>
      <c r="C595" s="29">
        <f t="shared" si="128"/>
        <v>2</v>
      </c>
      <c r="D595" s="30" t="str">
        <f t="shared" si="129"/>
        <v>East and Southeast Asia</v>
      </c>
      <c r="E595" s="30" t="str">
        <f t="shared" si="130"/>
        <v>Amphur Pan, Thailand</v>
      </c>
      <c r="F595" s="31">
        <f t="shared" si="131"/>
        <v>3</v>
      </c>
      <c r="G595" s="31">
        <f t="shared" si="132"/>
        <v>2</v>
      </c>
      <c r="H595" s="31">
        <f t="shared" si="133"/>
        <v>2</v>
      </c>
      <c r="I595" s="31">
        <f t="shared" si="134"/>
        <v>3</v>
      </c>
      <c r="J595" s="31">
        <f t="shared" si="135"/>
        <v>3</v>
      </c>
      <c r="K595" s="31">
        <f t="shared" si="136"/>
        <v>3</v>
      </c>
      <c r="L595" s="31">
        <f t="shared" si="137"/>
        <v>3</v>
      </c>
      <c r="M595" s="31">
        <f t="shared" si="138"/>
        <v>2</v>
      </c>
      <c r="N595" s="31">
        <f t="shared" si="139"/>
        <v>2.6</v>
      </c>
      <c r="O595" s="26" t="s">
        <v>3539</v>
      </c>
      <c r="P595" s="26" t="s">
        <v>108</v>
      </c>
      <c r="Q595" s="27">
        <v>42129</v>
      </c>
      <c r="R595" s="26" t="s">
        <v>109</v>
      </c>
      <c r="S595" s="26" t="s">
        <v>277</v>
      </c>
      <c r="T595" s="26" t="s">
        <v>278</v>
      </c>
      <c r="U595" s="26" t="s">
        <v>833</v>
      </c>
      <c r="V595" s="26" t="s">
        <v>469</v>
      </c>
      <c r="W595" s="26" t="s">
        <v>938</v>
      </c>
      <c r="X595" s="26" t="s">
        <v>3523</v>
      </c>
      <c r="Y595" s="26" t="s">
        <v>3524</v>
      </c>
      <c r="Z595" s="24"/>
      <c r="AA595" s="24"/>
      <c r="AB595" s="26" t="s">
        <v>117</v>
      </c>
      <c r="AC595" s="28">
        <v>4000</v>
      </c>
      <c r="AD595" s="24"/>
      <c r="AE595" s="26" t="s">
        <v>2880</v>
      </c>
      <c r="AF595" s="26" t="s">
        <v>120</v>
      </c>
      <c r="AG595" s="26" t="s">
        <v>194</v>
      </c>
      <c r="AH595" s="26" t="s">
        <v>143</v>
      </c>
      <c r="AI595" s="28">
        <v>4000</v>
      </c>
      <c r="AJ595" s="26" t="s">
        <v>3540</v>
      </c>
      <c r="AK595" s="26" t="s">
        <v>3541</v>
      </c>
      <c r="AL595" s="26" t="s">
        <v>3542</v>
      </c>
      <c r="AM595" s="24"/>
      <c r="AN595" s="24"/>
      <c r="AO595" s="24"/>
      <c r="AP595" s="24"/>
      <c r="AQ595" s="24"/>
      <c r="AR595" s="24"/>
      <c r="AS595" s="24"/>
      <c r="AT595" s="26" t="s">
        <v>3543</v>
      </c>
      <c r="AU595" s="24"/>
      <c r="AV595" s="26" t="s">
        <v>3544</v>
      </c>
      <c r="AW595" s="28">
        <v>62500</v>
      </c>
      <c r="AX595" s="26">
        <v>310</v>
      </c>
      <c r="AY595" s="28">
        <v>120</v>
      </c>
      <c r="AZ595" s="28">
        <v>30</v>
      </c>
      <c r="BA595" s="24"/>
      <c r="BB595" s="26" t="s">
        <v>241</v>
      </c>
      <c r="BC595" s="26" t="s">
        <v>3529</v>
      </c>
      <c r="BD595" s="26" t="s">
        <v>378</v>
      </c>
      <c r="BE595" s="26" t="s">
        <v>3545</v>
      </c>
      <c r="BF595" s="26" t="s">
        <v>3546</v>
      </c>
      <c r="BG595" s="26" t="s">
        <v>449</v>
      </c>
      <c r="BH595" s="26" t="s">
        <v>100</v>
      </c>
      <c r="BI595" s="26" t="s">
        <v>938</v>
      </c>
      <c r="BJ595" s="24"/>
      <c r="BK595" s="24"/>
      <c r="BL595" s="24"/>
      <c r="BM595" s="24"/>
      <c r="BN595" s="24"/>
      <c r="BO595" s="24"/>
      <c r="BP595" s="24"/>
      <c r="BQ595" s="24"/>
      <c r="BR595" s="26">
        <v>3</v>
      </c>
      <c r="BS595" s="26">
        <v>2</v>
      </c>
      <c r="BT595" s="26">
        <v>2</v>
      </c>
      <c r="BU595" s="26">
        <v>3</v>
      </c>
      <c r="BV595" s="26">
        <v>3</v>
      </c>
      <c r="BW595" s="26">
        <v>3</v>
      </c>
      <c r="BX595" s="26">
        <v>3</v>
      </c>
      <c r="BY595" s="26">
        <v>2</v>
      </c>
      <c r="BZ595" s="24"/>
      <c r="CA595" s="24"/>
      <c r="CB595" s="24"/>
      <c r="CC595" s="24"/>
      <c r="CD595" s="24"/>
      <c r="CE595" s="24"/>
      <c r="CF595" s="24"/>
      <c r="CG595" s="24"/>
      <c r="CH595" s="24"/>
      <c r="CI595" s="24"/>
      <c r="CJ595" s="24"/>
      <c r="CK595" s="24"/>
      <c r="CL595" s="24"/>
      <c r="CM595" s="24"/>
      <c r="CN595" s="24"/>
      <c r="CO595" s="24"/>
      <c r="CP595" s="24"/>
      <c r="CQ595" s="24"/>
      <c r="CR595" s="24"/>
      <c r="CS595" s="24"/>
      <c r="CT595" s="24"/>
      <c r="CU595" s="24"/>
      <c r="CV595" s="24"/>
      <c r="CW595" s="24"/>
      <c r="CX595" s="24"/>
      <c r="CY595" s="24"/>
      <c r="CZ595" s="24"/>
      <c r="DA595" s="24"/>
      <c r="DB595" s="24"/>
      <c r="DC595" s="24"/>
      <c r="DD595" s="24"/>
      <c r="DE595" s="24"/>
      <c r="DF595" s="26" t="s">
        <v>139</v>
      </c>
      <c r="DG595" s="26" t="s">
        <v>120</v>
      </c>
      <c r="DH595" s="26" t="s">
        <v>139</v>
      </c>
      <c r="DI595" s="26" t="s">
        <v>120</v>
      </c>
      <c r="DJ595" s="26" t="s">
        <v>139</v>
      </c>
      <c r="DK595" s="26" t="s">
        <v>139</v>
      </c>
      <c r="DL595" s="26" t="s">
        <v>139</v>
      </c>
      <c r="DM595" s="26" t="s">
        <v>139</v>
      </c>
      <c r="DN595" s="26" t="s">
        <v>139</v>
      </c>
      <c r="DO595" s="26" t="s">
        <v>139</v>
      </c>
    </row>
    <row r="596" spans="1:119" ht="20.100000000000001" customHeight="1" x14ac:dyDescent="0.25">
      <c r="A596" s="29" t="str">
        <f t="shared" si="126"/>
        <v>Center for Girls 1</v>
      </c>
      <c r="B596" s="29" t="str">
        <f t="shared" si="127"/>
        <v xml:space="preserve">Center for Girls </v>
      </c>
      <c r="C596" s="29">
        <f t="shared" si="128"/>
        <v>1</v>
      </c>
      <c r="D596" s="30" t="str">
        <f t="shared" si="129"/>
        <v>East and Southeast Asia</v>
      </c>
      <c r="E596" s="30" t="str">
        <f t="shared" si="130"/>
        <v>Amphur Pan, Thailand</v>
      </c>
      <c r="F596" s="31">
        <f t="shared" si="131"/>
        <v>0</v>
      </c>
      <c r="G596" s="31">
        <f t="shared" si="132"/>
        <v>0</v>
      </c>
      <c r="H596" s="31">
        <f t="shared" si="133"/>
        <v>0</v>
      </c>
      <c r="I596" s="31">
        <f t="shared" si="134"/>
        <v>0</v>
      </c>
      <c r="J596" s="31">
        <f t="shared" si="135"/>
        <v>0</v>
      </c>
      <c r="K596" s="31">
        <f t="shared" si="136"/>
        <v>0</v>
      </c>
      <c r="L596" s="31">
        <f t="shared" si="137"/>
        <v>0</v>
      </c>
      <c r="M596" s="31">
        <f t="shared" si="138"/>
        <v>0</v>
      </c>
      <c r="N596" s="31">
        <f t="shared" si="139"/>
        <v>0</v>
      </c>
      <c r="O596" s="26" t="s">
        <v>3547</v>
      </c>
      <c r="P596" s="26" t="s">
        <v>108</v>
      </c>
      <c r="Q596" s="27">
        <v>41771</v>
      </c>
      <c r="R596" s="26" t="s">
        <v>155</v>
      </c>
      <c r="S596" s="26" t="s">
        <v>193</v>
      </c>
      <c r="T596" s="26" t="s">
        <v>194</v>
      </c>
      <c r="U596" s="26" t="s">
        <v>833</v>
      </c>
      <c r="V596" s="26" t="s">
        <v>469</v>
      </c>
      <c r="W596" s="26" t="s">
        <v>938</v>
      </c>
      <c r="X596" s="26" t="s">
        <v>3523</v>
      </c>
      <c r="Y596" s="26" t="s">
        <v>3524</v>
      </c>
      <c r="Z596" s="24"/>
      <c r="AA596" s="24"/>
      <c r="AB596" s="26" t="s">
        <v>117</v>
      </c>
      <c r="AC596" s="28">
        <v>5000</v>
      </c>
      <c r="AD596" s="24"/>
      <c r="AE596" s="26" t="s">
        <v>2880</v>
      </c>
      <c r="AF596" s="26" t="s">
        <v>120</v>
      </c>
      <c r="AG596" s="26" t="s">
        <v>194</v>
      </c>
      <c r="AH596" s="26" t="s">
        <v>158</v>
      </c>
      <c r="AI596" s="28">
        <v>5000</v>
      </c>
      <c r="AJ596" s="26" t="s">
        <v>3548</v>
      </c>
      <c r="AK596" s="26" t="s">
        <v>3549</v>
      </c>
      <c r="AL596" s="26" t="s">
        <v>3526</v>
      </c>
      <c r="AM596" s="26" t="s">
        <v>3550</v>
      </c>
      <c r="AN596" s="26" t="s">
        <v>3551</v>
      </c>
      <c r="AO596" s="26" t="s">
        <v>3552</v>
      </c>
      <c r="AP596" s="26" t="s">
        <v>3553</v>
      </c>
      <c r="AQ596" s="24"/>
      <c r="AR596" s="24"/>
      <c r="AS596" s="24"/>
      <c r="AT596" s="24"/>
      <c r="AU596" s="24"/>
      <c r="AV596" s="24"/>
      <c r="AW596" s="28">
        <v>15313</v>
      </c>
      <c r="AX596" s="26">
        <v>100</v>
      </c>
      <c r="AY596" s="28">
        <v>300</v>
      </c>
      <c r="AZ596" s="28">
        <v>100</v>
      </c>
      <c r="BA596" s="24"/>
      <c r="BB596" s="26" t="s">
        <v>241</v>
      </c>
      <c r="BC596" s="26" t="s">
        <v>3529</v>
      </c>
      <c r="BD596" s="24"/>
      <c r="BE596" s="24"/>
      <c r="BF596" s="26" t="s">
        <v>3533</v>
      </c>
      <c r="BG596" s="26" t="s">
        <v>449</v>
      </c>
      <c r="BH596" s="24"/>
      <c r="BI596" s="24"/>
      <c r="BJ596" s="24"/>
      <c r="BK596" s="24"/>
      <c r="BL596" s="24"/>
      <c r="BM596" s="24"/>
      <c r="BN596" s="24"/>
      <c r="BO596" s="24"/>
      <c r="BP596" s="24"/>
      <c r="BQ596" s="24"/>
      <c r="BR596" s="24"/>
      <c r="BS596" s="24"/>
      <c r="BT596" s="24"/>
      <c r="BU596" s="24"/>
      <c r="BV596" s="24"/>
      <c r="BW596" s="24"/>
      <c r="BX596" s="24"/>
      <c r="BY596" s="24"/>
      <c r="BZ596" s="24"/>
      <c r="CA596" s="24"/>
      <c r="CB596" s="24"/>
      <c r="CC596" s="24"/>
      <c r="CD596" s="24"/>
      <c r="CE596" s="24"/>
      <c r="CF596" s="24"/>
      <c r="CG596" s="24"/>
      <c r="CH596" s="24"/>
      <c r="CI596" s="24"/>
      <c r="CJ596" s="24"/>
      <c r="CK596" s="24"/>
      <c r="CL596" s="24"/>
      <c r="CM596" s="24"/>
      <c r="CN596" s="24"/>
      <c r="CO596" s="24"/>
      <c r="CP596" s="24"/>
      <c r="CQ596" s="24"/>
      <c r="CR596" s="24"/>
      <c r="CS596" s="24"/>
      <c r="CT596" s="24"/>
      <c r="CU596" s="24"/>
      <c r="CV596" s="24"/>
      <c r="CW596" s="24"/>
      <c r="CX596" s="24"/>
      <c r="CY596" s="24"/>
      <c r="CZ596" s="24"/>
      <c r="DA596" s="24"/>
      <c r="DB596" s="24"/>
      <c r="DC596" s="24"/>
      <c r="DD596" s="24"/>
      <c r="DE596" s="24"/>
      <c r="DF596" s="26" t="s">
        <v>139</v>
      </c>
      <c r="DG596" s="26" t="s">
        <v>120</v>
      </c>
      <c r="DH596" s="26" t="s">
        <v>139</v>
      </c>
      <c r="DI596" s="26" t="s">
        <v>120</v>
      </c>
      <c r="DJ596" s="26" t="s">
        <v>139</v>
      </c>
      <c r="DK596" s="26" t="s">
        <v>139</v>
      </c>
      <c r="DL596" s="26" t="s">
        <v>139</v>
      </c>
      <c r="DM596" s="26" t="s">
        <v>139</v>
      </c>
      <c r="DN596" s="26" t="s">
        <v>139</v>
      </c>
      <c r="DO596" s="26" t="s">
        <v>139</v>
      </c>
    </row>
    <row r="597" spans="1:119" ht="20.100000000000001" customHeight="1" x14ac:dyDescent="0.25">
      <c r="A597" s="29" t="str">
        <f t="shared" si="126"/>
        <v>Center for Prevention of Child Abuse and Neglect7</v>
      </c>
      <c r="B597" s="29" t="str">
        <f t="shared" si="127"/>
        <v>Center for Prevention of Child Abuse and Neglect</v>
      </c>
      <c r="C597" s="29">
        <f t="shared" si="128"/>
        <v>7</v>
      </c>
      <c r="D597" s="30" t="str">
        <f t="shared" si="129"/>
        <v>East and Southeast Asia</v>
      </c>
      <c r="E597" s="30" t="str">
        <f t="shared" si="130"/>
        <v>Ulaanbaatar, Mongolia</v>
      </c>
      <c r="F597" s="31">
        <f t="shared" si="131"/>
        <v>3</v>
      </c>
      <c r="G597" s="31">
        <f t="shared" si="132"/>
        <v>2</v>
      </c>
      <c r="H597" s="31">
        <f t="shared" si="133"/>
        <v>3</v>
      </c>
      <c r="I597" s="31">
        <f t="shared" si="134"/>
        <v>3</v>
      </c>
      <c r="J597" s="31">
        <f t="shared" si="135"/>
        <v>3</v>
      </c>
      <c r="K597" s="31">
        <f t="shared" si="136"/>
        <v>4</v>
      </c>
      <c r="L597" s="31">
        <f t="shared" si="137"/>
        <v>4</v>
      </c>
      <c r="M597" s="31">
        <f t="shared" si="138"/>
        <v>4</v>
      </c>
      <c r="N597" s="31">
        <f t="shared" si="139"/>
        <v>3.3</v>
      </c>
      <c r="O597" s="26" t="s">
        <v>3554</v>
      </c>
      <c r="P597" s="26" t="s">
        <v>108</v>
      </c>
      <c r="Q597" s="27">
        <v>41400</v>
      </c>
      <c r="R597" s="26" t="s">
        <v>305</v>
      </c>
      <c r="S597" s="26" t="s">
        <v>206</v>
      </c>
      <c r="T597" s="26" t="s">
        <v>207</v>
      </c>
      <c r="U597" s="26" t="s">
        <v>168</v>
      </c>
      <c r="V597" s="26" t="s">
        <v>469</v>
      </c>
      <c r="W597" s="26" t="s">
        <v>3555</v>
      </c>
      <c r="X597" s="26" t="s">
        <v>3556</v>
      </c>
      <c r="Y597" s="26" t="s">
        <v>3557</v>
      </c>
      <c r="Z597" s="24"/>
      <c r="AA597" s="24"/>
      <c r="AB597" s="26" t="s">
        <v>117</v>
      </c>
      <c r="AC597" s="28">
        <v>10000</v>
      </c>
      <c r="AD597" s="24"/>
      <c r="AE597" s="24"/>
      <c r="AF597" s="26" t="s">
        <v>120</v>
      </c>
      <c r="AG597" s="26" t="s">
        <v>846</v>
      </c>
      <c r="AH597" s="26" t="s">
        <v>235</v>
      </c>
      <c r="AI597" s="28">
        <v>10000</v>
      </c>
      <c r="AJ597" s="26" t="s">
        <v>3558</v>
      </c>
      <c r="AK597" s="26" t="s">
        <v>3559</v>
      </c>
      <c r="AL597" s="26" t="s">
        <v>3560</v>
      </c>
      <c r="AM597" s="24"/>
      <c r="AN597" s="24"/>
      <c r="AO597" s="24"/>
      <c r="AP597" s="24"/>
      <c r="AQ597" s="24"/>
      <c r="AR597" s="26" t="s">
        <v>3561</v>
      </c>
      <c r="AS597" s="24"/>
      <c r="AT597" s="24"/>
      <c r="AU597" s="24"/>
      <c r="AV597" s="24"/>
      <c r="AW597" s="28">
        <v>31600</v>
      </c>
      <c r="AX597" s="26">
        <v>1000</v>
      </c>
      <c r="AY597" s="28">
        <v>100</v>
      </c>
      <c r="AZ597" s="28">
        <v>90</v>
      </c>
      <c r="BA597" s="26">
        <v>0</v>
      </c>
      <c r="BB597" s="26" t="s">
        <v>241</v>
      </c>
      <c r="BC597" s="26" t="s">
        <v>3562</v>
      </c>
      <c r="BD597" s="24"/>
      <c r="BE597" s="24"/>
      <c r="BF597" s="26" t="s">
        <v>3563</v>
      </c>
      <c r="BG597" s="26" t="s">
        <v>3555</v>
      </c>
      <c r="BH597" s="26" t="s">
        <v>3564</v>
      </c>
      <c r="BI597" s="26" t="s">
        <v>392</v>
      </c>
      <c r="BJ597" s="26" t="s">
        <v>1695</v>
      </c>
      <c r="BK597" s="24"/>
      <c r="BL597" s="24"/>
      <c r="BM597" s="24"/>
      <c r="BN597" s="24"/>
      <c r="BO597" s="24"/>
      <c r="BP597" s="24"/>
      <c r="BQ597" s="24"/>
      <c r="BR597" s="26">
        <v>3</v>
      </c>
      <c r="BS597" s="26">
        <v>2</v>
      </c>
      <c r="BT597" s="26">
        <v>3</v>
      </c>
      <c r="BU597" s="26">
        <v>3</v>
      </c>
      <c r="BV597" s="26">
        <v>3</v>
      </c>
      <c r="BW597" s="26">
        <v>4</v>
      </c>
      <c r="BX597" s="26">
        <v>4</v>
      </c>
      <c r="BY597" s="26">
        <v>4</v>
      </c>
      <c r="BZ597" s="24"/>
      <c r="CA597" s="24"/>
      <c r="CB597" s="24"/>
      <c r="CC597" s="24"/>
      <c r="CD597" s="24"/>
      <c r="CE597" s="24"/>
      <c r="CF597" s="24"/>
      <c r="CG597" s="24"/>
      <c r="CH597" s="24"/>
      <c r="CI597" s="24"/>
      <c r="CJ597" s="24"/>
      <c r="CK597" s="24"/>
      <c r="CL597" s="24"/>
      <c r="CM597" s="24"/>
      <c r="CN597" s="24"/>
      <c r="CO597" s="24"/>
      <c r="CP597" s="24"/>
      <c r="CQ597" s="24"/>
      <c r="CR597" s="24"/>
      <c r="CS597" s="24"/>
      <c r="CT597" s="24"/>
      <c r="CU597" s="24"/>
      <c r="CV597" s="24"/>
      <c r="CW597" s="24"/>
      <c r="CX597" s="24"/>
      <c r="CY597" s="24"/>
      <c r="CZ597" s="24"/>
      <c r="DA597" s="24"/>
      <c r="DB597" s="24"/>
      <c r="DC597" s="24"/>
      <c r="DD597" s="24"/>
      <c r="DE597" s="24"/>
      <c r="DF597" s="26" t="s">
        <v>120</v>
      </c>
      <c r="DG597" s="26" t="s">
        <v>139</v>
      </c>
      <c r="DH597" s="26" t="s">
        <v>139</v>
      </c>
      <c r="DI597" s="26" t="s">
        <v>120</v>
      </c>
      <c r="DJ597" s="26" t="s">
        <v>139</v>
      </c>
      <c r="DK597" s="26" t="s">
        <v>139</v>
      </c>
      <c r="DL597" s="26" t="s">
        <v>139</v>
      </c>
      <c r="DM597" s="26" t="s">
        <v>139</v>
      </c>
      <c r="DN597" s="26" t="s">
        <v>139</v>
      </c>
      <c r="DO597" s="26" t="s">
        <v>139</v>
      </c>
    </row>
    <row r="598" spans="1:119" ht="20.100000000000001" customHeight="1" x14ac:dyDescent="0.25">
      <c r="A598" s="29" t="str">
        <f t="shared" si="126"/>
        <v/>
      </c>
      <c r="B598" s="29" t="str">
        <f t="shared" si="127"/>
        <v>Center for Prevention of Child Abuse and Neglect</v>
      </c>
      <c r="C598" s="29">
        <f t="shared" si="128"/>
        <v>0</v>
      </c>
      <c r="D598" s="30" t="str">
        <f t="shared" si="129"/>
        <v>East and Southeast Asia</v>
      </c>
      <c r="E598" s="30" t="str">
        <f t="shared" si="130"/>
        <v>Ulaanbaatar, Mongolia</v>
      </c>
      <c r="F598" s="31">
        <f t="shared" si="131"/>
        <v>0</v>
      </c>
      <c r="G598" s="31">
        <f t="shared" si="132"/>
        <v>0</v>
      </c>
      <c r="H598" s="31">
        <f t="shared" si="133"/>
        <v>0</v>
      </c>
      <c r="I598" s="31">
        <f t="shared" si="134"/>
        <v>0</v>
      </c>
      <c r="J598" s="31">
        <f t="shared" si="135"/>
        <v>0</v>
      </c>
      <c r="K598" s="31">
        <f t="shared" si="136"/>
        <v>0</v>
      </c>
      <c r="L598" s="31">
        <f t="shared" si="137"/>
        <v>0</v>
      </c>
      <c r="M598" s="31">
        <f t="shared" si="138"/>
        <v>0</v>
      </c>
      <c r="N598" s="31">
        <f t="shared" si="139"/>
        <v>0</v>
      </c>
      <c r="O598" s="26" t="s">
        <v>15904</v>
      </c>
      <c r="P598" s="26" t="s">
        <v>108</v>
      </c>
      <c r="Q598" s="27">
        <v>41068</v>
      </c>
      <c r="R598" s="24"/>
      <c r="S598" s="24"/>
      <c r="T598" s="26" t="s">
        <v>175</v>
      </c>
      <c r="U598" s="24"/>
      <c r="V598" s="26" t="s">
        <v>469</v>
      </c>
      <c r="W598" s="26" t="s">
        <v>3555</v>
      </c>
      <c r="X598" s="26" t="s">
        <v>3556</v>
      </c>
      <c r="Y598" s="26" t="s">
        <v>3557</v>
      </c>
      <c r="Z598" s="24"/>
      <c r="AA598" s="24"/>
      <c r="AB598" s="26" t="s">
        <v>15766</v>
      </c>
      <c r="AC598" s="28">
        <v>3000</v>
      </c>
      <c r="AD598" s="24"/>
      <c r="AE598" s="24"/>
      <c r="AF598" s="26" t="s">
        <v>120</v>
      </c>
      <c r="AG598" s="26" t="s">
        <v>846</v>
      </c>
      <c r="AH598" s="24"/>
      <c r="AI598" s="28">
        <v>3000</v>
      </c>
      <c r="AJ598" s="24"/>
      <c r="AK598" s="24"/>
      <c r="AL598" s="24"/>
      <c r="AM598" s="24"/>
      <c r="AN598" s="24"/>
      <c r="AO598" s="24"/>
      <c r="AP598" s="24"/>
      <c r="AQ598" s="24"/>
      <c r="AR598" s="24"/>
      <c r="AS598" s="24"/>
      <c r="AT598" s="24"/>
      <c r="AU598" s="24"/>
      <c r="AV598" s="24"/>
      <c r="AW598" s="24"/>
      <c r="AX598" s="24"/>
      <c r="AY598" s="24"/>
      <c r="AZ598" s="24"/>
      <c r="BA598" s="24"/>
      <c r="BB598" s="24"/>
      <c r="BC598" s="26" t="s">
        <v>3562</v>
      </c>
      <c r="BD598" s="24"/>
      <c r="BE598" s="24"/>
      <c r="BF598" s="24"/>
      <c r="BG598" s="24"/>
      <c r="BH598" s="24"/>
      <c r="BI598" s="24"/>
      <c r="BJ598" s="24"/>
      <c r="BK598" s="24"/>
      <c r="BL598" s="24"/>
      <c r="BM598" s="24"/>
      <c r="BN598" s="24"/>
      <c r="BO598" s="24"/>
      <c r="BP598" s="24"/>
      <c r="BQ598" s="24"/>
      <c r="BR598" s="24"/>
      <c r="BS598" s="24"/>
      <c r="BT598" s="24"/>
      <c r="BU598" s="24"/>
      <c r="BV598" s="24"/>
      <c r="BW598" s="24"/>
      <c r="BX598" s="24"/>
      <c r="BY598" s="24"/>
      <c r="BZ598" s="24"/>
      <c r="CA598" s="24"/>
      <c r="CB598" s="24"/>
      <c r="CC598" s="24"/>
      <c r="CD598" s="24"/>
      <c r="CE598" s="24"/>
      <c r="CF598" s="24"/>
      <c r="CG598" s="24"/>
      <c r="CH598" s="24"/>
      <c r="CI598" s="24"/>
      <c r="CJ598" s="24"/>
      <c r="CK598" s="24"/>
      <c r="CL598" s="24"/>
      <c r="CM598" s="24"/>
      <c r="CN598" s="24"/>
      <c r="CO598" s="24"/>
      <c r="CP598" s="24"/>
      <c r="CQ598" s="24"/>
      <c r="CR598" s="24"/>
      <c r="CS598" s="24"/>
      <c r="CT598" s="24"/>
      <c r="CU598" s="24"/>
      <c r="CV598" s="24"/>
      <c r="CW598" s="24"/>
      <c r="CX598" s="24"/>
      <c r="CY598" s="24"/>
      <c r="CZ598" s="24"/>
      <c r="DA598" s="24"/>
      <c r="DB598" s="24"/>
      <c r="DC598" s="24"/>
      <c r="DD598" s="24"/>
      <c r="DE598" s="24"/>
      <c r="DF598" s="26" t="s">
        <v>139</v>
      </c>
      <c r="DG598" s="26" t="s">
        <v>139</v>
      </c>
      <c r="DH598" s="26" t="s">
        <v>139</v>
      </c>
      <c r="DI598" s="26" t="s">
        <v>139</v>
      </c>
      <c r="DJ598" s="26" t="s">
        <v>139</v>
      </c>
      <c r="DK598" s="26" t="s">
        <v>139</v>
      </c>
      <c r="DL598" s="26" t="s">
        <v>139</v>
      </c>
      <c r="DM598" s="26" t="s">
        <v>139</v>
      </c>
      <c r="DN598" s="26" t="s">
        <v>139</v>
      </c>
      <c r="DO598" s="26" t="s">
        <v>139</v>
      </c>
    </row>
    <row r="599" spans="1:119" ht="20.100000000000001" customHeight="1" x14ac:dyDescent="0.25">
      <c r="A599" s="29" t="str">
        <f t="shared" si="126"/>
        <v/>
      </c>
      <c r="B599" s="29" t="str">
        <f t="shared" si="127"/>
        <v>Center for Prevention of Child Abuse and Neglect</v>
      </c>
      <c r="C599" s="29">
        <f t="shared" si="128"/>
        <v>0</v>
      </c>
      <c r="D599" s="30" t="str">
        <f t="shared" si="129"/>
        <v>East and Southeast Asia</v>
      </c>
      <c r="E599" s="30" t="str">
        <f t="shared" si="130"/>
        <v>Ulaanbaatar, Mongolia</v>
      </c>
      <c r="F599" s="31">
        <f t="shared" si="131"/>
        <v>0</v>
      </c>
      <c r="G599" s="31">
        <f t="shared" si="132"/>
        <v>0</v>
      </c>
      <c r="H599" s="31">
        <f t="shared" si="133"/>
        <v>0</v>
      </c>
      <c r="I599" s="31">
        <f t="shared" si="134"/>
        <v>0</v>
      </c>
      <c r="J599" s="31">
        <f t="shared" si="135"/>
        <v>0</v>
      </c>
      <c r="K599" s="31">
        <f t="shared" si="136"/>
        <v>0</v>
      </c>
      <c r="L599" s="31">
        <f t="shared" si="137"/>
        <v>0</v>
      </c>
      <c r="M599" s="31">
        <f t="shared" si="138"/>
        <v>0</v>
      </c>
      <c r="N599" s="31">
        <f t="shared" si="139"/>
        <v>0</v>
      </c>
      <c r="O599" s="26" t="s">
        <v>15905</v>
      </c>
      <c r="P599" s="26" t="s">
        <v>108</v>
      </c>
      <c r="Q599" s="27">
        <v>40812</v>
      </c>
      <c r="R599" s="24"/>
      <c r="S599" s="24"/>
      <c r="T599" s="26" t="s">
        <v>175</v>
      </c>
      <c r="U599" s="24"/>
      <c r="V599" s="26" t="s">
        <v>469</v>
      </c>
      <c r="W599" s="26" t="s">
        <v>3555</v>
      </c>
      <c r="X599" s="26" t="s">
        <v>3556</v>
      </c>
      <c r="Y599" s="26" t="s">
        <v>3557</v>
      </c>
      <c r="Z599" s="24"/>
      <c r="AA599" s="24"/>
      <c r="AB599" s="26" t="s">
        <v>15736</v>
      </c>
      <c r="AC599" s="28">
        <v>2300</v>
      </c>
      <c r="AD599" s="24"/>
      <c r="AE599" s="24"/>
      <c r="AF599" s="26" t="s">
        <v>120</v>
      </c>
      <c r="AG599" s="26" t="s">
        <v>846</v>
      </c>
      <c r="AH599" s="24"/>
      <c r="AI599" s="28">
        <v>2300</v>
      </c>
      <c r="AJ599" s="24"/>
      <c r="AK599" s="24"/>
      <c r="AL599" s="24"/>
      <c r="AM599" s="24"/>
      <c r="AN599" s="24"/>
      <c r="AO599" s="24"/>
      <c r="AP599" s="24"/>
      <c r="AQ599" s="24"/>
      <c r="AR599" s="24"/>
      <c r="AS599" s="24"/>
      <c r="AT599" s="24"/>
      <c r="AU599" s="24"/>
      <c r="AV599" s="24"/>
      <c r="AW599" s="28">
        <v>0</v>
      </c>
      <c r="AX599" s="26">
        <v>0</v>
      </c>
      <c r="AY599" s="28">
        <v>0</v>
      </c>
      <c r="AZ599" s="28">
        <v>0</v>
      </c>
      <c r="BA599" s="26">
        <v>0</v>
      </c>
      <c r="BB599" s="24"/>
      <c r="BC599" s="26" t="s">
        <v>3562</v>
      </c>
      <c r="BD599" s="24"/>
      <c r="BE599" s="24"/>
      <c r="BF599" s="24"/>
      <c r="BG599" s="24"/>
      <c r="BH599" s="24"/>
      <c r="BI599" s="24"/>
      <c r="BJ599" s="24"/>
      <c r="BK599" s="24"/>
      <c r="BL599" s="24"/>
      <c r="BM599" s="24"/>
      <c r="BN599" s="24"/>
      <c r="BO599" s="24"/>
      <c r="BP599" s="24"/>
      <c r="BQ599" s="24"/>
      <c r="BR599" s="26">
        <v>0</v>
      </c>
      <c r="BS599" s="26">
        <v>0</v>
      </c>
      <c r="BT599" s="26">
        <v>0</v>
      </c>
      <c r="BU599" s="26">
        <v>0</v>
      </c>
      <c r="BV599" s="26">
        <v>0</v>
      </c>
      <c r="BW599" s="26">
        <v>0</v>
      </c>
      <c r="BX599" s="26">
        <v>0</v>
      </c>
      <c r="BY599" s="26">
        <v>0</v>
      </c>
      <c r="BZ599" s="24"/>
      <c r="CA599" s="24"/>
      <c r="CB599" s="24"/>
      <c r="CC599" s="24"/>
      <c r="CD599" s="24"/>
      <c r="CE599" s="24"/>
      <c r="CF599" s="24"/>
      <c r="CG599" s="24"/>
      <c r="CH599" s="24"/>
      <c r="CI599" s="24"/>
      <c r="CJ599" s="24"/>
      <c r="CK599" s="24"/>
      <c r="CL599" s="24"/>
      <c r="CM599" s="24"/>
      <c r="CN599" s="24"/>
      <c r="CO599" s="24"/>
      <c r="CP599" s="24"/>
      <c r="CQ599" s="24"/>
      <c r="CR599" s="24"/>
      <c r="CS599" s="24"/>
      <c r="CT599" s="24"/>
      <c r="CU599" s="24"/>
      <c r="CV599" s="24"/>
      <c r="CW599" s="24"/>
      <c r="CX599" s="24"/>
      <c r="CY599" s="24"/>
      <c r="CZ599" s="24"/>
      <c r="DA599" s="24"/>
      <c r="DB599" s="24"/>
      <c r="DC599" s="24"/>
      <c r="DD599" s="24"/>
      <c r="DE599" s="24"/>
      <c r="DF599" s="26" t="s">
        <v>139</v>
      </c>
      <c r="DG599" s="26" t="s">
        <v>139</v>
      </c>
      <c r="DH599" s="26" t="s">
        <v>139</v>
      </c>
      <c r="DI599" s="26" t="s">
        <v>139</v>
      </c>
      <c r="DJ599" s="26" t="s">
        <v>139</v>
      </c>
      <c r="DK599" s="26" t="s">
        <v>139</v>
      </c>
      <c r="DL599" s="26" t="s">
        <v>139</v>
      </c>
      <c r="DM599" s="26" t="s">
        <v>139</v>
      </c>
      <c r="DN599" s="26" t="s">
        <v>139</v>
      </c>
      <c r="DO599" s="26" t="s">
        <v>139</v>
      </c>
    </row>
    <row r="600" spans="1:119" ht="20.100000000000001" customHeight="1" x14ac:dyDescent="0.25">
      <c r="A600" s="29" t="str">
        <f t="shared" si="126"/>
        <v>Center for Prevention of Child Abuse and Neglect6</v>
      </c>
      <c r="B600" s="29" t="str">
        <f t="shared" si="127"/>
        <v>Center for Prevention of Child Abuse and Neglect</v>
      </c>
      <c r="C600" s="29">
        <f t="shared" si="128"/>
        <v>6</v>
      </c>
      <c r="D600" s="30" t="str">
        <f t="shared" si="129"/>
        <v>East and Southeast Asia</v>
      </c>
      <c r="E600" s="30" t="str">
        <f t="shared" si="130"/>
        <v>Ulaanbaatar, Mongolia</v>
      </c>
      <c r="F600" s="31">
        <f t="shared" si="131"/>
        <v>3</v>
      </c>
      <c r="G600" s="31">
        <f t="shared" si="132"/>
        <v>2</v>
      </c>
      <c r="H600" s="31">
        <f t="shared" si="133"/>
        <v>3</v>
      </c>
      <c r="I600" s="31">
        <f t="shared" si="134"/>
        <v>3</v>
      </c>
      <c r="J600" s="31">
        <f t="shared" si="135"/>
        <v>2</v>
      </c>
      <c r="K600" s="31">
        <f t="shared" si="136"/>
        <v>4</v>
      </c>
      <c r="L600" s="31">
        <f t="shared" si="137"/>
        <v>4</v>
      </c>
      <c r="M600" s="31">
        <f t="shared" si="138"/>
        <v>4</v>
      </c>
      <c r="N600" s="31">
        <f t="shared" si="139"/>
        <v>3.1</v>
      </c>
      <c r="O600" s="26" t="s">
        <v>3565</v>
      </c>
      <c r="P600" s="26" t="s">
        <v>108</v>
      </c>
      <c r="Q600" s="27">
        <v>41038</v>
      </c>
      <c r="R600" s="26" t="s">
        <v>166</v>
      </c>
      <c r="S600" s="26" t="s">
        <v>217</v>
      </c>
      <c r="T600" s="26" t="s">
        <v>175</v>
      </c>
      <c r="U600" s="26" t="s">
        <v>168</v>
      </c>
      <c r="V600" s="26" t="s">
        <v>469</v>
      </c>
      <c r="W600" s="26" t="s">
        <v>3555</v>
      </c>
      <c r="X600" s="26" t="s">
        <v>3556</v>
      </c>
      <c r="Y600" s="26" t="s">
        <v>3557</v>
      </c>
      <c r="Z600" s="24"/>
      <c r="AA600" s="24"/>
      <c r="AB600" s="26" t="s">
        <v>117</v>
      </c>
      <c r="AC600" s="28">
        <v>10000</v>
      </c>
      <c r="AD600" s="24"/>
      <c r="AE600" s="24"/>
      <c r="AF600" s="26" t="s">
        <v>120</v>
      </c>
      <c r="AG600" s="26" t="s">
        <v>846</v>
      </c>
      <c r="AH600" s="26" t="s">
        <v>250</v>
      </c>
      <c r="AI600" s="28">
        <v>10000</v>
      </c>
      <c r="AJ600" s="24"/>
      <c r="AK600" s="26" t="s">
        <v>3566</v>
      </c>
      <c r="AL600" s="26" t="s">
        <v>3567</v>
      </c>
      <c r="AM600" s="26" t="s">
        <v>3568</v>
      </c>
      <c r="AN600" s="26" t="s">
        <v>3569</v>
      </c>
      <c r="AO600" s="26" t="s">
        <v>3570</v>
      </c>
      <c r="AP600" s="24"/>
      <c r="AQ600" s="24"/>
      <c r="AR600" s="24"/>
      <c r="AS600" s="26" t="s">
        <v>3571</v>
      </c>
      <c r="AT600" s="24"/>
      <c r="AU600" s="26" t="s">
        <v>3572</v>
      </c>
      <c r="AV600" s="24"/>
      <c r="AW600" s="28">
        <v>13700</v>
      </c>
      <c r="AX600" s="26">
        <v>1221</v>
      </c>
      <c r="AY600" s="28">
        <v>50</v>
      </c>
      <c r="AZ600" s="28">
        <v>72</v>
      </c>
      <c r="BA600" s="26">
        <v>0</v>
      </c>
      <c r="BB600" s="26" t="s">
        <v>241</v>
      </c>
      <c r="BC600" s="26" t="s">
        <v>3562</v>
      </c>
      <c r="BD600" s="26" t="s">
        <v>437</v>
      </c>
      <c r="BE600" s="24"/>
      <c r="BF600" s="26" t="s">
        <v>3573</v>
      </c>
      <c r="BG600" s="26" t="s">
        <v>3555</v>
      </c>
      <c r="BH600" s="26" t="s">
        <v>3563</v>
      </c>
      <c r="BI600" s="26" t="s">
        <v>3555</v>
      </c>
      <c r="BJ600" s="26" t="s">
        <v>2175</v>
      </c>
      <c r="BK600" s="26" t="s">
        <v>3555</v>
      </c>
      <c r="BL600" s="26" t="s">
        <v>3574</v>
      </c>
      <c r="BM600" s="26" t="s">
        <v>357</v>
      </c>
      <c r="BN600" s="24"/>
      <c r="BO600" s="24"/>
      <c r="BP600" s="24"/>
      <c r="BQ600" s="24"/>
      <c r="BR600" s="26">
        <v>3</v>
      </c>
      <c r="BS600" s="26">
        <v>2</v>
      </c>
      <c r="BT600" s="26">
        <v>3</v>
      </c>
      <c r="BU600" s="26">
        <v>3</v>
      </c>
      <c r="BV600" s="26">
        <v>2</v>
      </c>
      <c r="BW600" s="26">
        <v>4</v>
      </c>
      <c r="BX600" s="26">
        <v>4</v>
      </c>
      <c r="BY600" s="26">
        <v>4</v>
      </c>
      <c r="BZ600" s="24"/>
      <c r="CA600" s="24"/>
      <c r="CB600" s="24"/>
      <c r="CC600" s="24"/>
      <c r="CD600" s="24"/>
      <c r="CE600" s="24"/>
      <c r="CF600" s="24"/>
      <c r="CG600" s="24"/>
      <c r="CH600" s="24"/>
      <c r="CI600" s="24"/>
      <c r="CJ600" s="24"/>
      <c r="CK600" s="24"/>
      <c r="CL600" s="24"/>
      <c r="CM600" s="24"/>
      <c r="CN600" s="24"/>
      <c r="CO600" s="24"/>
      <c r="CP600" s="24"/>
      <c r="CQ600" s="24"/>
      <c r="CR600" s="24"/>
      <c r="CS600" s="24"/>
      <c r="CT600" s="24"/>
      <c r="CU600" s="24"/>
      <c r="CV600" s="24"/>
      <c r="CW600" s="24"/>
      <c r="CX600" s="24"/>
      <c r="CY600" s="24"/>
      <c r="CZ600" s="24"/>
      <c r="DA600" s="24"/>
      <c r="DB600" s="24"/>
      <c r="DC600" s="24"/>
      <c r="DD600" s="24"/>
      <c r="DE600" s="24"/>
      <c r="DF600" s="26" t="s">
        <v>139</v>
      </c>
      <c r="DG600" s="26" t="s">
        <v>139</v>
      </c>
      <c r="DH600" s="26" t="s">
        <v>139</v>
      </c>
      <c r="DI600" s="26" t="s">
        <v>120</v>
      </c>
      <c r="DJ600" s="26" t="s">
        <v>139</v>
      </c>
      <c r="DK600" s="26" t="s">
        <v>139</v>
      </c>
      <c r="DL600" s="26" t="s">
        <v>139</v>
      </c>
      <c r="DM600" s="26" t="s">
        <v>139</v>
      </c>
      <c r="DN600" s="26" t="s">
        <v>139</v>
      </c>
      <c r="DO600" s="26" t="s">
        <v>120</v>
      </c>
    </row>
    <row r="601" spans="1:119" ht="20.100000000000001" customHeight="1" x14ac:dyDescent="0.25">
      <c r="A601" s="29" t="str">
        <f t="shared" si="126"/>
        <v>Center for Prevention of Child Abuse and Neglect5</v>
      </c>
      <c r="B601" s="29" t="str">
        <f t="shared" si="127"/>
        <v>Center for Prevention of Child Abuse and Neglect</v>
      </c>
      <c r="C601" s="29">
        <f t="shared" si="128"/>
        <v>5</v>
      </c>
      <c r="D601" s="30" t="str">
        <f t="shared" si="129"/>
        <v>East and Southeast Asia</v>
      </c>
      <c r="E601" s="30" t="str">
        <f t="shared" si="130"/>
        <v>Ulaanbaatar, Mongolia</v>
      </c>
      <c r="F601" s="31">
        <f t="shared" si="131"/>
        <v>2</v>
      </c>
      <c r="G601" s="31">
        <f t="shared" si="132"/>
        <v>2</v>
      </c>
      <c r="H601" s="31">
        <f t="shared" si="133"/>
        <v>3</v>
      </c>
      <c r="I601" s="31">
        <f t="shared" si="134"/>
        <v>3</v>
      </c>
      <c r="J601" s="31">
        <f t="shared" si="135"/>
        <v>2</v>
      </c>
      <c r="K601" s="31">
        <f t="shared" si="136"/>
        <v>3</v>
      </c>
      <c r="L601" s="31">
        <f t="shared" si="137"/>
        <v>4</v>
      </c>
      <c r="M601" s="31">
        <f t="shared" si="138"/>
        <v>4</v>
      </c>
      <c r="N601" s="31">
        <f t="shared" si="139"/>
        <v>2.9</v>
      </c>
      <c r="O601" s="26" t="s">
        <v>3575</v>
      </c>
      <c r="P601" s="26" t="s">
        <v>108</v>
      </c>
      <c r="Q601" s="27">
        <v>40672</v>
      </c>
      <c r="R601" s="26" t="s">
        <v>109</v>
      </c>
      <c r="S601" s="26" t="s">
        <v>409</v>
      </c>
      <c r="T601" s="26" t="s">
        <v>333</v>
      </c>
      <c r="U601" s="26" t="s">
        <v>168</v>
      </c>
      <c r="V601" s="26" t="s">
        <v>469</v>
      </c>
      <c r="W601" s="26" t="s">
        <v>3555</v>
      </c>
      <c r="X601" s="26" t="s">
        <v>3556</v>
      </c>
      <c r="Y601" s="26" t="s">
        <v>3557</v>
      </c>
      <c r="Z601" s="24"/>
      <c r="AA601" s="24"/>
      <c r="AB601" s="26" t="s">
        <v>117</v>
      </c>
      <c r="AC601" s="28">
        <v>10000</v>
      </c>
      <c r="AD601" s="24"/>
      <c r="AE601" s="24"/>
      <c r="AF601" s="26" t="s">
        <v>120</v>
      </c>
      <c r="AG601" s="26" t="s">
        <v>846</v>
      </c>
      <c r="AH601" s="26" t="s">
        <v>176</v>
      </c>
      <c r="AI601" s="28">
        <v>10000</v>
      </c>
      <c r="AJ601" s="24"/>
      <c r="AK601" s="26" t="s">
        <v>3566</v>
      </c>
      <c r="AL601" s="26" t="s">
        <v>3576</v>
      </c>
      <c r="AM601" s="26" t="s">
        <v>3577</v>
      </c>
      <c r="AN601" s="26" t="s">
        <v>3578</v>
      </c>
      <c r="AO601" s="26" t="s">
        <v>3579</v>
      </c>
      <c r="AP601" s="24"/>
      <c r="AQ601" s="24"/>
      <c r="AR601" s="24"/>
      <c r="AS601" s="26" t="s">
        <v>3580</v>
      </c>
      <c r="AT601" s="24"/>
      <c r="AU601" s="26" t="s">
        <v>3581</v>
      </c>
      <c r="AV601" s="24"/>
      <c r="AW601" s="28">
        <v>18959</v>
      </c>
      <c r="AX601" s="26">
        <v>1422</v>
      </c>
      <c r="AY601" s="28">
        <v>250</v>
      </c>
      <c r="AZ601" s="28">
        <v>200</v>
      </c>
      <c r="BA601" s="26">
        <v>0</v>
      </c>
      <c r="BB601" s="26" t="s">
        <v>241</v>
      </c>
      <c r="BC601" s="26" t="s">
        <v>3562</v>
      </c>
      <c r="BD601" s="24"/>
      <c r="BE601" s="24"/>
      <c r="BF601" s="26" t="s">
        <v>3574</v>
      </c>
      <c r="BG601" s="24"/>
      <c r="BH601" s="26" t="s">
        <v>2175</v>
      </c>
      <c r="BI601" s="24"/>
      <c r="BJ601" s="26" t="s">
        <v>3582</v>
      </c>
      <c r="BK601" s="24"/>
      <c r="BL601" s="26" t="s">
        <v>3583</v>
      </c>
      <c r="BM601" s="24"/>
      <c r="BN601" s="26" t="s">
        <v>3293</v>
      </c>
      <c r="BO601" s="24"/>
      <c r="BP601" s="26" t="s">
        <v>3584</v>
      </c>
      <c r="BQ601" s="24"/>
      <c r="BR601" s="26">
        <v>2</v>
      </c>
      <c r="BS601" s="26">
        <v>2</v>
      </c>
      <c r="BT601" s="26">
        <v>3</v>
      </c>
      <c r="BU601" s="26">
        <v>3</v>
      </c>
      <c r="BV601" s="26">
        <v>2</v>
      </c>
      <c r="BW601" s="26">
        <v>3</v>
      </c>
      <c r="BX601" s="26">
        <v>4</v>
      </c>
      <c r="BY601" s="26">
        <v>4</v>
      </c>
      <c r="BZ601" s="24"/>
      <c r="CA601" s="24"/>
      <c r="CB601" s="24"/>
      <c r="CC601" s="24"/>
      <c r="CD601" s="24"/>
      <c r="CE601" s="24"/>
      <c r="CF601" s="24"/>
      <c r="CG601" s="24"/>
      <c r="CH601" s="24"/>
      <c r="CI601" s="24"/>
      <c r="CJ601" s="24"/>
      <c r="CK601" s="24"/>
      <c r="CL601" s="24"/>
      <c r="CM601" s="24"/>
      <c r="CN601" s="24"/>
      <c r="CO601" s="24"/>
      <c r="CP601" s="24"/>
      <c r="CQ601" s="24"/>
      <c r="CR601" s="24"/>
      <c r="CS601" s="24"/>
      <c r="CT601" s="24"/>
      <c r="CU601" s="24"/>
      <c r="CV601" s="24"/>
      <c r="CW601" s="24"/>
      <c r="CX601" s="24"/>
      <c r="CY601" s="24"/>
      <c r="CZ601" s="24"/>
      <c r="DA601" s="24"/>
      <c r="DB601" s="24"/>
      <c r="DC601" s="24"/>
      <c r="DD601" s="24"/>
      <c r="DE601" s="24"/>
      <c r="DF601" s="26" t="s">
        <v>139</v>
      </c>
      <c r="DG601" s="26" t="s">
        <v>139</v>
      </c>
      <c r="DH601" s="26" t="s">
        <v>139</v>
      </c>
      <c r="DI601" s="26" t="s">
        <v>139</v>
      </c>
      <c r="DJ601" s="26" t="s">
        <v>139</v>
      </c>
      <c r="DK601" s="26" t="s">
        <v>139</v>
      </c>
      <c r="DL601" s="26" t="s">
        <v>139</v>
      </c>
      <c r="DM601" s="26" t="s">
        <v>139</v>
      </c>
      <c r="DN601" s="26" t="s">
        <v>139</v>
      </c>
      <c r="DO601" s="26" t="s">
        <v>139</v>
      </c>
    </row>
    <row r="602" spans="1:119" ht="20.100000000000001" customHeight="1" x14ac:dyDescent="0.25">
      <c r="A602" s="29" t="str">
        <f t="shared" si="126"/>
        <v>Center for Prevention of Child Abuse and Neglect4</v>
      </c>
      <c r="B602" s="29" t="str">
        <f t="shared" si="127"/>
        <v>Center for Prevention of Child Abuse and Neglect</v>
      </c>
      <c r="C602" s="29">
        <f t="shared" si="128"/>
        <v>4</v>
      </c>
      <c r="D602" s="30" t="str">
        <f t="shared" si="129"/>
        <v>East and Southeast Asia</v>
      </c>
      <c r="E602" s="30" t="str">
        <f t="shared" si="130"/>
        <v>Ulaanbaatar, Mongolia</v>
      </c>
      <c r="F602" s="31">
        <f t="shared" si="131"/>
        <v>2</v>
      </c>
      <c r="G602" s="31">
        <f t="shared" si="132"/>
        <v>2</v>
      </c>
      <c r="H602" s="31">
        <f t="shared" si="133"/>
        <v>3</v>
      </c>
      <c r="I602" s="31">
        <f t="shared" si="134"/>
        <v>3</v>
      </c>
      <c r="J602" s="31">
        <f t="shared" si="135"/>
        <v>2</v>
      </c>
      <c r="K602" s="31">
        <f t="shared" si="136"/>
        <v>3</v>
      </c>
      <c r="L602" s="31">
        <f t="shared" si="137"/>
        <v>4</v>
      </c>
      <c r="M602" s="31">
        <f t="shared" si="138"/>
        <v>4</v>
      </c>
      <c r="N602" s="31">
        <f t="shared" si="139"/>
        <v>2.9</v>
      </c>
      <c r="O602" s="26" t="s">
        <v>3585</v>
      </c>
      <c r="P602" s="26" t="s">
        <v>108</v>
      </c>
      <c r="Q602" s="27">
        <v>40312</v>
      </c>
      <c r="R602" s="26" t="s">
        <v>109</v>
      </c>
      <c r="S602" s="26" t="s">
        <v>234</v>
      </c>
      <c r="T602" s="26" t="s">
        <v>224</v>
      </c>
      <c r="U602" s="26" t="s">
        <v>168</v>
      </c>
      <c r="V602" s="26" t="s">
        <v>469</v>
      </c>
      <c r="W602" s="26" t="s">
        <v>3555</v>
      </c>
      <c r="X602" s="26" t="s">
        <v>3556</v>
      </c>
      <c r="Y602" s="26" t="s">
        <v>3557</v>
      </c>
      <c r="Z602" s="24"/>
      <c r="AA602" s="24"/>
      <c r="AB602" s="26" t="s">
        <v>117</v>
      </c>
      <c r="AC602" s="28">
        <v>9000</v>
      </c>
      <c r="AD602" s="24"/>
      <c r="AE602" s="24"/>
      <c r="AF602" s="26" t="s">
        <v>120</v>
      </c>
      <c r="AG602" s="26" t="s">
        <v>846</v>
      </c>
      <c r="AH602" s="26" t="s">
        <v>185</v>
      </c>
      <c r="AI602" s="28">
        <v>9000</v>
      </c>
      <c r="AJ602" s="24"/>
      <c r="AK602" s="26" t="s">
        <v>3586</v>
      </c>
      <c r="AL602" s="26" t="s">
        <v>3587</v>
      </c>
      <c r="AM602" s="26" t="s">
        <v>3577</v>
      </c>
      <c r="AN602" s="26" t="s">
        <v>3578</v>
      </c>
      <c r="AO602" s="24"/>
      <c r="AP602" s="24"/>
      <c r="AQ602" s="24"/>
      <c r="AR602" s="24"/>
      <c r="AS602" s="24"/>
      <c r="AT602" s="24"/>
      <c r="AU602" s="24"/>
      <c r="AV602" s="24"/>
      <c r="AW602" s="28">
        <v>16100</v>
      </c>
      <c r="AX602" s="26">
        <v>1156</v>
      </c>
      <c r="AY602" s="28">
        <v>200</v>
      </c>
      <c r="AZ602" s="28">
        <v>167</v>
      </c>
      <c r="BA602" s="26">
        <v>0</v>
      </c>
      <c r="BB602" s="26" t="s">
        <v>241</v>
      </c>
      <c r="BC602" s="26" t="s">
        <v>3562</v>
      </c>
      <c r="BD602" s="24"/>
      <c r="BE602" s="24"/>
      <c r="BF602" s="24"/>
      <c r="BG602" s="24"/>
      <c r="BH602" s="24"/>
      <c r="BI602" s="24"/>
      <c r="BJ602" s="24"/>
      <c r="BK602" s="24"/>
      <c r="BL602" s="24"/>
      <c r="BM602" s="24"/>
      <c r="BN602" s="24"/>
      <c r="BO602" s="24"/>
      <c r="BP602" s="24"/>
      <c r="BQ602" s="24"/>
      <c r="BR602" s="26">
        <v>2</v>
      </c>
      <c r="BS602" s="26">
        <v>2</v>
      </c>
      <c r="BT602" s="26">
        <v>3</v>
      </c>
      <c r="BU602" s="26">
        <v>3</v>
      </c>
      <c r="BV602" s="26">
        <v>2</v>
      </c>
      <c r="BW602" s="26">
        <v>3</v>
      </c>
      <c r="BX602" s="26">
        <v>4</v>
      </c>
      <c r="BY602" s="26">
        <v>4</v>
      </c>
      <c r="BZ602" s="24"/>
      <c r="CA602" s="24"/>
      <c r="CB602" s="24"/>
      <c r="CC602" s="24"/>
      <c r="CD602" s="24"/>
      <c r="CE602" s="24"/>
      <c r="CF602" s="24"/>
      <c r="CG602" s="24"/>
      <c r="CH602" s="24"/>
      <c r="CI602" s="24"/>
      <c r="CJ602" s="24"/>
      <c r="CK602" s="24"/>
      <c r="CL602" s="24"/>
      <c r="CM602" s="24"/>
      <c r="CN602" s="24"/>
      <c r="CO602" s="24"/>
      <c r="CP602" s="24"/>
      <c r="CQ602" s="24"/>
      <c r="CR602" s="24"/>
      <c r="CS602" s="24"/>
      <c r="CT602" s="24"/>
      <c r="CU602" s="24"/>
      <c r="CV602" s="24"/>
      <c r="CW602" s="24"/>
      <c r="CX602" s="24"/>
      <c r="CY602" s="24"/>
      <c r="CZ602" s="24"/>
      <c r="DA602" s="24"/>
      <c r="DB602" s="24"/>
      <c r="DC602" s="24"/>
      <c r="DD602" s="24"/>
      <c r="DE602" s="24"/>
      <c r="DF602" s="26" t="s">
        <v>139</v>
      </c>
      <c r="DG602" s="26" t="s">
        <v>139</v>
      </c>
      <c r="DH602" s="26" t="s">
        <v>139</v>
      </c>
      <c r="DI602" s="26" t="s">
        <v>139</v>
      </c>
      <c r="DJ602" s="26" t="s">
        <v>139</v>
      </c>
      <c r="DK602" s="26" t="s">
        <v>139</v>
      </c>
      <c r="DL602" s="26" t="s">
        <v>139</v>
      </c>
      <c r="DM602" s="26" t="s">
        <v>139</v>
      </c>
      <c r="DN602" s="26" t="s">
        <v>139</v>
      </c>
      <c r="DO602" s="26" t="s">
        <v>139</v>
      </c>
    </row>
    <row r="603" spans="1:119" ht="20.100000000000001" customHeight="1" x14ac:dyDescent="0.25">
      <c r="A603" s="29" t="str">
        <f t="shared" si="126"/>
        <v/>
      </c>
      <c r="B603" s="29" t="str">
        <f t="shared" si="127"/>
        <v>Center for Prevention of Child Abuse and Neglect</v>
      </c>
      <c r="C603" s="29">
        <f t="shared" si="128"/>
        <v>0</v>
      </c>
      <c r="D603" s="30" t="str">
        <f t="shared" si="129"/>
        <v>East and Southeast Asia</v>
      </c>
      <c r="E603" s="30" t="str">
        <f t="shared" si="130"/>
        <v>Ulaanbaatar, Mongolia</v>
      </c>
      <c r="F603" s="31">
        <f t="shared" si="131"/>
        <v>0</v>
      </c>
      <c r="G603" s="31">
        <f t="shared" si="132"/>
        <v>0</v>
      </c>
      <c r="H603" s="31">
        <f t="shared" si="133"/>
        <v>0</v>
      </c>
      <c r="I603" s="31">
        <f t="shared" si="134"/>
        <v>0</v>
      </c>
      <c r="J603" s="31">
        <f t="shared" si="135"/>
        <v>0</v>
      </c>
      <c r="K603" s="31">
        <f t="shared" si="136"/>
        <v>0</v>
      </c>
      <c r="L603" s="31">
        <f t="shared" si="137"/>
        <v>0</v>
      </c>
      <c r="M603" s="31">
        <f t="shared" si="138"/>
        <v>0</v>
      </c>
      <c r="N603" s="31">
        <f t="shared" si="139"/>
        <v>0</v>
      </c>
      <c r="O603" s="26" t="s">
        <v>15906</v>
      </c>
      <c r="P603" s="26" t="s">
        <v>108</v>
      </c>
      <c r="Q603" s="27">
        <v>40346</v>
      </c>
      <c r="R603" s="24"/>
      <c r="S603" s="24"/>
      <c r="T603" s="26" t="s">
        <v>224</v>
      </c>
      <c r="U603" s="24"/>
      <c r="V603" s="26" t="s">
        <v>469</v>
      </c>
      <c r="W603" s="26" t="s">
        <v>3555</v>
      </c>
      <c r="X603" s="26" t="s">
        <v>3556</v>
      </c>
      <c r="Y603" s="26" t="s">
        <v>3557</v>
      </c>
      <c r="Z603" s="24"/>
      <c r="AA603" s="24"/>
      <c r="AB603" s="26" t="s">
        <v>15736</v>
      </c>
      <c r="AC603" s="28">
        <v>2000</v>
      </c>
      <c r="AD603" s="24"/>
      <c r="AE603" s="24"/>
      <c r="AF603" s="26" t="s">
        <v>120</v>
      </c>
      <c r="AG603" s="26" t="s">
        <v>846</v>
      </c>
      <c r="AH603" s="24"/>
      <c r="AI603" s="28">
        <v>2000</v>
      </c>
      <c r="AJ603" s="24"/>
      <c r="AK603" s="24"/>
      <c r="AL603" s="24"/>
      <c r="AM603" s="24"/>
      <c r="AN603" s="24"/>
      <c r="AO603" s="24"/>
      <c r="AP603" s="24"/>
      <c r="AQ603" s="24"/>
      <c r="AR603" s="24"/>
      <c r="AS603" s="24"/>
      <c r="AT603" s="24"/>
      <c r="AU603" s="24"/>
      <c r="AV603" s="24"/>
      <c r="AW603" s="28">
        <v>0</v>
      </c>
      <c r="AX603" s="26">
        <v>0</v>
      </c>
      <c r="AY603" s="28">
        <v>0</v>
      </c>
      <c r="AZ603" s="28">
        <v>0</v>
      </c>
      <c r="BA603" s="26">
        <v>0</v>
      </c>
      <c r="BB603" s="24"/>
      <c r="BC603" s="26" t="s">
        <v>3562</v>
      </c>
      <c r="BD603" s="24"/>
      <c r="BE603" s="24"/>
      <c r="BF603" s="24"/>
      <c r="BG603" s="24"/>
      <c r="BH603" s="24"/>
      <c r="BI603" s="24"/>
      <c r="BJ603" s="24"/>
      <c r="BK603" s="24"/>
      <c r="BL603" s="24"/>
      <c r="BM603" s="24"/>
      <c r="BN603" s="24"/>
      <c r="BO603" s="24"/>
      <c r="BP603" s="24"/>
      <c r="BQ603" s="24"/>
      <c r="BR603" s="26">
        <v>0</v>
      </c>
      <c r="BS603" s="26">
        <v>0</v>
      </c>
      <c r="BT603" s="26">
        <v>0</v>
      </c>
      <c r="BU603" s="26">
        <v>0</v>
      </c>
      <c r="BV603" s="26">
        <v>0</v>
      </c>
      <c r="BW603" s="26">
        <v>0</v>
      </c>
      <c r="BX603" s="26">
        <v>0</v>
      </c>
      <c r="BY603" s="26">
        <v>0</v>
      </c>
      <c r="BZ603" s="24"/>
      <c r="CA603" s="24"/>
      <c r="CB603" s="24"/>
      <c r="CC603" s="24"/>
      <c r="CD603" s="24"/>
      <c r="CE603" s="24"/>
      <c r="CF603" s="24"/>
      <c r="CG603" s="24"/>
      <c r="CH603" s="24"/>
      <c r="CI603" s="24"/>
      <c r="CJ603" s="24"/>
      <c r="CK603" s="24"/>
      <c r="CL603" s="24"/>
      <c r="CM603" s="24"/>
      <c r="CN603" s="24"/>
      <c r="CO603" s="24"/>
      <c r="CP603" s="24"/>
      <c r="CQ603" s="24"/>
      <c r="CR603" s="24"/>
      <c r="CS603" s="24"/>
      <c r="CT603" s="24"/>
      <c r="CU603" s="24"/>
      <c r="CV603" s="24"/>
      <c r="CW603" s="24"/>
      <c r="CX603" s="24"/>
      <c r="CY603" s="24"/>
      <c r="CZ603" s="24"/>
      <c r="DA603" s="24"/>
      <c r="DB603" s="24"/>
      <c r="DC603" s="24"/>
      <c r="DD603" s="24"/>
      <c r="DE603" s="24"/>
      <c r="DF603" s="26" t="s">
        <v>139</v>
      </c>
      <c r="DG603" s="26" t="s">
        <v>139</v>
      </c>
      <c r="DH603" s="26" t="s">
        <v>139</v>
      </c>
      <c r="DI603" s="26" t="s">
        <v>139</v>
      </c>
      <c r="DJ603" s="26" t="s">
        <v>139</v>
      </c>
      <c r="DK603" s="26" t="s">
        <v>139</v>
      </c>
      <c r="DL603" s="26" t="s">
        <v>139</v>
      </c>
      <c r="DM603" s="26" t="s">
        <v>139</v>
      </c>
      <c r="DN603" s="26" t="s">
        <v>139</v>
      </c>
      <c r="DO603" s="26" t="s">
        <v>139</v>
      </c>
    </row>
    <row r="604" spans="1:119" ht="20.100000000000001" customHeight="1" x14ac:dyDescent="0.25">
      <c r="A604" s="29" t="str">
        <f t="shared" si="126"/>
        <v/>
      </c>
      <c r="B604" s="29" t="str">
        <f t="shared" si="127"/>
        <v>Center for the Protection of Children’s Rights Foundation</v>
      </c>
      <c r="C604" s="29">
        <f t="shared" si="128"/>
        <v>0</v>
      </c>
      <c r="D604" s="30" t="str">
        <f t="shared" si="129"/>
        <v>East and Southeast Asia</v>
      </c>
      <c r="E604" s="30" t="str">
        <f t="shared" si="130"/>
        <v>Thailand</v>
      </c>
      <c r="F604" s="31">
        <f t="shared" si="131"/>
        <v>0</v>
      </c>
      <c r="G604" s="31">
        <f t="shared" si="132"/>
        <v>0</v>
      </c>
      <c r="H604" s="31">
        <f t="shared" si="133"/>
        <v>0</v>
      </c>
      <c r="I604" s="31">
        <f t="shared" si="134"/>
        <v>0</v>
      </c>
      <c r="J604" s="31">
        <f t="shared" si="135"/>
        <v>0</v>
      </c>
      <c r="K604" s="31">
        <f t="shared" si="136"/>
        <v>0</v>
      </c>
      <c r="L604" s="31">
        <f t="shared" si="137"/>
        <v>0</v>
      </c>
      <c r="M604" s="31">
        <f t="shared" si="138"/>
        <v>0</v>
      </c>
      <c r="N604" s="31">
        <f t="shared" si="139"/>
        <v>0</v>
      </c>
      <c r="O604" s="26" t="s">
        <v>3588</v>
      </c>
      <c r="P604" s="26" t="s">
        <v>108</v>
      </c>
      <c r="Q604" s="27">
        <v>40232</v>
      </c>
      <c r="R604" s="24"/>
      <c r="S604" s="24"/>
      <c r="T604" s="26" t="s">
        <v>224</v>
      </c>
      <c r="U604" s="24"/>
      <c r="V604" s="26" t="s">
        <v>469</v>
      </c>
      <c r="W604" s="26" t="s">
        <v>938</v>
      </c>
      <c r="X604" s="24"/>
      <c r="Y604" s="26" t="s">
        <v>3589</v>
      </c>
      <c r="Z604" s="24"/>
      <c r="AA604" s="24"/>
      <c r="AB604" s="26" t="s">
        <v>228</v>
      </c>
      <c r="AC604" s="28">
        <v>25000</v>
      </c>
      <c r="AD604" s="24"/>
      <c r="AE604" s="24"/>
      <c r="AF604" s="26" t="s">
        <v>139</v>
      </c>
      <c r="AG604" s="26" t="s">
        <v>1852</v>
      </c>
      <c r="AH604" s="24"/>
      <c r="AI604" s="28">
        <v>25000</v>
      </c>
      <c r="AJ604" s="24"/>
      <c r="AK604" s="26" t="s">
        <v>3590</v>
      </c>
      <c r="AL604" s="26" t="s">
        <v>231</v>
      </c>
      <c r="AM604" s="26" t="s">
        <v>3591</v>
      </c>
      <c r="AN604" s="24"/>
      <c r="AO604" s="24"/>
      <c r="AP604" s="24"/>
      <c r="AQ604" s="24"/>
      <c r="AR604" s="24"/>
      <c r="AS604" s="24"/>
      <c r="AT604" s="24"/>
      <c r="AU604" s="24"/>
      <c r="AV604" s="24"/>
      <c r="AW604" s="28">
        <v>681621</v>
      </c>
      <c r="AX604" s="26">
        <v>1261</v>
      </c>
      <c r="AY604" s="28">
        <v>0</v>
      </c>
      <c r="AZ604" s="28">
        <v>0</v>
      </c>
      <c r="BA604" s="26">
        <v>0</v>
      </c>
      <c r="BB604" s="24"/>
      <c r="BC604" s="24"/>
      <c r="BD604" s="24"/>
      <c r="BE604" s="24"/>
      <c r="BF604" s="24"/>
      <c r="BG604" s="24"/>
      <c r="BH604" s="24"/>
      <c r="BI604" s="24"/>
      <c r="BJ604" s="24"/>
      <c r="BK604" s="24"/>
      <c r="BL604" s="24"/>
      <c r="BM604" s="24"/>
      <c r="BN604" s="24"/>
      <c r="BO604" s="24"/>
      <c r="BP604" s="24"/>
      <c r="BQ604" s="24"/>
      <c r="BR604" s="26">
        <v>0</v>
      </c>
      <c r="BS604" s="26">
        <v>0</v>
      </c>
      <c r="BT604" s="26">
        <v>0</v>
      </c>
      <c r="BU604" s="26">
        <v>0</v>
      </c>
      <c r="BV604" s="26">
        <v>0</v>
      </c>
      <c r="BW604" s="26">
        <v>0</v>
      </c>
      <c r="BX604" s="26">
        <v>0</v>
      </c>
      <c r="BY604" s="26">
        <v>0</v>
      </c>
      <c r="BZ604" s="24"/>
      <c r="CA604" s="24"/>
      <c r="CB604" s="24"/>
      <c r="CC604" s="24"/>
      <c r="CD604" s="24"/>
      <c r="CE604" s="24"/>
      <c r="CF604" s="24"/>
      <c r="CG604" s="24"/>
      <c r="CH604" s="24"/>
      <c r="CI604" s="24"/>
      <c r="CJ604" s="24"/>
      <c r="CK604" s="24"/>
      <c r="CL604" s="24"/>
      <c r="CM604" s="24"/>
      <c r="CN604" s="24"/>
      <c r="CO604" s="24"/>
      <c r="CP604" s="24"/>
      <c r="CQ604" s="24"/>
      <c r="CR604" s="24"/>
      <c r="CS604" s="24"/>
      <c r="CT604" s="24"/>
      <c r="CU604" s="24"/>
      <c r="CV604" s="24"/>
      <c r="CW604" s="24"/>
      <c r="CX604" s="24"/>
      <c r="CY604" s="24"/>
      <c r="CZ604" s="24"/>
      <c r="DA604" s="24"/>
      <c r="DB604" s="24"/>
      <c r="DC604" s="24"/>
      <c r="DD604" s="24"/>
      <c r="DE604" s="24"/>
      <c r="DF604" s="26" t="s">
        <v>139</v>
      </c>
      <c r="DG604" s="26" t="s">
        <v>139</v>
      </c>
      <c r="DH604" s="26" t="s">
        <v>139</v>
      </c>
      <c r="DI604" s="26" t="s">
        <v>139</v>
      </c>
      <c r="DJ604" s="26" t="s">
        <v>139</v>
      </c>
      <c r="DK604" s="26" t="s">
        <v>139</v>
      </c>
      <c r="DL604" s="26" t="s">
        <v>139</v>
      </c>
      <c r="DM604" s="26" t="s">
        <v>139</v>
      </c>
      <c r="DN604" s="26" t="s">
        <v>139</v>
      </c>
      <c r="DO604" s="26" t="s">
        <v>139</v>
      </c>
    </row>
    <row r="605" spans="1:119" ht="20.100000000000001" customHeight="1" x14ac:dyDescent="0.25">
      <c r="A605" s="29" t="str">
        <f t="shared" si="126"/>
        <v>Center for Women and Children Empowerment5</v>
      </c>
      <c r="B605" s="29" t="str">
        <f t="shared" si="127"/>
        <v>Center for Women and Children Empowerment</v>
      </c>
      <c r="C605" s="29">
        <f t="shared" si="128"/>
        <v>5</v>
      </c>
      <c r="D605" s="30" t="str">
        <f t="shared" si="129"/>
        <v>Africa and the Middle East</v>
      </c>
      <c r="E605" s="30" t="str">
        <f t="shared" si="130"/>
        <v>Liberia</v>
      </c>
      <c r="F605" s="31">
        <f t="shared" si="131"/>
        <v>3</v>
      </c>
      <c r="G605" s="31">
        <f t="shared" si="132"/>
        <v>2</v>
      </c>
      <c r="H605" s="31">
        <f t="shared" si="133"/>
        <v>2</v>
      </c>
      <c r="I605" s="31">
        <f t="shared" si="134"/>
        <v>3</v>
      </c>
      <c r="J605" s="31">
        <f t="shared" si="135"/>
        <v>3</v>
      </c>
      <c r="K605" s="31">
        <f t="shared" si="136"/>
        <v>3</v>
      </c>
      <c r="L605" s="31">
        <f t="shared" si="137"/>
        <v>4</v>
      </c>
      <c r="M605" s="31">
        <f t="shared" si="138"/>
        <v>2</v>
      </c>
      <c r="N605" s="31">
        <f t="shared" si="139"/>
        <v>2.8</v>
      </c>
      <c r="O605" s="26" t="s">
        <v>3592</v>
      </c>
      <c r="P605" s="26" t="s">
        <v>108</v>
      </c>
      <c r="Q605" s="27">
        <v>40835</v>
      </c>
      <c r="R605" s="26" t="s">
        <v>305</v>
      </c>
      <c r="S605" s="26" t="s">
        <v>321</v>
      </c>
      <c r="T605" s="26" t="s">
        <v>175</v>
      </c>
      <c r="U605" s="26" t="s">
        <v>307</v>
      </c>
      <c r="V605" s="26" t="s">
        <v>169</v>
      </c>
      <c r="W605" s="26" t="s">
        <v>3593</v>
      </c>
      <c r="X605" s="24"/>
      <c r="Y605" s="26" t="s">
        <v>3594</v>
      </c>
      <c r="Z605" s="24"/>
      <c r="AA605" s="24"/>
      <c r="AB605" s="26" t="s">
        <v>117</v>
      </c>
      <c r="AC605" s="28">
        <v>7000</v>
      </c>
      <c r="AD605" s="24"/>
      <c r="AE605" s="24"/>
      <c r="AF605" s="26" t="s">
        <v>139</v>
      </c>
      <c r="AG605" s="26" t="s">
        <v>846</v>
      </c>
      <c r="AH605" s="26" t="s">
        <v>176</v>
      </c>
      <c r="AI605" s="28">
        <v>7000</v>
      </c>
      <c r="AJ605" s="24"/>
      <c r="AK605" s="26" t="s">
        <v>3595</v>
      </c>
      <c r="AL605" s="26" t="s">
        <v>3596</v>
      </c>
      <c r="AM605" s="26" t="s">
        <v>3597</v>
      </c>
      <c r="AN605" s="26" t="s">
        <v>3598</v>
      </c>
      <c r="AO605" s="26" t="s">
        <v>3599</v>
      </c>
      <c r="AP605" s="24"/>
      <c r="AQ605" s="24"/>
      <c r="AR605" s="24"/>
      <c r="AS605" s="26" t="s">
        <v>3600</v>
      </c>
      <c r="AT605" s="24"/>
      <c r="AU605" s="26" t="s">
        <v>3601</v>
      </c>
      <c r="AV605" s="24"/>
      <c r="AW605" s="28">
        <v>30025</v>
      </c>
      <c r="AX605" s="26">
        <v>213</v>
      </c>
      <c r="AY605" s="28">
        <v>80</v>
      </c>
      <c r="AZ605" s="28">
        <v>73</v>
      </c>
      <c r="BA605" s="26">
        <v>0</v>
      </c>
      <c r="BB605" s="26" t="s">
        <v>148</v>
      </c>
      <c r="BC605" s="24"/>
      <c r="BD605" s="26" t="s">
        <v>437</v>
      </c>
      <c r="BE605" s="24"/>
      <c r="BF605" s="26" t="s">
        <v>3602</v>
      </c>
      <c r="BG605" s="26" t="s">
        <v>3593</v>
      </c>
      <c r="BH605" s="24"/>
      <c r="BI605" s="24"/>
      <c r="BJ605" s="24"/>
      <c r="BK605" s="24"/>
      <c r="BL605" s="24"/>
      <c r="BM605" s="24"/>
      <c r="BN605" s="24"/>
      <c r="BO605" s="24"/>
      <c r="BP605" s="24"/>
      <c r="BQ605" s="24"/>
      <c r="BR605" s="26">
        <v>3</v>
      </c>
      <c r="BS605" s="26">
        <v>2</v>
      </c>
      <c r="BT605" s="26">
        <v>2</v>
      </c>
      <c r="BU605" s="26">
        <v>3</v>
      </c>
      <c r="BV605" s="26">
        <v>3</v>
      </c>
      <c r="BW605" s="26">
        <v>3</v>
      </c>
      <c r="BX605" s="26">
        <v>4</v>
      </c>
      <c r="BY605" s="26">
        <v>2</v>
      </c>
      <c r="BZ605" s="24"/>
      <c r="CA605" s="24"/>
      <c r="CB605" s="24"/>
      <c r="CC605" s="24"/>
      <c r="CD605" s="24"/>
      <c r="CE605" s="24"/>
      <c r="CF605" s="24"/>
      <c r="CG605" s="24"/>
      <c r="CH605" s="24"/>
      <c r="CI605" s="24"/>
      <c r="CJ605" s="24"/>
      <c r="CK605" s="24"/>
      <c r="CL605" s="24"/>
      <c r="CM605" s="24"/>
      <c r="CN605" s="24"/>
      <c r="CO605" s="24"/>
      <c r="CP605" s="24"/>
      <c r="CQ605" s="24"/>
      <c r="CR605" s="24"/>
      <c r="CS605" s="24"/>
      <c r="CT605" s="24"/>
      <c r="CU605" s="24"/>
      <c r="CV605" s="24"/>
      <c r="CW605" s="24"/>
      <c r="CX605" s="24"/>
      <c r="CY605" s="24"/>
      <c r="CZ605" s="24"/>
      <c r="DA605" s="24"/>
      <c r="DB605" s="24"/>
      <c r="DC605" s="24"/>
      <c r="DD605" s="24"/>
      <c r="DE605" s="24"/>
      <c r="DF605" s="26" t="s">
        <v>139</v>
      </c>
      <c r="DG605" s="26" t="s">
        <v>120</v>
      </c>
      <c r="DH605" s="26" t="s">
        <v>139</v>
      </c>
      <c r="DI605" s="26" t="s">
        <v>139</v>
      </c>
      <c r="DJ605" s="26" t="s">
        <v>139</v>
      </c>
      <c r="DK605" s="26" t="s">
        <v>139</v>
      </c>
      <c r="DL605" s="26" t="s">
        <v>139</v>
      </c>
      <c r="DM605" s="26" t="s">
        <v>139</v>
      </c>
      <c r="DN605" s="26" t="s">
        <v>139</v>
      </c>
      <c r="DO605" s="26" t="s">
        <v>139</v>
      </c>
    </row>
    <row r="606" spans="1:119" ht="20.100000000000001" customHeight="1" x14ac:dyDescent="0.25">
      <c r="A606" s="29" t="str">
        <f t="shared" si="126"/>
        <v>Center for Women and Children Empowerment4</v>
      </c>
      <c r="B606" s="29" t="str">
        <f t="shared" si="127"/>
        <v>Center for Women and Children Empowerment</v>
      </c>
      <c r="C606" s="29">
        <f t="shared" si="128"/>
        <v>4</v>
      </c>
      <c r="D606" s="30" t="str">
        <f t="shared" si="129"/>
        <v>Africa and the Middle East</v>
      </c>
      <c r="E606" s="30" t="str">
        <f t="shared" si="130"/>
        <v>Liberia</v>
      </c>
      <c r="F606" s="31">
        <f t="shared" si="131"/>
        <v>3</v>
      </c>
      <c r="G606" s="31">
        <f t="shared" si="132"/>
        <v>2</v>
      </c>
      <c r="H606" s="31">
        <f t="shared" si="133"/>
        <v>2</v>
      </c>
      <c r="I606" s="31">
        <f t="shared" si="134"/>
        <v>3</v>
      </c>
      <c r="J606" s="31">
        <f t="shared" si="135"/>
        <v>3</v>
      </c>
      <c r="K606" s="31">
        <f t="shared" si="136"/>
        <v>3</v>
      </c>
      <c r="L606" s="31">
        <f t="shared" si="137"/>
        <v>4</v>
      </c>
      <c r="M606" s="31">
        <f t="shared" si="138"/>
        <v>2</v>
      </c>
      <c r="N606" s="31">
        <f t="shared" si="139"/>
        <v>2.8</v>
      </c>
      <c r="O606" s="26" t="s">
        <v>3603</v>
      </c>
      <c r="P606" s="26" t="s">
        <v>108</v>
      </c>
      <c r="Q606" s="27">
        <v>40469</v>
      </c>
      <c r="R606" s="26" t="s">
        <v>166</v>
      </c>
      <c r="S606" s="26" t="s">
        <v>332</v>
      </c>
      <c r="T606" s="26" t="s">
        <v>333</v>
      </c>
      <c r="U606" s="26" t="s">
        <v>307</v>
      </c>
      <c r="V606" s="26" t="s">
        <v>169</v>
      </c>
      <c r="W606" s="26" t="s">
        <v>3593</v>
      </c>
      <c r="X606" s="24"/>
      <c r="Y606" s="26" t="s">
        <v>3594</v>
      </c>
      <c r="Z606" s="24"/>
      <c r="AA606" s="24"/>
      <c r="AB606" s="26" t="s">
        <v>117</v>
      </c>
      <c r="AC606" s="28">
        <v>7000</v>
      </c>
      <c r="AD606" s="24"/>
      <c r="AE606" s="24"/>
      <c r="AF606" s="26" t="s">
        <v>139</v>
      </c>
      <c r="AG606" s="26" t="s">
        <v>846</v>
      </c>
      <c r="AH606" s="26" t="s">
        <v>185</v>
      </c>
      <c r="AI606" s="28">
        <v>7000</v>
      </c>
      <c r="AJ606" s="24"/>
      <c r="AK606" s="26" t="s">
        <v>3595</v>
      </c>
      <c r="AL606" s="26" t="s">
        <v>3596</v>
      </c>
      <c r="AM606" s="26" t="s">
        <v>3604</v>
      </c>
      <c r="AN606" s="26" t="s">
        <v>3605</v>
      </c>
      <c r="AO606" s="26" t="s">
        <v>3606</v>
      </c>
      <c r="AP606" s="24"/>
      <c r="AQ606" s="24"/>
      <c r="AR606" s="24"/>
      <c r="AS606" s="24"/>
      <c r="AT606" s="24"/>
      <c r="AU606" s="24"/>
      <c r="AV606" s="24"/>
      <c r="AW606" s="28">
        <v>37980</v>
      </c>
      <c r="AX606" s="26">
        <v>135</v>
      </c>
      <c r="AY606" s="28">
        <v>75</v>
      </c>
      <c r="AZ606" s="28">
        <v>55</v>
      </c>
      <c r="BA606" s="26">
        <v>0</v>
      </c>
      <c r="BB606" s="26" t="s">
        <v>148</v>
      </c>
      <c r="BC606" s="24"/>
      <c r="BD606" s="24"/>
      <c r="BE606" s="24"/>
      <c r="BF606" s="26" t="s">
        <v>620</v>
      </c>
      <c r="BG606" s="26" t="s">
        <v>191</v>
      </c>
      <c r="BH606" s="26" t="s">
        <v>3602</v>
      </c>
      <c r="BI606" s="26" t="s">
        <v>3593</v>
      </c>
      <c r="BJ606" s="26" t="s">
        <v>3607</v>
      </c>
      <c r="BK606" s="26" t="s">
        <v>3593</v>
      </c>
      <c r="BL606" s="24"/>
      <c r="BM606" s="24"/>
      <c r="BN606" s="24"/>
      <c r="BO606" s="24"/>
      <c r="BP606" s="24"/>
      <c r="BQ606" s="24"/>
      <c r="BR606" s="26">
        <v>3</v>
      </c>
      <c r="BS606" s="26">
        <v>2</v>
      </c>
      <c r="BT606" s="26">
        <v>2</v>
      </c>
      <c r="BU606" s="26">
        <v>3</v>
      </c>
      <c r="BV606" s="26">
        <v>3</v>
      </c>
      <c r="BW606" s="26">
        <v>3</v>
      </c>
      <c r="BX606" s="26">
        <v>4</v>
      </c>
      <c r="BY606" s="26">
        <v>2</v>
      </c>
      <c r="BZ606" s="24"/>
      <c r="CA606" s="24"/>
      <c r="CB606" s="24"/>
      <c r="CC606" s="24"/>
      <c r="CD606" s="24"/>
      <c r="CE606" s="24"/>
      <c r="CF606" s="24"/>
      <c r="CG606" s="24"/>
      <c r="CH606" s="24"/>
      <c r="CI606" s="24"/>
      <c r="CJ606" s="24"/>
      <c r="CK606" s="24"/>
      <c r="CL606" s="24"/>
      <c r="CM606" s="24"/>
      <c r="CN606" s="24"/>
      <c r="CO606" s="24"/>
      <c r="CP606" s="24"/>
      <c r="CQ606" s="24"/>
      <c r="CR606" s="24"/>
      <c r="CS606" s="24"/>
      <c r="CT606" s="24"/>
      <c r="CU606" s="24"/>
      <c r="CV606" s="24"/>
      <c r="CW606" s="24"/>
      <c r="CX606" s="24"/>
      <c r="CY606" s="24"/>
      <c r="CZ606" s="24"/>
      <c r="DA606" s="24"/>
      <c r="DB606" s="24"/>
      <c r="DC606" s="24"/>
      <c r="DD606" s="24"/>
      <c r="DE606" s="24"/>
      <c r="DF606" s="26" t="s">
        <v>139</v>
      </c>
      <c r="DG606" s="26" t="s">
        <v>139</v>
      </c>
      <c r="DH606" s="26" t="s">
        <v>139</v>
      </c>
      <c r="DI606" s="26" t="s">
        <v>139</v>
      </c>
      <c r="DJ606" s="26" t="s">
        <v>139</v>
      </c>
      <c r="DK606" s="26" t="s">
        <v>139</v>
      </c>
      <c r="DL606" s="26" t="s">
        <v>139</v>
      </c>
      <c r="DM606" s="26" t="s">
        <v>139</v>
      </c>
      <c r="DN606" s="26" t="s">
        <v>139</v>
      </c>
      <c r="DO606" s="26" t="s">
        <v>139</v>
      </c>
    </row>
    <row r="607" spans="1:119" ht="20.100000000000001" customHeight="1" x14ac:dyDescent="0.25">
      <c r="A607" s="29" t="str">
        <f t="shared" si="126"/>
        <v>Center of Economical Education3</v>
      </c>
      <c r="B607" s="29" t="str">
        <f t="shared" si="127"/>
        <v>Center of Economical Education</v>
      </c>
      <c r="C607" s="29">
        <f t="shared" si="128"/>
        <v>3</v>
      </c>
      <c r="D607" s="30" t="str">
        <f t="shared" si="129"/>
        <v>Europe and Eurasia</v>
      </c>
      <c r="E607" s="30" t="str">
        <f t="shared" si="130"/>
        <v>Karakol, Kyrgyzstan</v>
      </c>
      <c r="F607" s="31">
        <f t="shared" si="131"/>
        <v>4</v>
      </c>
      <c r="G607" s="31">
        <f t="shared" si="132"/>
        <v>2</v>
      </c>
      <c r="H607" s="31">
        <f t="shared" si="133"/>
        <v>3</v>
      </c>
      <c r="I607" s="31">
        <f t="shared" si="134"/>
        <v>3</v>
      </c>
      <c r="J607" s="31">
        <f t="shared" si="135"/>
        <v>4</v>
      </c>
      <c r="K607" s="31">
        <f t="shared" si="136"/>
        <v>4</v>
      </c>
      <c r="L607" s="31">
        <f t="shared" si="137"/>
        <v>3</v>
      </c>
      <c r="M607" s="31">
        <f t="shared" si="138"/>
        <v>2</v>
      </c>
      <c r="N607" s="31">
        <f t="shared" si="139"/>
        <v>3.1</v>
      </c>
      <c r="O607" s="26" t="s">
        <v>3608</v>
      </c>
      <c r="P607" s="26" t="s">
        <v>108</v>
      </c>
      <c r="Q607" s="27">
        <v>42858</v>
      </c>
      <c r="R607" s="26" t="s">
        <v>109</v>
      </c>
      <c r="S607" s="26" t="s">
        <v>167</v>
      </c>
      <c r="T607" s="26" t="s">
        <v>142</v>
      </c>
      <c r="U607" s="26" t="s">
        <v>112</v>
      </c>
      <c r="V607" s="26" t="s">
        <v>15763</v>
      </c>
      <c r="W607" s="26" t="s">
        <v>3068</v>
      </c>
      <c r="X607" s="26" t="s">
        <v>3609</v>
      </c>
      <c r="Y607" s="26" t="s">
        <v>3610</v>
      </c>
      <c r="Z607" s="24"/>
      <c r="AA607" s="24"/>
      <c r="AB607" s="26" t="s">
        <v>117</v>
      </c>
      <c r="AC607" s="28">
        <v>4000</v>
      </c>
      <c r="AD607" s="26" t="s">
        <v>3611</v>
      </c>
      <c r="AE607" s="26" t="s">
        <v>558</v>
      </c>
      <c r="AF607" s="26" t="s">
        <v>120</v>
      </c>
      <c r="AG607" s="26" t="s">
        <v>194</v>
      </c>
      <c r="AH607" s="26" t="s">
        <v>121</v>
      </c>
      <c r="AI607" s="28">
        <v>4000</v>
      </c>
      <c r="AJ607" s="26" t="s">
        <v>3612</v>
      </c>
      <c r="AK607" s="26" t="s">
        <v>3613</v>
      </c>
      <c r="AL607" s="26" t="s">
        <v>3614</v>
      </c>
      <c r="AM607" s="24"/>
      <c r="AN607" s="24"/>
      <c r="AO607" s="24"/>
      <c r="AP607" s="24"/>
      <c r="AQ607" s="24"/>
      <c r="AR607" s="24"/>
      <c r="AS607" s="26" t="s">
        <v>3615</v>
      </c>
      <c r="AT607" s="26" t="s">
        <v>3616</v>
      </c>
      <c r="AU607" s="26" t="s">
        <v>3617</v>
      </c>
      <c r="AV607" s="24"/>
      <c r="AW607" s="28">
        <v>21000</v>
      </c>
      <c r="AX607" s="26">
        <v>305</v>
      </c>
      <c r="AY607" s="28">
        <v>400</v>
      </c>
      <c r="AZ607" s="28">
        <v>125</v>
      </c>
      <c r="BA607" s="26">
        <v>125</v>
      </c>
      <c r="BB607" s="24"/>
      <c r="BC607" s="26" t="s">
        <v>3618</v>
      </c>
      <c r="BD607" s="26" t="s">
        <v>437</v>
      </c>
      <c r="BE607" s="26" t="s">
        <v>3619</v>
      </c>
      <c r="BF607" s="24"/>
      <c r="BG607" s="24"/>
      <c r="BH607" s="24"/>
      <c r="BI607" s="24"/>
      <c r="BJ607" s="24"/>
      <c r="BK607" s="24"/>
      <c r="BL607" s="24"/>
      <c r="BM607" s="24"/>
      <c r="BN607" s="24"/>
      <c r="BO607" s="24"/>
      <c r="BP607" s="24"/>
      <c r="BQ607" s="24"/>
      <c r="BR607" s="26">
        <v>0</v>
      </c>
      <c r="BS607" s="26">
        <v>0</v>
      </c>
      <c r="BT607" s="26">
        <v>0</v>
      </c>
      <c r="BU607" s="26">
        <v>0</v>
      </c>
      <c r="BV607" s="26">
        <v>0</v>
      </c>
      <c r="BW607" s="26">
        <v>0</v>
      </c>
      <c r="BX607" s="26">
        <v>0</v>
      </c>
      <c r="BY607" s="26">
        <v>0</v>
      </c>
      <c r="BZ607" s="26" t="s">
        <v>138</v>
      </c>
      <c r="CA607" s="26" t="s">
        <v>134</v>
      </c>
      <c r="CB607" s="26" t="s">
        <v>134</v>
      </c>
      <c r="CC607" s="26" t="s">
        <v>134</v>
      </c>
      <c r="CD607" s="26" t="s">
        <v>136</v>
      </c>
      <c r="CE607" s="26" t="s">
        <v>135</v>
      </c>
      <c r="CF607" s="26" t="s">
        <v>136</v>
      </c>
      <c r="CG607" s="26" t="s">
        <v>135</v>
      </c>
      <c r="CH607" s="26" t="s">
        <v>134</v>
      </c>
      <c r="CI607" s="26" t="s">
        <v>134</v>
      </c>
      <c r="CJ607" s="26" t="s">
        <v>136</v>
      </c>
      <c r="CK607" s="26" t="s">
        <v>136</v>
      </c>
      <c r="CL607" s="26" t="s">
        <v>136</v>
      </c>
      <c r="CM607" s="26" t="s">
        <v>136</v>
      </c>
      <c r="CN607" s="26" t="s">
        <v>136</v>
      </c>
      <c r="CO607" s="26" t="s">
        <v>136</v>
      </c>
      <c r="CP607" s="26" t="s">
        <v>136</v>
      </c>
      <c r="CQ607" s="26" t="s">
        <v>138</v>
      </c>
      <c r="CR607" s="26" t="s">
        <v>138</v>
      </c>
      <c r="CS607" s="26" t="s">
        <v>136</v>
      </c>
      <c r="CT607" s="26" t="s">
        <v>134</v>
      </c>
      <c r="CU607" s="26" t="s">
        <v>134</v>
      </c>
      <c r="CV607" s="26" t="s">
        <v>138</v>
      </c>
      <c r="CW607" s="26" t="s">
        <v>136</v>
      </c>
      <c r="CX607" s="26" t="s">
        <v>138</v>
      </c>
      <c r="CY607" s="26" t="s">
        <v>134</v>
      </c>
      <c r="CZ607" s="26" t="s">
        <v>136</v>
      </c>
      <c r="DA607" s="26" t="s">
        <v>137</v>
      </c>
      <c r="DB607" s="26" t="s">
        <v>136</v>
      </c>
      <c r="DC607" s="26" t="s">
        <v>136</v>
      </c>
      <c r="DD607" s="26" t="s">
        <v>135</v>
      </c>
      <c r="DE607" s="26" t="s">
        <v>135</v>
      </c>
      <c r="DF607" s="26" t="s">
        <v>120</v>
      </c>
      <c r="DG607" s="26" t="s">
        <v>139</v>
      </c>
      <c r="DH607" s="26" t="s">
        <v>139</v>
      </c>
      <c r="DI607" s="26" t="s">
        <v>139</v>
      </c>
      <c r="DJ607" s="26" t="s">
        <v>139</v>
      </c>
      <c r="DK607" s="26" t="s">
        <v>139</v>
      </c>
      <c r="DL607" s="26" t="s">
        <v>139</v>
      </c>
      <c r="DM607" s="26" t="s">
        <v>139</v>
      </c>
      <c r="DN607" s="26" t="s">
        <v>139</v>
      </c>
      <c r="DO607" s="26" t="s">
        <v>139</v>
      </c>
    </row>
    <row r="608" spans="1:119" ht="20.100000000000001" customHeight="1" x14ac:dyDescent="0.25">
      <c r="A608" s="29" t="str">
        <f t="shared" si="126"/>
        <v/>
      </c>
      <c r="B608" s="29" t="str">
        <f t="shared" si="127"/>
        <v>Center of Economical Education</v>
      </c>
      <c r="C608" s="29">
        <f t="shared" si="128"/>
        <v>0</v>
      </c>
      <c r="D608" s="30" t="str">
        <f t="shared" si="129"/>
        <v>Europe and Eurasia</v>
      </c>
      <c r="E608" s="30" t="str">
        <f t="shared" si="130"/>
        <v>Karakol, Kyrgyzstan</v>
      </c>
      <c r="F608" s="31">
        <f t="shared" si="131"/>
        <v>0</v>
      </c>
      <c r="G608" s="31">
        <f t="shared" si="132"/>
        <v>0</v>
      </c>
      <c r="H608" s="31">
        <f t="shared" si="133"/>
        <v>0</v>
      </c>
      <c r="I608" s="31">
        <f t="shared" si="134"/>
        <v>0</v>
      </c>
      <c r="J608" s="31">
        <f t="shared" si="135"/>
        <v>0</v>
      </c>
      <c r="K608" s="31">
        <f t="shared" si="136"/>
        <v>0</v>
      </c>
      <c r="L608" s="31">
        <f t="shared" si="137"/>
        <v>0</v>
      </c>
      <c r="M608" s="31">
        <f t="shared" si="138"/>
        <v>0</v>
      </c>
      <c r="N608" s="31">
        <f t="shared" si="139"/>
        <v>0</v>
      </c>
      <c r="O608" s="26" t="s">
        <v>15907</v>
      </c>
      <c r="P608" s="26" t="s">
        <v>108</v>
      </c>
      <c r="Q608" s="27">
        <v>42515</v>
      </c>
      <c r="R608" s="24"/>
      <c r="S608" s="24"/>
      <c r="T608" s="26" t="s">
        <v>157</v>
      </c>
      <c r="U608" s="24"/>
      <c r="V608" s="26" t="s">
        <v>15763</v>
      </c>
      <c r="W608" s="26" t="s">
        <v>3068</v>
      </c>
      <c r="X608" s="26" t="s">
        <v>3609</v>
      </c>
      <c r="Y608" s="26" t="s">
        <v>3610</v>
      </c>
      <c r="Z608" s="24"/>
      <c r="AA608" s="24"/>
      <c r="AB608" s="26" t="s">
        <v>15736</v>
      </c>
      <c r="AC608" s="28">
        <v>500</v>
      </c>
      <c r="AD608" s="26" t="s">
        <v>3611</v>
      </c>
      <c r="AE608" s="26" t="s">
        <v>558</v>
      </c>
      <c r="AF608" s="26" t="s">
        <v>120</v>
      </c>
      <c r="AG608" s="26" t="s">
        <v>194</v>
      </c>
      <c r="AH608" s="24"/>
      <c r="AI608" s="28">
        <v>500</v>
      </c>
      <c r="AJ608" s="24"/>
      <c r="AK608" s="24"/>
      <c r="AL608" s="24"/>
      <c r="AM608" s="24"/>
      <c r="AN608" s="24"/>
      <c r="AO608" s="24"/>
      <c r="AP608" s="24"/>
      <c r="AQ608" s="24"/>
      <c r="AR608" s="24"/>
      <c r="AS608" s="24"/>
      <c r="AT608" s="24"/>
      <c r="AU608" s="24"/>
      <c r="AV608" s="24"/>
      <c r="AW608" s="24"/>
      <c r="AX608" s="24"/>
      <c r="AY608" s="24"/>
      <c r="AZ608" s="24"/>
      <c r="BA608" s="24"/>
      <c r="BB608" s="24"/>
      <c r="BC608" s="26" t="s">
        <v>3618</v>
      </c>
      <c r="BD608" s="24"/>
      <c r="BE608" s="24"/>
      <c r="BF608" s="24"/>
      <c r="BG608" s="24"/>
      <c r="BH608" s="24"/>
      <c r="BI608" s="24"/>
      <c r="BJ608" s="24"/>
      <c r="BK608" s="24"/>
      <c r="BL608" s="24"/>
      <c r="BM608" s="24"/>
      <c r="BN608" s="24"/>
      <c r="BO608" s="24"/>
      <c r="BP608" s="24"/>
      <c r="BQ608" s="24"/>
      <c r="BR608" s="24"/>
      <c r="BS608" s="24"/>
      <c r="BT608" s="24"/>
      <c r="BU608" s="24"/>
      <c r="BV608" s="24"/>
      <c r="BW608" s="24"/>
      <c r="BX608" s="24"/>
      <c r="BY608" s="24"/>
      <c r="BZ608" s="24"/>
      <c r="CA608" s="24"/>
      <c r="CB608" s="24"/>
      <c r="CC608" s="24"/>
      <c r="CD608" s="24"/>
      <c r="CE608" s="24"/>
      <c r="CF608" s="24"/>
      <c r="CG608" s="24"/>
      <c r="CH608" s="24"/>
      <c r="CI608" s="24"/>
      <c r="CJ608" s="24"/>
      <c r="CK608" s="24"/>
      <c r="CL608" s="24"/>
      <c r="CM608" s="24"/>
      <c r="CN608" s="24"/>
      <c r="CO608" s="24"/>
      <c r="CP608" s="24"/>
      <c r="CQ608" s="24"/>
      <c r="CR608" s="24"/>
      <c r="CS608" s="24"/>
      <c r="CT608" s="24"/>
      <c r="CU608" s="24"/>
      <c r="CV608" s="24"/>
      <c r="CW608" s="24"/>
      <c r="CX608" s="24"/>
      <c r="CY608" s="24"/>
      <c r="CZ608" s="24"/>
      <c r="DA608" s="24"/>
      <c r="DB608" s="24"/>
      <c r="DC608" s="24"/>
      <c r="DD608" s="24"/>
      <c r="DE608" s="24"/>
      <c r="DF608" s="26" t="s">
        <v>139</v>
      </c>
      <c r="DG608" s="26" t="s">
        <v>139</v>
      </c>
      <c r="DH608" s="26" t="s">
        <v>139</v>
      </c>
      <c r="DI608" s="26" t="s">
        <v>139</v>
      </c>
      <c r="DJ608" s="26" t="s">
        <v>139</v>
      </c>
      <c r="DK608" s="26" t="s">
        <v>139</v>
      </c>
      <c r="DL608" s="26" t="s">
        <v>139</v>
      </c>
      <c r="DM608" s="26" t="s">
        <v>139</v>
      </c>
      <c r="DN608" s="26" t="s">
        <v>139</v>
      </c>
      <c r="DO608" s="26" t="s">
        <v>139</v>
      </c>
    </row>
    <row r="609" spans="1:119" ht="20.100000000000001" customHeight="1" x14ac:dyDescent="0.25">
      <c r="A609" s="29" t="str">
        <f t="shared" si="126"/>
        <v/>
      </c>
      <c r="B609" s="29" t="str">
        <f t="shared" si="127"/>
        <v>Center of Economical Education</v>
      </c>
      <c r="C609" s="29">
        <f t="shared" si="128"/>
        <v>0</v>
      </c>
      <c r="D609" s="30" t="str">
        <f t="shared" si="129"/>
        <v>Europe and Eurasia</v>
      </c>
      <c r="E609" s="30" t="str">
        <f t="shared" si="130"/>
        <v>Karakol, Kyrgyzstan</v>
      </c>
      <c r="F609" s="31">
        <f t="shared" si="131"/>
        <v>0</v>
      </c>
      <c r="G609" s="31">
        <f t="shared" si="132"/>
        <v>0</v>
      </c>
      <c r="H609" s="31">
        <f t="shared" si="133"/>
        <v>0</v>
      </c>
      <c r="I609" s="31">
        <f t="shared" si="134"/>
        <v>0</v>
      </c>
      <c r="J609" s="31">
        <f t="shared" si="135"/>
        <v>0</v>
      </c>
      <c r="K609" s="31">
        <f t="shared" si="136"/>
        <v>0</v>
      </c>
      <c r="L609" s="31">
        <f t="shared" si="137"/>
        <v>0</v>
      </c>
      <c r="M609" s="31">
        <f t="shared" si="138"/>
        <v>0</v>
      </c>
      <c r="N609" s="31">
        <f t="shared" si="139"/>
        <v>0</v>
      </c>
      <c r="O609" s="26" t="s">
        <v>15908</v>
      </c>
      <c r="P609" s="26" t="s">
        <v>108</v>
      </c>
      <c r="Q609" s="27">
        <v>42318</v>
      </c>
      <c r="R609" s="24"/>
      <c r="S609" s="24"/>
      <c r="T609" s="26" t="s">
        <v>157</v>
      </c>
      <c r="U609" s="24"/>
      <c r="V609" s="26" t="s">
        <v>15763</v>
      </c>
      <c r="W609" s="26" t="s">
        <v>3068</v>
      </c>
      <c r="X609" s="26" t="s">
        <v>3609</v>
      </c>
      <c r="Y609" s="26" t="s">
        <v>3610</v>
      </c>
      <c r="Z609" s="24"/>
      <c r="AA609" s="24"/>
      <c r="AB609" s="26" t="s">
        <v>15736</v>
      </c>
      <c r="AC609" s="28">
        <v>2000</v>
      </c>
      <c r="AD609" s="26" t="s">
        <v>3611</v>
      </c>
      <c r="AE609" s="26" t="s">
        <v>558</v>
      </c>
      <c r="AF609" s="26" t="s">
        <v>120</v>
      </c>
      <c r="AG609" s="26" t="s">
        <v>194</v>
      </c>
      <c r="AH609" s="24"/>
      <c r="AI609" s="28">
        <v>2000</v>
      </c>
      <c r="AJ609" s="24"/>
      <c r="AK609" s="24"/>
      <c r="AL609" s="24"/>
      <c r="AM609" s="24"/>
      <c r="AN609" s="24"/>
      <c r="AO609" s="24"/>
      <c r="AP609" s="24"/>
      <c r="AQ609" s="24"/>
      <c r="AR609" s="24"/>
      <c r="AS609" s="24"/>
      <c r="AT609" s="24"/>
      <c r="AU609" s="24"/>
      <c r="AV609" s="24"/>
      <c r="AW609" s="24"/>
      <c r="AX609" s="24"/>
      <c r="AY609" s="24"/>
      <c r="AZ609" s="24"/>
      <c r="BA609" s="24"/>
      <c r="BB609" s="24"/>
      <c r="BC609" s="26" t="s">
        <v>3618</v>
      </c>
      <c r="BD609" s="24"/>
      <c r="BE609" s="24"/>
      <c r="BF609" s="24"/>
      <c r="BG609" s="24"/>
      <c r="BH609" s="24"/>
      <c r="BI609" s="24"/>
      <c r="BJ609" s="24"/>
      <c r="BK609" s="24"/>
      <c r="BL609" s="24"/>
      <c r="BM609" s="24"/>
      <c r="BN609" s="24"/>
      <c r="BO609" s="24"/>
      <c r="BP609" s="24"/>
      <c r="BQ609" s="24"/>
      <c r="BR609" s="24"/>
      <c r="BS609" s="24"/>
      <c r="BT609" s="24"/>
      <c r="BU609" s="24"/>
      <c r="BV609" s="24"/>
      <c r="BW609" s="24"/>
      <c r="BX609" s="24"/>
      <c r="BY609" s="24"/>
      <c r="BZ609" s="24"/>
      <c r="CA609" s="24"/>
      <c r="CB609" s="24"/>
      <c r="CC609" s="24"/>
      <c r="CD609" s="24"/>
      <c r="CE609" s="24"/>
      <c r="CF609" s="24"/>
      <c r="CG609" s="24"/>
      <c r="CH609" s="24"/>
      <c r="CI609" s="24"/>
      <c r="CJ609" s="24"/>
      <c r="CK609" s="24"/>
      <c r="CL609" s="24"/>
      <c r="CM609" s="24"/>
      <c r="CN609" s="24"/>
      <c r="CO609" s="24"/>
      <c r="CP609" s="24"/>
      <c r="CQ609" s="24"/>
      <c r="CR609" s="24"/>
      <c r="CS609" s="24"/>
      <c r="CT609" s="24"/>
      <c r="CU609" s="24"/>
      <c r="CV609" s="24"/>
      <c r="CW609" s="24"/>
      <c r="CX609" s="24"/>
      <c r="CY609" s="24"/>
      <c r="CZ609" s="24"/>
      <c r="DA609" s="24"/>
      <c r="DB609" s="24"/>
      <c r="DC609" s="24"/>
      <c r="DD609" s="24"/>
      <c r="DE609" s="24"/>
      <c r="DF609" s="26" t="s">
        <v>139</v>
      </c>
      <c r="DG609" s="26" t="s">
        <v>139</v>
      </c>
      <c r="DH609" s="26" t="s">
        <v>139</v>
      </c>
      <c r="DI609" s="26" t="s">
        <v>139</v>
      </c>
      <c r="DJ609" s="26" t="s">
        <v>139</v>
      </c>
      <c r="DK609" s="26" t="s">
        <v>139</v>
      </c>
      <c r="DL609" s="26" t="s">
        <v>139</v>
      </c>
      <c r="DM609" s="26" t="s">
        <v>139</v>
      </c>
      <c r="DN609" s="26" t="s">
        <v>139</v>
      </c>
      <c r="DO609" s="26" t="s">
        <v>139</v>
      </c>
    </row>
    <row r="610" spans="1:119" ht="20.100000000000001" customHeight="1" x14ac:dyDescent="0.25">
      <c r="A610" s="29" t="str">
        <f t="shared" si="126"/>
        <v>Center of Economical Education2</v>
      </c>
      <c r="B610" s="29" t="str">
        <f t="shared" si="127"/>
        <v>Center of Economical Education</v>
      </c>
      <c r="C610" s="29">
        <f t="shared" si="128"/>
        <v>2</v>
      </c>
      <c r="D610" s="30" t="str">
        <f t="shared" si="129"/>
        <v>Europe and Eurasia</v>
      </c>
      <c r="E610" s="30" t="str">
        <f t="shared" si="130"/>
        <v>Karakol, Kyrgyzstan</v>
      </c>
      <c r="F610" s="31">
        <f t="shared" si="131"/>
        <v>3</v>
      </c>
      <c r="G610" s="31">
        <f t="shared" si="132"/>
        <v>4</v>
      </c>
      <c r="H610" s="31">
        <f t="shared" si="133"/>
        <v>4</v>
      </c>
      <c r="I610" s="31">
        <f t="shared" si="134"/>
        <v>4</v>
      </c>
      <c r="J610" s="31">
        <f t="shared" si="135"/>
        <v>4</v>
      </c>
      <c r="K610" s="31">
        <f t="shared" si="136"/>
        <v>3</v>
      </c>
      <c r="L610" s="31">
        <f t="shared" si="137"/>
        <v>4</v>
      </c>
      <c r="M610" s="31">
        <f t="shared" si="138"/>
        <v>4</v>
      </c>
      <c r="N610" s="31">
        <f t="shared" si="139"/>
        <v>3.8</v>
      </c>
      <c r="O610" s="26" t="s">
        <v>3620</v>
      </c>
      <c r="P610" s="26" t="s">
        <v>108</v>
      </c>
      <c r="Q610" s="27">
        <v>42502</v>
      </c>
      <c r="R610" s="26" t="s">
        <v>109</v>
      </c>
      <c r="S610" s="26" t="s">
        <v>184</v>
      </c>
      <c r="T610" s="26" t="s">
        <v>157</v>
      </c>
      <c r="U610" s="26" t="s">
        <v>112</v>
      </c>
      <c r="V610" s="26" t="s">
        <v>15763</v>
      </c>
      <c r="W610" s="26" t="s">
        <v>3068</v>
      </c>
      <c r="X610" s="26" t="s">
        <v>3609</v>
      </c>
      <c r="Y610" s="26" t="s">
        <v>3610</v>
      </c>
      <c r="Z610" s="24"/>
      <c r="AA610" s="24"/>
      <c r="AB610" s="26" t="s">
        <v>117</v>
      </c>
      <c r="AC610" s="28">
        <v>4000</v>
      </c>
      <c r="AD610" s="26" t="s">
        <v>3611</v>
      </c>
      <c r="AE610" s="26" t="s">
        <v>558</v>
      </c>
      <c r="AF610" s="26" t="s">
        <v>120</v>
      </c>
      <c r="AG610" s="26" t="s">
        <v>194</v>
      </c>
      <c r="AH610" s="26" t="s">
        <v>143</v>
      </c>
      <c r="AI610" s="28">
        <v>4000</v>
      </c>
      <c r="AJ610" s="26" t="s">
        <v>2508</v>
      </c>
      <c r="AK610" s="26" t="s">
        <v>3613</v>
      </c>
      <c r="AL610" s="26" t="s">
        <v>3614</v>
      </c>
      <c r="AM610" s="24"/>
      <c r="AN610" s="24"/>
      <c r="AO610" s="24"/>
      <c r="AP610" s="24"/>
      <c r="AQ610" s="24"/>
      <c r="AR610" s="24"/>
      <c r="AS610" s="24"/>
      <c r="AT610" s="24"/>
      <c r="AU610" s="26" t="s">
        <v>3621</v>
      </c>
      <c r="AV610" s="24"/>
      <c r="AW610" s="28">
        <v>110383</v>
      </c>
      <c r="AX610" s="26">
        <v>576</v>
      </c>
      <c r="AY610" s="28">
        <v>460</v>
      </c>
      <c r="AZ610" s="28">
        <v>576</v>
      </c>
      <c r="BA610" s="26">
        <v>0</v>
      </c>
      <c r="BB610" s="26" t="s">
        <v>241</v>
      </c>
      <c r="BC610" s="26" t="s">
        <v>3618</v>
      </c>
      <c r="BD610" s="26" t="s">
        <v>125</v>
      </c>
      <c r="BE610" s="24"/>
      <c r="BF610" s="26" t="s">
        <v>3622</v>
      </c>
      <c r="BG610" s="26" t="s">
        <v>3068</v>
      </c>
      <c r="BH610" s="26" t="s">
        <v>3623</v>
      </c>
      <c r="BI610" s="26" t="s">
        <v>3068</v>
      </c>
      <c r="BJ610" s="26" t="s">
        <v>1695</v>
      </c>
      <c r="BK610" s="26" t="s">
        <v>3068</v>
      </c>
      <c r="BL610" s="24"/>
      <c r="BM610" s="24"/>
      <c r="BN610" s="24"/>
      <c r="BO610" s="24"/>
      <c r="BP610" s="24"/>
      <c r="BQ610" s="24"/>
      <c r="BR610" s="26">
        <v>3</v>
      </c>
      <c r="BS610" s="26">
        <v>4</v>
      </c>
      <c r="BT610" s="26">
        <v>4</v>
      </c>
      <c r="BU610" s="26">
        <v>4</v>
      </c>
      <c r="BV610" s="26">
        <v>4</v>
      </c>
      <c r="BW610" s="26">
        <v>3</v>
      </c>
      <c r="BX610" s="26">
        <v>4</v>
      </c>
      <c r="BY610" s="26">
        <v>4</v>
      </c>
      <c r="BZ610" s="24"/>
      <c r="CA610" s="24"/>
      <c r="CB610" s="24"/>
      <c r="CC610" s="24"/>
      <c r="CD610" s="24"/>
      <c r="CE610" s="24"/>
      <c r="CF610" s="24"/>
      <c r="CG610" s="24"/>
      <c r="CH610" s="24"/>
      <c r="CI610" s="24"/>
      <c r="CJ610" s="24"/>
      <c r="CK610" s="24"/>
      <c r="CL610" s="24"/>
      <c r="CM610" s="24"/>
      <c r="CN610" s="24"/>
      <c r="CO610" s="24"/>
      <c r="CP610" s="24"/>
      <c r="CQ610" s="24"/>
      <c r="CR610" s="24"/>
      <c r="CS610" s="24"/>
      <c r="CT610" s="24"/>
      <c r="CU610" s="24"/>
      <c r="CV610" s="24"/>
      <c r="CW610" s="24"/>
      <c r="CX610" s="24"/>
      <c r="CY610" s="24"/>
      <c r="CZ610" s="24"/>
      <c r="DA610" s="24"/>
      <c r="DB610" s="24"/>
      <c r="DC610" s="24"/>
      <c r="DD610" s="24"/>
      <c r="DE610" s="24"/>
      <c r="DF610" s="26" t="s">
        <v>139</v>
      </c>
      <c r="DG610" s="26" t="s">
        <v>139</v>
      </c>
      <c r="DH610" s="26" t="s">
        <v>139</v>
      </c>
      <c r="DI610" s="26" t="s">
        <v>139</v>
      </c>
      <c r="DJ610" s="26" t="s">
        <v>139</v>
      </c>
      <c r="DK610" s="26" t="s">
        <v>139</v>
      </c>
      <c r="DL610" s="26" t="s">
        <v>139</v>
      </c>
      <c r="DM610" s="26" t="s">
        <v>139</v>
      </c>
      <c r="DN610" s="26" t="s">
        <v>139</v>
      </c>
      <c r="DO610" s="26" t="s">
        <v>139</v>
      </c>
    </row>
    <row r="611" spans="1:119" ht="20.100000000000001" customHeight="1" x14ac:dyDescent="0.25">
      <c r="A611" s="29" t="str">
        <f t="shared" si="126"/>
        <v>Center of Economical Education1</v>
      </c>
      <c r="B611" s="29" t="str">
        <f t="shared" si="127"/>
        <v>Center of Economical Education</v>
      </c>
      <c r="C611" s="29">
        <f t="shared" si="128"/>
        <v>1</v>
      </c>
      <c r="D611" s="30" t="str">
        <f t="shared" si="129"/>
        <v>Europe and Eurasia</v>
      </c>
      <c r="E611" s="30" t="str">
        <f t="shared" si="130"/>
        <v>Karakol, Kyrgyzstan</v>
      </c>
      <c r="F611" s="31">
        <f t="shared" si="131"/>
        <v>2</v>
      </c>
      <c r="G611" s="31">
        <f t="shared" si="132"/>
        <v>2</v>
      </c>
      <c r="H611" s="31">
        <f t="shared" si="133"/>
        <v>2</v>
      </c>
      <c r="I611" s="31">
        <f t="shared" si="134"/>
        <v>4</v>
      </c>
      <c r="J611" s="31">
        <f t="shared" si="135"/>
        <v>2</v>
      </c>
      <c r="K611" s="31">
        <f t="shared" si="136"/>
        <v>4</v>
      </c>
      <c r="L611" s="31">
        <f t="shared" si="137"/>
        <v>3</v>
      </c>
      <c r="M611" s="31">
        <f t="shared" si="138"/>
        <v>2</v>
      </c>
      <c r="N611" s="31">
        <f t="shared" si="139"/>
        <v>2.6</v>
      </c>
      <c r="O611" s="26" t="s">
        <v>3624</v>
      </c>
      <c r="P611" s="26" t="s">
        <v>108</v>
      </c>
      <c r="Q611" s="27">
        <v>41771</v>
      </c>
      <c r="R611" s="26" t="s">
        <v>155</v>
      </c>
      <c r="S611" s="26" t="s">
        <v>193</v>
      </c>
      <c r="T611" s="26" t="s">
        <v>194</v>
      </c>
      <c r="U611" s="26" t="s">
        <v>112</v>
      </c>
      <c r="V611" s="26" t="s">
        <v>15763</v>
      </c>
      <c r="W611" s="26" t="s">
        <v>3068</v>
      </c>
      <c r="X611" s="26" t="s">
        <v>3609</v>
      </c>
      <c r="Y611" s="26" t="s">
        <v>3610</v>
      </c>
      <c r="Z611" s="24"/>
      <c r="AA611" s="24"/>
      <c r="AB611" s="26" t="s">
        <v>117</v>
      </c>
      <c r="AC611" s="28">
        <v>8000</v>
      </c>
      <c r="AD611" s="26" t="s">
        <v>3611</v>
      </c>
      <c r="AE611" s="26" t="s">
        <v>558</v>
      </c>
      <c r="AF611" s="26" t="s">
        <v>120</v>
      </c>
      <c r="AG611" s="26" t="s">
        <v>194</v>
      </c>
      <c r="AH611" s="26" t="s">
        <v>158</v>
      </c>
      <c r="AI611" s="28">
        <v>8000</v>
      </c>
      <c r="AJ611" s="26" t="s">
        <v>3625</v>
      </c>
      <c r="AK611" s="26" t="s">
        <v>3613</v>
      </c>
      <c r="AL611" s="26" t="s">
        <v>3626</v>
      </c>
      <c r="AM611" s="26" t="s">
        <v>3627</v>
      </c>
      <c r="AN611" s="26" t="s">
        <v>3628</v>
      </c>
      <c r="AO611" s="26" t="s">
        <v>3629</v>
      </c>
      <c r="AP611" s="26" t="s">
        <v>3630</v>
      </c>
      <c r="AQ611" s="24"/>
      <c r="AR611" s="24"/>
      <c r="AS611" s="24"/>
      <c r="AT611" s="24"/>
      <c r="AU611" s="24"/>
      <c r="AV611" s="24"/>
      <c r="AW611" s="28">
        <v>62000</v>
      </c>
      <c r="AX611" s="26">
        <v>427</v>
      </c>
      <c r="AY611" s="28">
        <v>350</v>
      </c>
      <c r="AZ611" s="28">
        <v>427</v>
      </c>
      <c r="BA611" s="26">
        <v>0</v>
      </c>
      <c r="BB611" s="26" t="s">
        <v>241</v>
      </c>
      <c r="BC611" s="26" t="s">
        <v>3618</v>
      </c>
      <c r="BD611" s="24"/>
      <c r="BE611" s="24"/>
      <c r="BF611" s="26" t="s">
        <v>1695</v>
      </c>
      <c r="BG611" s="26" t="s">
        <v>3068</v>
      </c>
      <c r="BH611" s="26" t="s">
        <v>3631</v>
      </c>
      <c r="BI611" s="26" t="s">
        <v>3068</v>
      </c>
      <c r="BJ611" s="24"/>
      <c r="BK611" s="24"/>
      <c r="BL611" s="24"/>
      <c r="BM611" s="24"/>
      <c r="BN611" s="24"/>
      <c r="BO611" s="24"/>
      <c r="BP611" s="24"/>
      <c r="BQ611" s="24"/>
      <c r="BR611" s="26">
        <v>2</v>
      </c>
      <c r="BS611" s="26">
        <v>2</v>
      </c>
      <c r="BT611" s="26">
        <v>2</v>
      </c>
      <c r="BU611" s="26">
        <v>4</v>
      </c>
      <c r="BV611" s="26">
        <v>2</v>
      </c>
      <c r="BW611" s="26">
        <v>4</v>
      </c>
      <c r="BX611" s="26">
        <v>3</v>
      </c>
      <c r="BY611" s="26">
        <v>2</v>
      </c>
      <c r="BZ611" s="24"/>
      <c r="CA611" s="24"/>
      <c r="CB611" s="24"/>
      <c r="CC611" s="24"/>
      <c r="CD611" s="24"/>
      <c r="CE611" s="24"/>
      <c r="CF611" s="24"/>
      <c r="CG611" s="24"/>
      <c r="CH611" s="24"/>
      <c r="CI611" s="24"/>
      <c r="CJ611" s="24"/>
      <c r="CK611" s="24"/>
      <c r="CL611" s="24"/>
      <c r="CM611" s="24"/>
      <c r="CN611" s="24"/>
      <c r="CO611" s="24"/>
      <c r="CP611" s="24"/>
      <c r="CQ611" s="24"/>
      <c r="CR611" s="24"/>
      <c r="CS611" s="24"/>
      <c r="CT611" s="24"/>
      <c r="CU611" s="24"/>
      <c r="CV611" s="24"/>
      <c r="CW611" s="24"/>
      <c r="CX611" s="24"/>
      <c r="CY611" s="24"/>
      <c r="CZ611" s="24"/>
      <c r="DA611" s="24"/>
      <c r="DB611" s="24"/>
      <c r="DC611" s="24"/>
      <c r="DD611" s="24"/>
      <c r="DE611" s="24"/>
      <c r="DF611" s="26" t="s">
        <v>120</v>
      </c>
      <c r="DG611" s="26" t="s">
        <v>139</v>
      </c>
      <c r="DH611" s="26" t="s">
        <v>139</v>
      </c>
      <c r="DI611" s="26" t="s">
        <v>139</v>
      </c>
      <c r="DJ611" s="26" t="s">
        <v>139</v>
      </c>
      <c r="DK611" s="26" t="s">
        <v>120</v>
      </c>
      <c r="DL611" s="26" t="s">
        <v>139</v>
      </c>
      <c r="DM611" s="26" t="s">
        <v>139</v>
      </c>
      <c r="DN611" s="26" t="s">
        <v>139</v>
      </c>
      <c r="DO611" s="26" t="s">
        <v>139</v>
      </c>
    </row>
    <row r="612" spans="1:119" ht="20.100000000000001" customHeight="1" x14ac:dyDescent="0.25">
      <c r="A612" s="29" t="str">
        <f t="shared" si="126"/>
        <v>Center of Support for Rural Enterprise and Economy3</v>
      </c>
      <c r="B612" s="29" t="str">
        <f t="shared" si="127"/>
        <v>Center of Support for Rural Enterprise and Economy</v>
      </c>
      <c r="C612" s="29">
        <f t="shared" si="128"/>
        <v>3</v>
      </c>
      <c r="D612" s="30" t="str">
        <f t="shared" si="129"/>
        <v>Europe and Eurasia</v>
      </c>
      <c r="E612" s="30" t="str">
        <f t="shared" si="130"/>
        <v>Kazakhstan</v>
      </c>
      <c r="F612" s="31">
        <f t="shared" si="131"/>
        <v>2</v>
      </c>
      <c r="G612" s="31">
        <f t="shared" si="132"/>
        <v>2</v>
      </c>
      <c r="H612" s="31">
        <f t="shared" si="133"/>
        <v>1</v>
      </c>
      <c r="I612" s="31">
        <f t="shared" si="134"/>
        <v>3</v>
      </c>
      <c r="J612" s="31">
        <f t="shared" si="135"/>
        <v>1</v>
      </c>
      <c r="K612" s="31">
        <f t="shared" si="136"/>
        <v>4</v>
      </c>
      <c r="L612" s="31">
        <f t="shared" si="137"/>
        <v>3</v>
      </c>
      <c r="M612" s="31">
        <f t="shared" si="138"/>
        <v>2</v>
      </c>
      <c r="N612" s="31">
        <f t="shared" si="139"/>
        <v>2.2999999999999998</v>
      </c>
      <c r="O612" s="26" t="s">
        <v>3632</v>
      </c>
      <c r="P612" s="26" t="s">
        <v>108</v>
      </c>
      <c r="Q612" s="27">
        <v>40672</v>
      </c>
      <c r="R612" s="26" t="s">
        <v>155</v>
      </c>
      <c r="S612" s="26" t="s">
        <v>409</v>
      </c>
      <c r="T612" s="26" t="s">
        <v>333</v>
      </c>
      <c r="U612" s="26" t="s">
        <v>112</v>
      </c>
      <c r="V612" s="26" t="s">
        <v>15763</v>
      </c>
      <c r="W612" s="26" t="s">
        <v>641</v>
      </c>
      <c r="X612" s="24"/>
      <c r="Y612" s="26" t="s">
        <v>3633</v>
      </c>
      <c r="Z612" s="24"/>
      <c r="AA612" s="24"/>
      <c r="AB612" s="26" t="s">
        <v>117</v>
      </c>
      <c r="AC612" s="28">
        <v>6000</v>
      </c>
      <c r="AD612" s="24"/>
      <c r="AE612" s="24"/>
      <c r="AF612" s="26" t="s">
        <v>139</v>
      </c>
      <c r="AG612" s="26" t="s">
        <v>645</v>
      </c>
      <c r="AH612" s="26" t="s">
        <v>121</v>
      </c>
      <c r="AI612" s="28">
        <v>6000</v>
      </c>
      <c r="AJ612" s="24"/>
      <c r="AK612" s="26" t="s">
        <v>3634</v>
      </c>
      <c r="AL612" s="26" t="s">
        <v>3635</v>
      </c>
      <c r="AM612" s="26" t="s">
        <v>3636</v>
      </c>
      <c r="AN612" s="26" t="s">
        <v>3637</v>
      </c>
      <c r="AO612" s="26" t="s">
        <v>3638</v>
      </c>
      <c r="AP612" s="24"/>
      <c r="AQ612" s="24"/>
      <c r="AR612" s="24"/>
      <c r="AS612" s="26" t="s">
        <v>3639</v>
      </c>
      <c r="AT612" s="24"/>
      <c r="AU612" s="24"/>
      <c r="AV612" s="24"/>
      <c r="AW612" s="28">
        <v>6000</v>
      </c>
      <c r="AX612" s="26">
        <v>20</v>
      </c>
      <c r="AY612" s="28">
        <v>75</v>
      </c>
      <c r="AZ612" s="28">
        <v>50</v>
      </c>
      <c r="BA612" s="26">
        <v>0</v>
      </c>
      <c r="BB612" s="26" t="s">
        <v>241</v>
      </c>
      <c r="BC612" s="24"/>
      <c r="BD612" s="24"/>
      <c r="BE612" s="24"/>
      <c r="BF612" s="24"/>
      <c r="BG612" s="24"/>
      <c r="BH612" s="24"/>
      <c r="BI612" s="24"/>
      <c r="BJ612" s="24"/>
      <c r="BK612" s="24"/>
      <c r="BL612" s="24"/>
      <c r="BM612" s="24"/>
      <c r="BN612" s="24"/>
      <c r="BO612" s="24"/>
      <c r="BP612" s="24"/>
      <c r="BQ612" s="24"/>
      <c r="BR612" s="26">
        <v>2</v>
      </c>
      <c r="BS612" s="26">
        <v>2</v>
      </c>
      <c r="BT612" s="26">
        <v>1</v>
      </c>
      <c r="BU612" s="26">
        <v>3</v>
      </c>
      <c r="BV612" s="26">
        <v>1</v>
      </c>
      <c r="BW612" s="26">
        <v>4</v>
      </c>
      <c r="BX612" s="26">
        <v>3</v>
      </c>
      <c r="BY612" s="26">
        <v>2</v>
      </c>
      <c r="BZ612" s="24"/>
      <c r="CA612" s="24"/>
      <c r="CB612" s="24"/>
      <c r="CC612" s="24"/>
      <c r="CD612" s="24"/>
      <c r="CE612" s="24"/>
      <c r="CF612" s="24"/>
      <c r="CG612" s="24"/>
      <c r="CH612" s="24"/>
      <c r="CI612" s="24"/>
      <c r="CJ612" s="24"/>
      <c r="CK612" s="24"/>
      <c r="CL612" s="24"/>
      <c r="CM612" s="24"/>
      <c r="CN612" s="24"/>
      <c r="CO612" s="24"/>
      <c r="CP612" s="24"/>
      <c r="CQ612" s="24"/>
      <c r="CR612" s="24"/>
      <c r="CS612" s="24"/>
      <c r="CT612" s="24"/>
      <c r="CU612" s="24"/>
      <c r="CV612" s="24"/>
      <c r="CW612" s="24"/>
      <c r="CX612" s="24"/>
      <c r="CY612" s="24"/>
      <c r="CZ612" s="24"/>
      <c r="DA612" s="24"/>
      <c r="DB612" s="24"/>
      <c r="DC612" s="24"/>
      <c r="DD612" s="24"/>
      <c r="DE612" s="24"/>
      <c r="DF612" s="26" t="s">
        <v>139</v>
      </c>
      <c r="DG612" s="26" t="s">
        <v>120</v>
      </c>
      <c r="DH612" s="26" t="s">
        <v>139</v>
      </c>
      <c r="DI612" s="26" t="s">
        <v>139</v>
      </c>
      <c r="DJ612" s="26" t="s">
        <v>139</v>
      </c>
      <c r="DK612" s="26" t="s">
        <v>139</v>
      </c>
      <c r="DL612" s="26" t="s">
        <v>139</v>
      </c>
      <c r="DM612" s="26" t="s">
        <v>139</v>
      </c>
      <c r="DN612" s="26" t="s">
        <v>139</v>
      </c>
      <c r="DO612" s="26" t="s">
        <v>139</v>
      </c>
    </row>
    <row r="613" spans="1:119" ht="20.100000000000001" customHeight="1" x14ac:dyDescent="0.25">
      <c r="A613" s="29" t="str">
        <f t="shared" si="126"/>
        <v>Center of Support for Rural Enterprise and Economy2</v>
      </c>
      <c r="B613" s="29" t="str">
        <f t="shared" si="127"/>
        <v>Center of Support for Rural Enterprise and Economy</v>
      </c>
      <c r="C613" s="29">
        <f t="shared" si="128"/>
        <v>2</v>
      </c>
      <c r="D613" s="30" t="str">
        <f t="shared" si="129"/>
        <v>Europe and Eurasia</v>
      </c>
      <c r="E613" s="30" t="str">
        <f t="shared" si="130"/>
        <v>Kazakhstan</v>
      </c>
      <c r="F613" s="31">
        <f t="shared" si="131"/>
        <v>2</v>
      </c>
      <c r="G613" s="31">
        <f t="shared" si="132"/>
        <v>2</v>
      </c>
      <c r="H613" s="31">
        <f t="shared" si="133"/>
        <v>1</v>
      </c>
      <c r="I613" s="31">
        <f t="shared" si="134"/>
        <v>3</v>
      </c>
      <c r="J613" s="31">
        <f t="shared" si="135"/>
        <v>1</v>
      </c>
      <c r="K613" s="31">
        <f t="shared" si="136"/>
        <v>4</v>
      </c>
      <c r="L613" s="31">
        <f t="shared" si="137"/>
        <v>3</v>
      </c>
      <c r="M613" s="31">
        <f t="shared" si="138"/>
        <v>2</v>
      </c>
      <c r="N613" s="31">
        <f t="shared" si="139"/>
        <v>2.2999999999999998</v>
      </c>
      <c r="O613" s="26" t="s">
        <v>3640</v>
      </c>
      <c r="P613" s="26" t="s">
        <v>108</v>
      </c>
      <c r="Q613" s="27">
        <v>40316</v>
      </c>
      <c r="R613" s="26" t="s">
        <v>155</v>
      </c>
      <c r="S613" s="26" t="s">
        <v>234</v>
      </c>
      <c r="T613" s="26" t="s">
        <v>224</v>
      </c>
      <c r="U613" s="26" t="s">
        <v>112</v>
      </c>
      <c r="V613" s="26" t="s">
        <v>15763</v>
      </c>
      <c r="W613" s="26" t="s">
        <v>641</v>
      </c>
      <c r="X613" s="24"/>
      <c r="Y613" s="26" t="s">
        <v>3633</v>
      </c>
      <c r="Z613" s="24"/>
      <c r="AA613" s="24"/>
      <c r="AB613" s="26" t="s">
        <v>117</v>
      </c>
      <c r="AC613" s="28">
        <v>6000</v>
      </c>
      <c r="AD613" s="24"/>
      <c r="AE613" s="24"/>
      <c r="AF613" s="26" t="s">
        <v>139</v>
      </c>
      <c r="AG613" s="26" t="s">
        <v>645</v>
      </c>
      <c r="AH613" s="26" t="s">
        <v>143</v>
      </c>
      <c r="AI613" s="28">
        <v>6000</v>
      </c>
      <c r="AJ613" s="24"/>
      <c r="AK613" s="26" t="s">
        <v>3634</v>
      </c>
      <c r="AL613" s="26" t="s">
        <v>3641</v>
      </c>
      <c r="AM613" s="26" t="s">
        <v>3642</v>
      </c>
      <c r="AN613" s="26" t="s">
        <v>3643</v>
      </c>
      <c r="AO613" s="24"/>
      <c r="AP613" s="24"/>
      <c r="AQ613" s="24"/>
      <c r="AR613" s="24"/>
      <c r="AS613" s="24"/>
      <c r="AT613" s="24"/>
      <c r="AU613" s="24"/>
      <c r="AV613" s="24"/>
      <c r="AW613" s="28">
        <v>19477</v>
      </c>
      <c r="AX613" s="26">
        <v>75</v>
      </c>
      <c r="AY613" s="28">
        <v>0</v>
      </c>
      <c r="AZ613" s="28">
        <v>0</v>
      </c>
      <c r="BA613" s="26">
        <v>0</v>
      </c>
      <c r="BB613" s="24"/>
      <c r="BC613" s="24"/>
      <c r="BD613" s="24"/>
      <c r="BE613" s="24"/>
      <c r="BF613" s="24"/>
      <c r="BG613" s="24"/>
      <c r="BH613" s="24"/>
      <c r="BI613" s="24"/>
      <c r="BJ613" s="24"/>
      <c r="BK613" s="24"/>
      <c r="BL613" s="24"/>
      <c r="BM613" s="24"/>
      <c r="BN613" s="24"/>
      <c r="BO613" s="24"/>
      <c r="BP613" s="24"/>
      <c r="BQ613" s="24"/>
      <c r="BR613" s="26">
        <v>2</v>
      </c>
      <c r="BS613" s="26">
        <v>2</v>
      </c>
      <c r="BT613" s="26">
        <v>1</v>
      </c>
      <c r="BU613" s="26">
        <v>3</v>
      </c>
      <c r="BV613" s="26">
        <v>1</v>
      </c>
      <c r="BW613" s="26">
        <v>4</v>
      </c>
      <c r="BX613" s="26">
        <v>3</v>
      </c>
      <c r="BY613" s="26">
        <v>2</v>
      </c>
      <c r="BZ613" s="24"/>
      <c r="CA613" s="24"/>
      <c r="CB613" s="24"/>
      <c r="CC613" s="24"/>
      <c r="CD613" s="24"/>
      <c r="CE613" s="24"/>
      <c r="CF613" s="24"/>
      <c r="CG613" s="24"/>
      <c r="CH613" s="24"/>
      <c r="CI613" s="24"/>
      <c r="CJ613" s="24"/>
      <c r="CK613" s="24"/>
      <c r="CL613" s="24"/>
      <c r="CM613" s="24"/>
      <c r="CN613" s="24"/>
      <c r="CO613" s="24"/>
      <c r="CP613" s="24"/>
      <c r="CQ613" s="24"/>
      <c r="CR613" s="24"/>
      <c r="CS613" s="24"/>
      <c r="CT613" s="24"/>
      <c r="CU613" s="24"/>
      <c r="CV613" s="24"/>
      <c r="CW613" s="24"/>
      <c r="CX613" s="24"/>
      <c r="CY613" s="24"/>
      <c r="CZ613" s="24"/>
      <c r="DA613" s="24"/>
      <c r="DB613" s="24"/>
      <c r="DC613" s="24"/>
      <c r="DD613" s="24"/>
      <c r="DE613" s="24"/>
      <c r="DF613" s="26" t="s">
        <v>139</v>
      </c>
      <c r="DG613" s="26" t="s">
        <v>139</v>
      </c>
      <c r="DH613" s="26" t="s">
        <v>139</v>
      </c>
      <c r="DI613" s="26" t="s">
        <v>139</v>
      </c>
      <c r="DJ613" s="26" t="s">
        <v>139</v>
      </c>
      <c r="DK613" s="26" t="s">
        <v>139</v>
      </c>
      <c r="DL613" s="26" t="s">
        <v>139</v>
      </c>
      <c r="DM613" s="26" t="s">
        <v>139</v>
      </c>
      <c r="DN613" s="26" t="s">
        <v>139</v>
      </c>
      <c r="DO613" s="26" t="s">
        <v>139</v>
      </c>
    </row>
    <row r="614" spans="1:119" ht="20.100000000000001" customHeight="1" x14ac:dyDescent="0.25">
      <c r="A614" s="29" t="str">
        <f t="shared" si="126"/>
        <v/>
      </c>
      <c r="B614" s="29" t="str">
        <f t="shared" si="127"/>
        <v>Center of Support for Rural Enterprise and Economy</v>
      </c>
      <c r="C614" s="29">
        <f t="shared" si="128"/>
        <v>0</v>
      </c>
      <c r="D614" s="30" t="str">
        <f t="shared" si="129"/>
        <v>Europe and Eurasia</v>
      </c>
      <c r="E614" s="30" t="str">
        <f t="shared" si="130"/>
        <v>Kazakhstan</v>
      </c>
      <c r="F614" s="31">
        <f t="shared" si="131"/>
        <v>0</v>
      </c>
      <c r="G614" s="31">
        <f t="shared" si="132"/>
        <v>0</v>
      </c>
      <c r="H614" s="31">
        <f t="shared" si="133"/>
        <v>0</v>
      </c>
      <c r="I614" s="31">
        <f t="shared" si="134"/>
        <v>0</v>
      </c>
      <c r="J614" s="31">
        <f t="shared" si="135"/>
        <v>0</v>
      </c>
      <c r="K614" s="31">
        <f t="shared" si="136"/>
        <v>0</v>
      </c>
      <c r="L614" s="31">
        <f t="shared" si="137"/>
        <v>0</v>
      </c>
      <c r="M614" s="31">
        <f t="shared" si="138"/>
        <v>0</v>
      </c>
      <c r="N614" s="31">
        <f t="shared" si="139"/>
        <v>0</v>
      </c>
      <c r="O614" s="26" t="s">
        <v>15909</v>
      </c>
      <c r="P614" s="26" t="s">
        <v>108</v>
      </c>
      <c r="Q614" s="27">
        <v>40297</v>
      </c>
      <c r="R614" s="24"/>
      <c r="S614" s="24"/>
      <c r="T614" s="26" t="s">
        <v>224</v>
      </c>
      <c r="U614" s="24"/>
      <c r="V614" s="26" t="s">
        <v>15763</v>
      </c>
      <c r="W614" s="26" t="s">
        <v>641</v>
      </c>
      <c r="X614" s="24"/>
      <c r="Y614" s="26" t="s">
        <v>3633</v>
      </c>
      <c r="Z614" s="24"/>
      <c r="AA614" s="24"/>
      <c r="AB614" s="26" t="s">
        <v>15736</v>
      </c>
      <c r="AC614" s="28">
        <v>1019</v>
      </c>
      <c r="AD614" s="24"/>
      <c r="AE614" s="24"/>
      <c r="AF614" s="26" t="s">
        <v>139</v>
      </c>
      <c r="AG614" s="26" t="s">
        <v>645</v>
      </c>
      <c r="AH614" s="24"/>
      <c r="AI614" s="28">
        <v>978</v>
      </c>
      <c r="AJ614" s="24"/>
      <c r="AK614" s="24"/>
      <c r="AL614" s="24"/>
      <c r="AM614" s="24"/>
      <c r="AN614" s="24"/>
      <c r="AO614" s="24"/>
      <c r="AP614" s="24"/>
      <c r="AQ614" s="24"/>
      <c r="AR614" s="24"/>
      <c r="AS614" s="24"/>
      <c r="AT614" s="24"/>
      <c r="AU614" s="24"/>
      <c r="AV614" s="24"/>
      <c r="AW614" s="28">
        <v>0</v>
      </c>
      <c r="AX614" s="26">
        <v>0</v>
      </c>
      <c r="AY614" s="28">
        <v>0</v>
      </c>
      <c r="AZ614" s="28">
        <v>0</v>
      </c>
      <c r="BA614" s="26">
        <v>0</v>
      </c>
      <c r="BB614" s="24"/>
      <c r="BC614" s="24"/>
      <c r="BD614" s="24"/>
      <c r="BE614" s="24"/>
      <c r="BF614" s="24"/>
      <c r="BG614" s="24"/>
      <c r="BH614" s="24"/>
      <c r="BI614" s="24"/>
      <c r="BJ614" s="24"/>
      <c r="BK614" s="24"/>
      <c r="BL614" s="24"/>
      <c r="BM614" s="24"/>
      <c r="BN614" s="24"/>
      <c r="BO614" s="24"/>
      <c r="BP614" s="24"/>
      <c r="BQ614" s="24"/>
      <c r="BR614" s="26">
        <v>0</v>
      </c>
      <c r="BS614" s="26">
        <v>0</v>
      </c>
      <c r="BT614" s="26">
        <v>0</v>
      </c>
      <c r="BU614" s="26">
        <v>0</v>
      </c>
      <c r="BV614" s="26">
        <v>0</v>
      </c>
      <c r="BW614" s="26">
        <v>0</v>
      </c>
      <c r="BX614" s="26">
        <v>0</v>
      </c>
      <c r="BY614" s="26">
        <v>0</v>
      </c>
      <c r="BZ614" s="24"/>
      <c r="CA614" s="24"/>
      <c r="CB614" s="24"/>
      <c r="CC614" s="24"/>
      <c r="CD614" s="24"/>
      <c r="CE614" s="24"/>
      <c r="CF614" s="24"/>
      <c r="CG614" s="24"/>
      <c r="CH614" s="24"/>
      <c r="CI614" s="24"/>
      <c r="CJ614" s="24"/>
      <c r="CK614" s="24"/>
      <c r="CL614" s="24"/>
      <c r="CM614" s="24"/>
      <c r="CN614" s="24"/>
      <c r="CO614" s="24"/>
      <c r="CP614" s="24"/>
      <c r="CQ614" s="24"/>
      <c r="CR614" s="24"/>
      <c r="CS614" s="24"/>
      <c r="CT614" s="24"/>
      <c r="CU614" s="24"/>
      <c r="CV614" s="24"/>
      <c r="CW614" s="24"/>
      <c r="CX614" s="24"/>
      <c r="CY614" s="24"/>
      <c r="CZ614" s="24"/>
      <c r="DA614" s="24"/>
      <c r="DB614" s="24"/>
      <c r="DC614" s="24"/>
      <c r="DD614" s="24"/>
      <c r="DE614" s="24"/>
      <c r="DF614" s="26" t="s">
        <v>139</v>
      </c>
      <c r="DG614" s="26" t="s">
        <v>139</v>
      </c>
      <c r="DH614" s="26" t="s">
        <v>139</v>
      </c>
      <c r="DI614" s="26" t="s">
        <v>139</v>
      </c>
      <c r="DJ614" s="26" t="s">
        <v>139</v>
      </c>
      <c r="DK614" s="26" t="s">
        <v>139</v>
      </c>
      <c r="DL614" s="26" t="s">
        <v>139</v>
      </c>
      <c r="DM614" s="26" t="s">
        <v>139</v>
      </c>
      <c r="DN614" s="26" t="s">
        <v>139</v>
      </c>
      <c r="DO614" s="26" t="s">
        <v>139</v>
      </c>
    </row>
    <row r="615" spans="1:119" ht="20.100000000000001" customHeight="1" x14ac:dyDescent="0.25">
      <c r="A615" s="29" t="str">
        <f t="shared" si="126"/>
        <v>Centre d’Education Speciale (Center for Special Education)4</v>
      </c>
      <c r="B615" s="29" t="str">
        <f t="shared" si="127"/>
        <v>Centre d’Education Speciale (Center for Special Education)</v>
      </c>
      <c r="C615" s="29">
        <f t="shared" si="128"/>
        <v>4</v>
      </c>
      <c r="D615" s="30" t="str">
        <f t="shared" si="129"/>
        <v>Americas</v>
      </c>
      <c r="E615" s="30" t="str">
        <f t="shared" si="130"/>
        <v>Port-au-Prince, Haiti</v>
      </c>
      <c r="F615" s="31">
        <f t="shared" si="131"/>
        <v>4</v>
      </c>
      <c r="G615" s="31">
        <f t="shared" si="132"/>
        <v>4</v>
      </c>
      <c r="H615" s="31">
        <f t="shared" si="133"/>
        <v>3</v>
      </c>
      <c r="I615" s="31">
        <f t="shared" si="134"/>
        <v>4</v>
      </c>
      <c r="J615" s="31">
        <f t="shared" si="135"/>
        <v>4</v>
      </c>
      <c r="K615" s="31">
        <f t="shared" si="136"/>
        <v>5</v>
      </c>
      <c r="L615" s="31">
        <f t="shared" si="137"/>
        <v>5</v>
      </c>
      <c r="M615" s="31">
        <f t="shared" si="138"/>
        <v>4</v>
      </c>
      <c r="N615" s="31">
        <f t="shared" si="139"/>
        <v>4.0999999999999996</v>
      </c>
      <c r="O615" s="26" t="s">
        <v>3644</v>
      </c>
      <c r="P615" s="26" t="s">
        <v>108</v>
      </c>
      <c r="Q615" s="27">
        <v>41946</v>
      </c>
      <c r="R615" s="26" t="s">
        <v>305</v>
      </c>
      <c r="S615" s="26" t="s">
        <v>609</v>
      </c>
      <c r="T615" s="26" t="s">
        <v>278</v>
      </c>
      <c r="U615" s="26" t="s">
        <v>833</v>
      </c>
      <c r="V615" s="26" t="s">
        <v>15731</v>
      </c>
      <c r="W615" s="26" t="s">
        <v>1065</v>
      </c>
      <c r="X615" s="26" t="s">
        <v>1066</v>
      </c>
      <c r="Y615" s="26" t="s">
        <v>3645</v>
      </c>
      <c r="Z615" s="26" t="s">
        <v>3646</v>
      </c>
      <c r="AA615" s="24"/>
      <c r="AB615" s="26" t="s">
        <v>117</v>
      </c>
      <c r="AC615" s="28">
        <v>15000</v>
      </c>
      <c r="AD615" s="24"/>
      <c r="AE615" s="24"/>
      <c r="AF615" s="26" t="s">
        <v>139</v>
      </c>
      <c r="AG615" s="26" t="s">
        <v>333</v>
      </c>
      <c r="AH615" s="26" t="s">
        <v>185</v>
      </c>
      <c r="AI615" s="28">
        <v>15000</v>
      </c>
      <c r="AJ615" s="26" t="s">
        <v>3647</v>
      </c>
      <c r="AK615" s="26" t="s">
        <v>3648</v>
      </c>
      <c r="AL615" s="26" t="s">
        <v>3649</v>
      </c>
      <c r="AM615" s="24"/>
      <c r="AN615" s="24"/>
      <c r="AO615" s="24"/>
      <c r="AP615" s="24"/>
      <c r="AQ615" s="24"/>
      <c r="AR615" s="26" t="s">
        <v>3650</v>
      </c>
      <c r="AS615" s="26" t="s">
        <v>3651</v>
      </c>
      <c r="AT615" s="24"/>
      <c r="AU615" s="26" t="s">
        <v>3652</v>
      </c>
      <c r="AV615" s="24"/>
      <c r="AW615" s="28">
        <v>190555</v>
      </c>
      <c r="AX615" s="26">
        <v>880</v>
      </c>
      <c r="AY615" s="28">
        <v>20</v>
      </c>
      <c r="AZ615" s="28">
        <v>51</v>
      </c>
      <c r="BA615" s="26">
        <v>0</v>
      </c>
      <c r="BB615" s="26" t="s">
        <v>241</v>
      </c>
      <c r="BC615" s="26" t="s">
        <v>3653</v>
      </c>
      <c r="BD615" s="26" t="s">
        <v>125</v>
      </c>
      <c r="BE615" s="24"/>
      <c r="BF615" s="26" t="s">
        <v>3654</v>
      </c>
      <c r="BG615" s="26" t="s">
        <v>387</v>
      </c>
      <c r="BH615" s="24"/>
      <c r="BI615" s="24"/>
      <c r="BJ615" s="26" t="s">
        <v>3655</v>
      </c>
      <c r="BK615" s="26" t="s">
        <v>1065</v>
      </c>
      <c r="BL615" s="24"/>
      <c r="BM615" s="24"/>
      <c r="BN615" s="24"/>
      <c r="BO615" s="24"/>
      <c r="BP615" s="24"/>
      <c r="BQ615" s="24"/>
      <c r="BR615" s="26">
        <v>4</v>
      </c>
      <c r="BS615" s="26">
        <v>4</v>
      </c>
      <c r="BT615" s="26">
        <v>3</v>
      </c>
      <c r="BU615" s="26">
        <v>4</v>
      </c>
      <c r="BV615" s="26">
        <v>4</v>
      </c>
      <c r="BW615" s="26">
        <v>5</v>
      </c>
      <c r="BX615" s="26">
        <v>5</v>
      </c>
      <c r="BY615" s="26">
        <v>4</v>
      </c>
      <c r="BZ615" s="24"/>
      <c r="CA615" s="24"/>
      <c r="CB615" s="24"/>
      <c r="CC615" s="24"/>
      <c r="CD615" s="24"/>
      <c r="CE615" s="24"/>
      <c r="CF615" s="24"/>
      <c r="CG615" s="24"/>
      <c r="CH615" s="24"/>
      <c r="CI615" s="24"/>
      <c r="CJ615" s="24"/>
      <c r="CK615" s="24"/>
      <c r="CL615" s="24"/>
      <c r="CM615" s="24"/>
      <c r="CN615" s="24"/>
      <c r="CO615" s="24"/>
      <c r="CP615" s="24"/>
      <c r="CQ615" s="24"/>
      <c r="CR615" s="24"/>
      <c r="CS615" s="24"/>
      <c r="CT615" s="24"/>
      <c r="CU615" s="24"/>
      <c r="CV615" s="24"/>
      <c r="CW615" s="24"/>
      <c r="CX615" s="24"/>
      <c r="CY615" s="24"/>
      <c r="CZ615" s="24"/>
      <c r="DA615" s="24"/>
      <c r="DB615" s="24"/>
      <c r="DC615" s="24"/>
      <c r="DD615" s="24"/>
      <c r="DE615" s="24"/>
      <c r="DF615" s="26" t="s">
        <v>139</v>
      </c>
      <c r="DG615" s="26" t="s">
        <v>139</v>
      </c>
      <c r="DH615" s="26" t="s">
        <v>139</v>
      </c>
      <c r="DI615" s="26" t="s">
        <v>120</v>
      </c>
      <c r="DJ615" s="26" t="s">
        <v>139</v>
      </c>
      <c r="DK615" s="26" t="s">
        <v>139</v>
      </c>
      <c r="DL615" s="26" t="s">
        <v>139</v>
      </c>
      <c r="DM615" s="26" t="s">
        <v>139</v>
      </c>
      <c r="DN615" s="26" t="s">
        <v>139</v>
      </c>
      <c r="DO615" s="26" t="s">
        <v>139</v>
      </c>
    </row>
    <row r="616" spans="1:119" ht="20.100000000000001" customHeight="1" x14ac:dyDescent="0.25">
      <c r="A616" s="29" t="str">
        <f t="shared" si="126"/>
        <v>Centre d’Education Speciale (Center for Special Education)3</v>
      </c>
      <c r="B616" s="29" t="str">
        <f t="shared" si="127"/>
        <v>Centre d’Education Speciale (Center for Special Education)</v>
      </c>
      <c r="C616" s="29">
        <f t="shared" si="128"/>
        <v>3</v>
      </c>
      <c r="D616" s="30" t="str">
        <f t="shared" si="129"/>
        <v>Americas</v>
      </c>
      <c r="E616" s="30" t="str">
        <f t="shared" si="130"/>
        <v>Port-au-Prince, Haiti</v>
      </c>
      <c r="F616" s="31">
        <f t="shared" si="131"/>
        <v>4</v>
      </c>
      <c r="G616" s="31">
        <f t="shared" si="132"/>
        <v>2</v>
      </c>
      <c r="H616" s="31">
        <f t="shared" si="133"/>
        <v>2</v>
      </c>
      <c r="I616" s="31">
        <f t="shared" si="134"/>
        <v>4</v>
      </c>
      <c r="J616" s="31">
        <f t="shared" si="135"/>
        <v>3</v>
      </c>
      <c r="K616" s="31">
        <f t="shared" si="136"/>
        <v>4</v>
      </c>
      <c r="L616" s="31">
        <f t="shared" si="137"/>
        <v>5</v>
      </c>
      <c r="M616" s="31">
        <f t="shared" si="138"/>
        <v>2</v>
      </c>
      <c r="N616" s="31">
        <f t="shared" si="139"/>
        <v>3.3</v>
      </c>
      <c r="O616" s="26" t="s">
        <v>3656</v>
      </c>
      <c r="P616" s="26" t="s">
        <v>108</v>
      </c>
      <c r="Q616" s="27">
        <v>41400</v>
      </c>
      <c r="R616" s="26" t="s">
        <v>166</v>
      </c>
      <c r="S616" s="26" t="s">
        <v>206</v>
      </c>
      <c r="T616" s="26" t="s">
        <v>207</v>
      </c>
      <c r="U616" s="26" t="s">
        <v>833</v>
      </c>
      <c r="V616" s="26" t="s">
        <v>15731</v>
      </c>
      <c r="W616" s="26" t="s">
        <v>1065</v>
      </c>
      <c r="X616" s="26" t="s">
        <v>1066</v>
      </c>
      <c r="Y616" s="26" t="s">
        <v>3645</v>
      </c>
      <c r="Z616" s="26" t="s">
        <v>3646</v>
      </c>
      <c r="AA616" s="24"/>
      <c r="AB616" s="26" t="s">
        <v>117</v>
      </c>
      <c r="AC616" s="28">
        <v>15000</v>
      </c>
      <c r="AD616" s="24"/>
      <c r="AE616" s="24"/>
      <c r="AF616" s="26" t="s">
        <v>139</v>
      </c>
      <c r="AG616" s="26" t="s">
        <v>333</v>
      </c>
      <c r="AH616" s="26" t="s">
        <v>121</v>
      </c>
      <c r="AI616" s="28">
        <v>15000</v>
      </c>
      <c r="AJ616" s="26" t="s">
        <v>3657</v>
      </c>
      <c r="AK616" s="26" t="s">
        <v>3658</v>
      </c>
      <c r="AL616" s="26" t="s">
        <v>3649</v>
      </c>
      <c r="AM616" s="24"/>
      <c r="AN616" s="24"/>
      <c r="AO616" s="24"/>
      <c r="AP616" s="24"/>
      <c r="AQ616" s="26" t="s">
        <v>3659</v>
      </c>
      <c r="AR616" s="24"/>
      <c r="AS616" s="24"/>
      <c r="AT616" s="24"/>
      <c r="AU616" s="24"/>
      <c r="AV616" s="24"/>
      <c r="AW616" s="28">
        <v>92141</v>
      </c>
      <c r="AX616" s="26">
        <v>1610</v>
      </c>
      <c r="AY616" s="28">
        <v>15</v>
      </c>
      <c r="AZ616" s="28">
        <v>0</v>
      </c>
      <c r="BA616" s="26">
        <v>0</v>
      </c>
      <c r="BB616" s="26" t="s">
        <v>241</v>
      </c>
      <c r="BC616" s="26" t="s">
        <v>3653</v>
      </c>
      <c r="BD616" s="26" t="s">
        <v>125</v>
      </c>
      <c r="BE616" s="24"/>
      <c r="BF616" s="26" t="s">
        <v>1695</v>
      </c>
      <c r="BG616" s="26" t="s">
        <v>1065</v>
      </c>
      <c r="BH616" s="26" t="s">
        <v>1692</v>
      </c>
      <c r="BI616" s="26" t="s">
        <v>1065</v>
      </c>
      <c r="BJ616" s="26" t="s">
        <v>3660</v>
      </c>
      <c r="BK616" s="26" t="s">
        <v>1065</v>
      </c>
      <c r="BL616" s="24"/>
      <c r="BM616" s="24"/>
      <c r="BN616" s="24"/>
      <c r="BO616" s="24"/>
      <c r="BP616" s="24"/>
      <c r="BQ616" s="24"/>
      <c r="BR616" s="26">
        <v>4</v>
      </c>
      <c r="BS616" s="26">
        <v>2</v>
      </c>
      <c r="BT616" s="26">
        <v>2</v>
      </c>
      <c r="BU616" s="26">
        <v>4</v>
      </c>
      <c r="BV616" s="26">
        <v>3</v>
      </c>
      <c r="BW616" s="26">
        <v>4</v>
      </c>
      <c r="BX616" s="26">
        <v>5</v>
      </c>
      <c r="BY616" s="26">
        <v>2</v>
      </c>
      <c r="BZ616" s="24"/>
      <c r="CA616" s="24"/>
      <c r="CB616" s="24"/>
      <c r="CC616" s="24"/>
      <c r="CD616" s="24"/>
      <c r="CE616" s="24"/>
      <c r="CF616" s="24"/>
      <c r="CG616" s="24"/>
      <c r="CH616" s="24"/>
      <c r="CI616" s="24"/>
      <c r="CJ616" s="24"/>
      <c r="CK616" s="24"/>
      <c r="CL616" s="24"/>
      <c r="CM616" s="24"/>
      <c r="CN616" s="24"/>
      <c r="CO616" s="24"/>
      <c r="CP616" s="24"/>
      <c r="CQ616" s="24"/>
      <c r="CR616" s="24"/>
      <c r="CS616" s="24"/>
      <c r="CT616" s="24"/>
      <c r="CU616" s="24"/>
      <c r="CV616" s="24"/>
      <c r="CW616" s="24"/>
      <c r="CX616" s="24"/>
      <c r="CY616" s="24"/>
      <c r="CZ616" s="24"/>
      <c r="DA616" s="24"/>
      <c r="DB616" s="24"/>
      <c r="DC616" s="24"/>
      <c r="DD616" s="24"/>
      <c r="DE616" s="24"/>
      <c r="DF616" s="26" t="s">
        <v>139</v>
      </c>
      <c r="DG616" s="26" t="s">
        <v>120</v>
      </c>
      <c r="DH616" s="26" t="s">
        <v>139</v>
      </c>
      <c r="DI616" s="26" t="s">
        <v>120</v>
      </c>
      <c r="DJ616" s="26" t="s">
        <v>139</v>
      </c>
      <c r="DK616" s="26" t="s">
        <v>139</v>
      </c>
      <c r="DL616" s="26" t="s">
        <v>139</v>
      </c>
      <c r="DM616" s="26" t="s">
        <v>139</v>
      </c>
      <c r="DN616" s="26" t="s">
        <v>139</v>
      </c>
      <c r="DO616" s="26" t="s">
        <v>139</v>
      </c>
    </row>
    <row r="617" spans="1:119" ht="20.100000000000001" customHeight="1" x14ac:dyDescent="0.25">
      <c r="A617" s="29" t="str">
        <f t="shared" si="126"/>
        <v>Centre d’Education Speciale (Center for Special Education)2</v>
      </c>
      <c r="B617" s="29" t="str">
        <f t="shared" si="127"/>
        <v>Centre d’Education Speciale (Center for Special Education)</v>
      </c>
      <c r="C617" s="29">
        <f t="shared" si="128"/>
        <v>2</v>
      </c>
      <c r="D617" s="30" t="str">
        <f t="shared" si="129"/>
        <v>Americas</v>
      </c>
      <c r="E617" s="30" t="str">
        <f t="shared" si="130"/>
        <v>Port-au-Prince, Haiti</v>
      </c>
      <c r="F617" s="31">
        <f t="shared" si="131"/>
        <v>2</v>
      </c>
      <c r="G617" s="31">
        <f t="shared" si="132"/>
        <v>2</v>
      </c>
      <c r="H617" s="31">
        <f t="shared" si="133"/>
        <v>5</v>
      </c>
      <c r="I617" s="31">
        <f t="shared" si="134"/>
        <v>4</v>
      </c>
      <c r="J617" s="31">
        <f t="shared" si="135"/>
        <v>3</v>
      </c>
      <c r="K617" s="31">
        <f t="shared" si="136"/>
        <v>4</v>
      </c>
      <c r="L617" s="31">
        <f t="shared" si="137"/>
        <v>5</v>
      </c>
      <c r="M617" s="31">
        <f t="shared" si="138"/>
        <v>3</v>
      </c>
      <c r="N617" s="31">
        <f t="shared" si="139"/>
        <v>3.5</v>
      </c>
      <c r="O617" s="26" t="s">
        <v>3661</v>
      </c>
      <c r="P617" s="26" t="s">
        <v>108</v>
      </c>
      <c r="Q617" s="27">
        <v>41038</v>
      </c>
      <c r="R617" s="26" t="s">
        <v>109</v>
      </c>
      <c r="S617" s="26" t="s">
        <v>217</v>
      </c>
      <c r="T617" s="26" t="s">
        <v>175</v>
      </c>
      <c r="U617" s="26" t="s">
        <v>833</v>
      </c>
      <c r="V617" s="26" t="s">
        <v>15731</v>
      </c>
      <c r="W617" s="26" t="s">
        <v>1065</v>
      </c>
      <c r="X617" s="26" t="s">
        <v>1066</v>
      </c>
      <c r="Y617" s="26" t="s">
        <v>3645</v>
      </c>
      <c r="Z617" s="26" t="s">
        <v>3646</v>
      </c>
      <c r="AA617" s="24"/>
      <c r="AB617" s="26" t="s">
        <v>117</v>
      </c>
      <c r="AC617" s="28">
        <v>15000</v>
      </c>
      <c r="AD617" s="24"/>
      <c r="AE617" s="24"/>
      <c r="AF617" s="26" t="s">
        <v>139</v>
      </c>
      <c r="AG617" s="26" t="s">
        <v>333</v>
      </c>
      <c r="AH617" s="26" t="s">
        <v>143</v>
      </c>
      <c r="AI617" s="28">
        <v>15000</v>
      </c>
      <c r="AJ617" s="24"/>
      <c r="AK617" s="26" t="s">
        <v>3662</v>
      </c>
      <c r="AL617" s="26" t="s">
        <v>3663</v>
      </c>
      <c r="AM617" s="24"/>
      <c r="AN617" s="24"/>
      <c r="AO617" s="24"/>
      <c r="AP617" s="24"/>
      <c r="AQ617" s="24"/>
      <c r="AR617" s="24"/>
      <c r="AS617" s="26" t="s">
        <v>3664</v>
      </c>
      <c r="AT617" s="24"/>
      <c r="AU617" s="26" t="s">
        <v>3665</v>
      </c>
      <c r="AV617" s="24"/>
      <c r="AW617" s="28">
        <v>118617</v>
      </c>
      <c r="AX617" s="26">
        <v>1444</v>
      </c>
      <c r="AY617" s="28">
        <v>50</v>
      </c>
      <c r="AZ617" s="28">
        <v>20</v>
      </c>
      <c r="BA617" s="26">
        <v>0</v>
      </c>
      <c r="BB617" s="26" t="s">
        <v>241</v>
      </c>
      <c r="BC617" s="26" t="s">
        <v>3653</v>
      </c>
      <c r="BD617" s="26" t="s">
        <v>125</v>
      </c>
      <c r="BE617" s="24"/>
      <c r="BF617" s="26" t="s">
        <v>3666</v>
      </c>
      <c r="BG617" s="26" t="s">
        <v>347</v>
      </c>
      <c r="BH617" s="26" t="s">
        <v>3667</v>
      </c>
      <c r="BI617" s="26" t="s">
        <v>387</v>
      </c>
      <c r="BJ617" s="26" t="s">
        <v>2176</v>
      </c>
      <c r="BK617" s="26" t="s">
        <v>1065</v>
      </c>
      <c r="BL617" s="24"/>
      <c r="BM617" s="24"/>
      <c r="BN617" s="24"/>
      <c r="BO617" s="24"/>
      <c r="BP617" s="24"/>
      <c r="BQ617" s="24"/>
      <c r="BR617" s="26">
        <v>2</v>
      </c>
      <c r="BS617" s="26">
        <v>2</v>
      </c>
      <c r="BT617" s="26">
        <v>5</v>
      </c>
      <c r="BU617" s="26">
        <v>4</v>
      </c>
      <c r="BV617" s="26">
        <v>3</v>
      </c>
      <c r="BW617" s="26">
        <v>4</v>
      </c>
      <c r="BX617" s="26">
        <v>5</v>
      </c>
      <c r="BY617" s="26">
        <v>3</v>
      </c>
      <c r="BZ617" s="24"/>
      <c r="CA617" s="24"/>
      <c r="CB617" s="24"/>
      <c r="CC617" s="24"/>
      <c r="CD617" s="24"/>
      <c r="CE617" s="24"/>
      <c r="CF617" s="24"/>
      <c r="CG617" s="24"/>
      <c r="CH617" s="24"/>
      <c r="CI617" s="24"/>
      <c r="CJ617" s="24"/>
      <c r="CK617" s="24"/>
      <c r="CL617" s="24"/>
      <c r="CM617" s="24"/>
      <c r="CN617" s="24"/>
      <c r="CO617" s="24"/>
      <c r="CP617" s="24"/>
      <c r="CQ617" s="24"/>
      <c r="CR617" s="24"/>
      <c r="CS617" s="24"/>
      <c r="CT617" s="24"/>
      <c r="CU617" s="24"/>
      <c r="CV617" s="24"/>
      <c r="CW617" s="24"/>
      <c r="CX617" s="24"/>
      <c r="CY617" s="24"/>
      <c r="CZ617" s="24"/>
      <c r="DA617" s="24"/>
      <c r="DB617" s="24"/>
      <c r="DC617" s="24"/>
      <c r="DD617" s="24"/>
      <c r="DE617" s="24"/>
      <c r="DF617" s="26" t="s">
        <v>120</v>
      </c>
      <c r="DG617" s="26" t="s">
        <v>120</v>
      </c>
      <c r="DH617" s="26" t="s">
        <v>139</v>
      </c>
      <c r="DI617" s="26" t="s">
        <v>120</v>
      </c>
      <c r="DJ617" s="26" t="s">
        <v>139</v>
      </c>
      <c r="DK617" s="26" t="s">
        <v>139</v>
      </c>
      <c r="DL617" s="26" t="s">
        <v>139</v>
      </c>
      <c r="DM617" s="26" t="s">
        <v>139</v>
      </c>
      <c r="DN617" s="26" t="s">
        <v>139</v>
      </c>
      <c r="DO617" s="26" t="s">
        <v>139</v>
      </c>
    </row>
    <row r="618" spans="1:119" ht="20.100000000000001" customHeight="1" x14ac:dyDescent="0.25">
      <c r="A618" s="29" t="str">
        <f t="shared" si="126"/>
        <v/>
      </c>
      <c r="B618" s="29" t="str">
        <f t="shared" si="127"/>
        <v>Centre d’Education Speciale (Center for Special Education)</v>
      </c>
      <c r="C618" s="29">
        <f t="shared" si="128"/>
        <v>0</v>
      </c>
      <c r="D618" s="30" t="str">
        <f t="shared" si="129"/>
        <v>Americas</v>
      </c>
      <c r="E618" s="30" t="str">
        <f t="shared" si="130"/>
        <v>Port-au-Prince, Haiti</v>
      </c>
      <c r="F618" s="31">
        <f t="shared" si="131"/>
        <v>0</v>
      </c>
      <c r="G618" s="31">
        <f t="shared" si="132"/>
        <v>0</v>
      </c>
      <c r="H618" s="31">
        <f t="shared" si="133"/>
        <v>0</v>
      </c>
      <c r="I618" s="31">
        <f t="shared" si="134"/>
        <v>0</v>
      </c>
      <c r="J618" s="31">
        <f t="shared" si="135"/>
        <v>0</v>
      </c>
      <c r="K618" s="31">
        <f t="shared" si="136"/>
        <v>0</v>
      </c>
      <c r="L618" s="31">
        <f t="shared" si="137"/>
        <v>0</v>
      </c>
      <c r="M618" s="31">
        <f t="shared" si="138"/>
        <v>0</v>
      </c>
      <c r="N618" s="31">
        <f t="shared" si="139"/>
        <v>0</v>
      </c>
      <c r="O618" s="26" t="s">
        <v>15910</v>
      </c>
      <c r="P618" s="26" t="s">
        <v>108</v>
      </c>
      <c r="Q618" s="27">
        <v>40972</v>
      </c>
      <c r="R618" s="24"/>
      <c r="S618" s="24"/>
      <c r="T618" s="26" t="s">
        <v>175</v>
      </c>
      <c r="U618" s="24"/>
      <c r="V618" s="26" t="s">
        <v>15731</v>
      </c>
      <c r="W618" s="26" t="s">
        <v>1065</v>
      </c>
      <c r="X618" s="26" t="s">
        <v>1066</v>
      </c>
      <c r="Y618" s="26" t="s">
        <v>3645</v>
      </c>
      <c r="Z618" s="26" t="s">
        <v>3646</v>
      </c>
      <c r="AA618" s="24"/>
      <c r="AB618" s="26" t="s">
        <v>15736</v>
      </c>
      <c r="AC618" s="28">
        <v>1048</v>
      </c>
      <c r="AD618" s="24"/>
      <c r="AE618" s="24"/>
      <c r="AF618" s="26" t="s">
        <v>139</v>
      </c>
      <c r="AG618" s="26" t="s">
        <v>333</v>
      </c>
      <c r="AH618" s="24"/>
      <c r="AI618" s="28">
        <v>1048</v>
      </c>
      <c r="AJ618" s="24"/>
      <c r="AK618" s="24"/>
      <c r="AL618" s="24"/>
      <c r="AM618" s="24"/>
      <c r="AN618" s="24"/>
      <c r="AO618" s="24"/>
      <c r="AP618" s="24"/>
      <c r="AQ618" s="24"/>
      <c r="AR618" s="24"/>
      <c r="AS618" s="24"/>
      <c r="AT618" s="24"/>
      <c r="AU618" s="24"/>
      <c r="AV618" s="24"/>
      <c r="AW618" s="28">
        <v>0</v>
      </c>
      <c r="AX618" s="26">
        <v>0</v>
      </c>
      <c r="AY618" s="28">
        <v>0</v>
      </c>
      <c r="AZ618" s="28">
        <v>0</v>
      </c>
      <c r="BA618" s="26">
        <v>0</v>
      </c>
      <c r="BB618" s="24"/>
      <c r="BC618" s="26" t="s">
        <v>3653</v>
      </c>
      <c r="BD618" s="24"/>
      <c r="BE618" s="24"/>
      <c r="BF618" s="24"/>
      <c r="BG618" s="24"/>
      <c r="BH618" s="24"/>
      <c r="BI618" s="24"/>
      <c r="BJ618" s="24"/>
      <c r="BK618" s="24"/>
      <c r="BL618" s="24"/>
      <c r="BM618" s="24"/>
      <c r="BN618" s="24"/>
      <c r="BO618" s="24"/>
      <c r="BP618" s="24"/>
      <c r="BQ618" s="24"/>
      <c r="BR618" s="26">
        <v>0</v>
      </c>
      <c r="BS618" s="26">
        <v>0</v>
      </c>
      <c r="BT618" s="26">
        <v>0</v>
      </c>
      <c r="BU618" s="26">
        <v>0</v>
      </c>
      <c r="BV618" s="26">
        <v>0</v>
      </c>
      <c r="BW618" s="26">
        <v>0</v>
      </c>
      <c r="BX618" s="26">
        <v>0</v>
      </c>
      <c r="BY618" s="26">
        <v>0</v>
      </c>
      <c r="BZ618" s="24"/>
      <c r="CA618" s="24"/>
      <c r="CB618" s="24"/>
      <c r="CC618" s="24"/>
      <c r="CD618" s="24"/>
      <c r="CE618" s="24"/>
      <c r="CF618" s="24"/>
      <c r="CG618" s="24"/>
      <c r="CH618" s="24"/>
      <c r="CI618" s="24"/>
      <c r="CJ618" s="24"/>
      <c r="CK618" s="24"/>
      <c r="CL618" s="24"/>
      <c r="CM618" s="24"/>
      <c r="CN618" s="24"/>
      <c r="CO618" s="24"/>
      <c r="CP618" s="24"/>
      <c r="CQ618" s="24"/>
      <c r="CR618" s="24"/>
      <c r="CS618" s="24"/>
      <c r="CT618" s="24"/>
      <c r="CU618" s="24"/>
      <c r="CV618" s="24"/>
      <c r="CW618" s="24"/>
      <c r="CX618" s="24"/>
      <c r="CY618" s="24"/>
      <c r="CZ618" s="24"/>
      <c r="DA618" s="24"/>
      <c r="DB618" s="24"/>
      <c r="DC618" s="24"/>
      <c r="DD618" s="24"/>
      <c r="DE618" s="24"/>
      <c r="DF618" s="26" t="s">
        <v>139</v>
      </c>
      <c r="DG618" s="26" t="s">
        <v>139</v>
      </c>
      <c r="DH618" s="26" t="s">
        <v>139</v>
      </c>
      <c r="DI618" s="26" t="s">
        <v>139</v>
      </c>
      <c r="DJ618" s="26" t="s">
        <v>139</v>
      </c>
      <c r="DK618" s="26" t="s">
        <v>139</v>
      </c>
      <c r="DL618" s="26" t="s">
        <v>139</v>
      </c>
      <c r="DM618" s="26" t="s">
        <v>139</v>
      </c>
      <c r="DN618" s="26" t="s">
        <v>139</v>
      </c>
      <c r="DO618" s="26" t="s">
        <v>139</v>
      </c>
    </row>
    <row r="619" spans="1:119" ht="20.100000000000001" customHeight="1" x14ac:dyDescent="0.25">
      <c r="A619" s="29" t="str">
        <f t="shared" si="126"/>
        <v>Centre d’Education Speciale (Center for Special Education)1</v>
      </c>
      <c r="B619" s="29" t="str">
        <f t="shared" si="127"/>
        <v>Centre d’Education Speciale (Center for Special Education)</v>
      </c>
      <c r="C619" s="29">
        <f t="shared" si="128"/>
        <v>1</v>
      </c>
      <c r="D619" s="30" t="str">
        <f t="shared" si="129"/>
        <v>Americas</v>
      </c>
      <c r="E619" s="30" t="str">
        <f t="shared" si="130"/>
        <v>Port-au-Prince, Haiti</v>
      </c>
      <c r="F619" s="31">
        <f t="shared" si="131"/>
        <v>0</v>
      </c>
      <c r="G619" s="31">
        <f t="shared" si="132"/>
        <v>0</v>
      </c>
      <c r="H619" s="31">
        <f t="shared" si="133"/>
        <v>0</v>
      </c>
      <c r="I619" s="31">
        <f t="shared" si="134"/>
        <v>0</v>
      </c>
      <c r="J619" s="31">
        <f t="shared" si="135"/>
        <v>0</v>
      </c>
      <c r="K619" s="31">
        <f t="shared" si="136"/>
        <v>0</v>
      </c>
      <c r="L619" s="31">
        <f t="shared" si="137"/>
        <v>0</v>
      </c>
      <c r="M619" s="31">
        <f t="shared" si="138"/>
        <v>0</v>
      </c>
      <c r="N619" s="31">
        <f t="shared" si="139"/>
        <v>0</v>
      </c>
      <c r="O619" s="26" t="s">
        <v>3668</v>
      </c>
      <c r="P619" s="26" t="s">
        <v>108</v>
      </c>
      <c r="Q619" s="27">
        <v>40672</v>
      </c>
      <c r="R619" s="26" t="s">
        <v>155</v>
      </c>
      <c r="S619" s="26" t="s">
        <v>409</v>
      </c>
      <c r="T619" s="26" t="s">
        <v>333</v>
      </c>
      <c r="U619" s="26" t="s">
        <v>112</v>
      </c>
      <c r="V619" s="26" t="s">
        <v>15731</v>
      </c>
      <c r="W619" s="26" t="s">
        <v>1065</v>
      </c>
      <c r="X619" s="26" t="s">
        <v>1066</v>
      </c>
      <c r="Y619" s="26" t="s">
        <v>3645</v>
      </c>
      <c r="Z619" s="26" t="s">
        <v>3646</v>
      </c>
      <c r="AA619" s="24"/>
      <c r="AB619" s="26" t="s">
        <v>117</v>
      </c>
      <c r="AC619" s="28">
        <v>6000</v>
      </c>
      <c r="AD619" s="24"/>
      <c r="AE619" s="24"/>
      <c r="AF619" s="26" t="s">
        <v>139</v>
      </c>
      <c r="AG619" s="26" t="s">
        <v>333</v>
      </c>
      <c r="AH619" s="26" t="s">
        <v>158</v>
      </c>
      <c r="AI619" s="28">
        <v>6000</v>
      </c>
      <c r="AJ619" s="24"/>
      <c r="AK619" s="26" t="s">
        <v>3669</v>
      </c>
      <c r="AL619" s="26" t="s">
        <v>3670</v>
      </c>
      <c r="AM619" s="26" t="s">
        <v>3671</v>
      </c>
      <c r="AN619" s="26" t="s">
        <v>3672</v>
      </c>
      <c r="AO619" s="26" t="s">
        <v>3673</v>
      </c>
      <c r="AP619" s="24"/>
      <c r="AQ619" s="24"/>
      <c r="AR619" s="24"/>
      <c r="AS619" s="24"/>
      <c r="AT619" s="24"/>
      <c r="AU619" s="24"/>
      <c r="AV619" s="24"/>
      <c r="AW619" s="28">
        <v>380592</v>
      </c>
      <c r="AX619" s="26">
        <v>1200</v>
      </c>
      <c r="AY619" s="28">
        <v>0</v>
      </c>
      <c r="AZ619" s="28">
        <v>0</v>
      </c>
      <c r="BA619" s="26">
        <v>0</v>
      </c>
      <c r="BB619" s="24"/>
      <c r="BC619" s="26" t="s">
        <v>3653</v>
      </c>
      <c r="BD619" s="24"/>
      <c r="BE619" s="24"/>
      <c r="BF619" s="26" t="s">
        <v>3674</v>
      </c>
      <c r="BG619" s="26" t="s">
        <v>449</v>
      </c>
      <c r="BH619" s="26" t="s">
        <v>448</v>
      </c>
      <c r="BI619" s="26" t="s">
        <v>449</v>
      </c>
      <c r="BJ619" s="24"/>
      <c r="BK619" s="24"/>
      <c r="BL619" s="24"/>
      <c r="BM619" s="24"/>
      <c r="BN619" s="24"/>
      <c r="BO619" s="24"/>
      <c r="BP619" s="24"/>
      <c r="BQ619" s="24"/>
      <c r="BR619" s="26">
        <v>0</v>
      </c>
      <c r="BS619" s="26">
        <v>0</v>
      </c>
      <c r="BT619" s="26">
        <v>0</v>
      </c>
      <c r="BU619" s="26">
        <v>0</v>
      </c>
      <c r="BV619" s="26">
        <v>0</v>
      </c>
      <c r="BW619" s="26">
        <v>0</v>
      </c>
      <c r="BX619" s="26">
        <v>0</v>
      </c>
      <c r="BY619" s="26">
        <v>0</v>
      </c>
      <c r="BZ619" s="24"/>
      <c r="CA619" s="24"/>
      <c r="CB619" s="24"/>
      <c r="CC619" s="24"/>
      <c r="CD619" s="24"/>
      <c r="CE619" s="24"/>
      <c r="CF619" s="24"/>
      <c r="CG619" s="24"/>
      <c r="CH619" s="24"/>
      <c r="CI619" s="24"/>
      <c r="CJ619" s="24"/>
      <c r="CK619" s="24"/>
      <c r="CL619" s="24"/>
      <c r="CM619" s="24"/>
      <c r="CN619" s="24"/>
      <c r="CO619" s="24"/>
      <c r="CP619" s="24"/>
      <c r="CQ619" s="24"/>
      <c r="CR619" s="24"/>
      <c r="CS619" s="24"/>
      <c r="CT619" s="24"/>
      <c r="CU619" s="24"/>
      <c r="CV619" s="24"/>
      <c r="CW619" s="24"/>
      <c r="CX619" s="24"/>
      <c r="CY619" s="24"/>
      <c r="CZ619" s="24"/>
      <c r="DA619" s="24"/>
      <c r="DB619" s="24"/>
      <c r="DC619" s="24"/>
      <c r="DD619" s="24"/>
      <c r="DE619" s="24"/>
      <c r="DF619" s="26" t="s">
        <v>139</v>
      </c>
      <c r="DG619" s="26" t="s">
        <v>139</v>
      </c>
      <c r="DH619" s="26" t="s">
        <v>139</v>
      </c>
      <c r="DI619" s="26" t="s">
        <v>139</v>
      </c>
      <c r="DJ619" s="26" t="s">
        <v>139</v>
      </c>
      <c r="DK619" s="26" t="s">
        <v>139</v>
      </c>
      <c r="DL619" s="26" t="s">
        <v>139</v>
      </c>
      <c r="DM619" s="26" t="s">
        <v>139</v>
      </c>
      <c r="DN619" s="26" t="s">
        <v>139</v>
      </c>
      <c r="DO619" s="26" t="s">
        <v>139</v>
      </c>
    </row>
    <row r="620" spans="1:119" ht="20.100000000000001" customHeight="1" x14ac:dyDescent="0.25">
      <c r="A620" s="29" t="str">
        <f t="shared" si="126"/>
        <v>Centre for Child and Women Development7</v>
      </c>
      <c r="B620" s="29" t="str">
        <f t="shared" si="127"/>
        <v>Centre for Child and Women Development</v>
      </c>
      <c r="C620" s="29">
        <f t="shared" si="128"/>
        <v>7</v>
      </c>
      <c r="D620" s="30" t="str">
        <f t="shared" si="129"/>
        <v>South Asia</v>
      </c>
      <c r="E620" s="30" t="str">
        <f t="shared" si="130"/>
        <v>Bhubaneswar, India</v>
      </c>
      <c r="F620" s="31">
        <f t="shared" si="131"/>
        <v>4</v>
      </c>
      <c r="G620" s="31">
        <f t="shared" si="132"/>
        <v>4</v>
      </c>
      <c r="H620" s="31">
        <f t="shared" si="133"/>
        <v>5</v>
      </c>
      <c r="I620" s="31">
        <f t="shared" si="134"/>
        <v>4</v>
      </c>
      <c r="J620" s="31">
        <f t="shared" si="135"/>
        <v>4</v>
      </c>
      <c r="K620" s="31">
        <f t="shared" si="136"/>
        <v>5</v>
      </c>
      <c r="L620" s="31">
        <f t="shared" si="137"/>
        <v>5</v>
      </c>
      <c r="M620" s="31">
        <f t="shared" si="138"/>
        <v>4</v>
      </c>
      <c r="N620" s="31">
        <f t="shared" si="139"/>
        <v>4.4000000000000004</v>
      </c>
      <c r="O620" s="26" t="s">
        <v>3675</v>
      </c>
      <c r="P620" s="26" t="s">
        <v>108</v>
      </c>
      <c r="Q620" s="27">
        <v>41946</v>
      </c>
      <c r="R620" s="26" t="s">
        <v>305</v>
      </c>
      <c r="S620" s="26" t="s">
        <v>609</v>
      </c>
      <c r="T620" s="26" t="s">
        <v>278</v>
      </c>
      <c r="U620" s="26" t="s">
        <v>168</v>
      </c>
      <c r="V620" s="26" t="s">
        <v>225</v>
      </c>
      <c r="W620" s="26" t="s">
        <v>226</v>
      </c>
      <c r="X620" s="26" t="s">
        <v>3676</v>
      </c>
      <c r="Y620" s="26" t="s">
        <v>3677</v>
      </c>
      <c r="Z620" s="24"/>
      <c r="AA620" s="24"/>
      <c r="AB620" s="26" t="s">
        <v>117</v>
      </c>
      <c r="AC620" s="28">
        <v>17000</v>
      </c>
      <c r="AD620" s="26" t="s">
        <v>3678</v>
      </c>
      <c r="AE620" s="26" t="s">
        <v>249</v>
      </c>
      <c r="AF620" s="26" t="s">
        <v>120</v>
      </c>
      <c r="AG620" s="26" t="s">
        <v>528</v>
      </c>
      <c r="AH620" s="26" t="s">
        <v>235</v>
      </c>
      <c r="AI620" s="28">
        <v>17000</v>
      </c>
      <c r="AJ620" s="26" t="s">
        <v>3679</v>
      </c>
      <c r="AK620" s="26" t="s">
        <v>3680</v>
      </c>
      <c r="AL620" s="26" t="s">
        <v>3681</v>
      </c>
      <c r="AM620" s="24"/>
      <c r="AN620" s="24"/>
      <c r="AO620" s="24"/>
      <c r="AP620" s="24"/>
      <c r="AQ620" s="24"/>
      <c r="AR620" s="26" t="s">
        <v>3682</v>
      </c>
      <c r="AS620" s="24"/>
      <c r="AT620" s="24"/>
      <c r="AU620" s="24"/>
      <c r="AV620" s="24"/>
      <c r="AW620" s="28">
        <v>132911</v>
      </c>
      <c r="AX620" s="26">
        <v>813</v>
      </c>
      <c r="AY620" s="28">
        <v>80</v>
      </c>
      <c r="AZ620" s="28">
        <v>57</v>
      </c>
      <c r="BA620" s="26">
        <v>0</v>
      </c>
      <c r="BB620" s="26" t="s">
        <v>148</v>
      </c>
      <c r="BC620" s="26" t="s">
        <v>3683</v>
      </c>
      <c r="BD620" s="26" t="s">
        <v>125</v>
      </c>
      <c r="BE620" s="24"/>
      <c r="BF620" s="26" t="s">
        <v>3293</v>
      </c>
      <c r="BG620" s="26" t="s">
        <v>226</v>
      </c>
      <c r="BH620" s="26" t="s">
        <v>3684</v>
      </c>
      <c r="BI620" s="26" t="s">
        <v>226</v>
      </c>
      <c r="BJ620" s="26" t="s">
        <v>3685</v>
      </c>
      <c r="BK620" s="26" t="s">
        <v>226</v>
      </c>
      <c r="BL620" s="26" t="s">
        <v>3686</v>
      </c>
      <c r="BM620" s="26" t="s">
        <v>395</v>
      </c>
      <c r="BN620" s="26" t="s">
        <v>3687</v>
      </c>
      <c r="BO620" s="26" t="s">
        <v>226</v>
      </c>
      <c r="BP620" s="24"/>
      <c r="BQ620" s="24"/>
      <c r="BR620" s="26">
        <v>4</v>
      </c>
      <c r="BS620" s="26">
        <v>4</v>
      </c>
      <c r="BT620" s="26">
        <v>5</v>
      </c>
      <c r="BU620" s="26">
        <v>4</v>
      </c>
      <c r="BV620" s="26">
        <v>4</v>
      </c>
      <c r="BW620" s="26">
        <v>5</v>
      </c>
      <c r="BX620" s="26">
        <v>5</v>
      </c>
      <c r="BY620" s="26">
        <v>4</v>
      </c>
      <c r="BZ620" s="24"/>
      <c r="CA620" s="24"/>
      <c r="CB620" s="24"/>
      <c r="CC620" s="24"/>
      <c r="CD620" s="24"/>
      <c r="CE620" s="24"/>
      <c r="CF620" s="24"/>
      <c r="CG620" s="24"/>
      <c r="CH620" s="24"/>
      <c r="CI620" s="24"/>
      <c r="CJ620" s="24"/>
      <c r="CK620" s="24"/>
      <c r="CL620" s="24"/>
      <c r="CM620" s="24"/>
      <c r="CN620" s="24"/>
      <c r="CO620" s="24"/>
      <c r="CP620" s="24"/>
      <c r="CQ620" s="24"/>
      <c r="CR620" s="24"/>
      <c r="CS620" s="24"/>
      <c r="CT620" s="24"/>
      <c r="CU620" s="24"/>
      <c r="CV620" s="24"/>
      <c r="CW620" s="24"/>
      <c r="CX620" s="24"/>
      <c r="CY620" s="24"/>
      <c r="CZ620" s="24"/>
      <c r="DA620" s="24"/>
      <c r="DB620" s="24"/>
      <c r="DC620" s="24"/>
      <c r="DD620" s="24"/>
      <c r="DE620" s="24"/>
      <c r="DF620" s="26" t="s">
        <v>139</v>
      </c>
      <c r="DG620" s="26" t="s">
        <v>120</v>
      </c>
      <c r="DH620" s="26" t="s">
        <v>139</v>
      </c>
      <c r="DI620" s="26" t="s">
        <v>120</v>
      </c>
      <c r="DJ620" s="26" t="s">
        <v>139</v>
      </c>
      <c r="DK620" s="26" t="s">
        <v>139</v>
      </c>
      <c r="DL620" s="26" t="s">
        <v>139</v>
      </c>
      <c r="DM620" s="26" t="s">
        <v>139</v>
      </c>
      <c r="DN620" s="26" t="s">
        <v>139</v>
      </c>
      <c r="DO620" s="26" t="s">
        <v>139</v>
      </c>
    </row>
    <row r="621" spans="1:119" ht="20.100000000000001" customHeight="1" x14ac:dyDescent="0.25">
      <c r="A621" s="29" t="str">
        <f t="shared" si="126"/>
        <v>Centre for Child and Women Development6</v>
      </c>
      <c r="B621" s="29" t="str">
        <f t="shared" si="127"/>
        <v>Centre for Child and Women Development</v>
      </c>
      <c r="C621" s="29">
        <f t="shared" si="128"/>
        <v>6</v>
      </c>
      <c r="D621" s="30" t="str">
        <f t="shared" si="129"/>
        <v>South Asia</v>
      </c>
      <c r="E621" s="30" t="str">
        <f t="shared" si="130"/>
        <v>Bhubaneswar, India</v>
      </c>
      <c r="F621" s="31">
        <f t="shared" si="131"/>
        <v>4</v>
      </c>
      <c r="G621" s="31">
        <f t="shared" si="132"/>
        <v>4</v>
      </c>
      <c r="H621" s="31">
        <f t="shared" si="133"/>
        <v>5</v>
      </c>
      <c r="I621" s="31">
        <f t="shared" si="134"/>
        <v>5</v>
      </c>
      <c r="J621" s="31">
        <f t="shared" si="135"/>
        <v>5</v>
      </c>
      <c r="K621" s="31">
        <f t="shared" si="136"/>
        <v>5</v>
      </c>
      <c r="L621" s="31">
        <f t="shared" si="137"/>
        <v>5</v>
      </c>
      <c r="M621" s="31">
        <f t="shared" si="138"/>
        <v>4</v>
      </c>
      <c r="N621" s="31">
        <f t="shared" si="139"/>
        <v>4.5999999999999996</v>
      </c>
      <c r="O621" s="26" t="s">
        <v>3688</v>
      </c>
      <c r="P621" s="26" t="s">
        <v>108</v>
      </c>
      <c r="Q621" s="27">
        <v>41568</v>
      </c>
      <c r="R621" s="26" t="s">
        <v>166</v>
      </c>
      <c r="S621" s="26" t="s">
        <v>622</v>
      </c>
      <c r="T621" s="26" t="s">
        <v>194</v>
      </c>
      <c r="U621" s="26" t="s">
        <v>168</v>
      </c>
      <c r="V621" s="26" t="s">
        <v>225</v>
      </c>
      <c r="W621" s="26" t="s">
        <v>226</v>
      </c>
      <c r="X621" s="26" t="s">
        <v>3676</v>
      </c>
      <c r="Y621" s="26" t="s">
        <v>3677</v>
      </c>
      <c r="Z621" s="24"/>
      <c r="AA621" s="24"/>
      <c r="AB621" s="26" t="s">
        <v>117</v>
      </c>
      <c r="AC621" s="28">
        <v>17000</v>
      </c>
      <c r="AD621" s="26" t="s">
        <v>3678</v>
      </c>
      <c r="AE621" s="26" t="s">
        <v>249</v>
      </c>
      <c r="AF621" s="26" t="s">
        <v>120</v>
      </c>
      <c r="AG621" s="26" t="s">
        <v>528</v>
      </c>
      <c r="AH621" s="26" t="s">
        <v>250</v>
      </c>
      <c r="AI621" s="28">
        <v>17000</v>
      </c>
      <c r="AJ621" s="26" t="s">
        <v>3689</v>
      </c>
      <c r="AK621" s="26" t="s">
        <v>3680</v>
      </c>
      <c r="AL621" s="26" t="s">
        <v>3681</v>
      </c>
      <c r="AM621" s="24"/>
      <c r="AN621" s="24"/>
      <c r="AO621" s="24"/>
      <c r="AP621" s="24"/>
      <c r="AQ621" s="26" t="s">
        <v>3690</v>
      </c>
      <c r="AR621" s="24"/>
      <c r="AS621" s="24"/>
      <c r="AT621" s="24"/>
      <c r="AU621" s="24"/>
      <c r="AV621" s="24"/>
      <c r="AW621" s="28">
        <v>144446</v>
      </c>
      <c r="AX621" s="26">
        <v>673</v>
      </c>
      <c r="AY621" s="28">
        <v>80</v>
      </c>
      <c r="AZ621" s="28">
        <v>64</v>
      </c>
      <c r="BA621" s="26">
        <v>0</v>
      </c>
      <c r="BB621" s="26" t="s">
        <v>148</v>
      </c>
      <c r="BC621" s="26" t="s">
        <v>3683</v>
      </c>
      <c r="BD621" s="26" t="s">
        <v>125</v>
      </c>
      <c r="BE621" s="24"/>
      <c r="BF621" s="26" t="s">
        <v>3684</v>
      </c>
      <c r="BG621" s="26" t="s">
        <v>226</v>
      </c>
      <c r="BH621" s="26" t="s">
        <v>3691</v>
      </c>
      <c r="BI621" s="26" t="s">
        <v>226</v>
      </c>
      <c r="BJ621" s="26" t="s">
        <v>3692</v>
      </c>
      <c r="BK621" s="26" t="s">
        <v>226</v>
      </c>
      <c r="BL621" s="26" t="s">
        <v>1695</v>
      </c>
      <c r="BM621" s="26" t="s">
        <v>226</v>
      </c>
      <c r="BN621" s="26" t="s">
        <v>3693</v>
      </c>
      <c r="BO621" s="26" t="s">
        <v>226</v>
      </c>
      <c r="BP621" s="24"/>
      <c r="BQ621" s="24"/>
      <c r="BR621" s="26">
        <v>4</v>
      </c>
      <c r="BS621" s="26">
        <v>4</v>
      </c>
      <c r="BT621" s="26">
        <v>5</v>
      </c>
      <c r="BU621" s="26">
        <v>5</v>
      </c>
      <c r="BV621" s="26">
        <v>5</v>
      </c>
      <c r="BW621" s="26">
        <v>5</v>
      </c>
      <c r="BX621" s="26">
        <v>5</v>
      </c>
      <c r="BY621" s="26">
        <v>4</v>
      </c>
      <c r="BZ621" s="24"/>
      <c r="CA621" s="24"/>
      <c r="CB621" s="24"/>
      <c r="CC621" s="24"/>
      <c r="CD621" s="24"/>
      <c r="CE621" s="24"/>
      <c r="CF621" s="24"/>
      <c r="CG621" s="24"/>
      <c r="CH621" s="24"/>
      <c r="CI621" s="24"/>
      <c r="CJ621" s="24"/>
      <c r="CK621" s="24"/>
      <c r="CL621" s="24"/>
      <c r="CM621" s="24"/>
      <c r="CN621" s="24"/>
      <c r="CO621" s="24"/>
      <c r="CP621" s="24"/>
      <c r="CQ621" s="24"/>
      <c r="CR621" s="24"/>
      <c r="CS621" s="24"/>
      <c r="CT621" s="24"/>
      <c r="CU621" s="24"/>
      <c r="CV621" s="24"/>
      <c r="CW621" s="24"/>
      <c r="CX621" s="24"/>
      <c r="CY621" s="24"/>
      <c r="CZ621" s="24"/>
      <c r="DA621" s="24"/>
      <c r="DB621" s="24"/>
      <c r="DC621" s="24"/>
      <c r="DD621" s="24"/>
      <c r="DE621" s="24"/>
      <c r="DF621" s="26" t="s">
        <v>139</v>
      </c>
      <c r="DG621" s="26" t="s">
        <v>139</v>
      </c>
      <c r="DH621" s="26" t="s">
        <v>139</v>
      </c>
      <c r="DI621" s="26" t="s">
        <v>139</v>
      </c>
      <c r="DJ621" s="26" t="s">
        <v>139</v>
      </c>
      <c r="DK621" s="26" t="s">
        <v>139</v>
      </c>
      <c r="DL621" s="26" t="s">
        <v>139</v>
      </c>
      <c r="DM621" s="26" t="s">
        <v>139</v>
      </c>
      <c r="DN621" s="26" t="s">
        <v>139</v>
      </c>
      <c r="DO621" s="26" t="s">
        <v>139</v>
      </c>
    </row>
    <row r="622" spans="1:119" ht="20.100000000000001" customHeight="1" x14ac:dyDescent="0.25">
      <c r="A622" s="29" t="str">
        <f t="shared" si="126"/>
        <v>Centre for Child and Women Development5</v>
      </c>
      <c r="B622" s="29" t="str">
        <f t="shared" si="127"/>
        <v>Centre for Child and Women Development</v>
      </c>
      <c r="C622" s="29">
        <f t="shared" si="128"/>
        <v>5</v>
      </c>
      <c r="D622" s="30" t="str">
        <f t="shared" si="129"/>
        <v>South Asia</v>
      </c>
      <c r="E622" s="30" t="str">
        <f t="shared" si="130"/>
        <v>Bhubaneswar, India</v>
      </c>
      <c r="F622" s="31">
        <f t="shared" si="131"/>
        <v>4</v>
      </c>
      <c r="G622" s="31">
        <f t="shared" si="132"/>
        <v>4</v>
      </c>
      <c r="H622" s="31">
        <f t="shared" si="133"/>
        <v>4</v>
      </c>
      <c r="I622" s="31">
        <f t="shared" si="134"/>
        <v>4</v>
      </c>
      <c r="J622" s="31">
        <f t="shared" si="135"/>
        <v>4</v>
      </c>
      <c r="K622" s="31">
        <f t="shared" si="136"/>
        <v>4</v>
      </c>
      <c r="L622" s="31">
        <f t="shared" si="137"/>
        <v>4</v>
      </c>
      <c r="M622" s="31">
        <f t="shared" si="138"/>
        <v>4</v>
      </c>
      <c r="N622" s="31">
        <f t="shared" si="139"/>
        <v>4</v>
      </c>
      <c r="O622" s="26" t="s">
        <v>3694</v>
      </c>
      <c r="P622" s="26" t="s">
        <v>108</v>
      </c>
      <c r="Q622" s="27">
        <v>41204</v>
      </c>
      <c r="R622" s="26" t="s">
        <v>166</v>
      </c>
      <c r="S622" s="26" t="s">
        <v>306</v>
      </c>
      <c r="T622" s="26" t="s">
        <v>207</v>
      </c>
      <c r="U622" s="26" t="s">
        <v>168</v>
      </c>
      <c r="V622" s="26" t="s">
        <v>225</v>
      </c>
      <c r="W622" s="26" t="s">
        <v>226</v>
      </c>
      <c r="X622" s="26" t="s">
        <v>3676</v>
      </c>
      <c r="Y622" s="26" t="s">
        <v>3677</v>
      </c>
      <c r="Z622" s="24"/>
      <c r="AA622" s="24"/>
      <c r="AB622" s="26" t="s">
        <v>117</v>
      </c>
      <c r="AC622" s="28">
        <v>16000</v>
      </c>
      <c r="AD622" s="26" t="s">
        <v>3678</v>
      </c>
      <c r="AE622" s="26" t="s">
        <v>249</v>
      </c>
      <c r="AF622" s="26" t="s">
        <v>120</v>
      </c>
      <c r="AG622" s="26" t="s">
        <v>528</v>
      </c>
      <c r="AH622" s="26" t="s">
        <v>176</v>
      </c>
      <c r="AI622" s="28">
        <v>16000</v>
      </c>
      <c r="AJ622" s="26" t="s">
        <v>3695</v>
      </c>
      <c r="AK622" s="26" t="s">
        <v>3696</v>
      </c>
      <c r="AL622" s="26" t="s">
        <v>3697</v>
      </c>
      <c r="AM622" s="24"/>
      <c r="AN622" s="24"/>
      <c r="AO622" s="24"/>
      <c r="AP622" s="24"/>
      <c r="AQ622" s="26" t="s">
        <v>3698</v>
      </c>
      <c r="AR622" s="24"/>
      <c r="AS622" s="24"/>
      <c r="AT622" s="24"/>
      <c r="AU622" s="24"/>
      <c r="AV622" s="24"/>
      <c r="AW622" s="28">
        <v>298079</v>
      </c>
      <c r="AX622" s="26">
        <v>535</v>
      </c>
      <c r="AY622" s="28">
        <v>70</v>
      </c>
      <c r="AZ622" s="28">
        <v>57</v>
      </c>
      <c r="BA622" s="26">
        <v>0</v>
      </c>
      <c r="BB622" s="26" t="s">
        <v>148</v>
      </c>
      <c r="BC622" s="26" t="s">
        <v>3683</v>
      </c>
      <c r="BD622" s="26" t="s">
        <v>125</v>
      </c>
      <c r="BE622" s="24"/>
      <c r="BF622" s="26" t="s">
        <v>820</v>
      </c>
      <c r="BG622" s="26" t="s">
        <v>3699</v>
      </c>
      <c r="BH622" s="26" t="s">
        <v>581</v>
      </c>
      <c r="BI622" s="26" t="s">
        <v>191</v>
      </c>
      <c r="BJ622" s="26" t="s">
        <v>3693</v>
      </c>
      <c r="BK622" s="26" t="s">
        <v>226</v>
      </c>
      <c r="BL622" s="26" t="s">
        <v>3684</v>
      </c>
      <c r="BM622" s="26" t="s">
        <v>226</v>
      </c>
      <c r="BN622" s="24"/>
      <c r="BO622" s="24"/>
      <c r="BP622" s="24"/>
      <c r="BQ622" s="24"/>
      <c r="BR622" s="26">
        <v>4</v>
      </c>
      <c r="BS622" s="26">
        <v>4</v>
      </c>
      <c r="BT622" s="26">
        <v>4</v>
      </c>
      <c r="BU622" s="26">
        <v>4</v>
      </c>
      <c r="BV622" s="26">
        <v>4</v>
      </c>
      <c r="BW622" s="26">
        <v>4</v>
      </c>
      <c r="BX622" s="26">
        <v>4</v>
      </c>
      <c r="BY622" s="26">
        <v>4</v>
      </c>
      <c r="BZ622" s="24"/>
      <c r="CA622" s="24"/>
      <c r="CB622" s="24"/>
      <c r="CC622" s="24"/>
      <c r="CD622" s="24"/>
      <c r="CE622" s="24"/>
      <c r="CF622" s="24"/>
      <c r="CG622" s="24"/>
      <c r="CH622" s="24"/>
      <c r="CI622" s="24"/>
      <c r="CJ622" s="24"/>
      <c r="CK622" s="24"/>
      <c r="CL622" s="24"/>
      <c r="CM622" s="24"/>
      <c r="CN622" s="24"/>
      <c r="CO622" s="24"/>
      <c r="CP622" s="24"/>
      <c r="CQ622" s="24"/>
      <c r="CR622" s="24"/>
      <c r="CS622" s="24"/>
      <c r="CT622" s="24"/>
      <c r="CU622" s="24"/>
      <c r="CV622" s="24"/>
      <c r="CW622" s="24"/>
      <c r="CX622" s="24"/>
      <c r="CY622" s="24"/>
      <c r="CZ622" s="24"/>
      <c r="DA622" s="24"/>
      <c r="DB622" s="24"/>
      <c r="DC622" s="24"/>
      <c r="DD622" s="24"/>
      <c r="DE622" s="24"/>
      <c r="DF622" s="26" t="s">
        <v>139</v>
      </c>
      <c r="DG622" s="26" t="s">
        <v>139</v>
      </c>
      <c r="DH622" s="26" t="s">
        <v>139</v>
      </c>
      <c r="DI622" s="26" t="s">
        <v>139</v>
      </c>
      <c r="DJ622" s="26" t="s">
        <v>139</v>
      </c>
      <c r="DK622" s="26" t="s">
        <v>139</v>
      </c>
      <c r="DL622" s="26" t="s">
        <v>139</v>
      </c>
      <c r="DM622" s="26" t="s">
        <v>139</v>
      </c>
      <c r="DN622" s="26" t="s">
        <v>139</v>
      </c>
      <c r="DO622" s="26" t="s">
        <v>139</v>
      </c>
    </row>
    <row r="623" spans="1:119" ht="20.100000000000001" customHeight="1" x14ac:dyDescent="0.25">
      <c r="A623" s="29" t="str">
        <f t="shared" si="126"/>
        <v>Centre for Child and Women Development4</v>
      </c>
      <c r="B623" s="29" t="str">
        <f t="shared" si="127"/>
        <v>Centre for Child and Women Development</v>
      </c>
      <c r="C623" s="29">
        <f t="shared" si="128"/>
        <v>4</v>
      </c>
      <c r="D623" s="30" t="str">
        <f t="shared" si="129"/>
        <v>South Asia</v>
      </c>
      <c r="E623" s="30" t="str">
        <f t="shared" si="130"/>
        <v>Bhubaneswar, India</v>
      </c>
      <c r="F623" s="31">
        <f t="shared" si="131"/>
        <v>3</v>
      </c>
      <c r="G623" s="31">
        <f t="shared" si="132"/>
        <v>2</v>
      </c>
      <c r="H623" s="31">
        <f t="shared" si="133"/>
        <v>4</v>
      </c>
      <c r="I623" s="31">
        <f t="shared" si="134"/>
        <v>3</v>
      </c>
      <c r="J623" s="31">
        <f t="shared" si="135"/>
        <v>4</v>
      </c>
      <c r="K623" s="31">
        <f t="shared" si="136"/>
        <v>4</v>
      </c>
      <c r="L623" s="31">
        <f t="shared" si="137"/>
        <v>4</v>
      </c>
      <c r="M623" s="31">
        <f t="shared" si="138"/>
        <v>3</v>
      </c>
      <c r="N623" s="31">
        <f t="shared" si="139"/>
        <v>3.4</v>
      </c>
      <c r="O623" s="26" t="s">
        <v>3700</v>
      </c>
      <c r="P623" s="26" t="s">
        <v>108</v>
      </c>
      <c r="Q623" s="27">
        <v>40833</v>
      </c>
      <c r="R623" s="26" t="s">
        <v>109</v>
      </c>
      <c r="S623" s="26" t="s">
        <v>321</v>
      </c>
      <c r="T623" s="26" t="s">
        <v>175</v>
      </c>
      <c r="U623" s="26" t="s">
        <v>168</v>
      </c>
      <c r="V623" s="26" t="s">
        <v>225</v>
      </c>
      <c r="W623" s="26" t="s">
        <v>226</v>
      </c>
      <c r="X623" s="26" t="s">
        <v>3676</v>
      </c>
      <c r="Y623" s="26" t="s">
        <v>3677</v>
      </c>
      <c r="Z623" s="24"/>
      <c r="AA623" s="24"/>
      <c r="AB623" s="26" t="s">
        <v>117</v>
      </c>
      <c r="AC623" s="28">
        <v>11000</v>
      </c>
      <c r="AD623" s="26" t="s">
        <v>3678</v>
      </c>
      <c r="AE623" s="26" t="s">
        <v>249</v>
      </c>
      <c r="AF623" s="26" t="s">
        <v>120</v>
      </c>
      <c r="AG623" s="26" t="s">
        <v>528</v>
      </c>
      <c r="AH623" s="26" t="s">
        <v>185</v>
      </c>
      <c r="AI623" s="28">
        <v>11000</v>
      </c>
      <c r="AJ623" s="24"/>
      <c r="AK623" s="26" t="s">
        <v>3701</v>
      </c>
      <c r="AL623" s="26" t="s">
        <v>3702</v>
      </c>
      <c r="AM623" s="26" t="s">
        <v>3703</v>
      </c>
      <c r="AN623" s="26" t="s">
        <v>3704</v>
      </c>
      <c r="AO623" s="26" t="s">
        <v>3705</v>
      </c>
      <c r="AP623" s="24"/>
      <c r="AQ623" s="24"/>
      <c r="AR623" s="24"/>
      <c r="AS623" s="24"/>
      <c r="AT623" s="26" t="s">
        <v>3706</v>
      </c>
      <c r="AU623" s="26" t="s">
        <v>3707</v>
      </c>
      <c r="AV623" s="24"/>
      <c r="AW623" s="28">
        <v>93375</v>
      </c>
      <c r="AX623" s="26">
        <v>393</v>
      </c>
      <c r="AY623" s="28">
        <v>100</v>
      </c>
      <c r="AZ623" s="28">
        <v>46</v>
      </c>
      <c r="BA623" s="26">
        <v>0</v>
      </c>
      <c r="BB623" s="26" t="s">
        <v>148</v>
      </c>
      <c r="BC623" s="26" t="s">
        <v>3683</v>
      </c>
      <c r="BD623" s="24"/>
      <c r="BE623" s="24"/>
      <c r="BF623" s="26" t="s">
        <v>3708</v>
      </c>
      <c r="BG623" s="26" t="s">
        <v>226</v>
      </c>
      <c r="BH623" s="26" t="s">
        <v>898</v>
      </c>
      <c r="BI623" s="26" t="s">
        <v>226</v>
      </c>
      <c r="BJ623" s="26" t="s">
        <v>3709</v>
      </c>
      <c r="BK623" s="26" t="s">
        <v>226</v>
      </c>
      <c r="BL623" s="26" t="s">
        <v>3684</v>
      </c>
      <c r="BM623" s="26" t="s">
        <v>226</v>
      </c>
      <c r="BN623" s="24"/>
      <c r="BO623" s="24"/>
      <c r="BP623" s="24"/>
      <c r="BQ623" s="24"/>
      <c r="BR623" s="26">
        <v>3</v>
      </c>
      <c r="BS623" s="26">
        <v>2</v>
      </c>
      <c r="BT623" s="26">
        <v>4</v>
      </c>
      <c r="BU623" s="26">
        <v>3</v>
      </c>
      <c r="BV623" s="26">
        <v>4</v>
      </c>
      <c r="BW623" s="26">
        <v>4</v>
      </c>
      <c r="BX623" s="26">
        <v>4</v>
      </c>
      <c r="BY623" s="26">
        <v>3</v>
      </c>
      <c r="BZ623" s="24"/>
      <c r="CA623" s="24"/>
      <c r="CB623" s="24"/>
      <c r="CC623" s="24"/>
      <c r="CD623" s="24"/>
      <c r="CE623" s="24"/>
      <c r="CF623" s="24"/>
      <c r="CG623" s="24"/>
      <c r="CH623" s="24"/>
      <c r="CI623" s="24"/>
      <c r="CJ623" s="24"/>
      <c r="CK623" s="24"/>
      <c r="CL623" s="24"/>
      <c r="CM623" s="24"/>
      <c r="CN623" s="24"/>
      <c r="CO623" s="24"/>
      <c r="CP623" s="24"/>
      <c r="CQ623" s="24"/>
      <c r="CR623" s="24"/>
      <c r="CS623" s="24"/>
      <c r="CT623" s="24"/>
      <c r="CU623" s="24"/>
      <c r="CV623" s="24"/>
      <c r="CW623" s="24"/>
      <c r="CX623" s="24"/>
      <c r="CY623" s="24"/>
      <c r="CZ623" s="24"/>
      <c r="DA623" s="24"/>
      <c r="DB623" s="24"/>
      <c r="DC623" s="24"/>
      <c r="DD623" s="24"/>
      <c r="DE623" s="24"/>
      <c r="DF623" s="26" t="s">
        <v>139</v>
      </c>
      <c r="DG623" s="26" t="s">
        <v>139</v>
      </c>
      <c r="DH623" s="26" t="s">
        <v>139</v>
      </c>
      <c r="DI623" s="26" t="s">
        <v>139</v>
      </c>
      <c r="DJ623" s="26" t="s">
        <v>139</v>
      </c>
      <c r="DK623" s="26" t="s">
        <v>139</v>
      </c>
      <c r="DL623" s="26" t="s">
        <v>139</v>
      </c>
      <c r="DM623" s="26" t="s">
        <v>139</v>
      </c>
      <c r="DN623" s="26" t="s">
        <v>139</v>
      </c>
      <c r="DO623" s="26" t="s">
        <v>139</v>
      </c>
    </row>
    <row r="624" spans="1:119" ht="20.100000000000001" customHeight="1" x14ac:dyDescent="0.25">
      <c r="A624" s="29" t="str">
        <f t="shared" si="126"/>
        <v>Centre for Child and Women Development3</v>
      </c>
      <c r="B624" s="29" t="str">
        <f t="shared" si="127"/>
        <v>Centre for Child and Women Development</v>
      </c>
      <c r="C624" s="29">
        <f t="shared" si="128"/>
        <v>3</v>
      </c>
      <c r="D624" s="30" t="str">
        <f t="shared" si="129"/>
        <v>South Asia</v>
      </c>
      <c r="E624" s="30" t="str">
        <f t="shared" si="130"/>
        <v>Bhubaneswar, India</v>
      </c>
      <c r="F624" s="31">
        <f t="shared" si="131"/>
        <v>3</v>
      </c>
      <c r="G624" s="31">
        <f t="shared" si="132"/>
        <v>1</v>
      </c>
      <c r="H624" s="31">
        <f t="shared" si="133"/>
        <v>4</v>
      </c>
      <c r="I624" s="31">
        <f t="shared" si="134"/>
        <v>2</v>
      </c>
      <c r="J624" s="31">
        <f t="shared" si="135"/>
        <v>4</v>
      </c>
      <c r="K624" s="31">
        <f t="shared" si="136"/>
        <v>3</v>
      </c>
      <c r="L624" s="31">
        <f t="shared" si="137"/>
        <v>4</v>
      </c>
      <c r="M624" s="31">
        <f t="shared" si="138"/>
        <v>3</v>
      </c>
      <c r="N624" s="31">
        <f t="shared" si="139"/>
        <v>3</v>
      </c>
      <c r="O624" s="26" t="s">
        <v>3710</v>
      </c>
      <c r="P624" s="26" t="s">
        <v>108</v>
      </c>
      <c r="Q624" s="27">
        <v>40469</v>
      </c>
      <c r="R624" s="26" t="s">
        <v>109</v>
      </c>
      <c r="S624" s="26" t="s">
        <v>332</v>
      </c>
      <c r="T624" s="26" t="s">
        <v>333</v>
      </c>
      <c r="U624" s="26" t="s">
        <v>168</v>
      </c>
      <c r="V624" s="26" t="s">
        <v>225</v>
      </c>
      <c r="W624" s="26" t="s">
        <v>226</v>
      </c>
      <c r="X624" s="26" t="s">
        <v>3676</v>
      </c>
      <c r="Y624" s="26" t="s">
        <v>3677</v>
      </c>
      <c r="Z624" s="24"/>
      <c r="AA624" s="24"/>
      <c r="AB624" s="26" t="s">
        <v>117</v>
      </c>
      <c r="AC624" s="28">
        <v>10000</v>
      </c>
      <c r="AD624" s="26" t="s">
        <v>3678</v>
      </c>
      <c r="AE624" s="26" t="s">
        <v>249</v>
      </c>
      <c r="AF624" s="26" t="s">
        <v>120</v>
      </c>
      <c r="AG624" s="26" t="s">
        <v>528</v>
      </c>
      <c r="AH624" s="26" t="s">
        <v>121</v>
      </c>
      <c r="AI624" s="28">
        <v>10000</v>
      </c>
      <c r="AJ624" s="24"/>
      <c r="AK624" s="26" t="s">
        <v>3701</v>
      </c>
      <c r="AL624" s="26" t="s">
        <v>3711</v>
      </c>
      <c r="AM624" s="26" t="s">
        <v>3703</v>
      </c>
      <c r="AN624" s="26" t="s">
        <v>3712</v>
      </c>
      <c r="AO624" s="26" t="s">
        <v>3713</v>
      </c>
      <c r="AP624" s="24"/>
      <c r="AQ624" s="24"/>
      <c r="AR624" s="24"/>
      <c r="AS624" s="26" t="s">
        <v>3714</v>
      </c>
      <c r="AT624" s="24"/>
      <c r="AU624" s="26" t="s">
        <v>3715</v>
      </c>
      <c r="AV624" s="24"/>
      <c r="AW624" s="28">
        <v>152497</v>
      </c>
      <c r="AX624" s="26">
        <v>289</v>
      </c>
      <c r="AY624" s="28">
        <v>0</v>
      </c>
      <c r="AZ624" s="28">
        <v>0</v>
      </c>
      <c r="BA624" s="26">
        <v>0</v>
      </c>
      <c r="BB624" s="24"/>
      <c r="BC624" s="26" t="s">
        <v>3683</v>
      </c>
      <c r="BD624" s="24"/>
      <c r="BE624" s="24"/>
      <c r="BF624" s="26" t="s">
        <v>3708</v>
      </c>
      <c r="BG624" s="26" t="s">
        <v>226</v>
      </c>
      <c r="BH624" s="26" t="s">
        <v>3293</v>
      </c>
      <c r="BI624" s="26" t="s">
        <v>226</v>
      </c>
      <c r="BJ624" s="26" t="s">
        <v>898</v>
      </c>
      <c r="BK624" s="26" t="s">
        <v>226</v>
      </c>
      <c r="BL624" s="26" t="s">
        <v>3709</v>
      </c>
      <c r="BM624" s="26" t="s">
        <v>226</v>
      </c>
      <c r="BN624" s="26" t="s">
        <v>3684</v>
      </c>
      <c r="BO624" s="26" t="s">
        <v>226</v>
      </c>
      <c r="BP624" s="24"/>
      <c r="BQ624" s="24"/>
      <c r="BR624" s="26">
        <v>3</v>
      </c>
      <c r="BS624" s="26">
        <v>1</v>
      </c>
      <c r="BT624" s="26">
        <v>4</v>
      </c>
      <c r="BU624" s="26">
        <v>2</v>
      </c>
      <c r="BV624" s="26">
        <v>4</v>
      </c>
      <c r="BW624" s="26">
        <v>3</v>
      </c>
      <c r="BX624" s="26">
        <v>4</v>
      </c>
      <c r="BY624" s="26">
        <v>3</v>
      </c>
      <c r="BZ624" s="24"/>
      <c r="CA624" s="24"/>
      <c r="CB624" s="24"/>
      <c r="CC624" s="24"/>
      <c r="CD624" s="24"/>
      <c r="CE624" s="24"/>
      <c r="CF624" s="24"/>
      <c r="CG624" s="24"/>
      <c r="CH624" s="24"/>
      <c r="CI624" s="24"/>
      <c r="CJ624" s="24"/>
      <c r="CK624" s="24"/>
      <c r="CL624" s="24"/>
      <c r="CM624" s="24"/>
      <c r="CN624" s="24"/>
      <c r="CO624" s="24"/>
      <c r="CP624" s="24"/>
      <c r="CQ624" s="24"/>
      <c r="CR624" s="24"/>
      <c r="CS624" s="24"/>
      <c r="CT624" s="24"/>
      <c r="CU624" s="24"/>
      <c r="CV624" s="24"/>
      <c r="CW624" s="24"/>
      <c r="CX624" s="24"/>
      <c r="CY624" s="24"/>
      <c r="CZ624" s="24"/>
      <c r="DA624" s="24"/>
      <c r="DB624" s="24"/>
      <c r="DC624" s="24"/>
      <c r="DD624" s="24"/>
      <c r="DE624" s="24"/>
      <c r="DF624" s="26" t="s">
        <v>139</v>
      </c>
      <c r="DG624" s="26" t="s">
        <v>139</v>
      </c>
      <c r="DH624" s="26" t="s">
        <v>139</v>
      </c>
      <c r="DI624" s="26" t="s">
        <v>139</v>
      </c>
      <c r="DJ624" s="26" t="s">
        <v>139</v>
      </c>
      <c r="DK624" s="26" t="s">
        <v>139</v>
      </c>
      <c r="DL624" s="26" t="s">
        <v>139</v>
      </c>
      <c r="DM624" s="26" t="s">
        <v>139</v>
      </c>
      <c r="DN624" s="26" t="s">
        <v>139</v>
      </c>
      <c r="DO624" s="26" t="s">
        <v>139</v>
      </c>
    </row>
    <row r="625" spans="1:119" ht="20.100000000000001" customHeight="1" x14ac:dyDescent="0.25">
      <c r="A625" s="29" t="str">
        <f t="shared" si="126"/>
        <v/>
      </c>
      <c r="B625" s="29" t="str">
        <f t="shared" si="127"/>
        <v>Centre for Child and Women Development</v>
      </c>
      <c r="C625" s="29">
        <f t="shared" si="128"/>
        <v>0</v>
      </c>
      <c r="D625" s="30" t="str">
        <f t="shared" si="129"/>
        <v>South Asia</v>
      </c>
      <c r="E625" s="30" t="str">
        <f t="shared" si="130"/>
        <v>Bhubaneswar, India</v>
      </c>
      <c r="F625" s="31">
        <f t="shared" si="131"/>
        <v>0</v>
      </c>
      <c r="G625" s="31">
        <f t="shared" si="132"/>
        <v>0</v>
      </c>
      <c r="H625" s="31">
        <f t="shared" si="133"/>
        <v>0</v>
      </c>
      <c r="I625" s="31">
        <f t="shared" si="134"/>
        <v>0</v>
      </c>
      <c r="J625" s="31">
        <f t="shared" si="135"/>
        <v>0</v>
      </c>
      <c r="K625" s="31">
        <f t="shared" si="136"/>
        <v>0</v>
      </c>
      <c r="L625" s="31">
        <f t="shared" si="137"/>
        <v>0</v>
      </c>
      <c r="M625" s="31">
        <f t="shared" si="138"/>
        <v>0</v>
      </c>
      <c r="N625" s="31">
        <f t="shared" si="139"/>
        <v>0</v>
      </c>
      <c r="O625" s="26" t="s">
        <v>15911</v>
      </c>
      <c r="P625" s="26" t="s">
        <v>108</v>
      </c>
      <c r="Q625" s="27">
        <v>40588</v>
      </c>
      <c r="R625" s="24"/>
      <c r="S625" s="24"/>
      <c r="T625" s="26" t="s">
        <v>333</v>
      </c>
      <c r="U625" s="24"/>
      <c r="V625" s="26" t="s">
        <v>225</v>
      </c>
      <c r="W625" s="26" t="s">
        <v>226</v>
      </c>
      <c r="X625" s="26" t="s">
        <v>3676</v>
      </c>
      <c r="Y625" s="26" t="s">
        <v>3677</v>
      </c>
      <c r="Z625" s="24"/>
      <c r="AA625" s="24"/>
      <c r="AB625" s="26" t="s">
        <v>15736</v>
      </c>
      <c r="AC625" s="28">
        <v>500</v>
      </c>
      <c r="AD625" s="26" t="s">
        <v>3678</v>
      </c>
      <c r="AE625" s="26" t="s">
        <v>249</v>
      </c>
      <c r="AF625" s="26" t="s">
        <v>120</v>
      </c>
      <c r="AG625" s="26" t="s">
        <v>528</v>
      </c>
      <c r="AH625" s="24"/>
      <c r="AI625" s="28">
        <v>500</v>
      </c>
      <c r="AJ625" s="24"/>
      <c r="AK625" s="24"/>
      <c r="AL625" s="24"/>
      <c r="AM625" s="24"/>
      <c r="AN625" s="24"/>
      <c r="AO625" s="24"/>
      <c r="AP625" s="24"/>
      <c r="AQ625" s="24"/>
      <c r="AR625" s="24"/>
      <c r="AS625" s="24"/>
      <c r="AT625" s="24"/>
      <c r="AU625" s="24"/>
      <c r="AV625" s="24"/>
      <c r="AW625" s="28">
        <v>0</v>
      </c>
      <c r="AX625" s="26">
        <v>0</v>
      </c>
      <c r="AY625" s="28">
        <v>0</v>
      </c>
      <c r="AZ625" s="28">
        <v>0</v>
      </c>
      <c r="BA625" s="26">
        <v>0</v>
      </c>
      <c r="BB625" s="24"/>
      <c r="BC625" s="26" t="s">
        <v>3683</v>
      </c>
      <c r="BD625" s="24"/>
      <c r="BE625" s="24"/>
      <c r="BF625" s="24"/>
      <c r="BG625" s="24"/>
      <c r="BH625" s="24"/>
      <c r="BI625" s="24"/>
      <c r="BJ625" s="24"/>
      <c r="BK625" s="24"/>
      <c r="BL625" s="24"/>
      <c r="BM625" s="24"/>
      <c r="BN625" s="24"/>
      <c r="BO625" s="24"/>
      <c r="BP625" s="24"/>
      <c r="BQ625" s="24"/>
      <c r="BR625" s="26">
        <v>0</v>
      </c>
      <c r="BS625" s="26">
        <v>0</v>
      </c>
      <c r="BT625" s="26">
        <v>0</v>
      </c>
      <c r="BU625" s="26">
        <v>0</v>
      </c>
      <c r="BV625" s="26">
        <v>0</v>
      </c>
      <c r="BW625" s="26">
        <v>0</v>
      </c>
      <c r="BX625" s="26">
        <v>0</v>
      </c>
      <c r="BY625" s="26">
        <v>0</v>
      </c>
      <c r="BZ625" s="24"/>
      <c r="CA625" s="24"/>
      <c r="CB625" s="24"/>
      <c r="CC625" s="24"/>
      <c r="CD625" s="24"/>
      <c r="CE625" s="24"/>
      <c r="CF625" s="24"/>
      <c r="CG625" s="24"/>
      <c r="CH625" s="24"/>
      <c r="CI625" s="24"/>
      <c r="CJ625" s="24"/>
      <c r="CK625" s="24"/>
      <c r="CL625" s="24"/>
      <c r="CM625" s="24"/>
      <c r="CN625" s="24"/>
      <c r="CO625" s="24"/>
      <c r="CP625" s="24"/>
      <c r="CQ625" s="24"/>
      <c r="CR625" s="24"/>
      <c r="CS625" s="24"/>
      <c r="CT625" s="24"/>
      <c r="CU625" s="24"/>
      <c r="CV625" s="24"/>
      <c r="CW625" s="24"/>
      <c r="CX625" s="24"/>
      <c r="CY625" s="24"/>
      <c r="CZ625" s="24"/>
      <c r="DA625" s="24"/>
      <c r="DB625" s="24"/>
      <c r="DC625" s="24"/>
      <c r="DD625" s="24"/>
      <c r="DE625" s="24"/>
      <c r="DF625" s="26" t="s">
        <v>139</v>
      </c>
      <c r="DG625" s="26" t="s">
        <v>139</v>
      </c>
      <c r="DH625" s="26" t="s">
        <v>139</v>
      </c>
      <c r="DI625" s="26" t="s">
        <v>139</v>
      </c>
      <c r="DJ625" s="26" t="s">
        <v>139</v>
      </c>
      <c r="DK625" s="26" t="s">
        <v>139</v>
      </c>
      <c r="DL625" s="26" t="s">
        <v>139</v>
      </c>
      <c r="DM625" s="26" t="s">
        <v>139</v>
      </c>
      <c r="DN625" s="26" t="s">
        <v>139</v>
      </c>
      <c r="DO625" s="26" t="s">
        <v>139</v>
      </c>
    </row>
    <row r="626" spans="1:119" ht="20.100000000000001" customHeight="1" x14ac:dyDescent="0.25">
      <c r="A626" s="29" t="str">
        <f t="shared" si="126"/>
        <v/>
      </c>
      <c r="B626" s="29" t="str">
        <f t="shared" si="127"/>
        <v>Centre for Child and Women Development</v>
      </c>
      <c r="C626" s="29">
        <f t="shared" si="128"/>
        <v>0</v>
      </c>
      <c r="D626" s="30" t="str">
        <f t="shared" si="129"/>
        <v>South Asia</v>
      </c>
      <c r="E626" s="30" t="str">
        <f t="shared" si="130"/>
        <v>Bhubaneswar, India</v>
      </c>
      <c r="F626" s="31">
        <f t="shared" si="131"/>
        <v>0</v>
      </c>
      <c r="G626" s="31">
        <f t="shared" si="132"/>
        <v>0</v>
      </c>
      <c r="H626" s="31">
        <f t="shared" si="133"/>
        <v>0</v>
      </c>
      <c r="I626" s="31">
        <f t="shared" si="134"/>
        <v>0</v>
      </c>
      <c r="J626" s="31">
        <f t="shared" si="135"/>
        <v>0</v>
      </c>
      <c r="K626" s="31">
        <f t="shared" si="136"/>
        <v>0</v>
      </c>
      <c r="L626" s="31">
        <f t="shared" si="137"/>
        <v>0</v>
      </c>
      <c r="M626" s="31">
        <f t="shared" si="138"/>
        <v>0</v>
      </c>
      <c r="N626" s="31">
        <f t="shared" si="139"/>
        <v>0</v>
      </c>
      <c r="O626" s="26" t="s">
        <v>15912</v>
      </c>
      <c r="P626" s="26" t="s">
        <v>108</v>
      </c>
      <c r="Q626" s="27">
        <v>40359</v>
      </c>
      <c r="R626" s="24"/>
      <c r="S626" s="24"/>
      <c r="T626" s="26" t="s">
        <v>224</v>
      </c>
      <c r="U626" s="24"/>
      <c r="V626" s="26" t="s">
        <v>225</v>
      </c>
      <c r="W626" s="26" t="s">
        <v>226</v>
      </c>
      <c r="X626" s="26" t="s">
        <v>3676</v>
      </c>
      <c r="Y626" s="26" t="s">
        <v>3677</v>
      </c>
      <c r="Z626" s="24"/>
      <c r="AA626" s="24"/>
      <c r="AB626" s="26" t="s">
        <v>15733</v>
      </c>
      <c r="AC626" s="28">
        <v>6169</v>
      </c>
      <c r="AD626" s="26" t="s">
        <v>3678</v>
      </c>
      <c r="AE626" s="26" t="s">
        <v>249</v>
      </c>
      <c r="AF626" s="26" t="s">
        <v>120</v>
      </c>
      <c r="AG626" s="26" t="s">
        <v>528</v>
      </c>
      <c r="AH626" s="24"/>
      <c r="AI626" s="28">
        <v>6750</v>
      </c>
      <c r="AJ626" s="24"/>
      <c r="AK626" s="24"/>
      <c r="AL626" s="24"/>
      <c r="AM626" s="24"/>
      <c r="AN626" s="24"/>
      <c r="AO626" s="24"/>
      <c r="AP626" s="24"/>
      <c r="AQ626" s="24"/>
      <c r="AR626" s="24"/>
      <c r="AS626" s="24"/>
      <c r="AT626" s="24"/>
      <c r="AU626" s="24"/>
      <c r="AV626" s="24"/>
      <c r="AW626" s="28">
        <v>0</v>
      </c>
      <c r="AX626" s="26">
        <v>0</v>
      </c>
      <c r="AY626" s="28">
        <v>0</v>
      </c>
      <c r="AZ626" s="28">
        <v>0</v>
      </c>
      <c r="BA626" s="26">
        <v>0</v>
      </c>
      <c r="BB626" s="24"/>
      <c r="BC626" s="26" t="s">
        <v>3683</v>
      </c>
      <c r="BD626" s="24"/>
      <c r="BE626" s="24"/>
      <c r="BF626" s="24"/>
      <c r="BG626" s="24"/>
      <c r="BH626" s="24"/>
      <c r="BI626" s="24"/>
      <c r="BJ626" s="24"/>
      <c r="BK626" s="24"/>
      <c r="BL626" s="24"/>
      <c r="BM626" s="24"/>
      <c r="BN626" s="24"/>
      <c r="BO626" s="24"/>
      <c r="BP626" s="24"/>
      <c r="BQ626" s="24"/>
      <c r="BR626" s="26">
        <v>0</v>
      </c>
      <c r="BS626" s="26">
        <v>0</v>
      </c>
      <c r="BT626" s="26">
        <v>0</v>
      </c>
      <c r="BU626" s="26">
        <v>0</v>
      </c>
      <c r="BV626" s="26">
        <v>0</v>
      </c>
      <c r="BW626" s="26">
        <v>0</v>
      </c>
      <c r="BX626" s="26">
        <v>0</v>
      </c>
      <c r="BY626" s="26">
        <v>0</v>
      </c>
      <c r="BZ626" s="24"/>
      <c r="CA626" s="24"/>
      <c r="CB626" s="24"/>
      <c r="CC626" s="24"/>
      <c r="CD626" s="24"/>
      <c r="CE626" s="24"/>
      <c r="CF626" s="24"/>
      <c r="CG626" s="24"/>
      <c r="CH626" s="24"/>
      <c r="CI626" s="24"/>
      <c r="CJ626" s="24"/>
      <c r="CK626" s="24"/>
      <c r="CL626" s="24"/>
      <c r="CM626" s="24"/>
      <c r="CN626" s="24"/>
      <c r="CO626" s="24"/>
      <c r="CP626" s="24"/>
      <c r="CQ626" s="24"/>
      <c r="CR626" s="24"/>
      <c r="CS626" s="24"/>
      <c r="CT626" s="24"/>
      <c r="CU626" s="24"/>
      <c r="CV626" s="24"/>
      <c r="CW626" s="24"/>
      <c r="CX626" s="24"/>
      <c r="CY626" s="24"/>
      <c r="CZ626" s="24"/>
      <c r="DA626" s="24"/>
      <c r="DB626" s="24"/>
      <c r="DC626" s="24"/>
      <c r="DD626" s="24"/>
      <c r="DE626" s="24"/>
      <c r="DF626" s="26" t="s">
        <v>139</v>
      </c>
      <c r="DG626" s="26" t="s">
        <v>139</v>
      </c>
      <c r="DH626" s="26" t="s">
        <v>139</v>
      </c>
      <c r="DI626" s="26" t="s">
        <v>139</v>
      </c>
      <c r="DJ626" s="26" t="s">
        <v>139</v>
      </c>
      <c r="DK626" s="26" t="s">
        <v>139</v>
      </c>
      <c r="DL626" s="26" t="s">
        <v>139</v>
      </c>
      <c r="DM626" s="26" t="s">
        <v>139</v>
      </c>
      <c r="DN626" s="26" t="s">
        <v>139</v>
      </c>
      <c r="DO626" s="26" t="s">
        <v>139</v>
      </c>
    </row>
    <row r="627" spans="1:119" ht="20.100000000000001" customHeight="1" x14ac:dyDescent="0.25">
      <c r="A627" s="29" t="str">
        <f t="shared" si="126"/>
        <v>Centre for Children’s Health Education, Orientation and Protection 4</v>
      </c>
      <c r="B627" s="29" t="str">
        <f t="shared" si="127"/>
        <v xml:space="preserve">Centre for Children’s Health Education, Orientation and Protection </v>
      </c>
      <c r="C627" s="29">
        <f t="shared" si="128"/>
        <v>4</v>
      </c>
      <c r="D627" s="30" t="str">
        <f t="shared" si="129"/>
        <v>Africa and the Middle East</v>
      </c>
      <c r="E627" s="30" t="str">
        <f t="shared" si="130"/>
        <v>Lagos, Nigeria</v>
      </c>
      <c r="F627" s="31">
        <f t="shared" si="131"/>
        <v>3</v>
      </c>
      <c r="G627" s="31">
        <f t="shared" si="132"/>
        <v>3</v>
      </c>
      <c r="H627" s="31">
        <f t="shared" si="133"/>
        <v>3</v>
      </c>
      <c r="I627" s="31">
        <f t="shared" si="134"/>
        <v>3</v>
      </c>
      <c r="J627" s="31">
        <f t="shared" si="135"/>
        <v>4</v>
      </c>
      <c r="K627" s="31">
        <f t="shared" si="136"/>
        <v>3</v>
      </c>
      <c r="L627" s="31">
        <f t="shared" si="137"/>
        <v>4</v>
      </c>
      <c r="M627" s="31">
        <f t="shared" si="138"/>
        <v>2</v>
      </c>
      <c r="N627" s="31">
        <f t="shared" si="139"/>
        <v>3.1</v>
      </c>
      <c r="O627" s="26" t="s">
        <v>3716</v>
      </c>
      <c r="P627" s="26" t="s">
        <v>108</v>
      </c>
      <c r="Q627" s="27">
        <v>43054</v>
      </c>
      <c r="R627" s="26" t="s">
        <v>166</v>
      </c>
      <c r="S627" s="26" t="s">
        <v>110</v>
      </c>
      <c r="T627" s="26" t="s">
        <v>111</v>
      </c>
      <c r="U627" s="26" t="s">
        <v>112</v>
      </c>
      <c r="V627" s="26" t="s">
        <v>169</v>
      </c>
      <c r="W627" s="26" t="s">
        <v>3172</v>
      </c>
      <c r="X627" s="26" t="s">
        <v>3717</v>
      </c>
      <c r="Y627" s="26" t="s">
        <v>3718</v>
      </c>
      <c r="Z627" s="24"/>
      <c r="AA627" s="24"/>
      <c r="AB627" s="26" t="s">
        <v>117</v>
      </c>
      <c r="AC627" s="28">
        <v>7000</v>
      </c>
      <c r="AD627" s="26" t="s">
        <v>3719</v>
      </c>
      <c r="AE627" s="26" t="s">
        <v>343</v>
      </c>
      <c r="AF627" s="26" t="s">
        <v>120</v>
      </c>
      <c r="AG627" s="26" t="s">
        <v>194</v>
      </c>
      <c r="AH627" s="26" t="s">
        <v>185</v>
      </c>
      <c r="AI627" s="28">
        <v>7000</v>
      </c>
      <c r="AJ627" s="24"/>
      <c r="AK627" s="24"/>
      <c r="AL627" s="24"/>
      <c r="AM627" s="24"/>
      <c r="AN627" s="24"/>
      <c r="AO627" s="24"/>
      <c r="AP627" s="24"/>
      <c r="AQ627" s="26" t="s">
        <v>3720</v>
      </c>
      <c r="AR627" s="24"/>
      <c r="AS627" s="26" t="s">
        <v>3721</v>
      </c>
      <c r="AT627" s="26" t="s">
        <v>3722</v>
      </c>
      <c r="AU627" s="24"/>
      <c r="AV627" s="24"/>
      <c r="AW627" s="28">
        <v>35831</v>
      </c>
      <c r="AX627" s="26">
        <v>750</v>
      </c>
      <c r="AY627" s="28">
        <v>95</v>
      </c>
      <c r="AZ627" s="28">
        <v>43</v>
      </c>
      <c r="BA627" s="26">
        <v>45</v>
      </c>
      <c r="BB627" s="24"/>
      <c r="BC627" s="26" t="s">
        <v>3723</v>
      </c>
      <c r="BD627" s="26" t="s">
        <v>125</v>
      </c>
      <c r="BE627" s="24"/>
      <c r="BF627" s="26" t="s">
        <v>3724</v>
      </c>
      <c r="BG627" s="26" t="s">
        <v>261</v>
      </c>
      <c r="BH627" s="26" t="s">
        <v>3725</v>
      </c>
      <c r="BI627" s="26" t="s">
        <v>261</v>
      </c>
      <c r="BJ627" s="26" t="s">
        <v>3726</v>
      </c>
      <c r="BK627" s="26" t="s">
        <v>1204</v>
      </c>
      <c r="BL627" s="24"/>
      <c r="BM627" s="24"/>
      <c r="BN627" s="24"/>
      <c r="BO627" s="24"/>
      <c r="BP627" s="24"/>
      <c r="BQ627" s="24"/>
      <c r="BR627" s="26">
        <v>0</v>
      </c>
      <c r="BS627" s="26">
        <v>0</v>
      </c>
      <c r="BT627" s="26">
        <v>0</v>
      </c>
      <c r="BU627" s="26">
        <v>0</v>
      </c>
      <c r="BV627" s="26">
        <v>0</v>
      </c>
      <c r="BW627" s="26">
        <v>0</v>
      </c>
      <c r="BX627" s="26">
        <v>0</v>
      </c>
      <c r="BY627" s="26">
        <v>0</v>
      </c>
      <c r="BZ627" s="26" t="s">
        <v>136</v>
      </c>
      <c r="CA627" s="26" t="s">
        <v>134</v>
      </c>
      <c r="CB627" s="26" t="s">
        <v>136</v>
      </c>
      <c r="CC627" s="26" t="s">
        <v>134</v>
      </c>
      <c r="CD627" s="26" t="s">
        <v>135</v>
      </c>
      <c r="CE627" s="26" t="s">
        <v>136</v>
      </c>
      <c r="CF627" s="26" t="s">
        <v>134</v>
      </c>
      <c r="CG627" s="26" t="s">
        <v>134</v>
      </c>
      <c r="CH627" s="26" t="s">
        <v>136</v>
      </c>
      <c r="CI627" s="26" t="s">
        <v>136</v>
      </c>
      <c r="CJ627" s="26" t="s">
        <v>134</v>
      </c>
      <c r="CK627" s="26" t="s">
        <v>134</v>
      </c>
      <c r="CL627" s="26" t="s">
        <v>134</v>
      </c>
      <c r="CM627" s="26" t="s">
        <v>136</v>
      </c>
      <c r="CN627" s="26" t="s">
        <v>136</v>
      </c>
      <c r="CO627" s="26" t="s">
        <v>134</v>
      </c>
      <c r="CP627" s="26" t="s">
        <v>134</v>
      </c>
      <c r="CQ627" s="26" t="s">
        <v>134</v>
      </c>
      <c r="CR627" s="26" t="s">
        <v>134</v>
      </c>
      <c r="CS627" s="26" t="s">
        <v>134</v>
      </c>
      <c r="CT627" s="26" t="s">
        <v>136</v>
      </c>
      <c r="CU627" s="26" t="s">
        <v>134</v>
      </c>
      <c r="CV627" s="26" t="s">
        <v>137</v>
      </c>
      <c r="CW627" s="26" t="s">
        <v>134</v>
      </c>
      <c r="CX627" s="26" t="s">
        <v>138</v>
      </c>
      <c r="CY627" s="26" t="s">
        <v>134</v>
      </c>
      <c r="CZ627" s="26" t="s">
        <v>138</v>
      </c>
      <c r="DA627" s="26" t="s">
        <v>134</v>
      </c>
      <c r="DB627" s="26" t="s">
        <v>135</v>
      </c>
      <c r="DC627" s="26" t="s">
        <v>136</v>
      </c>
      <c r="DD627" s="26" t="s">
        <v>136</v>
      </c>
      <c r="DE627" s="26" t="s">
        <v>135</v>
      </c>
      <c r="DF627" s="26" t="s">
        <v>139</v>
      </c>
      <c r="DG627" s="26" t="s">
        <v>120</v>
      </c>
      <c r="DH627" s="26" t="s">
        <v>139</v>
      </c>
      <c r="DI627" s="26" t="s">
        <v>139</v>
      </c>
      <c r="DJ627" s="26" t="s">
        <v>139</v>
      </c>
      <c r="DK627" s="26" t="s">
        <v>139</v>
      </c>
      <c r="DL627" s="26" t="s">
        <v>139</v>
      </c>
      <c r="DM627" s="26" t="s">
        <v>139</v>
      </c>
      <c r="DN627" s="26" t="s">
        <v>139</v>
      </c>
      <c r="DO627" s="26" t="s">
        <v>139</v>
      </c>
    </row>
    <row r="628" spans="1:119" ht="20.100000000000001" customHeight="1" x14ac:dyDescent="0.25">
      <c r="A628" s="29" t="str">
        <f t="shared" si="126"/>
        <v/>
      </c>
      <c r="B628" s="29" t="str">
        <f t="shared" si="127"/>
        <v xml:space="preserve">Centre for Children’s Health Education, Orientation and Protection </v>
      </c>
      <c r="C628" s="29">
        <f t="shared" si="128"/>
        <v>0</v>
      </c>
      <c r="D628" s="30" t="str">
        <f t="shared" si="129"/>
        <v>Africa and the Middle East</v>
      </c>
      <c r="E628" s="30" t="str">
        <f t="shared" si="130"/>
        <v>Lagos, Nigeria</v>
      </c>
      <c r="F628" s="31">
        <f t="shared" si="131"/>
        <v>0</v>
      </c>
      <c r="G628" s="31">
        <f t="shared" si="132"/>
        <v>0</v>
      </c>
      <c r="H628" s="31">
        <f t="shared" si="133"/>
        <v>0</v>
      </c>
      <c r="I628" s="31">
        <f t="shared" si="134"/>
        <v>0</v>
      </c>
      <c r="J628" s="31">
        <f t="shared" si="135"/>
        <v>0</v>
      </c>
      <c r="K628" s="31">
        <f t="shared" si="136"/>
        <v>0</v>
      </c>
      <c r="L628" s="31">
        <f t="shared" si="137"/>
        <v>0</v>
      </c>
      <c r="M628" s="31">
        <f t="shared" si="138"/>
        <v>0</v>
      </c>
      <c r="N628" s="31">
        <f t="shared" si="139"/>
        <v>0</v>
      </c>
      <c r="O628" s="26" t="s">
        <v>15913</v>
      </c>
      <c r="P628" s="26" t="s">
        <v>108</v>
      </c>
      <c r="Q628" s="27">
        <v>42908</v>
      </c>
      <c r="R628" s="24"/>
      <c r="S628" s="24"/>
      <c r="T628" s="26" t="s">
        <v>142</v>
      </c>
      <c r="U628" s="24"/>
      <c r="V628" s="26" t="s">
        <v>169</v>
      </c>
      <c r="W628" s="26" t="s">
        <v>3172</v>
      </c>
      <c r="X628" s="26" t="s">
        <v>3717</v>
      </c>
      <c r="Y628" s="26" t="s">
        <v>3718</v>
      </c>
      <c r="Z628" s="24"/>
      <c r="AA628" s="24"/>
      <c r="AB628" s="26" t="s">
        <v>15733</v>
      </c>
      <c r="AC628" s="28">
        <v>5000</v>
      </c>
      <c r="AD628" s="26" t="s">
        <v>3719</v>
      </c>
      <c r="AE628" s="26" t="s">
        <v>343</v>
      </c>
      <c r="AF628" s="26" t="s">
        <v>120</v>
      </c>
      <c r="AG628" s="26" t="s">
        <v>194</v>
      </c>
      <c r="AH628" s="24"/>
      <c r="AI628" s="28">
        <v>5000</v>
      </c>
      <c r="AJ628" s="24"/>
      <c r="AK628" s="24"/>
      <c r="AL628" s="24"/>
      <c r="AM628" s="24"/>
      <c r="AN628" s="24"/>
      <c r="AO628" s="24"/>
      <c r="AP628" s="24"/>
      <c r="AQ628" s="24"/>
      <c r="AR628" s="24"/>
      <c r="AS628" s="24"/>
      <c r="AT628" s="24"/>
      <c r="AU628" s="24"/>
      <c r="AV628" s="24"/>
      <c r="AW628" s="28">
        <v>0</v>
      </c>
      <c r="AX628" s="26">
        <v>0</v>
      </c>
      <c r="AY628" s="28">
        <v>0</v>
      </c>
      <c r="AZ628" s="28">
        <v>0</v>
      </c>
      <c r="BA628" s="26">
        <v>0</v>
      </c>
      <c r="BB628" s="24"/>
      <c r="BC628" s="26" t="s">
        <v>3723</v>
      </c>
      <c r="BD628" s="24"/>
      <c r="BE628" s="24"/>
      <c r="BF628" s="24"/>
      <c r="BG628" s="24"/>
      <c r="BH628" s="24"/>
      <c r="BI628" s="24"/>
      <c r="BJ628" s="24"/>
      <c r="BK628" s="24"/>
      <c r="BL628" s="24"/>
      <c r="BM628" s="24"/>
      <c r="BN628" s="24"/>
      <c r="BO628" s="24"/>
      <c r="BP628" s="24"/>
      <c r="BQ628" s="24"/>
      <c r="BR628" s="26">
        <v>0</v>
      </c>
      <c r="BS628" s="26">
        <v>0</v>
      </c>
      <c r="BT628" s="26">
        <v>0</v>
      </c>
      <c r="BU628" s="26">
        <v>0</v>
      </c>
      <c r="BV628" s="26">
        <v>0</v>
      </c>
      <c r="BW628" s="26">
        <v>0</v>
      </c>
      <c r="BX628" s="26">
        <v>0</v>
      </c>
      <c r="BY628" s="26">
        <v>0</v>
      </c>
      <c r="BZ628" s="24"/>
      <c r="CA628" s="24"/>
      <c r="CB628" s="24"/>
      <c r="CC628" s="24"/>
      <c r="CD628" s="24"/>
      <c r="CE628" s="24"/>
      <c r="CF628" s="24"/>
      <c r="CG628" s="24"/>
      <c r="CH628" s="24"/>
      <c r="CI628" s="24"/>
      <c r="CJ628" s="24"/>
      <c r="CK628" s="24"/>
      <c r="CL628" s="24"/>
      <c r="CM628" s="24"/>
      <c r="CN628" s="24"/>
      <c r="CO628" s="24"/>
      <c r="CP628" s="24"/>
      <c r="CQ628" s="24"/>
      <c r="CR628" s="24"/>
      <c r="CS628" s="24"/>
      <c r="CT628" s="24"/>
      <c r="CU628" s="24"/>
      <c r="CV628" s="24"/>
      <c r="CW628" s="24"/>
      <c r="CX628" s="24"/>
      <c r="CY628" s="24"/>
      <c r="CZ628" s="24"/>
      <c r="DA628" s="24"/>
      <c r="DB628" s="24"/>
      <c r="DC628" s="24"/>
      <c r="DD628" s="24"/>
      <c r="DE628" s="24"/>
      <c r="DF628" s="26" t="s">
        <v>139</v>
      </c>
      <c r="DG628" s="26" t="s">
        <v>139</v>
      </c>
      <c r="DH628" s="26" t="s">
        <v>139</v>
      </c>
      <c r="DI628" s="26" t="s">
        <v>139</v>
      </c>
      <c r="DJ628" s="26" t="s">
        <v>139</v>
      </c>
      <c r="DK628" s="26" t="s">
        <v>139</v>
      </c>
      <c r="DL628" s="26" t="s">
        <v>139</v>
      </c>
      <c r="DM628" s="26" t="s">
        <v>139</v>
      </c>
      <c r="DN628" s="26" t="s">
        <v>139</v>
      </c>
      <c r="DO628" s="26" t="s">
        <v>139</v>
      </c>
    </row>
    <row r="629" spans="1:119" ht="20.100000000000001" customHeight="1" x14ac:dyDescent="0.25">
      <c r="A629" s="29" t="str">
        <f t="shared" si="126"/>
        <v/>
      </c>
      <c r="B629" s="29" t="str">
        <f t="shared" si="127"/>
        <v xml:space="preserve">Centre for Children’s Health Education, Orientation and Protection </v>
      </c>
      <c r="C629" s="29">
        <f t="shared" si="128"/>
        <v>0</v>
      </c>
      <c r="D629" s="30" t="str">
        <f t="shared" si="129"/>
        <v>Africa and the Middle East</v>
      </c>
      <c r="E629" s="30" t="str">
        <f t="shared" si="130"/>
        <v>Lagos, Nigeria</v>
      </c>
      <c r="F629" s="31">
        <f t="shared" si="131"/>
        <v>0</v>
      </c>
      <c r="G629" s="31">
        <f t="shared" si="132"/>
        <v>0</v>
      </c>
      <c r="H629" s="31">
        <f t="shared" si="133"/>
        <v>0</v>
      </c>
      <c r="I629" s="31">
        <f t="shared" si="134"/>
        <v>0</v>
      </c>
      <c r="J629" s="31">
        <f t="shared" si="135"/>
        <v>0</v>
      </c>
      <c r="K629" s="31">
        <f t="shared" si="136"/>
        <v>0</v>
      </c>
      <c r="L629" s="31">
        <f t="shared" si="137"/>
        <v>0</v>
      </c>
      <c r="M629" s="31">
        <f t="shared" si="138"/>
        <v>0</v>
      </c>
      <c r="N629" s="31">
        <f t="shared" si="139"/>
        <v>0</v>
      </c>
      <c r="O629" s="26" t="s">
        <v>15914</v>
      </c>
      <c r="P629" s="26" t="s">
        <v>108</v>
      </c>
      <c r="Q629" s="27">
        <v>42857</v>
      </c>
      <c r="R629" s="24"/>
      <c r="S629" s="24"/>
      <c r="T629" s="26" t="s">
        <v>142</v>
      </c>
      <c r="U629" s="24"/>
      <c r="V629" s="26" t="s">
        <v>169</v>
      </c>
      <c r="W629" s="26" t="s">
        <v>3172</v>
      </c>
      <c r="X629" s="26" t="s">
        <v>3717</v>
      </c>
      <c r="Y629" s="26" t="s">
        <v>3718</v>
      </c>
      <c r="Z629" s="24"/>
      <c r="AA629" s="24"/>
      <c r="AB629" s="26" t="s">
        <v>15736</v>
      </c>
      <c r="AC629" s="28">
        <v>2000</v>
      </c>
      <c r="AD629" s="26" t="s">
        <v>3719</v>
      </c>
      <c r="AE629" s="26" t="s">
        <v>343</v>
      </c>
      <c r="AF629" s="26" t="s">
        <v>120</v>
      </c>
      <c r="AG629" s="26" t="s">
        <v>194</v>
      </c>
      <c r="AH629" s="24"/>
      <c r="AI629" s="28">
        <v>2000</v>
      </c>
      <c r="AJ629" s="24"/>
      <c r="AK629" s="24"/>
      <c r="AL629" s="24"/>
      <c r="AM629" s="24"/>
      <c r="AN629" s="24"/>
      <c r="AO629" s="24"/>
      <c r="AP629" s="24"/>
      <c r="AQ629" s="24"/>
      <c r="AR629" s="24"/>
      <c r="AS629" s="24"/>
      <c r="AT629" s="24"/>
      <c r="AU629" s="24"/>
      <c r="AV629" s="24"/>
      <c r="AW629" s="28">
        <v>0</v>
      </c>
      <c r="AX629" s="26">
        <v>0</v>
      </c>
      <c r="AY629" s="28">
        <v>0</v>
      </c>
      <c r="AZ629" s="28">
        <v>0</v>
      </c>
      <c r="BA629" s="26">
        <v>0</v>
      </c>
      <c r="BB629" s="24"/>
      <c r="BC629" s="26" t="s">
        <v>3723</v>
      </c>
      <c r="BD629" s="24"/>
      <c r="BE629" s="24"/>
      <c r="BF629" s="24"/>
      <c r="BG629" s="24"/>
      <c r="BH629" s="24"/>
      <c r="BI629" s="24"/>
      <c r="BJ629" s="24"/>
      <c r="BK629" s="24"/>
      <c r="BL629" s="24"/>
      <c r="BM629" s="24"/>
      <c r="BN629" s="24"/>
      <c r="BO629" s="24"/>
      <c r="BP629" s="24"/>
      <c r="BQ629" s="24"/>
      <c r="BR629" s="26">
        <v>0</v>
      </c>
      <c r="BS629" s="26">
        <v>0</v>
      </c>
      <c r="BT629" s="26">
        <v>0</v>
      </c>
      <c r="BU629" s="26">
        <v>0</v>
      </c>
      <c r="BV629" s="26">
        <v>0</v>
      </c>
      <c r="BW629" s="26">
        <v>0</v>
      </c>
      <c r="BX629" s="26">
        <v>0</v>
      </c>
      <c r="BY629" s="26">
        <v>0</v>
      </c>
      <c r="BZ629" s="24"/>
      <c r="CA629" s="24"/>
      <c r="CB629" s="24"/>
      <c r="CC629" s="24"/>
      <c r="CD629" s="24"/>
      <c r="CE629" s="24"/>
      <c r="CF629" s="24"/>
      <c r="CG629" s="24"/>
      <c r="CH629" s="24"/>
      <c r="CI629" s="24"/>
      <c r="CJ629" s="24"/>
      <c r="CK629" s="24"/>
      <c r="CL629" s="24"/>
      <c r="CM629" s="24"/>
      <c r="CN629" s="24"/>
      <c r="CO629" s="24"/>
      <c r="CP629" s="24"/>
      <c r="CQ629" s="24"/>
      <c r="CR629" s="24"/>
      <c r="CS629" s="24"/>
      <c r="CT629" s="24"/>
      <c r="CU629" s="24"/>
      <c r="CV629" s="24"/>
      <c r="CW629" s="24"/>
      <c r="CX629" s="24"/>
      <c r="CY629" s="24"/>
      <c r="CZ629" s="24"/>
      <c r="DA629" s="24"/>
      <c r="DB629" s="24"/>
      <c r="DC629" s="24"/>
      <c r="DD629" s="24"/>
      <c r="DE629" s="24"/>
      <c r="DF629" s="26" t="s">
        <v>139</v>
      </c>
      <c r="DG629" s="26" t="s">
        <v>139</v>
      </c>
      <c r="DH629" s="26" t="s">
        <v>139</v>
      </c>
      <c r="DI629" s="26" t="s">
        <v>139</v>
      </c>
      <c r="DJ629" s="26" t="s">
        <v>139</v>
      </c>
      <c r="DK629" s="26" t="s">
        <v>139</v>
      </c>
      <c r="DL629" s="26" t="s">
        <v>139</v>
      </c>
      <c r="DM629" s="26" t="s">
        <v>139</v>
      </c>
      <c r="DN629" s="26" t="s">
        <v>139</v>
      </c>
      <c r="DO629" s="26" t="s">
        <v>139</v>
      </c>
    </row>
    <row r="630" spans="1:119" ht="20.100000000000001" customHeight="1" x14ac:dyDescent="0.25">
      <c r="A630" s="29" t="str">
        <f t="shared" si="126"/>
        <v>Centre for Children’s Health Education, Orientation and Protection 3</v>
      </c>
      <c r="B630" s="29" t="str">
        <f t="shared" si="127"/>
        <v xml:space="preserve">Centre for Children’s Health Education, Orientation and Protection </v>
      </c>
      <c r="C630" s="29">
        <f t="shared" si="128"/>
        <v>3</v>
      </c>
      <c r="D630" s="30" t="str">
        <f t="shared" si="129"/>
        <v>Africa and the Middle East</v>
      </c>
      <c r="E630" s="30" t="str">
        <f t="shared" si="130"/>
        <v>Lagos, Nigeria</v>
      </c>
      <c r="F630" s="31">
        <f t="shared" si="131"/>
        <v>3</v>
      </c>
      <c r="G630" s="31">
        <f t="shared" si="132"/>
        <v>2</v>
      </c>
      <c r="H630" s="31">
        <f t="shared" si="133"/>
        <v>2</v>
      </c>
      <c r="I630" s="31">
        <f t="shared" si="134"/>
        <v>2</v>
      </c>
      <c r="J630" s="31">
        <f t="shared" si="135"/>
        <v>2</v>
      </c>
      <c r="K630" s="31">
        <f t="shared" si="136"/>
        <v>2</v>
      </c>
      <c r="L630" s="31">
        <f t="shared" si="137"/>
        <v>3</v>
      </c>
      <c r="M630" s="31">
        <f t="shared" si="138"/>
        <v>2</v>
      </c>
      <c r="N630" s="31">
        <f t="shared" si="139"/>
        <v>2.2999999999999998</v>
      </c>
      <c r="O630" s="26" t="s">
        <v>3727</v>
      </c>
      <c r="P630" s="26" t="s">
        <v>108</v>
      </c>
      <c r="Q630" s="27">
        <v>42640</v>
      </c>
      <c r="R630" s="26" t="s">
        <v>109</v>
      </c>
      <c r="S630" s="26" t="s">
        <v>141</v>
      </c>
      <c r="T630" s="26" t="s">
        <v>142</v>
      </c>
      <c r="U630" s="26" t="s">
        <v>112</v>
      </c>
      <c r="V630" s="26" t="s">
        <v>169</v>
      </c>
      <c r="W630" s="26" t="s">
        <v>3172</v>
      </c>
      <c r="X630" s="26" t="s">
        <v>3717</v>
      </c>
      <c r="Y630" s="26" t="s">
        <v>3718</v>
      </c>
      <c r="Z630" s="24"/>
      <c r="AA630" s="24"/>
      <c r="AB630" s="26" t="s">
        <v>117</v>
      </c>
      <c r="AC630" s="28">
        <v>7000</v>
      </c>
      <c r="AD630" s="26" t="s">
        <v>3719</v>
      </c>
      <c r="AE630" s="26" t="s">
        <v>343</v>
      </c>
      <c r="AF630" s="26" t="s">
        <v>120</v>
      </c>
      <c r="AG630" s="26" t="s">
        <v>194</v>
      </c>
      <c r="AH630" s="26" t="s">
        <v>121</v>
      </c>
      <c r="AI630" s="28">
        <v>7000</v>
      </c>
      <c r="AJ630" s="26" t="s">
        <v>3728</v>
      </c>
      <c r="AK630" s="26" t="s">
        <v>3729</v>
      </c>
      <c r="AL630" s="26" t="s">
        <v>3730</v>
      </c>
      <c r="AM630" s="24"/>
      <c r="AN630" s="24"/>
      <c r="AO630" s="24"/>
      <c r="AP630" s="24"/>
      <c r="AQ630" s="24"/>
      <c r="AR630" s="24"/>
      <c r="AS630" s="24"/>
      <c r="AT630" s="24"/>
      <c r="AU630" s="24"/>
      <c r="AV630" s="24"/>
      <c r="AW630" s="28">
        <v>30211</v>
      </c>
      <c r="AX630" s="26">
        <v>550</v>
      </c>
      <c r="AY630" s="28">
        <v>95</v>
      </c>
      <c r="AZ630" s="28">
        <v>85</v>
      </c>
      <c r="BA630" s="26">
        <v>0</v>
      </c>
      <c r="BB630" s="26" t="s">
        <v>148</v>
      </c>
      <c r="BC630" s="26" t="s">
        <v>3723</v>
      </c>
      <c r="BD630" s="26" t="s">
        <v>125</v>
      </c>
      <c r="BE630" s="24"/>
      <c r="BF630" s="26" t="s">
        <v>3731</v>
      </c>
      <c r="BG630" s="26" t="s">
        <v>191</v>
      </c>
      <c r="BH630" s="26" t="s">
        <v>3725</v>
      </c>
      <c r="BI630" s="26" t="s">
        <v>191</v>
      </c>
      <c r="BJ630" s="26" t="s">
        <v>3726</v>
      </c>
      <c r="BK630" s="26" t="s">
        <v>3732</v>
      </c>
      <c r="BL630" s="24"/>
      <c r="BM630" s="24"/>
      <c r="BN630" s="24"/>
      <c r="BO630" s="24"/>
      <c r="BP630" s="24"/>
      <c r="BQ630" s="24"/>
      <c r="BR630" s="26">
        <v>3</v>
      </c>
      <c r="BS630" s="26">
        <v>2</v>
      </c>
      <c r="BT630" s="26">
        <v>2</v>
      </c>
      <c r="BU630" s="26">
        <v>2</v>
      </c>
      <c r="BV630" s="26">
        <v>2</v>
      </c>
      <c r="BW630" s="26">
        <v>2</v>
      </c>
      <c r="BX630" s="26">
        <v>3</v>
      </c>
      <c r="BY630" s="26">
        <v>2</v>
      </c>
      <c r="BZ630" s="24"/>
      <c r="CA630" s="24"/>
      <c r="CB630" s="24"/>
      <c r="CC630" s="24"/>
      <c r="CD630" s="24"/>
      <c r="CE630" s="24"/>
      <c r="CF630" s="24"/>
      <c r="CG630" s="24"/>
      <c r="CH630" s="24"/>
      <c r="CI630" s="24"/>
      <c r="CJ630" s="24"/>
      <c r="CK630" s="24"/>
      <c r="CL630" s="24"/>
      <c r="CM630" s="24"/>
      <c r="CN630" s="24"/>
      <c r="CO630" s="24"/>
      <c r="CP630" s="24"/>
      <c r="CQ630" s="24"/>
      <c r="CR630" s="24"/>
      <c r="CS630" s="24"/>
      <c r="CT630" s="24"/>
      <c r="CU630" s="24"/>
      <c r="CV630" s="24"/>
      <c r="CW630" s="24"/>
      <c r="CX630" s="24"/>
      <c r="CY630" s="24"/>
      <c r="CZ630" s="24"/>
      <c r="DA630" s="24"/>
      <c r="DB630" s="24"/>
      <c r="DC630" s="24"/>
      <c r="DD630" s="24"/>
      <c r="DE630" s="24"/>
      <c r="DF630" s="26" t="s">
        <v>139</v>
      </c>
      <c r="DG630" s="26" t="s">
        <v>120</v>
      </c>
      <c r="DH630" s="26" t="s">
        <v>120</v>
      </c>
      <c r="DI630" s="26" t="s">
        <v>139</v>
      </c>
      <c r="DJ630" s="26" t="s">
        <v>139</v>
      </c>
      <c r="DK630" s="26" t="s">
        <v>139</v>
      </c>
      <c r="DL630" s="26" t="s">
        <v>139</v>
      </c>
      <c r="DM630" s="26" t="s">
        <v>139</v>
      </c>
      <c r="DN630" s="26" t="s">
        <v>139</v>
      </c>
      <c r="DO630" s="26" t="s">
        <v>139</v>
      </c>
    </row>
    <row r="631" spans="1:119" ht="20.100000000000001" customHeight="1" x14ac:dyDescent="0.25">
      <c r="A631" s="29" t="str">
        <f t="shared" si="126"/>
        <v/>
      </c>
      <c r="B631" s="29" t="str">
        <f t="shared" si="127"/>
        <v xml:space="preserve">Centre for Children’s Health Education, Orientation and Protection </v>
      </c>
      <c r="C631" s="29">
        <f t="shared" si="128"/>
        <v>0</v>
      </c>
      <c r="D631" s="30" t="str">
        <f t="shared" si="129"/>
        <v>Africa and the Middle East</v>
      </c>
      <c r="E631" s="30" t="str">
        <f t="shared" si="130"/>
        <v>Lagos, Nigeria</v>
      </c>
      <c r="F631" s="31">
        <f t="shared" si="131"/>
        <v>0</v>
      </c>
      <c r="G631" s="31">
        <f t="shared" si="132"/>
        <v>0</v>
      </c>
      <c r="H631" s="31">
        <f t="shared" si="133"/>
        <v>0</v>
      </c>
      <c r="I631" s="31">
        <f t="shared" si="134"/>
        <v>0</v>
      </c>
      <c r="J631" s="31">
        <f t="shared" si="135"/>
        <v>0</v>
      </c>
      <c r="K631" s="31">
        <f t="shared" si="136"/>
        <v>0</v>
      </c>
      <c r="L631" s="31">
        <f t="shared" si="137"/>
        <v>0</v>
      </c>
      <c r="M631" s="31">
        <f t="shared" si="138"/>
        <v>0</v>
      </c>
      <c r="N631" s="31">
        <f t="shared" si="139"/>
        <v>0</v>
      </c>
      <c r="O631" s="26" t="s">
        <v>15915</v>
      </c>
      <c r="P631" s="26" t="s">
        <v>108</v>
      </c>
      <c r="Q631" s="27">
        <v>42467</v>
      </c>
      <c r="R631" s="24"/>
      <c r="S631" s="24"/>
      <c r="T631" s="26" t="s">
        <v>157</v>
      </c>
      <c r="U631" s="24"/>
      <c r="V631" s="26" t="s">
        <v>169</v>
      </c>
      <c r="W631" s="26" t="s">
        <v>3172</v>
      </c>
      <c r="X631" s="26" t="s">
        <v>3717</v>
      </c>
      <c r="Y631" s="26" t="s">
        <v>3718</v>
      </c>
      <c r="Z631" s="24"/>
      <c r="AA631" s="24"/>
      <c r="AB631" s="26" t="s">
        <v>15736</v>
      </c>
      <c r="AC631" s="28">
        <v>2500</v>
      </c>
      <c r="AD631" s="26" t="s">
        <v>3719</v>
      </c>
      <c r="AE631" s="26" t="s">
        <v>343</v>
      </c>
      <c r="AF631" s="26" t="s">
        <v>120</v>
      </c>
      <c r="AG631" s="26" t="s">
        <v>194</v>
      </c>
      <c r="AH631" s="24"/>
      <c r="AI631" s="28">
        <v>2500</v>
      </c>
      <c r="AJ631" s="24"/>
      <c r="AK631" s="24"/>
      <c r="AL631" s="24"/>
      <c r="AM631" s="24"/>
      <c r="AN631" s="24"/>
      <c r="AO631" s="24"/>
      <c r="AP631" s="24"/>
      <c r="AQ631" s="24"/>
      <c r="AR631" s="24"/>
      <c r="AS631" s="24"/>
      <c r="AT631" s="24"/>
      <c r="AU631" s="24"/>
      <c r="AV631" s="24"/>
      <c r="AW631" s="24"/>
      <c r="AX631" s="24"/>
      <c r="AY631" s="24"/>
      <c r="AZ631" s="24"/>
      <c r="BA631" s="24"/>
      <c r="BB631" s="24"/>
      <c r="BC631" s="26" t="s">
        <v>3723</v>
      </c>
      <c r="BD631" s="24"/>
      <c r="BE631" s="24"/>
      <c r="BF631" s="24"/>
      <c r="BG631" s="24"/>
      <c r="BH631" s="24"/>
      <c r="BI631" s="24"/>
      <c r="BJ631" s="24"/>
      <c r="BK631" s="24"/>
      <c r="BL631" s="24"/>
      <c r="BM631" s="24"/>
      <c r="BN631" s="24"/>
      <c r="BO631" s="24"/>
      <c r="BP631" s="24"/>
      <c r="BQ631" s="24"/>
      <c r="BR631" s="24"/>
      <c r="BS631" s="24"/>
      <c r="BT631" s="24"/>
      <c r="BU631" s="24"/>
      <c r="BV631" s="24"/>
      <c r="BW631" s="24"/>
      <c r="BX631" s="24"/>
      <c r="BY631" s="24"/>
      <c r="BZ631" s="24"/>
      <c r="CA631" s="24"/>
      <c r="CB631" s="24"/>
      <c r="CC631" s="24"/>
      <c r="CD631" s="24"/>
      <c r="CE631" s="24"/>
      <c r="CF631" s="24"/>
      <c r="CG631" s="24"/>
      <c r="CH631" s="24"/>
      <c r="CI631" s="24"/>
      <c r="CJ631" s="24"/>
      <c r="CK631" s="24"/>
      <c r="CL631" s="24"/>
      <c r="CM631" s="24"/>
      <c r="CN631" s="24"/>
      <c r="CO631" s="24"/>
      <c r="CP631" s="24"/>
      <c r="CQ631" s="24"/>
      <c r="CR631" s="24"/>
      <c r="CS631" s="24"/>
      <c r="CT631" s="24"/>
      <c r="CU631" s="24"/>
      <c r="CV631" s="24"/>
      <c r="CW631" s="24"/>
      <c r="CX631" s="24"/>
      <c r="CY631" s="24"/>
      <c r="CZ631" s="24"/>
      <c r="DA631" s="24"/>
      <c r="DB631" s="24"/>
      <c r="DC631" s="24"/>
      <c r="DD631" s="24"/>
      <c r="DE631" s="24"/>
      <c r="DF631" s="26" t="s">
        <v>139</v>
      </c>
      <c r="DG631" s="26" t="s">
        <v>139</v>
      </c>
      <c r="DH631" s="26" t="s">
        <v>139</v>
      </c>
      <c r="DI631" s="26" t="s">
        <v>139</v>
      </c>
      <c r="DJ631" s="26" t="s">
        <v>139</v>
      </c>
      <c r="DK631" s="26" t="s">
        <v>139</v>
      </c>
      <c r="DL631" s="26" t="s">
        <v>139</v>
      </c>
      <c r="DM631" s="26" t="s">
        <v>139</v>
      </c>
      <c r="DN631" s="26" t="s">
        <v>139</v>
      </c>
      <c r="DO631" s="26" t="s">
        <v>139</v>
      </c>
    </row>
    <row r="632" spans="1:119" ht="20.100000000000001" customHeight="1" x14ac:dyDescent="0.25">
      <c r="A632" s="29" t="str">
        <f t="shared" si="126"/>
        <v>Centre for Children’s Health Education, Orientation and Protection 2</v>
      </c>
      <c r="B632" s="29" t="str">
        <f t="shared" si="127"/>
        <v xml:space="preserve">Centre for Children’s Health Education, Orientation and Protection </v>
      </c>
      <c r="C632" s="29">
        <f t="shared" si="128"/>
        <v>2</v>
      </c>
      <c r="D632" s="30" t="str">
        <f t="shared" si="129"/>
        <v>Africa and the Middle East</v>
      </c>
      <c r="E632" s="30" t="str">
        <f t="shared" si="130"/>
        <v>Lagos, Nigeria</v>
      </c>
      <c r="F632" s="31">
        <f t="shared" si="131"/>
        <v>2</v>
      </c>
      <c r="G632" s="31">
        <f t="shared" si="132"/>
        <v>2</v>
      </c>
      <c r="H632" s="31">
        <f t="shared" si="133"/>
        <v>2</v>
      </c>
      <c r="I632" s="31">
        <f t="shared" si="134"/>
        <v>2</v>
      </c>
      <c r="J632" s="31">
        <f t="shared" si="135"/>
        <v>1</v>
      </c>
      <c r="K632" s="31">
        <f t="shared" si="136"/>
        <v>1</v>
      </c>
      <c r="L632" s="31">
        <f t="shared" si="137"/>
        <v>3</v>
      </c>
      <c r="M632" s="31">
        <f t="shared" si="138"/>
        <v>1</v>
      </c>
      <c r="N632" s="31">
        <f t="shared" si="139"/>
        <v>1.8</v>
      </c>
      <c r="O632" s="26" t="s">
        <v>3733</v>
      </c>
      <c r="P632" s="26" t="s">
        <v>108</v>
      </c>
      <c r="Q632" s="27">
        <v>42305</v>
      </c>
      <c r="R632" s="26" t="s">
        <v>109</v>
      </c>
      <c r="S632" s="26" t="s">
        <v>156</v>
      </c>
      <c r="T632" s="26" t="s">
        <v>157</v>
      </c>
      <c r="U632" s="26" t="s">
        <v>112</v>
      </c>
      <c r="V632" s="26" t="s">
        <v>169</v>
      </c>
      <c r="W632" s="26" t="s">
        <v>3172</v>
      </c>
      <c r="X632" s="26" t="s">
        <v>3717</v>
      </c>
      <c r="Y632" s="26" t="s">
        <v>3718</v>
      </c>
      <c r="Z632" s="24"/>
      <c r="AA632" s="24"/>
      <c r="AB632" s="26" t="s">
        <v>117</v>
      </c>
      <c r="AC632" s="28">
        <v>6000</v>
      </c>
      <c r="AD632" s="26" t="s">
        <v>3719</v>
      </c>
      <c r="AE632" s="26" t="s">
        <v>343</v>
      </c>
      <c r="AF632" s="26" t="s">
        <v>120</v>
      </c>
      <c r="AG632" s="26" t="s">
        <v>194</v>
      </c>
      <c r="AH632" s="26" t="s">
        <v>143</v>
      </c>
      <c r="AI632" s="28">
        <v>6000</v>
      </c>
      <c r="AJ632" s="26" t="s">
        <v>3734</v>
      </c>
      <c r="AK632" s="26" t="s">
        <v>3735</v>
      </c>
      <c r="AL632" s="26" t="s">
        <v>3736</v>
      </c>
      <c r="AM632" s="24"/>
      <c r="AN632" s="24"/>
      <c r="AO632" s="24"/>
      <c r="AP632" s="24"/>
      <c r="AQ632" s="24"/>
      <c r="AR632" s="24"/>
      <c r="AS632" s="26" t="s">
        <v>3737</v>
      </c>
      <c r="AT632" s="26" t="s">
        <v>3738</v>
      </c>
      <c r="AU632" s="24"/>
      <c r="AV632" s="24"/>
      <c r="AW632" s="28">
        <v>26870</v>
      </c>
      <c r="AX632" s="26">
        <v>580</v>
      </c>
      <c r="AY632" s="28">
        <v>95</v>
      </c>
      <c r="AZ632" s="28">
        <v>80</v>
      </c>
      <c r="BA632" s="26">
        <v>0</v>
      </c>
      <c r="BB632" s="26" t="s">
        <v>148</v>
      </c>
      <c r="BC632" s="26" t="s">
        <v>3723</v>
      </c>
      <c r="BD632" s="26" t="s">
        <v>125</v>
      </c>
      <c r="BE632" s="24"/>
      <c r="BF632" s="26" t="s">
        <v>3739</v>
      </c>
      <c r="BG632" s="26" t="s">
        <v>261</v>
      </c>
      <c r="BH632" s="26" t="s">
        <v>3740</v>
      </c>
      <c r="BI632" s="26" t="s">
        <v>395</v>
      </c>
      <c r="BJ632" s="24"/>
      <c r="BK632" s="24"/>
      <c r="BL632" s="24"/>
      <c r="BM632" s="24"/>
      <c r="BN632" s="24"/>
      <c r="BO632" s="24"/>
      <c r="BP632" s="24"/>
      <c r="BQ632" s="24"/>
      <c r="BR632" s="26">
        <v>2</v>
      </c>
      <c r="BS632" s="26">
        <v>2</v>
      </c>
      <c r="BT632" s="26">
        <v>2</v>
      </c>
      <c r="BU632" s="26">
        <v>2</v>
      </c>
      <c r="BV632" s="26">
        <v>1</v>
      </c>
      <c r="BW632" s="26">
        <v>1</v>
      </c>
      <c r="BX632" s="26">
        <v>3</v>
      </c>
      <c r="BY632" s="26">
        <v>1</v>
      </c>
      <c r="BZ632" s="24"/>
      <c r="CA632" s="24"/>
      <c r="CB632" s="24"/>
      <c r="CC632" s="24"/>
      <c r="CD632" s="24"/>
      <c r="CE632" s="24"/>
      <c r="CF632" s="24"/>
      <c r="CG632" s="24"/>
      <c r="CH632" s="24"/>
      <c r="CI632" s="24"/>
      <c r="CJ632" s="24"/>
      <c r="CK632" s="24"/>
      <c r="CL632" s="24"/>
      <c r="CM632" s="24"/>
      <c r="CN632" s="24"/>
      <c r="CO632" s="24"/>
      <c r="CP632" s="24"/>
      <c r="CQ632" s="24"/>
      <c r="CR632" s="24"/>
      <c r="CS632" s="24"/>
      <c r="CT632" s="24"/>
      <c r="CU632" s="24"/>
      <c r="CV632" s="24"/>
      <c r="CW632" s="24"/>
      <c r="CX632" s="24"/>
      <c r="CY632" s="24"/>
      <c r="CZ632" s="24"/>
      <c r="DA632" s="24"/>
      <c r="DB632" s="24"/>
      <c r="DC632" s="24"/>
      <c r="DD632" s="24"/>
      <c r="DE632" s="24"/>
      <c r="DF632" s="26" t="s">
        <v>139</v>
      </c>
      <c r="DG632" s="26" t="s">
        <v>120</v>
      </c>
      <c r="DH632" s="26" t="s">
        <v>120</v>
      </c>
      <c r="DI632" s="26" t="s">
        <v>139</v>
      </c>
      <c r="DJ632" s="26" t="s">
        <v>139</v>
      </c>
      <c r="DK632" s="26" t="s">
        <v>139</v>
      </c>
      <c r="DL632" s="26" t="s">
        <v>139</v>
      </c>
      <c r="DM632" s="26" t="s">
        <v>139</v>
      </c>
      <c r="DN632" s="26" t="s">
        <v>139</v>
      </c>
      <c r="DO632" s="26" t="s">
        <v>139</v>
      </c>
    </row>
    <row r="633" spans="1:119" ht="20.100000000000001" customHeight="1" x14ac:dyDescent="0.25">
      <c r="A633" s="29" t="str">
        <f t="shared" si="126"/>
        <v>Centre for Children’s Health Education, Orientation and Protection 1</v>
      </c>
      <c r="B633" s="29" t="str">
        <f t="shared" si="127"/>
        <v xml:space="preserve">Centre for Children’s Health Education, Orientation and Protection </v>
      </c>
      <c r="C633" s="29">
        <f t="shared" si="128"/>
        <v>1</v>
      </c>
      <c r="D633" s="30" t="str">
        <f t="shared" si="129"/>
        <v>Africa and the Middle East</v>
      </c>
      <c r="E633" s="30" t="str">
        <f t="shared" si="130"/>
        <v>Lagos, Nigeria</v>
      </c>
      <c r="F633" s="31">
        <f t="shared" si="131"/>
        <v>2</v>
      </c>
      <c r="G633" s="31">
        <f t="shared" si="132"/>
        <v>2</v>
      </c>
      <c r="H633" s="31">
        <f t="shared" si="133"/>
        <v>2</v>
      </c>
      <c r="I633" s="31">
        <f t="shared" si="134"/>
        <v>1</v>
      </c>
      <c r="J633" s="31">
        <f t="shared" si="135"/>
        <v>1</v>
      </c>
      <c r="K633" s="31">
        <f t="shared" si="136"/>
        <v>2</v>
      </c>
      <c r="L633" s="31">
        <f t="shared" si="137"/>
        <v>2</v>
      </c>
      <c r="M633" s="31">
        <f t="shared" si="138"/>
        <v>1</v>
      </c>
      <c r="N633" s="31">
        <f t="shared" si="139"/>
        <v>1.6</v>
      </c>
      <c r="O633" s="26" t="s">
        <v>3741</v>
      </c>
      <c r="P633" s="26" t="s">
        <v>108</v>
      </c>
      <c r="Q633" s="27">
        <v>41946</v>
      </c>
      <c r="R633" s="26" t="s">
        <v>155</v>
      </c>
      <c r="S633" s="26" t="s">
        <v>609</v>
      </c>
      <c r="T633" s="26" t="s">
        <v>278</v>
      </c>
      <c r="U633" s="26" t="s">
        <v>112</v>
      </c>
      <c r="V633" s="26" t="s">
        <v>169</v>
      </c>
      <c r="W633" s="26" t="s">
        <v>3172</v>
      </c>
      <c r="X633" s="26" t="s">
        <v>3717</v>
      </c>
      <c r="Y633" s="26" t="s">
        <v>3718</v>
      </c>
      <c r="Z633" s="24"/>
      <c r="AA633" s="24"/>
      <c r="AB633" s="26" t="s">
        <v>117</v>
      </c>
      <c r="AC633" s="28">
        <v>6000</v>
      </c>
      <c r="AD633" s="26" t="s">
        <v>3719</v>
      </c>
      <c r="AE633" s="26" t="s">
        <v>343</v>
      </c>
      <c r="AF633" s="26" t="s">
        <v>120</v>
      </c>
      <c r="AG633" s="26" t="s">
        <v>194</v>
      </c>
      <c r="AH633" s="26" t="s">
        <v>158</v>
      </c>
      <c r="AI633" s="28">
        <v>6000</v>
      </c>
      <c r="AJ633" s="26" t="s">
        <v>3742</v>
      </c>
      <c r="AK633" s="26" t="s">
        <v>3735</v>
      </c>
      <c r="AL633" s="26" t="s">
        <v>3736</v>
      </c>
      <c r="AM633" s="26" t="s">
        <v>3743</v>
      </c>
      <c r="AN633" s="26" t="s">
        <v>3744</v>
      </c>
      <c r="AO633" s="26" t="s">
        <v>3745</v>
      </c>
      <c r="AP633" s="26" t="s">
        <v>3746</v>
      </c>
      <c r="AQ633" s="24"/>
      <c r="AR633" s="24"/>
      <c r="AS633" s="24"/>
      <c r="AT633" s="24"/>
      <c r="AU633" s="24"/>
      <c r="AV633" s="24"/>
      <c r="AW633" s="28">
        <v>20500</v>
      </c>
      <c r="AX633" s="26">
        <v>81</v>
      </c>
      <c r="AY633" s="28">
        <v>85</v>
      </c>
      <c r="AZ633" s="28">
        <v>70</v>
      </c>
      <c r="BA633" s="26">
        <v>0</v>
      </c>
      <c r="BB633" s="26" t="s">
        <v>148</v>
      </c>
      <c r="BC633" s="26" t="s">
        <v>3723</v>
      </c>
      <c r="BD633" s="24"/>
      <c r="BE633" s="24"/>
      <c r="BF633" s="26" t="s">
        <v>3747</v>
      </c>
      <c r="BG633" s="26" t="s">
        <v>3748</v>
      </c>
      <c r="BH633" s="24"/>
      <c r="BI633" s="24"/>
      <c r="BJ633" s="24"/>
      <c r="BK633" s="24"/>
      <c r="BL633" s="24"/>
      <c r="BM633" s="24"/>
      <c r="BN633" s="24"/>
      <c r="BO633" s="24"/>
      <c r="BP633" s="24"/>
      <c r="BQ633" s="24"/>
      <c r="BR633" s="26">
        <v>2</v>
      </c>
      <c r="BS633" s="26">
        <v>2</v>
      </c>
      <c r="BT633" s="26">
        <v>2</v>
      </c>
      <c r="BU633" s="26">
        <v>1</v>
      </c>
      <c r="BV633" s="26">
        <v>1</v>
      </c>
      <c r="BW633" s="26">
        <v>2</v>
      </c>
      <c r="BX633" s="26">
        <v>2</v>
      </c>
      <c r="BY633" s="26">
        <v>1</v>
      </c>
      <c r="BZ633" s="24"/>
      <c r="CA633" s="24"/>
      <c r="CB633" s="24"/>
      <c r="CC633" s="24"/>
      <c r="CD633" s="24"/>
      <c r="CE633" s="24"/>
      <c r="CF633" s="24"/>
      <c r="CG633" s="24"/>
      <c r="CH633" s="24"/>
      <c r="CI633" s="24"/>
      <c r="CJ633" s="24"/>
      <c r="CK633" s="24"/>
      <c r="CL633" s="24"/>
      <c r="CM633" s="24"/>
      <c r="CN633" s="24"/>
      <c r="CO633" s="24"/>
      <c r="CP633" s="24"/>
      <c r="CQ633" s="24"/>
      <c r="CR633" s="24"/>
      <c r="CS633" s="24"/>
      <c r="CT633" s="24"/>
      <c r="CU633" s="24"/>
      <c r="CV633" s="24"/>
      <c r="CW633" s="24"/>
      <c r="CX633" s="24"/>
      <c r="CY633" s="24"/>
      <c r="CZ633" s="24"/>
      <c r="DA633" s="24"/>
      <c r="DB633" s="24"/>
      <c r="DC633" s="24"/>
      <c r="DD633" s="24"/>
      <c r="DE633" s="24"/>
      <c r="DF633" s="26" t="s">
        <v>139</v>
      </c>
      <c r="DG633" s="26" t="s">
        <v>120</v>
      </c>
      <c r="DH633" s="26" t="s">
        <v>120</v>
      </c>
      <c r="DI633" s="26" t="s">
        <v>139</v>
      </c>
      <c r="DJ633" s="26" t="s">
        <v>139</v>
      </c>
      <c r="DK633" s="26" t="s">
        <v>139</v>
      </c>
      <c r="DL633" s="26" t="s">
        <v>139</v>
      </c>
      <c r="DM633" s="26" t="s">
        <v>139</v>
      </c>
      <c r="DN633" s="26" t="s">
        <v>139</v>
      </c>
      <c r="DO633" s="26" t="s">
        <v>139</v>
      </c>
    </row>
    <row r="634" spans="1:119" ht="20.100000000000001" customHeight="1" x14ac:dyDescent="0.25">
      <c r="A634" s="29" t="str">
        <f t="shared" si="126"/>
        <v/>
      </c>
      <c r="B634" s="29" t="str">
        <f t="shared" si="127"/>
        <v>Centre for Domestic Training and Development</v>
      </c>
      <c r="C634" s="29">
        <f t="shared" si="128"/>
        <v>0</v>
      </c>
      <c r="D634" s="30" t="str">
        <f t="shared" si="129"/>
        <v>Africa and the Middle East</v>
      </c>
      <c r="E634" s="30" t="str">
        <f t="shared" si="130"/>
        <v>Nairobi, Kenya</v>
      </c>
      <c r="F634" s="31">
        <f t="shared" si="131"/>
        <v>0</v>
      </c>
      <c r="G634" s="31">
        <f t="shared" si="132"/>
        <v>0</v>
      </c>
      <c r="H634" s="31">
        <f t="shared" si="133"/>
        <v>0</v>
      </c>
      <c r="I634" s="31">
        <f t="shared" si="134"/>
        <v>0</v>
      </c>
      <c r="J634" s="31">
        <f t="shared" si="135"/>
        <v>0</v>
      </c>
      <c r="K634" s="31">
        <f t="shared" si="136"/>
        <v>0</v>
      </c>
      <c r="L634" s="31">
        <f t="shared" si="137"/>
        <v>0</v>
      </c>
      <c r="M634" s="31">
        <f t="shared" si="138"/>
        <v>0</v>
      </c>
      <c r="N634" s="31">
        <f t="shared" si="139"/>
        <v>0</v>
      </c>
      <c r="O634" s="26" t="s">
        <v>15916</v>
      </c>
      <c r="P634" s="26" t="s">
        <v>108</v>
      </c>
      <c r="Q634" s="27">
        <v>42278</v>
      </c>
      <c r="R634" s="24"/>
      <c r="S634" s="24"/>
      <c r="T634" s="26" t="s">
        <v>157</v>
      </c>
      <c r="U634" s="24"/>
      <c r="V634" s="26" t="s">
        <v>169</v>
      </c>
      <c r="W634" s="26" t="s">
        <v>591</v>
      </c>
      <c r="X634" s="26" t="s">
        <v>592</v>
      </c>
      <c r="Y634" s="26" t="s">
        <v>3750</v>
      </c>
      <c r="Z634" s="24"/>
      <c r="AA634" s="24"/>
      <c r="AB634" s="26" t="s">
        <v>15736</v>
      </c>
      <c r="AC634" s="28">
        <v>2874</v>
      </c>
      <c r="AD634" s="24"/>
      <c r="AE634" s="26" t="s">
        <v>3751</v>
      </c>
      <c r="AF634" s="26" t="s">
        <v>139</v>
      </c>
      <c r="AG634" s="26" t="s">
        <v>528</v>
      </c>
      <c r="AH634" s="24"/>
      <c r="AI634" s="28">
        <v>2874</v>
      </c>
      <c r="AJ634" s="24"/>
      <c r="AK634" s="24"/>
      <c r="AL634" s="24"/>
      <c r="AM634" s="24"/>
      <c r="AN634" s="24"/>
      <c r="AO634" s="24"/>
      <c r="AP634" s="24"/>
      <c r="AQ634" s="24"/>
      <c r="AR634" s="24"/>
      <c r="AS634" s="24"/>
      <c r="AT634" s="24"/>
      <c r="AU634" s="24"/>
      <c r="AV634" s="24"/>
      <c r="AW634" s="24"/>
      <c r="AX634" s="24"/>
      <c r="AY634" s="24"/>
      <c r="AZ634" s="24"/>
      <c r="BA634" s="24"/>
      <c r="BB634" s="24"/>
      <c r="BC634" s="26" t="s">
        <v>3756</v>
      </c>
      <c r="BD634" s="24"/>
      <c r="BE634" s="24"/>
      <c r="BF634" s="24"/>
      <c r="BG634" s="24"/>
      <c r="BH634" s="24"/>
      <c r="BI634" s="24"/>
      <c r="BJ634" s="24"/>
      <c r="BK634" s="24"/>
      <c r="BL634" s="24"/>
      <c r="BM634" s="24"/>
      <c r="BN634" s="24"/>
      <c r="BO634" s="24"/>
      <c r="BP634" s="24"/>
      <c r="BQ634" s="24"/>
      <c r="BR634" s="24"/>
      <c r="BS634" s="24"/>
      <c r="BT634" s="24"/>
      <c r="BU634" s="24"/>
      <c r="BV634" s="24"/>
      <c r="BW634" s="24"/>
      <c r="BX634" s="24"/>
      <c r="BY634" s="24"/>
      <c r="BZ634" s="24"/>
      <c r="CA634" s="24"/>
      <c r="CB634" s="24"/>
      <c r="CC634" s="24"/>
      <c r="CD634" s="24"/>
      <c r="CE634" s="24"/>
      <c r="CF634" s="24"/>
      <c r="CG634" s="24"/>
      <c r="CH634" s="24"/>
      <c r="CI634" s="24"/>
      <c r="CJ634" s="24"/>
      <c r="CK634" s="24"/>
      <c r="CL634" s="24"/>
      <c r="CM634" s="24"/>
      <c r="CN634" s="24"/>
      <c r="CO634" s="24"/>
      <c r="CP634" s="24"/>
      <c r="CQ634" s="24"/>
      <c r="CR634" s="24"/>
      <c r="CS634" s="24"/>
      <c r="CT634" s="24"/>
      <c r="CU634" s="24"/>
      <c r="CV634" s="24"/>
      <c r="CW634" s="24"/>
      <c r="CX634" s="24"/>
      <c r="CY634" s="24"/>
      <c r="CZ634" s="24"/>
      <c r="DA634" s="24"/>
      <c r="DB634" s="24"/>
      <c r="DC634" s="24"/>
      <c r="DD634" s="24"/>
      <c r="DE634" s="24"/>
      <c r="DF634" s="26" t="s">
        <v>139</v>
      </c>
      <c r="DG634" s="26" t="s">
        <v>139</v>
      </c>
      <c r="DH634" s="26" t="s">
        <v>139</v>
      </c>
      <c r="DI634" s="26" t="s">
        <v>139</v>
      </c>
      <c r="DJ634" s="26" t="s">
        <v>139</v>
      </c>
      <c r="DK634" s="26" t="s">
        <v>139</v>
      </c>
      <c r="DL634" s="26" t="s">
        <v>139</v>
      </c>
      <c r="DM634" s="26" t="s">
        <v>139</v>
      </c>
      <c r="DN634" s="26" t="s">
        <v>139</v>
      </c>
      <c r="DO634" s="26" t="s">
        <v>139</v>
      </c>
    </row>
    <row r="635" spans="1:119" ht="20.100000000000001" customHeight="1" x14ac:dyDescent="0.25">
      <c r="A635" s="29" t="str">
        <f t="shared" si="126"/>
        <v/>
      </c>
      <c r="B635" s="29" t="str">
        <f t="shared" si="127"/>
        <v>Centre for Domestic Training and Development</v>
      </c>
      <c r="C635" s="29">
        <f t="shared" si="128"/>
        <v>0</v>
      </c>
      <c r="D635" s="30" t="str">
        <f t="shared" si="129"/>
        <v>Africa and the Middle East</v>
      </c>
      <c r="E635" s="30" t="str">
        <f t="shared" si="130"/>
        <v>Nairobi, Kenya</v>
      </c>
      <c r="F635" s="31">
        <f t="shared" si="131"/>
        <v>0</v>
      </c>
      <c r="G635" s="31">
        <f t="shared" si="132"/>
        <v>0</v>
      </c>
      <c r="H635" s="31">
        <f t="shared" si="133"/>
        <v>0</v>
      </c>
      <c r="I635" s="31">
        <f t="shared" si="134"/>
        <v>0</v>
      </c>
      <c r="J635" s="31">
        <f t="shared" si="135"/>
        <v>0</v>
      </c>
      <c r="K635" s="31">
        <f t="shared" si="136"/>
        <v>0</v>
      </c>
      <c r="L635" s="31">
        <f t="shared" si="137"/>
        <v>0</v>
      </c>
      <c r="M635" s="31">
        <f t="shared" si="138"/>
        <v>0</v>
      </c>
      <c r="N635" s="31">
        <f t="shared" si="139"/>
        <v>0</v>
      </c>
      <c r="O635" s="26" t="s">
        <v>15917</v>
      </c>
      <c r="P635" s="26" t="s">
        <v>108</v>
      </c>
      <c r="Q635" s="27">
        <v>41478</v>
      </c>
      <c r="R635" s="24"/>
      <c r="S635" s="24"/>
      <c r="T635" s="26" t="s">
        <v>194</v>
      </c>
      <c r="U635" s="24"/>
      <c r="V635" s="26" t="s">
        <v>169</v>
      </c>
      <c r="W635" s="26" t="s">
        <v>591</v>
      </c>
      <c r="X635" s="26" t="s">
        <v>592</v>
      </c>
      <c r="Y635" s="26" t="s">
        <v>3750</v>
      </c>
      <c r="Z635" s="24"/>
      <c r="AA635" s="24"/>
      <c r="AB635" s="26" t="s">
        <v>15736</v>
      </c>
      <c r="AC635" s="28">
        <v>3000</v>
      </c>
      <c r="AD635" s="24"/>
      <c r="AE635" s="26" t="s">
        <v>3751</v>
      </c>
      <c r="AF635" s="26" t="s">
        <v>139</v>
      </c>
      <c r="AG635" s="26" t="s">
        <v>528</v>
      </c>
      <c r="AH635" s="24"/>
      <c r="AI635" s="28">
        <v>3000</v>
      </c>
      <c r="AJ635" s="24"/>
      <c r="AK635" s="24"/>
      <c r="AL635" s="24"/>
      <c r="AM635" s="24"/>
      <c r="AN635" s="24"/>
      <c r="AO635" s="24"/>
      <c r="AP635" s="24"/>
      <c r="AQ635" s="24"/>
      <c r="AR635" s="24"/>
      <c r="AS635" s="24"/>
      <c r="AT635" s="24"/>
      <c r="AU635" s="24"/>
      <c r="AV635" s="24"/>
      <c r="AW635" s="24"/>
      <c r="AX635" s="24"/>
      <c r="AY635" s="24"/>
      <c r="AZ635" s="24"/>
      <c r="BA635" s="24"/>
      <c r="BB635" s="24"/>
      <c r="BC635" s="26" t="s">
        <v>3756</v>
      </c>
      <c r="BD635" s="24"/>
      <c r="BE635" s="24"/>
      <c r="BF635" s="24"/>
      <c r="BG635" s="24"/>
      <c r="BH635" s="24"/>
      <c r="BI635" s="24"/>
      <c r="BJ635" s="24"/>
      <c r="BK635" s="24"/>
      <c r="BL635" s="24"/>
      <c r="BM635" s="24"/>
      <c r="BN635" s="24"/>
      <c r="BO635" s="24"/>
      <c r="BP635" s="24"/>
      <c r="BQ635" s="24"/>
      <c r="BR635" s="24"/>
      <c r="BS635" s="24"/>
      <c r="BT635" s="24"/>
      <c r="BU635" s="24"/>
      <c r="BV635" s="24"/>
      <c r="BW635" s="24"/>
      <c r="BX635" s="24"/>
      <c r="BY635" s="24"/>
      <c r="BZ635" s="24"/>
      <c r="CA635" s="24"/>
      <c r="CB635" s="24"/>
      <c r="CC635" s="24"/>
      <c r="CD635" s="24"/>
      <c r="CE635" s="24"/>
      <c r="CF635" s="24"/>
      <c r="CG635" s="24"/>
      <c r="CH635" s="24"/>
      <c r="CI635" s="24"/>
      <c r="CJ635" s="24"/>
      <c r="CK635" s="24"/>
      <c r="CL635" s="24"/>
      <c r="CM635" s="24"/>
      <c r="CN635" s="24"/>
      <c r="CO635" s="24"/>
      <c r="CP635" s="24"/>
      <c r="CQ635" s="24"/>
      <c r="CR635" s="24"/>
      <c r="CS635" s="24"/>
      <c r="CT635" s="24"/>
      <c r="CU635" s="24"/>
      <c r="CV635" s="24"/>
      <c r="CW635" s="24"/>
      <c r="CX635" s="24"/>
      <c r="CY635" s="24"/>
      <c r="CZ635" s="24"/>
      <c r="DA635" s="24"/>
      <c r="DB635" s="24"/>
      <c r="DC635" s="24"/>
      <c r="DD635" s="24"/>
      <c r="DE635" s="24"/>
      <c r="DF635" s="26" t="s">
        <v>139</v>
      </c>
      <c r="DG635" s="26" t="s">
        <v>139</v>
      </c>
      <c r="DH635" s="26" t="s">
        <v>139</v>
      </c>
      <c r="DI635" s="26" t="s">
        <v>139</v>
      </c>
      <c r="DJ635" s="26" t="s">
        <v>139</v>
      </c>
      <c r="DK635" s="26" t="s">
        <v>139</v>
      </c>
      <c r="DL635" s="26" t="s">
        <v>139</v>
      </c>
      <c r="DM635" s="26" t="s">
        <v>139</v>
      </c>
      <c r="DN635" s="26" t="s">
        <v>139</v>
      </c>
      <c r="DO635" s="26" t="s">
        <v>139</v>
      </c>
    </row>
    <row r="636" spans="1:119" ht="20.100000000000001" customHeight="1" x14ac:dyDescent="0.25">
      <c r="A636" s="29" t="str">
        <f t="shared" si="126"/>
        <v>Centre for Domestic Training and Development5</v>
      </c>
      <c r="B636" s="29" t="str">
        <f t="shared" si="127"/>
        <v>Centre for Domestic Training and Development</v>
      </c>
      <c r="C636" s="29">
        <f t="shared" si="128"/>
        <v>5</v>
      </c>
      <c r="D636" s="30" t="str">
        <f t="shared" si="129"/>
        <v>Africa and the Middle East</v>
      </c>
      <c r="E636" s="30" t="str">
        <f t="shared" si="130"/>
        <v>Nairobi, Kenya</v>
      </c>
      <c r="F636" s="31">
        <f t="shared" si="131"/>
        <v>3</v>
      </c>
      <c r="G636" s="31">
        <f t="shared" si="132"/>
        <v>3</v>
      </c>
      <c r="H636" s="31">
        <f t="shared" si="133"/>
        <v>4</v>
      </c>
      <c r="I636" s="31">
        <f t="shared" si="134"/>
        <v>4</v>
      </c>
      <c r="J636" s="31">
        <f t="shared" si="135"/>
        <v>3</v>
      </c>
      <c r="K636" s="31">
        <f t="shared" si="136"/>
        <v>5</v>
      </c>
      <c r="L636" s="31">
        <f t="shared" si="137"/>
        <v>4</v>
      </c>
      <c r="M636" s="31">
        <f t="shared" si="138"/>
        <v>3</v>
      </c>
      <c r="N636" s="31">
        <f t="shared" si="139"/>
        <v>3.6</v>
      </c>
      <c r="O636" s="26" t="s">
        <v>3749</v>
      </c>
      <c r="P636" s="26" t="s">
        <v>108</v>
      </c>
      <c r="Q636" s="27">
        <v>41204</v>
      </c>
      <c r="R636" s="26" t="s">
        <v>305</v>
      </c>
      <c r="S636" s="26" t="s">
        <v>306</v>
      </c>
      <c r="T636" s="26" t="s">
        <v>207</v>
      </c>
      <c r="U636" s="26" t="s">
        <v>168</v>
      </c>
      <c r="V636" s="26" t="s">
        <v>169</v>
      </c>
      <c r="W636" s="26" t="s">
        <v>591</v>
      </c>
      <c r="X636" s="26" t="s">
        <v>592</v>
      </c>
      <c r="Y636" s="26" t="s">
        <v>3750</v>
      </c>
      <c r="Z636" s="24"/>
      <c r="AA636" s="24"/>
      <c r="AB636" s="26" t="s">
        <v>117</v>
      </c>
      <c r="AC636" s="28">
        <v>15000</v>
      </c>
      <c r="AD636" s="24"/>
      <c r="AE636" s="26" t="s">
        <v>3751</v>
      </c>
      <c r="AF636" s="26" t="s">
        <v>139</v>
      </c>
      <c r="AG636" s="26" t="s">
        <v>528</v>
      </c>
      <c r="AH636" s="26" t="s">
        <v>176</v>
      </c>
      <c r="AI636" s="28">
        <v>15000</v>
      </c>
      <c r="AJ636" s="26" t="s">
        <v>3752</v>
      </c>
      <c r="AK636" s="26" t="s">
        <v>3753</v>
      </c>
      <c r="AL636" s="26" t="s">
        <v>3754</v>
      </c>
      <c r="AM636" s="24"/>
      <c r="AN636" s="24"/>
      <c r="AO636" s="24"/>
      <c r="AP636" s="24"/>
      <c r="AQ636" s="24"/>
      <c r="AR636" s="26" t="s">
        <v>3755</v>
      </c>
      <c r="AS636" s="24"/>
      <c r="AT636" s="24"/>
      <c r="AU636" s="24"/>
      <c r="AV636" s="24"/>
      <c r="AW636" s="28">
        <v>377775</v>
      </c>
      <c r="AX636" s="26">
        <v>1276</v>
      </c>
      <c r="AY636" s="28">
        <v>0</v>
      </c>
      <c r="AZ636" s="28">
        <v>37</v>
      </c>
      <c r="BA636" s="26">
        <v>0</v>
      </c>
      <c r="BB636" s="26" t="s">
        <v>241</v>
      </c>
      <c r="BC636" s="26" t="s">
        <v>3756</v>
      </c>
      <c r="BD636" s="24"/>
      <c r="BE636" s="24"/>
      <c r="BF636" s="26" t="s">
        <v>2677</v>
      </c>
      <c r="BG636" s="26" t="s">
        <v>591</v>
      </c>
      <c r="BH636" s="26" t="s">
        <v>3757</v>
      </c>
      <c r="BI636" s="26" t="s">
        <v>591</v>
      </c>
      <c r="BJ636" s="24"/>
      <c r="BK636" s="24"/>
      <c r="BL636" s="24"/>
      <c r="BM636" s="24"/>
      <c r="BN636" s="24"/>
      <c r="BO636" s="24"/>
      <c r="BP636" s="24"/>
      <c r="BQ636" s="24"/>
      <c r="BR636" s="26">
        <v>3</v>
      </c>
      <c r="BS636" s="26">
        <v>3</v>
      </c>
      <c r="BT636" s="26">
        <v>4</v>
      </c>
      <c r="BU636" s="26">
        <v>4</v>
      </c>
      <c r="BV636" s="26">
        <v>3</v>
      </c>
      <c r="BW636" s="26">
        <v>5</v>
      </c>
      <c r="BX636" s="26">
        <v>4</v>
      </c>
      <c r="BY636" s="26">
        <v>3</v>
      </c>
      <c r="BZ636" s="24"/>
      <c r="CA636" s="24"/>
      <c r="CB636" s="24"/>
      <c r="CC636" s="24"/>
      <c r="CD636" s="24"/>
      <c r="CE636" s="24"/>
      <c r="CF636" s="24"/>
      <c r="CG636" s="24"/>
      <c r="CH636" s="24"/>
      <c r="CI636" s="24"/>
      <c r="CJ636" s="24"/>
      <c r="CK636" s="24"/>
      <c r="CL636" s="24"/>
      <c r="CM636" s="24"/>
      <c r="CN636" s="24"/>
      <c r="CO636" s="24"/>
      <c r="CP636" s="24"/>
      <c r="CQ636" s="24"/>
      <c r="CR636" s="24"/>
      <c r="CS636" s="24"/>
      <c r="CT636" s="24"/>
      <c r="CU636" s="24"/>
      <c r="CV636" s="24"/>
      <c r="CW636" s="24"/>
      <c r="CX636" s="24"/>
      <c r="CY636" s="24"/>
      <c r="CZ636" s="24"/>
      <c r="DA636" s="24"/>
      <c r="DB636" s="24"/>
      <c r="DC636" s="24"/>
      <c r="DD636" s="24"/>
      <c r="DE636" s="24"/>
      <c r="DF636" s="26" t="s">
        <v>139</v>
      </c>
      <c r="DG636" s="26" t="s">
        <v>139</v>
      </c>
      <c r="DH636" s="26" t="s">
        <v>139</v>
      </c>
      <c r="DI636" s="26" t="s">
        <v>139</v>
      </c>
      <c r="DJ636" s="26" t="s">
        <v>139</v>
      </c>
      <c r="DK636" s="26" t="s">
        <v>139</v>
      </c>
      <c r="DL636" s="26" t="s">
        <v>139</v>
      </c>
      <c r="DM636" s="26" t="s">
        <v>139</v>
      </c>
      <c r="DN636" s="26" t="s">
        <v>139</v>
      </c>
      <c r="DO636" s="26" t="s">
        <v>139</v>
      </c>
    </row>
    <row r="637" spans="1:119" ht="20.100000000000001" customHeight="1" x14ac:dyDescent="0.25">
      <c r="A637" s="29" t="str">
        <f t="shared" si="126"/>
        <v>Centre for Domestic Training and Development4</v>
      </c>
      <c r="B637" s="29" t="str">
        <f t="shared" si="127"/>
        <v>Centre for Domestic Training and Development</v>
      </c>
      <c r="C637" s="29">
        <f t="shared" si="128"/>
        <v>4</v>
      </c>
      <c r="D637" s="30" t="str">
        <f t="shared" si="129"/>
        <v>Africa and the Middle East</v>
      </c>
      <c r="E637" s="30" t="str">
        <f t="shared" si="130"/>
        <v>Nairobi, Kenya</v>
      </c>
      <c r="F637" s="31">
        <f t="shared" si="131"/>
        <v>3</v>
      </c>
      <c r="G637" s="31">
        <f t="shared" si="132"/>
        <v>3</v>
      </c>
      <c r="H637" s="31">
        <f t="shared" si="133"/>
        <v>3</v>
      </c>
      <c r="I637" s="31">
        <f t="shared" si="134"/>
        <v>3</v>
      </c>
      <c r="J637" s="31">
        <f t="shared" si="135"/>
        <v>3</v>
      </c>
      <c r="K637" s="31">
        <f t="shared" si="136"/>
        <v>3</v>
      </c>
      <c r="L637" s="31">
        <f t="shared" si="137"/>
        <v>3</v>
      </c>
      <c r="M637" s="31">
        <f t="shared" si="138"/>
        <v>2</v>
      </c>
      <c r="N637" s="31">
        <f t="shared" si="139"/>
        <v>2.9</v>
      </c>
      <c r="O637" s="26" t="s">
        <v>3758</v>
      </c>
      <c r="P637" s="26" t="s">
        <v>108</v>
      </c>
      <c r="Q637" s="27">
        <v>40835</v>
      </c>
      <c r="R637" s="26" t="s">
        <v>166</v>
      </c>
      <c r="S637" s="26" t="s">
        <v>321</v>
      </c>
      <c r="T637" s="26" t="s">
        <v>175</v>
      </c>
      <c r="U637" s="26" t="s">
        <v>168</v>
      </c>
      <c r="V637" s="26" t="s">
        <v>169</v>
      </c>
      <c r="W637" s="26" t="s">
        <v>591</v>
      </c>
      <c r="X637" s="26" t="s">
        <v>592</v>
      </c>
      <c r="Y637" s="26" t="s">
        <v>3750</v>
      </c>
      <c r="Z637" s="24"/>
      <c r="AA637" s="24"/>
      <c r="AB637" s="26" t="s">
        <v>117</v>
      </c>
      <c r="AC637" s="28">
        <v>14000</v>
      </c>
      <c r="AD637" s="24"/>
      <c r="AE637" s="26" t="s">
        <v>3751</v>
      </c>
      <c r="AF637" s="26" t="s">
        <v>139</v>
      </c>
      <c r="AG637" s="26" t="s">
        <v>528</v>
      </c>
      <c r="AH637" s="26" t="s">
        <v>185</v>
      </c>
      <c r="AI637" s="28">
        <v>14000</v>
      </c>
      <c r="AJ637" s="24"/>
      <c r="AK637" s="26" t="s">
        <v>3759</v>
      </c>
      <c r="AL637" s="26" t="s">
        <v>3760</v>
      </c>
      <c r="AM637" s="26" t="s">
        <v>3761</v>
      </c>
      <c r="AN637" s="26" t="s">
        <v>3762</v>
      </c>
      <c r="AO637" s="26" t="s">
        <v>3763</v>
      </c>
      <c r="AP637" s="24"/>
      <c r="AQ637" s="24"/>
      <c r="AR637" s="24"/>
      <c r="AS637" s="26" t="s">
        <v>3764</v>
      </c>
      <c r="AT637" s="24"/>
      <c r="AU637" s="26" t="s">
        <v>3765</v>
      </c>
      <c r="AV637" s="24"/>
      <c r="AW637" s="28">
        <v>214803</v>
      </c>
      <c r="AX637" s="26">
        <v>983</v>
      </c>
      <c r="AY637" s="28">
        <v>30</v>
      </c>
      <c r="AZ637" s="28">
        <v>19</v>
      </c>
      <c r="BA637" s="26">
        <v>0</v>
      </c>
      <c r="BB637" s="26" t="s">
        <v>241</v>
      </c>
      <c r="BC637" s="26" t="s">
        <v>3756</v>
      </c>
      <c r="BD637" s="24"/>
      <c r="BE637" s="24"/>
      <c r="BF637" s="26" t="s">
        <v>2677</v>
      </c>
      <c r="BG637" s="26" t="s">
        <v>591</v>
      </c>
      <c r="BH637" s="26" t="s">
        <v>3757</v>
      </c>
      <c r="BI637" s="26" t="s">
        <v>591</v>
      </c>
      <c r="BJ637" s="26" t="s">
        <v>3655</v>
      </c>
      <c r="BK637" s="26" t="s">
        <v>591</v>
      </c>
      <c r="BL637" s="24"/>
      <c r="BM637" s="24"/>
      <c r="BN637" s="24"/>
      <c r="BO637" s="24"/>
      <c r="BP637" s="24"/>
      <c r="BQ637" s="24"/>
      <c r="BR637" s="26">
        <v>3</v>
      </c>
      <c r="BS637" s="26">
        <v>3</v>
      </c>
      <c r="BT637" s="26">
        <v>3</v>
      </c>
      <c r="BU637" s="26">
        <v>3</v>
      </c>
      <c r="BV637" s="26">
        <v>3</v>
      </c>
      <c r="BW637" s="26">
        <v>3</v>
      </c>
      <c r="BX637" s="26">
        <v>3</v>
      </c>
      <c r="BY637" s="26">
        <v>2</v>
      </c>
      <c r="BZ637" s="24"/>
      <c r="CA637" s="24"/>
      <c r="CB637" s="24"/>
      <c r="CC637" s="24"/>
      <c r="CD637" s="24"/>
      <c r="CE637" s="24"/>
      <c r="CF637" s="24"/>
      <c r="CG637" s="24"/>
      <c r="CH637" s="24"/>
      <c r="CI637" s="24"/>
      <c r="CJ637" s="24"/>
      <c r="CK637" s="24"/>
      <c r="CL637" s="24"/>
      <c r="CM637" s="24"/>
      <c r="CN637" s="24"/>
      <c r="CO637" s="24"/>
      <c r="CP637" s="24"/>
      <c r="CQ637" s="24"/>
      <c r="CR637" s="24"/>
      <c r="CS637" s="24"/>
      <c r="CT637" s="24"/>
      <c r="CU637" s="24"/>
      <c r="CV637" s="24"/>
      <c r="CW637" s="24"/>
      <c r="CX637" s="24"/>
      <c r="CY637" s="24"/>
      <c r="CZ637" s="24"/>
      <c r="DA637" s="24"/>
      <c r="DB637" s="24"/>
      <c r="DC637" s="24"/>
      <c r="DD637" s="24"/>
      <c r="DE637" s="24"/>
      <c r="DF637" s="26" t="s">
        <v>120</v>
      </c>
      <c r="DG637" s="26" t="s">
        <v>139</v>
      </c>
      <c r="DH637" s="26" t="s">
        <v>139</v>
      </c>
      <c r="DI637" s="26" t="s">
        <v>139</v>
      </c>
      <c r="DJ637" s="26" t="s">
        <v>139</v>
      </c>
      <c r="DK637" s="26" t="s">
        <v>139</v>
      </c>
      <c r="DL637" s="26" t="s">
        <v>139</v>
      </c>
      <c r="DM637" s="26" t="s">
        <v>139</v>
      </c>
      <c r="DN637" s="26" t="s">
        <v>139</v>
      </c>
      <c r="DO637" s="26" t="s">
        <v>139</v>
      </c>
    </row>
    <row r="638" spans="1:119" ht="20.100000000000001" customHeight="1" x14ac:dyDescent="0.25">
      <c r="A638" s="29" t="str">
        <f t="shared" si="126"/>
        <v>Centre for Domestic Training and Development3</v>
      </c>
      <c r="B638" s="29" t="str">
        <f t="shared" si="127"/>
        <v>Centre for Domestic Training and Development</v>
      </c>
      <c r="C638" s="29">
        <f t="shared" si="128"/>
        <v>3</v>
      </c>
      <c r="D638" s="30" t="str">
        <f t="shared" si="129"/>
        <v>Africa and the Middle East</v>
      </c>
      <c r="E638" s="30" t="str">
        <f t="shared" si="130"/>
        <v>Nairobi, Kenya</v>
      </c>
      <c r="F638" s="31">
        <f t="shared" si="131"/>
        <v>3</v>
      </c>
      <c r="G638" s="31">
        <f t="shared" si="132"/>
        <v>2</v>
      </c>
      <c r="H638" s="31">
        <f t="shared" si="133"/>
        <v>2</v>
      </c>
      <c r="I638" s="31">
        <f t="shared" si="134"/>
        <v>2</v>
      </c>
      <c r="J638" s="31">
        <f t="shared" si="135"/>
        <v>2</v>
      </c>
      <c r="K638" s="31">
        <f t="shared" si="136"/>
        <v>2</v>
      </c>
      <c r="L638" s="31">
        <f t="shared" si="137"/>
        <v>3</v>
      </c>
      <c r="M638" s="31">
        <f t="shared" si="138"/>
        <v>2</v>
      </c>
      <c r="N638" s="31">
        <f t="shared" si="139"/>
        <v>2.2999999999999998</v>
      </c>
      <c r="O638" s="26" t="s">
        <v>3766</v>
      </c>
      <c r="P638" s="26" t="s">
        <v>108</v>
      </c>
      <c r="Q638" s="27">
        <v>40469</v>
      </c>
      <c r="R638" s="26" t="s">
        <v>166</v>
      </c>
      <c r="S638" s="26" t="s">
        <v>332</v>
      </c>
      <c r="T638" s="26" t="s">
        <v>333</v>
      </c>
      <c r="U638" s="26" t="s">
        <v>168</v>
      </c>
      <c r="V638" s="26" t="s">
        <v>169</v>
      </c>
      <c r="W638" s="26" t="s">
        <v>591</v>
      </c>
      <c r="X638" s="26" t="s">
        <v>592</v>
      </c>
      <c r="Y638" s="26" t="s">
        <v>3750</v>
      </c>
      <c r="Z638" s="24"/>
      <c r="AA638" s="24"/>
      <c r="AB638" s="26" t="s">
        <v>117</v>
      </c>
      <c r="AC638" s="28">
        <v>9000</v>
      </c>
      <c r="AD638" s="24"/>
      <c r="AE638" s="26" t="s">
        <v>3751</v>
      </c>
      <c r="AF638" s="26" t="s">
        <v>139</v>
      </c>
      <c r="AG638" s="26" t="s">
        <v>528</v>
      </c>
      <c r="AH638" s="26" t="s">
        <v>121</v>
      </c>
      <c r="AI638" s="28">
        <v>9000</v>
      </c>
      <c r="AJ638" s="24"/>
      <c r="AK638" s="26" t="s">
        <v>3759</v>
      </c>
      <c r="AL638" s="26" t="s">
        <v>3760</v>
      </c>
      <c r="AM638" s="26" t="s">
        <v>3761</v>
      </c>
      <c r="AN638" s="26" t="s">
        <v>3762</v>
      </c>
      <c r="AO638" s="26" t="s">
        <v>3767</v>
      </c>
      <c r="AP638" s="24"/>
      <c r="AQ638" s="24"/>
      <c r="AR638" s="24"/>
      <c r="AS638" s="26" t="s">
        <v>3768</v>
      </c>
      <c r="AT638" s="26" t="s">
        <v>3769</v>
      </c>
      <c r="AU638" s="24"/>
      <c r="AV638" s="24"/>
      <c r="AW638" s="28">
        <v>182936</v>
      </c>
      <c r="AX638" s="26">
        <v>712</v>
      </c>
      <c r="AY638" s="28">
        <v>20</v>
      </c>
      <c r="AZ638" s="28">
        <v>0</v>
      </c>
      <c r="BA638" s="26">
        <v>0</v>
      </c>
      <c r="BB638" s="26" t="s">
        <v>241</v>
      </c>
      <c r="BC638" s="26" t="s">
        <v>3756</v>
      </c>
      <c r="BD638" s="24"/>
      <c r="BE638" s="24"/>
      <c r="BF638" s="26" t="s">
        <v>2677</v>
      </c>
      <c r="BG638" s="26" t="s">
        <v>591</v>
      </c>
      <c r="BH638" s="26" t="s">
        <v>579</v>
      </c>
      <c r="BI638" s="26" t="s">
        <v>591</v>
      </c>
      <c r="BJ638" s="24"/>
      <c r="BK638" s="24"/>
      <c r="BL638" s="24"/>
      <c r="BM638" s="24"/>
      <c r="BN638" s="24"/>
      <c r="BO638" s="24"/>
      <c r="BP638" s="24"/>
      <c r="BQ638" s="24"/>
      <c r="BR638" s="26">
        <v>3</v>
      </c>
      <c r="BS638" s="26">
        <v>2</v>
      </c>
      <c r="BT638" s="26">
        <v>2</v>
      </c>
      <c r="BU638" s="26">
        <v>2</v>
      </c>
      <c r="BV638" s="26">
        <v>2</v>
      </c>
      <c r="BW638" s="26">
        <v>2</v>
      </c>
      <c r="BX638" s="26">
        <v>3</v>
      </c>
      <c r="BY638" s="26">
        <v>2</v>
      </c>
      <c r="BZ638" s="24"/>
      <c r="CA638" s="24"/>
      <c r="CB638" s="24"/>
      <c r="CC638" s="24"/>
      <c r="CD638" s="24"/>
      <c r="CE638" s="24"/>
      <c r="CF638" s="24"/>
      <c r="CG638" s="24"/>
      <c r="CH638" s="24"/>
      <c r="CI638" s="24"/>
      <c r="CJ638" s="24"/>
      <c r="CK638" s="24"/>
      <c r="CL638" s="24"/>
      <c r="CM638" s="24"/>
      <c r="CN638" s="24"/>
      <c r="CO638" s="24"/>
      <c r="CP638" s="24"/>
      <c r="CQ638" s="24"/>
      <c r="CR638" s="24"/>
      <c r="CS638" s="24"/>
      <c r="CT638" s="24"/>
      <c r="CU638" s="24"/>
      <c r="CV638" s="24"/>
      <c r="CW638" s="24"/>
      <c r="CX638" s="24"/>
      <c r="CY638" s="24"/>
      <c r="CZ638" s="24"/>
      <c r="DA638" s="24"/>
      <c r="DB638" s="24"/>
      <c r="DC638" s="24"/>
      <c r="DD638" s="24"/>
      <c r="DE638" s="24"/>
      <c r="DF638" s="26" t="s">
        <v>120</v>
      </c>
      <c r="DG638" s="26" t="s">
        <v>139</v>
      </c>
      <c r="DH638" s="26" t="s">
        <v>139</v>
      </c>
      <c r="DI638" s="26" t="s">
        <v>139</v>
      </c>
      <c r="DJ638" s="26" t="s">
        <v>139</v>
      </c>
      <c r="DK638" s="26" t="s">
        <v>139</v>
      </c>
      <c r="DL638" s="26" t="s">
        <v>139</v>
      </c>
      <c r="DM638" s="26" t="s">
        <v>139</v>
      </c>
      <c r="DN638" s="26" t="s">
        <v>139</v>
      </c>
      <c r="DO638" s="26" t="s">
        <v>139</v>
      </c>
    </row>
    <row r="639" spans="1:119" ht="20.100000000000001" customHeight="1" x14ac:dyDescent="0.25">
      <c r="A639" s="29" t="str">
        <f t="shared" si="126"/>
        <v/>
      </c>
      <c r="B639" s="29" t="str">
        <f t="shared" si="127"/>
        <v>Centre for Domestic Training and Development</v>
      </c>
      <c r="C639" s="29">
        <f t="shared" si="128"/>
        <v>0</v>
      </c>
      <c r="D639" s="30" t="str">
        <f t="shared" si="129"/>
        <v>Africa and the Middle East</v>
      </c>
      <c r="E639" s="30" t="str">
        <f t="shared" si="130"/>
        <v>Nairobi, Kenya</v>
      </c>
      <c r="F639" s="31">
        <f t="shared" si="131"/>
        <v>0</v>
      </c>
      <c r="G639" s="31">
        <f t="shared" si="132"/>
        <v>0</v>
      </c>
      <c r="H639" s="31">
        <f t="shared" si="133"/>
        <v>0</v>
      </c>
      <c r="I639" s="31">
        <f t="shared" si="134"/>
        <v>0</v>
      </c>
      <c r="J639" s="31">
        <f t="shared" si="135"/>
        <v>0</v>
      </c>
      <c r="K639" s="31">
        <f t="shared" si="136"/>
        <v>0</v>
      </c>
      <c r="L639" s="31">
        <f t="shared" si="137"/>
        <v>0</v>
      </c>
      <c r="M639" s="31">
        <f t="shared" si="138"/>
        <v>0</v>
      </c>
      <c r="N639" s="31">
        <f t="shared" si="139"/>
        <v>0</v>
      </c>
      <c r="O639" s="26" t="s">
        <v>15918</v>
      </c>
      <c r="P639" s="26" t="s">
        <v>108</v>
      </c>
      <c r="Q639" s="27">
        <v>40673</v>
      </c>
      <c r="R639" s="24"/>
      <c r="S639" s="24"/>
      <c r="T639" s="26" t="s">
        <v>333</v>
      </c>
      <c r="U639" s="24"/>
      <c r="V639" s="26" t="s">
        <v>169</v>
      </c>
      <c r="W639" s="26" t="s">
        <v>591</v>
      </c>
      <c r="X639" s="26" t="s">
        <v>592</v>
      </c>
      <c r="Y639" s="26" t="s">
        <v>3750</v>
      </c>
      <c r="Z639" s="24"/>
      <c r="AA639" s="24"/>
      <c r="AB639" s="26" t="s">
        <v>15736</v>
      </c>
      <c r="AC639" s="28">
        <v>1500</v>
      </c>
      <c r="AD639" s="24"/>
      <c r="AE639" s="26" t="s">
        <v>3751</v>
      </c>
      <c r="AF639" s="26" t="s">
        <v>139</v>
      </c>
      <c r="AG639" s="26" t="s">
        <v>528</v>
      </c>
      <c r="AH639" s="24"/>
      <c r="AI639" s="28">
        <v>1500</v>
      </c>
      <c r="AJ639" s="24"/>
      <c r="AK639" s="24"/>
      <c r="AL639" s="24"/>
      <c r="AM639" s="24"/>
      <c r="AN639" s="24"/>
      <c r="AO639" s="24"/>
      <c r="AP639" s="24"/>
      <c r="AQ639" s="24"/>
      <c r="AR639" s="24"/>
      <c r="AS639" s="24"/>
      <c r="AT639" s="24"/>
      <c r="AU639" s="24"/>
      <c r="AV639" s="24"/>
      <c r="AW639" s="28">
        <v>0</v>
      </c>
      <c r="AX639" s="26">
        <v>0</v>
      </c>
      <c r="AY639" s="28">
        <v>0</v>
      </c>
      <c r="AZ639" s="28">
        <v>0</v>
      </c>
      <c r="BA639" s="26">
        <v>0</v>
      </c>
      <c r="BB639" s="24"/>
      <c r="BC639" s="26" t="s">
        <v>3756</v>
      </c>
      <c r="BD639" s="24"/>
      <c r="BE639" s="24"/>
      <c r="BF639" s="24"/>
      <c r="BG639" s="24"/>
      <c r="BH639" s="24"/>
      <c r="BI639" s="24"/>
      <c r="BJ639" s="24"/>
      <c r="BK639" s="24"/>
      <c r="BL639" s="24"/>
      <c r="BM639" s="24"/>
      <c r="BN639" s="24"/>
      <c r="BO639" s="24"/>
      <c r="BP639" s="24"/>
      <c r="BQ639" s="24"/>
      <c r="BR639" s="26">
        <v>0</v>
      </c>
      <c r="BS639" s="26">
        <v>0</v>
      </c>
      <c r="BT639" s="26">
        <v>0</v>
      </c>
      <c r="BU639" s="26">
        <v>0</v>
      </c>
      <c r="BV639" s="26">
        <v>0</v>
      </c>
      <c r="BW639" s="26">
        <v>0</v>
      </c>
      <c r="BX639" s="26">
        <v>0</v>
      </c>
      <c r="BY639" s="26">
        <v>0</v>
      </c>
      <c r="BZ639" s="24"/>
      <c r="CA639" s="24"/>
      <c r="CB639" s="24"/>
      <c r="CC639" s="24"/>
      <c r="CD639" s="24"/>
      <c r="CE639" s="24"/>
      <c r="CF639" s="24"/>
      <c r="CG639" s="24"/>
      <c r="CH639" s="24"/>
      <c r="CI639" s="24"/>
      <c r="CJ639" s="24"/>
      <c r="CK639" s="24"/>
      <c r="CL639" s="24"/>
      <c r="CM639" s="24"/>
      <c r="CN639" s="24"/>
      <c r="CO639" s="24"/>
      <c r="CP639" s="24"/>
      <c r="CQ639" s="24"/>
      <c r="CR639" s="24"/>
      <c r="CS639" s="24"/>
      <c r="CT639" s="24"/>
      <c r="CU639" s="24"/>
      <c r="CV639" s="24"/>
      <c r="CW639" s="24"/>
      <c r="CX639" s="24"/>
      <c r="CY639" s="24"/>
      <c r="CZ639" s="24"/>
      <c r="DA639" s="24"/>
      <c r="DB639" s="24"/>
      <c r="DC639" s="24"/>
      <c r="DD639" s="24"/>
      <c r="DE639" s="24"/>
      <c r="DF639" s="26" t="s">
        <v>139</v>
      </c>
      <c r="DG639" s="26" t="s">
        <v>139</v>
      </c>
      <c r="DH639" s="26" t="s">
        <v>139</v>
      </c>
      <c r="DI639" s="26" t="s">
        <v>139</v>
      </c>
      <c r="DJ639" s="26" t="s">
        <v>139</v>
      </c>
      <c r="DK639" s="26" t="s">
        <v>139</v>
      </c>
      <c r="DL639" s="26" t="s">
        <v>139</v>
      </c>
      <c r="DM639" s="26" t="s">
        <v>139</v>
      </c>
      <c r="DN639" s="26" t="s">
        <v>139</v>
      </c>
      <c r="DO639" s="26" t="s">
        <v>139</v>
      </c>
    </row>
    <row r="640" spans="1:119" ht="20.100000000000001" customHeight="1" x14ac:dyDescent="0.25">
      <c r="A640" s="29" t="str">
        <f t="shared" si="126"/>
        <v/>
      </c>
      <c r="B640" s="29" t="str">
        <f t="shared" si="127"/>
        <v>Centre for Domestic Training and Development</v>
      </c>
      <c r="C640" s="29">
        <f t="shared" si="128"/>
        <v>0</v>
      </c>
      <c r="D640" s="30" t="str">
        <f t="shared" si="129"/>
        <v>Africa and the Middle East</v>
      </c>
      <c r="E640" s="30" t="str">
        <f t="shared" si="130"/>
        <v>Nairobi, Kenya</v>
      </c>
      <c r="F640" s="31">
        <f t="shared" si="131"/>
        <v>0</v>
      </c>
      <c r="G640" s="31">
        <f t="shared" si="132"/>
        <v>0</v>
      </c>
      <c r="H640" s="31">
        <f t="shared" si="133"/>
        <v>0</v>
      </c>
      <c r="I640" s="31">
        <f t="shared" si="134"/>
        <v>0</v>
      </c>
      <c r="J640" s="31">
        <f t="shared" si="135"/>
        <v>0</v>
      </c>
      <c r="K640" s="31">
        <f t="shared" si="136"/>
        <v>0</v>
      </c>
      <c r="L640" s="31">
        <f t="shared" si="137"/>
        <v>0</v>
      </c>
      <c r="M640" s="31">
        <f t="shared" si="138"/>
        <v>0</v>
      </c>
      <c r="N640" s="31">
        <f t="shared" si="139"/>
        <v>0</v>
      </c>
      <c r="O640" s="26" t="s">
        <v>15919</v>
      </c>
      <c r="P640" s="26" t="s">
        <v>108</v>
      </c>
      <c r="Q640" s="27">
        <v>40707</v>
      </c>
      <c r="R640" s="24"/>
      <c r="S640" s="24"/>
      <c r="T640" s="26" t="s">
        <v>333</v>
      </c>
      <c r="U640" s="24"/>
      <c r="V640" s="26" t="s">
        <v>169</v>
      </c>
      <c r="W640" s="26" t="s">
        <v>591</v>
      </c>
      <c r="X640" s="26" t="s">
        <v>592</v>
      </c>
      <c r="Y640" s="26" t="s">
        <v>3750</v>
      </c>
      <c r="Z640" s="24"/>
      <c r="AA640" s="24"/>
      <c r="AB640" s="26" t="s">
        <v>15733</v>
      </c>
      <c r="AC640" s="28">
        <v>7607</v>
      </c>
      <c r="AD640" s="24"/>
      <c r="AE640" s="26" t="s">
        <v>3751</v>
      </c>
      <c r="AF640" s="26" t="s">
        <v>139</v>
      </c>
      <c r="AG640" s="26" t="s">
        <v>528</v>
      </c>
      <c r="AH640" s="24"/>
      <c r="AI640" s="28">
        <v>8000</v>
      </c>
      <c r="AJ640" s="24"/>
      <c r="AK640" s="24"/>
      <c r="AL640" s="24"/>
      <c r="AM640" s="24"/>
      <c r="AN640" s="24"/>
      <c r="AO640" s="24"/>
      <c r="AP640" s="24"/>
      <c r="AQ640" s="24"/>
      <c r="AR640" s="24"/>
      <c r="AS640" s="24"/>
      <c r="AT640" s="24"/>
      <c r="AU640" s="24"/>
      <c r="AV640" s="24"/>
      <c r="AW640" s="28">
        <v>0</v>
      </c>
      <c r="AX640" s="26">
        <v>0</v>
      </c>
      <c r="AY640" s="28">
        <v>0</v>
      </c>
      <c r="AZ640" s="28">
        <v>0</v>
      </c>
      <c r="BA640" s="26">
        <v>0</v>
      </c>
      <c r="BB640" s="24"/>
      <c r="BC640" s="26" t="s">
        <v>3756</v>
      </c>
      <c r="BD640" s="24"/>
      <c r="BE640" s="24"/>
      <c r="BF640" s="24"/>
      <c r="BG640" s="24"/>
      <c r="BH640" s="24"/>
      <c r="BI640" s="24"/>
      <c r="BJ640" s="24"/>
      <c r="BK640" s="24"/>
      <c r="BL640" s="24"/>
      <c r="BM640" s="24"/>
      <c r="BN640" s="24"/>
      <c r="BO640" s="24"/>
      <c r="BP640" s="24"/>
      <c r="BQ640" s="24"/>
      <c r="BR640" s="26">
        <v>0</v>
      </c>
      <c r="BS640" s="26">
        <v>0</v>
      </c>
      <c r="BT640" s="26">
        <v>0</v>
      </c>
      <c r="BU640" s="26">
        <v>0</v>
      </c>
      <c r="BV640" s="26">
        <v>0</v>
      </c>
      <c r="BW640" s="26">
        <v>0</v>
      </c>
      <c r="BX640" s="26">
        <v>0</v>
      </c>
      <c r="BY640" s="26">
        <v>0</v>
      </c>
      <c r="BZ640" s="24"/>
      <c r="CA640" s="24"/>
      <c r="CB640" s="24"/>
      <c r="CC640" s="24"/>
      <c r="CD640" s="24"/>
      <c r="CE640" s="24"/>
      <c r="CF640" s="24"/>
      <c r="CG640" s="24"/>
      <c r="CH640" s="24"/>
      <c r="CI640" s="24"/>
      <c r="CJ640" s="24"/>
      <c r="CK640" s="24"/>
      <c r="CL640" s="24"/>
      <c r="CM640" s="24"/>
      <c r="CN640" s="24"/>
      <c r="CO640" s="24"/>
      <c r="CP640" s="24"/>
      <c r="CQ640" s="24"/>
      <c r="CR640" s="24"/>
      <c r="CS640" s="24"/>
      <c r="CT640" s="24"/>
      <c r="CU640" s="24"/>
      <c r="CV640" s="24"/>
      <c r="CW640" s="24"/>
      <c r="CX640" s="24"/>
      <c r="CY640" s="24"/>
      <c r="CZ640" s="24"/>
      <c r="DA640" s="24"/>
      <c r="DB640" s="24"/>
      <c r="DC640" s="24"/>
      <c r="DD640" s="24"/>
      <c r="DE640" s="24"/>
      <c r="DF640" s="26" t="s">
        <v>139</v>
      </c>
      <c r="DG640" s="26" t="s">
        <v>139</v>
      </c>
      <c r="DH640" s="26" t="s">
        <v>139</v>
      </c>
      <c r="DI640" s="26" t="s">
        <v>139</v>
      </c>
      <c r="DJ640" s="26" t="s">
        <v>139</v>
      </c>
      <c r="DK640" s="26" t="s">
        <v>139</v>
      </c>
      <c r="DL640" s="26" t="s">
        <v>139</v>
      </c>
      <c r="DM640" s="26" t="s">
        <v>139</v>
      </c>
      <c r="DN640" s="26" t="s">
        <v>139</v>
      </c>
      <c r="DO640" s="26" t="s">
        <v>139</v>
      </c>
    </row>
    <row r="641" spans="1:119" ht="20.100000000000001" customHeight="1" x14ac:dyDescent="0.25">
      <c r="A641" s="29" t="str">
        <f t="shared" si="126"/>
        <v>Centre Marembo (Gateway Center)7</v>
      </c>
      <c r="B641" s="29" t="str">
        <f t="shared" si="127"/>
        <v>Centre Marembo (Gateway Center)</v>
      </c>
      <c r="C641" s="29">
        <f t="shared" si="128"/>
        <v>7</v>
      </c>
      <c r="D641" s="30" t="str">
        <f t="shared" si="129"/>
        <v>Africa and the Middle East</v>
      </c>
      <c r="E641" s="30" t="str">
        <f t="shared" si="130"/>
        <v>Kigali, Rwanda</v>
      </c>
      <c r="F641" s="31">
        <f t="shared" si="131"/>
        <v>3</v>
      </c>
      <c r="G641" s="31">
        <f t="shared" si="132"/>
        <v>3</v>
      </c>
      <c r="H641" s="31">
        <f t="shared" si="133"/>
        <v>4</v>
      </c>
      <c r="I641" s="31">
        <f t="shared" si="134"/>
        <v>3</v>
      </c>
      <c r="J641" s="31">
        <f t="shared" si="135"/>
        <v>3</v>
      </c>
      <c r="K641" s="31">
        <f t="shared" si="136"/>
        <v>3</v>
      </c>
      <c r="L641" s="31">
        <f t="shared" si="137"/>
        <v>5</v>
      </c>
      <c r="M641" s="31">
        <f t="shared" si="138"/>
        <v>3</v>
      </c>
      <c r="N641" s="31">
        <f t="shared" si="139"/>
        <v>3.4</v>
      </c>
      <c r="O641" s="26" t="s">
        <v>3770</v>
      </c>
      <c r="P641" s="26" t="s">
        <v>108</v>
      </c>
      <c r="Q641" s="27">
        <v>42858</v>
      </c>
      <c r="R641" s="26" t="s">
        <v>305</v>
      </c>
      <c r="S641" s="26" t="s">
        <v>167</v>
      </c>
      <c r="T641" s="26" t="s">
        <v>142</v>
      </c>
      <c r="U641" s="26" t="s">
        <v>168</v>
      </c>
      <c r="V641" s="26" t="s">
        <v>169</v>
      </c>
      <c r="W641" s="26" t="s">
        <v>834</v>
      </c>
      <c r="X641" s="26" t="s">
        <v>3771</v>
      </c>
      <c r="Y641" s="26" t="s">
        <v>3772</v>
      </c>
      <c r="Z641" s="26" t="s">
        <v>3773</v>
      </c>
      <c r="AA641" s="24"/>
      <c r="AB641" s="26" t="s">
        <v>117</v>
      </c>
      <c r="AC641" s="28">
        <v>4000</v>
      </c>
      <c r="AD641" s="26" t="s">
        <v>3774</v>
      </c>
      <c r="AE641" s="26" t="s">
        <v>595</v>
      </c>
      <c r="AF641" s="26" t="s">
        <v>120</v>
      </c>
      <c r="AG641" s="26" t="s">
        <v>224</v>
      </c>
      <c r="AH641" s="26" t="s">
        <v>235</v>
      </c>
      <c r="AI641" s="28">
        <v>4000</v>
      </c>
      <c r="AJ641" s="26" t="s">
        <v>3775</v>
      </c>
      <c r="AK641" s="26" t="s">
        <v>3776</v>
      </c>
      <c r="AL641" s="26" t="s">
        <v>3777</v>
      </c>
      <c r="AM641" s="24"/>
      <c r="AN641" s="24"/>
      <c r="AO641" s="24"/>
      <c r="AP641" s="24"/>
      <c r="AQ641" s="24"/>
      <c r="AR641" s="26" t="s">
        <v>3778</v>
      </c>
      <c r="AS641" s="24"/>
      <c r="AT641" s="24"/>
      <c r="AU641" s="24"/>
      <c r="AV641" s="24"/>
      <c r="AW641" s="28">
        <v>95600</v>
      </c>
      <c r="AX641" s="26">
        <v>182</v>
      </c>
      <c r="AY641" s="28">
        <v>10</v>
      </c>
      <c r="AZ641" s="28">
        <v>82</v>
      </c>
      <c r="BA641" s="26">
        <v>684</v>
      </c>
      <c r="BB641" s="24"/>
      <c r="BC641" s="26" t="s">
        <v>3779</v>
      </c>
      <c r="BD641" s="26" t="s">
        <v>125</v>
      </c>
      <c r="BE641" s="24"/>
      <c r="BF641" s="26" t="s">
        <v>3780</v>
      </c>
      <c r="BG641" s="26" t="s">
        <v>3781</v>
      </c>
      <c r="BH641" s="24"/>
      <c r="BI641" s="24"/>
      <c r="BJ641" s="24"/>
      <c r="BK641" s="24"/>
      <c r="BL641" s="24"/>
      <c r="BM641" s="24"/>
      <c r="BN641" s="24"/>
      <c r="BO641" s="24"/>
      <c r="BP641" s="24"/>
      <c r="BQ641" s="24"/>
      <c r="BR641" s="26">
        <v>0</v>
      </c>
      <c r="BS641" s="26">
        <v>0</v>
      </c>
      <c r="BT641" s="26">
        <v>0</v>
      </c>
      <c r="BU641" s="26">
        <v>0</v>
      </c>
      <c r="BV641" s="26">
        <v>0</v>
      </c>
      <c r="BW641" s="26">
        <v>0</v>
      </c>
      <c r="BX641" s="26">
        <v>0</v>
      </c>
      <c r="BY641" s="26">
        <v>0</v>
      </c>
      <c r="BZ641" s="26" t="s">
        <v>136</v>
      </c>
      <c r="CA641" s="26" t="s">
        <v>134</v>
      </c>
      <c r="CB641" s="26" t="s">
        <v>136</v>
      </c>
      <c r="CC641" s="26" t="s">
        <v>136</v>
      </c>
      <c r="CD641" s="26" t="s">
        <v>136</v>
      </c>
      <c r="CE641" s="26" t="s">
        <v>135</v>
      </c>
      <c r="CF641" s="26" t="s">
        <v>136</v>
      </c>
      <c r="CG641" s="26" t="s">
        <v>136</v>
      </c>
      <c r="CH641" s="26" t="s">
        <v>136</v>
      </c>
      <c r="CI641" s="26" t="s">
        <v>138</v>
      </c>
      <c r="CJ641" s="26" t="s">
        <v>138</v>
      </c>
      <c r="CK641" s="26" t="s">
        <v>136</v>
      </c>
      <c r="CL641" s="26" t="s">
        <v>136</v>
      </c>
      <c r="CM641" s="26" t="s">
        <v>135</v>
      </c>
      <c r="CN641" s="26" t="s">
        <v>136</v>
      </c>
      <c r="CO641" s="26" t="s">
        <v>136</v>
      </c>
      <c r="CP641" s="26" t="s">
        <v>136</v>
      </c>
      <c r="CQ641" s="26" t="s">
        <v>136</v>
      </c>
      <c r="CR641" s="26" t="s">
        <v>136</v>
      </c>
      <c r="CS641" s="26" t="s">
        <v>136</v>
      </c>
      <c r="CT641" s="26" t="s">
        <v>136</v>
      </c>
      <c r="CU641" s="26" t="s">
        <v>136</v>
      </c>
      <c r="CV641" s="26" t="s">
        <v>136</v>
      </c>
      <c r="CW641" s="26" t="s">
        <v>136</v>
      </c>
      <c r="CX641" s="26" t="s">
        <v>138</v>
      </c>
      <c r="CY641" s="26" t="s">
        <v>138</v>
      </c>
      <c r="CZ641" s="26" t="s">
        <v>138</v>
      </c>
      <c r="DA641" s="26" t="s">
        <v>138</v>
      </c>
      <c r="DB641" s="26" t="s">
        <v>136</v>
      </c>
      <c r="DC641" s="26" t="s">
        <v>136</v>
      </c>
      <c r="DD641" s="26" t="s">
        <v>136</v>
      </c>
      <c r="DE641" s="26" t="s">
        <v>136</v>
      </c>
      <c r="DF641" s="26" t="s">
        <v>120</v>
      </c>
      <c r="DG641" s="26" t="s">
        <v>120</v>
      </c>
      <c r="DH641" s="26" t="s">
        <v>120</v>
      </c>
      <c r="DI641" s="26" t="s">
        <v>120</v>
      </c>
      <c r="DJ641" s="26" t="s">
        <v>139</v>
      </c>
      <c r="DK641" s="26" t="s">
        <v>139</v>
      </c>
      <c r="DL641" s="26" t="s">
        <v>139</v>
      </c>
      <c r="DM641" s="26" t="s">
        <v>139</v>
      </c>
      <c r="DN641" s="26" t="s">
        <v>139</v>
      </c>
      <c r="DO641" s="26" t="s">
        <v>139</v>
      </c>
    </row>
    <row r="642" spans="1:119" ht="20.100000000000001" customHeight="1" x14ac:dyDescent="0.25">
      <c r="A642" s="29" t="str">
        <f t="shared" si="126"/>
        <v>Centre Marembo (Gateway Center)6</v>
      </c>
      <c r="B642" s="29" t="str">
        <f t="shared" si="127"/>
        <v>Centre Marembo (Gateway Center)</v>
      </c>
      <c r="C642" s="29">
        <f t="shared" si="128"/>
        <v>6</v>
      </c>
      <c r="D642" s="30" t="str">
        <f t="shared" si="129"/>
        <v>Africa and the Middle East</v>
      </c>
      <c r="E642" s="30" t="str">
        <f t="shared" si="130"/>
        <v>Kigali, Rwanda</v>
      </c>
      <c r="F642" s="31">
        <f t="shared" si="131"/>
        <v>3</v>
      </c>
      <c r="G642" s="31">
        <f t="shared" si="132"/>
        <v>3</v>
      </c>
      <c r="H642" s="31">
        <f t="shared" si="133"/>
        <v>2</v>
      </c>
      <c r="I642" s="31">
        <f t="shared" si="134"/>
        <v>3</v>
      </c>
      <c r="J642" s="31">
        <f t="shared" si="135"/>
        <v>3</v>
      </c>
      <c r="K642" s="31">
        <f t="shared" si="136"/>
        <v>3</v>
      </c>
      <c r="L642" s="31">
        <f t="shared" si="137"/>
        <v>3</v>
      </c>
      <c r="M642" s="31">
        <f t="shared" si="138"/>
        <v>3</v>
      </c>
      <c r="N642" s="31">
        <f t="shared" si="139"/>
        <v>2.9</v>
      </c>
      <c r="O642" s="26" t="s">
        <v>3782</v>
      </c>
      <c r="P642" s="26" t="s">
        <v>108</v>
      </c>
      <c r="Q642" s="27">
        <v>42502</v>
      </c>
      <c r="R642" s="26" t="s">
        <v>166</v>
      </c>
      <c r="S642" s="26" t="s">
        <v>184</v>
      </c>
      <c r="T642" s="26" t="s">
        <v>157</v>
      </c>
      <c r="U642" s="26" t="s">
        <v>168</v>
      </c>
      <c r="V642" s="26" t="s">
        <v>169</v>
      </c>
      <c r="W642" s="26" t="s">
        <v>834</v>
      </c>
      <c r="X642" s="26" t="s">
        <v>3771</v>
      </c>
      <c r="Y642" s="26" t="s">
        <v>3772</v>
      </c>
      <c r="Z642" s="26" t="s">
        <v>3773</v>
      </c>
      <c r="AA642" s="24"/>
      <c r="AB642" s="26" t="s">
        <v>117</v>
      </c>
      <c r="AC642" s="28">
        <v>4000</v>
      </c>
      <c r="AD642" s="26" t="s">
        <v>3774</v>
      </c>
      <c r="AE642" s="26" t="s">
        <v>595</v>
      </c>
      <c r="AF642" s="26" t="s">
        <v>120</v>
      </c>
      <c r="AG642" s="26" t="s">
        <v>224</v>
      </c>
      <c r="AH642" s="26" t="s">
        <v>250</v>
      </c>
      <c r="AI642" s="28">
        <v>4000</v>
      </c>
      <c r="AJ642" s="26" t="s">
        <v>3783</v>
      </c>
      <c r="AK642" s="26" t="s">
        <v>3784</v>
      </c>
      <c r="AL642" s="26" t="s">
        <v>3785</v>
      </c>
      <c r="AM642" s="24"/>
      <c r="AN642" s="24"/>
      <c r="AO642" s="24"/>
      <c r="AP642" s="24"/>
      <c r="AQ642" s="26" t="s">
        <v>3786</v>
      </c>
      <c r="AR642" s="24"/>
      <c r="AS642" s="24"/>
      <c r="AT642" s="24"/>
      <c r="AU642" s="26" t="s">
        <v>3787</v>
      </c>
      <c r="AV642" s="24"/>
      <c r="AW642" s="28">
        <v>92300</v>
      </c>
      <c r="AX642" s="26">
        <v>200</v>
      </c>
      <c r="AY642" s="28">
        <v>50</v>
      </c>
      <c r="AZ642" s="28">
        <v>30</v>
      </c>
      <c r="BA642" s="26">
        <v>0</v>
      </c>
      <c r="BB642" s="26" t="s">
        <v>241</v>
      </c>
      <c r="BC642" s="26" t="s">
        <v>3779</v>
      </c>
      <c r="BD642" s="26" t="s">
        <v>125</v>
      </c>
      <c r="BE642" s="24"/>
      <c r="BF642" s="26" t="s">
        <v>3788</v>
      </c>
      <c r="BG642" s="26" t="s">
        <v>3781</v>
      </c>
      <c r="BH642" s="26" t="s">
        <v>3789</v>
      </c>
      <c r="BI642" s="26" t="s">
        <v>834</v>
      </c>
      <c r="BJ642" s="26" t="s">
        <v>3790</v>
      </c>
      <c r="BK642" s="26" t="s">
        <v>834</v>
      </c>
      <c r="BL642" s="26" t="s">
        <v>3791</v>
      </c>
      <c r="BM642" s="26" t="s">
        <v>834</v>
      </c>
      <c r="BN642" s="26" t="s">
        <v>3792</v>
      </c>
      <c r="BO642" s="26" t="s">
        <v>834</v>
      </c>
      <c r="BP642" s="24"/>
      <c r="BQ642" s="24"/>
      <c r="BR642" s="26">
        <v>3</v>
      </c>
      <c r="BS642" s="26">
        <v>3</v>
      </c>
      <c r="BT642" s="26">
        <v>2</v>
      </c>
      <c r="BU642" s="26">
        <v>3</v>
      </c>
      <c r="BV642" s="26">
        <v>3</v>
      </c>
      <c r="BW642" s="26">
        <v>3</v>
      </c>
      <c r="BX642" s="26">
        <v>3</v>
      </c>
      <c r="BY642" s="26">
        <v>3</v>
      </c>
      <c r="BZ642" s="24"/>
      <c r="CA642" s="24"/>
      <c r="CB642" s="24"/>
      <c r="CC642" s="24"/>
      <c r="CD642" s="24"/>
      <c r="CE642" s="24"/>
      <c r="CF642" s="24"/>
      <c r="CG642" s="24"/>
      <c r="CH642" s="24"/>
      <c r="CI642" s="24"/>
      <c r="CJ642" s="24"/>
      <c r="CK642" s="24"/>
      <c r="CL642" s="24"/>
      <c r="CM642" s="24"/>
      <c r="CN642" s="24"/>
      <c r="CO642" s="24"/>
      <c r="CP642" s="24"/>
      <c r="CQ642" s="24"/>
      <c r="CR642" s="24"/>
      <c r="CS642" s="24"/>
      <c r="CT642" s="24"/>
      <c r="CU642" s="24"/>
      <c r="CV642" s="24"/>
      <c r="CW642" s="24"/>
      <c r="CX642" s="24"/>
      <c r="CY642" s="24"/>
      <c r="CZ642" s="24"/>
      <c r="DA642" s="24"/>
      <c r="DB642" s="24"/>
      <c r="DC642" s="24"/>
      <c r="DD642" s="24"/>
      <c r="DE642" s="24"/>
      <c r="DF642" s="26" t="s">
        <v>120</v>
      </c>
      <c r="DG642" s="26" t="s">
        <v>120</v>
      </c>
      <c r="DH642" s="26" t="s">
        <v>120</v>
      </c>
      <c r="DI642" s="26" t="s">
        <v>120</v>
      </c>
      <c r="DJ642" s="26" t="s">
        <v>139</v>
      </c>
      <c r="DK642" s="26" t="s">
        <v>139</v>
      </c>
      <c r="DL642" s="26" t="s">
        <v>139</v>
      </c>
      <c r="DM642" s="26" t="s">
        <v>139</v>
      </c>
      <c r="DN642" s="26" t="s">
        <v>139</v>
      </c>
      <c r="DO642" s="26" t="s">
        <v>139</v>
      </c>
    </row>
    <row r="643" spans="1:119" ht="20.100000000000001" customHeight="1" x14ac:dyDescent="0.25">
      <c r="A643" s="29" t="str">
        <f t="shared" ref="A643:A706" si="140">IFERROR(IF(C643=0,NA(),B643&amp;C643),"")</f>
        <v>Centre Marembo (Gateway Center)5</v>
      </c>
      <c r="B643" s="29" t="str">
        <f t="shared" ref="B643:B706" si="141">IFERROR(IF(AA643=0,Y643&amp;IF(Z643=0,""," ("&amp;Z643&amp;")"),AA643&amp;IF(Z643=0,""," ("&amp;Z643&amp;")")),"")</f>
        <v>Centre Marembo (Gateway Center)</v>
      </c>
      <c r="C643" s="29">
        <f t="shared" ref="C643:C706" si="142">IFERROR(_xlfn.NUMBERVALUE(RIGHT(AH643,1)),"")</f>
        <v>5</v>
      </c>
      <c r="D643" s="30" t="str">
        <f t="shared" ref="D643:D706" si="143">IFERROR(IF(OR(V643="Sub-Saharan Africa",V643="Middle East &amp; North Africa"),"Africa and the Middle East",IF(V643="Europe &amp; Central Asia","Europe and Eurasia",IF(V643="East Asia &amp; Pacific","East and Southeast Asia",V643))),"")</f>
        <v>Africa and the Middle East</v>
      </c>
      <c r="E643" s="30" t="str">
        <f t="shared" ref="E643:E706" si="144">IFERROR(IF(X643=0,W643,X643&amp;", "&amp;W643),"")</f>
        <v>Kigali, Rwanda</v>
      </c>
      <c r="F643" s="31">
        <f t="shared" ref="F643:F706" si="145">IFERROR(IF(AND(BZ643+CA643+CB643+CC643&gt;=4,BZ643+CA643+CB643+CC643&lt;=6),1,IF(AND(BZ643+CA643+CB643+CC643&gt;=7,BZ643+CA643+CB643+CC643&lt;=10),2,IF(AND(BZ643+CA643+CB643+CC643&gt;=11,BZ643+CA643+CB643+CC643&lt;=14),3,IF(AND(BZ643+CA643+CB643+CC643&gt;=15,BZ643+CA643+CB643+CC643&lt;=18),4,IF(AND(BZ643+CA643+CB643+CC643&gt;=19,BZ643+CA643+CB643+CC643&lt;=20),5,BR643))))),"")</f>
        <v>3</v>
      </c>
      <c r="G643" s="31">
        <f t="shared" ref="G643:G706" si="146">IFERROR(IF(AND(CD643+CE643+CF643+CG643&gt;=4,CD643+CE643+CF643+CG643&lt;=6),1,IF(AND(CD643+CE643+CF643+CG643&gt;=7,CD643+CE643+CF643+CG643&lt;=10),2,IF(AND(CD643+CE643+CF643+CG643&gt;=11,CD643+CE643+CF643+CG643&lt;=14),3,IF(AND(CD643+CE643+CF643+CG643&gt;=15,CD643+CE643+CF643+CG643&lt;=18),4,IF(AND(CD643+CE643+CF643+CG643&gt;=19,CD643+CE643+CF643+CG643&lt;=20),5,BS643))))),"")</f>
        <v>3</v>
      </c>
      <c r="H643" s="31">
        <f t="shared" ref="H643:H706" si="147">IFERROR(IF(AND(CH643+CI643+CJ643+CK643&gt;=4,CH643+CI643+CJ643+CK643&lt;=6),1,IF(AND(CH643+CI643+CJ643+CK643&gt;=7,CH643+CI643+CJ643+CK643&lt;=10),2,IF(AND(CH643+CI643+CJ643+CK643&gt;=11,CH643+CI643+CJ643+CK643&lt;=14),3,IF(AND(CH643+CI643+CJ643+CK643&gt;=15,CH643+CI643+CJ643+CK643&lt;=18),4,IF(AND(CH643+CI643+CJ643+CK643&gt;=19,CH643+CI643+CJ643+CK643&lt;=20),5,BT643))))),"")</f>
        <v>2</v>
      </c>
      <c r="I643" s="31">
        <f t="shared" ref="I643:I706" si="148">IFERROR(IF(AND(CL643+CM643+CN643+CO643&gt;=4,CL643+CM643+CN643+CO643&lt;=6),1,IF(AND(CL643+CM643+CN643+CO643&gt;=7,CL643+CM643+CN643+CO643&lt;=10),2,IF(AND(CL643+CM643+CN643+CO643&gt;=11,CL643+CM643+CN643+CO643&lt;=14),3,IF(AND(CL643+CM643+CN643+CO643&gt;=15,CL643+CM643+CN643+CO643&lt;=18),4,IF(AND(CL643+CM643+CN643+CO643&gt;=19,CL643+CM643+CN643+CO643&lt;=20),5,BU643))))),"")</f>
        <v>2</v>
      </c>
      <c r="J643" s="31">
        <f t="shared" ref="J643:J706" si="149">IFERROR(IF(AND(CP643+CQ643+CR643+CS643&gt;=4,CP643+CQ643+CR643+CS643&lt;=6),1,IF(AND(CP643+CQ643+CR643+CS643&gt;=7,CP643+CQ643+CR643+CS643&lt;=10),2,IF(AND(CP643+CQ643+CR643+CS643&gt;=11,CP643+CQ643+CR643+CS643&lt;=14),3,IF(AND(CP643+CQ643+CR643+CS643&gt;=15,CP643+CQ643+CR643+CS643&lt;=18),4,IF(AND(CP643+CQ643+CR643+CS643&gt;=19,CP643+CQ643+CR643+CS643&lt;=20),5,BV643))))),"")</f>
        <v>3</v>
      </c>
      <c r="K643" s="31">
        <f t="shared" ref="K643:K706" si="150">IFERROR(IF(AND(CT643+CU643+CV643+CW643&gt;=4,CT643+CU643+CV643+CW643&lt;=6),1,IF(AND(CT643+CU643+CV643+CW643&gt;=7,CT643+CU643+CV643+CW643&lt;=10),2,IF(AND(CT643+CU643+CV643+CW643&gt;=11,CT643+CU643+CV643+CW643&lt;=14),3,IF(AND(CT643+CU643+CV643+CW643&gt;=15,CT643+CU643+CV643+CW643&lt;=18),4,IF(AND(CT643+CU643+CV643+CW643&gt;=19,CT643+CU643+CV643+CW643&lt;=20),5,BW643))))),"")</f>
        <v>3</v>
      </c>
      <c r="L643" s="31">
        <f t="shared" ref="L643:L706" si="151">IFERROR(IF(AND(CX643+CY643+CZ643+DA643&gt;=4,CX643+CY643+CZ643+DA643&lt;=6),1,IF(AND(CX643+CY643+CZ643+DA643&gt;=7,CX643+CY643+CZ643+DA643&lt;=10),2,IF(AND(CX643+CY643+CZ643+DA643&gt;=11,CX643+CY643+CZ643+DA643&lt;=14),3,IF(AND(CX643+CY643+CZ643+DA643&gt;=15,CX643+CY643+CZ643+DA643&lt;=18),4,IF(AND(CX643+CY643+CZ643+DA643&gt;=19,CX643+CY643+CZ643+DA643&lt;=20),5,BX643))))),"")</f>
        <v>2</v>
      </c>
      <c r="M643" s="31">
        <f t="shared" ref="M643:M706" si="152">IFERROR(IF(AND(DB643+DC643+DD643+DE643&gt;=4,DB643+DC643+DD643+DE643&lt;=6),1,IF(AND(DB643+DC643+DD643+DE643&gt;=7,DB643+DC643+DD643+DE643&lt;=10),2,IF(AND(DB643+DC643+DD643+DE643&gt;=11,DB643+DC643+DD643+DE643&lt;=14),3,IF(AND(DB643+DC643+DD643+DE643&gt;=15,DB643+DC643+DD643+DE643&lt;=18),4,IF(AND(DB643+DC643+DD643+DE643&gt;=19,DB643+DC643+DD643+DE643&lt;=20),5,BY643))))),"")</f>
        <v>2</v>
      </c>
      <c r="N643" s="31">
        <f t="shared" ref="N643:N706" si="153">IFERROR(ROUND(AVERAGE(F643:M643),1),"")</f>
        <v>2.5</v>
      </c>
      <c r="O643" s="26" t="s">
        <v>3793</v>
      </c>
      <c r="P643" s="26" t="s">
        <v>108</v>
      </c>
      <c r="Q643" s="27">
        <v>41946</v>
      </c>
      <c r="R643" s="26" t="s">
        <v>166</v>
      </c>
      <c r="S643" s="26" t="s">
        <v>609</v>
      </c>
      <c r="T643" s="26" t="s">
        <v>278</v>
      </c>
      <c r="U643" s="26" t="s">
        <v>168</v>
      </c>
      <c r="V643" s="26" t="s">
        <v>169</v>
      </c>
      <c r="W643" s="26" t="s">
        <v>834</v>
      </c>
      <c r="X643" s="26" t="s">
        <v>3771</v>
      </c>
      <c r="Y643" s="26" t="s">
        <v>3772</v>
      </c>
      <c r="Z643" s="26" t="s">
        <v>3773</v>
      </c>
      <c r="AA643" s="24"/>
      <c r="AB643" s="26" t="s">
        <v>117</v>
      </c>
      <c r="AC643" s="28">
        <v>11000</v>
      </c>
      <c r="AD643" s="26" t="s">
        <v>3774</v>
      </c>
      <c r="AE643" s="26" t="s">
        <v>595</v>
      </c>
      <c r="AF643" s="26" t="s">
        <v>120</v>
      </c>
      <c r="AG643" s="26" t="s">
        <v>224</v>
      </c>
      <c r="AH643" s="26" t="s">
        <v>176</v>
      </c>
      <c r="AI643" s="28">
        <v>11000</v>
      </c>
      <c r="AJ643" s="26" t="s">
        <v>3794</v>
      </c>
      <c r="AK643" s="26" t="s">
        <v>3776</v>
      </c>
      <c r="AL643" s="26" t="s">
        <v>3795</v>
      </c>
      <c r="AM643" s="24"/>
      <c r="AN643" s="24"/>
      <c r="AO643" s="24"/>
      <c r="AP643" s="24"/>
      <c r="AQ643" s="26" t="s">
        <v>3796</v>
      </c>
      <c r="AR643" s="24"/>
      <c r="AS643" s="26" t="s">
        <v>3797</v>
      </c>
      <c r="AT643" s="24"/>
      <c r="AU643" s="26" t="s">
        <v>3798</v>
      </c>
      <c r="AV643" s="24"/>
      <c r="AW643" s="28">
        <v>142000</v>
      </c>
      <c r="AX643" s="26">
        <v>221</v>
      </c>
      <c r="AY643" s="28">
        <v>30</v>
      </c>
      <c r="AZ643" s="28">
        <v>20</v>
      </c>
      <c r="BA643" s="24"/>
      <c r="BB643" s="26" t="s">
        <v>241</v>
      </c>
      <c r="BC643" s="26" t="s">
        <v>3779</v>
      </c>
      <c r="BD643" s="26" t="s">
        <v>125</v>
      </c>
      <c r="BE643" s="24"/>
      <c r="BF643" s="26" t="s">
        <v>3799</v>
      </c>
      <c r="BG643" s="26" t="s">
        <v>834</v>
      </c>
      <c r="BH643" s="26" t="s">
        <v>3800</v>
      </c>
      <c r="BI643" s="26" t="s">
        <v>357</v>
      </c>
      <c r="BJ643" s="24"/>
      <c r="BK643" s="24"/>
      <c r="BL643" s="24"/>
      <c r="BM643" s="24"/>
      <c r="BN643" s="24"/>
      <c r="BO643" s="24"/>
      <c r="BP643" s="24"/>
      <c r="BQ643" s="24"/>
      <c r="BR643" s="26">
        <v>3</v>
      </c>
      <c r="BS643" s="26">
        <v>3</v>
      </c>
      <c r="BT643" s="26">
        <v>2</v>
      </c>
      <c r="BU643" s="26">
        <v>2</v>
      </c>
      <c r="BV643" s="26">
        <v>3</v>
      </c>
      <c r="BW643" s="26">
        <v>3</v>
      </c>
      <c r="BX643" s="26">
        <v>2</v>
      </c>
      <c r="BY643" s="26">
        <v>2</v>
      </c>
      <c r="BZ643" s="24"/>
      <c r="CA643" s="24"/>
      <c r="CB643" s="24"/>
      <c r="CC643" s="24"/>
      <c r="CD643" s="24"/>
      <c r="CE643" s="24"/>
      <c r="CF643" s="24"/>
      <c r="CG643" s="24"/>
      <c r="CH643" s="24"/>
      <c r="CI643" s="24"/>
      <c r="CJ643" s="24"/>
      <c r="CK643" s="24"/>
      <c r="CL643" s="24"/>
      <c r="CM643" s="24"/>
      <c r="CN643" s="24"/>
      <c r="CO643" s="24"/>
      <c r="CP643" s="24"/>
      <c r="CQ643" s="24"/>
      <c r="CR643" s="24"/>
      <c r="CS643" s="24"/>
      <c r="CT643" s="24"/>
      <c r="CU643" s="24"/>
      <c r="CV643" s="24"/>
      <c r="CW643" s="24"/>
      <c r="CX643" s="24"/>
      <c r="CY643" s="24"/>
      <c r="CZ643" s="24"/>
      <c r="DA643" s="24"/>
      <c r="DB643" s="24"/>
      <c r="DC643" s="24"/>
      <c r="DD643" s="24"/>
      <c r="DE643" s="24"/>
      <c r="DF643" s="26" t="s">
        <v>120</v>
      </c>
      <c r="DG643" s="26" t="s">
        <v>139</v>
      </c>
      <c r="DH643" s="26" t="s">
        <v>139</v>
      </c>
      <c r="DI643" s="26" t="s">
        <v>139</v>
      </c>
      <c r="DJ643" s="26" t="s">
        <v>139</v>
      </c>
      <c r="DK643" s="26" t="s">
        <v>139</v>
      </c>
      <c r="DL643" s="26" t="s">
        <v>139</v>
      </c>
      <c r="DM643" s="26" t="s">
        <v>139</v>
      </c>
      <c r="DN643" s="26" t="s">
        <v>139</v>
      </c>
      <c r="DO643" s="26" t="s">
        <v>139</v>
      </c>
    </row>
    <row r="644" spans="1:119" ht="20.100000000000001" customHeight="1" x14ac:dyDescent="0.25">
      <c r="A644" s="29" t="str">
        <f t="shared" si="140"/>
        <v>Centre Marembo (Gateway Center)4</v>
      </c>
      <c r="B644" s="29" t="str">
        <f t="shared" si="141"/>
        <v>Centre Marembo (Gateway Center)</v>
      </c>
      <c r="C644" s="29">
        <f t="shared" si="142"/>
        <v>4</v>
      </c>
      <c r="D644" s="30" t="str">
        <f t="shared" si="143"/>
        <v>Africa and the Middle East</v>
      </c>
      <c r="E644" s="30" t="str">
        <f t="shared" si="144"/>
        <v>Kigali, Rwanda</v>
      </c>
      <c r="F644" s="31">
        <f t="shared" si="145"/>
        <v>3</v>
      </c>
      <c r="G644" s="31">
        <f t="shared" si="146"/>
        <v>3</v>
      </c>
      <c r="H644" s="31">
        <f t="shared" si="147"/>
        <v>2</v>
      </c>
      <c r="I644" s="31">
        <f t="shared" si="148"/>
        <v>2</v>
      </c>
      <c r="J644" s="31">
        <f t="shared" si="149"/>
        <v>3</v>
      </c>
      <c r="K644" s="31">
        <f t="shared" si="150"/>
        <v>2</v>
      </c>
      <c r="L644" s="31">
        <f t="shared" si="151"/>
        <v>2</v>
      </c>
      <c r="M644" s="31">
        <f t="shared" si="152"/>
        <v>2</v>
      </c>
      <c r="N644" s="31">
        <f t="shared" si="153"/>
        <v>2.4</v>
      </c>
      <c r="O644" s="26" t="s">
        <v>3801</v>
      </c>
      <c r="P644" s="26" t="s">
        <v>108</v>
      </c>
      <c r="Q644" s="27">
        <v>41568</v>
      </c>
      <c r="R644" s="26" t="s">
        <v>166</v>
      </c>
      <c r="S644" s="26" t="s">
        <v>622</v>
      </c>
      <c r="T644" s="26" t="s">
        <v>194</v>
      </c>
      <c r="U644" s="26" t="s">
        <v>168</v>
      </c>
      <c r="V644" s="26" t="s">
        <v>169</v>
      </c>
      <c r="W644" s="26" t="s">
        <v>834</v>
      </c>
      <c r="X644" s="26" t="s">
        <v>3771</v>
      </c>
      <c r="Y644" s="26" t="s">
        <v>3772</v>
      </c>
      <c r="Z644" s="26" t="s">
        <v>3773</v>
      </c>
      <c r="AA644" s="24"/>
      <c r="AB644" s="26" t="s">
        <v>117</v>
      </c>
      <c r="AC644" s="28">
        <v>11000</v>
      </c>
      <c r="AD644" s="26" t="s">
        <v>3774</v>
      </c>
      <c r="AE644" s="26" t="s">
        <v>595</v>
      </c>
      <c r="AF644" s="26" t="s">
        <v>120</v>
      </c>
      <c r="AG644" s="26" t="s">
        <v>224</v>
      </c>
      <c r="AH644" s="26" t="s">
        <v>185</v>
      </c>
      <c r="AI644" s="28">
        <v>11000</v>
      </c>
      <c r="AJ644" s="26" t="s">
        <v>3802</v>
      </c>
      <c r="AK644" s="26" t="s">
        <v>3776</v>
      </c>
      <c r="AL644" s="26" t="s">
        <v>3803</v>
      </c>
      <c r="AM644" s="24"/>
      <c r="AN644" s="24"/>
      <c r="AO644" s="24"/>
      <c r="AP644" s="24"/>
      <c r="AQ644" s="26" t="s">
        <v>3804</v>
      </c>
      <c r="AR644" s="24"/>
      <c r="AS644" s="24"/>
      <c r="AT644" s="24"/>
      <c r="AU644" s="24"/>
      <c r="AV644" s="24"/>
      <c r="AW644" s="28">
        <v>150000</v>
      </c>
      <c r="AX644" s="26">
        <v>492</v>
      </c>
      <c r="AY644" s="28">
        <v>18</v>
      </c>
      <c r="AZ644" s="28">
        <v>15</v>
      </c>
      <c r="BA644" s="26">
        <v>0</v>
      </c>
      <c r="BB644" s="26" t="s">
        <v>241</v>
      </c>
      <c r="BC644" s="26" t="s">
        <v>3779</v>
      </c>
      <c r="BD644" s="26" t="s">
        <v>125</v>
      </c>
      <c r="BE644" s="24"/>
      <c r="BF644" s="26" t="s">
        <v>3805</v>
      </c>
      <c r="BG644" s="26" t="s">
        <v>2394</v>
      </c>
      <c r="BH644" s="24"/>
      <c r="BI644" s="24"/>
      <c r="BJ644" s="24"/>
      <c r="BK644" s="24"/>
      <c r="BL644" s="24"/>
      <c r="BM644" s="24"/>
      <c r="BN644" s="24"/>
      <c r="BO644" s="24"/>
      <c r="BP644" s="24"/>
      <c r="BQ644" s="24"/>
      <c r="BR644" s="26">
        <v>3</v>
      </c>
      <c r="BS644" s="26">
        <v>3</v>
      </c>
      <c r="BT644" s="26">
        <v>2</v>
      </c>
      <c r="BU644" s="26">
        <v>2</v>
      </c>
      <c r="BV644" s="26">
        <v>3</v>
      </c>
      <c r="BW644" s="26">
        <v>2</v>
      </c>
      <c r="BX644" s="26">
        <v>2</v>
      </c>
      <c r="BY644" s="26">
        <v>2</v>
      </c>
      <c r="BZ644" s="24"/>
      <c r="CA644" s="24"/>
      <c r="CB644" s="24"/>
      <c r="CC644" s="24"/>
      <c r="CD644" s="24"/>
      <c r="CE644" s="24"/>
      <c r="CF644" s="24"/>
      <c r="CG644" s="24"/>
      <c r="CH644" s="24"/>
      <c r="CI644" s="24"/>
      <c r="CJ644" s="24"/>
      <c r="CK644" s="24"/>
      <c r="CL644" s="24"/>
      <c r="CM644" s="24"/>
      <c r="CN644" s="24"/>
      <c r="CO644" s="24"/>
      <c r="CP644" s="24"/>
      <c r="CQ644" s="24"/>
      <c r="CR644" s="24"/>
      <c r="CS644" s="24"/>
      <c r="CT644" s="24"/>
      <c r="CU644" s="24"/>
      <c r="CV644" s="24"/>
      <c r="CW644" s="24"/>
      <c r="CX644" s="24"/>
      <c r="CY644" s="24"/>
      <c r="CZ644" s="24"/>
      <c r="DA644" s="24"/>
      <c r="DB644" s="24"/>
      <c r="DC644" s="24"/>
      <c r="DD644" s="24"/>
      <c r="DE644" s="24"/>
      <c r="DF644" s="26" t="s">
        <v>120</v>
      </c>
      <c r="DG644" s="26" t="s">
        <v>139</v>
      </c>
      <c r="DH644" s="26" t="s">
        <v>139</v>
      </c>
      <c r="DI644" s="26" t="s">
        <v>139</v>
      </c>
      <c r="DJ644" s="26" t="s">
        <v>139</v>
      </c>
      <c r="DK644" s="26" t="s">
        <v>139</v>
      </c>
      <c r="DL644" s="26" t="s">
        <v>139</v>
      </c>
      <c r="DM644" s="26" t="s">
        <v>139</v>
      </c>
      <c r="DN644" s="26" t="s">
        <v>139</v>
      </c>
      <c r="DO644" s="26" t="s">
        <v>139</v>
      </c>
    </row>
    <row r="645" spans="1:119" ht="20.100000000000001" customHeight="1" x14ac:dyDescent="0.25">
      <c r="A645" s="29" t="str">
        <f t="shared" si="140"/>
        <v>Centre Marembo (Gateway Center)3</v>
      </c>
      <c r="B645" s="29" t="str">
        <f t="shared" si="141"/>
        <v>Centre Marembo (Gateway Center)</v>
      </c>
      <c r="C645" s="29">
        <f t="shared" si="142"/>
        <v>3</v>
      </c>
      <c r="D645" s="30" t="str">
        <f t="shared" si="143"/>
        <v>Africa and the Middle East</v>
      </c>
      <c r="E645" s="30" t="str">
        <f t="shared" si="144"/>
        <v>Kigali, Rwanda</v>
      </c>
      <c r="F645" s="31">
        <f t="shared" si="145"/>
        <v>3</v>
      </c>
      <c r="G645" s="31">
        <f t="shared" si="146"/>
        <v>2</v>
      </c>
      <c r="H645" s="31">
        <f t="shared" si="147"/>
        <v>2</v>
      </c>
      <c r="I645" s="31">
        <f t="shared" si="148"/>
        <v>3</v>
      </c>
      <c r="J645" s="31">
        <f t="shared" si="149"/>
        <v>3</v>
      </c>
      <c r="K645" s="31">
        <f t="shared" si="150"/>
        <v>2</v>
      </c>
      <c r="L645" s="31">
        <f t="shared" si="151"/>
        <v>4</v>
      </c>
      <c r="M645" s="31">
        <f t="shared" si="152"/>
        <v>1</v>
      </c>
      <c r="N645" s="31">
        <f t="shared" si="153"/>
        <v>2.5</v>
      </c>
      <c r="O645" s="26" t="s">
        <v>3806</v>
      </c>
      <c r="P645" s="26" t="s">
        <v>108</v>
      </c>
      <c r="Q645" s="27">
        <v>41204</v>
      </c>
      <c r="R645" s="26" t="s">
        <v>166</v>
      </c>
      <c r="S645" s="26" t="s">
        <v>306</v>
      </c>
      <c r="T645" s="26" t="s">
        <v>207</v>
      </c>
      <c r="U645" s="26" t="s">
        <v>168</v>
      </c>
      <c r="V645" s="26" t="s">
        <v>169</v>
      </c>
      <c r="W645" s="26" t="s">
        <v>834</v>
      </c>
      <c r="X645" s="26" t="s">
        <v>3771</v>
      </c>
      <c r="Y645" s="26" t="s">
        <v>3772</v>
      </c>
      <c r="Z645" s="26" t="s">
        <v>3773</v>
      </c>
      <c r="AA645" s="24"/>
      <c r="AB645" s="26" t="s">
        <v>117</v>
      </c>
      <c r="AC645" s="28">
        <v>10000</v>
      </c>
      <c r="AD645" s="26" t="s">
        <v>3774</v>
      </c>
      <c r="AE645" s="26" t="s">
        <v>595</v>
      </c>
      <c r="AF645" s="26" t="s">
        <v>120</v>
      </c>
      <c r="AG645" s="26" t="s">
        <v>224</v>
      </c>
      <c r="AH645" s="26" t="s">
        <v>121</v>
      </c>
      <c r="AI645" s="28">
        <v>10000</v>
      </c>
      <c r="AJ645" s="26" t="s">
        <v>3807</v>
      </c>
      <c r="AK645" s="26" t="s">
        <v>3784</v>
      </c>
      <c r="AL645" s="26" t="s">
        <v>3785</v>
      </c>
      <c r="AM645" s="24"/>
      <c r="AN645" s="24"/>
      <c r="AO645" s="24"/>
      <c r="AP645" s="24"/>
      <c r="AQ645" s="26" t="s">
        <v>3808</v>
      </c>
      <c r="AR645" s="24"/>
      <c r="AS645" s="24"/>
      <c r="AT645" s="24"/>
      <c r="AU645" s="24"/>
      <c r="AV645" s="24"/>
      <c r="AW645" s="28">
        <v>52000</v>
      </c>
      <c r="AX645" s="26">
        <v>492</v>
      </c>
      <c r="AY645" s="28">
        <v>20</v>
      </c>
      <c r="AZ645" s="28">
        <v>15</v>
      </c>
      <c r="BA645" s="26">
        <v>0</v>
      </c>
      <c r="BB645" s="26" t="s">
        <v>241</v>
      </c>
      <c r="BC645" s="26" t="s">
        <v>3779</v>
      </c>
      <c r="BD645" s="26" t="s">
        <v>125</v>
      </c>
      <c r="BE645" s="24"/>
      <c r="BF645" s="26" t="s">
        <v>3805</v>
      </c>
      <c r="BG645" s="26" t="s">
        <v>395</v>
      </c>
      <c r="BH645" s="26" t="s">
        <v>2075</v>
      </c>
      <c r="BI645" s="26" t="s">
        <v>395</v>
      </c>
      <c r="BJ645" s="24"/>
      <c r="BK645" s="24"/>
      <c r="BL645" s="24"/>
      <c r="BM645" s="24"/>
      <c r="BN645" s="24"/>
      <c r="BO645" s="24"/>
      <c r="BP645" s="24"/>
      <c r="BQ645" s="24"/>
      <c r="BR645" s="26">
        <v>3</v>
      </c>
      <c r="BS645" s="26">
        <v>2</v>
      </c>
      <c r="BT645" s="26">
        <v>2</v>
      </c>
      <c r="BU645" s="26">
        <v>3</v>
      </c>
      <c r="BV645" s="26">
        <v>3</v>
      </c>
      <c r="BW645" s="26">
        <v>2</v>
      </c>
      <c r="BX645" s="26">
        <v>4</v>
      </c>
      <c r="BY645" s="26">
        <v>1</v>
      </c>
      <c r="BZ645" s="24"/>
      <c r="CA645" s="24"/>
      <c r="CB645" s="24"/>
      <c r="CC645" s="24"/>
      <c r="CD645" s="24"/>
      <c r="CE645" s="24"/>
      <c r="CF645" s="24"/>
      <c r="CG645" s="24"/>
      <c r="CH645" s="24"/>
      <c r="CI645" s="24"/>
      <c r="CJ645" s="24"/>
      <c r="CK645" s="24"/>
      <c r="CL645" s="24"/>
      <c r="CM645" s="24"/>
      <c r="CN645" s="24"/>
      <c r="CO645" s="24"/>
      <c r="CP645" s="24"/>
      <c r="CQ645" s="24"/>
      <c r="CR645" s="24"/>
      <c r="CS645" s="24"/>
      <c r="CT645" s="24"/>
      <c r="CU645" s="24"/>
      <c r="CV645" s="24"/>
      <c r="CW645" s="24"/>
      <c r="CX645" s="24"/>
      <c r="CY645" s="24"/>
      <c r="CZ645" s="24"/>
      <c r="DA645" s="24"/>
      <c r="DB645" s="24"/>
      <c r="DC645" s="24"/>
      <c r="DD645" s="24"/>
      <c r="DE645" s="24"/>
      <c r="DF645" s="26" t="s">
        <v>120</v>
      </c>
      <c r="DG645" s="26" t="s">
        <v>139</v>
      </c>
      <c r="DH645" s="26" t="s">
        <v>139</v>
      </c>
      <c r="DI645" s="26" t="s">
        <v>139</v>
      </c>
      <c r="DJ645" s="26" t="s">
        <v>139</v>
      </c>
      <c r="DK645" s="26" t="s">
        <v>139</v>
      </c>
      <c r="DL645" s="26" t="s">
        <v>139</v>
      </c>
      <c r="DM645" s="26" t="s">
        <v>139</v>
      </c>
      <c r="DN645" s="26" t="s">
        <v>139</v>
      </c>
      <c r="DO645" s="26" t="s">
        <v>139</v>
      </c>
    </row>
    <row r="646" spans="1:119" ht="20.100000000000001" customHeight="1" x14ac:dyDescent="0.25">
      <c r="A646" s="29" t="str">
        <f t="shared" si="140"/>
        <v>Centre Marembo (Gateway Center)2</v>
      </c>
      <c r="B646" s="29" t="str">
        <f t="shared" si="141"/>
        <v>Centre Marembo (Gateway Center)</v>
      </c>
      <c r="C646" s="29">
        <f t="shared" si="142"/>
        <v>2</v>
      </c>
      <c r="D646" s="30" t="str">
        <f t="shared" si="143"/>
        <v>Africa and the Middle East</v>
      </c>
      <c r="E646" s="30" t="str">
        <f t="shared" si="144"/>
        <v>Kigali, Rwanda</v>
      </c>
      <c r="F646" s="31">
        <f t="shared" si="145"/>
        <v>3</v>
      </c>
      <c r="G646" s="31">
        <f t="shared" si="146"/>
        <v>2</v>
      </c>
      <c r="H646" s="31">
        <f t="shared" si="147"/>
        <v>3</v>
      </c>
      <c r="I646" s="31">
        <f t="shared" si="148"/>
        <v>3</v>
      </c>
      <c r="J646" s="31">
        <f t="shared" si="149"/>
        <v>3</v>
      </c>
      <c r="K646" s="31">
        <f t="shared" si="150"/>
        <v>3</v>
      </c>
      <c r="L646" s="31">
        <f t="shared" si="151"/>
        <v>4</v>
      </c>
      <c r="M646" s="31">
        <f t="shared" si="152"/>
        <v>2</v>
      </c>
      <c r="N646" s="31">
        <f t="shared" si="153"/>
        <v>2.9</v>
      </c>
      <c r="O646" s="26" t="s">
        <v>3809</v>
      </c>
      <c r="P646" s="26" t="s">
        <v>108</v>
      </c>
      <c r="Q646" s="27">
        <v>40835</v>
      </c>
      <c r="R646" s="26" t="s">
        <v>109</v>
      </c>
      <c r="S646" s="26" t="s">
        <v>321</v>
      </c>
      <c r="T646" s="26" t="s">
        <v>175</v>
      </c>
      <c r="U646" s="26" t="s">
        <v>168</v>
      </c>
      <c r="V646" s="26" t="s">
        <v>169</v>
      </c>
      <c r="W646" s="26" t="s">
        <v>834</v>
      </c>
      <c r="X646" s="26" t="s">
        <v>3771</v>
      </c>
      <c r="Y646" s="26" t="s">
        <v>3772</v>
      </c>
      <c r="Z646" s="26" t="s">
        <v>3773</v>
      </c>
      <c r="AA646" s="24"/>
      <c r="AB646" s="26" t="s">
        <v>117</v>
      </c>
      <c r="AC646" s="28">
        <v>8000</v>
      </c>
      <c r="AD646" s="26" t="s">
        <v>3774</v>
      </c>
      <c r="AE646" s="26" t="s">
        <v>595</v>
      </c>
      <c r="AF646" s="26" t="s">
        <v>120</v>
      </c>
      <c r="AG646" s="26" t="s">
        <v>224</v>
      </c>
      <c r="AH646" s="26" t="s">
        <v>143</v>
      </c>
      <c r="AI646" s="28">
        <v>8000</v>
      </c>
      <c r="AJ646" s="24"/>
      <c r="AK646" s="26" t="s">
        <v>3810</v>
      </c>
      <c r="AL646" s="26" t="s">
        <v>3811</v>
      </c>
      <c r="AM646" s="26" t="s">
        <v>3812</v>
      </c>
      <c r="AN646" s="26" t="s">
        <v>3813</v>
      </c>
      <c r="AO646" s="26" t="s">
        <v>3814</v>
      </c>
      <c r="AP646" s="24"/>
      <c r="AQ646" s="24"/>
      <c r="AR646" s="24"/>
      <c r="AS646" s="26" t="s">
        <v>3815</v>
      </c>
      <c r="AT646" s="26" t="s">
        <v>3816</v>
      </c>
      <c r="AU646" s="26" t="s">
        <v>3817</v>
      </c>
      <c r="AV646" s="24"/>
      <c r="AW646" s="28">
        <v>73000</v>
      </c>
      <c r="AX646" s="26">
        <v>400</v>
      </c>
      <c r="AY646" s="28">
        <v>20</v>
      </c>
      <c r="AZ646" s="28">
        <v>5</v>
      </c>
      <c r="BA646" s="26">
        <v>0</v>
      </c>
      <c r="BB646" s="26" t="s">
        <v>241</v>
      </c>
      <c r="BC646" s="26" t="s">
        <v>3779</v>
      </c>
      <c r="BD646" s="24"/>
      <c r="BE646" s="24"/>
      <c r="BF646" s="26" t="s">
        <v>3818</v>
      </c>
      <c r="BG646" s="26" t="s">
        <v>395</v>
      </c>
      <c r="BH646" s="26" t="s">
        <v>3819</v>
      </c>
      <c r="BI646" s="26" t="s">
        <v>3781</v>
      </c>
      <c r="BJ646" s="24"/>
      <c r="BK646" s="24"/>
      <c r="BL646" s="24"/>
      <c r="BM646" s="24"/>
      <c r="BN646" s="24"/>
      <c r="BO646" s="24"/>
      <c r="BP646" s="24"/>
      <c r="BQ646" s="24"/>
      <c r="BR646" s="26">
        <v>3</v>
      </c>
      <c r="BS646" s="26">
        <v>2</v>
      </c>
      <c r="BT646" s="26">
        <v>3</v>
      </c>
      <c r="BU646" s="26">
        <v>3</v>
      </c>
      <c r="BV646" s="26">
        <v>3</v>
      </c>
      <c r="BW646" s="26">
        <v>3</v>
      </c>
      <c r="BX646" s="26">
        <v>4</v>
      </c>
      <c r="BY646" s="26">
        <v>2</v>
      </c>
      <c r="BZ646" s="24"/>
      <c r="CA646" s="24"/>
      <c r="CB646" s="24"/>
      <c r="CC646" s="24"/>
      <c r="CD646" s="24"/>
      <c r="CE646" s="24"/>
      <c r="CF646" s="24"/>
      <c r="CG646" s="24"/>
      <c r="CH646" s="24"/>
      <c r="CI646" s="24"/>
      <c r="CJ646" s="24"/>
      <c r="CK646" s="24"/>
      <c r="CL646" s="24"/>
      <c r="CM646" s="24"/>
      <c r="CN646" s="24"/>
      <c r="CO646" s="24"/>
      <c r="CP646" s="24"/>
      <c r="CQ646" s="24"/>
      <c r="CR646" s="24"/>
      <c r="CS646" s="24"/>
      <c r="CT646" s="24"/>
      <c r="CU646" s="24"/>
      <c r="CV646" s="24"/>
      <c r="CW646" s="24"/>
      <c r="CX646" s="24"/>
      <c r="CY646" s="24"/>
      <c r="CZ646" s="24"/>
      <c r="DA646" s="24"/>
      <c r="DB646" s="24"/>
      <c r="DC646" s="24"/>
      <c r="DD646" s="24"/>
      <c r="DE646" s="24"/>
      <c r="DF646" s="26" t="s">
        <v>120</v>
      </c>
      <c r="DG646" s="26" t="s">
        <v>139</v>
      </c>
      <c r="DH646" s="26" t="s">
        <v>139</v>
      </c>
      <c r="DI646" s="26" t="s">
        <v>139</v>
      </c>
      <c r="DJ646" s="26" t="s">
        <v>139</v>
      </c>
      <c r="DK646" s="26" t="s">
        <v>139</v>
      </c>
      <c r="DL646" s="26" t="s">
        <v>139</v>
      </c>
      <c r="DM646" s="26" t="s">
        <v>139</v>
      </c>
      <c r="DN646" s="26" t="s">
        <v>139</v>
      </c>
      <c r="DO646" s="26" t="s">
        <v>139</v>
      </c>
    </row>
    <row r="647" spans="1:119" ht="20.100000000000001" customHeight="1" x14ac:dyDescent="0.25">
      <c r="A647" s="29" t="str">
        <f t="shared" si="140"/>
        <v>Centre Marembo (Gateway Center)1</v>
      </c>
      <c r="B647" s="29" t="str">
        <f t="shared" si="141"/>
        <v>Centre Marembo (Gateway Center)</v>
      </c>
      <c r="C647" s="29">
        <f t="shared" si="142"/>
        <v>1</v>
      </c>
      <c r="D647" s="30" t="str">
        <f t="shared" si="143"/>
        <v>Africa and the Middle East</v>
      </c>
      <c r="E647" s="30" t="str">
        <f t="shared" si="144"/>
        <v>Kigali, Rwanda</v>
      </c>
      <c r="F647" s="31">
        <f t="shared" si="145"/>
        <v>3</v>
      </c>
      <c r="G647" s="31">
        <f t="shared" si="146"/>
        <v>2</v>
      </c>
      <c r="H647" s="31">
        <f t="shared" si="147"/>
        <v>3</v>
      </c>
      <c r="I647" s="31">
        <f t="shared" si="148"/>
        <v>3</v>
      </c>
      <c r="J647" s="31">
        <f t="shared" si="149"/>
        <v>2</v>
      </c>
      <c r="K647" s="31">
        <f t="shared" si="150"/>
        <v>3</v>
      </c>
      <c r="L647" s="31">
        <f t="shared" si="151"/>
        <v>4</v>
      </c>
      <c r="M647" s="31">
        <f t="shared" si="152"/>
        <v>2</v>
      </c>
      <c r="N647" s="31">
        <f t="shared" si="153"/>
        <v>2.8</v>
      </c>
      <c r="O647" s="26" t="s">
        <v>3820</v>
      </c>
      <c r="P647" s="26" t="s">
        <v>108</v>
      </c>
      <c r="Q647" s="27">
        <v>40469</v>
      </c>
      <c r="R647" s="26" t="s">
        <v>155</v>
      </c>
      <c r="S647" s="26" t="s">
        <v>332</v>
      </c>
      <c r="T647" s="26" t="s">
        <v>333</v>
      </c>
      <c r="U647" s="26" t="s">
        <v>168</v>
      </c>
      <c r="V647" s="26" t="s">
        <v>169</v>
      </c>
      <c r="W647" s="26" t="s">
        <v>834</v>
      </c>
      <c r="X647" s="26" t="s">
        <v>3771</v>
      </c>
      <c r="Y647" s="26" t="s">
        <v>3772</v>
      </c>
      <c r="Z647" s="26" t="s">
        <v>3773</v>
      </c>
      <c r="AA647" s="24"/>
      <c r="AB647" s="26" t="s">
        <v>117</v>
      </c>
      <c r="AC647" s="28">
        <v>6000</v>
      </c>
      <c r="AD647" s="26" t="s">
        <v>3774</v>
      </c>
      <c r="AE647" s="26" t="s">
        <v>595</v>
      </c>
      <c r="AF647" s="26" t="s">
        <v>120</v>
      </c>
      <c r="AG647" s="26" t="s">
        <v>224</v>
      </c>
      <c r="AH647" s="26" t="s">
        <v>158</v>
      </c>
      <c r="AI647" s="28">
        <v>6000</v>
      </c>
      <c r="AJ647" s="24"/>
      <c r="AK647" s="26" t="s">
        <v>3810</v>
      </c>
      <c r="AL647" s="26" t="s">
        <v>3811</v>
      </c>
      <c r="AM647" s="26" t="s">
        <v>3821</v>
      </c>
      <c r="AN647" s="26" t="s">
        <v>3822</v>
      </c>
      <c r="AO647" s="26" t="s">
        <v>3823</v>
      </c>
      <c r="AP647" s="24"/>
      <c r="AQ647" s="24"/>
      <c r="AR647" s="24"/>
      <c r="AS647" s="24"/>
      <c r="AT647" s="24"/>
      <c r="AU647" s="24"/>
      <c r="AV647" s="24"/>
      <c r="AW647" s="28">
        <v>45000</v>
      </c>
      <c r="AX647" s="26">
        <v>800</v>
      </c>
      <c r="AY647" s="28">
        <v>500</v>
      </c>
      <c r="AZ647" s="28">
        <v>318</v>
      </c>
      <c r="BA647" s="26">
        <v>0</v>
      </c>
      <c r="BB647" s="26" t="s">
        <v>241</v>
      </c>
      <c r="BC647" s="26" t="s">
        <v>3779</v>
      </c>
      <c r="BD647" s="24"/>
      <c r="BE647" s="24"/>
      <c r="BF647" s="26" t="s">
        <v>3818</v>
      </c>
      <c r="BG647" s="26" t="s">
        <v>395</v>
      </c>
      <c r="BH647" s="26" t="s">
        <v>3819</v>
      </c>
      <c r="BI647" s="26" t="s">
        <v>3781</v>
      </c>
      <c r="BJ647" s="24"/>
      <c r="BK647" s="24"/>
      <c r="BL647" s="24"/>
      <c r="BM647" s="24"/>
      <c r="BN647" s="24"/>
      <c r="BO647" s="24"/>
      <c r="BP647" s="24"/>
      <c r="BQ647" s="24"/>
      <c r="BR647" s="26">
        <v>3</v>
      </c>
      <c r="BS647" s="26">
        <v>2</v>
      </c>
      <c r="BT647" s="26">
        <v>3</v>
      </c>
      <c r="BU647" s="26">
        <v>3</v>
      </c>
      <c r="BV647" s="26">
        <v>2</v>
      </c>
      <c r="BW647" s="26">
        <v>3</v>
      </c>
      <c r="BX647" s="26">
        <v>4</v>
      </c>
      <c r="BY647" s="26">
        <v>2</v>
      </c>
      <c r="BZ647" s="24"/>
      <c r="CA647" s="24"/>
      <c r="CB647" s="24"/>
      <c r="CC647" s="24"/>
      <c r="CD647" s="24"/>
      <c r="CE647" s="24"/>
      <c r="CF647" s="24"/>
      <c r="CG647" s="24"/>
      <c r="CH647" s="24"/>
      <c r="CI647" s="24"/>
      <c r="CJ647" s="24"/>
      <c r="CK647" s="24"/>
      <c r="CL647" s="24"/>
      <c r="CM647" s="24"/>
      <c r="CN647" s="24"/>
      <c r="CO647" s="24"/>
      <c r="CP647" s="24"/>
      <c r="CQ647" s="24"/>
      <c r="CR647" s="24"/>
      <c r="CS647" s="24"/>
      <c r="CT647" s="24"/>
      <c r="CU647" s="24"/>
      <c r="CV647" s="24"/>
      <c r="CW647" s="24"/>
      <c r="CX647" s="24"/>
      <c r="CY647" s="24"/>
      <c r="CZ647" s="24"/>
      <c r="DA647" s="24"/>
      <c r="DB647" s="24"/>
      <c r="DC647" s="24"/>
      <c r="DD647" s="24"/>
      <c r="DE647" s="24"/>
      <c r="DF647" s="26" t="s">
        <v>139</v>
      </c>
      <c r="DG647" s="26" t="s">
        <v>139</v>
      </c>
      <c r="DH647" s="26" t="s">
        <v>139</v>
      </c>
      <c r="DI647" s="26" t="s">
        <v>139</v>
      </c>
      <c r="DJ647" s="26" t="s">
        <v>139</v>
      </c>
      <c r="DK647" s="26" t="s">
        <v>139</v>
      </c>
      <c r="DL647" s="26" t="s">
        <v>139</v>
      </c>
      <c r="DM647" s="26" t="s">
        <v>139</v>
      </c>
      <c r="DN647" s="26" t="s">
        <v>139</v>
      </c>
      <c r="DO647" s="26" t="s">
        <v>139</v>
      </c>
    </row>
    <row r="648" spans="1:119" ht="20.100000000000001" customHeight="1" x14ac:dyDescent="0.25">
      <c r="A648" s="29" t="str">
        <f t="shared" si="140"/>
        <v/>
      </c>
      <c r="B648" s="29" t="str">
        <f t="shared" si="141"/>
        <v>Centro Cultural Batahola Norte</v>
      </c>
      <c r="C648" s="29">
        <f t="shared" si="142"/>
        <v>0</v>
      </c>
      <c r="D648" s="30" t="str">
        <f t="shared" si="143"/>
        <v>Americas</v>
      </c>
      <c r="E648" s="30" t="str">
        <f t="shared" si="144"/>
        <v>Nicaragua</v>
      </c>
      <c r="F648" s="31">
        <f t="shared" si="145"/>
        <v>0</v>
      </c>
      <c r="G648" s="31">
        <f t="shared" si="146"/>
        <v>0</v>
      </c>
      <c r="H648" s="31">
        <f t="shared" si="147"/>
        <v>0</v>
      </c>
      <c r="I648" s="31">
        <f t="shared" si="148"/>
        <v>0</v>
      </c>
      <c r="J648" s="31">
        <f t="shared" si="149"/>
        <v>0</v>
      </c>
      <c r="K648" s="31">
        <f t="shared" si="150"/>
        <v>0</v>
      </c>
      <c r="L648" s="31">
        <f t="shared" si="151"/>
        <v>0</v>
      </c>
      <c r="M648" s="31">
        <f t="shared" si="152"/>
        <v>0</v>
      </c>
      <c r="N648" s="31">
        <f t="shared" si="153"/>
        <v>0</v>
      </c>
      <c r="O648" s="26" t="s">
        <v>3824</v>
      </c>
      <c r="P648" s="26" t="s">
        <v>108</v>
      </c>
      <c r="Q648" s="27">
        <v>40589</v>
      </c>
      <c r="R648" s="24"/>
      <c r="S648" s="24"/>
      <c r="T648" s="26" t="s">
        <v>333</v>
      </c>
      <c r="U648" s="24"/>
      <c r="V648" s="26" t="s">
        <v>15731</v>
      </c>
      <c r="W648" s="26" t="s">
        <v>1307</v>
      </c>
      <c r="X648" s="24"/>
      <c r="Y648" s="26" t="s">
        <v>3825</v>
      </c>
      <c r="Z648" s="24"/>
      <c r="AA648" s="24"/>
      <c r="AB648" s="26" t="s">
        <v>228</v>
      </c>
      <c r="AC648" s="28">
        <v>25000</v>
      </c>
      <c r="AD648" s="24"/>
      <c r="AE648" s="24"/>
      <c r="AF648" s="26" t="s">
        <v>120</v>
      </c>
      <c r="AG648" s="26" t="s">
        <v>2153</v>
      </c>
      <c r="AH648" s="24"/>
      <c r="AI648" s="28">
        <v>25000</v>
      </c>
      <c r="AJ648" s="24"/>
      <c r="AK648" s="24"/>
      <c r="AL648" s="24"/>
      <c r="AM648" s="26" t="s">
        <v>3826</v>
      </c>
      <c r="AN648" s="26" t="s">
        <v>3827</v>
      </c>
      <c r="AO648" s="24"/>
      <c r="AP648" s="24"/>
      <c r="AQ648" s="24"/>
      <c r="AR648" s="24"/>
      <c r="AS648" s="24"/>
      <c r="AT648" s="24"/>
      <c r="AU648" s="24"/>
      <c r="AV648" s="24"/>
      <c r="AW648" s="28">
        <v>296840</v>
      </c>
      <c r="AX648" s="26">
        <v>3303</v>
      </c>
      <c r="AY648" s="28">
        <v>0</v>
      </c>
      <c r="AZ648" s="28">
        <v>0</v>
      </c>
      <c r="BA648" s="26">
        <v>0</v>
      </c>
      <c r="BB648" s="24"/>
      <c r="BC648" s="24"/>
      <c r="BD648" s="24"/>
      <c r="BE648" s="24"/>
      <c r="BF648" s="24"/>
      <c r="BG648" s="24"/>
      <c r="BH648" s="24"/>
      <c r="BI648" s="24"/>
      <c r="BJ648" s="24"/>
      <c r="BK648" s="24"/>
      <c r="BL648" s="24"/>
      <c r="BM648" s="24"/>
      <c r="BN648" s="24"/>
      <c r="BO648" s="24"/>
      <c r="BP648" s="24"/>
      <c r="BQ648" s="24"/>
      <c r="BR648" s="26">
        <v>0</v>
      </c>
      <c r="BS648" s="26">
        <v>0</v>
      </c>
      <c r="BT648" s="26">
        <v>0</v>
      </c>
      <c r="BU648" s="26">
        <v>0</v>
      </c>
      <c r="BV648" s="26">
        <v>0</v>
      </c>
      <c r="BW648" s="26">
        <v>0</v>
      </c>
      <c r="BX648" s="26">
        <v>0</v>
      </c>
      <c r="BY648" s="26">
        <v>0</v>
      </c>
      <c r="BZ648" s="24"/>
      <c r="CA648" s="24"/>
      <c r="CB648" s="24"/>
      <c r="CC648" s="24"/>
      <c r="CD648" s="24"/>
      <c r="CE648" s="24"/>
      <c r="CF648" s="24"/>
      <c r="CG648" s="24"/>
      <c r="CH648" s="24"/>
      <c r="CI648" s="24"/>
      <c r="CJ648" s="24"/>
      <c r="CK648" s="24"/>
      <c r="CL648" s="24"/>
      <c r="CM648" s="24"/>
      <c r="CN648" s="24"/>
      <c r="CO648" s="24"/>
      <c r="CP648" s="24"/>
      <c r="CQ648" s="24"/>
      <c r="CR648" s="24"/>
      <c r="CS648" s="24"/>
      <c r="CT648" s="24"/>
      <c r="CU648" s="24"/>
      <c r="CV648" s="24"/>
      <c r="CW648" s="24"/>
      <c r="CX648" s="24"/>
      <c r="CY648" s="24"/>
      <c r="CZ648" s="24"/>
      <c r="DA648" s="24"/>
      <c r="DB648" s="24"/>
      <c r="DC648" s="24"/>
      <c r="DD648" s="24"/>
      <c r="DE648" s="24"/>
      <c r="DF648" s="26" t="s">
        <v>139</v>
      </c>
      <c r="DG648" s="26" t="s">
        <v>139</v>
      </c>
      <c r="DH648" s="26" t="s">
        <v>139</v>
      </c>
      <c r="DI648" s="26" t="s">
        <v>139</v>
      </c>
      <c r="DJ648" s="26" t="s">
        <v>139</v>
      </c>
      <c r="DK648" s="26" t="s">
        <v>139</v>
      </c>
      <c r="DL648" s="26" t="s">
        <v>139</v>
      </c>
      <c r="DM648" s="26" t="s">
        <v>139</v>
      </c>
      <c r="DN648" s="26" t="s">
        <v>139</v>
      </c>
      <c r="DO648" s="26" t="s">
        <v>139</v>
      </c>
    </row>
    <row r="649" spans="1:119" ht="20.100000000000001" customHeight="1" x14ac:dyDescent="0.25">
      <c r="A649" s="29" t="str">
        <f t="shared" si="140"/>
        <v>Centro Cultural Batahola Norte6</v>
      </c>
      <c r="B649" s="29" t="str">
        <f t="shared" si="141"/>
        <v>Centro Cultural Batahola Norte</v>
      </c>
      <c r="C649" s="29">
        <f t="shared" si="142"/>
        <v>6</v>
      </c>
      <c r="D649" s="30" t="str">
        <f t="shared" si="143"/>
        <v>Americas</v>
      </c>
      <c r="E649" s="30" t="str">
        <f t="shared" si="144"/>
        <v>Nicaragua</v>
      </c>
      <c r="F649" s="31">
        <f t="shared" si="145"/>
        <v>2</v>
      </c>
      <c r="G649" s="31">
        <f t="shared" si="146"/>
        <v>3</v>
      </c>
      <c r="H649" s="31">
        <f t="shared" si="147"/>
        <v>2</v>
      </c>
      <c r="I649" s="31">
        <f t="shared" si="148"/>
        <v>3</v>
      </c>
      <c r="J649" s="31">
        <f t="shared" si="149"/>
        <v>2</v>
      </c>
      <c r="K649" s="31">
        <f t="shared" si="150"/>
        <v>3</v>
      </c>
      <c r="L649" s="31">
        <f t="shared" si="151"/>
        <v>2</v>
      </c>
      <c r="M649" s="31">
        <f t="shared" si="152"/>
        <v>3</v>
      </c>
      <c r="N649" s="31">
        <f t="shared" si="153"/>
        <v>2.5</v>
      </c>
      <c r="O649" s="26" t="s">
        <v>3828</v>
      </c>
      <c r="P649" s="26" t="s">
        <v>108</v>
      </c>
      <c r="Q649" s="27">
        <v>40469</v>
      </c>
      <c r="R649" s="26" t="s">
        <v>305</v>
      </c>
      <c r="S649" s="26" t="s">
        <v>332</v>
      </c>
      <c r="T649" s="26" t="s">
        <v>333</v>
      </c>
      <c r="U649" s="26" t="s">
        <v>112</v>
      </c>
      <c r="V649" s="26" t="s">
        <v>15731</v>
      </c>
      <c r="W649" s="26" t="s">
        <v>1307</v>
      </c>
      <c r="X649" s="24"/>
      <c r="Y649" s="26" t="s">
        <v>3825</v>
      </c>
      <c r="Z649" s="24"/>
      <c r="AA649" s="24"/>
      <c r="AB649" s="26" t="s">
        <v>117</v>
      </c>
      <c r="AC649" s="28">
        <v>15000</v>
      </c>
      <c r="AD649" s="24"/>
      <c r="AE649" s="24"/>
      <c r="AF649" s="26" t="s">
        <v>120</v>
      </c>
      <c r="AG649" s="26" t="s">
        <v>2153</v>
      </c>
      <c r="AH649" s="26" t="s">
        <v>250</v>
      </c>
      <c r="AI649" s="28">
        <v>15000</v>
      </c>
      <c r="AJ649" s="24"/>
      <c r="AK649" s="26" t="s">
        <v>3829</v>
      </c>
      <c r="AL649" s="26" t="s">
        <v>3830</v>
      </c>
      <c r="AM649" s="26" t="s">
        <v>3831</v>
      </c>
      <c r="AN649" s="26" t="s">
        <v>3832</v>
      </c>
      <c r="AO649" s="26" t="s">
        <v>3833</v>
      </c>
      <c r="AP649" s="24"/>
      <c r="AQ649" s="24"/>
      <c r="AR649" s="24"/>
      <c r="AS649" s="24"/>
      <c r="AT649" s="24"/>
      <c r="AU649" s="24"/>
      <c r="AV649" s="24"/>
      <c r="AW649" s="28">
        <v>296840</v>
      </c>
      <c r="AX649" s="26">
        <v>3303</v>
      </c>
      <c r="AY649" s="28">
        <v>85</v>
      </c>
      <c r="AZ649" s="28">
        <v>82</v>
      </c>
      <c r="BA649" s="26">
        <v>0</v>
      </c>
      <c r="BB649" s="26" t="s">
        <v>148</v>
      </c>
      <c r="BC649" s="24"/>
      <c r="BD649" s="24"/>
      <c r="BE649" s="24"/>
      <c r="BF649" s="26" t="s">
        <v>3834</v>
      </c>
      <c r="BG649" s="26" t="s">
        <v>211</v>
      </c>
      <c r="BH649" s="26" t="s">
        <v>3835</v>
      </c>
      <c r="BI649" s="26" t="s">
        <v>211</v>
      </c>
      <c r="BJ649" s="26" t="s">
        <v>3836</v>
      </c>
      <c r="BK649" s="26" t="s">
        <v>1953</v>
      </c>
      <c r="BL649" s="26" t="s">
        <v>3837</v>
      </c>
      <c r="BM649" s="26" t="s">
        <v>211</v>
      </c>
      <c r="BN649" s="26" t="s">
        <v>3838</v>
      </c>
      <c r="BO649" s="26" t="s">
        <v>211</v>
      </c>
      <c r="BP649" s="26" t="s">
        <v>3839</v>
      </c>
      <c r="BQ649" s="26" t="s">
        <v>211</v>
      </c>
      <c r="BR649" s="26">
        <v>2</v>
      </c>
      <c r="BS649" s="26">
        <v>3</v>
      </c>
      <c r="BT649" s="26">
        <v>2</v>
      </c>
      <c r="BU649" s="26">
        <v>3</v>
      </c>
      <c r="BV649" s="26">
        <v>2</v>
      </c>
      <c r="BW649" s="26">
        <v>3</v>
      </c>
      <c r="BX649" s="26">
        <v>2</v>
      </c>
      <c r="BY649" s="26">
        <v>3</v>
      </c>
      <c r="BZ649" s="24"/>
      <c r="CA649" s="24"/>
      <c r="CB649" s="24"/>
      <c r="CC649" s="24"/>
      <c r="CD649" s="24"/>
      <c r="CE649" s="24"/>
      <c r="CF649" s="24"/>
      <c r="CG649" s="24"/>
      <c r="CH649" s="24"/>
      <c r="CI649" s="24"/>
      <c r="CJ649" s="24"/>
      <c r="CK649" s="24"/>
      <c r="CL649" s="24"/>
      <c r="CM649" s="24"/>
      <c r="CN649" s="24"/>
      <c r="CO649" s="24"/>
      <c r="CP649" s="24"/>
      <c r="CQ649" s="24"/>
      <c r="CR649" s="24"/>
      <c r="CS649" s="24"/>
      <c r="CT649" s="24"/>
      <c r="CU649" s="24"/>
      <c r="CV649" s="24"/>
      <c r="CW649" s="24"/>
      <c r="CX649" s="24"/>
      <c r="CY649" s="24"/>
      <c r="CZ649" s="24"/>
      <c r="DA649" s="24"/>
      <c r="DB649" s="24"/>
      <c r="DC649" s="24"/>
      <c r="DD649" s="24"/>
      <c r="DE649" s="24"/>
      <c r="DF649" s="26" t="s">
        <v>120</v>
      </c>
      <c r="DG649" s="26" t="s">
        <v>139</v>
      </c>
      <c r="DH649" s="26" t="s">
        <v>139</v>
      </c>
      <c r="DI649" s="26" t="s">
        <v>139</v>
      </c>
      <c r="DJ649" s="26" t="s">
        <v>139</v>
      </c>
      <c r="DK649" s="26" t="s">
        <v>120</v>
      </c>
      <c r="DL649" s="26" t="s">
        <v>139</v>
      </c>
      <c r="DM649" s="26" t="s">
        <v>139</v>
      </c>
      <c r="DN649" s="26" t="s">
        <v>139</v>
      </c>
      <c r="DO649" s="26" t="s">
        <v>139</v>
      </c>
    </row>
    <row r="650" spans="1:119" ht="20.100000000000001" customHeight="1" x14ac:dyDescent="0.25">
      <c r="A650" s="29" t="str">
        <f t="shared" si="140"/>
        <v/>
      </c>
      <c r="B650" s="29" t="str">
        <f t="shared" si="141"/>
        <v>Centro de Apoyo al Niño de la Calle de Oaxaca</v>
      </c>
      <c r="C650" s="29">
        <f t="shared" si="142"/>
        <v>0</v>
      </c>
      <c r="D650" s="30" t="str">
        <f t="shared" si="143"/>
        <v>Americas</v>
      </c>
      <c r="E650" s="30" t="str">
        <f t="shared" si="144"/>
        <v>Mexico</v>
      </c>
      <c r="F650" s="31">
        <f t="shared" si="145"/>
        <v>0</v>
      </c>
      <c r="G650" s="31">
        <f t="shared" si="146"/>
        <v>0</v>
      </c>
      <c r="H650" s="31">
        <f t="shared" si="147"/>
        <v>0</v>
      </c>
      <c r="I650" s="31">
        <f t="shared" si="148"/>
        <v>0</v>
      </c>
      <c r="J650" s="31">
        <f t="shared" si="149"/>
        <v>0</v>
      </c>
      <c r="K650" s="31">
        <f t="shared" si="150"/>
        <v>0</v>
      </c>
      <c r="L650" s="31">
        <f t="shared" si="151"/>
        <v>0</v>
      </c>
      <c r="M650" s="31">
        <f t="shared" si="152"/>
        <v>0</v>
      </c>
      <c r="N650" s="31">
        <f t="shared" si="153"/>
        <v>0</v>
      </c>
      <c r="O650" s="26" t="s">
        <v>3840</v>
      </c>
      <c r="P650" s="26" t="s">
        <v>108</v>
      </c>
      <c r="Q650" s="27">
        <v>40589</v>
      </c>
      <c r="R650" s="24"/>
      <c r="S650" s="24"/>
      <c r="T650" s="26" t="s">
        <v>333</v>
      </c>
      <c r="U650" s="24"/>
      <c r="V650" s="26" t="s">
        <v>15731</v>
      </c>
      <c r="W650" s="26" t="s">
        <v>676</v>
      </c>
      <c r="X650" s="24"/>
      <c r="Y650" s="26" t="s">
        <v>3841</v>
      </c>
      <c r="Z650" s="24"/>
      <c r="AA650" s="24"/>
      <c r="AB650" s="26" t="s">
        <v>228</v>
      </c>
      <c r="AC650" s="28">
        <v>25000</v>
      </c>
      <c r="AD650" s="24"/>
      <c r="AE650" s="24"/>
      <c r="AF650" s="26" t="s">
        <v>139</v>
      </c>
      <c r="AG650" s="26" t="s">
        <v>2153</v>
      </c>
      <c r="AH650" s="24"/>
      <c r="AI650" s="28">
        <v>25000</v>
      </c>
      <c r="AJ650" s="24"/>
      <c r="AK650" s="24"/>
      <c r="AL650" s="24"/>
      <c r="AM650" s="26" t="s">
        <v>3842</v>
      </c>
      <c r="AN650" s="26" t="s">
        <v>3843</v>
      </c>
      <c r="AO650" s="24"/>
      <c r="AP650" s="24"/>
      <c r="AQ650" s="24"/>
      <c r="AR650" s="24"/>
      <c r="AS650" s="24"/>
      <c r="AT650" s="24"/>
      <c r="AU650" s="24"/>
      <c r="AV650" s="24"/>
      <c r="AW650" s="28">
        <v>197849</v>
      </c>
      <c r="AX650" s="26">
        <v>300</v>
      </c>
      <c r="AY650" s="28">
        <v>0</v>
      </c>
      <c r="AZ650" s="28">
        <v>0</v>
      </c>
      <c r="BA650" s="26">
        <v>0</v>
      </c>
      <c r="BB650" s="24"/>
      <c r="BC650" s="24"/>
      <c r="BD650" s="24"/>
      <c r="BE650" s="24"/>
      <c r="BF650" s="24"/>
      <c r="BG650" s="24"/>
      <c r="BH650" s="24"/>
      <c r="BI650" s="24"/>
      <c r="BJ650" s="24"/>
      <c r="BK650" s="24"/>
      <c r="BL650" s="24"/>
      <c r="BM650" s="24"/>
      <c r="BN650" s="24"/>
      <c r="BO650" s="24"/>
      <c r="BP650" s="24"/>
      <c r="BQ650" s="24"/>
      <c r="BR650" s="26">
        <v>0</v>
      </c>
      <c r="BS650" s="26">
        <v>0</v>
      </c>
      <c r="BT650" s="26">
        <v>0</v>
      </c>
      <c r="BU650" s="26">
        <v>0</v>
      </c>
      <c r="BV650" s="26">
        <v>0</v>
      </c>
      <c r="BW650" s="26">
        <v>0</v>
      </c>
      <c r="BX650" s="26">
        <v>0</v>
      </c>
      <c r="BY650" s="26">
        <v>0</v>
      </c>
      <c r="BZ650" s="24"/>
      <c r="CA650" s="24"/>
      <c r="CB650" s="24"/>
      <c r="CC650" s="24"/>
      <c r="CD650" s="24"/>
      <c r="CE650" s="24"/>
      <c r="CF650" s="24"/>
      <c r="CG650" s="24"/>
      <c r="CH650" s="24"/>
      <c r="CI650" s="24"/>
      <c r="CJ650" s="24"/>
      <c r="CK650" s="24"/>
      <c r="CL650" s="24"/>
      <c r="CM650" s="24"/>
      <c r="CN650" s="24"/>
      <c r="CO650" s="24"/>
      <c r="CP650" s="24"/>
      <c r="CQ650" s="24"/>
      <c r="CR650" s="24"/>
      <c r="CS650" s="24"/>
      <c r="CT650" s="24"/>
      <c r="CU650" s="24"/>
      <c r="CV650" s="24"/>
      <c r="CW650" s="24"/>
      <c r="CX650" s="24"/>
      <c r="CY650" s="24"/>
      <c r="CZ650" s="24"/>
      <c r="DA650" s="24"/>
      <c r="DB650" s="24"/>
      <c r="DC650" s="24"/>
      <c r="DD650" s="24"/>
      <c r="DE650" s="24"/>
      <c r="DF650" s="26" t="s">
        <v>139</v>
      </c>
      <c r="DG650" s="26" t="s">
        <v>139</v>
      </c>
      <c r="DH650" s="26" t="s">
        <v>139</v>
      </c>
      <c r="DI650" s="26" t="s">
        <v>139</v>
      </c>
      <c r="DJ650" s="26" t="s">
        <v>139</v>
      </c>
      <c r="DK650" s="26" t="s">
        <v>139</v>
      </c>
      <c r="DL650" s="26" t="s">
        <v>139</v>
      </c>
      <c r="DM650" s="26" t="s">
        <v>139</v>
      </c>
      <c r="DN650" s="26" t="s">
        <v>139</v>
      </c>
      <c r="DO650" s="26" t="s">
        <v>139</v>
      </c>
    </row>
    <row r="651" spans="1:119" ht="20.100000000000001" customHeight="1" x14ac:dyDescent="0.25">
      <c r="A651" s="29" t="str">
        <f t="shared" si="140"/>
        <v>Centro de Apoyo al Niño de la Calle de Oaxaca7</v>
      </c>
      <c r="B651" s="29" t="str">
        <f t="shared" si="141"/>
        <v>Centro de Apoyo al Niño de la Calle de Oaxaca</v>
      </c>
      <c r="C651" s="29">
        <f t="shared" si="142"/>
        <v>7</v>
      </c>
      <c r="D651" s="30" t="str">
        <f t="shared" si="143"/>
        <v>Americas</v>
      </c>
      <c r="E651" s="30" t="str">
        <f t="shared" si="144"/>
        <v>Mexico</v>
      </c>
      <c r="F651" s="31">
        <f t="shared" si="145"/>
        <v>3</v>
      </c>
      <c r="G651" s="31">
        <f t="shared" si="146"/>
        <v>3</v>
      </c>
      <c r="H651" s="31">
        <f t="shared" si="147"/>
        <v>3</v>
      </c>
      <c r="I651" s="31">
        <f t="shared" si="148"/>
        <v>4</v>
      </c>
      <c r="J651" s="31">
        <f t="shared" si="149"/>
        <v>4</v>
      </c>
      <c r="K651" s="31">
        <f t="shared" si="150"/>
        <v>4</v>
      </c>
      <c r="L651" s="31">
        <f t="shared" si="151"/>
        <v>3</v>
      </c>
      <c r="M651" s="31">
        <f t="shared" si="152"/>
        <v>3</v>
      </c>
      <c r="N651" s="31">
        <f t="shared" si="153"/>
        <v>3.4</v>
      </c>
      <c r="O651" s="26" t="s">
        <v>3844</v>
      </c>
      <c r="P651" s="26" t="s">
        <v>108</v>
      </c>
      <c r="Q651" s="27">
        <v>40672</v>
      </c>
      <c r="R651" s="26" t="s">
        <v>305</v>
      </c>
      <c r="S651" s="26" t="s">
        <v>409</v>
      </c>
      <c r="T651" s="26" t="s">
        <v>333</v>
      </c>
      <c r="U651" s="26" t="s">
        <v>168</v>
      </c>
      <c r="V651" s="26" t="s">
        <v>15731</v>
      </c>
      <c r="W651" s="26" t="s">
        <v>676</v>
      </c>
      <c r="X651" s="24"/>
      <c r="Y651" s="26" t="s">
        <v>3841</v>
      </c>
      <c r="Z651" s="24"/>
      <c r="AA651" s="24"/>
      <c r="AB651" s="26" t="s">
        <v>117</v>
      </c>
      <c r="AC651" s="28">
        <v>17500</v>
      </c>
      <c r="AD651" s="24"/>
      <c r="AE651" s="24"/>
      <c r="AF651" s="26" t="s">
        <v>139</v>
      </c>
      <c r="AG651" s="26" t="s">
        <v>2153</v>
      </c>
      <c r="AH651" s="26" t="s">
        <v>235</v>
      </c>
      <c r="AI651" s="28">
        <v>17500</v>
      </c>
      <c r="AJ651" s="24"/>
      <c r="AK651" s="26" t="s">
        <v>3845</v>
      </c>
      <c r="AL651" s="26" t="s">
        <v>3846</v>
      </c>
      <c r="AM651" s="26" t="s">
        <v>3847</v>
      </c>
      <c r="AN651" s="26" t="s">
        <v>3848</v>
      </c>
      <c r="AO651" s="26" t="s">
        <v>3849</v>
      </c>
      <c r="AP651" s="24"/>
      <c r="AQ651" s="24"/>
      <c r="AR651" s="24"/>
      <c r="AS651" s="26" t="s">
        <v>3850</v>
      </c>
      <c r="AT651" s="24"/>
      <c r="AU651" s="24"/>
      <c r="AV651" s="26" t="s">
        <v>3851</v>
      </c>
      <c r="AW651" s="28">
        <v>236795</v>
      </c>
      <c r="AX651" s="26">
        <v>183</v>
      </c>
      <c r="AY651" s="28">
        <v>0</v>
      </c>
      <c r="AZ651" s="28">
        <v>46</v>
      </c>
      <c r="BA651" s="26">
        <v>0</v>
      </c>
      <c r="BB651" s="26" t="s">
        <v>241</v>
      </c>
      <c r="BC651" s="24"/>
      <c r="BD651" s="24"/>
      <c r="BE651" s="24"/>
      <c r="BF651" s="26" t="s">
        <v>3852</v>
      </c>
      <c r="BG651" s="26" t="s">
        <v>676</v>
      </c>
      <c r="BH651" s="26" t="s">
        <v>450</v>
      </c>
      <c r="BI651" s="26" t="s">
        <v>449</v>
      </c>
      <c r="BJ651" s="24"/>
      <c r="BK651" s="24"/>
      <c r="BL651" s="24"/>
      <c r="BM651" s="24"/>
      <c r="BN651" s="24"/>
      <c r="BO651" s="24"/>
      <c r="BP651" s="24"/>
      <c r="BQ651" s="24"/>
      <c r="BR651" s="26">
        <v>3</v>
      </c>
      <c r="BS651" s="26">
        <v>3</v>
      </c>
      <c r="BT651" s="26">
        <v>3</v>
      </c>
      <c r="BU651" s="26">
        <v>4</v>
      </c>
      <c r="BV651" s="26">
        <v>4</v>
      </c>
      <c r="BW651" s="26">
        <v>4</v>
      </c>
      <c r="BX651" s="26">
        <v>3</v>
      </c>
      <c r="BY651" s="26">
        <v>3</v>
      </c>
      <c r="BZ651" s="24"/>
      <c r="CA651" s="24"/>
      <c r="CB651" s="24"/>
      <c r="CC651" s="24"/>
      <c r="CD651" s="24"/>
      <c r="CE651" s="24"/>
      <c r="CF651" s="24"/>
      <c r="CG651" s="24"/>
      <c r="CH651" s="24"/>
      <c r="CI651" s="24"/>
      <c r="CJ651" s="24"/>
      <c r="CK651" s="24"/>
      <c r="CL651" s="24"/>
      <c r="CM651" s="24"/>
      <c r="CN651" s="24"/>
      <c r="CO651" s="24"/>
      <c r="CP651" s="24"/>
      <c r="CQ651" s="24"/>
      <c r="CR651" s="24"/>
      <c r="CS651" s="24"/>
      <c r="CT651" s="24"/>
      <c r="CU651" s="24"/>
      <c r="CV651" s="24"/>
      <c r="CW651" s="24"/>
      <c r="CX651" s="24"/>
      <c r="CY651" s="24"/>
      <c r="CZ651" s="24"/>
      <c r="DA651" s="24"/>
      <c r="DB651" s="24"/>
      <c r="DC651" s="24"/>
      <c r="DD651" s="24"/>
      <c r="DE651" s="24"/>
      <c r="DF651" s="26" t="s">
        <v>120</v>
      </c>
      <c r="DG651" s="26" t="s">
        <v>120</v>
      </c>
      <c r="DH651" s="26" t="s">
        <v>139</v>
      </c>
      <c r="DI651" s="26" t="s">
        <v>120</v>
      </c>
      <c r="DJ651" s="26" t="s">
        <v>139</v>
      </c>
      <c r="DK651" s="26" t="s">
        <v>139</v>
      </c>
      <c r="DL651" s="26" t="s">
        <v>139</v>
      </c>
      <c r="DM651" s="26" t="s">
        <v>139</v>
      </c>
      <c r="DN651" s="26" t="s">
        <v>139</v>
      </c>
      <c r="DO651" s="26" t="s">
        <v>120</v>
      </c>
    </row>
    <row r="652" spans="1:119" ht="20.100000000000001" customHeight="1" x14ac:dyDescent="0.25">
      <c r="A652" s="29" t="str">
        <f t="shared" si="140"/>
        <v>Centro de Apoyo al Niño de la Calle de Oaxaca6</v>
      </c>
      <c r="B652" s="29" t="str">
        <f t="shared" si="141"/>
        <v>Centro de Apoyo al Niño de la Calle de Oaxaca</v>
      </c>
      <c r="C652" s="29">
        <f t="shared" si="142"/>
        <v>6</v>
      </c>
      <c r="D652" s="30" t="str">
        <f t="shared" si="143"/>
        <v>Americas</v>
      </c>
      <c r="E652" s="30" t="str">
        <f t="shared" si="144"/>
        <v>Mexico</v>
      </c>
      <c r="F652" s="31">
        <f t="shared" si="145"/>
        <v>4</v>
      </c>
      <c r="G652" s="31">
        <f t="shared" si="146"/>
        <v>3</v>
      </c>
      <c r="H652" s="31">
        <f t="shared" si="147"/>
        <v>4</v>
      </c>
      <c r="I652" s="31">
        <f t="shared" si="148"/>
        <v>3</v>
      </c>
      <c r="J652" s="31">
        <f t="shared" si="149"/>
        <v>3</v>
      </c>
      <c r="K652" s="31">
        <f t="shared" si="150"/>
        <v>4</v>
      </c>
      <c r="L652" s="31">
        <f t="shared" si="151"/>
        <v>3</v>
      </c>
      <c r="M652" s="31">
        <f t="shared" si="152"/>
        <v>3</v>
      </c>
      <c r="N652" s="31">
        <f t="shared" si="153"/>
        <v>3.4</v>
      </c>
      <c r="O652" s="26" t="s">
        <v>3853</v>
      </c>
      <c r="P652" s="26" t="s">
        <v>108</v>
      </c>
      <c r="Q652" s="27">
        <v>40311</v>
      </c>
      <c r="R652" s="26" t="s">
        <v>305</v>
      </c>
      <c r="S652" s="26" t="s">
        <v>234</v>
      </c>
      <c r="T652" s="26" t="s">
        <v>224</v>
      </c>
      <c r="U652" s="26" t="s">
        <v>168</v>
      </c>
      <c r="V652" s="26" t="s">
        <v>15731</v>
      </c>
      <c r="W652" s="26" t="s">
        <v>676</v>
      </c>
      <c r="X652" s="24"/>
      <c r="Y652" s="26" t="s">
        <v>3841</v>
      </c>
      <c r="Z652" s="24"/>
      <c r="AA652" s="24"/>
      <c r="AB652" s="26" t="s">
        <v>117</v>
      </c>
      <c r="AC652" s="28">
        <v>14000</v>
      </c>
      <c r="AD652" s="24"/>
      <c r="AE652" s="24"/>
      <c r="AF652" s="26" t="s">
        <v>139</v>
      </c>
      <c r="AG652" s="26" t="s">
        <v>2153</v>
      </c>
      <c r="AH652" s="26" t="s">
        <v>250</v>
      </c>
      <c r="AI652" s="28">
        <v>14000</v>
      </c>
      <c r="AJ652" s="24"/>
      <c r="AK652" s="26" t="s">
        <v>3854</v>
      </c>
      <c r="AL652" s="26" t="s">
        <v>3855</v>
      </c>
      <c r="AM652" s="26" t="s">
        <v>3847</v>
      </c>
      <c r="AN652" s="26" t="s">
        <v>3856</v>
      </c>
      <c r="AO652" s="24"/>
      <c r="AP652" s="24"/>
      <c r="AQ652" s="24"/>
      <c r="AR652" s="24"/>
      <c r="AS652" s="24"/>
      <c r="AT652" s="24"/>
      <c r="AU652" s="24"/>
      <c r="AV652" s="24"/>
      <c r="AW652" s="28">
        <v>197849</v>
      </c>
      <c r="AX652" s="26">
        <v>300</v>
      </c>
      <c r="AY652" s="28">
        <v>80</v>
      </c>
      <c r="AZ652" s="28">
        <v>60</v>
      </c>
      <c r="BA652" s="26">
        <v>0</v>
      </c>
      <c r="BB652" s="26" t="s">
        <v>148</v>
      </c>
      <c r="BC652" s="24"/>
      <c r="BD652" s="24"/>
      <c r="BE652" s="24"/>
      <c r="BF652" s="24"/>
      <c r="BG652" s="24"/>
      <c r="BH652" s="24"/>
      <c r="BI652" s="24"/>
      <c r="BJ652" s="24"/>
      <c r="BK652" s="24"/>
      <c r="BL652" s="24"/>
      <c r="BM652" s="24"/>
      <c r="BN652" s="24"/>
      <c r="BO652" s="24"/>
      <c r="BP652" s="24"/>
      <c r="BQ652" s="24"/>
      <c r="BR652" s="26">
        <v>4</v>
      </c>
      <c r="BS652" s="26">
        <v>3</v>
      </c>
      <c r="BT652" s="26">
        <v>4</v>
      </c>
      <c r="BU652" s="26">
        <v>3</v>
      </c>
      <c r="BV652" s="26">
        <v>3</v>
      </c>
      <c r="BW652" s="26">
        <v>4</v>
      </c>
      <c r="BX652" s="26">
        <v>3</v>
      </c>
      <c r="BY652" s="26">
        <v>3</v>
      </c>
      <c r="BZ652" s="24"/>
      <c r="CA652" s="24"/>
      <c r="CB652" s="24"/>
      <c r="CC652" s="24"/>
      <c r="CD652" s="24"/>
      <c r="CE652" s="24"/>
      <c r="CF652" s="24"/>
      <c r="CG652" s="24"/>
      <c r="CH652" s="24"/>
      <c r="CI652" s="24"/>
      <c r="CJ652" s="24"/>
      <c r="CK652" s="24"/>
      <c r="CL652" s="24"/>
      <c r="CM652" s="24"/>
      <c r="CN652" s="24"/>
      <c r="CO652" s="24"/>
      <c r="CP652" s="24"/>
      <c r="CQ652" s="24"/>
      <c r="CR652" s="24"/>
      <c r="CS652" s="24"/>
      <c r="CT652" s="24"/>
      <c r="CU652" s="24"/>
      <c r="CV652" s="24"/>
      <c r="CW652" s="24"/>
      <c r="CX652" s="24"/>
      <c r="CY652" s="24"/>
      <c r="CZ652" s="24"/>
      <c r="DA652" s="24"/>
      <c r="DB652" s="24"/>
      <c r="DC652" s="24"/>
      <c r="DD652" s="24"/>
      <c r="DE652" s="24"/>
      <c r="DF652" s="26" t="s">
        <v>139</v>
      </c>
      <c r="DG652" s="26" t="s">
        <v>139</v>
      </c>
      <c r="DH652" s="26" t="s">
        <v>139</v>
      </c>
      <c r="DI652" s="26" t="s">
        <v>139</v>
      </c>
      <c r="DJ652" s="26" t="s">
        <v>139</v>
      </c>
      <c r="DK652" s="26" t="s">
        <v>139</v>
      </c>
      <c r="DL652" s="26" t="s">
        <v>139</v>
      </c>
      <c r="DM652" s="26" t="s">
        <v>139</v>
      </c>
      <c r="DN652" s="26" t="s">
        <v>139</v>
      </c>
      <c r="DO652" s="26" t="s">
        <v>139</v>
      </c>
    </row>
    <row r="653" spans="1:119" ht="20.100000000000001" customHeight="1" x14ac:dyDescent="0.25">
      <c r="A653" s="29" t="str">
        <f t="shared" si="140"/>
        <v>Centro de Derechos Humanos Fray Matías de Córdova (Human Rights Center Fray Matías de Córdova)1</v>
      </c>
      <c r="B653" s="29" t="str">
        <f t="shared" si="141"/>
        <v>Centro de Derechos Humanos Fray Matías de Córdova (Human Rights Center Fray Matías de Córdova)</v>
      </c>
      <c r="C653" s="29">
        <f t="shared" si="142"/>
        <v>1</v>
      </c>
      <c r="D653" s="30" t="str">
        <f t="shared" si="143"/>
        <v>Americas</v>
      </c>
      <c r="E653" s="30" t="str">
        <f t="shared" si="144"/>
        <v>Tapachula, Chiapas, Mexico</v>
      </c>
      <c r="F653" s="31">
        <f t="shared" si="145"/>
        <v>4</v>
      </c>
      <c r="G653" s="31">
        <f t="shared" si="146"/>
        <v>4</v>
      </c>
      <c r="H653" s="31">
        <f t="shared" si="147"/>
        <v>3</v>
      </c>
      <c r="I653" s="31">
        <f t="shared" si="148"/>
        <v>4</v>
      </c>
      <c r="J653" s="31">
        <f t="shared" si="149"/>
        <v>3</v>
      </c>
      <c r="K653" s="31">
        <f t="shared" si="150"/>
        <v>4</v>
      </c>
      <c r="L653" s="31">
        <f t="shared" si="151"/>
        <v>5</v>
      </c>
      <c r="M653" s="31">
        <f t="shared" si="152"/>
        <v>5</v>
      </c>
      <c r="N653" s="31">
        <f t="shared" si="153"/>
        <v>4</v>
      </c>
      <c r="O653" s="26" t="s">
        <v>3857</v>
      </c>
      <c r="P653" s="26" t="s">
        <v>108</v>
      </c>
      <c r="Q653" s="27">
        <v>43186</v>
      </c>
      <c r="R653" s="26" t="s">
        <v>155</v>
      </c>
      <c r="S653" s="26" t="s">
        <v>244</v>
      </c>
      <c r="T653" s="26" t="s">
        <v>111</v>
      </c>
      <c r="U653" s="24"/>
      <c r="V653" s="26" t="s">
        <v>15731</v>
      </c>
      <c r="W653" s="26" t="s">
        <v>676</v>
      </c>
      <c r="X653" s="26" t="s">
        <v>3858</v>
      </c>
      <c r="Y653" s="26" t="s">
        <v>3859</v>
      </c>
      <c r="Z653" s="26" t="s">
        <v>3860</v>
      </c>
      <c r="AA653" s="24"/>
      <c r="AB653" s="26" t="s">
        <v>680</v>
      </c>
      <c r="AC653" s="28">
        <v>20000</v>
      </c>
      <c r="AD653" s="24"/>
      <c r="AE653" s="26" t="s">
        <v>3861</v>
      </c>
      <c r="AF653" s="26" t="s">
        <v>139</v>
      </c>
      <c r="AG653" s="24"/>
      <c r="AH653" s="26" t="s">
        <v>158</v>
      </c>
      <c r="AI653" s="28">
        <v>20000</v>
      </c>
      <c r="AJ653" s="24"/>
      <c r="AK653" s="24"/>
      <c r="AL653" s="24"/>
      <c r="AM653" s="26" t="s">
        <v>3862</v>
      </c>
      <c r="AN653" s="26" t="s">
        <v>3863</v>
      </c>
      <c r="AO653" s="26" t="s">
        <v>3864</v>
      </c>
      <c r="AP653" s="26" t="s">
        <v>3865</v>
      </c>
      <c r="AQ653" s="24"/>
      <c r="AR653" s="24"/>
      <c r="AS653" s="24"/>
      <c r="AT653" s="24"/>
      <c r="AU653" s="24"/>
      <c r="AV653" s="24"/>
      <c r="AW653" s="28">
        <v>639887</v>
      </c>
      <c r="AX653" s="26">
        <v>500</v>
      </c>
      <c r="AY653" s="28">
        <v>0</v>
      </c>
      <c r="AZ653" s="28">
        <v>0</v>
      </c>
      <c r="BA653" s="26">
        <v>0</v>
      </c>
      <c r="BB653" s="24"/>
      <c r="BC653" s="24"/>
      <c r="BD653" s="24"/>
      <c r="BE653" s="24"/>
      <c r="BF653" s="26" t="s">
        <v>3866</v>
      </c>
      <c r="BG653" s="26" t="s">
        <v>1250</v>
      </c>
      <c r="BH653" s="26" t="s">
        <v>3867</v>
      </c>
      <c r="BI653" s="26" t="s">
        <v>1623</v>
      </c>
      <c r="BJ653" s="26" t="s">
        <v>3868</v>
      </c>
      <c r="BK653" s="26" t="s">
        <v>1250</v>
      </c>
      <c r="BL653" s="26" t="s">
        <v>2677</v>
      </c>
      <c r="BM653" s="26" t="s">
        <v>1623</v>
      </c>
      <c r="BN653" s="26" t="s">
        <v>3869</v>
      </c>
      <c r="BO653" s="26" t="s">
        <v>1559</v>
      </c>
      <c r="BP653" s="24"/>
      <c r="BQ653" s="24"/>
      <c r="BR653" s="26">
        <v>18</v>
      </c>
      <c r="BS653" s="26">
        <v>16</v>
      </c>
      <c r="BT653" s="26">
        <v>11</v>
      </c>
      <c r="BU653" s="26">
        <v>16</v>
      </c>
      <c r="BV653" s="26">
        <v>13</v>
      </c>
      <c r="BW653" s="26">
        <v>16</v>
      </c>
      <c r="BX653" s="26">
        <v>19</v>
      </c>
      <c r="BY653" s="26">
        <v>19</v>
      </c>
      <c r="BZ653" s="26" t="s">
        <v>134</v>
      </c>
      <c r="CA653" s="26" t="s">
        <v>138</v>
      </c>
      <c r="CB653" s="26" t="s">
        <v>138</v>
      </c>
      <c r="CC653" s="26" t="s">
        <v>134</v>
      </c>
      <c r="CD653" s="26" t="s">
        <v>138</v>
      </c>
      <c r="CE653" s="26" t="s">
        <v>138</v>
      </c>
      <c r="CF653" s="26" t="s">
        <v>134</v>
      </c>
      <c r="CG653" s="26" t="s">
        <v>135</v>
      </c>
      <c r="CH653" s="26" t="s">
        <v>136</v>
      </c>
      <c r="CI653" s="26" t="s">
        <v>134</v>
      </c>
      <c r="CJ653" s="26" t="s">
        <v>136</v>
      </c>
      <c r="CK653" s="26" t="s">
        <v>137</v>
      </c>
      <c r="CL653" s="26" t="s">
        <v>136</v>
      </c>
      <c r="CM653" s="26" t="s">
        <v>138</v>
      </c>
      <c r="CN653" s="26" t="s">
        <v>136</v>
      </c>
      <c r="CO653" s="26" t="s">
        <v>138</v>
      </c>
      <c r="CP653" s="26" t="s">
        <v>136</v>
      </c>
      <c r="CQ653" s="26" t="s">
        <v>136</v>
      </c>
      <c r="CR653" s="26" t="s">
        <v>136</v>
      </c>
      <c r="CS653" s="26" t="s">
        <v>134</v>
      </c>
      <c r="CT653" s="26" t="s">
        <v>134</v>
      </c>
      <c r="CU653" s="26" t="s">
        <v>134</v>
      </c>
      <c r="CV653" s="26" t="s">
        <v>138</v>
      </c>
      <c r="CW653" s="26" t="s">
        <v>136</v>
      </c>
      <c r="CX653" s="26" t="s">
        <v>134</v>
      </c>
      <c r="CY653" s="26" t="s">
        <v>138</v>
      </c>
      <c r="CZ653" s="26" t="s">
        <v>138</v>
      </c>
      <c r="DA653" s="26" t="s">
        <v>138</v>
      </c>
      <c r="DB653" s="26" t="s">
        <v>138</v>
      </c>
      <c r="DC653" s="26" t="s">
        <v>134</v>
      </c>
      <c r="DD653" s="26" t="s">
        <v>138</v>
      </c>
      <c r="DE653" s="26" t="s">
        <v>138</v>
      </c>
      <c r="DF653" s="26" t="s">
        <v>139</v>
      </c>
      <c r="DG653" s="26" t="s">
        <v>120</v>
      </c>
      <c r="DH653" s="26" t="s">
        <v>139</v>
      </c>
      <c r="DI653" s="26" t="s">
        <v>139</v>
      </c>
      <c r="DJ653" s="26" t="s">
        <v>139</v>
      </c>
      <c r="DK653" s="26" t="s">
        <v>139</v>
      </c>
      <c r="DL653" s="26" t="s">
        <v>139</v>
      </c>
      <c r="DM653" s="26" t="s">
        <v>139</v>
      </c>
      <c r="DN653" s="26" t="s">
        <v>139</v>
      </c>
      <c r="DO653" s="26" t="s">
        <v>139</v>
      </c>
    </row>
    <row r="654" spans="1:119" ht="20.100000000000001" customHeight="1" x14ac:dyDescent="0.25">
      <c r="A654" s="29" t="str">
        <f t="shared" si="140"/>
        <v/>
      </c>
      <c r="B654" s="29" t="str">
        <f t="shared" si="141"/>
        <v>Centro de Documentação e Informação Coisa de Mulher</v>
      </c>
      <c r="C654" s="29">
        <f t="shared" si="142"/>
        <v>0</v>
      </c>
      <c r="D654" s="30" t="str">
        <f t="shared" si="143"/>
        <v>Americas</v>
      </c>
      <c r="E654" s="30" t="str">
        <f t="shared" si="144"/>
        <v>Brazil</v>
      </c>
      <c r="F654" s="31">
        <f t="shared" si="145"/>
        <v>0</v>
      </c>
      <c r="G654" s="31">
        <f t="shared" si="146"/>
        <v>0</v>
      </c>
      <c r="H654" s="31">
        <f t="shared" si="147"/>
        <v>0</v>
      </c>
      <c r="I654" s="31">
        <f t="shared" si="148"/>
        <v>0</v>
      </c>
      <c r="J654" s="31">
        <f t="shared" si="149"/>
        <v>0</v>
      </c>
      <c r="K654" s="31">
        <f t="shared" si="150"/>
        <v>0</v>
      </c>
      <c r="L654" s="31">
        <f t="shared" si="151"/>
        <v>0</v>
      </c>
      <c r="M654" s="31">
        <f t="shared" si="152"/>
        <v>0</v>
      </c>
      <c r="N654" s="31">
        <f t="shared" si="153"/>
        <v>0</v>
      </c>
      <c r="O654" s="26" t="s">
        <v>15920</v>
      </c>
      <c r="P654" s="26" t="s">
        <v>108</v>
      </c>
      <c r="Q654" s="27">
        <v>40330</v>
      </c>
      <c r="R654" s="24"/>
      <c r="S654" s="24"/>
      <c r="T654" s="26" t="s">
        <v>224</v>
      </c>
      <c r="U654" s="24"/>
      <c r="V654" s="26" t="s">
        <v>15731</v>
      </c>
      <c r="W654" s="26" t="s">
        <v>308</v>
      </c>
      <c r="X654" s="24"/>
      <c r="Y654" s="26" t="s">
        <v>3871</v>
      </c>
      <c r="Z654" s="24"/>
      <c r="AA654" s="24"/>
      <c r="AB654" s="26" t="s">
        <v>15733</v>
      </c>
      <c r="AC654" s="28">
        <v>6000</v>
      </c>
      <c r="AD654" s="24"/>
      <c r="AE654" s="24"/>
      <c r="AF654" s="26" t="s">
        <v>139</v>
      </c>
      <c r="AG654" s="26" t="s">
        <v>229</v>
      </c>
      <c r="AH654" s="24"/>
      <c r="AI654" s="28">
        <v>6000</v>
      </c>
      <c r="AJ654" s="24"/>
      <c r="AK654" s="24"/>
      <c r="AL654" s="24"/>
      <c r="AM654" s="24"/>
      <c r="AN654" s="24"/>
      <c r="AO654" s="24"/>
      <c r="AP654" s="24"/>
      <c r="AQ654" s="24"/>
      <c r="AR654" s="24"/>
      <c r="AS654" s="24"/>
      <c r="AT654" s="24"/>
      <c r="AU654" s="24"/>
      <c r="AV654" s="24"/>
      <c r="AW654" s="28">
        <v>0</v>
      </c>
      <c r="AX654" s="26">
        <v>0</v>
      </c>
      <c r="AY654" s="28">
        <v>0</v>
      </c>
      <c r="AZ654" s="28">
        <v>0</v>
      </c>
      <c r="BA654" s="26">
        <v>0</v>
      </c>
      <c r="BB654" s="24"/>
      <c r="BC654" s="24"/>
      <c r="BD654" s="24"/>
      <c r="BE654" s="24"/>
      <c r="BF654" s="24"/>
      <c r="BG654" s="24"/>
      <c r="BH654" s="24"/>
      <c r="BI654" s="24"/>
      <c r="BJ654" s="24"/>
      <c r="BK654" s="24"/>
      <c r="BL654" s="24"/>
      <c r="BM654" s="24"/>
      <c r="BN654" s="24"/>
      <c r="BO654" s="24"/>
      <c r="BP654" s="24"/>
      <c r="BQ654" s="24"/>
      <c r="BR654" s="26">
        <v>0</v>
      </c>
      <c r="BS654" s="26">
        <v>0</v>
      </c>
      <c r="BT654" s="26">
        <v>0</v>
      </c>
      <c r="BU654" s="26">
        <v>0</v>
      </c>
      <c r="BV654" s="26">
        <v>0</v>
      </c>
      <c r="BW654" s="26">
        <v>0</v>
      </c>
      <c r="BX654" s="26">
        <v>0</v>
      </c>
      <c r="BY654" s="26">
        <v>0</v>
      </c>
      <c r="BZ654" s="24"/>
      <c r="CA654" s="24"/>
      <c r="CB654" s="24"/>
      <c r="CC654" s="24"/>
      <c r="CD654" s="24"/>
      <c r="CE654" s="24"/>
      <c r="CF654" s="24"/>
      <c r="CG654" s="24"/>
      <c r="CH654" s="24"/>
      <c r="CI654" s="24"/>
      <c r="CJ654" s="24"/>
      <c r="CK654" s="24"/>
      <c r="CL654" s="24"/>
      <c r="CM654" s="24"/>
      <c r="CN654" s="24"/>
      <c r="CO654" s="24"/>
      <c r="CP654" s="24"/>
      <c r="CQ654" s="24"/>
      <c r="CR654" s="24"/>
      <c r="CS654" s="24"/>
      <c r="CT654" s="24"/>
      <c r="CU654" s="24"/>
      <c r="CV654" s="24"/>
      <c r="CW654" s="24"/>
      <c r="CX654" s="24"/>
      <c r="CY654" s="24"/>
      <c r="CZ654" s="24"/>
      <c r="DA654" s="24"/>
      <c r="DB654" s="24"/>
      <c r="DC654" s="24"/>
      <c r="DD654" s="24"/>
      <c r="DE654" s="24"/>
      <c r="DF654" s="26" t="s">
        <v>139</v>
      </c>
      <c r="DG654" s="26" t="s">
        <v>139</v>
      </c>
      <c r="DH654" s="26" t="s">
        <v>139</v>
      </c>
      <c r="DI654" s="26" t="s">
        <v>139</v>
      </c>
      <c r="DJ654" s="26" t="s">
        <v>139</v>
      </c>
      <c r="DK654" s="26" t="s">
        <v>139</v>
      </c>
      <c r="DL654" s="26" t="s">
        <v>139</v>
      </c>
      <c r="DM654" s="26" t="s">
        <v>139</v>
      </c>
      <c r="DN654" s="26" t="s">
        <v>139</v>
      </c>
      <c r="DO654" s="26" t="s">
        <v>139</v>
      </c>
    </row>
    <row r="655" spans="1:119" ht="20.100000000000001" customHeight="1" x14ac:dyDescent="0.25">
      <c r="A655" s="29" t="str">
        <f t="shared" si="140"/>
        <v/>
      </c>
      <c r="B655" s="29" t="str">
        <f t="shared" si="141"/>
        <v>Centro de Documentação e Informação Coisa de Mulher</v>
      </c>
      <c r="C655" s="29">
        <f t="shared" si="142"/>
        <v>0</v>
      </c>
      <c r="D655" s="30" t="str">
        <f t="shared" si="143"/>
        <v>Americas</v>
      </c>
      <c r="E655" s="30" t="str">
        <f t="shared" si="144"/>
        <v>Brazil</v>
      </c>
      <c r="F655" s="31">
        <f t="shared" si="145"/>
        <v>0</v>
      </c>
      <c r="G655" s="31">
        <f t="shared" si="146"/>
        <v>0</v>
      </c>
      <c r="H655" s="31">
        <f t="shared" si="147"/>
        <v>0</v>
      </c>
      <c r="I655" s="31">
        <f t="shared" si="148"/>
        <v>0</v>
      </c>
      <c r="J655" s="31">
        <f t="shared" si="149"/>
        <v>0</v>
      </c>
      <c r="K655" s="31">
        <f t="shared" si="150"/>
        <v>0</v>
      </c>
      <c r="L655" s="31">
        <f t="shared" si="151"/>
        <v>0</v>
      </c>
      <c r="M655" s="31">
        <f t="shared" si="152"/>
        <v>0</v>
      </c>
      <c r="N655" s="31">
        <f t="shared" si="153"/>
        <v>0</v>
      </c>
      <c r="O655" s="26" t="s">
        <v>3870</v>
      </c>
      <c r="P655" s="26" t="s">
        <v>108</v>
      </c>
      <c r="Q655" s="27">
        <v>40232</v>
      </c>
      <c r="R655" s="24"/>
      <c r="S655" s="24"/>
      <c r="T655" s="26" t="s">
        <v>224</v>
      </c>
      <c r="U655" s="24"/>
      <c r="V655" s="26" t="s">
        <v>15731</v>
      </c>
      <c r="W655" s="26" t="s">
        <v>308</v>
      </c>
      <c r="X655" s="24"/>
      <c r="Y655" s="26" t="s">
        <v>3871</v>
      </c>
      <c r="Z655" s="24"/>
      <c r="AA655" s="24"/>
      <c r="AB655" s="26" t="s">
        <v>228</v>
      </c>
      <c r="AC655" s="28">
        <v>25000</v>
      </c>
      <c r="AD655" s="24"/>
      <c r="AE655" s="24"/>
      <c r="AF655" s="26" t="s">
        <v>139</v>
      </c>
      <c r="AG655" s="26" t="s">
        <v>229</v>
      </c>
      <c r="AH655" s="24"/>
      <c r="AI655" s="28">
        <v>25000</v>
      </c>
      <c r="AJ655" s="24"/>
      <c r="AK655" s="26" t="s">
        <v>3872</v>
      </c>
      <c r="AL655" s="26" t="s">
        <v>231</v>
      </c>
      <c r="AM655" s="26" t="s">
        <v>3873</v>
      </c>
      <c r="AN655" s="24"/>
      <c r="AO655" s="24"/>
      <c r="AP655" s="24"/>
      <c r="AQ655" s="24"/>
      <c r="AR655" s="24"/>
      <c r="AS655" s="24"/>
      <c r="AT655" s="24"/>
      <c r="AU655" s="24"/>
      <c r="AV655" s="24"/>
      <c r="AW655" s="28">
        <v>138000</v>
      </c>
      <c r="AX655" s="26">
        <v>150</v>
      </c>
      <c r="AY655" s="28">
        <v>0</v>
      </c>
      <c r="AZ655" s="28">
        <v>0</v>
      </c>
      <c r="BA655" s="26">
        <v>0</v>
      </c>
      <c r="BB655" s="24"/>
      <c r="BC655" s="24"/>
      <c r="BD655" s="24"/>
      <c r="BE655" s="24"/>
      <c r="BF655" s="24"/>
      <c r="BG655" s="24"/>
      <c r="BH655" s="24"/>
      <c r="BI655" s="24"/>
      <c r="BJ655" s="24"/>
      <c r="BK655" s="24"/>
      <c r="BL655" s="24"/>
      <c r="BM655" s="24"/>
      <c r="BN655" s="24"/>
      <c r="BO655" s="24"/>
      <c r="BP655" s="24"/>
      <c r="BQ655" s="24"/>
      <c r="BR655" s="26">
        <v>0</v>
      </c>
      <c r="BS655" s="26">
        <v>0</v>
      </c>
      <c r="BT655" s="26">
        <v>0</v>
      </c>
      <c r="BU655" s="26">
        <v>0</v>
      </c>
      <c r="BV655" s="26">
        <v>0</v>
      </c>
      <c r="BW655" s="26">
        <v>0</v>
      </c>
      <c r="BX655" s="26">
        <v>0</v>
      </c>
      <c r="BY655" s="26">
        <v>0</v>
      </c>
      <c r="BZ655" s="24"/>
      <c r="CA655" s="24"/>
      <c r="CB655" s="24"/>
      <c r="CC655" s="24"/>
      <c r="CD655" s="24"/>
      <c r="CE655" s="24"/>
      <c r="CF655" s="24"/>
      <c r="CG655" s="24"/>
      <c r="CH655" s="24"/>
      <c r="CI655" s="24"/>
      <c r="CJ655" s="24"/>
      <c r="CK655" s="24"/>
      <c r="CL655" s="24"/>
      <c r="CM655" s="24"/>
      <c r="CN655" s="24"/>
      <c r="CO655" s="24"/>
      <c r="CP655" s="24"/>
      <c r="CQ655" s="24"/>
      <c r="CR655" s="24"/>
      <c r="CS655" s="24"/>
      <c r="CT655" s="24"/>
      <c r="CU655" s="24"/>
      <c r="CV655" s="24"/>
      <c r="CW655" s="24"/>
      <c r="CX655" s="24"/>
      <c r="CY655" s="24"/>
      <c r="CZ655" s="24"/>
      <c r="DA655" s="24"/>
      <c r="DB655" s="24"/>
      <c r="DC655" s="24"/>
      <c r="DD655" s="24"/>
      <c r="DE655" s="24"/>
      <c r="DF655" s="26" t="s">
        <v>139</v>
      </c>
      <c r="DG655" s="26" t="s">
        <v>139</v>
      </c>
      <c r="DH655" s="26" t="s">
        <v>139</v>
      </c>
      <c r="DI655" s="26" t="s">
        <v>139</v>
      </c>
      <c r="DJ655" s="26" t="s">
        <v>139</v>
      </c>
      <c r="DK655" s="26" t="s">
        <v>139</v>
      </c>
      <c r="DL655" s="26" t="s">
        <v>139</v>
      </c>
      <c r="DM655" s="26" t="s">
        <v>139</v>
      </c>
      <c r="DN655" s="26" t="s">
        <v>139</v>
      </c>
      <c r="DO655" s="26" t="s">
        <v>139</v>
      </c>
    </row>
    <row r="656" spans="1:119" ht="20.100000000000001" customHeight="1" x14ac:dyDescent="0.25">
      <c r="A656" s="29" t="str">
        <f t="shared" si="140"/>
        <v/>
      </c>
      <c r="B656" s="29" t="str">
        <f t="shared" si="141"/>
        <v>Centro de Estudios y Apoyo para el Desarrollo Local</v>
      </c>
      <c r="C656" s="29">
        <f t="shared" si="142"/>
        <v>0</v>
      </c>
      <c r="D656" s="30" t="str">
        <f t="shared" si="143"/>
        <v>Americas</v>
      </c>
      <c r="E656" s="30" t="str">
        <f t="shared" si="144"/>
        <v>Guatemala</v>
      </c>
      <c r="F656" s="31">
        <f t="shared" si="145"/>
        <v>0</v>
      </c>
      <c r="G656" s="31">
        <f t="shared" si="146"/>
        <v>0</v>
      </c>
      <c r="H656" s="31">
        <f t="shared" si="147"/>
        <v>0</v>
      </c>
      <c r="I656" s="31">
        <f t="shared" si="148"/>
        <v>0</v>
      </c>
      <c r="J656" s="31">
        <f t="shared" si="149"/>
        <v>0</v>
      </c>
      <c r="K656" s="31">
        <f t="shared" si="150"/>
        <v>0</v>
      </c>
      <c r="L656" s="31">
        <f t="shared" si="151"/>
        <v>0</v>
      </c>
      <c r="M656" s="31">
        <f t="shared" si="152"/>
        <v>0</v>
      </c>
      <c r="N656" s="31">
        <f t="shared" si="153"/>
        <v>0</v>
      </c>
      <c r="O656" s="26" t="s">
        <v>3874</v>
      </c>
      <c r="P656" s="26" t="s">
        <v>108</v>
      </c>
      <c r="Q656" s="27">
        <v>40344</v>
      </c>
      <c r="R656" s="24"/>
      <c r="S656" s="24"/>
      <c r="T656" s="26" t="s">
        <v>224</v>
      </c>
      <c r="U656" s="24"/>
      <c r="V656" s="26" t="s">
        <v>15731</v>
      </c>
      <c r="W656" s="26" t="s">
        <v>1261</v>
      </c>
      <c r="X656" s="24"/>
      <c r="Y656" s="26" t="s">
        <v>3875</v>
      </c>
      <c r="Z656" s="24"/>
      <c r="AA656" s="24"/>
      <c r="AB656" s="26" t="s">
        <v>723</v>
      </c>
      <c r="AC656" s="28">
        <v>1500</v>
      </c>
      <c r="AD656" s="24"/>
      <c r="AE656" s="24"/>
      <c r="AF656" s="26" t="s">
        <v>139</v>
      </c>
      <c r="AG656" s="26" t="s">
        <v>1852</v>
      </c>
      <c r="AH656" s="24"/>
      <c r="AI656" s="28">
        <v>1500</v>
      </c>
      <c r="AJ656" s="24"/>
      <c r="AK656" s="24"/>
      <c r="AL656" s="24"/>
      <c r="AM656" s="24"/>
      <c r="AN656" s="24"/>
      <c r="AO656" s="24"/>
      <c r="AP656" s="24"/>
      <c r="AQ656" s="24"/>
      <c r="AR656" s="24"/>
      <c r="AS656" s="24"/>
      <c r="AT656" s="24"/>
      <c r="AU656" s="24"/>
      <c r="AV656" s="24"/>
      <c r="AW656" s="28">
        <v>0</v>
      </c>
      <c r="AX656" s="26">
        <v>0</v>
      </c>
      <c r="AY656" s="28">
        <v>0</v>
      </c>
      <c r="AZ656" s="28">
        <v>0</v>
      </c>
      <c r="BA656" s="26">
        <v>0</v>
      </c>
      <c r="BB656" s="24"/>
      <c r="BC656" s="24"/>
      <c r="BD656" s="24"/>
      <c r="BE656" s="24"/>
      <c r="BF656" s="24"/>
      <c r="BG656" s="24"/>
      <c r="BH656" s="24"/>
      <c r="BI656" s="24"/>
      <c r="BJ656" s="24"/>
      <c r="BK656" s="24"/>
      <c r="BL656" s="24"/>
      <c r="BM656" s="24"/>
      <c r="BN656" s="24"/>
      <c r="BO656" s="24"/>
      <c r="BP656" s="24"/>
      <c r="BQ656" s="24"/>
      <c r="BR656" s="26">
        <v>0</v>
      </c>
      <c r="BS656" s="26">
        <v>0</v>
      </c>
      <c r="BT656" s="26">
        <v>0</v>
      </c>
      <c r="BU656" s="26">
        <v>0</v>
      </c>
      <c r="BV656" s="26">
        <v>0</v>
      </c>
      <c r="BW656" s="26">
        <v>0</v>
      </c>
      <c r="BX656" s="26">
        <v>0</v>
      </c>
      <c r="BY656" s="26">
        <v>0</v>
      </c>
      <c r="BZ656" s="24"/>
      <c r="CA656" s="24"/>
      <c r="CB656" s="24"/>
      <c r="CC656" s="24"/>
      <c r="CD656" s="24"/>
      <c r="CE656" s="24"/>
      <c r="CF656" s="24"/>
      <c r="CG656" s="24"/>
      <c r="CH656" s="24"/>
      <c r="CI656" s="24"/>
      <c r="CJ656" s="24"/>
      <c r="CK656" s="24"/>
      <c r="CL656" s="24"/>
      <c r="CM656" s="24"/>
      <c r="CN656" s="24"/>
      <c r="CO656" s="24"/>
      <c r="CP656" s="24"/>
      <c r="CQ656" s="24"/>
      <c r="CR656" s="24"/>
      <c r="CS656" s="24"/>
      <c r="CT656" s="24"/>
      <c r="CU656" s="24"/>
      <c r="CV656" s="24"/>
      <c r="CW656" s="24"/>
      <c r="CX656" s="24"/>
      <c r="CY656" s="24"/>
      <c r="CZ656" s="24"/>
      <c r="DA656" s="24"/>
      <c r="DB656" s="24"/>
      <c r="DC656" s="24"/>
      <c r="DD656" s="24"/>
      <c r="DE656" s="24"/>
      <c r="DF656" s="26" t="s">
        <v>139</v>
      </c>
      <c r="DG656" s="26" t="s">
        <v>139</v>
      </c>
      <c r="DH656" s="26" t="s">
        <v>139</v>
      </c>
      <c r="DI656" s="26" t="s">
        <v>139</v>
      </c>
      <c r="DJ656" s="26" t="s">
        <v>139</v>
      </c>
      <c r="DK656" s="26" t="s">
        <v>139</v>
      </c>
      <c r="DL656" s="26" t="s">
        <v>139</v>
      </c>
      <c r="DM656" s="26" t="s">
        <v>139</v>
      </c>
      <c r="DN656" s="26" t="s">
        <v>139</v>
      </c>
      <c r="DO656" s="26" t="s">
        <v>139</v>
      </c>
    </row>
    <row r="657" spans="1:119" ht="20.100000000000001" customHeight="1" x14ac:dyDescent="0.25">
      <c r="A657" s="29" t="str">
        <f t="shared" si="140"/>
        <v>Centro de Estudios, Promoción del Desarrollo y Recuperación de la Identidad Cultural  (Center for Study, Development Promotion, and Recuperation of Cultural Identity )6</v>
      </c>
      <c r="B657" s="29" t="str">
        <f t="shared" si="141"/>
        <v>Centro de Estudios, Promoción del Desarrollo y Recuperación de la Identidad Cultural  (Center for Study, Development Promotion, and Recuperation of Cultural Identity )</v>
      </c>
      <c r="C657" s="29">
        <f t="shared" si="142"/>
        <v>6</v>
      </c>
      <c r="D657" s="30" t="str">
        <f t="shared" si="143"/>
        <v>Americas</v>
      </c>
      <c r="E657" s="30" t="str">
        <f t="shared" si="144"/>
        <v>Cusco, Peru</v>
      </c>
      <c r="F657" s="31">
        <f t="shared" si="145"/>
        <v>0</v>
      </c>
      <c r="G657" s="31">
        <f t="shared" si="146"/>
        <v>0</v>
      </c>
      <c r="H657" s="31">
        <f t="shared" si="147"/>
        <v>0</v>
      </c>
      <c r="I657" s="31">
        <f t="shared" si="148"/>
        <v>0</v>
      </c>
      <c r="J657" s="31">
        <f t="shared" si="149"/>
        <v>0</v>
      </c>
      <c r="K657" s="31">
        <f t="shared" si="150"/>
        <v>0</v>
      </c>
      <c r="L657" s="31">
        <f t="shared" si="151"/>
        <v>0</v>
      </c>
      <c r="M657" s="31">
        <f t="shared" si="152"/>
        <v>0</v>
      </c>
      <c r="N657" s="31">
        <f t="shared" si="153"/>
        <v>0</v>
      </c>
      <c r="O657" s="26" t="s">
        <v>3876</v>
      </c>
      <c r="P657" s="26" t="s">
        <v>108</v>
      </c>
      <c r="Q657" s="27">
        <v>42062</v>
      </c>
      <c r="R657" s="26" t="s">
        <v>305</v>
      </c>
      <c r="S657" s="24"/>
      <c r="T657" s="26" t="s">
        <v>278</v>
      </c>
      <c r="U657" s="24"/>
      <c r="V657" s="26" t="s">
        <v>15731</v>
      </c>
      <c r="W657" s="26" t="s">
        <v>1229</v>
      </c>
      <c r="X657" s="26" t="s">
        <v>3877</v>
      </c>
      <c r="Y657" s="26" t="s">
        <v>3878</v>
      </c>
      <c r="Z657" s="26" t="s">
        <v>3879</v>
      </c>
      <c r="AA657" s="24"/>
      <c r="AB657" s="26" t="s">
        <v>228</v>
      </c>
      <c r="AC657" s="28">
        <v>25000</v>
      </c>
      <c r="AD657" s="26" t="s">
        <v>420</v>
      </c>
      <c r="AE657" s="26" t="s">
        <v>1271</v>
      </c>
      <c r="AF657" s="26" t="s">
        <v>120</v>
      </c>
      <c r="AG657" s="26" t="s">
        <v>224</v>
      </c>
      <c r="AH657" s="26" t="s">
        <v>250</v>
      </c>
      <c r="AI657" s="28">
        <v>25000</v>
      </c>
      <c r="AJ657" s="24"/>
      <c r="AK657" s="24"/>
      <c r="AL657" s="24"/>
      <c r="AM657" s="26" t="s">
        <v>3880</v>
      </c>
      <c r="AN657" s="24"/>
      <c r="AO657" s="24"/>
      <c r="AP657" s="24"/>
      <c r="AQ657" s="24"/>
      <c r="AR657" s="24"/>
      <c r="AS657" s="24"/>
      <c r="AT657" s="24"/>
      <c r="AU657" s="24"/>
      <c r="AV657" s="24"/>
      <c r="AW657" s="28">
        <v>95973</v>
      </c>
      <c r="AX657" s="26">
        <v>392</v>
      </c>
      <c r="AY657" s="28">
        <v>0</v>
      </c>
      <c r="AZ657" s="28">
        <v>0</v>
      </c>
      <c r="BA657" s="26">
        <v>0</v>
      </c>
      <c r="BB657" s="24"/>
      <c r="BC657" s="26" t="s">
        <v>3881</v>
      </c>
      <c r="BD657" s="24"/>
      <c r="BE657" s="24"/>
      <c r="BF657" s="24"/>
      <c r="BG657" s="24"/>
      <c r="BH657" s="24"/>
      <c r="BI657" s="24"/>
      <c r="BJ657" s="24"/>
      <c r="BK657" s="24"/>
      <c r="BL657" s="24"/>
      <c r="BM657" s="24"/>
      <c r="BN657" s="24"/>
      <c r="BO657" s="24"/>
      <c r="BP657" s="24"/>
      <c r="BQ657" s="24"/>
      <c r="BR657" s="26">
        <v>0</v>
      </c>
      <c r="BS657" s="26">
        <v>0</v>
      </c>
      <c r="BT657" s="26">
        <v>0</v>
      </c>
      <c r="BU657" s="26">
        <v>0</v>
      </c>
      <c r="BV657" s="26">
        <v>0</v>
      </c>
      <c r="BW657" s="26">
        <v>0</v>
      </c>
      <c r="BX657" s="26">
        <v>0</v>
      </c>
      <c r="BY657" s="26">
        <v>0</v>
      </c>
      <c r="BZ657" s="24"/>
      <c r="CA657" s="24"/>
      <c r="CB657" s="24"/>
      <c r="CC657" s="24"/>
      <c r="CD657" s="24"/>
      <c r="CE657" s="24"/>
      <c r="CF657" s="24"/>
      <c r="CG657" s="24"/>
      <c r="CH657" s="24"/>
      <c r="CI657" s="24"/>
      <c r="CJ657" s="24"/>
      <c r="CK657" s="24"/>
      <c r="CL657" s="24"/>
      <c r="CM657" s="24"/>
      <c r="CN657" s="24"/>
      <c r="CO657" s="24"/>
      <c r="CP657" s="24"/>
      <c r="CQ657" s="24"/>
      <c r="CR657" s="24"/>
      <c r="CS657" s="24"/>
      <c r="CT657" s="24"/>
      <c r="CU657" s="24"/>
      <c r="CV657" s="24"/>
      <c r="CW657" s="24"/>
      <c r="CX657" s="24"/>
      <c r="CY657" s="24"/>
      <c r="CZ657" s="24"/>
      <c r="DA657" s="24"/>
      <c r="DB657" s="24"/>
      <c r="DC657" s="24"/>
      <c r="DD657" s="24"/>
      <c r="DE657" s="24"/>
      <c r="DF657" s="26" t="s">
        <v>139</v>
      </c>
      <c r="DG657" s="26" t="s">
        <v>139</v>
      </c>
      <c r="DH657" s="26" t="s">
        <v>139</v>
      </c>
      <c r="DI657" s="26" t="s">
        <v>139</v>
      </c>
      <c r="DJ657" s="26" t="s">
        <v>139</v>
      </c>
      <c r="DK657" s="26" t="s">
        <v>139</v>
      </c>
      <c r="DL657" s="26" t="s">
        <v>139</v>
      </c>
      <c r="DM657" s="26" t="s">
        <v>139</v>
      </c>
      <c r="DN657" s="26" t="s">
        <v>139</v>
      </c>
      <c r="DO657" s="26" t="s">
        <v>139</v>
      </c>
    </row>
    <row r="658" spans="1:119" ht="20.100000000000001" customHeight="1" x14ac:dyDescent="0.25">
      <c r="A658" s="29" t="str">
        <f t="shared" si="140"/>
        <v>Centro de Estudios, Promoción del Desarrollo y Recuperación de la Identidad Cultural  (Center for Study, Development Promotion, and Recuperation of Cultural Identity )5</v>
      </c>
      <c r="B658" s="29" t="str">
        <f t="shared" si="141"/>
        <v>Centro de Estudios, Promoción del Desarrollo y Recuperación de la Identidad Cultural  (Center for Study, Development Promotion, and Recuperation of Cultural Identity )</v>
      </c>
      <c r="C658" s="29">
        <f t="shared" si="142"/>
        <v>5</v>
      </c>
      <c r="D658" s="30" t="str">
        <f t="shared" si="143"/>
        <v>Americas</v>
      </c>
      <c r="E658" s="30" t="str">
        <f t="shared" si="144"/>
        <v>Cusco, Peru</v>
      </c>
      <c r="F658" s="31">
        <f t="shared" si="145"/>
        <v>2</v>
      </c>
      <c r="G658" s="31">
        <f t="shared" si="146"/>
        <v>2</v>
      </c>
      <c r="H658" s="31">
        <f t="shared" si="147"/>
        <v>2</v>
      </c>
      <c r="I658" s="31">
        <f t="shared" si="148"/>
        <v>2</v>
      </c>
      <c r="J658" s="31">
        <f t="shared" si="149"/>
        <v>2</v>
      </c>
      <c r="K658" s="31">
        <f t="shared" si="150"/>
        <v>2</v>
      </c>
      <c r="L658" s="31">
        <f t="shared" si="151"/>
        <v>2</v>
      </c>
      <c r="M658" s="31">
        <f t="shared" si="152"/>
        <v>2</v>
      </c>
      <c r="N658" s="31">
        <f t="shared" si="153"/>
        <v>2</v>
      </c>
      <c r="O658" s="26" t="s">
        <v>3882</v>
      </c>
      <c r="P658" s="26" t="s">
        <v>108</v>
      </c>
      <c r="Q658" s="27">
        <v>41771</v>
      </c>
      <c r="R658" s="26" t="s">
        <v>166</v>
      </c>
      <c r="S658" s="26" t="s">
        <v>193</v>
      </c>
      <c r="T658" s="26" t="s">
        <v>194</v>
      </c>
      <c r="U658" s="26" t="s">
        <v>112</v>
      </c>
      <c r="V658" s="26" t="s">
        <v>15731</v>
      </c>
      <c r="W658" s="26" t="s">
        <v>1229</v>
      </c>
      <c r="X658" s="26" t="s">
        <v>3877</v>
      </c>
      <c r="Y658" s="26" t="s">
        <v>3878</v>
      </c>
      <c r="Z658" s="26" t="s">
        <v>3879</v>
      </c>
      <c r="AA658" s="24"/>
      <c r="AB658" s="26" t="s">
        <v>117</v>
      </c>
      <c r="AC658" s="28">
        <v>18000</v>
      </c>
      <c r="AD658" s="26" t="s">
        <v>420</v>
      </c>
      <c r="AE658" s="26" t="s">
        <v>1271</v>
      </c>
      <c r="AF658" s="26" t="s">
        <v>120</v>
      </c>
      <c r="AG658" s="26" t="s">
        <v>224</v>
      </c>
      <c r="AH658" s="26" t="s">
        <v>176</v>
      </c>
      <c r="AI658" s="28">
        <v>18000</v>
      </c>
      <c r="AJ658" s="26" t="s">
        <v>3883</v>
      </c>
      <c r="AK658" s="26" t="s">
        <v>3884</v>
      </c>
      <c r="AL658" s="26" t="s">
        <v>3885</v>
      </c>
      <c r="AM658" s="24"/>
      <c r="AN658" s="24"/>
      <c r="AO658" s="24"/>
      <c r="AP658" s="24"/>
      <c r="AQ658" s="26" t="s">
        <v>3886</v>
      </c>
      <c r="AR658" s="24"/>
      <c r="AS658" s="26" t="s">
        <v>3887</v>
      </c>
      <c r="AT658" s="24"/>
      <c r="AU658" s="24"/>
      <c r="AV658" s="24"/>
      <c r="AW658" s="28">
        <v>95973</v>
      </c>
      <c r="AX658" s="26">
        <v>392</v>
      </c>
      <c r="AY658" s="28">
        <v>60</v>
      </c>
      <c r="AZ658" s="28">
        <v>73</v>
      </c>
      <c r="BA658" s="26">
        <v>0</v>
      </c>
      <c r="BB658" s="26" t="s">
        <v>148</v>
      </c>
      <c r="BC658" s="26" t="s">
        <v>3881</v>
      </c>
      <c r="BD658" s="26" t="s">
        <v>125</v>
      </c>
      <c r="BE658" s="24"/>
      <c r="BF658" s="26" t="s">
        <v>3888</v>
      </c>
      <c r="BG658" s="26" t="s">
        <v>131</v>
      </c>
      <c r="BH658" s="26" t="s">
        <v>3889</v>
      </c>
      <c r="BI658" s="26" t="s">
        <v>3890</v>
      </c>
      <c r="BJ658" s="26" t="s">
        <v>3891</v>
      </c>
      <c r="BK658" s="26" t="s">
        <v>1242</v>
      </c>
      <c r="BL658" s="24"/>
      <c r="BM658" s="24"/>
      <c r="BN658" s="24"/>
      <c r="BO658" s="24"/>
      <c r="BP658" s="24"/>
      <c r="BQ658" s="24"/>
      <c r="BR658" s="26">
        <v>2</v>
      </c>
      <c r="BS658" s="26">
        <v>2</v>
      </c>
      <c r="BT658" s="26">
        <v>2</v>
      </c>
      <c r="BU658" s="26">
        <v>2</v>
      </c>
      <c r="BV658" s="26">
        <v>2</v>
      </c>
      <c r="BW658" s="26">
        <v>2</v>
      </c>
      <c r="BX658" s="26">
        <v>2</v>
      </c>
      <c r="BY658" s="26">
        <v>2</v>
      </c>
      <c r="BZ658" s="24"/>
      <c r="CA658" s="24"/>
      <c r="CB658" s="24"/>
      <c r="CC658" s="24"/>
      <c r="CD658" s="24"/>
      <c r="CE658" s="24"/>
      <c r="CF658" s="24"/>
      <c r="CG658" s="24"/>
      <c r="CH658" s="24"/>
      <c r="CI658" s="24"/>
      <c r="CJ658" s="24"/>
      <c r="CK658" s="24"/>
      <c r="CL658" s="24"/>
      <c r="CM658" s="24"/>
      <c r="CN658" s="24"/>
      <c r="CO658" s="24"/>
      <c r="CP658" s="24"/>
      <c r="CQ658" s="24"/>
      <c r="CR658" s="24"/>
      <c r="CS658" s="24"/>
      <c r="CT658" s="24"/>
      <c r="CU658" s="24"/>
      <c r="CV658" s="24"/>
      <c r="CW658" s="24"/>
      <c r="CX658" s="24"/>
      <c r="CY658" s="24"/>
      <c r="CZ658" s="24"/>
      <c r="DA658" s="24"/>
      <c r="DB658" s="24"/>
      <c r="DC658" s="24"/>
      <c r="DD658" s="24"/>
      <c r="DE658" s="24"/>
      <c r="DF658" s="26" t="s">
        <v>139</v>
      </c>
      <c r="DG658" s="26" t="s">
        <v>120</v>
      </c>
      <c r="DH658" s="26" t="s">
        <v>139</v>
      </c>
      <c r="DI658" s="26" t="s">
        <v>139</v>
      </c>
      <c r="DJ658" s="26" t="s">
        <v>139</v>
      </c>
      <c r="DK658" s="26" t="s">
        <v>120</v>
      </c>
      <c r="DL658" s="26" t="s">
        <v>139</v>
      </c>
      <c r="DM658" s="26" t="s">
        <v>139</v>
      </c>
      <c r="DN658" s="26" t="s">
        <v>139</v>
      </c>
      <c r="DO658" s="26" t="s">
        <v>139</v>
      </c>
    </row>
    <row r="659" spans="1:119" ht="20.100000000000001" customHeight="1" x14ac:dyDescent="0.25">
      <c r="A659" s="29" t="str">
        <f t="shared" si="140"/>
        <v/>
      </c>
      <c r="B659" s="29" t="str">
        <f t="shared" si="141"/>
        <v>Centro de Estudios, Promoción del Desarrollo y Recuperación de la Identidad Cultural  (Center for Study, Development Promotion, and Recuperation of Cultural Identity )</v>
      </c>
      <c r="C659" s="29">
        <f t="shared" si="142"/>
        <v>0</v>
      </c>
      <c r="D659" s="30" t="str">
        <f t="shared" si="143"/>
        <v>Americas</v>
      </c>
      <c r="E659" s="30" t="str">
        <f t="shared" si="144"/>
        <v>Cusco, Peru</v>
      </c>
      <c r="F659" s="31">
        <f t="shared" si="145"/>
        <v>0</v>
      </c>
      <c r="G659" s="31">
        <f t="shared" si="146"/>
        <v>0</v>
      </c>
      <c r="H659" s="31">
        <f t="shared" si="147"/>
        <v>0</v>
      </c>
      <c r="I659" s="31">
        <f t="shared" si="148"/>
        <v>0</v>
      </c>
      <c r="J659" s="31">
        <f t="shared" si="149"/>
        <v>0</v>
      </c>
      <c r="K659" s="31">
        <f t="shared" si="150"/>
        <v>0</v>
      </c>
      <c r="L659" s="31">
        <f t="shared" si="151"/>
        <v>0</v>
      </c>
      <c r="M659" s="31">
        <f t="shared" si="152"/>
        <v>0</v>
      </c>
      <c r="N659" s="31">
        <f t="shared" si="153"/>
        <v>0</v>
      </c>
      <c r="O659" s="26" t="s">
        <v>15921</v>
      </c>
      <c r="P659" s="26" t="s">
        <v>108</v>
      </c>
      <c r="Q659" s="27">
        <v>41367</v>
      </c>
      <c r="R659" s="24"/>
      <c r="S659" s="24"/>
      <c r="T659" s="26" t="s">
        <v>207</v>
      </c>
      <c r="U659" s="24"/>
      <c r="V659" s="26" t="s">
        <v>15731</v>
      </c>
      <c r="W659" s="26" t="s">
        <v>1229</v>
      </c>
      <c r="X659" s="26" t="s">
        <v>3877</v>
      </c>
      <c r="Y659" s="26" t="s">
        <v>3878</v>
      </c>
      <c r="Z659" s="26" t="s">
        <v>3879</v>
      </c>
      <c r="AA659" s="24"/>
      <c r="AB659" s="26" t="s">
        <v>15736</v>
      </c>
      <c r="AC659" s="28">
        <v>1500</v>
      </c>
      <c r="AD659" s="26" t="s">
        <v>420</v>
      </c>
      <c r="AE659" s="26" t="s">
        <v>1271</v>
      </c>
      <c r="AF659" s="26" t="s">
        <v>120</v>
      </c>
      <c r="AG659" s="26" t="s">
        <v>224</v>
      </c>
      <c r="AH659" s="24"/>
      <c r="AI659" s="28">
        <v>1500</v>
      </c>
      <c r="AJ659" s="24"/>
      <c r="AK659" s="24"/>
      <c r="AL659" s="24"/>
      <c r="AM659" s="24"/>
      <c r="AN659" s="24"/>
      <c r="AO659" s="24"/>
      <c r="AP659" s="24"/>
      <c r="AQ659" s="24"/>
      <c r="AR659" s="24"/>
      <c r="AS659" s="24"/>
      <c r="AT659" s="24"/>
      <c r="AU659" s="24"/>
      <c r="AV659" s="24"/>
      <c r="AW659" s="28">
        <v>0</v>
      </c>
      <c r="AX659" s="26">
        <v>0</v>
      </c>
      <c r="AY659" s="28">
        <v>0</v>
      </c>
      <c r="AZ659" s="28">
        <v>0</v>
      </c>
      <c r="BA659" s="26">
        <v>0</v>
      </c>
      <c r="BB659" s="24"/>
      <c r="BC659" s="26" t="s">
        <v>3881</v>
      </c>
      <c r="BD659" s="24"/>
      <c r="BE659" s="24"/>
      <c r="BF659" s="24"/>
      <c r="BG659" s="24"/>
      <c r="BH659" s="24"/>
      <c r="BI659" s="24"/>
      <c r="BJ659" s="24"/>
      <c r="BK659" s="24"/>
      <c r="BL659" s="24"/>
      <c r="BM659" s="24"/>
      <c r="BN659" s="24"/>
      <c r="BO659" s="24"/>
      <c r="BP659" s="24"/>
      <c r="BQ659" s="24"/>
      <c r="BR659" s="26">
        <v>0</v>
      </c>
      <c r="BS659" s="26">
        <v>0</v>
      </c>
      <c r="BT659" s="26">
        <v>0</v>
      </c>
      <c r="BU659" s="26">
        <v>0</v>
      </c>
      <c r="BV659" s="26">
        <v>0</v>
      </c>
      <c r="BW659" s="26">
        <v>0</v>
      </c>
      <c r="BX659" s="26">
        <v>0</v>
      </c>
      <c r="BY659" s="26">
        <v>0</v>
      </c>
      <c r="BZ659" s="24"/>
      <c r="CA659" s="24"/>
      <c r="CB659" s="24"/>
      <c r="CC659" s="24"/>
      <c r="CD659" s="24"/>
      <c r="CE659" s="24"/>
      <c r="CF659" s="24"/>
      <c r="CG659" s="24"/>
      <c r="CH659" s="24"/>
      <c r="CI659" s="24"/>
      <c r="CJ659" s="24"/>
      <c r="CK659" s="24"/>
      <c r="CL659" s="24"/>
      <c r="CM659" s="24"/>
      <c r="CN659" s="24"/>
      <c r="CO659" s="24"/>
      <c r="CP659" s="24"/>
      <c r="CQ659" s="24"/>
      <c r="CR659" s="24"/>
      <c r="CS659" s="24"/>
      <c r="CT659" s="24"/>
      <c r="CU659" s="24"/>
      <c r="CV659" s="24"/>
      <c r="CW659" s="24"/>
      <c r="CX659" s="24"/>
      <c r="CY659" s="24"/>
      <c r="CZ659" s="24"/>
      <c r="DA659" s="24"/>
      <c r="DB659" s="24"/>
      <c r="DC659" s="24"/>
      <c r="DD659" s="24"/>
      <c r="DE659" s="24"/>
      <c r="DF659" s="26" t="s">
        <v>139</v>
      </c>
      <c r="DG659" s="26" t="s">
        <v>139</v>
      </c>
      <c r="DH659" s="26" t="s">
        <v>139</v>
      </c>
      <c r="DI659" s="26" t="s">
        <v>139</v>
      </c>
      <c r="DJ659" s="26" t="s">
        <v>139</v>
      </c>
      <c r="DK659" s="26" t="s">
        <v>139</v>
      </c>
      <c r="DL659" s="26" t="s">
        <v>139</v>
      </c>
      <c r="DM659" s="26" t="s">
        <v>139</v>
      </c>
      <c r="DN659" s="26" t="s">
        <v>139</v>
      </c>
      <c r="DO659" s="26" t="s">
        <v>139</v>
      </c>
    </row>
    <row r="660" spans="1:119" ht="20.100000000000001" customHeight="1" x14ac:dyDescent="0.25">
      <c r="A660" s="29" t="str">
        <f t="shared" si="140"/>
        <v>Centro de Estudios, Promoción del Desarrollo y Recuperación de la Identidad Cultural  (Center for Study, Development Promotion, and Recuperation of Cultural Identity )4</v>
      </c>
      <c r="B660" s="29" t="str">
        <f t="shared" si="141"/>
        <v>Centro de Estudios, Promoción del Desarrollo y Recuperación de la Identidad Cultural  (Center for Study, Development Promotion, and Recuperation of Cultural Identity )</v>
      </c>
      <c r="C660" s="29">
        <f t="shared" si="142"/>
        <v>4</v>
      </c>
      <c r="D660" s="30" t="str">
        <f t="shared" si="143"/>
        <v>Americas</v>
      </c>
      <c r="E660" s="30" t="str">
        <f t="shared" si="144"/>
        <v>Cusco, Peru</v>
      </c>
      <c r="F660" s="31">
        <f t="shared" si="145"/>
        <v>2</v>
      </c>
      <c r="G660" s="31">
        <f t="shared" si="146"/>
        <v>2</v>
      </c>
      <c r="H660" s="31">
        <f t="shared" si="147"/>
        <v>1</v>
      </c>
      <c r="I660" s="31">
        <f t="shared" si="148"/>
        <v>2</v>
      </c>
      <c r="J660" s="31">
        <f t="shared" si="149"/>
        <v>2</v>
      </c>
      <c r="K660" s="31">
        <f t="shared" si="150"/>
        <v>2</v>
      </c>
      <c r="L660" s="31">
        <f t="shared" si="151"/>
        <v>2</v>
      </c>
      <c r="M660" s="31">
        <f t="shared" si="152"/>
        <v>1</v>
      </c>
      <c r="N660" s="31">
        <f t="shared" si="153"/>
        <v>1.8</v>
      </c>
      <c r="O660" s="26" t="s">
        <v>3892</v>
      </c>
      <c r="P660" s="26" t="s">
        <v>108</v>
      </c>
      <c r="Q660" s="27">
        <v>41400</v>
      </c>
      <c r="R660" s="26" t="s">
        <v>166</v>
      </c>
      <c r="S660" s="26" t="s">
        <v>206</v>
      </c>
      <c r="T660" s="26" t="s">
        <v>207</v>
      </c>
      <c r="U660" s="26" t="s">
        <v>112</v>
      </c>
      <c r="V660" s="26" t="s">
        <v>15731</v>
      </c>
      <c r="W660" s="26" t="s">
        <v>1229</v>
      </c>
      <c r="X660" s="26" t="s">
        <v>3877</v>
      </c>
      <c r="Y660" s="26" t="s">
        <v>3878</v>
      </c>
      <c r="Z660" s="26" t="s">
        <v>3879</v>
      </c>
      <c r="AA660" s="24"/>
      <c r="AB660" s="26" t="s">
        <v>117</v>
      </c>
      <c r="AC660" s="28">
        <v>16000</v>
      </c>
      <c r="AD660" s="26" t="s">
        <v>420</v>
      </c>
      <c r="AE660" s="26" t="s">
        <v>1271</v>
      </c>
      <c r="AF660" s="26" t="s">
        <v>120</v>
      </c>
      <c r="AG660" s="26" t="s">
        <v>224</v>
      </c>
      <c r="AH660" s="26" t="s">
        <v>185</v>
      </c>
      <c r="AI660" s="28">
        <v>16000</v>
      </c>
      <c r="AJ660" s="26" t="s">
        <v>3893</v>
      </c>
      <c r="AK660" s="26" t="s">
        <v>3894</v>
      </c>
      <c r="AL660" s="26" t="s">
        <v>3885</v>
      </c>
      <c r="AM660" s="24"/>
      <c r="AN660" s="24"/>
      <c r="AO660" s="24"/>
      <c r="AP660" s="24"/>
      <c r="AQ660" s="26" t="s">
        <v>3895</v>
      </c>
      <c r="AR660" s="24"/>
      <c r="AS660" s="24"/>
      <c r="AT660" s="24"/>
      <c r="AU660" s="24"/>
      <c r="AV660" s="24"/>
      <c r="AW660" s="28">
        <v>93192</v>
      </c>
      <c r="AX660" s="26">
        <v>196</v>
      </c>
      <c r="AY660" s="28">
        <v>50</v>
      </c>
      <c r="AZ660" s="28">
        <v>40</v>
      </c>
      <c r="BA660" s="26">
        <v>0</v>
      </c>
      <c r="BB660" s="26" t="s">
        <v>148</v>
      </c>
      <c r="BC660" s="26" t="s">
        <v>3881</v>
      </c>
      <c r="BD660" s="26" t="s">
        <v>125</v>
      </c>
      <c r="BE660" s="24"/>
      <c r="BF660" s="26" t="s">
        <v>3896</v>
      </c>
      <c r="BG660" s="26" t="s">
        <v>1242</v>
      </c>
      <c r="BH660" s="26" t="s">
        <v>3888</v>
      </c>
      <c r="BI660" s="26" t="s">
        <v>131</v>
      </c>
      <c r="BJ660" s="26" t="s">
        <v>3897</v>
      </c>
      <c r="BK660" s="26" t="s">
        <v>131</v>
      </c>
      <c r="BL660" s="26" t="s">
        <v>3898</v>
      </c>
      <c r="BM660" s="26" t="s">
        <v>3890</v>
      </c>
      <c r="BN660" s="24"/>
      <c r="BO660" s="24"/>
      <c r="BP660" s="24"/>
      <c r="BQ660" s="24"/>
      <c r="BR660" s="26">
        <v>2</v>
      </c>
      <c r="BS660" s="26">
        <v>2</v>
      </c>
      <c r="BT660" s="26">
        <v>1</v>
      </c>
      <c r="BU660" s="26">
        <v>2</v>
      </c>
      <c r="BV660" s="26">
        <v>2</v>
      </c>
      <c r="BW660" s="26">
        <v>2</v>
      </c>
      <c r="BX660" s="26">
        <v>2</v>
      </c>
      <c r="BY660" s="26">
        <v>1</v>
      </c>
      <c r="BZ660" s="24"/>
      <c r="CA660" s="24"/>
      <c r="CB660" s="24"/>
      <c r="CC660" s="24"/>
      <c r="CD660" s="24"/>
      <c r="CE660" s="24"/>
      <c r="CF660" s="24"/>
      <c r="CG660" s="24"/>
      <c r="CH660" s="24"/>
      <c r="CI660" s="24"/>
      <c r="CJ660" s="24"/>
      <c r="CK660" s="24"/>
      <c r="CL660" s="24"/>
      <c r="CM660" s="24"/>
      <c r="CN660" s="24"/>
      <c r="CO660" s="24"/>
      <c r="CP660" s="24"/>
      <c r="CQ660" s="24"/>
      <c r="CR660" s="24"/>
      <c r="CS660" s="24"/>
      <c r="CT660" s="24"/>
      <c r="CU660" s="24"/>
      <c r="CV660" s="24"/>
      <c r="CW660" s="24"/>
      <c r="CX660" s="24"/>
      <c r="CY660" s="24"/>
      <c r="CZ660" s="24"/>
      <c r="DA660" s="24"/>
      <c r="DB660" s="24"/>
      <c r="DC660" s="24"/>
      <c r="DD660" s="24"/>
      <c r="DE660" s="24"/>
      <c r="DF660" s="26" t="s">
        <v>120</v>
      </c>
      <c r="DG660" s="26" t="s">
        <v>120</v>
      </c>
      <c r="DH660" s="26" t="s">
        <v>139</v>
      </c>
      <c r="DI660" s="26" t="s">
        <v>139</v>
      </c>
      <c r="DJ660" s="26" t="s">
        <v>139</v>
      </c>
      <c r="DK660" s="26" t="s">
        <v>139</v>
      </c>
      <c r="DL660" s="26" t="s">
        <v>139</v>
      </c>
      <c r="DM660" s="26" t="s">
        <v>139</v>
      </c>
      <c r="DN660" s="26" t="s">
        <v>139</v>
      </c>
      <c r="DO660" s="26" t="s">
        <v>139</v>
      </c>
    </row>
    <row r="661" spans="1:119" ht="20.100000000000001" customHeight="1" x14ac:dyDescent="0.25">
      <c r="A661" s="29" t="str">
        <f t="shared" si="140"/>
        <v>Centro de Estudios, Promoción del Desarrollo y Recuperación de la Identidad Cultural  (Center for Study, Development Promotion, and Recuperation of Cultural Identity )3</v>
      </c>
      <c r="B661" s="29" t="str">
        <f t="shared" si="141"/>
        <v>Centro de Estudios, Promoción del Desarrollo y Recuperación de la Identidad Cultural  (Center for Study, Development Promotion, and Recuperation of Cultural Identity )</v>
      </c>
      <c r="C661" s="29">
        <f t="shared" si="142"/>
        <v>3</v>
      </c>
      <c r="D661" s="30" t="str">
        <f t="shared" si="143"/>
        <v>Americas</v>
      </c>
      <c r="E661" s="30" t="str">
        <f t="shared" si="144"/>
        <v>Cusco, Peru</v>
      </c>
      <c r="F661" s="31">
        <f t="shared" si="145"/>
        <v>2</v>
      </c>
      <c r="G661" s="31">
        <f t="shared" si="146"/>
        <v>1</v>
      </c>
      <c r="H661" s="31">
        <f t="shared" si="147"/>
        <v>1</v>
      </c>
      <c r="I661" s="31">
        <f t="shared" si="148"/>
        <v>3</v>
      </c>
      <c r="J661" s="31">
        <f t="shared" si="149"/>
        <v>2</v>
      </c>
      <c r="K661" s="31">
        <f t="shared" si="150"/>
        <v>3</v>
      </c>
      <c r="L661" s="31">
        <f t="shared" si="151"/>
        <v>2</v>
      </c>
      <c r="M661" s="31">
        <f t="shared" si="152"/>
        <v>1</v>
      </c>
      <c r="N661" s="31">
        <f t="shared" si="153"/>
        <v>1.9</v>
      </c>
      <c r="O661" s="26" t="s">
        <v>3899</v>
      </c>
      <c r="P661" s="26" t="s">
        <v>108</v>
      </c>
      <c r="Q661" s="27">
        <v>41038</v>
      </c>
      <c r="R661" s="26" t="s">
        <v>109</v>
      </c>
      <c r="S661" s="26" t="s">
        <v>217</v>
      </c>
      <c r="T661" s="26" t="s">
        <v>175</v>
      </c>
      <c r="U661" s="26" t="s">
        <v>112</v>
      </c>
      <c r="V661" s="26" t="s">
        <v>15731</v>
      </c>
      <c r="W661" s="26" t="s">
        <v>1229</v>
      </c>
      <c r="X661" s="26" t="s">
        <v>3877</v>
      </c>
      <c r="Y661" s="26" t="s">
        <v>3878</v>
      </c>
      <c r="Z661" s="26" t="s">
        <v>3879</v>
      </c>
      <c r="AA661" s="24"/>
      <c r="AB661" s="26" t="s">
        <v>117</v>
      </c>
      <c r="AC661" s="28">
        <v>13000</v>
      </c>
      <c r="AD661" s="26" t="s">
        <v>420</v>
      </c>
      <c r="AE661" s="26" t="s">
        <v>1271</v>
      </c>
      <c r="AF661" s="26" t="s">
        <v>120</v>
      </c>
      <c r="AG661" s="26" t="s">
        <v>224</v>
      </c>
      <c r="AH661" s="26" t="s">
        <v>121</v>
      </c>
      <c r="AI661" s="28">
        <v>13000</v>
      </c>
      <c r="AJ661" s="24"/>
      <c r="AK661" s="26" t="s">
        <v>3900</v>
      </c>
      <c r="AL661" s="26" t="s">
        <v>3901</v>
      </c>
      <c r="AM661" s="26" t="s">
        <v>3902</v>
      </c>
      <c r="AN661" s="26" t="s">
        <v>3903</v>
      </c>
      <c r="AO661" s="26" t="s">
        <v>3904</v>
      </c>
      <c r="AP661" s="24"/>
      <c r="AQ661" s="24"/>
      <c r="AR661" s="24"/>
      <c r="AS661" s="24"/>
      <c r="AT661" s="24"/>
      <c r="AU661" s="26" t="s">
        <v>3905</v>
      </c>
      <c r="AV661" s="24"/>
      <c r="AW661" s="28">
        <v>101365</v>
      </c>
      <c r="AX661" s="26">
        <v>203</v>
      </c>
      <c r="AY661" s="28">
        <v>35</v>
      </c>
      <c r="AZ661" s="28">
        <v>30</v>
      </c>
      <c r="BA661" s="26">
        <v>0</v>
      </c>
      <c r="BB661" s="26" t="s">
        <v>148</v>
      </c>
      <c r="BC661" s="26" t="s">
        <v>3881</v>
      </c>
      <c r="BD661" s="26" t="s">
        <v>378</v>
      </c>
      <c r="BE661" s="24"/>
      <c r="BF661" s="26" t="s">
        <v>3906</v>
      </c>
      <c r="BG661" s="26" t="s">
        <v>191</v>
      </c>
      <c r="BH661" s="26" t="s">
        <v>3907</v>
      </c>
      <c r="BI661" s="26" t="s">
        <v>387</v>
      </c>
      <c r="BJ661" s="26" t="s">
        <v>3888</v>
      </c>
      <c r="BK661" s="26" t="s">
        <v>1197</v>
      </c>
      <c r="BL661" s="26" t="s">
        <v>3897</v>
      </c>
      <c r="BM661" s="26" t="s">
        <v>1197</v>
      </c>
      <c r="BN661" s="26" t="s">
        <v>3898</v>
      </c>
      <c r="BO661" s="26" t="s">
        <v>191</v>
      </c>
      <c r="BP661" s="24"/>
      <c r="BQ661" s="24"/>
      <c r="BR661" s="26">
        <v>2</v>
      </c>
      <c r="BS661" s="26">
        <v>1</v>
      </c>
      <c r="BT661" s="26">
        <v>1</v>
      </c>
      <c r="BU661" s="26">
        <v>3</v>
      </c>
      <c r="BV661" s="26">
        <v>2</v>
      </c>
      <c r="BW661" s="26">
        <v>3</v>
      </c>
      <c r="BX661" s="26">
        <v>2</v>
      </c>
      <c r="BY661" s="26">
        <v>1</v>
      </c>
      <c r="BZ661" s="24"/>
      <c r="CA661" s="24"/>
      <c r="CB661" s="24"/>
      <c r="CC661" s="24"/>
      <c r="CD661" s="24"/>
      <c r="CE661" s="24"/>
      <c r="CF661" s="24"/>
      <c r="CG661" s="24"/>
      <c r="CH661" s="24"/>
      <c r="CI661" s="24"/>
      <c r="CJ661" s="24"/>
      <c r="CK661" s="24"/>
      <c r="CL661" s="24"/>
      <c r="CM661" s="24"/>
      <c r="CN661" s="24"/>
      <c r="CO661" s="24"/>
      <c r="CP661" s="24"/>
      <c r="CQ661" s="24"/>
      <c r="CR661" s="24"/>
      <c r="CS661" s="24"/>
      <c r="CT661" s="24"/>
      <c r="CU661" s="24"/>
      <c r="CV661" s="24"/>
      <c r="CW661" s="24"/>
      <c r="CX661" s="24"/>
      <c r="CY661" s="24"/>
      <c r="CZ661" s="24"/>
      <c r="DA661" s="24"/>
      <c r="DB661" s="24"/>
      <c r="DC661" s="24"/>
      <c r="DD661" s="24"/>
      <c r="DE661" s="24"/>
      <c r="DF661" s="26" t="s">
        <v>120</v>
      </c>
      <c r="DG661" s="26" t="s">
        <v>139</v>
      </c>
      <c r="DH661" s="26" t="s">
        <v>139</v>
      </c>
      <c r="DI661" s="26" t="s">
        <v>139</v>
      </c>
      <c r="DJ661" s="26" t="s">
        <v>139</v>
      </c>
      <c r="DK661" s="26" t="s">
        <v>139</v>
      </c>
      <c r="DL661" s="26" t="s">
        <v>139</v>
      </c>
      <c r="DM661" s="26" t="s">
        <v>139</v>
      </c>
      <c r="DN661" s="26" t="s">
        <v>139</v>
      </c>
      <c r="DO661" s="26" t="s">
        <v>139</v>
      </c>
    </row>
    <row r="662" spans="1:119" ht="20.100000000000001" customHeight="1" x14ac:dyDescent="0.25">
      <c r="A662" s="29" t="str">
        <f t="shared" si="140"/>
        <v>Centro de Estudios, Promoción del Desarrollo y Recuperación de la Identidad Cultural  (Center for Study, Development Promotion, and Recuperation of Cultural Identity )2</v>
      </c>
      <c r="B662" s="29" t="str">
        <f t="shared" si="141"/>
        <v>Centro de Estudios, Promoción del Desarrollo y Recuperación de la Identidad Cultural  (Center for Study, Development Promotion, and Recuperation of Cultural Identity )</v>
      </c>
      <c r="C662" s="29">
        <f t="shared" si="142"/>
        <v>2</v>
      </c>
      <c r="D662" s="30" t="str">
        <f t="shared" si="143"/>
        <v>Americas</v>
      </c>
      <c r="E662" s="30" t="str">
        <f t="shared" si="144"/>
        <v>Cusco, Peru</v>
      </c>
      <c r="F662" s="31">
        <f t="shared" si="145"/>
        <v>2</v>
      </c>
      <c r="G662" s="31">
        <f t="shared" si="146"/>
        <v>1</v>
      </c>
      <c r="H662" s="31">
        <f t="shared" si="147"/>
        <v>2</v>
      </c>
      <c r="I662" s="31">
        <f t="shared" si="148"/>
        <v>2</v>
      </c>
      <c r="J662" s="31">
        <f t="shared" si="149"/>
        <v>2</v>
      </c>
      <c r="K662" s="31">
        <f t="shared" si="150"/>
        <v>2</v>
      </c>
      <c r="L662" s="31">
        <f t="shared" si="151"/>
        <v>1</v>
      </c>
      <c r="M662" s="31">
        <f t="shared" si="152"/>
        <v>1</v>
      </c>
      <c r="N662" s="31">
        <f t="shared" si="153"/>
        <v>1.6</v>
      </c>
      <c r="O662" s="26" t="s">
        <v>3908</v>
      </c>
      <c r="P662" s="26" t="s">
        <v>108</v>
      </c>
      <c r="Q662" s="27">
        <v>40672</v>
      </c>
      <c r="R662" s="26" t="s">
        <v>155</v>
      </c>
      <c r="S662" s="26" t="s">
        <v>409</v>
      </c>
      <c r="T662" s="26" t="s">
        <v>333</v>
      </c>
      <c r="U662" s="26" t="s">
        <v>112</v>
      </c>
      <c r="V662" s="26" t="s">
        <v>15731</v>
      </c>
      <c r="W662" s="26" t="s">
        <v>1229</v>
      </c>
      <c r="X662" s="26" t="s">
        <v>3877</v>
      </c>
      <c r="Y662" s="26" t="s">
        <v>3878</v>
      </c>
      <c r="Z662" s="26" t="s">
        <v>3879</v>
      </c>
      <c r="AA662" s="24"/>
      <c r="AB662" s="26" t="s">
        <v>117</v>
      </c>
      <c r="AC662" s="28">
        <v>9000</v>
      </c>
      <c r="AD662" s="26" t="s">
        <v>420</v>
      </c>
      <c r="AE662" s="26" t="s">
        <v>1271</v>
      </c>
      <c r="AF662" s="26" t="s">
        <v>120</v>
      </c>
      <c r="AG662" s="26" t="s">
        <v>224</v>
      </c>
      <c r="AH662" s="26" t="s">
        <v>143</v>
      </c>
      <c r="AI662" s="28">
        <v>9000</v>
      </c>
      <c r="AJ662" s="24"/>
      <c r="AK662" s="26" t="s">
        <v>3900</v>
      </c>
      <c r="AL662" s="26" t="s">
        <v>3901</v>
      </c>
      <c r="AM662" s="26" t="s">
        <v>3902</v>
      </c>
      <c r="AN662" s="26" t="s">
        <v>3909</v>
      </c>
      <c r="AO662" s="26" t="s">
        <v>3910</v>
      </c>
      <c r="AP662" s="24"/>
      <c r="AQ662" s="24"/>
      <c r="AR662" s="24"/>
      <c r="AS662" s="24"/>
      <c r="AT662" s="24"/>
      <c r="AU662" s="24"/>
      <c r="AV662" s="26" t="s">
        <v>3911</v>
      </c>
      <c r="AW662" s="28">
        <v>45600</v>
      </c>
      <c r="AX662" s="26">
        <v>290</v>
      </c>
      <c r="AY662" s="28">
        <v>80</v>
      </c>
      <c r="AZ662" s="28">
        <v>50</v>
      </c>
      <c r="BA662" s="26">
        <v>0</v>
      </c>
      <c r="BB662" s="26" t="s">
        <v>241</v>
      </c>
      <c r="BC662" s="26" t="s">
        <v>3881</v>
      </c>
      <c r="BD662" s="24"/>
      <c r="BE662" s="24"/>
      <c r="BF662" s="26" t="s">
        <v>3912</v>
      </c>
      <c r="BG662" s="26" t="s">
        <v>1197</v>
      </c>
      <c r="BH662" s="26" t="s">
        <v>3913</v>
      </c>
      <c r="BI662" s="26" t="s">
        <v>1197</v>
      </c>
      <c r="BJ662" s="24"/>
      <c r="BK662" s="24"/>
      <c r="BL662" s="24"/>
      <c r="BM662" s="24"/>
      <c r="BN662" s="24"/>
      <c r="BO662" s="24"/>
      <c r="BP662" s="24"/>
      <c r="BQ662" s="24"/>
      <c r="BR662" s="26">
        <v>2</v>
      </c>
      <c r="BS662" s="26">
        <v>1</v>
      </c>
      <c r="BT662" s="26">
        <v>2</v>
      </c>
      <c r="BU662" s="26">
        <v>2</v>
      </c>
      <c r="BV662" s="26">
        <v>2</v>
      </c>
      <c r="BW662" s="26">
        <v>2</v>
      </c>
      <c r="BX662" s="26">
        <v>1</v>
      </c>
      <c r="BY662" s="26">
        <v>1</v>
      </c>
      <c r="BZ662" s="24"/>
      <c r="CA662" s="24"/>
      <c r="CB662" s="24"/>
      <c r="CC662" s="24"/>
      <c r="CD662" s="24"/>
      <c r="CE662" s="24"/>
      <c r="CF662" s="24"/>
      <c r="CG662" s="24"/>
      <c r="CH662" s="24"/>
      <c r="CI662" s="24"/>
      <c r="CJ662" s="24"/>
      <c r="CK662" s="24"/>
      <c r="CL662" s="24"/>
      <c r="CM662" s="24"/>
      <c r="CN662" s="24"/>
      <c r="CO662" s="24"/>
      <c r="CP662" s="24"/>
      <c r="CQ662" s="24"/>
      <c r="CR662" s="24"/>
      <c r="CS662" s="24"/>
      <c r="CT662" s="24"/>
      <c r="CU662" s="24"/>
      <c r="CV662" s="24"/>
      <c r="CW662" s="24"/>
      <c r="CX662" s="24"/>
      <c r="CY662" s="24"/>
      <c r="CZ662" s="24"/>
      <c r="DA662" s="24"/>
      <c r="DB662" s="24"/>
      <c r="DC662" s="24"/>
      <c r="DD662" s="24"/>
      <c r="DE662" s="24"/>
      <c r="DF662" s="26" t="s">
        <v>139</v>
      </c>
      <c r="DG662" s="26" t="s">
        <v>120</v>
      </c>
      <c r="DH662" s="26" t="s">
        <v>139</v>
      </c>
      <c r="DI662" s="26" t="s">
        <v>139</v>
      </c>
      <c r="DJ662" s="26" t="s">
        <v>139</v>
      </c>
      <c r="DK662" s="26" t="s">
        <v>120</v>
      </c>
      <c r="DL662" s="26" t="s">
        <v>139</v>
      </c>
      <c r="DM662" s="26" t="s">
        <v>139</v>
      </c>
      <c r="DN662" s="26" t="s">
        <v>139</v>
      </c>
      <c r="DO662" s="26" t="s">
        <v>139</v>
      </c>
    </row>
    <row r="663" spans="1:119" ht="20.100000000000001" customHeight="1" x14ac:dyDescent="0.25">
      <c r="A663" s="29" t="str">
        <f t="shared" si="140"/>
        <v>Centro de Estudios, Promoción del Desarrollo y Recuperación de la Identidad Cultural  (Center for Study, Development Promotion, and Recuperation of Cultural Identity )1</v>
      </c>
      <c r="B663" s="29" t="str">
        <f t="shared" si="141"/>
        <v>Centro de Estudios, Promoción del Desarrollo y Recuperación de la Identidad Cultural  (Center for Study, Development Promotion, and Recuperation of Cultural Identity )</v>
      </c>
      <c r="C663" s="29">
        <f t="shared" si="142"/>
        <v>1</v>
      </c>
      <c r="D663" s="30" t="str">
        <f t="shared" si="143"/>
        <v>Americas</v>
      </c>
      <c r="E663" s="30" t="str">
        <f t="shared" si="144"/>
        <v>Cusco, Peru</v>
      </c>
      <c r="F663" s="31">
        <f t="shared" si="145"/>
        <v>2</v>
      </c>
      <c r="G663" s="31">
        <f t="shared" si="146"/>
        <v>1</v>
      </c>
      <c r="H663" s="31">
        <f t="shared" si="147"/>
        <v>1</v>
      </c>
      <c r="I663" s="31">
        <f t="shared" si="148"/>
        <v>1</v>
      </c>
      <c r="J663" s="31">
        <f t="shared" si="149"/>
        <v>1</v>
      </c>
      <c r="K663" s="31">
        <f t="shared" si="150"/>
        <v>1</v>
      </c>
      <c r="L663" s="31">
        <f t="shared" si="151"/>
        <v>1</v>
      </c>
      <c r="M663" s="31">
        <f t="shared" si="152"/>
        <v>1</v>
      </c>
      <c r="N663" s="31">
        <f t="shared" si="153"/>
        <v>1.1000000000000001</v>
      </c>
      <c r="O663" s="26" t="s">
        <v>3914</v>
      </c>
      <c r="P663" s="26" t="s">
        <v>108</v>
      </c>
      <c r="Q663" s="27">
        <v>40311</v>
      </c>
      <c r="R663" s="26" t="s">
        <v>155</v>
      </c>
      <c r="S663" s="26" t="s">
        <v>234</v>
      </c>
      <c r="T663" s="26" t="s">
        <v>224</v>
      </c>
      <c r="U663" s="26" t="s">
        <v>112</v>
      </c>
      <c r="V663" s="26" t="s">
        <v>15731</v>
      </c>
      <c r="W663" s="26" t="s">
        <v>1229</v>
      </c>
      <c r="X663" s="26" t="s">
        <v>3877</v>
      </c>
      <c r="Y663" s="26" t="s">
        <v>3878</v>
      </c>
      <c r="Z663" s="26" t="s">
        <v>3879</v>
      </c>
      <c r="AA663" s="24"/>
      <c r="AB663" s="26" t="s">
        <v>117</v>
      </c>
      <c r="AC663" s="28">
        <v>6000</v>
      </c>
      <c r="AD663" s="26" t="s">
        <v>420</v>
      </c>
      <c r="AE663" s="26" t="s">
        <v>1271</v>
      </c>
      <c r="AF663" s="26" t="s">
        <v>120</v>
      </c>
      <c r="AG663" s="26" t="s">
        <v>224</v>
      </c>
      <c r="AH663" s="26" t="s">
        <v>158</v>
      </c>
      <c r="AI663" s="28">
        <v>6000</v>
      </c>
      <c r="AJ663" s="24"/>
      <c r="AK663" s="26" t="s">
        <v>3915</v>
      </c>
      <c r="AL663" s="26" t="s">
        <v>3916</v>
      </c>
      <c r="AM663" s="26" t="s">
        <v>3917</v>
      </c>
      <c r="AN663" s="26" t="s">
        <v>3918</v>
      </c>
      <c r="AO663" s="24"/>
      <c r="AP663" s="24"/>
      <c r="AQ663" s="24"/>
      <c r="AR663" s="24"/>
      <c r="AS663" s="24"/>
      <c r="AT663" s="24"/>
      <c r="AU663" s="24"/>
      <c r="AV663" s="24"/>
      <c r="AW663" s="28">
        <v>39106</v>
      </c>
      <c r="AX663" s="26">
        <v>266</v>
      </c>
      <c r="AY663" s="28">
        <v>65</v>
      </c>
      <c r="AZ663" s="28">
        <v>58</v>
      </c>
      <c r="BA663" s="26">
        <v>0</v>
      </c>
      <c r="BB663" s="26" t="s">
        <v>148</v>
      </c>
      <c r="BC663" s="26" t="s">
        <v>3881</v>
      </c>
      <c r="BD663" s="24"/>
      <c r="BE663" s="24"/>
      <c r="BF663" s="24"/>
      <c r="BG663" s="24"/>
      <c r="BH663" s="24"/>
      <c r="BI663" s="24"/>
      <c r="BJ663" s="24"/>
      <c r="BK663" s="24"/>
      <c r="BL663" s="24"/>
      <c r="BM663" s="24"/>
      <c r="BN663" s="24"/>
      <c r="BO663" s="24"/>
      <c r="BP663" s="24"/>
      <c r="BQ663" s="24"/>
      <c r="BR663" s="26">
        <v>2</v>
      </c>
      <c r="BS663" s="26">
        <v>1</v>
      </c>
      <c r="BT663" s="26">
        <v>1</v>
      </c>
      <c r="BU663" s="26">
        <v>1</v>
      </c>
      <c r="BV663" s="26">
        <v>1</v>
      </c>
      <c r="BW663" s="26">
        <v>1</v>
      </c>
      <c r="BX663" s="26">
        <v>1</v>
      </c>
      <c r="BY663" s="26">
        <v>1</v>
      </c>
      <c r="BZ663" s="24"/>
      <c r="CA663" s="24"/>
      <c r="CB663" s="24"/>
      <c r="CC663" s="24"/>
      <c r="CD663" s="24"/>
      <c r="CE663" s="24"/>
      <c r="CF663" s="24"/>
      <c r="CG663" s="24"/>
      <c r="CH663" s="24"/>
      <c r="CI663" s="24"/>
      <c r="CJ663" s="24"/>
      <c r="CK663" s="24"/>
      <c r="CL663" s="24"/>
      <c r="CM663" s="24"/>
      <c r="CN663" s="24"/>
      <c r="CO663" s="24"/>
      <c r="CP663" s="24"/>
      <c r="CQ663" s="24"/>
      <c r="CR663" s="24"/>
      <c r="CS663" s="24"/>
      <c r="CT663" s="24"/>
      <c r="CU663" s="24"/>
      <c r="CV663" s="24"/>
      <c r="CW663" s="24"/>
      <c r="CX663" s="24"/>
      <c r="CY663" s="24"/>
      <c r="CZ663" s="24"/>
      <c r="DA663" s="24"/>
      <c r="DB663" s="24"/>
      <c r="DC663" s="24"/>
      <c r="DD663" s="24"/>
      <c r="DE663" s="24"/>
      <c r="DF663" s="26" t="s">
        <v>139</v>
      </c>
      <c r="DG663" s="26" t="s">
        <v>139</v>
      </c>
      <c r="DH663" s="26" t="s">
        <v>139</v>
      </c>
      <c r="DI663" s="26" t="s">
        <v>139</v>
      </c>
      <c r="DJ663" s="26" t="s">
        <v>139</v>
      </c>
      <c r="DK663" s="26" t="s">
        <v>139</v>
      </c>
      <c r="DL663" s="26" t="s">
        <v>139</v>
      </c>
      <c r="DM663" s="26" t="s">
        <v>139</v>
      </c>
      <c r="DN663" s="26" t="s">
        <v>139</v>
      </c>
      <c r="DO663" s="26" t="s">
        <v>139</v>
      </c>
    </row>
    <row r="664" spans="1:119" ht="20.100000000000001" customHeight="1" x14ac:dyDescent="0.25">
      <c r="A664" s="29" t="str">
        <f t="shared" si="140"/>
        <v/>
      </c>
      <c r="B664" s="29" t="str">
        <f t="shared" si="141"/>
        <v>Centro Integral de Atención a las Mujeres (Comprehensive Care Center for Women)</v>
      </c>
      <c r="C664" s="29">
        <f t="shared" si="142"/>
        <v>0</v>
      </c>
      <c r="D664" s="30" t="str">
        <f t="shared" si="143"/>
        <v>Americas</v>
      </c>
      <c r="E664" s="30" t="str">
        <f t="shared" si="144"/>
        <v>Cancun, Quintana Roo, Mexico</v>
      </c>
      <c r="F664" s="31">
        <f t="shared" si="145"/>
        <v>4</v>
      </c>
      <c r="G664" s="31">
        <f t="shared" si="146"/>
        <v>3</v>
      </c>
      <c r="H664" s="31">
        <f t="shared" si="147"/>
        <v>4</v>
      </c>
      <c r="I664" s="31">
        <f t="shared" si="148"/>
        <v>5</v>
      </c>
      <c r="J664" s="31">
        <f t="shared" si="149"/>
        <v>4</v>
      </c>
      <c r="K664" s="31">
        <f t="shared" si="150"/>
        <v>4</v>
      </c>
      <c r="L664" s="31">
        <f t="shared" si="151"/>
        <v>4</v>
      </c>
      <c r="M664" s="31">
        <f t="shared" si="152"/>
        <v>5</v>
      </c>
      <c r="N664" s="31">
        <f t="shared" si="153"/>
        <v>4.0999999999999996</v>
      </c>
      <c r="O664" s="26" t="s">
        <v>15922</v>
      </c>
      <c r="P664" s="26" t="s">
        <v>243</v>
      </c>
      <c r="Q664" s="27">
        <v>43341</v>
      </c>
      <c r="R664" s="24"/>
      <c r="S664" s="24"/>
      <c r="T664" s="24"/>
      <c r="U664" s="24"/>
      <c r="V664" s="26" t="s">
        <v>15731</v>
      </c>
      <c r="W664" s="26" t="s">
        <v>676</v>
      </c>
      <c r="X664" s="26" t="s">
        <v>3920</v>
      </c>
      <c r="Y664" s="26" t="s">
        <v>3921</v>
      </c>
      <c r="Z664" s="26" t="s">
        <v>3922</v>
      </c>
      <c r="AA664" s="24"/>
      <c r="AB664" s="26" t="s">
        <v>117</v>
      </c>
      <c r="AC664" s="28">
        <v>0</v>
      </c>
      <c r="AD664" s="26" t="s">
        <v>3923</v>
      </c>
      <c r="AE664" s="26" t="s">
        <v>1234</v>
      </c>
      <c r="AF664" s="26" t="s">
        <v>139</v>
      </c>
      <c r="AG664" s="26" t="s">
        <v>194</v>
      </c>
      <c r="AH664" s="24"/>
      <c r="AI664" s="28">
        <v>0</v>
      </c>
      <c r="AJ664" s="24"/>
      <c r="AK664" s="24"/>
      <c r="AL664" s="24"/>
      <c r="AM664" s="24"/>
      <c r="AN664" s="24"/>
      <c r="AO664" s="24"/>
      <c r="AP664" s="24"/>
      <c r="AQ664" s="24"/>
      <c r="AR664" s="24"/>
      <c r="AS664" s="24"/>
      <c r="AT664" s="24"/>
      <c r="AU664" s="24"/>
      <c r="AV664" s="24"/>
      <c r="AW664" s="28">
        <v>164618</v>
      </c>
      <c r="AX664" s="26">
        <v>2907</v>
      </c>
      <c r="AY664" s="28">
        <v>93</v>
      </c>
      <c r="AZ664" s="28">
        <v>1750</v>
      </c>
      <c r="BA664" s="26">
        <v>1945</v>
      </c>
      <c r="BB664" s="24"/>
      <c r="BC664" s="26" t="s">
        <v>3929</v>
      </c>
      <c r="BD664" s="24"/>
      <c r="BE664" s="24"/>
      <c r="BF664" s="26" t="s">
        <v>3930</v>
      </c>
      <c r="BG664" s="26" t="s">
        <v>1623</v>
      </c>
      <c r="BH664" s="26" t="s">
        <v>3933</v>
      </c>
      <c r="BI664" s="26" t="s">
        <v>734</v>
      </c>
      <c r="BJ664" s="26" t="s">
        <v>15923</v>
      </c>
      <c r="BK664" s="26" t="s">
        <v>734</v>
      </c>
      <c r="BL664" s="26" t="s">
        <v>15924</v>
      </c>
      <c r="BM664" s="26" t="s">
        <v>1250</v>
      </c>
      <c r="BN664" s="26" t="s">
        <v>1279</v>
      </c>
      <c r="BO664" s="26" t="s">
        <v>734</v>
      </c>
      <c r="BP664" s="24"/>
      <c r="BQ664" s="24"/>
      <c r="BR664" s="24"/>
      <c r="BS664" s="24"/>
      <c r="BT664" s="24"/>
      <c r="BU664" s="24"/>
      <c r="BV664" s="24"/>
      <c r="BW664" s="24"/>
      <c r="BX664" s="24"/>
      <c r="BY664" s="24"/>
      <c r="BZ664" s="26" t="s">
        <v>134</v>
      </c>
      <c r="CA664" s="26" t="s">
        <v>138</v>
      </c>
      <c r="CB664" s="26" t="s">
        <v>138</v>
      </c>
      <c r="CC664" s="26" t="s">
        <v>136</v>
      </c>
      <c r="CD664" s="26" t="s">
        <v>136</v>
      </c>
      <c r="CE664" s="26" t="s">
        <v>134</v>
      </c>
      <c r="CF664" s="26" t="s">
        <v>136</v>
      </c>
      <c r="CG664" s="26" t="s">
        <v>134</v>
      </c>
      <c r="CH664" s="26" t="s">
        <v>134</v>
      </c>
      <c r="CI664" s="26" t="s">
        <v>138</v>
      </c>
      <c r="CJ664" s="26" t="s">
        <v>134</v>
      </c>
      <c r="CK664" s="26" t="s">
        <v>138</v>
      </c>
      <c r="CL664" s="26" t="s">
        <v>138</v>
      </c>
      <c r="CM664" s="26" t="s">
        <v>138</v>
      </c>
      <c r="CN664" s="26" t="s">
        <v>134</v>
      </c>
      <c r="CO664" s="26" t="s">
        <v>138</v>
      </c>
      <c r="CP664" s="26" t="s">
        <v>136</v>
      </c>
      <c r="CQ664" s="26" t="s">
        <v>138</v>
      </c>
      <c r="CR664" s="26" t="s">
        <v>138</v>
      </c>
      <c r="CS664" s="26" t="s">
        <v>138</v>
      </c>
      <c r="CT664" s="26" t="s">
        <v>138</v>
      </c>
      <c r="CU664" s="26" t="s">
        <v>138</v>
      </c>
      <c r="CV664" s="26" t="s">
        <v>134</v>
      </c>
      <c r="CW664" s="26" t="s">
        <v>136</v>
      </c>
      <c r="CX664" s="26" t="s">
        <v>138</v>
      </c>
      <c r="CY664" s="26" t="s">
        <v>138</v>
      </c>
      <c r="CZ664" s="26" t="s">
        <v>138</v>
      </c>
      <c r="DA664" s="26" t="s">
        <v>136</v>
      </c>
      <c r="DB664" s="26" t="s">
        <v>138</v>
      </c>
      <c r="DC664" s="26" t="s">
        <v>138</v>
      </c>
      <c r="DD664" s="26" t="s">
        <v>138</v>
      </c>
      <c r="DE664" s="26" t="s">
        <v>134</v>
      </c>
      <c r="DF664" s="26" t="s">
        <v>139</v>
      </c>
      <c r="DG664" s="26" t="s">
        <v>120</v>
      </c>
      <c r="DH664" s="26" t="s">
        <v>120</v>
      </c>
      <c r="DI664" s="26" t="s">
        <v>120</v>
      </c>
      <c r="DJ664" s="26" t="s">
        <v>139</v>
      </c>
      <c r="DK664" s="26" t="s">
        <v>139</v>
      </c>
      <c r="DL664" s="26" t="s">
        <v>120</v>
      </c>
      <c r="DM664" s="26" t="s">
        <v>139</v>
      </c>
      <c r="DN664" s="26" t="s">
        <v>139</v>
      </c>
      <c r="DO664" s="26" t="s">
        <v>139</v>
      </c>
    </row>
    <row r="665" spans="1:119" ht="20.100000000000001" customHeight="1" x14ac:dyDescent="0.25">
      <c r="A665" s="29" t="str">
        <f t="shared" si="140"/>
        <v/>
      </c>
      <c r="B665" s="29" t="str">
        <f t="shared" si="141"/>
        <v>Centro Integral de Atención a las Mujeres (Comprehensive Care Center for Women)</v>
      </c>
      <c r="C665" s="29">
        <f t="shared" si="142"/>
        <v>0</v>
      </c>
      <c r="D665" s="30" t="str">
        <f t="shared" si="143"/>
        <v>Americas</v>
      </c>
      <c r="E665" s="30" t="str">
        <f t="shared" si="144"/>
        <v>Cancun, Quintana Roo, Mexico</v>
      </c>
      <c r="F665" s="31">
        <f t="shared" si="145"/>
        <v>0</v>
      </c>
      <c r="G665" s="31">
        <f t="shared" si="146"/>
        <v>0</v>
      </c>
      <c r="H665" s="31">
        <f t="shared" si="147"/>
        <v>0</v>
      </c>
      <c r="I665" s="31">
        <f t="shared" si="148"/>
        <v>0</v>
      </c>
      <c r="J665" s="31">
        <f t="shared" si="149"/>
        <v>0</v>
      </c>
      <c r="K665" s="31">
        <f t="shared" si="150"/>
        <v>0</v>
      </c>
      <c r="L665" s="31">
        <f t="shared" si="151"/>
        <v>0</v>
      </c>
      <c r="M665" s="31">
        <f t="shared" si="152"/>
        <v>0</v>
      </c>
      <c r="N665" s="31">
        <f t="shared" si="153"/>
        <v>0</v>
      </c>
      <c r="O665" s="26" t="s">
        <v>15925</v>
      </c>
      <c r="P665" s="26" t="s">
        <v>108</v>
      </c>
      <c r="Q665" s="27">
        <v>43272</v>
      </c>
      <c r="R665" s="24"/>
      <c r="S665" s="24"/>
      <c r="T665" s="26" t="s">
        <v>111</v>
      </c>
      <c r="U665" s="24"/>
      <c r="V665" s="26" t="s">
        <v>15731</v>
      </c>
      <c r="W665" s="26" t="s">
        <v>676</v>
      </c>
      <c r="X665" s="26" t="s">
        <v>3920</v>
      </c>
      <c r="Y665" s="26" t="s">
        <v>3921</v>
      </c>
      <c r="Z665" s="26" t="s">
        <v>3922</v>
      </c>
      <c r="AA665" s="24"/>
      <c r="AB665" s="26" t="s">
        <v>15736</v>
      </c>
      <c r="AC665" s="28">
        <v>1546</v>
      </c>
      <c r="AD665" s="26" t="s">
        <v>3923</v>
      </c>
      <c r="AE665" s="26" t="s">
        <v>1234</v>
      </c>
      <c r="AF665" s="26" t="s">
        <v>139</v>
      </c>
      <c r="AG665" s="26" t="s">
        <v>194</v>
      </c>
      <c r="AH665" s="24"/>
      <c r="AI665" s="28">
        <v>1546</v>
      </c>
      <c r="AJ665" s="24"/>
      <c r="AK665" s="24"/>
      <c r="AL665" s="24"/>
      <c r="AM665" s="24"/>
      <c r="AN665" s="24"/>
      <c r="AO665" s="24"/>
      <c r="AP665" s="24"/>
      <c r="AQ665" s="24"/>
      <c r="AR665" s="24"/>
      <c r="AS665" s="24"/>
      <c r="AT665" s="24"/>
      <c r="AU665" s="24"/>
      <c r="AV665" s="24"/>
      <c r="AW665" s="28">
        <v>0</v>
      </c>
      <c r="AX665" s="26">
        <v>0</v>
      </c>
      <c r="AY665" s="28">
        <v>0</v>
      </c>
      <c r="AZ665" s="28">
        <v>0</v>
      </c>
      <c r="BA665" s="26">
        <v>0</v>
      </c>
      <c r="BB665" s="24"/>
      <c r="BC665" s="26" t="s">
        <v>3929</v>
      </c>
      <c r="BD665" s="24"/>
      <c r="BE665" s="24"/>
      <c r="BF665" s="24"/>
      <c r="BG665" s="24"/>
      <c r="BH665" s="24"/>
      <c r="BI665" s="24"/>
      <c r="BJ665" s="24"/>
      <c r="BK665" s="24"/>
      <c r="BL665" s="24"/>
      <c r="BM665" s="24"/>
      <c r="BN665" s="24"/>
      <c r="BO665" s="24"/>
      <c r="BP665" s="24"/>
      <c r="BQ665" s="24"/>
      <c r="BR665" s="26">
        <v>0</v>
      </c>
      <c r="BS665" s="26">
        <v>0</v>
      </c>
      <c r="BT665" s="26">
        <v>0</v>
      </c>
      <c r="BU665" s="26">
        <v>0</v>
      </c>
      <c r="BV665" s="26">
        <v>0</v>
      </c>
      <c r="BW665" s="26">
        <v>0</v>
      </c>
      <c r="BX665" s="26">
        <v>0</v>
      </c>
      <c r="BY665" s="26">
        <v>0</v>
      </c>
      <c r="BZ665" s="24"/>
      <c r="CA665" s="24"/>
      <c r="CB665" s="24"/>
      <c r="CC665" s="24"/>
      <c r="CD665" s="24"/>
      <c r="CE665" s="24"/>
      <c r="CF665" s="24"/>
      <c r="CG665" s="24"/>
      <c r="CH665" s="24"/>
      <c r="CI665" s="24"/>
      <c r="CJ665" s="24"/>
      <c r="CK665" s="24"/>
      <c r="CL665" s="24"/>
      <c r="CM665" s="24"/>
      <c r="CN665" s="24"/>
      <c r="CO665" s="24"/>
      <c r="CP665" s="24"/>
      <c r="CQ665" s="24"/>
      <c r="CR665" s="24"/>
      <c r="CS665" s="24"/>
      <c r="CT665" s="24"/>
      <c r="CU665" s="24"/>
      <c r="CV665" s="24"/>
      <c r="CW665" s="24"/>
      <c r="CX665" s="24"/>
      <c r="CY665" s="24"/>
      <c r="CZ665" s="24"/>
      <c r="DA665" s="24"/>
      <c r="DB665" s="24"/>
      <c r="DC665" s="24"/>
      <c r="DD665" s="24"/>
      <c r="DE665" s="24"/>
      <c r="DF665" s="26" t="s">
        <v>139</v>
      </c>
      <c r="DG665" s="26" t="s">
        <v>139</v>
      </c>
      <c r="DH665" s="26" t="s">
        <v>139</v>
      </c>
      <c r="DI665" s="26" t="s">
        <v>139</v>
      </c>
      <c r="DJ665" s="26" t="s">
        <v>139</v>
      </c>
      <c r="DK665" s="26" t="s">
        <v>139</v>
      </c>
      <c r="DL665" s="26" t="s">
        <v>139</v>
      </c>
      <c r="DM665" s="26" t="s">
        <v>139</v>
      </c>
      <c r="DN665" s="26" t="s">
        <v>139</v>
      </c>
      <c r="DO665" s="26" t="s">
        <v>139</v>
      </c>
    </row>
    <row r="666" spans="1:119" ht="20.100000000000001" customHeight="1" x14ac:dyDescent="0.25">
      <c r="A666" s="29" t="str">
        <f t="shared" si="140"/>
        <v>Centro Integral de Atención a las Mujeres (Comprehensive Care Center for Women)4</v>
      </c>
      <c r="B666" s="29" t="str">
        <f t="shared" si="141"/>
        <v>Centro Integral de Atención a las Mujeres (Comprehensive Care Center for Women)</v>
      </c>
      <c r="C666" s="29">
        <f t="shared" si="142"/>
        <v>4</v>
      </c>
      <c r="D666" s="30" t="str">
        <f t="shared" si="143"/>
        <v>Americas</v>
      </c>
      <c r="E666" s="30" t="str">
        <f t="shared" si="144"/>
        <v>Cancun, Quintana Roo, Mexico</v>
      </c>
      <c r="F666" s="31">
        <f t="shared" si="145"/>
        <v>4</v>
      </c>
      <c r="G666" s="31">
        <f t="shared" si="146"/>
        <v>3</v>
      </c>
      <c r="H666" s="31">
        <f t="shared" si="147"/>
        <v>4</v>
      </c>
      <c r="I666" s="31">
        <f t="shared" si="148"/>
        <v>4</v>
      </c>
      <c r="J666" s="31">
        <f t="shared" si="149"/>
        <v>4</v>
      </c>
      <c r="K666" s="31">
        <f t="shared" si="150"/>
        <v>3</v>
      </c>
      <c r="L666" s="31">
        <f t="shared" si="151"/>
        <v>4</v>
      </c>
      <c r="M666" s="31">
        <f t="shared" si="152"/>
        <v>4</v>
      </c>
      <c r="N666" s="31">
        <f t="shared" si="153"/>
        <v>3.8</v>
      </c>
      <c r="O666" s="26" t="s">
        <v>3919</v>
      </c>
      <c r="P666" s="26" t="s">
        <v>108</v>
      </c>
      <c r="Q666" s="27">
        <v>43054</v>
      </c>
      <c r="R666" s="26" t="s">
        <v>166</v>
      </c>
      <c r="S666" s="26" t="s">
        <v>110</v>
      </c>
      <c r="T666" s="26" t="s">
        <v>111</v>
      </c>
      <c r="U666" s="26" t="s">
        <v>833</v>
      </c>
      <c r="V666" s="26" t="s">
        <v>15731</v>
      </c>
      <c r="W666" s="26" t="s">
        <v>676</v>
      </c>
      <c r="X666" s="26" t="s">
        <v>3920</v>
      </c>
      <c r="Y666" s="26" t="s">
        <v>3921</v>
      </c>
      <c r="Z666" s="26" t="s">
        <v>3922</v>
      </c>
      <c r="AA666" s="24"/>
      <c r="AB666" s="26" t="s">
        <v>117</v>
      </c>
      <c r="AC666" s="28">
        <v>17000</v>
      </c>
      <c r="AD666" s="26" t="s">
        <v>3923</v>
      </c>
      <c r="AE666" s="26" t="s">
        <v>1234</v>
      </c>
      <c r="AF666" s="26" t="s">
        <v>139</v>
      </c>
      <c r="AG666" s="26" t="s">
        <v>194</v>
      </c>
      <c r="AH666" s="26" t="s">
        <v>185</v>
      </c>
      <c r="AI666" s="28">
        <v>17000</v>
      </c>
      <c r="AJ666" s="24"/>
      <c r="AK666" s="26" t="s">
        <v>3924</v>
      </c>
      <c r="AL666" s="26" t="s">
        <v>3925</v>
      </c>
      <c r="AM666" s="24"/>
      <c r="AN666" s="24"/>
      <c r="AO666" s="24"/>
      <c r="AP666" s="24"/>
      <c r="AQ666" s="26" t="s">
        <v>3926</v>
      </c>
      <c r="AR666" s="24"/>
      <c r="AS666" s="24"/>
      <c r="AT666" s="24"/>
      <c r="AU666" s="26" t="s">
        <v>3927</v>
      </c>
      <c r="AV666" s="26" t="s">
        <v>3928</v>
      </c>
      <c r="AW666" s="28">
        <v>130409</v>
      </c>
      <c r="AX666" s="26">
        <v>1747</v>
      </c>
      <c r="AY666" s="28">
        <v>80</v>
      </c>
      <c r="AZ666" s="28">
        <v>180</v>
      </c>
      <c r="BA666" s="26">
        <v>238</v>
      </c>
      <c r="BB666" s="24"/>
      <c r="BC666" s="26" t="s">
        <v>3929</v>
      </c>
      <c r="BD666" s="26" t="s">
        <v>125</v>
      </c>
      <c r="BE666" s="24"/>
      <c r="BF666" s="26" t="s">
        <v>3930</v>
      </c>
      <c r="BG666" s="26" t="s">
        <v>1623</v>
      </c>
      <c r="BH666" s="26" t="s">
        <v>3931</v>
      </c>
      <c r="BI666" s="26" t="s">
        <v>734</v>
      </c>
      <c r="BJ666" s="26" t="s">
        <v>3932</v>
      </c>
      <c r="BK666" s="26" t="s">
        <v>734</v>
      </c>
      <c r="BL666" s="26" t="s">
        <v>3933</v>
      </c>
      <c r="BM666" s="26" t="s">
        <v>734</v>
      </c>
      <c r="BN666" s="26" t="s">
        <v>3934</v>
      </c>
      <c r="BO666" s="26" t="s">
        <v>734</v>
      </c>
      <c r="BP666" s="24"/>
      <c r="BQ666" s="24"/>
      <c r="BR666" s="26">
        <v>0</v>
      </c>
      <c r="BS666" s="26">
        <v>0</v>
      </c>
      <c r="BT666" s="26">
        <v>0</v>
      </c>
      <c r="BU666" s="26">
        <v>0</v>
      </c>
      <c r="BV666" s="26">
        <v>0</v>
      </c>
      <c r="BW666" s="26">
        <v>0</v>
      </c>
      <c r="BX666" s="26">
        <v>0</v>
      </c>
      <c r="BY666" s="26">
        <v>0</v>
      </c>
      <c r="BZ666" s="26" t="s">
        <v>134</v>
      </c>
      <c r="CA666" s="26" t="s">
        <v>134</v>
      </c>
      <c r="CB666" s="26" t="s">
        <v>138</v>
      </c>
      <c r="CC666" s="26" t="s">
        <v>136</v>
      </c>
      <c r="CD666" s="26" t="s">
        <v>136</v>
      </c>
      <c r="CE666" s="26" t="s">
        <v>136</v>
      </c>
      <c r="CF666" s="26" t="s">
        <v>135</v>
      </c>
      <c r="CG666" s="26" t="s">
        <v>134</v>
      </c>
      <c r="CH666" s="26" t="s">
        <v>134</v>
      </c>
      <c r="CI666" s="26" t="s">
        <v>138</v>
      </c>
      <c r="CJ666" s="26" t="s">
        <v>134</v>
      </c>
      <c r="CK666" s="26" t="s">
        <v>138</v>
      </c>
      <c r="CL666" s="26" t="s">
        <v>134</v>
      </c>
      <c r="CM666" s="26" t="s">
        <v>134</v>
      </c>
      <c r="CN666" s="26" t="s">
        <v>134</v>
      </c>
      <c r="CO666" s="26" t="s">
        <v>138</v>
      </c>
      <c r="CP666" s="26" t="s">
        <v>136</v>
      </c>
      <c r="CQ666" s="26" t="s">
        <v>138</v>
      </c>
      <c r="CR666" s="26" t="s">
        <v>138</v>
      </c>
      <c r="CS666" s="26" t="s">
        <v>138</v>
      </c>
      <c r="CT666" s="26" t="s">
        <v>134</v>
      </c>
      <c r="CU666" s="26" t="s">
        <v>136</v>
      </c>
      <c r="CV666" s="26" t="s">
        <v>136</v>
      </c>
      <c r="CW666" s="26" t="s">
        <v>136</v>
      </c>
      <c r="CX666" s="26" t="s">
        <v>134</v>
      </c>
      <c r="CY666" s="26" t="s">
        <v>138</v>
      </c>
      <c r="CZ666" s="26" t="s">
        <v>134</v>
      </c>
      <c r="DA666" s="26" t="s">
        <v>136</v>
      </c>
      <c r="DB666" s="26" t="s">
        <v>134</v>
      </c>
      <c r="DC666" s="26" t="s">
        <v>134</v>
      </c>
      <c r="DD666" s="26" t="s">
        <v>138</v>
      </c>
      <c r="DE666" s="26" t="s">
        <v>134</v>
      </c>
      <c r="DF666" s="26" t="s">
        <v>139</v>
      </c>
      <c r="DG666" s="26" t="s">
        <v>120</v>
      </c>
      <c r="DH666" s="26" t="s">
        <v>120</v>
      </c>
      <c r="DI666" s="26" t="s">
        <v>120</v>
      </c>
      <c r="DJ666" s="26" t="s">
        <v>139</v>
      </c>
      <c r="DK666" s="26" t="s">
        <v>139</v>
      </c>
      <c r="DL666" s="26" t="s">
        <v>120</v>
      </c>
      <c r="DM666" s="26" t="s">
        <v>139</v>
      </c>
      <c r="DN666" s="26" t="s">
        <v>139</v>
      </c>
      <c r="DO666" s="26" t="s">
        <v>139</v>
      </c>
    </row>
    <row r="667" spans="1:119" ht="20.100000000000001" customHeight="1" x14ac:dyDescent="0.25">
      <c r="A667" s="29" t="str">
        <f t="shared" si="140"/>
        <v>Centro Integral de Atención a las Mujeres (Comprehensive Care Center for Women)3</v>
      </c>
      <c r="B667" s="29" t="str">
        <f t="shared" si="141"/>
        <v>Centro Integral de Atención a las Mujeres (Comprehensive Care Center for Women)</v>
      </c>
      <c r="C667" s="29">
        <f t="shared" si="142"/>
        <v>3</v>
      </c>
      <c r="D667" s="30" t="str">
        <f t="shared" si="143"/>
        <v>Americas</v>
      </c>
      <c r="E667" s="30" t="str">
        <f t="shared" si="144"/>
        <v>Cancun, Quintana Roo, Mexico</v>
      </c>
      <c r="F667" s="31">
        <f t="shared" si="145"/>
        <v>4</v>
      </c>
      <c r="G667" s="31">
        <f t="shared" si="146"/>
        <v>4</v>
      </c>
      <c r="H667" s="31">
        <f t="shared" si="147"/>
        <v>4</v>
      </c>
      <c r="I667" s="31">
        <f t="shared" si="148"/>
        <v>4</v>
      </c>
      <c r="J667" s="31">
        <f t="shared" si="149"/>
        <v>4</v>
      </c>
      <c r="K667" s="31">
        <f t="shared" si="150"/>
        <v>4</v>
      </c>
      <c r="L667" s="31">
        <f t="shared" si="151"/>
        <v>4</v>
      </c>
      <c r="M667" s="31">
        <f t="shared" si="152"/>
        <v>5</v>
      </c>
      <c r="N667" s="31">
        <f t="shared" si="153"/>
        <v>4.0999999999999996</v>
      </c>
      <c r="O667" s="26" t="s">
        <v>3935</v>
      </c>
      <c r="P667" s="26" t="s">
        <v>108</v>
      </c>
      <c r="Q667" s="27">
        <v>42640</v>
      </c>
      <c r="R667" s="26" t="s">
        <v>166</v>
      </c>
      <c r="S667" s="26" t="s">
        <v>141</v>
      </c>
      <c r="T667" s="26" t="s">
        <v>142</v>
      </c>
      <c r="U667" s="26" t="s">
        <v>168</v>
      </c>
      <c r="V667" s="26" t="s">
        <v>15731</v>
      </c>
      <c r="W667" s="26" t="s">
        <v>676</v>
      </c>
      <c r="X667" s="26" t="s">
        <v>3920</v>
      </c>
      <c r="Y667" s="26" t="s">
        <v>3921</v>
      </c>
      <c r="Z667" s="26" t="s">
        <v>3922</v>
      </c>
      <c r="AA667" s="24"/>
      <c r="AB667" s="26" t="s">
        <v>117</v>
      </c>
      <c r="AC667" s="28">
        <v>16000</v>
      </c>
      <c r="AD667" s="26" t="s">
        <v>3923</v>
      </c>
      <c r="AE667" s="26" t="s">
        <v>1234</v>
      </c>
      <c r="AF667" s="26" t="s">
        <v>139</v>
      </c>
      <c r="AG667" s="26" t="s">
        <v>194</v>
      </c>
      <c r="AH667" s="26" t="s">
        <v>121</v>
      </c>
      <c r="AI667" s="28">
        <v>16000</v>
      </c>
      <c r="AJ667" s="26" t="s">
        <v>3936</v>
      </c>
      <c r="AK667" s="26" t="s">
        <v>3937</v>
      </c>
      <c r="AL667" s="26" t="s">
        <v>3925</v>
      </c>
      <c r="AM667" s="24"/>
      <c r="AN667" s="24"/>
      <c r="AO667" s="24"/>
      <c r="AP667" s="24"/>
      <c r="AQ667" s="26" t="s">
        <v>3938</v>
      </c>
      <c r="AR667" s="24"/>
      <c r="AS667" s="24"/>
      <c r="AT667" s="24"/>
      <c r="AU667" s="26" t="s">
        <v>3939</v>
      </c>
      <c r="AV667" s="24"/>
      <c r="AW667" s="28">
        <v>90969</v>
      </c>
      <c r="AX667" s="26">
        <v>1753</v>
      </c>
      <c r="AY667" s="28">
        <v>100</v>
      </c>
      <c r="AZ667" s="28">
        <v>100</v>
      </c>
      <c r="BA667" s="26">
        <v>0</v>
      </c>
      <c r="BB667" s="26" t="s">
        <v>148</v>
      </c>
      <c r="BC667" s="26" t="s">
        <v>3929</v>
      </c>
      <c r="BD667" s="26" t="s">
        <v>125</v>
      </c>
      <c r="BE667" s="24"/>
      <c r="BF667" s="26" t="s">
        <v>3930</v>
      </c>
      <c r="BG667" s="26" t="s">
        <v>1623</v>
      </c>
      <c r="BH667" s="26" t="s">
        <v>3940</v>
      </c>
      <c r="BI667" s="26" t="s">
        <v>734</v>
      </c>
      <c r="BJ667" s="26" t="s">
        <v>3933</v>
      </c>
      <c r="BK667" s="26" t="s">
        <v>734</v>
      </c>
      <c r="BL667" s="26" t="s">
        <v>3934</v>
      </c>
      <c r="BM667" s="26" t="s">
        <v>734</v>
      </c>
      <c r="BN667" s="24"/>
      <c r="BO667" s="24"/>
      <c r="BP667" s="24"/>
      <c r="BQ667" s="24"/>
      <c r="BR667" s="26">
        <v>4</v>
      </c>
      <c r="BS667" s="26">
        <v>4</v>
      </c>
      <c r="BT667" s="26">
        <v>4</v>
      </c>
      <c r="BU667" s="26">
        <v>4</v>
      </c>
      <c r="BV667" s="26">
        <v>4</v>
      </c>
      <c r="BW667" s="26">
        <v>4</v>
      </c>
      <c r="BX667" s="26">
        <v>4</v>
      </c>
      <c r="BY667" s="26">
        <v>5</v>
      </c>
      <c r="BZ667" s="24"/>
      <c r="CA667" s="24"/>
      <c r="CB667" s="24"/>
      <c r="CC667" s="24"/>
      <c r="CD667" s="24"/>
      <c r="CE667" s="24"/>
      <c r="CF667" s="24"/>
      <c r="CG667" s="24"/>
      <c r="CH667" s="24"/>
      <c r="CI667" s="24"/>
      <c r="CJ667" s="24"/>
      <c r="CK667" s="24"/>
      <c r="CL667" s="24"/>
      <c r="CM667" s="24"/>
      <c r="CN667" s="24"/>
      <c r="CO667" s="24"/>
      <c r="CP667" s="24"/>
      <c r="CQ667" s="24"/>
      <c r="CR667" s="24"/>
      <c r="CS667" s="24"/>
      <c r="CT667" s="24"/>
      <c r="CU667" s="24"/>
      <c r="CV667" s="24"/>
      <c r="CW667" s="24"/>
      <c r="CX667" s="24"/>
      <c r="CY667" s="24"/>
      <c r="CZ667" s="24"/>
      <c r="DA667" s="24"/>
      <c r="DB667" s="24"/>
      <c r="DC667" s="24"/>
      <c r="DD667" s="24"/>
      <c r="DE667" s="24"/>
      <c r="DF667" s="26" t="s">
        <v>120</v>
      </c>
      <c r="DG667" s="26" t="s">
        <v>120</v>
      </c>
      <c r="DH667" s="26" t="s">
        <v>120</v>
      </c>
      <c r="DI667" s="26" t="s">
        <v>120</v>
      </c>
      <c r="DJ667" s="26" t="s">
        <v>139</v>
      </c>
      <c r="DK667" s="26" t="s">
        <v>139</v>
      </c>
      <c r="DL667" s="26" t="s">
        <v>139</v>
      </c>
      <c r="DM667" s="26" t="s">
        <v>139</v>
      </c>
      <c r="DN667" s="26" t="s">
        <v>139</v>
      </c>
      <c r="DO667" s="26" t="s">
        <v>139</v>
      </c>
    </row>
    <row r="668" spans="1:119" ht="20.100000000000001" customHeight="1" x14ac:dyDescent="0.25">
      <c r="A668" s="29" t="str">
        <f t="shared" si="140"/>
        <v>Centro Integral de Atención a las Mujeres (Comprehensive Care Center for Women)2</v>
      </c>
      <c r="B668" s="29" t="str">
        <f t="shared" si="141"/>
        <v>Centro Integral de Atención a las Mujeres (Comprehensive Care Center for Women)</v>
      </c>
      <c r="C668" s="29">
        <f t="shared" si="142"/>
        <v>2</v>
      </c>
      <c r="D668" s="30" t="str">
        <f t="shared" si="143"/>
        <v>Americas</v>
      </c>
      <c r="E668" s="30" t="str">
        <f t="shared" si="144"/>
        <v>Cancun, Quintana Roo, Mexico</v>
      </c>
      <c r="F668" s="31">
        <f t="shared" si="145"/>
        <v>0</v>
      </c>
      <c r="G668" s="31">
        <f t="shared" si="146"/>
        <v>0</v>
      </c>
      <c r="H668" s="31">
        <f t="shared" si="147"/>
        <v>0</v>
      </c>
      <c r="I668" s="31">
        <f t="shared" si="148"/>
        <v>0</v>
      </c>
      <c r="J668" s="31">
        <f t="shared" si="149"/>
        <v>0</v>
      </c>
      <c r="K668" s="31">
        <f t="shared" si="150"/>
        <v>0</v>
      </c>
      <c r="L668" s="31">
        <f t="shared" si="151"/>
        <v>0</v>
      </c>
      <c r="M668" s="31">
        <f t="shared" si="152"/>
        <v>0</v>
      </c>
      <c r="N668" s="31">
        <f t="shared" si="153"/>
        <v>0</v>
      </c>
      <c r="O668" s="26" t="s">
        <v>15926</v>
      </c>
      <c r="P668" s="26" t="s">
        <v>108</v>
      </c>
      <c r="Q668" s="27">
        <v>42312</v>
      </c>
      <c r="R668" s="26" t="s">
        <v>109</v>
      </c>
      <c r="S668" s="24"/>
      <c r="T668" s="26" t="s">
        <v>157</v>
      </c>
      <c r="U668" s="24"/>
      <c r="V668" s="26" t="s">
        <v>15731</v>
      </c>
      <c r="W668" s="26" t="s">
        <v>676</v>
      </c>
      <c r="X668" s="26" t="s">
        <v>3920</v>
      </c>
      <c r="Y668" s="26" t="s">
        <v>3921</v>
      </c>
      <c r="Z668" s="26" t="s">
        <v>3922</v>
      </c>
      <c r="AA668" s="24"/>
      <c r="AB668" s="26" t="s">
        <v>15733</v>
      </c>
      <c r="AC668" s="28">
        <v>5000</v>
      </c>
      <c r="AD668" s="26" t="s">
        <v>3923</v>
      </c>
      <c r="AE668" s="26" t="s">
        <v>1234</v>
      </c>
      <c r="AF668" s="26" t="s">
        <v>139</v>
      </c>
      <c r="AG668" s="26" t="s">
        <v>194</v>
      </c>
      <c r="AH668" s="26" t="s">
        <v>143</v>
      </c>
      <c r="AI668" s="28">
        <v>5000</v>
      </c>
      <c r="AJ668" s="24"/>
      <c r="AK668" s="24"/>
      <c r="AL668" s="24"/>
      <c r="AM668" s="24"/>
      <c r="AN668" s="24"/>
      <c r="AO668" s="24"/>
      <c r="AP668" s="24"/>
      <c r="AQ668" s="24"/>
      <c r="AR668" s="24"/>
      <c r="AS668" s="24"/>
      <c r="AT668" s="24"/>
      <c r="AU668" s="24"/>
      <c r="AV668" s="24"/>
      <c r="AW668" s="24"/>
      <c r="AX668" s="24"/>
      <c r="AY668" s="24"/>
      <c r="AZ668" s="24"/>
      <c r="BA668" s="24"/>
      <c r="BB668" s="24"/>
      <c r="BC668" s="26" t="s">
        <v>3929</v>
      </c>
      <c r="BD668" s="24"/>
      <c r="BE668" s="24"/>
      <c r="BF668" s="24"/>
      <c r="BG668" s="24"/>
      <c r="BH668" s="24"/>
      <c r="BI668" s="24"/>
      <c r="BJ668" s="24"/>
      <c r="BK668" s="24"/>
      <c r="BL668" s="24"/>
      <c r="BM668" s="24"/>
      <c r="BN668" s="24"/>
      <c r="BO668" s="24"/>
      <c r="BP668" s="24"/>
      <c r="BQ668" s="24"/>
      <c r="BR668" s="24"/>
      <c r="BS668" s="24"/>
      <c r="BT668" s="24"/>
      <c r="BU668" s="24"/>
      <c r="BV668" s="24"/>
      <c r="BW668" s="24"/>
      <c r="BX668" s="24"/>
      <c r="BY668" s="24"/>
      <c r="BZ668" s="24"/>
      <c r="CA668" s="24"/>
      <c r="CB668" s="24"/>
      <c r="CC668" s="24"/>
      <c r="CD668" s="24"/>
      <c r="CE668" s="24"/>
      <c r="CF668" s="24"/>
      <c r="CG668" s="24"/>
      <c r="CH668" s="24"/>
      <c r="CI668" s="24"/>
      <c r="CJ668" s="24"/>
      <c r="CK668" s="24"/>
      <c r="CL668" s="24"/>
      <c r="CM668" s="24"/>
      <c r="CN668" s="24"/>
      <c r="CO668" s="24"/>
      <c r="CP668" s="24"/>
      <c r="CQ668" s="24"/>
      <c r="CR668" s="24"/>
      <c r="CS668" s="24"/>
      <c r="CT668" s="24"/>
      <c r="CU668" s="24"/>
      <c r="CV668" s="24"/>
      <c r="CW668" s="24"/>
      <c r="CX668" s="24"/>
      <c r="CY668" s="24"/>
      <c r="CZ668" s="24"/>
      <c r="DA668" s="24"/>
      <c r="DB668" s="24"/>
      <c r="DC668" s="24"/>
      <c r="DD668" s="24"/>
      <c r="DE668" s="24"/>
      <c r="DF668" s="26" t="s">
        <v>139</v>
      </c>
      <c r="DG668" s="26" t="s">
        <v>139</v>
      </c>
      <c r="DH668" s="26" t="s">
        <v>139</v>
      </c>
      <c r="DI668" s="26" t="s">
        <v>139</v>
      </c>
      <c r="DJ668" s="26" t="s">
        <v>139</v>
      </c>
      <c r="DK668" s="26" t="s">
        <v>139</v>
      </c>
      <c r="DL668" s="26" t="s">
        <v>139</v>
      </c>
      <c r="DM668" s="26" t="s">
        <v>139</v>
      </c>
      <c r="DN668" s="26" t="s">
        <v>139</v>
      </c>
      <c r="DO668" s="26" t="s">
        <v>139</v>
      </c>
    </row>
    <row r="669" spans="1:119" ht="20.100000000000001" customHeight="1" x14ac:dyDescent="0.25">
      <c r="A669" s="29" t="str">
        <f t="shared" si="140"/>
        <v>Centro Integral de Atención a las Mujeres (Comprehensive Care Center for Women)2</v>
      </c>
      <c r="B669" s="29" t="str">
        <f t="shared" si="141"/>
        <v>Centro Integral de Atención a las Mujeres (Comprehensive Care Center for Women)</v>
      </c>
      <c r="C669" s="29">
        <f t="shared" si="142"/>
        <v>2</v>
      </c>
      <c r="D669" s="30" t="str">
        <f t="shared" si="143"/>
        <v>Americas</v>
      </c>
      <c r="E669" s="30" t="str">
        <f t="shared" si="144"/>
        <v>Cancun, Quintana Roo, Mexico</v>
      </c>
      <c r="F669" s="31">
        <f t="shared" si="145"/>
        <v>4</v>
      </c>
      <c r="G669" s="31">
        <f t="shared" si="146"/>
        <v>3</v>
      </c>
      <c r="H669" s="31">
        <f t="shared" si="147"/>
        <v>4</v>
      </c>
      <c r="I669" s="31">
        <f t="shared" si="148"/>
        <v>3</v>
      </c>
      <c r="J669" s="31">
        <f t="shared" si="149"/>
        <v>3</v>
      </c>
      <c r="K669" s="31">
        <f t="shared" si="150"/>
        <v>4</v>
      </c>
      <c r="L669" s="31">
        <f t="shared" si="151"/>
        <v>4</v>
      </c>
      <c r="M669" s="31">
        <f t="shared" si="152"/>
        <v>4</v>
      </c>
      <c r="N669" s="31">
        <f t="shared" si="153"/>
        <v>3.6</v>
      </c>
      <c r="O669" s="26" t="s">
        <v>3941</v>
      </c>
      <c r="P669" s="26" t="s">
        <v>108</v>
      </c>
      <c r="Q669" s="27">
        <v>42305</v>
      </c>
      <c r="R669" s="26" t="s">
        <v>109</v>
      </c>
      <c r="S669" s="26" t="s">
        <v>156</v>
      </c>
      <c r="T669" s="26" t="s">
        <v>157</v>
      </c>
      <c r="U669" s="26" t="s">
        <v>168</v>
      </c>
      <c r="V669" s="26" t="s">
        <v>15731</v>
      </c>
      <c r="W669" s="26" t="s">
        <v>676</v>
      </c>
      <c r="X669" s="26" t="s">
        <v>3920</v>
      </c>
      <c r="Y669" s="26" t="s">
        <v>3921</v>
      </c>
      <c r="Z669" s="26" t="s">
        <v>3922</v>
      </c>
      <c r="AA669" s="24"/>
      <c r="AB669" s="26" t="s">
        <v>117</v>
      </c>
      <c r="AC669" s="28">
        <v>15000</v>
      </c>
      <c r="AD669" s="26" t="s">
        <v>3923</v>
      </c>
      <c r="AE669" s="26" t="s">
        <v>1234</v>
      </c>
      <c r="AF669" s="26" t="s">
        <v>139</v>
      </c>
      <c r="AG669" s="26" t="s">
        <v>194</v>
      </c>
      <c r="AH669" s="26" t="s">
        <v>143</v>
      </c>
      <c r="AI669" s="28">
        <v>15000</v>
      </c>
      <c r="AJ669" s="26" t="s">
        <v>3936</v>
      </c>
      <c r="AK669" s="26" t="s">
        <v>3937</v>
      </c>
      <c r="AL669" s="26" t="s">
        <v>3942</v>
      </c>
      <c r="AM669" s="24"/>
      <c r="AN669" s="24"/>
      <c r="AO669" s="24"/>
      <c r="AP669" s="24"/>
      <c r="AQ669" s="24"/>
      <c r="AR669" s="24"/>
      <c r="AS669" s="24"/>
      <c r="AT669" s="24"/>
      <c r="AU669" s="24"/>
      <c r="AV669" s="26" t="s">
        <v>3943</v>
      </c>
      <c r="AW669" s="28">
        <v>150368</v>
      </c>
      <c r="AX669" s="26">
        <v>1753</v>
      </c>
      <c r="AY669" s="28">
        <v>40</v>
      </c>
      <c r="AZ669" s="28">
        <v>40</v>
      </c>
      <c r="BA669" s="26">
        <v>0</v>
      </c>
      <c r="BB669" s="26" t="s">
        <v>148</v>
      </c>
      <c r="BC669" s="26" t="s">
        <v>3929</v>
      </c>
      <c r="BD669" s="26" t="s">
        <v>125</v>
      </c>
      <c r="BE669" s="24"/>
      <c r="BF669" s="26" t="s">
        <v>3944</v>
      </c>
      <c r="BG669" s="26" t="s">
        <v>3945</v>
      </c>
      <c r="BH669" s="26" t="s">
        <v>3946</v>
      </c>
      <c r="BI669" s="26" t="s">
        <v>3945</v>
      </c>
      <c r="BJ669" s="26" t="s">
        <v>3947</v>
      </c>
      <c r="BK669" s="26" t="s">
        <v>3945</v>
      </c>
      <c r="BL669" s="26" t="s">
        <v>3948</v>
      </c>
      <c r="BM669" s="26" t="s">
        <v>3945</v>
      </c>
      <c r="BN669" s="26" t="s">
        <v>3949</v>
      </c>
      <c r="BO669" s="26" t="s">
        <v>3945</v>
      </c>
      <c r="BP669" s="24"/>
      <c r="BQ669" s="24"/>
      <c r="BR669" s="26">
        <v>4</v>
      </c>
      <c r="BS669" s="26">
        <v>3</v>
      </c>
      <c r="BT669" s="26">
        <v>4</v>
      </c>
      <c r="BU669" s="26">
        <v>3</v>
      </c>
      <c r="BV669" s="26">
        <v>3</v>
      </c>
      <c r="BW669" s="26">
        <v>4</v>
      </c>
      <c r="BX669" s="26">
        <v>4</v>
      </c>
      <c r="BY669" s="26">
        <v>4</v>
      </c>
      <c r="BZ669" s="24"/>
      <c r="CA669" s="24"/>
      <c r="CB669" s="24"/>
      <c r="CC669" s="24"/>
      <c r="CD669" s="24"/>
      <c r="CE669" s="24"/>
      <c r="CF669" s="24"/>
      <c r="CG669" s="24"/>
      <c r="CH669" s="24"/>
      <c r="CI669" s="24"/>
      <c r="CJ669" s="24"/>
      <c r="CK669" s="24"/>
      <c r="CL669" s="24"/>
      <c r="CM669" s="24"/>
      <c r="CN669" s="24"/>
      <c r="CO669" s="24"/>
      <c r="CP669" s="24"/>
      <c r="CQ669" s="24"/>
      <c r="CR669" s="24"/>
      <c r="CS669" s="24"/>
      <c r="CT669" s="24"/>
      <c r="CU669" s="24"/>
      <c r="CV669" s="24"/>
      <c r="CW669" s="24"/>
      <c r="CX669" s="24"/>
      <c r="CY669" s="24"/>
      <c r="CZ669" s="24"/>
      <c r="DA669" s="24"/>
      <c r="DB669" s="24"/>
      <c r="DC669" s="24"/>
      <c r="DD669" s="24"/>
      <c r="DE669" s="24"/>
      <c r="DF669" s="26" t="s">
        <v>120</v>
      </c>
      <c r="DG669" s="26" t="s">
        <v>120</v>
      </c>
      <c r="DH669" s="26" t="s">
        <v>139</v>
      </c>
      <c r="DI669" s="26" t="s">
        <v>120</v>
      </c>
      <c r="DJ669" s="26" t="s">
        <v>139</v>
      </c>
      <c r="DK669" s="26" t="s">
        <v>139</v>
      </c>
      <c r="DL669" s="26" t="s">
        <v>139</v>
      </c>
      <c r="DM669" s="26" t="s">
        <v>139</v>
      </c>
      <c r="DN669" s="26" t="s">
        <v>120</v>
      </c>
      <c r="DO669" s="26" t="s">
        <v>139</v>
      </c>
    </row>
    <row r="670" spans="1:119" ht="20.100000000000001" customHeight="1" x14ac:dyDescent="0.25">
      <c r="A670" s="29" t="str">
        <f t="shared" si="140"/>
        <v>Centro Integral de Atención a las Mujeres (Comprehensive Care Center for Women)1</v>
      </c>
      <c r="B670" s="29" t="str">
        <f t="shared" si="141"/>
        <v>Centro Integral de Atención a las Mujeres (Comprehensive Care Center for Women)</v>
      </c>
      <c r="C670" s="29">
        <f t="shared" si="142"/>
        <v>1</v>
      </c>
      <c r="D670" s="30" t="str">
        <f t="shared" si="143"/>
        <v>Americas</v>
      </c>
      <c r="E670" s="30" t="str">
        <f t="shared" si="144"/>
        <v>Cancun, Quintana Roo, Mexico</v>
      </c>
      <c r="F670" s="31">
        <f t="shared" si="145"/>
        <v>3</v>
      </c>
      <c r="G670" s="31">
        <f t="shared" si="146"/>
        <v>3</v>
      </c>
      <c r="H670" s="31">
        <f t="shared" si="147"/>
        <v>3</v>
      </c>
      <c r="I670" s="31">
        <f t="shared" si="148"/>
        <v>3</v>
      </c>
      <c r="J670" s="31">
        <f t="shared" si="149"/>
        <v>3</v>
      </c>
      <c r="K670" s="31">
        <f t="shared" si="150"/>
        <v>2</v>
      </c>
      <c r="L670" s="31">
        <f t="shared" si="151"/>
        <v>4</v>
      </c>
      <c r="M670" s="31">
        <f t="shared" si="152"/>
        <v>4</v>
      </c>
      <c r="N670" s="31">
        <f t="shared" si="153"/>
        <v>3.1</v>
      </c>
      <c r="O670" s="26" t="s">
        <v>3950</v>
      </c>
      <c r="P670" s="26" t="s">
        <v>108</v>
      </c>
      <c r="Q670" s="27">
        <v>41946</v>
      </c>
      <c r="R670" s="26" t="s">
        <v>155</v>
      </c>
      <c r="S670" s="26" t="s">
        <v>609</v>
      </c>
      <c r="T670" s="26" t="s">
        <v>278</v>
      </c>
      <c r="U670" s="26" t="s">
        <v>168</v>
      </c>
      <c r="V670" s="26" t="s">
        <v>15731</v>
      </c>
      <c r="W670" s="26" t="s">
        <v>676</v>
      </c>
      <c r="X670" s="26" t="s">
        <v>3920</v>
      </c>
      <c r="Y670" s="26" t="s">
        <v>3921</v>
      </c>
      <c r="Z670" s="26" t="s">
        <v>3922</v>
      </c>
      <c r="AA670" s="24"/>
      <c r="AB670" s="26" t="s">
        <v>117</v>
      </c>
      <c r="AC670" s="28">
        <v>15000</v>
      </c>
      <c r="AD670" s="26" t="s">
        <v>3923</v>
      </c>
      <c r="AE670" s="26" t="s">
        <v>1234</v>
      </c>
      <c r="AF670" s="26" t="s">
        <v>139</v>
      </c>
      <c r="AG670" s="26" t="s">
        <v>194</v>
      </c>
      <c r="AH670" s="26" t="s">
        <v>158</v>
      </c>
      <c r="AI670" s="28">
        <v>15000</v>
      </c>
      <c r="AJ670" s="26" t="s">
        <v>3936</v>
      </c>
      <c r="AK670" s="26" t="s">
        <v>3924</v>
      </c>
      <c r="AL670" s="26" t="s">
        <v>3942</v>
      </c>
      <c r="AM670" s="26" t="s">
        <v>3951</v>
      </c>
      <c r="AN670" s="26" t="s">
        <v>3952</v>
      </c>
      <c r="AO670" s="26" t="s">
        <v>3953</v>
      </c>
      <c r="AP670" s="26" t="s">
        <v>3954</v>
      </c>
      <c r="AQ670" s="24"/>
      <c r="AR670" s="24"/>
      <c r="AS670" s="24"/>
      <c r="AT670" s="24"/>
      <c r="AU670" s="24"/>
      <c r="AV670" s="24"/>
      <c r="AW670" s="28">
        <v>165064</v>
      </c>
      <c r="AX670" s="26">
        <v>1138</v>
      </c>
      <c r="AY670" s="28">
        <v>40</v>
      </c>
      <c r="AZ670" s="24"/>
      <c r="BA670" s="26">
        <v>0</v>
      </c>
      <c r="BB670" s="26" t="s">
        <v>148</v>
      </c>
      <c r="BC670" s="26" t="s">
        <v>3929</v>
      </c>
      <c r="BD670" s="24"/>
      <c r="BE670" s="24"/>
      <c r="BF670" s="26" t="s">
        <v>754</v>
      </c>
      <c r="BG670" s="26" t="s">
        <v>271</v>
      </c>
      <c r="BH670" s="26" t="s">
        <v>3955</v>
      </c>
      <c r="BI670" s="26" t="s">
        <v>676</v>
      </c>
      <c r="BJ670" s="26" t="s">
        <v>3956</v>
      </c>
      <c r="BK670" s="26" t="s">
        <v>676</v>
      </c>
      <c r="BL670" s="26" t="s">
        <v>3957</v>
      </c>
      <c r="BM670" s="26" t="s">
        <v>676</v>
      </c>
      <c r="BN670" s="24"/>
      <c r="BO670" s="24"/>
      <c r="BP670" s="24"/>
      <c r="BQ670" s="24"/>
      <c r="BR670" s="26">
        <v>3</v>
      </c>
      <c r="BS670" s="26">
        <v>3</v>
      </c>
      <c r="BT670" s="26">
        <v>3</v>
      </c>
      <c r="BU670" s="26">
        <v>3</v>
      </c>
      <c r="BV670" s="26">
        <v>3</v>
      </c>
      <c r="BW670" s="26">
        <v>2</v>
      </c>
      <c r="BX670" s="26">
        <v>4</v>
      </c>
      <c r="BY670" s="26">
        <v>4</v>
      </c>
      <c r="BZ670" s="24"/>
      <c r="CA670" s="24"/>
      <c r="CB670" s="24"/>
      <c r="CC670" s="24"/>
      <c r="CD670" s="24"/>
      <c r="CE670" s="24"/>
      <c r="CF670" s="24"/>
      <c r="CG670" s="24"/>
      <c r="CH670" s="24"/>
      <c r="CI670" s="24"/>
      <c r="CJ670" s="24"/>
      <c r="CK670" s="24"/>
      <c r="CL670" s="24"/>
      <c r="CM670" s="24"/>
      <c r="CN670" s="24"/>
      <c r="CO670" s="24"/>
      <c r="CP670" s="24"/>
      <c r="CQ670" s="24"/>
      <c r="CR670" s="24"/>
      <c r="CS670" s="24"/>
      <c r="CT670" s="24"/>
      <c r="CU670" s="24"/>
      <c r="CV670" s="24"/>
      <c r="CW670" s="24"/>
      <c r="CX670" s="24"/>
      <c r="CY670" s="24"/>
      <c r="CZ670" s="24"/>
      <c r="DA670" s="24"/>
      <c r="DB670" s="24"/>
      <c r="DC670" s="24"/>
      <c r="DD670" s="24"/>
      <c r="DE670" s="24"/>
      <c r="DF670" s="26" t="s">
        <v>139</v>
      </c>
      <c r="DG670" s="26" t="s">
        <v>120</v>
      </c>
      <c r="DH670" s="26" t="s">
        <v>139</v>
      </c>
      <c r="DI670" s="26" t="s">
        <v>120</v>
      </c>
      <c r="DJ670" s="26" t="s">
        <v>139</v>
      </c>
      <c r="DK670" s="26" t="s">
        <v>139</v>
      </c>
      <c r="DL670" s="26" t="s">
        <v>120</v>
      </c>
      <c r="DM670" s="26" t="s">
        <v>139</v>
      </c>
      <c r="DN670" s="26" t="s">
        <v>120</v>
      </c>
      <c r="DO670" s="26" t="s">
        <v>120</v>
      </c>
    </row>
    <row r="671" spans="1:119" ht="20.100000000000001" customHeight="1" x14ac:dyDescent="0.25">
      <c r="A671" s="29" t="str">
        <f t="shared" si="140"/>
        <v/>
      </c>
      <c r="B671" s="29" t="str">
        <f t="shared" si="141"/>
        <v>Centro Interdisciplinario para el Desarrollo Social</v>
      </c>
      <c r="C671" s="29">
        <f t="shared" si="142"/>
        <v>0</v>
      </c>
      <c r="D671" s="30" t="str">
        <f t="shared" si="143"/>
        <v>Americas</v>
      </c>
      <c r="E671" s="30" t="str">
        <f t="shared" si="144"/>
        <v>Mexico</v>
      </c>
      <c r="F671" s="31">
        <f t="shared" si="145"/>
        <v>0</v>
      </c>
      <c r="G671" s="31">
        <f t="shared" si="146"/>
        <v>0</v>
      </c>
      <c r="H671" s="31">
        <f t="shared" si="147"/>
        <v>0</v>
      </c>
      <c r="I671" s="31">
        <f t="shared" si="148"/>
        <v>0</v>
      </c>
      <c r="J671" s="31">
        <f t="shared" si="149"/>
        <v>0</v>
      </c>
      <c r="K671" s="31">
        <f t="shared" si="150"/>
        <v>0</v>
      </c>
      <c r="L671" s="31">
        <f t="shared" si="151"/>
        <v>0</v>
      </c>
      <c r="M671" s="31">
        <f t="shared" si="152"/>
        <v>0</v>
      </c>
      <c r="N671" s="31">
        <f t="shared" si="153"/>
        <v>0</v>
      </c>
      <c r="O671" s="26" t="s">
        <v>3958</v>
      </c>
      <c r="P671" s="26" t="s">
        <v>108</v>
      </c>
      <c r="Q671" s="27">
        <v>40589</v>
      </c>
      <c r="R671" s="24"/>
      <c r="S671" s="24"/>
      <c r="T671" s="26" t="s">
        <v>333</v>
      </c>
      <c r="U671" s="24"/>
      <c r="V671" s="26" t="s">
        <v>15731</v>
      </c>
      <c r="W671" s="26" t="s">
        <v>676</v>
      </c>
      <c r="X671" s="24"/>
      <c r="Y671" s="26" t="s">
        <v>3959</v>
      </c>
      <c r="Z671" s="24"/>
      <c r="AA671" s="24"/>
      <c r="AB671" s="26" t="s">
        <v>228</v>
      </c>
      <c r="AC671" s="28">
        <v>25000</v>
      </c>
      <c r="AD671" s="24"/>
      <c r="AE671" s="24"/>
      <c r="AF671" s="26" t="s">
        <v>139</v>
      </c>
      <c r="AG671" s="26" t="s">
        <v>2153</v>
      </c>
      <c r="AH671" s="24"/>
      <c r="AI671" s="28">
        <v>25000</v>
      </c>
      <c r="AJ671" s="24"/>
      <c r="AK671" s="24"/>
      <c r="AL671" s="24"/>
      <c r="AM671" s="26" t="s">
        <v>3960</v>
      </c>
      <c r="AN671" s="26" t="s">
        <v>3961</v>
      </c>
      <c r="AO671" s="24"/>
      <c r="AP671" s="24"/>
      <c r="AQ671" s="24"/>
      <c r="AR671" s="24"/>
      <c r="AS671" s="24"/>
      <c r="AT671" s="24"/>
      <c r="AU671" s="24"/>
      <c r="AV671" s="24"/>
      <c r="AW671" s="28">
        <v>193859</v>
      </c>
      <c r="AX671" s="26">
        <v>232</v>
      </c>
      <c r="AY671" s="28">
        <v>0</v>
      </c>
      <c r="AZ671" s="28">
        <v>0</v>
      </c>
      <c r="BA671" s="26">
        <v>0</v>
      </c>
      <c r="BB671" s="24"/>
      <c r="BC671" s="24"/>
      <c r="BD671" s="24"/>
      <c r="BE671" s="24"/>
      <c r="BF671" s="24"/>
      <c r="BG671" s="24"/>
      <c r="BH671" s="24"/>
      <c r="BI671" s="24"/>
      <c r="BJ671" s="24"/>
      <c r="BK671" s="24"/>
      <c r="BL671" s="24"/>
      <c r="BM671" s="24"/>
      <c r="BN671" s="24"/>
      <c r="BO671" s="24"/>
      <c r="BP671" s="24"/>
      <c r="BQ671" s="24"/>
      <c r="BR671" s="26">
        <v>0</v>
      </c>
      <c r="BS671" s="26">
        <v>0</v>
      </c>
      <c r="BT671" s="26">
        <v>0</v>
      </c>
      <c r="BU671" s="26">
        <v>0</v>
      </c>
      <c r="BV671" s="26">
        <v>0</v>
      </c>
      <c r="BW671" s="26">
        <v>0</v>
      </c>
      <c r="BX671" s="26">
        <v>0</v>
      </c>
      <c r="BY671" s="26">
        <v>0</v>
      </c>
      <c r="BZ671" s="24"/>
      <c r="CA671" s="24"/>
      <c r="CB671" s="24"/>
      <c r="CC671" s="24"/>
      <c r="CD671" s="24"/>
      <c r="CE671" s="24"/>
      <c r="CF671" s="24"/>
      <c r="CG671" s="24"/>
      <c r="CH671" s="24"/>
      <c r="CI671" s="24"/>
      <c r="CJ671" s="24"/>
      <c r="CK671" s="24"/>
      <c r="CL671" s="24"/>
      <c r="CM671" s="24"/>
      <c r="CN671" s="24"/>
      <c r="CO671" s="24"/>
      <c r="CP671" s="24"/>
      <c r="CQ671" s="24"/>
      <c r="CR671" s="24"/>
      <c r="CS671" s="24"/>
      <c r="CT671" s="24"/>
      <c r="CU671" s="24"/>
      <c r="CV671" s="24"/>
      <c r="CW671" s="24"/>
      <c r="CX671" s="24"/>
      <c r="CY671" s="24"/>
      <c r="CZ671" s="24"/>
      <c r="DA671" s="24"/>
      <c r="DB671" s="24"/>
      <c r="DC671" s="24"/>
      <c r="DD671" s="24"/>
      <c r="DE671" s="24"/>
      <c r="DF671" s="26" t="s">
        <v>139</v>
      </c>
      <c r="DG671" s="26" t="s">
        <v>139</v>
      </c>
      <c r="DH671" s="26" t="s">
        <v>139</v>
      </c>
      <c r="DI671" s="26" t="s">
        <v>139</v>
      </c>
      <c r="DJ671" s="26" t="s">
        <v>139</v>
      </c>
      <c r="DK671" s="26" t="s">
        <v>139</v>
      </c>
      <c r="DL671" s="26" t="s">
        <v>139</v>
      </c>
      <c r="DM671" s="26" t="s">
        <v>139</v>
      </c>
      <c r="DN671" s="26" t="s">
        <v>139</v>
      </c>
      <c r="DO671" s="26" t="s">
        <v>139</v>
      </c>
    </row>
    <row r="672" spans="1:119" ht="20.100000000000001" customHeight="1" x14ac:dyDescent="0.25">
      <c r="A672" s="29" t="str">
        <f t="shared" si="140"/>
        <v>Centro Interdisciplinario para el Desarrollo Social6</v>
      </c>
      <c r="B672" s="29" t="str">
        <f t="shared" si="141"/>
        <v>Centro Interdisciplinario para el Desarrollo Social</v>
      </c>
      <c r="C672" s="29">
        <f t="shared" si="142"/>
        <v>6</v>
      </c>
      <c r="D672" s="30" t="str">
        <f t="shared" si="143"/>
        <v>Americas</v>
      </c>
      <c r="E672" s="30" t="str">
        <f t="shared" si="144"/>
        <v>Mexico</v>
      </c>
      <c r="F672" s="31">
        <f t="shared" si="145"/>
        <v>4</v>
      </c>
      <c r="G672" s="31">
        <f t="shared" si="146"/>
        <v>2</v>
      </c>
      <c r="H672" s="31">
        <f t="shared" si="147"/>
        <v>3</v>
      </c>
      <c r="I672" s="31">
        <f t="shared" si="148"/>
        <v>3</v>
      </c>
      <c r="J672" s="31">
        <f t="shared" si="149"/>
        <v>3</v>
      </c>
      <c r="K672" s="31">
        <f t="shared" si="150"/>
        <v>4</v>
      </c>
      <c r="L672" s="31">
        <f t="shared" si="151"/>
        <v>3</v>
      </c>
      <c r="M672" s="31">
        <f t="shared" si="152"/>
        <v>3</v>
      </c>
      <c r="N672" s="31">
        <f t="shared" si="153"/>
        <v>3.1</v>
      </c>
      <c r="O672" s="26" t="s">
        <v>3962</v>
      </c>
      <c r="P672" s="26" t="s">
        <v>108</v>
      </c>
      <c r="Q672" s="27">
        <v>40469</v>
      </c>
      <c r="R672" s="26" t="s">
        <v>305</v>
      </c>
      <c r="S672" s="26" t="s">
        <v>332</v>
      </c>
      <c r="T672" s="26" t="s">
        <v>333</v>
      </c>
      <c r="U672" s="26" t="s">
        <v>168</v>
      </c>
      <c r="V672" s="26" t="s">
        <v>15731</v>
      </c>
      <c r="W672" s="26" t="s">
        <v>676</v>
      </c>
      <c r="X672" s="24"/>
      <c r="Y672" s="26" t="s">
        <v>3959</v>
      </c>
      <c r="Z672" s="24"/>
      <c r="AA672" s="24"/>
      <c r="AB672" s="26" t="s">
        <v>117</v>
      </c>
      <c r="AC672" s="28">
        <v>15000</v>
      </c>
      <c r="AD672" s="24"/>
      <c r="AE672" s="24"/>
      <c r="AF672" s="26" t="s">
        <v>139</v>
      </c>
      <c r="AG672" s="26" t="s">
        <v>2153</v>
      </c>
      <c r="AH672" s="26" t="s">
        <v>250</v>
      </c>
      <c r="AI672" s="28">
        <v>15000</v>
      </c>
      <c r="AJ672" s="24"/>
      <c r="AK672" s="26" t="s">
        <v>3963</v>
      </c>
      <c r="AL672" s="26" t="s">
        <v>3964</v>
      </c>
      <c r="AM672" s="26" t="s">
        <v>3965</v>
      </c>
      <c r="AN672" s="26" t="s">
        <v>3966</v>
      </c>
      <c r="AO672" s="26" t="s">
        <v>3967</v>
      </c>
      <c r="AP672" s="24"/>
      <c r="AQ672" s="24"/>
      <c r="AR672" s="24"/>
      <c r="AS672" s="24"/>
      <c r="AT672" s="24"/>
      <c r="AU672" s="26" t="s">
        <v>3968</v>
      </c>
      <c r="AV672" s="24"/>
      <c r="AW672" s="28">
        <v>193859</v>
      </c>
      <c r="AX672" s="26">
        <v>232</v>
      </c>
      <c r="AY672" s="28">
        <v>75</v>
      </c>
      <c r="AZ672" s="28">
        <v>55</v>
      </c>
      <c r="BA672" s="26">
        <v>0</v>
      </c>
      <c r="BB672" s="26" t="s">
        <v>148</v>
      </c>
      <c r="BC672" s="24"/>
      <c r="BD672" s="24"/>
      <c r="BE672" s="24"/>
      <c r="BF672" s="26" t="s">
        <v>3969</v>
      </c>
      <c r="BG672" s="26" t="s">
        <v>676</v>
      </c>
      <c r="BH672" s="26" t="s">
        <v>3970</v>
      </c>
      <c r="BI672" s="26" t="s">
        <v>676</v>
      </c>
      <c r="BJ672" s="24"/>
      <c r="BK672" s="24"/>
      <c r="BL672" s="24"/>
      <c r="BM672" s="24"/>
      <c r="BN672" s="24"/>
      <c r="BO672" s="24"/>
      <c r="BP672" s="24"/>
      <c r="BQ672" s="24"/>
      <c r="BR672" s="26">
        <v>4</v>
      </c>
      <c r="BS672" s="26">
        <v>2</v>
      </c>
      <c r="BT672" s="26">
        <v>3</v>
      </c>
      <c r="BU672" s="26">
        <v>3</v>
      </c>
      <c r="BV672" s="26">
        <v>3</v>
      </c>
      <c r="BW672" s="26">
        <v>4</v>
      </c>
      <c r="BX672" s="26">
        <v>3</v>
      </c>
      <c r="BY672" s="26">
        <v>3</v>
      </c>
      <c r="BZ672" s="24"/>
      <c r="CA672" s="24"/>
      <c r="CB672" s="24"/>
      <c r="CC672" s="24"/>
      <c r="CD672" s="24"/>
      <c r="CE672" s="24"/>
      <c r="CF672" s="24"/>
      <c r="CG672" s="24"/>
      <c r="CH672" s="24"/>
      <c r="CI672" s="24"/>
      <c r="CJ672" s="24"/>
      <c r="CK672" s="24"/>
      <c r="CL672" s="24"/>
      <c r="CM672" s="24"/>
      <c r="CN672" s="24"/>
      <c r="CO672" s="24"/>
      <c r="CP672" s="24"/>
      <c r="CQ672" s="24"/>
      <c r="CR672" s="24"/>
      <c r="CS672" s="24"/>
      <c r="CT672" s="24"/>
      <c r="CU672" s="24"/>
      <c r="CV672" s="24"/>
      <c r="CW672" s="24"/>
      <c r="CX672" s="24"/>
      <c r="CY672" s="24"/>
      <c r="CZ672" s="24"/>
      <c r="DA672" s="24"/>
      <c r="DB672" s="24"/>
      <c r="DC672" s="24"/>
      <c r="DD672" s="24"/>
      <c r="DE672" s="24"/>
      <c r="DF672" s="26" t="s">
        <v>139</v>
      </c>
      <c r="DG672" s="26" t="s">
        <v>120</v>
      </c>
      <c r="DH672" s="26" t="s">
        <v>120</v>
      </c>
      <c r="DI672" s="26" t="s">
        <v>139</v>
      </c>
      <c r="DJ672" s="26" t="s">
        <v>139</v>
      </c>
      <c r="DK672" s="26" t="s">
        <v>139</v>
      </c>
      <c r="DL672" s="26" t="s">
        <v>139</v>
      </c>
      <c r="DM672" s="26" t="s">
        <v>139</v>
      </c>
      <c r="DN672" s="26" t="s">
        <v>139</v>
      </c>
      <c r="DO672" s="26" t="s">
        <v>139</v>
      </c>
    </row>
    <row r="673" spans="1:119" ht="20.100000000000001" customHeight="1" x14ac:dyDescent="0.25">
      <c r="A673" s="29" t="str">
        <f t="shared" si="140"/>
        <v/>
      </c>
      <c r="B673" s="29" t="str">
        <f t="shared" si="141"/>
        <v>Centro para el Desarrollo Regional</v>
      </c>
      <c r="C673" s="29">
        <f t="shared" si="142"/>
        <v>0</v>
      </c>
      <c r="D673" s="30" t="str">
        <f t="shared" si="143"/>
        <v>Americas</v>
      </c>
      <c r="E673" s="30" t="str">
        <f t="shared" si="144"/>
        <v>Bolivia</v>
      </c>
      <c r="F673" s="31">
        <f t="shared" si="145"/>
        <v>0</v>
      </c>
      <c r="G673" s="31">
        <f t="shared" si="146"/>
        <v>0</v>
      </c>
      <c r="H673" s="31">
        <f t="shared" si="147"/>
        <v>0</v>
      </c>
      <c r="I673" s="31">
        <f t="shared" si="148"/>
        <v>0</v>
      </c>
      <c r="J673" s="31">
        <f t="shared" si="149"/>
        <v>0</v>
      </c>
      <c r="K673" s="31">
        <f t="shared" si="150"/>
        <v>0</v>
      </c>
      <c r="L673" s="31">
        <f t="shared" si="151"/>
        <v>0</v>
      </c>
      <c r="M673" s="31">
        <f t="shared" si="152"/>
        <v>0</v>
      </c>
      <c r="N673" s="31">
        <f t="shared" si="153"/>
        <v>0</v>
      </c>
      <c r="O673" s="26" t="s">
        <v>3971</v>
      </c>
      <c r="P673" s="26" t="s">
        <v>108</v>
      </c>
      <c r="Q673" s="27">
        <v>40945</v>
      </c>
      <c r="R673" s="24"/>
      <c r="S673" s="24"/>
      <c r="T673" s="26" t="s">
        <v>175</v>
      </c>
      <c r="U673" s="24"/>
      <c r="V673" s="26" t="s">
        <v>15731</v>
      </c>
      <c r="W673" s="26" t="s">
        <v>1309</v>
      </c>
      <c r="X673" s="24"/>
      <c r="Y673" s="26" t="s">
        <v>3972</v>
      </c>
      <c r="Z673" s="24"/>
      <c r="AA673" s="24"/>
      <c r="AB673" s="26" t="s">
        <v>228</v>
      </c>
      <c r="AC673" s="28">
        <v>25000</v>
      </c>
      <c r="AD673" s="24"/>
      <c r="AE673" s="24"/>
      <c r="AF673" s="26" t="s">
        <v>139</v>
      </c>
      <c r="AG673" s="26" t="s">
        <v>312</v>
      </c>
      <c r="AH673" s="24"/>
      <c r="AI673" s="28">
        <v>25000</v>
      </c>
      <c r="AJ673" s="24"/>
      <c r="AK673" s="24"/>
      <c r="AL673" s="24"/>
      <c r="AM673" s="26" t="s">
        <v>3973</v>
      </c>
      <c r="AN673" s="26" t="s">
        <v>3974</v>
      </c>
      <c r="AO673" s="24"/>
      <c r="AP673" s="24"/>
      <c r="AQ673" s="24"/>
      <c r="AR673" s="24"/>
      <c r="AS673" s="24"/>
      <c r="AT673" s="24"/>
      <c r="AU673" s="24"/>
      <c r="AV673" s="24"/>
      <c r="AW673" s="28">
        <v>45000</v>
      </c>
      <c r="AX673" s="26">
        <v>150</v>
      </c>
      <c r="AY673" s="28">
        <v>0</v>
      </c>
      <c r="AZ673" s="28">
        <v>0</v>
      </c>
      <c r="BA673" s="26">
        <v>0</v>
      </c>
      <c r="BB673" s="24"/>
      <c r="BC673" s="24"/>
      <c r="BD673" s="24"/>
      <c r="BE673" s="24"/>
      <c r="BF673" s="24"/>
      <c r="BG673" s="24"/>
      <c r="BH673" s="24"/>
      <c r="BI673" s="24"/>
      <c r="BJ673" s="24"/>
      <c r="BK673" s="24"/>
      <c r="BL673" s="24"/>
      <c r="BM673" s="24"/>
      <c r="BN673" s="24"/>
      <c r="BO673" s="24"/>
      <c r="BP673" s="24"/>
      <c r="BQ673" s="24"/>
      <c r="BR673" s="26">
        <v>0</v>
      </c>
      <c r="BS673" s="26">
        <v>0</v>
      </c>
      <c r="BT673" s="26">
        <v>0</v>
      </c>
      <c r="BU673" s="26">
        <v>0</v>
      </c>
      <c r="BV673" s="26">
        <v>0</v>
      </c>
      <c r="BW673" s="26">
        <v>0</v>
      </c>
      <c r="BX673" s="26">
        <v>0</v>
      </c>
      <c r="BY673" s="26">
        <v>0</v>
      </c>
      <c r="BZ673" s="24"/>
      <c r="CA673" s="24"/>
      <c r="CB673" s="24"/>
      <c r="CC673" s="24"/>
      <c r="CD673" s="24"/>
      <c r="CE673" s="24"/>
      <c r="CF673" s="24"/>
      <c r="CG673" s="24"/>
      <c r="CH673" s="24"/>
      <c r="CI673" s="24"/>
      <c r="CJ673" s="24"/>
      <c r="CK673" s="24"/>
      <c r="CL673" s="24"/>
      <c r="CM673" s="24"/>
      <c r="CN673" s="24"/>
      <c r="CO673" s="24"/>
      <c r="CP673" s="24"/>
      <c r="CQ673" s="24"/>
      <c r="CR673" s="24"/>
      <c r="CS673" s="24"/>
      <c r="CT673" s="24"/>
      <c r="CU673" s="24"/>
      <c r="CV673" s="24"/>
      <c r="CW673" s="24"/>
      <c r="CX673" s="24"/>
      <c r="CY673" s="24"/>
      <c r="CZ673" s="24"/>
      <c r="DA673" s="24"/>
      <c r="DB673" s="24"/>
      <c r="DC673" s="24"/>
      <c r="DD673" s="24"/>
      <c r="DE673" s="24"/>
      <c r="DF673" s="26" t="s">
        <v>139</v>
      </c>
      <c r="DG673" s="26" t="s">
        <v>139</v>
      </c>
      <c r="DH673" s="26" t="s">
        <v>139</v>
      </c>
      <c r="DI673" s="26" t="s">
        <v>139</v>
      </c>
      <c r="DJ673" s="26" t="s">
        <v>139</v>
      </c>
      <c r="DK673" s="26" t="s">
        <v>139</v>
      </c>
      <c r="DL673" s="26" t="s">
        <v>139</v>
      </c>
      <c r="DM673" s="26" t="s">
        <v>139</v>
      </c>
      <c r="DN673" s="26" t="s">
        <v>139</v>
      </c>
      <c r="DO673" s="26" t="s">
        <v>139</v>
      </c>
    </row>
    <row r="674" spans="1:119" ht="20.100000000000001" customHeight="1" x14ac:dyDescent="0.25">
      <c r="A674" s="29" t="str">
        <f t="shared" si="140"/>
        <v>Centro para el Desarrollo Regional7</v>
      </c>
      <c r="B674" s="29" t="str">
        <f t="shared" si="141"/>
        <v>Centro para el Desarrollo Regional</v>
      </c>
      <c r="C674" s="29">
        <f t="shared" si="142"/>
        <v>7</v>
      </c>
      <c r="D674" s="30" t="str">
        <f t="shared" si="143"/>
        <v>Americas</v>
      </c>
      <c r="E674" s="30" t="str">
        <f t="shared" si="144"/>
        <v>Bolivia</v>
      </c>
      <c r="F674" s="31">
        <f t="shared" si="145"/>
        <v>4</v>
      </c>
      <c r="G674" s="31">
        <f t="shared" si="146"/>
        <v>4</v>
      </c>
      <c r="H674" s="31">
        <f t="shared" si="147"/>
        <v>3</v>
      </c>
      <c r="I674" s="31">
        <f t="shared" si="148"/>
        <v>3</v>
      </c>
      <c r="J674" s="31">
        <f t="shared" si="149"/>
        <v>3</v>
      </c>
      <c r="K674" s="31">
        <f t="shared" si="150"/>
        <v>5</v>
      </c>
      <c r="L674" s="31">
        <f t="shared" si="151"/>
        <v>4</v>
      </c>
      <c r="M674" s="31">
        <f t="shared" si="152"/>
        <v>5</v>
      </c>
      <c r="N674" s="31">
        <f t="shared" si="153"/>
        <v>3.9</v>
      </c>
      <c r="O674" s="26" t="s">
        <v>3975</v>
      </c>
      <c r="P674" s="26" t="s">
        <v>108</v>
      </c>
      <c r="Q674" s="27">
        <v>41038</v>
      </c>
      <c r="R674" s="26" t="s">
        <v>305</v>
      </c>
      <c r="S674" s="26" t="s">
        <v>217</v>
      </c>
      <c r="T674" s="26" t="s">
        <v>175</v>
      </c>
      <c r="U674" s="26" t="s">
        <v>168</v>
      </c>
      <c r="V674" s="26" t="s">
        <v>15731</v>
      </c>
      <c r="W674" s="26" t="s">
        <v>1309</v>
      </c>
      <c r="X674" s="24"/>
      <c r="Y674" s="26" t="s">
        <v>3972</v>
      </c>
      <c r="Z674" s="24"/>
      <c r="AA674" s="24"/>
      <c r="AB674" s="26" t="s">
        <v>117</v>
      </c>
      <c r="AC674" s="28">
        <v>16000</v>
      </c>
      <c r="AD674" s="24"/>
      <c r="AE674" s="24"/>
      <c r="AF674" s="26" t="s">
        <v>139</v>
      </c>
      <c r="AG674" s="26" t="s">
        <v>312</v>
      </c>
      <c r="AH674" s="26" t="s">
        <v>235</v>
      </c>
      <c r="AI674" s="28">
        <v>16000</v>
      </c>
      <c r="AJ674" s="24"/>
      <c r="AK674" s="26" t="s">
        <v>3976</v>
      </c>
      <c r="AL674" s="26" t="s">
        <v>3977</v>
      </c>
      <c r="AM674" s="26" t="s">
        <v>3978</v>
      </c>
      <c r="AN674" s="26" t="s">
        <v>3979</v>
      </c>
      <c r="AO674" s="26" t="s">
        <v>3980</v>
      </c>
      <c r="AP674" s="24"/>
      <c r="AQ674" s="24"/>
      <c r="AR674" s="24"/>
      <c r="AS674" s="24"/>
      <c r="AT674" s="24"/>
      <c r="AU674" s="26" t="s">
        <v>3981</v>
      </c>
      <c r="AV674" s="24"/>
      <c r="AW674" s="28">
        <v>46000</v>
      </c>
      <c r="AX674" s="26">
        <v>150</v>
      </c>
      <c r="AY674" s="28">
        <v>8</v>
      </c>
      <c r="AZ674" s="28">
        <v>20</v>
      </c>
      <c r="BA674" s="26">
        <v>0</v>
      </c>
      <c r="BB674" s="26" t="s">
        <v>241</v>
      </c>
      <c r="BC674" s="24"/>
      <c r="BD674" s="26" t="s">
        <v>125</v>
      </c>
      <c r="BE674" s="24"/>
      <c r="BF674" s="26" t="s">
        <v>3386</v>
      </c>
      <c r="BG674" s="26" t="s">
        <v>191</v>
      </c>
      <c r="BH674" s="24"/>
      <c r="BI674" s="24"/>
      <c r="BJ674" s="24"/>
      <c r="BK674" s="24"/>
      <c r="BL674" s="24"/>
      <c r="BM674" s="24"/>
      <c r="BN674" s="24"/>
      <c r="BO674" s="24"/>
      <c r="BP674" s="24"/>
      <c r="BQ674" s="24"/>
      <c r="BR674" s="26">
        <v>4</v>
      </c>
      <c r="BS674" s="26">
        <v>4</v>
      </c>
      <c r="BT674" s="26">
        <v>3</v>
      </c>
      <c r="BU674" s="26">
        <v>3</v>
      </c>
      <c r="BV674" s="26">
        <v>3</v>
      </c>
      <c r="BW674" s="26">
        <v>5</v>
      </c>
      <c r="BX674" s="26">
        <v>4</v>
      </c>
      <c r="BY674" s="26">
        <v>5</v>
      </c>
      <c r="BZ674" s="24"/>
      <c r="CA674" s="24"/>
      <c r="CB674" s="24"/>
      <c r="CC674" s="24"/>
      <c r="CD674" s="24"/>
      <c r="CE674" s="24"/>
      <c r="CF674" s="24"/>
      <c r="CG674" s="24"/>
      <c r="CH674" s="24"/>
      <c r="CI674" s="24"/>
      <c r="CJ674" s="24"/>
      <c r="CK674" s="24"/>
      <c r="CL674" s="24"/>
      <c r="CM674" s="24"/>
      <c r="CN674" s="24"/>
      <c r="CO674" s="24"/>
      <c r="CP674" s="24"/>
      <c r="CQ674" s="24"/>
      <c r="CR674" s="24"/>
      <c r="CS674" s="24"/>
      <c r="CT674" s="24"/>
      <c r="CU674" s="24"/>
      <c r="CV674" s="24"/>
      <c r="CW674" s="24"/>
      <c r="CX674" s="24"/>
      <c r="CY674" s="24"/>
      <c r="CZ674" s="24"/>
      <c r="DA674" s="24"/>
      <c r="DB674" s="24"/>
      <c r="DC674" s="24"/>
      <c r="DD674" s="24"/>
      <c r="DE674" s="24"/>
      <c r="DF674" s="26" t="s">
        <v>139</v>
      </c>
      <c r="DG674" s="26" t="s">
        <v>139</v>
      </c>
      <c r="DH674" s="26" t="s">
        <v>139</v>
      </c>
      <c r="DI674" s="26" t="s">
        <v>139</v>
      </c>
      <c r="DJ674" s="26" t="s">
        <v>139</v>
      </c>
      <c r="DK674" s="26" t="s">
        <v>139</v>
      </c>
      <c r="DL674" s="26" t="s">
        <v>139</v>
      </c>
      <c r="DM674" s="26" t="s">
        <v>139</v>
      </c>
      <c r="DN674" s="26" t="s">
        <v>139</v>
      </c>
      <c r="DO674" s="26" t="s">
        <v>139</v>
      </c>
    </row>
    <row r="675" spans="1:119" ht="20.100000000000001" customHeight="1" x14ac:dyDescent="0.25">
      <c r="A675" s="29" t="str">
        <f t="shared" si="140"/>
        <v>Centro para el Desarrollo Regional6</v>
      </c>
      <c r="B675" s="29" t="str">
        <f t="shared" si="141"/>
        <v>Centro para el Desarrollo Regional</v>
      </c>
      <c r="C675" s="29">
        <f t="shared" si="142"/>
        <v>6</v>
      </c>
      <c r="D675" s="30" t="str">
        <f t="shared" si="143"/>
        <v>Americas</v>
      </c>
      <c r="E675" s="30" t="str">
        <f t="shared" si="144"/>
        <v>Bolivia</v>
      </c>
      <c r="F675" s="31">
        <f t="shared" si="145"/>
        <v>4</v>
      </c>
      <c r="G675" s="31">
        <f t="shared" si="146"/>
        <v>3</v>
      </c>
      <c r="H675" s="31">
        <f t="shared" si="147"/>
        <v>3</v>
      </c>
      <c r="I675" s="31">
        <f t="shared" si="148"/>
        <v>4</v>
      </c>
      <c r="J675" s="31">
        <f t="shared" si="149"/>
        <v>3</v>
      </c>
      <c r="K675" s="31">
        <f t="shared" si="150"/>
        <v>5</v>
      </c>
      <c r="L675" s="31">
        <f t="shared" si="151"/>
        <v>5</v>
      </c>
      <c r="M675" s="31">
        <f t="shared" si="152"/>
        <v>5</v>
      </c>
      <c r="N675" s="31">
        <f t="shared" si="153"/>
        <v>4</v>
      </c>
      <c r="O675" s="26" t="s">
        <v>3982</v>
      </c>
      <c r="P675" s="26" t="s">
        <v>108</v>
      </c>
      <c r="Q675" s="27">
        <v>40672</v>
      </c>
      <c r="R675" s="26" t="s">
        <v>166</v>
      </c>
      <c r="S675" s="26" t="s">
        <v>409</v>
      </c>
      <c r="T675" s="26" t="s">
        <v>333</v>
      </c>
      <c r="U675" s="26" t="s">
        <v>168</v>
      </c>
      <c r="V675" s="26" t="s">
        <v>15731</v>
      </c>
      <c r="W675" s="26" t="s">
        <v>1309</v>
      </c>
      <c r="X675" s="24"/>
      <c r="Y675" s="26" t="s">
        <v>3972</v>
      </c>
      <c r="Z675" s="24"/>
      <c r="AA675" s="24"/>
      <c r="AB675" s="26" t="s">
        <v>117</v>
      </c>
      <c r="AC675" s="28">
        <v>16000</v>
      </c>
      <c r="AD675" s="24"/>
      <c r="AE675" s="24"/>
      <c r="AF675" s="26" t="s">
        <v>139</v>
      </c>
      <c r="AG675" s="26" t="s">
        <v>312</v>
      </c>
      <c r="AH675" s="26" t="s">
        <v>250</v>
      </c>
      <c r="AI675" s="28">
        <v>16000</v>
      </c>
      <c r="AJ675" s="24"/>
      <c r="AK675" s="26" t="s">
        <v>3976</v>
      </c>
      <c r="AL675" s="26" t="s">
        <v>3983</v>
      </c>
      <c r="AM675" s="26" t="s">
        <v>3984</v>
      </c>
      <c r="AN675" s="26" t="s">
        <v>3985</v>
      </c>
      <c r="AO675" s="26" t="s">
        <v>3986</v>
      </c>
      <c r="AP675" s="24"/>
      <c r="AQ675" s="24"/>
      <c r="AR675" s="24"/>
      <c r="AS675" s="24"/>
      <c r="AT675" s="24"/>
      <c r="AU675" s="26" t="s">
        <v>3987</v>
      </c>
      <c r="AV675" s="24"/>
      <c r="AW675" s="28">
        <v>45000</v>
      </c>
      <c r="AX675" s="26">
        <v>150</v>
      </c>
      <c r="AY675" s="28">
        <v>0</v>
      </c>
      <c r="AZ675" s="28">
        <v>0</v>
      </c>
      <c r="BA675" s="26">
        <v>0</v>
      </c>
      <c r="BB675" s="24"/>
      <c r="BC675" s="24"/>
      <c r="BD675" s="24"/>
      <c r="BE675" s="24"/>
      <c r="BF675" s="26" t="s">
        <v>3386</v>
      </c>
      <c r="BG675" s="26" t="s">
        <v>191</v>
      </c>
      <c r="BH675" s="24"/>
      <c r="BI675" s="24"/>
      <c r="BJ675" s="24"/>
      <c r="BK675" s="24"/>
      <c r="BL675" s="24"/>
      <c r="BM675" s="24"/>
      <c r="BN675" s="24"/>
      <c r="BO675" s="24"/>
      <c r="BP675" s="24"/>
      <c r="BQ675" s="24"/>
      <c r="BR675" s="26">
        <v>4</v>
      </c>
      <c r="BS675" s="26">
        <v>3</v>
      </c>
      <c r="BT675" s="26">
        <v>3</v>
      </c>
      <c r="BU675" s="26">
        <v>4</v>
      </c>
      <c r="BV675" s="26">
        <v>3</v>
      </c>
      <c r="BW675" s="26">
        <v>5</v>
      </c>
      <c r="BX675" s="26">
        <v>5</v>
      </c>
      <c r="BY675" s="26">
        <v>5</v>
      </c>
      <c r="BZ675" s="24"/>
      <c r="CA675" s="24"/>
      <c r="CB675" s="24"/>
      <c r="CC675" s="24"/>
      <c r="CD675" s="24"/>
      <c r="CE675" s="24"/>
      <c r="CF675" s="24"/>
      <c r="CG675" s="24"/>
      <c r="CH675" s="24"/>
      <c r="CI675" s="24"/>
      <c r="CJ675" s="24"/>
      <c r="CK675" s="24"/>
      <c r="CL675" s="24"/>
      <c r="CM675" s="24"/>
      <c r="CN675" s="24"/>
      <c r="CO675" s="24"/>
      <c r="CP675" s="24"/>
      <c r="CQ675" s="24"/>
      <c r="CR675" s="24"/>
      <c r="CS675" s="24"/>
      <c r="CT675" s="24"/>
      <c r="CU675" s="24"/>
      <c r="CV675" s="24"/>
      <c r="CW675" s="24"/>
      <c r="CX675" s="24"/>
      <c r="CY675" s="24"/>
      <c r="CZ675" s="24"/>
      <c r="DA675" s="24"/>
      <c r="DB675" s="24"/>
      <c r="DC675" s="24"/>
      <c r="DD675" s="24"/>
      <c r="DE675" s="24"/>
      <c r="DF675" s="26" t="s">
        <v>139</v>
      </c>
      <c r="DG675" s="26" t="s">
        <v>139</v>
      </c>
      <c r="DH675" s="26" t="s">
        <v>139</v>
      </c>
      <c r="DI675" s="26" t="s">
        <v>139</v>
      </c>
      <c r="DJ675" s="26" t="s">
        <v>139</v>
      </c>
      <c r="DK675" s="26" t="s">
        <v>139</v>
      </c>
      <c r="DL675" s="26" t="s">
        <v>139</v>
      </c>
      <c r="DM675" s="26" t="s">
        <v>139</v>
      </c>
      <c r="DN675" s="26" t="s">
        <v>139</v>
      </c>
      <c r="DO675" s="26" t="s">
        <v>139</v>
      </c>
    </row>
    <row r="676" spans="1:119" ht="20.100000000000001" customHeight="1" x14ac:dyDescent="0.25">
      <c r="A676" s="29" t="str">
        <f t="shared" si="140"/>
        <v/>
      </c>
      <c r="B676" s="29" t="str">
        <f t="shared" si="141"/>
        <v>Centro para el Desarrollo Regional</v>
      </c>
      <c r="C676" s="29">
        <f t="shared" si="142"/>
        <v>0</v>
      </c>
      <c r="D676" s="30" t="str">
        <f t="shared" si="143"/>
        <v>Americas</v>
      </c>
      <c r="E676" s="30" t="str">
        <f t="shared" si="144"/>
        <v>Bolivia</v>
      </c>
      <c r="F676" s="31">
        <f t="shared" si="145"/>
        <v>0</v>
      </c>
      <c r="G676" s="31">
        <f t="shared" si="146"/>
        <v>0</v>
      </c>
      <c r="H676" s="31">
        <f t="shared" si="147"/>
        <v>0</v>
      </c>
      <c r="I676" s="31">
        <f t="shared" si="148"/>
        <v>0</v>
      </c>
      <c r="J676" s="31">
        <f t="shared" si="149"/>
        <v>0</v>
      </c>
      <c r="K676" s="31">
        <f t="shared" si="150"/>
        <v>0</v>
      </c>
      <c r="L676" s="31">
        <f t="shared" si="151"/>
        <v>0</v>
      </c>
      <c r="M676" s="31">
        <f t="shared" si="152"/>
        <v>0</v>
      </c>
      <c r="N676" s="31">
        <f t="shared" si="153"/>
        <v>0</v>
      </c>
      <c r="O676" s="26" t="s">
        <v>15927</v>
      </c>
      <c r="P676" s="26" t="s">
        <v>108</v>
      </c>
      <c r="Q676" s="27">
        <v>40695</v>
      </c>
      <c r="R676" s="24"/>
      <c r="S676" s="24"/>
      <c r="T676" s="26" t="s">
        <v>333</v>
      </c>
      <c r="U676" s="24"/>
      <c r="V676" s="26" t="s">
        <v>15731</v>
      </c>
      <c r="W676" s="26" t="s">
        <v>1309</v>
      </c>
      <c r="X676" s="24"/>
      <c r="Y676" s="26" t="s">
        <v>3972</v>
      </c>
      <c r="Z676" s="24"/>
      <c r="AA676" s="24"/>
      <c r="AB676" s="26" t="s">
        <v>15733</v>
      </c>
      <c r="AC676" s="28">
        <v>12500</v>
      </c>
      <c r="AD676" s="24"/>
      <c r="AE676" s="24"/>
      <c r="AF676" s="26" t="s">
        <v>139</v>
      </c>
      <c r="AG676" s="26" t="s">
        <v>312</v>
      </c>
      <c r="AH676" s="24"/>
      <c r="AI676" s="28">
        <v>12500</v>
      </c>
      <c r="AJ676" s="24"/>
      <c r="AK676" s="24"/>
      <c r="AL676" s="24"/>
      <c r="AM676" s="24"/>
      <c r="AN676" s="24"/>
      <c r="AO676" s="24"/>
      <c r="AP676" s="24"/>
      <c r="AQ676" s="24"/>
      <c r="AR676" s="24"/>
      <c r="AS676" s="24"/>
      <c r="AT676" s="24"/>
      <c r="AU676" s="24"/>
      <c r="AV676" s="24"/>
      <c r="AW676" s="28">
        <v>0</v>
      </c>
      <c r="AX676" s="26">
        <v>0</v>
      </c>
      <c r="AY676" s="28">
        <v>0</v>
      </c>
      <c r="AZ676" s="28">
        <v>0</v>
      </c>
      <c r="BA676" s="26">
        <v>0</v>
      </c>
      <c r="BB676" s="24"/>
      <c r="BC676" s="24"/>
      <c r="BD676" s="24"/>
      <c r="BE676" s="24"/>
      <c r="BF676" s="24"/>
      <c r="BG676" s="24"/>
      <c r="BH676" s="24"/>
      <c r="BI676" s="24"/>
      <c r="BJ676" s="24"/>
      <c r="BK676" s="24"/>
      <c r="BL676" s="24"/>
      <c r="BM676" s="24"/>
      <c r="BN676" s="24"/>
      <c r="BO676" s="24"/>
      <c r="BP676" s="24"/>
      <c r="BQ676" s="24"/>
      <c r="BR676" s="26">
        <v>0</v>
      </c>
      <c r="BS676" s="26">
        <v>0</v>
      </c>
      <c r="BT676" s="26">
        <v>0</v>
      </c>
      <c r="BU676" s="26">
        <v>0</v>
      </c>
      <c r="BV676" s="26">
        <v>0</v>
      </c>
      <c r="BW676" s="26">
        <v>0</v>
      </c>
      <c r="BX676" s="26">
        <v>0</v>
      </c>
      <c r="BY676" s="26">
        <v>0</v>
      </c>
      <c r="BZ676" s="24"/>
      <c r="CA676" s="24"/>
      <c r="CB676" s="24"/>
      <c r="CC676" s="24"/>
      <c r="CD676" s="24"/>
      <c r="CE676" s="24"/>
      <c r="CF676" s="24"/>
      <c r="CG676" s="24"/>
      <c r="CH676" s="24"/>
      <c r="CI676" s="24"/>
      <c r="CJ676" s="24"/>
      <c r="CK676" s="24"/>
      <c r="CL676" s="24"/>
      <c r="CM676" s="24"/>
      <c r="CN676" s="24"/>
      <c r="CO676" s="24"/>
      <c r="CP676" s="24"/>
      <c r="CQ676" s="24"/>
      <c r="CR676" s="24"/>
      <c r="CS676" s="24"/>
      <c r="CT676" s="24"/>
      <c r="CU676" s="24"/>
      <c r="CV676" s="24"/>
      <c r="CW676" s="24"/>
      <c r="CX676" s="24"/>
      <c r="CY676" s="24"/>
      <c r="CZ676" s="24"/>
      <c r="DA676" s="24"/>
      <c r="DB676" s="24"/>
      <c r="DC676" s="24"/>
      <c r="DD676" s="24"/>
      <c r="DE676" s="24"/>
      <c r="DF676" s="26" t="s">
        <v>139</v>
      </c>
      <c r="DG676" s="26" t="s">
        <v>139</v>
      </c>
      <c r="DH676" s="26" t="s">
        <v>139</v>
      </c>
      <c r="DI676" s="26" t="s">
        <v>139</v>
      </c>
      <c r="DJ676" s="26" t="s">
        <v>139</v>
      </c>
      <c r="DK676" s="26" t="s">
        <v>139</v>
      </c>
      <c r="DL676" s="26" t="s">
        <v>139</v>
      </c>
      <c r="DM676" s="26" t="s">
        <v>139</v>
      </c>
      <c r="DN676" s="26" t="s">
        <v>139</v>
      </c>
      <c r="DO676" s="26" t="s">
        <v>139</v>
      </c>
    </row>
    <row r="677" spans="1:119" ht="20.100000000000001" customHeight="1" x14ac:dyDescent="0.25">
      <c r="A677" s="29" t="str">
        <f t="shared" si="140"/>
        <v>Centro para el Desarrollo Regional5</v>
      </c>
      <c r="B677" s="29" t="str">
        <f t="shared" si="141"/>
        <v>Centro para el Desarrollo Regional</v>
      </c>
      <c r="C677" s="29">
        <f t="shared" si="142"/>
        <v>5</v>
      </c>
      <c r="D677" s="30" t="str">
        <f t="shared" si="143"/>
        <v>Americas</v>
      </c>
      <c r="E677" s="30" t="str">
        <f t="shared" si="144"/>
        <v>Bolivia</v>
      </c>
      <c r="F677" s="31">
        <f t="shared" si="145"/>
        <v>3</v>
      </c>
      <c r="G677" s="31">
        <f t="shared" si="146"/>
        <v>3</v>
      </c>
      <c r="H677" s="31">
        <f t="shared" si="147"/>
        <v>3</v>
      </c>
      <c r="I677" s="31">
        <f t="shared" si="148"/>
        <v>3</v>
      </c>
      <c r="J677" s="31">
        <f t="shared" si="149"/>
        <v>3</v>
      </c>
      <c r="K677" s="31">
        <f t="shared" si="150"/>
        <v>5</v>
      </c>
      <c r="L677" s="31">
        <f t="shared" si="151"/>
        <v>4</v>
      </c>
      <c r="M677" s="31">
        <f t="shared" si="152"/>
        <v>2</v>
      </c>
      <c r="N677" s="31">
        <f t="shared" si="153"/>
        <v>3.3</v>
      </c>
      <c r="O677" s="26" t="s">
        <v>3988</v>
      </c>
      <c r="P677" s="26" t="s">
        <v>108</v>
      </c>
      <c r="Q677" s="27">
        <v>40311</v>
      </c>
      <c r="R677" s="26" t="s">
        <v>166</v>
      </c>
      <c r="S677" s="26" t="s">
        <v>234</v>
      </c>
      <c r="T677" s="26" t="s">
        <v>224</v>
      </c>
      <c r="U677" s="26" t="s">
        <v>168</v>
      </c>
      <c r="V677" s="26" t="s">
        <v>15731</v>
      </c>
      <c r="W677" s="26" t="s">
        <v>1309</v>
      </c>
      <c r="X677" s="24"/>
      <c r="Y677" s="26" t="s">
        <v>3972</v>
      </c>
      <c r="Z677" s="24"/>
      <c r="AA677" s="24"/>
      <c r="AB677" s="26" t="s">
        <v>117</v>
      </c>
      <c r="AC677" s="28">
        <v>14000</v>
      </c>
      <c r="AD677" s="24"/>
      <c r="AE677" s="24"/>
      <c r="AF677" s="26" t="s">
        <v>139</v>
      </c>
      <c r="AG677" s="26" t="s">
        <v>312</v>
      </c>
      <c r="AH677" s="26" t="s">
        <v>176</v>
      </c>
      <c r="AI677" s="28">
        <v>14000</v>
      </c>
      <c r="AJ677" s="24"/>
      <c r="AK677" s="26" t="s">
        <v>3976</v>
      </c>
      <c r="AL677" s="26" t="s">
        <v>3989</v>
      </c>
      <c r="AM677" s="26" t="s">
        <v>3990</v>
      </c>
      <c r="AN677" s="26" t="s">
        <v>3985</v>
      </c>
      <c r="AO677" s="24"/>
      <c r="AP677" s="24"/>
      <c r="AQ677" s="24"/>
      <c r="AR677" s="24"/>
      <c r="AS677" s="24"/>
      <c r="AT677" s="24"/>
      <c r="AU677" s="26" t="s">
        <v>3991</v>
      </c>
      <c r="AV677" s="24"/>
      <c r="AW677" s="28">
        <v>44000</v>
      </c>
      <c r="AX677" s="26">
        <v>150</v>
      </c>
      <c r="AY677" s="28">
        <v>8</v>
      </c>
      <c r="AZ677" s="28">
        <v>20</v>
      </c>
      <c r="BA677" s="26">
        <v>0</v>
      </c>
      <c r="BB677" s="26" t="s">
        <v>241</v>
      </c>
      <c r="BC677" s="24"/>
      <c r="BD677" s="24"/>
      <c r="BE677" s="24"/>
      <c r="BF677" s="24"/>
      <c r="BG677" s="24"/>
      <c r="BH677" s="24"/>
      <c r="BI677" s="24"/>
      <c r="BJ677" s="24"/>
      <c r="BK677" s="24"/>
      <c r="BL677" s="24"/>
      <c r="BM677" s="24"/>
      <c r="BN677" s="24"/>
      <c r="BO677" s="24"/>
      <c r="BP677" s="24"/>
      <c r="BQ677" s="24"/>
      <c r="BR677" s="26">
        <v>3</v>
      </c>
      <c r="BS677" s="26">
        <v>3</v>
      </c>
      <c r="BT677" s="26">
        <v>3</v>
      </c>
      <c r="BU677" s="26">
        <v>3</v>
      </c>
      <c r="BV677" s="26">
        <v>3</v>
      </c>
      <c r="BW677" s="26">
        <v>5</v>
      </c>
      <c r="BX677" s="26">
        <v>4</v>
      </c>
      <c r="BY677" s="26">
        <v>2</v>
      </c>
      <c r="BZ677" s="24"/>
      <c r="CA677" s="24"/>
      <c r="CB677" s="24"/>
      <c r="CC677" s="24"/>
      <c r="CD677" s="24"/>
      <c r="CE677" s="24"/>
      <c r="CF677" s="24"/>
      <c r="CG677" s="24"/>
      <c r="CH677" s="24"/>
      <c r="CI677" s="24"/>
      <c r="CJ677" s="24"/>
      <c r="CK677" s="24"/>
      <c r="CL677" s="24"/>
      <c r="CM677" s="24"/>
      <c r="CN677" s="24"/>
      <c r="CO677" s="24"/>
      <c r="CP677" s="24"/>
      <c r="CQ677" s="24"/>
      <c r="CR677" s="24"/>
      <c r="CS677" s="24"/>
      <c r="CT677" s="24"/>
      <c r="CU677" s="24"/>
      <c r="CV677" s="24"/>
      <c r="CW677" s="24"/>
      <c r="CX677" s="24"/>
      <c r="CY677" s="24"/>
      <c r="CZ677" s="24"/>
      <c r="DA677" s="24"/>
      <c r="DB677" s="24"/>
      <c r="DC677" s="24"/>
      <c r="DD677" s="24"/>
      <c r="DE677" s="24"/>
      <c r="DF677" s="26" t="s">
        <v>139</v>
      </c>
      <c r="DG677" s="26" t="s">
        <v>139</v>
      </c>
      <c r="DH677" s="26" t="s">
        <v>139</v>
      </c>
      <c r="DI677" s="26" t="s">
        <v>139</v>
      </c>
      <c r="DJ677" s="26" t="s">
        <v>139</v>
      </c>
      <c r="DK677" s="26" t="s">
        <v>139</v>
      </c>
      <c r="DL677" s="26" t="s">
        <v>139</v>
      </c>
      <c r="DM677" s="26" t="s">
        <v>139</v>
      </c>
      <c r="DN677" s="26" t="s">
        <v>139</v>
      </c>
      <c r="DO677" s="26" t="s">
        <v>139</v>
      </c>
    </row>
    <row r="678" spans="1:119" ht="20.100000000000001" customHeight="1" x14ac:dyDescent="0.25">
      <c r="A678" s="29" t="str">
        <f t="shared" si="140"/>
        <v>Centro para la Autonomía y Desarrollo de los Pueblos Indígenas (Center of Indigenous Peoples' Autonomy and Development)5</v>
      </c>
      <c r="B678" s="29" t="str">
        <f t="shared" si="141"/>
        <v>Centro para la Autonomía y Desarrollo de los Pueblos Indígenas (Center of Indigenous Peoples' Autonomy and Development)</v>
      </c>
      <c r="C678" s="29">
        <f t="shared" si="142"/>
        <v>5</v>
      </c>
      <c r="D678" s="30" t="str">
        <f t="shared" si="143"/>
        <v>Americas</v>
      </c>
      <c r="E678" s="30" t="str">
        <f t="shared" si="144"/>
        <v>Puerto Cabezas, Nicaragua</v>
      </c>
      <c r="F678" s="31">
        <f t="shared" si="145"/>
        <v>3</v>
      </c>
      <c r="G678" s="31">
        <f t="shared" si="146"/>
        <v>3</v>
      </c>
      <c r="H678" s="31">
        <f t="shared" si="147"/>
        <v>3</v>
      </c>
      <c r="I678" s="31">
        <f t="shared" si="148"/>
        <v>4</v>
      </c>
      <c r="J678" s="31">
        <f t="shared" si="149"/>
        <v>3</v>
      </c>
      <c r="K678" s="31">
        <f t="shared" si="150"/>
        <v>4</v>
      </c>
      <c r="L678" s="31">
        <f t="shared" si="151"/>
        <v>4</v>
      </c>
      <c r="M678" s="31">
        <f t="shared" si="152"/>
        <v>3</v>
      </c>
      <c r="N678" s="31">
        <f t="shared" si="153"/>
        <v>3.4</v>
      </c>
      <c r="O678" s="26" t="s">
        <v>3992</v>
      </c>
      <c r="P678" s="26" t="s">
        <v>108</v>
      </c>
      <c r="Q678" s="27">
        <v>41400</v>
      </c>
      <c r="R678" s="26" t="s">
        <v>305</v>
      </c>
      <c r="S678" s="26" t="s">
        <v>206</v>
      </c>
      <c r="T678" s="26" t="s">
        <v>207</v>
      </c>
      <c r="U678" s="26" t="s">
        <v>112</v>
      </c>
      <c r="V678" s="26" t="s">
        <v>15731</v>
      </c>
      <c r="W678" s="26" t="s">
        <v>1307</v>
      </c>
      <c r="X678" s="26" t="s">
        <v>3993</v>
      </c>
      <c r="Y678" s="26" t="s">
        <v>3994</v>
      </c>
      <c r="Z678" s="26" t="s">
        <v>3995</v>
      </c>
      <c r="AA678" s="24"/>
      <c r="AB678" s="26" t="s">
        <v>117</v>
      </c>
      <c r="AC678" s="28">
        <v>15000</v>
      </c>
      <c r="AD678" s="26" t="s">
        <v>420</v>
      </c>
      <c r="AE678" s="26" t="s">
        <v>1657</v>
      </c>
      <c r="AF678" s="26" t="s">
        <v>120</v>
      </c>
      <c r="AG678" s="26" t="s">
        <v>645</v>
      </c>
      <c r="AH678" s="26" t="s">
        <v>176</v>
      </c>
      <c r="AI678" s="28">
        <v>15000</v>
      </c>
      <c r="AJ678" s="26" t="s">
        <v>3996</v>
      </c>
      <c r="AK678" s="26" t="s">
        <v>3997</v>
      </c>
      <c r="AL678" s="26" t="s">
        <v>3998</v>
      </c>
      <c r="AM678" s="24"/>
      <c r="AN678" s="24"/>
      <c r="AO678" s="24"/>
      <c r="AP678" s="24"/>
      <c r="AQ678" s="24"/>
      <c r="AR678" s="26" t="s">
        <v>3999</v>
      </c>
      <c r="AS678" s="24"/>
      <c r="AT678" s="24"/>
      <c r="AU678" s="24"/>
      <c r="AV678" s="24"/>
      <c r="AW678" s="28">
        <v>214248</v>
      </c>
      <c r="AX678" s="26">
        <v>2765</v>
      </c>
      <c r="AY678" s="28">
        <v>30</v>
      </c>
      <c r="AZ678" s="28">
        <v>30</v>
      </c>
      <c r="BA678" s="26">
        <v>0</v>
      </c>
      <c r="BB678" s="26" t="s">
        <v>241</v>
      </c>
      <c r="BC678" s="26" t="s">
        <v>4000</v>
      </c>
      <c r="BD678" s="26" t="s">
        <v>125</v>
      </c>
      <c r="BE678" s="24"/>
      <c r="BF678" s="26" t="s">
        <v>4001</v>
      </c>
      <c r="BG678" s="26" t="s">
        <v>1448</v>
      </c>
      <c r="BH678" s="26" t="s">
        <v>604</v>
      </c>
      <c r="BI678" s="26" t="s">
        <v>191</v>
      </c>
      <c r="BJ678" s="26" t="s">
        <v>4002</v>
      </c>
      <c r="BK678" s="26" t="s">
        <v>191</v>
      </c>
      <c r="BL678" s="24"/>
      <c r="BM678" s="24"/>
      <c r="BN678" s="24"/>
      <c r="BO678" s="24"/>
      <c r="BP678" s="24"/>
      <c r="BQ678" s="24"/>
      <c r="BR678" s="26">
        <v>3</v>
      </c>
      <c r="BS678" s="26">
        <v>3</v>
      </c>
      <c r="BT678" s="26">
        <v>3</v>
      </c>
      <c r="BU678" s="26">
        <v>4</v>
      </c>
      <c r="BV678" s="26">
        <v>3</v>
      </c>
      <c r="BW678" s="26">
        <v>4</v>
      </c>
      <c r="BX678" s="26">
        <v>4</v>
      </c>
      <c r="BY678" s="26">
        <v>3</v>
      </c>
      <c r="BZ678" s="24"/>
      <c r="CA678" s="24"/>
      <c r="CB678" s="24"/>
      <c r="CC678" s="24"/>
      <c r="CD678" s="24"/>
      <c r="CE678" s="24"/>
      <c r="CF678" s="24"/>
      <c r="CG678" s="24"/>
      <c r="CH678" s="24"/>
      <c r="CI678" s="24"/>
      <c r="CJ678" s="24"/>
      <c r="CK678" s="24"/>
      <c r="CL678" s="24"/>
      <c r="CM678" s="24"/>
      <c r="CN678" s="24"/>
      <c r="CO678" s="24"/>
      <c r="CP678" s="24"/>
      <c r="CQ678" s="24"/>
      <c r="CR678" s="24"/>
      <c r="CS678" s="24"/>
      <c r="CT678" s="24"/>
      <c r="CU678" s="24"/>
      <c r="CV678" s="24"/>
      <c r="CW678" s="24"/>
      <c r="CX678" s="24"/>
      <c r="CY678" s="24"/>
      <c r="CZ678" s="24"/>
      <c r="DA678" s="24"/>
      <c r="DB678" s="24"/>
      <c r="DC678" s="24"/>
      <c r="DD678" s="24"/>
      <c r="DE678" s="24"/>
      <c r="DF678" s="26" t="s">
        <v>120</v>
      </c>
      <c r="DG678" s="26" t="s">
        <v>139</v>
      </c>
      <c r="DH678" s="26" t="s">
        <v>139</v>
      </c>
      <c r="DI678" s="26" t="s">
        <v>139</v>
      </c>
      <c r="DJ678" s="26" t="s">
        <v>139</v>
      </c>
      <c r="DK678" s="26" t="s">
        <v>139</v>
      </c>
      <c r="DL678" s="26" t="s">
        <v>139</v>
      </c>
      <c r="DM678" s="26" t="s">
        <v>139</v>
      </c>
      <c r="DN678" s="26" t="s">
        <v>139</v>
      </c>
      <c r="DO678" s="26" t="s">
        <v>139</v>
      </c>
    </row>
    <row r="679" spans="1:119" ht="20.100000000000001" customHeight="1" x14ac:dyDescent="0.25">
      <c r="A679" s="29" t="str">
        <f t="shared" si="140"/>
        <v>Centro para la Autonomía y Desarrollo de los Pueblos Indígenas (Center of Indigenous Peoples' Autonomy and Development)4</v>
      </c>
      <c r="B679" s="29" t="str">
        <f t="shared" si="141"/>
        <v>Centro para la Autonomía y Desarrollo de los Pueblos Indígenas (Center of Indigenous Peoples' Autonomy and Development)</v>
      </c>
      <c r="C679" s="29">
        <f t="shared" si="142"/>
        <v>4</v>
      </c>
      <c r="D679" s="30" t="str">
        <f t="shared" si="143"/>
        <v>Americas</v>
      </c>
      <c r="E679" s="30" t="str">
        <f t="shared" si="144"/>
        <v>Puerto Cabezas, Nicaragua</v>
      </c>
      <c r="F679" s="31">
        <f t="shared" si="145"/>
        <v>3</v>
      </c>
      <c r="G679" s="31">
        <f t="shared" si="146"/>
        <v>3</v>
      </c>
      <c r="H679" s="31">
        <f t="shared" si="147"/>
        <v>3</v>
      </c>
      <c r="I679" s="31">
        <f t="shared" si="148"/>
        <v>4</v>
      </c>
      <c r="J679" s="31">
        <f t="shared" si="149"/>
        <v>3</v>
      </c>
      <c r="K679" s="31">
        <f t="shared" si="150"/>
        <v>4</v>
      </c>
      <c r="L679" s="31">
        <f t="shared" si="151"/>
        <v>4</v>
      </c>
      <c r="M679" s="31">
        <f t="shared" si="152"/>
        <v>3</v>
      </c>
      <c r="N679" s="31">
        <f t="shared" si="153"/>
        <v>3.4</v>
      </c>
      <c r="O679" s="26" t="s">
        <v>4003</v>
      </c>
      <c r="P679" s="26" t="s">
        <v>108</v>
      </c>
      <c r="Q679" s="27">
        <v>41038</v>
      </c>
      <c r="R679" s="26" t="s">
        <v>166</v>
      </c>
      <c r="S679" s="26" t="s">
        <v>217</v>
      </c>
      <c r="T679" s="26" t="s">
        <v>175</v>
      </c>
      <c r="U679" s="26" t="s">
        <v>112</v>
      </c>
      <c r="V679" s="26" t="s">
        <v>15731</v>
      </c>
      <c r="W679" s="26" t="s">
        <v>1307</v>
      </c>
      <c r="X679" s="26" t="s">
        <v>3993</v>
      </c>
      <c r="Y679" s="26" t="s">
        <v>3994</v>
      </c>
      <c r="Z679" s="26" t="s">
        <v>3995</v>
      </c>
      <c r="AA679" s="24"/>
      <c r="AB679" s="26" t="s">
        <v>117</v>
      </c>
      <c r="AC679" s="28">
        <v>15000</v>
      </c>
      <c r="AD679" s="26" t="s">
        <v>420</v>
      </c>
      <c r="AE679" s="26" t="s">
        <v>1657</v>
      </c>
      <c r="AF679" s="26" t="s">
        <v>120</v>
      </c>
      <c r="AG679" s="26" t="s">
        <v>645</v>
      </c>
      <c r="AH679" s="26" t="s">
        <v>185</v>
      </c>
      <c r="AI679" s="28">
        <v>15000</v>
      </c>
      <c r="AJ679" s="24"/>
      <c r="AK679" s="26" t="s">
        <v>4004</v>
      </c>
      <c r="AL679" s="26" t="s">
        <v>4005</v>
      </c>
      <c r="AM679" s="26" t="s">
        <v>4006</v>
      </c>
      <c r="AN679" s="26" t="s">
        <v>4007</v>
      </c>
      <c r="AO679" s="26" t="s">
        <v>4008</v>
      </c>
      <c r="AP679" s="24"/>
      <c r="AQ679" s="24"/>
      <c r="AR679" s="24"/>
      <c r="AS679" s="24"/>
      <c r="AT679" s="24"/>
      <c r="AU679" s="24"/>
      <c r="AV679" s="24"/>
      <c r="AW679" s="28">
        <v>210833</v>
      </c>
      <c r="AX679" s="26">
        <v>1260</v>
      </c>
      <c r="AY679" s="28">
        <v>0</v>
      </c>
      <c r="AZ679" s="28">
        <v>0</v>
      </c>
      <c r="BA679" s="26">
        <v>0</v>
      </c>
      <c r="BB679" s="24"/>
      <c r="BC679" s="26" t="s">
        <v>4000</v>
      </c>
      <c r="BD679" s="26" t="s">
        <v>437</v>
      </c>
      <c r="BE679" s="24"/>
      <c r="BF679" s="26" t="s">
        <v>4009</v>
      </c>
      <c r="BG679" s="26" t="s">
        <v>191</v>
      </c>
      <c r="BH679" s="26" t="s">
        <v>4001</v>
      </c>
      <c r="BI679" s="26" t="s">
        <v>1448</v>
      </c>
      <c r="BJ679" s="26" t="s">
        <v>4010</v>
      </c>
      <c r="BK679" s="26" t="s">
        <v>449</v>
      </c>
      <c r="BL679" s="24"/>
      <c r="BM679" s="24"/>
      <c r="BN679" s="24"/>
      <c r="BO679" s="24"/>
      <c r="BP679" s="24"/>
      <c r="BQ679" s="24"/>
      <c r="BR679" s="26">
        <v>3</v>
      </c>
      <c r="BS679" s="26">
        <v>3</v>
      </c>
      <c r="BT679" s="26">
        <v>3</v>
      </c>
      <c r="BU679" s="26">
        <v>4</v>
      </c>
      <c r="BV679" s="26">
        <v>3</v>
      </c>
      <c r="BW679" s="26">
        <v>4</v>
      </c>
      <c r="BX679" s="26">
        <v>4</v>
      </c>
      <c r="BY679" s="26">
        <v>3</v>
      </c>
      <c r="BZ679" s="24"/>
      <c r="CA679" s="24"/>
      <c r="CB679" s="24"/>
      <c r="CC679" s="24"/>
      <c r="CD679" s="24"/>
      <c r="CE679" s="24"/>
      <c r="CF679" s="24"/>
      <c r="CG679" s="24"/>
      <c r="CH679" s="24"/>
      <c r="CI679" s="24"/>
      <c r="CJ679" s="24"/>
      <c r="CK679" s="24"/>
      <c r="CL679" s="24"/>
      <c r="CM679" s="24"/>
      <c r="CN679" s="24"/>
      <c r="CO679" s="24"/>
      <c r="CP679" s="24"/>
      <c r="CQ679" s="24"/>
      <c r="CR679" s="24"/>
      <c r="CS679" s="24"/>
      <c r="CT679" s="24"/>
      <c r="CU679" s="24"/>
      <c r="CV679" s="24"/>
      <c r="CW679" s="24"/>
      <c r="CX679" s="24"/>
      <c r="CY679" s="24"/>
      <c r="CZ679" s="24"/>
      <c r="DA679" s="24"/>
      <c r="DB679" s="24"/>
      <c r="DC679" s="24"/>
      <c r="DD679" s="24"/>
      <c r="DE679" s="24"/>
      <c r="DF679" s="26" t="s">
        <v>120</v>
      </c>
      <c r="DG679" s="26" t="s">
        <v>139</v>
      </c>
      <c r="DH679" s="26" t="s">
        <v>139</v>
      </c>
      <c r="DI679" s="26" t="s">
        <v>139</v>
      </c>
      <c r="DJ679" s="26" t="s">
        <v>139</v>
      </c>
      <c r="DK679" s="26" t="s">
        <v>139</v>
      </c>
      <c r="DL679" s="26" t="s">
        <v>139</v>
      </c>
      <c r="DM679" s="26" t="s">
        <v>139</v>
      </c>
      <c r="DN679" s="26" t="s">
        <v>139</v>
      </c>
      <c r="DO679" s="26" t="s">
        <v>139</v>
      </c>
    </row>
    <row r="680" spans="1:119" ht="20.100000000000001" customHeight="1" x14ac:dyDescent="0.25">
      <c r="A680" s="29" t="str">
        <f t="shared" si="140"/>
        <v>Centro para la Autonomía y Desarrollo de los Pueblos Indígenas (Center of Indigenous Peoples' Autonomy and Development)3</v>
      </c>
      <c r="B680" s="29" t="str">
        <f t="shared" si="141"/>
        <v>Centro para la Autonomía y Desarrollo de los Pueblos Indígenas (Center of Indigenous Peoples' Autonomy and Development)</v>
      </c>
      <c r="C680" s="29">
        <f t="shared" si="142"/>
        <v>3</v>
      </c>
      <c r="D680" s="30" t="str">
        <f t="shared" si="143"/>
        <v>Americas</v>
      </c>
      <c r="E680" s="30" t="str">
        <f t="shared" si="144"/>
        <v>Puerto Cabezas, Nicaragua</v>
      </c>
      <c r="F680" s="31">
        <f t="shared" si="145"/>
        <v>3</v>
      </c>
      <c r="G680" s="31">
        <f t="shared" si="146"/>
        <v>3</v>
      </c>
      <c r="H680" s="31">
        <f t="shared" si="147"/>
        <v>3</v>
      </c>
      <c r="I680" s="31">
        <f t="shared" si="148"/>
        <v>4</v>
      </c>
      <c r="J680" s="31">
        <f t="shared" si="149"/>
        <v>3</v>
      </c>
      <c r="K680" s="31">
        <f t="shared" si="150"/>
        <v>3</v>
      </c>
      <c r="L680" s="31">
        <f t="shared" si="151"/>
        <v>4</v>
      </c>
      <c r="M680" s="31">
        <f t="shared" si="152"/>
        <v>3</v>
      </c>
      <c r="N680" s="31">
        <f t="shared" si="153"/>
        <v>3.3</v>
      </c>
      <c r="O680" s="26" t="s">
        <v>4011</v>
      </c>
      <c r="P680" s="26" t="s">
        <v>108</v>
      </c>
      <c r="Q680" s="27">
        <v>40672</v>
      </c>
      <c r="R680" s="26" t="s">
        <v>109</v>
      </c>
      <c r="S680" s="26" t="s">
        <v>409</v>
      </c>
      <c r="T680" s="26" t="s">
        <v>333</v>
      </c>
      <c r="U680" s="26" t="s">
        <v>112</v>
      </c>
      <c r="V680" s="26" t="s">
        <v>15731</v>
      </c>
      <c r="W680" s="26" t="s">
        <v>1307</v>
      </c>
      <c r="X680" s="26" t="s">
        <v>3993</v>
      </c>
      <c r="Y680" s="26" t="s">
        <v>3994</v>
      </c>
      <c r="Z680" s="26" t="s">
        <v>3995</v>
      </c>
      <c r="AA680" s="24"/>
      <c r="AB680" s="26" t="s">
        <v>117</v>
      </c>
      <c r="AC680" s="28">
        <v>11000</v>
      </c>
      <c r="AD680" s="26" t="s">
        <v>420</v>
      </c>
      <c r="AE680" s="26" t="s">
        <v>1657</v>
      </c>
      <c r="AF680" s="26" t="s">
        <v>120</v>
      </c>
      <c r="AG680" s="26" t="s">
        <v>645</v>
      </c>
      <c r="AH680" s="26" t="s">
        <v>121</v>
      </c>
      <c r="AI680" s="28">
        <v>11000</v>
      </c>
      <c r="AJ680" s="24"/>
      <c r="AK680" s="26" t="s">
        <v>4012</v>
      </c>
      <c r="AL680" s="26" t="s">
        <v>4013</v>
      </c>
      <c r="AM680" s="26" t="s">
        <v>4006</v>
      </c>
      <c r="AN680" s="26" t="s">
        <v>4007</v>
      </c>
      <c r="AO680" s="26" t="s">
        <v>4014</v>
      </c>
      <c r="AP680" s="24"/>
      <c r="AQ680" s="24"/>
      <c r="AR680" s="24"/>
      <c r="AS680" s="26" t="s">
        <v>4015</v>
      </c>
      <c r="AT680" s="24"/>
      <c r="AU680" s="26" t="s">
        <v>4016</v>
      </c>
      <c r="AV680" s="24"/>
      <c r="AW680" s="28">
        <v>201514</v>
      </c>
      <c r="AX680" s="26">
        <v>1800</v>
      </c>
      <c r="AY680" s="28">
        <v>0</v>
      </c>
      <c r="AZ680" s="28">
        <v>0</v>
      </c>
      <c r="BA680" s="26">
        <v>0</v>
      </c>
      <c r="BB680" s="26" t="s">
        <v>241</v>
      </c>
      <c r="BC680" s="26" t="s">
        <v>4000</v>
      </c>
      <c r="BD680" s="24"/>
      <c r="BE680" s="24"/>
      <c r="BF680" s="26" t="s">
        <v>4017</v>
      </c>
      <c r="BG680" s="26" t="s">
        <v>4018</v>
      </c>
      <c r="BH680" s="26" t="s">
        <v>604</v>
      </c>
      <c r="BI680" s="26" t="s">
        <v>191</v>
      </c>
      <c r="BJ680" s="24"/>
      <c r="BK680" s="24"/>
      <c r="BL680" s="24"/>
      <c r="BM680" s="24"/>
      <c r="BN680" s="24"/>
      <c r="BO680" s="24"/>
      <c r="BP680" s="24"/>
      <c r="BQ680" s="24"/>
      <c r="BR680" s="26">
        <v>3</v>
      </c>
      <c r="BS680" s="26">
        <v>3</v>
      </c>
      <c r="BT680" s="26">
        <v>3</v>
      </c>
      <c r="BU680" s="26">
        <v>4</v>
      </c>
      <c r="BV680" s="26">
        <v>3</v>
      </c>
      <c r="BW680" s="26">
        <v>3</v>
      </c>
      <c r="BX680" s="26">
        <v>4</v>
      </c>
      <c r="BY680" s="26">
        <v>3</v>
      </c>
      <c r="BZ680" s="24"/>
      <c r="CA680" s="24"/>
      <c r="CB680" s="24"/>
      <c r="CC680" s="24"/>
      <c r="CD680" s="24"/>
      <c r="CE680" s="24"/>
      <c r="CF680" s="24"/>
      <c r="CG680" s="24"/>
      <c r="CH680" s="24"/>
      <c r="CI680" s="24"/>
      <c r="CJ680" s="24"/>
      <c r="CK680" s="24"/>
      <c r="CL680" s="24"/>
      <c r="CM680" s="24"/>
      <c r="CN680" s="24"/>
      <c r="CO680" s="24"/>
      <c r="CP680" s="24"/>
      <c r="CQ680" s="24"/>
      <c r="CR680" s="24"/>
      <c r="CS680" s="24"/>
      <c r="CT680" s="24"/>
      <c r="CU680" s="24"/>
      <c r="CV680" s="24"/>
      <c r="CW680" s="24"/>
      <c r="CX680" s="24"/>
      <c r="CY680" s="24"/>
      <c r="CZ680" s="24"/>
      <c r="DA680" s="24"/>
      <c r="DB680" s="24"/>
      <c r="DC680" s="24"/>
      <c r="DD680" s="24"/>
      <c r="DE680" s="24"/>
      <c r="DF680" s="26" t="s">
        <v>120</v>
      </c>
      <c r="DG680" s="26" t="s">
        <v>120</v>
      </c>
      <c r="DH680" s="26" t="s">
        <v>139</v>
      </c>
      <c r="DI680" s="26" t="s">
        <v>139</v>
      </c>
      <c r="DJ680" s="26" t="s">
        <v>139</v>
      </c>
      <c r="DK680" s="26" t="s">
        <v>139</v>
      </c>
      <c r="DL680" s="26" t="s">
        <v>139</v>
      </c>
      <c r="DM680" s="26" t="s">
        <v>139</v>
      </c>
      <c r="DN680" s="26" t="s">
        <v>139</v>
      </c>
      <c r="DO680" s="26" t="s">
        <v>139</v>
      </c>
    </row>
    <row r="681" spans="1:119" ht="20.100000000000001" customHeight="1" x14ac:dyDescent="0.25">
      <c r="A681" s="29" t="str">
        <f t="shared" si="140"/>
        <v>Centro para la Autonomía y Desarrollo de los Pueblos Indígenas (Center of Indigenous Peoples' Autonomy and Development)2</v>
      </c>
      <c r="B681" s="29" t="str">
        <f t="shared" si="141"/>
        <v>Centro para la Autonomía y Desarrollo de los Pueblos Indígenas (Center of Indigenous Peoples' Autonomy and Development)</v>
      </c>
      <c r="C681" s="29">
        <f t="shared" si="142"/>
        <v>2</v>
      </c>
      <c r="D681" s="30" t="str">
        <f t="shared" si="143"/>
        <v>Americas</v>
      </c>
      <c r="E681" s="30" t="str">
        <f t="shared" si="144"/>
        <v>Puerto Cabezas, Nicaragua</v>
      </c>
      <c r="F681" s="31">
        <f t="shared" si="145"/>
        <v>3</v>
      </c>
      <c r="G681" s="31">
        <f t="shared" si="146"/>
        <v>3</v>
      </c>
      <c r="H681" s="31">
        <f t="shared" si="147"/>
        <v>3</v>
      </c>
      <c r="I681" s="31">
        <f t="shared" si="148"/>
        <v>4</v>
      </c>
      <c r="J681" s="31">
        <f t="shared" si="149"/>
        <v>3</v>
      </c>
      <c r="K681" s="31">
        <f t="shared" si="150"/>
        <v>4</v>
      </c>
      <c r="L681" s="31">
        <f t="shared" si="151"/>
        <v>4</v>
      </c>
      <c r="M681" s="31">
        <f t="shared" si="152"/>
        <v>3</v>
      </c>
      <c r="N681" s="31">
        <f t="shared" si="153"/>
        <v>3.4</v>
      </c>
      <c r="O681" s="26" t="s">
        <v>4019</v>
      </c>
      <c r="P681" s="26" t="s">
        <v>108</v>
      </c>
      <c r="Q681" s="27">
        <v>40311</v>
      </c>
      <c r="R681" s="26" t="s">
        <v>109</v>
      </c>
      <c r="S681" s="26" t="s">
        <v>234</v>
      </c>
      <c r="T681" s="26" t="s">
        <v>224</v>
      </c>
      <c r="U681" s="26" t="s">
        <v>112</v>
      </c>
      <c r="V681" s="26" t="s">
        <v>15731</v>
      </c>
      <c r="W681" s="26" t="s">
        <v>1307</v>
      </c>
      <c r="X681" s="26" t="s">
        <v>3993</v>
      </c>
      <c r="Y681" s="26" t="s">
        <v>3994</v>
      </c>
      <c r="Z681" s="26" t="s">
        <v>3995</v>
      </c>
      <c r="AA681" s="24"/>
      <c r="AB681" s="26" t="s">
        <v>117</v>
      </c>
      <c r="AC681" s="28">
        <v>9500</v>
      </c>
      <c r="AD681" s="26" t="s">
        <v>420</v>
      </c>
      <c r="AE681" s="26" t="s">
        <v>1657</v>
      </c>
      <c r="AF681" s="26" t="s">
        <v>120</v>
      </c>
      <c r="AG681" s="26" t="s">
        <v>645</v>
      </c>
      <c r="AH681" s="26" t="s">
        <v>143</v>
      </c>
      <c r="AI681" s="28">
        <v>9500</v>
      </c>
      <c r="AJ681" s="24"/>
      <c r="AK681" s="26" t="s">
        <v>4004</v>
      </c>
      <c r="AL681" s="26" t="s">
        <v>4020</v>
      </c>
      <c r="AM681" s="26" t="s">
        <v>4021</v>
      </c>
      <c r="AN681" s="26" t="s">
        <v>4022</v>
      </c>
      <c r="AO681" s="24"/>
      <c r="AP681" s="24"/>
      <c r="AQ681" s="24"/>
      <c r="AR681" s="24"/>
      <c r="AS681" s="24"/>
      <c r="AT681" s="24"/>
      <c r="AU681" s="26" t="s">
        <v>4023</v>
      </c>
      <c r="AV681" s="24"/>
      <c r="AW681" s="28">
        <v>47031</v>
      </c>
      <c r="AX681" s="26">
        <v>1500</v>
      </c>
      <c r="AY681" s="28">
        <v>0</v>
      </c>
      <c r="AZ681" s="28">
        <v>0</v>
      </c>
      <c r="BA681" s="26">
        <v>0</v>
      </c>
      <c r="BB681" s="24"/>
      <c r="BC681" s="26" t="s">
        <v>4000</v>
      </c>
      <c r="BD681" s="24"/>
      <c r="BE681" s="24"/>
      <c r="BF681" s="24"/>
      <c r="BG681" s="24"/>
      <c r="BH681" s="24"/>
      <c r="BI681" s="24"/>
      <c r="BJ681" s="24"/>
      <c r="BK681" s="24"/>
      <c r="BL681" s="24"/>
      <c r="BM681" s="24"/>
      <c r="BN681" s="24"/>
      <c r="BO681" s="24"/>
      <c r="BP681" s="24"/>
      <c r="BQ681" s="24"/>
      <c r="BR681" s="26">
        <v>3</v>
      </c>
      <c r="BS681" s="26">
        <v>3</v>
      </c>
      <c r="BT681" s="26">
        <v>3</v>
      </c>
      <c r="BU681" s="26">
        <v>4</v>
      </c>
      <c r="BV681" s="26">
        <v>3</v>
      </c>
      <c r="BW681" s="26">
        <v>4</v>
      </c>
      <c r="BX681" s="26">
        <v>4</v>
      </c>
      <c r="BY681" s="26">
        <v>3</v>
      </c>
      <c r="BZ681" s="24"/>
      <c r="CA681" s="24"/>
      <c r="CB681" s="24"/>
      <c r="CC681" s="24"/>
      <c r="CD681" s="24"/>
      <c r="CE681" s="24"/>
      <c r="CF681" s="24"/>
      <c r="CG681" s="24"/>
      <c r="CH681" s="24"/>
      <c r="CI681" s="24"/>
      <c r="CJ681" s="24"/>
      <c r="CK681" s="24"/>
      <c r="CL681" s="24"/>
      <c r="CM681" s="24"/>
      <c r="CN681" s="24"/>
      <c r="CO681" s="24"/>
      <c r="CP681" s="24"/>
      <c r="CQ681" s="24"/>
      <c r="CR681" s="24"/>
      <c r="CS681" s="24"/>
      <c r="CT681" s="24"/>
      <c r="CU681" s="24"/>
      <c r="CV681" s="24"/>
      <c r="CW681" s="24"/>
      <c r="CX681" s="24"/>
      <c r="CY681" s="24"/>
      <c r="CZ681" s="24"/>
      <c r="DA681" s="24"/>
      <c r="DB681" s="24"/>
      <c r="DC681" s="24"/>
      <c r="DD681" s="24"/>
      <c r="DE681" s="24"/>
      <c r="DF681" s="26" t="s">
        <v>139</v>
      </c>
      <c r="DG681" s="26" t="s">
        <v>139</v>
      </c>
      <c r="DH681" s="26" t="s">
        <v>139</v>
      </c>
      <c r="DI681" s="26" t="s">
        <v>139</v>
      </c>
      <c r="DJ681" s="26" t="s">
        <v>139</v>
      </c>
      <c r="DK681" s="26" t="s">
        <v>139</v>
      </c>
      <c r="DL681" s="26" t="s">
        <v>139</v>
      </c>
      <c r="DM681" s="26" t="s">
        <v>139</v>
      </c>
      <c r="DN681" s="26" t="s">
        <v>139</v>
      </c>
      <c r="DO681" s="26" t="s">
        <v>139</v>
      </c>
    </row>
    <row r="682" spans="1:119" ht="20.100000000000001" customHeight="1" x14ac:dyDescent="0.25">
      <c r="A682" s="29" t="str">
        <f t="shared" si="140"/>
        <v/>
      </c>
      <c r="B682" s="29" t="str">
        <f t="shared" si="141"/>
        <v>Centro Transitorio de Capacitación y Educación Recreativa El Caracol</v>
      </c>
      <c r="C682" s="29">
        <f t="shared" si="142"/>
        <v>0</v>
      </c>
      <c r="D682" s="30" t="str">
        <f t="shared" si="143"/>
        <v>Americas</v>
      </c>
      <c r="E682" s="30" t="str">
        <f t="shared" si="144"/>
        <v>Mexico</v>
      </c>
      <c r="F682" s="31">
        <f t="shared" si="145"/>
        <v>0</v>
      </c>
      <c r="G682" s="31">
        <f t="shared" si="146"/>
        <v>0</v>
      </c>
      <c r="H682" s="31">
        <f t="shared" si="147"/>
        <v>0</v>
      </c>
      <c r="I682" s="31">
        <f t="shared" si="148"/>
        <v>0</v>
      </c>
      <c r="J682" s="31">
        <f t="shared" si="149"/>
        <v>0</v>
      </c>
      <c r="K682" s="31">
        <f t="shared" si="150"/>
        <v>0</v>
      </c>
      <c r="L682" s="31">
        <f t="shared" si="151"/>
        <v>0</v>
      </c>
      <c r="M682" s="31">
        <f t="shared" si="152"/>
        <v>0</v>
      </c>
      <c r="N682" s="31">
        <f t="shared" si="153"/>
        <v>0</v>
      </c>
      <c r="O682" s="26" t="s">
        <v>4024</v>
      </c>
      <c r="P682" s="26" t="s">
        <v>108</v>
      </c>
      <c r="Q682" s="27">
        <v>40589</v>
      </c>
      <c r="R682" s="24"/>
      <c r="S682" s="24"/>
      <c r="T682" s="26" t="s">
        <v>333</v>
      </c>
      <c r="U682" s="24"/>
      <c r="V682" s="26" t="s">
        <v>15731</v>
      </c>
      <c r="W682" s="26" t="s">
        <v>676</v>
      </c>
      <c r="X682" s="24"/>
      <c r="Y682" s="26" t="s">
        <v>4025</v>
      </c>
      <c r="Z682" s="24"/>
      <c r="AA682" s="24"/>
      <c r="AB682" s="26" t="s">
        <v>228</v>
      </c>
      <c r="AC682" s="28">
        <v>25000</v>
      </c>
      <c r="AD682" s="24"/>
      <c r="AE682" s="24"/>
      <c r="AF682" s="26" t="s">
        <v>139</v>
      </c>
      <c r="AG682" s="26" t="s">
        <v>2153</v>
      </c>
      <c r="AH682" s="24"/>
      <c r="AI682" s="28">
        <v>25000</v>
      </c>
      <c r="AJ682" s="24"/>
      <c r="AK682" s="24"/>
      <c r="AL682" s="24"/>
      <c r="AM682" s="26" t="s">
        <v>4026</v>
      </c>
      <c r="AN682" s="26" t="s">
        <v>4027</v>
      </c>
      <c r="AO682" s="24"/>
      <c r="AP682" s="24"/>
      <c r="AQ682" s="24"/>
      <c r="AR682" s="24"/>
      <c r="AS682" s="24"/>
      <c r="AT682" s="24"/>
      <c r="AU682" s="24"/>
      <c r="AV682" s="24"/>
      <c r="AW682" s="28">
        <v>244153</v>
      </c>
      <c r="AX682" s="26">
        <v>550</v>
      </c>
      <c r="AY682" s="28">
        <v>0</v>
      </c>
      <c r="AZ682" s="28">
        <v>0</v>
      </c>
      <c r="BA682" s="26">
        <v>0</v>
      </c>
      <c r="BB682" s="24"/>
      <c r="BC682" s="24"/>
      <c r="BD682" s="24"/>
      <c r="BE682" s="24"/>
      <c r="BF682" s="24"/>
      <c r="BG682" s="24"/>
      <c r="BH682" s="24"/>
      <c r="BI682" s="24"/>
      <c r="BJ682" s="24"/>
      <c r="BK682" s="24"/>
      <c r="BL682" s="24"/>
      <c r="BM682" s="24"/>
      <c r="BN682" s="24"/>
      <c r="BO682" s="24"/>
      <c r="BP682" s="24"/>
      <c r="BQ682" s="24"/>
      <c r="BR682" s="26">
        <v>0</v>
      </c>
      <c r="BS682" s="26">
        <v>0</v>
      </c>
      <c r="BT682" s="26">
        <v>0</v>
      </c>
      <c r="BU682" s="26">
        <v>0</v>
      </c>
      <c r="BV682" s="26">
        <v>0</v>
      </c>
      <c r="BW682" s="26">
        <v>0</v>
      </c>
      <c r="BX682" s="26">
        <v>0</v>
      </c>
      <c r="BY682" s="26">
        <v>0</v>
      </c>
      <c r="BZ682" s="24"/>
      <c r="CA682" s="24"/>
      <c r="CB682" s="24"/>
      <c r="CC682" s="24"/>
      <c r="CD682" s="24"/>
      <c r="CE682" s="24"/>
      <c r="CF682" s="24"/>
      <c r="CG682" s="24"/>
      <c r="CH682" s="24"/>
      <c r="CI682" s="24"/>
      <c r="CJ682" s="24"/>
      <c r="CK682" s="24"/>
      <c r="CL682" s="24"/>
      <c r="CM682" s="24"/>
      <c r="CN682" s="24"/>
      <c r="CO682" s="24"/>
      <c r="CP682" s="24"/>
      <c r="CQ682" s="24"/>
      <c r="CR682" s="24"/>
      <c r="CS682" s="24"/>
      <c r="CT682" s="24"/>
      <c r="CU682" s="24"/>
      <c r="CV682" s="24"/>
      <c r="CW682" s="24"/>
      <c r="CX682" s="24"/>
      <c r="CY682" s="24"/>
      <c r="CZ682" s="24"/>
      <c r="DA682" s="24"/>
      <c r="DB682" s="24"/>
      <c r="DC682" s="24"/>
      <c r="DD682" s="24"/>
      <c r="DE682" s="24"/>
      <c r="DF682" s="26" t="s">
        <v>139</v>
      </c>
      <c r="DG682" s="26" t="s">
        <v>139</v>
      </c>
      <c r="DH682" s="26" t="s">
        <v>139</v>
      </c>
      <c r="DI682" s="26" t="s">
        <v>139</v>
      </c>
      <c r="DJ682" s="26" t="s">
        <v>139</v>
      </c>
      <c r="DK682" s="26" t="s">
        <v>139</v>
      </c>
      <c r="DL682" s="26" t="s">
        <v>139</v>
      </c>
      <c r="DM682" s="26" t="s">
        <v>139</v>
      </c>
      <c r="DN682" s="26" t="s">
        <v>139</v>
      </c>
      <c r="DO682" s="26" t="s">
        <v>139</v>
      </c>
    </row>
    <row r="683" spans="1:119" ht="20.100000000000001" customHeight="1" x14ac:dyDescent="0.25">
      <c r="A683" s="29" t="str">
        <f t="shared" si="140"/>
        <v>Centro Transitorio de Capacitación y Educación Recreativa El Caracol7</v>
      </c>
      <c r="B683" s="29" t="str">
        <f t="shared" si="141"/>
        <v>Centro Transitorio de Capacitación y Educación Recreativa El Caracol</v>
      </c>
      <c r="C683" s="29">
        <f t="shared" si="142"/>
        <v>7</v>
      </c>
      <c r="D683" s="30" t="str">
        <f t="shared" si="143"/>
        <v>Americas</v>
      </c>
      <c r="E683" s="30" t="str">
        <f t="shared" si="144"/>
        <v>Mexico</v>
      </c>
      <c r="F683" s="31">
        <f t="shared" si="145"/>
        <v>5</v>
      </c>
      <c r="G683" s="31">
        <f t="shared" si="146"/>
        <v>4</v>
      </c>
      <c r="H683" s="31">
        <f t="shared" si="147"/>
        <v>4</v>
      </c>
      <c r="I683" s="31">
        <f t="shared" si="148"/>
        <v>4</v>
      </c>
      <c r="J683" s="31">
        <f t="shared" si="149"/>
        <v>4</v>
      </c>
      <c r="K683" s="31">
        <f t="shared" si="150"/>
        <v>5</v>
      </c>
      <c r="L683" s="31">
        <f t="shared" si="151"/>
        <v>5</v>
      </c>
      <c r="M683" s="31">
        <f t="shared" si="152"/>
        <v>5</v>
      </c>
      <c r="N683" s="31">
        <f t="shared" si="153"/>
        <v>4.5</v>
      </c>
      <c r="O683" s="26" t="s">
        <v>4028</v>
      </c>
      <c r="P683" s="26" t="s">
        <v>108</v>
      </c>
      <c r="Q683" s="27">
        <v>40672</v>
      </c>
      <c r="R683" s="26" t="s">
        <v>305</v>
      </c>
      <c r="S683" s="26" t="s">
        <v>409</v>
      </c>
      <c r="T683" s="26" t="s">
        <v>333</v>
      </c>
      <c r="U683" s="26" t="s">
        <v>307</v>
      </c>
      <c r="V683" s="26" t="s">
        <v>15731</v>
      </c>
      <c r="W683" s="26" t="s">
        <v>676</v>
      </c>
      <c r="X683" s="24"/>
      <c r="Y683" s="26" t="s">
        <v>4025</v>
      </c>
      <c r="Z683" s="24"/>
      <c r="AA683" s="24"/>
      <c r="AB683" s="26" t="s">
        <v>117</v>
      </c>
      <c r="AC683" s="28">
        <v>18000</v>
      </c>
      <c r="AD683" s="24"/>
      <c r="AE683" s="24"/>
      <c r="AF683" s="26" t="s">
        <v>139</v>
      </c>
      <c r="AG683" s="26" t="s">
        <v>2153</v>
      </c>
      <c r="AH683" s="26" t="s">
        <v>235</v>
      </c>
      <c r="AI683" s="28">
        <v>18000</v>
      </c>
      <c r="AJ683" s="24"/>
      <c r="AK683" s="26" t="s">
        <v>4029</v>
      </c>
      <c r="AL683" s="26" t="s">
        <v>4030</v>
      </c>
      <c r="AM683" s="26" t="s">
        <v>4031</v>
      </c>
      <c r="AN683" s="26" t="s">
        <v>4032</v>
      </c>
      <c r="AO683" s="26" t="s">
        <v>4033</v>
      </c>
      <c r="AP683" s="24"/>
      <c r="AQ683" s="24"/>
      <c r="AR683" s="24"/>
      <c r="AS683" s="24"/>
      <c r="AT683" s="24"/>
      <c r="AU683" s="24"/>
      <c r="AV683" s="24"/>
      <c r="AW683" s="28">
        <v>165333</v>
      </c>
      <c r="AX683" s="26">
        <v>600</v>
      </c>
      <c r="AY683" s="28">
        <v>0</v>
      </c>
      <c r="AZ683" s="28">
        <v>0</v>
      </c>
      <c r="BA683" s="26">
        <v>0</v>
      </c>
      <c r="BB683" s="26" t="s">
        <v>241</v>
      </c>
      <c r="BC683" s="24"/>
      <c r="BD683" s="24"/>
      <c r="BE683" s="24"/>
      <c r="BF683" s="26" t="s">
        <v>4034</v>
      </c>
      <c r="BG683" s="26" t="s">
        <v>1197</v>
      </c>
      <c r="BH683" s="26" t="s">
        <v>4035</v>
      </c>
      <c r="BI683" s="26" t="s">
        <v>1197</v>
      </c>
      <c r="BJ683" s="26" t="s">
        <v>4036</v>
      </c>
      <c r="BK683" s="26" t="s">
        <v>676</v>
      </c>
      <c r="BL683" s="24"/>
      <c r="BM683" s="24"/>
      <c r="BN683" s="24"/>
      <c r="BO683" s="24"/>
      <c r="BP683" s="24"/>
      <c r="BQ683" s="24"/>
      <c r="BR683" s="26">
        <v>5</v>
      </c>
      <c r="BS683" s="26">
        <v>4</v>
      </c>
      <c r="BT683" s="26">
        <v>4</v>
      </c>
      <c r="BU683" s="26">
        <v>4</v>
      </c>
      <c r="BV683" s="26">
        <v>4</v>
      </c>
      <c r="BW683" s="26">
        <v>5</v>
      </c>
      <c r="BX683" s="26">
        <v>5</v>
      </c>
      <c r="BY683" s="26">
        <v>5</v>
      </c>
      <c r="BZ683" s="24"/>
      <c r="CA683" s="24"/>
      <c r="CB683" s="24"/>
      <c r="CC683" s="24"/>
      <c r="CD683" s="24"/>
      <c r="CE683" s="24"/>
      <c r="CF683" s="24"/>
      <c r="CG683" s="24"/>
      <c r="CH683" s="24"/>
      <c r="CI683" s="24"/>
      <c r="CJ683" s="24"/>
      <c r="CK683" s="24"/>
      <c r="CL683" s="24"/>
      <c r="CM683" s="24"/>
      <c r="CN683" s="24"/>
      <c r="CO683" s="24"/>
      <c r="CP683" s="24"/>
      <c r="CQ683" s="24"/>
      <c r="CR683" s="24"/>
      <c r="CS683" s="24"/>
      <c r="CT683" s="24"/>
      <c r="CU683" s="24"/>
      <c r="CV683" s="24"/>
      <c r="CW683" s="24"/>
      <c r="CX683" s="24"/>
      <c r="CY683" s="24"/>
      <c r="CZ683" s="24"/>
      <c r="DA683" s="24"/>
      <c r="DB683" s="24"/>
      <c r="DC683" s="24"/>
      <c r="DD683" s="24"/>
      <c r="DE683" s="24"/>
      <c r="DF683" s="26" t="s">
        <v>120</v>
      </c>
      <c r="DG683" s="26" t="s">
        <v>139</v>
      </c>
      <c r="DH683" s="26" t="s">
        <v>139</v>
      </c>
      <c r="DI683" s="26" t="s">
        <v>139</v>
      </c>
      <c r="DJ683" s="26" t="s">
        <v>139</v>
      </c>
      <c r="DK683" s="26" t="s">
        <v>139</v>
      </c>
      <c r="DL683" s="26" t="s">
        <v>139</v>
      </c>
      <c r="DM683" s="26" t="s">
        <v>139</v>
      </c>
      <c r="DN683" s="26" t="s">
        <v>139</v>
      </c>
      <c r="DO683" s="26" t="s">
        <v>139</v>
      </c>
    </row>
    <row r="684" spans="1:119" ht="20.100000000000001" customHeight="1" x14ac:dyDescent="0.25">
      <c r="A684" s="29" t="str">
        <f t="shared" si="140"/>
        <v>Centro Transitorio de Capacitación y Educación Recreativa El Caracol6</v>
      </c>
      <c r="B684" s="29" t="str">
        <f t="shared" si="141"/>
        <v>Centro Transitorio de Capacitación y Educación Recreativa El Caracol</v>
      </c>
      <c r="C684" s="29">
        <f t="shared" si="142"/>
        <v>6</v>
      </c>
      <c r="D684" s="30" t="str">
        <f t="shared" si="143"/>
        <v>Americas</v>
      </c>
      <c r="E684" s="30" t="str">
        <f t="shared" si="144"/>
        <v>Mexico</v>
      </c>
      <c r="F684" s="31">
        <f t="shared" si="145"/>
        <v>5</v>
      </c>
      <c r="G684" s="31">
        <f t="shared" si="146"/>
        <v>4</v>
      </c>
      <c r="H684" s="31">
        <f t="shared" si="147"/>
        <v>4</v>
      </c>
      <c r="I684" s="31">
        <f t="shared" si="148"/>
        <v>4</v>
      </c>
      <c r="J684" s="31">
        <f t="shared" si="149"/>
        <v>4</v>
      </c>
      <c r="K684" s="31">
        <f t="shared" si="150"/>
        <v>5</v>
      </c>
      <c r="L684" s="31">
        <f t="shared" si="151"/>
        <v>5</v>
      </c>
      <c r="M684" s="31">
        <f t="shared" si="152"/>
        <v>5</v>
      </c>
      <c r="N684" s="31">
        <f t="shared" si="153"/>
        <v>4.5</v>
      </c>
      <c r="O684" s="26" t="s">
        <v>4037</v>
      </c>
      <c r="P684" s="26" t="s">
        <v>108</v>
      </c>
      <c r="Q684" s="27">
        <v>40311</v>
      </c>
      <c r="R684" s="26" t="s">
        <v>305</v>
      </c>
      <c r="S684" s="26" t="s">
        <v>234</v>
      </c>
      <c r="T684" s="26" t="s">
        <v>224</v>
      </c>
      <c r="U684" s="26" t="s">
        <v>307</v>
      </c>
      <c r="V684" s="26" t="s">
        <v>15731</v>
      </c>
      <c r="W684" s="26" t="s">
        <v>676</v>
      </c>
      <c r="X684" s="24"/>
      <c r="Y684" s="26" t="s">
        <v>4025</v>
      </c>
      <c r="Z684" s="24"/>
      <c r="AA684" s="24"/>
      <c r="AB684" s="26" t="s">
        <v>117</v>
      </c>
      <c r="AC684" s="28">
        <v>16000</v>
      </c>
      <c r="AD684" s="24"/>
      <c r="AE684" s="24"/>
      <c r="AF684" s="26" t="s">
        <v>139</v>
      </c>
      <c r="AG684" s="26" t="s">
        <v>2153</v>
      </c>
      <c r="AH684" s="26" t="s">
        <v>250</v>
      </c>
      <c r="AI684" s="28">
        <v>16000</v>
      </c>
      <c r="AJ684" s="24"/>
      <c r="AK684" s="26" t="s">
        <v>4029</v>
      </c>
      <c r="AL684" s="26" t="s">
        <v>4038</v>
      </c>
      <c r="AM684" s="26" t="s">
        <v>4039</v>
      </c>
      <c r="AN684" s="26" t="s">
        <v>4032</v>
      </c>
      <c r="AO684" s="24"/>
      <c r="AP684" s="24"/>
      <c r="AQ684" s="24"/>
      <c r="AR684" s="24"/>
      <c r="AS684" s="24"/>
      <c r="AT684" s="24"/>
      <c r="AU684" s="24"/>
      <c r="AV684" s="26" t="s">
        <v>4040</v>
      </c>
      <c r="AW684" s="28">
        <v>244153</v>
      </c>
      <c r="AX684" s="26">
        <v>550</v>
      </c>
      <c r="AY684" s="28">
        <v>0</v>
      </c>
      <c r="AZ684" s="28">
        <v>0</v>
      </c>
      <c r="BA684" s="26">
        <v>0</v>
      </c>
      <c r="BB684" s="24"/>
      <c r="BC684" s="24"/>
      <c r="BD684" s="24"/>
      <c r="BE684" s="24"/>
      <c r="BF684" s="24"/>
      <c r="BG684" s="24"/>
      <c r="BH684" s="24"/>
      <c r="BI684" s="24"/>
      <c r="BJ684" s="24"/>
      <c r="BK684" s="24"/>
      <c r="BL684" s="24"/>
      <c r="BM684" s="24"/>
      <c r="BN684" s="24"/>
      <c r="BO684" s="24"/>
      <c r="BP684" s="24"/>
      <c r="BQ684" s="24"/>
      <c r="BR684" s="26">
        <v>5</v>
      </c>
      <c r="BS684" s="26">
        <v>4</v>
      </c>
      <c r="BT684" s="26">
        <v>4</v>
      </c>
      <c r="BU684" s="26">
        <v>4</v>
      </c>
      <c r="BV684" s="26">
        <v>4</v>
      </c>
      <c r="BW684" s="26">
        <v>5</v>
      </c>
      <c r="BX684" s="26">
        <v>5</v>
      </c>
      <c r="BY684" s="26">
        <v>5</v>
      </c>
      <c r="BZ684" s="24"/>
      <c r="CA684" s="24"/>
      <c r="CB684" s="24"/>
      <c r="CC684" s="24"/>
      <c r="CD684" s="24"/>
      <c r="CE684" s="24"/>
      <c r="CF684" s="24"/>
      <c r="CG684" s="24"/>
      <c r="CH684" s="24"/>
      <c r="CI684" s="24"/>
      <c r="CJ684" s="24"/>
      <c r="CK684" s="24"/>
      <c r="CL684" s="24"/>
      <c r="CM684" s="24"/>
      <c r="CN684" s="24"/>
      <c r="CO684" s="24"/>
      <c r="CP684" s="24"/>
      <c r="CQ684" s="24"/>
      <c r="CR684" s="24"/>
      <c r="CS684" s="24"/>
      <c r="CT684" s="24"/>
      <c r="CU684" s="24"/>
      <c r="CV684" s="24"/>
      <c r="CW684" s="24"/>
      <c r="CX684" s="24"/>
      <c r="CY684" s="24"/>
      <c r="CZ684" s="24"/>
      <c r="DA684" s="24"/>
      <c r="DB684" s="24"/>
      <c r="DC684" s="24"/>
      <c r="DD684" s="24"/>
      <c r="DE684" s="24"/>
      <c r="DF684" s="26" t="s">
        <v>139</v>
      </c>
      <c r="DG684" s="26" t="s">
        <v>139</v>
      </c>
      <c r="DH684" s="26" t="s">
        <v>139</v>
      </c>
      <c r="DI684" s="26" t="s">
        <v>139</v>
      </c>
      <c r="DJ684" s="26" t="s">
        <v>139</v>
      </c>
      <c r="DK684" s="26" t="s">
        <v>139</v>
      </c>
      <c r="DL684" s="26" t="s">
        <v>139</v>
      </c>
      <c r="DM684" s="26" t="s">
        <v>139</v>
      </c>
      <c r="DN684" s="26" t="s">
        <v>139</v>
      </c>
      <c r="DO684" s="26" t="s">
        <v>139</v>
      </c>
    </row>
    <row r="685" spans="1:119" ht="20.100000000000001" customHeight="1" x14ac:dyDescent="0.25">
      <c r="A685" s="29" t="str">
        <f t="shared" si="140"/>
        <v>Cercle Haitien pour l'Épanouissement et le Développement Educatif (Haitian Circle for Educational Fulfillment and Development)5</v>
      </c>
      <c r="B685" s="29" t="str">
        <f t="shared" si="141"/>
        <v>Cercle Haitien pour l'Épanouissement et le Développement Educatif (Haitian Circle for Educational Fulfillment and Development)</v>
      </c>
      <c r="C685" s="29">
        <f t="shared" si="142"/>
        <v>5</v>
      </c>
      <c r="D685" s="30" t="str">
        <f t="shared" si="143"/>
        <v>Americas</v>
      </c>
      <c r="E685" s="30" t="str">
        <f t="shared" si="144"/>
        <v>Port-au-Prince, Haiti</v>
      </c>
      <c r="F685" s="31">
        <f t="shared" si="145"/>
        <v>3</v>
      </c>
      <c r="G685" s="31">
        <f t="shared" si="146"/>
        <v>2</v>
      </c>
      <c r="H685" s="31">
        <f t="shared" si="147"/>
        <v>3</v>
      </c>
      <c r="I685" s="31">
        <f t="shared" si="148"/>
        <v>4</v>
      </c>
      <c r="J685" s="31">
        <f t="shared" si="149"/>
        <v>4</v>
      </c>
      <c r="K685" s="31">
        <f t="shared" si="150"/>
        <v>3</v>
      </c>
      <c r="L685" s="31">
        <f t="shared" si="151"/>
        <v>3</v>
      </c>
      <c r="M685" s="31">
        <f t="shared" si="152"/>
        <v>2</v>
      </c>
      <c r="N685" s="31">
        <f t="shared" si="153"/>
        <v>3</v>
      </c>
      <c r="O685" s="26" t="s">
        <v>4041</v>
      </c>
      <c r="P685" s="26" t="s">
        <v>108</v>
      </c>
      <c r="Q685" s="27">
        <v>41946</v>
      </c>
      <c r="R685" s="26" t="s">
        <v>166</v>
      </c>
      <c r="S685" s="26" t="s">
        <v>609</v>
      </c>
      <c r="T685" s="26" t="s">
        <v>278</v>
      </c>
      <c r="U685" s="26" t="s">
        <v>833</v>
      </c>
      <c r="V685" s="26" t="s">
        <v>15731</v>
      </c>
      <c r="W685" s="26" t="s">
        <v>1065</v>
      </c>
      <c r="X685" s="26" t="s">
        <v>1066</v>
      </c>
      <c r="Y685" s="26" t="s">
        <v>4042</v>
      </c>
      <c r="Z685" s="26" t="s">
        <v>4043</v>
      </c>
      <c r="AA685" s="24"/>
      <c r="AB685" s="26" t="s">
        <v>117</v>
      </c>
      <c r="AC685" s="28">
        <v>6000</v>
      </c>
      <c r="AD685" s="24"/>
      <c r="AE685" s="24"/>
      <c r="AF685" s="26" t="s">
        <v>139</v>
      </c>
      <c r="AG685" s="26" t="s">
        <v>224</v>
      </c>
      <c r="AH685" s="26" t="s">
        <v>176</v>
      </c>
      <c r="AI685" s="28">
        <v>6000</v>
      </c>
      <c r="AJ685" s="26" t="s">
        <v>4044</v>
      </c>
      <c r="AK685" s="26" t="s">
        <v>4045</v>
      </c>
      <c r="AL685" s="26" t="s">
        <v>4046</v>
      </c>
      <c r="AM685" s="24"/>
      <c r="AN685" s="24"/>
      <c r="AO685" s="24"/>
      <c r="AP685" s="24"/>
      <c r="AQ685" s="26" t="s">
        <v>4047</v>
      </c>
      <c r="AR685" s="24"/>
      <c r="AS685" s="26" t="s">
        <v>4048</v>
      </c>
      <c r="AT685" s="24"/>
      <c r="AU685" s="24"/>
      <c r="AV685" s="24"/>
      <c r="AW685" s="28">
        <v>8000</v>
      </c>
      <c r="AX685" s="26">
        <v>120</v>
      </c>
      <c r="AY685" s="28">
        <v>300</v>
      </c>
      <c r="AZ685" s="28">
        <v>90</v>
      </c>
      <c r="BA685" s="26">
        <v>0</v>
      </c>
      <c r="BB685" s="26" t="s">
        <v>241</v>
      </c>
      <c r="BC685" s="26" t="s">
        <v>4049</v>
      </c>
      <c r="BD685" s="26" t="s">
        <v>125</v>
      </c>
      <c r="BE685" s="24"/>
      <c r="BF685" s="26" t="s">
        <v>4050</v>
      </c>
      <c r="BG685" s="26" t="s">
        <v>191</v>
      </c>
      <c r="BH685" s="26" t="s">
        <v>4051</v>
      </c>
      <c r="BI685" s="26" t="s">
        <v>191</v>
      </c>
      <c r="BJ685" s="24"/>
      <c r="BK685" s="24"/>
      <c r="BL685" s="24"/>
      <c r="BM685" s="24"/>
      <c r="BN685" s="24"/>
      <c r="BO685" s="24"/>
      <c r="BP685" s="24"/>
      <c r="BQ685" s="24"/>
      <c r="BR685" s="26">
        <v>3</v>
      </c>
      <c r="BS685" s="26">
        <v>2</v>
      </c>
      <c r="BT685" s="26">
        <v>3</v>
      </c>
      <c r="BU685" s="26">
        <v>4</v>
      </c>
      <c r="BV685" s="26">
        <v>4</v>
      </c>
      <c r="BW685" s="26">
        <v>3</v>
      </c>
      <c r="BX685" s="26">
        <v>3</v>
      </c>
      <c r="BY685" s="26">
        <v>2</v>
      </c>
      <c r="BZ685" s="24"/>
      <c r="CA685" s="24"/>
      <c r="CB685" s="24"/>
      <c r="CC685" s="24"/>
      <c r="CD685" s="24"/>
      <c r="CE685" s="24"/>
      <c r="CF685" s="24"/>
      <c r="CG685" s="24"/>
      <c r="CH685" s="24"/>
      <c r="CI685" s="24"/>
      <c r="CJ685" s="24"/>
      <c r="CK685" s="24"/>
      <c r="CL685" s="24"/>
      <c r="CM685" s="24"/>
      <c r="CN685" s="24"/>
      <c r="CO685" s="24"/>
      <c r="CP685" s="24"/>
      <c r="CQ685" s="24"/>
      <c r="CR685" s="24"/>
      <c r="CS685" s="24"/>
      <c r="CT685" s="24"/>
      <c r="CU685" s="24"/>
      <c r="CV685" s="24"/>
      <c r="CW685" s="24"/>
      <c r="CX685" s="24"/>
      <c r="CY685" s="24"/>
      <c r="CZ685" s="24"/>
      <c r="DA685" s="24"/>
      <c r="DB685" s="24"/>
      <c r="DC685" s="24"/>
      <c r="DD685" s="24"/>
      <c r="DE685" s="24"/>
      <c r="DF685" s="26" t="s">
        <v>139</v>
      </c>
      <c r="DG685" s="26" t="s">
        <v>120</v>
      </c>
      <c r="DH685" s="26" t="s">
        <v>120</v>
      </c>
      <c r="DI685" s="26" t="s">
        <v>120</v>
      </c>
      <c r="DJ685" s="26" t="s">
        <v>139</v>
      </c>
      <c r="DK685" s="26" t="s">
        <v>139</v>
      </c>
      <c r="DL685" s="26" t="s">
        <v>139</v>
      </c>
      <c r="DM685" s="26" t="s">
        <v>139</v>
      </c>
      <c r="DN685" s="26" t="s">
        <v>139</v>
      </c>
      <c r="DO685" s="26" t="s">
        <v>139</v>
      </c>
    </row>
    <row r="686" spans="1:119" ht="20.100000000000001" customHeight="1" x14ac:dyDescent="0.25">
      <c r="A686" s="29" t="str">
        <f t="shared" si="140"/>
        <v>Cercle Haitien pour l'Épanouissement et le Développement Educatif (Haitian Circle for Educational Fulfillment and Development)4</v>
      </c>
      <c r="B686" s="29" t="str">
        <f t="shared" si="141"/>
        <v>Cercle Haitien pour l'Épanouissement et le Développement Educatif (Haitian Circle for Educational Fulfillment and Development)</v>
      </c>
      <c r="C686" s="29">
        <f t="shared" si="142"/>
        <v>4</v>
      </c>
      <c r="D686" s="30" t="str">
        <f t="shared" si="143"/>
        <v>Americas</v>
      </c>
      <c r="E686" s="30" t="str">
        <f t="shared" si="144"/>
        <v>Port-au-Prince, Haiti</v>
      </c>
      <c r="F686" s="31">
        <f t="shared" si="145"/>
        <v>3</v>
      </c>
      <c r="G686" s="31">
        <f t="shared" si="146"/>
        <v>1</v>
      </c>
      <c r="H686" s="31">
        <f t="shared" si="147"/>
        <v>4</v>
      </c>
      <c r="I686" s="31">
        <f t="shared" si="148"/>
        <v>4</v>
      </c>
      <c r="J686" s="31">
        <f t="shared" si="149"/>
        <v>3</v>
      </c>
      <c r="K686" s="31">
        <f t="shared" si="150"/>
        <v>4</v>
      </c>
      <c r="L686" s="31">
        <f t="shared" si="151"/>
        <v>4</v>
      </c>
      <c r="M686" s="31">
        <f t="shared" si="152"/>
        <v>3</v>
      </c>
      <c r="N686" s="31">
        <f t="shared" si="153"/>
        <v>3.3</v>
      </c>
      <c r="O686" s="26" t="s">
        <v>4052</v>
      </c>
      <c r="P686" s="26" t="s">
        <v>108</v>
      </c>
      <c r="Q686" s="27">
        <v>41568</v>
      </c>
      <c r="R686" s="26" t="s">
        <v>166</v>
      </c>
      <c r="S686" s="26" t="s">
        <v>622</v>
      </c>
      <c r="T686" s="26" t="s">
        <v>194</v>
      </c>
      <c r="U686" s="26" t="s">
        <v>833</v>
      </c>
      <c r="V686" s="26" t="s">
        <v>15731</v>
      </c>
      <c r="W686" s="26" t="s">
        <v>1065</v>
      </c>
      <c r="X686" s="26" t="s">
        <v>1066</v>
      </c>
      <c r="Y686" s="26" t="s">
        <v>4042</v>
      </c>
      <c r="Z686" s="26" t="s">
        <v>4043</v>
      </c>
      <c r="AA686" s="24"/>
      <c r="AB686" s="26" t="s">
        <v>117</v>
      </c>
      <c r="AC686" s="28">
        <v>6000</v>
      </c>
      <c r="AD686" s="24"/>
      <c r="AE686" s="24"/>
      <c r="AF686" s="26" t="s">
        <v>139</v>
      </c>
      <c r="AG686" s="26" t="s">
        <v>224</v>
      </c>
      <c r="AH686" s="26" t="s">
        <v>185</v>
      </c>
      <c r="AI686" s="28">
        <v>6000</v>
      </c>
      <c r="AJ686" s="26" t="s">
        <v>4053</v>
      </c>
      <c r="AK686" s="26" t="s">
        <v>4054</v>
      </c>
      <c r="AL686" s="26" t="s">
        <v>4055</v>
      </c>
      <c r="AM686" s="24"/>
      <c r="AN686" s="24"/>
      <c r="AO686" s="24"/>
      <c r="AP686" s="24"/>
      <c r="AQ686" s="26" t="s">
        <v>4056</v>
      </c>
      <c r="AR686" s="24"/>
      <c r="AS686" s="24"/>
      <c r="AT686" s="24"/>
      <c r="AU686" s="24"/>
      <c r="AV686" s="24"/>
      <c r="AW686" s="28">
        <v>11000</v>
      </c>
      <c r="AX686" s="26">
        <v>254</v>
      </c>
      <c r="AY686" s="28">
        <v>25</v>
      </c>
      <c r="AZ686" s="28">
        <v>17</v>
      </c>
      <c r="BA686" s="26">
        <v>0</v>
      </c>
      <c r="BB686" s="26" t="s">
        <v>241</v>
      </c>
      <c r="BC686" s="26" t="s">
        <v>4049</v>
      </c>
      <c r="BD686" s="26" t="s">
        <v>125</v>
      </c>
      <c r="BE686" s="24"/>
      <c r="BF686" s="24"/>
      <c r="BG686" s="24"/>
      <c r="BH686" s="26" t="s">
        <v>4057</v>
      </c>
      <c r="BI686" s="26" t="s">
        <v>191</v>
      </c>
      <c r="BJ686" s="26" t="s">
        <v>4058</v>
      </c>
      <c r="BK686" s="26" t="s">
        <v>191</v>
      </c>
      <c r="BL686" s="24"/>
      <c r="BM686" s="24"/>
      <c r="BN686" s="24"/>
      <c r="BO686" s="24"/>
      <c r="BP686" s="24"/>
      <c r="BQ686" s="24"/>
      <c r="BR686" s="26">
        <v>3</v>
      </c>
      <c r="BS686" s="26">
        <v>1</v>
      </c>
      <c r="BT686" s="26">
        <v>4</v>
      </c>
      <c r="BU686" s="26">
        <v>4</v>
      </c>
      <c r="BV686" s="26">
        <v>3</v>
      </c>
      <c r="BW686" s="26">
        <v>4</v>
      </c>
      <c r="BX686" s="26">
        <v>4</v>
      </c>
      <c r="BY686" s="26">
        <v>3</v>
      </c>
      <c r="BZ686" s="24"/>
      <c r="CA686" s="24"/>
      <c r="CB686" s="24"/>
      <c r="CC686" s="24"/>
      <c r="CD686" s="24"/>
      <c r="CE686" s="24"/>
      <c r="CF686" s="24"/>
      <c r="CG686" s="24"/>
      <c r="CH686" s="24"/>
      <c r="CI686" s="24"/>
      <c r="CJ686" s="24"/>
      <c r="CK686" s="24"/>
      <c r="CL686" s="24"/>
      <c r="CM686" s="24"/>
      <c r="CN686" s="24"/>
      <c r="CO686" s="24"/>
      <c r="CP686" s="24"/>
      <c r="CQ686" s="24"/>
      <c r="CR686" s="24"/>
      <c r="CS686" s="24"/>
      <c r="CT686" s="24"/>
      <c r="CU686" s="24"/>
      <c r="CV686" s="24"/>
      <c r="CW686" s="24"/>
      <c r="CX686" s="24"/>
      <c r="CY686" s="24"/>
      <c r="CZ686" s="24"/>
      <c r="DA686" s="24"/>
      <c r="DB686" s="24"/>
      <c r="DC686" s="24"/>
      <c r="DD686" s="24"/>
      <c r="DE686" s="24"/>
      <c r="DF686" s="26" t="s">
        <v>139</v>
      </c>
      <c r="DG686" s="26" t="s">
        <v>120</v>
      </c>
      <c r="DH686" s="26" t="s">
        <v>120</v>
      </c>
      <c r="DI686" s="26" t="s">
        <v>139</v>
      </c>
      <c r="DJ686" s="26" t="s">
        <v>139</v>
      </c>
      <c r="DK686" s="26" t="s">
        <v>139</v>
      </c>
      <c r="DL686" s="26" t="s">
        <v>139</v>
      </c>
      <c r="DM686" s="26" t="s">
        <v>139</v>
      </c>
      <c r="DN686" s="26" t="s">
        <v>139</v>
      </c>
      <c r="DO686" s="26" t="s">
        <v>139</v>
      </c>
    </row>
    <row r="687" spans="1:119" ht="20.100000000000001" customHeight="1" x14ac:dyDescent="0.25">
      <c r="A687" s="29" t="str">
        <f t="shared" si="140"/>
        <v>Cercle Haitien pour l'Épanouissement et le Développement Educatif (Haitian Circle for Educational Fulfillment and Development)3</v>
      </c>
      <c r="B687" s="29" t="str">
        <f t="shared" si="141"/>
        <v>Cercle Haitien pour l'Épanouissement et le Développement Educatif (Haitian Circle for Educational Fulfillment and Development)</v>
      </c>
      <c r="C687" s="29">
        <f t="shared" si="142"/>
        <v>3</v>
      </c>
      <c r="D687" s="30" t="str">
        <f t="shared" si="143"/>
        <v>Americas</v>
      </c>
      <c r="E687" s="30" t="str">
        <f t="shared" si="144"/>
        <v>Port-au-Prince, Haiti</v>
      </c>
      <c r="F687" s="31">
        <f t="shared" si="145"/>
        <v>3</v>
      </c>
      <c r="G687" s="31">
        <f t="shared" si="146"/>
        <v>2</v>
      </c>
      <c r="H687" s="31">
        <f t="shared" si="147"/>
        <v>2</v>
      </c>
      <c r="I687" s="31">
        <f t="shared" si="148"/>
        <v>3</v>
      </c>
      <c r="J687" s="31">
        <f t="shared" si="149"/>
        <v>2</v>
      </c>
      <c r="K687" s="31">
        <f t="shared" si="150"/>
        <v>4</v>
      </c>
      <c r="L687" s="31">
        <f t="shared" si="151"/>
        <v>4</v>
      </c>
      <c r="M687" s="31">
        <f t="shared" si="152"/>
        <v>3</v>
      </c>
      <c r="N687" s="31">
        <f t="shared" si="153"/>
        <v>2.9</v>
      </c>
      <c r="O687" s="26" t="s">
        <v>4059</v>
      </c>
      <c r="P687" s="26" t="s">
        <v>108</v>
      </c>
      <c r="Q687" s="27">
        <v>41204</v>
      </c>
      <c r="R687" s="26" t="s">
        <v>109</v>
      </c>
      <c r="S687" s="26" t="s">
        <v>306</v>
      </c>
      <c r="T687" s="26" t="s">
        <v>207</v>
      </c>
      <c r="U687" s="26" t="s">
        <v>833</v>
      </c>
      <c r="V687" s="26" t="s">
        <v>15731</v>
      </c>
      <c r="W687" s="26" t="s">
        <v>1065</v>
      </c>
      <c r="X687" s="26" t="s">
        <v>1066</v>
      </c>
      <c r="Y687" s="26" t="s">
        <v>4042</v>
      </c>
      <c r="Z687" s="26" t="s">
        <v>4043</v>
      </c>
      <c r="AA687" s="24"/>
      <c r="AB687" s="26" t="s">
        <v>117</v>
      </c>
      <c r="AC687" s="28">
        <v>6000</v>
      </c>
      <c r="AD687" s="24"/>
      <c r="AE687" s="24"/>
      <c r="AF687" s="26" t="s">
        <v>139</v>
      </c>
      <c r="AG687" s="26" t="s">
        <v>224</v>
      </c>
      <c r="AH687" s="26" t="s">
        <v>121</v>
      </c>
      <c r="AI687" s="28">
        <v>6000</v>
      </c>
      <c r="AJ687" s="26" t="s">
        <v>4060</v>
      </c>
      <c r="AK687" s="26" t="s">
        <v>4061</v>
      </c>
      <c r="AL687" s="26" t="s">
        <v>4046</v>
      </c>
      <c r="AM687" s="24"/>
      <c r="AN687" s="24"/>
      <c r="AO687" s="24"/>
      <c r="AP687" s="24"/>
      <c r="AQ687" s="24"/>
      <c r="AR687" s="24"/>
      <c r="AS687" s="24"/>
      <c r="AT687" s="24"/>
      <c r="AU687" s="24"/>
      <c r="AV687" s="24"/>
      <c r="AW687" s="28">
        <v>9450</v>
      </c>
      <c r="AX687" s="26">
        <v>254</v>
      </c>
      <c r="AY687" s="28">
        <v>20</v>
      </c>
      <c r="AZ687" s="28">
        <v>15</v>
      </c>
      <c r="BA687" s="26">
        <v>0</v>
      </c>
      <c r="BB687" s="26" t="s">
        <v>241</v>
      </c>
      <c r="BC687" s="26" t="s">
        <v>4049</v>
      </c>
      <c r="BD687" s="26" t="s">
        <v>125</v>
      </c>
      <c r="BE687" s="24"/>
      <c r="BF687" s="26" t="s">
        <v>4062</v>
      </c>
      <c r="BG687" s="26" t="s">
        <v>191</v>
      </c>
      <c r="BH687" s="26" t="s">
        <v>4058</v>
      </c>
      <c r="BI687" s="26" t="s">
        <v>191</v>
      </c>
      <c r="BJ687" s="26" t="s">
        <v>4057</v>
      </c>
      <c r="BK687" s="26" t="s">
        <v>191</v>
      </c>
      <c r="BL687" s="24"/>
      <c r="BM687" s="24"/>
      <c r="BN687" s="24"/>
      <c r="BO687" s="24"/>
      <c r="BP687" s="24"/>
      <c r="BQ687" s="24"/>
      <c r="BR687" s="26">
        <v>3</v>
      </c>
      <c r="BS687" s="26">
        <v>2</v>
      </c>
      <c r="BT687" s="26">
        <v>2</v>
      </c>
      <c r="BU687" s="26">
        <v>3</v>
      </c>
      <c r="BV687" s="26">
        <v>2</v>
      </c>
      <c r="BW687" s="26">
        <v>4</v>
      </c>
      <c r="BX687" s="26">
        <v>4</v>
      </c>
      <c r="BY687" s="26">
        <v>3</v>
      </c>
      <c r="BZ687" s="24"/>
      <c r="CA687" s="24"/>
      <c r="CB687" s="24"/>
      <c r="CC687" s="24"/>
      <c r="CD687" s="24"/>
      <c r="CE687" s="24"/>
      <c r="CF687" s="24"/>
      <c r="CG687" s="24"/>
      <c r="CH687" s="24"/>
      <c r="CI687" s="24"/>
      <c r="CJ687" s="24"/>
      <c r="CK687" s="24"/>
      <c r="CL687" s="24"/>
      <c r="CM687" s="24"/>
      <c r="CN687" s="24"/>
      <c r="CO687" s="24"/>
      <c r="CP687" s="24"/>
      <c r="CQ687" s="24"/>
      <c r="CR687" s="24"/>
      <c r="CS687" s="24"/>
      <c r="CT687" s="24"/>
      <c r="CU687" s="24"/>
      <c r="CV687" s="24"/>
      <c r="CW687" s="24"/>
      <c r="CX687" s="24"/>
      <c r="CY687" s="24"/>
      <c r="CZ687" s="24"/>
      <c r="DA687" s="24"/>
      <c r="DB687" s="24"/>
      <c r="DC687" s="24"/>
      <c r="DD687" s="24"/>
      <c r="DE687" s="24"/>
      <c r="DF687" s="26" t="s">
        <v>120</v>
      </c>
      <c r="DG687" s="26" t="s">
        <v>120</v>
      </c>
      <c r="DH687" s="26" t="s">
        <v>139</v>
      </c>
      <c r="DI687" s="26" t="s">
        <v>139</v>
      </c>
      <c r="DJ687" s="26" t="s">
        <v>139</v>
      </c>
      <c r="DK687" s="26" t="s">
        <v>139</v>
      </c>
      <c r="DL687" s="26" t="s">
        <v>139</v>
      </c>
      <c r="DM687" s="26" t="s">
        <v>139</v>
      </c>
      <c r="DN687" s="26" t="s">
        <v>139</v>
      </c>
      <c r="DO687" s="26" t="s">
        <v>139</v>
      </c>
    </row>
    <row r="688" spans="1:119" ht="20.100000000000001" customHeight="1" x14ac:dyDescent="0.25">
      <c r="A688" s="29" t="str">
        <f t="shared" si="140"/>
        <v/>
      </c>
      <c r="B688" s="29" t="str">
        <f t="shared" si="141"/>
        <v>Cercle Haitien pour l'Épanouissement et le Développement Educatif (Haitian Circle for Educational Fulfillment and Development)</v>
      </c>
      <c r="C688" s="29">
        <f t="shared" si="142"/>
        <v>0</v>
      </c>
      <c r="D688" s="30" t="str">
        <f t="shared" si="143"/>
        <v>Americas</v>
      </c>
      <c r="E688" s="30" t="str">
        <f t="shared" si="144"/>
        <v>Port-au-Prince, Haiti</v>
      </c>
      <c r="F688" s="31">
        <f t="shared" si="145"/>
        <v>0</v>
      </c>
      <c r="G688" s="31">
        <f t="shared" si="146"/>
        <v>0</v>
      </c>
      <c r="H688" s="31">
        <f t="shared" si="147"/>
        <v>0</v>
      </c>
      <c r="I688" s="31">
        <f t="shared" si="148"/>
        <v>0</v>
      </c>
      <c r="J688" s="31">
        <f t="shared" si="149"/>
        <v>0</v>
      </c>
      <c r="K688" s="31">
        <f t="shared" si="150"/>
        <v>0</v>
      </c>
      <c r="L688" s="31">
        <f t="shared" si="151"/>
        <v>0</v>
      </c>
      <c r="M688" s="31">
        <f t="shared" si="152"/>
        <v>0</v>
      </c>
      <c r="N688" s="31">
        <f t="shared" si="153"/>
        <v>0</v>
      </c>
      <c r="O688" s="26" t="s">
        <v>4063</v>
      </c>
      <c r="P688" s="26" t="s">
        <v>108</v>
      </c>
      <c r="Q688" s="27">
        <v>40725</v>
      </c>
      <c r="R688" s="24"/>
      <c r="S688" s="24"/>
      <c r="T688" s="26" t="s">
        <v>175</v>
      </c>
      <c r="U688" s="24"/>
      <c r="V688" s="26" t="s">
        <v>15731</v>
      </c>
      <c r="W688" s="26" t="s">
        <v>1065</v>
      </c>
      <c r="X688" s="26" t="s">
        <v>1066</v>
      </c>
      <c r="Y688" s="26" t="s">
        <v>4042</v>
      </c>
      <c r="Z688" s="26" t="s">
        <v>4043</v>
      </c>
      <c r="AA688" s="24"/>
      <c r="AB688" s="26" t="s">
        <v>723</v>
      </c>
      <c r="AC688" s="28">
        <v>1000</v>
      </c>
      <c r="AD688" s="24"/>
      <c r="AE688" s="24"/>
      <c r="AF688" s="26" t="s">
        <v>139</v>
      </c>
      <c r="AG688" s="26" t="s">
        <v>224</v>
      </c>
      <c r="AH688" s="24"/>
      <c r="AI688" s="28">
        <v>1000</v>
      </c>
      <c r="AJ688" s="24"/>
      <c r="AK688" s="24"/>
      <c r="AL688" s="24"/>
      <c r="AM688" s="24"/>
      <c r="AN688" s="24"/>
      <c r="AO688" s="24"/>
      <c r="AP688" s="24"/>
      <c r="AQ688" s="24"/>
      <c r="AR688" s="24"/>
      <c r="AS688" s="24"/>
      <c r="AT688" s="24"/>
      <c r="AU688" s="24"/>
      <c r="AV688" s="24"/>
      <c r="AW688" s="28">
        <v>0</v>
      </c>
      <c r="AX688" s="26">
        <v>0</v>
      </c>
      <c r="AY688" s="28">
        <v>0</v>
      </c>
      <c r="AZ688" s="28">
        <v>0</v>
      </c>
      <c r="BA688" s="26">
        <v>0</v>
      </c>
      <c r="BB688" s="24"/>
      <c r="BC688" s="26" t="s">
        <v>4049</v>
      </c>
      <c r="BD688" s="24"/>
      <c r="BE688" s="24"/>
      <c r="BF688" s="24"/>
      <c r="BG688" s="24"/>
      <c r="BH688" s="24"/>
      <c r="BI688" s="24"/>
      <c r="BJ688" s="24"/>
      <c r="BK688" s="24"/>
      <c r="BL688" s="24"/>
      <c r="BM688" s="24"/>
      <c r="BN688" s="24"/>
      <c r="BO688" s="24"/>
      <c r="BP688" s="24"/>
      <c r="BQ688" s="24"/>
      <c r="BR688" s="26">
        <v>0</v>
      </c>
      <c r="BS688" s="26">
        <v>0</v>
      </c>
      <c r="BT688" s="26">
        <v>0</v>
      </c>
      <c r="BU688" s="26">
        <v>0</v>
      </c>
      <c r="BV688" s="26">
        <v>0</v>
      </c>
      <c r="BW688" s="26">
        <v>0</v>
      </c>
      <c r="BX688" s="26">
        <v>0</v>
      </c>
      <c r="BY688" s="26">
        <v>0</v>
      </c>
      <c r="BZ688" s="24"/>
      <c r="CA688" s="24"/>
      <c r="CB688" s="24"/>
      <c r="CC688" s="24"/>
      <c r="CD688" s="24"/>
      <c r="CE688" s="24"/>
      <c r="CF688" s="24"/>
      <c r="CG688" s="24"/>
      <c r="CH688" s="24"/>
      <c r="CI688" s="24"/>
      <c r="CJ688" s="24"/>
      <c r="CK688" s="24"/>
      <c r="CL688" s="24"/>
      <c r="CM688" s="24"/>
      <c r="CN688" s="24"/>
      <c r="CO688" s="24"/>
      <c r="CP688" s="24"/>
      <c r="CQ688" s="24"/>
      <c r="CR688" s="24"/>
      <c r="CS688" s="24"/>
      <c r="CT688" s="24"/>
      <c r="CU688" s="24"/>
      <c r="CV688" s="24"/>
      <c r="CW688" s="24"/>
      <c r="CX688" s="24"/>
      <c r="CY688" s="24"/>
      <c r="CZ688" s="24"/>
      <c r="DA688" s="24"/>
      <c r="DB688" s="24"/>
      <c r="DC688" s="24"/>
      <c r="DD688" s="24"/>
      <c r="DE688" s="24"/>
      <c r="DF688" s="26" t="s">
        <v>139</v>
      </c>
      <c r="DG688" s="26" t="s">
        <v>139</v>
      </c>
      <c r="DH688" s="26" t="s">
        <v>139</v>
      </c>
      <c r="DI688" s="26" t="s">
        <v>139</v>
      </c>
      <c r="DJ688" s="26" t="s">
        <v>139</v>
      </c>
      <c r="DK688" s="26" t="s">
        <v>139</v>
      </c>
      <c r="DL688" s="26" t="s">
        <v>139</v>
      </c>
      <c r="DM688" s="26" t="s">
        <v>139</v>
      </c>
      <c r="DN688" s="26" t="s">
        <v>139</v>
      </c>
      <c r="DO688" s="26" t="s">
        <v>139</v>
      </c>
    </row>
    <row r="689" spans="1:119" ht="20.100000000000001" customHeight="1" x14ac:dyDescent="0.25">
      <c r="A689" s="29" t="str">
        <f t="shared" si="140"/>
        <v>Cercle Haitien pour l'Épanouissement et le Développement Educatif (Haitian Circle for Educational Fulfillment and Development)2</v>
      </c>
      <c r="B689" s="29" t="str">
        <f t="shared" si="141"/>
        <v>Cercle Haitien pour l'Épanouissement et le Développement Educatif (Haitian Circle for Educational Fulfillment and Development)</v>
      </c>
      <c r="C689" s="29">
        <f t="shared" si="142"/>
        <v>2</v>
      </c>
      <c r="D689" s="30" t="str">
        <f t="shared" si="143"/>
        <v>Americas</v>
      </c>
      <c r="E689" s="30" t="str">
        <f t="shared" si="144"/>
        <v>Port-au-Prince, Haiti</v>
      </c>
      <c r="F689" s="31">
        <f t="shared" si="145"/>
        <v>3</v>
      </c>
      <c r="G689" s="31">
        <f t="shared" si="146"/>
        <v>2</v>
      </c>
      <c r="H689" s="31">
        <f t="shared" si="147"/>
        <v>3</v>
      </c>
      <c r="I689" s="31">
        <f t="shared" si="148"/>
        <v>2</v>
      </c>
      <c r="J689" s="31">
        <f t="shared" si="149"/>
        <v>3</v>
      </c>
      <c r="K689" s="31">
        <f t="shared" si="150"/>
        <v>4</v>
      </c>
      <c r="L689" s="31">
        <f t="shared" si="151"/>
        <v>3</v>
      </c>
      <c r="M689" s="31">
        <f t="shared" si="152"/>
        <v>2</v>
      </c>
      <c r="N689" s="31">
        <f t="shared" si="153"/>
        <v>2.8</v>
      </c>
      <c r="O689" s="26" t="s">
        <v>4064</v>
      </c>
      <c r="P689" s="26" t="s">
        <v>108</v>
      </c>
      <c r="Q689" s="27">
        <v>40833</v>
      </c>
      <c r="R689" s="26" t="s">
        <v>109</v>
      </c>
      <c r="S689" s="26" t="s">
        <v>321</v>
      </c>
      <c r="T689" s="26" t="s">
        <v>175</v>
      </c>
      <c r="U689" s="26" t="s">
        <v>833</v>
      </c>
      <c r="V689" s="26" t="s">
        <v>15731</v>
      </c>
      <c r="W689" s="26" t="s">
        <v>1065</v>
      </c>
      <c r="X689" s="26" t="s">
        <v>1066</v>
      </c>
      <c r="Y689" s="26" t="s">
        <v>4042</v>
      </c>
      <c r="Z689" s="26" t="s">
        <v>4043</v>
      </c>
      <c r="AA689" s="24"/>
      <c r="AB689" s="26" t="s">
        <v>117</v>
      </c>
      <c r="AC689" s="28">
        <v>6000</v>
      </c>
      <c r="AD689" s="24"/>
      <c r="AE689" s="24"/>
      <c r="AF689" s="26" t="s">
        <v>139</v>
      </c>
      <c r="AG689" s="26" t="s">
        <v>224</v>
      </c>
      <c r="AH689" s="26" t="s">
        <v>143</v>
      </c>
      <c r="AI689" s="28">
        <v>6000</v>
      </c>
      <c r="AJ689" s="24"/>
      <c r="AK689" s="26" t="s">
        <v>4065</v>
      </c>
      <c r="AL689" s="26" t="s">
        <v>4066</v>
      </c>
      <c r="AM689" s="26" t="s">
        <v>4067</v>
      </c>
      <c r="AN689" s="26" t="s">
        <v>4068</v>
      </c>
      <c r="AO689" s="26" t="s">
        <v>4069</v>
      </c>
      <c r="AP689" s="24"/>
      <c r="AQ689" s="24"/>
      <c r="AR689" s="24"/>
      <c r="AS689" s="24"/>
      <c r="AT689" s="26" t="s">
        <v>4070</v>
      </c>
      <c r="AU689" s="24"/>
      <c r="AV689" s="24"/>
      <c r="AW689" s="28">
        <v>13900</v>
      </c>
      <c r="AX689" s="26">
        <v>205</v>
      </c>
      <c r="AY689" s="28">
        <v>30</v>
      </c>
      <c r="AZ689" s="28">
        <v>15</v>
      </c>
      <c r="BA689" s="26">
        <v>0</v>
      </c>
      <c r="BB689" s="26" t="s">
        <v>148</v>
      </c>
      <c r="BC689" s="26" t="s">
        <v>4049</v>
      </c>
      <c r="BD689" s="24"/>
      <c r="BE689" s="24"/>
      <c r="BF689" s="26" t="s">
        <v>4057</v>
      </c>
      <c r="BG689" s="26" t="s">
        <v>191</v>
      </c>
      <c r="BH689" s="24"/>
      <c r="BI689" s="24"/>
      <c r="BJ689" s="24"/>
      <c r="BK689" s="24"/>
      <c r="BL689" s="24"/>
      <c r="BM689" s="24"/>
      <c r="BN689" s="24"/>
      <c r="BO689" s="24"/>
      <c r="BP689" s="24"/>
      <c r="BQ689" s="24"/>
      <c r="BR689" s="26">
        <v>3</v>
      </c>
      <c r="BS689" s="26">
        <v>2</v>
      </c>
      <c r="BT689" s="26">
        <v>3</v>
      </c>
      <c r="BU689" s="26">
        <v>2</v>
      </c>
      <c r="BV689" s="26">
        <v>3</v>
      </c>
      <c r="BW689" s="26">
        <v>4</v>
      </c>
      <c r="BX689" s="26">
        <v>3</v>
      </c>
      <c r="BY689" s="26">
        <v>2</v>
      </c>
      <c r="BZ689" s="24"/>
      <c r="CA689" s="24"/>
      <c r="CB689" s="24"/>
      <c r="CC689" s="24"/>
      <c r="CD689" s="24"/>
      <c r="CE689" s="24"/>
      <c r="CF689" s="24"/>
      <c r="CG689" s="24"/>
      <c r="CH689" s="24"/>
      <c r="CI689" s="24"/>
      <c r="CJ689" s="24"/>
      <c r="CK689" s="24"/>
      <c r="CL689" s="24"/>
      <c r="CM689" s="24"/>
      <c r="CN689" s="24"/>
      <c r="CO689" s="24"/>
      <c r="CP689" s="24"/>
      <c r="CQ689" s="24"/>
      <c r="CR689" s="24"/>
      <c r="CS689" s="24"/>
      <c r="CT689" s="24"/>
      <c r="CU689" s="24"/>
      <c r="CV689" s="24"/>
      <c r="CW689" s="24"/>
      <c r="CX689" s="24"/>
      <c r="CY689" s="24"/>
      <c r="CZ689" s="24"/>
      <c r="DA689" s="24"/>
      <c r="DB689" s="24"/>
      <c r="DC689" s="24"/>
      <c r="DD689" s="24"/>
      <c r="DE689" s="24"/>
      <c r="DF689" s="26" t="s">
        <v>139</v>
      </c>
      <c r="DG689" s="26" t="s">
        <v>139</v>
      </c>
      <c r="DH689" s="26" t="s">
        <v>139</v>
      </c>
      <c r="DI689" s="26" t="s">
        <v>139</v>
      </c>
      <c r="DJ689" s="26" t="s">
        <v>139</v>
      </c>
      <c r="DK689" s="26" t="s">
        <v>139</v>
      </c>
      <c r="DL689" s="26" t="s">
        <v>139</v>
      </c>
      <c r="DM689" s="26" t="s">
        <v>139</v>
      </c>
      <c r="DN689" s="26" t="s">
        <v>139</v>
      </c>
      <c r="DO689" s="26" t="s">
        <v>139</v>
      </c>
    </row>
    <row r="690" spans="1:119" ht="20.100000000000001" customHeight="1" x14ac:dyDescent="0.25">
      <c r="A690" s="29" t="str">
        <f t="shared" si="140"/>
        <v>Cercle Haitien pour l'Épanouissement et le Développement Educatif (Haitian Circle for Educational Fulfillment and Development)1</v>
      </c>
      <c r="B690" s="29" t="str">
        <f t="shared" si="141"/>
        <v>Cercle Haitien pour l'Épanouissement et le Développement Educatif (Haitian Circle for Educational Fulfillment and Development)</v>
      </c>
      <c r="C690" s="29">
        <f t="shared" si="142"/>
        <v>1</v>
      </c>
      <c r="D690" s="30" t="str">
        <f t="shared" si="143"/>
        <v>Americas</v>
      </c>
      <c r="E690" s="30" t="str">
        <f t="shared" si="144"/>
        <v>Port-au-Prince, Haiti</v>
      </c>
      <c r="F690" s="31">
        <f t="shared" si="145"/>
        <v>0</v>
      </c>
      <c r="G690" s="31">
        <f t="shared" si="146"/>
        <v>0</v>
      </c>
      <c r="H690" s="31">
        <f t="shared" si="147"/>
        <v>0</v>
      </c>
      <c r="I690" s="31">
        <f t="shared" si="148"/>
        <v>0</v>
      </c>
      <c r="J690" s="31">
        <f t="shared" si="149"/>
        <v>0</v>
      </c>
      <c r="K690" s="31">
        <f t="shared" si="150"/>
        <v>0</v>
      </c>
      <c r="L690" s="31">
        <f t="shared" si="151"/>
        <v>0</v>
      </c>
      <c r="M690" s="31">
        <f t="shared" si="152"/>
        <v>0</v>
      </c>
      <c r="N690" s="31">
        <f t="shared" si="153"/>
        <v>0</v>
      </c>
      <c r="O690" s="26" t="s">
        <v>4071</v>
      </c>
      <c r="P690" s="26" t="s">
        <v>108</v>
      </c>
      <c r="Q690" s="27">
        <v>40469</v>
      </c>
      <c r="R690" s="26" t="s">
        <v>155</v>
      </c>
      <c r="S690" s="26" t="s">
        <v>332</v>
      </c>
      <c r="T690" s="26" t="s">
        <v>333</v>
      </c>
      <c r="U690" s="26" t="s">
        <v>833</v>
      </c>
      <c r="V690" s="26" t="s">
        <v>15731</v>
      </c>
      <c r="W690" s="26" t="s">
        <v>1065</v>
      </c>
      <c r="X690" s="26" t="s">
        <v>1066</v>
      </c>
      <c r="Y690" s="26" t="s">
        <v>4042</v>
      </c>
      <c r="Z690" s="26" t="s">
        <v>4043</v>
      </c>
      <c r="AA690" s="24"/>
      <c r="AB690" s="26" t="s">
        <v>117</v>
      </c>
      <c r="AC690" s="28">
        <v>6000</v>
      </c>
      <c r="AD690" s="24"/>
      <c r="AE690" s="24"/>
      <c r="AF690" s="26" t="s">
        <v>139</v>
      </c>
      <c r="AG690" s="26" t="s">
        <v>224</v>
      </c>
      <c r="AH690" s="26" t="s">
        <v>158</v>
      </c>
      <c r="AI690" s="28">
        <v>6000</v>
      </c>
      <c r="AJ690" s="24"/>
      <c r="AK690" s="26" t="s">
        <v>4072</v>
      </c>
      <c r="AL690" s="26" t="s">
        <v>4073</v>
      </c>
      <c r="AM690" s="26" t="s">
        <v>4074</v>
      </c>
      <c r="AN690" s="26" t="s">
        <v>4075</v>
      </c>
      <c r="AO690" s="26" t="s">
        <v>4076</v>
      </c>
      <c r="AP690" s="24"/>
      <c r="AQ690" s="24"/>
      <c r="AR690" s="24"/>
      <c r="AS690" s="24"/>
      <c r="AT690" s="24"/>
      <c r="AU690" s="24"/>
      <c r="AV690" s="24"/>
      <c r="AW690" s="28">
        <v>13562</v>
      </c>
      <c r="AX690" s="26">
        <v>70</v>
      </c>
      <c r="AY690" s="28">
        <v>0</v>
      </c>
      <c r="AZ690" s="28">
        <v>90</v>
      </c>
      <c r="BA690" s="26">
        <v>0</v>
      </c>
      <c r="BB690" s="26" t="s">
        <v>148</v>
      </c>
      <c r="BC690" s="26" t="s">
        <v>4049</v>
      </c>
      <c r="BD690" s="24"/>
      <c r="BE690" s="24"/>
      <c r="BF690" s="26" t="s">
        <v>4077</v>
      </c>
      <c r="BG690" s="26" t="s">
        <v>261</v>
      </c>
      <c r="BH690" s="24"/>
      <c r="BI690" s="24"/>
      <c r="BJ690" s="24"/>
      <c r="BK690" s="24"/>
      <c r="BL690" s="24"/>
      <c r="BM690" s="24"/>
      <c r="BN690" s="24"/>
      <c r="BO690" s="24"/>
      <c r="BP690" s="24"/>
      <c r="BQ690" s="24"/>
      <c r="BR690" s="26">
        <v>0</v>
      </c>
      <c r="BS690" s="26">
        <v>0</v>
      </c>
      <c r="BT690" s="26">
        <v>0</v>
      </c>
      <c r="BU690" s="26">
        <v>0</v>
      </c>
      <c r="BV690" s="26">
        <v>0</v>
      </c>
      <c r="BW690" s="26">
        <v>0</v>
      </c>
      <c r="BX690" s="26">
        <v>0</v>
      </c>
      <c r="BY690" s="26">
        <v>0</v>
      </c>
      <c r="BZ690" s="24"/>
      <c r="CA690" s="24"/>
      <c r="CB690" s="24"/>
      <c r="CC690" s="24"/>
      <c r="CD690" s="24"/>
      <c r="CE690" s="24"/>
      <c r="CF690" s="24"/>
      <c r="CG690" s="24"/>
      <c r="CH690" s="24"/>
      <c r="CI690" s="24"/>
      <c r="CJ690" s="24"/>
      <c r="CK690" s="24"/>
      <c r="CL690" s="24"/>
      <c r="CM690" s="24"/>
      <c r="CN690" s="24"/>
      <c r="CO690" s="24"/>
      <c r="CP690" s="24"/>
      <c r="CQ690" s="24"/>
      <c r="CR690" s="24"/>
      <c r="CS690" s="24"/>
      <c r="CT690" s="24"/>
      <c r="CU690" s="24"/>
      <c r="CV690" s="24"/>
      <c r="CW690" s="24"/>
      <c r="CX690" s="24"/>
      <c r="CY690" s="24"/>
      <c r="CZ690" s="24"/>
      <c r="DA690" s="24"/>
      <c r="DB690" s="24"/>
      <c r="DC690" s="24"/>
      <c r="DD690" s="24"/>
      <c r="DE690" s="24"/>
      <c r="DF690" s="26" t="s">
        <v>139</v>
      </c>
      <c r="DG690" s="26" t="s">
        <v>120</v>
      </c>
      <c r="DH690" s="26" t="s">
        <v>139</v>
      </c>
      <c r="DI690" s="26" t="s">
        <v>139</v>
      </c>
      <c r="DJ690" s="26" t="s">
        <v>139</v>
      </c>
      <c r="DK690" s="26" t="s">
        <v>139</v>
      </c>
      <c r="DL690" s="26" t="s">
        <v>139</v>
      </c>
      <c r="DM690" s="26" t="s">
        <v>139</v>
      </c>
      <c r="DN690" s="26" t="s">
        <v>139</v>
      </c>
      <c r="DO690" s="26" t="s">
        <v>139</v>
      </c>
    </row>
    <row r="691" spans="1:119" ht="20.100000000000001" customHeight="1" x14ac:dyDescent="0.25">
      <c r="A691" s="29" t="str">
        <f t="shared" si="140"/>
        <v/>
      </c>
      <c r="B691" s="29" t="str">
        <f t="shared" si="141"/>
        <v>Cercle Haitien pour l'Épanouissement et le Développement Educatif (Haitian Circle for Educational Fulfillment and Development)</v>
      </c>
      <c r="C691" s="29">
        <f t="shared" si="142"/>
        <v>0</v>
      </c>
      <c r="D691" s="30" t="str">
        <f t="shared" si="143"/>
        <v>Americas</v>
      </c>
      <c r="E691" s="30" t="str">
        <f t="shared" si="144"/>
        <v>Port-au-Prince, Haiti</v>
      </c>
      <c r="F691" s="31">
        <f t="shared" si="145"/>
        <v>0</v>
      </c>
      <c r="G691" s="31">
        <f t="shared" si="146"/>
        <v>0</v>
      </c>
      <c r="H691" s="31">
        <f t="shared" si="147"/>
        <v>0</v>
      </c>
      <c r="I691" s="31">
        <f t="shared" si="148"/>
        <v>0</v>
      </c>
      <c r="J691" s="31">
        <f t="shared" si="149"/>
        <v>0</v>
      </c>
      <c r="K691" s="31">
        <f t="shared" si="150"/>
        <v>0</v>
      </c>
      <c r="L691" s="31">
        <f t="shared" si="151"/>
        <v>0</v>
      </c>
      <c r="M691" s="31">
        <f t="shared" si="152"/>
        <v>0</v>
      </c>
      <c r="N691" s="31">
        <f t="shared" si="153"/>
        <v>0</v>
      </c>
      <c r="O691" s="26" t="s">
        <v>4078</v>
      </c>
      <c r="P691" s="26" t="s">
        <v>108</v>
      </c>
      <c r="Q691" s="27">
        <v>40520</v>
      </c>
      <c r="R691" s="24"/>
      <c r="S691" s="24"/>
      <c r="T691" s="26" t="s">
        <v>333</v>
      </c>
      <c r="U691" s="24"/>
      <c r="V691" s="26" t="s">
        <v>15731</v>
      </c>
      <c r="W691" s="26" t="s">
        <v>1065</v>
      </c>
      <c r="X691" s="26" t="s">
        <v>1066</v>
      </c>
      <c r="Y691" s="26" t="s">
        <v>4042</v>
      </c>
      <c r="Z691" s="26" t="s">
        <v>4043</v>
      </c>
      <c r="AA691" s="24"/>
      <c r="AB691" s="26" t="s">
        <v>723</v>
      </c>
      <c r="AC691" s="28">
        <v>1500</v>
      </c>
      <c r="AD691" s="24"/>
      <c r="AE691" s="24"/>
      <c r="AF691" s="26" t="s">
        <v>139</v>
      </c>
      <c r="AG691" s="26" t="s">
        <v>224</v>
      </c>
      <c r="AH691" s="24"/>
      <c r="AI691" s="28">
        <v>1500</v>
      </c>
      <c r="AJ691" s="24"/>
      <c r="AK691" s="24"/>
      <c r="AL691" s="24"/>
      <c r="AM691" s="24"/>
      <c r="AN691" s="24"/>
      <c r="AO691" s="24"/>
      <c r="AP691" s="24"/>
      <c r="AQ691" s="24"/>
      <c r="AR691" s="24"/>
      <c r="AS691" s="24"/>
      <c r="AT691" s="24"/>
      <c r="AU691" s="24"/>
      <c r="AV691" s="24"/>
      <c r="AW691" s="28">
        <v>0</v>
      </c>
      <c r="AX691" s="26">
        <v>0</v>
      </c>
      <c r="AY691" s="28">
        <v>0</v>
      </c>
      <c r="AZ691" s="28">
        <v>0</v>
      </c>
      <c r="BA691" s="26">
        <v>0</v>
      </c>
      <c r="BB691" s="24"/>
      <c r="BC691" s="26" t="s">
        <v>4049</v>
      </c>
      <c r="BD691" s="24"/>
      <c r="BE691" s="24"/>
      <c r="BF691" s="24"/>
      <c r="BG691" s="24"/>
      <c r="BH691" s="24"/>
      <c r="BI691" s="24"/>
      <c r="BJ691" s="24"/>
      <c r="BK691" s="24"/>
      <c r="BL691" s="24"/>
      <c r="BM691" s="24"/>
      <c r="BN691" s="24"/>
      <c r="BO691" s="24"/>
      <c r="BP691" s="24"/>
      <c r="BQ691" s="24"/>
      <c r="BR691" s="26">
        <v>0</v>
      </c>
      <c r="BS691" s="26">
        <v>0</v>
      </c>
      <c r="BT691" s="26">
        <v>0</v>
      </c>
      <c r="BU691" s="26">
        <v>0</v>
      </c>
      <c r="BV691" s="26">
        <v>0</v>
      </c>
      <c r="BW691" s="26">
        <v>0</v>
      </c>
      <c r="BX691" s="26">
        <v>0</v>
      </c>
      <c r="BY691" s="26">
        <v>0</v>
      </c>
      <c r="BZ691" s="24"/>
      <c r="CA691" s="24"/>
      <c r="CB691" s="24"/>
      <c r="CC691" s="24"/>
      <c r="CD691" s="24"/>
      <c r="CE691" s="24"/>
      <c r="CF691" s="24"/>
      <c r="CG691" s="24"/>
      <c r="CH691" s="24"/>
      <c r="CI691" s="24"/>
      <c r="CJ691" s="24"/>
      <c r="CK691" s="24"/>
      <c r="CL691" s="24"/>
      <c r="CM691" s="24"/>
      <c r="CN691" s="24"/>
      <c r="CO691" s="24"/>
      <c r="CP691" s="24"/>
      <c r="CQ691" s="24"/>
      <c r="CR691" s="24"/>
      <c r="CS691" s="24"/>
      <c r="CT691" s="24"/>
      <c r="CU691" s="24"/>
      <c r="CV691" s="24"/>
      <c r="CW691" s="24"/>
      <c r="CX691" s="24"/>
      <c r="CY691" s="24"/>
      <c r="CZ691" s="24"/>
      <c r="DA691" s="24"/>
      <c r="DB691" s="24"/>
      <c r="DC691" s="24"/>
      <c r="DD691" s="24"/>
      <c r="DE691" s="24"/>
      <c r="DF691" s="26" t="s">
        <v>139</v>
      </c>
      <c r="DG691" s="26" t="s">
        <v>139</v>
      </c>
      <c r="DH691" s="26" t="s">
        <v>139</v>
      </c>
      <c r="DI691" s="26" t="s">
        <v>139</v>
      </c>
      <c r="DJ691" s="26" t="s">
        <v>139</v>
      </c>
      <c r="DK691" s="26" t="s">
        <v>139</v>
      </c>
      <c r="DL691" s="26" t="s">
        <v>139</v>
      </c>
      <c r="DM691" s="26" t="s">
        <v>139</v>
      </c>
      <c r="DN691" s="26" t="s">
        <v>139</v>
      </c>
      <c r="DO691" s="26" t="s">
        <v>139</v>
      </c>
    </row>
    <row r="692" spans="1:119" ht="20.100000000000001" customHeight="1" x14ac:dyDescent="0.25">
      <c r="A692" s="29" t="str">
        <f t="shared" si="140"/>
        <v>Challenging Heights7</v>
      </c>
      <c r="B692" s="29" t="str">
        <f t="shared" si="141"/>
        <v>Challenging Heights</v>
      </c>
      <c r="C692" s="29">
        <f t="shared" si="142"/>
        <v>7</v>
      </c>
      <c r="D692" s="30" t="str">
        <f t="shared" si="143"/>
        <v>Africa and the Middle East</v>
      </c>
      <c r="E692" s="30" t="str">
        <f t="shared" si="144"/>
        <v>Accra, Ghana</v>
      </c>
      <c r="F692" s="31">
        <f t="shared" si="145"/>
        <v>3</v>
      </c>
      <c r="G692" s="31">
        <f t="shared" si="146"/>
        <v>4</v>
      </c>
      <c r="H692" s="31">
        <f t="shared" si="147"/>
        <v>4</v>
      </c>
      <c r="I692" s="31">
        <f t="shared" si="148"/>
        <v>5</v>
      </c>
      <c r="J692" s="31">
        <f t="shared" si="149"/>
        <v>4</v>
      </c>
      <c r="K692" s="31">
        <f t="shared" si="150"/>
        <v>5</v>
      </c>
      <c r="L692" s="31">
        <f t="shared" si="151"/>
        <v>5</v>
      </c>
      <c r="M692" s="31">
        <f t="shared" si="152"/>
        <v>5</v>
      </c>
      <c r="N692" s="31">
        <f t="shared" si="153"/>
        <v>4.4000000000000004</v>
      </c>
      <c r="O692" s="26" t="s">
        <v>4079</v>
      </c>
      <c r="P692" s="26" t="s">
        <v>108</v>
      </c>
      <c r="Q692" s="27">
        <v>41400</v>
      </c>
      <c r="R692" s="26" t="s">
        <v>305</v>
      </c>
      <c r="S692" s="26" t="s">
        <v>206</v>
      </c>
      <c r="T692" s="26" t="s">
        <v>207</v>
      </c>
      <c r="U692" s="26" t="s">
        <v>168</v>
      </c>
      <c r="V692" s="26" t="s">
        <v>169</v>
      </c>
      <c r="W692" s="26" t="s">
        <v>170</v>
      </c>
      <c r="X692" s="26" t="s">
        <v>171</v>
      </c>
      <c r="Y692" s="26" t="s">
        <v>4080</v>
      </c>
      <c r="Z692" s="24"/>
      <c r="AA692" s="24"/>
      <c r="AB692" s="26" t="s">
        <v>117</v>
      </c>
      <c r="AC692" s="28">
        <v>25000</v>
      </c>
      <c r="AD692" s="26" t="s">
        <v>4081</v>
      </c>
      <c r="AE692" s="26" t="s">
        <v>595</v>
      </c>
      <c r="AF692" s="26" t="s">
        <v>120</v>
      </c>
      <c r="AG692" s="26" t="s">
        <v>846</v>
      </c>
      <c r="AH692" s="26" t="s">
        <v>235</v>
      </c>
      <c r="AI692" s="28">
        <v>25000</v>
      </c>
      <c r="AJ692" s="26" t="s">
        <v>4082</v>
      </c>
      <c r="AK692" s="26" t="s">
        <v>4083</v>
      </c>
      <c r="AL692" s="26" t="s">
        <v>4084</v>
      </c>
      <c r="AM692" s="24"/>
      <c r="AN692" s="24"/>
      <c r="AO692" s="24"/>
      <c r="AP692" s="24"/>
      <c r="AQ692" s="24"/>
      <c r="AR692" s="26" t="s">
        <v>4085</v>
      </c>
      <c r="AS692" s="24"/>
      <c r="AT692" s="24"/>
      <c r="AU692" s="24"/>
      <c r="AV692" s="24"/>
      <c r="AW692" s="28">
        <v>340000</v>
      </c>
      <c r="AX692" s="26">
        <v>1640</v>
      </c>
      <c r="AY692" s="28">
        <v>100</v>
      </c>
      <c r="AZ692" s="28">
        <v>0</v>
      </c>
      <c r="BA692" s="26">
        <v>0</v>
      </c>
      <c r="BB692" s="26" t="s">
        <v>148</v>
      </c>
      <c r="BC692" s="26" t="s">
        <v>4086</v>
      </c>
      <c r="BD692" s="26" t="s">
        <v>125</v>
      </c>
      <c r="BE692" s="24"/>
      <c r="BF692" s="26" t="s">
        <v>4087</v>
      </c>
      <c r="BG692" s="26" t="s">
        <v>191</v>
      </c>
      <c r="BH692" s="26" t="s">
        <v>4088</v>
      </c>
      <c r="BI692" s="26" t="s">
        <v>191</v>
      </c>
      <c r="BJ692" s="26" t="s">
        <v>4089</v>
      </c>
      <c r="BK692" s="26" t="s">
        <v>191</v>
      </c>
      <c r="BL692" s="26" t="s">
        <v>4090</v>
      </c>
      <c r="BM692" s="26" t="s">
        <v>395</v>
      </c>
      <c r="BN692" s="26" t="s">
        <v>4091</v>
      </c>
      <c r="BO692" s="26" t="s">
        <v>191</v>
      </c>
      <c r="BP692" s="24"/>
      <c r="BQ692" s="24"/>
      <c r="BR692" s="26">
        <v>3</v>
      </c>
      <c r="BS692" s="26">
        <v>4</v>
      </c>
      <c r="BT692" s="26">
        <v>4</v>
      </c>
      <c r="BU692" s="26">
        <v>5</v>
      </c>
      <c r="BV692" s="26">
        <v>4</v>
      </c>
      <c r="BW692" s="26">
        <v>5</v>
      </c>
      <c r="BX692" s="26">
        <v>5</v>
      </c>
      <c r="BY692" s="26">
        <v>5</v>
      </c>
      <c r="BZ692" s="24"/>
      <c r="CA692" s="24"/>
      <c r="CB692" s="24"/>
      <c r="CC692" s="24"/>
      <c r="CD692" s="24"/>
      <c r="CE692" s="24"/>
      <c r="CF692" s="24"/>
      <c r="CG692" s="24"/>
      <c r="CH692" s="24"/>
      <c r="CI692" s="24"/>
      <c r="CJ692" s="24"/>
      <c r="CK692" s="24"/>
      <c r="CL692" s="24"/>
      <c r="CM692" s="24"/>
      <c r="CN692" s="24"/>
      <c r="CO692" s="24"/>
      <c r="CP692" s="24"/>
      <c r="CQ692" s="24"/>
      <c r="CR692" s="24"/>
      <c r="CS692" s="24"/>
      <c r="CT692" s="24"/>
      <c r="CU692" s="24"/>
      <c r="CV692" s="24"/>
      <c r="CW692" s="24"/>
      <c r="CX692" s="24"/>
      <c r="CY692" s="24"/>
      <c r="CZ692" s="24"/>
      <c r="DA692" s="24"/>
      <c r="DB692" s="24"/>
      <c r="DC692" s="24"/>
      <c r="DD692" s="24"/>
      <c r="DE692" s="24"/>
      <c r="DF692" s="26" t="s">
        <v>120</v>
      </c>
      <c r="DG692" s="26" t="s">
        <v>120</v>
      </c>
      <c r="DH692" s="26" t="s">
        <v>120</v>
      </c>
      <c r="DI692" s="26" t="s">
        <v>139</v>
      </c>
      <c r="DJ692" s="26" t="s">
        <v>139</v>
      </c>
      <c r="DK692" s="26" t="s">
        <v>120</v>
      </c>
      <c r="DL692" s="26" t="s">
        <v>139</v>
      </c>
      <c r="DM692" s="26" t="s">
        <v>139</v>
      </c>
      <c r="DN692" s="26" t="s">
        <v>139</v>
      </c>
      <c r="DO692" s="26" t="s">
        <v>139</v>
      </c>
    </row>
    <row r="693" spans="1:119" ht="20.100000000000001" customHeight="1" x14ac:dyDescent="0.25">
      <c r="A693" s="29" t="str">
        <f t="shared" si="140"/>
        <v/>
      </c>
      <c r="B693" s="29" t="str">
        <f t="shared" si="141"/>
        <v>Challenging Heights</v>
      </c>
      <c r="C693" s="29">
        <f t="shared" si="142"/>
        <v>0</v>
      </c>
      <c r="D693" s="30" t="str">
        <f t="shared" si="143"/>
        <v>Africa and the Middle East</v>
      </c>
      <c r="E693" s="30" t="str">
        <f t="shared" si="144"/>
        <v>Accra, Ghana</v>
      </c>
      <c r="F693" s="31">
        <f t="shared" si="145"/>
        <v>0</v>
      </c>
      <c r="G693" s="31">
        <f t="shared" si="146"/>
        <v>0</v>
      </c>
      <c r="H693" s="31">
        <f t="shared" si="147"/>
        <v>0</v>
      </c>
      <c r="I693" s="31">
        <f t="shared" si="148"/>
        <v>0</v>
      </c>
      <c r="J693" s="31">
        <f t="shared" si="149"/>
        <v>0</v>
      </c>
      <c r="K693" s="31">
        <f t="shared" si="150"/>
        <v>0</v>
      </c>
      <c r="L693" s="31">
        <f t="shared" si="151"/>
        <v>0</v>
      </c>
      <c r="M693" s="31">
        <f t="shared" si="152"/>
        <v>0</v>
      </c>
      <c r="N693" s="31">
        <f t="shared" si="153"/>
        <v>0</v>
      </c>
      <c r="O693" s="26" t="s">
        <v>15928</v>
      </c>
      <c r="P693" s="26" t="s">
        <v>108</v>
      </c>
      <c r="Q693" s="27">
        <v>41436</v>
      </c>
      <c r="R693" s="24"/>
      <c r="S693" s="24"/>
      <c r="T693" s="26" t="s">
        <v>207</v>
      </c>
      <c r="U693" s="24"/>
      <c r="V693" s="26" t="s">
        <v>169</v>
      </c>
      <c r="W693" s="26" t="s">
        <v>170</v>
      </c>
      <c r="X693" s="26" t="s">
        <v>171</v>
      </c>
      <c r="Y693" s="26" t="s">
        <v>4080</v>
      </c>
      <c r="Z693" s="24"/>
      <c r="AA693" s="24"/>
      <c r="AB693" s="26" t="s">
        <v>15733</v>
      </c>
      <c r="AC693" s="28">
        <v>8000</v>
      </c>
      <c r="AD693" s="26" t="s">
        <v>4081</v>
      </c>
      <c r="AE693" s="26" t="s">
        <v>595</v>
      </c>
      <c r="AF693" s="26" t="s">
        <v>120</v>
      </c>
      <c r="AG693" s="26" t="s">
        <v>846</v>
      </c>
      <c r="AH693" s="24"/>
      <c r="AI693" s="28">
        <v>8000</v>
      </c>
      <c r="AJ693" s="24"/>
      <c r="AK693" s="24"/>
      <c r="AL693" s="24"/>
      <c r="AM693" s="24"/>
      <c r="AN693" s="24"/>
      <c r="AO693" s="24"/>
      <c r="AP693" s="24"/>
      <c r="AQ693" s="24"/>
      <c r="AR693" s="24"/>
      <c r="AS693" s="24"/>
      <c r="AT693" s="24"/>
      <c r="AU693" s="24"/>
      <c r="AV693" s="24"/>
      <c r="AW693" s="24"/>
      <c r="AX693" s="24"/>
      <c r="AY693" s="24"/>
      <c r="AZ693" s="24"/>
      <c r="BA693" s="24"/>
      <c r="BB693" s="24"/>
      <c r="BC693" s="26" t="s">
        <v>4086</v>
      </c>
      <c r="BD693" s="24"/>
      <c r="BE693" s="24"/>
      <c r="BF693" s="24"/>
      <c r="BG693" s="24"/>
      <c r="BH693" s="24"/>
      <c r="BI693" s="24"/>
      <c r="BJ693" s="24"/>
      <c r="BK693" s="24"/>
      <c r="BL693" s="24"/>
      <c r="BM693" s="24"/>
      <c r="BN693" s="24"/>
      <c r="BO693" s="24"/>
      <c r="BP693" s="24"/>
      <c r="BQ693" s="24"/>
      <c r="BR693" s="24"/>
      <c r="BS693" s="24"/>
      <c r="BT693" s="24"/>
      <c r="BU693" s="24"/>
      <c r="BV693" s="24"/>
      <c r="BW693" s="24"/>
      <c r="BX693" s="24"/>
      <c r="BY693" s="24"/>
      <c r="BZ693" s="24"/>
      <c r="CA693" s="24"/>
      <c r="CB693" s="24"/>
      <c r="CC693" s="24"/>
      <c r="CD693" s="24"/>
      <c r="CE693" s="24"/>
      <c r="CF693" s="24"/>
      <c r="CG693" s="24"/>
      <c r="CH693" s="24"/>
      <c r="CI693" s="24"/>
      <c r="CJ693" s="24"/>
      <c r="CK693" s="24"/>
      <c r="CL693" s="24"/>
      <c r="CM693" s="24"/>
      <c r="CN693" s="24"/>
      <c r="CO693" s="24"/>
      <c r="CP693" s="24"/>
      <c r="CQ693" s="24"/>
      <c r="CR693" s="24"/>
      <c r="CS693" s="24"/>
      <c r="CT693" s="24"/>
      <c r="CU693" s="24"/>
      <c r="CV693" s="24"/>
      <c r="CW693" s="24"/>
      <c r="CX693" s="24"/>
      <c r="CY693" s="24"/>
      <c r="CZ693" s="24"/>
      <c r="DA693" s="24"/>
      <c r="DB693" s="24"/>
      <c r="DC693" s="24"/>
      <c r="DD693" s="24"/>
      <c r="DE693" s="24"/>
      <c r="DF693" s="26" t="s">
        <v>139</v>
      </c>
      <c r="DG693" s="26" t="s">
        <v>139</v>
      </c>
      <c r="DH693" s="26" t="s">
        <v>139</v>
      </c>
      <c r="DI693" s="26" t="s">
        <v>139</v>
      </c>
      <c r="DJ693" s="26" t="s">
        <v>139</v>
      </c>
      <c r="DK693" s="26" t="s">
        <v>139</v>
      </c>
      <c r="DL693" s="26" t="s">
        <v>139</v>
      </c>
      <c r="DM693" s="26" t="s">
        <v>139</v>
      </c>
      <c r="DN693" s="26" t="s">
        <v>139</v>
      </c>
      <c r="DO693" s="26" t="s">
        <v>139</v>
      </c>
    </row>
    <row r="694" spans="1:119" ht="20.100000000000001" customHeight="1" x14ac:dyDescent="0.25">
      <c r="A694" s="29" t="str">
        <f t="shared" si="140"/>
        <v>Challenging Heights6</v>
      </c>
      <c r="B694" s="29" t="str">
        <f t="shared" si="141"/>
        <v>Challenging Heights</v>
      </c>
      <c r="C694" s="29">
        <f t="shared" si="142"/>
        <v>6</v>
      </c>
      <c r="D694" s="30" t="str">
        <f t="shared" si="143"/>
        <v>Africa and the Middle East</v>
      </c>
      <c r="E694" s="30" t="str">
        <f t="shared" si="144"/>
        <v>Accra, Ghana</v>
      </c>
      <c r="F694" s="31">
        <f t="shared" si="145"/>
        <v>5</v>
      </c>
      <c r="G694" s="31">
        <f t="shared" si="146"/>
        <v>3</v>
      </c>
      <c r="H694" s="31">
        <f t="shared" si="147"/>
        <v>3</v>
      </c>
      <c r="I694" s="31">
        <f t="shared" si="148"/>
        <v>5</v>
      </c>
      <c r="J694" s="31">
        <f t="shared" si="149"/>
        <v>4</v>
      </c>
      <c r="K694" s="31">
        <f t="shared" si="150"/>
        <v>5</v>
      </c>
      <c r="L694" s="31">
        <f t="shared" si="151"/>
        <v>5</v>
      </c>
      <c r="M694" s="31">
        <f t="shared" si="152"/>
        <v>4</v>
      </c>
      <c r="N694" s="31">
        <f t="shared" si="153"/>
        <v>4.3</v>
      </c>
      <c r="O694" s="26" t="s">
        <v>4092</v>
      </c>
      <c r="P694" s="26" t="s">
        <v>108</v>
      </c>
      <c r="Q694" s="27">
        <v>41038</v>
      </c>
      <c r="R694" s="26" t="s">
        <v>166</v>
      </c>
      <c r="S694" s="26" t="s">
        <v>217</v>
      </c>
      <c r="T694" s="26" t="s">
        <v>175</v>
      </c>
      <c r="U694" s="26" t="s">
        <v>112</v>
      </c>
      <c r="V694" s="26" t="s">
        <v>169</v>
      </c>
      <c r="W694" s="26" t="s">
        <v>170</v>
      </c>
      <c r="X694" s="26" t="s">
        <v>171</v>
      </c>
      <c r="Y694" s="26" t="s">
        <v>4080</v>
      </c>
      <c r="Z694" s="24"/>
      <c r="AA694" s="24"/>
      <c r="AB694" s="26" t="s">
        <v>117</v>
      </c>
      <c r="AC694" s="28">
        <v>20000</v>
      </c>
      <c r="AD694" s="26" t="s">
        <v>4081</v>
      </c>
      <c r="AE694" s="26" t="s">
        <v>595</v>
      </c>
      <c r="AF694" s="26" t="s">
        <v>120</v>
      </c>
      <c r="AG694" s="26" t="s">
        <v>846</v>
      </c>
      <c r="AH694" s="26" t="s">
        <v>250</v>
      </c>
      <c r="AI694" s="28">
        <v>20000</v>
      </c>
      <c r="AJ694" s="24"/>
      <c r="AK694" s="26" t="s">
        <v>4093</v>
      </c>
      <c r="AL694" s="26" t="s">
        <v>4094</v>
      </c>
      <c r="AM694" s="26" t="s">
        <v>4095</v>
      </c>
      <c r="AN694" s="26" t="s">
        <v>4096</v>
      </c>
      <c r="AO694" s="26" t="s">
        <v>4097</v>
      </c>
      <c r="AP694" s="24"/>
      <c r="AQ694" s="24"/>
      <c r="AR694" s="24"/>
      <c r="AS694" s="24"/>
      <c r="AT694" s="26" t="s">
        <v>4098</v>
      </c>
      <c r="AU694" s="26" t="s">
        <v>4099</v>
      </c>
      <c r="AV694" s="24"/>
      <c r="AW694" s="28">
        <v>831631</v>
      </c>
      <c r="AX694" s="26">
        <v>1420</v>
      </c>
      <c r="AY694" s="28">
        <v>45</v>
      </c>
      <c r="AZ694" s="28">
        <v>38</v>
      </c>
      <c r="BA694" s="26">
        <v>0</v>
      </c>
      <c r="BB694" s="26" t="s">
        <v>148</v>
      </c>
      <c r="BC694" s="26" t="s">
        <v>4086</v>
      </c>
      <c r="BD694" s="26" t="s">
        <v>378</v>
      </c>
      <c r="BE694" s="24"/>
      <c r="BF694" s="26" t="s">
        <v>3386</v>
      </c>
      <c r="BG694" s="26" t="s">
        <v>191</v>
      </c>
      <c r="BH694" s="26" t="s">
        <v>4100</v>
      </c>
      <c r="BI694" s="26" t="s">
        <v>191</v>
      </c>
      <c r="BJ694" s="26" t="s">
        <v>4088</v>
      </c>
      <c r="BK694" s="26" t="s">
        <v>191</v>
      </c>
      <c r="BL694" s="26" t="s">
        <v>1695</v>
      </c>
      <c r="BM694" s="26" t="s">
        <v>170</v>
      </c>
      <c r="BN694" s="26" t="s">
        <v>4101</v>
      </c>
      <c r="BO694" s="26" t="s">
        <v>191</v>
      </c>
      <c r="BP694" s="24"/>
      <c r="BQ694" s="24"/>
      <c r="BR694" s="26">
        <v>5</v>
      </c>
      <c r="BS694" s="26">
        <v>3</v>
      </c>
      <c r="BT694" s="26">
        <v>3</v>
      </c>
      <c r="BU694" s="26">
        <v>5</v>
      </c>
      <c r="BV694" s="26">
        <v>4</v>
      </c>
      <c r="BW694" s="26">
        <v>5</v>
      </c>
      <c r="BX694" s="26">
        <v>5</v>
      </c>
      <c r="BY694" s="26">
        <v>4</v>
      </c>
      <c r="BZ694" s="24"/>
      <c r="CA694" s="24"/>
      <c r="CB694" s="24"/>
      <c r="CC694" s="24"/>
      <c r="CD694" s="24"/>
      <c r="CE694" s="24"/>
      <c r="CF694" s="24"/>
      <c r="CG694" s="24"/>
      <c r="CH694" s="24"/>
      <c r="CI694" s="24"/>
      <c r="CJ694" s="24"/>
      <c r="CK694" s="24"/>
      <c r="CL694" s="24"/>
      <c r="CM694" s="24"/>
      <c r="CN694" s="24"/>
      <c r="CO694" s="24"/>
      <c r="CP694" s="24"/>
      <c r="CQ694" s="24"/>
      <c r="CR694" s="24"/>
      <c r="CS694" s="24"/>
      <c r="CT694" s="24"/>
      <c r="CU694" s="24"/>
      <c r="CV694" s="24"/>
      <c r="CW694" s="24"/>
      <c r="CX694" s="24"/>
      <c r="CY694" s="24"/>
      <c r="CZ694" s="24"/>
      <c r="DA694" s="24"/>
      <c r="DB694" s="24"/>
      <c r="DC694" s="24"/>
      <c r="DD694" s="24"/>
      <c r="DE694" s="24"/>
      <c r="DF694" s="26" t="s">
        <v>139</v>
      </c>
      <c r="DG694" s="26" t="s">
        <v>139</v>
      </c>
      <c r="DH694" s="26" t="s">
        <v>139</v>
      </c>
      <c r="DI694" s="26" t="s">
        <v>139</v>
      </c>
      <c r="DJ694" s="26" t="s">
        <v>139</v>
      </c>
      <c r="DK694" s="26" t="s">
        <v>139</v>
      </c>
      <c r="DL694" s="26" t="s">
        <v>139</v>
      </c>
      <c r="DM694" s="26" t="s">
        <v>139</v>
      </c>
      <c r="DN694" s="26" t="s">
        <v>139</v>
      </c>
      <c r="DO694" s="26" t="s">
        <v>139</v>
      </c>
    </row>
    <row r="695" spans="1:119" ht="20.100000000000001" customHeight="1" x14ac:dyDescent="0.25">
      <c r="A695" s="29" t="str">
        <f t="shared" si="140"/>
        <v>Challenging Heights5</v>
      </c>
      <c r="B695" s="29" t="str">
        <f t="shared" si="141"/>
        <v>Challenging Heights</v>
      </c>
      <c r="C695" s="29">
        <f t="shared" si="142"/>
        <v>5</v>
      </c>
      <c r="D695" s="30" t="str">
        <f t="shared" si="143"/>
        <v>Africa and the Middle East</v>
      </c>
      <c r="E695" s="30" t="str">
        <f t="shared" si="144"/>
        <v>Accra, Ghana</v>
      </c>
      <c r="F695" s="31">
        <f t="shared" si="145"/>
        <v>3</v>
      </c>
      <c r="G695" s="31">
        <f t="shared" si="146"/>
        <v>3</v>
      </c>
      <c r="H695" s="31">
        <f t="shared" si="147"/>
        <v>2</v>
      </c>
      <c r="I695" s="31">
        <f t="shared" si="148"/>
        <v>4</v>
      </c>
      <c r="J695" s="31">
        <f t="shared" si="149"/>
        <v>2</v>
      </c>
      <c r="K695" s="31">
        <f t="shared" si="150"/>
        <v>4</v>
      </c>
      <c r="L695" s="31">
        <f t="shared" si="151"/>
        <v>4</v>
      </c>
      <c r="M695" s="31">
        <f t="shared" si="152"/>
        <v>3</v>
      </c>
      <c r="N695" s="31">
        <f t="shared" si="153"/>
        <v>3.1</v>
      </c>
      <c r="O695" s="26" t="s">
        <v>4102</v>
      </c>
      <c r="P695" s="26" t="s">
        <v>108</v>
      </c>
      <c r="Q695" s="27">
        <v>40672</v>
      </c>
      <c r="R695" s="26" t="s">
        <v>109</v>
      </c>
      <c r="S695" s="26" t="s">
        <v>409</v>
      </c>
      <c r="T695" s="26" t="s">
        <v>333</v>
      </c>
      <c r="U695" s="26" t="s">
        <v>112</v>
      </c>
      <c r="V695" s="26" t="s">
        <v>169</v>
      </c>
      <c r="W695" s="26" t="s">
        <v>170</v>
      </c>
      <c r="X695" s="26" t="s">
        <v>171</v>
      </c>
      <c r="Y695" s="26" t="s">
        <v>4080</v>
      </c>
      <c r="Z695" s="24"/>
      <c r="AA695" s="24"/>
      <c r="AB695" s="26" t="s">
        <v>117</v>
      </c>
      <c r="AC695" s="28">
        <v>16000</v>
      </c>
      <c r="AD695" s="26" t="s">
        <v>4081</v>
      </c>
      <c r="AE695" s="26" t="s">
        <v>595</v>
      </c>
      <c r="AF695" s="26" t="s">
        <v>120</v>
      </c>
      <c r="AG695" s="26" t="s">
        <v>846</v>
      </c>
      <c r="AH695" s="26" t="s">
        <v>176</v>
      </c>
      <c r="AI695" s="28">
        <v>16000</v>
      </c>
      <c r="AJ695" s="24"/>
      <c r="AK695" s="26" t="s">
        <v>4103</v>
      </c>
      <c r="AL695" s="26" t="s">
        <v>4104</v>
      </c>
      <c r="AM695" s="26" t="s">
        <v>4095</v>
      </c>
      <c r="AN695" s="26" t="s">
        <v>4105</v>
      </c>
      <c r="AO695" s="26" t="s">
        <v>4106</v>
      </c>
      <c r="AP695" s="24"/>
      <c r="AQ695" s="24"/>
      <c r="AR695" s="24"/>
      <c r="AS695" s="26" t="s">
        <v>4107</v>
      </c>
      <c r="AT695" s="26" t="s">
        <v>4108</v>
      </c>
      <c r="AU695" s="26" t="s">
        <v>4109</v>
      </c>
      <c r="AV695" s="24"/>
      <c r="AW695" s="28">
        <v>251781</v>
      </c>
      <c r="AX695" s="26">
        <v>1195</v>
      </c>
      <c r="AY695" s="28">
        <v>40</v>
      </c>
      <c r="AZ695" s="28">
        <v>30</v>
      </c>
      <c r="BA695" s="26">
        <v>0</v>
      </c>
      <c r="BB695" s="26" t="s">
        <v>148</v>
      </c>
      <c r="BC695" s="26" t="s">
        <v>4086</v>
      </c>
      <c r="BD695" s="24"/>
      <c r="BE695" s="24"/>
      <c r="BF695" s="26" t="s">
        <v>4101</v>
      </c>
      <c r="BG695" s="26" t="s">
        <v>191</v>
      </c>
      <c r="BH695" s="26" t="s">
        <v>3386</v>
      </c>
      <c r="BI695" s="26" t="s">
        <v>191</v>
      </c>
      <c r="BJ695" s="26" t="s">
        <v>4100</v>
      </c>
      <c r="BK695" s="26" t="s">
        <v>191</v>
      </c>
      <c r="BL695" s="26" t="s">
        <v>4088</v>
      </c>
      <c r="BM695" s="26" t="s">
        <v>191</v>
      </c>
      <c r="BN695" s="26" t="s">
        <v>4110</v>
      </c>
      <c r="BO695" s="26" t="s">
        <v>170</v>
      </c>
      <c r="BP695" s="26" t="s">
        <v>4111</v>
      </c>
      <c r="BQ695" s="26" t="s">
        <v>191</v>
      </c>
      <c r="BR695" s="26">
        <v>3</v>
      </c>
      <c r="BS695" s="26">
        <v>3</v>
      </c>
      <c r="BT695" s="26">
        <v>2</v>
      </c>
      <c r="BU695" s="26">
        <v>4</v>
      </c>
      <c r="BV695" s="26">
        <v>2</v>
      </c>
      <c r="BW695" s="26">
        <v>4</v>
      </c>
      <c r="BX695" s="26">
        <v>4</v>
      </c>
      <c r="BY695" s="26">
        <v>3</v>
      </c>
      <c r="BZ695" s="24"/>
      <c r="CA695" s="24"/>
      <c r="CB695" s="24"/>
      <c r="CC695" s="24"/>
      <c r="CD695" s="24"/>
      <c r="CE695" s="24"/>
      <c r="CF695" s="24"/>
      <c r="CG695" s="24"/>
      <c r="CH695" s="24"/>
      <c r="CI695" s="24"/>
      <c r="CJ695" s="24"/>
      <c r="CK695" s="24"/>
      <c r="CL695" s="24"/>
      <c r="CM695" s="24"/>
      <c r="CN695" s="24"/>
      <c r="CO695" s="24"/>
      <c r="CP695" s="24"/>
      <c r="CQ695" s="24"/>
      <c r="CR695" s="24"/>
      <c r="CS695" s="24"/>
      <c r="CT695" s="24"/>
      <c r="CU695" s="24"/>
      <c r="CV695" s="24"/>
      <c r="CW695" s="24"/>
      <c r="CX695" s="24"/>
      <c r="CY695" s="24"/>
      <c r="CZ695" s="24"/>
      <c r="DA695" s="24"/>
      <c r="DB695" s="24"/>
      <c r="DC695" s="24"/>
      <c r="DD695" s="24"/>
      <c r="DE695" s="24"/>
      <c r="DF695" s="26" t="s">
        <v>139</v>
      </c>
      <c r="DG695" s="26" t="s">
        <v>120</v>
      </c>
      <c r="DH695" s="26" t="s">
        <v>139</v>
      </c>
      <c r="DI695" s="26" t="s">
        <v>139</v>
      </c>
      <c r="DJ695" s="26" t="s">
        <v>139</v>
      </c>
      <c r="DK695" s="26" t="s">
        <v>139</v>
      </c>
      <c r="DL695" s="26" t="s">
        <v>139</v>
      </c>
      <c r="DM695" s="26" t="s">
        <v>139</v>
      </c>
      <c r="DN695" s="26" t="s">
        <v>139</v>
      </c>
      <c r="DO695" s="26" t="s">
        <v>139</v>
      </c>
    </row>
    <row r="696" spans="1:119" ht="20.100000000000001" customHeight="1" x14ac:dyDescent="0.25">
      <c r="A696" s="29" t="str">
        <f t="shared" si="140"/>
        <v>Challenging Heights4</v>
      </c>
      <c r="B696" s="29" t="str">
        <f t="shared" si="141"/>
        <v>Challenging Heights</v>
      </c>
      <c r="C696" s="29">
        <f t="shared" si="142"/>
        <v>4</v>
      </c>
      <c r="D696" s="30" t="str">
        <f t="shared" si="143"/>
        <v>Africa and the Middle East</v>
      </c>
      <c r="E696" s="30" t="str">
        <f t="shared" si="144"/>
        <v>Accra, Ghana</v>
      </c>
      <c r="F696" s="31">
        <f t="shared" si="145"/>
        <v>3</v>
      </c>
      <c r="G696" s="31">
        <f t="shared" si="146"/>
        <v>2</v>
      </c>
      <c r="H696" s="31">
        <f t="shared" si="147"/>
        <v>2</v>
      </c>
      <c r="I696" s="31">
        <f t="shared" si="148"/>
        <v>4</v>
      </c>
      <c r="J696" s="31">
        <f t="shared" si="149"/>
        <v>4</v>
      </c>
      <c r="K696" s="31">
        <f t="shared" si="150"/>
        <v>4</v>
      </c>
      <c r="L696" s="31">
        <f t="shared" si="151"/>
        <v>3</v>
      </c>
      <c r="M696" s="31">
        <f t="shared" si="152"/>
        <v>3</v>
      </c>
      <c r="N696" s="31">
        <f t="shared" si="153"/>
        <v>3.1</v>
      </c>
      <c r="O696" s="26" t="s">
        <v>4112</v>
      </c>
      <c r="P696" s="26" t="s">
        <v>108</v>
      </c>
      <c r="Q696" s="27">
        <v>40315</v>
      </c>
      <c r="R696" s="26" t="s">
        <v>109</v>
      </c>
      <c r="S696" s="26" t="s">
        <v>234</v>
      </c>
      <c r="T696" s="26" t="s">
        <v>224</v>
      </c>
      <c r="U696" s="26" t="s">
        <v>112</v>
      </c>
      <c r="V696" s="26" t="s">
        <v>169</v>
      </c>
      <c r="W696" s="26" t="s">
        <v>170</v>
      </c>
      <c r="X696" s="26" t="s">
        <v>171</v>
      </c>
      <c r="Y696" s="26" t="s">
        <v>4080</v>
      </c>
      <c r="Z696" s="24"/>
      <c r="AA696" s="24"/>
      <c r="AB696" s="26" t="s">
        <v>117</v>
      </c>
      <c r="AC696" s="28">
        <v>12000</v>
      </c>
      <c r="AD696" s="26" t="s">
        <v>4081</v>
      </c>
      <c r="AE696" s="26" t="s">
        <v>595</v>
      </c>
      <c r="AF696" s="26" t="s">
        <v>120</v>
      </c>
      <c r="AG696" s="26" t="s">
        <v>846</v>
      </c>
      <c r="AH696" s="26" t="s">
        <v>185</v>
      </c>
      <c r="AI696" s="28">
        <v>12000</v>
      </c>
      <c r="AJ696" s="24"/>
      <c r="AK696" s="26" t="s">
        <v>4093</v>
      </c>
      <c r="AL696" s="26" t="s">
        <v>4113</v>
      </c>
      <c r="AM696" s="26" t="s">
        <v>4114</v>
      </c>
      <c r="AN696" s="26" t="s">
        <v>4115</v>
      </c>
      <c r="AO696" s="24"/>
      <c r="AP696" s="24"/>
      <c r="AQ696" s="24"/>
      <c r="AR696" s="24"/>
      <c r="AS696" s="26" t="s">
        <v>4116</v>
      </c>
      <c r="AT696" s="26" t="s">
        <v>4117</v>
      </c>
      <c r="AU696" s="24"/>
      <c r="AV696" s="24"/>
      <c r="AW696" s="28">
        <v>149851</v>
      </c>
      <c r="AX696" s="26">
        <v>927</v>
      </c>
      <c r="AY696" s="28">
        <v>90</v>
      </c>
      <c r="AZ696" s="28">
        <v>70</v>
      </c>
      <c r="BA696" s="26">
        <v>0</v>
      </c>
      <c r="BB696" s="26" t="s">
        <v>148</v>
      </c>
      <c r="BC696" s="26" t="s">
        <v>4086</v>
      </c>
      <c r="BD696" s="24"/>
      <c r="BE696" s="24"/>
      <c r="BF696" s="24"/>
      <c r="BG696" s="24"/>
      <c r="BH696" s="24"/>
      <c r="BI696" s="24"/>
      <c r="BJ696" s="24"/>
      <c r="BK696" s="24"/>
      <c r="BL696" s="24"/>
      <c r="BM696" s="24"/>
      <c r="BN696" s="24"/>
      <c r="BO696" s="24"/>
      <c r="BP696" s="24"/>
      <c r="BQ696" s="24"/>
      <c r="BR696" s="26">
        <v>3</v>
      </c>
      <c r="BS696" s="26">
        <v>2</v>
      </c>
      <c r="BT696" s="26">
        <v>2</v>
      </c>
      <c r="BU696" s="26">
        <v>4</v>
      </c>
      <c r="BV696" s="26">
        <v>4</v>
      </c>
      <c r="BW696" s="26">
        <v>4</v>
      </c>
      <c r="BX696" s="26">
        <v>3</v>
      </c>
      <c r="BY696" s="26">
        <v>3</v>
      </c>
      <c r="BZ696" s="24"/>
      <c r="CA696" s="24"/>
      <c r="CB696" s="24"/>
      <c r="CC696" s="24"/>
      <c r="CD696" s="24"/>
      <c r="CE696" s="24"/>
      <c r="CF696" s="24"/>
      <c r="CG696" s="24"/>
      <c r="CH696" s="24"/>
      <c r="CI696" s="24"/>
      <c r="CJ696" s="24"/>
      <c r="CK696" s="24"/>
      <c r="CL696" s="24"/>
      <c r="CM696" s="24"/>
      <c r="CN696" s="24"/>
      <c r="CO696" s="24"/>
      <c r="CP696" s="24"/>
      <c r="CQ696" s="24"/>
      <c r="CR696" s="24"/>
      <c r="CS696" s="24"/>
      <c r="CT696" s="24"/>
      <c r="CU696" s="24"/>
      <c r="CV696" s="24"/>
      <c r="CW696" s="24"/>
      <c r="CX696" s="24"/>
      <c r="CY696" s="24"/>
      <c r="CZ696" s="24"/>
      <c r="DA696" s="24"/>
      <c r="DB696" s="24"/>
      <c r="DC696" s="24"/>
      <c r="DD696" s="24"/>
      <c r="DE696" s="24"/>
      <c r="DF696" s="26" t="s">
        <v>139</v>
      </c>
      <c r="DG696" s="26" t="s">
        <v>139</v>
      </c>
      <c r="DH696" s="26" t="s">
        <v>139</v>
      </c>
      <c r="DI696" s="26" t="s">
        <v>139</v>
      </c>
      <c r="DJ696" s="26" t="s">
        <v>139</v>
      </c>
      <c r="DK696" s="26" t="s">
        <v>139</v>
      </c>
      <c r="DL696" s="26" t="s">
        <v>139</v>
      </c>
      <c r="DM696" s="26" t="s">
        <v>139</v>
      </c>
      <c r="DN696" s="26" t="s">
        <v>139</v>
      </c>
      <c r="DO696" s="26" t="s">
        <v>139</v>
      </c>
    </row>
    <row r="697" spans="1:119" ht="20.100000000000001" customHeight="1" x14ac:dyDescent="0.25">
      <c r="A697" s="29" t="str">
        <f t="shared" si="140"/>
        <v/>
      </c>
      <c r="B697" s="29" t="str">
        <f t="shared" si="141"/>
        <v>Challenging Heights</v>
      </c>
      <c r="C697" s="29">
        <f t="shared" si="142"/>
        <v>0</v>
      </c>
      <c r="D697" s="30" t="str">
        <f t="shared" si="143"/>
        <v>Africa and the Middle East</v>
      </c>
      <c r="E697" s="30" t="str">
        <f t="shared" si="144"/>
        <v>Accra, Ghana</v>
      </c>
      <c r="F697" s="31">
        <f t="shared" si="145"/>
        <v>0</v>
      </c>
      <c r="G697" s="31">
        <f t="shared" si="146"/>
        <v>0</v>
      </c>
      <c r="H697" s="31">
        <f t="shared" si="147"/>
        <v>0</v>
      </c>
      <c r="I697" s="31">
        <f t="shared" si="148"/>
        <v>0</v>
      </c>
      <c r="J697" s="31">
        <f t="shared" si="149"/>
        <v>0</v>
      </c>
      <c r="K697" s="31">
        <f t="shared" si="150"/>
        <v>0</v>
      </c>
      <c r="L697" s="31">
        <f t="shared" si="151"/>
        <v>0</v>
      </c>
      <c r="M697" s="31">
        <f t="shared" si="152"/>
        <v>0</v>
      </c>
      <c r="N697" s="31">
        <f t="shared" si="153"/>
        <v>0</v>
      </c>
      <c r="O697" s="26" t="s">
        <v>15929</v>
      </c>
      <c r="P697" s="26" t="s">
        <v>108</v>
      </c>
      <c r="Q697" s="27">
        <v>40241</v>
      </c>
      <c r="R697" s="24"/>
      <c r="S697" s="24"/>
      <c r="T697" s="26" t="s">
        <v>224</v>
      </c>
      <c r="U697" s="24"/>
      <c r="V697" s="26" t="s">
        <v>169</v>
      </c>
      <c r="W697" s="26" t="s">
        <v>170</v>
      </c>
      <c r="X697" s="26" t="s">
        <v>171</v>
      </c>
      <c r="Y697" s="26" t="s">
        <v>4080</v>
      </c>
      <c r="Z697" s="24"/>
      <c r="AA697" s="24"/>
      <c r="AB697" s="26" t="s">
        <v>15736</v>
      </c>
      <c r="AC697" s="28">
        <v>2260</v>
      </c>
      <c r="AD697" s="26" t="s">
        <v>4081</v>
      </c>
      <c r="AE697" s="26" t="s">
        <v>595</v>
      </c>
      <c r="AF697" s="26" t="s">
        <v>120</v>
      </c>
      <c r="AG697" s="26" t="s">
        <v>846</v>
      </c>
      <c r="AH697" s="24"/>
      <c r="AI697" s="28">
        <v>2260</v>
      </c>
      <c r="AJ697" s="24"/>
      <c r="AK697" s="24"/>
      <c r="AL697" s="24"/>
      <c r="AM697" s="24"/>
      <c r="AN697" s="24"/>
      <c r="AO697" s="24"/>
      <c r="AP697" s="24"/>
      <c r="AQ697" s="24"/>
      <c r="AR697" s="24"/>
      <c r="AS697" s="24"/>
      <c r="AT697" s="24"/>
      <c r="AU697" s="24"/>
      <c r="AV697" s="24"/>
      <c r="AW697" s="28">
        <v>0</v>
      </c>
      <c r="AX697" s="26">
        <v>0</v>
      </c>
      <c r="AY697" s="28">
        <v>0</v>
      </c>
      <c r="AZ697" s="28">
        <v>0</v>
      </c>
      <c r="BA697" s="26">
        <v>0</v>
      </c>
      <c r="BB697" s="24"/>
      <c r="BC697" s="26" t="s">
        <v>4086</v>
      </c>
      <c r="BD697" s="24"/>
      <c r="BE697" s="24"/>
      <c r="BF697" s="24"/>
      <c r="BG697" s="24"/>
      <c r="BH697" s="24"/>
      <c r="BI697" s="24"/>
      <c r="BJ697" s="24"/>
      <c r="BK697" s="24"/>
      <c r="BL697" s="24"/>
      <c r="BM697" s="24"/>
      <c r="BN697" s="24"/>
      <c r="BO697" s="24"/>
      <c r="BP697" s="24"/>
      <c r="BQ697" s="24"/>
      <c r="BR697" s="26">
        <v>0</v>
      </c>
      <c r="BS697" s="26">
        <v>0</v>
      </c>
      <c r="BT697" s="26">
        <v>0</v>
      </c>
      <c r="BU697" s="26">
        <v>0</v>
      </c>
      <c r="BV697" s="26">
        <v>0</v>
      </c>
      <c r="BW697" s="26">
        <v>0</v>
      </c>
      <c r="BX697" s="26">
        <v>0</v>
      </c>
      <c r="BY697" s="26">
        <v>0</v>
      </c>
      <c r="BZ697" s="24"/>
      <c r="CA697" s="24"/>
      <c r="CB697" s="24"/>
      <c r="CC697" s="24"/>
      <c r="CD697" s="24"/>
      <c r="CE697" s="24"/>
      <c r="CF697" s="24"/>
      <c r="CG697" s="24"/>
      <c r="CH697" s="24"/>
      <c r="CI697" s="24"/>
      <c r="CJ697" s="24"/>
      <c r="CK697" s="24"/>
      <c r="CL697" s="24"/>
      <c r="CM697" s="24"/>
      <c r="CN697" s="24"/>
      <c r="CO697" s="24"/>
      <c r="CP697" s="24"/>
      <c r="CQ697" s="24"/>
      <c r="CR697" s="24"/>
      <c r="CS697" s="24"/>
      <c r="CT697" s="24"/>
      <c r="CU697" s="24"/>
      <c r="CV697" s="24"/>
      <c r="CW697" s="24"/>
      <c r="CX697" s="24"/>
      <c r="CY697" s="24"/>
      <c r="CZ697" s="24"/>
      <c r="DA697" s="24"/>
      <c r="DB697" s="24"/>
      <c r="DC697" s="24"/>
      <c r="DD697" s="24"/>
      <c r="DE697" s="24"/>
      <c r="DF697" s="26" t="s">
        <v>139</v>
      </c>
      <c r="DG697" s="26" t="s">
        <v>139</v>
      </c>
      <c r="DH697" s="26" t="s">
        <v>139</v>
      </c>
      <c r="DI697" s="26" t="s">
        <v>139</v>
      </c>
      <c r="DJ697" s="26" t="s">
        <v>139</v>
      </c>
      <c r="DK697" s="26" t="s">
        <v>139</v>
      </c>
      <c r="DL697" s="26" t="s">
        <v>139</v>
      </c>
      <c r="DM697" s="26" t="s">
        <v>139</v>
      </c>
      <c r="DN697" s="26" t="s">
        <v>139</v>
      </c>
      <c r="DO697" s="26" t="s">
        <v>139</v>
      </c>
    </row>
    <row r="698" spans="1:119" ht="20.100000000000001" customHeight="1" x14ac:dyDescent="0.25">
      <c r="A698" s="29" t="str">
        <f t="shared" si="140"/>
        <v/>
      </c>
      <c r="B698" s="29" t="str">
        <f t="shared" si="141"/>
        <v>Chanan (Light) Development Association</v>
      </c>
      <c r="C698" s="29">
        <f t="shared" si="142"/>
        <v>0</v>
      </c>
      <c r="D698" s="30" t="str">
        <f t="shared" si="143"/>
        <v>South Asia</v>
      </c>
      <c r="E698" s="30" t="str">
        <f t="shared" si="144"/>
        <v>Lahore, Pakistan</v>
      </c>
      <c r="F698" s="31">
        <f t="shared" si="145"/>
        <v>0</v>
      </c>
      <c r="G698" s="31">
        <f t="shared" si="146"/>
        <v>0</v>
      </c>
      <c r="H698" s="31">
        <f t="shared" si="147"/>
        <v>0</v>
      </c>
      <c r="I698" s="31">
        <f t="shared" si="148"/>
        <v>0</v>
      </c>
      <c r="J698" s="31">
        <f t="shared" si="149"/>
        <v>0</v>
      </c>
      <c r="K698" s="31">
        <f t="shared" si="150"/>
        <v>0</v>
      </c>
      <c r="L698" s="31">
        <f t="shared" si="151"/>
        <v>0</v>
      </c>
      <c r="M698" s="31">
        <f t="shared" si="152"/>
        <v>0</v>
      </c>
      <c r="N698" s="31">
        <f t="shared" si="153"/>
        <v>0</v>
      </c>
      <c r="O698" s="26" t="s">
        <v>15930</v>
      </c>
      <c r="P698" s="26" t="s">
        <v>243</v>
      </c>
      <c r="Q698" s="27">
        <v>43347</v>
      </c>
      <c r="R698" s="24"/>
      <c r="S698" s="24"/>
      <c r="T698" s="24"/>
      <c r="U698" s="24"/>
      <c r="V698" s="26" t="s">
        <v>225</v>
      </c>
      <c r="W698" s="26" t="s">
        <v>369</v>
      </c>
      <c r="X698" s="26" t="s">
        <v>4119</v>
      </c>
      <c r="Y698" s="26" t="s">
        <v>4120</v>
      </c>
      <c r="Z698" s="24"/>
      <c r="AA698" s="26" t="s">
        <v>4121</v>
      </c>
      <c r="AB698" s="26" t="s">
        <v>983</v>
      </c>
      <c r="AC698" s="28">
        <v>0</v>
      </c>
      <c r="AD698" s="26" t="s">
        <v>4122</v>
      </c>
      <c r="AE698" s="26" t="s">
        <v>249</v>
      </c>
      <c r="AF698" s="26" t="s">
        <v>139</v>
      </c>
      <c r="AG698" s="26" t="s">
        <v>224</v>
      </c>
      <c r="AH698" s="24"/>
      <c r="AI698" s="28">
        <v>0</v>
      </c>
      <c r="AJ698" s="24"/>
      <c r="AK698" s="24"/>
      <c r="AL698" s="24"/>
      <c r="AM698" s="24"/>
      <c r="AN698" s="24"/>
      <c r="AO698" s="24"/>
      <c r="AP698" s="24"/>
      <c r="AQ698" s="24"/>
      <c r="AR698" s="24"/>
      <c r="AS698" s="24"/>
      <c r="AT698" s="24"/>
      <c r="AU698" s="24"/>
      <c r="AV698" s="24"/>
      <c r="AW698" s="28">
        <v>0</v>
      </c>
      <c r="AX698" s="26">
        <v>0</v>
      </c>
      <c r="AY698" s="28">
        <v>0</v>
      </c>
      <c r="AZ698" s="28">
        <v>0</v>
      </c>
      <c r="BA698" s="26">
        <v>0</v>
      </c>
      <c r="BB698" s="24"/>
      <c r="BC698" s="26" t="s">
        <v>4128</v>
      </c>
      <c r="BD698" s="24"/>
      <c r="BE698" s="24"/>
      <c r="BF698" s="24"/>
      <c r="BG698" s="24"/>
      <c r="BH698" s="24"/>
      <c r="BI698" s="24"/>
      <c r="BJ698" s="24"/>
      <c r="BK698" s="24"/>
      <c r="BL698" s="24"/>
      <c r="BM698" s="24"/>
      <c r="BN698" s="24"/>
      <c r="BO698" s="24"/>
      <c r="BP698" s="24"/>
      <c r="BQ698" s="24"/>
      <c r="BR698" s="26">
        <v>0</v>
      </c>
      <c r="BS698" s="26">
        <v>0</v>
      </c>
      <c r="BT698" s="26">
        <v>0</v>
      </c>
      <c r="BU698" s="26">
        <v>0</v>
      </c>
      <c r="BV698" s="26">
        <v>0</v>
      </c>
      <c r="BW698" s="26">
        <v>0</v>
      </c>
      <c r="BX698" s="26">
        <v>0</v>
      </c>
      <c r="BY698" s="26">
        <v>0</v>
      </c>
      <c r="BZ698" s="24"/>
      <c r="CA698" s="24"/>
      <c r="CB698" s="24"/>
      <c r="CC698" s="24"/>
      <c r="CD698" s="24"/>
      <c r="CE698" s="24"/>
      <c r="CF698" s="24"/>
      <c r="CG698" s="24"/>
      <c r="CH698" s="24"/>
      <c r="CI698" s="24"/>
      <c r="CJ698" s="24"/>
      <c r="CK698" s="24"/>
      <c r="CL698" s="24"/>
      <c r="CM698" s="24"/>
      <c r="CN698" s="24"/>
      <c r="CO698" s="24"/>
      <c r="CP698" s="24"/>
      <c r="CQ698" s="24"/>
      <c r="CR698" s="24"/>
      <c r="CS698" s="24"/>
      <c r="CT698" s="24"/>
      <c r="CU698" s="24"/>
      <c r="CV698" s="24"/>
      <c r="CW698" s="24"/>
      <c r="CX698" s="24"/>
      <c r="CY698" s="24"/>
      <c r="CZ698" s="24"/>
      <c r="DA698" s="24"/>
      <c r="DB698" s="24"/>
      <c r="DC698" s="24"/>
      <c r="DD698" s="24"/>
      <c r="DE698" s="24"/>
      <c r="DF698" s="26" t="s">
        <v>139</v>
      </c>
      <c r="DG698" s="26" t="s">
        <v>139</v>
      </c>
      <c r="DH698" s="26" t="s">
        <v>139</v>
      </c>
      <c r="DI698" s="26" t="s">
        <v>139</v>
      </c>
      <c r="DJ698" s="26" t="s">
        <v>139</v>
      </c>
      <c r="DK698" s="26" t="s">
        <v>139</v>
      </c>
      <c r="DL698" s="26" t="s">
        <v>139</v>
      </c>
      <c r="DM698" s="26" t="s">
        <v>139</v>
      </c>
      <c r="DN698" s="26" t="s">
        <v>139</v>
      </c>
      <c r="DO698" s="26" t="s">
        <v>139</v>
      </c>
    </row>
    <row r="699" spans="1:119" ht="20.100000000000001" customHeight="1" x14ac:dyDescent="0.25">
      <c r="A699" s="29" t="str">
        <f t="shared" si="140"/>
        <v>Chanan (Light) Development Association6</v>
      </c>
      <c r="B699" s="29" t="str">
        <f t="shared" si="141"/>
        <v>Chanan (Light) Development Association</v>
      </c>
      <c r="C699" s="29">
        <f t="shared" si="142"/>
        <v>6</v>
      </c>
      <c r="D699" s="30" t="str">
        <f t="shared" si="143"/>
        <v>South Asia</v>
      </c>
      <c r="E699" s="30" t="str">
        <f t="shared" si="144"/>
        <v>Lahore, Pakistan</v>
      </c>
      <c r="F699" s="31">
        <f t="shared" si="145"/>
        <v>3</v>
      </c>
      <c r="G699" s="31">
        <f t="shared" si="146"/>
        <v>3</v>
      </c>
      <c r="H699" s="31">
        <f t="shared" si="147"/>
        <v>4</v>
      </c>
      <c r="I699" s="31">
        <f t="shared" si="148"/>
        <v>4</v>
      </c>
      <c r="J699" s="31">
        <f t="shared" si="149"/>
        <v>3</v>
      </c>
      <c r="K699" s="31">
        <f t="shared" si="150"/>
        <v>3</v>
      </c>
      <c r="L699" s="31">
        <f t="shared" si="151"/>
        <v>5</v>
      </c>
      <c r="M699" s="31">
        <f t="shared" si="152"/>
        <v>3</v>
      </c>
      <c r="N699" s="31">
        <f t="shared" si="153"/>
        <v>3.5</v>
      </c>
      <c r="O699" s="26" t="s">
        <v>4118</v>
      </c>
      <c r="P699" s="26" t="s">
        <v>108</v>
      </c>
      <c r="Q699" s="27">
        <v>42502</v>
      </c>
      <c r="R699" s="26" t="s">
        <v>166</v>
      </c>
      <c r="S699" s="26" t="s">
        <v>184</v>
      </c>
      <c r="T699" s="26" t="s">
        <v>157</v>
      </c>
      <c r="U699" s="26" t="s">
        <v>833</v>
      </c>
      <c r="V699" s="26" t="s">
        <v>225</v>
      </c>
      <c r="W699" s="26" t="s">
        <v>369</v>
      </c>
      <c r="X699" s="26" t="s">
        <v>4119</v>
      </c>
      <c r="Y699" s="26" t="s">
        <v>4120</v>
      </c>
      <c r="Z699" s="24"/>
      <c r="AA699" s="26" t="s">
        <v>4121</v>
      </c>
      <c r="AB699" s="26" t="s">
        <v>117</v>
      </c>
      <c r="AC699" s="28">
        <v>7000</v>
      </c>
      <c r="AD699" s="26" t="s">
        <v>4122</v>
      </c>
      <c r="AE699" s="26" t="s">
        <v>249</v>
      </c>
      <c r="AF699" s="26" t="s">
        <v>139</v>
      </c>
      <c r="AG699" s="26" t="s">
        <v>224</v>
      </c>
      <c r="AH699" s="26" t="s">
        <v>250</v>
      </c>
      <c r="AI699" s="28">
        <v>7000</v>
      </c>
      <c r="AJ699" s="26" t="s">
        <v>4123</v>
      </c>
      <c r="AK699" s="26" t="s">
        <v>4124</v>
      </c>
      <c r="AL699" s="26" t="s">
        <v>4125</v>
      </c>
      <c r="AM699" s="24"/>
      <c r="AN699" s="24"/>
      <c r="AO699" s="24"/>
      <c r="AP699" s="24"/>
      <c r="AQ699" s="26" t="s">
        <v>4126</v>
      </c>
      <c r="AR699" s="24"/>
      <c r="AS699" s="24"/>
      <c r="AT699" s="24"/>
      <c r="AU699" s="26" t="s">
        <v>4127</v>
      </c>
      <c r="AV699" s="24"/>
      <c r="AW699" s="28">
        <v>465084</v>
      </c>
      <c r="AX699" s="26">
        <v>9170</v>
      </c>
      <c r="AY699" s="28">
        <v>80</v>
      </c>
      <c r="AZ699" s="28">
        <v>98</v>
      </c>
      <c r="BA699" s="26">
        <v>0</v>
      </c>
      <c r="BB699" s="26" t="s">
        <v>148</v>
      </c>
      <c r="BC699" s="26" t="s">
        <v>4128</v>
      </c>
      <c r="BD699" s="26" t="s">
        <v>125</v>
      </c>
      <c r="BE699" s="24"/>
      <c r="BF699" s="26" t="s">
        <v>4129</v>
      </c>
      <c r="BG699" s="26" t="s">
        <v>395</v>
      </c>
      <c r="BH699" s="26" t="s">
        <v>4130</v>
      </c>
      <c r="BI699" s="26" t="s">
        <v>191</v>
      </c>
      <c r="BJ699" s="26" t="s">
        <v>4131</v>
      </c>
      <c r="BK699" s="26" t="s">
        <v>369</v>
      </c>
      <c r="BL699" s="26" t="s">
        <v>2771</v>
      </c>
      <c r="BM699" s="26" t="s">
        <v>395</v>
      </c>
      <c r="BN699" s="26" t="s">
        <v>4132</v>
      </c>
      <c r="BO699" s="26" t="s">
        <v>191</v>
      </c>
      <c r="BP699" s="24"/>
      <c r="BQ699" s="24"/>
      <c r="BR699" s="26">
        <v>3</v>
      </c>
      <c r="BS699" s="26">
        <v>3</v>
      </c>
      <c r="BT699" s="26">
        <v>4</v>
      </c>
      <c r="BU699" s="26">
        <v>4</v>
      </c>
      <c r="BV699" s="26">
        <v>3</v>
      </c>
      <c r="BW699" s="26">
        <v>3</v>
      </c>
      <c r="BX699" s="26">
        <v>5</v>
      </c>
      <c r="BY699" s="26">
        <v>3</v>
      </c>
      <c r="BZ699" s="24"/>
      <c r="CA699" s="24"/>
      <c r="CB699" s="24"/>
      <c r="CC699" s="24"/>
      <c r="CD699" s="24"/>
      <c r="CE699" s="24"/>
      <c r="CF699" s="24"/>
      <c r="CG699" s="24"/>
      <c r="CH699" s="24"/>
      <c r="CI699" s="24"/>
      <c r="CJ699" s="24"/>
      <c r="CK699" s="24"/>
      <c r="CL699" s="24"/>
      <c r="CM699" s="24"/>
      <c r="CN699" s="24"/>
      <c r="CO699" s="24"/>
      <c r="CP699" s="24"/>
      <c r="CQ699" s="24"/>
      <c r="CR699" s="24"/>
      <c r="CS699" s="24"/>
      <c r="CT699" s="24"/>
      <c r="CU699" s="24"/>
      <c r="CV699" s="24"/>
      <c r="CW699" s="24"/>
      <c r="CX699" s="24"/>
      <c r="CY699" s="24"/>
      <c r="CZ699" s="24"/>
      <c r="DA699" s="24"/>
      <c r="DB699" s="24"/>
      <c r="DC699" s="24"/>
      <c r="DD699" s="24"/>
      <c r="DE699" s="24"/>
      <c r="DF699" s="26" t="s">
        <v>139</v>
      </c>
      <c r="DG699" s="26" t="s">
        <v>139</v>
      </c>
      <c r="DH699" s="26" t="s">
        <v>139</v>
      </c>
      <c r="DI699" s="26" t="s">
        <v>139</v>
      </c>
      <c r="DJ699" s="26" t="s">
        <v>139</v>
      </c>
      <c r="DK699" s="26" t="s">
        <v>139</v>
      </c>
      <c r="DL699" s="26" t="s">
        <v>139</v>
      </c>
      <c r="DM699" s="26" t="s">
        <v>139</v>
      </c>
      <c r="DN699" s="26" t="s">
        <v>139</v>
      </c>
      <c r="DO699" s="26" t="s">
        <v>139</v>
      </c>
    </row>
    <row r="700" spans="1:119" ht="20.100000000000001" customHeight="1" x14ac:dyDescent="0.25">
      <c r="A700" s="29" t="str">
        <f t="shared" si="140"/>
        <v>Chanan (Light) Development Association5</v>
      </c>
      <c r="B700" s="29" t="str">
        <f t="shared" si="141"/>
        <v>Chanan (Light) Development Association</v>
      </c>
      <c r="C700" s="29">
        <f t="shared" si="142"/>
        <v>5</v>
      </c>
      <c r="D700" s="30" t="str">
        <f t="shared" si="143"/>
        <v>South Asia</v>
      </c>
      <c r="E700" s="30" t="str">
        <f t="shared" si="144"/>
        <v>Lahore, Pakistan</v>
      </c>
      <c r="F700" s="31">
        <f t="shared" si="145"/>
        <v>3</v>
      </c>
      <c r="G700" s="31">
        <f t="shared" si="146"/>
        <v>2</v>
      </c>
      <c r="H700" s="31">
        <f t="shared" si="147"/>
        <v>2</v>
      </c>
      <c r="I700" s="31">
        <f t="shared" si="148"/>
        <v>4</v>
      </c>
      <c r="J700" s="31">
        <f t="shared" si="149"/>
        <v>3</v>
      </c>
      <c r="K700" s="31">
        <f t="shared" si="150"/>
        <v>3</v>
      </c>
      <c r="L700" s="31">
        <f t="shared" si="151"/>
        <v>4</v>
      </c>
      <c r="M700" s="31">
        <f t="shared" si="152"/>
        <v>3</v>
      </c>
      <c r="N700" s="31">
        <f t="shared" si="153"/>
        <v>3</v>
      </c>
      <c r="O700" s="26" t="s">
        <v>4133</v>
      </c>
      <c r="P700" s="26" t="s">
        <v>108</v>
      </c>
      <c r="Q700" s="27">
        <v>41946</v>
      </c>
      <c r="R700" s="26" t="s">
        <v>166</v>
      </c>
      <c r="S700" s="26" t="s">
        <v>609</v>
      </c>
      <c r="T700" s="26" t="s">
        <v>278</v>
      </c>
      <c r="U700" s="26" t="s">
        <v>833</v>
      </c>
      <c r="V700" s="26" t="s">
        <v>225</v>
      </c>
      <c r="W700" s="26" t="s">
        <v>369</v>
      </c>
      <c r="X700" s="26" t="s">
        <v>4119</v>
      </c>
      <c r="Y700" s="26" t="s">
        <v>4120</v>
      </c>
      <c r="Z700" s="24"/>
      <c r="AA700" s="26" t="s">
        <v>4121</v>
      </c>
      <c r="AB700" s="26" t="s">
        <v>117</v>
      </c>
      <c r="AC700" s="28">
        <v>20000</v>
      </c>
      <c r="AD700" s="26" t="s">
        <v>4122</v>
      </c>
      <c r="AE700" s="26" t="s">
        <v>249</v>
      </c>
      <c r="AF700" s="26" t="s">
        <v>139</v>
      </c>
      <c r="AG700" s="26" t="s">
        <v>224</v>
      </c>
      <c r="AH700" s="26" t="s">
        <v>176</v>
      </c>
      <c r="AI700" s="28">
        <v>20000</v>
      </c>
      <c r="AJ700" s="26" t="s">
        <v>4134</v>
      </c>
      <c r="AK700" s="26" t="s">
        <v>4124</v>
      </c>
      <c r="AL700" s="26" t="s">
        <v>4125</v>
      </c>
      <c r="AM700" s="24"/>
      <c r="AN700" s="24"/>
      <c r="AO700" s="24"/>
      <c r="AP700" s="24"/>
      <c r="AQ700" s="26" t="s">
        <v>4135</v>
      </c>
      <c r="AR700" s="24"/>
      <c r="AS700" s="26" t="s">
        <v>4136</v>
      </c>
      <c r="AT700" s="24"/>
      <c r="AU700" s="26" t="s">
        <v>4137</v>
      </c>
      <c r="AV700" s="24"/>
      <c r="AW700" s="28">
        <v>296700</v>
      </c>
      <c r="AX700" s="26">
        <v>5750</v>
      </c>
      <c r="AY700" s="28">
        <v>80</v>
      </c>
      <c r="AZ700" s="28">
        <v>95</v>
      </c>
      <c r="BA700" s="26">
        <v>0</v>
      </c>
      <c r="BB700" s="26" t="s">
        <v>148</v>
      </c>
      <c r="BC700" s="26" t="s">
        <v>4128</v>
      </c>
      <c r="BD700" s="26" t="s">
        <v>378</v>
      </c>
      <c r="BE700" s="26" t="s">
        <v>4138</v>
      </c>
      <c r="BF700" s="26" t="s">
        <v>4139</v>
      </c>
      <c r="BG700" s="26" t="s">
        <v>261</v>
      </c>
      <c r="BH700" s="26" t="s">
        <v>4140</v>
      </c>
      <c r="BI700" s="26" t="s">
        <v>261</v>
      </c>
      <c r="BJ700" s="26" t="s">
        <v>4141</v>
      </c>
      <c r="BK700" s="26" t="s">
        <v>369</v>
      </c>
      <c r="BL700" s="26" t="s">
        <v>4131</v>
      </c>
      <c r="BM700" s="26" t="s">
        <v>367</v>
      </c>
      <c r="BN700" s="26" t="s">
        <v>4142</v>
      </c>
      <c r="BO700" s="26" t="s">
        <v>1204</v>
      </c>
      <c r="BP700" s="24"/>
      <c r="BQ700" s="24"/>
      <c r="BR700" s="26">
        <v>3</v>
      </c>
      <c r="BS700" s="26">
        <v>2</v>
      </c>
      <c r="BT700" s="26">
        <v>2</v>
      </c>
      <c r="BU700" s="26">
        <v>4</v>
      </c>
      <c r="BV700" s="26">
        <v>3</v>
      </c>
      <c r="BW700" s="26">
        <v>3</v>
      </c>
      <c r="BX700" s="26">
        <v>4</v>
      </c>
      <c r="BY700" s="26">
        <v>3</v>
      </c>
      <c r="BZ700" s="24"/>
      <c r="CA700" s="24"/>
      <c r="CB700" s="24"/>
      <c r="CC700" s="24"/>
      <c r="CD700" s="24"/>
      <c r="CE700" s="24"/>
      <c r="CF700" s="24"/>
      <c r="CG700" s="24"/>
      <c r="CH700" s="24"/>
      <c r="CI700" s="24"/>
      <c r="CJ700" s="24"/>
      <c r="CK700" s="24"/>
      <c r="CL700" s="24"/>
      <c r="CM700" s="24"/>
      <c r="CN700" s="24"/>
      <c r="CO700" s="24"/>
      <c r="CP700" s="24"/>
      <c r="CQ700" s="24"/>
      <c r="CR700" s="24"/>
      <c r="CS700" s="24"/>
      <c r="CT700" s="24"/>
      <c r="CU700" s="24"/>
      <c r="CV700" s="24"/>
      <c r="CW700" s="24"/>
      <c r="CX700" s="24"/>
      <c r="CY700" s="24"/>
      <c r="CZ700" s="24"/>
      <c r="DA700" s="24"/>
      <c r="DB700" s="24"/>
      <c r="DC700" s="24"/>
      <c r="DD700" s="24"/>
      <c r="DE700" s="24"/>
      <c r="DF700" s="26" t="s">
        <v>139</v>
      </c>
      <c r="DG700" s="26" t="s">
        <v>139</v>
      </c>
      <c r="DH700" s="26" t="s">
        <v>139</v>
      </c>
      <c r="DI700" s="26" t="s">
        <v>139</v>
      </c>
      <c r="DJ700" s="26" t="s">
        <v>139</v>
      </c>
      <c r="DK700" s="26" t="s">
        <v>139</v>
      </c>
      <c r="DL700" s="26" t="s">
        <v>139</v>
      </c>
      <c r="DM700" s="26" t="s">
        <v>139</v>
      </c>
      <c r="DN700" s="26" t="s">
        <v>139</v>
      </c>
      <c r="DO700" s="26" t="s">
        <v>139</v>
      </c>
    </row>
    <row r="701" spans="1:119" ht="20.100000000000001" customHeight="1" x14ac:dyDescent="0.25">
      <c r="A701" s="29" t="str">
        <f t="shared" si="140"/>
        <v>Chanan (Light) Development Association4</v>
      </c>
      <c r="B701" s="29" t="str">
        <f t="shared" si="141"/>
        <v>Chanan (Light) Development Association</v>
      </c>
      <c r="C701" s="29">
        <f t="shared" si="142"/>
        <v>4</v>
      </c>
      <c r="D701" s="30" t="str">
        <f t="shared" si="143"/>
        <v>South Asia</v>
      </c>
      <c r="E701" s="30" t="str">
        <f t="shared" si="144"/>
        <v>Lahore, Pakistan</v>
      </c>
      <c r="F701" s="31">
        <f t="shared" si="145"/>
        <v>3</v>
      </c>
      <c r="G701" s="31">
        <f t="shared" si="146"/>
        <v>2</v>
      </c>
      <c r="H701" s="31">
        <f t="shared" si="147"/>
        <v>2</v>
      </c>
      <c r="I701" s="31">
        <f t="shared" si="148"/>
        <v>3</v>
      </c>
      <c r="J701" s="31">
        <f t="shared" si="149"/>
        <v>2</v>
      </c>
      <c r="K701" s="31">
        <f t="shared" si="150"/>
        <v>2</v>
      </c>
      <c r="L701" s="31">
        <f t="shared" si="151"/>
        <v>4</v>
      </c>
      <c r="M701" s="31">
        <f t="shared" si="152"/>
        <v>3</v>
      </c>
      <c r="N701" s="31">
        <f t="shared" si="153"/>
        <v>2.6</v>
      </c>
      <c r="O701" s="26" t="s">
        <v>4143</v>
      </c>
      <c r="P701" s="26" t="s">
        <v>108</v>
      </c>
      <c r="Q701" s="27">
        <v>41568</v>
      </c>
      <c r="R701" s="26" t="s">
        <v>166</v>
      </c>
      <c r="S701" s="26" t="s">
        <v>622</v>
      </c>
      <c r="T701" s="26" t="s">
        <v>194</v>
      </c>
      <c r="U701" s="26" t="s">
        <v>833</v>
      </c>
      <c r="V701" s="26" t="s">
        <v>225</v>
      </c>
      <c r="W701" s="26" t="s">
        <v>369</v>
      </c>
      <c r="X701" s="26" t="s">
        <v>4119</v>
      </c>
      <c r="Y701" s="26" t="s">
        <v>4120</v>
      </c>
      <c r="Z701" s="24"/>
      <c r="AA701" s="26" t="s">
        <v>4121</v>
      </c>
      <c r="AB701" s="26" t="s">
        <v>117</v>
      </c>
      <c r="AC701" s="28">
        <v>20000</v>
      </c>
      <c r="AD701" s="26" t="s">
        <v>4122</v>
      </c>
      <c r="AE701" s="26" t="s">
        <v>249</v>
      </c>
      <c r="AF701" s="26" t="s">
        <v>139</v>
      </c>
      <c r="AG701" s="26" t="s">
        <v>224</v>
      </c>
      <c r="AH701" s="26" t="s">
        <v>185</v>
      </c>
      <c r="AI701" s="28">
        <v>20000</v>
      </c>
      <c r="AJ701" s="26" t="s">
        <v>4144</v>
      </c>
      <c r="AK701" s="26" t="s">
        <v>4145</v>
      </c>
      <c r="AL701" s="26" t="s">
        <v>4125</v>
      </c>
      <c r="AM701" s="24"/>
      <c r="AN701" s="24"/>
      <c r="AO701" s="24"/>
      <c r="AP701" s="24"/>
      <c r="AQ701" s="26" t="s">
        <v>4146</v>
      </c>
      <c r="AR701" s="24"/>
      <c r="AS701" s="24"/>
      <c r="AT701" s="24"/>
      <c r="AU701" s="24"/>
      <c r="AV701" s="24"/>
      <c r="AW701" s="28">
        <v>161804</v>
      </c>
      <c r="AX701" s="26">
        <v>4200</v>
      </c>
      <c r="AY701" s="28">
        <v>80</v>
      </c>
      <c r="AZ701" s="28">
        <v>98</v>
      </c>
      <c r="BA701" s="26">
        <v>0</v>
      </c>
      <c r="BB701" s="26" t="s">
        <v>148</v>
      </c>
      <c r="BC701" s="26" t="s">
        <v>4128</v>
      </c>
      <c r="BD701" s="26" t="s">
        <v>125</v>
      </c>
      <c r="BE701" s="24"/>
      <c r="BF701" s="26" t="s">
        <v>4147</v>
      </c>
      <c r="BG701" s="26" t="s">
        <v>369</v>
      </c>
      <c r="BH701" s="26" t="s">
        <v>4148</v>
      </c>
      <c r="BI701" s="26" t="s">
        <v>369</v>
      </c>
      <c r="BJ701" s="26" t="s">
        <v>4149</v>
      </c>
      <c r="BK701" s="26" t="s">
        <v>395</v>
      </c>
      <c r="BL701" s="26" t="s">
        <v>2786</v>
      </c>
      <c r="BM701" s="26" t="s">
        <v>395</v>
      </c>
      <c r="BN701" s="26" t="s">
        <v>2245</v>
      </c>
      <c r="BO701" s="26" t="s">
        <v>369</v>
      </c>
      <c r="BP701" s="24"/>
      <c r="BQ701" s="24"/>
      <c r="BR701" s="26">
        <v>3</v>
      </c>
      <c r="BS701" s="26">
        <v>2</v>
      </c>
      <c r="BT701" s="26">
        <v>2</v>
      </c>
      <c r="BU701" s="26">
        <v>3</v>
      </c>
      <c r="BV701" s="26">
        <v>2</v>
      </c>
      <c r="BW701" s="26">
        <v>2</v>
      </c>
      <c r="BX701" s="26">
        <v>4</v>
      </c>
      <c r="BY701" s="26">
        <v>3</v>
      </c>
      <c r="BZ701" s="24"/>
      <c r="CA701" s="24"/>
      <c r="CB701" s="24"/>
      <c r="CC701" s="24"/>
      <c r="CD701" s="24"/>
      <c r="CE701" s="24"/>
      <c r="CF701" s="24"/>
      <c r="CG701" s="24"/>
      <c r="CH701" s="24"/>
      <c r="CI701" s="24"/>
      <c r="CJ701" s="24"/>
      <c r="CK701" s="24"/>
      <c r="CL701" s="24"/>
      <c r="CM701" s="24"/>
      <c r="CN701" s="24"/>
      <c r="CO701" s="24"/>
      <c r="CP701" s="24"/>
      <c r="CQ701" s="24"/>
      <c r="CR701" s="24"/>
      <c r="CS701" s="24"/>
      <c r="CT701" s="24"/>
      <c r="CU701" s="24"/>
      <c r="CV701" s="24"/>
      <c r="CW701" s="24"/>
      <c r="CX701" s="24"/>
      <c r="CY701" s="24"/>
      <c r="CZ701" s="24"/>
      <c r="DA701" s="24"/>
      <c r="DB701" s="24"/>
      <c r="DC701" s="24"/>
      <c r="DD701" s="24"/>
      <c r="DE701" s="24"/>
      <c r="DF701" s="26" t="s">
        <v>139</v>
      </c>
      <c r="DG701" s="26" t="s">
        <v>139</v>
      </c>
      <c r="DH701" s="26" t="s">
        <v>139</v>
      </c>
      <c r="DI701" s="26" t="s">
        <v>139</v>
      </c>
      <c r="DJ701" s="26" t="s">
        <v>139</v>
      </c>
      <c r="DK701" s="26" t="s">
        <v>139</v>
      </c>
      <c r="DL701" s="26" t="s">
        <v>139</v>
      </c>
      <c r="DM701" s="26" t="s">
        <v>139</v>
      </c>
      <c r="DN701" s="26" t="s">
        <v>139</v>
      </c>
      <c r="DO701" s="26" t="s">
        <v>139</v>
      </c>
    </row>
    <row r="702" spans="1:119" ht="20.100000000000001" customHeight="1" x14ac:dyDescent="0.25">
      <c r="A702" s="29" t="str">
        <f t="shared" si="140"/>
        <v/>
      </c>
      <c r="B702" s="29" t="str">
        <f t="shared" si="141"/>
        <v>Chanan (Light) Development Association</v>
      </c>
      <c r="C702" s="29">
        <f t="shared" si="142"/>
        <v>0</v>
      </c>
      <c r="D702" s="30" t="str">
        <f t="shared" si="143"/>
        <v>South Asia</v>
      </c>
      <c r="E702" s="30" t="str">
        <f t="shared" si="144"/>
        <v>Lahore, Pakistan</v>
      </c>
      <c r="F702" s="31">
        <f t="shared" si="145"/>
        <v>0</v>
      </c>
      <c r="G702" s="31">
        <f t="shared" si="146"/>
        <v>0</v>
      </c>
      <c r="H702" s="31">
        <f t="shared" si="147"/>
        <v>0</v>
      </c>
      <c r="I702" s="31">
        <f t="shared" si="148"/>
        <v>0</v>
      </c>
      <c r="J702" s="31">
        <f t="shared" si="149"/>
        <v>0</v>
      </c>
      <c r="K702" s="31">
        <f t="shared" si="150"/>
        <v>0</v>
      </c>
      <c r="L702" s="31">
        <f t="shared" si="151"/>
        <v>0</v>
      </c>
      <c r="M702" s="31">
        <f t="shared" si="152"/>
        <v>0</v>
      </c>
      <c r="N702" s="31">
        <f t="shared" si="153"/>
        <v>0</v>
      </c>
      <c r="O702" s="26" t="s">
        <v>15931</v>
      </c>
      <c r="P702" s="26" t="s">
        <v>108</v>
      </c>
      <c r="Q702" s="27">
        <v>41407</v>
      </c>
      <c r="R702" s="24"/>
      <c r="S702" s="24"/>
      <c r="T702" s="26" t="s">
        <v>207</v>
      </c>
      <c r="U702" s="24"/>
      <c r="V702" s="26" t="s">
        <v>225</v>
      </c>
      <c r="W702" s="26" t="s">
        <v>369</v>
      </c>
      <c r="X702" s="26" t="s">
        <v>4119</v>
      </c>
      <c r="Y702" s="26" t="s">
        <v>4120</v>
      </c>
      <c r="Z702" s="24"/>
      <c r="AA702" s="26" t="s">
        <v>4121</v>
      </c>
      <c r="AB702" s="26" t="s">
        <v>15766</v>
      </c>
      <c r="AC702" s="28">
        <v>1000</v>
      </c>
      <c r="AD702" s="26" t="s">
        <v>4122</v>
      </c>
      <c r="AE702" s="26" t="s">
        <v>249</v>
      </c>
      <c r="AF702" s="26" t="s">
        <v>139</v>
      </c>
      <c r="AG702" s="26" t="s">
        <v>224</v>
      </c>
      <c r="AH702" s="24"/>
      <c r="AI702" s="28">
        <v>1000</v>
      </c>
      <c r="AJ702" s="24"/>
      <c r="AK702" s="24"/>
      <c r="AL702" s="24"/>
      <c r="AM702" s="24"/>
      <c r="AN702" s="24"/>
      <c r="AO702" s="24"/>
      <c r="AP702" s="24"/>
      <c r="AQ702" s="24"/>
      <c r="AR702" s="24"/>
      <c r="AS702" s="24"/>
      <c r="AT702" s="24"/>
      <c r="AU702" s="24"/>
      <c r="AV702" s="24"/>
      <c r="AW702" s="28">
        <v>0</v>
      </c>
      <c r="AX702" s="26">
        <v>0</v>
      </c>
      <c r="AY702" s="28">
        <v>0</v>
      </c>
      <c r="AZ702" s="28">
        <v>0</v>
      </c>
      <c r="BA702" s="26">
        <v>0</v>
      </c>
      <c r="BB702" s="24"/>
      <c r="BC702" s="26" t="s">
        <v>4128</v>
      </c>
      <c r="BD702" s="24"/>
      <c r="BE702" s="24"/>
      <c r="BF702" s="24"/>
      <c r="BG702" s="24"/>
      <c r="BH702" s="24"/>
      <c r="BI702" s="24"/>
      <c r="BJ702" s="24"/>
      <c r="BK702" s="24"/>
      <c r="BL702" s="24"/>
      <c r="BM702" s="24"/>
      <c r="BN702" s="24"/>
      <c r="BO702" s="24"/>
      <c r="BP702" s="24"/>
      <c r="BQ702" s="24"/>
      <c r="BR702" s="26">
        <v>0</v>
      </c>
      <c r="BS702" s="26">
        <v>0</v>
      </c>
      <c r="BT702" s="26">
        <v>0</v>
      </c>
      <c r="BU702" s="26">
        <v>0</v>
      </c>
      <c r="BV702" s="26">
        <v>0</v>
      </c>
      <c r="BW702" s="26">
        <v>0</v>
      </c>
      <c r="BX702" s="26">
        <v>0</v>
      </c>
      <c r="BY702" s="26">
        <v>0</v>
      </c>
      <c r="BZ702" s="24"/>
      <c r="CA702" s="24"/>
      <c r="CB702" s="24"/>
      <c r="CC702" s="24"/>
      <c r="CD702" s="24"/>
      <c r="CE702" s="24"/>
      <c r="CF702" s="24"/>
      <c r="CG702" s="24"/>
      <c r="CH702" s="24"/>
      <c r="CI702" s="24"/>
      <c r="CJ702" s="24"/>
      <c r="CK702" s="24"/>
      <c r="CL702" s="24"/>
      <c r="CM702" s="24"/>
      <c r="CN702" s="24"/>
      <c r="CO702" s="24"/>
      <c r="CP702" s="24"/>
      <c r="CQ702" s="24"/>
      <c r="CR702" s="24"/>
      <c r="CS702" s="24"/>
      <c r="CT702" s="24"/>
      <c r="CU702" s="24"/>
      <c r="CV702" s="24"/>
      <c r="CW702" s="24"/>
      <c r="CX702" s="24"/>
      <c r="CY702" s="24"/>
      <c r="CZ702" s="24"/>
      <c r="DA702" s="24"/>
      <c r="DB702" s="24"/>
      <c r="DC702" s="24"/>
      <c r="DD702" s="24"/>
      <c r="DE702" s="24"/>
      <c r="DF702" s="26" t="s">
        <v>139</v>
      </c>
      <c r="DG702" s="26" t="s">
        <v>139</v>
      </c>
      <c r="DH702" s="26" t="s">
        <v>139</v>
      </c>
      <c r="DI702" s="26" t="s">
        <v>139</v>
      </c>
      <c r="DJ702" s="26" t="s">
        <v>139</v>
      </c>
      <c r="DK702" s="26" t="s">
        <v>139</v>
      </c>
      <c r="DL702" s="26" t="s">
        <v>139</v>
      </c>
      <c r="DM702" s="26" t="s">
        <v>139</v>
      </c>
      <c r="DN702" s="26" t="s">
        <v>139</v>
      </c>
      <c r="DO702" s="26" t="s">
        <v>139</v>
      </c>
    </row>
    <row r="703" spans="1:119" ht="20.100000000000001" customHeight="1" x14ac:dyDescent="0.25">
      <c r="A703" s="29" t="str">
        <f t="shared" si="140"/>
        <v>Chanan (Light) Development Association3</v>
      </c>
      <c r="B703" s="29" t="str">
        <f t="shared" si="141"/>
        <v>Chanan (Light) Development Association</v>
      </c>
      <c r="C703" s="29">
        <f t="shared" si="142"/>
        <v>3</v>
      </c>
      <c r="D703" s="30" t="str">
        <f t="shared" si="143"/>
        <v>South Asia</v>
      </c>
      <c r="E703" s="30" t="str">
        <f t="shared" si="144"/>
        <v>Lahore, Pakistan</v>
      </c>
      <c r="F703" s="31">
        <f t="shared" si="145"/>
        <v>2</v>
      </c>
      <c r="G703" s="31">
        <f t="shared" si="146"/>
        <v>2</v>
      </c>
      <c r="H703" s="31">
        <f t="shared" si="147"/>
        <v>2</v>
      </c>
      <c r="I703" s="31">
        <f t="shared" si="148"/>
        <v>3</v>
      </c>
      <c r="J703" s="31">
        <f t="shared" si="149"/>
        <v>2</v>
      </c>
      <c r="K703" s="31">
        <f t="shared" si="150"/>
        <v>2</v>
      </c>
      <c r="L703" s="31">
        <f t="shared" si="151"/>
        <v>3</v>
      </c>
      <c r="M703" s="31">
        <f t="shared" si="152"/>
        <v>3</v>
      </c>
      <c r="N703" s="31">
        <f t="shared" si="153"/>
        <v>2.4</v>
      </c>
      <c r="O703" s="26" t="s">
        <v>4150</v>
      </c>
      <c r="P703" s="26" t="s">
        <v>108</v>
      </c>
      <c r="Q703" s="27">
        <v>41204</v>
      </c>
      <c r="R703" s="26" t="s">
        <v>166</v>
      </c>
      <c r="S703" s="26" t="s">
        <v>306</v>
      </c>
      <c r="T703" s="26" t="s">
        <v>207</v>
      </c>
      <c r="U703" s="26" t="s">
        <v>833</v>
      </c>
      <c r="V703" s="26" t="s">
        <v>225</v>
      </c>
      <c r="W703" s="26" t="s">
        <v>369</v>
      </c>
      <c r="X703" s="26" t="s">
        <v>4119</v>
      </c>
      <c r="Y703" s="26" t="s">
        <v>4120</v>
      </c>
      <c r="Z703" s="24"/>
      <c r="AA703" s="26" t="s">
        <v>4121</v>
      </c>
      <c r="AB703" s="26" t="s">
        <v>117</v>
      </c>
      <c r="AC703" s="28">
        <v>19000</v>
      </c>
      <c r="AD703" s="26" t="s">
        <v>4122</v>
      </c>
      <c r="AE703" s="26" t="s">
        <v>249</v>
      </c>
      <c r="AF703" s="26" t="s">
        <v>139</v>
      </c>
      <c r="AG703" s="26" t="s">
        <v>224</v>
      </c>
      <c r="AH703" s="26" t="s">
        <v>121</v>
      </c>
      <c r="AI703" s="28">
        <v>19000</v>
      </c>
      <c r="AJ703" s="26" t="s">
        <v>4151</v>
      </c>
      <c r="AK703" s="26" t="s">
        <v>4145</v>
      </c>
      <c r="AL703" s="26" t="s">
        <v>4125</v>
      </c>
      <c r="AM703" s="24"/>
      <c r="AN703" s="24"/>
      <c r="AO703" s="24"/>
      <c r="AP703" s="24"/>
      <c r="AQ703" s="26" t="s">
        <v>4152</v>
      </c>
      <c r="AR703" s="24"/>
      <c r="AS703" s="24"/>
      <c r="AT703" s="24"/>
      <c r="AU703" s="24"/>
      <c r="AV703" s="24"/>
      <c r="AW703" s="28">
        <v>203006</v>
      </c>
      <c r="AX703" s="26">
        <v>4800</v>
      </c>
      <c r="AY703" s="28">
        <v>80</v>
      </c>
      <c r="AZ703" s="28">
        <v>84</v>
      </c>
      <c r="BA703" s="26">
        <v>0</v>
      </c>
      <c r="BB703" s="26" t="s">
        <v>148</v>
      </c>
      <c r="BC703" s="26" t="s">
        <v>4128</v>
      </c>
      <c r="BD703" s="26" t="s">
        <v>125</v>
      </c>
      <c r="BE703" s="24"/>
      <c r="BF703" s="26" t="s">
        <v>4153</v>
      </c>
      <c r="BG703" s="26" t="s">
        <v>369</v>
      </c>
      <c r="BH703" s="26" t="s">
        <v>2786</v>
      </c>
      <c r="BI703" s="26" t="s">
        <v>395</v>
      </c>
      <c r="BJ703" s="26" t="s">
        <v>404</v>
      </c>
      <c r="BK703" s="26" t="s">
        <v>369</v>
      </c>
      <c r="BL703" s="26" t="s">
        <v>4154</v>
      </c>
      <c r="BM703" s="26" t="s">
        <v>369</v>
      </c>
      <c r="BN703" s="24"/>
      <c r="BO703" s="24"/>
      <c r="BP703" s="24"/>
      <c r="BQ703" s="24"/>
      <c r="BR703" s="26">
        <v>2</v>
      </c>
      <c r="BS703" s="26">
        <v>2</v>
      </c>
      <c r="BT703" s="26">
        <v>2</v>
      </c>
      <c r="BU703" s="26">
        <v>3</v>
      </c>
      <c r="BV703" s="26">
        <v>2</v>
      </c>
      <c r="BW703" s="26">
        <v>2</v>
      </c>
      <c r="BX703" s="26">
        <v>3</v>
      </c>
      <c r="BY703" s="26">
        <v>3</v>
      </c>
      <c r="BZ703" s="24"/>
      <c r="CA703" s="24"/>
      <c r="CB703" s="24"/>
      <c r="CC703" s="24"/>
      <c r="CD703" s="24"/>
      <c r="CE703" s="24"/>
      <c r="CF703" s="24"/>
      <c r="CG703" s="24"/>
      <c r="CH703" s="24"/>
      <c r="CI703" s="24"/>
      <c r="CJ703" s="24"/>
      <c r="CK703" s="24"/>
      <c r="CL703" s="24"/>
      <c r="CM703" s="24"/>
      <c r="CN703" s="24"/>
      <c r="CO703" s="24"/>
      <c r="CP703" s="24"/>
      <c r="CQ703" s="24"/>
      <c r="CR703" s="24"/>
      <c r="CS703" s="24"/>
      <c r="CT703" s="24"/>
      <c r="CU703" s="24"/>
      <c r="CV703" s="24"/>
      <c r="CW703" s="24"/>
      <c r="CX703" s="24"/>
      <c r="CY703" s="24"/>
      <c r="CZ703" s="24"/>
      <c r="DA703" s="24"/>
      <c r="DB703" s="24"/>
      <c r="DC703" s="24"/>
      <c r="DD703" s="24"/>
      <c r="DE703" s="24"/>
      <c r="DF703" s="26" t="s">
        <v>139</v>
      </c>
      <c r="DG703" s="26" t="s">
        <v>139</v>
      </c>
      <c r="DH703" s="26" t="s">
        <v>139</v>
      </c>
      <c r="DI703" s="26" t="s">
        <v>139</v>
      </c>
      <c r="DJ703" s="26" t="s">
        <v>139</v>
      </c>
      <c r="DK703" s="26" t="s">
        <v>139</v>
      </c>
      <c r="DL703" s="26" t="s">
        <v>139</v>
      </c>
      <c r="DM703" s="26" t="s">
        <v>139</v>
      </c>
      <c r="DN703" s="26" t="s">
        <v>139</v>
      </c>
      <c r="DO703" s="26" t="s">
        <v>139</v>
      </c>
    </row>
    <row r="704" spans="1:119" ht="20.100000000000001" customHeight="1" x14ac:dyDescent="0.25">
      <c r="A704" s="29" t="str">
        <f t="shared" si="140"/>
        <v/>
      </c>
      <c r="B704" s="29" t="str">
        <f t="shared" si="141"/>
        <v>Chanan (Light) Development Association</v>
      </c>
      <c r="C704" s="29">
        <f t="shared" si="142"/>
        <v>0</v>
      </c>
      <c r="D704" s="30" t="str">
        <f t="shared" si="143"/>
        <v>South Asia</v>
      </c>
      <c r="E704" s="30" t="str">
        <f t="shared" si="144"/>
        <v>Lahore, Pakistan</v>
      </c>
      <c r="F704" s="31">
        <f t="shared" si="145"/>
        <v>0</v>
      </c>
      <c r="G704" s="31">
        <f t="shared" si="146"/>
        <v>0</v>
      </c>
      <c r="H704" s="31">
        <f t="shared" si="147"/>
        <v>0</v>
      </c>
      <c r="I704" s="31">
        <f t="shared" si="148"/>
        <v>0</v>
      </c>
      <c r="J704" s="31">
        <f t="shared" si="149"/>
        <v>0</v>
      </c>
      <c r="K704" s="31">
        <f t="shared" si="150"/>
        <v>0</v>
      </c>
      <c r="L704" s="31">
        <f t="shared" si="151"/>
        <v>0</v>
      </c>
      <c r="M704" s="31">
        <f t="shared" si="152"/>
        <v>0</v>
      </c>
      <c r="N704" s="31">
        <f t="shared" si="153"/>
        <v>0</v>
      </c>
      <c r="O704" s="26" t="s">
        <v>15932</v>
      </c>
      <c r="P704" s="26" t="s">
        <v>108</v>
      </c>
      <c r="Q704" s="27">
        <v>41071</v>
      </c>
      <c r="R704" s="24"/>
      <c r="S704" s="24"/>
      <c r="T704" s="26" t="s">
        <v>175</v>
      </c>
      <c r="U704" s="24"/>
      <c r="V704" s="26" t="s">
        <v>225</v>
      </c>
      <c r="W704" s="26" t="s">
        <v>369</v>
      </c>
      <c r="X704" s="26" t="s">
        <v>4119</v>
      </c>
      <c r="Y704" s="26" t="s">
        <v>4120</v>
      </c>
      <c r="Z704" s="24"/>
      <c r="AA704" s="26" t="s">
        <v>4121</v>
      </c>
      <c r="AB704" s="26" t="s">
        <v>15766</v>
      </c>
      <c r="AC704" s="28">
        <v>2200</v>
      </c>
      <c r="AD704" s="26" t="s">
        <v>4122</v>
      </c>
      <c r="AE704" s="26" t="s">
        <v>249</v>
      </c>
      <c r="AF704" s="26" t="s">
        <v>139</v>
      </c>
      <c r="AG704" s="26" t="s">
        <v>224</v>
      </c>
      <c r="AH704" s="24"/>
      <c r="AI704" s="28">
        <v>2200</v>
      </c>
      <c r="AJ704" s="24"/>
      <c r="AK704" s="24"/>
      <c r="AL704" s="24"/>
      <c r="AM704" s="24"/>
      <c r="AN704" s="24"/>
      <c r="AO704" s="24"/>
      <c r="AP704" s="24"/>
      <c r="AQ704" s="24"/>
      <c r="AR704" s="24"/>
      <c r="AS704" s="24"/>
      <c r="AT704" s="24"/>
      <c r="AU704" s="24"/>
      <c r="AV704" s="24"/>
      <c r="AW704" s="24"/>
      <c r="AX704" s="24"/>
      <c r="AY704" s="24"/>
      <c r="AZ704" s="24"/>
      <c r="BA704" s="24"/>
      <c r="BB704" s="24"/>
      <c r="BC704" s="26" t="s">
        <v>4128</v>
      </c>
      <c r="BD704" s="24"/>
      <c r="BE704" s="24"/>
      <c r="BF704" s="24"/>
      <c r="BG704" s="24"/>
      <c r="BH704" s="24"/>
      <c r="BI704" s="24"/>
      <c r="BJ704" s="24"/>
      <c r="BK704" s="24"/>
      <c r="BL704" s="24"/>
      <c r="BM704" s="24"/>
      <c r="BN704" s="24"/>
      <c r="BO704" s="24"/>
      <c r="BP704" s="24"/>
      <c r="BQ704" s="24"/>
      <c r="BR704" s="24"/>
      <c r="BS704" s="24"/>
      <c r="BT704" s="24"/>
      <c r="BU704" s="24"/>
      <c r="BV704" s="24"/>
      <c r="BW704" s="24"/>
      <c r="BX704" s="24"/>
      <c r="BY704" s="24"/>
      <c r="BZ704" s="24"/>
      <c r="CA704" s="24"/>
      <c r="CB704" s="24"/>
      <c r="CC704" s="24"/>
      <c r="CD704" s="24"/>
      <c r="CE704" s="24"/>
      <c r="CF704" s="24"/>
      <c r="CG704" s="24"/>
      <c r="CH704" s="24"/>
      <c r="CI704" s="24"/>
      <c r="CJ704" s="24"/>
      <c r="CK704" s="24"/>
      <c r="CL704" s="24"/>
      <c r="CM704" s="24"/>
      <c r="CN704" s="24"/>
      <c r="CO704" s="24"/>
      <c r="CP704" s="24"/>
      <c r="CQ704" s="24"/>
      <c r="CR704" s="24"/>
      <c r="CS704" s="24"/>
      <c r="CT704" s="24"/>
      <c r="CU704" s="24"/>
      <c r="CV704" s="24"/>
      <c r="CW704" s="24"/>
      <c r="CX704" s="24"/>
      <c r="CY704" s="24"/>
      <c r="CZ704" s="24"/>
      <c r="DA704" s="24"/>
      <c r="DB704" s="24"/>
      <c r="DC704" s="24"/>
      <c r="DD704" s="24"/>
      <c r="DE704" s="24"/>
      <c r="DF704" s="26" t="s">
        <v>139</v>
      </c>
      <c r="DG704" s="26" t="s">
        <v>139</v>
      </c>
      <c r="DH704" s="26" t="s">
        <v>139</v>
      </c>
      <c r="DI704" s="26" t="s">
        <v>139</v>
      </c>
      <c r="DJ704" s="26" t="s">
        <v>139</v>
      </c>
      <c r="DK704" s="26" t="s">
        <v>139</v>
      </c>
      <c r="DL704" s="26" t="s">
        <v>139</v>
      </c>
      <c r="DM704" s="26" t="s">
        <v>139</v>
      </c>
      <c r="DN704" s="26" t="s">
        <v>139</v>
      </c>
      <c r="DO704" s="26" t="s">
        <v>139</v>
      </c>
    </row>
    <row r="705" spans="1:119" ht="20.100000000000001" customHeight="1" x14ac:dyDescent="0.25">
      <c r="A705" s="29" t="str">
        <f t="shared" si="140"/>
        <v>Chanan (Light) Development Association2</v>
      </c>
      <c r="B705" s="29" t="str">
        <f t="shared" si="141"/>
        <v>Chanan (Light) Development Association</v>
      </c>
      <c r="C705" s="29">
        <f t="shared" si="142"/>
        <v>2</v>
      </c>
      <c r="D705" s="30" t="str">
        <f t="shared" si="143"/>
        <v>South Asia</v>
      </c>
      <c r="E705" s="30" t="str">
        <f t="shared" si="144"/>
        <v>Lahore, Pakistan</v>
      </c>
      <c r="F705" s="31">
        <f t="shared" si="145"/>
        <v>1</v>
      </c>
      <c r="G705" s="31">
        <f t="shared" si="146"/>
        <v>2</v>
      </c>
      <c r="H705" s="31">
        <f t="shared" si="147"/>
        <v>1</v>
      </c>
      <c r="I705" s="31">
        <f t="shared" si="148"/>
        <v>2</v>
      </c>
      <c r="J705" s="31">
        <f t="shared" si="149"/>
        <v>2</v>
      </c>
      <c r="K705" s="31">
        <f t="shared" si="150"/>
        <v>1</v>
      </c>
      <c r="L705" s="31">
        <f t="shared" si="151"/>
        <v>3</v>
      </c>
      <c r="M705" s="31">
        <f t="shared" si="152"/>
        <v>2</v>
      </c>
      <c r="N705" s="31">
        <f t="shared" si="153"/>
        <v>1.8</v>
      </c>
      <c r="O705" s="26" t="s">
        <v>4155</v>
      </c>
      <c r="P705" s="26" t="s">
        <v>108</v>
      </c>
      <c r="Q705" s="27">
        <v>40833</v>
      </c>
      <c r="R705" s="26" t="s">
        <v>155</v>
      </c>
      <c r="S705" s="26" t="s">
        <v>321</v>
      </c>
      <c r="T705" s="26" t="s">
        <v>175</v>
      </c>
      <c r="U705" s="26" t="s">
        <v>833</v>
      </c>
      <c r="V705" s="26" t="s">
        <v>225</v>
      </c>
      <c r="W705" s="26" t="s">
        <v>369</v>
      </c>
      <c r="X705" s="26" t="s">
        <v>4119</v>
      </c>
      <c r="Y705" s="26" t="s">
        <v>4120</v>
      </c>
      <c r="Z705" s="24"/>
      <c r="AA705" s="26" t="s">
        <v>4121</v>
      </c>
      <c r="AB705" s="26" t="s">
        <v>117</v>
      </c>
      <c r="AC705" s="28">
        <v>9000</v>
      </c>
      <c r="AD705" s="26" t="s">
        <v>4122</v>
      </c>
      <c r="AE705" s="26" t="s">
        <v>249</v>
      </c>
      <c r="AF705" s="26" t="s">
        <v>139</v>
      </c>
      <c r="AG705" s="26" t="s">
        <v>224</v>
      </c>
      <c r="AH705" s="26" t="s">
        <v>143</v>
      </c>
      <c r="AI705" s="28">
        <v>9000</v>
      </c>
      <c r="AJ705" s="24"/>
      <c r="AK705" s="26" t="s">
        <v>4156</v>
      </c>
      <c r="AL705" s="26" t="s">
        <v>4157</v>
      </c>
      <c r="AM705" s="26" t="s">
        <v>4158</v>
      </c>
      <c r="AN705" s="26" t="s">
        <v>4159</v>
      </c>
      <c r="AO705" s="26" t="s">
        <v>4160</v>
      </c>
      <c r="AP705" s="24"/>
      <c r="AQ705" s="24"/>
      <c r="AR705" s="24"/>
      <c r="AS705" s="24"/>
      <c r="AT705" s="24"/>
      <c r="AU705" s="26" t="s">
        <v>4161</v>
      </c>
      <c r="AV705" s="24"/>
      <c r="AW705" s="28">
        <v>111119</v>
      </c>
      <c r="AX705" s="26">
        <v>4000</v>
      </c>
      <c r="AY705" s="28">
        <v>80</v>
      </c>
      <c r="AZ705" s="28">
        <v>60</v>
      </c>
      <c r="BA705" s="26">
        <v>0</v>
      </c>
      <c r="BB705" s="26" t="s">
        <v>148</v>
      </c>
      <c r="BC705" s="26" t="s">
        <v>4128</v>
      </c>
      <c r="BD705" s="26" t="s">
        <v>378</v>
      </c>
      <c r="BE705" s="24"/>
      <c r="BF705" s="26" t="s">
        <v>4153</v>
      </c>
      <c r="BG705" s="26" t="s">
        <v>369</v>
      </c>
      <c r="BH705" s="26" t="s">
        <v>2786</v>
      </c>
      <c r="BI705" s="26" t="s">
        <v>395</v>
      </c>
      <c r="BJ705" s="26" t="s">
        <v>4162</v>
      </c>
      <c r="BK705" s="26" t="s">
        <v>1448</v>
      </c>
      <c r="BL705" s="26" t="s">
        <v>4163</v>
      </c>
      <c r="BM705" s="26" t="s">
        <v>191</v>
      </c>
      <c r="BN705" s="24"/>
      <c r="BO705" s="24"/>
      <c r="BP705" s="24"/>
      <c r="BQ705" s="24"/>
      <c r="BR705" s="26">
        <v>1</v>
      </c>
      <c r="BS705" s="26">
        <v>2</v>
      </c>
      <c r="BT705" s="26">
        <v>1</v>
      </c>
      <c r="BU705" s="26">
        <v>2</v>
      </c>
      <c r="BV705" s="26">
        <v>2</v>
      </c>
      <c r="BW705" s="26">
        <v>1</v>
      </c>
      <c r="BX705" s="26">
        <v>3</v>
      </c>
      <c r="BY705" s="26">
        <v>2</v>
      </c>
      <c r="BZ705" s="24"/>
      <c r="CA705" s="24"/>
      <c r="CB705" s="24"/>
      <c r="CC705" s="24"/>
      <c r="CD705" s="24"/>
      <c r="CE705" s="24"/>
      <c r="CF705" s="24"/>
      <c r="CG705" s="24"/>
      <c r="CH705" s="24"/>
      <c r="CI705" s="24"/>
      <c r="CJ705" s="24"/>
      <c r="CK705" s="24"/>
      <c r="CL705" s="24"/>
      <c r="CM705" s="24"/>
      <c r="CN705" s="24"/>
      <c r="CO705" s="24"/>
      <c r="CP705" s="24"/>
      <c r="CQ705" s="24"/>
      <c r="CR705" s="24"/>
      <c r="CS705" s="24"/>
      <c r="CT705" s="24"/>
      <c r="CU705" s="24"/>
      <c r="CV705" s="24"/>
      <c r="CW705" s="24"/>
      <c r="CX705" s="24"/>
      <c r="CY705" s="24"/>
      <c r="CZ705" s="24"/>
      <c r="DA705" s="24"/>
      <c r="DB705" s="24"/>
      <c r="DC705" s="24"/>
      <c r="DD705" s="24"/>
      <c r="DE705" s="24"/>
      <c r="DF705" s="26" t="s">
        <v>139</v>
      </c>
      <c r="DG705" s="26" t="s">
        <v>120</v>
      </c>
      <c r="DH705" s="26" t="s">
        <v>139</v>
      </c>
      <c r="DI705" s="26" t="s">
        <v>139</v>
      </c>
      <c r="DJ705" s="26" t="s">
        <v>139</v>
      </c>
      <c r="DK705" s="26" t="s">
        <v>139</v>
      </c>
      <c r="DL705" s="26" t="s">
        <v>139</v>
      </c>
      <c r="DM705" s="26" t="s">
        <v>139</v>
      </c>
      <c r="DN705" s="26" t="s">
        <v>139</v>
      </c>
      <c r="DO705" s="26" t="s">
        <v>139</v>
      </c>
    </row>
    <row r="706" spans="1:119" ht="20.100000000000001" customHeight="1" x14ac:dyDescent="0.25">
      <c r="A706" s="29" t="str">
        <f t="shared" si="140"/>
        <v>Chanan (Light) Development Association1</v>
      </c>
      <c r="B706" s="29" t="str">
        <f t="shared" si="141"/>
        <v>Chanan (Light) Development Association</v>
      </c>
      <c r="C706" s="29">
        <f t="shared" si="142"/>
        <v>1</v>
      </c>
      <c r="D706" s="30" t="str">
        <f t="shared" si="143"/>
        <v>South Asia</v>
      </c>
      <c r="E706" s="30" t="str">
        <f t="shared" si="144"/>
        <v>Lahore, Pakistan</v>
      </c>
      <c r="F706" s="31">
        <f t="shared" si="145"/>
        <v>1</v>
      </c>
      <c r="G706" s="31">
        <f t="shared" si="146"/>
        <v>1</v>
      </c>
      <c r="H706" s="31">
        <f t="shared" si="147"/>
        <v>1</v>
      </c>
      <c r="I706" s="31">
        <f t="shared" si="148"/>
        <v>1</v>
      </c>
      <c r="J706" s="31">
        <f t="shared" si="149"/>
        <v>2</v>
      </c>
      <c r="K706" s="31">
        <f t="shared" si="150"/>
        <v>1</v>
      </c>
      <c r="L706" s="31">
        <f t="shared" si="151"/>
        <v>3</v>
      </c>
      <c r="M706" s="31">
        <f t="shared" si="152"/>
        <v>1</v>
      </c>
      <c r="N706" s="31">
        <f t="shared" si="153"/>
        <v>1.4</v>
      </c>
      <c r="O706" s="26" t="s">
        <v>4164</v>
      </c>
      <c r="P706" s="26" t="s">
        <v>108</v>
      </c>
      <c r="Q706" s="27">
        <v>40469</v>
      </c>
      <c r="R706" s="26" t="s">
        <v>155</v>
      </c>
      <c r="S706" s="26" t="s">
        <v>332</v>
      </c>
      <c r="T706" s="26" t="s">
        <v>333</v>
      </c>
      <c r="U706" s="26" t="s">
        <v>833</v>
      </c>
      <c r="V706" s="26" t="s">
        <v>225</v>
      </c>
      <c r="W706" s="26" t="s">
        <v>369</v>
      </c>
      <c r="X706" s="26" t="s">
        <v>4119</v>
      </c>
      <c r="Y706" s="26" t="s">
        <v>4120</v>
      </c>
      <c r="Z706" s="24"/>
      <c r="AA706" s="26" t="s">
        <v>4121</v>
      </c>
      <c r="AB706" s="26" t="s">
        <v>117</v>
      </c>
      <c r="AC706" s="28">
        <v>6000</v>
      </c>
      <c r="AD706" s="26" t="s">
        <v>4122</v>
      </c>
      <c r="AE706" s="26" t="s">
        <v>249</v>
      </c>
      <c r="AF706" s="26" t="s">
        <v>139</v>
      </c>
      <c r="AG706" s="26" t="s">
        <v>224</v>
      </c>
      <c r="AH706" s="26" t="s">
        <v>158</v>
      </c>
      <c r="AI706" s="28">
        <v>6000</v>
      </c>
      <c r="AJ706" s="24"/>
      <c r="AK706" s="26" t="s">
        <v>4165</v>
      </c>
      <c r="AL706" s="26" t="s">
        <v>4166</v>
      </c>
      <c r="AM706" s="24"/>
      <c r="AN706" s="24"/>
      <c r="AO706" s="24"/>
      <c r="AP706" s="24"/>
      <c r="AQ706" s="24"/>
      <c r="AR706" s="24"/>
      <c r="AS706" s="24"/>
      <c r="AT706" s="24"/>
      <c r="AU706" s="24"/>
      <c r="AV706" s="24"/>
      <c r="AW706" s="28">
        <v>41756</v>
      </c>
      <c r="AX706" s="26">
        <v>1500</v>
      </c>
      <c r="AY706" s="28">
        <v>80</v>
      </c>
      <c r="AZ706" s="28">
        <v>65</v>
      </c>
      <c r="BA706" s="26">
        <v>0</v>
      </c>
      <c r="BB706" s="26" t="s">
        <v>148</v>
      </c>
      <c r="BC706" s="26" t="s">
        <v>4128</v>
      </c>
      <c r="BD706" s="24"/>
      <c r="BE706" s="24"/>
      <c r="BF706" s="26" t="s">
        <v>4153</v>
      </c>
      <c r="BG706" s="26" t="s">
        <v>369</v>
      </c>
      <c r="BH706" s="26" t="s">
        <v>2786</v>
      </c>
      <c r="BI706" s="26" t="s">
        <v>395</v>
      </c>
      <c r="BJ706" s="24"/>
      <c r="BK706" s="24"/>
      <c r="BL706" s="24"/>
      <c r="BM706" s="24"/>
      <c r="BN706" s="24"/>
      <c r="BO706" s="24"/>
      <c r="BP706" s="24"/>
      <c r="BQ706" s="24"/>
      <c r="BR706" s="26">
        <v>1</v>
      </c>
      <c r="BS706" s="26">
        <v>1</v>
      </c>
      <c r="BT706" s="26">
        <v>1</v>
      </c>
      <c r="BU706" s="26">
        <v>1</v>
      </c>
      <c r="BV706" s="26">
        <v>2</v>
      </c>
      <c r="BW706" s="26">
        <v>1</v>
      </c>
      <c r="BX706" s="26">
        <v>3</v>
      </c>
      <c r="BY706" s="26">
        <v>1</v>
      </c>
      <c r="BZ706" s="24"/>
      <c r="CA706" s="24"/>
      <c r="CB706" s="24"/>
      <c r="CC706" s="24"/>
      <c r="CD706" s="24"/>
      <c r="CE706" s="24"/>
      <c r="CF706" s="24"/>
      <c r="CG706" s="24"/>
      <c r="CH706" s="24"/>
      <c r="CI706" s="24"/>
      <c r="CJ706" s="24"/>
      <c r="CK706" s="24"/>
      <c r="CL706" s="24"/>
      <c r="CM706" s="24"/>
      <c r="CN706" s="24"/>
      <c r="CO706" s="24"/>
      <c r="CP706" s="24"/>
      <c r="CQ706" s="24"/>
      <c r="CR706" s="24"/>
      <c r="CS706" s="24"/>
      <c r="CT706" s="24"/>
      <c r="CU706" s="24"/>
      <c r="CV706" s="24"/>
      <c r="CW706" s="24"/>
      <c r="CX706" s="24"/>
      <c r="CY706" s="24"/>
      <c r="CZ706" s="24"/>
      <c r="DA706" s="24"/>
      <c r="DB706" s="24"/>
      <c r="DC706" s="24"/>
      <c r="DD706" s="24"/>
      <c r="DE706" s="24"/>
      <c r="DF706" s="26" t="s">
        <v>139</v>
      </c>
      <c r="DG706" s="26" t="s">
        <v>120</v>
      </c>
      <c r="DH706" s="26" t="s">
        <v>139</v>
      </c>
      <c r="DI706" s="26" t="s">
        <v>139</v>
      </c>
      <c r="DJ706" s="26" t="s">
        <v>139</v>
      </c>
      <c r="DK706" s="26" t="s">
        <v>139</v>
      </c>
      <c r="DL706" s="26" t="s">
        <v>139</v>
      </c>
      <c r="DM706" s="26" t="s">
        <v>139</v>
      </c>
      <c r="DN706" s="26" t="s">
        <v>139</v>
      </c>
      <c r="DO706" s="26" t="s">
        <v>139</v>
      </c>
    </row>
    <row r="707" spans="1:119" ht="20.100000000000001" customHeight="1" x14ac:dyDescent="0.25">
      <c r="A707" s="29" t="str">
        <f t="shared" ref="A707:A770" si="154">IFERROR(IF(C707=0,NA(),B707&amp;C707),"")</f>
        <v/>
      </c>
      <c r="B707" s="29" t="str">
        <f t="shared" ref="B707:B770" si="155">IFERROR(IF(AA707=0,Y707&amp;IF(Z707=0,""," ("&amp;Z707&amp;")"),AA707&amp;IF(Z707=0,""," ("&amp;Z707&amp;")")),"")</f>
        <v>Chanan (Light) Development Association</v>
      </c>
      <c r="C707" s="29">
        <f t="shared" ref="C707:C770" si="156">IFERROR(_xlfn.NUMBERVALUE(RIGHT(AH707,1)),"")</f>
        <v>0</v>
      </c>
      <c r="D707" s="30" t="str">
        <f t="shared" ref="D707:D770" si="157">IFERROR(IF(OR(V707="Sub-Saharan Africa",V707="Middle East &amp; North Africa"),"Africa and the Middle East",IF(V707="Europe &amp; Central Asia","Europe and Eurasia",IF(V707="East Asia &amp; Pacific","East and Southeast Asia",V707))),"")</f>
        <v>South Asia</v>
      </c>
      <c r="E707" s="30" t="str">
        <f t="shared" ref="E707:E770" si="158">IFERROR(IF(X707=0,W707,X707&amp;", "&amp;W707),"")</f>
        <v>Lahore, Pakistan</v>
      </c>
      <c r="F707" s="31">
        <f t="shared" ref="F707:F770" si="159">IFERROR(IF(AND(BZ707+CA707+CB707+CC707&gt;=4,BZ707+CA707+CB707+CC707&lt;=6),1,IF(AND(BZ707+CA707+CB707+CC707&gt;=7,BZ707+CA707+CB707+CC707&lt;=10),2,IF(AND(BZ707+CA707+CB707+CC707&gt;=11,BZ707+CA707+CB707+CC707&lt;=14),3,IF(AND(BZ707+CA707+CB707+CC707&gt;=15,BZ707+CA707+CB707+CC707&lt;=18),4,IF(AND(BZ707+CA707+CB707+CC707&gt;=19,BZ707+CA707+CB707+CC707&lt;=20),5,BR707))))),"")</f>
        <v>0</v>
      </c>
      <c r="G707" s="31">
        <f t="shared" ref="G707:G770" si="160">IFERROR(IF(AND(CD707+CE707+CF707+CG707&gt;=4,CD707+CE707+CF707+CG707&lt;=6),1,IF(AND(CD707+CE707+CF707+CG707&gt;=7,CD707+CE707+CF707+CG707&lt;=10),2,IF(AND(CD707+CE707+CF707+CG707&gt;=11,CD707+CE707+CF707+CG707&lt;=14),3,IF(AND(CD707+CE707+CF707+CG707&gt;=15,CD707+CE707+CF707+CG707&lt;=18),4,IF(AND(CD707+CE707+CF707+CG707&gt;=19,CD707+CE707+CF707+CG707&lt;=20),5,BS707))))),"")</f>
        <v>0</v>
      </c>
      <c r="H707" s="31">
        <f t="shared" ref="H707:H770" si="161">IFERROR(IF(AND(CH707+CI707+CJ707+CK707&gt;=4,CH707+CI707+CJ707+CK707&lt;=6),1,IF(AND(CH707+CI707+CJ707+CK707&gt;=7,CH707+CI707+CJ707+CK707&lt;=10),2,IF(AND(CH707+CI707+CJ707+CK707&gt;=11,CH707+CI707+CJ707+CK707&lt;=14),3,IF(AND(CH707+CI707+CJ707+CK707&gt;=15,CH707+CI707+CJ707+CK707&lt;=18),4,IF(AND(CH707+CI707+CJ707+CK707&gt;=19,CH707+CI707+CJ707+CK707&lt;=20),5,BT707))))),"")</f>
        <v>0</v>
      </c>
      <c r="I707" s="31">
        <f t="shared" ref="I707:I770" si="162">IFERROR(IF(AND(CL707+CM707+CN707+CO707&gt;=4,CL707+CM707+CN707+CO707&lt;=6),1,IF(AND(CL707+CM707+CN707+CO707&gt;=7,CL707+CM707+CN707+CO707&lt;=10),2,IF(AND(CL707+CM707+CN707+CO707&gt;=11,CL707+CM707+CN707+CO707&lt;=14),3,IF(AND(CL707+CM707+CN707+CO707&gt;=15,CL707+CM707+CN707+CO707&lt;=18),4,IF(AND(CL707+CM707+CN707+CO707&gt;=19,CL707+CM707+CN707+CO707&lt;=20),5,BU707))))),"")</f>
        <v>0</v>
      </c>
      <c r="J707" s="31">
        <f t="shared" ref="J707:J770" si="163">IFERROR(IF(AND(CP707+CQ707+CR707+CS707&gt;=4,CP707+CQ707+CR707+CS707&lt;=6),1,IF(AND(CP707+CQ707+CR707+CS707&gt;=7,CP707+CQ707+CR707+CS707&lt;=10),2,IF(AND(CP707+CQ707+CR707+CS707&gt;=11,CP707+CQ707+CR707+CS707&lt;=14),3,IF(AND(CP707+CQ707+CR707+CS707&gt;=15,CP707+CQ707+CR707+CS707&lt;=18),4,IF(AND(CP707+CQ707+CR707+CS707&gt;=19,CP707+CQ707+CR707+CS707&lt;=20),5,BV707))))),"")</f>
        <v>0</v>
      </c>
      <c r="K707" s="31">
        <f t="shared" ref="K707:K770" si="164">IFERROR(IF(AND(CT707+CU707+CV707+CW707&gt;=4,CT707+CU707+CV707+CW707&lt;=6),1,IF(AND(CT707+CU707+CV707+CW707&gt;=7,CT707+CU707+CV707+CW707&lt;=10),2,IF(AND(CT707+CU707+CV707+CW707&gt;=11,CT707+CU707+CV707+CW707&lt;=14),3,IF(AND(CT707+CU707+CV707+CW707&gt;=15,CT707+CU707+CV707+CW707&lt;=18),4,IF(AND(CT707+CU707+CV707+CW707&gt;=19,CT707+CU707+CV707+CW707&lt;=20),5,BW707))))),"")</f>
        <v>0</v>
      </c>
      <c r="L707" s="31">
        <f t="shared" ref="L707:L770" si="165">IFERROR(IF(AND(CX707+CY707+CZ707+DA707&gt;=4,CX707+CY707+CZ707+DA707&lt;=6),1,IF(AND(CX707+CY707+CZ707+DA707&gt;=7,CX707+CY707+CZ707+DA707&lt;=10),2,IF(AND(CX707+CY707+CZ707+DA707&gt;=11,CX707+CY707+CZ707+DA707&lt;=14),3,IF(AND(CX707+CY707+CZ707+DA707&gt;=15,CX707+CY707+CZ707+DA707&lt;=18),4,IF(AND(CX707+CY707+CZ707+DA707&gt;=19,CX707+CY707+CZ707+DA707&lt;=20),5,BX707))))),"")</f>
        <v>0</v>
      </c>
      <c r="M707" s="31">
        <f t="shared" ref="M707:M770" si="166">IFERROR(IF(AND(DB707+DC707+DD707+DE707&gt;=4,DB707+DC707+DD707+DE707&lt;=6),1,IF(AND(DB707+DC707+DD707+DE707&gt;=7,DB707+DC707+DD707+DE707&lt;=10),2,IF(AND(DB707+DC707+DD707+DE707&gt;=11,DB707+DC707+DD707+DE707&lt;=14),3,IF(AND(DB707+DC707+DD707+DE707&gt;=15,DB707+DC707+DD707+DE707&lt;=18),4,IF(AND(DB707+DC707+DD707+DE707&gt;=19,DB707+DC707+DD707+DE707&lt;=20),5,BY707))))),"")</f>
        <v>0</v>
      </c>
      <c r="N707" s="31">
        <f t="shared" ref="N707:N770" si="167">IFERROR(ROUND(AVERAGE(F707:M707),1),"")</f>
        <v>0</v>
      </c>
      <c r="O707" s="26" t="s">
        <v>15933</v>
      </c>
      <c r="P707" s="26" t="s">
        <v>108</v>
      </c>
      <c r="Q707" s="27">
        <v>40673</v>
      </c>
      <c r="R707" s="24"/>
      <c r="S707" s="24"/>
      <c r="T707" s="26" t="s">
        <v>333</v>
      </c>
      <c r="U707" s="24"/>
      <c r="V707" s="26" t="s">
        <v>225</v>
      </c>
      <c r="W707" s="26" t="s">
        <v>369</v>
      </c>
      <c r="X707" s="26" t="s">
        <v>4119</v>
      </c>
      <c r="Y707" s="26" t="s">
        <v>4120</v>
      </c>
      <c r="Z707" s="24"/>
      <c r="AA707" s="26" t="s">
        <v>4121</v>
      </c>
      <c r="AB707" s="26" t="s">
        <v>15766</v>
      </c>
      <c r="AC707" s="28">
        <v>3000</v>
      </c>
      <c r="AD707" s="26" t="s">
        <v>4122</v>
      </c>
      <c r="AE707" s="26" t="s">
        <v>249</v>
      </c>
      <c r="AF707" s="26" t="s">
        <v>139</v>
      </c>
      <c r="AG707" s="26" t="s">
        <v>224</v>
      </c>
      <c r="AH707" s="24"/>
      <c r="AI707" s="28">
        <v>3000</v>
      </c>
      <c r="AJ707" s="24"/>
      <c r="AK707" s="24"/>
      <c r="AL707" s="24"/>
      <c r="AM707" s="24"/>
      <c r="AN707" s="24"/>
      <c r="AO707" s="24"/>
      <c r="AP707" s="24"/>
      <c r="AQ707" s="24"/>
      <c r="AR707" s="24"/>
      <c r="AS707" s="24"/>
      <c r="AT707" s="24"/>
      <c r="AU707" s="24"/>
      <c r="AV707" s="24"/>
      <c r="AW707" s="28">
        <v>0</v>
      </c>
      <c r="AX707" s="26">
        <v>0</v>
      </c>
      <c r="AY707" s="28">
        <v>0</v>
      </c>
      <c r="AZ707" s="28">
        <v>0</v>
      </c>
      <c r="BA707" s="26">
        <v>0</v>
      </c>
      <c r="BB707" s="24"/>
      <c r="BC707" s="26" t="s">
        <v>4128</v>
      </c>
      <c r="BD707" s="24"/>
      <c r="BE707" s="24"/>
      <c r="BF707" s="24"/>
      <c r="BG707" s="24"/>
      <c r="BH707" s="24"/>
      <c r="BI707" s="24"/>
      <c r="BJ707" s="24"/>
      <c r="BK707" s="24"/>
      <c r="BL707" s="24"/>
      <c r="BM707" s="24"/>
      <c r="BN707" s="24"/>
      <c r="BO707" s="24"/>
      <c r="BP707" s="24"/>
      <c r="BQ707" s="24"/>
      <c r="BR707" s="26">
        <v>0</v>
      </c>
      <c r="BS707" s="26">
        <v>0</v>
      </c>
      <c r="BT707" s="26">
        <v>0</v>
      </c>
      <c r="BU707" s="26">
        <v>0</v>
      </c>
      <c r="BV707" s="26">
        <v>0</v>
      </c>
      <c r="BW707" s="26">
        <v>0</v>
      </c>
      <c r="BX707" s="26">
        <v>0</v>
      </c>
      <c r="BY707" s="26">
        <v>0</v>
      </c>
      <c r="BZ707" s="24"/>
      <c r="CA707" s="24"/>
      <c r="CB707" s="24"/>
      <c r="CC707" s="24"/>
      <c r="CD707" s="24"/>
      <c r="CE707" s="24"/>
      <c r="CF707" s="24"/>
      <c r="CG707" s="24"/>
      <c r="CH707" s="24"/>
      <c r="CI707" s="24"/>
      <c r="CJ707" s="24"/>
      <c r="CK707" s="24"/>
      <c r="CL707" s="24"/>
      <c r="CM707" s="24"/>
      <c r="CN707" s="24"/>
      <c r="CO707" s="24"/>
      <c r="CP707" s="24"/>
      <c r="CQ707" s="24"/>
      <c r="CR707" s="24"/>
      <c r="CS707" s="24"/>
      <c r="CT707" s="24"/>
      <c r="CU707" s="24"/>
      <c r="CV707" s="24"/>
      <c r="CW707" s="24"/>
      <c r="CX707" s="24"/>
      <c r="CY707" s="24"/>
      <c r="CZ707" s="24"/>
      <c r="DA707" s="24"/>
      <c r="DB707" s="24"/>
      <c r="DC707" s="24"/>
      <c r="DD707" s="24"/>
      <c r="DE707" s="24"/>
      <c r="DF707" s="26" t="s">
        <v>139</v>
      </c>
      <c r="DG707" s="26" t="s">
        <v>139</v>
      </c>
      <c r="DH707" s="26" t="s">
        <v>139</v>
      </c>
      <c r="DI707" s="26" t="s">
        <v>139</v>
      </c>
      <c r="DJ707" s="26" t="s">
        <v>139</v>
      </c>
      <c r="DK707" s="26" t="s">
        <v>139</v>
      </c>
      <c r="DL707" s="26" t="s">
        <v>139</v>
      </c>
      <c r="DM707" s="26" t="s">
        <v>139</v>
      </c>
      <c r="DN707" s="26" t="s">
        <v>139</v>
      </c>
      <c r="DO707" s="26" t="s">
        <v>139</v>
      </c>
    </row>
    <row r="708" spans="1:119" ht="20.100000000000001" customHeight="1" x14ac:dyDescent="0.25">
      <c r="A708" s="29" t="str">
        <f t="shared" si="154"/>
        <v/>
      </c>
      <c r="B708" s="29" t="str">
        <f t="shared" si="155"/>
        <v>Chanan (Light) Development Association</v>
      </c>
      <c r="C708" s="29">
        <f t="shared" si="156"/>
        <v>0</v>
      </c>
      <c r="D708" s="30" t="str">
        <f t="shared" si="157"/>
        <v>South Asia</v>
      </c>
      <c r="E708" s="30" t="str">
        <f t="shared" si="158"/>
        <v>Lahore, Pakistan</v>
      </c>
      <c r="F708" s="31">
        <f t="shared" si="159"/>
        <v>0</v>
      </c>
      <c r="G708" s="31">
        <f t="shared" si="160"/>
        <v>0</v>
      </c>
      <c r="H708" s="31">
        <f t="shared" si="161"/>
        <v>0</v>
      </c>
      <c r="I708" s="31">
        <f t="shared" si="162"/>
        <v>0</v>
      </c>
      <c r="J708" s="31">
        <f t="shared" si="163"/>
        <v>0</v>
      </c>
      <c r="K708" s="31">
        <f t="shared" si="164"/>
        <v>0</v>
      </c>
      <c r="L708" s="31">
        <f t="shared" si="165"/>
        <v>0</v>
      </c>
      <c r="M708" s="31">
        <f t="shared" si="166"/>
        <v>0</v>
      </c>
      <c r="N708" s="31">
        <f t="shared" si="167"/>
        <v>0</v>
      </c>
      <c r="O708" s="26" t="s">
        <v>15934</v>
      </c>
      <c r="P708" s="26" t="s">
        <v>108</v>
      </c>
      <c r="Q708" s="27">
        <v>40707</v>
      </c>
      <c r="R708" s="24"/>
      <c r="S708" s="24"/>
      <c r="T708" s="26" t="s">
        <v>333</v>
      </c>
      <c r="U708" s="24"/>
      <c r="V708" s="26" t="s">
        <v>225</v>
      </c>
      <c r="W708" s="26" t="s">
        <v>369</v>
      </c>
      <c r="X708" s="26" t="s">
        <v>4119</v>
      </c>
      <c r="Y708" s="26" t="s">
        <v>4120</v>
      </c>
      <c r="Z708" s="24"/>
      <c r="AA708" s="26" t="s">
        <v>4121</v>
      </c>
      <c r="AB708" s="26" t="s">
        <v>15736</v>
      </c>
      <c r="AC708" s="28">
        <v>1500</v>
      </c>
      <c r="AD708" s="26" t="s">
        <v>4122</v>
      </c>
      <c r="AE708" s="26" t="s">
        <v>249</v>
      </c>
      <c r="AF708" s="26" t="s">
        <v>139</v>
      </c>
      <c r="AG708" s="26" t="s">
        <v>224</v>
      </c>
      <c r="AH708" s="24"/>
      <c r="AI708" s="28">
        <v>1500</v>
      </c>
      <c r="AJ708" s="24"/>
      <c r="AK708" s="24"/>
      <c r="AL708" s="24"/>
      <c r="AM708" s="24"/>
      <c r="AN708" s="24"/>
      <c r="AO708" s="24"/>
      <c r="AP708" s="24"/>
      <c r="AQ708" s="24"/>
      <c r="AR708" s="24"/>
      <c r="AS708" s="24"/>
      <c r="AT708" s="24"/>
      <c r="AU708" s="24"/>
      <c r="AV708" s="24"/>
      <c r="AW708" s="28">
        <v>0</v>
      </c>
      <c r="AX708" s="26">
        <v>0</v>
      </c>
      <c r="AY708" s="28">
        <v>0</v>
      </c>
      <c r="AZ708" s="28">
        <v>0</v>
      </c>
      <c r="BA708" s="26">
        <v>0</v>
      </c>
      <c r="BB708" s="24"/>
      <c r="BC708" s="26" t="s">
        <v>4128</v>
      </c>
      <c r="BD708" s="24"/>
      <c r="BE708" s="24"/>
      <c r="BF708" s="24"/>
      <c r="BG708" s="24"/>
      <c r="BH708" s="24"/>
      <c r="BI708" s="24"/>
      <c r="BJ708" s="24"/>
      <c r="BK708" s="24"/>
      <c r="BL708" s="24"/>
      <c r="BM708" s="24"/>
      <c r="BN708" s="24"/>
      <c r="BO708" s="24"/>
      <c r="BP708" s="24"/>
      <c r="BQ708" s="24"/>
      <c r="BR708" s="26">
        <v>0</v>
      </c>
      <c r="BS708" s="26">
        <v>0</v>
      </c>
      <c r="BT708" s="26">
        <v>0</v>
      </c>
      <c r="BU708" s="26">
        <v>0</v>
      </c>
      <c r="BV708" s="26">
        <v>0</v>
      </c>
      <c r="BW708" s="26">
        <v>0</v>
      </c>
      <c r="BX708" s="26">
        <v>0</v>
      </c>
      <c r="BY708" s="26">
        <v>0</v>
      </c>
      <c r="BZ708" s="24"/>
      <c r="CA708" s="24"/>
      <c r="CB708" s="24"/>
      <c r="CC708" s="24"/>
      <c r="CD708" s="24"/>
      <c r="CE708" s="24"/>
      <c r="CF708" s="24"/>
      <c r="CG708" s="24"/>
      <c r="CH708" s="24"/>
      <c r="CI708" s="24"/>
      <c r="CJ708" s="24"/>
      <c r="CK708" s="24"/>
      <c r="CL708" s="24"/>
      <c r="CM708" s="24"/>
      <c r="CN708" s="24"/>
      <c r="CO708" s="24"/>
      <c r="CP708" s="24"/>
      <c r="CQ708" s="24"/>
      <c r="CR708" s="24"/>
      <c r="CS708" s="24"/>
      <c r="CT708" s="24"/>
      <c r="CU708" s="24"/>
      <c r="CV708" s="24"/>
      <c r="CW708" s="24"/>
      <c r="CX708" s="24"/>
      <c r="CY708" s="24"/>
      <c r="CZ708" s="24"/>
      <c r="DA708" s="24"/>
      <c r="DB708" s="24"/>
      <c r="DC708" s="24"/>
      <c r="DD708" s="24"/>
      <c r="DE708" s="24"/>
      <c r="DF708" s="26" t="s">
        <v>139</v>
      </c>
      <c r="DG708" s="26" t="s">
        <v>139</v>
      </c>
      <c r="DH708" s="26" t="s">
        <v>139</v>
      </c>
      <c r="DI708" s="26" t="s">
        <v>139</v>
      </c>
      <c r="DJ708" s="26" t="s">
        <v>139</v>
      </c>
      <c r="DK708" s="26" t="s">
        <v>139</v>
      </c>
      <c r="DL708" s="26" t="s">
        <v>139</v>
      </c>
      <c r="DM708" s="26" t="s">
        <v>139</v>
      </c>
      <c r="DN708" s="26" t="s">
        <v>139</v>
      </c>
      <c r="DO708" s="26" t="s">
        <v>139</v>
      </c>
    </row>
    <row r="709" spans="1:119" ht="20.100000000000001" customHeight="1" x14ac:dyDescent="0.25">
      <c r="A709" s="29" t="str">
        <f t="shared" si="154"/>
        <v>Chantiik Taj Tajinkutik (Playing to Learn)6</v>
      </c>
      <c r="B709" s="29" t="str">
        <f t="shared" si="155"/>
        <v>Chantiik Taj Tajinkutik (Playing to Learn)</v>
      </c>
      <c r="C709" s="29">
        <f t="shared" si="156"/>
        <v>6</v>
      </c>
      <c r="D709" s="30" t="str">
        <f t="shared" si="157"/>
        <v>Americas</v>
      </c>
      <c r="E709" s="30" t="str">
        <f t="shared" si="158"/>
        <v>San Cristóbal de las Casas, Mexico</v>
      </c>
      <c r="F709" s="31">
        <f t="shared" si="159"/>
        <v>3</v>
      </c>
      <c r="G709" s="31">
        <f t="shared" si="160"/>
        <v>2</v>
      </c>
      <c r="H709" s="31">
        <f t="shared" si="161"/>
        <v>3</v>
      </c>
      <c r="I709" s="31">
        <f t="shared" si="162"/>
        <v>2</v>
      </c>
      <c r="J709" s="31">
        <f t="shared" si="163"/>
        <v>2</v>
      </c>
      <c r="K709" s="31">
        <f t="shared" si="164"/>
        <v>2</v>
      </c>
      <c r="L709" s="31">
        <f t="shared" si="165"/>
        <v>2</v>
      </c>
      <c r="M709" s="31">
        <f t="shared" si="166"/>
        <v>3</v>
      </c>
      <c r="N709" s="31">
        <f t="shared" si="167"/>
        <v>2.4</v>
      </c>
      <c r="O709" s="26" t="s">
        <v>4167</v>
      </c>
      <c r="P709" s="26" t="s">
        <v>108</v>
      </c>
      <c r="Q709" s="27">
        <v>43054</v>
      </c>
      <c r="R709" s="26" t="s">
        <v>166</v>
      </c>
      <c r="S709" s="26" t="s">
        <v>110</v>
      </c>
      <c r="T709" s="26" t="s">
        <v>111</v>
      </c>
      <c r="U709" s="26" t="s">
        <v>112</v>
      </c>
      <c r="V709" s="26" t="s">
        <v>15731</v>
      </c>
      <c r="W709" s="26" t="s">
        <v>676</v>
      </c>
      <c r="X709" s="26" t="s">
        <v>4168</v>
      </c>
      <c r="Y709" s="26" t="s">
        <v>4169</v>
      </c>
      <c r="Z709" s="26" t="s">
        <v>4170</v>
      </c>
      <c r="AA709" s="24"/>
      <c r="AB709" s="26" t="s">
        <v>117</v>
      </c>
      <c r="AC709" s="28">
        <v>17000</v>
      </c>
      <c r="AD709" s="26" t="s">
        <v>4171</v>
      </c>
      <c r="AE709" s="26" t="s">
        <v>725</v>
      </c>
      <c r="AF709" s="26" t="s">
        <v>120</v>
      </c>
      <c r="AG709" s="24"/>
      <c r="AH709" s="26" t="s">
        <v>250</v>
      </c>
      <c r="AI709" s="28">
        <v>17000</v>
      </c>
      <c r="AJ709" s="24"/>
      <c r="AK709" s="26" t="s">
        <v>4172</v>
      </c>
      <c r="AL709" s="26" t="s">
        <v>4173</v>
      </c>
      <c r="AM709" s="24"/>
      <c r="AN709" s="24"/>
      <c r="AO709" s="24"/>
      <c r="AP709" s="24"/>
      <c r="AQ709" s="26" t="s">
        <v>4174</v>
      </c>
      <c r="AR709" s="24"/>
      <c r="AS709" s="24"/>
      <c r="AT709" s="24"/>
      <c r="AU709" s="26" t="s">
        <v>4175</v>
      </c>
      <c r="AV709" s="26" t="s">
        <v>4176</v>
      </c>
      <c r="AW709" s="28">
        <v>61443</v>
      </c>
      <c r="AX709" s="26">
        <v>30</v>
      </c>
      <c r="AY709" s="28">
        <v>100</v>
      </c>
      <c r="AZ709" s="28">
        <v>30</v>
      </c>
      <c r="BA709" s="26">
        <v>30</v>
      </c>
      <c r="BB709" s="24"/>
      <c r="BC709" s="26" t="s">
        <v>4177</v>
      </c>
      <c r="BD709" s="26" t="s">
        <v>125</v>
      </c>
      <c r="BE709" s="24"/>
      <c r="BF709" s="26" t="s">
        <v>4178</v>
      </c>
      <c r="BG709" s="26" t="s">
        <v>676</v>
      </c>
      <c r="BH709" s="26" t="s">
        <v>4179</v>
      </c>
      <c r="BI709" s="26" t="s">
        <v>676</v>
      </c>
      <c r="BJ709" s="26" t="s">
        <v>4180</v>
      </c>
      <c r="BK709" s="26" t="s">
        <v>676</v>
      </c>
      <c r="BL709" s="26" t="s">
        <v>4181</v>
      </c>
      <c r="BM709" s="26" t="s">
        <v>676</v>
      </c>
      <c r="BN709" s="26" t="s">
        <v>4182</v>
      </c>
      <c r="BO709" s="26" t="s">
        <v>676</v>
      </c>
      <c r="BP709" s="24"/>
      <c r="BQ709" s="24"/>
      <c r="BR709" s="26">
        <v>0</v>
      </c>
      <c r="BS709" s="26">
        <v>0</v>
      </c>
      <c r="BT709" s="26">
        <v>0</v>
      </c>
      <c r="BU709" s="26">
        <v>0</v>
      </c>
      <c r="BV709" s="26">
        <v>0</v>
      </c>
      <c r="BW709" s="26">
        <v>0</v>
      </c>
      <c r="BX709" s="26">
        <v>0</v>
      </c>
      <c r="BY709" s="26">
        <v>0</v>
      </c>
      <c r="BZ709" s="26" t="s">
        <v>134</v>
      </c>
      <c r="CA709" s="26" t="s">
        <v>135</v>
      </c>
      <c r="CB709" s="26" t="s">
        <v>134</v>
      </c>
      <c r="CC709" s="26" t="s">
        <v>135</v>
      </c>
      <c r="CD709" s="26" t="s">
        <v>135</v>
      </c>
      <c r="CE709" s="26" t="s">
        <v>135</v>
      </c>
      <c r="CF709" s="26" t="s">
        <v>135</v>
      </c>
      <c r="CG709" s="26" t="s">
        <v>137</v>
      </c>
      <c r="CH709" s="26" t="s">
        <v>136</v>
      </c>
      <c r="CI709" s="26" t="s">
        <v>138</v>
      </c>
      <c r="CJ709" s="26" t="s">
        <v>135</v>
      </c>
      <c r="CK709" s="26" t="s">
        <v>135</v>
      </c>
      <c r="CL709" s="26" t="s">
        <v>135</v>
      </c>
      <c r="CM709" s="26" t="s">
        <v>135</v>
      </c>
      <c r="CN709" s="26" t="s">
        <v>137</v>
      </c>
      <c r="CO709" s="26" t="s">
        <v>135</v>
      </c>
      <c r="CP709" s="26" t="s">
        <v>135</v>
      </c>
      <c r="CQ709" s="26" t="s">
        <v>137</v>
      </c>
      <c r="CR709" s="26" t="s">
        <v>134</v>
      </c>
      <c r="CS709" s="26" t="s">
        <v>137</v>
      </c>
      <c r="CT709" s="26" t="s">
        <v>135</v>
      </c>
      <c r="CU709" s="26" t="s">
        <v>135</v>
      </c>
      <c r="CV709" s="26" t="s">
        <v>136</v>
      </c>
      <c r="CW709" s="26" t="s">
        <v>136</v>
      </c>
      <c r="CX709" s="26" t="s">
        <v>135</v>
      </c>
      <c r="CY709" s="26" t="s">
        <v>136</v>
      </c>
      <c r="CZ709" s="26" t="s">
        <v>135</v>
      </c>
      <c r="DA709" s="26" t="s">
        <v>136</v>
      </c>
      <c r="DB709" s="26" t="s">
        <v>135</v>
      </c>
      <c r="DC709" s="26" t="s">
        <v>135</v>
      </c>
      <c r="DD709" s="26" t="s">
        <v>136</v>
      </c>
      <c r="DE709" s="26" t="s">
        <v>134</v>
      </c>
      <c r="DF709" s="26" t="s">
        <v>120</v>
      </c>
      <c r="DG709" s="26" t="s">
        <v>120</v>
      </c>
      <c r="DH709" s="26" t="s">
        <v>120</v>
      </c>
      <c r="DI709" s="26" t="s">
        <v>120</v>
      </c>
      <c r="DJ709" s="26" t="s">
        <v>139</v>
      </c>
      <c r="DK709" s="26" t="s">
        <v>139</v>
      </c>
      <c r="DL709" s="26" t="s">
        <v>139</v>
      </c>
      <c r="DM709" s="26" t="s">
        <v>139</v>
      </c>
      <c r="DN709" s="26" t="s">
        <v>139</v>
      </c>
      <c r="DO709" s="26" t="s">
        <v>139</v>
      </c>
    </row>
    <row r="710" spans="1:119" ht="20.100000000000001" customHeight="1" x14ac:dyDescent="0.25">
      <c r="A710" s="29" t="str">
        <f t="shared" si="154"/>
        <v/>
      </c>
      <c r="B710" s="29" t="str">
        <f t="shared" si="155"/>
        <v>Chantiik Taj Tajinkutik (Playing to Learn)</v>
      </c>
      <c r="C710" s="29">
        <f t="shared" si="156"/>
        <v>0</v>
      </c>
      <c r="D710" s="30" t="str">
        <f t="shared" si="157"/>
        <v>Americas</v>
      </c>
      <c r="E710" s="30" t="str">
        <f t="shared" si="158"/>
        <v>San Cristóbal de las Casas, Mexico</v>
      </c>
      <c r="F710" s="31">
        <f t="shared" si="159"/>
        <v>0</v>
      </c>
      <c r="G710" s="31">
        <f t="shared" si="160"/>
        <v>0</v>
      </c>
      <c r="H710" s="31">
        <f t="shared" si="161"/>
        <v>0</v>
      </c>
      <c r="I710" s="31">
        <f t="shared" si="162"/>
        <v>0</v>
      </c>
      <c r="J710" s="31">
        <f t="shared" si="163"/>
        <v>0</v>
      </c>
      <c r="K710" s="31">
        <f t="shared" si="164"/>
        <v>0</v>
      </c>
      <c r="L710" s="31">
        <f t="shared" si="165"/>
        <v>0</v>
      </c>
      <c r="M710" s="31">
        <f t="shared" si="166"/>
        <v>0</v>
      </c>
      <c r="N710" s="31">
        <f t="shared" si="167"/>
        <v>0</v>
      </c>
      <c r="O710" s="26" t="s">
        <v>15935</v>
      </c>
      <c r="P710" s="26" t="s">
        <v>108</v>
      </c>
      <c r="Q710" s="27">
        <v>43167</v>
      </c>
      <c r="R710" s="24"/>
      <c r="S710" s="24"/>
      <c r="T710" s="26" t="s">
        <v>111</v>
      </c>
      <c r="U710" s="24"/>
      <c r="V710" s="26" t="s">
        <v>15731</v>
      </c>
      <c r="W710" s="26" t="s">
        <v>676</v>
      </c>
      <c r="X710" s="26" t="s">
        <v>4168</v>
      </c>
      <c r="Y710" s="26" t="s">
        <v>4169</v>
      </c>
      <c r="Z710" s="26" t="s">
        <v>4170</v>
      </c>
      <c r="AA710" s="24"/>
      <c r="AB710" s="26" t="s">
        <v>15736</v>
      </c>
      <c r="AC710" s="28">
        <v>2000</v>
      </c>
      <c r="AD710" s="26" t="s">
        <v>4171</v>
      </c>
      <c r="AE710" s="26" t="s">
        <v>725</v>
      </c>
      <c r="AF710" s="26" t="s">
        <v>120</v>
      </c>
      <c r="AG710" s="24"/>
      <c r="AH710" s="24"/>
      <c r="AI710" s="28">
        <v>2000</v>
      </c>
      <c r="AJ710" s="24"/>
      <c r="AK710" s="24"/>
      <c r="AL710" s="24"/>
      <c r="AM710" s="24"/>
      <c r="AN710" s="24"/>
      <c r="AO710" s="24"/>
      <c r="AP710" s="24"/>
      <c r="AQ710" s="24"/>
      <c r="AR710" s="24"/>
      <c r="AS710" s="24"/>
      <c r="AT710" s="24"/>
      <c r="AU710" s="24"/>
      <c r="AV710" s="24"/>
      <c r="AW710" s="28">
        <v>0</v>
      </c>
      <c r="AX710" s="26">
        <v>0</v>
      </c>
      <c r="AY710" s="28">
        <v>0</v>
      </c>
      <c r="AZ710" s="28">
        <v>0</v>
      </c>
      <c r="BA710" s="26">
        <v>0</v>
      </c>
      <c r="BB710" s="24"/>
      <c r="BC710" s="26" t="s">
        <v>4177</v>
      </c>
      <c r="BD710" s="24"/>
      <c r="BE710" s="24"/>
      <c r="BF710" s="24"/>
      <c r="BG710" s="24"/>
      <c r="BH710" s="24"/>
      <c r="BI710" s="24"/>
      <c r="BJ710" s="24"/>
      <c r="BK710" s="24"/>
      <c r="BL710" s="24"/>
      <c r="BM710" s="24"/>
      <c r="BN710" s="24"/>
      <c r="BO710" s="24"/>
      <c r="BP710" s="24"/>
      <c r="BQ710" s="24"/>
      <c r="BR710" s="26">
        <v>0</v>
      </c>
      <c r="BS710" s="26">
        <v>0</v>
      </c>
      <c r="BT710" s="26">
        <v>0</v>
      </c>
      <c r="BU710" s="26">
        <v>0</v>
      </c>
      <c r="BV710" s="26">
        <v>0</v>
      </c>
      <c r="BW710" s="26">
        <v>0</v>
      </c>
      <c r="BX710" s="26">
        <v>0</v>
      </c>
      <c r="BY710" s="26">
        <v>0</v>
      </c>
      <c r="BZ710" s="24"/>
      <c r="CA710" s="24"/>
      <c r="CB710" s="24"/>
      <c r="CC710" s="24"/>
      <c r="CD710" s="24"/>
      <c r="CE710" s="24"/>
      <c r="CF710" s="24"/>
      <c r="CG710" s="24"/>
      <c r="CH710" s="24"/>
      <c r="CI710" s="24"/>
      <c r="CJ710" s="24"/>
      <c r="CK710" s="24"/>
      <c r="CL710" s="24"/>
      <c r="CM710" s="24"/>
      <c r="CN710" s="24"/>
      <c r="CO710" s="24"/>
      <c r="CP710" s="24"/>
      <c r="CQ710" s="24"/>
      <c r="CR710" s="24"/>
      <c r="CS710" s="24"/>
      <c r="CT710" s="24"/>
      <c r="CU710" s="24"/>
      <c r="CV710" s="24"/>
      <c r="CW710" s="24"/>
      <c r="CX710" s="24"/>
      <c r="CY710" s="24"/>
      <c r="CZ710" s="24"/>
      <c r="DA710" s="24"/>
      <c r="DB710" s="24"/>
      <c r="DC710" s="24"/>
      <c r="DD710" s="24"/>
      <c r="DE710" s="24"/>
      <c r="DF710" s="26" t="s">
        <v>139</v>
      </c>
      <c r="DG710" s="26" t="s">
        <v>139</v>
      </c>
      <c r="DH710" s="26" t="s">
        <v>139</v>
      </c>
      <c r="DI710" s="26" t="s">
        <v>139</v>
      </c>
      <c r="DJ710" s="26" t="s">
        <v>139</v>
      </c>
      <c r="DK710" s="26" t="s">
        <v>139</v>
      </c>
      <c r="DL710" s="26" t="s">
        <v>139</v>
      </c>
      <c r="DM710" s="26" t="s">
        <v>139</v>
      </c>
      <c r="DN710" s="26" t="s">
        <v>139</v>
      </c>
      <c r="DO710" s="26" t="s">
        <v>139</v>
      </c>
    </row>
    <row r="711" spans="1:119" ht="20.100000000000001" customHeight="1" x14ac:dyDescent="0.25">
      <c r="A711" s="29" t="str">
        <f t="shared" si="154"/>
        <v/>
      </c>
      <c r="B711" s="29" t="str">
        <f t="shared" si="155"/>
        <v>Chantiik Taj Tajinkutik (Playing to Learn)</v>
      </c>
      <c r="C711" s="29">
        <f t="shared" si="156"/>
        <v>0</v>
      </c>
      <c r="D711" s="30" t="str">
        <f t="shared" si="157"/>
        <v>Americas</v>
      </c>
      <c r="E711" s="30" t="str">
        <f t="shared" si="158"/>
        <v>San Cristóbal de las Casas, Mexico</v>
      </c>
      <c r="F711" s="31">
        <f t="shared" si="159"/>
        <v>0</v>
      </c>
      <c r="G711" s="31">
        <f t="shared" si="160"/>
        <v>0</v>
      </c>
      <c r="H711" s="31">
        <f t="shared" si="161"/>
        <v>0</v>
      </c>
      <c r="I711" s="31">
        <f t="shared" si="162"/>
        <v>0</v>
      </c>
      <c r="J711" s="31">
        <f t="shared" si="163"/>
        <v>0</v>
      </c>
      <c r="K711" s="31">
        <f t="shared" si="164"/>
        <v>0</v>
      </c>
      <c r="L711" s="31">
        <f t="shared" si="165"/>
        <v>0</v>
      </c>
      <c r="M711" s="31">
        <f t="shared" si="166"/>
        <v>0</v>
      </c>
      <c r="N711" s="31">
        <f t="shared" si="167"/>
        <v>0</v>
      </c>
      <c r="O711" s="26" t="s">
        <v>15936</v>
      </c>
      <c r="P711" s="26" t="s">
        <v>108</v>
      </c>
      <c r="Q711" s="27">
        <v>42893</v>
      </c>
      <c r="R711" s="24"/>
      <c r="S711" s="24"/>
      <c r="T711" s="26" t="s">
        <v>142</v>
      </c>
      <c r="U711" s="24"/>
      <c r="V711" s="26" t="s">
        <v>15731</v>
      </c>
      <c r="W711" s="26" t="s">
        <v>676</v>
      </c>
      <c r="X711" s="26" t="s">
        <v>4168</v>
      </c>
      <c r="Y711" s="26" t="s">
        <v>4169</v>
      </c>
      <c r="Z711" s="26" t="s">
        <v>4170</v>
      </c>
      <c r="AA711" s="24"/>
      <c r="AB711" s="26" t="s">
        <v>15736</v>
      </c>
      <c r="AC711" s="28">
        <v>1400</v>
      </c>
      <c r="AD711" s="26" t="s">
        <v>4171</v>
      </c>
      <c r="AE711" s="26" t="s">
        <v>725</v>
      </c>
      <c r="AF711" s="26" t="s">
        <v>120</v>
      </c>
      <c r="AG711" s="24"/>
      <c r="AH711" s="24"/>
      <c r="AI711" s="28">
        <v>1400</v>
      </c>
      <c r="AJ711" s="24"/>
      <c r="AK711" s="24"/>
      <c r="AL711" s="24"/>
      <c r="AM711" s="24"/>
      <c r="AN711" s="24"/>
      <c r="AO711" s="24"/>
      <c r="AP711" s="24"/>
      <c r="AQ711" s="24"/>
      <c r="AR711" s="24"/>
      <c r="AS711" s="24"/>
      <c r="AT711" s="24"/>
      <c r="AU711" s="24"/>
      <c r="AV711" s="24"/>
      <c r="AW711" s="28">
        <v>0</v>
      </c>
      <c r="AX711" s="26">
        <v>0</v>
      </c>
      <c r="AY711" s="28">
        <v>0</v>
      </c>
      <c r="AZ711" s="28">
        <v>0</v>
      </c>
      <c r="BA711" s="26">
        <v>0</v>
      </c>
      <c r="BB711" s="24"/>
      <c r="BC711" s="26" t="s">
        <v>4177</v>
      </c>
      <c r="BD711" s="24"/>
      <c r="BE711" s="24"/>
      <c r="BF711" s="24"/>
      <c r="BG711" s="24"/>
      <c r="BH711" s="24"/>
      <c r="BI711" s="24"/>
      <c r="BJ711" s="24"/>
      <c r="BK711" s="24"/>
      <c r="BL711" s="24"/>
      <c r="BM711" s="24"/>
      <c r="BN711" s="24"/>
      <c r="BO711" s="24"/>
      <c r="BP711" s="24"/>
      <c r="BQ711" s="24"/>
      <c r="BR711" s="26">
        <v>0</v>
      </c>
      <c r="BS711" s="26">
        <v>0</v>
      </c>
      <c r="BT711" s="26">
        <v>0</v>
      </c>
      <c r="BU711" s="26">
        <v>0</v>
      </c>
      <c r="BV711" s="26">
        <v>0</v>
      </c>
      <c r="BW711" s="26">
        <v>0</v>
      </c>
      <c r="BX711" s="26">
        <v>0</v>
      </c>
      <c r="BY711" s="26">
        <v>0</v>
      </c>
      <c r="BZ711" s="24"/>
      <c r="CA711" s="24"/>
      <c r="CB711" s="24"/>
      <c r="CC711" s="24"/>
      <c r="CD711" s="24"/>
      <c r="CE711" s="24"/>
      <c r="CF711" s="24"/>
      <c r="CG711" s="24"/>
      <c r="CH711" s="24"/>
      <c r="CI711" s="24"/>
      <c r="CJ711" s="24"/>
      <c r="CK711" s="24"/>
      <c r="CL711" s="24"/>
      <c r="CM711" s="24"/>
      <c r="CN711" s="24"/>
      <c r="CO711" s="24"/>
      <c r="CP711" s="24"/>
      <c r="CQ711" s="24"/>
      <c r="CR711" s="24"/>
      <c r="CS711" s="24"/>
      <c r="CT711" s="24"/>
      <c r="CU711" s="24"/>
      <c r="CV711" s="24"/>
      <c r="CW711" s="24"/>
      <c r="CX711" s="24"/>
      <c r="CY711" s="24"/>
      <c r="CZ711" s="24"/>
      <c r="DA711" s="24"/>
      <c r="DB711" s="24"/>
      <c r="DC711" s="24"/>
      <c r="DD711" s="24"/>
      <c r="DE711" s="24"/>
      <c r="DF711" s="26" t="s">
        <v>139</v>
      </c>
      <c r="DG711" s="26" t="s">
        <v>139</v>
      </c>
      <c r="DH711" s="26" t="s">
        <v>139</v>
      </c>
      <c r="DI711" s="26" t="s">
        <v>139</v>
      </c>
      <c r="DJ711" s="26" t="s">
        <v>139</v>
      </c>
      <c r="DK711" s="26" t="s">
        <v>139</v>
      </c>
      <c r="DL711" s="26" t="s">
        <v>139</v>
      </c>
      <c r="DM711" s="26" t="s">
        <v>139</v>
      </c>
      <c r="DN711" s="26" t="s">
        <v>139</v>
      </c>
      <c r="DO711" s="26" t="s">
        <v>139</v>
      </c>
    </row>
    <row r="712" spans="1:119" ht="20.100000000000001" customHeight="1" x14ac:dyDescent="0.25">
      <c r="A712" s="29" t="str">
        <f t="shared" si="154"/>
        <v>Chantiik Taj Tajinkutik (Playing to Learn)5</v>
      </c>
      <c r="B712" s="29" t="str">
        <f t="shared" si="155"/>
        <v>Chantiik Taj Tajinkutik (Playing to Learn)</v>
      </c>
      <c r="C712" s="29">
        <f t="shared" si="156"/>
        <v>5</v>
      </c>
      <c r="D712" s="30" t="str">
        <f t="shared" si="157"/>
        <v>Americas</v>
      </c>
      <c r="E712" s="30" t="str">
        <f t="shared" si="158"/>
        <v>San Cristóbal de las Casas, Mexico</v>
      </c>
      <c r="F712" s="31">
        <f t="shared" si="159"/>
        <v>4</v>
      </c>
      <c r="G712" s="31">
        <f t="shared" si="160"/>
        <v>2</v>
      </c>
      <c r="H712" s="31">
        <f t="shared" si="161"/>
        <v>3</v>
      </c>
      <c r="I712" s="31">
        <f t="shared" si="162"/>
        <v>3</v>
      </c>
      <c r="J712" s="31">
        <f t="shared" si="163"/>
        <v>2</v>
      </c>
      <c r="K712" s="31">
        <f t="shared" si="164"/>
        <v>4</v>
      </c>
      <c r="L712" s="31">
        <f t="shared" si="165"/>
        <v>4</v>
      </c>
      <c r="M712" s="31">
        <f t="shared" si="166"/>
        <v>4</v>
      </c>
      <c r="N712" s="31">
        <f t="shared" si="167"/>
        <v>3.3</v>
      </c>
      <c r="O712" s="26" t="s">
        <v>4183</v>
      </c>
      <c r="P712" s="26" t="s">
        <v>108</v>
      </c>
      <c r="Q712" s="27">
        <v>42640</v>
      </c>
      <c r="R712" s="26" t="s">
        <v>166</v>
      </c>
      <c r="S712" s="26" t="s">
        <v>141</v>
      </c>
      <c r="T712" s="26" t="s">
        <v>142</v>
      </c>
      <c r="U712" s="26" t="s">
        <v>307</v>
      </c>
      <c r="V712" s="26" t="s">
        <v>15731</v>
      </c>
      <c r="W712" s="26" t="s">
        <v>676</v>
      </c>
      <c r="X712" s="26" t="s">
        <v>4168</v>
      </c>
      <c r="Y712" s="26" t="s">
        <v>4169</v>
      </c>
      <c r="Z712" s="26" t="s">
        <v>4170</v>
      </c>
      <c r="AA712" s="24"/>
      <c r="AB712" s="26" t="s">
        <v>117</v>
      </c>
      <c r="AC712" s="28">
        <v>13000</v>
      </c>
      <c r="AD712" s="26" t="s">
        <v>4171</v>
      </c>
      <c r="AE712" s="26" t="s">
        <v>725</v>
      </c>
      <c r="AF712" s="26" t="s">
        <v>120</v>
      </c>
      <c r="AG712" s="24"/>
      <c r="AH712" s="26" t="s">
        <v>176</v>
      </c>
      <c r="AI712" s="28">
        <v>13000</v>
      </c>
      <c r="AJ712" s="26" t="s">
        <v>4184</v>
      </c>
      <c r="AK712" s="26" t="s">
        <v>4185</v>
      </c>
      <c r="AL712" s="26" t="s">
        <v>4173</v>
      </c>
      <c r="AM712" s="24"/>
      <c r="AN712" s="24"/>
      <c r="AO712" s="24"/>
      <c r="AP712" s="24"/>
      <c r="AQ712" s="26" t="s">
        <v>4186</v>
      </c>
      <c r="AR712" s="24"/>
      <c r="AS712" s="24"/>
      <c r="AT712" s="24"/>
      <c r="AU712" s="24"/>
      <c r="AV712" s="24"/>
      <c r="AW712" s="28">
        <v>43580</v>
      </c>
      <c r="AX712" s="26">
        <v>30</v>
      </c>
      <c r="AY712" s="28">
        <v>100</v>
      </c>
      <c r="AZ712" s="28">
        <v>100</v>
      </c>
      <c r="BA712" s="26">
        <v>0</v>
      </c>
      <c r="BB712" s="26" t="s">
        <v>148</v>
      </c>
      <c r="BC712" s="26" t="s">
        <v>4177</v>
      </c>
      <c r="BD712" s="26" t="s">
        <v>125</v>
      </c>
      <c r="BE712" s="24"/>
      <c r="BF712" s="26" t="s">
        <v>4187</v>
      </c>
      <c r="BG712" s="26" t="s">
        <v>4188</v>
      </c>
      <c r="BH712" s="26" t="s">
        <v>4189</v>
      </c>
      <c r="BI712" s="26" t="s">
        <v>4188</v>
      </c>
      <c r="BJ712" s="26" t="s">
        <v>4190</v>
      </c>
      <c r="BK712" s="26" t="s">
        <v>4188</v>
      </c>
      <c r="BL712" s="26" t="s">
        <v>3947</v>
      </c>
      <c r="BM712" s="26" t="s">
        <v>4188</v>
      </c>
      <c r="BN712" s="26" t="s">
        <v>4191</v>
      </c>
      <c r="BO712" s="26" t="s">
        <v>4188</v>
      </c>
      <c r="BP712" s="24"/>
      <c r="BQ712" s="24"/>
      <c r="BR712" s="26">
        <v>4</v>
      </c>
      <c r="BS712" s="26">
        <v>2</v>
      </c>
      <c r="BT712" s="26">
        <v>3</v>
      </c>
      <c r="BU712" s="26">
        <v>3</v>
      </c>
      <c r="BV712" s="26">
        <v>2</v>
      </c>
      <c r="BW712" s="26">
        <v>4</v>
      </c>
      <c r="BX712" s="26">
        <v>4</v>
      </c>
      <c r="BY712" s="26">
        <v>4</v>
      </c>
      <c r="BZ712" s="24"/>
      <c r="CA712" s="24"/>
      <c r="CB712" s="24"/>
      <c r="CC712" s="24"/>
      <c r="CD712" s="24"/>
      <c r="CE712" s="24"/>
      <c r="CF712" s="24"/>
      <c r="CG712" s="24"/>
      <c r="CH712" s="24"/>
      <c r="CI712" s="24"/>
      <c r="CJ712" s="24"/>
      <c r="CK712" s="24"/>
      <c r="CL712" s="24"/>
      <c r="CM712" s="24"/>
      <c r="CN712" s="24"/>
      <c r="CO712" s="24"/>
      <c r="CP712" s="24"/>
      <c r="CQ712" s="24"/>
      <c r="CR712" s="24"/>
      <c r="CS712" s="24"/>
      <c r="CT712" s="24"/>
      <c r="CU712" s="24"/>
      <c r="CV712" s="24"/>
      <c r="CW712" s="24"/>
      <c r="CX712" s="24"/>
      <c r="CY712" s="24"/>
      <c r="CZ712" s="24"/>
      <c r="DA712" s="24"/>
      <c r="DB712" s="24"/>
      <c r="DC712" s="24"/>
      <c r="DD712" s="24"/>
      <c r="DE712" s="24"/>
      <c r="DF712" s="26" t="s">
        <v>139</v>
      </c>
      <c r="DG712" s="26" t="s">
        <v>120</v>
      </c>
      <c r="DH712" s="26" t="s">
        <v>139</v>
      </c>
      <c r="DI712" s="26" t="s">
        <v>120</v>
      </c>
      <c r="DJ712" s="26" t="s">
        <v>139</v>
      </c>
      <c r="DK712" s="26" t="s">
        <v>139</v>
      </c>
      <c r="DL712" s="26" t="s">
        <v>139</v>
      </c>
      <c r="DM712" s="26" t="s">
        <v>139</v>
      </c>
      <c r="DN712" s="26" t="s">
        <v>139</v>
      </c>
      <c r="DO712" s="26" t="s">
        <v>139</v>
      </c>
    </row>
    <row r="713" spans="1:119" ht="20.100000000000001" customHeight="1" x14ac:dyDescent="0.25">
      <c r="A713" s="29" t="str">
        <f t="shared" si="154"/>
        <v>Chantiik Taj Tajinkutik (Playing to Learn)4</v>
      </c>
      <c r="B713" s="29" t="str">
        <f t="shared" si="155"/>
        <v>Chantiik Taj Tajinkutik (Playing to Learn)</v>
      </c>
      <c r="C713" s="29">
        <f t="shared" si="156"/>
        <v>4</v>
      </c>
      <c r="D713" s="30" t="str">
        <f t="shared" si="157"/>
        <v>Americas</v>
      </c>
      <c r="E713" s="30" t="str">
        <f t="shared" si="158"/>
        <v>San Cristóbal de las Casas, Mexico</v>
      </c>
      <c r="F713" s="31">
        <f t="shared" si="159"/>
        <v>3</v>
      </c>
      <c r="G713" s="31">
        <f t="shared" si="160"/>
        <v>2</v>
      </c>
      <c r="H713" s="31">
        <f t="shared" si="161"/>
        <v>2</v>
      </c>
      <c r="I713" s="31">
        <f t="shared" si="162"/>
        <v>3</v>
      </c>
      <c r="J713" s="31">
        <f t="shared" si="163"/>
        <v>3</v>
      </c>
      <c r="K713" s="31">
        <f t="shared" si="164"/>
        <v>4</v>
      </c>
      <c r="L713" s="31">
        <f t="shared" si="165"/>
        <v>4</v>
      </c>
      <c r="M713" s="31">
        <f t="shared" si="166"/>
        <v>4</v>
      </c>
      <c r="N713" s="31">
        <f t="shared" si="167"/>
        <v>3.1</v>
      </c>
      <c r="O713" s="26" t="s">
        <v>4192</v>
      </c>
      <c r="P713" s="26" t="s">
        <v>108</v>
      </c>
      <c r="Q713" s="27">
        <v>42502</v>
      </c>
      <c r="R713" s="26" t="s">
        <v>109</v>
      </c>
      <c r="S713" s="26" t="s">
        <v>184</v>
      </c>
      <c r="T713" s="26" t="s">
        <v>157</v>
      </c>
      <c r="U713" s="26" t="s">
        <v>307</v>
      </c>
      <c r="V713" s="26" t="s">
        <v>15731</v>
      </c>
      <c r="W713" s="26" t="s">
        <v>676</v>
      </c>
      <c r="X713" s="26" t="s">
        <v>4168</v>
      </c>
      <c r="Y713" s="26" t="s">
        <v>4169</v>
      </c>
      <c r="Z713" s="26" t="s">
        <v>4170</v>
      </c>
      <c r="AA713" s="24"/>
      <c r="AB713" s="26" t="s">
        <v>117</v>
      </c>
      <c r="AC713" s="28">
        <v>10000</v>
      </c>
      <c r="AD713" s="26" t="s">
        <v>4171</v>
      </c>
      <c r="AE713" s="26" t="s">
        <v>725</v>
      </c>
      <c r="AF713" s="26" t="s">
        <v>120</v>
      </c>
      <c r="AG713" s="24"/>
      <c r="AH713" s="26" t="s">
        <v>185</v>
      </c>
      <c r="AI713" s="28">
        <v>10000</v>
      </c>
      <c r="AJ713" s="26" t="s">
        <v>4193</v>
      </c>
      <c r="AK713" s="26" t="s">
        <v>4172</v>
      </c>
      <c r="AL713" s="26" t="s">
        <v>4173</v>
      </c>
      <c r="AM713" s="24"/>
      <c r="AN713" s="24"/>
      <c r="AO713" s="24"/>
      <c r="AP713" s="24"/>
      <c r="AQ713" s="24"/>
      <c r="AR713" s="24"/>
      <c r="AS713" s="24"/>
      <c r="AT713" s="26" t="s">
        <v>4194</v>
      </c>
      <c r="AU713" s="24"/>
      <c r="AV713" s="24"/>
      <c r="AW713" s="28">
        <v>43580</v>
      </c>
      <c r="AX713" s="26">
        <v>57</v>
      </c>
      <c r="AY713" s="28">
        <v>100</v>
      </c>
      <c r="AZ713" s="28">
        <v>100</v>
      </c>
      <c r="BA713" s="26">
        <v>0</v>
      </c>
      <c r="BB713" s="26" t="s">
        <v>148</v>
      </c>
      <c r="BC713" s="26" t="s">
        <v>4177</v>
      </c>
      <c r="BD713" s="26" t="s">
        <v>125</v>
      </c>
      <c r="BE713" s="24"/>
      <c r="BF713" s="26" t="s">
        <v>4187</v>
      </c>
      <c r="BG713" s="26" t="s">
        <v>4188</v>
      </c>
      <c r="BH713" s="26" t="s">
        <v>4195</v>
      </c>
      <c r="BI713" s="26" t="s">
        <v>4188</v>
      </c>
      <c r="BJ713" s="26" t="s">
        <v>4189</v>
      </c>
      <c r="BK713" s="26" t="s">
        <v>4188</v>
      </c>
      <c r="BL713" s="26" t="s">
        <v>4196</v>
      </c>
      <c r="BM713" s="26" t="s">
        <v>4188</v>
      </c>
      <c r="BN713" s="26" t="s">
        <v>4197</v>
      </c>
      <c r="BO713" s="26" t="s">
        <v>4188</v>
      </c>
      <c r="BP713" s="24"/>
      <c r="BQ713" s="24"/>
      <c r="BR713" s="26">
        <v>3</v>
      </c>
      <c r="BS713" s="26">
        <v>2</v>
      </c>
      <c r="BT713" s="26">
        <v>2</v>
      </c>
      <c r="BU713" s="26">
        <v>3</v>
      </c>
      <c r="BV713" s="26">
        <v>3</v>
      </c>
      <c r="BW713" s="26">
        <v>4</v>
      </c>
      <c r="BX713" s="26">
        <v>4</v>
      </c>
      <c r="BY713" s="26">
        <v>4</v>
      </c>
      <c r="BZ713" s="24"/>
      <c r="CA713" s="24"/>
      <c r="CB713" s="24"/>
      <c r="CC713" s="24"/>
      <c r="CD713" s="24"/>
      <c r="CE713" s="24"/>
      <c r="CF713" s="24"/>
      <c r="CG713" s="24"/>
      <c r="CH713" s="24"/>
      <c r="CI713" s="24"/>
      <c r="CJ713" s="24"/>
      <c r="CK713" s="24"/>
      <c r="CL713" s="24"/>
      <c r="CM713" s="24"/>
      <c r="CN713" s="24"/>
      <c r="CO713" s="24"/>
      <c r="CP713" s="24"/>
      <c r="CQ713" s="24"/>
      <c r="CR713" s="24"/>
      <c r="CS713" s="24"/>
      <c r="CT713" s="24"/>
      <c r="CU713" s="24"/>
      <c r="CV713" s="24"/>
      <c r="CW713" s="24"/>
      <c r="CX713" s="24"/>
      <c r="CY713" s="24"/>
      <c r="CZ713" s="24"/>
      <c r="DA713" s="24"/>
      <c r="DB713" s="24"/>
      <c r="DC713" s="24"/>
      <c r="DD713" s="24"/>
      <c r="DE713" s="24"/>
      <c r="DF713" s="26" t="s">
        <v>139</v>
      </c>
      <c r="DG713" s="26" t="s">
        <v>120</v>
      </c>
      <c r="DH713" s="26" t="s">
        <v>139</v>
      </c>
      <c r="DI713" s="26" t="s">
        <v>120</v>
      </c>
      <c r="DJ713" s="26" t="s">
        <v>139</v>
      </c>
      <c r="DK713" s="26" t="s">
        <v>139</v>
      </c>
      <c r="DL713" s="26" t="s">
        <v>139</v>
      </c>
      <c r="DM713" s="26" t="s">
        <v>139</v>
      </c>
      <c r="DN713" s="26" t="s">
        <v>139</v>
      </c>
      <c r="DO713" s="26" t="s">
        <v>139</v>
      </c>
    </row>
    <row r="714" spans="1:119" ht="20.100000000000001" customHeight="1" x14ac:dyDescent="0.25">
      <c r="A714" s="29" t="str">
        <f t="shared" si="154"/>
        <v>Chantiik Taj Tajinkutik (Playing to Learn)3</v>
      </c>
      <c r="B714" s="29" t="str">
        <f t="shared" si="155"/>
        <v>Chantiik Taj Tajinkutik (Playing to Learn)</v>
      </c>
      <c r="C714" s="29">
        <f t="shared" si="156"/>
        <v>3</v>
      </c>
      <c r="D714" s="30" t="str">
        <f t="shared" si="157"/>
        <v>Americas</v>
      </c>
      <c r="E714" s="30" t="str">
        <f t="shared" si="158"/>
        <v>San Cristóbal de las Casas, Mexico</v>
      </c>
      <c r="F714" s="31">
        <f t="shared" si="159"/>
        <v>2</v>
      </c>
      <c r="G714" s="31">
        <f t="shared" si="160"/>
        <v>3</v>
      </c>
      <c r="H714" s="31">
        <f t="shared" si="161"/>
        <v>3</v>
      </c>
      <c r="I714" s="31">
        <f t="shared" si="162"/>
        <v>3</v>
      </c>
      <c r="J714" s="31">
        <f t="shared" si="163"/>
        <v>3</v>
      </c>
      <c r="K714" s="31">
        <f t="shared" si="164"/>
        <v>4</v>
      </c>
      <c r="L714" s="31">
        <f t="shared" si="165"/>
        <v>4</v>
      </c>
      <c r="M714" s="31">
        <f t="shared" si="166"/>
        <v>2</v>
      </c>
      <c r="N714" s="31">
        <f t="shared" si="167"/>
        <v>3</v>
      </c>
      <c r="O714" s="26" t="s">
        <v>4198</v>
      </c>
      <c r="P714" s="26" t="s">
        <v>108</v>
      </c>
      <c r="Q714" s="27">
        <v>42129</v>
      </c>
      <c r="R714" s="26" t="s">
        <v>109</v>
      </c>
      <c r="S714" s="26" t="s">
        <v>277</v>
      </c>
      <c r="T714" s="26" t="s">
        <v>278</v>
      </c>
      <c r="U714" s="26" t="s">
        <v>307</v>
      </c>
      <c r="V714" s="26" t="s">
        <v>15731</v>
      </c>
      <c r="W714" s="26" t="s">
        <v>676</v>
      </c>
      <c r="X714" s="26" t="s">
        <v>4168</v>
      </c>
      <c r="Y714" s="26" t="s">
        <v>4169</v>
      </c>
      <c r="Z714" s="26" t="s">
        <v>4170</v>
      </c>
      <c r="AA714" s="24"/>
      <c r="AB714" s="26" t="s">
        <v>117</v>
      </c>
      <c r="AC714" s="28">
        <v>7000</v>
      </c>
      <c r="AD714" s="26" t="s">
        <v>4171</v>
      </c>
      <c r="AE714" s="26" t="s">
        <v>725</v>
      </c>
      <c r="AF714" s="26" t="s">
        <v>120</v>
      </c>
      <c r="AG714" s="24"/>
      <c r="AH714" s="26" t="s">
        <v>121</v>
      </c>
      <c r="AI714" s="28">
        <v>7000</v>
      </c>
      <c r="AJ714" s="26" t="s">
        <v>4199</v>
      </c>
      <c r="AK714" s="26" t="s">
        <v>4185</v>
      </c>
      <c r="AL714" s="26" t="s">
        <v>4173</v>
      </c>
      <c r="AM714" s="24"/>
      <c r="AN714" s="24"/>
      <c r="AO714" s="24"/>
      <c r="AP714" s="24"/>
      <c r="AQ714" s="24"/>
      <c r="AR714" s="24"/>
      <c r="AS714" s="24"/>
      <c r="AT714" s="26" t="s">
        <v>4200</v>
      </c>
      <c r="AU714" s="24"/>
      <c r="AV714" s="26" t="s">
        <v>4201</v>
      </c>
      <c r="AW714" s="28">
        <v>53692</v>
      </c>
      <c r="AX714" s="26">
        <v>57</v>
      </c>
      <c r="AY714" s="28">
        <v>57</v>
      </c>
      <c r="AZ714" s="28">
        <v>57</v>
      </c>
      <c r="BA714" s="26">
        <v>57</v>
      </c>
      <c r="BB714" s="26" t="s">
        <v>148</v>
      </c>
      <c r="BC714" s="26" t="s">
        <v>4177</v>
      </c>
      <c r="BD714" s="26" t="s">
        <v>125</v>
      </c>
      <c r="BE714" s="24"/>
      <c r="BF714" s="26" t="s">
        <v>4202</v>
      </c>
      <c r="BG714" s="26" t="s">
        <v>676</v>
      </c>
      <c r="BH714" s="26" t="s">
        <v>4203</v>
      </c>
      <c r="BI714" s="26" t="s">
        <v>676</v>
      </c>
      <c r="BJ714" s="26" t="s">
        <v>4204</v>
      </c>
      <c r="BK714" s="26" t="s">
        <v>392</v>
      </c>
      <c r="BL714" s="26" t="s">
        <v>4205</v>
      </c>
      <c r="BM714" s="26" t="s">
        <v>676</v>
      </c>
      <c r="BN714" s="24"/>
      <c r="BO714" s="24"/>
      <c r="BP714" s="24"/>
      <c r="BQ714" s="24"/>
      <c r="BR714" s="26">
        <v>2</v>
      </c>
      <c r="BS714" s="26">
        <v>3</v>
      </c>
      <c r="BT714" s="26">
        <v>3</v>
      </c>
      <c r="BU714" s="26">
        <v>3</v>
      </c>
      <c r="BV714" s="26">
        <v>3</v>
      </c>
      <c r="BW714" s="26">
        <v>4</v>
      </c>
      <c r="BX714" s="26">
        <v>4</v>
      </c>
      <c r="BY714" s="26">
        <v>2</v>
      </c>
      <c r="BZ714" s="24"/>
      <c r="CA714" s="24"/>
      <c r="CB714" s="24"/>
      <c r="CC714" s="24"/>
      <c r="CD714" s="24"/>
      <c r="CE714" s="24"/>
      <c r="CF714" s="24"/>
      <c r="CG714" s="24"/>
      <c r="CH714" s="24"/>
      <c r="CI714" s="24"/>
      <c r="CJ714" s="24"/>
      <c r="CK714" s="24"/>
      <c r="CL714" s="24"/>
      <c r="CM714" s="24"/>
      <c r="CN714" s="24"/>
      <c r="CO714" s="24"/>
      <c r="CP714" s="24"/>
      <c r="CQ714" s="24"/>
      <c r="CR714" s="24"/>
      <c r="CS714" s="24"/>
      <c r="CT714" s="24"/>
      <c r="CU714" s="24"/>
      <c r="CV714" s="24"/>
      <c r="CW714" s="24"/>
      <c r="CX714" s="24"/>
      <c r="CY714" s="24"/>
      <c r="CZ714" s="24"/>
      <c r="DA714" s="24"/>
      <c r="DB714" s="24"/>
      <c r="DC714" s="24"/>
      <c r="DD714" s="24"/>
      <c r="DE714" s="24"/>
      <c r="DF714" s="26" t="s">
        <v>139</v>
      </c>
      <c r="DG714" s="26" t="s">
        <v>120</v>
      </c>
      <c r="DH714" s="26" t="s">
        <v>139</v>
      </c>
      <c r="DI714" s="26" t="s">
        <v>120</v>
      </c>
      <c r="DJ714" s="26" t="s">
        <v>139</v>
      </c>
      <c r="DK714" s="26" t="s">
        <v>139</v>
      </c>
      <c r="DL714" s="26" t="s">
        <v>139</v>
      </c>
      <c r="DM714" s="26" t="s">
        <v>139</v>
      </c>
      <c r="DN714" s="26" t="s">
        <v>139</v>
      </c>
      <c r="DO714" s="26" t="s">
        <v>139</v>
      </c>
    </row>
    <row r="715" spans="1:119" ht="20.100000000000001" customHeight="1" x14ac:dyDescent="0.25">
      <c r="A715" s="29" t="str">
        <f t="shared" si="154"/>
        <v>Chantiik Taj Tajinkutik (Playing to Learn)2</v>
      </c>
      <c r="B715" s="29" t="str">
        <f t="shared" si="155"/>
        <v>Chantiik Taj Tajinkutik (Playing to Learn)</v>
      </c>
      <c r="C715" s="29">
        <f t="shared" si="156"/>
        <v>2</v>
      </c>
      <c r="D715" s="30" t="str">
        <f t="shared" si="157"/>
        <v>Americas</v>
      </c>
      <c r="E715" s="30" t="str">
        <f t="shared" si="158"/>
        <v>San Cristóbal de las Casas, Mexico</v>
      </c>
      <c r="F715" s="31">
        <f t="shared" si="159"/>
        <v>2</v>
      </c>
      <c r="G715" s="31">
        <f t="shared" si="160"/>
        <v>2</v>
      </c>
      <c r="H715" s="31">
        <f t="shared" si="161"/>
        <v>2</v>
      </c>
      <c r="I715" s="31">
        <f t="shared" si="162"/>
        <v>2</v>
      </c>
      <c r="J715" s="31">
        <f t="shared" si="163"/>
        <v>2</v>
      </c>
      <c r="K715" s="31">
        <f t="shared" si="164"/>
        <v>2</v>
      </c>
      <c r="L715" s="31">
        <f t="shared" si="165"/>
        <v>2</v>
      </c>
      <c r="M715" s="31">
        <f t="shared" si="166"/>
        <v>2</v>
      </c>
      <c r="N715" s="31">
        <f t="shared" si="167"/>
        <v>2</v>
      </c>
      <c r="O715" s="26" t="s">
        <v>4206</v>
      </c>
      <c r="P715" s="26" t="s">
        <v>108</v>
      </c>
      <c r="Q715" s="27">
        <v>41771</v>
      </c>
      <c r="R715" s="26" t="s">
        <v>109</v>
      </c>
      <c r="S715" s="26" t="s">
        <v>193</v>
      </c>
      <c r="T715" s="26" t="s">
        <v>194</v>
      </c>
      <c r="U715" s="26" t="s">
        <v>307</v>
      </c>
      <c r="V715" s="26" t="s">
        <v>15731</v>
      </c>
      <c r="W715" s="26" t="s">
        <v>676</v>
      </c>
      <c r="X715" s="26" t="s">
        <v>4168</v>
      </c>
      <c r="Y715" s="26" t="s">
        <v>4169</v>
      </c>
      <c r="Z715" s="26" t="s">
        <v>4170</v>
      </c>
      <c r="AA715" s="24"/>
      <c r="AB715" s="26" t="s">
        <v>117</v>
      </c>
      <c r="AC715" s="28">
        <v>8000</v>
      </c>
      <c r="AD715" s="26" t="s">
        <v>4171</v>
      </c>
      <c r="AE715" s="26" t="s">
        <v>725</v>
      </c>
      <c r="AF715" s="26" t="s">
        <v>120</v>
      </c>
      <c r="AG715" s="24"/>
      <c r="AH715" s="26" t="s">
        <v>143</v>
      </c>
      <c r="AI715" s="28">
        <v>8000</v>
      </c>
      <c r="AJ715" s="26" t="s">
        <v>4207</v>
      </c>
      <c r="AK715" s="26" t="s">
        <v>4172</v>
      </c>
      <c r="AL715" s="26" t="s">
        <v>4173</v>
      </c>
      <c r="AM715" s="24"/>
      <c r="AN715" s="24"/>
      <c r="AO715" s="24"/>
      <c r="AP715" s="24"/>
      <c r="AQ715" s="24"/>
      <c r="AR715" s="24"/>
      <c r="AS715" s="24"/>
      <c r="AT715" s="24"/>
      <c r="AU715" s="24"/>
      <c r="AV715" s="24"/>
      <c r="AW715" s="28">
        <v>57790</v>
      </c>
      <c r="AX715" s="26">
        <v>57</v>
      </c>
      <c r="AY715" s="28">
        <v>30</v>
      </c>
      <c r="AZ715" s="28">
        <v>30</v>
      </c>
      <c r="BA715" s="26">
        <v>30</v>
      </c>
      <c r="BB715" s="26" t="s">
        <v>241</v>
      </c>
      <c r="BC715" s="26" t="s">
        <v>4177</v>
      </c>
      <c r="BD715" s="26" t="s">
        <v>125</v>
      </c>
      <c r="BE715" s="24"/>
      <c r="BF715" s="26" t="s">
        <v>4208</v>
      </c>
      <c r="BG715" s="26" t="s">
        <v>4188</v>
      </c>
      <c r="BH715" s="26" t="s">
        <v>4209</v>
      </c>
      <c r="BI715" s="26" t="s">
        <v>4188</v>
      </c>
      <c r="BJ715" s="26" t="s">
        <v>4210</v>
      </c>
      <c r="BK715" s="26" t="s">
        <v>4188</v>
      </c>
      <c r="BL715" s="26" t="s">
        <v>4211</v>
      </c>
      <c r="BM715" s="26" t="s">
        <v>4188</v>
      </c>
      <c r="BN715" s="26" t="s">
        <v>4212</v>
      </c>
      <c r="BO715" s="26" t="s">
        <v>4188</v>
      </c>
      <c r="BP715" s="24"/>
      <c r="BQ715" s="24"/>
      <c r="BR715" s="26">
        <v>2</v>
      </c>
      <c r="BS715" s="26">
        <v>2</v>
      </c>
      <c r="BT715" s="26">
        <v>2</v>
      </c>
      <c r="BU715" s="26">
        <v>2</v>
      </c>
      <c r="BV715" s="26">
        <v>2</v>
      </c>
      <c r="BW715" s="26">
        <v>2</v>
      </c>
      <c r="BX715" s="26">
        <v>2</v>
      </c>
      <c r="BY715" s="26">
        <v>2</v>
      </c>
      <c r="BZ715" s="24"/>
      <c r="CA715" s="24"/>
      <c r="CB715" s="24"/>
      <c r="CC715" s="24"/>
      <c r="CD715" s="24"/>
      <c r="CE715" s="24"/>
      <c r="CF715" s="24"/>
      <c r="CG715" s="24"/>
      <c r="CH715" s="24"/>
      <c r="CI715" s="24"/>
      <c r="CJ715" s="24"/>
      <c r="CK715" s="24"/>
      <c r="CL715" s="24"/>
      <c r="CM715" s="24"/>
      <c r="CN715" s="24"/>
      <c r="CO715" s="24"/>
      <c r="CP715" s="24"/>
      <c r="CQ715" s="24"/>
      <c r="CR715" s="24"/>
      <c r="CS715" s="24"/>
      <c r="CT715" s="24"/>
      <c r="CU715" s="24"/>
      <c r="CV715" s="24"/>
      <c r="CW715" s="24"/>
      <c r="CX715" s="24"/>
      <c r="CY715" s="24"/>
      <c r="CZ715" s="24"/>
      <c r="DA715" s="24"/>
      <c r="DB715" s="24"/>
      <c r="DC715" s="24"/>
      <c r="DD715" s="24"/>
      <c r="DE715" s="24"/>
      <c r="DF715" s="26" t="s">
        <v>139</v>
      </c>
      <c r="DG715" s="26" t="s">
        <v>120</v>
      </c>
      <c r="DH715" s="26" t="s">
        <v>139</v>
      </c>
      <c r="DI715" s="26" t="s">
        <v>120</v>
      </c>
      <c r="DJ715" s="26" t="s">
        <v>139</v>
      </c>
      <c r="DK715" s="26" t="s">
        <v>139</v>
      </c>
      <c r="DL715" s="26" t="s">
        <v>139</v>
      </c>
      <c r="DM715" s="26" t="s">
        <v>139</v>
      </c>
      <c r="DN715" s="26" t="s">
        <v>139</v>
      </c>
      <c r="DO715" s="26" t="s">
        <v>139</v>
      </c>
    </row>
    <row r="716" spans="1:119" ht="20.100000000000001" customHeight="1" x14ac:dyDescent="0.25">
      <c r="A716" s="29" t="str">
        <f t="shared" si="154"/>
        <v>Chantiik Taj Tajinkutik (Playing to Learn)1</v>
      </c>
      <c r="B716" s="29" t="str">
        <f t="shared" si="155"/>
        <v>Chantiik Taj Tajinkutik (Playing to Learn)</v>
      </c>
      <c r="C716" s="29">
        <f t="shared" si="156"/>
        <v>1</v>
      </c>
      <c r="D716" s="30" t="str">
        <f t="shared" si="157"/>
        <v>Americas</v>
      </c>
      <c r="E716" s="30" t="str">
        <f t="shared" si="158"/>
        <v>San Cristóbal de las Casas, Mexico</v>
      </c>
      <c r="F716" s="31">
        <f t="shared" si="159"/>
        <v>2</v>
      </c>
      <c r="G716" s="31">
        <f t="shared" si="160"/>
        <v>2</v>
      </c>
      <c r="H716" s="31">
        <f t="shared" si="161"/>
        <v>2</v>
      </c>
      <c r="I716" s="31">
        <f t="shared" si="162"/>
        <v>2</v>
      </c>
      <c r="J716" s="31">
        <f t="shared" si="163"/>
        <v>2</v>
      </c>
      <c r="K716" s="31">
        <f t="shared" si="164"/>
        <v>2</v>
      </c>
      <c r="L716" s="31">
        <f t="shared" si="165"/>
        <v>2</v>
      </c>
      <c r="M716" s="31">
        <f t="shared" si="166"/>
        <v>2</v>
      </c>
      <c r="N716" s="31">
        <f t="shared" si="167"/>
        <v>2</v>
      </c>
      <c r="O716" s="26" t="s">
        <v>4213</v>
      </c>
      <c r="P716" s="26" t="s">
        <v>108</v>
      </c>
      <c r="Q716" s="27">
        <v>41400</v>
      </c>
      <c r="R716" s="26" t="s">
        <v>155</v>
      </c>
      <c r="S716" s="26" t="s">
        <v>206</v>
      </c>
      <c r="T716" s="26" t="s">
        <v>207</v>
      </c>
      <c r="U716" s="26" t="s">
        <v>307</v>
      </c>
      <c r="V716" s="26" t="s">
        <v>15731</v>
      </c>
      <c r="W716" s="26" t="s">
        <v>676</v>
      </c>
      <c r="X716" s="26" t="s">
        <v>4168</v>
      </c>
      <c r="Y716" s="26" t="s">
        <v>4169</v>
      </c>
      <c r="Z716" s="26" t="s">
        <v>4170</v>
      </c>
      <c r="AA716" s="24"/>
      <c r="AB716" s="26" t="s">
        <v>117</v>
      </c>
      <c r="AC716" s="28">
        <v>6000</v>
      </c>
      <c r="AD716" s="26" t="s">
        <v>4171</v>
      </c>
      <c r="AE716" s="26" t="s">
        <v>725</v>
      </c>
      <c r="AF716" s="26" t="s">
        <v>120</v>
      </c>
      <c r="AG716" s="24"/>
      <c r="AH716" s="26" t="s">
        <v>158</v>
      </c>
      <c r="AI716" s="28">
        <v>6000</v>
      </c>
      <c r="AJ716" s="26" t="s">
        <v>4214</v>
      </c>
      <c r="AK716" s="26" t="s">
        <v>4185</v>
      </c>
      <c r="AL716" s="26" t="s">
        <v>4173</v>
      </c>
      <c r="AM716" s="26" t="s">
        <v>4215</v>
      </c>
      <c r="AN716" s="26" t="s">
        <v>4216</v>
      </c>
      <c r="AO716" s="26" t="s">
        <v>4217</v>
      </c>
      <c r="AP716" s="26" t="s">
        <v>4218</v>
      </c>
      <c r="AQ716" s="24"/>
      <c r="AR716" s="24"/>
      <c r="AS716" s="24"/>
      <c r="AT716" s="24"/>
      <c r="AU716" s="24"/>
      <c r="AV716" s="24"/>
      <c r="AW716" s="28">
        <v>35000</v>
      </c>
      <c r="AX716" s="26">
        <v>30</v>
      </c>
      <c r="AY716" s="28">
        <v>30</v>
      </c>
      <c r="AZ716" s="28">
        <v>30</v>
      </c>
      <c r="BA716" s="26">
        <v>30</v>
      </c>
      <c r="BB716" s="26" t="s">
        <v>241</v>
      </c>
      <c r="BC716" s="26" t="s">
        <v>4177</v>
      </c>
      <c r="BD716" s="24"/>
      <c r="BE716" s="24"/>
      <c r="BF716" s="26" t="s">
        <v>4219</v>
      </c>
      <c r="BG716" s="26" t="s">
        <v>676</v>
      </c>
      <c r="BH716" s="26" t="s">
        <v>4220</v>
      </c>
      <c r="BI716" s="26" t="s">
        <v>676</v>
      </c>
      <c r="BJ716" s="26" t="s">
        <v>4204</v>
      </c>
      <c r="BK716" s="26" t="s">
        <v>392</v>
      </c>
      <c r="BL716" s="24"/>
      <c r="BM716" s="24"/>
      <c r="BN716" s="24"/>
      <c r="BO716" s="24"/>
      <c r="BP716" s="24"/>
      <c r="BQ716" s="24"/>
      <c r="BR716" s="26">
        <v>2</v>
      </c>
      <c r="BS716" s="26">
        <v>2</v>
      </c>
      <c r="BT716" s="26">
        <v>2</v>
      </c>
      <c r="BU716" s="26">
        <v>2</v>
      </c>
      <c r="BV716" s="26">
        <v>2</v>
      </c>
      <c r="BW716" s="26">
        <v>2</v>
      </c>
      <c r="BX716" s="26">
        <v>2</v>
      </c>
      <c r="BY716" s="26">
        <v>2</v>
      </c>
      <c r="BZ716" s="24"/>
      <c r="CA716" s="24"/>
      <c r="CB716" s="24"/>
      <c r="CC716" s="24"/>
      <c r="CD716" s="24"/>
      <c r="CE716" s="24"/>
      <c r="CF716" s="24"/>
      <c r="CG716" s="24"/>
      <c r="CH716" s="24"/>
      <c r="CI716" s="24"/>
      <c r="CJ716" s="24"/>
      <c r="CK716" s="24"/>
      <c r="CL716" s="24"/>
      <c r="CM716" s="24"/>
      <c r="CN716" s="24"/>
      <c r="CO716" s="24"/>
      <c r="CP716" s="24"/>
      <c r="CQ716" s="24"/>
      <c r="CR716" s="24"/>
      <c r="CS716" s="24"/>
      <c r="CT716" s="24"/>
      <c r="CU716" s="24"/>
      <c r="CV716" s="24"/>
      <c r="CW716" s="24"/>
      <c r="CX716" s="24"/>
      <c r="CY716" s="24"/>
      <c r="CZ716" s="24"/>
      <c r="DA716" s="24"/>
      <c r="DB716" s="24"/>
      <c r="DC716" s="24"/>
      <c r="DD716" s="24"/>
      <c r="DE716" s="24"/>
      <c r="DF716" s="26" t="s">
        <v>139</v>
      </c>
      <c r="DG716" s="26" t="s">
        <v>120</v>
      </c>
      <c r="DH716" s="26" t="s">
        <v>139</v>
      </c>
      <c r="DI716" s="26" t="s">
        <v>120</v>
      </c>
      <c r="DJ716" s="26" t="s">
        <v>139</v>
      </c>
      <c r="DK716" s="26" t="s">
        <v>139</v>
      </c>
      <c r="DL716" s="26" t="s">
        <v>139</v>
      </c>
      <c r="DM716" s="26" t="s">
        <v>139</v>
      </c>
      <c r="DN716" s="26" t="s">
        <v>139</v>
      </c>
      <c r="DO716" s="26" t="s">
        <v>139</v>
      </c>
    </row>
    <row r="717" spans="1:119" ht="20.100000000000001" customHeight="1" x14ac:dyDescent="0.25">
      <c r="A717" s="29" t="str">
        <f t="shared" si="154"/>
        <v>Chehak Trust5</v>
      </c>
      <c r="B717" s="29" t="str">
        <f t="shared" si="155"/>
        <v>Chehak Trust</v>
      </c>
      <c r="C717" s="29">
        <f t="shared" si="156"/>
        <v>5</v>
      </c>
      <c r="D717" s="30" t="str">
        <f t="shared" si="157"/>
        <v>South Asia</v>
      </c>
      <c r="E717" s="30" t="str">
        <f t="shared" si="158"/>
        <v>Mumbai, India</v>
      </c>
      <c r="F717" s="31">
        <f t="shared" si="159"/>
        <v>4</v>
      </c>
      <c r="G717" s="31">
        <f t="shared" si="160"/>
        <v>2</v>
      </c>
      <c r="H717" s="31">
        <f t="shared" si="161"/>
        <v>3</v>
      </c>
      <c r="I717" s="31">
        <f t="shared" si="162"/>
        <v>4</v>
      </c>
      <c r="J717" s="31">
        <f t="shared" si="163"/>
        <v>4</v>
      </c>
      <c r="K717" s="31">
        <f t="shared" si="164"/>
        <v>4</v>
      </c>
      <c r="L717" s="31">
        <f t="shared" si="165"/>
        <v>3</v>
      </c>
      <c r="M717" s="31">
        <f t="shared" si="166"/>
        <v>4</v>
      </c>
      <c r="N717" s="31">
        <f t="shared" si="167"/>
        <v>3.5</v>
      </c>
      <c r="O717" s="26" t="s">
        <v>4221</v>
      </c>
      <c r="P717" s="26" t="s">
        <v>108</v>
      </c>
      <c r="Q717" s="27">
        <v>43214</v>
      </c>
      <c r="R717" s="26" t="s">
        <v>109</v>
      </c>
      <c r="S717" s="26" t="s">
        <v>244</v>
      </c>
      <c r="T717" s="26" t="s">
        <v>111</v>
      </c>
      <c r="U717" s="24"/>
      <c r="V717" s="26" t="s">
        <v>225</v>
      </c>
      <c r="W717" s="26" t="s">
        <v>226</v>
      </c>
      <c r="X717" s="26" t="s">
        <v>963</v>
      </c>
      <c r="Y717" s="26" t="s">
        <v>4222</v>
      </c>
      <c r="Z717" s="24"/>
      <c r="AA717" s="24"/>
      <c r="AB717" s="26" t="s">
        <v>117</v>
      </c>
      <c r="AC717" s="28">
        <v>12000</v>
      </c>
      <c r="AD717" s="26" t="s">
        <v>4223</v>
      </c>
      <c r="AE717" s="26" t="s">
        <v>249</v>
      </c>
      <c r="AF717" s="26" t="s">
        <v>120</v>
      </c>
      <c r="AG717" s="26" t="s">
        <v>194</v>
      </c>
      <c r="AH717" s="26" t="s">
        <v>176</v>
      </c>
      <c r="AI717" s="28">
        <v>12000</v>
      </c>
      <c r="AJ717" s="26" t="s">
        <v>4224</v>
      </c>
      <c r="AK717" s="26" t="s">
        <v>4225</v>
      </c>
      <c r="AL717" s="26" t="s">
        <v>4226</v>
      </c>
      <c r="AM717" s="24"/>
      <c r="AN717" s="24"/>
      <c r="AO717" s="24"/>
      <c r="AP717" s="24"/>
      <c r="AQ717" s="26" t="s">
        <v>4227</v>
      </c>
      <c r="AR717" s="24"/>
      <c r="AS717" s="24"/>
      <c r="AT717" s="24"/>
      <c r="AU717" s="26" t="s">
        <v>4228</v>
      </c>
      <c r="AV717" s="24"/>
      <c r="AW717" s="28">
        <v>1069549</v>
      </c>
      <c r="AX717" s="26">
        <v>1590</v>
      </c>
      <c r="AY717" s="28">
        <v>100</v>
      </c>
      <c r="AZ717" s="28">
        <v>23</v>
      </c>
      <c r="BA717" s="26">
        <v>23</v>
      </c>
      <c r="BB717" s="24"/>
      <c r="BC717" s="26" t="s">
        <v>4229</v>
      </c>
      <c r="BD717" s="26" t="s">
        <v>125</v>
      </c>
      <c r="BE717" s="24"/>
      <c r="BF717" s="26" t="s">
        <v>4230</v>
      </c>
      <c r="BG717" s="26" t="s">
        <v>271</v>
      </c>
      <c r="BH717" s="26" t="s">
        <v>4231</v>
      </c>
      <c r="BI717" s="26" t="s">
        <v>226</v>
      </c>
      <c r="BJ717" s="26" t="s">
        <v>4232</v>
      </c>
      <c r="BK717" s="26" t="s">
        <v>211</v>
      </c>
      <c r="BL717" s="26" t="s">
        <v>4233</v>
      </c>
      <c r="BM717" s="26" t="s">
        <v>226</v>
      </c>
      <c r="BN717" s="26" t="s">
        <v>4234</v>
      </c>
      <c r="BO717" s="26" t="s">
        <v>381</v>
      </c>
      <c r="BP717" s="24"/>
      <c r="BQ717" s="24"/>
      <c r="BR717" s="26">
        <v>0</v>
      </c>
      <c r="BS717" s="26">
        <v>0</v>
      </c>
      <c r="BT717" s="26">
        <v>0</v>
      </c>
      <c r="BU717" s="26">
        <v>0</v>
      </c>
      <c r="BV717" s="26">
        <v>0</v>
      </c>
      <c r="BW717" s="26">
        <v>0</v>
      </c>
      <c r="BX717" s="26">
        <v>0</v>
      </c>
      <c r="BY717" s="26">
        <v>0</v>
      </c>
      <c r="BZ717" s="26" t="s">
        <v>134</v>
      </c>
      <c r="CA717" s="26" t="s">
        <v>134</v>
      </c>
      <c r="CB717" s="26" t="s">
        <v>134</v>
      </c>
      <c r="CC717" s="26" t="s">
        <v>136</v>
      </c>
      <c r="CD717" s="26" t="s">
        <v>136</v>
      </c>
      <c r="CE717" s="26" t="s">
        <v>136</v>
      </c>
      <c r="CF717" s="26" t="s">
        <v>135</v>
      </c>
      <c r="CG717" s="26" t="s">
        <v>135</v>
      </c>
      <c r="CH717" s="26" t="s">
        <v>134</v>
      </c>
      <c r="CI717" s="26" t="s">
        <v>136</v>
      </c>
      <c r="CJ717" s="26" t="s">
        <v>136</v>
      </c>
      <c r="CK717" s="26" t="s">
        <v>135</v>
      </c>
      <c r="CL717" s="26" t="s">
        <v>134</v>
      </c>
      <c r="CM717" s="26" t="s">
        <v>134</v>
      </c>
      <c r="CN717" s="26" t="s">
        <v>134</v>
      </c>
      <c r="CO717" s="26" t="s">
        <v>138</v>
      </c>
      <c r="CP717" s="26" t="s">
        <v>136</v>
      </c>
      <c r="CQ717" s="26" t="s">
        <v>138</v>
      </c>
      <c r="CR717" s="26" t="s">
        <v>138</v>
      </c>
      <c r="CS717" s="26" t="s">
        <v>134</v>
      </c>
      <c r="CT717" s="26" t="s">
        <v>134</v>
      </c>
      <c r="CU717" s="26" t="s">
        <v>134</v>
      </c>
      <c r="CV717" s="26" t="s">
        <v>134</v>
      </c>
      <c r="CW717" s="26" t="s">
        <v>136</v>
      </c>
      <c r="CX717" s="26" t="s">
        <v>134</v>
      </c>
      <c r="CY717" s="26" t="s">
        <v>136</v>
      </c>
      <c r="CZ717" s="26" t="s">
        <v>136</v>
      </c>
      <c r="DA717" s="26" t="s">
        <v>137</v>
      </c>
      <c r="DB717" s="26" t="s">
        <v>134</v>
      </c>
      <c r="DC717" s="26" t="s">
        <v>134</v>
      </c>
      <c r="DD717" s="26" t="s">
        <v>138</v>
      </c>
      <c r="DE717" s="26" t="s">
        <v>134</v>
      </c>
      <c r="DF717" s="26" t="s">
        <v>139</v>
      </c>
      <c r="DG717" s="26" t="s">
        <v>120</v>
      </c>
      <c r="DH717" s="26" t="s">
        <v>139</v>
      </c>
      <c r="DI717" s="26" t="s">
        <v>139</v>
      </c>
      <c r="DJ717" s="26" t="s">
        <v>139</v>
      </c>
      <c r="DK717" s="26" t="s">
        <v>139</v>
      </c>
      <c r="DL717" s="26" t="s">
        <v>139</v>
      </c>
      <c r="DM717" s="26" t="s">
        <v>139</v>
      </c>
      <c r="DN717" s="26" t="s">
        <v>139</v>
      </c>
      <c r="DO717" s="26" t="s">
        <v>139</v>
      </c>
    </row>
    <row r="718" spans="1:119" ht="20.100000000000001" customHeight="1" x14ac:dyDescent="0.25">
      <c r="A718" s="29" t="str">
        <f t="shared" si="154"/>
        <v/>
      </c>
      <c r="B718" s="29" t="str">
        <f t="shared" si="155"/>
        <v>Chehak Trust</v>
      </c>
      <c r="C718" s="29">
        <f t="shared" si="156"/>
        <v>0</v>
      </c>
      <c r="D718" s="30" t="str">
        <f t="shared" si="157"/>
        <v>South Asia</v>
      </c>
      <c r="E718" s="30" t="str">
        <f t="shared" si="158"/>
        <v>Mumbai, India</v>
      </c>
      <c r="F718" s="31">
        <f t="shared" si="159"/>
        <v>0</v>
      </c>
      <c r="G718" s="31">
        <f t="shared" si="160"/>
        <v>0</v>
      </c>
      <c r="H718" s="31">
        <f t="shared" si="161"/>
        <v>0</v>
      </c>
      <c r="I718" s="31">
        <f t="shared" si="162"/>
        <v>0</v>
      </c>
      <c r="J718" s="31">
        <f t="shared" si="163"/>
        <v>0</v>
      </c>
      <c r="K718" s="31">
        <f t="shared" si="164"/>
        <v>0</v>
      </c>
      <c r="L718" s="31">
        <f t="shared" si="165"/>
        <v>0</v>
      </c>
      <c r="M718" s="31">
        <f t="shared" si="166"/>
        <v>0</v>
      </c>
      <c r="N718" s="31">
        <f t="shared" si="167"/>
        <v>0</v>
      </c>
      <c r="O718" s="26" t="s">
        <v>15937</v>
      </c>
      <c r="P718" s="26" t="s">
        <v>108</v>
      </c>
      <c r="Q718" s="27">
        <v>43270</v>
      </c>
      <c r="R718" s="24"/>
      <c r="S718" s="24"/>
      <c r="T718" s="26" t="s">
        <v>111</v>
      </c>
      <c r="U718" s="24"/>
      <c r="V718" s="26" t="s">
        <v>225</v>
      </c>
      <c r="W718" s="26" t="s">
        <v>226</v>
      </c>
      <c r="X718" s="26" t="s">
        <v>963</v>
      </c>
      <c r="Y718" s="26" t="s">
        <v>4222</v>
      </c>
      <c r="Z718" s="24"/>
      <c r="AA718" s="24"/>
      <c r="AB718" s="26" t="s">
        <v>15733</v>
      </c>
      <c r="AC718" s="28">
        <v>3000</v>
      </c>
      <c r="AD718" s="26" t="s">
        <v>4223</v>
      </c>
      <c r="AE718" s="26" t="s">
        <v>249</v>
      </c>
      <c r="AF718" s="26" t="s">
        <v>120</v>
      </c>
      <c r="AG718" s="26" t="s">
        <v>194</v>
      </c>
      <c r="AH718" s="24"/>
      <c r="AI718" s="28">
        <v>3000</v>
      </c>
      <c r="AJ718" s="24"/>
      <c r="AK718" s="24"/>
      <c r="AL718" s="24"/>
      <c r="AM718" s="24"/>
      <c r="AN718" s="24"/>
      <c r="AO718" s="24"/>
      <c r="AP718" s="24"/>
      <c r="AQ718" s="24"/>
      <c r="AR718" s="24"/>
      <c r="AS718" s="24"/>
      <c r="AT718" s="24"/>
      <c r="AU718" s="24"/>
      <c r="AV718" s="24"/>
      <c r="AW718" s="28">
        <v>0</v>
      </c>
      <c r="AX718" s="26">
        <v>0</v>
      </c>
      <c r="AY718" s="28">
        <v>0</v>
      </c>
      <c r="AZ718" s="28">
        <v>0</v>
      </c>
      <c r="BA718" s="26">
        <v>0</v>
      </c>
      <c r="BB718" s="24"/>
      <c r="BC718" s="26" t="s">
        <v>4229</v>
      </c>
      <c r="BD718" s="24"/>
      <c r="BE718" s="24"/>
      <c r="BF718" s="24"/>
      <c r="BG718" s="24"/>
      <c r="BH718" s="24"/>
      <c r="BI718" s="24"/>
      <c r="BJ718" s="24"/>
      <c r="BK718" s="24"/>
      <c r="BL718" s="24"/>
      <c r="BM718" s="24"/>
      <c r="BN718" s="24"/>
      <c r="BO718" s="24"/>
      <c r="BP718" s="24"/>
      <c r="BQ718" s="24"/>
      <c r="BR718" s="26">
        <v>0</v>
      </c>
      <c r="BS718" s="26">
        <v>0</v>
      </c>
      <c r="BT718" s="26">
        <v>0</v>
      </c>
      <c r="BU718" s="26">
        <v>0</v>
      </c>
      <c r="BV718" s="26">
        <v>0</v>
      </c>
      <c r="BW718" s="26">
        <v>0</v>
      </c>
      <c r="BX718" s="26">
        <v>0</v>
      </c>
      <c r="BY718" s="26">
        <v>0</v>
      </c>
      <c r="BZ718" s="24"/>
      <c r="CA718" s="24"/>
      <c r="CB718" s="24"/>
      <c r="CC718" s="24"/>
      <c r="CD718" s="24"/>
      <c r="CE718" s="24"/>
      <c r="CF718" s="24"/>
      <c r="CG718" s="24"/>
      <c r="CH718" s="24"/>
      <c r="CI718" s="24"/>
      <c r="CJ718" s="24"/>
      <c r="CK718" s="24"/>
      <c r="CL718" s="24"/>
      <c r="CM718" s="24"/>
      <c r="CN718" s="24"/>
      <c r="CO718" s="24"/>
      <c r="CP718" s="24"/>
      <c r="CQ718" s="24"/>
      <c r="CR718" s="24"/>
      <c r="CS718" s="24"/>
      <c r="CT718" s="24"/>
      <c r="CU718" s="24"/>
      <c r="CV718" s="24"/>
      <c r="CW718" s="24"/>
      <c r="CX718" s="24"/>
      <c r="CY718" s="24"/>
      <c r="CZ718" s="24"/>
      <c r="DA718" s="24"/>
      <c r="DB718" s="24"/>
      <c r="DC718" s="24"/>
      <c r="DD718" s="24"/>
      <c r="DE718" s="24"/>
      <c r="DF718" s="26" t="s">
        <v>139</v>
      </c>
      <c r="DG718" s="26" t="s">
        <v>139</v>
      </c>
      <c r="DH718" s="26" t="s">
        <v>139</v>
      </c>
      <c r="DI718" s="26" t="s">
        <v>139</v>
      </c>
      <c r="DJ718" s="26" t="s">
        <v>139</v>
      </c>
      <c r="DK718" s="26" t="s">
        <v>139</v>
      </c>
      <c r="DL718" s="26" t="s">
        <v>139</v>
      </c>
      <c r="DM718" s="26" t="s">
        <v>139</v>
      </c>
      <c r="DN718" s="26" t="s">
        <v>139</v>
      </c>
      <c r="DO718" s="26" t="s">
        <v>139</v>
      </c>
    </row>
    <row r="719" spans="1:119" ht="20.100000000000001" customHeight="1" x14ac:dyDescent="0.25">
      <c r="A719" s="29" t="str">
        <f t="shared" si="154"/>
        <v/>
      </c>
      <c r="B719" s="29" t="str">
        <f t="shared" si="155"/>
        <v>Chehak Trust</v>
      </c>
      <c r="C719" s="29">
        <f t="shared" si="156"/>
        <v>0</v>
      </c>
      <c r="D719" s="30" t="str">
        <f t="shared" si="157"/>
        <v>South Asia</v>
      </c>
      <c r="E719" s="30" t="str">
        <f t="shared" si="158"/>
        <v>Mumbai, India</v>
      </c>
      <c r="F719" s="31">
        <f t="shared" si="159"/>
        <v>0</v>
      </c>
      <c r="G719" s="31">
        <f t="shared" si="160"/>
        <v>0</v>
      </c>
      <c r="H719" s="31">
        <f t="shared" si="161"/>
        <v>0</v>
      </c>
      <c r="I719" s="31">
        <f t="shared" si="162"/>
        <v>0</v>
      </c>
      <c r="J719" s="31">
        <f t="shared" si="163"/>
        <v>0</v>
      </c>
      <c r="K719" s="31">
        <f t="shared" si="164"/>
        <v>0</v>
      </c>
      <c r="L719" s="31">
        <f t="shared" si="165"/>
        <v>0</v>
      </c>
      <c r="M719" s="31">
        <f t="shared" si="166"/>
        <v>0</v>
      </c>
      <c r="N719" s="31">
        <f t="shared" si="167"/>
        <v>0</v>
      </c>
      <c r="O719" s="26" t="s">
        <v>15938</v>
      </c>
      <c r="P719" s="26" t="s">
        <v>108</v>
      </c>
      <c r="Q719" s="27">
        <v>42916</v>
      </c>
      <c r="R719" s="24"/>
      <c r="S719" s="24"/>
      <c r="T719" s="26" t="s">
        <v>142</v>
      </c>
      <c r="U719" s="24"/>
      <c r="V719" s="26" t="s">
        <v>225</v>
      </c>
      <c r="W719" s="26" t="s">
        <v>226</v>
      </c>
      <c r="X719" s="26" t="s">
        <v>963</v>
      </c>
      <c r="Y719" s="26" t="s">
        <v>4222</v>
      </c>
      <c r="Z719" s="24"/>
      <c r="AA719" s="24"/>
      <c r="AB719" s="26" t="s">
        <v>15733</v>
      </c>
      <c r="AC719" s="28">
        <v>3900</v>
      </c>
      <c r="AD719" s="26" t="s">
        <v>4223</v>
      </c>
      <c r="AE719" s="26" t="s">
        <v>249</v>
      </c>
      <c r="AF719" s="26" t="s">
        <v>120</v>
      </c>
      <c r="AG719" s="26" t="s">
        <v>194</v>
      </c>
      <c r="AH719" s="24"/>
      <c r="AI719" s="28">
        <v>3900</v>
      </c>
      <c r="AJ719" s="24"/>
      <c r="AK719" s="24"/>
      <c r="AL719" s="24"/>
      <c r="AM719" s="24"/>
      <c r="AN719" s="24"/>
      <c r="AO719" s="24"/>
      <c r="AP719" s="24"/>
      <c r="AQ719" s="24"/>
      <c r="AR719" s="24"/>
      <c r="AS719" s="24"/>
      <c r="AT719" s="24"/>
      <c r="AU719" s="24"/>
      <c r="AV719" s="24"/>
      <c r="AW719" s="28">
        <v>0</v>
      </c>
      <c r="AX719" s="26">
        <v>0</v>
      </c>
      <c r="AY719" s="28">
        <v>0</v>
      </c>
      <c r="AZ719" s="28">
        <v>0</v>
      </c>
      <c r="BA719" s="26">
        <v>0</v>
      </c>
      <c r="BB719" s="24"/>
      <c r="BC719" s="26" t="s">
        <v>4229</v>
      </c>
      <c r="BD719" s="24"/>
      <c r="BE719" s="24"/>
      <c r="BF719" s="24"/>
      <c r="BG719" s="24"/>
      <c r="BH719" s="24"/>
      <c r="BI719" s="24"/>
      <c r="BJ719" s="24"/>
      <c r="BK719" s="24"/>
      <c r="BL719" s="24"/>
      <c r="BM719" s="24"/>
      <c r="BN719" s="24"/>
      <c r="BO719" s="24"/>
      <c r="BP719" s="24"/>
      <c r="BQ719" s="24"/>
      <c r="BR719" s="26">
        <v>0</v>
      </c>
      <c r="BS719" s="26">
        <v>0</v>
      </c>
      <c r="BT719" s="26">
        <v>0</v>
      </c>
      <c r="BU719" s="26">
        <v>0</v>
      </c>
      <c r="BV719" s="26">
        <v>0</v>
      </c>
      <c r="BW719" s="26">
        <v>0</v>
      </c>
      <c r="BX719" s="26">
        <v>0</v>
      </c>
      <c r="BY719" s="26">
        <v>0</v>
      </c>
      <c r="BZ719" s="24"/>
      <c r="CA719" s="24"/>
      <c r="CB719" s="24"/>
      <c r="CC719" s="24"/>
      <c r="CD719" s="24"/>
      <c r="CE719" s="24"/>
      <c r="CF719" s="24"/>
      <c r="CG719" s="24"/>
      <c r="CH719" s="24"/>
      <c r="CI719" s="24"/>
      <c r="CJ719" s="24"/>
      <c r="CK719" s="24"/>
      <c r="CL719" s="24"/>
      <c r="CM719" s="24"/>
      <c r="CN719" s="24"/>
      <c r="CO719" s="24"/>
      <c r="CP719" s="24"/>
      <c r="CQ719" s="24"/>
      <c r="CR719" s="24"/>
      <c r="CS719" s="24"/>
      <c r="CT719" s="24"/>
      <c r="CU719" s="24"/>
      <c r="CV719" s="24"/>
      <c r="CW719" s="24"/>
      <c r="CX719" s="24"/>
      <c r="CY719" s="24"/>
      <c r="CZ719" s="24"/>
      <c r="DA719" s="24"/>
      <c r="DB719" s="24"/>
      <c r="DC719" s="24"/>
      <c r="DD719" s="24"/>
      <c r="DE719" s="24"/>
      <c r="DF719" s="26" t="s">
        <v>139</v>
      </c>
      <c r="DG719" s="26" t="s">
        <v>139</v>
      </c>
      <c r="DH719" s="26" t="s">
        <v>139</v>
      </c>
      <c r="DI719" s="26" t="s">
        <v>139</v>
      </c>
      <c r="DJ719" s="26" t="s">
        <v>139</v>
      </c>
      <c r="DK719" s="26" t="s">
        <v>139</v>
      </c>
      <c r="DL719" s="26" t="s">
        <v>139</v>
      </c>
      <c r="DM719" s="26" t="s">
        <v>139</v>
      </c>
      <c r="DN719" s="26" t="s">
        <v>139</v>
      </c>
      <c r="DO719" s="26" t="s">
        <v>139</v>
      </c>
    </row>
    <row r="720" spans="1:119" ht="20.100000000000001" customHeight="1" x14ac:dyDescent="0.25">
      <c r="A720" s="29" t="str">
        <f t="shared" si="154"/>
        <v>Chehak Trust4</v>
      </c>
      <c r="B720" s="29" t="str">
        <f t="shared" si="155"/>
        <v>Chehak Trust</v>
      </c>
      <c r="C720" s="29">
        <f t="shared" si="156"/>
        <v>4</v>
      </c>
      <c r="D720" s="30" t="str">
        <f t="shared" si="157"/>
        <v>South Asia</v>
      </c>
      <c r="E720" s="30" t="str">
        <f t="shared" si="158"/>
        <v>Mumbai, India</v>
      </c>
      <c r="F720" s="31">
        <f t="shared" si="159"/>
        <v>4</v>
      </c>
      <c r="G720" s="31">
        <f t="shared" si="160"/>
        <v>2</v>
      </c>
      <c r="H720" s="31">
        <f t="shared" si="161"/>
        <v>3</v>
      </c>
      <c r="I720" s="31">
        <f t="shared" si="162"/>
        <v>4</v>
      </c>
      <c r="J720" s="31">
        <f t="shared" si="163"/>
        <v>4</v>
      </c>
      <c r="K720" s="31">
        <f t="shared" si="164"/>
        <v>3</v>
      </c>
      <c r="L720" s="31">
        <f t="shared" si="165"/>
        <v>3</v>
      </c>
      <c r="M720" s="31">
        <f t="shared" si="166"/>
        <v>4</v>
      </c>
      <c r="N720" s="31">
        <f t="shared" si="167"/>
        <v>3.4</v>
      </c>
      <c r="O720" s="26" t="s">
        <v>4235</v>
      </c>
      <c r="P720" s="26" t="s">
        <v>108</v>
      </c>
      <c r="Q720" s="27">
        <v>42858</v>
      </c>
      <c r="R720" s="26" t="s">
        <v>166</v>
      </c>
      <c r="S720" s="26" t="s">
        <v>167</v>
      </c>
      <c r="T720" s="26" t="s">
        <v>142</v>
      </c>
      <c r="U720" s="26" t="s">
        <v>307</v>
      </c>
      <c r="V720" s="26" t="s">
        <v>225</v>
      </c>
      <c r="W720" s="26" t="s">
        <v>226</v>
      </c>
      <c r="X720" s="26" t="s">
        <v>963</v>
      </c>
      <c r="Y720" s="26" t="s">
        <v>4222</v>
      </c>
      <c r="Z720" s="24"/>
      <c r="AA720" s="24"/>
      <c r="AB720" s="26" t="s">
        <v>117</v>
      </c>
      <c r="AC720" s="28">
        <v>8000</v>
      </c>
      <c r="AD720" s="26" t="s">
        <v>4223</v>
      </c>
      <c r="AE720" s="26" t="s">
        <v>249</v>
      </c>
      <c r="AF720" s="26" t="s">
        <v>120</v>
      </c>
      <c r="AG720" s="26" t="s">
        <v>194</v>
      </c>
      <c r="AH720" s="26" t="s">
        <v>185</v>
      </c>
      <c r="AI720" s="28">
        <v>8000</v>
      </c>
      <c r="AJ720" s="26" t="s">
        <v>4224</v>
      </c>
      <c r="AK720" s="26" t="s">
        <v>4225</v>
      </c>
      <c r="AL720" s="26" t="s">
        <v>4226</v>
      </c>
      <c r="AM720" s="24"/>
      <c r="AN720" s="24"/>
      <c r="AO720" s="24"/>
      <c r="AP720" s="24"/>
      <c r="AQ720" s="26" t="s">
        <v>4236</v>
      </c>
      <c r="AR720" s="24"/>
      <c r="AS720" s="26" t="s">
        <v>4237</v>
      </c>
      <c r="AT720" s="24"/>
      <c r="AU720" s="24"/>
      <c r="AV720" s="26" t="s">
        <v>4238</v>
      </c>
      <c r="AW720" s="28">
        <v>89018</v>
      </c>
      <c r="AX720" s="26">
        <v>1277</v>
      </c>
      <c r="AY720" s="28">
        <v>80</v>
      </c>
      <c r="AZ720" s="28">
        <v>77</v>
      </c>
      <c r="BA720" s="26">
        <v>158</v>
      </c>
      <c r="BB720" s="24"/>
      <c r="BC720" s="26" t="s">
        <v>4229</v>
      </c>
      <c r="BD720" s="26" t="s">
        <v>125</v>
      </c>
      <c r="BE720" s="24"/>
      <c r="BF720" s="26" t="s">
        <v>4230</v>
      </c>
      <c r="BG720" s="26" t="s">
        <v>271</v>
      </c>
      <c r="BH720" s="26" t="s">
        <v>4239</v>
      </c>
      <c r="BI720" s="26" t="s">
        <v>226</v>
      </c>
      <c r="BJ720" s="26" t="s">
        <v>4240</v>
      </c>
      <c r="BK720" s="26" t="s">
        <v>191</v>
      </c>
      <c r="BL720" s="26" t="s">
        <v>4241</v>
      </c>
      <c r="BM720" s="26" t="s">
        <v>226</v>
      </c>
      <c r="BN720" s="26" t="s">
        <v>4242</v>
      </c>
      <c r="BO720" s="26" t="s">
        <v>226</v>
      </c>
      <c r="BP720" s="24"/>
      <c r="BQ720" s="24"/>
      <c r="BR720" s="26">
        <v>0</v>
      </c>
      <c r="BS720" s="26">
        <v>0</v>
      </c>
      <c r="BT720" s="26">
        <v>0</v>
      </c>
      <c r="BU720" s="26">
        <v>0</v>
      </c>
      <c r="BV720" s="26">
        <v>0</v>
      </c>
      <c r="BW720" s="26">
        <v>0</v>
      </c>
      <c r="BX720" s="26">
        <v>0</v>
      </c>
      <c r="BY720" s="26">
        <v>0</v>
      </c>
      <c r="BZ720" s="26" t="s">
        <v>134</v>
      </c>
      <c r="CA720" s="26" t="s">
        <v>134</v>
      </c>
      <c r="CB720" s="26" t="s">
        <v>134</v>
      </c>
      <c r="CC720" s="26" t="s">
        <v>136</v>
      </c>
      <c r="CD720" s="26" t="s">
        <v>136</v>
      </c>
      <c r="CE720" s="26" t="s">
        <v>136</v>
      </c>
      <c r="CF720" s="26" t="s">
        <v>135</v>
      </c>
      <c r="CG720" s="26" t="s">
        <v>135</v>
      </c>
      <c r="CH720" s="26" t="s">
        <v>134</v>
      </c>
      <c r="CI720" s="26" t="s">
        <v>136</v>
      </c>
      <c r="CJ720" s="26" t="s">
        <v>136</v>
      </c>
      <c r="CK720" s="26" t="s">
        <v>135</v>
      </c>
      <c r="CL720" s="26" t="s">
        <v>138</v>
      </c>
      <c r="CM720" s="26" t="s">
        <v>134</v>
      </c>
      <c r="CN720" s="26" t="s">
        <v>134</v>
      </c>
      <c r="CO720" s="26" t="s">
        <v>138</v>
      </c>
      <c r="CP720" s="26" t="s">
        <v>136</v>
      </c>
      <c r="CQ720" s="26" t="s">
        <v>138</v>
      </c>
      <c r="CR720" s="26" t="s">
        <v>138</v>
      </c>
      <c r="CS720" s="26" t="s">
        <v>134</v>
      </c>
      <c r="CT720" s="26" t="s">
        <v>134</v>
      </c>
      <c r="CU720" s="26" t="s">
        <v>136</v>
      </c>
      <c r="CV720" s="26" t="s">
        <v>136</v>
      </c>
      <c r="CW720" s="26" t="s">
        <v>136</v>
      </c>
      <c r="CX720" s="26" t="s">
        <v>134</v>
      </c>
      <c r="CY720" s="26" t="s">
        <v>136</v>
      </c>
      <c r="CZ720" s="26" t="s">
        <v>136</v>
      </c>
      <c r="DA720" s="26" t="s">
        <v>135</v>
      </c>
      <c r="DB720" s="26" t="s">
        <v>134</v>
      </c>
      <c r="DC720" s="26" t="s">
        <v>134</v>
      </c>
      <c r="DD720" s="26" t="s">
        <v>138</v>
      </c>
      <c r="DE720" s="26" t="s">
        <v>134</v>
      </c>
      <c r="DF720" s="26" t="s">
        <v>139</v>
      </c>
      <c r="DG720" s="26" t="s">
        <v>120</v>
      </c>
      <c r="DH720" s="26" t="s">
        <v>139</v>
      </c>
      <c r="DI720" s="26" t="s">
        <v>139</v>
      </c>
      <c r="DJ720" s="26" t="s">
        <v>139</v>
      </c>
      <c r="DK720" s="26" t="s">
        <v>139</v>
      </c>
      <c r="DL720" s="26" t="s">
        <v>139</v>
      </c>
      <c r="DM720" s="26" t="s">
        <v>139</v>
      </c>
      <c r="DN720" s="26" t="s">
        <v>139</v>
      </c>
      <c r="DO720" s="26" t="s">
        <v>139</v>
      </c>
    </row>
    <row r="721" spans="1:119" ht="20.100000000000001" customHeight="1" x14ac:dyDescent="0.25">
      <c r="A721" s="29" t="str">
        <f t="shared" si="154"/>
        <v>Chehak Trust3</v>
      </c>
      <c r="B721" s="29" t="str">
        <f t="shared" si="155"/>
        <v>Chehak Trust</v>
      </c>
      <c r="C721" s="29">
        <f t="shared" si="156"/>
        <v>3</v>
      </c>
      <c r="D721" s="30" t="str">
        <f t="shared" si="157"/>
        <v>South Asia</v>
      </c>
      <c r="E721" s="30" t="str">
        <f t="shared" si="158"/>
        <v>Mumbai, India</v>
      </c>
      <c r="F721" s="31">
        <f t="shared" si="159"/>
        <v>4</v>
      </c>
      <c r="G721" s="31">
        <f t="shared" si="160"/>
        <v>3</v>
      </c>
      <c r="H721" s="31">
        <f t="shared" si="161"/>
        <v>4</v>
      </c>
      <c r="I721" s="31">
        <f t="shared" si="162"/>
        <v>5</v>
      </c>
      <c r="J721" s="31">
        <f t="shared" si="163"/>
        <v>4</v>
      </c>
      <c r="K721" s="31">
        <f t="shared" si="164"/>
        <v>4</v>
      </c>
      <c r="L721" s="31">
        <f t="shared" si="165"/>
        <v>4</v>
      </c>
      <c r="M721" s="31">
        <f t="shared" si="166"/>
        <v>5</v>
      </c>
      <c r="N721" s="31">
        <f t="shared" si="167"/>
        <v>4.0999999999999996</v>
      </c>
      <c r="O721" s="26" t="s">
        <v>4243</v>
      </c>
      <c r="P721" s="26" t="s">
        <v>108</v>
      </c>
      <c r="Q721" s="27">
        <v>42502</v>
      </c>
      <c r="R721" s="26" t="s">
        <v>109</v>
      </c>
      <c r="S721" s="26" t="s">
        <v>184</v>
      </c>
      <c r="T721" s="26" t="s">
        <v>157</v>
      </c>
      <c r="U721" s="26" t="s">
        <v>307</v>
      </c>
      <c r="V721" s="26" t="s">
        <v>225</v>
      </c>
      <c r="W721" s="26" t="s">
        <v>226</v>
      </c>
      <c r="X721" s="26" t="s">
        <v>963</v>
      </c>
      <c r="Y721" s="26" t="s">
        <v>4222</v>
      </c>
      <c r="Z721" s="24"/>
      <c r="AA721" s="24"/>
      <c r="AB721" s="26" t="s">
        <v>117</v>
      </c>
      <c r="AC721" s="28">
        <v>8000</v>
      </c>
      <c r="AD721" s="26" t="s">
        <v>4223</v>
      </c>
      <c r="AE721" s="26" t="s">
        <v>249</v>
      </c>
      <c r="AF721" s="26" t="s">
        <v>120</v>
      </c>
      <c r="AG721" s="26" t="s">
        <v>194</v>
      </c>
      <c r="AH721" s="26" t="s">
        <v>121</v>
      </c>
      <c r="AI721" s="28">
        <v>8000</v>
      </c>
      <c r="AJ721" s="26" t="s">
        <v>4224</v>
      </c>
      <c r="AK721" s="26" t="s">
        <v>4225</v>
      </c>
      <c r="AL721" s="26" t="s">
        <v>4244</v>
      </c>
      <c r="AM721" s="24"/>
      <c r="AN721" s="24"/>
      <c r="AO721" s="24"/>
      <c r="AP721" s="24"/>
      <c r="AQ721" s="24"/>
      <c r="AR721" s="24"/>
      <c r="AS721" s="24"/>
      <c r="AT721" s="26" t="s">
        <v>4245</v>
      </c>
      <c r="AU721" s="26" t="s">
        <v>4246</v>
      </c>
      <c r="AV721" s="26" t="s">
        <v>4247</v>
      </c>
      <c r="AW721" s="28">
        <v>71760</v>
      </c>
      <c r="AX721" s="26">
        <v>315</v>
      </c>
      <c r="AY721" s="28">
        <v>150</v>
      </c>
      <c r="AZ721" s="28">
        <v>70</v>
      </c>
      <c r="BA721" s="26">
        <v>0</v>
      </c>
      <c r="BB721" s="26" t="s">
        <v>241</v>
      </c>
      <c r="BC721" s="26" t="s">
        <v>4229</v>
      </c>
      <c r="BD721" s="26" t="s">
        <v>125</v>
      </c>
      <c r="BE721" s="24"/>
      <c r="BF721" s="26" t="s">
        <v>4230</v>
      </c>
      <c r="BG721" s="26" t="s">
        <v>271</v>
      </c>
      <c r="BH721" s="26" t="s">
        <v>4239</v>
      </c>
      <c r="BI721" s="26" t="s">
        <v>226</v>
      </c>
      <c r="BJ721" s="26" t="s">
        <v>4240</v>
      </c>
      <c r="BK721" s="26" t="s">
        <v>191</v>
      </c>
      <c r="BL721" s="26" t="s">
        <v>4248</v>
      </c>
      <c r="BM721" s="26" t="s">
        <v>226</v>
      </c>
      <c r="BN721" s="26" t="s">
        <v>4242</v>
      </c>
      <c r="BO721" s="26" t="s">
        <v>226</v>
      </c>
      <c r="BP721" s="24"/>
      <c r="BQ721" s="24"/>
      <c r="BR721" s="26">
        <v>4</v>
      </c>
      <c r="BS721" s="26">
        <v>3</v>
      </c>
      <c r="BT721" s="26">
        <v>4</v>
      </c>
      <c r="BU721" s="26">
        <v>5</v>
      </c>
      <c r="BV721" s="26">
        <v>4</v>
      </c>
      <c r="BW721" s="26">
        <v>4</v>
      </c>
      <c r="BX721" s="26">
        <v>4</v>
      </c>
      <c r="BY721" s="26">
        <v>5</v>
      </c>
      <c r="BZ721" s="24"/>
      <c r="CA721" s="24"/>
      <c r="CB721" s="24"/>
      <c r="CC721" s="24"/>
      <c r="CD721" s="24"/>
      <c r="CE721" s="24"/>
      <c r="CF721" s="24"/>
      <c r="CG721" s="24"/>
      <c r="CH721" s="24"/>
      <c r="CI721" s="24"/>
      <c r="CJ721" s="24"/>
      <c r="CK721" s="24"/>
      <c r="CL721" s="24"/>
      <c r="CM721" s="24"/>
      <c r="CN721" s="24"/>
      <c r="CO721" s="24"/>
      <c r="CP721" s="24"/>
      <c r="CQ721" s="24"/>
      <c r="CR721" s="24"/>
      <c r="CS721" s="24"/>
      <c r="CT721" s="24"/>
      <c r="CU721" s="24"/>
      <c r="CV721" s="24"/>
      <c r="CW721" s="24"/>
      <c r="CX721" s="24"/>
      <c r="CY721" s="24"/>
      <c r="CZ721" s="24"/>
      <c r="DA721" s="24"/>
      <c r="DB721" s="24"/>
      <c r="DC721" s="24"/>
      <c r="DD721" s="24"/>
      <c r="DE721" s="24"/>
      <c r="DF721" s="26" t="s">
        <v>139</v>
      </c>
      <c r="DG721" s="26" t="s">
        <v>120</v>
      </c>
      <c r="DH721" s="26" t="s">
        <v>139</v>
      </c>
      <c r="DI721" s="26" t="s">
        <v>139</v>
      </c>
      <c r="DJ721" s="26" t="s">
        <v>139</v>
      </c>
      <c r="DK721" s="26" t="s">
        <v>139</v>
      </c>
      <c r="DL721" s="26" t="s">
        <v>139</v>
      </c>
      <c r="DM721" s="26" t="s">
        <v>139</v>
      </c>
      <c r="DN721" s="26" t="s">
        <v>139</v>
      </c>
      <c r="DO721" s="26" t="s">
        <v>139</v>
      </c>
    </row>
    <row r="722" spans="1:119" ht="20.100000000000001" customHeight="1" x14ac:dyDescent="0.25">
      <c r="A722" s="29" t="str">
        <f t="shared" si="154"/>
        <v>Chehak Trust2</v>
      </c>
      <c r="B722" s="29" t="str">
        <f t="shared" si="155"/>
        <v>Chehak Trust</v>
      </c>
      <c r="C722" s="29">
        <f t="shared" si="156"/>
        <v>2</v>
      </c>
      <c r="D722" s="30" t="str">
        <f t="shared" si="157"/>
        <v>South Asia</v>
      </c>
      <c r="E722" s="30" t="str">
        <f t="shared" si="158"/>
        <v>Mumbai, India</v>
      </c>
      <c r="F722" s="31">
        <f t="shared" si="159"/>
        <v>3</v>
      </c>
      <c r="G722" s="31">
        <f t="shared" si="160"/>
        <v>3</v>
      </c>
      <c r="H722" s="31">
        <f t="shared" si="161"/>
        <v>4</v>
      </c>
      <c r="I722" s="31">
        <f t="shared" si="162"/>
        <v>4</v>
      </c>
      <c r="J722" s="31">
        <f t="shared" si="163"/>
        <v>3</v>
      </c>
      <c r="K722" s="31">
        <f t="shared" si="164"/>
        <v>4</v>
      </c>
      <c r="L722" s="31">
        <f t="shared" si="165"/>
        <v>3</v>
      </c>
      <c r="M722" s="31">
        <f t="shared" si="166"/>
        <v>3</v>
      </c>
      <c r="N722" s="31">
        <f t="shared" si="167"/>
        <v>3.4</v>
      </c>
      <c r="O722" s="26" t="s">
        <v>4249</v>
      </c>
      <c r="P722" s="26" t="s">
        <v>108</v>
      </c>
      <c r="Q722" s="27">
        <v>42129</v>
      </c>
      <c r="R722" s="26" t="s">
        <v>109</v>
      </c>
      <c r="S722" s="26" t="s">
        <v>277</v>
      </c>
      <c r="T722" s="26" t="s">
        <v>278</v>
      </c>
      <c r="U722" s="26" t="s">
        <v>307</v>
      </c>
      <c r="V722" s="26" t="s">
        <v>225</v>
      </c>
      <c r="W722" s="26" t="s">
        <v>226</v>
      </c>
      <c r="X722" s="26" t="s">
        <v>963</v>
      </c>
      <c r="Y722" s="26" t="s">
        <v>4222</v>
      </c>
      <c r="Z722" s="24"/>
      <c r="AA722" s="24"/>
      <c r="AB722" s="26" t="s">
        <v>117</v>
      </c>
      <c r="AC722" s="28">
        <v>10000</v>
      </c>
      <c r="AD722" s="26" t="s">
        <v>4223</v>
      </c>
      <c r="AE722" s="26" t="s">
        <v>249</v>
      </c>
      <c r="AF722" s="26" t="s">
        <v>120</v>
      </c>
      <c r="AG722" s="26" t="s">
        <v>194</v>
      </c>
      <c r="AH722" s="26" t="s">
        <v>143</v>
      </c>
      <c r="AI722" s="28">
        <v>10000</v>
      </c>
      <c r="AJ722" s="26" t="s">
        <v>4224</v>
      </c>
      <c r="AK722" s="26" t="s">
        <v>4250</v>
      </c>
      <c r="AL722" s="26" t="s">
        <v>4244</v>
      </c>
      <c r="AM722" s="24"/>
      <c r="AN722" s="24"/>
      <c r="AO722" s="24"/>
      <c r="AP722" s="24"/>
      <c r="AQ722" s="24"/>
      <c r="AR722" s="24"/>
      <c r="AS722" s="24"/>
      <c r="AT722" s="24"/>
      <c r="AU722" s="24"/>
      <c r="AV722" s="24"/>
      <c r="AW722" s="28">
        <v>50692</v>
      </c>
      <c r="AX722" s="26">
        <v>250</v>
      </c>
      <c r="AY722" s="28">
        <v>75</v>
      </c>
      <c r="AZ722" s="28">
        <v>49</v>
      </c>
      <c r="BA722" s="26">
        <v>0</v>
      </c>
      <c r="BB722" s="26" t="s">
        <v>148</v>
      </c>
      <c r="BC722" s="26" t="s">
        <v>4229</v>
      </c>
      <c r="BD722" s="26" t="s">
        <v>125</v>
      </c>
      <c r="BE722" s="24"/>
      <c r="BF722" s="26" t="s">
        <v>4251</v>
      </c>
      <c r="BG722" s="26" t="s">
        <v>226</v>
      </c>
      <c r="BH722" s="26" t="s">
        <v>4230</v>
      </c>
      <c r="BI722" s="26" t="s">
        <v>271</v>
      </c>
      <c r="BJ722" s="26" t="s">
        <v>4239</v>
      </c>
      <c r="BK722" s="26" t="s">
        <v>226</v>
      </c>
      <c r="BL722" s="26" t="s">
        <v>4252</v>
      </c>
      <c r="BM722" s="26" t="s">
        <v>226</v>
      </c>
      <c r="BN722" s="26" t="s">
        <v>4241</v>
      </c>
      <c r="BO722" s="26" t="s">
        <v>226</v>
      </c>
      <c r="BP722" s="24"/>
      <c r="BQ722" s="24"/>
      <c r="BR722" s="26">
        <v>3</v>
      </c>
      <c r="BS722" s="26">
        <v>3</v>
      </c>
      <c r="BT722" s="26">
        <v>4</v>
      </c>
      <c r="BU722" s="26">
        <v>4</v>
      </c>
      <c r="BV722" s="26">
        <v>3</v>
      </c>
      <c r="BW722" s="26">
        <v>4</v>
      </c>
      <c r="BX722" s="26">
        <v>3</v>
      </c>
      <c r="BY722" s="26">
        <v>3</v>
      </c>
      <c r="BZ722" s="24"/>
      <c r="CA722" s="24"/>
      <c r="CB722" s="24"/>
      <c r="CC722" s="24"/>
      <c r="CD722" s="24"/>
      <c r="CE722" s="24"/>
      <c r="CF722" s="24"/>
      <c r="CG722" s="24"/>
      <c r="CH722" s="24"/>
      <c r="CI722" s="24"/>
      <c r="CJ722" s="24"/>
      <c r="CK722" s="24"/>
      <c r="CL722" s="24"/>
      <c r="CM722" s="24"/>
      <c r="CN722" s="24"/>
      <c r="CO722" s="24"/>
      <c r="CP722" s="24"/>
      <c r="CQ722" s="24"/>
      <c r="CR722" s="24"/>
      <c r="CS722" s="24"/>
      <c r="CT722" s="24"/>
      <c r="CU722" s="24"/>
      <c r="CV722" s="24"/>
      <c r="CW722" s="24"/>
      <c r="CX722" s="24"/>
      <c r="CY722" s="24"/>
      <c r="CZ722" s="24"/>
      <c r="DA722" s="24"/>
      <c r="DB722" s="24"/>
      <c r="DC722" s="24"/>
      <c r="DD722" s="24"/>
      <c r="DE722" s="24"/>
      <c r="DF722" s="26" t="s">
        <v>139</v>
      </c>
      <c r="DG722" s="26" t="s">
        <v>120</v>
      </c>
      <c r="DH722" s="26" t="s">
        <v>139</v>
      </c>
      <c r="DI722" s="26" t="s">
        <v>139</v>
      </c>
      <c r="DJ722" s="26" t="s">
        <v>139</v>
      </c>
      <c r="DK722" s="26" t="s">
        <v>139</v>
      </c>
      <c r="DL722" s="26" t="s">
        <v>139</v>
      </c>
      <c r="DM722" s="26" t="s">
        <v>139</v>
      </c>
      <c r="DN722" s="26" t="s">
        <v>139</v>
      </c>
      <c r="DO722" s="26" t="s">
        <v>139</v>
      </c>
    </row>
    <row r="723" spans="1:119" ht="20.100000000000001" customHeight="1" x14ac:dyDescent="0.25">
      <c r="A723" s="29" t="str">
        <f t="shared" si="154"/>
        <v>Chehak Trust1</v>
      </c>
      <c r="B723" s="29" t="str">
        <f t="shared" si="155"/>
        <v>Chehak Trust</v>
      </c>
      <c r="C723" s="29">
        <f t="shared" si="156"/>
        <v>1</v>
      </c>
      <c r="D723" s="30" t="str">
        <f t="shared" si="157"/>
        <v>South Asia</v>
      </c>
      <c r="E723" s="30" t="str">
        <f t="shared" si="158"/>
        <v>Mumbai, India</v>
      </c>
      <c r="F723" s="31">
        <f t="shared" si="159"/>
        <v>4</v>
      </c>
      <c r="G723" s="31">
        <f t="shared" si="160"/>
        <v>2</v>
      </c>
      <c r="H723" s="31">
        <f t="shared" si="161"/>
        <v>4</v>
      </c>
      <c r="I723" s="31">
        <f t="shared" si="162"/>
        <v>4</v>
      </c>
      <c r="J723" s="31">
        <f t="shared" si="163"/>
        <v>3</v>
      </c>
      <c r="K723" s="31">
        <f t="shared" si="164"/>
        <v>3</v>
      </c>
      <c r="L723" s="31">
        <f t="shared" si="165"/>
        <v>3</v>
      </c>
      <c r="M723" s="31">
        <f t="shared" si="166"/>
        <v>2</v>
      </c>
      <c r="N723" s="31">
        <f t="shared" si="167"/>
        <v>3.1</v>
      </c>
      <c r="O723" s="26" t="s">
        <v>4253</v>
      </c>
      <c r="P723" s="26" t="s">
        <v>108</v>
      </c>
      <c r="Q723" s="27">
        <v>41771</v>
      </c>
      <c r="R723" s="26" t="s">
        <v>155</v>
      </c>
      <c r="S723" s="26" t="s">
        <v>193</v>
      </c>
      <c r="T723" s="26" t="s">
        <v>194</v>
      </c>
      <c r="U723" s="26" t="s">
        <v>307</v>
      </c>
      <c r="V723" s="26" t="s">
        <v>225</v>
      </c>
      <c r="W723" s="26" t="s">
        <v>226</v>
      </c>
      <c r="X723" s="26" t="s">
        <v>963</v>
      </c>
      <c r="Y723" s="26" t="s">
        <v>4222</v>
      </c>
      <c r="Z723" s="24"/>
      <c r="AA723" s="24"/>
      <c r="AB723" s="26" t="s">
        <v>117</v>
      </c>
      <c r="AC723" s="28">
        <v>10000</v>
      </c>
      <c r="AD723" s="26" t="s">
        <v>4223</v>
      </c>
      <c r="AE723" s="26" t="s">
        <v>249</v>
      </c>
      <c r="AF723" s="26" t="s">
        <v>120</v>
      </c>
      <c r="AG723" s="26" t="s">
        <v>194</v>
      </c>
      <c r="AH723" s="26" t="s">
        <v>158</v>
      </c>
      <c r="AI723" s="28">
        <v>10000</v>
      </c>
      <c r="AJ723" s="26" t="s">
        <v>4254</v>
      </c>
      <c r="AK723" s="26" t="s">
        <v>4255</v>
      </c>
      <c r="AL723" s="26" t="s">
        <v>4244</v>
      </c>
      <c r="AM723" s="26" t="s">
        <v>4256</v>
      </c>
      <c r="AN723" s="26" t="s">
        <v>4257</v>
      </c>
      <c r="AO723" s="26" t="s">
        <v>4258</v>
      </c>
      <c r="AP723" s="26" t="s">
        <v>4259</v>
      </c>
      <c r="AQ723" s="24"/>
      <c r="AR723" s="24"/>
      <c r="AS723" s="24"/>
      <c r="AT723" s="24"/>
      <c r="AU723" s="24"/>
      <c r="AV723" s="24"/>
      <c r="AW723" s="28">
        <v>44439</v>
      </c>
      <c r="AX723" s="26">
        <v>170</v>
      </c>
      <c r="AY723" s="28">
        <v>125</v>
      </c>
      <c r="AZ723" s="28">
        <v>50</v>
      </c>
      <c r="BA723" s="26">
        <v>0</v>
      </c>
      <c r="BB723" s="26" t="s">
        <v>241</v>
      </c>
      <c r="BC723" s="26" t="s">
        <v>4229</v>
      </c>
      <c r="BD723" s="24"/>
      <c r="BE723" s="24"/>
      <c r="BF723" s="26" t="s">
        <v>4260</v>
      </c>
      <c r="BG723" s="26" t="s">
        <v>226</v>
      </c>
      <c r="BH723" s="26" t="s">
        <v>4230</v>
      </c>
      <c r="BI723" s="26" t="s">
        <v>271</v>
      </c>
      <c r="BJ723" s="26" t="s">
        <v>4252</v>
      </c>
      <c r="BK723" s="26" t="s">
        <v>226</v>
      </c>
      <c r="BL723" s="26" t="s">
        <v>4241</v>
      </c>
      <c r="BM723" s="26" t="s">
        <v>226</v>
      </c>
      <c r="BN723" s="24"/>
      <c r="BO723" s="24"/>
      <c r="BP723" s="24"/>
      <c r="BQ723" s="24"/>
      <c r="BR723" s="26">
        <v>4</v>
      </c>
      <c r="BS723" s="26">
        <v>2</v>
      </c>
      <c r="BT723" s="26">
        <v>4</v>
      </c>
      <c r="BU723" s="26">
        <v>4</v>
      </c>
      <c r="BV723" s="26">
        <v>3</v>
      </c>
      <c r="BW723" s="26">
        <v>3</v>
      </c>
      <c r="BX723" s="26">
        <v>3</v>
      </c>
      <c r="BY723" s="26">
        <v>2</v>
      </c>
      <c r="BZ723" s="24"/>
      <c r="CA723" s="24"/>
      <c r="CB723" s="24"/>
      <c r="CC723" s="24"/>
      <c r="CD723" s="24"/>
      <c r="CE723" s="24"/>
      <c r="CF723" s="24"/>
      <c r="CG723" s="24"/>
      <c r="CH723" s="24"/>
      <c r="CI723" s="24"/>
      <c r="CJ723" s="24"/>
      <c r="CK723" s="24"/>
      <c r="CL723" s="24"/>
      <c r="CM723" s="24"/>
      <c r="CN723" s="24"/>
      <c r="CO723" s="24"/>
      <c r="CP723" s="24"/>
      <c r="CQ723" s="24"/>
      <c r="CR723" s="24"/>
      <c r="CS723" s="24"/>
      <c r="CT723" s="24"/>
      <c r="CU723" s="24"/>
      <c r="CV723" s="24"/>
      <c r="CW723" s="24"/>
      <c r="CX723" s="24"/>
      <c r="CY723" s="24"/>
      <c r="CZ723" s="24"/>
      <c r="DA723" s="24"/>
      <c r="DB723" s="24"/>
      <c r="DC723" s="24"/>
      <c r="DD723" s="24"/>
      <c r="DE723" s="24"/>
      <c r="DF723" s="26" t="s">
        <v>139</v>
      </c>
      <c r="DG723" s="26" t="s">
        <v>120</v>
      </c>
      <c r="DH723" s="26" t="s">
        <v>120</v>
      </c>
      <c r="DI723" s="26" t="s">
        <v>139</v>
      </c>
      <c r="DJ723" s="26" t="s">
        <v>139</v>
      </c>
      <c r="DK723" s="26" t="s">
        <v>139</v>
      </c>
      <c r="DL723" s="26" t="s">
        <v>120</v>
      </c>
      <c r="DM723" s="26" t="s">
        <v>139</v>
      </c>
      <c r="DN723" s="26" t="s">
        <v>139</v>
      </c>
      <c r="DO723" s="26" t="s">
        <v>139</v>
      </c>
    </row>
    <row r="724" spans="1:119" ht="20.100000000000001" customHeight="1" x14ac:dyDescent="0.25">
      <c r="A724" s="29" t="str">
        <f t="shared" si="154"/>
        <v>Child and Youth Protection Foundation3</v>
      </c>
      <c r="B724" s="29" t="str">
        <f t="shared" si="155"/>
        <v>Child and Youth Protection Foundation</v>
      </c>
      <c r="C724" s="29">
        <f t="shared" si="156"/>
        <v>3</v>
      </c>
      <c r="D724" s="30" t="str">
        <f t="shared" si="157"/>
        <v>Africa and the Middle East</v>
      </c>
      <c r="E724" s="30" t="str">
        <f t="shared" si="158"/>
        <v>Abuja, Nigeria</v>
      </c>
      <c r="F724" s="31">
        <f t="shared" si="159"/>
        <v>3</v>
      </c>
      <c r="G724" s="31">
        <f t="shared" si="160"/>
        <v>1</v>
      </c>
      <c r="H724" s="31">
        <f t="shared" si="161"/>
        <v>3</v>
      </c>
      <c r="I724" s="31">
        <f t="shared" si="162"/>
        <v>2</v>
      </c>
      <c r="J724" s="31">
        <f t="shared" si="163"/>
        <v>3</v>
      </c>
      <c r="K724" s="31">
        <f t="shared" si="164"/>
        <v>2</v>
      </c>
      <c r="L724" s="31">
        <f t="shared" si="165"/>
        <v>3</v>
      </c>
      <c r="M724" s="31">
        <f t="shared" si="166"/>
        <v>3</v>
      </c>
      <c r="N724" s="31">
        <f t="shared" si="167"/>
        <v>2.5</v>
      </c>
      <c r="O724" s="26" t="s">
        <v>4261</v>
      </c>
      <c r="P724" s="26" t="s">
        <v>108</v>
      </c>
      <c r="Q724" s="27">
        <v>43054</v>
      </c>
      <c r="R724" s="26" t="s">
        <v>166</v>
      </c>
      <c r="S724" s="26" t="s">
        <v>110</v>
      </c>
      <c r="T724" s="26" t="s">
        <v>111</v>
      </c>
      <c r="U724" s="26" t="s">
        <v>112</v>
      </c>
      <c r="V724" s="26" t="s">
        <v>169</v>
      </c>
      <c r="W724" s="26" t="s">
        <v>3172</v>
      </c>
      <c r="X724" s="26" t="s">
        <v>4262</v>
      </c>
      <c r="Y724" s="26" t="s">
        <v>4263</v>
      </c>
      <c r="Z724" s="24"/>
      <c r="AA724" s="24"/>
      <c r="AB724" s="26" t="s">
        <v>117</v>
      </c>
      <c r="AC724" s="28">
        <v>8000</v>
      </c>
      <c r="AD724" s="26" t="s">
        <v>1187</v>
      </c>
      <c r="AE724" s="26" t="s">
        <v>343</v>
      </c>
      <c r="AF724" s="26" t="s">
        <v>120</v>
      </c>
      <c r="AG724" s="24"/>
      <c r="AH724" s="26" t="s">
        <v>121</v>
      </c>
      <c r="AI724" s="28">
        <v>8000</v>
      </c>
      <c r="AJ724" s="24"/>
      <c r="AK724" s="24"/>
      <c r="AL724" s="24"/>
      <c r="AM724" s="24"/>
      <c r="AN724" s="24"/>
      <c r="AO724" s="24"/>
      <c r="AP724" s="24"/>
      <c r="AQ724" s="26" t="s">
        <v>4264</v>
      </c>
      <c r="AR724" s="24"/>
      <c r="AS724" s="24"/>
      <c r="AT724" s="24"/>
      <c r="AU724" s="24"/>
      <c r="AV724" s="24"/>
      <c r="AW724" s="28">
        <v>36008</v>
      </c>
      <c r="AX724" s="26">
        <v>114</v>
      </c>
      <c r="AY724" s="28">
        <v>80</v>
      </c>
      <c r="AZ724" s="28">
        <v>86</v>
      </c>
      <c r="BA724" s="26">
        <v>0</v>
      </c>
      <c r="BB724" s="24"/>
      <c r="BC724" s="26" t="s">
        <v>4265</v>
      </c>
      <c r="BD724" s="26" t="s">
        <v>125</v>
      </c>
      <c r="BE724" s="24"/>
      <c r="BF724" s="26" t="s">
        <v>581</v>
      </c>
      <c r="BG724" s="26" t="s">
        <v>2894</v>
      </c>
      <c r="BH724" s="26" t="s">
        <v>4266</v>
      </c>
      <c r="BI724" s="26" t="s">
        <v>387</v>
      </c>
      <c r="BJ724" s="24"/>
      <c r="BK724" s="24"/>
      <c r="BL724" s="24"/>
      <c r="BM724" s="24"/>
      <c r="BN724" s="24"/>
      <c r="BO724" s="24"/>
      <c r="BP724" s="24"/>
      <c r="BQ724" s="24"/>
      <c r="BR724" s="26">
        <v>0</v>
      </c>
      <c r="BS724" s="26">
        <v>0</v>
      </c>
      <c r="BT724" s="26">
        <v>0</v>
      </c>
      <c r="BU724" s="26">
        <v>0</v>
      </c>
      <c r="BV724" s="26">
        <v>0</v>
      </c>
      <c r="BW724" s="26">
        <v>0</v>
      </c>
      <c r="BX724" s="26">
        <v>0</v>
      </c>
      <c r="BY724" s="26">
        <v>0</v>
      </c>
      <c r="BZ724" s="26" t="s">
        <v>134</v>
      </c>
      <c r="CA724" s="26" t="s">
        <v>134</v>
      </c>
      <c r="CB724" s="26" t="s">
        <v>136</v>
      </c>
      <c r="CC724" s="26" t="s">
        <v>136</v>
      </c>
      <c r="CD724" s="26" t="s">
        <v>137</v>
      </c>
      <c r="CE724" s="26" t="s">
        <v>137</v>
      </c>
      <c r="CF724" s="26" t="s">
        <v>135</v>
      </c>
      <c r="CG724" s="26" t="s">
        <v>135</v>
      </c>
      <c r="CH724" s="26" t="s">
        <v>136</v>
      </c>
      <c r="CI724" s="26" t="s">
        <v>134</v>
      </c>
      <c r="CJ724" s="26" t="s">
        <v>135</v>
      </c>
      <c r="CK724" s="26" t="s">
        <v>135</v>
      </c>
      <c r="CL724" s="26" t="s">
        <v>137</v>
      </c>
      <c r="CM724" s="26" t="s">
        <v>136</v>
      </c>
      <c r="CN724" s="26" t="s">
        <v>136</v>
      </c>
      <c r="CO724" s="26" t="s">
        <v>136</v>
      </c>
      <c r="CP724" s="26" t="s">
        <v>135</v>
      </c>
      <c r="CQ724" s="26" t="s">
        <v>136</v>
      </c>
      <c r="CR724" s="26" t="s">
        <v>134</v>
      </c>
      <c r="CS724" s="26" t="s">
        <v>134</v>
      </c>
      <c r="CT724" s="26" t="s">
        <v>135</v>
      </c>
      <c r="CU724" s="26" t="s">
        <v>136</v>
      </c>
      <c r="CV724" s="26" t="s">
        <v>135</v>
      </c>
      <c r="CW724" s="26" t="s">
        <v>136</v>
      </c>
      <c r="CX724" s="26" t="s">
        <v>134</v>
      </c>
      <c r="CY724" s="26" t="s">
        <v>134</v>
      </c>
      <c r="CZ724" s="26" t="s">
        <v>135</v>
      </c>
      <c r="DA724" s="26" t="s">
        <v>136</v>
      </c>
      <c r="DB724" s="26" t="s">
        <v>135</v>
      </c>
      <c r="DC724" s="26" t="s">
        <v>136</v>
      </c>
      <c r="DD724" s="26" t="s">
        <v>136</v>
      </c>
      <c r="DE724" s="26" t="s">
        <v>134</v>
      </c>
      <c r="DF724" s="26" t="s">
        <v>139</v>
      </c>
      <c r="DG724" s="26" t="s">
        <v>120</v>
      </c>
      <c r="DH724" s="26" t="s">
        <v>139</v>
      </c>
      <c r="DI724" s="26" t="s">
        <v>139</v>
      </c>
      <c r="DJ724" s="26" t="s">
        <v>139</v>
      </c>
      <c r="DK724" s="26" t="s">
        <v>139</v>
      </c>
      <c r="DL724" s="26" t="s">
        <v>139</v>
      </c>
      <c r="DM724" s="26" t="s">
        <v>139</v>
      </c>
      <c r="DN724" s="26" t="s">
        <v>139</v>
      </c>
      <c r="DO724" s="26" t="s">
        <v>139</v>
      </c>
    </row>
    <row r="725" spans="1:119" ht="20.100000000000001" customHeight="1" x14ac:dyDescent="0.25">
      <c r="A725" s="29" t="str">
        <f t="shared" si="154"/>
        <v/>
      </c>
      <c r="B725" s="29" t="str">
        <f t="shared" si="155"/>
        <v>Child and Youth Protection Foundation</v>
      </c>
      <c r="C725" s="29">
        <f t="shared" si="156"/>
        <v>0</v>
      </c>
      <c r="D725" s="30" t="str">
        <f t="shared" si="157"/>
        <v>Africa and the Middle East</v>
      </c>
      <c r="E725" s="30" t="str">
        <f t="shared" si="158"/>
        <v>Abuja, Nigeria</v>
      </c>
      <c r="F725" s="31">
        <f t="shared" si="159"/>
        <v>0</v>
      </c>
      <c r="G725" s="31">
        <f t="shared" si="160"/>
        <v>0</v>
      </c>
      <c r="H725" s="31">
        <f t="shared" si="161"/>
        <v>0</v>
      </c>
      <c r="I725" s="31">
        <f t="shared" si="162"/>
        <v>0</v>
      </c>
      <c r="J725" s="31">
        <f t="shared" si="163"/>
        <v>0</v>
      </c>
      <c r="K725" s="31">
        <f t="shared" si="164"/>
        <v>0</v>
      </c>
      <c r="L725" s="31">
        <f t="shared" si="165"/>
        <v>0</v>
      </c>
      <c r="M725" s="31">
        <f t="shared" si="166"/>
        <v>0</v>
      </c>
      <c r="N725" s="31">
        <f t="shared" si="167"/>
        <v>0</v>
      </c>
      <c r="O725" s="26" t="s">
        <v>15939</v>
      </c>
      <c r="P725" s="26" t="s">
        <v>108</v>
      </c>
      <c r="Q725" s="27">
        <v>43256</v>
      </c>
      <c r="R725" s="24"/>
      <c r="S725" s="24"/>
      <c r="T725" s="26" t="s">
        <v>111</v>
      </c>
      <c r="U725" s="24"/>
      <c r="V725" s="26" t="s">
        <v>169</v>
      </c>
      <c r="W725" s="26" t="s">
        <v>3172</v>
      </c>
      <c r="X725" s="26" t="s">
        <v>4262</v>
      </c>
      <c r="Y725" s="26" t="s">
        <v>4263</v>
      </c>
      <c r="Z725" s="24"/>
      <c r="AA725" s="24"/>
      <c r="AB725" s="26" t="s">
        <v>15733</v>
      </c>
      <c r="AC725" s="28">
        <v>3800</v>
      </c>
      <c r="AD725" s="26" t="s">
        <v>1187</v>
      </c>
      <c r="AE725" s="26" t="s">
        <v>343</v>
      </c>
      <c r="AF725" s="26" t="s">
        <v>120</v>
      </c>
      <c r="AG725" s="24"/>
      <c r="AH725" s="24"/>
      <c r="AI725" s="28">
        <v>3800</v>
      </c>
      <c r="AJ725" s="24"/>
      <c r="AK725" s="24"/>
      <c r="AL725" s="24"/>
      <c r="AM725" s="24"/>
      <c r="AN725" s="24"/>
      <c r="AO725" s="24"/>
      <c r="AP725" s="24"/>
      <c r="AQ725" s="24"/>
      <c r="AR725" s="24"/>
      <c r="AS725" s="24"/>
      <c r="AT725" s="24"/>
      <c r="AU725" s="24"/>
      <c r="AV725" s="24"/>
      <c r="AW725" s="28">
        <v>0</v>
      </c>
      <c r="AX725" s="26">
        <v>0</v>
      </c>
      <c r="AY725" s="28">
        <v>0</v>
      </c>
      <c r="AZ725" s="28">
        <v>0</v>
      </c>
      <c r="BA725" s="26">
        <v>0</v>
      </c>
      <c r="BB725" s="24"/>
      <c r="BC725" s="26" t="s">
        <v>4265</v>
      </c>
      <c r="BD725" s="24"/>
      <c r="BE725" s="24"/>
      <c r="BF725" s="24"/>
      <c r="BG725" s="24"/>
      <c r="BH725" s="24"/>
      <c r="BI725" s="24"/>
      <c r="BJ725" s="24"/>
      <c r="BK725" s="24"/>
      <c r="BL725" s="24"/>
      <c r="BM725" s="24"/>
      <c r="BN725" s="24"/>
      <c r="BO725" s="24"/>
      <c r="BP725" s="24"/>
      <c r="BQ725" s="24"/>
      <c r="BR725" s="26">
        <v>0</v>
      </c>
      <c r="BS725" s="26">
        <v>0</v>
      </c>
      <c r="BT725" s="26">
        <v>0</v>
      </c>
      <c r="BU725" s="26">
        <v>0</v>
      </c>
      <c r="BV725" s="26">
        <v>0</v>
      </c>
      <c r="BW725" s="26">
        <v>0</v>
      </c>
      <c r="BX725" s="26">
        <v>0</v>
      </c>
      <c r="BY725" s="26">
        <v>0</v>
      </c>
      <c r="BZ725" s="24"/>
      <c r="CA725" s="24"/>
      <c r="CB725" s="24"/>
      <c r="CC725" s="24"/>
      <c r="CD725" s="24"/>
      <c r="CE725" s="24"/>
      <c r="CF725" s="24"/>
      <c r="CG725" s="24"/>
      <c r="CH725" s="24"/>
      <c r="CI725" s="24"/>
      <c r="CJ725" s="24"/>
      <c r="CK725" s="24"/>
      <c r="CL725" s="24"/>
      <c r="CM725" s="24"/>
      <c r="CN725" s="24"/>
      <c r="CO725" s="24"/>
      <c r="CP725" s="24"/>
      <c r="CQ725" s="24"/>
      <c r="CR725" s="24"/>
      <c r="CS725" s="24"/>
      <c r="CT725" s="24"/>
      <c r="CU725" s="24"/>
      <c r="CV725" s="24"/>
      <c r="CW725" s="24"/>
      <c r="CX725" s="24"/>
      <c r="CY725" s="24"/>
      <c r="CZ725" s="24"/>
      <c r="DA725" s="24"/>
      <c r="DB725" s="24"/>
      <c r="DC725" s="24"/>
      <c r="DD725" s="24"/>
      <c r="DE725" s="24"/>
      <c r="DF725" s="26" t="s">
        <v>139</v>
      </c>
      <c r="DG725" s="26" t="s">
        <v>139</v>
      </c>
      <c r="DH725" s="26" t="s">
        <v>139</v>
      </c>
      <c r="DI725" s="26" t="s">
        <v>139</v>
      </c>
      <c r="DJ725" s="26" t="s">
        <v>139</v>
      </c>
      <c r="DK725" s="26" t="s">
        <v>139</v>
      </c>
      <c r="DL725" s="26" t="s">
        <v>139</v>
      </c>
      <c r="DM725" s="26" t="s">
        <v>139</v>
      </c>
      <c r="DN725" s="26" t="s">
        <v>139</v>
      </c>
      <c r="DO725" s="26" t="s">
        <v>139</v>
      </c>
    </row>
    <row r="726" spans="1:119" ht="20.100000000000001" customHeight="1" x14ac:dyDescent="0.25">
      <c r="A726" s="29" t="str">
        <f t="shared" si="154"/>
        <v/>
      </c>
      <c r="B726" s="29" t="str">
        <f t="shared" si="155"/>
        <v>Child and Youth Protection Foundation</v>
      </c>
      <c r="C726" s="29">
        <f t="shared" si="156"/>
        <v>0</v>
      </c>
      <c r="D726" s="30" t="str">
        <f t="shared" si="157"/>
        <v>Africa and the Middle East</v>
      </c>
      <c r="E726" s="30" t="str">
        <f t="shared" si="158"/>
        <v>Abuja, Nigeria</v>
      </c>
      <c r="F726" s="31">
        <f t="shared" si="159"/>
        <v>0</v>
      </c>
      <c r="G726" s="31">
        <f t="shared" si="160"/>
        <v>0</v>
      </c>
      <c r="H726" s="31">
        <f t="shared" si="161"/>
        <v>0</v>
      </c>
      <c r="I726" s="31">
        <f t="shared" si="162"/>
        <v>0</v>
      </c>
      <c r="J726" s="31">
        <f t="shared" si="163"/>
        <v>0</v>
      </c>
      <c r="K726" s="31">
        <f t="shared" si="164"/>
        <v>0</v>
      </c>
      <c r="L726" s="31">
        <f t="shared" si="165"/>
        <v>0</v>
      </c>
      <c r="M726" s="31">
        <f t="shared" si="166"/>
        <v>0</v>
      </c>
      <c r="N726" s="31">
        <f t="shared" si="167"/>
        <v>0</v>
      </c>
      <c r="O726" s="26" t="s">
        <v>15940</v>
      </c>
      <c r="P726" s="26" t="s">
        <v>108</v>
      </c>
      <c r="Q726" s="27">
        <v>43256</v>
      </c>
      <c r="R726" s="24"/>
      <c r="S726" s="24"/>
      <c r="T726" s="26" t="s">
        <v>111</v>
      </c>
      <c r="U726" s="24"/>
      <c r="V726" s="26" t="s">
        <v>169</v>
      </c>
      <c r="W726" s="26" t="s">
        <v>3172</v>
      </c>
      <c r="X726" s="26" t="s">
        <v>4262</v>
      </c>
      <c r="Y726" s="26" t="s">
        <v>4263</v>
      </c>
      <c r="Z726" s="24"/>
      <c r="AA726" s="24"/>
      <c r="AB726" s="26" t="s">
        <v>15736</v>
      </c>
      <c r="AC726" s="28">
        <v>2200</v>
      </c>
      <c r="AD726" s="26" t="s">
        <v>1187</v>
      </c>
      <c r="AE726" s="26" t="s">
        <v>343</v>
      </c>
      <c r="AF726" s="26" t="s">
        <v>120</v>
      </c>
      <c r="AG726" s="24"/>
      <c r="AH726" s="24"/>
      <c r="AI726" s="28">
        <v>2200</v>
      </c>
      <c r="AJ726" s="24"/>
      <c r="AK726" s="24"/>
      <c r="AL726" s="24"/>
      <c r="AM726" s="24"/>
      <c r="AN726" s="24"/>
      <c r="AO726" s="24"/>
      <c r="AP726" s="24"/>
      <c r="AQ726" s="24"/>
      <c r="AR726" s="24"/>
      <c r="AS726" s="24"/>
      <c r="AT726" s="24"/>
      <c r="AU726" s="24"/>
      <c r="AV726" s="24"/>
      <c r="AW726" s="28">
        <v>0</v>
      </c>
      <c r="AX726" s="26">
        <v>0</v>
      </c>
      <c r="AY726" s="28">
        <v>0</v>
      </c>
      <c r="AZ726" s="28">
        <v>0</v>
      </c>
      <c r="BA726" s="26">
        <v>0</v>
      </c>
      <c r="BB726" s="24"/>
      <c r="BC726" s="26" t="s">
        <v>4265</v>
      </c>
      <c r="BD726" s="24"/>
      <c r="BE726" s="24"/>
      <c r="BF726" s="24"/>
      <c r="BG726" s="24"/>
      <c r="BH726" s="24"/>
      <c r="BI726" s="24"/>
      <c r="BJ726" s="24"/>
      <c r="BK726" s="24"/>
      <c r="BL726" s="24"/>
      <c r="BM726" s="24"/>
      <c r="BN726" s="24"/>
      <c r="BO726" s="24"/>
      <c r="BP726" s="24"/>
      <c r="BQ726" s="24"/>
      <c r="BR726" s="26">
        <v>0</v>
      </c>
      <c r="BS726" s="26">
        <v>0</v>
      </c>
      <c r="BT726" s="26">
        <v>0</v>
      </c>
      <c r="BU726" s="26">
        <v>0</v>
      </c>
      <c r="BV726" s="26">
        <v>0</v>
      </c>
      <c r="BW726" s="26">
        <v>0</v>
      </c>
      <c r="BX726" s="26">
        <v>0</v>
      </c>
      <c r="BY726" s="26">
        <v>0</v>
      </c>
      <c r="BZ726" s="24"/>
      <c r="CA726" s="24"/>
      <c r="CB726" s="24"/>
      <c r="CC726" s="24"/>
      <c r="CD726" s="24"/>
      <c r="CE726" s="24"/>
      <c r="CF726" s="24"/>
      <c r="CG726" s="24"/>
      <c r="CH726" s="24"/>
      <c r="CI726" s="24"/>
      <c r="CJ726" s="24"/>
      <c r="CK726" s="24"/>
      <c r="CL726" s="24"/>
      <c r="CM726" s="24"/>
      <c r="CN726" s="24"/>
      <c r="CO726" s="24"/>
      <c r="CP726" s="24"/>
      <c r="CQ726" s="24"/>
      <c r="CR726" s="24"/>
      <c r="CS726" s="24"/>
      <c r="CT726" s="24"/>
      <c r="CU726" s="24"/>
      <c r="CV726" s="24"/>
      <c r="CW726" s="24"/>
      <c r="CX726" s="24"/>
      <c r="CY726" s="24"/>
      <c r="CZ726" s="24"/>
      <c r="DA726" s="24"/>
      <c r="DB726" s="24"/>
      <c r="DC726" s="24"/>
      <c r="DD726" s="24"/>
      <c r="DE726" s="24"/>
      <c r="DF726" s="26" t="s">
        <v>139</v>
      </c>
      <c r="DG726" s="26" t="s">
        <v>139</v>
      </c>
      <c r="DH726" s="26" t="s">
        <v>139</v>
      </c>
      <c r="DI726" s="26" t="s">
        <v>139</v>
      </c>
      <c r="DJ726" s="26" t="s">
        <v>139</v>
      </c>
      <c r="DK726" s="26" t="s">
        <v>139</v>
      </c>
      <c r="DL726" s="26" t="s">
        <v>139</v>
      </c>
      <c r="DM726" s="26" t="s">
        <v>139</v>
      </c>
      <c r="DN726" s="26" t="s">
        <v>139</v>
      </c>
      <c r="DO726" s="26" t="s">
        <v>139</v>
      </c>
    </row>
    <row r="727" spans="1:119" ht="20.100000000000001" customHeight="1" x14ac:dyDescent="0.25">
      <c r="A727" s="29" t="str">
        <f t="shared" si="154"/>
        <v/>
      </c>
      <c r="B727" s="29" t="str">
        <f t="shared" si="155"/>
        <v>Child and Youth Protection Foundation</v>
      </c>
      <c r="C727" s="29">
        <f t="shared" si="156"/>
        <v>0</v>
      </c>
      <c r="D727" s="30" t="str">
        <f t="shared" si="157"/>
        <v>Africa and the Middle East</v>
      </c>
      <c r="E727" s="30" t="str">
        <f t="shared" si="158"/>
        <v>Abuja, Nigeria</v>
      </c>
      <c r="F727" s="31">
        <f t="shared" si="159"/>
        <v>0</v>
      </c>
      <c r="G727" s="31">
        <f t="shared" si="160"/>
        <v>0</v>
      </c>
      <c r="H727" s="31">
        <f t="shared" si="161"/>
        <v>0</v>
      </c>
      <c r="I727" s="31">
        <f t="shared" si="162"/>
        <v>0</v>
      </c>
      <c r="J727" s="31">
        <f t="shared" si="163"/>
        <v>0</v>
      </c>
      <c r="K727" s="31">
        <f t="shared" si="164"/>
        <v>0</v>
      </c>
      <c r="L727" s="31">
        <f t="shared" si="165"/>
        <v>0</v>
      </c>
      <c r="M727" s="31">
        <f t="shared" si="166"/>
        <v>0</v>
      </c>
      <c r="N727" s="31">
        <f t="shared" si="167"/>
        <v>0</v>
      </c>
      <c r="O727" s="26" t="s">
        <v>15941</v>
      </c>
      <c r="P727" s="26" t="s">
        <v>108</v>
      </c>
      <c r="Q727" s="27">
        <v>42916</v>
      </c>
      <c r="R727" s="24"/>
      <c r="S727" s="24"/>
      <c r="T727" s="26" t="s">
        <v>142</v>
      </c>
      <c r="U727" s="24"/>
      <c r="V727" s="26" t="s">
        <v>169</v>
      </c>
      <c r="W727" s="26" t="s">
        <v>3172</v>
      </c>
      <c r="X727" s="26" t="s">
        <v>4262</v>
      </c>
      <c r="Y727" s="26" t="s">
        <v>4263</v>
      </c>
      <c r="Z727" s="24"/>
      <c r="AA727" s="24"/>
      <c r="AB727" s="26" t="s">
        <v>15736</v>
      </c>
      <c r="AC727" s="28">
        <v>1500</v>
      </c>
      <c r="AD727" s="26" t="s">
        <v>1187</v>
      </c>
      <c r="AE727" s="26" t="s">
        <v>343</v>
      </c>
      <c r="AF727" s="26" t="s">
        <v>120</v>
      </c>
      <c r="AG727" s="24"/>
      <c r="AH727" s="24"/>
      <c r="AI727" s="28">
        <v>1500</v>
      </c>
      <c r="AJ727" s="24"/>
      <c r="AK727" s="24"/>
      <c r="AL727" s="24"/>
      <c r="AM727" s="24"/>
      <c r="AN727" s="24"/>
      <c r="AO727" s="24"/>
      <c r="AP727" s="24"/>
      <c r="AQ727" s="24"/>
      <c r="AR727" s="24"/>
      <c r="AS727" s="24"/>
      <c r="AT727" s="24"/>
      <c r="AU727" s="24"/>
      <c r="AV727" s="24"/>
      <c r="AW727" s="28">
        <v>0</v>
      </c>
      <c r="AX727" s="26">
        <v>0</v>
      </c>
      <c r="AY727" s="28">
        <v>0</v>
      </c>
      <c r="AZ727" s="28">
        <v>0</v>
      </c>
      <c r="BA727" s="26">
        <v>0</v>
      </c>
      <c r="BB727" s="24"/>
      <c r="BC727" s="26" t="s">
        <v>4265</v>
      </c>
      <c r="BD727" s="24"/>
      <c r="BE727" s="24"/>
      <c r="BF727" s="24"/>
      <c r="BG727" s="24"/>
      <c r="BH727" s="24"/>
      <c r="BI727" s="24"/>
      <c r="BJ727" s="24"/>
      <c r="BK727" s="24"/>
      <c r="BL727" s="24"/>
      <c r="BM727" s="24"/>
      <c r="BN727" s="24"/>
      <c r="BO727" s="24"/>
      <c r="BP727" s="24"/>
      <c r="BQ727" s="24"/>
      <c r="BR727" s="26">
        <v>0</v>
      </c>
      <c r="BS727" s="26">
        <v>0</v>
      </c>
      <c r="BT727" s="26">
        <v>0</v>
      </c>
      <c r="BU727" s="26">
        <v>0</v>
      </c>
      <c r="BV727" s="26">
        <v>0</v>
      </c>
      <c r="BW727" s="26">
        <v>0</v>
      </c>
      <c r="BX727" s="26">
        <v>0</v>
      </c>
      <c r="BY727" s="26">
        <v>0</v>
      </c>
      <c r="BZ727" s="24"/>
      <c r="CA727" s="24"/>
      <c r="CB727" s="24"/>
      <c r="CC727" s="24"/>
      <c r="CD727" s="24"/>
      <c r="CE727" s="24"/>
      <c r="CF727" s="24"/>
      <c r="CG727" s="24"/>
      <c r="CH727" s="24"/>
      <c r="CI727" s="24"/>
      <c r="CJ727" s="24"/>
      <c r="CK727" s="24"/>
      <c r="CL727" s="24"/>
      <c r="CM727" s="24"/>
      <c r="CN727" s="24"/>
      <c r="CO727" s="24"/>
      <c r="CP727" s="24"/>
      <c r="CQ727" s="24"/>
      <c r="CR727" s="24"/>
      <c r="CS727" s="24"/>
      <c r="CT727" s="24"/>
      <c r="CU727" s="24"/>
      <c r="CV727" s="24"/>
      <c r="CW727" s="24"/>
      <c r="CX727" s="24"/>
      <c r="CY727" s="24"/>
      <c r="CZ727" s="24"/>
      <c r="DA727" s="24"/>
      <c r="DB727" s="24"/>
      <c r="DC727" s="24"/>
      <c r="DD727" s="24"/>
      <c r="DE727" s="24"/>
      <c r="DF727" s="26" t="s">
        <v>139</v>
      </c>
      <c r="DG727" s="26" t="s">
        <v>139</v>
      </c>
      <c r="DH727" s="26" t="s">
        <v>139</v>
      </c>
      <c r="DI727" s="26" t="s">
        <v>139</v>
      </c>
      <c r="DJ727" s="26" t="s">
        <v>139</v>
      </c>
      <c r="DK727" s="26" t="s">
        <v>139</v>
      </c>
      <c r="DL727" s="26" t="s">
        <v>139</v>
      </c>
      <c r="DM727" s="26" t="s">
        <v>139</v>
      </c>
      <c r="DN727" s="26" t="s">
        <v>139</v>
      </c>
      <c r="DO727" s="26" t="s">
        <v>139</v>
      </c>
    </row>
    <row r="728" spans="1:119" ht="20.100000000000001" customHeight="1" x14ac:dyDescent="0.25">
      <c r="A728" s="29" t="str">
        <f t="shared" si="154"/>
        <v>Child and Youth Protection Foundation2</v>
      </c>
      <c r="B728" s="29" t="str">
        <f t="shared" si="155"/>
        <v>Child and Youth Protection Foundation</v>
      </c>
      <c r="C728" s="29">
        <f t="shared" si="156"/>
        <v>2</v>
      </c>
      <c r="D728" s="30" t="str">
        <f t="shared" si="157"/>
        <v>Africa and the Middle East</v>
      </c>
      <c r="E728" s="30" t="str">
        <f t="shared" si="158"/>
        <v>Abuja, Nigeria</v>
      </c>
      <c r="F728" s="31">
        <f t="shared" si="159"/>
        <v>3</v>
      </c>
      <c r="G728" s="31">
        <f t="shared" si="160"/>
        <v>2</v>
      </c>
      <c r="H728" s="31">
        <f t="shared" si="161"/>
        <v>2</v>
      </c>
      <c r="I728" s="31">
        <f t="shared" si="162"/>
        <v>2</v>
      </c>
      <c r="J728" s="31">
        <f t="shared" si="163"/>
        <v>2</v>
      </c>
      <c r="K728" s="31">
        <f t="shared" si="164"/>
        <v>2</v>
      </c>
      <c r="L728" s="31">
        <f t="shared" si="165"/>
        <v>2</v>
      </c>
      <c r="M728" s="31">
        <f t="shared" si="166"/>
        <v>2</v>
      </c>
      <c r="N728" s="31">
        <f t="shared" si="167"/>
        <v>2.1</v>
      </c>
      <c r="O728" s="26" t="s">
        <v>4267</v>
      </c>
      <c r="P728" s="26" t="s">
        <v>108</v>
      </c>
      <c r="Q728" s="27">
        <v>42640</v>
      </c>
      <c r="R728" s="26" t="s">
        <v>109</v>
      </c>
      <c r="S728" s="26" t="s">
        <v>141</v>
      </c>
      <c r="T728" s="26" t="s">
        <v>142</v>
      </c>
      <c r="U728" s="26" t="s">
        <v>112</v>
      </c>
      <c r="V728" s="26" t="s">
        <v>169</v>
      </c>
      <c r="W728" s="26" t="s">
        <v>3172</v>
      </c>
      <c r="X728" s="26" t="s">
        <v>4262</v>
      </c>
      <c r="Y728" s="26" t="s">
        <v>4263</v>
      </c>
      <c r="Z728" s="24"/>
      <c r="AA728" s="24"/>
      <c r="AB728" s="26" t="s">
        <v>117</v>
      </c>
      <c r="AC728" s="28">
        <v>6000</v>
      </c>
      <c r="AD728" s="26" t="s">
        <v>1187</v>
      </c>
      <c r="AE728" s="26" t="s">
        <v>343</v>
      </c>
      <c r="AF728" s="26" t="s">
        <v>120</v>
      </c>
      <c r="AG728" s="24"/>
      <c r="AH728" s="26" t="s">
        <v>143</v>
      </c>
      <c r="AI728" s="28">
        <v>6000</v>
      </c>
      <c r="AJ728" s="26" t="s">
        <v>4268</v>
      </c>
      <c r="AK728" s="26" t="s">
        <v>4269</v>
      </c>
      <c r="AL728" s="26" t="s">
        <v>4270</v>
      </c>
      <c r="AM728" s="24"/>
      <c r="AN728" s="24"/>
      <c r="AO728" s="24"/>
      <c r="AP728" s="24"/>
      <c r="AQ728" s="24"/>
      <c r="AR728" s="24"/>
      <c r="AS728" s="24"/>
      <c r="AT728" s="24"/>
      <c r="AU728" s="26" t="s">
        <v>4271</v>
      </c>
      <c r="AV728" s="24"/>
      <c r="AW728" s="28">
        <v>40000</v>
      </c>
      <c r="AX728" s="26">
        <v>120</v>
      </c>
      <c r="AY728" s="28">
        <v>85</v>
      </c>
      <c r="AZ728" s="28">
        <v>87</v>
      </c>
      <c r="BA728" s="26">
        <v>0</v>
      </c>
      <c r="BB728" s="26" t="s">
        <v>148</v>
      </c>
      <c r="BC728" s="26" t="s">
        <v>4265</v>
      </c>
      <c r="BD728" s="26" t="s">
        <v>125</v>
      </c>
      <c r="BE728" s="24"/>
      <c r="BF728" s="26" t="s">
        <v>4272</v>
      </c>
      <c r="BG728" s="26" t="s">
        <v>4273</v>
      </c>
      <c r="BH728" s="26" t="s">
        <v>4274</v>
      </c>
      <c r="BI728" s="26" t="s">
        <v>3172</v>
      </c>
      <c r="BJ728" s="24"/>
      <c r="BK728" s="24"/>
      <c r="BL728" s="24"/>
      <c r="BM728" s="24"/>
      <c r="BN728" s="24"/>
      <c r="BO728" s="24"/>
      <c r="BP728" s="24"/>
      <c r="BQ728" s="24"/>
      <c r="BR728" s="26">
        <v>3</v>
      </c>
      <c r="BS728" s="26">
        <v>2</v>
      </c>
      <c r="BT728" s="26">
        <v>2</v>
      </c>
      <c r="BU728" s="26">
        <v>2</v>
      </c>
      <c r="BV728" s="26">
        <v>2</v>
      </c>
      <c r="BW728" s="26">
        <v>2</v>
      </c>
      <c r="BX728" s="26">
        <v>2</v>
      </c>
      <c r="BY728" s="26">
        <v>2</v>
      </c>
      <c r="BZ728" s="24"/>
      <c r="CA728" s="24"/>
      <c r="CB728" s="24"/>
      <c r="CC728" s="24"/>
      <c r="CD728" s="24"/>
      <c r="CE728" s="24"/>
      <c r="CF728" s="24"/>
      <c r="CG728" s="24"/>
      <c r="CH728" s="24"/>
      <c r="CI728" s="24"/>
      <c r="CJ728" s="24"/>
      <c r="CK728" s="24"/>
      <c r="CL728" s="24"/>
      <c r="CM728" s="24"/>
      <c r="CN728" s="24"/>
      <c r="CO728" s="24"/>
      <c r="CP728" s="24"/>
      <c r="CQ728" s="24"/>
      <c r="CR728" s="24"/>
      <c r="CS728" s="24"/>
      <c r="CT728" s="24"/>
      <c r="CU728" s="24"/>
      <c r="CV728" s="24"/>
      <c r="CW728" s="24"/>
      <c r="CX728" s="24"/>
      <c r="CY728" s="24"/>
      <c r="CZ728" s="24"/>
      <c r="DA728" s="24"/>
      <c r="DB728" s="24"/>
      <c r="DC728" s="24"/>
      <c r="DD728" s="24"/>
      <c r="DE728" s="24"/>
      <c r="DF728" s="26" t="s">
        <v>120</v>
      </c>
      <c r="DG728" s="26" t="s">
        <v>120</v>
      </c>
      <c r="DH728" s="26" t="s">
        <v>120</v>
      </c>
      <c r="DI728" s="26" t="s">
        <v>139</v>
      </c>
      <c r="DJ728" s="26" t="s">
        <v>139</v>
      </c>
      <c r="DK728" s="26" t="s">
        <v>139</v>
      </c>
      <c r="DL728" s="26" t="s">
        <v>139</v>
      </c>
      <c r="DM728" s="26" t="s">
        <v>139</v>
      </c>
      <c r="DN728" s="26" t="s">
        <v>139</v>
      </c>
      <c r="DO728" s="26" t="s">
        <v>139</v>
      </c>
    </row>
    <row r="729" spans="1:119" ht="20.100000000000001" customHeight="1" x14ac:dyDescent="0.25">
      <c r="A729" s="29" t="str">
        <f t="shared" si="154"/>
        <v/>
      </c>
      <c r="B729" s="29" t="str">
        <f t="shared" si="155"/>
        <v>Child and Youth Protection Foundation</v>
      </c>
      <c r="C729" s="29">
        <f t="shared" si="156"/>
        <v>0</v>
      </c>
      <c r="D729" s="30" t="str">
        <f t="shared" si="157"/>
        <v>Africa and the Middle East</v>
      </c>
      <c r="E729" s="30" t="str">
        <f t="shared" si="158"/>
        <v>Abuja, Nigeria</v>
      </c>
      <c r="F729" s="31">
        <f t="shared" si="159"/>
        <v>0</v>
      </c>
      <c r="G729" s="31">
        <f t="shared" si="160"/>
        <v>0</v>
      </c>
      <c r="H729" s="31">
        <f t="shared" si="161"/>
        <v>0</v>
      </c>
      <c r="I729" s="31">
        <f t="shared" si="162"/>
        <v>0</v>
      </c>
      <c r="J729" s="31">
        <f t="shared" si="163"/>
        <v>0</v>
      </c>
      <c r="K729" s="31">
        <f t="shared" si="164"/>
        <v>0</v>
      </c>
      <c r="L729" s="31">
        <f t="shared" si="165"/>
        <v>0</v>
      </c>
      <c r="M729" s="31">
        <f t="shared" si="166"/>
        <v>0</v>
      </c>
      <c r="N729" s="31">
        <f t="shared" si="167"/>
        <v>0</v>
      </c>
      <c r="O729" s="26" t="s">
        <v>15942</v>
      </c>
      <c r="P729" s="26" t="s">
        <v>108</v>
      </c>
      <c r="Q729" s="27">
        <v>42537</v>
      </c>
      <c r="R729" s="24"/>
      <c r="S729" s="24"/>
      <c r="T729" s="26" t="s">
        <v>157</v>
      </c>
      <c r="U729" s="24"/>
      <c r="V729" s="26" t="s">
        <v>169</v>
      </c>
      <c r="W729" s="26" t="s">
        <v>3172</v>
      </c>
      <c r="X729" s="26" t="s">
        <v>4262</v>
      </c>
      <c r="Y729" s="26" t="s">
        <v>4263</v>
      </c>
      <c r="Z729" s="24"/>
      <c r="AA729" s="24"/>
      <c r="AB729" s="26" t="s">
        <v>15736</v>
      </c>
      <c r="AC729" s="28">
        <v>2000</v>
      </c>
      <c r="AD729" s="26" t="s">
        <v>1187</v>
      </c>
      <c r="AE729" s="26" t="s">
        <v>343</v>
      </c>
      <c r="AF729" s="26" t="s">
        <v>120</v>
      </c>
      <c r="AG729" s="24"/>
      <c r="AH729" s="24"/>
      <c r="AI729" s="28">
        <v>2000</v>
      </c>
      <c r="AJ729" s="24"/>
      <c r="AK729" s="24"/>
      <c r="AL729" s="24"/>
      <c r="AM729" s="24"/>
      <c r="AN729" s="24"/>
      <c r="AO729" s="24"/>
      <c r="AP729" s="24"/>
      <c r="AQ729" s="24"/>
      <c r="AR729" s="24"/>
      <c r="AS729" s="24"/>
      <c r="AT729" s="24"/>
      <c r="AU729" s="24"/>
      <c r="AV729" s="24"/>
      <c r="AW729" s="24"/>
      <c r="AX729" s="24"/>
      <c r="AY729" s="24"/>
      <c r="AZ729" s="24"/>
      <c r="BA729" s="24"/>
      <c r="BB729" s="24"/>
      <c r="BC729" s="26" t="s">
        <v>4265</v>
      </c>
      <c r="BD729" s="24"/>
      <c r="BE729" s="24"/>
      <c r="BF729" s="24"/>
      <c r="BG729" s="24"/>
      <c r="BH729" s="24"/>
      <c r="BI729" s="24"/>
      <c r="BJ729" s="24"/>
      <c r="BK729" s="24"/>
      <c r="BL729" s="24"/>
      <c r="BM729" s="24"/>
      <c r="BN729" s="24"/>
      <c r="BO729" s="24"/>
      <c r="BP729" s="24"/>
      <c r="BQ729" s="24"/>
      <c r="BR729" s="24"/>
      <c r="BS729" s="24"/>
      <c r="BT729" s="24"/>
      <c r="BU729" s="24"/>
      <c r="BV729" s="24"/>
      <c r="BW729" s="24"/>
      <c r="BX729" s="24"/>
      <c r="BY729" s="24"/>
      <c r="BZ729" s="24"/>
      <c r="CA729" s="24"/>
      <c r="CB729" s="24"/>
      <c r="CC729" s="24"/>
      <c r="CD729" s="24"/>
      <c r="CE729" s="24"/>
      <c r="CF729" s="24"/>
      <c r="CG729" s="24"/>
      <c r="CH729" s="24"/>
      <c r="CI729" s="24"/>
      <c r="CJ729" s="24"/>
      <c r="CK729" s="24"/>
      <c r="CL729" s="24"/>
      <c r="CM729" s="24"/>
      <c r="CN729" s="24"/>
      <c r="CO729" s="24"/>
      <c r="CP729" s="24"/>
      <c r="CQ729" s="24"/>
      <c r="CR729" s="24"/>
      <c r="CS729" s="24"/>
      <c r="CT729" s="24"/>
      <c r="CU729" s="24"/>
      <c r="CV729" s="24"/>
      <c r="CW729" s="24"/>
      <c r="CX729" s="24"/>
      <c r="CY729" s="24"/>
      <c r="CZ729" s="24"/>
      <c r="DA729" s="24"/>
      <c r="DB729" s="24"/>
      <c r="DC729" s="24"/>
      <c r="DD729" s="24"/>
      <c r="DE729" s="24"/>
      <c r="DF729" s="26" t="s">
        <v>139</v>
      </c>
      <c r="DG729" s="26" t="s">
        <v>139</v>
      </c>
      <c r="DH729" s="26" t="s">
        <v>139</v>
      </c>
      <c r="DI729" s="26" t="s">
        <v>139</v>
      </c>
      <c r="DJ729" s="26" t="s">
        <v>139</v>
      </c>
      <c r="DK729" s="26" t="s">
        <v>139</v>
      </c>
      <c r="DL729" s="26" t="s">
        <v>139</v>
      </c>
      <c r="DM729" s="26" t="s">
        <v>139</v>
      </c>
      <c r="DN729" s="26" t="s">
        <v>139</v>
      </c>
      <c r="DO729" s="26" t="s">
        <v>139</v>
      </c>
    </row>
    <row r="730" spans="1:119" ht="20.100000000000001" customHeight="1" x14ac:dyDescent="0.25">
      <c r="A730" s="29" t="str">
        <f t="shared" si="154"/>
        <v>Child and Youth Protection Foundation1</v>
      </c>
      <c r="B730" s="29" t="str">
        <f t="shared" si="155"/>
        <v>Child and Youth Protection Foundation</v>
      </c>
      <c r="C730" s="29">
        <f t="shared" si="156"/>
        <v>1</v>
      </c>
      <c r="D730" s="30" t="str">
        <f t="shared" si="157"/>
        <v>Africa and the Middle East</v>
      </c>
      <c r="E730" s="30" t="str">
        <f t="shared" si="158"/>
        <v>Abuja, Nigeria</v>
      </c>
      <c r="F730" s="31">
        <f t="shared" si="159"/>
        <v>2</v>
      </c>
      <c r="G730" s="31">
        <f t="shared" si="160"/>
        <v>1</v>
      </c>
      <c r="H730" s="31">
        <f t="shared" si="161"/>
        <v>2</v>
      </c>
      <c r="I730" s="31">
        <f t="shared" si="162"/>
        <v>2</v>
      </c>
      <c r="J730" s="31">
        <f t="shared" si="163"/>
        <v>2</v>
      </c>
      <c r="K730" s="31">
        <f t="shared" si="164"/>
        <v>2</v>
      </c>
      <c r="L730" s="31">
        <f t="shared" si="165"/>
        <v>3</v>
      </c>
      <c r="M730" s="31">
        <f t="shared" si="166"/>
        <v>2</v>
      </c>
      <c r="N730" s="31">
        <f t="shared" si="167"/>
        <v>2</v>
      </c>
      <c r="O730" s="26" t="s">
        <v>4275</v>
      </c>
      <c r="P730" s="26" t="s">
        <v>108</v>
      </c>
      <c r="Q730" s="27">
        <v>42305</v>
      </c>
      <c r="R730" s="26" t="s">
        <v>155</v>
      </c>
      <c r="S730" s="26" t="s">
        <v>156</v>
      </c>
      <c r="T730" s="26" t="s">
        <v>157</v>
      </c>
      <c r="U730" s="26" t="s">
        <v>112</v>
      </c>
      <c r="V730" s="26" t="s">
        <v>169</v>
      </c>
      <c r="W730" s="26" t="s">
        <v>3172</v>
      </c>
      <c r="X730" s="26" t="s">
        <v>4262</v>
      </c>
      <c r="Y730" s="26" t="s">
        <v>4263</v>
      </c>
      <c r="Z730" s="24"/>
      <c r="AA730" s="24"/>
      <c r="AB730" s="26" t="s">
        <v>117</v>
      </c>
      <c r="AC730" s="28">
        <v>5000</v>
      </c>
      <c r="AD730" s="26" t="s">
        <v>1187</v>
      </c>
      <c r="AE730" s="26" t="s">
        <v>343</v>
      </c>
      <c r="AF730" s="26" t="s">
        <v>120</v>
      </c>
      <c r="AG730" s="24"/>
      <c r="AH730" s="26" t="s">
        <v>158</v>
      </c>
      <c r="AI730" s="28">
        <v>5000</v>
      </c>
      <c r="AJ730" s="26" t="s">
        <v>4276</v>
      </c>
      <c r="AK730" s="26" t="s">
        <v>4269</v>
      </c>
      <c r="AL730" s="26" t="s">
        <v>4277</v>
      </c>
      <c r="AM730" s="26" t="s">
        <v>4278</v>
      </c>
      <c r="AN730" s="26" t="s">
        <v>4279</v>
      </c>
      <c r="AO730" s="26" t="s">
        <v>4280</v>
      </c>
      <c r="AP730" s="26" t="s">
        <v>4281</v>
      </c>
      <c r="AQ730" s="24"/>
      <c r="AR730" s="24"/>
      <c r="AS730" s="24"/>
      <c r="AT730" s="24"/>
      <c r="AU730" s="24"/>
      <c r="AV730" s="24"/>
      <c r="AW730" s="28">
        <v>24772</v>
      </c>
      <c r="AX730" s="26">
        <v>105</v>
      </c>
      <c r="AY730" s="28">
        <v>70</v>
      </c>
      <c r="AZ730" s="28">
        <v>55</v>
      </c>
      <c r="BA730" s="26">
        <v>0</v>
      </c>
      <c r="BB730" s="26" t="s">
        <v>148</v>
      </c>
      <c r="BC730" s="26" t="s">
        <v>4265</v>
      </c>
      <c r="BD730" s="24"/>
      <c r="BE730" s="24"/>
      <c r="BF730" s="26" t="s">
        <v>4282</v>
      </c>
      <c r="BG730" s="26" t="s">
        <v>3172</v>
      </c>
      <c r="BH730" s="26" t="s">
        <v>4283</v>
      </c>
      <c r="BI730" s="26" t="s">
        <v>3172</v>
      </c>
      <c r="BJ730" s="24"/>
      <c r="BK730" s="24"/>
      <c r="BL730" s="24"/>
      <c r="BM730" s="24"/>
      <c r="BN730" s="24"/>
      <c r="BO730" s="24"/>
      <c r="BP730" s="24"/>
      <c r="BQ730" s="24"/>
      <c r="BR730" s="26">
        <v>2</v>
      </c>
      <c r="BS730" s="26">
        <v>1</v>
      </c>
      <c r="BT730" s="26">
        <v>2</v>
      </c>
      <c r="BU730" s="26">
        <v>2</v>
      </c>
      <c r="BV730" s="26">
        <v>2</v>
      </c>
      <c r="BW730" s="26">
        <v>2</v>
      </c>
      <c r="BX730" s="26">
        <v>3</v>
      </c>
      <c r="BY730" s="26">
        <v>2</v>
      </c>
      <c r="BZ730" s="24"/>
      <c r="CA730" s="24"/>
      <c r="CB730" s="24"/>
      <c r="CC730" s="24"/>
      <c r="CD730" s="24"/>
      <c r="CE730" s="24"/>
      <c r="CF730" s="24"/>
      <c r="CG730" s="24"/>
      <c r="CH730" s="24"/>
      <c r="CI730" s="24"/>
      <c r="CJ730" s="24"/>
      <c r="CK730" s="24"/>
      <c r="CL730" s="24"/>
      <c r="CM730" s="24"/>
      <c r="CN730" s="24"/>
      <c r="CO730" s="24"/>
      <c r="CP730" s="24"/>
      <c r="CQ730" s="24"/>
      <c r="CR730" s="24"/>
      <c r="CS730" s="24"/>
      <c r="CT730" s="24"/>
      <c r="CU730" s="24"/>
      <c r="CV730" s="24"/>
      <c r="CW730" s="24"/>
      <c r="CX730" s="24"/>
      <c r="CY730" s="24"/>
      <c r="CZ730" s="24"/>
      <c r="DA730" s="24"/>
      <c r="DB730" s="24"/>
      <c r="DC730" s="24"/>
      <c r="DD730" s="24"/>
      <c r="DE730" s="24"/>
      <c r="DF730" s="26" t="s">
        <v>120</v>
      </c>
      <c r="DG730" s="26" t="s">
        <v>120</v>
      </c>
      <c r="DH730" s="26" t="s">
        <v>120</v>
      </c>
      <c r="DI730" s="26" t="s">
        <v>120</v>
      </c>
      <c r="DJ730" s="26" t="s">
        <v>139</v>
      </c>
      <c r="DK730" s="26" t="s">
        <v>139</v>
      </c>
      <c r="DL730" s="26" t="s">
        <v>139</v>
      </c>
      <c r="DM730" s="26" t="s">
        <v>139</v>
      </c>
      <c r="DN730" s="26" t="s">
        <v>139</v>
      </c>
      <c r="DO730" s="26" t="s">
        <v>139</v>
      </c>
    </row>
    <row r="731" spans="1:119" ht="20.100000000000001" customHeight="1" x14ac:dyDescent="0.25">
      <c r="A731" s="29" t="str">
        <f t="shared" si="154"/>
        <v>Child Rights Protection Centre3</v>
      </c>
      <c r="B731" s="29" t="str">
        <f t="shared" si="155"/>
        <v>Child Rights Protection Centre</v>
      </c>
      <c r="C731" s="29">
        <f t="shared" si="156"/>
        <v>3</v>
      </c>
      <c r="D731" s="30" t="str">
        <f t="shared" si="157"/>
        <v>East and Southeast Asia</v>
      </c>
      <c r="E731" s="30" t="str">
        <f t="shared" si="158"/>
        <v>Chiang Rai, Thailand</v>
      </c>
      <c r="F731" s="31">
        <f t="shared" si="159"/>
        <v>3</v>
      </c>
      <c r="G731" s="31">
        <f t="shared" si="160"/>
        <v>2</v>
      </c>
      <c r="H731" s="31">
        <f t="shared" si="161"/>
        <v>2</v>
      </c>
      <c r="I731" s="31">
        <f t="shared" si="162"/>
        <v>2</v>
      </c>
      <c r="J731" s="31">
        <f t="shared" si="163"/>
        <v>2</v>
      </c>
      <c r="K731" s="31">
        <f t="shared" si="164"/>
        <v>2</v>
      </c>
      <c r="L731" s="31">
        <f t="shared" si="165"/>
        <v>4</v>
      </c>
      <c r="M731" s="31">
        <f t="shared" si="166"/>
        <v>3</v>
      </c>
      <c r="N731" s="31">
        <f t="shared" si="167"/>
        <v>2.5</v>
      </c>
      <c r="O731" s="26" t="s">
        <v>4284</v>
      </c>
      <c r="P731" s="26" t="s">
        <v>108</v>
      </c>
      <c r="Q731" s="27">
        <v>43214</v>
      </c>
      <c r="R731" s="26" t="s">
        <v>109</v>
      </c>
      <c r="S731" s="26" t="s">
        <v>244</v>
      </c>
      <c r="T731" s="26" t="s">
        <v>111</v>
      </c>
      <c r="U731" s="24"/>
      <c r="V731" s="26" t="s">
        <v>469</v>
      </c>
      <c r="W731" s="26" t="s">
        <v>938</v>
      </c>
      <c r="X731" s="26" t="s">
        <v>4285</v>
      </c>
      <c r="Y731" s="26" t="s">
        <v>4286</v>
      </c>
      <c r="Z731" s="24"/>
      <c r="AA731" s="24"/>
      <c r="AB731" s="26" t="s">
        <v>117</v>
      </c>
      <c r="AC731" s="28">
        <v>12000</v>
      </c>
      <c r="AD731" s="26" t="s">
        <v>4287</v>
      </c>
      <c r="AE731" s="26" t="s">
        <v>4288</v>
      </c>
      <c r="AF731" s="26" t="s">
        <v>120</v>
      </c>
      <c r="AG731" s="26" t="s">
        <v>157</v>
      </c>
      <c r="AH731" s="26" t="s">
        <v>121</v>
      </c>
      <c r="AI731" s="28">
        <v>12000</v>
      </c>
      <c r="AJ731" s="24"/>
      <c r="AK731" s="26" t="s">
        <v>4289</v>
      </c>
      <c r="AL731" s="26" t="s">
        <v>4290</v>
      </c>
      <c r="AM731" s="24"/>
      <c r="AN731" s="24"/>
      <c r="AO731" s="24"/>
      <c r="AP731" s="24"/>
      <c r="AQ731" s="26" t="s">
        <v>4291</v>
      </c>
      <c r="AR731" s="24"/>
      <c r="AS731" s="26" t="s">
        <v>4292</v>
      </c>
      <c r="AT731" s="24"/>
      <c r="AU731" s="24"/>
      <c r="AV731" s="24"/>
      <c r="AW731" s="28">
        <v>64319</v>
      </c>
      <c r="AX731" s="26">
        <v>1005</v>
      </c>
      <c r="AY731" s="28">
        <v>100</v>
      </c>
      <c r="AZ731" s="28">
        <v>841</v>
      </c>
      <c r="BA731" s="26">
        <v>843</v>
      </c>
      <c r="BB731" s="24"/>
      <c r="BC731" s="26" t="s">
        <v>4293</v>
      </c>
      <c r="BD731" s="26" t="s">
        <v>125</v>
      </c>
      <c r="BE731" s="24"/>
      <c r="BF731" s="26" t="s">
        <v>4294</v>
      </c>
      <c r="BG731" s="26" t="s">
        <v>211</v>
      </c>
      <c r="BH731" s="26" t="s">
        <v>4295</v>
      </c>
      <c r="BI731" s="26" t="s">
        <v>2479</v>
      </c>
      <c r="BJ731" s="24"/>
      <c r="BK731" s="24"/>
      <c r="BL731" s="24"/>
      <c r="BM731" s="24"/>
      <c r="BN731" s="24"/>
      <c r="BO731" s="24"/>
      <c r="BP731" s="24"/>
      <c r="BQ731" s="24"/>
      <c r="BR731" s="26">
        <v>0</v>
      </c>
      <c r="BS731" s="26">
        <v>0</v>
      </c>
      <c r="BT731" s="26">
        <v>0</v>
      </c>
      <c r="BU731" s="26">
        <v>0</v>
      </c>
      <c r="BV731" s="26">
        <v>0</v>
      </c>
      <c r="BW731" s="26">
        <v>0</v>
      </c>
      <c r="BX731" s="26">
        <v>0</v>
      </c>
      <c r="BY731" s="26">
        <v>0</v>
      </c>
      <c r="BZ731" s="26" t="s">
        <v>135</v>
      </c>
      <c r="CA731" s="26" t="s">
        <v>135</v>
      </c>
      <c r="CB731" s="26" t="s">
        <v>136</v>
      </c>
      <c r="CC731" s="26" t="s">
        <v>134</v>
      </c>
      <c r="CD731" s="26" t="s">
        <v>136</v>
      </c>
      <c r="CE731" s="26" t="s">
        <v>136</v>
      </c>
      <c r="CF731" s="26" t="s">
        <v>135</v>
      </c>
      <c r="CG731" s="26" t="s">
        <v>137</v>
      </c>
      <c r="CH731" s="26" t="s">
        <v>136</v>
      </c>
      <c r="CI731" s="26" t="s">
        <v>135</v>
      </c>
      <c r="CJ731" s="26" t="s">
        <v>136</v>
      </c>
      <c r="CK731" s="26" t="s">
        <v>135</v>
      </c>
      <c r="CL731" s="26" t="s">
        <v>135</v>
      </c>
      <c r="CM731" s="26" t="s">
        <v>135</v>
      </c>
      <c r="CN731" s="26" t="s">
        <v>137</v>
      </c>
      <c r="CO731" s="26" t="s">
        <v>138</v>
      </c>
      <c r="CP731" s="26" t="s">
        <v>136</v>
      </c>
      <c r="CQ731" s="26" t="s">
        <v>135</v>
      </c>
      <c r="CR731" s="26" t="s">
        <v>136</v>
      </c>
      <c r="CS731" s="26" t="s">
        <v>137</v>
      </c>
      <c r="CT731" s="26" t="s">
        <v>136</v>
      </c>
      <c r="CU731" s="26" t="s">
        <v>137</v>
      </c>
      <c r="CV731" s="26" t="s">
        <v>135</v>
      </c>
      <c r="CW731" s="26" t="s">
        <v>134</v>
      </c>
      <c r="CX731" s="26" t="s">
        <v>134</v>
      </c>
      <c r="CY731" s="26" t="s">
        <v>138</v>
      </c>
      <c r="CZ731" s="26" t="s">
        <v>136</v>
      </c>
      <c r="DA731" s="26" t="s">
        <v>136</v>
      </c>
      <c r="DB731" s="26" t="s">
        <v>134</v>
      </c>
      <c r="DC731" s="26" t="s">
        <v>135</v>
      </c>
      <c r="DD731" s="26" t="s">
        <v>134</v>
      </c>
      <c r="DE731" s="26" t="s">
        <v>136</v>
      </c>
      <c r="DF731" s="26" t="s">
        <v>139</v>
      </c>
      <c r="DG731" s="26" t="s">
        <v>120</v>
      </c>
      <c r="DH731" s="26" t="s">
        <v>139</v>
      </c>
      <c r="DI731" s="26" t="s">
        <v>139</v>
      </c>
      <c r="DJ731" s="26" t="s">
        <v>139</v>
      </c>
      <c r="DK731" s="26" t="s">
        <v>139</v>
      </c>
      <c r="DL731" s="26" t="s">
        <v>139</v>
      </c>
      <c r="DM731" s="26" t="s">
        <v>139</v>
      </c>
      <c r="DN731" s="26" t="s">
        <v>139</v>
      </c>
      <c r="DO731" s="26" t="s">
        <v>139</v>
      </c>
    </row>
    <row r="732" spans="1:119" ht="20.100000000000001" customHeight="1" x14ac:dyDescent="0.25">
      <c r="A732" s="29" t="str">
        <f t="shared" si="154"/>
        <v>Child Rights Protection Centre2</v>
      </c>
      <c r="B732" s="29" t="str">
        <f t="shared" si="155"/>
        <v>Child Rights Protection Centre</v>
      </c>
      <c r="C732" s="29">
        <f t="shared" si="156"/>
        <v>2</v>
      </c>
      <c r="D732" s="30" t="str">
        <f t="shared" si="157"/>
        <v>East and Southeast Asia</v>
      </c>
      <c r="E732" s="30" t="str">
        <f t="shared" si="158"/>
        <v>Chiang Rai, Thailand</v>
      </c>
      <c r="F732" s="31">
        <f t="shared" si="159"/>
        <v>3</v>
      </c>
      <c r="G732" s="31">
        <f t="shared" si="160"/>
        <v>2</v>
      </c>
      <c r="H732" s="31">
        <f t="shared" si="161"/>
        <v>2</v>
      </c>
      <c r="I732" s="31">
        <f t="shared" si="162"/>
        <v>2</v>
      </c>
      <c r="J732" s="31">
        <f t="shared" si="163"/>
        <v>2</v>
      </c>
      <c r="K732" s="31">
        <f t="shared" si="164"/>
        <v>2</v>
      </c>
      <c r="L732" s="31">
        <f t="shared" si="165"/>
        <v>4</v>
      </c>
      <c r="M732" s="31">
        <f t="shared" si="166"/>
        <v>3</v>
      </c>
      <c r="N732" s="31">
        <f t="shared" si="167"/>
        <v>2.5</v>
      </c>
      <c r="O732" s="26" t="s">
        <v>4296</v>
      </c>
      <c r="P732" s="26" t="s">
        <v>108</v>
      </c>
      <c r="Q732" s="27">
        <v>42858</v>
      </c>
      <c r="R732" s="26" t="s">
        <v>109</v>
      </c>
      <c r="S732" s="26" t="s">
        <v>167</v>
      </c>
      <c r="T732" s="26" t="s">
        <v>142</v>
      </c>
      <c r="U732" s="26" t="s">
        <v>833</v>
      </c>
      <c r="V732" s="26" t="s">
        <v>469</v>
      </c>
      <c r="W732" s="26" t="s">
        <v>938</v>
      </c>
      <c r="X732" s="26" t="s">
        <v>4285</v>
      </c>
      <c r="Y732" s="26" t="s">
        <v>4286</v>
      </c>
      <c r="Z732" s="24"/>
      <c r="AA732" s="24"/>
      <c r="AB732" s="26" t="s">
        <v>117</v>
      </c>
      <c r="AC732" s="28">
        <v>10000</v>
      </c>
      <c r="AD732" s="26" t="s">
        <v>4287</v>
      </c>
      <c r="AE732" s="26" t="s">
        <v>4288</v>
      </c>
      <c r="AF732" s="26" t="s">
        <v>120</v>
      </c>
      <c r="AG732" s="26" t="s">
        <v>157</v>
      </c>
      <c r="AH732" s="26" t="s">
        <v>143</v>
      </c>
      <c r="AI732" s="28">
        <v>10000</v>
      </c>
      <c r="AJ732" s="26" t="s">
        <v>4297</v>
      </c>
      <c r="AK732" s="26" t="s">
        <v>4289</v>
      </c>
      <c r="AL732" s="26" t="s">
        <v>4290</v>
      </c>
      <c r="AM732" s="24"/>
      <c r="AN732" s="24"/>
      <c r="AO732" s="24"/>
      <c r="AP732" s="24"/>
      <c r="AQ732" s="24"/>
      <c r="AR732" s="24"/>
      <c r="AS732" s="24"/>
      <c r="AT732" s="24"/>
      <c r="AU732" s="24"/>
      <c r="AV732" s="26" t="s">
        <v>4298</v>
      </c>
      <c r="AW732" s="28">
        <v>59356</v>
      </c>
      <c r="AX732" s="26">
        <v>179</v>
      </c>
      <c r="AY732" s="28">
        <v>85</v>
      </c>
      <c r="AZ732" s="28">
        <v>179</v>
      </c>
      <c r="BA732" s="26">
        <v>419</v>
      </c>
      <c r="BB732" s="24"/>
      <c r="BC732" s="26" t="s">
        <v>4293</v>
      </c>
      <c r="BD732" s="26" t="s">
        <v>125</v>
      </c>
      <c r="BE732" s="24"/>
      <c r="BF732" s="26" t="s">
        <v>4294</v>
      </c>
      <c r="BG732" s="26" t="s">
        <v>211</v>
      </c>
      <c r="BH732" s="26" t="s">
        <v>4299</v>
      </c>
      <c r="BI732" s="26" t="s">
        <v>1432</v>
      </c>
      <c r="BJ732" s="26" t="s">
        <v>4300</v>
      </c>
      <c r="BK732" s="26" t="s">
        <v>4301</v>
      </c>
      <c r="BL732" s="24"/>
      <c r="BM732" s="24"/>
      <c r="BN732" s="24"/>
      <c r="BO732" s="24"/>
      <c r="BP732" s="24"/>
      <c r="BQ732" s="24"/>
      <c r="BR732" s="26">
        <v>0</v>
      </c>
      <c r="BS732" s="26">
        <v>0</v>
      </c>
      <c r="BT732" s="26">
        <v>0</v>
      </c>
      <c r="BU732" s="26">
        <v>0</v>
      </c>
      <c r="BV732" s="26">
        <v>0</v>
      </c>
      <c r="BW732" s="26">
        <v>0</v>
      </c>
      <c r="BX732" s="26">
        <v>0</v>
      </c>
      <c r="BY732" s="26">
        <v>0</v>
      </c>
      <c r="BZ732" s="26" t="s">
        <v>135</v>
      </c>
      <c r="CA732" s="26" t="s">
        <v>135</v>
      </c>
      <c r="CB732" s="26" t="s">
        <v>136</v>
      </c>
      <c r="CC732" s="26" t="s">
        <v>134</v>
      </c>
      <c r="CD732" s="26" t="s">
        <v>136</v>
      </c>
      <c r="CE732" s="26" t="s">
        <v>136</v>
      </c>
      <c r="CF732" s="26" t="s">
        <v>135</v>
      </c>
      <c r="CG732" s="26" t="s">
        <v>137</v>
      </c>
      <c r="CH732" s="26" t="s">
        <v>136</v>
      </c>
      <c r="CI732" s="26" t="s">
        <v>135</v>
      </c>
      <c r="CJ732" s="26" t="s">
        <v>137</v>
      </c>
      <c r="CK732" s="26" t="s">
        <v>135</v>
      </c>
      <c r="CL732" s="26" t="s">
        <v>135</v>
      </c>
      <c r="CM732" s="26" t="s">
        <v>135</v>
      </c>
      <c r="CN732" s="26" t="s">
        <v>137</v>
      </c>
      <c r="CO732" s="26" t="s">
        <v>138</v>
      </c>
      <c r="CP732" s="26" t="s">
        <v>136</v>
      </c>
      <c r="CQ732" s="26" t="s">
        <v>135</v>
      </c>
      <c r="CR732" s="26" t="s">
        <v>136</v>
      </c>
      <c r="CS732" s="26" t="s">
        <v>137</v>
      </c>
      <c r="CT732" s="26" t="s">
        <v>136</v>
      </c>
      <c r="CU732" s="26" t="s">
        <v>137</v>
      </c>
      <c r="CV732" s="26" t="s">
        <v>135</v>
      </c>
      <c r="CW732" s="26" t="s">
        <v>134</v>
      </c>
      <c r="CX732" s="26" t="s">
        <v>134</v>
      </c>
      <c r="CY732" s="26" t="s">
        <v>138</v>
      </c>
      <c r="CZ732" s="26" t="s">
        <v>136</v>
      </c>
      <c r="DA732" s="26" t="s">
        <v>136</v>
      </c>
      <c r="DB732" s="26" t="s">
        <v>134</v>
      </c>
      <c r="DC732" s="26" t="s">
        <v>135</v>
      </c>
      <c r="DD732" s="26" t="s">
        <v>134</v>
      </c>
      <c r="DE732" s="26" t="s">
        <v>136</v>
      </c>
      <c r="DF732" s="26" t="s">
        <v>139</v>
      </c>
      <c r="DG732" s="26" t="s">
        <v>120</v>
      </c>
      <c r="DH732" s="26" t="s">
        <v>139</v>
      </c>
      <c r="DI732" s="26" t="s">
        <v>139</v>
      </c>
      <c r="DJ732" s="26" t="s">
        <v>139</v>
      </c>
      <c r="DK732" s="26" t="s">
        <v>139</v>
      </c>
      <c r="DL732" s="26" t="s">
        <v>139</v>
      </c>
      <c r="DM732" s="26" t="s">
        <v>139</v>
      </c>
      <c r="DN732" s="26" t="s">
        <v>139</v>
      </c>
      <c r="DO732" s="26" t="s">
        <v>139</v>
      </c>
    </row>
    <row r="733" spans="1:119" ht="20.100000000000001" customHeight="1" x14ac:dyDescent="0.25">
      <c r="A733" s="29" t="str">
        <f t="shared" si="154"/>
        <v>Child Rights Protection Centre1</v>
      </c>
      <c r="B733" s="29" t="str">
        <f t="shared" si="155"/>
        <v>Child Rights Protection Centre</v>
      </c>
      <c r="C733" s="29">
        <f t="shared" si="156"/>
        <v>1</v>
      </c>
      <c r="D733" s="30" t="str">
        <f t="shared" si="157"/>
        <v>East and Southeast Asia</v>
      </c>
      <c r="E733" s="30" t="str">
        <f t="shared" si="158"/>
        <v>Chiang Rai, Thailand</v>
      </c>
      <c r="F733" s="31">
        <f t="shared" si="159"/>
        <v>2</v>
      </c>
      <c r="G733" s="31">
        <f t="shared" si="160"/>
        <v>2</v>
      </c>
      <c r="H733" s="31">
        <f t="shared" si="161"/>
        <v>2</v>
      </c>
      <c r="I733" s="31">
        <f t="shared" si="162"/>
        <v>2</v>
      </c>
      <c r="J733" s="31">
        <f t="shared" si="163"/>
        <v>2</v>
      </c>
      <c r="K733" s="31">
        <f t="shared" si="164"/>
        <v>2</v>
      </c>
      <c r="L733" s="31">
        <f t="shared" si="165"/>
        <v>4</v>
      </c>
      <c r="M733" s="31">
        <f t="shared" si="166"/>
        <v>2</v>
      </c>
      <c r="N733" s="31">
        <f t="shared" si="167"/>
        <v>2.2999999999999998</v>
      </c>
      <c r="O733" s="26" t="s">
        <v>4302</v>
      </c>
      <c r="P733" s="26" t="s">
        <v>108</v>
      </c>
      <c r="Q733" s="27">
        <v>42502</v>
      </c>
      <c r="R733" s="26" t="s">
        <v>155</v>
      </c>
      <c r="S733" s="26" t="s">
        <v>184</v>
      </c>
      <c r="T733" s="26" t="s">
        <v>157</v>
      </c>
      <c r="U733" s="26" t="s">
        <v>168</v>
      </c>
      <c r="V733" s="26" t="s">
        <v>469</v>
      </c>
      <c r="W733" s="26" t="s">
        <v>938</v>
      </c>
      <c r="X733" s="26" t="s">
        <v>4285</v>
      </c>
      <c r="Y733" s="26" t="s">
        <v>4286</v>
      </c>
      <c r="Z733" s="24"/>
      <c r="AA733" s="24"/>
      <c r="AB733" s="26" t="s">
        <v>117</v>
      </c>
      <c r="AC733" s="28">
        <v>9000</v>
      </c>
      <c r="AD733" s="26" t="s">
        <v>4287</v>
      </c>
      <c r="AE733" s="26" t="s">
        <v>4288</v>
      </c>
      <c r="AF733" s="26" t="s">
        <v>120</v>
      </c>
      <c r="AG733" s="26" t="s">
        <v>157</v>
      </c>
      <c r="AH733" s="26" t="s">
        <v>158</v>
      </c>
      <c r="AI733" s="28">
        <v>9000</v>
      </c>
      <c r="AJ733" s="26" t="s">
        <v>4303</v>
      </c>
      <c r="AK733" s="26" t="s">
        <v>4304</v>
      </c>
      <c r="AL733" s="26" t="s">
        <v>4290</v>
      </c>
      <c r="AM733" s="26" t="s">
        <v>4305</v>
      </c>
      <c r="AN733" s="26" t="s">
        <v>4306</v>
      </c>
      <c r="AO733" s="26" t="s">
        <v>4307</v>
      </c>
      <c r="AP733" s="26" t="s">
        <v>4308</v>
      </c>
      <c r="AQ733" s="24"/>
      <c r="AR733" s="24"/>
      <c r="AS733" s="24"/>
      <c r="AT733" s="24"/>
      <c r="AU733" s="24"/>
      <c r="AV733" s="24"/>
      <c r="AW733" s="28">
        <v>26040</v>
      </c>
      <c r="AX733" s="26">
        <v>108</v>
      </c>
      <c r="AY733" s="28">
        <v>200</v>
      </c>
      <c r="AZ733" s="28">
        <v>108</v>
      </c>
      <c r="BA733" s="24"/>
      <c r="BB733" s="26" t="s">
        <v>241</v>
      </c>
      <c r="BC733" s="26" t="s">
        <v>4293</v>
      </c>
      <c r="BD733" s="24"/>
      <c r="BE733" s="24"/>
      <c r="BF733" s="26" t="s">
        <v>3533</v>
      </c>
      <c r="BG733" s="26" t="s">
        <v>449</v>
      </c>
      <c r="BH733" s="24"/>
      <c r="BI733" s="24"/>
      <c r="BJ733" s="24"/>
      <c r="BK733" s="24"/>
      <c r="BL733" s="24"/>
      <c r="BM733" s="24"/>
      <c r="BN733" s="24"/>
      <c r="BO733" s="24"/>
      <c r="BP733" s="24"/>
      <c r="BQ733" s="24"/>
      <c r="BR733" s="26">
        <v>2</v>
      </c>
      <c r="BS733" s="26">
        <v>2</v>
      </c>
      <c r="BT733" s="26">
        <v>2</v>
      </c>
      <c r="BU733" s="26">
        <v>2</v>
      </c>
      <c r="BV733" s="26">
        <v>2</v>
      </c>
      <c r="BW733" s="26">
        <v>2</v>
      </c>
      <c r="BX733" s="26">
        <v>4</v>
      </c>
      <c r="BY733" s="26">
        <v>2</v>
      </c>
      <c r="BZ733" s="24"/>
      <c r="CA733" s="24"/>
      <c r="CB733" s="24"/>
      <c r="CC733" s="24"/>
      <c r="CD733" s="24"/>
      <c r="CE733" s="24"/>
      <c r="CF733" s="24"/>
      <c r="CG733" s="24"/>
      <c r="CH733" s="24"/>
      <c r="CI733" s="24"/>
      <c r="CJ733" s="24"/>
      <c r="CK733" s="24"/>
      <c r="CL733" s="24"/>
      <c r="CM733" s="24"/>
      <c r="CN733" s="24"/>
      <c r="CO733" s="24"/>
      <c r="CP733" s="24"/>
      <c r="CQ733" s="24"/>
      <c r="CR733" s="24"/>
      <c r="CS733" s="24"/>
      <c r="CT733" s="24"/>
      <c r="CU733" s="24"/>
      <c r="CV733" s="24"/>
      <c r="CW733" s="24"/>
      <c r="CX733" s="24"/>
      <c r="CY733" s="24"/>
      <c r="CZ733" s="24"/>
      <c r="DA733" s="24"/>
      <c r="DB733" s="24"/>
      <c r="DC733" s="24"/>
      <c r="DD733" s="24"/>
      <c r="DE733" s="24"/>
      <c r="DF733" s="26" t="s">
        <v>139</v>
      </c>
      <c r="DG733" s="26" t="s">
        <v>120</v>
      </c>
      <c r="DH733" s="26" t="s">
        <v>139</v>
      </c>
      <c r="DI733" s="26" t="s">
        <v>139</v>
      </c>
      <c r="DJ733" s="26" t="s">
        <v>139</v>
      </c>
      <c r="DK733" s="26" t="s">
        <v>139</v>
      </c>
      <c r="DL733" s="26" t="s">
        <v>120</v>
      </c>
      <c r="DM733" s="26" t="s">
        <v>139</v>
      </c>
      <c r="DN733" s="26" t="s">
        <v>139</v>
      </c>
      <c r="DO733" s="26" t="s">
        <v>139</v>
      </c>
    </row>
    <row r="734" spans="1:119" ht="20.100000000000001" customHeight="1" x14ac:dyDescent="0.25">
      <c r="A734" s="29" t="str">
        <f t="shared" si="154"/>
        <v>Children and Community Development Organization1</v>
      </c>
      <c r="B734" s="29" t="str">
        <f t="shared" si="155"/>
        <v>Children and Community Development Organization</v>
      </c>
      <c r="C734" s="29">
        <f t="shared" si="156"/>
        <v>1</v>
      </c>
      <c r="D734" s="30" t="str">
        <f t="shared" si="157"/>
        <v>East and Southeast Asia</v>
      </c>
      <c r="E734" s="30" t="str">
        <f t="shared" si="158"/>
        <v>Phnom Penh, Cambodia</v>
      </c>
      <c r="F734" s="31">
        <f t="shared" si="159"/>
        <v>0</v>
      </c>
      <c r="G734" s="31">
        <f t="shared" si="160"/>
        <v>0</v>
      </c>
      <c r="H734" s="31">
        <f t="shared" si="161"/>
        <v>0</v>
      </c>
      <c r="I734" s="31">
        <f t="shared" si="162"/>
        <v>0</v>
      </c>
      <c r="J734" s="31">
        <f t="shared" si="163"/>
        <v>0</v>
      </c>
      <c r="K734" s="31">
        <f t="shared" si="164"/>
        <v>0</v>
      </c>
      <c r="L734" s="31">
        <f t="shared" si="165"/>
        <v>0</v>
      </c>
      <c r="M734" s="31">
        <f t="shared" si="166"/>
        <v>0</v>
      </c>
      <c r="N734" s="31">
        <f t="shared" si="167"/>
        <v>0</v>
      </c>
      <c r="O734" s="26" t="s">
        <v>4309</v>
      </c>
      <c r="P734" s="26" t="s">
        <v>108</v>
      </c>
      <c r="Q734" s="27">
        <v>41400</v>
      </c>
      <c r="R734" s="26" t="s">
        <v>155</v>
      </c>
      <c r="S734" s="26" t="s">
        <v>206</v>
      </c>
      <c r="T734" s="26" t="s">
        <v>207</v>
      </c>
      <c r="U734" s="26" t="s">
        <v>112</v>
      </c>
      <c r="V734" s="26" t="s">
        <v>469</v>
      </c>
      <c r="W734" s="26" t="s">
        <v>470</v>
      </c>
      <c r="X734" s="26" t="s">
        <v>471</v>
      </c>
      <c r="Y734" s="26" t="s">
        <v>4310</v>
      </c>
      <c r="Z734" s="24"/>
      <c r="AA734" s="24"/>
      <c r="AB734" s="26" t="s">
        <v>117</v>
      </c>
      <c r="AC734" s="28">
        <v>7000</v>
      </c>
      <c r="AD734" s="26" t="s">
        <v>420</v>
      </c>
      <c r="AE734" s="26" t="s">
        <v>474</v>
      </c>
      <c r="AF734" s="26" t="s">
        <v>120</v>
      </c>
      <c r="AG734" s="24"/>
      <c r="AH734" s="26" t="s">
        <v>158</v>
      </c>
      <c r="AI734" s="28">
        <v>7000</v>
      </c>
      <c r="AJ734" s="26" t="s">
        <v>4311</v>
      </c>
      <c r="AK734" s="26" t="s">
        <v>4312</v>
      </c>
      <c r="AL734" s="26" t="s">
        <v>4313</v>
      </c>
      <c r="AM734" s="26" t="s">
        <v>4314</v>
      </c>
      <c r="AN734" s="26" t="s">
        <v>4315</v>
      </c>
      <c r="AO734" s="26" t="s">
        <v>4316</v>
      </c>
      <c r="AP734" s="26" t="s">
        <v>4317</v>
      </c>
      <c r="AQ734" s="24"/>
      <c r="AR734" s="24"/>
      <c r="AS734" s="24"/>
      <c r="AT734" s="24"/>
      <c r="AU734" s="24"/>
      <c r="AV734" s="24"/>
      <c r="AW734" s="28">
        <v>66000</v>
      </c>
      <c r="AX734" s="26">
        <v>626</v>
      </c>
      <c r="AY734" s="28">
        <v>1600</v>
      </c>
      <c r="AZ734" s="28">
        <v>468</v>
      </c>
      <c r="BA734" s="26">
        <v>0</v>
      </c>
      <c r="BB734" s="26" t="s">
        <v>241</v>
      </c>
      <c r="BC734" s="26" t="s">
        <v>4318</v>
      </c>
      <c r="BD734" s="24"/>
      <c r="BE734" s="24"/>
      <c r="BF734" s="26" t="s">
        <v>4319</v>
      </c>
      <c r="BG734" s="26" t="s">
        <v>2479</v>
      </c>
      <c r="BH734" s="24"/>
      <c r="BI734" s="24"/>
      <c r="BJ734" s="24"/>
      <c r="BK734" s="24"/>
      <c r="BL734" s="24"/>
      <c r="BM734" s="24"/>
      <c r="BN734" s="24"/>
      <c r="BO734" s="24"/>
      <c r="BP734" s="24"/>
      <c r="BQ734" s="24"/>
      <c r="BR734" s="26">
        <v>0</v>
      </c>
      <c r="BS734" s="26">
        <v>0</v>
      </c>
      <c r="BT734" s="26">
        <v>0</v>
      </c>
      <c r="BU734" s="26">
        <v>0</v>
      </c>
      <c r="BV734" s="26">
        <v>0</v>
      </c>
      <c r="BW734" s="26">
        <v>0</v>
      </c>
      <c r="BX734" s="26">
        <v>0</v>
      </c>
      <c r="BY734" s="26">
        <v>0</v>
      </c>
      <c r="BZ734" s="24"/>
      <c r="CA734" s="24"/>
      <c r="CB734" s="24"/>
      <c r="CC734" s="24"/>
      <c r="CD734" s="24"/>
      <c r="CE734" s="24"/>
      <c r="CF734" s="24"/>
      <c r="CG734" s="24"/>
      <c r="CH734" s="24"/>
      <c r="CI734" s="24"/>
      <c r="CJ734" s="24"/>
      <c r="CK734" s="24"/>
      <c r="CL734" s="24"/>
      <c r="CM734" s="24"/>
      <c r="CN734" s="24"/>
      <c r="CO734" s="24"/>
      <c r="CP734" s="24"/>
      <c r="CQ734" s="24"/>
      <c r="CR734" s="24"/>
      <c r="CS734" s="24"/>
      <c r="CT734" s="24"/>
      <c r="CU734" s="24"/>
      <c r="CV734" s="24"/>
      <c r="CW734" s="24"/>
      <c r="CX734" s="24"/>
      <c r="CY734" s="24"/>
      <c r="CZ734" s="24"/>
      <c r="DA734" s="24"/>
      <c r="DB734" s="24"/>
      <c r="DC734" s="24"/>
      <c r="DD734" s="24"/>
      <c r="DE734" s="24"/>
      <c r="DF734" s="26" t="s">
        <v>139</v>
      </c>
      <c r="DG734" s="26" t="s">
        <v>120</v>
      </c>
      <c r="DH734" s="26" t="s">
        <v>139</v>
      </c>
      <c r="DI734" s="26" t="s">
        <v>139</v>
      </c>
      <c r="DJ734" s="26" t="s">
        <v>139</v>
      </c>
      <c r="DK734" s="26" t="s">
        <v>139</v>
      </c>
      <c r="DL734" s="26" t="s">
        <v>139</v>
      </c>
      <c r="DM734" s="26" t="s">
        <v>139</v>
      </c>
      <c r="DN734" s="26" t="s">
        <v>139</v>
      </c>
      <c r="DO734" s="26" t="s">
        <v>139</v>
      </c>
    </row>
    <row r="735" spans="1:119" ht="20.100000000000001" customHeight="1" x14ac:dyDescent="0.25">
      <c r="A735" s="29" t="str">
        <f t="shared" si="154"/>
        <v/>
      </c>
      <c r="B735" s="29" t="str">
        <f t="shared" si="155"/>
        <v>Children and Young People's Protection and Development NGO</v>
      </c>
      <c r="C735" s="29">
        <f t="shared" si="156"/>
        <v>0</v>
      </c>
      <c r="D735" s="30" t="str">
        <f t="shared" si="157"/>
        <v>East and Southeast Asia</v>
      </c>
      <c r="E735" s="30" t="str">
        <f t="shared" si="158"/>
        <v>Ulaanbaatar, Mongolia</v>
      </c>
      <c r="F735" s="31">
        <f t="shared" si="159"/>
        <v>0</v>
      </c>
      <c r="G735" s="31">
        <f t="shared" si="160"/>
        <v>0</v>
      </c>
      <c r="H735" s="31">
        <f t="shared" si="161"/>
        <v>0</v>
      </c>
      <c r="I735" s="31">
        <f t="shared" si="162"/>
        <v>0</v>
      </c>
      <c r="J735" s="31">
        <f t="shared" si="163"/>
        <v>0</v>
      </c>
      <c r="K735" s="31">
        <f t="shared" si="164"/>
        <v>0</v>
      </c>
      <c r="L735" s="31">
        <f t="shared" si="165"/>
        <v>0</v>
      </c>
      <c r="M735" s="31">
        <f t="shared" si="166"/>
        <v>0</v>
      </c>
      <c r="N735" s="31">
        <f t="shared" si="167"/>
        <v>0</v>
      </c>
      <c r="O735" s="26" t="s">
        <v>15943</v>
      </c>
      <c r="P735" s="26" t="s">
        <v>108</v>
      </c>
      <c r="Q735" s="27">
        <v>41446</v>
      </c>
      <c r="R735" s="24"/>
      <c r="S735" s="24"/>
      <c r="T735" s="26" t="s">
        <v>207</v>
      </c>
      <c r="U735" s="24"/>
      <c r="V735" s="26" t="s">
        <v>469</v>
      </c>
      <c r="W735" s="26" t="s">
        <v>3555</v>
      </c>
      <c r="X735" s="26" t="s">
        <v>3556</v>
      </c>
      <c r="Y735" s="26" t="s">
        <v>4321</v>
      </c>
      <c r="Z735" s="24"/>
      <c r="AA735" s="24"/>
      <c r="AB735" s="26" t="s">
        <v>15766</v>
      </c>
      <c r="AC735" s="28">
        <v>2000</v>
      </c>
      <c r="AD735" s="26" t="s">
        <v>4322</v>
      </c>
      <c r="AE735" s="24"/>
      <c r="AF735" s="26" t="s">
        <v>120</v>
      </c>
      <c r="AG735" s="26" t="s">
        <v>846</v>
      </c>
      <c r="AH735" s="24"/>
      <c r="AI735" s="28">
        <v>2000</v>
      </c>
      <c r="AJ735" s="24"/>
      <c r="AK735" s="24"/>
      <c r="AL735" s="24"/>
      <c r="AM735" s="24"/>
      <c r="AN735" s="24"/>
      <c r="AO735" s="24"/>
      <c r="AP735" s="24"/>
      <c r="AQ735" s="24"/>
      <c r="AR735" s="24"/>
      <c r="AS735" s="24"/>
      <c r="AT735" s="24"/>
      <c r="AU735" s="24"/>
      <c r="AV735" s="24"/>
      <c r="AW735" s="28">
        <v>0</v>
      </c>
      <c r="AX735" s="26">
        <v>0</v>
      </c>
      <c r="AY735" s="28">
        <v>0</v>
      </c>
      <c r="AZ735" s="28">
        <v>0</v>
      </c>
      <c r="BA735" s="26">
        <v>0</v>
      </c>
      <c r="BB735" s="24"/>
      <c r="BC735" s="26" t="s">
        <v>4327</v>
      </c>
      <c r="BD735" s="24"/>
      <c r="BE735" s="24"/>
      <c r="BF735" s="24"/>
      <c r="BG735" s="24"/>
      <c r="BH735" s="24"/>
      <c r="BI735" s="24"/>
      <c r="BJ735" s="24"/>
      <c r="BK735" s="24"/>
      <c r="BL735" s="24"/>
      <c r="BM735" s="24"/>
      <c r="BN735" s="24"/>
      <c r="BO735" s="24"/>
      <c r="BP735" s="24"/>
      <c r="BQ735" s="24"/>
      <c r="BR735" s="26">
        <v>0</v>
      </c>
      <c r="BS735" s="26">
        <v>0</v>
      </c>
      <c r="BT735" s="26">
        <v>0</v>
      </c>
      <c r="BU735" s="26">
        <v>0</v>
      </c>
      <c r="BV735" s="26">
        <v>0</v>
      </c>
      <c r="BW735" s="26">
        <v>0</v>
      </c>
      <c r="BX735" s="26">
        <v>0</v>
      </c>
      <c r="BY735" s="26">
        <v>0</v>
      </c>
      <c r="BZ735" s="24"/>
      <c r="CA735" s="24"/>
      <c r="CB735" s="24"/>
      <c r="CC735" s="24"/>
      <c r="CD735" s="24"/>
      <c r="CE735" s="24"/>
      <c r="CF735" s="24"/>
      <c r="CG735" s="24"/>
      <c r="CH735" s="24"/>
      <c r="CI735" s="24"/>
      <c r="CJ735" s="24"/>
      <c r="CK735" s="24"/>
      <c r="CL735" s="24"/>
      <c r="CM735" s="24"/>
      <c r="CN735" s="24"/>
      <c r="CO735" s="24"/>
      <c r="CP735" s="24"/>
      <c r="CQ735" s="24"/>
      <c r="CR735" s="24"/>
      <c r="CS735" s="24"/>
      <c r="CT735" s="24"/>
      <c r="CU735" s="24"/>
      <c r="CV735" s="24"/>
      <c r="CW735" s="24"/>
      <c r="CX735" s="24"/>
      <c r="CY735" s="24"/>
      <c r="CZ735" s="24"/>
      <c r="DA735" s="24"/>
      <c r="DB735" s="24"/>
      <c r="DC735" s="24"/>
      <c r="DD735" s="24"/>
      <c r="DE735" s="24"/>
      <c r="DF735" s="26" t="s">
        <v>139</v>
      </c>
      <c r="DG735" s="26" t="s">
        <v>139</v>
      </c>
      <c r="DH735" s="26" t="s">
        <v>139</v>
      </c>
      <c r="DI735" s="26" t="s">
        <v>139</v>
      </c>
      <c r="DJ735" s="26" t="s">
        <v>139</v>
      </c>
      <c r="DK735" s="26" t="s">
        <v>139</v>
      </c>
      <c r="DL735" s="26" t="s">
        <v>139</v>
      </c>
      <c r="DM735" s="26" t="s">
        <v>139</v>
      </c>
      <c r="DN735" s="26" t="s">
        <v>139</v>
      </c>
      <c r="DO735" s="26" t="s">
        <v>139</v>
      </c>
    </row>
    <row r="736" spans="1:119" ht="20.100000000000001" customHeight="1" x14ac:dyDescent="0.25">
      <c r="A736" s="29" t="str">
        <f t="shared" si="154"/>
        <v/>
      </c>
      <c r="B736" s="29" t="str">
        <f t="shared" si="155"/>
        <v>Children and Young People's Protection and Development NGO</v>
      </c>
      <c r="C736" s="29">
        <f t="shared" si="156"/>
        <v>0</v>
      </c>
      <c r="D736" s="30" t="str">
        <f t="shared" si="157"/>
        <v>East and Southeast Asia</v>
      </c>
      <c r="E736" s="30" t="str">
        <f t="shared" si="158"/>
        <v>Ulaanbaatar, Mongolia</v>
      </c>
      <c r="F736" s="31">
        <f t="shared" si="159"/>
        <v>0</v>
      </c>
      <c r="G736" s="31">
        <f t="shared" si="160"/>
        <v>0</v>
      </c>
      <c r="H736" s="31">
        <f t="shared" si="161"/>
        <v>0</v>
      </c>
      <c r="I736" s="31">
        <f t="shared" si="162"/>
        <v>0</v>
      </c>
      <c r="J736" s="31">
        <f t="shared" si="163"/>
        <v>0</v>
      </c>
      <c r="K736" s="31">
        <f t="shared" si="164"/>
        <v>0</v>
      </c>
      <c r="L736" s="31">
        <f t="shared" si="165"/>
        <v>0</v>
      </c>
      <c r="M736" s="31">
        <f t="shared" si="166"/>
        <v>0</v>
      </c>
      <c r="N736" s="31">
        <f t="shared" si="167"/>
        <v>0</v>
      </c>
      <c r="O736" s="26" t="s">
        <v>15944</v>
      </c>
      <c r="P736" s="26" t="s">
        <v>108</v>
      </c>
      <c r="Q736" s="27">
        <v>41450</v>
      </c>
      <c r="R736" s="24"/>
      <c r="S736" s="24"/>
      <c r="T736" s="26" t="s">
        <v>207</v>
      </c>
      <c r="U736" s="24"/>
      <c r="V736" s="26" t="s">
        <v>469</v>
      </c>
      <c r="W736" s="26" t="s">
        <v>3555</v>
      </c>
      <c r="X736" s="26" t="s">
        <v>3556</v>
      </c>
      <c r="Y736" s="26" t="s">
        <v>4321</v>
      </c>
      <c r="Z736" s="24"/>
      <c r="AA736" s="24"/>
      <c r="AB736" s="26" t="s">
        <v>15736</v>
      </c>
      <c r="AC736" s="28">
        <v>2000</v>
      </c>
      <c r="AD736" s="26" t="s">
        <v>4322</v>
      </c>
      <c r="AE736" s="24"/>
      <c r="AF736" s="26" t="s">
        <v>120</v>
      </c>
      <c r="AG736" s="26" t="s">
        <v>846</v>
      </c>
      <c r="AH736" s="24"/>
      <c r="AI736" s="28">
        <v>2000</v>
      </c>
      <c r="AJ736" s="24"/>
      <c r="AK736" s="24"/>
      <c r="AL736" s="24"/>
      <c r="AM736" s="24"/>
      <c r="AN736" s="24"/>
      <c r="AO736" s="24"/>
      <c r="AP736" s="24"/>
      <c r="AQ736" s="24"/>
      <c r="AR736" s="24"/>
      <c r="AS736" s="24"/>
      <c r="AT736" s="24"/>
      <c r="AU736" s="24"/>
      <c r="AV736" s="24"/>
      <c r="AW736" s="24"/>
      <c r="AX736" s="24"/>
      <c r="AY736" s="24"/>
      <c r="AZ736" s="24"/>
      <c r="BA736" s="24"/>
      <c r="BB736" s="24"/>
      <c r="BC736" s="26" t="s">
        <v>4327</v>
      </c>
      <c r="BD736" s="24"/>
      <c r="BE736" s="24"/>
      <c r="BF736" s="24"/>
      <c r="BG736" s="24"/>
      <c r="BH736" s="24"/>
      <c r="BI736" s="24"/>
      <c r="BJ736" s="24"/>
      <c r="BK736" s="24"/>
      <c r="BL736" s="24"/>
      <c r="BM736" s="24"/>
      <c r="BN736" s="24"/>
      <c r="BO736" s="24"/>
      <c r="BP736" s="24"/>
      <c r="BQ736" s="24"/>
      <c r="BR736" s="24"/>
      <c r="BS736" s="24"/>
      <c r="BT736" s="24"/>
      <c r="BU736" s="24"/>
      <c r="BV736" s="24"/>
      <c r="BW736" s="24"/>
      <c r="BX736" s="24"/>
      <c r="BY736" s="24"/>
      <c r="BZ736" s="24"/>
      <c r="CA736" s="24"/>
      <c r="CB736" s="24"/>
      <c r="CC736" s="24"/>
      <c r="CD736" s="24"/>
      <c r="CE736" s="24"/>
      <c r="CF736" s="24"/>
      <c r="CG736" s="24"/>
      <c r="CH736" s="24"/>
      <c r="CI736" s="24"/>
      <c r="CJ736" s="24"/>
      <c r="CK736" s="24"/>
      <c r="CL736" s="24"/>
      <c r="CM736" s="24"/>
      <c r="CN736" s="24"/>
      <c r="CO736" s="24"/>
      <c r="CP736" s="24"/>
      <c r="CQ736" s="24"/>
      <c r="CR736" s="24"/>
      <c r="CS736" s="24"/>
      <c r="CT736" s="24"/>
      <c r="CU736" s="24"/>
      <c r="CV736" s="24"/>
      <c r="CW736" s="24"/>
      <c r="CX736" s="24"/>
      <c r="CY736" s="24"/>
      <c r="CZ736" s="24"/>
      <c r="DA736" s="24"/>
      <c r="DB736" s="24"/>
      <c r="DC736" s="24"/>
      <c r="DD736" s="24"/>
      <c r="DE736" s="24"/>
      <c r="DF736" s="26" t="s">
        <v>139</v>
      </c>
      <c r="DG736" s="26" t="s">
        <v>139</v>
      </c>
      <c r="DH736" s="26" t="s">
        <v>139</v>
      </c>
      <c r="DI736" s="26" t="s">
        <v>139</v>
      </c>
      <c r="DJ736" s="26" t="s">
        <v>139</v>
      </c>
      <c r="DK736" s="26" t="s">
        <v>139</v>
      </c>
      <c r="DL736" s="26" t="s">
        <v>139</v>
      </c>
      <c r="DM736" s="26" t="s">
        <v>139</v>
      </c>
      <c r="DN736" s="26" t="s">
        <v>139</v>
      </c>
      <c r="DO736" s="26" t="s">
        <v>139</v>
      </c>
    </row>
    <row r="737" spans="1:119" ht="20.100000000000001" customHeight="1" x14ac:dyDescent="0.25">
      <c r="A737" s="29" t="str">
        <f t="shared" si="154"/>
        <v>Children and Young People's Protection and Development NGO6</v>
      </c>
      <c r="B737" s="29" t="str">
        <f t="shared" si="155"/>
        <v>Children and Young People's Protection and Development NGO</v>
      </c>
      <c r="C737" s="29">
        <f t="shared" si="156"/>
        <v>6</v>
      </c>
      <c r="D737" s="30" t="str">
        <f t="shared" si="157"/>
        <v>East and Southeast Asia</v>
      </c>
      <c r="E737" s="30" t="str">
        <f t="shared" si="158"/>
        <v>Ulaanbaatar, Mongolia</v>
      </c>
      <c r="F737" s="31">
        <f t="shared" si="159"/>
        <v>4</v>
      </c>
      <c r="G737" s="31">
        <f t="shared" si="160"/>
        <v>3</v>
      </c>
      <c r="H737" s="31">
        <f t="shared" si="161"/>
        <v>2</v>
      </c>
      <c r="I737" s="31">
        <f t="shared" si="162"/>
        <v>3</v>
      </c>
      <c r="J737" s="31">
        <f t="shared" si="163"/>
        <v>2</v>
      </c>
      <c r="K737" s="31">
        <f t="shared" si="164"/>
        <v>4</v>
      </c>
      <c r="L737" s="31">
        <f t="shared" si="165"/>
        <v>4</v>
      </c>
      <c r="M737" s="31">
        <f t="shared" si="166"/>
        <v>4</v>
      </c>
      <c r="N737" s="31">
        <f t="shared" si="167"/>
        <v>3.3</v>
      </c>
      <c r="O737" s="26" t="s">
        <v>4320</v>
      </c>
      <c r="P737" s="26" t="s">
        <v>108</v>
      </c>
      <c r="Q737" s="27">
        <v>41204</v>
      </c>
      <c r="R737" s="26" t="s">
        <v>305</v>
      </c>
      <c r="S737" s="26" t="s">
        <v>306</v>
      </c>
      <c r="T737" s="26" t="s">
        <v>207</v>
      </c>
      <c r="U737" s="26" t="s">
        <v>168</v>
      </c>
      <c r="V737" s="26" t="s">
        <v>469</v>
      </c>
      <c r="W737" s="26" t="s">
        <v>3555</v>
      </c>
      <c r="X737" s="26" t="s">
        <v>3556</v>
      </c>
      <c r="Y737" s="26" t="s">
        <v>4321</v>
      </c>
      <c r="Z737" s="24"/>
      <c r="AA737" s="24"/>
      <c r="AB737" s="26" t="s">
        <v>117</v>
      </c>
      <c r="AC737" s="28">
        <v>13000</v>
      </c>
      <c r="AD737" s="26" t="s">
        <v>4322</v>
      </c>
      <c r="AE737" s="24"/>
      <c r="AF737" s="26" t="s">
        <v>120</v>
      </c>
      <c r="AG737" s="26" t="s">
        <v>846</v>
      </c>
      <c r="AH737" s="26" t="s">
        <v>250</v>
      </c>
      <c r="AI737" s="28">
        <v>13000</v>
      </c>
      <c r="AJ737" s="26" t="s">
        <v>4323</v>
      </c>
      <c r="AK737" s="26" t="s">
        <v>4324</v>
      </c>
      <c r="AL737" s="26" t="s">
        <v>4325</v>
      </c>
      <c r="AM737" s="24"/>
      <c r="AN737" s="24"/>
      <c r="AO737" s="24"/>
      <c r="AP737" s="24"/>
      <c r="AQ737" s="24"/>
      <c r="AR737" s="26" t="s">
        <v>4326</v>
      </c>
      <c r="AS737" s="24"/>
      <c r="AT737" s="24"/>
      <c r="AU737" s="24"/>
      <c r="AV737" s="24"/>
      <c r="AW737" s="28">
        <v>47200</v>
      </c>
      <c r="AX737" s="26">
        <v>360</v>
      </c>
      <c r="AY737" s="28">
        <v>100</v>
      </c>
      <c r="AZ737" s="28">
        <v>90</v>
      </c>
      <c r="BA737" s="26">
        <v>0</v>
      </c>
      <c r="BB737" s="26" t="s">
        <v>148</v>
      </c>
      <c r="BC737" s="26" t="s">
        <v>4327</v>
      </c>
      <c r="BD737" s="24"/>
      <c r="BE737" s="24"/>
      <c r="BF737" s="26" t="s">
        <v>4328</v>
      </c>
      <c r="BG737" s="26" t="s">
        <v>357</v>
      </c>
      <c r="BH737" s="26" t="s">
        <v>4329</v>
      </c>
      <c r="BI737" s="26" t="s">
        <v>395</v>
      </c>
      <c r="BJ737" s="26" t="s">
        <v>4330</v>
      </c>
      <c r="BK737" s="26" t="s">
        <v>395</v>
      </c>
      <c r="BL737" s="26" t="s">
        <v>4331</v>
      </c>
      <c r="BM737" s="24"/>
      <c r="BN737" s="24"/>
      <c r="BO737" s="24"/>
      <c r="BP737" s="24"/>
      <c r="BQ737" s="24"/>
      <c r="BR737" s="26">
        <v>4</v>
      </c>
      <c r="BS737" s="26">
        <v>3</v>
      </c>
      <c r="BT737" s="26">
        <v>2</v>
      </c>
      <c r="BU737" s="26">
        <v>3</v>
      </c>
      <c r="BV737" s="26">
        <v>2</v>
      </c>
      <c r="BW737" s="26">
        <v>4</v>
      </c>
      <c r="BX737" s="26">
        <v>4</v>
      </c>
      <c r="BY737" s="26">
        <v>4</v>
      </c>
      <c r="BZ737" s="24"/>
      <c r="CA737" s="24"/>
      <c r="CB737" s="24"/>
      <c r="CC737" s="24"/>
      <c r="CD737" s="24"/>
      <c r="CE737" s="24"/>
      <c r="CF737" s="24"/>
      <c r="CG737" s="24"/>
      <c r="CH737" s="24"/>
      <c r="CI737" s="24"/>
      <c r="CJ737" s="24"/>
      <c r="CK737" s="24"/>
      <c r="CL737" s="24"/>
      <c r="CM737" s="24"/>
      <c r="CN737" s="24"/>
      <c r="CO737" s="24"/>
      <c r="CP737" s="24"/>
      <c r="CQ737" s="24"/>
      <c r="CR737" s="24"/>
      <c r="CS737" s="24"/>
      <c r="CT737" s="24"/>
      <c r="CU737" s="24"/>
      <c r="CV737" s="24"/>
      <c r="CW737" s="24"/>
      <c r="CX737" s="24"/>
      <c r="CY737" s="24"/>
      <c r="CZ737" s="24"/>
      <c r="DA737" s="24"/>
      <c r="DB737" s="24"/>
      <c r="DC737" s="24"/>
      <c r="DD737" s="24"/>
      <c r="DE737" s="24"/>
      <c r="DF737" s="26" t="s">
        <v>139</v>
      </c>
      <c r="DG737" s="26" t="s">
        <v>139</v>
      </c>
      <c r="DH737" s="26" t="s">
        <v>139</v>
      </c>
      <c r="DI737" s="26" t="s">
        <v>120</v>
      </c>
      <c r="DJ737" s="26" t="s">
        <v>139</v>
      </c>
      <c r="DK737" s="26" t="s">
        <v>139</v>
      </c>
      <c r="DL737" s="26" t="s">
        <v>139</v>
      </c>
      <c r="DM737" s="26" t="s">
        <v>139</v>
      </c>
      <c r="DN737" s="26" t="s">
        <v>139</v>
      </c>
      <c r="DO737" s="26" t="s">
        <v>139</v>
      </c>
    </row>
    <row r="738" spans="1:119" ht="20.100000000000001" customHeight="1" x14ac:dyDescent="0.25">
      <c r="A738" s="29" t="str">
        <f t="shared" si="154"/>
        <v/>
      </c>
      <c r="B738" s="29" t="str">
        <f t="shared" si="155"/>
        <v>Children and Young People's Protection and Development NGO</v>
      </c>
      <c r="C738" s="29">
        <f t="shared" si="156"/>
        <v>0</v>
      </c>
      <c r="D738" s="30" t="str">
        <f t="shared" si="157"/>
        <v>East and Southeast Asia</v>
      </c>
      <c r="E738" s="30" t="str">
        <f t="shared" si="158"/>
        <v>Ulaanbaatar, Mongolia</v>
      </c>
      <c r="F738" s="31">
        <f t="shared" si="159"/>
        <v>0</v>
      </c>
      <c r="G738" s="31">
        <f t="shared" si="160"/>
        <v>0</v>
      </c>
      <c r="H738" s="31">
        <f t="shared" si="161"/>
        <v>0</v>
      </c>
      <c r="I738" s="31">
        <f t="shared" si="162"/>
        <v>0</v>
      </c>
      <c r="J738" s="31">
        <f t="shared" si="163"/>
        <v>0</v>
      </c>
      <c r="K738" s="31">
        <f t="shared" si="164"/>
        <v>0</v>
      </c>
      <c r="L738" s="31">
        <f t="shared" si="165"/>
        <v>0</v>
      </c>
      <c r="M738" s="31">
        <f t="shared" si="166"/>
        <v>0</v>
      </c>
      <c r="N738" s="31">
        <f t="shared" si="167"/>
        <v>0</v>
      </c>
      <c r="O738" s="26" t="s">
        <v>15945</v>
      </c>
      <c r="P738" s="26" t="s">
        <v>108</v>
      </c>
      <c r="Q738" s="27">
        <v>41068</v>
      </c>
      <c r="R738" s="24"/>
      <c r="S738" s="24"/>
      <c r="T738" s="26" t="s">
        <v>175</v>
      </c>
      <c r="U738" s="24"/>
      <c r="V738" s="26" t="s">
        <v>469</v>
      </c>
      <c r="W738" s="26" t="s">
        <v>3555</v>
      </c>
      <c r="X738" s="26" t="s">
        <v>3556</v>
      </c>
      <c r="Y738" s="26" t="s">
        <v>4321</v>
      </c>
      <c r="Z738" s="24"/>
      <c r="AA738" s="24"/>
      <c r="AB738" s="26" t="s">
        <v>15766</v>
      </c>
      <c r="AC738" s="28">
        <v>2200</v>
      </c>
      <c r="AD738" s="26" t="s">
        <v>4322</v>
      </c>
      <c r="AE738" s="24"/>
      <c r="AF738" s="26" t="s">
        <v>120</v>
      </c>
      <c r="AG738" s="26" t="s">
        <v>846</v>
      </c>
      <c r="AH738" s="24"/>
      <c r="AI738" s="28">
        <v>2200</v>
      </c>
      <c r="AJ738" s="24"/>
      <c r="AK738" s="24"/>
      <c r="AL738" s="24"/>
      <c r="AM738" s="24"/>
      <c r="AN738" s="24"/>
      <c r="AO738" s="24"/>
      <c r="AP738" s="24"/>
      <c r="AQ738" s="24"/>
      <c r="AR738" s="24"/>
      <c r="AS738" s="24"/>
      <c r="AT738" s="24"/>
      <c r="AU738" s="24"/>
      <c r="AV738" s="24"/>
      <c r="AW738" s="24"/>
      <c r="AX738" s="24"/>
      <c r="AY738" s="24"/>
      <c r="AZ738" s="24"/>
      <c r="BA738" s="24"/>
      <c r="BB738" s="24"/>
      <c r="BC738" s="26" t="s">
        <v>4327</v>
      </c>
      <c r="BD738" s="24"/>
      <c r="BE738" s="24"/>
      <c r="BF738" s="24"/>
      <c r="BG738" s="24"/>
      <c r="BH738" s="24"/>
      <c r="BI738" s="24"/>
      <c r="BJ738" s="24"/>
      <c r="BK738" s="24"/>
      <c r="BL738" s="24"/>
      <c r="BM738" s="24"/>
      <c r="BN738" s="24"/>
      <c r="BO738" s="24"/>
      <c r="BP738" s="24"/>
      <c r="BQ738" s="24"/>
      <c r="BR738" s="24"/>
      <c r="BS738" s="24"/>
      <c r="BT738" s="24"/>
      <c r="BU738" s="24"/>
      <c r="BV738" s="24"/>
      <c r="BW738" s="24"/>
      <c r="BX738" s="24"/>
      <c r="BY738" s="24"/>
      <c r="BZ738" s="24"/>
      <c r="CA738" s="24"/>
      <c r="CB738" s="24"/>
      <c r="CC738" s="24"/>
      <c r="CD738" s="24"/>
      <c r="CE738" s="24"/>
      <c r="CF738" s="24"/>
      <c r="CG738" s="24"/>
      <c r="CH738" s="24"/>
      <c r="CI738" s="24"/>
      <c r="CJ738" s="24"/>
      <c r="CK738" s="24"/>
      <c r="CL738" s="24"/>
      <c r="CM738" s="24"/>
      <c r="CN738" s="24"/>
      <c r="CO738" s="24"/>
      <c r="CP738" s="24"/>
      <c r="CQ738" s="24"/>
      <c r="CR738" s="24"/>
      <c r="CS738" s="24"/>
      <c r="CT738" s="24"/>
      <c r="CU738" s="24"/>
      <c r="CV738" s="24"/>
      <c r="CW738" s="24"/>
      <c r="CX738" s="24"/>
      <c r="CY738" s="24"/>
      <c r="CZ738" s="24"/>
      <c r="DA738" s="24"/>
      <c r="DB738" s="24"/>
      <c r="DC738" s="24"/>
      <c r="DD738" s="24"/>
      <c r="DE738" s="24"/>
      <c r="DF738" s="26" t="s">
        <v>139</v>
      </c>
      <c r="DG738" s="26" t="s">
        <v>139</v>
      </c>
      <c r="DH738" s="26" t="s">
        <v>139</v>
      </c>
      <c r="DI738" s="26" t="s">
        <v>139</v>
      </c>
      <c r="DJ738" s="26" t="s">
        <v>139</v>
      </c>
      <c r="DK738" s="26" t="s">
        <v>139</v>
      </c>
      <c r="DL738" s="26" t="s">
        <v>139</v>
      </c>
      <c r="DM738" s="26" t="s">
        <v>139</v>
      </c>
      <c r="DN738" s="26" t="s">
        <v>139</v>
      </c>
      <c r="DO738" s="26" t="s">
        <v>139</v>
      </c>
    </row>
    <row r="739" spans="1:119" ht="20.100000000000001" customHeight="1" x14ac:dyDescent="0.25">
      <c r="A739" s="29" t="str">
        <f t="shared" si="154"/>
        <v/>
      </c>
      <c r="B739" s="29" t="str">
        <f t="shared" si="155"/>
        <v>Children and Young People's Protection and Development NGO</v>
      </c>
      <c r="C739" s="29">
        <f t="shared" si="156"/>
        <v>0</v>
      </c>
      <c r="D739" s="30" t="str">
        <f t="shared" si="157"/>
        <v>East and Southeast Asia</v>
      </c>
      <c r="E739" s="30" t="str">
        <f t="shared" si="158"/>
        <v>Ulaanbaatar, Mongolia</v>
      </c>
      <c r="F739" s="31">
        <f t="shared" si="159"/>
        <v>0</v>
      </c>
      <c r="G739" s="31">
        <f t="shared" si="160"/>
        <v>0</v>
      </c>
      <c r="H739" s="31">
        <f t="shared" si="161"/>
        <v>0</v>
      </c>
      <c r="I739" s="31">
        <f t="shared" si="162"/>
        <v>0</v>
      </c>
      <c r="J739" s="31">
        <f t="shared" si="163"/>
        <v>0</v>
      </c>
      <c r="K739" s="31">
        <f t="shared" si="164"/>
        <v>0</v>
      </c>
      <c r="L739" s="31">
        <f t="shared" si="165"/>
        <v>0</v>
      </c>
      <c r="M739" s="31">
        <f t="shared" si="166"/>
        <v>0</v>
      </c>
      <c r="N739" s="31">
        <f t="shared" si="167"/>
        <v>0</v>
      </c>
      <c r="O739" s="26" t="s">
        <v>15946</v>
      </c>
      <c r="P739" s="26" t="s">
        <v>108</v>
      </c>
      <c r="Q739" s="27">
        <v>40918</v>
      </c>
      <c r="R739" s="24"/>
      <c r="S739" s="24"/>
      <c r="T739" s="26" t="s">
        <v>175</v>
      </c>
      <c r="U739" s="24"/>
      <c r="V739" s="26" t="s">
        <v>469</v>
      </c>
      <c r="W739" s="26" t="s">
        <v>3555</v>
      </c>
      <c r="X739" s="26" t="s">
        <v>3556</v>
      </c>
      <c r="Y739" s="26" t="s">
        <v>4321</v>
      </c>
      <c r="Z739" s="24"/>
      <c r="AA739" s="24"/>
      <c r="AB739" s="26" t="s">
        <v>15766</v>
      </c>
      <c r="AC739" s="28">
        <v>1000</v>
      </c>
      <c r="AD739" s="26" t="s">
        <v>4322</v>
      </c>
      <c r="AE739" s="24"/>
      <c r="AF739" s="26" t="s">
        <v>120</v>
      </c>
      <c r="AG739" s="26" t="s">
        <v>846</v>
      </c>
      <c r="AH739" s="24"/>
      <c r="AI739" s="28">
        <v>1000</v>
      </c>
      <c r="AJ739" s="24"/>
      <c r="AK739" s="24"/>
      <c r="AL739" s="24"/>
      <c r="AM739" s="24"/>
      <c r="AN739" s="24"/>
      <c r="AO739" s="24"/>
      <c r="AP739" s="24"/>
      <c r="AQ739" s="24"/>
      <c r="AR739" s="24"/>
      <c r="AS739" s="24"/>
      <c r="AT739" s="24"/>
      <c r="AU739" s="24"/>
      <c r="AV739" s="24"/>
      <c r="AW739" s="24"/>
      <c r="AX739" s="24"/>
      <c r="AY739" s="24"/>
      <c r="AZ739" s="24"/>
      <c r="BA739" s="24"/>
      <c r="BB739" s="24"/>
      <c r="BC739" s="26" t="s">
        <v>4327</v>
      </c>
      <c r="BD739" s="24"/>
      <c r="BE739" s="24"/>
      <c r="BF739" s="24"/>
      <c r="BG739" s="24"/>
      <c r="BH739" s="24"/>
      <c r="BI739" s="24"/>
      <c r="BJ739" s="24"/>
      <c r="BK739" s="24"/>
      <c r="BL739" s="24"/>
      <c r="BM739" s="24"/>
      <c r="BN739" s="24"/>
      <c r="BO739" s="24"/>
      <c r="BP739" s="24"/>
      <c r="BQ739" s="24"/>
      <c r="BR739" s="24"/>
      <c r="BS739" s="24"/>
      <c r="BT739" s="24"/>
      <c r="BU739" s="24"/>
      <c r="BV739" s="24"/>
      <c r="BW739" s="24"/>
      <c r="BX739" s="24"/>
      <c r="BY739" s="24"/>
      <c r="BZ739" s="24"/>
      <c r="CA739" s="24"/>
      <c r="CB739" s="24"/>
      <c r="CC739" s="24"/>
      <c r="CD739" s="24"/>
      <c r="CE739" s="24"/>
      <c r="CF739" s="24"/>
      <c r="CG739" s="24"/>
      <c r="CH739" s="24"/>
      <c r="CI739" s="24"/>
      <c r="CJ739" s="24"/>
      <c r="CK739" s="24"/>
      <c r="CL739" s="24"/>
      <c r="CM739" s="24"/>
      <c r="CN739" s="24"/>
      <c r="CO739" s="24"/>
      <c r="CP739" s="24"/>
      <c r="CQ739" s="24"/>
      <c r="CR739" s="24"/>
      <c r="CS739" s="24"/>
      <c r="CT739" s="24"/>
      <c r="CU739" s="24"/>
      <c r="CV739" s="24"/>
      <c r="CW739" s="24"/>
      <c r="CX739" s="24"/>
      <c r="CY739" s="24"/>
      <c r="CZ739" s="24"/>
      <c r="DA739" s="24"/>
      <c r="DB739" s="24"/>
      <c r="DC739" s="24"/>
      <c r="DD739" s="24"/>
      <c r="DE739" s="24"/>
      <c r="DF739" s="26" t="s">
        <v>139</v>
      </c>
      <c r="DG739" s="26" t="s">
        <v>139</v>
      </c>
      <c r="DH739" s="26" t="s">
        <v>139</v>
      </c>
      <c r="DI739" s="26" t="s">
        <v>139</v>
      </c>
      <c r="DJ739" s="26" t="s">
        <v>139</v>
      </c>
      <c r="DK739" s="26" t="s">
        <v>139</v>
      </c>
      <c r="DL739" s="26" t="s">
        <v>139</v>
      </c>
      <c r="DM739" s="26" t="s">
        <v>139</v>
      </c>
      <c r="DN739" s="26" t="s">
        <v>139</v>
      </c>
      <c r="DO739" s="26" t="s">
        <v>139</v>
      </c>
    </row>
    <row r="740" spans="1:119" ht="20.100000000000001" customHeight="1" x14ac:dyDescent="0.25">
      <c r="A740" s="29" t="str">
        <f t="shared" si="154"/>
        <v>Children and Young People's Protection and Development NGO5</v>
      </c>
      <c r="B740" s="29" t="str">
        <f t="shared" si="155"/>
        <v>Children and Young People's Protection and Development NGO</v>
      </c>
      <c r="C740" s="29">
        <f t="shared" si="156"/>
        <v>5</v>
      </c>
      <c r="D740" s="30" t="str">
        <f t="shared" si="157"/>
        <v>East and Southeast Asia</v>
      </c>
      <c r="E740" s="30" t="str">
        <f t="shared" si="158"/>
        <v>Ulaanbaatar, Mongolia</v>
      </c>
      <c r="F740" s="31">
        <f t="shared" si="159"/>
        <v>3</v>
      </c>
      <c r="G740" s="31">
        <f t="shared" si="160"/>
        <v>3</v>
      </c>
      <c r="H740" s="31">
        <f t="shared" si="161"/>
        <v>2</v>
      </c>
      <c r="I740" s="31">
        <f t="shared" si="162"/>
        <v>3</v>
      </c>
      <c r="J740" s="31">
        <f t="shared" si="163"/>
        <v>2</v>
      </c>
      <c r="K740" s="31">
        <f t="shared" si="164"/>
        <v>3</v>
      </c>
      <c r="L740" s="31">
        <f t="shared" si="165"/>
        <v>4</v>
      </c>
      <c r="M740" s="31">
        <f t="shared" si="166"/>
        <v>4</v>
      </c>
      <c r="N740" s="31">
        <f t="shared" si="167"/>
        <v>3</v>
      </c>
      <c r="O740" s="26" t="s">
        <v>4332</v>
      </c>
      <c r="P740" s="26" t="s">
        <v>108</v>
      </c>
      <c r="Q740" s="27">
        <v>40833</v>
      </c>
      <c r="R740" s="26" t="s">
        <v>109</v>
      </c>
      <c r="S740" s="26" t="s">
        <v>321</v>
      </c>
      <c r="T740" s="26" t="s">
        <v>175</v>
      </c>
      <c r="U740" s="26" t="s">
        <v>168</v>
      </c>
      <c r="V740" s="26" t="s">
        <v>469</v>
      </c>
      <c r="W740" s="26" t="s">
        <v>3555</v>
      </c>
      <c r="X740" s="26" t="s">
        <v>3556</v>
      </c>
      <c r="Y740" s="26" t="s">
        <v>4321</v>
      </c>
      <c r="Z740" s="24"/>
      <c r="AA740" s="24"/>
      <c r="AB740" s="26" t="s">
        <v>117</v>
      </c>
      <c r="AC740" s="28">
        <v>13000</v>
      </c>
      <c r="AD740" s="26" t="s">
        <v>4322</v>
      </c>
      <c r="AE740" s="24"/>
      <c r="AF740" s="26" t="s">
        <v>120</v>
      </c>
      <c r="AG740" s="26" t="s">
        <v>846</v>
      </c>
      <c r="AH740" s="26" t="s">
        <v>176</v>
      </c>
      <c r="AI740" s="28">
        <v>13000</v>
      </c>
      <c r="AJ740" s="24"/>
      <c r="AK740" s="26" t="s">
        <v>4333</v>
      </c>
      <c r="AL740" s="26" t="s">
        <v>4334</v>
      </c>
      <c r="AM740" s="26" t="s">
        <v>4335</v>
      </c>
      <c r="AN740" s="26" t="s">
        <v>4336</v>
      </c>
      <c r="AO740" s="26" t="s">
        <v>4337</v>
      </c>
      <c r="AP740" s="24"/>
      <c r="AQ740" s="24"/>
      <c r="AR740" s="24"/>
      <c r="AS740" s="26" t="s">
        <v>4338</v>
      </c>
      <c r="AT740" s="26" t="s">
        <v>4339</v>
      </c>
      <c r="AU740" s="26" t="s">
        <v>4340</v>
      </c>
      <c r="AV740" s="24"/>
      <c r="AW740" s="28">
        <v>59075</v>
      </c>
      <c r="AX740" s="26">
        <v>396</v>
      </c>
      <c r="AY740" s="28">
        <v>50</v>
      </c>
      <c r="AZ740" s="28">
        <v>30</v>
      </c>
      <c r="BA740" s="26">
        <v>0</v>
      </c>
      <c r="BB740" s="26" t="s">
        <v>148</v>
      </c>
      <c r="BC740" s="26" t="s">
        <v>4327</v>
      </c>
      <c r="BD740" s="24"/>
      <c r="BE740" s="24"/>
      <c r="BF740" s="26" t="s">
        <v>4341</v>
      </c>
      <c r="BG740" s="24"/>
      <c r="BH740" s="26" t="s">
        <v>4328</v>
      </c>
      <c r="BI740" s="26" t="s">
        <v>357</v>
      </c>
      <c r="BJ740" s="26" t="s">
        <v>4329</v>
      </c>
      <c r="BK740" s="26" t="s">
        <v>395</v>
      </c>
      <c r="BL740" s="26" t="s">
        <v>4342</v>
      </c>
      <c r="BM740" s="26" t="s">
        <v>3555</v>
      </c>
      <c r="BN740" s="26" t="s">
        <v>4343</v>
      </c>
      <c r="BO740" s="26" t="s">
        <v>395</v>
      </c>
      <c r="BP740" s="24"/>
      <c r="BQ740" s="24"/>
      <c r="BR740" s="26">
        <v>3</v>
      </c>
      <c r="BS740" s="26">
        <v>3</v>
      </c>
      <c r="BT740" s="26">
        <v>2</v>
      </c>
      <c r="BU740" s="26">
        <v>3</v>
      </c>
      <c r="BV740" s="26">
        <v>2</v>
      </c>
      <c r="BW740" s="26">
        <v>3</v>
      </c>
      <c r="BX740" s="26">
        <v>4</v>
      </c>
      <c r="BY740" s="26">
        <v>4</v>
      </c>
      <c r="BZ740" s="24"/>
      <c r="CA740" s="24"/>
      <c r="CB740" s="24"/>
      <c r="CC740" s="24"/>
      <c r="CD740" s="24"/>
      <c r="CE740" s="24"/>
      <c r="CF740" s="24"/>
      <c r="CG740" s="24"/>
      <c r="CH740" s="24"/>
      <c r="CI740" s="24"/>
      <c r="CJ740" s="24"/>
      <c r="CK740" s="24"/>
      <c r="CL740" s="24"/>
      <c r="CM740" s="24"/>
      <c r="CN740" s="24"/>
      <c r="CO740" s="24"/>
      <c r="CP740" s="24"/>
      <c r="CQ740" s="24"/>
      <c r="CR740" s="24"/>
      <c r="CS740" s="24"/>
      <c r="CT740" s="24"/>
      <c r="CU740" s="24"/>
      <c r="CV740" s="24"/>
      <c r="CW740" s="24"/>
      <c r="CX740" s="24"/>
      <c r="CY740" s="24"/>
      <c r="CZ740" s="24"/>
      <c r="DA740" s="24"/>
      <c r="DB740" s="24"/>
      <c r="DC740" s="24"/>
      <c r="DD740" s="24"/>
      <c r="DE740" s="24"/>
      <c r="DF740" s="26" t="s">
        <v>139</v>
      </c>
      <c r="DG740" s="26" t="s">
        <v>139</v>
      </c>
      <c r="DH740" s="26" t="s">
        <v>139</v>
      </c>
      <c r="DI740" s="26" t="s">
        <v>139</v>
      </c>
      <c r="DJ740" s="26" t="s">
        <v>139</v>
      </c>
      <c r="DK740" s="26" t="s">
        <v>139</v>
      </c>
      <c r="DL740" s="26" t="s">
        <v>139</v>
      </c>
      <c r="DM740" s="26" t="s">
        <v>139</v>
      </c>
      <c r="DN740" s="26" t="s">
        <v>139</v>
      </c>
      <c r="DO740" s="26" t="s">
        <v>139</v>
      </c>
    </row>
    <row r="741" spans="1:119" ht="20.100000000000001" customHeight="1" x14ac:dyDescent="0.25">
      <c r="A741" s="29" t="str">
        <f t="shared" si="154"/>
        <v>Children and Young People's Protection and Development NGO4</v>
      </c>
      <c r="B741" s="29" t="str">
        <f t="shared" si="155"/>
        <v>Children and Young People's Protection and Development NGO</v>
      </c>
      <c r="C741" s="29">
        <f t="shared" si="156"/>
        <v>4</v>
      </c>
      <c r="D741" s="30" t="str">
        <f t="shared" si="157"/>
        <v>East and Southeast Asia</v>
      </c>
      <c r="E741" s="30" t="str">
        <f t="shared" si="158"/>
        <v>Ulaanbaatar, Mongolia</v>
      </c>
      <c r="F741" s="31">
        <f t="shared" si="159"/>
        <v>3</v>
      </c>
      <c r="G741" s="31">
        <f t="shared" si="160"/>
        <v>3</v>
      </c>
      <c r="H741" s="31">
        <f t="shared" si="161"/>
        <v>2</v>
      </c>
      <c r="I741" s="31">
        <f t="shared" si="162"/>
        <v>4</v>
      </c>
      <c r="J741" s="31">
        <f t="shared" si="163"/>
        <v>3</v>
      </c>
      <c r="K741" s="31">
        <f t="shared" si="164"/>
        <v>3</v>
      </c>
      <c r="L741" s="31">
        <f t="shared" si="165"/>
        <v>2</v>
      </c>
      <c r="M741" s="31">
        <f t="shared" si="166"/>
        <v>2</v>
      </c>
      <c r="N741" s="31">
        <f t="shared" si="167"/>
        <v>2.8</v>
      </c>
      <c r="O741" s="26" t="s">
        <v>4344</v>
      </c>
      <c r="P741" s="26" t="s">
        <v>108</v>
      </c>
      <c r="Q741" s="27">
        <v>40469</v>
      </c>
      <c r="R741" s="26" t="s">
        <v>109</v>
      </c>
      <c r="S741" s="26" t="s">
        <v>332</v>
      </c>
      <c r="T741" s="26" t="s">
        <v>333</v>
      </c>
      <c r="U741" s="26" t="s">
        <v>168</v>
      </c>
      <c r="V741" s="26" t="s">
        <v>469</v>
      </c>
      <c r="W741" s="26" t="s">
        <v>3555</v>
      </c>
      <c r="X741" s="26" t="s">
        <v>3556</v>
      </c>
      <c r="Y741" s="26" t="s">
        <v>4321</v>
      </c>
      <c r="Z741" s="24"/>
      <c r="AA741" s="24"/>
      <c r="AB741" s="26" t="s">
        <v>117</v>
      </c>
      <c r="AC741" s="28">
        <v>11000</v>
      </c>
      <c r="AD741" s="26" t="s">
        <v>4322</v>
      </c>
      <c r="AE741" s="24"/>
      <c r="AF741" s="26" t="s">
        <v>120</v>
      </c>
      <c r="AG741" s="26" t="s">
        <v>846</v>
      </c>
      <c r="AH741" s="26" t="s">
        <v>185</v>
      </c>
      <c r="AI741" s="28">
        <v>11000</v>
      </c>
      <c r="AJ741" s="24"/>
      <c r="AK741" s="26" t="s">
        <v>4333</v>
      </c>
      <c r="AL741" s="26" t="s">
        <v>4334</v>
      </c>
      <c r="AM741" s="26" t="s">
        <v>4335</v>
      </c>
      <c r="AN741" s="26" t="s">
        <v>4345</v>
      </c>
      <c r="AO741" s="26" t="s">
        <v>4346</v>
      </c>
      <c r="AP741" s="24"/>
      <c r="AQ741" s="24"/>
      <c r="AR741" s="24"/>
      <c r="AS741" s="24"/>
      <c r="AT741" s="24"/>
      <c r="AU741" s="24"/>
      <c r="AV741" s="24"/>
      <c r="AW741" s="28">
        <v>60000</v>
      </c>
      <c r="AX741" s="26">
        <v>250</v>
      </c>
      <c r="AY741" s="28">
        <v>0</v>
      </c>
      <c r="AZ741" s="28">
        <v>0</v>
      </c>
      <c r="BA741" s="26">
        <v>0</v>
      </c>
      <c r="BB741" s="24"/>
      <c r="BC741" s="26" t="s">
        <v>4327</v>
      </c>
      <c r="BD741" s="24"/>
      <c r="BE741" s="24"/>
      <c r="BF741" s="26" t="s">
        <v>2644</v>
      </c>
      <c r="BG741" s="26" t="s">
        <v>3555</v>
      </c>
      <c r="BH741" s="26" t="s">
        <v>4331</v>
      </c>
      <c r="BI741" s="24"/>
      <c r="BJ741" s="26" t="s">
        <v>4347</v>
      </c>
      <c r="BK741" s="26" t="s">
        <v>302</v>
      </c>
      <c r="BL741" s="26" t="s">
        <v>4348</v>
      </c>
      <c r="BM741" s="26" t="s">
        <v>395</v>
      </c>
      <c r="BN741" s="24"/>
      <c r="BO741" s="24"/>
      <c r="BP741" s="24"/>
      <c r="BQ741" s="24"/>
      <c r="BR741" s="26">
        <v>3</v>
      </c>
      <c r="BS741" s="26">
        <v>3</v>
      </c>
      <c r="BT741" s="26">
        <v>2</v>
      </c>
      <c r="BU741" s="26">
        <v>4</v>
      </c>
      <c r="BV741" s="26">
        <v>3</v>
      </c>
      <c r="BW741" s="26">
        <v>3</v>
      </c>
      <c r="BX741" s="26">
        <v>2</v>
      </c>
      <c r="BY741" s="26">
        <v>2</v>
      </c>
      <c r="BZ741" s="24"/>
      <c r="CA741" s="24"/>
      <c r="CB741" s="24"/>
      <c r="CC741" s="24"/>
      <c r="CD741" s="24"/>
      <c r="CE741" s="24"/>
      <c r="CF741" s="24"/>
      <c r="CG741" s="24"/>
      <c r="CH741" s="24"/>
      <c r="CI741" s="24"/>
      <c r="CJ741" s="24"/>
      <c r="CK741" s="24"/>
      <c r="CL741" s="24"/>
      <c r="CM741" s="24"/>
      <c r="CN741" s="24"/>
      <c r="CO741" s="24"/>
      <c r="CP741" s="24"/>
      <c r="CQ741" s="24"/>
      <c r="CR741" s="24"/>
      <c r="CS741" s="24"/>
      <c r="CT741" s="24"/>
      <c r="CU741" s="24"/>
      <c r="CV741" s="24"/>
      <c r="CW741" s="24"/>
      <c r="CX741" s="24"/>
      <c r="CY741" s="24"/>
      <c r="CZ741" s="24"/>
      <c r="DA741" s="24"/>
      <c r="DB741" s="24"/>
      <c r="DC741" s="24"/>
      <c r="DD741" s="24"/>
      <c r="DE741" s="24"/>
      <c r="DF741" s="26" t="s">
        <v>139</v>
      </c>
      <c r="DG741" s="26" t="s">
        <v>139</v>
      </c>
      <c r="DH741" s="26" t="s">
        <v>139</v>
      </c>
      <c r="DI741" s="26" t="s">
        <v>139</v>
      </c>
      <c r="DJ741" s="26" t="s">
        <v>139</v>
      </c>
      <c r="DK741" s="26" t="s">
        <v>139</v>
      </c>
      <c r="DL741" s="26" t="s">
        <v>139</v>
      </c>
      <c r="DM741" s="26" t="s">
        <v>139</v>
      </c>
      <c r="DN741" s="26" t="s">
        <v>139</v>
      </c>
      <c r="DO741" s="26" t="s">
        <v>139</v>
      </c>
    </row>
    <row r="742" spans="1:119" ht="20.100000000000001" customHeight="1" x14ac:dyDescent="0.25">
      <c r="A742" s="29" t="str">
        <f t="shared" si="154"/>
        <v/>
      </c>
      <c r="B742" s="29" t="str">
        <f t="shared" si="155"/>
        <v>Children and Young People's Protection and Development NGO</v>
      </c>
      <c r="C742" s="29">
        <f t="shared" si="156"/>
        <v>0</v>
      </c>
      <c r="D742" s="30" t="str">
        <f t="shared" si="157"/>
        <v>East and Southeast Asia</v>
      </c>
      <c r="E742" s="30" t="str">
        <f t="shared" si="158"/>
        <v>Ulaanbaatar, Mongolia</v>
      </c>
      <c r="F742" s="31">
        <f t="shared" si="159"/>
        <v>0</v>
      </c>
      <c r="G742" s="31">
        <f t="shared" si="160"/>
        <v>0</v>
      </c>
      <c r="H742" s="31">
        <f t="shared" si="161"/>
        <v>0</v>
      </c>
      <c r="I742" s="31">
        <f t="shared" si="162"/>
        <v>0</v>
      </c>
      <c r="J742" s="31">
        <f t="shared" si="163"/>
        <v>0</v>
      </c>
      <c r="K742" s="31">
        <f t="shared" si="164"/>
        <v>0</v>
      </c>
      <c r="L742" s="31">
        <f t="shared" si="165"/>
        <v>0</v>
      </c>
      <c r="M742" s="31">
        <f t="shared" si="166"/>
        <v>0</v>
      </c>
      <c r="N742" s="31">
        <f t="shared" si="167"/>
        <v>0</v>
      </c>
      <c r="O742" s="26" t="s">
        <v>15947</v>
      </c>
      <c r="P742" s="26" t="s">
        <v>108</v>
      </c>
      <c r="Q742" s="27">
        <v>40669</v>
      </c>
      <c r="R742" s="24"/>
      <c r="S742" s="24"/>
      <c r="T742" s="26" t="s">
        <v>333</v>
      </c>
      <c r="U742" s="24"/>
      <c r="V742" s="26" t="s">
        <v>469</v>
      </c>
      <c r="W742" s="26" t="s">
        <v>3555</v>
      </c>
      <c r="X742" s="26" t="s">
        <v>3556</v>
      </c>
      <c r="Y742" s="26" t="s">
        <v>4321</v>
      </c>
      <c r="Z742" s="24"/>
      <c r="AA742" s="24"/>
      <c r="AB742" s="26" t="s">
        <v>15766</v>
      </c>
      <c r="AC742" s="28">
        <v>3000</v>
      </c>
      <c r="AD742" s="26" t="s">
        <v>4322</v>
      </c>
      <c r="AE742" s="24"/>
      <c r="AF742" s="26" t="s">
        <v>120</v>
      </c>
      <c r="AG742" s="26" t="s">
        <v>846</v>
      </c>
      <c r="AH742" s="24"/>
      <c r="AI742" s="28">
        <v>3000</v>
      </c>
      <c r="AJ742" s="24"/>
      <c r="AK742" s="24"/>
      <c r="AL742" s="24"/>
      <c r="AM742" s="24"/>
      <c r="AN742" s="24"/>
      <c r="AO742" s="24"/>
      <c r="AP742" s="24"/>
      <c r="AQ742" s="24"/>
      <c r="AR742" s="24"/>
      <c r="AS742" s="24"/>
      <c r="AT742" s="24"/>
      <c r="AU742" s="24"/>
      <c r="AV742" s="24"/>
      <c r="AW742" s="28">
        <v>0</v>
      </c>
      <c r="AX742" s="26">
        <v>0</v>
      </c>
      <c r="AY742" s="28">
        <v>0</v>
      </c>
      <c r="AZ742" s="28">
        <v>0</v>
      </c>
      <c r="BA742" s="26">
        <v>0</v>
      </c>
      <c r="BB742" s="24"/>
      <c r="BC742" s="26" t="s">
        <v>4327</v>
      </c>
      <c r="BD742" s="24"/>
      <c r="BE742" s="24"/>
      <c r="BF742" s="24"/>
      <c r="BG742" s="24"/>
      <c r="BH742" s="24"/>
      <c r="BI742" s="24"/>
      <c r="BJ742" s="24"/>
      <c r="BK742" s="24"/>
      <c r="BL742" s="24"/>
      <c r="BM742" s="24"/>
      <c r="BN742" s="24"/>
      <c r="BO742" s="24"/>
      <c r="BP742" s="24"/>
      <c r="BQ742" s="24"/>
      <c r="BR742" s="26">
        <v>0</v>
      </c>
      <c r="BS742" s="26">
        <v>0</v>
      </c>
      <c r="BT742" s="26">
        <v>0</v>
      </c>
      <c r="BU742" s="26">
        <v>0</v>
      </c>
      <c r="BV742" s="26">
        <v>0</v>
      </c>
      <c r="BW742" s="26">
        <v>0</v>
      </c>
      <c r="BX742" s="26">
        <v>0</v>
      </c>
      <c r="BY742" s="26">
        <v>0</v>
      </c>
      <c r="BZ742" s="24"/>
      <c r="CA742" s="24"/>
      <c r="CB742" s="24"/>
      <c r="CC742" s="24"/>
      <c r="CD742" s="24"/>
      <c r="CE742" s="24"/>
      <c r="CF742" s="24"/>
      <c r="CG742" s="24"/>
      <c r="CH742" s="24"/>
      <c r="CI742" s="24"/>
      <c r="CJ742" s="24"/>
      <c r="CK742" s="24"/>
      <c r="CL742" s="24"/>
      <c r="CM742" s="24"/>
      <c r="CN742" s="24"/>
      <c r="CO742" s="24"/>
      <c r="CP742" s="24"/>
      <c r="CQ742" s="24"/>
      <c r="CR742" s="24"/>
      <c r="CS742" s="24"/>
      <c r="CT742" s="24"/>
      <c r="CU742" s="24"/>
      <c r="CV742" s="24"/>
      <c r="CW742" s="24"/>
      <c r="CX742" s="24"/>
      <c r="CY742" s="24"/>
      <c r="CZ742" s="24"/>
      <c r="DA742" s="24"/>
      <c r="DB742" s="24"/>
      <c r="DC742" s="24"/>
      <c r="DD742" s="24"/>
      <c r="DE742" s="24"/>
      <c r="DF742" s="26" t="s">
        <v>139</v>
      </c>
      <c r="DG742" s="26" t="s">
        <v>139</v>
      </c>
      <c r="DH742" s="26" t="s">
        <v>139</v>
      </c>
      <c r="DI742" s="26" t="s">
        <v>139</v>
      </c>
      <c r="DJ742" s="26" t="s">
        <v>139</v>
      </c>
      <c r="DK742" s="26" t="s">
        <v>139</v>
      </c>
      <c r="DL742" s="26" t="s">
        <v>139</v>
      </c>
      <c r="DM742" s="26" t="s">
        <v>139</v>
      </c>
      <c r="DN742" s="26" t="s">
        <v>139</v>
      </c>
      <c r="DO742" s="26" t="s">
        <v>139</v>
      </c>
    </row>
    <row r="743" spans="1:119" ht="20.100000000000001" customHeight="1" x14ac:dyDescent="0.25">
      <c r="A743" s="29" t="str">
        <f t="shared" si="154"/>
        <v>Children Assistance Program7</v>
      </c>
      <c r="B743" s="29" t="str">
        <f t="shared" si="155"/>
        <v>Children Assistance Program</v>
      </c>
      <c r="C743" s="29">
        <f t="shared" si="156"/>
        <v>7</v>
      </c>
      <c r="D743" s="30" t="str">
        <f t="shared" si="157"/>
        <v>Africa and the Middle East</v>
      </c>
      <c r="E743" s="30" t="str">
        <f t="shared" si="158"/>
        <v>Monrovia, Liberia</v>
      </c>
      <c r="F743" s="31">
        <f t="shared" si="159"/>
        <v>3</v>
      </c>
      <c r="G743" s="31">
        <f t="shared" si="160"/>
        <v>4</v>
      </c>
      <c r="H743" s="31">
        <f t="shared" si="161"/>
        <v>4</v>
      </c>
      <c r="I743" s="31">
        <f t="shared" si="162"/>
        <v>4</v>
      </c>
      <c r="J743" s="31">
        <f t="shared" si="163"/>
        <v>4</v>
      </c>
      <c r="K743" s="31">
        <f t="shared" si="164"/>
        <v>4</v>
      </c>
      <c r="L743" s="31">
        <f t="shared" si="165"/>
        <v>4</v>
      </c>
      <c r="M743" s="31">
        <f t="shared" si="166"/>
        <v>3</v>
      </c>
      <c r="N743" s="31">
        <f t="shared" si="167"/>
        <v>3.8</v>
      </c>
      <c r="O743" s="26" t="s">
        <v>4349</v>
      </c>
      <c r="P743" s="26" t="s">
        <v>108</v>
      </c>
      <c r="Q743" s="27">
        <v>43054</v>
      </c>
      <c r="R743" s="26" t="s">
        <v>305</v>
      </c>
      <c r="S743" s="26" t="s">
        <v>110</v>
      </c>
      <c r="T743" s="26" t="s">
        <v>111</v>
      </c>
      <c r="U743" s="26" t="s">
        <v>112</v>
      </c>
      <c r="V743" s="26" t="s">
        <v>169</v>
      </c>
      <c r="W743" s="26" t="s">
        <v>3593</v>
      </c>
      <c r="X743" s="26" t="s">
        <v>4350</v>
      </c>
      <c r="Y743" s="26" t="s">
        <v>4351</v>
      </c>
      <c r="Z743" s="24"/>
      <c r="AA743" s="24"/>
      <c r="AB743" s="26" t="s">
        <v>117</v>
      </c>
      <c r="AC743" s="28">
        <v>20000</v>
      </c>
      <c r="AD743" s="26" t="s">
        <v>4352</v>
      </c>
      <c r="AE743" s="26" t="s">
        <v>174</v>
      </c>
      <c r="AF743" s="26" t="s">
        <v>139</v>
      </c>
      <c r="AG743" s="26" t="s">
        <v>333</v>
      </c>
      <c r="AH743" s="26" t="s">
        <v>235</v>
      </c>
      <c r="AI743" s="28">
        <v>20000</v>
      </c>
      <c r="AJ743" s="24"/>
      <c r="AK743" s="24"/>
      <c r="AL743" s="24"/>
      <c r="AM743" s="24"/>
      <c r="AN743" s="24"/>
      <c r="AO743" s="24"/>
      <c r="AP743" s="24"/>
      <c r="AQ743" s="24"/>
      <c r="AR743" s="26" t="s">
        <v>4353</v>
      </c>
      <c r="AS743" s="26" t="s">
        <v>4354</v>
      </c>
      <c r="AT743" s="24"/>
      <c r="AU743" s="26" t="s">
        <v>4355</v>
      </c>
      <c r="AV743" s="24"/>
      <c r="AW743" s="28">
        <v>158000</v>
      </c>
      <c r="AX743" s="26">
        <v>650</v>
      </c>
      <c r="AY743" s="28">
        <v>30</v>
      </c>
      <c r="AZ743" s="28">
        <v>25</v>
      </c>
      <c r="BA743" s="26">
        <v>25</v>
      </c>
      <c r="BB743" s="24"/>
      <c r="BC743" s="26" t="s">
        <v>4356</v>
      </c>
      <c r="BD743" s="26" t="s">
        <v>125</v>
      </c>
      <c r="BE743" s="24"/>
      <c r="BF743" s="26" t="s">
        <v>4357</v>
      </c>
      <c r="BG743" s="26" t="s">
        <v>3593</v>
      </c>
      <c r="BH743" s="26" t="s">
        <v>4358</v>
      </c>
      <c r="BI743" s="26" t="s">
        <v>261</v>
      </c>
      <c r="BJ743" s="24"/>
      <c r="BK743" s="24"/>
      <c r="BL743" s="24"/>
      <c r="BM743" s="24"/>
      <c r="BN743" s="24"/>
      <c r="BO743" s="24"/>
      <c r="BP743" s="24"/>
      <c r="BQ743" s="24"/>
      <c r="BR743" s="26">
        <v>0</v>
      </c>
      <c r="BS743" s="26">
        <v>0</v>
      </c>
      <c r="BT743" s="26">
        <v>0</v>
      </c>
      <c r="BU743" s="26">
        <v>0</v>
      </c>
      <c r="BV743" s="26">
        <v>0</v>
      </c>
      <c r="BW743" s="26">
        <v>0</v>
      </c>
      <c r="BX743" s="26">
        <v>0</v>
      </c>
      <c r="BY743" s="26">
        <v>0</v>
      </c>
      <c r="BZ743" s="26" t="s">
        <v>134</v>
      </c>
      <c r="CA743" s="26" t="s">
        <v>136</v>
      </c>
      <c r="CB743" s="26" t="s">
        <v>136</v>
      </c>
      <c r="CC743" s="26" t="s">
        <v>136</v>
      </c>
      <c r="CD743" s="26" t="s">
        <v>134</v>
      </c>
      <c r="CE743" s="26" t="s">
        <v>136</v>
      </c>
      <c r="CF743" s="26" t="s">
        <v>134</v>
      </c>
      <c r="CG743" s="26" t="s">
        <v>134</v>
      </c>
      <c r="CH743" s="26" t="s">
        <v>134</v>
      </c>
      <c r="CI743" s="26" t="s">
        <v>134</v>
      </c>
      <c r="CJ743" s="26" t="s">
        <v>136</v>
      </c>
      <c r="CK743" s="26" t="s">
        <v>134</v>
      </c>
      <c r="CL743" s="26" t="s">
        <v>134</v>
      </c>
      <c r="CM743" s="26" t="s">
        <v>136</v>
      </c>
      <c r="CN743" s="26" t="s">
        <v>134</v>
      </c>
      <c r="CO743" s="26" t="s">
        <v>134</v>
      </c>
      <c r="CP743" s="26" t="s">
        <v>134</v>
      </c>
      <c r="CQ743" s="26" t="s">
        <v>134</v>
      </c>
      <c r="CR743" s="26" t="s">
        <v>134</v>
      </c>
      <c r="CS743" s="26" t="s">
        <v>136</v>
      </c>
      <c r="CT743" s="26" t="s">
        <v>134</v>
      </c>
      <c r="CU743" s="26" t="s">
        <v>136</v>
      </c>
      <c r="CV743" s="26" t="s">
        <v>134</v>
      </c>
      <c r="CW743" s="26" t="s">
        <v>138</v>
      </c>
      <c r="CX743" s="26" t="s">
        <v>134</v>
      </c>
      <c r="CY743" s="26" t="s">
        <v>134</v>
      </c>
      <c r="CZ743" s="26" t="s">
        <v>134</v>
      </c>
      <c r="DA743" s="26" t="s">
        <v>138</v>
      </c>
      <c r="DB743" s="26" t="s">
        <v>134</v>
      </c>
      <c r="DC743" s="26" t="s">
        <v>135</v>
      </c>
      <c r="DD743" s="26" t="s">
        <v>136</v>
      </c>
      <c r="DE743" s="26" t="s">
        <v>134</v>
      </c>
      <c r="DF743" s="26" t="s">
        <v>120</v>
      </c>
      <c r="DG743" s="26" t="s">
        <v>139</v>
      </c>
      <c r="DH743" s="26" t="s">
        <v>139</v>
      </c>
      <c r="DI743" s="26" t="s">
        <v>139</v>
      </c>
      <c r="DJ743" s="26" t="s">
        <v>139</v>
      </c>
      <c r="DK743" s="26" t="s">
        <v>120</v>
      </c>
      <c r="DL743" s="26" t="s">
        <v>139</v>
      </c>
      <c r="DM743" s="26" t="s">
        <v>139</v>
      </c>
      <c r="DN743" s="26" t="s">
        <v>139</v>
      </c>
      <c r="DO743" s="26" t="s">
        <v>139</v>
      </c>
    </row>
    <row r="744" spans="1:119" ht="20.100000000000001" customHeight="1" x14ac:dyDescent="0.25">
      <c r="A744" s="29" t="str">
        <f t="shared" si="154"/>
        <v>Children Assistance Program6</v>
      </c>
      <c r="B744" s="29" t="str">
        <f t="shared" si="155"/>
        <v>Children Assistance Program</v>
      </c>
      <c r="C744" s="29">
        <f t="shared" si="156"/>
        <v>6</v>
      </c>
      <c r="D744" s="30" t="str">
        <f t="shared" si="157"/>
        <v>Africa and the Middle East</v>
      </c>
      <c r="E744" s="30" t="str">
        <f t="shared" si="158"/>
        <v>Monrovia, Liberia</v>
      </c>
      <c r="F744" s="31">
        <f t="shared" si="159"/>
        <v>4</v>
      </c>
      <c r="G744" s="31">
        <f t="shared" si="160"/>
        <v>2</v>
      </c>
      <c r="H744" s="31">
        <f t="shared" si="161"/>
        <v>4</v>
      </c>
      <c r="I744" s="31">
        <f t="shared" si="162"/>
        <v>4</v>
      </c>
      <c r="J744" s="31">
        <f t="shared" si="163"/>
        <v>4</v>
      </c>
      <c r="K744" s="31">
        <f t="shared" si="164"/>
        <v>4</v>
      </c>
      <c r="L744" s="31">
        <f t="shared" si="165"/>
        <v>4</v>
      </c>
      <c r="M744" s="31">
        <f t="shared" si="166"/>
        <v>3</v>
      </c>
      <c r="N744" s="31">
        <f t="shared" si="167"/>
        <v>3.6</v>
      </c>
      <c r="O744" s="26" t="s">
        <v>4359</v>
      </c>
      <c r="P744" s="26" t="s">
        <v>108</v>
      </c>
      <c r="Q744" s="27">
        <v>42640</v>
      </c>
      <c r="R744" s="26" t="s">
        <v>166</v>
      </c>
      <c r="S744" s="26" t="s">
        <v>141</v>
      </c>
      <c r="T744" s="26" t="s">
        <v>142</v>
      </c>
      <c r="U744" s="26" t="s">
        <v>112</v>
      </c>
      <c r="V744" s="26" t="s">
        <v>169</v>
      </c>
      <c r="W744" s="26" t="s">
        <v>3593</v>
      </c>
      <c r="X744" s="26" t="s">
        <v>4350</v>
      </c>
      <c r="Y744" s="26" t="s">
        <v>4351</v>
      </c>
      <c r="Z744" s="24"/>
      <c r="AA744" s="24"/>
      <c r="AB744" s="26" t="s">
        <v>117</v>
      </c>
      <c r="AC744" s="28">
        <v>16000</v>
      </c>
      <c r="AD744" s="26" t="s">
        <v>4352</v>
      </c>
      <c r="AE744" s="26" t="s">
        <v>174</v>
      </c>
      <c r="AF744" s="26" t="s">
        <v>139</v>
      </c>
      <c r="AG744" s="26" t="s">
        <v>333</v>
      </c>
      <c r="AH744" s="26" t="s">
        <v>250</v>
      </c>
      <c r="AI744" s="28">
        <v>16000</v>
      </c>
      <c r="AJ744" s="26" t="s">
        <v>4360</v>
      </c>
      <c r="AK744" s="26" t="s">
        <v>4361</v>
      </c>
      <c r="AL744" s="26" t="s">
        <v>4362</v>
      </c>
      <c r="AM744" s="24"/>
      <c r="AN744" s="24"/>
      <c r="AO744" s="24"/>
      <c r="AP744" s="24"/>
      <c r="AQ744" s="26" t="s">
        <v>4363</v>
      </c>
      <c r="AR744" s="24"/>
      <c r="AS744" s="24"/>
      <c r="AT744" s="24"/>
      <c r="AU744" s="26" t="s">
        <v>4364</v>
      </c>
      <c r="AV744" s="26" t="s">
        <v>4365</v>
      </c>
      <c r="AW744" s="28">
        <v>90667</v>
      </c>
      <c r="AX744" s="26">
        <v>3050</v>
      </c>
      <c r="AY744" s="28">
        <v>85</v>
      </c>
      <c r="AZ744" s="28">
        <v>70</v>
      </c>
      <c r="BA744" s="26">
        <v>0</v>
      </c>
      <c r="BB744" s="26" t="s">
        <v>148</v>
      </c>
      <c r="BC744" s="26" t="s">
        <v>4356</v>
      </c>
      <c r="BD744" s="26" t="s">
        <v>125</v>
      </c>
      <c r="BE744" s="24"/>
      <c r="BF744" s="24"/>
      <c r="BG744" s="24"/>
      <c r="BH744" s="26" t="s">
        <v>4366</v>
      </c>
      <c r="BI744" s="26" t="s">
        <v>3593</v>
      </c>
      <c r="BJ744" s="24"/>
      <c r="BK744" s="24"/>
      <c r="BL744" s="24"/>
      <c r="BM744" s="24"/>
      <c r="BN744" s="24"/>
      <c r="BO744" s="24"/>
      <c r="BP744" s="24"/>
      <c r="BQ744" s="24"/>
      <c r="BR744" s="26">
        <v>4</v>
      </c>
      <c r="BS744" s="26">
        <v>2</v>
      </c>
      <c r="BT744" s="26">
        <v>4</v>
      </c>
      <c r="BU744" s="26">
        <v>4</v>
      </c>
      <c r="BV744" s="26">
        <v>4</v>
      </c>
      <c r="BW744" s="26">
        <v>4</v>
      </c>
      <c r="BX744" s="26">
        <v>4</v>
      </c>
      <c r="BY744" s="26">
        <v>3</v>
      </c>
      <c r="BZ744" s="24"/>
      <c r="CA744" s="24"/>
      <c r="CB744" s="24"/>
      <c r="CC744" s="24"/>
      <c r="CD744" s="24"/>
      <c r="CE744" s="24"/>
      <c r="CF744" s="24"/>
      <c r="CG744" s="24"/>
      <c r="CH744" s="24"/>
      <c r="CI744" s="24"/>
      <c r="CJ744" s="24"/>
      <c r="CK744" s="24"/>
      <c r="CL744" s="24"/>
      <c r="CM744" s="24"/>
      <c r="CN744" s="24"/>
      <c r="CO744" s="24"/>
      <c r="CP744" s="24"/>
      <c r="CQ744" s="24"/>
      <c r="CR744" s="24"/>
      <c r="CS744" s="24"/>
      <c r="CT744" s="24"/>
      <c r="CU744" s="24"/>
      <c r="CV744" s="24"/>
      <c r="CW744" s="24"/>
      <c r="CX744" s="24"/>
      <c r="CY744" s="24"/>
      <c r="CZ744" s="24"/>
      <c r="DA744" s="24"/>
      <c r="DB744" s="24"/>
      <c r="DC744" s="24"/>
      <c r="DD744" s="24"/>
      <c r="DE744" s="24"/>
      <c r="DF744" s="26" t="s">
        <v>120</v>
      </c>
      <c r="DG744" s="26" t="s">
        <v>120</v>
      </c>
      <c r="DH744" s="26" t="s">
        <v>120</v>
      </c>
      <c r="DI744" s="26" t="s">
        <v>120</v>
      </c>
      <c r="DJ744" s="26" t="s">
        <v>139</v>
      </c>
      <c r="DK744" s="26" t="s">
        <v>120</v>
      </c>
      <c r="DL744" s="26" t="s">
        <v>139</v>
      </c>
      <c r="DM744" s="26" t="s">
        <v>139</v>
      </c>
      <c r="DN744" s="26" t="s">
        <v>139</v>
      </c>
      <c r="DO744" s="26" t="s">
        <v>139</v>
      </c>
    </row>
    <row r="745" spans="1:119" ht="20.100000000000001" customHeight="1" x14ac:dyDescent="0.25">
      <c r="A745" s="29" t="str">
        <f t="shared" si="154"/>
        <v/>
      </c>
      <c r="B745" s="29" t="str">
        <f t="shared" si="155"/>
        <v>Children Assistance Program</v>
      </c>
      <c r="C745" s="29">
        <f t="shared" si="156"/>
        <v>0</v>
      </c>
      <c r="D745" s="30" t="str">
        <f t="shared" si="157"/>
        <v>Africa and the Middle East</v>
      </c>
      <c r="E745" s="30" t="str">
        <f t="shared" si="158"/>
        <v>Monrovia, Liberia</v>
      </c>
      <c r="F745" s="31">
        <f t="shared" si="159"/>
        <v>0</v>
      </c>
      <c r="G745" s="31">
        <f t="shared" si="160"/>
        <v>0</v>
      </c>
      <c r="H745" s="31">
        <f t="shared" si="161"/>
        <v>0</v>
      </c>
      <c r="I745" s="31">
        <f t="shared" si="162"/>
        <v>0</v>
      </c>
      <c r="J745" s="31">
        <f t="shared" si="163"/>
        <v>0</v>
      </c>
      <c r="K745" s="31">
        <f t="shared" si="164"/>
        <v>0</v>
      </c>
      <c r="L745" s="31">
        <f t="shared" si="165"/>
        <v>0</v>
      </c>
      <c r="M745" s="31">
        <f t="shared" si="166"/>
        <v>0</v>
      </c>
      <c r="N745" s="31">
        <f t="shared" si="167"/>
        <v>0</v>
      </c>
      <c r="O745" s="26" t="s">
        <v>15948</v>
      </c>
      <c r="P745" s="26" t="s">
        <v>108</v>
      </c>
      <c r="Q745" s="27">
        <v>42509</v>
      </c>
      <c r="R745" s="24"/>
      <c r="S745" s="24"/>
      <c r="T745" s="26" t="s">
        <v>157</v>
      </c>
      <c r="U745" s="24"/>
      <c r="V745" s="26" t="s">
        <v>169</v>
      </c>
      <c r="W745" s="26" t="s">
        <v>3593</v>
      </c>
      <c r="X745" s="26" t="s">
        <v>4350</v>
      </c>
      <c r="Y745" s="26" t="s">
        <v>4351</v>
      </c>
      <c r="Z745" s="24"/>
      <c r="AA745" s="24"/>
      <c r="AB745" s="26" t="s">
        <v>15736</v>
      </c>
      <c r="AC745" s="28">
        <v>1500</v>
      </c>
      <c r="AD745" s="26" t="s">
        <v>4352</v>
      </c>
      <c r="AE745" s="26" t="s">
        <v>174</v>
      </c>
      <c r="AF745" s="26" t="s">
        <v>139</v>
      </c>
      <c r="AG745" s="26" t="s">
        <v>333</v>
      </c>
      <c r="AH745" s="24"/>
      <c r="AI745" s="28">
        <v>1500</v>
      </c>
      <c r="AJ745" s="24"/>
      <c r="AK745" s="24"/>
      <c r="AL745" s="24"/>
      <c r="AM745" s="24"/>
      <c r="AN745" s="24"/>
      <c r="AO745" s="24"/>
      <c r="AP745" s="24"/>
      <c r="AQ745" s="24"/>
      <c r="AR745" s="24"/>
      <c r="AS745" s="24"/>
      <c r="AT745" s="24"/>
      <c r="AU745" s="24"/>
      <c r="AV745" s="24"/>
      <c r="AW745" s="24"/>
      <c r="AX745" s="24"/>
      <c r="AY745" s="24"/>
      <c r="AZ745" s="24"/>
      <c r="BA745" s="24"/>
      <c r="BB745" s="24"/>
      <c r="BC745" s="26" t="s">
        <v>4356</v>
      </c>
      <c r="BD745" s="24"/>
      <c r="BE745" s="24"/>
      <c r="BF745" s="24"/>
      <c r="BG745" s="24"/>
      <c r="BH745" s="24"/>
      <c r="BI745" s="24"/>
      <c r="BJ745" s="24"/>
      <c r="BK745" s="24"/>
      <c r="BL745" s="24"/>
      <c r="BM745" s="24"/>
      <c r="BN745" s="24"/>
      <c r="BO745" s="24"/>
      <c r="BP745" s="24"/>
      <c r="BQ745" s="24"/>
      <c r="BR745" s="24"/>
      <c r="BS745" s="24"/>
      <c r="BT745" s="24"/>
      <c r="BU745" s="24"/>
      <c r="BV745" s="24"/>
      <c r="BW745" s="24"/>
      <c r="BX745" s="24"/>
      <c r="BY745" s="24"/>
      <c r="BZ745" s="24"/>
      <c r="CA745" s="24"/>
      <c r="CB745" s="24"/>
      <c r="CC745" s="24"/>
      <c r="CD745" s="24"/>
      <c r="CE745" s="24"/>
      <c r="CF745" s="24"/>
      <c r="CG745" s="24"/>
      <c r="CH745" s="24"/>
      <c r="CI745" s="24"/>
      <c r="CJ745" s="24"/>
      <c r="CK745" s="24"/>
      <c r="CL745" s="24"/>
      <c r="CM745" s="24"/>
      <c r="CN745" s="24"/>
      <c r="CO745" s="24"/>
      <c r="CP745" s="24"/>
      <c r="CQ745" s="24"/>
      <c r="CR745" s="24"/>
      <c r="CS745" s="24"/>
      <c r="CT745" s="24"/>
      <c r="CU745" s="24"/>
      <c r="CV745" s="24"/>
      <c r="CW745" s="24"/>
      <c r="CX745" s="24"/>
      <c r="CY745" s="24"/>
      <c r="CZ745" s="24"/>
      <c r="DA745" s="24"/>
      <c r="DB745" s="24"/>
      <c r="DC745" s="24"/>
      <c r="DD745" s="24"/>
      <c r="DE745" s="24"/>
      <c r="DF745" s="26" t="s">
        <v>139</v>
      </c>
      <c r="DG745" s="26" t="s">
        <v>139</v>
      </c>
      <c r="DH745" s="26" t="s">
        <v>139</v>
      </c>
      <c r="DI745" s="26" t="s">
        <v>139</v>
      </c>
      <c r="DJ745" s="26" t="s">
        <v>139</v>
      </c>
      <c r="DK745" s="26" t="s">
        <v>139</v>
      </c>
      <c r="DL745" s="26" t="s">
        <v>139</v>
      </c>
      <c r="DM745" s="26" t="s">
        <v>139</v>
      </c>
      <c r="DN745" s="26" t="s">
        <v>139</v>
      </c>
      <c r="DO745" s="26" t="s">
        <v>139</v>
      </c>
    </row>
    <row r="746" spans="1:119" ht="20.100000000000001" customHeight="1" x14ac:dyDescent="0.25">
      <c r="A746" s="29" t="str">
        <f t="shared" si="154"/>
        <v>Children Assistance Program5</v>
      </c>
      <c r="B746" s="29" t="str">
        <f t="shared" si="155"/>
        <v>Children Assistance Program</v>
      </c>
      <c r="C746" s="29">
        <f t="shared" si="156"/>
        <v>5</v>
      </c>
      <c r="D746" s="30" t="str">
        <f t="shared" si="157"/>
        <v>Africa and the Middle East</v>
      </c>
      <c r="E746" s="30" t="str">
        <f t="shared" si="158"/>
        <v>Monrovia, Liberia</v>
      </c>
      <c r="F746" s="31">
        <f t="shared" si="159"/>
        <v>4</v>
      </c>
      <c r="G746" s="31">
        <f t="shared" si="160"/>
        <v>3</v>
      </c>
      <c r="H746" s="31">
        <f t="shared" si="161"/>
        <v>3</v>
      </c>
      <c r="I746" s="31">
        <f t="shared" si="162"/>
        <v>4</v>
      </c>
      <c r="J746" s="31">
        <f t="shared" si="163"/>
        <v>4</v>
      </c>
      <c r="K746" s="31">
        <f t="shared" si="164"/>
        <v>3</v>
      </c>
      <c r="L746" s="31">
        <f t="shared" si="165"/>
        <v>4</v>
      </c>
      <c r="M746" s="31">
        <f t="shared" si="166"/>
        <v>2</v>
      </c>
      <c r="N746" s="31">
        <f t="shared" si="167"/>
        <v>3.4</v>
      </c>
      <c r="O746" s="26" t="s">
        <v>4367</v>
      </c>
      <c r="P746" s="26" t="s">
        <v>108</v>
      </c>
      <c r="Q746" s="27">
        <v>42305</v>
      </c>
      <c r="R746" s="26" t="s">
        <v>166</v>
      </c>
      <c r="S746" s="26" t="s">
        <v>156</v>
      </c>
      <c r="T746" s="26" t="s">
        <v>157</v>
      </c>
      <c r="U746" s="26" t="s">
        <v>112</v>
      </c>
      <c r="V746" s="26" t="s">
        <v>169</v>
      </c>
      <c r="W746" s="26" t="s">
        <v>3593</v>
      </c>
      <c r="X746" s="26" t="s">
        <v>4350</v>
      </c>
      <c r="Y746" s="26" t="s">
        <v>4351</v>
      </c>
      <c r="Z746" s="24"/>
      <c r="AA746" s="24"/>
      <c r="AB746" s="26" t="s">
        <v>117</v>
      </c>
      <c r="AC746" s="28">
        <v>16000</v>
      </c>
      <c r="AD746" s="26" t="s">
        <v>4352</v>
      </c>
      <c r="AE746" s="26" t="s">
        <v>174</v>
      </c>
      <c r="AF746" s="26" t="s">
        <v>139</v>
      </c>
      <c r="AG746" s="26" t="s">
        <v>333</v>
      </c>
      <c r="AH746" s="26" t="s">
        <v>176</v>
      </c>
      <c r="AI746" s="28">
        <v>16000</v>
      </c>
      <c r="AJ746" s="26" t="s">
        <v>4368</v>
      </c>
      <c r="AK746" s="26" t="s">
        <v>4361</v>
      </c>
      <c r="AL746" s="26" t="s">
        <v>4362</v>
      </c>
      <c r="AM746" s="24"/>
      <c r="AN746" s="24"/>
      <c r="AO746" s="24"/>
      <c r="AP746" s="24"/>
      <c r="AQ746" s="26" t="s">
        <v>4369</v>
      </c>
      <c r="AR746" s="24"/>
      <c r="AS746" s="26" t="s">
        <v>4370</v>
      </c>
      <c r="AT746" s="24"/>
      <c r="AU746" s="26" t="s">
        <v>4371</v>
      </c>
      <c r="AV746" s="24"/>
      <c r="AW746" s="28">
        <v>104781</v>
      </c>
      <c r="AX746" s="26">
        <v>3045</v>
      </c>
      <c r="AY746" s="28">
        <v>50</v>
      </c>
      <c r="AZ746" s="28">
        <v>25</v>
      </c>
      <c r="BA746" s="26">
        <v>0</v>
      </c>
      <c r="BB746" s="26" t="s">
        <v>148</v>
      </c>
      <c r="BC746" s="26" t="s">
        <v>4356</v>
      </c>
      <c r="BD746" s="26" t="s">
        <v>437</v>
      </c>
      <c r="BE746" s="26" t="s">
        <v>4372</v>
      </c>
      <c r="BF746" s="26" t="s">
        <v>1710</v>
      </c>
      <c r="BG746" s="26" t="s">
        <v>3593</v>
      </c>
      <c r="BH746" s="26" t="s">
        <v>4373</v>
      </c>
      <c r="BI746" s="26" t="s">
        <v>3593</v>
      </c>
      <c r="BJ746" s="26" t="s">
        <v>4374</v>
      </c>
      <c r="BK746" s="26" t="s">
        <v>3593</v>
      </c>
      <c r="BL746" s="24"/>
      <c r="BM746" s="24"/>
      <c r="BN746" s="24"/>
      <c r="BO746" s="24"/>
      <c r="BP746" s="24"/>
      <c r="BQ746" s="24"/>
      <c r="BR746" s="26">
        <v>4</v>
      </c>
      <c r="BS746" s="26">
        <v>3</v>
      </c>
      <c r="BT746" s="26">
        <v>3</v>
      </c>
      <c r="BU746" s="26">
        <v>4</v>
      </c>
      <c r="BV746" s="26">
        <v>4</v>
      </c>
      <c r="BW746" s="26">
        <v>3</v>
      </c>
      <c r="BX746" s="26">
        <v>4</v>
      </c>
      <c r="BY746" s="26">
        <v>2</v>
      </c>
      <c r="BZ746" s="24"/>
      <c r="CA746" s="24"/>
      <c r="CB746" s="24"/>
      <c r="CC746" s="24"/>
      <c r="CD746" s="24"/>
      <c r="CE746" s="24"/>
      <c r="CF746" s="24"/>
      <c r="CG746" s="24"/>
      <c r="CH746" s="24"/>
      <c r="CI746" s="24"/>
      <c r="CJ746" s="24"/>
      <c r="CK746" s="24"/>
      <c r="CL746" s="24"/>
      <c r="CM746" s="24"/>
      <c r="CN746" s="24"/>
      <c r="CO746" s="24"/>
      <c r="CP746" s="24"/>
      <c r="CQ746" s="24"/>
      <c r="CR746" s="24"/>
      <c r="CS746" s="24"/>
      <c r="CT746" s="24"/>
      <c r="CU746" s="24"/>
      <c r="CV746" s="24"/>
      <c r="CW746" s="24"/>
      <c r="CX746" s="24"/>
      <c r="CY746" s="24"/>
      <c r="CZ746" s="24"/>
      <c r="DA746" s="24"/>
      <c r="DB746" s="24"/>
      <c r="DC746" s="24"/>
      <c r="DD746" s="24"/>
      <c r="DE746" s="24"/>
      <c r="DF746" s="26" t="s">
        <v>139</v>
      </c>
      <c r="DG746" s="26" t="s">
        <v>120</v>
      </c>
      <c r="DH746" s="26" t="s">
        <v>139</v>
      </c>
      <c r="DI746" s="26" t="s">
        <v>139</v>
      </c>
      <c r="DJ746" s="26" t="s">
        <v>139</v>
      </c>
      <c r="DK746" s="26" t="s">
        <v>120</v>
      </c>
      <c r="DL746" s="26" t="s">
        <v>139</v>
      </c>
      <c r="DM746" s="26" t="s">
        <v>139</v>
      </c>
      <c r="DN746" s="26" t="s">
        <v>139</v>
      </c>
      <c r="DO746" s="26" t="s">
        <v>139</v>
      </c>
    </row>
    <row r="747" spans="1:119" ht="20.100000000000001" customHeight="1" x14ac:dyDescent="0.25">
      <c r="A747" s="29" t="str">
        <f t="shared" si="154"/>
        <v/>
      </c>
      <c r="B747" s="29" t="str">
        <f t="shared" si="155"/>
        <v>Children Assistance Program</v>
      </c>
      <c r="C747" s="29">
        <f t="shared" si="156"/>
        <v>0</v>
      </c>
      <c r="D747" s="30" t="str">
        <f t="shared" si="157"/>
        <v>Africa and the Middle East</v>
      </c>
      <c r="E747" s="30" t="str">
        <f t="shared" si="158"/>
        <v>Monrovia, Liberia</v>
      </c>
      <c r="F747" s="31">
        <f t="shared" si="159"/>
        <v>0</v>
      </c>
      <c r="G747" s="31">
        <f t="shared" si="160"/>
        <v>0</v>
      </c>
      <c r="H747" s="31">
        <f t="shared" si="161"/>
        <v>0</v>
      </c>
      <c r="I747" s="31">
        <f t="shared" si="162"/>
        <v>0</v>
      </c>
      <c r="J747" s="31">
        <f t="shared" si="163"/>
        <v>0</v>
      </c>
      <c r="K747" s="31">
        <f t="shared" si="164"/>
        <v>0</v>
      </c>
      <c r="L747" s="31">
        <f t="shared" si="165"/>
        <v>0</v>
      </c>
      <c r="M747" s="31">
        <f t="shared" si="166"/>
        <v>0</v>
      </c>
      <c r="N747" s="31">
        <f t="shared" si="167"/>
        <v>0</v>
      </c>
      <c r="O747" s="26" t="s">
        <v>4375</v>
      </c>
      <c r="P747" s="26" t="s">
        <v>108</v>
      </c>
      <c r="Q747" s="27">
        <v>41907</v>
      </c>
      <c r="R747" s="24"/>
      <c r="S747" s="24"/>
      <c r="T747" s="26" t="s">
        <v>278</v>
      </c>
      <c r="U747" s="24"/>
      <c r="V747" s="26" t="s">
        <v>169</v>
      </c>
      <c r="W747" s="26" t="s">
        <v>3593</v>
      </c>
      <c r="X747" s="26" t="s">
        <v>4350</v>
      </c>
      <c r="Y747" s="26" t="s">
        <v>4351</v>
      </c>
      <c r="Z747" s="24"/>
      <c r="AA747" s="24"/>
      <c r="AB747" s="26" t="s">
        <v>723</v>
      </c>
      <c r="AC747" s="28">
        <v>1100</v>
      </c>
      <c r="AD747" s="26" t="s">
        <v>4352</v>
      </c>
      <c r="AE747" s="26" t="s">
        <v>174</v>
      </c>
      <c r="AF747" s="26" t="s">
        <v>139</v>
      </c>
      <c r="AG747" s="26" t="s">
        <v>333</v>
      </c>
      <c r="AH747" s="24"/>
      <c r="AI747" s="28">
        <v>1100</v>
      </c>
      <c r="AJ747" s="24"/>
      <c r="AK747" s="24"/>
      <c r="AL747" s="24"/>
      <c r="AM747" s="24"/>
      <c r="AN747" s="24"/>
      <c r="AO747" s="24"/>
      <c r="AP747" s="24"/>
      <c r="AQ747" s="24"/>
      <c r="AR747" s="24"/>
      <c r="AS747" s="24"/>
      <c r="AT747" s="24"/>
      <c r="AU747" s="24"/>
      <c r="AV747" s="24"/>
      <c r="AW747" s="24"/>
      <c r="AX747" s="24"/>
      <c r="AY747" s="24"/>
      <c r="AZ747" s="24"/>
      <c r="BA747" s="24"/>
      <c r="BB747" s="24"/>
      <c r="BC747" s="26" t="s">
        <v>4356</v>
      </c>
      <c r="BD747" s="24"/>
      <c r="BE747" s="24"/>
      <c r="BF747" s="24"/>
      <c r="BG747" s="24"/>
      <c r="BH747" s="24"/>
      <c r="BI747" s="24"/>
      <c r="BJ747" s="24"/>
      <c r="BK747" s="24"/>
      <c r="BL747" s="24"/>
      <c r="BM747" s="24"/>
      <c r="BN747" s="24"/>
      <c r="BO747" s="24"/>
      <c r="BP747" s="24"/>
      <c r="BQ747" s="24"/>
      <c r="BR747" s="24"/>
      <c r="BS747" s="24"/>
      <c r="BT747" s="24"/>
      <c r="BU747" s="24"/>
      <c r="BV747" s="24"/>
      <c r="BW747" s="24"/>
      <c r="BX747" s="24"/>
      <c r="BY747" s="24"/>
      <c r="BZ747" s="24"/>
      <c r="CA747" s="24"/>
      <c r="CB747" s="24"/>
      <c r="CC747" s="24"/>
      <c r="CD747" s="24"/>
      <c r="CE747" s="24"/>
      <c r="CF747" s="24"/>
      <c r="CG747" s="24"/>
      <c r="CH747" s="24"/>
      <c r="CI747" s="24"/>
      <c r="CJ747" s="24"/>
      <c r="CK747" s="24"/>
      <c r="CL747" s="24"/>
      <c r="CM747" s="24"/>
      <c r="CN747" s="24"/>
      <c r="CO747" s="24"/>
      <c r="CP747" s="24"/>
      <c r="CQ747" s="24"/>
      <c r="CR747" s="24"/>
      <c r="CS747" s="24"/>
      <c r="CT747" s="24"/>
      <c r="CU747" s="24"/>
      <c r="CV747" s="24"/>
      <c r="CW747" s="24"/>
      <c r="CX747" s="24"/>
      <c r="CY747" s="24"/>
      <c r="CZ747" s="24"/>
      <c r="DA747" s="24"/>
      <c r="DB747" s="24"/>
      <c r="DC747" s="24"/>
      <c r="DD747" s="24"/>
      <c r="DE747" s="24"/>
      <c r="DF747" s="26" t="s">
        <v>139</v>
      </c>
      <c r="DG747" s="26" t="s">
        <v>139</v>
      </c>
      <c r="DH747" s="26" t="s">
        <v>139</v>
      </c>
      <c r="DI747" s="26" t="s">
        <v>139</v>
      </c>
      <c r="DJ747" s="26" t="s">
        <v>139</v>
      </c>
      <c r="DK747" s="26" t="s">
        <v>139</v>
      </c>
      <c r="DL747" s="26" t="s">
        <v>139</v>
      </c>
      <c r="DM747" s="26" t="s">
        <v>139</v>
      </c>
      <c r="DN747" s="26" t="s">
        <v>139</v>
      </c>
      <c r="DO747" s="26" t="s">
        <v>139</v>
      </c>
    </row>
    <row r="748" spans="1:119" ht="20.100000000000001" customHeight="1" x14ac:dyDescent="0.25">
      <c r="A748" s="29" t="str">
        <f t="shared" si="154"/>
        <v/>
      </c>
      <c r="B748" s="29" t="str">
        <f t="shared" si="155"/>
        <v>Children Assistance Program</v>
      </c>
      <c r="C748" s="29">
        <f t="shared" si="156"/>
        <v>0</v>
      </c>
      <c r="D748" s="30" t="str">
        <f t="shared" si="157"/>
        <v>Africa and the Middle East</v>
      </c>
      <c r="E748" s="30" t="str">
        <f t="shared" si="158"/>
        <v>Monrovia, Liberia</v>
      </c>
      <c r="F748" s="31">
        <f t="shared" si="159"/>
        <v>0</v>
      </c>
      <c r="G748" s="31">
        <f t="shared" si="160"/>
        <v>0</v>
      </c>
      <c r="H748" s="31">
        <f t="shared" si="161"/>
        <v>0</v>
      </c>
      <c r="I748" s="31">
        <f t="shared" si="162"/>
        <v>0</v>
      </c>
      <c r="J748" s="31">
        <f t="shared" si="163"/>
        <v>0</v>
      </c>
      <c r="K748" s="31">
        <f t="shared" si="164"/>
        <v>0</v>
      </c>
      <c r="L748" s="31">
        <f t="shared" si="165"/>
        <v>0</v>
      </c>
      <c r="M748" s="31">
        <f t="shared" si="166"/>
        <v>0</v>
      </c>
      <c r="N748" s="31">
        <f t="shared" si="167"/>
        <v>0</v>
      </c>
      <c r="O748" s="26" t="s">
        <v>15949</v>
      </c>
      <c r="P748" s="26" t="s">
        <v>108</v>
      </c>
      <c r="Q748" s="27">
        <v>42024</v>
      </c>
      <c r="R748" s="24"/>
      <c r="S748" s="24"/>
      <c r="T748" s="26" t="s">
        <v>278</v>
      </c>
      <c r="U748" s="24"/>
      <c r="V748" s="26" t="s">
        <v>169</v>
      </c>
      <c r="W748" s="26" t="s">
        <v>3593</v>
      </c>
      <c r="X748" s="26" t="s">
        <v>4350</v>
      </c>
      <c r="Y748" s="26" t="s">
        <v>4351</v>
      </c>
      <c r="Z748" s="24"/>
      <c r="AA748" s="24"/>
      <c r="AB748" s="26" t="s">
        <v>15736</v>
      </c>
      <c r="AC748" s="28">
        <v>1572</v>
      </c>
      <c r="AD748" s="26" t="s">
        <v>4352</v>
      </c>
      <c r="AE748" s="26" t="s">
        <v>174</v>
      </c>
      <c r="AF748" s="26" t="s">
        <v>139</v>
      </c>
      <c r="AG748" s="26" t="s">
        <v>333</v>
      </c>
      <c r="AH748" s="24"/>
      <c r="AI748" s="28">
        <v>1572</v>
      </c>
      <c r="AJ748" s="24"/>
      <c r="AK748" s="24"/>
      <c r="AL748" s="24"/>
      <c r="AM748" s="24"/>
      <c r="AN748" s="24"/>
      <c r="AO748" s="24"/>
      <c r="AP748" s="24"/>
      <c r="AQ748" s="24"/>
      <c r="AR748" s="24"/>
      <c r="AS748" s="24"/>
      <c r="AT748" s="24"/>
      <c r="AU748" s="24"/>
      <c r="AV748" s="24"/>
      <c r="AW748" s="24"/>
      <c r="AX748" s="24"/>
      <c r="AY748" s="24"/>
      <c r="AZ748" s="24"/>
      <c r="BA748" s="24"/>
      <c r="BB748" s="24"/>
      <c r="BC748" s="26" t="s">
        <v>4356</v>
      </c>
      <c r="BD748" s="24"/>
      <c r="BE748" s="24"/>
      <c r="BF748" s="24"/>
      <c r="BG748" s="24"/>
      <c r="BH748" s="24"/>
      <c r="BI748" s="24"/>
      <c r="BJ748" s="24"/>
      <c r="BK748" s="24"/>
      <c r="BL748" s="24"/>
      <c r="BM748" s="24"/>
      <c r="BN748" s="24"/>
      <c r="BO748" s="24"/>
      <c r="BP748" s="24"/>
      <c r="BQ748" s="24"/>
      <c r="BR748" s="24"/>
      <c r="BS748" s="24"/>
      <c r="BT748" s="24"/>
      <c r="BU748" s="24"/>
      <c r="BV748" s="24"/>
      <c r="BW748" s="24"/>
      <c r="BX748" s="24"/>
      <c r="BY748" s="24"/>
      <c r="BZ748" s="24"/>
      <c r="CA748" s="24"/>
      <c r="CB748" s="24"/>
      <c r="CC748" s="24"/>
      <c r="CD748" s="24"/>
      <c r="CE748" s="24"/>
      <c r="CF748" s="24"/>
      <c r="CG748" s="24"/>
      <c r="CH748" s="24"/>
      <c r="CI748" s="24"/>
      <c r="CJ748" s="24"/>
      <c r="CK748" s="24"/>
      <c r="CL748" s="24"/>
      <c r="CM748" s="24"/>
      <c r="CN748" s="24"/>
      <c r="CO748" s="24"/>
      <c r="CP748" s="24"/>
      <c r="CQ748" s="24"/>
      <c r="CR748" s="24"/>
      <c r="CS748" s="24"/>
      <c r="CT748" s="24"/>
      <c r="CU748" s="24"/>
      <c r="CV748" s="24"/>
      <c r="CW748" s="24"/>
      <c r="CX748" s="24"/>
      <c r="CY748" s="24"/>
      <c r="CZ748" s="24"/>
      <c r="DA748" s="24"/>
      <c r="DB748" s="24"/>
      <c r="DC748" s="24"/>
      <c r="DD748" s="24"/>
      <c r="DE748" s="24"/>
      <c r="DF748" s="26" t="s">
        <v>139</v>
      </c>
      <c r="DG748" s="26" t="s">
        <v>139</v>
      </c>
      <c r="DH748" s="26" t="s">
        <v>139</v>
      </c>
      <c r="DI748" s="26" t="s">
        <v>139</v>
      </c>
      <c r="DJ748" s="26" t="s">
        <v>139</v>
      </c>
      <c r="DK748" s="26" t="s">
        <v>139</v>
      </c>
      <c r="DL748" s="26" t="s">
        <v>139</v>
      </c>
      <c r="DM748" s="26" t="s">
        <v>139</v>
      </c>
      <c r="DN748" s="26" t="s">
        <v>139</v>
      </c>
      <c r="DO748" s="26" t="s">
        <v>139</v>
      </c>
    </row>
    <row r="749" spans="1:119" ht="20.100000000000001" customHeight="1" x14ac:dyDescent="0.25">
      <c r="A749" s="29" t="str">
        <f t="shared" si="154"/>
        <v>Children Assistance Program4</v>
      </c>
      <c r="B749" s="29" t="str">
        <f t="shared" si="155"/>
        <v>Children Assistance Program</v>
      </c>
      <c r="C749" s="29">
        <f t="shared" si="156"/>
        <v>4</v>
      </c>
      <c r="D749" s="30" t="str">
        <f t="shared" si="157"/>
        <v>Africa and the Middle East</v>
      </c>
      <c r="E749" s="30" t="str">
        <f t="shared" si="158"/>
        <v>Monrovia, Liberia</v>
      </c>
      <c r="F749" s="31">
        <f t="shared" si="159"/>
        <v>4</v>
      </c>
      <c r="G749" s="31">
        <f t="shared" si="160"/>
        <v>3</v>
      </c>
      <c r="H749" s="31">
        <f t="shared" si="161"/>
        <v>2</v>
      </c>
      <c r="I749" s="31">
        <f t="shared" si="162"/>
        <v>4</v>
      </c>
      <c r="J749" s="31">
        <f t="shared" si="163"/>
        <v>4</v>
      </c>
      <c r="K749" s="31">
        <f t="shared" si="164"/>
        <v>4</v>
      </c>
      <c r="L749" s="31">
        <f t="shared" si="165"/>
        <v>4</v>
      </c>
      <c r="M749" s="31">
        <f t="shared" si="166"/>
        <v>3</v>
      </c>
      <c r="N749" s="31">
        <f t="shared" si="167"/>
        <v>3.5</v>
      </c>
      <c r="O749" s="26" t="s">
        <v>4376</v>
      </c>
      <c r="P749" s="26" t="s">
        <v>108</v>
      </c>
      <c r="Q749" s="27">
        <v>41946</v>
      </c>
      <c r="R749" s="26" t="s">
        <v>166</v>
      </c>
      <c r="S749" s="26" t="s">
        <v>609</v>
      </c>
      <c r="T749" s="26" t="s">
        <v>278</v>
      </c>
      <c r="U749" s="26" t="s">
        <v>112</v>
      </c>
      <c r="V749" s="26" t="s">
        <v>169</v>
      </c>
      <c r="W749" s="26" t="s">
        <v>3593</v>
      </c>
      <c r="X749" s="26" t="s">
        <v>4350</v>
      </c>
      <c r="Y749" s="26" t="s">
        <v>4351</v>
      </c>
      <c r="Z749" s="24"/>
      <c r="AA749" s="24"/>
      <c r="AB749" s="26" t="s">
        <v>117</v>
      </c>
      <c r="AC749" s="28">
        <v>14000</v>
      </c>
      <c r="AD749" s="26" t="s">
        <v>4352</v>
      </c>
      <c r="AE749" s="26" t="s">
        <v>174</v>
      </c>
      <c r="AF749" s="26" t="s">
        <v>139</v>
      </c>
      <c r="AG749" s="26" t="s">
        <v>333</v>
      </c>
      <c r="AH749" s="26" t="s">
        <v>185</v>
      </c>
      <c r="AI749" s="28">
        <v>14000</v>
      </c>
      <c r="AJ749" s="26" t="s">
        <v>4377</v>
      </c>
      <c r="AK749" s="26" t="s">
        <v>4361</v>
      </c>
      <c r="AL749" s="26" t="s">
        <v>4362</v>
      </c>
      <c r="AM749" s="24"/>
      <c r="AN749" s="24"/>
      <c r="AO749" s="24"/>
      <c r="AP749" s="24"/>
      <c r="AQ749" s="26" t="s">
        <v>4378</v>
      </c>
      <c r="AR749" s="24"/>
      <c r="AS749" s="26" t="s">
        <v>4379</v>
      </c>
      <c r="AT749" s="24"/>
      <c r="AU749" s="26" t="s">
        <v>4380</v>
      </c>
      <c r="AV749" s="24"/>
      <c r="AW749" s="28">
        <v>177054</v>
      </c>
      <c r="AX749" s="26">
        <v>3195</v>
      </c>
      <c r="AY749" s="28">
        <v>100</v>
      </c>
      <c r="AZ749" s="28">
        <v>100</v>
      </c>
      <c r="BA749" s="26">
        <v>0</v>
      </c>
      <c r="BB749" s="26" t="s">
        <v>148</v>
      </c>
      <c r="BC749" s="26" t="s">
        <v>4356</v>
      </c>
      <c r="BD749" s="26" t="s">
        <v>125</v>
      </c>
      <c r="BE749" s="24"/>
      <c r="BF749" s="26" t="s">
        <v>4381</v>
      </c>
      <c r="BG749" s="26" t="s">
        <v>3593</v>
      </c>
      <c r="BH749" s="26" t="s">
        <v>1710</v>
      </c>
      <c r="BI749" s="26" t="s">
        <v>3593</v>
      </c>
      <c r="BJ749" s="24"/>
      <c r="BK749" s="24"/>
      <c r="BL749" s="24"/>
      <c r="BM749" s="24"/>
      <c r="BN749" s="24"/>
      <c r="BO749" s="24"/>
      <c r="BP749" s="24"/>
      <c r="BQ749" s="24"/>
      <c r="BR749" s="26">
        <v>4</v>
      </c>
      <c r="BS749" s="26">
        <v>3</v>
      </c>
      <c r="BT749" s="26">
        <v>2</v>
      </c>
      <c r="BU749" s="26">
        <v>4</v>
      </c>
      <c r="BV749" s="26">
        <v>4</v>
      </c>
      <c r="BW749" s="26">
        <v>4</v>
      </c>
      <c r="BX749" s="26">
        <v>4</v>
      </c>
      <c r="BY749" s="26">
        <v>3</v>
      </c>
      <c r="BZ749" s="24"/>
      <c r="CA749" s="24"/>
      <c r="CB749" s="24"/>
      <c r="CC749" s="24"/>
      <c r="CD749" s="24"/>
      <c r="CE749" s="24"/>
      <c r="CF749" s="24"/>
      <c r="CG749" s="24"/>
      <c r="CH749" s="24"/>
      <c r="CI749" s="24"/>
      <c r="CJ749" s="24"/>
      <c r="CK749" s="24"/>
      <c r="CL749" s="24"/>
      <c r="CM749" s="24"/>
      <c r="CN749" s="24"/>
      <c r="CO749" s="24"/>
      <c r="CP749" s="24"/>
      <c r="CQ749" s="24"/>
      <c r="CR749" s="24"/>
      <c r="CS749" s="24"/>
      <c r="CT749" s="24"/>
      <c r="CU749" s="24"/>
      <c r="CV749" s="24"/>
      <c r="CW749" s="24"/>
      <c r="CX749" s="24"/>
      <c r="CY749" s="24"/>
      <c r="CZ749" s="24"/>
      <c r="DA749" s="24"/>
      <c r="DB749" s="24"/>
      <c r="DC749" s="24"/>
      <c r="DD749" s="24"/>
      <c r="DE749" s="24"/>
      <c r="DF749" s="26" t="s">
        <v>120</v>
      </c>
      <c r="DG749" s="26" t="s">
        <v>120</v>
      </c>
      <c r="DH749" s="26" t="s">
        <v>120</v>
      </c>
      <c r="DI749" s="26" t="s">
        <v>139</v>
      </c>
      <c r="DJ749" s="26" t="s">
        <v>120</v>
      </c>
      <c r="DK749" s="26" t="s">
        <v>120</v>
      </c>
      <c r="DL749" s="26" t="s">
        <v>139</v>
      </c>
      <c r="DM749" s="26" t="s">
        <v>139</v>
      </c>
      <c r="DN749" s="26" t="s">
        <v>139</v>
      </c>
      <c r="DO749" s="26" t="s">
        <v>139</v>
      </c>
    </row>
    <row r="750" spans="1:119" ht="20.100000000000001" customHeight="1" x14ac:dyDescent="0.25">
      <c r="A750" s="29" t="str">
        <f t="shared" si="154"/>
        <v>Children Assistance Program3</v>
      </c>
      <c r="B750" s="29" t="str">
        <f t="shared" si="155"/>
        <v>Children Assistance Program</v>
      </c>
      <c r="C750" s="29">
        <f t="shared" si="156"/>
        <v>3</v>
      </c>
      <c r="D750" s="30" t="str">
        <f t="shared" si="157"/>
        <v>Africa and the Middle East</v>
      </c>
      <c r="E750" s="30" t="str">
        <f t="shared" si="158"/>
        <v>Monrovia, Liberia</v>
      </c>
      <c r="F750" s="31">
        <f t="shared" si="159"/>
        <v>4</v>
      </c>
      <c r="G750" s="31">
        <f t="shared" si="160"/>
        <v>2</v>
      </c>
      <c r="H750" s="31">
        <f t="shared" si="161"/>
        <v>2</v>
      </c>
      <c r="I750" s="31">
        <f t="shared" si="162"/>
        <v>5</v>
      </c>
      <c r="J750" s="31">
        <f t="shared" si="163"/>
        <v>4</v>
      </c>
      <c r="K750" s="31">
        <f t="shared" si="164"/>
        <v>4</v>
      </c>
      <c r="L750" s="31">
        <f t="shared" si="165"/>
        <v>4</v>
      </c>
      <c r="M750" s="31">
        <f t="shared" si="166"/>
        <v>2</v>
      </c>
      <c r="N750" s="31">
        <f t="shared" si="167"/>
        <v>3.4</v>
      </c>
      <c r="O750" s="26" t="s">
        <v>4382</v>
      </c>
      <c r="P750" s="26" t="s">
        <v>108</v>
      </c>
      <c r="Q750" s="27">
        <v>41568</v>
      </c>
      <c r="R750" s="26" t="s">
        <v>166</v>
      </c>
      <c r="S750" s="26" t="s">
        <v>622</v>
      </c>
      <c r="T750" s="26" t="s">
        <v>194</v>
      </c>
      <c r="U750" s="26" t="s">
        <v>112</v>
      </c>
      <c r="V750" s="26" t="s">
        <v>169</v>
      </c>
      <c r="W750" s="26" t="s">
        <v>3593</v>
      </c>
      <c r="X750" s="26" t="s">
        <v>4350</v>
      </c>
      <c r="Y750" s="26" t="s">
        <v>4351</v>
      </c>
      <c r="Z750" s="24"/>
      <c r="AA750" s="24"/>
      <c r="AB750" s="26" t="s">
        <v>117</v>
      </c>
      <c r="AC750" s="28">
        <v>14000</v>
      </c>
      <c r="AD750" s="26" t="s">
        <v>4352</v>
      </c>
      <c r="AE750" s="26" t="s">
        <v>174</v>
      </c>
      <c r="AF750" s="26" t="s">
        <v>139</v>
      </c>
      <c r="AG750" s="26" t="s">
        <v>333</v>
      </c>
      <c r="AH750" s="26" t="s">
        <v>121</v>
      </c>
      <c r="AI750" s="28">
        <v>14000</v>
      </c>
      <c r="AJ750" s="26" t="s">
        <v>4383</v>
      </c>
      <c r="AK750" s="26" t="s">
        <v>4384</v>
      </c>
      <c r="AL750" s="26" t="s">
        <v>4385</v>
      </c>
      <c r="AM750" s="24"/>
      <c r="AN750" s="24"/>
      <c r="AO750" s="24"/>
      <c r="AP750" s="24"/>
      <c r="AQ750" s="26" t="s">
        <v>4386</v>
      </c>
      <c r="AR750" s="24"/>
      <c r="AS750" s="24"/>
      <c r="AT750" s="24"/>
      <c r="AU750" s="24"/>
      <c r="AV750" s="24"/>
      <c r="AW750" s="28">
        <v>85000</v>
      </c>
      <c r="AX750" s="26">
        <v>1100</v>
      </c>
      <c r="AY750" s="28">
        <v>100</v>
      </c>
      <c r="AZ750" s="28">
        <v>100</v>
      </c>
      <c r="BA750" s="26">
        <v>0</v>
      </c>
      <c r="BB750" s="26" t="s">
        <v>148</v>
      </c>
      <c r="BC750" s="26" t="s">
        <v>4356</v>
      </c>
      <c r="BD750" s="26" t="s">
        <v>125</v>
      </c>
      <c r="BE750" s="24"/>
      <c r="BF750" s="26" t="s">
        <v>1710</v>
      </c>
      <c r="BG750" s="26" t="s">
        <v>3593</v>
      </c>
      <c r="BH750" s="24"/>
      <c r="BI750" s="24"/>
      <c r="BJ750" s="24"/>
      <c r="BK750" s="24"/>
      <c r="BL750" s="24"/>
      <c r="BM750" s="24"/>
      <c r="BN750" s="24"/>
      <c r="BO750" s="24"/>
      <c r="BP750" s="24"/>
      <c r="BQ750" s="24"/>
      <c r="BR750" s="26">
        <v>4</v>
      </c>
      <c r="BS750" s="26">
        <v>2</v>
      </c>
      <c r="BT750" s="26">
        <v>2</v>
      </c>
      <c r="BU750" s="26">
        <v>5</v>
      </c>
      <c r="BV750" s="26">
        <v>4</v>
      </c>
      <c r="BW750" s="26">
        <v>4</v>
      </c>
      <c r="BX750" s="26">
        <v>4</v>
      </c>
      <c r="BY750" s="26">
        <v>2</v>
      </c>
      <c r="BZ750" s="24"/>
      <c r="CA750" s="24"/>
      <c r="CB750" s="24"/>
      <c r="CC750" s="24"/>
      <c r="CD750" s="24"/>
      <c r="CE750" s="24"/>
      <c r="CF750" s="24"/>
      <c r="CG750" s="24"/>
      <c r="CH750" s="24"/>
      <c r="CI750" s="24"/>
      <c r="CJ750" s="24"/>
      <c r="CK750" s="24"/>
      <c r="CL750" s="24"/>
      <c r="CM750" s="24"/>
      <c r="CN750" s="24"/>
      <c r="CO750" s="24"/>
      <c r="CP750" s="24"/>
      <c r="CQ750" s="24"/>
      <c r="CR750" s="24"/>
      <c r="CS750" s="24"/>
      <c r="CT750" s="24"/>
      <c r="CU750" s="24"/>
      <c r="CV750" s="24"/>
      <c r="CW750" s="24"/>
      <c r="CX750" s="24"/>
      <c r="CY750" s="24"/>
      <c r="CZ750" s="24"/>
      <c r="DA750" s="24"/>
      <c r="DB750" s="24"/>
      <c r="DC750" s="24"/>
      <c r="DD750" s="24"/>
      <c r="DE750" s="24"/>
      <c r="DF750" s="26" t="s">
        <v>139</v>
      </c>
      <c r="DG750" s="26" t="s">
        <v>139</v>
      </c>
      <c r="DH750" s="26" t="s">
        <v>139</v>
      </c>
      <c r="DI750" s="26" t="s">
        <v>139</v>
      </c>
      <c r="DJ750" s="26" t="s">
        <v>139</v>
      </c>
      <c r="DK750" s="26" t="s">
        <v>120</v>
      </c>
      <c r="DL750" s="26" t="s">
        <v>139</v>
      </c>
      <c r="DM750" s="26" t="s">
        <v>139</v>
      </c>
      <c r="DN750" s="26" t="s">
        <v>139</v>
      </c>
      <c r="DO750" s="26" t="s">
        <v>139</v>
      </c>
    </row>
    <row r="751" spans="1:119" ht="20.100000000000001" customHeight="1" x14ac:dyDescent="0.25">
      <c r="A751" s="29" t="str">
        <f t="shared" si="154"/>
        <v>Children Assistance Program2</v>
      </c>
      <c r="B751" s="29" t="str">
        <f t="shared" si="155"/>
        <v>Children Assistance Program</v>
      </c>
      <c r="C751" s="29">
        <f t="shared" si="156"/>
        <v>2</v>
      </c>
      <c r="D751" s="30" t="str">
        <f t="shared" si="157"/>
        <v>Africa and the Middle East</v>
      </c>
      <c r="E751" s="30" t="str">
        <f t="shared" si="158"/>
        <v>Monrovia, Liberia</v>
      </c>
      <c r="F751" s="31">
        <f t="shared" si="159"/>
        <v>4</v>
      </c>
      <c r="G751" s="31">
        <f t="shared" si="160"/>
        <v>2</v>
      </c>
      <c r="H751" s="31">
        <f t="shared" si="161"/>
        <v>2</v>
      </c>
      <c r="I751" s="31">
        <f t="shared" si="162"/>
        <v>4</v>
      </c>
      <c r="J751" s="31">
        <f t="shared" si="163"/>
        <v>4</v>
      </c>
      <c r="K751" s="31">
        <f t="shared" si="164"/>
        <v>4</v>
      </c>
      <c r="L751" s="31">
        <f t="shared" si="165"/>
        <v>4</v>
      </c>
      <c r="M751" s="31">
        <f t="shared" si="166"/>
        <v>2</v>
      </c>
      <c r="N751" s="31">
        <f t="shared" si="167"/>
        <v>3.3</v>
      </c>
      <c r="O751" s="26" t="s">
        <v>4387</v>
      </c>
      <c r="P751" s="26" t="s">
        <v>108</v>
      </c>
      <c r="Q751" s="27">
        <v>41204</v>
      </c>
      <c r="R751" s="26" t="s">
        <v>109</v>
      </c>
      <c r="S751" s="26" t="s">
        <v>306</v>
      </c>
      <c r="T751" s="26" t="s">
        <v>207</v>
      </c>
      <c r="U751" s="26" t="s">
        <v>112</v>
      </c>
      <c r="V751" s="26" t="s">
        <v>169</v>
      </c>
      <c r="W751" s="26" t="s">
        <v>3593</v>
      </c>
      <c r="X751" s="26" t="s">
        <v>4350</v>
      </c>
      <c r="Y751" s="26" t="s">
        <v>4351</v>
      </c>
      <c r="Z751" s="24"/>
      <c r="AA751" s="24"/>
      <c r="AB751" s="26" t="s">
        <v>117</v>
      </c>
      <c r="AC751" s="28">
        <v>12000</v>
      </c>
      <c r="AD751" s="26" t="s">
        <v>4352</v>
      </c>
      <c r="AE751" s="26" t="s">
        <v>174</v>
      </c>
      <c r="AF751" s="26" t="s">
        <v>139</v>
      </c>
      <c r="AG751" s="26" t="s">
        <v>333</v>
      </c>
      <c r="AH751" s="26" t="s">
        <v>143</v>
      </c>
      <c r="AI751" s="28">
        <v>12000</v>
      </c>
      <c r="AJ751" s="26" t="s">
        <v>4388</v>
      </c>
      <c r="AK751" s="26" t="s">
        <v>4361</v>
      </c>
      <c r="AL751" s="26" t="s">
        <v>4362</v>
      </c>
      <c r="AM751" s="24"/>
      <c r="AN751" s="24"/>
      <c r="AO751" s="24"/>
      <c r="AP751" s="24"/>
      <c r="AQ751" s="24"/>
      <c r="AR751" s="24"/>
      <c r="AS751" s="24"/>
      <c r="AT751" s="24"/>
      <c r="AU751" s="24"/>
      <c r="AV751" s="24"/>
      <c r="AW751" s="28">
        <v>164266</v>
      </c>
      <c r="AX751" s="26">
        <v>2770</v>
      </c>
      <c r="AY751" s="28">
        <v>90</v>
      </c>
      <c r="AZ751" s="28">
        <v>100</v>
      </c>
      <c r="BA751" s="26">
        <v>0</v>
      </c>
      <c r="BB751" s="26" t="s">
        <v>148</v>
      </c>
      <c r="BC751" s="26" t="s">
        <v>4356</v>
      </c>
      <c r="BD751" s="26" t="s">
        <v>125</v>
      </c>
      <c r="BE751" s="24"/>
      <c r="BF751" s="26" t="s">
        <v>1103</v>
      </c>
      <c r="BG751" s="24"/>
      <c r="BH751" s="26" t="s">
        <v>1710</v>
      </c>
      <c r="BI751" s="24"/>
      <c r="BJ751" s="26" t="s">
        <v>4389</v>
      </c>
      <c r="BK751" s="24"/>
      <c r="BL751" s="24"/>
      <c r="BM751" s="24"/>
      <c r="BN751" s="24"/>
      <c r="BO751" s="24"/>
      <c r="BP751" s="24"/>
      <c r="BQ751" s="24"/>
      <c r="BR751" s="26">
        <v>4</v>
      </c>
      <c r="BS751" s="26">
        <v>2</v>
      </c>
      <c r="BT751" s="26">
        <v>2</v>
      </c>
      <c r="BU751" s="26">
        <v>4</v>
      </c>
      <c r="BV751" s="26">
        <v>4</v>
      </c>
      <c r="BW751" s="26">
        <v>4</v>
      </c>
      <c r="BX751" s="26">
        <v>4</v>
      </c>
      <c r="BY751" s="26">
        <v>2</v>
      </c>
      <c r="BZ751" s="24"/>
      <c r="CA751" s="24"/>
      <c r="CB751" s="24"/>
      <c r="CC751" s="24"/>
      <c r="CD751" s="24"/>
      <c r="CE751" s="24"/>
      <c r="CF751" s="24"/>
      <c r="CG751" s="24"/>
      <c r="CH751" s="24"/>
      <c r="CI751" s="24"/>
      <c r="CJ751" s="24"/>
      <c r="CK751" s="24"/>
      <c r="CL751" s="24"/>
      <c r="CM751" s="24"/>
      <c r="CN751" s="24"/>
      <c r="CO751" s="24"/>
      <c r="CP751" s="24"/>
      <c r="CQ751" s="24"/>
      <c r="CR751" s="24"/>
      <c r="CS751" s="24"/>
      <c r="CT751" s="24"/>
      <c r="CU751" s="24"/>
      <c r="CV751" s="24"/>
      <c r="CW751" s="24"/>
      <c r="CX751" s="24"/>
      <c r="CY751" s="24"/>
      <c r="CZ751" s="24"/>
      <c r="DA751" s="24"/>
      <c r="DB751" s="24"/>
      <c r="DC751" s="24"/>
      <c r="DD751" s="24"/>
      <c r="DE751" s="24"/>
      <c r="DF751" s="26" t="s">
        <v>139</v>
      </c>
      <c r="DG751" s="26" t="s">
        <v>139</v>
      </c>
      <c r="DH751" s="26" t="s">
        <v>139</v>
      </c>
      <c r="DI751" s="26" t="s">
        <v>139</v>
      </c>
      <c r="DJ751" s="26" t="s">
        <v>139</v>
      </c>
      <c r="DK751" s="26" t="s">
        <v>139</v>
      </c>
      <c r="DL751" s="26" t="s">
        <v>139</v>
      </c>
      <c r="DM751" s="26" t="s">
        <v>139</v>
      </c>
      <c r="DN751" s="26" t="s">
        <v>139</v>
      </c>
      <c r="DO751" s="26" t="s">
        <v>139</v>
      </c>
    </row>
    <row r="752" spans="1:119" ht="20.100000000000001" customHeight="1" x14ac:dyDescent="0.25">
      <c r="A752" s="29" t="str">
        <f t="shared" si="154"/>
        <v>Children Assistance Program1</v>
      </c>
      <c r="B752" s="29" t="str">
        <f t="shared" si="155"/>
        <v>Children Assistance Program</v>
      </c>
      <c r="C752" s="29">
        <f t="shared" si="156"/>
        <v>1</v>
      </c>
      <c r="D752" s="30" t="str">
        <f t="shared" si="157"/>
        <v>Africa and the Middle East</v>
      </c>
      <c r="E752" s="30" t="str">
        <f t="shared" si="158"/>
        <v>Monrovia, Liberia</v>
      </c>
      <c r="F752" s="31">
        <f t="shared" si="159"/>
        <v>4</v>
      </c>
      <c r="G752" s="31">
        <f t="shared" si="160"/>
        <v>2</v>
      </c>
      <c r="H752" s="31">
        <f t="shared" si="161"/>
        <v>2</v>
      </c>
      <c r="I752" s="31">
        <f t="shared" si="162"/>
        <v>4</v>
      </c>
      <c r="J752" s="31">
        <f t="shared" si="163"/>
        <v>4</v>
      </c>
      <c r="K752" s="31">
        <f t="shared" si="164"/>
        <v>4</v>
      </c>
      <c r="L752" s="31">
        <f t="shared" si="165"/>
        <v>4</v>
      </c>
      <c r="M752" s="31">
        <f t="shared" si="166"/>
        <v>2</v>
      </c>
      <c r="N752" s="31">
        <f t="shared" si="167"/>
        <v>3.3</v>
      </c>
      <c r="O752" s="26" t="s">
        <v>4390</v>
      </c>
      <c r="P752" s="26" t="s">
        <v>108</v>
      </c>
      <c r="Q752" s="27">
        <v>40835</v>
      </c>
      <c r="R752" s="26" t="s">
        <v>155</v>
      </c>
      <c r="S752" s="26" t="s">
        <v>321</v>
      </c>
      <c r="T752" s="26" t="s">
        <v>175</v>
      </c>
      <c r="U752" s="26" t="s">
        <v>112</v>
      </c>
      <c r="V752" s="26" t="s">
        <v>169</v>
      </c>
      <c r="W752" s="26" t="s">
        <v>3593</v>
      </c>
      <c r="X752" s="26" t="s">
        <v>4350</v>
      </c>
      <c r="Y752" s="26" t="s">
        <v>4351</v>
      </c>
      <c r="Z752" s="24"/>
      <c r="AA752" s="24"/>
      <c r="AB752" s="26" t="s">
        <v>117</v>
      </c>
      <c r="AC752" s="28">
        <v>8000</v>
      </c>
      <c r="AD752" s="26" t="s">
        <v>4352</v>
      </c>
      <c r="AE752" s="26" t="s">
        <v>174</v>
      </c>
      <c r="AF752" s="26" t="s">
        <v>139</v>
      </c>
      <c r="AG752" s="26" t="s">
        <v>333</v>
      </c>
      <c r="AH752" s="26" t="s">
        <v>158</v>
      </c>
      <c r="AI752" s="28">
        <v>8000</v>
      </c>
      <c r="AJ752" s="24"/>
      <c r="AK752" s="26" t="s">
        <v>4391</v>
      </c>
      <c r="AL752" s="26" t="s">
        <v>4392</v>
      </c>
      <c r="AM752" s="26" t="s">
        <v>4393</v>
      </c>
      <c r="AN752" s="26" t="s">
        <v>4394</v>
      </c>
      <c r="AO752" s="26" t="s">
        <v>4395</v>
      </c>
      <c r="AP752" s="24"/>
      <c r="AQ752" s="24"/>
      <c r="AR752" s="24"/>
      <c r="AS752" s="24"/>
      <c r="AT752" s="24"/>
      <c r="AU752" s="24"/>
      <c r="AV752" s="24"/>
      <c r="AW752" s="28">
        <v>90000</v>
      </c>
      <c r="AX752" s="26">
        <v>1500</v>
      </c>
      <c r="AY752" s="28">
        <v>90</v>
      </c>
      <c r="AZ752" s="28">
        <v>90</v>
      </c>
      <c r="BA752" s="26">
        <v>0</v>
      </c>
      <c r="BB752" s="26" t="s">
        <v>241</v>
      </c>
      <c r="BC752" s="26" t="s">
        <v>4356</v>
      </c>
      <c r="BD752" s="24"/>
      <c r="BE752" s="24"/>
      <c r="BF752" s="26" t="s">
        <v>4396</v>
      </c>
      <c r="BG752" s="26" t="s">
        <v>3593</v>
      </c>
      <c r="BH752" s="26" t="s">
        <v>4397</v>
      </c>
      <c r="BI752" s="26" t="s">
        <v>191</v>
      </c>
      <c r="BJ752" s="26" t="s">
        <v>1695</v>
      </c>
      <c r="BK752" s="26" t="s">
        <v>3593</v>
      </c>
      <c r="BL752" s="26" t="s">
        <v>1710</v>
      </c>
      <c r="BM752" s="26" t="s">
        <v>3593</v>
      </c>
      <c r="BN752" s="24"/>
      <c r="BO752" s="24"/>
      <c r="BP752" s="24"/>
      <c r="BQ752" s="24"/>
      <c r="BR752" s="26">
        <v>4</v>
      </c>
      <c r="BS752" s="26">
        <v>2</v>
      </c>
      <c r="BT752" s="26">
        <v>2</v>
      </c>
      <c r="BU752" s="26">
        <v>4</v>
      </c>
      <c r="BV752" s="26">
        <v>4</v>
      </c>
      <c r="BW752" s="26">
        <v>4</v>
      </c>
      <c r="BX752" s="26">
        <v>4</v>
      </c>
      <c r="BY752" s="26">
        <v>2</v>
      </c>
      <c r="BZ752" s="24"/>
      <c r="CA752" s="24"/>
      <c r="CB752" s="24"/>
      <c r="CC752" s="24"/>
      <c r="CD752" s="24"/>
      <c r="CE752" s="24"/>
      <c r="CF752" s="24"/>
      <c r="CG752" s="24"/>
      <c r="CH752" s="24"/>
      <c r="CI752" s="24"/>
      <c r="CJ752" s="24"/>
      <c r="CK752" s="24"/>
      <c r="CL752" s="24"/>
      <c r="CM752" s="24"/>
      <c r="CN752" s="24"/>
      <c r="CO752" s="24"/>
      <c r="CP752" s="24"/>
      <c r="CQ752" s="24"/>
      <c r="CR752" s="24"/>
      <c r="CS752" s="24"/>
      <c r="CT752" s="24"/>
      <c r="CU752" s="24"/>
      <c r="CV752" s="24"/>
      <c r="CW752" s="24"/>
      <c r="CX752" s="24"/>
      <c r="CY752" s="24"/>
      <c r="CZ752" s="24"/>
      <c r="DA752" s="24"/>
      <c r="DB752" s="24"/>
      <c r="DC752" s="24"/>
      <c r="DD752" s="24"/>
      <c r="DE752" s="24"/>
      <c r="DF752" s="26" t="s">
        <v>139</v>
      </c>
      <c r="DG752" s="26" t="s">
        <v>139</v>
      </c>
      <c r="DH752" s="26" t="s">
        <v>139</v>
      </c>
      <c r="DI752" s="26" t="s">
        <v>139</v>
      </c>
      <c r="DJ752" s="26" t="s">
        <v>139</v>
      </c>
      <c r="DK752" s="26" t="s">
        <v>139</v>
      </c>
      <c r="DL752" s="26" t="s">
        <v>139</v>
      </c>
      <c r="DM752" s="26" t="s">
        <v>139</v>
      </c>
      <c r="DN752" s="26" t="s">
        <v>139</v>
      </c>
      <c r="DO752" s="26" t="s">
        <v>139</v>
      </c>
    </row>
    <row r="753" spans="1:119" ht="20.100000000000001" customHeight="1" x14ac:dyDescent="0.25">
      <c r="A753" s="29" t="str">
        <f t="shared" si="154"/>
        <v/>
      </c>
      <c r="B753" s="29" t="str">
        <f t="shared" si="155"/>
        <v>Children in the Wilderness</v>
      </c>
      <c r="C753" s="29">
        <f t="shared" si="156"/>
        <v>0</v>
      </c>
      <c r="D753" s="30" t="str">
        <f t="shared" si="157"/>
        <v>Africa and the Middle East</v>
      </c>
      <c r="E753" s="30" t="str">
        <f t="shared" si="158"/>
        <v>Malawi</v>
      </c>
      <c r="F753" s="31">
        <f t="shared" si="159"/>
        <v>0</v>
      </c>
      <c r="G753" s="31">
        <f t="shared" si="160"/>
        <v>0</v>
      </c>
      <c r="H753" s="31">
        <f t="shared" si="161"/>
        <v>0</v>
      </c>
      <c r="I753" s="31">
        <f t="shared" si="162"/>
        <v>0</v>
      </c>
      <c r="J753" s="31">
        <f t="shared" si="163"/>
        <v>0</v>
      </c>
      <c r="K753" s="31">
        <f t="shared" si="164"/>
        <v>0</v>
      </c>
      <c r="L753" s="31">
        <f t="shared" si="165"/>
        <v>0</v>
      </c>
      <c r="M753" s="31">
        <f t="shared" si="166"/>
        <v>0</v>
      </c>
      <c r="N753" s="31">
        <f t="shared" si="167"/>
        <v>0</v>
      </c>
      <c r="O753" s="26" t="s">
        <v>15950</v>
      </c>
      <c r="P753" s="26" t="s">
        <v>108</v>
      </c>
      <c r="Q753" s="27">
        <v>41446</v>
      </c>
      <c r="R753" s="24"/>
      <c r="S753" s="24"/>
      <c r="T753" s="26" t="s">
        <v>207</v>
      </c>
      <c r="U753" s="24"/>
      <c r="V753" s="26" t="s">
        <v>169</v>
      </c>
      <c r="W753" s="26" t="s">
        <v>4399</v>
      </c>
      <c r="X753" s="24"/>
      <c r="Y753" s="26" t="s">
        <v>4400</v>
      </c>
      <c r="Z753" s="24"/>
      <c r="AA753" s="24"/>
      <c r="AB753" s="26" t="s">
        <v>15766</v>
      </c>
      <c r="AC753" s="28">
        <v>2000</v>
      </c>
      <c r="AD753" s="24"/>
      <c r="AE753" s="24"/>
      <c r="AF753" s="26" t="s">
        <v>139</v>
      </c>
      <c r="AG753" s="26" t="s">
        <v>312</v>
      </c>
      <c r="AH753" s="24"/>
      <c r="AI753" s="28">
        <v>2000</v>
      </c>
      <c r="AJ753" s="24"/>
      <c r="AK753" s="24"/>
      <c r="AL753" s="24"/>
      <c r="AM753" s="24"/>
      <c r="AN753" s="24"/>
      <c r="AO753" s="24"/>
      <c r="AP753" s="24"/>
      <c r="AQ753" s="24"/>
      <c r="AR753" s="24"/>
      <c r="AS753" s="24"/>
      <c r="AT753" s="24"/>
      <c r="AU753" s="24"/>
      <c r="AV753" s="24"/>
      <c r="AW753" s="24"/>
      <c r="AX753" s="24"/>
      <c r="AY753" s="24"/>
      <c r="AZ753" s="24"/>
      <c r="BA753" s="24"/>
      <c r="BB753" s="24"/>
      <c r="BC753" s="24"/>
      <c r="BD753" s="24"/>
      <c r="BE753" s="24"/>
      <c r="BF753" s="24"/>
      <c r="BG753" s="24"/>
      <c r="BH753" s="24"/>
      <c r="BI753" s="24"/>
      <c r="BJ753" s="24"/>
      <c r="BK753" s="24"/>
      <c r="BL753" s="24"/>
      <c r="BM753" s="24"/>
      <c r="BN753" s="24"/>
      <c r="BO753" s="24"/>
      <c r="BP753" s="24"/>
      <c r="BQ753" s="24"/>
      <c r="BR753" s="24"/>
      <c r="BS753" s="24"/>
      <c r="BT753" s="24"/>
      <c r="BU753" s="24"/>
      <c r="BV753" s="24"/>
      <c r="BW753" s="24"/>
      <c r="BX753" s="24"/>
      <c r="BY753" s="24"/>
      <c r="BZ753" s="24"/>
      <c r="CA753" s="24"/>
      <c r="CB753" s="24"/>
      <c r="CC753" s="24"/>
      <c r="CD753" s="24"/>
      <c r="CE753" s="24"/>
      <c r="CF753" s="24"/>
      <c r="CG753" s="24"/>
      <c r="CH753" s="24"/>
      <c r="CI753" s="24"/>
      <c r="CJ753" s="24"/>
      <c r="CK753" s="24"/>
      <c r="CL753" s="24"/>
      <c r="CM753" s="24"/>
      <c r="CN753" s="24"/>
      <c r="CO753" s="24"/>
      <c r="CP753" s="24"/>
      <c r="CQ753" s="24"/>
      <c r="CR753" s="24"/>
      <c r="CS753" s="24"/>
      <c r="CT753" s="24"/>
      <c r="CU753" s="24"/>
      <c r="CV753" s="24"/>
      <c r="CW753" s="24"/>
      <c r="CX753" s="24"/>
      <c r="CY753" s="24"/>
      <c r="CZ753" s="24"/>
      <c r="DA753" s="24"/>
      <c r="DB753" s="24"/>
      <c r="DC753" s="24"/>
      <c r="DD753" s="24"/>
      <c r="DE753" s="24"/>
      <c r="DF753" s="26" t="s">
        <v>139</v>
      </c>
      <c r="DG753" s="26" t="s">
        <v>139</v>
      </c>
      <c r="DH753" s="26" t="s">
        <v>139</v>
      </c>
      <c r="DI753" s="26" t="s">
        <v>139</v>
      </c>
      <c r="DJ753" s="26" t="s">
        <v>139</v>
      </c>
      <c r="DK753" s="26" t="s">
        <v>139</v>
      </c>
      <c r="DL753" s="26" t="s">
        <v>139</v>
      </c>
      <c r="DM753" s="26" t="s">
        <v>139</v>
      </c>
      <c r="DN753" s="26" t="s">
        <v>139</v>
      </c>
      <c r="DO753" s="26" t="s">
        <v>139</v>
      </c>
    </row>
    <row r="754" spans="1:119" ht="20.100000000000001" customHeight="1" x14ac:dyDescent="0.25">
      <c r="A754" s="29" t="str">
        <f t="shared" si="154"/>
        <v/>
      </c>
      <c r="B754" s="29" t="str">
        <f t="shared" si="155"/>
        <v>Children in the Wilderness</v>
      </c>
      <c r="C754" s="29">
        <f t="shared" si="156"/>
        <v>0</v>
      </c>
      <c r="D754" s="30" t="str">
        <f t="shared" si="157"/>
        <v>Africa and the Middle East</v>
      </c>
      <c r="E754" s="30" t="str">
        <f t="shared" si="158"/>
        <v>Malawi</v>
      </c>
      <c r="F754" s="31">
        <f t="shared" si="159"/>
        <v>0</v>
      </c>
      <c r="G754" s="31">
        <f t="shared" si="160"/>
        <v>0</v>
      </c>
      <c r="H754" s="31">
        <f t="shared" si="161"/>
        <v>0</v>
      </c>
      <c r="I754" s="31">
        <f t="shared" si="162"/>
        <v>0</v>
      </c>
      <c r="J754" s="31">
        <f t="shared" si="163"/>
        <v>0</v>
      </c>
      <c r="K754" s="31">
        <f t="shared" si="164"/>
        <v>0</v>
      </c>
      <c r="L754" s="31">
        <f t="shared" si="165"/>
        <v>0</v>
      </c>
      <c r="M754" s="31">
        <f t="shared" si="166"/>
        <v>0</v>
      </c>
      <c r="N754" s="31">
        <f t="shared" si="167"/>
        <v>0</v>
      </c>
      <c r="O754" s="26" t="s">
        <v>15951</v>
      </c>
      <c r="P754" s="26" t="s">
        <v>108</v>
      </c>
      <c r="Q754" s="27">
        <v>41085</v>
      </c>
      <c r="R754" s="24"/>
      <c r="S754" s="24"/>
      <c r="T754" s="26" t="s">
        <v>175</v>
      </c>
      <c r="U754" s="24"/>
      <c r="V754" s="26" t="s">
        <v>169</v>
      </c>
      <c r="W754" s="26" t="s">
        <v>4399</v>
      </c>
      <c r="X754" s="24"/>
      <c r="Y754" s="26" t="s">
        <v>4400</v>
      </c>
      <c r="Z754" s="24"/>
      <c r="AA754" s="24"/>
      <c r="AB754" s="26" t="s">
        <v>15766</v>
      </c>
      <c r="AC754" s="28">
        <v>2200</v>
      </c>
      <c r="AD754" s="24"/>
      <c r="AE754" s="24"/>
      <c r="AF754" s="26" t="s">
        <v>139</v>
      </c>
      <c r="AG754" s="26" t="s">
        <v>312</v>
      </c>
      <c r="AH754" s="24"/>
      <c r="AI754" s="28">
        <v>2200</v>
      </c>
      <c r="AJ754" s="24"/>
      <c r="AK754" s="24"/>
      <c r="AL754" s="24"/>
      <c r="AM754" s="24"/>
      <c r="AN754" s="24"/>
      <c r="AO754" s="24"/>
      <c r="AP754" s="24"/>
      <c r="AQ754" s="24"/>
      <c r="AR754" s="24"/>
      <c r="AS754" s="24"/>
      <c r="AT754" s="24"/>
      <c r="AU754" s="24"/>
      <c r="AV754" s="24"/>
      <c r="AW754" s="24"/>
      <c r="AX754" s="24"/>
      <c r="AY754" s="24"/>
      <c r="AZ754" s="24"/>
      <c r="BA754" s="24"/>
      <c r="BB754" s="24"/>
      <c r="BC754" s="24"/>
      <c r="BD754" s="24"/>
      <c r="BE754" s="24"/>
      <c r="BF754" s="24"/>
      <c r="BG754" s="24"/>
      <c r="BH754" s="24"/>
      <c r="BI754" s="24"/>
      <c r="BJ754" s="24"/>
      <c r="BK754" s="24"/>
      <c r="BL754" s="24"/>
      <c r="BM754" s="24"/>
      <c r="BN754" s="24"/>
      <c r="BO754" s="24"/>
      <c r="BP754" s="24"/>
      <c r="BQ754" s="24"/>
      <c r="BR754" s="24"/>
      <c r="BS754" s="24"/>
      <c r="BT754" s="24"/>
      <c r="BU754" s="24"/>
      <c r="BV754" s="24"/>
      <c r="BW754" s="24"/>
      <c r="BX754" s="24"/>
      <c r="BY754" s="24"/>
      <c r="BZ754" s="24"/>
      <c r="CA754" s="24"/>
      <c r="CB754" s="24"/>
      <c r="CC754" s="24"/>
      <c r="CD754" s="24"/>
      <c r="CE754" s="24"/>
      <c r="CF754" s="24"/>
      <c r="CG754" s="24"/>
      <c r="CH754" s="24"/>
      <c r="CI754" s="24"/>
      <c r="CJ754" s="24"/>
      <c r="CK754" s="24"/>
      <c r="CL754" s="24"/>
      <c r="CM754" s="24"/>
      <c r="CN754" s="24"/>
      <c r="CO754" s="24"/>
      <c r="CP754" s="24"/>
      <c r="CQ754" s="24"/>
      <c r="CR754" s="24"/>
      <c r="CS754" s="24"/>
      <c r="CT754" s="24"/>
      <c r="CU754" s="24"/>
      <c r="CV754" s="24"/>
      <c r="CW754" s="24"/>
      <c r="CX754" s="24"/>
      <c r="CY754" s="24"/>
      <c r="CZ754" s="24"/>
      <c r="DA754" s="24"/>
      <c r="DB754" s="24"/>
      <c r="DC754" s="24"/>
      <c r="DD754" s="24"/>
      <c r="DE754" s="24"/>
      <c r="DF754" s="26" t="s">
        <v>139</v>
      </c>
      <c r="DG754" s="26" t="s">
        <v>139</v>
      </c>
      <c r="DH754" s="26" t="s">
        <v>139</v>
      </c>
      <c r="DI754" s="26" t="s">
        <v>139</v>
      </c>
      <c r="DJ754" s="26" t="s">
        <v>139</v>
      </c>
      <c r="DK754" s="26" t="s">
        <v>139</v>
      </c>
      <c r="DL754" s="26" t="s">
        <v>139</v>
      </c>
      <c r="DM754" s="26" t="s">
        <v>139</v>
      </c>
      <c r="DN754" s="26" t="s">
        <v>139</v>
      </c>
      <c r="DO754" s="26" t="s">
        <v>139</v>
      </c>
    </row>
    <row r="755" spans="1:119" ht="20.100000000000001" customHeight="1" x14ac:dyDescent="0.25">
      <c r="A755" s="29" t="str">
        <f t="shared" si="154"/>
        <v>Children in the Wilderness6</v>
      </c>
      <c r="B755" s="29" t="str">
        <f t="shared" si="155"/>
        <v>Children in the Wilderness</v>
      </c>
      <c r="C755" s="29">
        <f t="shared" si="156"/>
        <v>6</v>
      </c>
      <c r="D755" s="30" t="str">
        <f t="shared" si="157"/>
        <v>Africa and the Middle East</v>
      </c>
      <c r="E755" s="30" t="str">
        <f t="shared" si="158"/>
        <v>Malawi</v>
      </c>
      <c r="F755" s="31">
        <f t="shared" si="159"/>
        <v>4</v>
      </c>
      <c r="G755" s="31">
        <f t="shared" si="160"/>
        <v>3</v>
      </c>
      <c r="H755" s="31">
        <f t="shared" si="161"/>
        <v>4</v>
      </c>
      <c r="I755" s="31">
        <f t="shared" si="162"/>
        <v>4</v>
      </c>
      <c r="J755" s="31">
        <f t="shared" si="163"/>
        <v>4</v>
      </c>
      <c r="K755" s="31">
        <f t="shared" si="164"/>
        <v>4</v>
      </c>
      <c r="L755" s="31">
        <f t="shared" si="165"/>
        <v>4</v>
      </c>
      <c r="M755" s="31">
        <f t="shared" si="166"/>
        <v>4</v>
      </c>
      <c r="N755" s="31">
        <f t="shared" si="167"/>
        <v>3.9</v>
      </c>
      <c r="O755" s="26" t="s">
        <v>4398</v>
      </c>
      <c r="P755" s="26" t="s">
        <v>108</v>
      </c>
      <c r="Q755" s="27">
        <v>40672</v>
      </c>
      <c r="R755" s="26" t="s">
        <v>109</v>
      </c>
      <c r="S755" s="26" t="s">
        <v>409</v>
      </c>
      <c r="T755" s="26" t="s">
        <v>333</v>
      </c>
      <c r="U755" s="26" t="s">
        <v>112</v>
      </c>
      <c r="V755" s="26" t="s">
        <v>169</v>
      </c>
      <c r="W755" s="26" t="s">
        <v>4399</v>
      </c>
      <c r="X755" s="24"/>
      <c r="Y755" s="26" t="s">
        <v>4400</v>
      </c>
      <c r="Z755" s="24"/>
      <c r="AA755" s="24"/>
      <c r="AB755" s="26" t="s">
        <v>117</v>
      </c>
      <c r="AC755" s="28">
        <v>19000</v>
      </c>
      <c r="AD755" s="24"/>
      <c r="AE755" s="24"/>
      <c r="AF755" s="26" t="s">
        <v>139</v>
      </c>
      <c r="AG755" s="26" t="s">
        <v>312</v>
      </c>
      <c r="AH755" s="26" t="s">
        <v>250</v>
      </c>
      <c r="AI755" s="28">
        <v>19000</v>
      </c>
      <c r="AJ755" s="24"/>
      <c r="AK755" s="26" t="s">
        <v>4401</v>
      </c>
      <c r="AL755" s="26" t="s">
        <v>4402</v>
      </c>
      <c r="AM755" s="26" t="s">
        <v>4403</v>
      </c>
      <c r="AN755" s="26" t="s">
        <v>4404</v>
      </c>
      <c r="AO755" s="26" t="s">
        <v>4405</v>
      </c>
      <c r="AP755" s="24"/>
      <c r="AQ755" s="24"/>
      <c r="AR755" s="24"/>
      <c r="AS755" s="26" t="s">
        <v>4406</v>
      </c>
      <c r="AT755" s="26" t="s">
        <v>4407</v>
      </c>
      <c r="AU755" s="24"/>
      <c r="AV755" s="24"/>
      <c r="AW755" s="28">
        <v>131478</v>
      </c>
      <c r="AX755" s="26">
        <v>872</v>
      </c>
      <c r="AY755" s="28">
        <v>11</v>
      </c>
      <c r="AZ755" s="28">
        <v>21</v>
      </c>
      <c r="BA755" s="26">
        <v>0</v>
      </c>
      <c r="BB755" s="26" t="s">
        <v>241</v>
      </c>
      <c r="BC755" s="24"/>
      <c r="BD755" s="24"/>
      <c r="BE755" s="24"/>
      <c r="BF755" s="26" t="s">
        <v>4408</v>
      </c>
      <c r="BG755" s="26" t="s">
        <v>4409</v>
      </c>
      <c r="BH755" s="26" t="s">
        <v>4410</v>
      </c>
      <c r="BI755" s="26" t="s">
        <v>191</v>
      </c>
      <c r="BJ755" s="26" t="s">
        <v>4411</v>
      </c>
      <c r="BK755" s="26" t="s">
        <v>191</v>
      </c>
      <c r="BL755" s="26" t="s">
        <v>4412</v>
      </c>
      <c r="BM755" s="26" t="s">
        <v>4399</v>
      </c>
      <c r="BN755" s="24"/>
      <c r="BO755" s="24"/>
      <c r="BP755" s="24"/>
      <c r="BQ755" s="24"/>
      <c r="BR755" s="26">
        <v>4</v>
      </c>
      <c r="BS755" s="26">
        <v>3</v>
      </c>
      <c r="BT755" s="26">
        <v>4</v>
      </c>
      <c r="BU755" s="26">
        <v>4</v>
      </c>
      <c r="BV755" s="26">
        <v>4</v>
      </c>
      <c r="BW755" s="26">
        <v>4</v>
      </c>
      <c r="BX755" s="26">
        <v>4</v>
      </c>
      <c r="BY755" s="26">
        <v>4</v>
      </c>
      <c r="BZ755" s="24"/>
      <c r="CA755" s="24"/>
      <c r="CB755" s="24"/>
      <c r="CC755" s="24"/>
      <c r="CD755" s="24"/>
      <c r="CE755" s="24"/>
      <c r="CF755" s="24"/>
      <c r="CG755" s="24"/>
      <c r="CH755" s="24"/>
      <c r="CI755" s="24"/>
      <c r="CJ755" s="24"/>
      <c r="CK755" s="24"/>
      <c r="CL755" s="24"/>
      <c r="CM755" s="24"/>
      <c r="CN755" s="24"/>
      <c r="CO755" s="24"/>
      <c r="CP755" s="24"/>
      <c r="CQ755" s="24"/>
      <c r="CR755" s="24"/>
      <c r="CS755" s="24"/>
      <c r="CT755" s="24"/>
      <c r="CU755" s="24"/>
      <c r="CV755" s="24"/>
      <c r="CW755" s="24"/>
      <c r="CX755" s="24"/>
      <c r="CY755" s="24"/>
      <c r="CZ755" s="24"/>
      <c r="DA755" s="24"/>
      <c r="DB755" s="24"/>
      <c r="DC755" s="24"/>
      <c r="DD755" s="24"/>
      <c r="DE755" s="24"/>
      <c r="DF755" s="26" t="s">
        <v>139</v>
      </c>
      <c r="DG755" s="26" t="s">
        <v>120</v>
      </c>
      <c r="DH755" s="26" t="s">
        <v>139</v>
      </c>
      <c r="DI755" s="26" t="s">
        <v>139</v>
      </c>
      <c r="DJ755" s="26" t="s">
        <v>139</v>
      </c>
      <c r="DK755" s="26" t="s">
        <v>139</v>
      </c>
      <c r="DL755" s="26" t="s">
        <v>139</v>
      </c>
      <c r="DM755" s="26" t="s">
        <v>139</v>
      </c>
      <c r="DN755" s="26" t="s">
        <v>139</v>
      </c>
      <c r="DO755" s="26" t="s">
        <v>139</v>
      </c>
    </row>
    <row r="756" spans="1:119" ht="20.100000000000001" customHeight="1" x14ac:dyDescent="0.25">
      <c r="A756" s="29" t="str">
        <f t="shared" si="154"/>
        <v/>
      </c>
      <c r="B756" s="29" t="str">
        <f t="shared" si="155"/>
        <v>Children in the Wilderness</v>
      </c>
      <c r="C756" s="29">
        <f t="shared" si="156"/>
        <v>0</v>
      </c>
      <c r="D756" s="30" t="str">
        <f t="shared" si="157"/>
        <v>Africa and the Middle East</v>
      </c>
      <c r="E756" s="30" t="str">
        <f t="shared" si="158"/>
        <v>Malawi</v>
      </c>
      <c r="F756" s="31">
        <f t="shared" si="159"/>
        <v>0</v>
      </c>
      <c r="G756" s="31">
        <f t="shared" si="160"/>
        <v>0</v>
      </c>
      <c r="H756" s="31">
        <f t="shared" si="161"/>
        <v>0</v>
      </c>
      <c r="I756" s="31">
        <f t="shared" si="162"/>
        <v>0</v>
      </c>
      <c r="J756" s="31">
        <f t="shared" si="163"/>
        <v>0</v>
      </c>
      <c r="K756" s="31">
        <f t="shared" si="164"/>
        <v>0</v>
      </c>
      <c r="L756" s="31">
        <f t="shared" si="165"/>
        <v>0</v>
      </c>
      <c r="M756" s="31">
        <f t="shared" si="166"/>
        <v>0</v>
      </c>
      <c r="N756" s="31">
        <f t="shared" si="167"/>
        <v>0</v>
      </c>
      <c r="O756" s="26" t="s">
        <v>15952</v>
      </c>
      <c r="P756" s="26" t="s">
        <v>108</v>
      </c>
      <c r="Q756" s="27">
        <v>40673</v>
      </c>
      <c r="R756" s="24"/>
      <c r="S756" s="24"/>
      <c r="T756" s="26" t="s">
        <v>333</v>
      </c>
      <c r="U756" s="24"/>
      <c r="V756" s="26" t="s">
        <v>169</v>
      </c>
      <c r="W756" s="26" t="s">
        <v>4399</v>
      </c>
      <c r="X756" s="24"/>
      <c r="Y756" s="26" t="s">
        <v>4400</v>
      </c>
      <c r="Z756" s="24"/>
      <c r="AA756" s="24"/>
      <c r="AB756" s="26" t="s">
        <v>15766</v>
      </c>
      <c r="AC756" s="28">
        <v>3000</v>
      </c>
      <c r="AD756" s="24"/>
      <c r="AE756" s="24"/>
      <c r="AF756" s="26" t="s">
        <v>139</v>
      </c>
      <c r="AG756" s="26" t="s">
        <v>312</v>
      </c>
      <c r="AH756" s="24"/>
      <c r="AI756" s="28">
        <v>3000</v>
      </c>
      <c r="AJ756" s="24"/>
      <c r="AK756" s="24"/>
      <c r="AL756" s="24"/>
      <c r="AM756" s="24"/>
      <c r="AN756" s="24"/>
      <c r="AO756" s="24"/>
      <c r="AP756" s="24"/>
      <c r="AQ756" s="24"/>
      <c r="AR756" s="24"/>
      <c r="AS756" s="24"/>
      <c r="AT756" s="24"/>
      <c r="AU756" s="24"/>
      <c r="AV756" s="24"/>
      <c r="AW756" s="28">
        <v>0</v>
      </c>
      <c r="AX756" s="26">
        <v>0</v>
      </c>
      <c r="AY756" s="28">
        <v>0</v>
      </c>
      <c r="AZ756" s="28">
        <v>0</v>
      </c>
      <c r="BA756" s="26">
        <v>0</v>
      </c>
      <c r="BB756" s="24"/>
      <c r="BC756" s="24"/>
      <c r="BD756" s="24"/>
      <c r="BE756" s="24"/>
      <c r="BF756" s="24"/>
      <c r="BG756" s="24"/>
      <c r="BH756" s="24"/>
      <c r="BI756" s="24"/>
      <c r="BJ756" s="24"/>
      <c r="BK756" s="24"/>
      <c r="BL756" s="24"/>
      <c r="BM756" s="24"/>
      <c r="BN756" s="24"/>
      <c r="BO756" s="24"/>
      <c r="BP756" s="24"/>
      <c r="BQ756" s="24"/>
      <c r="BR756" s="26">
        <v>0</v>
      </c>
      <c r="BS756" s="26">
        <v>0</v>
      </c>
      <c r="BT756" s="26">
        <v>0</v>
      </c>
      <c r="BU756" s="26">
        <v>0</v>
      </c>
      <c r="BV756" s="26">
        <v>0</v>
      </c>
      <c r="BW756" s="26">
        <v>0</v>
      </c>
      <c r="BX756" s="26">
        <v>0</v>
      </c>
      <c r="BY756" s="26">
        <v>0</v>
      </c>
      <c r="BZ756" s="24"/>
      <c r="CA756" s="24"/>
      <c r="CB756" s="24"/>
      <c r="CC756" s="24"/>
      <c r="CD756" s="24"/>
      <c r="CE756" s="24"/>
      <c r="CF756" s="24"/>
      <c r="CG756" s="24"/>
      <c r="CH756" s="24"/>
      <c r="CI756" s="24"/>
      <c r="CJ756" s="24"/>
      <c r="CK756" s="24"/>
      <c r="CL756" s="24"/>
      <c r="CM756" s="24"/>
      <c r="CN756" s="24"/>
      <c r="CO756" s="24"/>
      <c r="CP756" s="24"/>
      <c r="CQ756" s="24"/>
      <c r="CR756" s="24"/>
      <c r="CS756" s="24"/>
      <c r="CT756" s="24"/>
      <c r="CU756" s="24"/>
      <c r="CV756" s="24"/>
      <c r="CW756" s="24"/>
      <c r="CX756" s="24"/>
      <c r="CY756" s="24"/>
      <c r="CZ756" s="24"/>
      <c r="DA756" s="24"/>
      <c r="DB756" s="24"/>
      <c r="DC756" s="24"/>
      <c r="DD756" s="24"/>
      <c r="DE756" s="24"/>
      <c r="DF756" s="26" t="s">
        <v>139</v>
      </c>
      <c r="DG756" s="26" t="s">
        <v>139</v>
      </c>
      <c r="DH756" s="26" t="s">
        <v>139</v>
      </c>
      <c r="DI756" s="26" t="s">
        <v>139</v>
      </c>
      <c r="DJ756" s="26" t="s">
        <v>139</v>
      </c>
      <c r="DK756" s="26" t="s">
        <v>139</v>
      </c>
      <c r="DL756" s="26" t="s">
        <v>139</v>
      </c>
      <c r="DM756" s="26" t="s">
        <v>139</v>
      </c>
      <c r="DN756" s="26" t="s">
        <v>139</v>
      </c>
      <c r="DO756" s="26" t="s">
        <v>139</v>
      </c>
    </row>
    <row r="757" spans="1:119" ht="20.100000000000001" customHeight="1" x14ac:dyDescent="0.25">
      <c r="A757" s="29" t="str">
        <f t="shared" si="154"/>
        <v>Children in the Wilderness5</v>
      </c>
      <c r="B757" s="29" t="str">
        <f t="shared" si="155"/>
        <v>Children in the Wilderness</v>
      </c>
      <c r="C757" s="29">
        <f t="shared" si="156"/>
        <v>5</v>
      </c>
      <c r="D757" s="30" t="str">
        <f t="shared" si="157"/>
        <v>Africa and the Middle East</v>
      </c>
      <c r="E757" s="30" t="str">
        <f t="shared" si="158"/>
        <v>Malawi</v>
      </c>
      <c r="F757" s="31">
        <f t="shared" si="159"/>
        <v>3</v>
      </c>
      <c r="G757" s="31">
        <f t="shared" si="160"/>
        <v>2</v>
      </c>
      <c r="H757" s="31">
        <f t="shared" si="161"/>
        <v>3</v>
      </c>
      <c r="I757" s="31">
        <f t="shared" si="162"/>
        <v>3</v>
      </c>
      <c r="J757" s="31">
        <f t="shared" si="163"/>
        <v>3</v>
      </c>
      <c r="K757" s="31">
        <f t="shared" si="164"/>
        <v>4</v>
      </c>
      <c r="L757" s="31">
        <f t="shared" si="165"/>
        <v>3</v>
      </c>
      <c r="M757" s="31">
        <f t="shared" si="166"/>
        <v>3</v>
      </c>
      <c r="N757" s="31">
        <f t="shared" si="167"/>
        <v>3</v>
      </c>
      <c r="O757" s="26" t="s">
        <v>4413</v>
      </c>
      <c r="P757" s="26" t="s">
        <v>108</v>
      </c>
      <c r="Q757" s="27">
        <v>40315</v>
      </c>
      <c r="R757" s="26" t="s">
        <v>109</v>
      </c>
      <c r="S757" s="26" t="s">
        <v>234</v>
      </c>
      <c r="T757" s="26" t="s">
        <v>224</v>
      </c>
      <c r="U757" s="26" t="s">
        <v>112</v>
      </c>
      <c r="V757" s="26" t="s">
        <v>169</v>
      </c>
      <c r="W757" s="26" t="s">
        <v>4399</v>
      </c>
      <c r="X757" s="24"/>
      <c r="Y757" s="26" t="s">
        <v>4400</v>
      </c>
      <c r="Z757" s="24"/>
      <c r="AA757" s="24"/>
      <c r="AB757" s="26" t="s">
        <v>117</v>
      </c>
      <c r="AC757" s="28">
        <v>16000</v>
      </c>
      <c r="AD757" s="24"/>
      <c r="AE757" s="24"/>
      <c r="AF757" s="26" t="s">
        <v>139</v>
      </c>
      <c r="AG757" s="26" t="s">
        <v>312</v>
      </c>
      <c r="AH757" s="26" t="s">
        <v>176</v>
      </c>
      <c r="AI757" s="28">
        <v>16000</v>
      </c>
      <c r="AJ757" s="24"/>
      <c r="AK757" s="26" t="s">
        <v>4414</v>
      </c>
      <c r="AL757" s="26" t="s">
        <v>4415</v>
      </c>
      <c r="AM757" s="26" t="s">
        <v>4416</v>
      </c>
      <c r="AN757" s="26" t="s">
        <v>4417</v>
      </c>
      <c r="AO757" s="24"/>
      <c r="AP757" s="24"/>
      <c r="AQ757" s="24"/>
      <c r="AR757" s="24"/>
      <c r="AS757" s="26" t="s">
        <v>4418</v>
      </c>
      <c r="AT757" s="26" t="s">
        <v>4419</v>
      </c>
      <c r="AU757" s="24"/>
      <c r="AV757" s="24"/>
      <c r="AW757" s="28">
        <v>124113</v>
      </c>
      <c r="AX757" s="26">
        <v>812</v>
      </c>
      <c r="AY757" s="28">
        <v>150</v>
      </c>
      <c r="AZ757" s="28">
        <v>80</v>
      </c>
      <c r="BA757" s="26">
        <v>0</v>
      </c>
      <c r="BB757" s="26" t="s">
        <v>241</v>
      </c>
      <c r="BC757" s="24"/>
      <c r="BD757" s="24"/>
      <c r="BE757" s="24"/>
      <c r="BF757" s="24"/>
      <c r="BG757" s="24"/>
      <c r="BH757" s="24"/>
      <c r="BI757" s="24"/>
      <c r="BJ757" s="24"/>
      <c r="BK757" s="24"/>
      <c r="BL757" s="24"/>
      <c r="BM757" s="24"/>
      <c r="BN757" s="24"/>
      <c r="BO757" s="24"/>
      <c r="BP757" s="24"/>
      <c r="BQ757" s="24"/>
      <c r="BR757" s="26">
        <v>3</v>
      </c>
      <c r="BS757" s="26">
        <v>2</v>
      </c>
      <c r="BT757" s="26">
        <v>3</v>
      </c>
      <c r="BU757" s="26">
        <v>3</v>
      </c>
      <c r="BV757" s="26">
        <v>3</v>
      </c>
      <c r="BW757" s="26">
        <v>4</v>
      </c>
      <c r="BX757" s="26">
        <v>3</v>
      </c>
      <c r="BY757" s="26">
        <v>3</v>
      </c>
      <c r="BZ757" s="24"/>
      <c r="CA757" s="24"/>
      <c r="CB757" s="24"/>
      <c r="CC757" s="24"/>
      <c r="CD757" s="24"/>
      <c r="CE757" s="24"/>
      <c r="CF757" s="24"/>
      <c r="CG757" s="24"/>
      <c r="CH757" s="24"/>
      <c r="CI757" s="24"/>
      <c r="CJ757" s="24"/>
      <c r="CK757" s="24"/>
      <c r="CL757" s="24"/>
      <c r="CM757" s="24"/>
      <c r="CN757" s="24"/>
      <c r="CO757" s="24"/>
      <c r="CP757" s="24"/>
      <c r="CQ757" s="24"/>
      <c r="CR757" s="24"/>
      <c r="CS757" s="24"/>
      <c r="CT757" s="24"/>
      <c r="CU757" s="24"/>
      <c r="CV757" s="24"/>
      <c r="CW757" s="24"/>
      <c r="CX757" s="24"/>
      <c r="CY757" s="24"/>
      <c r="CZ757" s="24"/>
      <c r="DA757" s="24"/>
      <c r="DB757" s="24"/>
      <c r="DC757" s="24"/>
      <c r="DD757" s="24"/>
      <c r="DE757" s="24"/>
      <c r="DF757" s="26" t="s">
        <v>139</v>
      </c>
      <c r="DG757" s="26" t="s">
        <v>139</v>
      </c>
      <c r="DH757" s="26" t="s">
        <v>139</v>
      </c>
      <c r="DI757" s="26" t="s">
        <v>139</v>
      </c>
      <c r="DJ757" s="26" t="s">
        <v>139</v>
      </c>
      <c r="DK757" s="26" t="s">
        <v>139</v>
      </c>
      <c r="DL757" s="26" t="s">
        <v>139</v>
      </c>
      <c r="DM757" s="26" t="s">
        <v>139</v>
      </c>
      <c r="DN757" s="26" t="s">
        <v>139</v>
      </c>
      <c r="DO757" s="26" t="s">
        <v>139</v>
      </c>
    </row>
    <row r="758" spans="1:119" ht="20.100000000000001" customHeight="1" x14ac:dyDescent="0.25">
      <c r="A758" s="29" t="str">
        <f t="shared" si="154"/>
        <v>Children of the World Foundation 5</v>
      </c>
      <c r="B758" s="29" t="str">
        <f t="shared" si="155"/>
        <v xml:space="preserve">Children of the World Foundation </v>
      </c>
      <c r="C758" s="29">
        <f t="shared" si="156"/>
        <v>5</v>
      </c>
      <c r="D758" s="30" t="str">
        <f t="shared" si="157"/>
        <v>Africa and the Middle East</v>
      </c>
      <c r="E758" s="30" t="str">
        <f t="shared" si="158"/>
        <v>Kitgum, Uganda</v>
      </c>
      <c r="F758" s="31">
        <f t="shared" si="159"/>
        <v>4</v>
      </c>
      <c r="G758" s="31">
        <f t="shared" si="160"/>
        <v>3</v>
      </c>
      <c r="H758" s="31">
        <f t="shared" si="161"/>
        <v>4</v>
      </c>
      <c r="I758" s="31">
        <f t="shared" si="162"/>
        <v>4</v>
      </c>
      <c r="J758" s="31">
        <f t="shared" si="163"/>
        <v>4</v>
      </c>
      <c r="K758" s="31">
        <f t="shared" si="164"/>
        <v>4</v>
      </c>
      <c r="L758" s="31">
        <f t="shared" si="165"/>
        <v>4</v>
      </c>
      <c r="M758" s="31">
        <f t="shared" si="166"/>
        <v>4</v>
      </c>
      <c r="N758" s="31">
        <f t="shared" si="167"/>
        <v>3.9</v>
      </c>
      <c r="O758" s="26" t="s">
        <v>4420</v>
      </c>
      <c r="P758" s="26" t="s">
        <v>108</v>
      </c>
      <c r="Q758" s="27">
        <v>43214</v>
      </c>
      <c r="R758" s="26" t="s">
        <v>109</v>
      </c>
      <c r="S758" s="26" t="s">
        <v>244</v>
      </c>
      <c r="T758" s="26" t="s">
        <v>111</v>
      </c>
      <c r="U758" s="24"/>
      <c r="V758" s="26" t="s">
        <v>169</v>
      </c>
      <c r="W758" s="26" t="s">
        <v>1028</v>
      </c>
      <c r="X758" s="26" t="s">
        <v>4421</v>
      </c>
      <c r="Y758" s="26" t="s">
        <v>4422</v>
      </c>
      <c r="Z758" s="24"/>
      <c r="AA758" s="24"/>
      <c r="AB758" s="26" t="s">
        <v>117</v>
      </c>
      <c r="AC758" s="28">
        <v>14000</v>
      </c>
      <c r="AD758" s="26" t="s">
        <v>4423</v>
      </c>
      <c r="AE758" s="26" t="s">
        <v>343</v>
      </c>
      <c r="AF758" s="26" t="s">
        <v>120</v>
      </c>
      <c r="AG758" s="26" t="s">
        <v>207</v>
      </c>
      <c r="AH758" s="26" t="s">
        <v>176</v>
      </c>
      <c r="AI758" s="28">
        <v>14000</v>
      </c>
      <c r="AJ758" s="24"/>
      <c r="AK758" s="24"/>
      <c r="AL758" s="24"/>
      <c r="AM758" s="24"/>
      <c r="AN758" s="24"/>
      <c r="AO758" s="24"/>
      <c r="AP758" s="24"/>
      <c r="AQ758" s="26" t="s">
        <v>4424</v>
      </c>
      <c r="AR758" s="24"/>
      <c r="AS758" s="26" t="s">
        <v>4425</v>
      </c>
      <c r="AT758" s="24"/>
      <c r="AU758" s="26" t="s">
        <v>4426</v>
      </c>
      <c r="AV758" s="24"/>
      <c r="AW758" s="28">
        <v>196210</v>
      </c>
      <c r="AX758" s="26">
        <v>6705</v>
      </c>
      <c r="AY758" s="28">
        <v>95</v>
      </c>
      <c r="AZ758" s="28">
        <v>34</v>
      </c>
      <c r="BA758" s="26">
        <v>35</v>
      </c>
      <c r="BB758" s="24"/>
      <c r="BC758" s="26" t="s">
        <v>181</v>
      </c>
      <c r="BD758" s="26" t="s">
        <v>125</v>
      </c>
      <c r="BE758" s="24"/>
      <c r="BF758" s="26" t="s">
        <v>4427</v>
      </c>
      <c r="BG758" s="26" t="s">
        <v>1028</v>
      </c>
      <c r="BH758" s="26" t="s">
        <v>4428</v>
      </c>
      <c r="BI758" s="26" t="s">
        <v>392</v>
      </c>
      <c r="BJ758" s="26" t="s">
        <v>4429</v>
      </c>
      <c r="BK758" s="26" t="s">
        <v>1028</v>
      </c>
      <c r="BL758" s="24"/>
      <c r="BM758" s="24"/>
      <c r="BN758" s="24"/>
      <c r="BO758" s="24"/>
      <c r="BP758" s="24"/>
      <c r="BQ758" s="24"/>
      <c r="BR758" s="26">
        <v>0</v>
      </c>
      <c r="BS758" s="26">
        <v>0</v>
      </c>
      <c r="BT758" s="26">
        <v>0</v>
      </c>
      <c r="BU758" s="26">
        <v>0</v>
      </c>
      <c r="BV758" s="26">
        <v>0</v>
      </c>
      <c r="BW758" s="26">
        <v>0</v>
      </c>
      <c r="BX758" s="26">
        <v>0</v>
      </c>
      <c r="BY758" s="26">
        <v>0</v>
      </c>
      <c r="BZ758" s="26" t="s">
        <v>138</v>
      </c>
      <c r="CA758" s="26" t="s">
        <v>134</v>
      </c>
      <c r="CB758" s="26" t="s">
        <v>134</v>
      </c>
      <c r="CC758" s="26" t="s">
        <v>136</v>
      </c>
      <c r="CD758" s="26" t="s">
        <v>134</v>
      </c>
      <c r="CE758" s="26" t="s">
        <v>136</v>
      </c>
      <c r="CF758" s="26" t="s">
        <v>135</v>
      </c>
      <c r="CG758" s="26" t="s">
        <v>138</v>
      </c>
      <c r="CH758" s="26" t="s">
        <v>134</v>
      </c>
      <c r="CI758" s="26" t="s">
        <v>134</v>
      </c>
      <c r="CJ758" s="26" t="s">
        <v>134</v>
      </c>
      <c r="CK758" s="26" t="s">
        <v>134</v>
      </c>
      <c r="CL758" s="26" t="s">
        <v>136</v>
      </c>
      <c r="CM758" s="26" t="s">
        <v>134</v>
      </c>
      <c r="CN758" s="26" t="s">
        <v>134</v>
      </c>
      <c r="CO758" s="26" t="s">
        <v>134</v>
      </c>
      <c r="CP758" s="26" t="s">
        <v>134</v>
      </c>
      <c r="CQ758" s="26" t="s">
        <v>134</v>
      </c>
      <c r="CR758" s="26" t="s">
        <v>138</v>
      </c>
      <c r="CS758" s="26" t="s">
        <v>138</v>
      </c>
      <c r="CT758" s="26" t="s">
        <v>134</v>
      </c>
      <c r="CU758" s="26" t="s">
        <v>136</v>
      </c>
      <c r="CV758" s="26" t="s">
        <v>134</v>
      </c>
      <c r="CW758" s="26" t="s">
        <v>134</v>
      </c>
      <c r="CX758" s="26" t="s">
        <v>138</v>
      </c>
      <c r="CY758" s="26" t="s">
        <v>138</v>
      </c>
      <c r="CZ758" s="26" t="s">
        <v>134</v>
      </c>
      <c r="DA758" s="26" t="s">
        <v>134</v>
      </c>
      <c r="DB758" s="26" t="s">
        <v>134</v>
      </c>
      <c r="DC758" s="26" t="s">
        <v>134</v>
      </c>
      <c r="DD758" s="26" t="s">
        <v>136</v>
      </c>
      <c r="DE758" s="26" t="s">
        <v>134</v>
      </c>
      <c r="DF758" s="26" t="s">
        <v>120</v>
      </c>
      <c r="DG758" s="26" t="s">
        <v>139</v>
      </c>
      <c r="DH758" s="26" t="s">
        <v>139</v>
      </c>
      <c r="DI758" s="26" t="s">
        <v>139</v>
      </c>
      <c r="DJ758" s="26" t="s">
        <v>139</v>
      </c>
      <c r="DK758" s="26" t="s">
        <v>139</v>
      </c>
      <c r="DL758" s="26" t="s">
        <v>139</v>
      </c>
      <c r="DM758" s="26" t="s">
        <v>139</v>
      </c>
      <c r="DN758" s="26" t="s">
        <v>139</v>
      </c>
      <c r="DO758" s="26" t="s">
        <v>139</v>
      </c>
    </row>
    <row r="759" spans="1:119" ht="20.100000000000001" customHeight="1" x14ac:dyDescent="0.25">
      <c r="A759" s="29" t="str">
        <f t="shared" si="154"/>
        <v>Children of the World Foundation 4</v>
      </c>
      <c r="B759" s="29" t="str">
        <f t="shared" si="155"/>
        <v xml:space="preserve">Children of the World Foundation </v>
      </c>
      <c r="C759" s="29">
        <f t="shared" si="156"/>
        <v>4</v>
      </c>
      <c r="D759" s="30" t="str">
        <f t="shared" si="157"/>
        <v>Africa and the Middle East</v>
      </c>
      <c r="E759" s="30" t="str">
        <f t="shared" si="158"/>
        <v>Kitgum, Uganda</v>
      </c>
      <c r="F759" s="31">
        <f t="shared" si="159"/>
        <v>4</v>
      </c>
      <c r="G759" s="31">
        <f t="shared" si="160"/>
        <v>3</v>
      </c>
      <c r="H759" s="31">
        <f t="shared" si="161"/>
        <v>4</v>
      </c>
      <c r="I759" s="31">
        <f t="shared" si="162"/>
        <v>3</v>
      </c>
      <c r="J759" s="31">
        <f t="shared" si="163"/>
        <v>4</v>
      </c>
      <c r="K759" s="31">
        <f t="shared" si="164"/>
        <v>3</v>
      </c>
      <c r="L759" s="31">
        <f t="shared" si="165"/>
        <v>4</v>
      </c>
      <c r="M759" s="31">
        <f t="shared" si="166"/>
        <v>4</v>
      </c>
      <c r="N759" s="31">
        <f t="shared" si="167"/>
        <v>3.6</v>
      </c>
      <c r="O759" s="26" t="s">
        <v>4430</v>
      </c>
      <c r="P759" s="26" t="s">
        <v>108</v>
      </c>
      <c r="Q759" s="27">
        <v>42858</v>
      </c>
      <c r="R759" s="26" t="s">
        <v>166</v>
      </c>
      <c r="S759" s="26" t="s">
        <v>167</v>
      </c>
      <c r="T759" s="26" t="s">
        <v>142</v>
      </c>
      <c r="U759" s="26" t="s">
        <v>307</v>
      </c>
      <c r="V759" s="26" t="s">
        <v>169</v>
      </c>
      <c r="W759" s="26" t="s">
        <v>1028</v>
      </c>
      <c r="X759" s="26" t="s">
        <v>4421</v>
      </c>
      <c r="Y759" s="26" t="s">
        <v>4422</v>
      </c>
      <c r="Z759" s="24"/>
      <c r="AA759" s="24"/>
      <c r="AB759" s="26" t="s">
        <v>117</v>
      </c>
      <c r="AC759" s="28">
        <v>10000</v>
      </c>
      <c r="AD759" s="26" t="s">
        <v>4423</v>
      </c>
      <c r="AE759" s="26" t="s">
        <v>343</v>
      </c>
      <c r="AF759" s="26" t="s">
        <v>120</v>
      </c>
      <c r="AG759" s="26" t="s">
        <v>207</v>
      </c>
      <c r="AH759" s="26" t="s">
        <v>185</v>
      </c>
      <c r="AI759" s="28">
        <v>10000</v>
      </c>
      <c r="AJ759" s="26" t="s">
        <v>4431</v>
      </c>
      <c r="AK759" s="26" t="s">
        <v>4432</v>
      </c>
      <c r="AL759" s="26" t="s">
        <v>4433</v>
      </c>
      <c r="AM759" s="24"/>
      <c r="AN759" s="24"/>
      <c r="AO759" s="24"/>
      <c r="AP759" s="24"/>
      <c r="AQ759" s="26" t="s">
        <v>4434</v>
      </c>
      <c r="AR759" s="24"/>
      <c r="AS759" s="24"/>
      <c r="AT759" s="24"/>
      <c r="AU759" s="26" t="s">
        <v>4435</v>
      </c>
      <c r="AV759" s="24"/>
      <c r="AW759" s="28">
        <v>190000</v>
      </c>
      <c r="AX759" s="26">
        <v>1878</v>
      </c>
      <c r="AY759" s="28">
        <v>95</v>
      </c>
      <c r="AZ759" s="28">
        <v>40</v>
      </c>
      <c r="BA759" s="26">
        <v>45</v>
      </c>
      <c r="BB759" s="24"/>
      <c r="BC759" s="26" t="s">
        <v>181</v>
      </c>
      <c r="BD759" s="26" t="s">
        <v>125</v>
      </c>
      <c r="BE759" s="24"/>
      <c r="BF759" s="26" t="s">
        <v>4436</v>
      </c>
      <c r="BG759" s="26" t="s">
        <v>1028</v>
      </c>
      <c r="BH759" s="26" t="s">
        <v>4437</v>
      </c>
      <c r="BI759" s="26" t="s">
        <v>2310</v>
      </c>
      <c r="BJ759" s="26" t="s">
        <v>4438</v>
      </c>
      <c r="BK759" s="26" t="s">
        <v>1028</v>
      </c>
      <c r="BL759" s="24"/>
      <c r="BM759" s="24"/>
      <c r="BN759" s="24"/>
      <c r="BO759" s="24"/>
      <c r="BP759" s="24"/>
      <c r="BQ759" s="24"/>
      <c r="BR759" s="26">
        <v>0</v>
      </c>
      <c r="BS759" s="26">
        <v>0</v>
      </c>
      <c r="BT759" s="26">
        <v>0</v>
      </c>
      <c r="BU759" s="26">
        <v>0</v>
      </c>
      <c r="BV759" s="26">
        <v>0</v>
      </c>
      <c r="BW759" s="26">
        <v>0</v>
      </c>
      <c r="BX759" s="26">
        <v>0</v>
      </c>
      <c r="BY759" s="26">
        <v>0</v>
      </c>
      <c r="BZ759" s="26" t="s">
        <v>138</v>
      </c>
      <c r="CA759" s="26" t="s">
        <v>134</v>
      </c>
      <c r="CB759" s="26" t="s">
        <v>136</v>
      </c>
      <c r="CC759" s="26" t="s">
        <v>136</v>
      </c>
      <c r="CD759" s="26" t="s">
        <v>134</v>
      </c>
      <c r="CE759" s="26" t="s">
        <v>135</v>
      </c>
      <c r="CF759" s="26" t="s">
        <v>135</v>
      </c>
      <c r="CG759" s="26" t="s">
        <v>138</v>
      </c>
      <c r="CH759" s="26" t="s">
        <v>136</v>
      </c>
      <c r="CI759" s="26" t="s">
        <v>134</v>
      </c>
      <c r="CJ759" s="26" t="s">
        <v>134</v>
      </c>
      <c r="CK759" s="26" t="s">
        <v>134</v>
      </c>
      <c r="CL759" s="26" t="s">
        <v>136</v>
      </c>
      <c r="CM759" s="26" t="s">
        <v>134</v>
      </c>
      <c r="CN759" s="26" t="s">
        <v>136</v>
      </c>
      <c r="CO759" s="26" t="s">
        <v>137</v>
      </c>
      <c r="CP759" s="26" t="s">
        <v>134</v>
      </c>
      <c r="CQ759" s="26" t="s">
        <v>136</v>
      </c>
      <c r="CR759" s="26" t="s">
        <v>138</v>
      </c>
      <c r="CS759" s="26" t="s">
        <v>138</v>
      </c>
      <c r="CT759" s="26" t="s">
        <v>136</v>
      </c>
      <c r="CU759" s="26" t="s">
        <v>136</v>
      </c>
      <c r="CV759" s="26" t="s">
        <v>136</v>
      </c>
      <c r="CW759" s="26" t="s">
        <v>134</v>
      </c>
      <c r="CX759" s="26" t="s">
        <v>138</v>
      </c>
      <c r="CY759" s="26" t="s">
        <v>138</v>
      </c>
      <c r="CZ759" s="26" t="s">
        <v>136</v>
      </c>
      <c r="DA759" s="26" t="s">
        <v>138</v>
      </c>
      <c r="DB759" s="26" t="s">
        <v>134</v>
      </c>
      <c r="DC759" s="26" t="s">
        <v>134</v>
      </c>
      <c r="DD759" s="26" t="s">
        <v>136</v>
      </c>
      <c r="DE759" s="26" t="s">
        <v>134</v>
      </c>
      <c r="DF759" s="26" t="s">
        <v>139</v>
      </c>
      <c r="DG759" s="26" t="s">
        <v>120</v>
      </c>
      <c r="DH759" s="26" t="s">
        <v>120</v>
      </c>
      <c r="DI759" s="26" t="s">
        <v>120</v>
      </c>
      <c r="DJ759" s="26" t="s">
        <v>139</v>
      </c>
      <c r="DK759" s="26" t="s">
        <v>139</v>
      </c>
      <c r="DL759" s="26" t="s">
        <v>139</v>
      </c>
      <c r="DM759" s="26" t="s">
        <v>139</v>
      </c>
      <c r="DN759" s="26" t="s">
        <v>139</v>
      </c>
      <c r="DO759" s="26" t="s">
        <v>139</v>
      </c>
    </row>
    <row r="760" spans="1:119" ht="20.100000000000001" customHeight="1" x14ac:dyDescent="0.25">
      <c r="A760" s="29" t="str">
        <f t="shared" si="154"/>
        <v>Children of the World Foundation 3</v>
      </c>
      <c r="B760" s="29" t="str">
        <f t="shared" si="155"/>
        <v xml:space="preserve">Children of the World Foundation </v>
      </c>
      <c r="C760" s="29">
        <f t="shared" si="156"/>
        <v>3</v>
      </c>
      <c r="D760" s="30" t="str">
        <f t="shared" si="157"/>
        <v>Africa and the Middle East</v>
      </c>
      <c r="E760" s="30" t="str">
        <f t="shared" si="158"/>
        <v>Kitgum, Uganda</v>
      </c>
      <c r="F760" s="31">
        <f t="shared" si="159"/>
        <v>3</v>
      </c>
      <c r="G760" s="31">
        <f t="shared" si="160"/>
        <v>3</v>
      </c>
      <c r="H760" s="31">
        <f t="shared" si="161"/>
        <v>3</v>
      </c>
      <c r="I760" s="31">
        <f t="shared" si="162"/>
        <v>4</v>
      </c>
      <c r="J760" s="31">
        <f t="shared" si="163"/>
        <v>3</v>
      </c>
      <c r="K760" s="31">
        <f t="shared" si="164"/>
        <v>3</v>
      </c>
      <c r="L760" s="31">
        <f t="shared" si="165"/>
        <v>4</v>
      </c>
      <c r="M760" s="31">
        <f t="shared" si="166"/>
        <v>3</v>
      </c>
      <c r="N760" s="31">
        <f t="shared" si="167"/>
        <v>3.3</v>
      </c>
      <c r="O760" s="26" t="s">
        <v>4439</v>
      </c>
      <c r="P760" s="26" t="s">
        <v>108</v>
      </c>
      <c r="Q760" s="27">
        <v>42305</v>
      </c>
      <c r="R760" s="26" t="s">
        <v>166</v>
      </c>
      <c r="S760" s="26" t="s">
        <v>156</v>
      </c>
      <c r="T760" s="26" t="s">
        <v>157</v>
      </c>
      <c r="U760" s="26" t="s">
        <v>307</v>
      </c>
      <c r="V760" s="26" t="s">
        <v>169</v>
      </c>
      <c r="W760" s="26" t="s">
        <v>1028</v>
      </c>
      <c r="X760" s="26" t="s">
        <v>4421</v>
      </c>
      <c r="Y760" s="26" t="s">
        <v>4422</v>
      </c>
      <c r="Z760" s="24"/>
      <c r="AA760" s="24"/>
      <c r="AB760" s="26" t="s">
        <v>117</v>
      </c>
      <c r="AC760" s="28">
        <v>18000</v>
      </c>
      <c r="AD760" s="26" t="s">
        <v>4423</v>
      </c>
      <c r="AE760" s="26" t="s">
        <v>343</v>
      </c>
      <c r="AF760" s="26" t="s">
        <v>120</v>
      </c>
      <c r="AG760" s="26" t="s">
        <v>207</v>
      </c>
      <c r="AH760" s="26" t="s">
        <v>121</v>
      </c>
      <c r="AI760" s="28">
        <v>18000</v>
      </c>
      <c r="AJ760" s="26" t="s">
        <v>4440</v>
      </c>
      <c r="AK760" s="26" t="s">
        <v>4432</v>
      </c>
      <c r="AL760" s="26" t="s">
        <v>4441</v>
      </c>
      <c r="AM760" s="24"/>
      <c r="AN760" s="24"/>
      <c r="AO760" s="24"/>
      <c r="AP760" s="24"/>
      <c r="AQ760" s="26" t="s">
        <v>4442</v>
      </c>
      <c r="AR760" s="24"/>
      <c r="AS760" s="24"/>
      <c r="AT760" s="26" t="s">
        <v>4443</v>
      </c>
      <c r="AU760" s="26" t="s">
        <v>4444</v>
      </c>
      <c r="AV760" s="24"/>
      <c r="AW760" s="28">
        <v>150000</v>
      </c>
      <c r="AX760" s="26">
        <v>1850</v>
      </c>
      <c r="AY760" s="28">
        <v>90</v>
      </c>
      <c r="AZ760" s="28">
        <v>71</v>
      </c>
      <c r="BA760" s="26">
        <v>0</v>
      </c>
      <c r="BB760" s="26" t="s">
        <v>148</v>
      </c>
      <c r="BC760" s="26" t="s">
        <v>181</v>
      </c>
      <c r="BD760" s="26" t="s">
        <v>378</v>
      </c>
      <c r="BE760" s="26" t="s">
        <v>4445</v>
      </c>
      <c r="BF760" s="26" t="s">
        <v>4446</v>
      </c>
      <c r="BG760" s="26" t="s">
        <v>1028</v>
      </c>
      <c r="BH760" s="26" t="s">
        <v>4447</v>
      </c>
      <c r="BI760" s="26" t="s">
        <v>4448</v>
      </c>
      <c r="BJ760" s="26" t="s">
        <v>2567</v>
      </c>
      <c r="BK760" s="26" t="s">
        <v>1028</v>
      </c>
      <c r="BL760" s="26" t="s">
        <v>4449</v>
      </c>
      <c r="BM760" s="26" t="s">
        <v>1028</v>
      </c>
      <c r="BN760" s="26" t="s">
        <v>4450</v>
      </c>
      <c r="BO760" s="26" t="s">
        <v>1028</v>
      </c>
      <c r="BP760" s="24"/>
      <c r="BQ760" s="24"/>
      <c r="BR760" s="26">
        <v>3</v>
      </c>
      <c r="BS760" s="26">
        <v>3</v>
      </c>
      <c r="BT760" s="26">
        <v>3</v>
      </c>
      <c r="BU760" s="26">
        <v>4</v>
      </c>
      <c r="BV760" s="26">
        <v>3</v>
      </c>
      <c r="BW760" s="26">
        <v>3</v>
      </c>
      <c r="BX760" s="26">
        <v>4</v>
      </c>
      <c r="BY760" s="26">
        <v>3</v>
      </c>
      <c r="BZ760" s="24"/>
      <c r="CA760" s="24"/>
      <c r="CB760" s="24"/>
      <c r="CC760" s="24"/>
      <c r="CD760" s="24"/>
      <c r="CE760" s="24"/>
      <c r="CF760" s="24"/>
      <c r="CG760" s="24"/>
      <c r="CH760" s="24"/>
      <c r="CI760" s="24"/>
      <c r="CJ760" s="24"/>
      <c r="CK760" s="24"/>
      <c r="CL760" s="24"/>
      <c r="CM760" s="24"/>
      <c r="CN760" s="24"/>
      <c r="CO760" s="24"/>
      <c r="CP760" s="24"/>
      <c r="CQ760" s="24"/>
      <c r="CR760" s="24"/>
      <c r="CS760" s="24"/>
      <c r="CT760" s="24"/>
      <c r="CU760" s="24"/>
      <c r="CV760" s="24"/>
      <c r="CW760" s="24"/>
      <c r="CX760" s="24"/>
      <c r="CY760" s="24"/>
      <c r="CZ760" s="24"/>
      <c r="DA760" s="24"/>
      <c r="DB760" s="24"/>
      <c r="DC760" s="24"/>
      <c r="DD760" s="24"/>
      <c r="DE760" s="24"/>
      <c r="DF760" s="26" t="s">
        <v>120</v>
      </c>
      <c r="DG760" s="26" t="s">
        <v>120</v>
      </c>
      <c r="DH760" s="26" t="s">
        <v>120</v>
      </c>
      <c r="DI760" s="26" t="s">
        <v>139</v>
      </c>
      <c r="DJ760" s="26" t="s">
        <v>139</v>
      </c>
      <c r="DK760" s="26" t="s">
        <v>139</v>
      </c>
      <c r="DL760" s="26" t="s">
        <v>139</v>
      </c>
      <c r="DM760" s="26" t="s">
        <v>139</v>
      </c>
      <c r="DN760" s="26" t="s">
        <v>139</v>
      </c>
      <c r="DO760" s="26" t="s">
        <v>139</v>
      </c>
    </row>
    <row r="761" spans="1:119" ht="20.100000000000001" customHeight="1" x14ac:dyDescent="0.25">
      <c r="A761" s="29" t="str">
        <f t="shared" si="154"/>
        <v/>
      </c>
      <c r="B761" s="29" t="str">
        <f t="shared" si="155"/>
        <v xml:space="preserve">Children of the World Foundation </v>
      </c>
      <c r="C761" s="29">
        <f t="shared" si="156"/>
        <v>0</v>
      </c>
      <c r="D761" s="30" t="str">
        <f t="shared" si="157"/>
        <v>Africa and the Middle East</v>
      </c>
      <c r="E761" s="30" t="str">
        <f t="shared" si="158"/>
        <v>Kitgum, Uganda</v>
      </c>
      <c r="F761" s="31">
        <f t="shared" si="159"/>
        <v>0</v>
      </c>
      <c r="G761" s="31">
        <f t="shared" si="160"/>
        <v>0</v>
      </c>
      <c r="H761" s="31">
        <f t="shared" si="161"/>
        <v>0</v>
      </c>
      <c r="I761" s="31">
        <f t="shared" si="162"/>
        <v>0</v>
      </c>
      <c r="J761" s="31">
        <f t="shared" si="163"/>
        <v>0</v>
      </c>
      <c r="K761" s="31">
        <f t="shared" si="164"/>
        <v>0</v>
      </c>
      <c r="L761" s="31">
        <f t="shared" si="165"/>
        <v>0</v>
      </c>
      <c r="M761" s="31">
        <f t="shared" si="166"/>
        <v>0</v>
      </c>
      <c r="N761" s="31">
        <f t="shared" si="167"/>
        <v>0</v>
      </c>
      <c r="O761" s="26" t="s">
        <v>15953</v>
      </c>
      <c r="P761" s="26" t="s">
        <v>108</v>
      </c>
      <c r="Q761" s="27">
        <v>42202</v>
      </c>
      <c r="R761" s="24"/>
      <c r="S761" s="24"/>
      <c r="T761" s="26" t="s">
        <v>157</v>
      </c>
      <c r="U761" s="24"/>
      <c r="V761" s="26" t="s">
        <v>169</v>
      </c>
      <c r="W761" s="26" t="s">
        <v>1028</v>
      </c>
      <c r="X761" s="26" t="s">
        <v>4421</v>
      </c>
      <c r="Y761" s="26" t="s">
        <v>4422</v>
      </c>
      <c r="Z761" s="24"/>
      <c r="AA761" s="24"/>
      <c r="AB761" s="26" t="s">
        <v>15736</v>
      </c>
      <c r="AC761" s="28">
        <v>307</v>
      </c>
      <c r="AD761" s="26" t="s">
        <v>4423</v>
      </c>
      <c r="AE761" s="26" t="s">
        <v>343</v>
      </c>
      <c r="AF761" s="26" t="s">
        <v>120</v>
      </c>
      <c r="AG761" s="26" t="s">
        <v>207</v>
      </c>
      <c r="AH761" s="24"/>
      <c r="AI761" s="28">
        <v>307</v>
      </c>
      <c r="AJ761" s="24"/>
      <c r="AK761" s="24"/>
      <c r="AL761" s="24"/>
      <c r="AM761" s="24"/>
      <c r="AN761" s="24"/>
      <c r="AO761" s="24"/>
      <c r="AP761" s="24"/>
      <c r="AQ761" s="24"/>
      <c r="AR761" s="24"/>
      <c r="AS761" s="24"/>
      <c r="AT761" s="24"/>
      <c r="AU761" s="24"/>
      <c r="AV761" s="24"/>
      <c r="AW761" s="24"/>
      <c r="AX761" s="24"/>
      <c r="AY761" s="24"/>
      <c r="AZ761" s="24"/>
      <c r="BA761" s="24"/>
      <c r="BB761" s="24"/>
      <c r="BC761" s="26" t="s">
        <v>181</v>
      </c>
      <c r="BD761" s="24"/>
      <c r="BE761" s="24"/>
      <c r="BF761" s="24"/>
      <c r="BG761" s="24"/>
      <c r="BH761" s="24"/>
      <c r="BI761" s="24"/>
      <c r="BJ761" s="24"/>
      <c r="BK761" s="24"/>
      <c r="BL761" s="24"/>
      <c r="BM761" s="24"/>
      <c r="BN761" s="24"/>
      <c r="BO761" s="24"/>
      <c r="BP761" s="24"/>
      <c r="BQ761" s="24"/>
      <c r="BR761" s="24"/>
      <c r="BS761" s="24"/>
      <c r="BT761" s="24"/>
      <c r="BU761" s="24"/>
      <c r="BV761" s="24"/>
      <c r="BW761" s="24"/>
      <c r="BX761" s="24"/>
      <c r="BY761" s="24"/>
      <c r="BZ761" s="24"/>
      <c r="CA761" s="24"/>
      <c r="CB761" s="24"/>
      <c r="CC761" s="24"/>
      <c r="CD761" s="24"/>
      <c r="CE761" s="24"/>
      <c r="CF761" s="24"/>
      <c r="CG761" s="24"/>
      <c r="CH761" s="24"/>
      <c r="CI761" s="24"/>
      <c r="CJ761" s="24"/>
      <c r="CK761" s="24"/>
      <c r="CL761" s="24"/>
      <c r="CM761" s="24"/>
      <c r="CN761" s="24"/>
      <c r="CO761" s="24"/>
      <c r="CP761" s="24"/>
      <c r="CQ761" s="24"/>
      <c r="CR761" s="24"/>
      <c r="CS761" s="24"/>
      <c r="CT761" s="24"/>
      <c r="CU761" s="24"/>
      <c r="CV761" s="24"/>
      <c r="CW761" s="24"/>
      <c r="CX761" s="24"/>
      <c r="CY761" s="24"/>
      <c r="CZ761" s="24"/>
      <c r="DA761" s="24"/>
      <c r="DB761" s="24"/>
      <c r="DC761" s="24"/>
      <c r="DD761" s="24"/>
      <c r="DE761" s="24"/>
      <c r="DF761" s="26" t="s">
        <v>139</v>
      </c>
      <c r="DG761" s="26" t="s">
        <v>139</v>
      </c>
      <c r="DH761" s="26" t="s">
        <v>139</v>
      </c>
      <c r="DI761" s="26" t="s">
        <v>139</v>
      </c>
      <c r="DJ761" s="26" t="s">
        <v>139</v>
      </c>
      <c r="DK761" s="26" t="s">
        <v>139</v>
      </c>
      <c r="DL761" s="26" t="s">
        <v>139</v>
      </c>
      <c r="DM761" s="26" t="s">
        <v>139</v>
      </c>
      <c r="DN761" s="26" t="s">
        <v>139</v>
      </c>
      <c r="DO761" s="26" t="s">
        <v>139</v>
      </c>
    </row>
    <row r="762" spans="1:119" ht="20.100000000000001" customHeight="1" x14ac:dyDescent="0.25">
      <c r="A762" s="29" t="str">
        <f t="shared" si="154"/>
        <v/>
      </c>
      <c r="B762" s="29" t="str">
        <f t="shared" si="155"/>
        <v xml:space="preserve">Children of the World Foundation </v>
      </c>
      <c r="C762" s="29">
        <f t="shared" si="156"/>
        <v>0</v>
      </c>
      <c r="D762" s="30" t="str">
        <f t="shared" si="157"/>
        <v>Africa and the Middle East</v>
      </c>
      <c r="E762" s="30" t="str">
        <f t="shared" si="158"/>
        <v>Kitgum, Uganda</v>
      </c>
      <c r="F762" s="31">
        <f t="shared" si="159"/>
        <v>0</v>
      </c>
      <c r="G762" s="31">
        <f t="shared" si="160"/>
        <v>0</v>
      </c>
      <c r="H762" s="31">
        <f t="shared" si="161"/>
        <v>0</v>
      </c>
      <c r="I762" s="31">
        <f t="shared" si="162"/>
        <v>0</v>
      </c>
      <c r="J762" s="31">
        <f t="shared" si="163"/>
        <v>0</v>
      </c>
      <c r="K762" s="31">
        <f t="shared" si="164"/>
        <v>0</v>
      </c>
      <c r="L762" s="31">
        <f t="shared" si="165"/>
        <v>0</v>
      </c>
      <c r="M762" s="31">
        <f t="shared" si="166"/>
        <v>0</v>
      </c>
      <c r="N762" s="31">
        <f t="shared" si="167"/>
        <v>0</v>
      </c>
      <c r="O762" s="26" t="s">
        <v>15954</v>
      </c>
      <c r="P762" s="26" t="s">
        <v>108</v>
      </c>
      <c r="Q762" s="27">
        <v>42181</v>
      </c>
      <c r="R762" s="24"/>
      <c r="S762" s="24"/>
      <c r="T762" s="26" t="s">
        <v>278</v>
      </c>
      <c r="U762" s="24"/>
      <c r="V762" s="26" t="s">
        <v>169</v>
      </c>
      <c r="W762" s="26" t="s">
        <v>1028</v>
      </c>
      <c r="X762" s="26" t="s">
        <v>4421</v>
      </c>
      <c r="Y762" s="26" t="s">
        <v>4422</v>
      </c>
      <c r="Z762" s="24"/>
      <c r="AA762" s="24"/>
      <c r="AB762" s="26" t="s">
        <v>15733</v>
      </c>
      <c r="AC762" s="28">
        <v>857</v>
      </c>
      <c r="AD762" s="26" t="s">
        <v>4423</v>
      </c>
      <c r="AE762" s="26" t="s">
        <v>343</v>
      </c>
      <c r="AF762" s="26" t="s">
        <v>120</v>
      </c>
      <c r="AG762" s="26" t="s">
        <v>207</v>
      </c>
      <c r="AH762" s="24"/>
      <c r="AI762" s="28">
        <v>857</v>
      </c>
      <c r="AJ762" s="24"/>
      <c r="AK762" s="24"/>
      <c r="AL762" s="24"/>
      <c r="AM762" s="24"/>
      <c r="AN762" s="24"/>
      <c r="AO762" s="24"/>
      <c r="AP762" s="24"/>
      <c r="AQ762" s="24"/>
      <c r="AR762" s="24"/>
      <c r="AS762" s="24"/>
      <c r="AT762" s="24"/>
      <c r="AU762" s="24"/>
      <c r="AV762" s="24"/>
      <c r="AW762" s="24"/>
      <c r="AX762" s="24"/>
      <c r="AY762" s="24"/>
      <c r="AZ762" s="24"/>
      <c r="BA762" s="24"/>
      <c r="BB762" s="24"/>
      <c r="BC762" s="26" t="s">
        <v>181</v>
      </c>
      <c r="BD762" s="24"/>
      <c r="BE762" s="24"/>
      <c r="BF762" s="24"/>
      <c r="BG762" s="24"/>
      <c r="BH762" s="24"/>
      <c r="BI762" s="24"/>
      <c r="BJ762" s="24"/>
      <c r="BK762" s="24"/>
      <c r="BL762" s="24"/>
      <c r="BM762" s="24"/>
      <c r="BN762" s="24"/>
      <c r="BO762" s="24"/>
      <c r="BP762" s="24"/>
      <c r="BQ762" s="24"/>
      <c r="BR762" s="24"/>
      <c r="BS762" s="24"/>
      <c r="BT762" s="24"/>
      <c r="BU762" s="24"/>
      <c r="BV762" s="24"/>
      <c r="BW762" s="24"/>
      <c r="BX762" s="24"/>
      <c r="BY762" s="24"/>
      <c r="BZ762" s="24"/>
      <c r="CA762" s="24"/>
      <c r="CB762" s="24"/>
      <c r="CC762" s="24"/>
      <c r="CD762" s="24"/>
      <c r="CE762" s="24"/>
      <c r="CF762" s="24"/>
      <c r="CG762" s="24"/>
      <c r="CH762" s="24"/>
      <c r="CI762" s="24"/>
      <c r="CJ762" s="24"/>
      <c r="CK762" s="24"/>
      <c r="CL762" s="24"/>
      <c r="CM762" s="24"/>
      <c r="CN762" s="24"/>
      <c r="CO762" s="24"/>
      <c r="CP762" s="24"/>
      <c r="CQ762" s="24"/>
      <c r="CR762" s="24"/>
      <c r="CS762" s="24"/>
      <c r="CT762" s="24"/>
      <c r="CU762" s="24"/>
      <c r="CV762" s="24"/>
      <c r="CW762" s="24"/>
      <c r="CX762" s="24"/>
      <c r="CY762" s="24"/>
      <c r="CZ762" s="24"/>
      <c r="DA762" s="24"/>
      <c r="DB762" s="24"/>
      <c r="DC762" s="24"/>
      <c r="DD762" s="24"/>
      <c r="DE762" s="24"/>
      <c r="DF762" s="26" t="s">
        <v>139</v>
      </c>
      <c r="DG762" s="26" t="s">
        <v>139</v>
      </c>
      <c r="DH762" s="26" t="s">
        <v>139</v>
      </c>
      <c r="DI762" s="26" t="s">
        <v>139</v>
      </c>
      <c r="DJ762" s="26" t="s">
        <v>139</v>
      </c>
      <c r="DK762" s="26" t="s">
        <v>139</v>
      </c>
      <c r="DL762" s="26" t="s">
        <v>139</v>
      </c>
      <c r="DM762" s="26" t="s">
        <v>139</v>
      </c>
      <c r="DN762" s="26" t="s">
        <v>139</v>
      </c>
      <c r="DO762" s="26" t="s">
        <v>139</v>
      </c>
    </row>
    <row r="763" spans="1:119" ht="20.100000000000001" customHeight="1" x14ac:dyDescent="0.25">
      <c r="A763" s="29" t="str">
        <f t="shared" si="154"/>
        <v>Children of the World Foundation 2</v>
      </c>
      <c r="B763" s="29" t="str">
        <f t="shared" si="155"/>
        <v xml:space="preserve">Children of the World Foundation </v>
      </c>
      <c r="C763" s="29">
        <f t="shared" si="156"/>
        <v>2</v>
      </c>
      <c r="D763" s="30" t="str">
        <f t="shared" si="157"/>
        <v>Africa and the Middle East</v>
      </c>
      <c r="E763" s="30" t="str">
        <f t="shared" si="158"/>
        <v>Kitgum, Uganda</v>
      </c>
      <c r="F763" s="31">
        <f t="shared" si="159"/>
        <v>3</v>
      </c>
      <c r="G763" s="31">
        <f t="shared" si="160"/>
        <v>2</v>
      </c>
      <c r="H763" s="31">
        <f t="shared" si="161"/>
        <v>3</v>
      </c>
      <c r="I763" s="31">
        <f t="shared" si="162"/>
        <v>3</v>
      </c>
      <c r="J763" s="31">
        <f t="shared" si="163"/>
        <v>3</v>
      </c>
      <c r="K763" s="31">
        <f t="shared" si="164"/>
        <v>2</v>
      </c>
      <c r="L763" s="31">
        <f t="shared" si="165"/>
        <v>3</v>
      </c>
      <c r="M763" s="31">
        <f t="shared" si="166"/>
        <v>2</v>
      </c>
      <c r="N763" s="31">
        <f t="shared" si="167"/>
        <v>2.6</v>
      </c>
      <c r="O763" s="26" t="s">
        <v>4451</v>
      </c>
      <c r="P763" s="26" t="s">
        <v>108</v>
      </c>
      <c r="Q763" s="27">
        <v>41946</v>
      </c>
      <c r="R763" s="26" t="s">
        <v>109</v>
      </c>
      <c r="S763" s="26" t="s">
        <v>609</v>
      </c>
      <c r="T763" s="26" t="s">
        <v>278</v>
      </c>
      <c r="U763" s="26" t="s">
        <v>307</v>
      </c>
      <c r="V763" s="26" t="s">
        <v>169</v>
      </c>
      <c r="W763" s="26" t="s">
        <v>1028</v>
      </c>
      <c r="X763" s="26" t="s">
        <v>4421</v>
      </c>
      <c r="Y763" s="26" t="s">
        <v>4422</v>
      </c>
      <c r="Z763" s="24"/>
      <c r="AA763" s="24"/>
      <c r="AB763" s="26" t="s">
        <v>117</v>
      </c>
      <c r="AC763" s="28">
        <v>15000</v>
      </c>
      <c r="AD763" s="26" t="s">
        <v>4423</v>
      </c>
      <c r="AE763" s="26" t="s">
        <v>343</v>
      </c>
      <c r="AF763" s="26" t="s">
        <v>120</v>
      </c>
      <c r="AG763" s="26" t="s">
        <v>207</v>
      </c>
      <c r="AH763" s="26" t="s">
        <v>143</v>
      </c>
      <c r="AI763" s="28">
        <v>15000</v>
      </c>
      <c r="AJ763" s="26" t="s">
        <v>4452</v>
      </c>
      <c r="AK763" s="26" t="s">
        <v>4432</v>
      </c>
      <c r="AL763" s="26" t="s">
        <v>4453</v>
      </c>
      <c r="AM763" s="24"/>
      <c r="AN763" s="24"/>
      <c r="AO763" s="24"/>
      <c r="AP763" s="24"/>
      <c r="AQ763" s="24"/>
      <c r="AR763" s="24"/>
      <c r="AS763" s="26" t="s">
        <v>4454</v>
      </c>
      <c r="AT763" s="26" t="s">
        <v>4455</v>
      </c>
      <c r="AU763" s="26" t="s">
        <v>4456</v>
      </c>
      <c r="AV763" s="24"/>
      <c r="AW763" s="28">
        <v>66602</v>
      </c>
      <c r="AX763" s="26">
        <v>1783</v>
      </c>
      <c r="AY763" s="28">
        <v>70</v>
      </c>
      <c r="AZ763" s="28">
        <v>50</v>
      </c>
      <c r="BA763" s="26">
        <v>0</v>
      </c>
      <c r="BB763" s="26" t="s">
        <v>148</v>
      </c>
      <c r="BC763" s="26" t="s">
        <v>181</v>
      </c>
      <c r="BD763" s="26" t="s">
        <v>125</v>
      </c>
      <c r="BE763" s="24"/>
      <c r="BF763" s="26" t="s">
        <v>4449</v>
      </c>
      <c r="BG763" s="26" t="s">
        <v>1041</v>
      </c>
      <c r="BH763" s="26" t="s">
        <v>4457</v>
      </c>
      <c r="BI763" s="26" t="s">
        <v>4458</v>
      </c>
      <c r="BJ763" s="26" t="s">
        <v>4459</v>
      </c>
      <c r="BK763" s="26" t="s">
        <v>4460</v>
      </c>
      <c r="BL763" s="26" t="s">
        <v>4461</v>
      </c>
      <c r="BM763" s="26" t="s">
        <v>1041</v>
      </c>
      <c r="BN763" s="26" t="s">
        <v>2175</v>
      </c>
      <c r="BO763" s="26" t="s">
        <v>1041</v>
      </c>
      <c r="BP763" s="24"/>
      <c r="BQ763" s="24"/>
      <c r="BR763" s="26">
        <v>3</v>
      </c>
      <c r="BS763" s="26">
        <v>2</v>
      </c>
      <c r="BT763" s="26">
        <v>3</v>
      </c>
      <c r="BU763" s="26">
        <v>3</v>
      </c>
      <c r="BV763" s="26">
        <v>3</v>
      </c>
      <c r="BW763" s="26">
        <v>2</v>
      </c>
      <c r="BX763" s="26">
        <v>3</v>
      </c>
      <c r="BY763" s="26">
        <v>2</v>
      </c>
      <c r="BZ763" s="24"/>
      <c r="CA763" s="24"/>
      <c r="CB763" s="24"/>
      <c r="CC763" s="24"/>
      <c r="CD763" s="24"/>
      <c r="CE763" s="24"/>
      <c r="CF763" s="24"/>
      <c r="CG763" s="24"/>
      <c r="CH763" s="24"/>
      <c r="CI763" s="24"/>
      <c r="CJ763" s="24"/>
      <c r="CK763" s="24"/>
      <c r="CL763" s="24"/>
      <c r="CM763" s="24"/>
      <c r="CN763" s="24"/>
      <c r="CO763" s="24"/>
      <c r="CP763" s="24"/>
      <c r="CQ763" s="24"/>
      <c r="CR763" s="24"/>
      <c r="CS763" s="24"/>
      <c r="CT763" s="24"/>
      <c r="CU763" s="24"/>
      <c r="CV763" s="24"/>
      <c r="CW763" s="24"/>
      <c r="CX763" s="24"/>
      <c r="CY763" s="24"/>
      <c r="CZ763" s="24"/>
      <c r="DA763" s="24"/>
      <c r="DB763" s="24"/>
      <c r="DC763" s="24"/>
      <c r="DD763" s="24"/>
      <c r="DE763" s="24"/>
      <c r="DF763" s="26" t="s">
        <v>120</v>
      </c>
      <c r="DG763" s="26" t="s">
        <v>139</v>
      </c>
      <c r="DH763" s="26" t="s">
        <v>139</v>
      </c>
      <c r="DI763" s="26" t="s">
        <v>139</v>
      </c>
      <c r="DJ763" s="26" t="s">
        <v>139</v>
      </c>
      <c r="DK763" s="26" t="s">
        <v>139</v>
      </c>
      <c r="DL763" s="26" t="s">
        <v>139</v>
      </c>
      <c r="DM763" s="26" t="s">
        <v>139</v>
      </c>
      <c r="DN763" s="26" t="s">
        <v>139</v>
      </c>
      <c r="DO763" s="26" t="s">
        <v>139</v>
      </c>
    </row>
    <row r="764" spans="1:119" ht="20.100000000000001" customHeight="1" x14ac:dyDescent="0.25">
      <c r="A764" s="29" t="str">
        <f t="shared" si="154"/>
        <v/>
      </c>
      <c r="B764" s="29" t="str">
        <f t="shared" si="155"/>
        <v xml:space="preserve">Children of the World Foundation </v>
      </c>
      <c r="C764" s="29">
        <f t="shared" si="156"/>
        <v>0</v>
      </c>
      <c r="D764" s="30" t="str">
        <f t="shared" si="157"/>
        <v>Africa and the Middle East</v>
      </c>
      <c r="E764" s="30" t="str">
        <f t="shared" si="158"/>
        <v>Kitgum, Uganda</v>
      </c>
      <c r="F764" s="31">
        <f t="shared" si="159"/>
        <v>0</v>
      </c>
      <c r="G764" s="31">
        <f t="shared" si="160"/>
        <v>0</v>
      </c>
      <c r="H764" s="31">
        <f t="shared" si="161"/>
        <v>0</v>
      </c>
      <c r="I764" s="31">
        <f t="shared" si="162"/>
        <v>0</v>
      </c>
      <c r="J764" s="31">
        <f t="shared" si="163"/>
        <v>0</v>
      </c>
      <c r="K764" s="31">
        <f t="shared" si="164"/>
        <v>0</v>
      </c>
      <c r="L764" s="31">
        <f t="shared" si="165"/>
        <v>0</v>
      </c>
      <c r="M764" s="31">
        <f t="shared" si="166"/>
        <v>0</v>
      </c>
      <c r="N764" s="31">
        <f t="shared" si="167"/>
        <v>0</v>
      </c>
      <c r="O764" s="26" t="s">
        <v>15955</v>
      </c>
      <c r="P764" s="26" t="s">
        <v>108</v>
      </c>
      <c r="Q764" s="27">
        <v>41962</v>
      </c>
      <c r="R764" s="24"/>
      <c r="S764" s="24"/>
      <c r="T764" s="26" t="s">
        <v>278</v>
      </c>
      <c r="U764" s="24"/>
      <c r="V764" s="26" t="s">
        <v>169</v>
      </c>
      <c r="W764" s="26" t="s">
        <v>1028</v>
      </c>
      <c r="X764" s="26" t="s">
        <v>4421</v>
      </c>
      <c r="Y764" s="26" t="s">
        <v>4422</v>
      </c>
      <c r="Z764" s="24"/>
      <c r="AA764" s="24"/>
      <c r="AB764" s="26" t="s">
        <v>15733</v>
      </c>
      <c r="AC764" s="28">
        <v>858</v>
      </c>
      <c r="AD764" s="26" t="s">
        <v>4423</v>
      </c>
      <c r="AE764" s="26" t="s">
        <v>343</v>
      </c>
      <c r="AF764" s="26" t="s">
        <v>120</v>
      </c>
      <c r="AG764" s="26" t="s">
        <v>207</v>
      </c>
      <c r="AH764" s="24"/>
      <c r="AI764" s="28">
        <v>2572</v>
      </c>
      <c r="AJ764" s="24"/>
      <c r="AK764" s="24"/>
      <c r="AL764" s="24"/>
      <c r="AM764" s="24"/>
      <c r="AN764" s="24"/>
      <c r="AO764" s="24"/>
      <c r="AP764" s="24"/>
      <c r="AQ764" s="24"/>
      <c r="AR764" s="24"/>
      <c r="AS764" s="24"/>
      <c r="AT764" s="24"/>
      <c r="AU764" s="24"/>
      <c r="AV764" s="24"/>
      <c r="AW764" s="24"/>
      <c r="AX764" s="24"/>
      <c r="AY764" s="24"/>
      <c r="AZ764" s="24"/>
      <c r="BA764" s="24"/>
      <c r="BB764" s="24"/>
      <c r="BC764" s="26" t="s">
        <v>181</v>
      </c>
      <c r="BD764" s="24"/>
      <c r="BE764" s="24"/>
      <c r="BF764" s="24"/>
      <c r="BG764" s="24"/>
      <c r="BH764" s="24"/>
      <c r="BI764" s="24"/>
      <c r="BJ764" s="24"/>
      <c r="BK764" s="24"/>
      <c r="BL764" s="24"/>
      <c r="BM764" s="24"/>
      <c r="BN764" s="24"/>
      <c r="BO764" s="24"/>
      <c r="BP764" s="24"/>
      <c r="BQ764" s="24"/>
      <c r="BR764" s="24"/>
      <c r="BS764" s="24"/>
      <c r="BT764" s="24"/>
      <c r="BU764" s="24"/>
      <c r="BV764" s="24"/>
      <c r="BW764" s="24"/>
      <c r="BX764" s="24"/>
      <c r="BY764" s="24"/>
      <c r="BZ764" s="24"/>
      <c r="CA764" s="24"/>
      <c r="CB764" s="24"/>
      <c r="CC764" s="24"/>
      <c r="CD764" s="24"/>
      <c r="CE764" s="24"/>
      <c r="CF764" s="24"/>
      <c r="CG764" s="24"/>
      <c r="CH764" s="24"/>
      <c r="CI764" s="24"/>
      <c r="CJ764" s="24"/>
      <c r="CK764" s="24"/>
      <c r="CL764" s="24"/>
      <c r="CM764" s="24"/>
      <c r="CN764" s="24"/>
      <c r="CO764" s="24"/>
      <c r="CP764" s="24"/>
      <c r="CQ764" s="24"/>
      <c r="CR764" s="24"/>
      <c r="CS764" s="24"/>
      <c r="CT764" s="24"/>
      <c r="CU764" s="24"/>
      <c r="CV764" s="24"/>
      <c r="CW764" s="24"/>
      <c r="CX764" s="24"/>
      <c r="CY764" s="24"/>
      <c r="CZ764" s="24"/>
      <c r="DA764" s="24"/>
      <c r="DB764" s="24"/>
      <c r="DC764" s="24"/>
      <c r="DD764" s="24"/>
      <c r="DE764" s="24"/>
      <c r="DF764" s="26" t="s">
        <v>139</v>
      </c>
      <c r="DG764" s="26" t="s">
        <v>139</v>
      </c>
      <c r="DH764" s="26" t="s">
        <v>139</v>
      </c>
      <c r="DI764" s="26" t="s">
        <v>139</v>
      </c>
      <c r="DJ764" s="26" t="s">
        <v>139</v>
      </c>
      <c r="DK764" s="26" t="s">
        <v>139</v>
      </c>
      <c r="DL764" s="26" t="s">
        <v>139</v>
      </c>
      <c r="DM764" s="26" t="s">
        <v>139</v>
      </c>
      <c r="DN764" s="26" t="s">
        <v>139</v>
      </c>
      <c r="DO764" s="26" t="s">
        <v>139</v>
      </c>
    </row>
    <row r="765" spans="1:119" ht="20.100000000000001" customHeight="1" x14ac:dyDescent="0.25">
      <c r="A765" s="29" t="str">
        <f t="shared" si="154"/>
        <v/>
      </c>
      <c r="B765" s="29" t="str">
        <f t="shared" si="155"/>
        <v xml:space="preserve">Children of the World Foundation </v>
      </c>
      <c r="C765" s="29">
        <f t="shared" si="156"/>
        <v>0</v>
      </c>
      <c r="D765" s="30" t="str">
        <f t="shared" si="157"/>
        <v>Africa and the Middle East</v>
      </c>
      <c r="E765" s="30" t="str">
        <f t="shared" si="158"/>
        <v>Kitgum, Uganda</v>
      </c>
      <c r="F765" s="31">
        <f t="shared" si="159"/>
        <v>0</v>
      </c>
      <c r="G765" s="31">
        <f t="shared" si="160"/>
        <v>0</v>
      </c>
      <c r="H765" s="31">
        <f t="shared" si="161"/>
        <v>0</v>
      </c>
      <c r="I765" s="31">
        <f t="shared" si="162"/>
        <v>0</v>
      </c>
      <c r="J765" s="31">
        <f t="shared" si="163"/>
        <v>0</v>
      </c>
      <c r="K765" s="31">
        <f t="shared" si="164"/>
        <v>0</v>
      </c>
      <c r="L765" s="31">
        <f t="shared" si="165"/>
        <v>0</v>
      </c>
      <c r="M765" s="31">
        <f t="shared" si="166"/>
        <v>0</v>
      </c>
      <c r="N765" s="31">
        <f t="shared" si="167"/>
        <v>0</v>
      </c>
      <c r="O765" s="26" t="s">
        <v>15956</v>
      </c>
      <c r="P765" s="26" t="s">
        <v>108</v>
      </c>
      <c r="Q765" s="27">
        <v>42088</v>
      </c>
      <c r="R765" s="24"/>
      <c r="S765" s="24"/>
      <c r="T765" s="26" t="s">
        <v>278</v>
      </c>
      <c r="U765" s="24"/>
      <c r="V765" s="26" t="s">
        <v>169</v>
      </c>
      <c r="W765" s="26" t="s">
        <v>1028</v>
      </c>
      <c r="X765" s="26" t="s">
        <v>4421</v>
      </c>
      <c r="Y765" s="26" t="s">
        <v>4422</v>
      </c>
      <c r="Z765" s="24"/>
      <c r="AA765" s="24"/>
      <c r="AB765" s="26" t="s">
        <v>15736</v>
      </c>
      <c r="AC765" s="28">
        <v>264</v>
      </c>
      <c r="AD765" s="26" t="s">
        <v>4423</v>
      </c>
      <c r="AE765" s="26" t="s">
        <v>343</v>
      </c>
      <c r="AF765" s="26" t="s">
        <v>120</v>
      </c>
      <c r="AG765" s="26" t="s">
        <v>207</v>
      </c>
      <c r="AH765" s="24"/>
      <c r="AI765" s="28">
        <v>264</v>
      </c>
      <c r="AJ765" s="24"/>
      <c r="AK765" s="24"/>
      <c r="AL765" s="24"/>
      <c r="AM765" s="24"/>
      <c r="AN765" s="24"/>
      <c r="AO765" s="24"/>
      <c r="AP765" s="24"/>
      <c r="AQ765" s="24"/>
      <c r="AR765" s="24"/>
      <c r="AS765" s="24"/>
      <c r="AT765" s="24"/>
      <c r="AU765" s="24"/>
      <c r="AV765" s="24"/>
      <c r="AW765" s="24"/>
      <c r="AX765" s="24"/>
      <c r="AY765" s="24"/>
      <c r="AZ765" s="24"/>
      <c r="BA765" s="24"/>
      <c r="BB765" s="24"/>
      <c r="BC765" s="26" t="s">
        <v>181</v>
      </c>
      <c r="BD765" s="24"/>
      <c r="BE765" s="24"/>
      <c r="BF765" s="24"/>
      <c r="BG765" s="24"/>
      <c r="BH765" s="24"/>
      <c r="BI765" s="24"/>
      <c r="BJ765" s="24"/>
      <c r="BK765" s="24"/>
      <c r="BL765" s="24"/>
      <c r="BM765" s="24"/>
      <c r="BN765" s="24"/>
      <c r="BO765" s="24"/>
      <c r="BP765" s="24"/>
      <c r="BQ765" s="24"/>
      <c r="BR765" s="24"/>
      <c r="BS765" s="24"/>
      <c r="BT765" s="24"/>
      <c r="BU765" s="24"/>
      <c r="BV765" s="24"/>
      <c r="BW765" s="24"/>
      <c r="BX765" s="24"/>
      <c r="BY765" s="24"/>
      <c r="BZ765" s="24"/>
      <c r="CA765" s="24"/>
      <c r="CB765" s="24"/>
      <c r="CC765" s="24"/>
      <c r="CD765" s="24"/>
      <c r="CE765" s="24"/>
      <c r="CF765" s="24"/>
      <c r="CG765" s="24"/>
      <c r="CH765" s="24"/>
      <c r="CI765" s="24"/>
      <c r="CJ765" s="24"/>
      <c r="CK765" s="24"/>
      <c r="CL765" s="24"/>
      <c r="CM765" s="24"/>
      <c r="CN765" s="24"/>
      <c r="CO765" s="24"/>
      <c r="CP765" s="24"/>
      <c r="CQ765" s="24"/>
      <c r="CR765" s="24"/>
      <c r="CS765" s="24"/>
      <c r="CT765" s="24"/>
      <c r="CU765" s="24"/>
      <c r="CV765" s="24"/>
      <c r="CW765" s="24"/>
      <c r="CX765" s="24"/>
      <c r="CY765" s="24"/>
      <c r="CZ765" s="24"/>
      <c r="DA765" s="24"/>
      <c r="DB765" s="24"/>
      <c r="DC765" s="24"/>
      <c r="DD765" s="24"/>
      <c r="DE765" s="24"/>
      <c r="DF765" s="26" t="s">
        <v>139</v>
      </c>
      <c r="DG765" s="26" t="s">
        <v>139</v>
      </c>
      <c r="DH765" s="26" t="s">
        <v>139</v>
      </c>
      <c r="DI765" s="26" t="s">
        <v>139</v>
      </c>
      <c r="DJ765" s="26" t="s">
        <v>139</v>
      </c>
      <c r="DK765" s="26" t="s">
        <v>139</v>
      </c>
      <c r="DL765" s="26" t="s">
        <v>139</v>
      </c>
      <c r="DM765" s="26" t="s">
        <v>139</v>
      </c>
      <c r="DN765" s="26" t="s">
        <v>139</v>
      </c>
      <c r="DO765" s="26" t="s">
        <v>139</v>
      </c>
    </row>
    <row r="766" spans="1:119" ht="20.100000000000001" customHeight="1" x14ac:dyDescent="0.25">
      <c r="A766" s="29" t="str">
        <f t="shared" si="154"/>
        <v/>
      </c>
      <c r="B766" s="29" t="str">
        <f t="shared" si="155"/>
        <v xml:space="preserve">Children of the World Foundation </v>
      </c>
      <c r="C766" s="29">
        <f t="shared" si="156"/>
        <v>0</v>
      </c>
      <c r="D766" s="30" t="str">
        <f t="shared" si="157"/>
        <v>Africa and the Middle East</v>
      </c>
      <c r="E766" s="30" t="str">
        <f t="shared" si="158"/>
        <v>Kitgum, Uganda</v>
      </c>
      <c r="F766" s="31">
        <f t="shared" si="159"/>
        <v>0</v>
      </c>
      <c r="G766" s="31">
        <f t="shared" si="160"/>
        <v>0</v>
      </c>
      <c r="H766" s="31">
        <f t="shared" si="161"/>
        <v>0</v>
      </c>
      <c r="I766" s="31">
        <f t="shared" si="162"/>
        <v>0</v>
      </c>
      <c r="J766" s="31">
        <f t="shared" si="163"/>
        <v>0</v>
      </c>
      <c r="K766" s="31">
        <f t="shared" si="164"/>
        <v>0</v>
      </c>
      <c r="L766" s="31">
        <f t="shared" si="165"/>
        <v>0</v>
      </c>
      <c r="M766" s="31">
        <f t="shared" si="166"/>
        <v>0</v>
      </c>
      <c r="N766" s="31">
        <f t="shared" si="167"/>
        <v>0</v>
      </c>
      <c r="O766" s="26" t="s">
        <v>15957</v>
      </c>
      <c r="P766" s="26" t="s">
        <v>108</v>
      </c>
      <c r="Q766" s="27">
        <v>42088</v>
      </c>
      <c r="R766" s="24"/>
      <c r="S766" s="24"/>
      <c r="T766" s="26" t="s">
        <v>278</v>
      </c>
      <c r="U766" s="24"/>
      <c r="V766" s="26" t="s">
        <v>169</v>
      </c>
      <c r="W766" s="26" t="s">
        <v>1028</v>
      </c>
      <c r="X766" s="26" t="s">
        <v>4421</v>
      </c>
      <c r="Y766" s="26" t="s">
        <v>4422</v>
      </c>
      <c r="Z766" s="24"/>
      <c r="AA766" s="24"/>
      <c r="AB766" s="26" t="s">
        <v>15736</v>
      </c>
      <c r="AC766" s="28">
        <v>460</v>
      </c>
      <c r="AD766" s="26" t="s">
        <v>4423</v>
      </c>
      <c r="AE766" s="26" t="s">
        <v>343</v>
      </c>
      <c r="AF766" s="26" t="s">
        <v>120</v>
      </c>
      <c r="AG766" s="26" t="s">
        <v>207</v>
      </c>
      <c r="AH766" s="24"/>
      <c r="AI766" s="28">
        <v>460</v>
      </c>
      <c r="AJ766" s="24"/>
      <c r="AK766" s="24"/>
      <c r="AL766" s="24"/>
      <c r="AM766" s="24"/>
      <c r="AN766" s="24"/>
      <c r="AO766" s="24"/>
      <c r="AP766" s="24"/>
      <c r="AQ766" s="24"/>
      <c r="AR766" s="24"/>
      <c r="AS766" s="24"/>
      <c r="AT766" s="24"/>
      <c r="AU766" s="24"/>
      <c r="AV766" s="24"/>
      <c r="AW766" s="24"/>
      <c r="AX766" s="24"/>
      <c r="AY766" s="24"/>
      <c r="AZ766" s="24"/>
      <c r="BA766" s="24"/>
      <c r="BB766" s="24"/>
      <c r="BC766" s="26" t="s">
        <v>181</v>
      </c>
      <c r="BD766" s="24"/>
      <c r="BE766" s="24"/>
      <c r="BF766" s="24"/>
      <c r="BG766" s="24"/>
      <c r="BH766" s="24"/>
      <c r="BI766" s="24"/>
      <c r="BJ766" s="24"/>
      <c r="BK766" s="24"/>
      <c r="BL766" s="24"/>
      <c r="BM766" s="24"/>
      <c r="BN766" s="24"/>
      <c r="BO766" s="24"/>
      <c r="BP766" s="24"/>
      <c r="BQ766" s="24"/>
      <c r="BR766" s="24"/>
      <c r="BS766" s="24"/>
      <c r="BT766" s="24"/>
      <c r="BU766" s="24"/>
      <c r="BV766" s="24"/>
      <c r="BW766" s="24"/>
      <c r="BX766" s="24"/>
      <c r="BY766" s="24"/>
      <c r="BZ766" s="24"/>
      <c r="CA766" s="24"/>
      <c r="CB766" s="24"/>
      <c r="CC766" s="24"/>
      <c r="CD766" s="24"/>
      <c r="CE766" s="24"/>
      <c r="CF766" s="24"/>
      <c r="CG766" s="24"/>
      <c r="CH766" s="24"/>
      <c r="CI766" s="24"/>
      <c r="CJ766" s="24"/>
      <c r="CK766" s="24"/>
      <c r="CL766" s="24"/>
      <c r="CM766" s="24"/>
      <c r="CN766" s="24"/>
      <c r="CO766" s="24"/>
      <c r="CP766" s="24"/>
      <c r="CQ766" s="24"/>
      <c r="CR766" s="24"/>
      <c r="CS766" s="24"/>
      <c r="CT766" s="24"/>
      <c r="CU766" s="24"/>
      <c r="CV766" s="24"/>
      <c r="CW766" s="24"/>
      <c r="CX766" s="24"/>
      <c r="CY766" s="24"/>
      <c r="CZ766" s="24"/>
      <c r="DA766" s="24"/>
      <c r="DB766" s="24"/>
      <c r="DC766" s="24"/>
      <c r="DD766" s="24"/>
      <c r="DE766" s="24"/>
      <c r="DF766" s="26" t="s">
        <v>139</v>
      </c>
      <c r="DG766" s="26" t="s">
        <v>139</v>
      </c>
      <c r="DH766" s="26" t="s">
        <v>139</v>
      </c>
      <c r="DI766" s="26" t="s">
        <v>139</v>
      </c>
      <c r="DJ766" s="26" t="s">
        <v>139</v>
      </c>
      <c r="DK766" s="26" t="s">
        <v>139</v>
      </c>
      <c r="DL766" s="26" t="s">
        <v>139</v>
      </c>
      <c r="DM766" s="26" t="s">
        <v>139</v>
      </c>
      <c r="DN766" s="26" t="s">
        <v>139</v>
      </c>
      <c r="DO766" s="26" t="s">
        <v>139</v>
      </c>
    </row>
    <row r="767" spans="1:119" ht="20.100000000000001" customHeight="1" x14ac:dyDescent="0.25">
      <c r="A767" s="29" t="str">
        <f t="shared" si="154"/>
        <v/>
      </c>
      <c r="B767" s="29" t="str">
        <f t="shared" si="155"/>
        <v xml:space="preserve">Children of the World Foundation </v>
      </c>
      <c r="C767" s="29">
        <f t="shared" si="156"/>
        <v>0</v>
      </c>
      <c r="D767" s="30" t="str">
        <f t="shared" si="157"/>
        <v>Africa and the Middle East</v>
      </c>
      <c r="E767" s="30" t="str">
        <f t="shared" si="158"/>
        <v>Kitgum, Uganda</v>
      </c>
      <c r="F767" s="31">
        <f t="shared" si="159"/>
        <v>0</v>
      </c>
      <c r="G767" s="31">
        <f t="shared" si="160"/>
        <v>0</v>
      </c>
      <c r="H767" s="31">
        <f t="shared" si="161"/>
        <v>0</v>
      </c>
      <c r="I767" s="31">
        <f t="shared" si="162"/>
        <v>0</v>
      </c>
      <c r="J767" s="31">
        <f t="shared" si="163"/>
        <v>0</v>
      </c>
      <c r="K767" s="31">
        <f t="shared" si="164"/>
        <v>0</v>
      </c>
      <c r="L767" s="31">
        <f t="shared" si="165"/>
        <v>0</v>
      </c>
      <c r="M767" s="31">
        <f t="shared" si="166"/>
        <v>0</v>
      </c>
      <c r="N767" s="31">
        <f t="shared" si="167"/>
        <v>0</v>
      </c>
      <c r="O767" s="26" t="s">
        <v>15958</v>
      </c>
      <c r="P767" s="26" t="s">
        <v>108</v>
      </c>
      <c r="Q767" s="27">
        <v>41751</v>
      </c>
      <c r="R767" s="24"/>
      <c r="S767" s="24"/>
      <c r="T767" s="26" t="s">
        <v>194</v>
      </c>
      <c r="U767" s="24"/>
      <c r="V767" s="26" t="s">
        <v>169</v>
      </c>
      <c r="W767" s="26" t="s">
        <v>1028</v>
      </c>
      <c r="X767" s="26" t="s">
        <v>4421</v>
      </c>
      <c r="Y767" s="26" t="s">
        <v>4422</v>
      </c>
      <c r="Z767" s="24"/>
      <c r="AA767" s="24"/>
      <c r="AB767" s="26" t="s">
        <v>15736</v>
      </c>
      <c r="AC767" s="28">
        <v>2170</v>
      </c>
      <c r="AD767" s="26" t="s">
        <v>4423</v>
      </c>
      <c r="AE767" s="26" t="s">
        <v>343</v>
      </c>
      <c r="AF767" s="26" t="s">
        <v>120</v>
      </c>
      <c r="AG767" s="26" t="s">
        <v>207</v>
      </c>
      <c r="AH767" s="24"/>
      <c r="AI767" s="28">
        <v>2170</v>
      </c>
      <c r="AJ767" s="24"/>
      <c r="AK767" s="24"/>
      <c r="AL767" s="24"/>
      <c r="AM767" s="24"/>
      <c r="AN767" s="24"/>
      <c r="AO767" s="24"/>
      <c r="AP767" s="24"/>
      <c r="AQ767" s="24"/>
      <c r="AR767" s="24"/>
      <c r="AS767" s="24"/>
      <c r="AT767" s="24"/>
      <c r="AU767" s="24"/>
      <c r="AV767" s="24"/>
      <c r="AW767" s="24"/>
      <c r="AX767" s="24"/>
      <c r="AY767" s="24"/>
      <c r="AZ767" s="24"/>
      <c r="BA767" s="24"/>
      <c r="BB767" s="24"/>
      <c r="BC767" s="26" t="s">
        <v>181</v>
      </c>
      <c r="BD767" s="24"/>
      <c r="BE767" s="24"/>
      <c r="BF767" s="24"/>
      <c r="BG767" s="24"/>
      <c r="BH767" s="24"/>
      <c r="BI767" s="24"/>
      <c r="BJ767" s="24"/>
      <c r="BK767" s="24"/>
      <c r="BL767" s="24"/>
      <c r="BM767" s="24"/>
      <c r="BN767" s="24"/>
      <c r="BO767" s="24"/>
      <c r="BP767" s="24"/>
      <c r="BQ767" s="24"/>
      <c r="BR767" s="24"/>
      <c r="BS767" s="24"/>
      <c r="BT767" s="24"/>
      <c r="BU767" s="24"/>
      <c r="BV767" s="24"/>
      <c r="BW767" s="24"/>
      <c r="BX767" s="24"/>
      <c r="BY767" s="24"/>
      <c r="BZ767" s="24"/>
      <c r="CA767" s="24"/>
      <c r="CB767" s="24"/>
      <c r="CC767" s="24"/>
      <c r="CD767" s="24"/>
      <c r="CE767" s="24"/>
      <c r="CF767" s="24"/>
      <c r="CG767" s="24"/>
      <c r="CH767" s="24"/>
      <c r="CI767" s="24"/>
      <c r="CJ767" s="24"/>
      <c r="CK767" s="24"/>
      <c r="CL767" s="24"/>
      <c r="CM767" s="24"/>
      <c r="CN767" s="24"/>
      <c r="CO767" s="24"/>
      <c r="CP767" s="24"/>
      <c r="CQ767" s="24"/>
      <c r="CR767" s="24"/>
      <c r="CS767" s="24"/>
      <c r="CT767" s="24"/>
      <c r="CU767" s="24"/>
      <c r="CV767" s="24"/>
      <c r="CW767" s="24"/>
      <c r="CX767" s="24"/>
      <c r="CY767" s="24"/>
      <c r="CZ767" s="24"/>
      <c r="DA767" s="24"/>
      <c r="DB767" s="24"/>
      <c r="DC767" s="24"/>
      <c r="DD767" s="24"/>
      <c r="DE767" s="24"/>
      <c r="DF767" s="26" t="s">
        <v>139</v>
      </c>
      <c r="DG767" s="26" t="s">
        <v>139</v>
      </c>
      <c r="DH767" s="26" t="s">
        <v>139</v>
      </c>
      <c r="DI767" s="26" t="s">
        <v>139</v>
      </c>
      <c r="DJ767" s="26" t="s">
        <v>139</v>
      </c>
      <c r="DK767" s="26" t="s">
        <v>139</v>
      </c>
      <c r="DL767" s="26" t="s">
        <v>139</v>
      </c>
      <c r="DM767" s="26" t="s">
        <v>139</v>
      </c>
      <c r="DN767" s="26" t="s">
        <v>139</v>
      </c>
      <c r="DO767" s="26" t="s">
        <v>139</v>
      </c>
    </row>
    <row r="768" spans="1:119" ht="20.100000000000001" customHeight="1" x14ac:dyDescent="0.25">
      <c r="A768" s="29" t="str">
        <f t="shared" si="154"/>
        <v>Children of the World Foundation 1</v>
      </c>
      <c r="B768" s="29" t="str">
        <f t="shared" si="155"/>
        <v xml:space="preserve">Children of the World Foundation </v>
      </c>
      <c r="C768" s="29">
        <f t="shared" si="156"/>
        <v>1</v>
      </c>
      <c r="D768" s="30" t="str">
        <f t="shared" si="157"/>
        <v>Africa and the Middle East</v>
      </c>
      <c r="E768" s="30" t="str">
        <f t="shared" si="158"/>
        <v>Kitgum, Uganda</v>
      </c>
      <c r="F768" s="31">
        <f t="shared" si="159"/>
        <v>1</v>
      </c>
      <c r="G768" s="31">
        <f t="shared" si="160"/>
        <v>1</v>
      </c>
      <c r="H768" s="31">
        <f t="shared" si="161"/>
        <v>2</v>
      </c>
      <c r="I768" s="31">
        <f t="shared" si="162"/>
        <v>2</v>
      </c>
      <c r="J768" s="31">
        <f t="shared" si="163"/>
        <v>2</v>
      </c>
      <c r="K768" s="31">
        <f t="shared" si="164"/>
        <v>2</v>
      </c>
      <c r="L768" s="31">
        <f t="shared" si="165"/>
        <v>3</v>
      </c>
      <c r="M768" s="31">
        <f t="shared" si="166"/>
        <v>1</v>
      </c>
      <c r="N768" s="31">
        <f t="shared" si="167"/>
        <v>1.8</v>
      </c>
      <c r="O768" s="26" t="s">
        <v>4462</v>
      </c>
      <c r="P768" s="26" t="s">
        <v>108</v>
      </c>
      <c r="Q768" s="27">
        <v>41568</v>
      </c>
      <c r="R768" s="26" t="s">
        <v>155</v>
      </c>
      <c r="S768" s="26" t="s">
        <v>622</v>
      </c>
      <c r="T768" s="26" t="s">
        <v>194</v>
      </c>
      <c r="U768" s="26" t="s">
        <v>112</v>
      </c>
      <c r="V768" s="26" t="s">
        <v>169</v>
      </c>
      <c r="W768" s="26" t="s">
        <v>1028</v>
      </c>
      <c r="X768" s="26" t="s">
        <v>4421</v>
      </c>
      <c r="Y768" s="26" t="s">
        <v>4422</v>
      </c>
      <c r="Z768" s="24"/>
      <c r="AA768" s="24"/>
      <c r="AB768" s="26" t="s">
        <v>117</v>
      </c>
      <c r="AC768" s="28">
        <v>10000</v>
      </c>
      <c r="AD768" s="26" t="s">
        <v>4423</v>
      </c>
      <c r="AE768" s="26" t="s">
        <v>343</v>
      </c>
      <c r="AF768" s="26" t="s">
        <v>120</v>
      </c>
      <c r="AG768" s="26" t="s">
        <v>207</v>
      </c>
      <c r="AH768" s="26" t="s">
        <v>158</v>
      </c>
      <c r="AI768" s="28">
        <v>10000</v>
      </c>
      <c r="AJ768" s="26" t="s">
        <v>4463</v>
      </c>
      <c r="AK768" s="26" t="s">
        <v>4464</v>
      </c>
      <c r="AL768" s="26" t="s">
        <v>4465</v>
      </c>
      <c r="AM768" s="26" t="s">
        <v>4466</v>
      </c>
      <c r="AN768" s="26" t="s">
        <v>4467</v>
      </c>
      <c r="AO768" s="26" t="s">
        <v>4468</v>
      </c>
      <c r="AP768" s="26" t="s">
        <v>4469</v>
      </c>
      <c r="AQ768" s="24"/>
      <c r="AR768" s="24"/>
      <c r="AS768" s="24"/>
      <c r="AT768" s="24"/>
      <c r="AU768" s="24"/>
      <c r="AV768" s="24"/>
      <c r="AW768" s="28">
        <v>55702</v>
      </c>
      <c r="AX768" s="26">
        <v>1500</v>
      </c>
      <c r="AY768" s="28">
        <v>50</v>
      </c>
      <c r="AZ768" s="28">
        <v>25</v>
      </c>
      <c r="BA768" s="26">
        <v>0</v>
      </c>
      <c r="BB768" s="26" t="s">
        <v>148</v>
      </c>
      <c r="BC768" s="26" t="s">
        <v>181</v>
      </c>
      <c r="BD768" s="24"/>
      <c r="BE768" s="24"/>
      <c r="BF768" s="26" t="s">
        <v>2175</v>
      </c>
      <c r="BG768" s="26" t="s">
        <v>1028</v>
      </c>
      <c r="BH768" s="26" t="s">
        <v>4470</v>
      </c>
      <c r="BI768" s="26" t="s">
        <v>591</v>
      </c>
      <c r="BJ768" s="26" t="s">
        <v>1695</v>
      </c>
      <c r="BK768" s="26" t="s">
        <v>1028</v>
      </c>
      <c r="BL768" s="26" t="s">
        <v>4471</v>
      </c>
      <c r="BM768" s="26" t="s">
        <v>1028</v>
      </c>
      <c r="BN768" s="26" t="s">
        <v>4472</v>
      </c>
      <c r="BO768" s="26" t="s">
        <v>1028</v>
      </c>
      <c r="BP768" s="24"/>
      <c r="BQ768" s="24"/>
      <c r="BR768" s="26">
        <v>1</v>
      </c>
      <c r="BS768" s="26">
        <v>1</v>
      </c>
      <c r="BT768" s="26">
        <v>2</v>
      </c>
      <c r="BU768" s="26">
        <v>2</v>
      </c>
      <c r="BV768" s="26">
        <v>2</v>
      </c>
      <c r="BW768" s="26">
        <v>2</v>
      </c>
      <c r="BX768" s="26">
        <v>3</v>
      </c>
      <c r="BY768" s="26">
        <v>1</v>
      </c>
      <c r="BZ768" s="24"/>
      <c r="CA768" s="24"/>
      <c r="CB768" s="24"/>
      <c r="CC768" s="24"/>
      <c r="CD768" s="24"/>
      <c r="CE768" s="24"/>
      <c r="CF768" s="24"/>
      <c r="CG768" s="24"/>
      <c r="CH768" s="24"/>
      <c r="CI768" s="24"/>
      <c r="CJ768" s="24"/>
      <c r="CK768" s="24"/>
      <c r="CL768" s="24"/>
      <c r="CM768" s="24"/>
      <c r="CN768" s="24"/>
      <c r="CO768" s="24"/>
      <c r="CP768" s="24"/>
      <c r="CQ768" s="24"/>
      <c r="CR768" s="24"/>
      <c r="CS768" s="24"/>
      <c r="CT768" s="24"/>
      <c r="CU768" s="24"/>
      <c r="CV768" s="24"/>
      <c r="CW768" s="24"/>
      <c r="CX768" s="24"/>
      <c r="CY768" s="24"/>
      <c r="CZ768" s="24"/>
      <c r="DA768" s="24"/>
      <c r="DB768" s="24"/>
      <c r="DC768" s="24"/>
      <c r="DD768" s="24"/>
      <c r="DE768" s="24"/>
      <c r="DF768" s="26" t="s">
        <v>139</v>
      </c>
      <c r="DG768" s="26" t="s">
        <v>139</v>
      </c>
      <c r="DH768" s="26" t="s">
        <v>139</v>
      </c>
      <c r="DI768" s="26" t="s">
        <v>139</v>
      </c>
      <c r="DJ768" s="26" t="s">
        <v>139</v>
      </c>
      <c r="DK768" s="26" t="s">
        <v>139</v>
      </c>
      <c r="DL768" s="26" t="s">
        <v>139</v>
      </c>
      <c r="DM768" s="26" t="s">
        <v>139</v>
      </c>
      <c r="DN768" s="26" t="s">
        <v>139</v>
      </c>
      <c r="DO768" s="26" t="s">
        <v>139</v>
      </c>
    </row>
    <row r="769" spans="1:119" ht="20.100000000000001" customHeight="1" x14ac:dyDescent="0.25">
      <c r="A769" s="29" t="str">
        <f t="shared" si="154"/>
        <v>Children of Tien-Shan7</v>
      </c>
      <c r="B769" s="29" t="str">
        <f t="shared" si="155"/>
        <v>Children of Tien-Shan</v>
      </c>
      <c r="C769" s="29">
        <f t="shared" si="156"/>
        <v>7</v>
      </c>
      <c r="D769" s="30" t="str">
        <f t="shared" si="157"/>
        <v>Europe and Eurasia</v>
      </c>
      <c r="E769" s="30" t="str">
        <f t="shared" si="158"/>
        <v>Balykchy, Kyrgyzstan</v>
      </c>
      <c r="F769" s="31">
        <f t="shared" si="159"/>
        <v>4</v>
      </c>
      <c r="G769" s="31">
        <f t="shared" si="160"/>
        <v>3</v>
      </c>
      <c r="H769" s="31">
        <f t="shared" si="161"/>
        <v>3</v>
      </c>
      <c r="I769" s="31">
        <f t="shared" si="162"/>
        <v>4</v>
      </c>
      <c r="J769" s="31">
        <f t="shared" si="163"/>
        <v>4</v>
      </c>
      <c r="K769" s="31">
        <f t="shared" si="164"/>
        <v>4</v>
      </c>
      <c r="L769" s="31">
        <f t="shared" si="165"/>
        <v>4</v>
      </c>
      <c r="M769" s="31">
        <f t="shared" si="166"/>
        <v>4</v>
      </c>
      <c r="N769" s="31">
        <f t="shared" si="167"/>
        <v>3.8</v>
      </c>
      <c r="O769" s="26" t="s">
        <v>4473</v>
      </c>
      <c r="P769" s="26" t="s">
        <v>108</v>
      </c>
      <c r="Q769" s="27">
        <v>41946</v>
      </c>
      <c r="R769" s="26" t="s">
        <v>305</v>
      </c>
      <c r="S769" s="26" t="s">
        <v>609</v>
      </c>
      <c r="T769" s="26" t="s">
        <v>278</v>
      </c>
      <c r="U769" s="26" t="s">
        <v>168</v>
      </c>
      <c r="V769" s="26" t="s">
        <v>15763</v>
      </c>
      <c r="W769" s="26" t="s">
        <v>3068</v>
      </c>
      <c r="X769" s="26" t="s">
        <v>4474</v>
      </c>
      <c r="Y769" s="26" t="s">
        <v>4475</v>
      </c>
      <c r="Z769" s="24"/>
      <c r="AA769" s="24"/>
      <c r="AB769" s="26" t="s">
        <v>117</v>
      </c>
      <c r="AC769" s="28">
        <v>13000</v>
      </c>
      <c r="AD769" s="26" t="s">
        <v>4476</v>
      </c>
      <c r="AE769" s="26" t="s">
        <v>558</v>
      </c>
      <c r="AF769" s="26" t="s">
        <v>139</v>
      </c>
      <c r="AG769" s="26" t="s">
        <v>528</v>
      </c>
      <c r="AH769" s="26" t="s">
        <v>235</v>
      </c>
      <c r="AI769" s="28">
        <v>13000</v>
      </c>
      <c r="AJ769" s="26" t="s">
        <v>4477</v>
      </c>
      <c r="AK769" s="26" t="s">
        <v>4478</v>
      </c>
      <c r="AL769" s="26" t="s">
        <v>4479</v>
      </c>
      <c r="AM769" s="24"/>
      <c r="AN769" s="24"/>
      <c r="AO769" s="24"/>
      <c r="AP769" s="24"/>
      <c r="AQ769" s="24"/>
      <c r="AR769" s="26" t="s">
        <v>4480</v>
      </c>
      <c r="AS769" s="24"/>
      <c r="AT769" s="24"/>
      <c r="AU769" s="24"/>
      <c r="AV769" s="24"/>
      <c r="AW769" s="28">
        <v>53015</v>
      </c>
      <c r="AX769" s="26">
        <v>139</v>
      </c>
      <c r="AY769" s="28">
        <v>20</v>
      </c>
      <c r="AZ769" s="28">
        <v>27</v>
      </c>
      <c r="BA769" s="26">
        <v>0</v>
      </c>
      <c r="BB769" s="26" t="s">
        <v>241</v>
      </c>
      <c r="BC769" s="26" t="s">
        <v>4481</v>
      </c>
      <c r="BD769" s="24"/>
      <c r="BE769" s="24"/>
      <c r="BF769" s="26" t="s">
        <v>4482</v>
      </c>
      <c r="BG769" s="26" t="s">
        <v>1204</v>
      </c>
      <c r="BH769" s="24"/>
      <c r="BI769" s="24"/>
      <c r="BJ769" s="24"/>
      <c r="BK769" s="24"/>
      <c r="BL769" s="24"/>
      <c r="BM769" s="24"/>
      <c r="BN769" s="24"/>
      <c r="BO769" s="24"/>
      <c r="BP769" s="24"/>
      <c r="BQ769" s="24"/>
      <c r="BR769" s="26">
        <v>4</v>
      </c>
      <c r="BS769" s="26">
        <v>3</v>
      </c>
      <c r="BT769" s="26">
        <v>3</v>
      </c>
      <c r="BU769" s="26">
        <v>4</v>
      </c>
      <c r="BV769" s="26">
        <v>4</v>
      </c>
      <c r="BW769" s="26">
        <v>4</v>
      </c>
      <c r="BX769" s="26">
        <v>4</v>
      </c>
      <c r="BY769" s="26">
        <v>4</v>
      </c>
      <c r="BZ769" s="24"/>
      <c r="CA769" s="24"/>
      <c r="CB769" s="24"/>
      <c r="CC769" s="24"/>
      <c r="CD769" s="24"/>
      <c r="CE769" s="24"/>
      <c r="CF769" s="24"/>
      <c r="CG769" s="24"/>
      <c r="CH769" s="24"/>
      <c r="CI769" s="24"/>
      <c r="CJ769" s="24"/>
      <c r="CK769" s="24"/>
      <c r="CL769" s="24"/>
      <c r="CM769" s="24"/>
      <c r="CN769" s="24"/>
      <c r="CO769" s="24"/>
      <c r="CP769" s="24"/>
      <c r="CQ769" s="24"/>
      <c r="CR769" s="24"/>
      <c r="CS769" s="24"/>
      <c r="CT769" s="24"/>
      <c r="CU769" s="24"/>
      <c r="CV769" s="24"/>
      <c r="CW769" s="24"/>
      <c r="CX769" s="24"/>
      <c r="CY769" s="24"/>
      <c r="CZ769" s="24"/>
      <c r="DA769" s="24"/>
      <c r="DB769" s="24"/>
      <c r="DC769" s="24"/>
      <c r="DD769" s="24"/>
      <c r="DE769" s="24"/>
      <c r="DF769" s="26" t="s">
        <v>139</v>
      </c>
      <c r="DG769" s="26" t="s">
        <v>120</v>
      </c>
      <c r="DH769" s="26" t="s">
        <v>120</v>
      </c>
      <c r="DI769" s="26" t="s">
        <v>120</v>
      </c>
      <c r="DJ769" s="26" t="s">
        <v>139</v>
      </c>
      <c r="DK769" s="26" t="s">
        <v>139</v>
      </c>
      <c r="DL769" s="26" t="s">
        <v>139</v>
      </c>
      <c r="DM769" s="26" t="s">
        <v>139</v>
      </c>
      <c r="DN769" s="26" t="s">
        <v>139</v>
      </c>
      <c r="DO769" s="26" t="s">
        <v>139</v>
      </c>
    </row>
    <row r="770" spans="1:119" ht="20.100000000000001" customHeight="1" x14ac:dyDescent="0.25">
      <c r="A770" s="29" t="str">
        <f t="shared" si="154"/>
        <v>Children of Tien-Shan6</v>
      </c>
      <c r="B770" s="29" t="str">
        <f t="shared" si="155"/>
        <v>Children of Tien-Shan</v>
      </c>
      <c r="C770" s="29">
        <f t="shared" si="156"/>
        <v>6</v>
      </c>
      <c r="D770" s="30" t="str">
        <f t="shared" si="157"/>
        <v>Europe and Eurasia</v>
      </c>
      <c r="E770" s="30" t="str">
        <f t="shared" si="158"/>
        <v>Balykchy, Kyrgyzstan</v>
      </c>
      <c r="F770" s="31">
        <f t="shared" si="159"/>
        <v>4</v>
      </c>
      <c r="G770" s="31">
        <f t="shared" si="160"/>
        <v>3</v>
      </c>
      <c r="H770" s="31">
        <f t="shared" si="161"/>
        <v>3</v>
      </c>
      <c r="I770" s="31">
        <f t="shared" si="162"/>
        <v>3</v>
      </c>
      <c r="J770" s="31">
        <f t="shared" si="163"/>
        <v>4</v>
      </c>
      <c r="K770" s="31">
        <f t="shared" si="164"/>
        <v>3</v>
      </c>
      <c r="L770" s="31">
        <f t="shared" si="165"/>
        <v>4</v>
      </c>
      <c r="M770" s="31">
        <f t="shared" si="166"/>
        <v>4</v>
      </c>
      <c r="N770" s="31">
        <f t="shared" si="167"/>
        <v>3.5</v>
      </c>
      <c r="O770" s="26" t="s">
        <v>4483</v>
      </c>
      <c r="P770" s="26" t="s">
        <v>108</v>
      </c>
      <c r="Q770" s="27">
        <v>41568</v>
      </c>
      <c r="R770" s="26" t="s">
        <v>166</v>
      </c>
      <c r="S770" s="26" t="s">
        <v>622</v>
      </c>
      <c r="T770" s="26" t="s">
        <v>194</v>
      </c>
      <c r="U770" s="26" t="s">
        <v>168</v>
      </c>
      <c r="V770" s="26" t="s">
        <v>15763</v>
      </c>
      <c r="W770" s="26" t="s">
        <v>3068</v>
      </c>
      <c r="X770" s="26" t="s">
        <v>4474</v>
      </c>
      <c r="Y770" s="26" t="s">
        <v>4475</v>
      </c>
      <c r="Z770" s="24"/>
      <c r="AA770" s="24"/>
      <c r="AB770" s="26" t="s">
        <v>117</v>
      </c>
      <c r="AC770" s="28">
        <v>13000</v>
      </c>
      <c r="AD770" s="26" t="s">
        <v>4476</v>
      </c>
      <c r="AE770" s="26" t="s">
        <v>558</v>
      </c>
      <c r="AF770" s="26" t="s">
        <v>139</v>
      </c>
      <c r="AG770" s="26" t="s">
        <v>528</v>
      </c>
      <c r="AH770" s="26" t="s">
        <v>250</v>
      </c>
      <c r="AI770" s="28">
        <v>13000</v>
      </c>
      <c r="AJ770" s="26" t="s">
        <v>4477</v>
      </c>
      <c r="AK770" s="26" t="s">
        <v>4478</v>
      </c>
      <c r="AL770" s="26" t="s">
        <v>4479</v>
      </c>
      <c r="AM770" s="24"/>
      <c r="AN770" s="24"/>
      <c r="AO770" s="24"/>
      <c r="AP770" s="24"/>
      <c r="AQ770" s="26" t="s">
        <v>4484</v>
      </c>
      <c r="AR770" s="24"/>
      <c r="AS770" s="24"/>
      <c r="AT770" s="24"/>
      <c r="AU770" s="24"/>
      <c r="AV770" s="24"/>
      <c r="AW770" s="28">
        <v>50659</v>
      </c>
      <c r="AX770" s="26">
        <v>117</v>
      </c>
      <c r="AY770" s="28">
        <v>23</v>
      </c>
      <c r="AZ770" s="28">
        <v>21</v>
      </c>
      <c r="BA770" s="26">
        <v>0</v>
      </c>
      <c r="BB770" s="26" t="s">
        <v>241</v>
      </c>
      <c r="BC770" s="26" t="s">
        <v>4481</v>
      </c>
      <c r="BD770" s="26" t="s">
        <v>125</v>
      </c>
      <c r="BE770" s="24"/>
      <c r="BF770" s="26" t="s">
        <v>4482</v>
      </c>
      <c r="BG770" s="26" t="s">
        <v>1204</v>
      </c>
      <c r="BH770" s="26" t="s">
        <v>4485</v>
      </c>
      <c r="BI770" s="26" t="s">
        <v>4486</v>
      </c>
      <c r="BJ770" s="26" t="s">
        <v>4487</v>
      </c>
      <c r="BK770" s="26" t="s">
        <v>4486</v>
      </c>
      <c r="BL770" s="26" t="s">
        <v>4488</v>
      </c>
      <c r="BM770" s="26" t="s">
        <v>4486</v>
      </c>
      <c r="BN770" s="24"/>
      <c r="BO770" s="24"/>
      <c r="BP770" s="24"/>
      <c r="BQ770" s="24"/>
      <c r="BR770" s="26">
        <v>4</v>
      </c>
      <c r="BS770" s="26">
        <v>3</v>
      </c>
      <c r="BT770" s="26">
        <v>3</v>
      </c>
      <c r="BU770" s="26">
        <v>3</v>
      </c>
      <c r="BV770" s="26">
        <v>4</v>
      </c>
      <c r="BW770" s="26">
        <v>3</v>
      </c>
      <c r="BX770" s="26">
        <v>4</v>
      </c>
      <c r="BY770" s="26">
        <v>4</v>
      </c>
      <c r="BZ770" s="24"/>
      <c r="CA770" s="24"/>
      <c r="CB770" s="24"/>
      <c r="CC770" s="24"/>
      <c r="CD770" s="24"/>
      <c r="CE770" s="24"/>
      <c r="CF770" s="24"/>
      <c r="CG770" s="24"/>
      <c r="CH770" s="24"/>
      <c r="CI770" s="24"/>
      <c r="CJ770" s="24"/>
      <c r="CK770" s="24"/>
      <c r="CL770" s="24"/>
      <c r="CM770" s="24"/>
      <c r="CN770" s="24"/>
      <c r="CO770" s="24"/>
      <c r="CP770" s="24"/>
      <c r="CQ770" s="24"/>
      <c r="CR770" s="24"/>
      <c r="CS770" s="24"/>
      <c r="CT770" s="24"/>
      <c r="CU770" s="24"/>
      <c r="CV770" s="24"/>
      <c r="CW770" s="24"/>
      <c r="CX770" s="24"/>
      <c r="CY770" s="24"/>
      <c r="CZ770" s="24"/>
      <c r="DA770" s="24"/>
      <c r="DB770" s="24"/>
      <c r="DC770" s="24"/>
      <c r="DD770" s="24"/>
      <c r="DE770" s="24"/>
      <c r="DF770" s="26" t="s">
        <v>139</v>
      </c>
      <c r="DG770" s="26" t="s">
        <v>120</v>
      </c>
      <c r="DH770" s="26" t="s">
        <v>120</v>
      </c>
      <c r="DI770" s="26" t="s">
        <v>120</v>
      </c>
      <c r="DJ770" s="26" t="s">
        <v>139</v>
      </c>
      <c r="DK770" s="26" t="s">
        <v>139</v>
      </c>
      <c r="DL770" s="26" t="s">
        <v>139</v>
      </c>
      <c r="DM770" s="26" t="s">
        <v>139</v>
      </c>
      <c r="DN770" s="26" t="s">
        <v>139</v>
      </c>
      <c r="DO770" s="26" t="s">
        <v>139</v>
      </c>
    </row>
    <row r="771" spans="1:119" ht="20.100000000000001" customHeight="1" x14ac:dyDescent="0.25">
      <c r="A771" s="29" t="str">
        <f t="shared" ref="A771:A834" si="168">IFERROR(IF(C771=0,NA(),B771&amp;C771),"")</f>
        <v>Children of Tien-Shan5</v>
      </c>
      <c r="B771" s="29" t="str">
        <f t="shared" ref="B771:B834" si="169">IFERROR(IF(AA771=0,Y771&amp;IF(Z771=0,""," ("&amp;Z771&amp;")"),AA771&amp;IF(Z771=0,""," ("&amp;Z771&amp;")")),"")</f>
        <v>Children of Tien-Shan</v>
      </c>
      <c r="C771" s="29">
        <f t="shared" ref="C771:C834" si="170">IFERROR(_xlfn.NUMBERVALUE(RIGHT(AH771,1)),"")</f>
        <v>5</v>
      </c>
      <c r="D771" s="30" t="str">
        <f t="shared" ref="D771:D834" si="171">IFERROR(IF(OR(V771="Sub-Saharan Africa",V771="Middle East &amp; North Africa"),"Africa and the Middle East",IF(V771="Europe &amp; Central Asia","Europe and Eurasia",IF(V771="East Asia &amp; Pacific","East and Southeast Asia",V771))),"")</f>
        <v>Europe and Eurasia</v>
      </c>
      <c r="E771" s="30" t="str">
        <f t="shared" ref="E771:E834" si="172">IFERROR(IF(X771=0,W771,X771&amp;", "&amp;W771),"")</f>
        <v>Balykchy, Kyrgyzstan</v>
      </c>
      <c r="F771" s="31">
        <f t="shared" ref="F771:F834" si="173">IFERROR(IF(AND(BZ771+CA771+CB771+CC771&gt;=4,BZ771+CA771+CB771+CC771&lt;=6),1,IF(AND(BZ771+CA771+CB771+CC771&gt;=7,BZ771+CA771+CB771+CC771&lt;=10),2,IF(AND(BZ771+CA771+CB771+CC771&gt;=11,BZ771+CA771+CB771+CC771&lt;=14),3,IF(AND(BZ771+CA771+CB771+CC771&gt;=15,BZ771+CA771+CB771+CC771&lt;=18),4,IF(AND(BZ771+CA771+CB771+CC771&gt;=19,BZ771+CA771+CB771+CC771&lt;=20),5,BR771))))),"")</f>
        <v>3</v>
      </c>
      <c r="G771" s="31">
        <f t="shared" ref="G771:G834" si="174">IFERROR(IF(AND(CD771+CE771+CF771+CG771&gt;=4,CD771+CE771+CF771+CG771&lt;=6),1,IF(AND(CD771+CE771+CF771+CG771&gt;=7,CD771+CE771+CF771+CG771&lt;=10),2,IF(AND(CD771+CE771+CF771+CG771&gt;=11,CD771+CE771+CF771+CG771&lt;=14),3,IF(AND(CD771+CE771+CF771+CG771&gt;=15,CD771+CE771+CF771+CG771&lt;=18),4,IF(AND(CD771+CE771+CF771+CG771&gt;=19,CD771+CE771+CF771+CG771&lt;=20),5,BS771))))),"")</f>
        <v>3</v>
      </c>
      <c r="H771" s="31">
        <f t="shared" ref="H771:H834" si="175">IFERROR(IF(AND(CH771+CI771+CJ771+CK771&gt;=4,CH771+CI771+CJ771+CK771&lt;=6),1,IF(AND(CH771+CI771+CJ771+CK771&gt;=7,CH771+CI771+CJ771+CK771&lt;=10),2,IF(AND(CH771+CI771+CJ771+CK771&gt;=11,CH771+CI771+CJ771+CK771&lt;=14),3,IF(AND(CH771+CI771+CJ771+CK771&gt;=15,CH771+CI771+CJ771+CK771&lt;=18),4,IF(AND(CH771+CI771+CJ771+CK771&gt;=19,CH771+CI771+CJ771+CK771&lt;=20),5,BT771))))),"")</f>
        <v>2</v>
      </c>
      <c r="I771" s="31">
        <f t="shared" ref="I771:I834" si="176">IFERROR(IF(AND(CL771+CM771+CN771+CO771&gt;=4,CL771+CM771+CN771+CO771&lt;=6),1,IF(AND(CL771+CM771+CN771+CO771&gt;=7,CL771+CM771+CN771+CO771&lt;=10),2,IF(AND(CL771+CM771+CN771+CO771&gt;=11,CL771+CM771+CN771+CO771&lt;=14),3,IF(AND(CL771+CM771+CN771+CO771&gt;=15,CL771+CM771+CN771+CO771&lt;=18),4,IF(AND(CL771+CM771+CN771+CO771&gt;=19,CL771+CM771+CN771+CO771&lt;=20),5,BU771))))),"")</f>
        <v>3</v>
      </c>
      <c r="J771" s="31">
        <f t="shared" ref="J771:J834" si="177">IFERROR(IF(AND(CP771+CQ771+CR771+CS771&gt;=4,CP771+CQ771+CR771+CS771&lt;=6),1,IF(AND(CP771+CQ771+CR771+CS771&gt;=7,CP771+CQ771+CR771+CS771&lt;=10),2,IF(AND(CP771+CQ771+CR771+CS771&gt;=11,CP771+CQ771+CR771+CS771&lt;=14),3,IF(AND(CP771+CQ771+CR771+CS771&gt;=15,CP771+CQ771+CR771+CS771&lt;=18),4,IF(AND(CP771+CQ771+CR771+CS771&gt;=19,CP771+CQ771+CR771+CS771&lt;=20),5,BV771))))),"")</f>
        <v>3</v>
      </c>
      <c r="K771" s="31">
        <f t="shared" ref="K771:K834" si="178">IFERROR(IF(AND(CT771+CU771+CV771+CW771&gt;=4,CT771+CU771+CV771+CW771&lt;=6),1,IF(AND(CT771+CU771+CV771+CW771&gt;=7,CT771+CU771+CV771+CW771&lt;=10),2,IF(AND(CT771+CU771+CV771+CW771&gt;=11,CT771+CU771+CV771+CW771&lt;=14),3,IF(AND(CT771+CU771+CV771+CW771&gt;=15,CT771+CU771+CV771+CW771&lt;=18),4,IF(AND(CT771+CU771+CV771+CW771&gt;=19,CT771+CU771+CV771+CW771&lt;=20),5,BW771))))),"")</f>
        <v>4</v>
      </c>
      <c r="L771" s="31">
        <f t="shared" ref="L771:L834" si="179">IFERROR(IF(AND(CX771+CY771+CZ771+DA771&gt;=4,CX771+CY771+CZ771+DA771&lt;=6),1,IF(AND(CX771+CY771+CZ771+DA771&gt;=7,CX771+CY771+CZ771+DA771&lt;=10),2,IF(AND(CX771+CY771+CZ771+DA771&gt;=11,CX771+CY771+CZ771+DA771&lt;=14),3,IF(AND(CX771+CY771+CZ771+DA771&gt;=15,CX771+CY771+CZ771+DA771&lt;=18),4,IF(AND(CX771+CY771+CZ771+DA771&gt;=19,CX771+CY771+CZ771+DA771&lt;=20),5,BX771))))),"")</f>
        <v>3</v>
      </c>
      <c r="M771" s="31">
        <f t="shared" ref="M771:M834" si="180">IFERROR(IF(AND(DB771+DC771+DD771+DE771&gt;=4,DB771+DC771+DD771+DE771&lt;=6),1,IF(AND(DB771+DC771+DD771+DE771&gt;=7,DB771+DC771+DD771+DE771&lt;=10),2,IF(AND(DB771+DC771+DD771+DE771&gt;=11,DB771+DC771+DD771+DE771&lt;=14),3,IF(AND(DB771+DC771+DD771+DE771&gt;=15,DB771+DC771+DD771+DE771&lt;=18),4,IF(AND(DB771+DC771+DD771+DE771&gt;=19,DB771+DC771+DD771+DE771&lt;=20),5,BY771))))),"")</f>
        <v>4</v>
      </c>
      <c r="N771" s="31">
        <f t="shared" ref="N771:N834" si="181">IFERROR(ROUND(AVERAGE(F771:M771),1),"")</f>
        <v>3.1</v>
      </c>
      <c r="O771" s="26" t="s">
        <v>4489</v>
      </c>
      <c r="P771" s="26" t="s">
        <v>108</v>
      </c>
      <c r="Q771" s="27">
        <v>41204</v>
      </c>
      <c r="R771" s="26" t="s">
        <v>166</v>
      </c>
      <c r="S771" s="26" t="s">
        <v>306</v>
      </c>
      <c r="T771" s="26" t="s">
        <v>207</v>
      </c>
      <c r="U771" s="26" t="s">
        <v>168</v>
      </c>
      <c r="V771" s="26" t="s">
        <v>15763</v>
      </c>
      <c r="W771" s="26" t="s">
        <v>3068</v>
      </c>
      <c r="X771" s="26" t="s">
        <v>4474</v>
      </c>
      <c r="Y771" s="26" t="s">
        <v>4475</v>
      </c>
      <c r="Z771" s="24"/>
      <c r="AA771" s="24"/>
      <c r="AB771" s="26" t="s">
        <v>117</v>
      </c>
      <c r="AC771" s="28">
        <v>12000</v>
      </c>
      <c r="AD771" s="26" t="s">
        <v>4476</v>
      </c>
      <c r="AE771" s="26" t="s">
        <v>558</v>
      </c>
      <c r="AF771" s="26" t="s">
        <v>139</v>
      </c>
      <c r="AG771" s="26" t="s">
        <v>528</v>
      </c>
      <c r="AH771" s="26" t="s">
        <v>176</v>
      </c>
      <c r="AI771" s="28">
        <v>12000</v>
      </c>
      <c r="AJ771" s="26" t="s">
        <v>4477</v>
      </c>
      <c r="AK771" s="26" t="s">
        <v>4490</v>
      </c>
      <c r="AL771" s="26" t="s">
        <v>4479</v>
      </c>
      <c r="AM771" s="24"/>
      <c r="AN771" s="24"/>
      <c r="AO771" s="24"/>
      <c r="AP771" s="24"/>
      <c r="AQ771" s="26" t="s">
        <v>4491</v>
      </c>
      <c r="AR771" s="24"/>
      <c r="AS771" s="24"/>
      <c r="AT771" s="24"/>
      <c r="AU771" s="24"/>
      <c r="AV771" s="24"/>
      <c r="AW771" s="28">
        <v>42750</v>
      </c>
      <c r="AX771" s="26">
        <v>110</v>
      </c>
      <c r="AY771" s="28">
        <v>20</v>
      </c>
      <c r="AZ771" s="28">
        <v>18</v>
      </c>
      <c r="BA771" s="26">
        <v>0</v>
      </c>
      <c r="BB771" s="26" t="s">
        <v>241</v>
      </c>
      <c r="BC771" s="26" t="s">
        <v>4481</v>
      </c>
      <c r="BD771" s="26" t="s">
        <v>125</v>
      </c>
      <c r="BE771" s="24"/>
      <c r="BF771" s="26" t="s">
        <v>4482</v>
      </c>
      <c r="BG771" s="26" t="s">
        <v>1204</v>
      </c>
      <c r="BH771" s="24"/>
      <c r="BI771" s="24"/>
      <c r="BJ771" s="24"/>
      <c r="BK771" s="24"/>
      <c r="BL771" s="24"/>
      <c r="BM771" s="24"/>
      <c r="BN771" s="24"/>
      <c r="BO771" s="24"/>
      <c r="BP771" s="24"/>
      <c r="BQ771" s="24"/>
      <c r="BR771" s="26">
        <v>3</v>
      </c>
      <c r="BS771" s="26">
        <v>3</v>
      </c>
      <c r="BT771" s="26">
        <v>2</v>
      </c>
      <c r="BU771" s="26">
        <v>3</v>
      </c>
      <c r="BV771" s="26">
        <v>3</v>
      </c>
      <c r="BW771" s="26">
        <v>4</v>
      </c>
      <c r="BX771" s="26">
        <v>3</v>
      </c>
      <c r="BY771" s="26">
        <v>4</v>
      </c>
      <c r="BZ771" s="24"/>
      <c r="CA771" s="24"/>
      <c r="CB771" s="24"/>
      <c r="CC771" s="24"/>
      <c r="CD771" s="24"/>
      <c r="CE771" s="24"/>
      <c r="CF771" s="24"/>
      <c r="CG771" s="24"/>
      <c r="CH771" s="24"/>
      <c r="CI771" s="24"/>
      <c r="CJ771" s="24"/>
      <c r="CK771" s="24"/>
      <c r="CL771" s="24"/>
      <c r="CM771" s="24"/>
      <c r="CN771" s="24"/>
      <c r="CO771" s="24"/>
      <c r="CP771" s="24"/>
      <c r="CQ771" s="24"/>
      <c r="CR771" s="24"/>
      <c r="CS771" s="24"/>
      <c r="CT771" s="24"/>
      <c r="CU771" s="24"/>
      <c r="CV771" s="24"/>
      <c r="CW771" s="24"/>
      <c r="CX771" s="24"/>
      <c r="CY771" s="24"/>
      <c r="CZ771" s="24"/>
      <c r="DA771" s="24"/>
      <c r="DB771" s="24"/>
      <c r="DC771" s="24"/>
      <c r="DD771" s="24"/>
      <c r="DE771" s="24"/>
      <c r="DF771" s="26" t="s">
        <v>139</v>
      </c>
      <c r="DG771" s="26" t="s">
        <v>139</v>
      </c>
      <c r="DH771" s="26" t="s">
        <v>139</v>
      </c>
      <c r="DI771" s="26" t="s">
        <v>139</v>
      </c>
      <c r="DJ771" s="26" t="s">
        <v>139</v>
      </c>
      <c r="DK771" s="26" t="s">
        <v>139</v>
      </c>
      <c r="DL771" s="26" t="s">
        <v>139</v>
      </c>
      <c r="DM771" s="26" t="s">
        <v>139</v>
      </c>
      <c r="DN771" s="26" t="s">
        <v>139</v>
      </c>
      <c r="DO771" s="26" t="s">
        <v>139</v>
      </c>
    </row>
    <row r="772" spans="1:119" ht="20.100000000000001" customHeight="1" x14ac:dyDescent="0.25">
      <c r="A772" s="29" t="str">
        <f t="shared" si="168"/>
        <v>Children of Tien-Shan4</v>
      </c>
      <c r="B772" s="29" t="str">
        <f t="shared" si="169"/>
        <v>Children of Tien-Shan</v>
      </c>
      <c r="C772" s="29">
        <f t="shared" si="170"/>
        <v>4</v>
      </c>
      <c r="D772" s="30" t="str">
        <f t="shared" si="171"/>
        <v>Europe and Eurasia</v>
      </c>
      <c r="E772" s="30" t="str">
        <f t="shared" si="172"/>
        <v>Balykchy, Kyrgyzstan</v>
      </c>
      <c r="F772" s="31">
        <f t="shared" si="173"/>
        <v>3</v>
      </c>
      <c r="G772" s="31">
        <f t="shared" si="174"/>
        <v>3</v>
      </c>
      <c r="H772" s="31">
        <f t="shared" si="175"/>
        <v>2</v>
      </c>
      <c r="I772" s="31">
        <f t="shared" si="176"/>
        <v>3</v>
      </c>
      <c r="J772" s="31">
        <f t="shared" si="177"/>
        <v>2</v>
      </c>
      <c r="K772" s="31">
        <f t="shared" si="178"/>
        <v>4</v>
      </c>
      <c r="L772" s="31">
        <f t="shared" si="179"/>
        <v>3</v>
      </c>
      <c r="M772" s="31">
        <f t="shared" si="180"/>
        <v>4</v>
      </c>
      <c r="N772" s="31">
        <f t="shared" si="181"/>
        <v>3</v>
      </c>
      <c r="O772" s="26" t="s">
        <v>4492</v>
      </c>
      <c r="P772" s="26" t="s">
        <v>108</v>
      </c>
      <c r="Q772" s="27">
        <v>40833</v>
      </c>
      <c r="R772" s="26" t="s">
        <v>109</v>
      </c>
      <c r="S772" s="26" t="s">
        <v>321</v>
      </c>
      <c r="T772" s="26" t="s">
        <v>175</v>
      </c>
      <c r="U772" s="26" t="s">
        <v>168</v>
      </c>
      <c r="V772" s="26" t="s">
        <v>15763</v>
      </c>
      <c r="W772" s="26" t="s">
        <v>3068</v>
      </c>
      <c r="X772" s="26" t="s">
        <v>4474</v>
      </c>
      <c r="Y772" s="26" t="s">
        <v>4475</v>
      </c>
      <c r="Z772" s="24"/>
      <c r="AA772" s="24"/>
      <c r="AB772" s="26" t="s">
        <v>117</v>
      </c>
      <c r="AC772" s="28">
        <v>11000</v>
      </c>
      <c r="AD772" s="26" t="s">
        <v>4476</v>
      </c>
      <c r="AE772" s="26" t="s">
        <v>558</v>
      </c>
      <c r="AF772" s="26" t="s">
        <v>139</v>
      </c>
      <c r="AG772" s="26" t="s">
        <v>528</v>
      </c>
      <c r="AH772" s="26" t="s">
        <v>185</v>
      </c>
      <c r="AI772" s="28">
        <v>11000</v>
      </c>
      <c r="AJ772" s="24"/>
      <c r="AK772" s="26" t="s">
        <v>4478</v>
      </c>
      <c r="AL772" s="26" t="s">
        <v>4493</v>
      </c>
      <c r="AM772" s="26" t="s">
        <v>4494</v>
      </c>
      <c r="AN772" s="26" t="s">
        <v>4495</v>
      </c>
      <c r="AO772" s="26" t="s">
        <v>4496</v>
      </c>
      <c r="AP772" s="24"/>
      <c r="AQ772" s="24"/>
      <c r="AR772" s="24"/>
      <c r="AS772" s="24"/>
      <c r="AT772" s="26" t="s">
        <v>4497</v>
      </c>
      <c r="AU772" s="26" t="s">
        <v>4498</v>
      </c>
      <c r="AV772" s="24"/>
      <c r="AW772" s="28">
        <v>40700</v>
      </c>
      <c r="AX772" s="26">
        <v>110</v>
      </c>
      <c r="AY772" s="28">
        <v>25</v>
      </c>
      <c r="AZ772" s="28">
        <v>25</v>
      </c>
      <c r="BA772" s="26">
        <v>0</v>
      </c>
      <c r="BB772" s="26" t="s">
        <v>241</v>
      </c>
      <c r="BC772" s="26" t="s">
        <v>4481</v>
      </c>
      <c r="BD772" s="24"/>
      <c r="BE772" s="24"/>
      <c r="BF772" s="26" t="s">
        <v>4499</v>
      </c>
      <c r="BG772" s="26" t="s">
        <v>395</v>
      </c>
      <c r="BH772" s="24"/>
      <c r="BI772" s="24"/>
      <c r="BJ772" s="24"/>
      <c r="BK772" s="24"/>
      <c r="BL772" s="24"/>
      <c r="BM772" s="24"/>
      <c r="BN772" s="24"/>
      <c r="BO772" s="24"/>
      <c r="BP772" s="24"/>
      <c r="BQ772" s="24"/>
      <c r="BR772" s="26">
        <v>3</v>
      </c>
      <c r="BS772" s="26">
        <v>3</v>
      </c>
      <c r="BT772" s="26">
        <v>2</v>
      </c>
      <c r="BU772" s="26">
        <v>3</v>
      </c>
      <c r="BV772" s="26">
        <v>2</v>
      </c>
      <c r="BW772" s="26">
        <v>4</v>
      </c>
      <c r="BX772" s="26">
        <v>3</v>
      </c>
      <c r="BY772" s="26">
        <v>4</v>
      </c>
      <c r="BZ772" s="24"/>
      <c r="CA772" s="24"/>
      <c r="CB772" s="24"/>
      <c r="CC772" s="24"/>
      <c r="CD772" s="24"/>
      <c r="CE772" s="24"/>
      <c r="CF772" s="24"/>
      <c r="CG772" s="24"/>
      <c r="CH772" s="24"/>
      <c r="CI772" s="24"/>
      <c r="CJ772" s="24"/>
      <c r="CK772" s="24"/>
      <c r="CL772" s="24"/>
      <c r="CM772" s="24"/>
      <c r="CN772" s="24"/>
      <c r="CO772" s="24"/>
      <c r="CP772" s="24"/>
      <c r="CQ772" s="24"/>
      <c r="CR772" s="24"/>
      <c r="CS772" s="24"/>
      <c r="CT772" s="24"/>
      <c r="CU772" s="24"/>
      <c r="CV772" s="24"/>
      <c r="CW772" s="24"/>
      <c r="CX772" s="24"/>
      <c r="CY772" s="24"/>
      <c r="CZ772" s="24"/>
      <c r="DA772" s="24"/>
      <c r="DB772" s="24"/>
      <c r="DC772" s="24"/>
      <c r="DD772" s="24"/>
      <c r="DE772" s="24"/>
      <c r="DF772" s="26" t="s">
        <v>139</v>
      </c>
      <c r="DG772" s="26" t="s">
        <v>120</v>
      </c>
      <c r="DH772" s="26" t="s">
        <v>139</v>
      </c>
      <c r="DI772" s="26" t="s">
        <v>139</v>
      </c>
      <c r="DJ772" s="26" t="s">
        <v>139</v>
      </c>
      <c r="DK772" s="26" t="s">
        <v>139</v>
      </c>
      <c r="DL772" s="26" t="s">
        <v>139</v>
      </c>
      <c r="DM772" s="26" t="s">
        <v>139</v>
      </c>
      <c r="DN772" s="26" t="s">
        <v>139</v>
      </c>
      <c r="DO772" s="26" t="s">
        <v>139</v>
      </c>
    </row>
    <row r="773" spans="1:119" ht="20.100000000000001" customHeight="1" x14ac:dyDescent="0.25">
      <c r="A773" s="29" t="str">
        <f t="shared" si="168"/>
        <v>Children of Tien-Shan3</v>
      </c>
      <c r="B773" s="29" t="str">
        <f t="shared" si="169"/>
        <v>Children of Tien-Shan</v>
      </c>
      <c r="C773" s="29">
        <f t="shared" si="170"/>
        <v>3</v>
      </c>
      <c r="D773" s="30" t="str">
        <f t="shared" si="171"/>
        <v>Europe and Eurasia</v>
      </c>
      <c r="E773" s="30" t="str">
        <f t="shared" si="172"/>
        <v>Balykchy, Kyrgyzstan</v>
      </c>
      <c r="F773" s="31">
        <f t="shared" si="173"/>
        <v>3</v>
      </c>
      <c r="G773" s="31">
        <f t="shared" si="174"/>
        <v>3</v>
      </c>
      <c r="H773" s="31">
        <f t="shared" si="175"/>
        <v>2</v>
      </c>
      <c r="I773" s="31">
        <f t="shared" si="176"/>
        <v>3</v>
      </c>
      <c r="J773" s="31">
        <f t="shared" si="177"/>
        <v>2</v>
      </c>
      <c r="K773" s="31">
        <f t="shared" si="178"/>
        <v>3</v>
      </c>
      <c r="L773" s="31">
        <f t="shared" si="179"/>
        <v>3</v>
      </c>
      <c r="M773" s="31">
        <f t="shared" si="180"/>
        <v>2</v>
      </c>
      <c r="N773" s="31">
        <f t="shared" si="181"/>
        <v>2.6</v>
      </c>
      <c r="O773" s="26" t="s">
        <v>4500</v>
      </c>
      <c r="P773" s="26" t="s">
        <v>108</v>
      </c>
      <c r="Q773" s="27">
        <v>40469</v>
      </c>
      <c r="R773" s="26" t="s">
        <v>109</v>
      </c>
      <c r="S773" s="26" t="s">
        <v>332</v>
      </c>
      <c r="T773" s="26" t="s">
        <v>333</v>
      </c>
      <c r="U773" s="26" t="s">
        <v>168</v>
      </c>
      <c r="V773" s="26" t="s">
        <v>15763</v>
      </c>
      <c r="W773" s="26" t="s">
        <v>3068</v>
      </c>
      <c r="X773" s="26" t="s">
        <v>4474</v>
      </c>
      <c r="Y773" s="26" t="s">
        <v>4475</v>
      </c>
      <c r="Z773" s="24"/>
      <c r="AA773" s="24"/>
      <c r="AB773" s="26" t="s">
        <v>117</v>
      </c>
      <c r="AC773" s="28">
        <v>9000</v>
      </c>
      <c r="AD773" s="26" t="s">
        <v>4476</v>
      </c>
      <c r="AE773" s="26" t="s">
        <v>558</v>
      </c>
      <c r="AF773" s="26" t="s">
        <v>139</v>
      </c>
      <c r="AG773" s="26" t="s">
        <v>528</v>
      </c>
      <c r="AH773" s="26" t="s">
        <v>121</v>
      </c>
      <c r="AI773" s="28">
        <v>9000</v>
      </c>
      <c r="AJ773" s="24"/>
      <c r="AK773" s="26" t="s">
        <v>4501</v>
      </c>
      <c r="AL773" s="26" t="s">
        <v>4502</v>
      </c>
      <c r="AM773" s="26" t="s">
        <v>4503</v>
      </c>
      <c r="AN773" s="26" t="s">
        <v>4504</v>
      </c>
      <c r="AO773" s="26" t="s">
        <v>4496</v>
      </c>
      <c r="AP773" s="24"/>
      <c r="AQ773" s="24"/>
      <c r="AR773" s="24"/>
      <c r="AS773" s="24"/>
      <c r="AT773" s="24"/>
      <c r="AU773" s="26" t="s">
        <v>4505</v>
      </c>
      <c r="AV773" s="24"/>
      <c r="AW773" s="28">
        <v>28472</v>
      </c>
      <c r="AX773" s="26">
        <v>100</v>
      </c>
      <c r="AY773" s="28">
        <v>25</v>
      </c>
      <c r="AZ773" s="28">
        <v>30</v>
      </c>
      <c r="BA773" s="26">
        <v>0</v>
      </c>
      <c r="BB773" s="26" t="s">
        <v>241</v>
      </c>
      <c r="BC773" s="26" t="s">
        <v>4481</v>
      </c>
      <c r="BD773" s="24"/>
      <c r="BE773" s="24"/>
      <c r="BF773" s="26" t="s">
        <v>4499</v>
      </c>
      <c r="BG773" s="26" t="s">
        <v>395</v>
      </c>
      <c r="BH773" s="26" t="s">
        <v>4506</v>
      </c>
      <c r="BI773" s="26" t="s">
        <v>395</v>
      </c>
      <c r="BJ773" s="24"/>
      <c r="BK773" s="24"/>
      <c r="BL773" s="24"/>
      <c r="BM773" s="24"/>
      <c r="BN773" s="24"/>
      <c r="BO773" s="24"/>
      <c r="BP773" s="24"/>
      <c r="BQ773" s="24"/>
      <c r="BR773" s="26">
        <v>3</v>
      </c>
      <c r="BS773" s="26">
        <v>3</v>
      </c>
      <c r="BT773" s="26">
        <v>2</v>
      </c>
      <c r="BU773" s="26">
        <v>3</v>
      </c>
      <c r="BV773" s="26">
        <v>2</v>
      </c>
      <c r="BW773" s="26">
        <v>3</v>
      </c>
      <c r="BX773" s="26">
        <v>3</v>
      </c>
      <c r="BY773" s="26">
        <v>2</v>
      </c>
      <c r="BZ773" s="24"/>
      <c r="CA773" s="24"/>
      <c r="CB773" s="24"/>
      <c r="CC773" s="24"/>
      <c r="CD773" s="24"/>
      <c r="CE773" s="24"/>
      <c r="CF773" s="24"/>
      <c r="CG773" s="24"/>
      <c r="CH773" s="24"/>
      <c r="CI773" s="24"/>
      <c r="CJ773" s="24"/>
      <c r="CK773" s="24"/>
      <c r="CL773" s="24"/>
      <c r="CM773" s="24"/>
      <c r="CN773" s="24"/>
      <c r="CO773" s="24"/>
      <c r="CP773" s="24"/>
      <c r="CQ773" s="24"/>
      <c r="CR773" s="24"/>
      <c r="CS773" s="24"/>
      <c r="CT773" s="24"/>
      <c r="CU773" s="24"/>
      <c r="CV773" s="24"/>
      <c r="CW773" s="24"/>
      <c r="CX773" s="24"/>
      <c r="CY773" s="24"/>
      <c r="CZ773" s="24"/>
      <c r="DA773" s="24"/>
      <c r="DB773" s="24"/>
      <c r="DC773" s="24"/>
      <c r="DD773" s="24"/>
      <c r="DE773" s="24"/>
      <c r="DF773" s="26" t="s">
        <v>139</v>
      </c>
      <c r="DG773" s="26" t="s">
        <v>120</v>
      </c>
      <c r="DH773" s="26" t="s">
        <v>139</v>
      </c>
      <c r="DI773" s="26" t="s">
        <v>139</v>
      </c>
      <c r="DJ773" s="26" t="s">
        <v>139</v>
      </c>
      <c r="DK773" s="26" t="s">
        <v>139</v>
      </c>
      <c r="DL773" s="26" t="s">
        <v>139</v>
      </c>
      <c r="DM773" s="26" t="s">
        <v>139</v>
      </c>
      <c r="DN773" s="26" t="s">
        <v>139</v>
      </c>
      <c r="DO773" s="26" t="s">
        <v>139</v>
      </c>
    </row>
    <row r="774" spans="1:119" ht="20.100000000000001" customHeight="1" x14ac:dyDescent="0.25">
      <c r="A774" s="29" t="str">
        <f t="shared" si="168"/>
        <v/>
      </c>
      <c r="B774" s="29" t="str">
        <f t="shared" si="169"/>
        <v>Children of Tien-Shan</v>
      </c>
      <c r="C774" s="29">
        <f t="shared" si="170"/>
        <v>0</v>
      </c>
      <c r="D774" s="30" t="str">
        <f t="shared" si="171"/>
        <v>Europe and Eurasia</v>
      </c>
      <c r="E774" s="30" t="str">
        <f t="shared" si="172"/>
        <v>Balykchy, Kyrgyzstan</v>
      </c>
      <c r="F774" s="31">
        <f t="shared" si="173"/>
        <v>0</v>
      </c>
      <c r="G774" s="31">
        <f t="shared" si="174"/>
        <v>0</v>
      </c>
      <c r="H774" s="31">
        <f t="shared" si="175"/>
        <v>0</v>
      </c>
      <c r="I774" s="31">
        <f t="shared" si="176"/>
        <v>0</v>
      </c>
      <c r="J774" s="31">
        <f t="shared" si="177"/>
        <v>0</v>
      </c>
      <c r="K774" s="31">
        <f t="shared" si="178"/>
        <v>0</v>
      </c>
      <c r="L774" s="31">
        <f t="shared" si="179"/>
        <v>0</v>
      </c>
      <c r="M774" s="31">
        <f t="shared" si="180"/>
        <v>0</v>
      </c>
      <c r="N774" s="31">
        <f t="shared" si="181"/>
        <v>0</v>
      </c>
      <c r="O774" s="26" t="s">
        <v>15959</v>
      </c>
      <c r="P774" s="26" t="s">
        <v>108</v>
      </c>
      <c r="Q774" s="27">
        <v>40669</v>
      </c>
      <c r="R774" s="24"/>
      <c r="S774" s="24"/>
      <c r="T774" s="26" t="s">
        <v>333</v>
      </c>
      <c r="U774" s="24"/>
      <c r="V774" s="26" t="s">
        <v>15763</v>
      </c>
      <c r="W774" s="26" t="s">
        <v>3068</v>
      </c>
      <c r="X774" s="26" t="s">
        <v>4474</v>
      </c>
      <c r="Y774" s="26" t="s">
        <v>4475</v>
      </c>
      <c r="Z774" s="24"/>
      <c r="AA774" s="24"/>
      <c r="AB774" s="26" t="s">
        <v>15766</v>
      </c>
      <c r="AC774" s="28">
        <v>1500</v>
      </c>
      <c r="AD774" s="26" t="s">
        <v>4476</v>
      </c>
      <c r="AE774" s="26" t="s">
        <v>558</v>
      </c>
      <c r="AF774" s="26" t="s">
        <v>139</v>
      </c>
      <c r="AG774" s="26" t="s">
        <v>528</v>
      </c>
      <c r="AH774" s="24"/>
      <c r="AI774" s="28">
        <v>1500</v>
      </c>
      <c r="AJ774" s="24"/>
      <c r="AK774" s="24"/>
      <c r="AL774" s="24"/>
      <c r="AM774" s="24"/>
      <c r="AN774" s="24"/>
      <c r="AO774" s="24"/>
      <c r="AP774" s="24"/>
      <c r="AQ774" s="24"/>
      <c r="AR774" s="24"/>
      <c r="AS774" s="24"/>
      <c r="AT774" s="24"/>
      <c r="AU774" s="24"/>
      <c r="AV774" s="24"/>
      <c r="AW774" s="28">
        <v>0</v>
      </c>
      <c r="AX774" s="26">
        <v>0</v>
      </c>
      <c r="AY774" s="28">
        <v>0</v>
      </c>
      <c r="AZ774" s="28">
        <v>0</v>
      </c>
      <c r="BA774" s="26">
        <v>0</v>
      </c>
      <c r="BB774" s="24"/>
      <c r="BC774" s="26" t="s">
        <v>4481</v>
      </c>
      <c r="BD774" s="24"/>
      <c r="BE774" s="24"/>
      <c r="BF774" s="24"/>
      <c r="BG774" s="24"/>
      <c r="BH774" s="24"/>
      <c r="BI774" s="24"/>
      <c r="BJ774" s="24"/>
      <c r="BK774" s="24"/>
      <c r="BL774" s="24"/>
      <c r="BM774" s="24"/>
      <c r="BN774" s="24"/>
      <c r="BO774" s="24"/>
      <c r="BP774" s="24"/>
      <c r="BQ774" s="24"/>
      <c r="BR774" s="26">
        <v>0</v>
      </c>
      <c r="BS774" s="26">
        <v>0</v>
      </c>
      <c r="BT774" s="26">
        <v>0</v>
      </c>
      <c r="BU774" s="26">
        <v>0</v>
      </c>
      <c r="BV774" s="26">
        <v>0</v>
      </c>
      <c r="BW774" s="26">
        <v>0</v>
      </c>
      <c r="BX774" s="26">
        <v>0</v>
      </c>
      <c r="BY774" s="26">
        <v>0</v>
      </c>
      <c r="BZ774" s="24"/>
      <c r="CA774" s="24"/>
      <c r="CB774" s="24"/>
      <c r="CC774" s="24"/>
      <c r="CD774" s="24"/>
      <c r="CE774" s="24"/>
      <c r="CF774" s="24"/>
      <c r="CG774" s="24"/>
      <c r="CH774" s="24"/>
      <c r="CI774" s="24"/>
      <c r="CJ774" s="24"/>
      <c r="CK774" s="24"/>
      <c r="CL774" s="24"/>
      <c r="CM774" s="24"/>
      <c r="CN774" s="24"/>
      <c r="CO774" s="24"/>
      <c r="CP774" s="24"/>
      <c r="CQ774" s="24"/>
      <c r="CR774" s="24"/>
      <c r="CS774" s="24"/>
      <c r="CT774" s="24"/>
      <c r="CU774" s="24"/>
      <c r="CV774" s="24"/>
      <c r="CW774" s="24"/>
      <c r="CX774" s="24"/>
      <c r="CY774" s="24"/>
      <c r="CZ774" s="24"/>
      <c r="DA774" s="24"/>
      <c r="DB774" s="24"/>
      <c r="DC774" s="24"/>
      <c r="DD774" s="24"/>
      <c r="DE774" s="24"/>
      <c r="DF774" s="26" t="s">
        <v>139</v>
      </c>
      <c r="DG774" s="26" t="s">
        <v>139</v>
      </c>
      <c r="DH774" s="26" t="s">
        <v>139</v>
      </c>
      <c r="DI774" s="26" t="s">
        <v>139</v>
      </c>
      <c r="DJ774" s="26" t="s">
        <v>139</v>
      </c>
      <c r="DK774" s="26" t="s">
        <v>139</v>
      </c>
      <c r="DL774" s="26" t="s">
        <v>139</v>
      </c>
      <c r="DM774" s="26" t="s">
        <v>139</v>
      </c>
      <c r="DN774" s="26" t="s">
        <v>139</v>
      </c>
      <c r="DO774" s="26" t="s">
        <v>139</v>
      </c>
    </row>
    <row r="775" spans="1:119" ht="20.100000000000001" customHeight="1" x14ac:dyDescent="0.25">
      <c r="A775" s="29" t="str">
        <f t="shared" si="168"/>
        <v/>
      </c>
      <c r="B775" s="29" t="str">
        <f t="shared" si="169"/>
        <v>Children of Tien-Shan</v>
      </c>
      <c r="C775" s="29">
        <f t="shared" si="170"/>
        <v>0</v>
      </c>
      <c r="D775" s="30" t="str">
        <f t="shared" si="171"/>
        <v>Europe and Eurasia</v>
      </c>
      <c r="E775" s="30" t="str">
        <f t="shared" si="172"/>
        <v>Balykchy, Kyrgyzstan</v>
      </c>
      <c r="F775" s="31">
        <f t="shared" si="173"/>
        <v>0</v>
      </c>
      <c r="G775" s="31">
        <f t="shared" si="174"/>
        <v>0</v>
      </c>
      <c r="H775" s="31">
        <f t="shared" si="175"/>
        <v>0</v>
      </c>
      <c r="I775" s="31">
        <f t="shared" si="176"/>
        <v>0</v>
      </c>
      <c r="J775" s="31">
        <f t="shared" si="177"/>
        <v>0</v>
      </c>
      <c r="K775" s="31">
        <f t="shared" si="178"/>
        <v>0</v>
      </c>
      <c r="L775" s="31">
        <f t="shared" si="179"/>
        <v>0</v>
      </c>
      <c r="M775" s="31">
        <f t="shared" si="180"/>
        <v>0</v>
      </c>
      <c r="N775" s="31">
        <f t="shared" si="181"/>
        <v>0</v>
      </c>
      <c r="O775" s="26" t="s">
        <v>15960</v>
      </c>
      <c r="P775" s="26" t="s">
        <v>108</v>
      </c>
      <c r="Q775" s="27">
        <v>40434</v>
      </c>
      <c r="R775" s="24"/>
      <c r="S775" s="24"/>
      <c r="T775" s="26" t="s">
        <v>333</v>
      </c>
      <c r="U775" s="24"/>
      <c r="V775" s="26" t="s">
        <v>15763</v>
      </c>
      <c r="W775" s="26" t="s">
        <v>3068</v>
      </c>
      <c r="X775" s="26" t="s">
        <v>4474</v>
      </c>
      <c r="Y775" s="26" t="s">
        <v>4475</v>
      </c>
      <c r="Z775" s="24"/>
      <c r="AA775" s="24"/>
      <c r="AB775" s="26" t="s">
        <v>15766</v>
      </c>
      <c r="AC775" s="28">
        <v>3000</v>
      </c>
      <c r="AD775" s="26" t="s">
        <v>4476</v>
      </c>
      <c r="AE775" s="26" t="s">
        <v>558</v>
      </c>
      <c r="AF775" s="26" t="s">
        <v>139</v>
      </c>
      <c r="AG775" s="26" t="s">
        <v>528</v>
      </c>
      <c r="AH775" s="24"/>
      <c r="AI775" s="28">
        <v>3000</v>
      </c>
      <c r="AJ775" s="24"/>
      <c r="AK775" s="24"/>
      <c r="AL775" s="24"/>
      <c r="AM775" s="24"/>
      <c r="AN775" s="24"/>
      <c r="AO775" s="24"/>
      <c r="AP775" s="24"/>
      <c r="AQ775" s="24"/>
      <c r="AR775" s="24"/>
      <c r="AS775" s="24"/>
      <c r="AT775" s="24"/>
      <c r="AU775" s="24"/>
      <c r="AV775" s="24"/>
      <c r="AW775" s="28">
        <v>0</v>
      </c>
      <c r="AX775" s="26">
        <v>0</v>
      </c>
      <c r="AY775" s="28">
        <v>0</v>
      </c>
      <c r="AZ775" s="28">
        <v>0</v>
      </c>
      <c r="BA775" s="26">
        <v>0</v>
      </c>
      <c r="BB775" s="24"/>
      <c r="BC775" s="26" t="s">
        <v>4481</v>
      </c>
      <c r="BD775" s="24"/>
      <c r="BE775" s="24"/>
      <c r="BF775" s="24"/>
      <c r="BG775" s="24"/>
      <c r="BH775" s="24"/>
      <c r="BI775" s="24"/>
      <c r="BJ775" s="24"/>
      <c r="BK775" s="24"/>
      <c r="BL775" s="24"/>
      <c r="BM775" s="24"/>
      <c r="BN775" s="24"/>
      <c r="BO775" s="24"/>
      <c r="BP775" s="24"/>
      <c r="BQ775" s="24"/>
      <c r="BR775" s="26">
        <v>0</v>
      </c>
      <c r="BS775" s="26">
        <v>0</v>
      </c>
      <c r="BT775" s="26">
        <v>0</v>
      </c>
      <c r="BU775" s="26">
        <v>0</v>
      </c>
      <c r="BV775" s="26">
        <v>0</v>
      </c>
      <c r="BW775" s="26">
        <v>0</v>
      </c>
      <c r="BX775" s="26">
        <v>0</v>
      </c>
      <c r="BY775" s="26">
        <v>0</v>
      </c>
      <c r="BZ775" s="24"/>
      <c r="CA775" s="24"/>
      <c r="CB775" s="24"/>
      <c r="CC775" s="24"/>
      <c r="CD775" s="24"/>
      <c r="CE775" s="24"/>
      <c r="CF775" s="24"/>
      <c r="CG775" s="24"/>
      <c r="CH775" s="24"/>
      <c r="CI775" s="24"/>
      <c r="CJ775" s="24"/>
      <c r="CK775" s="24"/>
      <c r="CL775" s="24"/>
      <c r="CM775" s="24"/>
      <c r="CN775" s="24"/>
      <c r="CO775" s="24"/>
      <c r="CP775" s="24"/>
      <c r="CQ775" s="24"/>
      <c r="CR775" s="24"/>
      <c r="CS775" s="24"/>
      <c r="CT775" s="24"/>
      <c r="CU775" s="24"/>
      <c r="CV775" s="24"/>
      <c r="CW775" s="24"/>
      <c r="CX775" s="24"/>
      <c r="CY775" s="24"/>
      <c r="CZ775" s="24"/>
      <c r="DA775" s="24"/>
      <c r="DB775" s="24"/>
      <c r="DC775" s="24"/>
      <c r="DD775" s="24"/>
      <c r="DE775" s="24"/>
      <c r="DF775" s="26" t="s">
        <v>139</v>
      </c>
      <c r="DG775" s="26" t="s">
        <v>139</v>
      </c>
      <c r="DH775" s="26" t="s">
        <v>139</v>
      </c>
      <c r="DI775" s="26" t="s">
        <v>139</v>
      </c>
      <c r="DJ775" s="26" t="s">
        <v>139</v>
      </c>
      <c r="DK775" s="26" t="s">
        <v>139</v>
      </c>
      <c r="DL775" s="26" t="s">
        <v>139</v>
      </c>
      <c r="DM775" s="26" t="s">
        <v>139</v>
      </c>
      <c r="DN775" s="26" t="s">
        <v>139</v>
      </c>
      <c r="DO775" s="26" t="s">
        <v>139</v>
      </c>
    </row>
    <row r="776" spans="1:119" ht="20.100000000000001" customHeight="1" x14ac:dyDescent="0.25">
      <c r="A776" s="29" t="str">
        <f t="shared" si="168"/>
        <v/>
      </c>
      <c r="B776" s="29" t="str">
        <f t="shared" si="169"/>
        <v>Children of Tien-Shan</v>
      </c>
      <c r="C776" s="29">
        <f t="shared" si="170"/>
        <v>0</v>
      </c>
      <c r="D776" s="30" t="str">
        <f t="shared" si="171"/>
        <v>Europe and Eurasia</v>
      </c>
      <c r="E776" s="30" t="str">
        <f t="shared" si="172"/>
        <v>Balykchy, Kyrgyzstan</v>
      </c>
      <c r="F776" s="31">
        <f t="shared" si="173"/>
        <v>0</v>
      </c>
      <c r="G776" s="31">
        <f t="shared" si="174"/>
        <v>0</v>
      </c>
      <c r="H776" s="31">
        <f t="shared" si="175"/>
        <v>0</v>
      </c>
      <c r="I776" s="31">
        <f t="shared" si="176"/>
        <v>0</v>
      </c>
      <c r="J776" s="31">
        <f t="shared" si="177"/>
        <v>0</v>
      </c>
      <c r="K776" s="31">
        <f t="shared" si="178"/>
        <v>0</v>
      </c>
      <c r="L776" s="31">
        <f t="shared" si="179"/>
        <v>0</v>
      </c>
      <c r="M776" s="31">
        <f t="shared" si="180"/>
        <v>0</v>
      </c>
      <c r="N776" s="31">
        <f t="shared" si="181"/>
        <v>0</v>
      </c>
      <c r="O776" s="26" t="s">
        <v>15961</v>
      </c>
      <c r="P776" s="26" t="s">
        <v>108</v>
      </c>
      <c r="Q776" s="27">
        <v>40297</v>
      </c>
      <c r="R776" s="24"/>
      <c r="S776" s="24"/>
      <c r="T776" s="26" t="s">
        <v>224</v>
      </c>
      <c r="U776" s="24"/>
      <c r="V776" s="26" t="s">
        <v>15763</v>
      </c>
      <c r="W776" s="26" t="s">
        <v>3068</v>
      </c>
      <c r="X776" s="26" t="s">
        <v>4474</v>
      </c>
      <c r="Y776" s="26" t="s">
        <v>4475</v>
      </c>
      <c r="Z776" s="24"/>
      <c r="AA776" s="24"/>
      <c r="AB776" s="26" t="s">
        <v>15736</v>
      </c>
      <c r="AC776" s="28">
        <v>918</v>
      </c>
      <c r="AD776" s="26" t="s">
        <v>4476</v>
      </c>
      <c r="AE776" s="26" t="s">
        <v>558</v>
      </c>
      <c r="AF776" s="26" t="s">
        <v>139</v>
      </c>
      <c r="AG776" s="26" t="s">
        <v>528</v>
      </c>
      <c r="AH776" s="24"/>
      <c r="AI776" s="28">
        <v>918</v>
      </c>
      <c r="AJ776" s="24"/>
      <c r="AK776" s="24"/>
      <c r="AL776" s="24"/>
      <c r="AM776" s="24"/>
      <c r="AN776" s="24"/>
      <c r="AO776" s="24"/>
      <c r="AP776" s="24"/>
      <c r="AQ776" s="24"/>
      <c r="AR776" s="24"/>
      <c r="AS776" s="24"/>
      <c r="AT776" s="24"/>
      <c r="AU776" s="24"/>
      <c r="AV776" s="24"/>
      <c r="AW776" s="28">
        <v>0</v>
      </c>
      <c r="AX776" s="26">
        <v>0</v>
      </c>
      <c r="AY776" s="28">
        <v>0</v>
      </c>
      <c r="AZ776" s="28">
        <v>0</v>
      </c>
      <c r="BA776" s="26">
        <v>0</v>
      </c>
      <c r="BB776" s="24"/>
      <c r="BC776" s="26" t="s">
        <v>4481</v>
      </c>
      <c r="BD776" s="24"/>
      <c r="BE776" s="24"/>
      <c r="BF776" s="24"/>
      <c r="BG776" s="24"/>
      <c r="BH776" s="24"/>
      <c r="BI776" s="24"/>
      <c r="BJ776" s="24"/>
      <c r="BK776" s="24"/>
      <c r="BL776" s="24"/>
      <c r="BM776" s="24"/>
      <c r="BN776" s="24"/>
      <c r="BO776" s="24"/>
      <c r="BP776" s="24"/>
      <c r="BQ776" s="24"/>
      <c r="BR776" s="26">
        <v>0</v>
      </c>
      <c r="BS776" s="26">
        <v>0</v>
      </c>
      <c r="BT776" s="26">
        <v>0</v>
      </c>
      <c r="BU776" s="26">
        <v>0</v>
      </c>
      <c r="BV776" s="26">
        <v>0</v>
      </c>
      <c r="BW776" s="26">
        <v>0</v>
      </c>
      <c r="BX776" s="26">
        <v>0</v>
      </c>
      <c r="BY776" s="26">
        <v>0</v>
      </c>
      <c r="BZ776" s="24"/>
      <c r="CA776" s="24"/>
      <c r="CB776" s="24"/>
      <c r="CC776" s="24"/>
      <c r="CD776" s="24"/>
      <c r="CE776" s="24"/>
      <c r="CF776" s="24"/>
      <c r="CG776" s="24"/>
      <c r="CH776" s="24"/>
      <c r="CI776" s="24"/>
      <c r="CJ776" s="24"/>
      <c r="CK776" s="24"/>
      <c r="CL776" s="24"/>
      <c r="CM776" s="24"/>
      <c r="CN776" s="24"/>
      <c r="CO776" s="24"/>
      <c r="CP776" s="24"/>
      <c r="CQ776" s="24"/>
      <c r="CR776" s="24"/>
      <c r="CS776" s="24"/>
      <c r="CT776" s="24"/>
      <c r="CU776" s="24"/>
      <c r="CV776" s="24"/>
      <c r="CW776" s="24"/>
      <c r="CX776" s="24"/>
      <c r="CY776" s="24"/>
      <c r="CZ776" s="24"/>
      <c r="DA776" s="24"/>
      <c r="DB776" s="24"/>
      <c r="DC776" s="24"/>
      <c r="DD776" s="24"/>
      <c r="DE776" s="24"/>
      <c r="DF776" s="26" t="s">
        <v>139</v>
      </c>
      <c r="DG776" s="26" t="s">
        <v>139</v>
      </c>
      <c r="DH776" s="26" t="s">
        <v>139</v>
      </c>
      <c r="DI776" s="26" t="s">
        <v>139</v>
      </c>
      <c r="DJ776" s="26" t="s">
        <v>139</v>
      </c>
      <c r="DK776" s="26" t="s">
        <v>139</v>
      </c>
      <c r="DL776" s="26" t="s">
        <v>139</v>
      </c>
      <c r="DM776" s="26" t="s">
        <v>139</v>
      </c>
      <c r="DN776" s="26" t="s">
        <v>139</v>
      </c>
      <c r="DO776" s="26" t="s">
        <v>139</v>
      </c>
    </row>
    <row r="777" spans="1:119" ht="20.100000000000001" customHeight="1" x14ac:dyDescent="0.25">
      <c r="A777" s="29" t="str">
        <f t="shared" si="168"/>
        <v>Children’s Ger7</v>
      </c>
      <c r="B777" s="29" t="str">
        <f t="shared" si="169"/>
        <v>Children’s Ger</v>
      </c>
      <c r="C777" s="29">
        <f t="shared" si="170"/>
        <v>7</v>
      </c>
      <c r="D777" s="30" t="str">
        <f t="shared" si="171"/>
        <v>East and Southeast Asia</v>
      </c>
      <c r="E777" s="30" t="str">
        <f t="shared" si="172"/>
        <v>Ulaanbaatar, Mongolia</v>
      </c>
      <c r="F777" s="31">
        <f t="shared" si="173"/>
        <v>4</v>
      </c>
      <c r="G777" s="31">
        <f t="shared" si="174"/>
        <v>3</v>
      </c>
      <c r="H777" s="31">
        <f t="shared" si="175"/>
        <v>3</v>
      </c>
      <c r="I777" s="31">
        <f t="shared" si="176"/>
        <v>4</v>
      </c>
      <c r="J777" s="31">
        <f t="shared" si="177"/>
        <v>3</v>
      </c>
      <c r="K777" s="31">
        <f t="shared" si="178"/>
        <v>4</v>
      </c>
      <c r="L777" s="31">
        <f t="shared" si="179"/>
        <v>3</v>
      </c>
      <c r="M777" s="31">
        <f t="shared" si="180"/>
        <v>2</v>
      </c>
      <c r="N777" s="31">
        <f t="shared" si="181"/>
        <v>3.3</v>
      </c>
      <c r="O777" s="26" t="s">
        <v>4507</v>
      </c>
      <c r="P777" s="26" t="s">
        <v>108</v>
      </c>
      <c r="Q777" s="27">
        <v>43214</v>
      </c>
      <c r="R777" s="26" t="s">
        <v>166</v>
      </c>
      <c r="S777" s="26" t="s">
        <v>244</v>
      </c>
      <c r="T777" s="26" t="s">
        <v>111</v>
      </c>
      <c r="U777" s="24"/>
      <c r="V777" s="26" t="s">
        <v>469</v>
      </c>
      <c r="W777" s="26" t="s">
        <v>3555</v>
      </c>
      <c r="X777" s="26" t="s">
        <v>3556</v>
      </c>
      <c r="Y777" s="26" t="s">
        <v>4508</v>
      </c>
      <c r="Z777" s="24"/>
      <c r="AA777" s="24"/>
      <c r="AB777" s="26" t="s">
        <v>117</v>
      </c>
      <c r="AC777" s="28">
        <v>15000</v>
      </c>
      <c r="AD777" s="26" t="s">
        <v>4509</v>
      </c>
      <c r="AE777" s="24"/>
      <c r="AF777" s="26" t="s">
        <v>120</v>
      </c>
      <c r="AG777" s="26" t="s">
        <v>333</v>
      </c>
      <c r="AH777" s="26" t="s">
        <v>235</v>
      </c>
      <c r="AI777" s="28">
        <v>15000</v>
      </c>
      <c r="AJ777" s="24"/>
      <c r="AK777" s="26" t="s">
        <v>4510</v>
      </c>
      <c r="AL777" s="26" t="s">
        <v>4511</v>
      </c>
      <c r="AM777" s="24"/>
      <c r="AN777" s="24"/>
      <c r="AO777" s="24"/>
      <c r="AP777" s="24"/>
      <c r="AQ777" s="24"/>
      <c r="AR777" s="26" t="s">
        <v>4512</v>
      </c>
      <c r="AS777" s="26" t="s">
        <v>4513</v>
      </c>
      <c r="AT777" s="24"/>
      <c r="AU777" s="24"/>
      <c r="AV777" s="24"/>
      <c r="AW777" s="28">
        <v>46730</v>
      </c>
      <c r="AX777" s="26">
        <v>36</v>
      </c>
      <c r="AY777" s="28">
        <v>5</v>
      </c>
      <c r="AZ777" s="28">
        <v>5</v>
      </c>
      <c r="BA777" s="26">
        <v>36</v>
      </c>
      <c r="BB777" s="24"/>
      <c r="BC777" s="26" t="s">
        <v>3079</v>
      </c>
      <c r="BD777" s="26" t="s">
        <v>125</v>
      </c>
      <c r="BE777" s="24"/>
      <c r="BF777" s="26" t="s">
        <v>4514</v>
      </c>
      <c r="BG777" s="26" t="s">
        <v>449</v>
      </c>
      <c r="BH777" s="26" t="s">
        <v>4515</v>
      </c>
      <c r="BI777" s="26" t="s">
        <v>1955</v>
      </c>
      <c r="BJ777" s="26" t="s">
        <v>4516</v>
      </c>
      <c r="BK777" s="26" t="s">
        <v>4517</v>
      </c>
      <c r="BL777" s="26" t="s">
        <v>4516</v>
      </c>
      <c r="BM777" s="26" t="s">
        <v>2479</v>
      </c>
      <c r="BN777" s="24"/>
      <c r="BO777" s="24"/>
      <c r="BP777" s="24"/>
      <c r="BQ777" s="24"/>
      <c r="BR777" s="26">
        <v>0</v>
      </c>
      <c r="BS777" s="26">
        <v>0</v>
      </c>
      <c r="BT777" s="26">
        <v>0</v>
      </c>
      <c r="BU777" s="26">
        <v>0</v>
      </c>
      <c r="BV777" s="26">
        <v>0</v>
      </c>
      <c r="BW777" s="26">
        <v>0</v>
      </c>
      <c r="BX777" s="26">
        <v>0</v>
      </c>
      <c r="BY777" s="26">
        <v>0</v>
      </c>
      <c r="BZ777" s="26" t="s">
        <v>138</v>
      </c>
      <c r="CA777" s="26" t="s">
        <v>136</v>
      </c>
      <c r="CB777" s="26" t="s">
        <v>136</v>
      </c>
      <c r="CC777" s="26" t="s">
        <v>138</v>
      </c>
      <c r="CD777" s="26" t="s">
        <v>135</v>
      </c>
      <c r="CE777" s="26" t="s">
        <v>136</v>
      </c>
      <c r="CF777" s="26" t="s">
        <v>136</v>
      </c>
      <c r="CG777" s="26" t="s">
        <v>138</v>
      </c>
      <c r="CH777" s="26" t="s">
        <v>134</v>
      </c>
      <c r="CI777" s="26" t="s">
        <v>134</v>
      </c>
      <c r="CJ777" s="26" t="s">
        <v>137</v>
      </c>
      <c r="CK777" s="26" t="s">
        <v>134</v>
      </c>
      <c r="CL777" s="26" t="s">
        <v>134</v>
      </c>
      <c r="CM777" s="26" t="s">
        <v>138</v>
      </c>
      <c r="CN777" s="26" t="s">
        <v>134</v>
      </c>
      <c r="CO777" s="26" t="s">
        <v>138</v>
      </c>
      <c r="CP777" s="26" t="s">
        <v>136</v>
      </c>
      <c r="CQ777" s="26" t="s">
        <v>135</v>
      </c>
      <c r="CR777" s="26" t="s">
        <v>138</v>
      </c>
      <c r="CS777" s="26" t="s">
        <v>135</v>
      </c>
      <c r="CT777" s="26" t="s">
        <v>134</v>
      </c>
      <c r="CU777" s="26" t="s">
        <v>135</v>
      </c>
      <c r="CV777" s="26" t="s">
        <v>138</v>
      </c>
      <c r="CW777" s="26" t="s">
        <v>138</v>
      </c>
      <c r="CX777" s="26" t="s">
        <v>138</v>
      </c>
      <c r="CY777" s="26" t="s">
        <v>135</v>
      </c>
      <c r="CZ777" s="26" t="s">
        <v>134</v>
      </c>
      <c r="DA777" s="26" t="s">
        <v>135</v>
      </c>
      <c r="DB777" s="26" t="s">
        <v>137</v>
      </c>
      <c r="DC777" s="26" t="s">
        <v>135</v>
      </c>
      <c r="DD777" s="26" t="s">
        <v>136</v>
      </c>
      <c r="DE777" s="26" t="s">
        <v>134</v>
      </c>
      <c r="DF777" s="26" t="s">
        <v>139</v>
      </c>
      <c r="DG777" s="26" t="s">
        <v>120</v>
      </c>
      <c r="DH777" s="26" t="s">
        <v>139</v>
      </c>
      <c r="DI777" s="26" t="s">
        <v>120</v>
      </c>
      <c r="DJ777" s="26" t="s">
        <v>139</v>
      </c>
      <c r="DK777" s="26" t="s">
        <v>139</v>
      </c>
      <c r="DL777" s="26" t="s">
        <v>139</v>
      </c>
      <c r="DM777" s="26" t="s">
        <v>139</v>
      </c>
      <c r="DN777" s="26" t="s">
        <v>139</v>
      </c>
      <c r="DO777" s="26" t="s">
        <v>139</v>
      </c>
    </row>
    <row r="778" spans="1:119" ht="20.100000000000001" customHeight="1" x14ac:dyDescent="0.25">
      <c r="A778" s="29" t="str">
        <f t="shared" si="168"/>
        <v/>
      </c>
      <c r="B778" s="29" t="str">
        <f t="shared" si="169"/>
        <v>Children’s Ger</v>
      </c>
      <c r="C778" s="29">
        <f t="shared" si="170"/>
        <v>0</v>
      </c>
      <c r="D778" s="30" t="str">
        <f t="shared" si="171"/>
        <v>East and Southeast Asia</v>
      </c>
      <c r="E778" s="30" t="str">
        <f t="shared" si="172"/>
        <v>Ulaanbaatar, Mongolia</v>
      </c>
      <c r="F778" s="31">
        <f t="shared" si="173"/>
        <v>0</v>
      </c>
      <c r="G778" s="31">
        <f t="shared" si="174"/>
        <v>0</v>
      </c>
      <c r="H778" s="31">
        <f t="shared" si="175"/>
        <v>0</v>
      </c>
      <c r="I778" s="31">
        <f t="shared" si="176"/>
        <v>0</v>
      </c>
      <c r="J778" s="31">
        <f t="shared" si="177"/>
        <v>0</v>
      </c>
      <c r="K778" s="31">
        <f t="shared" si="178"/>
        <v>0</v>
      </c>
      <c r="L778" s="31">
        <f t="shared" si="179"/>
        <v>0</v>
      </c>
      <c r="M778" s="31">
        <f t="shared" si="180"/>
        <v>0</v>
      </c>
      <c r="N778" s="31">
        <f t="shared" si="181"/>
        <v>0</v>
      </c>
      <c r="O778" s="26" t="s">
        <v>15962</v>
      </c>
      <c r="P778" s="26" t="s">
        <v>108</v>
      </c>
      <c r="Q778" s="27">
        <v>42916</v>
      </c>
      <c r="R778" s="24"/>
      <c r="S778" s="24"/>
      <c r="T778" s="26" t="s">
        <v>142</v>
      </c>
      <c r="U778" s="24"/>
      <c r="V778" s="26" t="s">
        <v>469</v>
      </c>
      <c r="W778" s="26" t="s">
        <v>3555</v>
      </c>
      <c r="X778" s="26" t="s">
        <v>3556</v>
      </c>
      <c r="Y778" s="26" t="s">
        <v>4508</v>
      </c>
      <c r="Z778" s="24"/>
      <c r="AA778" s="24"/>
      <c r="AB778" s="26" t="s">
        <v>15736</v>
      </c>
      <c r="AC778" s="28">
        <v>3000</v>
      </c>
      <c r="AD778" s="26" t="s">
        <v>4509</v>
      </c>
      <c r="AE778" s="24"/>
      <c r="AF778" s="26" t="s">
        <v>120</v>
      </c>
      <c r="AG778" s="26" t="s">
        <v>333</v>
      </c>
      <c r="AH778" s="24"/>
      <c r="AI778" s="28">
        <v>3000</v>
      </c>
      <c r="AJ778" s="24"/>
      <c r="AK778" s="24"/>
      <c r="AL778" s="24"/>
      <c r="AM778" s="24"/>
      <c r="AN778" s="24"/>
      <c r="AO778" s="24"/>
      <c r="AP778" s="24"/>
      <c r="AQ778" s="24"/>
      <c r="AR778" s="24"/>
      <c r="AS778" s="24"/>
      <c r="AT778" s="24"/>
      <c r="AU778" s="24"/>
      <c r="AV778" s="24"/>
      <c r="AW778" s="28">
        <v>0</v>
      </c>
      <c r="AX778" s="26">
        <v>0</v>
      </c>
      <c r="AY778" s="28">
        <v>0</v>
      </c>
      <c r="AZ778" s="28">
        <v>0</v>
      </c>
      <c r="BA778" s="26">
        <v>0</v>
      </c>
      <c r="BB778" s="24"/>
      <c r="BC778" s="26" t="s">
        <v>3079</v>
      </c>
      <c r="BD778" s="24"/>
      <c r="BE778" s="24"/>
      <c r="BF778" s="24"/>
      <c r="BG778" s="24"/>
      <c r="BH778" s="24"/>
      <c r="BI778" s="24"/>
      <c r="BJ778" s="24"/>
      <c r="BK778" s="24"/>
      <c r="BL778" s="24"/>
      <c r="BM778" s="24"/>
      <c r="BN778" s="24"/>
      <c r="BO778" s="24"/>
      <c r="BP778" s="24"/>
      <c r="BQ778" s="24"/>
      <c r="BR778" s="26">
        <v>0</v>
      </c>
      <c r="BS778" s="26">
        <v>0</v>
      </c>
      <c r="BT778" s="26">
        <v>0</v>
      </c>
      <c r="BU778" s="26">
        <v>0</v>
      </c>
      <c r="BV778" s="26">
        <v>0</v>
      </c>
      <c r="BW778" s="26">
        <v>0</v>
      </c>
      <c r="BX778" s="26">
        <v>0</v>
      </c>
      <c r="BY778" s="26">
        <v>0</v>
      </c>
      <c r="BZ778" s="24"/>
      <c r="CA778" s="24"/>
      <c r="CB778" s="24"/>
      <c r="CC778" s="24"/>
      <c r="CD778" s="24"/>
      <c r="CE778" s="24"/>
      <c r="CF778" s="24"/>
      <c r="CG778" s="24"/>
      <c r="CH778" s="24"/>
      <c r="CI778" s="24"/>
      <c r="CJ778" s="24"/>
      <c r="CK778" s="24"/>
      <c r="CL778" s="24"/>
      <c r="CM778" s="24"/>
      <c r="CN778" s="24"/>
      <c r="CO778" s="24"/>
      <c r="CP778" s="24"/>
      <c r="CQ778" s="24"/>
      <c r="CR778" s="24"/>
      <c r="CS778" s="24"/>
      <c r="CT778" s="24"/>
      <c r="CU778" s="24"/>
      <c r="CV778" s="24"/>
      <c r="CW778" s="24"/>
      <c r="CX778" s="24"/>
      <c r="CY778" s="24"/>
      <c r="CZ778" s="24"/>
      <c r="DA778" s="24"/>
      <c r="DB778" s="24"/>
      <c r="DC778" s="24"/>
      <c r="DD778" s="24"/>
      <c r="DE778" s="24"/>
      <c r="DF778" s="26" t="s">
        <v>139</v>
      </c>
      <c r="DG778" s="26" t="s">
        <v>139</v>
      </c>
      <c r="DH778" s="26" t="s">
        <v>139</v>
      </c>
      <c r="DI778" s="26" t="s">
        <v>139</v>
      </c>
      <c r="DJ778" s="26" t="s">
        <v>139</v>
      </c>
      <c r="DK778" s="26" t="s">
        <v>139</v>
      </c>
      <c r="DL778" s="26" t="s">
        <v>139</v>
      </c>
      <c r="DM778" s="26" t="s">
        <v>139</v>
      </c>
      <c r="DN778" s="26" t="s">
        <v>139</v>
      </c>
      <c r="DO778" s="26" t="s">
        <v>139</v>
      </c>
    </row>
    <row r="779" spans="1:119" ht="20.100000000000001" customHeight="1" x14ac:dyDescent="0.25">
      <c r="A779" s="29" t="str">
        <f t="shared" si="168"/>
        <v>Children’s Ger6</v>
      </c>
      <c r="B779" s="29" t="str">
        <f t="shared" si="169"/>
        <v>Children’s Ger</v>
      </c>
      <c r="C779" s="29">
        <f t="shared" si="170"/>
        <v>6</v>
      </c>
      <c r="D779" s="30" t="str">
        <f t="shared" si="171"/>
        <v>East and Southeast Asia</v>
      </c>
      <c r="E779" s="30" t="str">
        <f t="shared" si="172"/>
        <v>Ulaanbaatar, Mongolia</v>
      </c>
      <c r="F779" s="31">
        <f t="shared" si="173"/>
        <v>4</v>
      </c>
      <c r="G779" s="31">
        <f t="shared" si="174"/>
        <v>2</v>
      </c>
      <c r="H779" s="31">
        <f t="shared" si="175"/>
        <v>3</v>
      </c>
      <c r="I779" s="31">
        <f t="shared" si="176"/>
        <v>3</v>
      </c>
      <c r="J779" s="31">
        <f t="shared" si="177"/>
        <v>3</v>
      </c>
      <c r="K779" s="31">
        <f t="shared" si="178"/>
        <v>3</v>
      </c>
      <c r="L779" s="31">
        <f t="shared" si="179"/>
        <v>3</v>
      </c>
      <c r="M779" s="31">
        <f t="shared" si="180"/>
        <v>2</v>
      </c>
      <c r="N779" s="31">
        <f t="shared" si="181"/>
        <v>2.9</v>
      </c>
      <c r="O779" s="26" t="s">
        <v>4518</v>
      </c>
      <c r="P779" s="26" t="s">
        <v>108</v>
      </c>
      <c r="Q779" s="27">
        <v>42858</v>
      </c>
      <c r="R779" s="26" t="s">
        <v>166</v>
      </c>
      <c r="S779" s="26" t="s">
        <v>167</v>
      </c>
      <c r="T779" s="26" t="s">
        <v>142</v>
      </c>
      <c r="U779" s="26" t="s">
        <v>112</v>
      </c>
      <c r="V779" s="26" t="s">
        <v>469</v>
      </c>
      <c r="W779" s="26" t="s">
        <v>3555</v>
      </c>
      <c r="X779" s="26" t="s">
        <v>3556</v>
      </c>
      <c r="Y779" s="26" t="s">
        <v>4508</v>
      </c>
      <c r="Z779" s="24"/>
      <c r="AA779" s="24"/>
      <c r="AB779" s="26" t="s">
        <v>117</v>
      </c>
      <c r="AC779" s="28">
        <v>10000</v>
      </c>
      <c r="AD779" s="26" t="s">
        <v>4509</v>
      </c>
      <c r="AE779" s="24"/>
      <c r="AF779" s="26" t="s">
        <v>120</v>
      </c>
      <c r="AG779" s="26" t="s">
        <v>333</v>
      </c>
      <c r="AH779" s="26" t="s">
        <v>250</v>
      </c>
      <c r="AI779" s="28">
        <v>10000</v>
      </c>
      <c r="AJ779" s="26" t="s">
        <v>4519</v>
      </c>
      <c r="AK779" s="26" t="s">
        <v>4520</v>
      </c>
      <c r="AL779" s="26" t="s">
        <v>4511</v>
      </c>
      <c r="AM779" s="24"/>
      <c r="AN779" s="24"/>
      <c r="AO779" s="24"/>
      <c r="AP779" s="24"/>
      <c r="AQ779" s="26" t="s">
        <v>4521</v>
      </c>
      <c r="AR779" s="24"/>
      <c r="AS779" s="24"/>
      <c r="AT779" s="24"/>
      <c r="AU779" s="24"/>
      <c r="AV779" s="24"/>
      <c r="AW779" s="28">
        <v>39999</v>
      </c>
      <c r="AX779" s="26">
        <v>42</v>
      </c>
      <c r="AY779" s="28">
        <v>40</v>
      </c>
      <c r="AZ779" s="28">
        <v>15</v>
      </c>
      <c r="BA779" s="26">
        <v>42</v>
      </c>
      <c r="BB779" s="24"/>
      <c r="BC779" s="26" t="s">
        <v>3079</v>
      </c>
      <c r="BD779" s="26" t="s">
        <v>125</v>
      </c>
      <c r="BE779" s="24"/>
      <c r="BF779" s="26" t="s">
        <v>4515</v>
      </c>
      <c r="BG779" s="26" t="s">
        <v>1955</v>
      </c>
      <c r="BH779" s="26" t="s">
        <v>4522</v>
      </c>
      <c r="BI779" s="26" t="s">
        <v>1955</v>
      </c>
      <c r="BJ779" s="26" t="s">
        <v>4523</v>
      </c>
      <c r="BK779" s="26" t="s">
        <v>449</v>
      </c>
      <c r="BL779" s="26" t="s">
        <v>4524</v>
      </c>
      <c r="BM779" s="26" t="s">
        <v>302</v>
      </c>
      <c r="BN779" s="26" t="s">
        <v>4525</v>
      </c>
      <c r="BO779" s="26" t="s">
        <v>3555</v>
      </c>
      <c r="BP779" s="24"/>
      <c r="BQ779" s="24"/>
      <c r="BR779" s="26">
        <v>0</v>
      </c>
      <c r="BS779" s="26">
        <v>0</v>
      </c>
      <c r="BT779" s="26">
        <v>0</v>
      </c>
      <c r="BU779" s="26">
        <v>0</v>
      </c>
      <c r="BV779" s="26">
        <v>0</v>
      </c>
      <c r="BW779" s="26">
        <v>0</v>
      </c>
      <c r="BX779" s="26">
        <v>0</v>
      </c>
      <c r="BY779" s="26">
        <v>0</v>
      </c>
      <c r="BZ779" s="26" t="s">
        <v>138</v>
      </c>
      <c r="CA779" s="26" t="s">
        <v>136</v>
      </c>
      <c r="CB779" s="26" t="s">
        <v>136</v>
      </c>
      <c r="CC779" s="26" t="s">
        <v>138</v>
      </c>
      <c r="CD779" s="26" t="s">
        <v>135</v>
      </c>
      <c r="CE779" s="26" t="s">
        <v>136</v>
      </c>
      <c r="CF779" s="26" t="s">
        <v>136</v>
      </c>
      <c r="CG779" s="26" t="s">
        <v>135</v>
      </c>
      <c r="CH779" s="26" t="s">
        <v>134</v>
      </c>
      <c r="CI779" s="26" t="s">
        <v>134</v>
      </c>
      <c r="CJ779" s="26" t="s">
        <v>137</v>
      </c>
      <c r="CK779" s="26" t="s">
        <v>134</v>
      </c>
      <c r="CL779" s="26" t="s">
        <v>134</v>
      </c>
      <c r="CM779" s="26" t="s">
        <v>134</v>
      </c>
      <c r="CN779" s="26" t="s">
        <v>134</v>
      </c>
      <c r="CO779" s="26" t="s">
        <v>135</v>
      </c>
      <c r="CP779" s="26" t="s">
        <v>134</v>
      </c>
      <c r="CQ779" s="26" t="s">
        <v>135</v>
      </c>
      <c r="CR779" s="26" t="s">
        <v>138</v>
      </c>
      <c r="CS779" s="26" t="s">
        <v>135</v>
      </c>
      <c r="CT779" s="26" t="s">
        <v>136</v>
      </c>
      <c r="CU779" s="26" t="s">
        <v>135</v>
      </c>
      <c r="CV779" s="26" t="s">
        <v>134</v>
      </c>
      <c r="CW779" s="26" t="s">
        <v>138</v>
      </c>
      <c r="CX779" s="26" t="s">
        <v>138</v>
      </c>
      <c r="CY779" s="26" t="s">
        <v>135</v>
      </c>
      <c r="CZ779" s="26" t="s">
        <v>135</v>
      </c>
      <c r="DA779" s="26" t="s">
        <v>135</v>
      </c>
      <c r="DB779" s="26" t="s">
        <v>137</v>
      </c>
      <c r="DC779" s="26" t="s">
        <v>135</v>
      </c>
      <c r="DD779" s="26" t="s">
        <v>135</v>
      </c>
      <c r="DE779" s="26" t="s">
        <v>136</v>
      </c>
      <c r="DF779" s="26" t="s">
        <v>139</v>
      </c>
      <c r="DG779" s="26" t="s">
        <v>120</v>
      </c>
      <c r="DH779" s="26" t="s">
        <v>139</v>
      </c>
      <c r="DI779" s="26" t="s">
        <v>120</v>
      </c>
      <c r="DJ779" s="26" t="s">
        <v>139</v>
      </c>
      <c r="DK779" s="26" t="s">
        <v>139</v>
      </c>
      <c r="DL779" s="26" t="s">
        <v>139</v>
      </c>
      <c r="DM779" s="26" t="s">
        <v>139</v>
      </c>
      <c r="DN779" s="26" t="s">
        <v>139</v>
      </c>
      <c r="DO779" s="26" t="s">
        <v>139</v>
      </c>
    </row>
    <row r="780" spans="1:119" ht="20.100000000000001" customHeight="1" x14ac:dyDescent="0.25">
      <c r="A780" s="29" t="str">
        <f t="shared" si="168"/>
        <v>Children’s Ger5</v>
      </c>
      <c r="B780" s="29" t="str">
        <f t="shared" si="169"/>
        <v>Children’s Ger</v>
      </c>
      <c r="C780" s="29">
        <f t="shared" si="170"/>
        <v>5</v>
      </c>
      <c r="D780" s="30" t="str">
        <f t="shared" si="171"/>
        <v>East and Southeast Asia</v>
      </c>
      <c r="E780" s="30" t="str">
        <f t="shared" si="172"/>
        <v>Ulaanbaatar, Mongolia</v>
      </c>
      <c r="F780" s="31">
        <f t="shared" si="173"/>
        <v>4</v>
      </c>
      <c r="G780" s="31">
        <f t="shared" si="174"/>
        <v>3</v>
      </c>
      <c r="H780" s="31">
        <f t="shared" si="175"/>
        <v>3</v>
      </c>
      <c r="I780" s="31">
        <f t="shared" si="176"/>
        <v>4</v>
      </c>
      <c r="J780" s="31">
        <f t="shared" si="177"/>
        <v>2</v>
      </c>
      <c r="K780" s="31">
        <f t="shared" si="178"/>
        <v>3</v>
      </c>
      <c r="L780" s="31">
        <f t="shared" si="179"/>
        <v>3</v>
      </c>
      <c r="M780" s="31">
        <f t="shared" si="180"/>
        <v>2</v>
      </c>
      <c r="N780" s="31">
        <f t="shared" si="181"/>
        <v>3</v>
      </c>
      <c r="O780" s="26" t="s">
        <v>4526</v>
      </c>
      <c r="P780" s="26" t="s">
        <v>108</v>
      </c>
      <c r="Q780" s="27">
        <v>42502</v>
      </c>
      <c r="R780" s="26" t="s">
        <v>166</v>
      </c>
      <c r="S780" s="26" t="s">
        <v>184</v>
      </c>
      <c r="T780" s="26" t="s">
        <v>157</v>
      </c>
      <c r="U780" s="26" t="s">
        <v>112</v>
      </c>
      <c r="V780" s="26" t="s">
        <v>469</v>
      </c>
      <c r="W780" s="26" t="s">
        <v>3555</v>
      </c>
      <c r="X780" s="26" t="s">
        <v>3556</v>
      </c>
      <c r="Y780" s="26" t="s">
        <v>4508</v>
      </c>
      <c r="Z780" s="24"/>
      <c r="AA780" s="24"/>
      <c r="AB780" s="26" t="s">
        <v>117</v>
      </c>
      <c r="AC780" s="28">
        <v>5000</v>
      </c>
      <c r="AD780" s="26" t="s">
        <v>4509</v>
      </c>
      <c r="AE780" s="24"/>
      <c r="AF780" s="26" t="s">
        <v>120</v>
      </c>
      <c r="AG780" s="26" t="s">
        <v>333</v>
      </c>
      <c r="AH780" s="26" t="s">
        <v>176</v>
      </c>
      <c r="AI780" s="28">
        <v>5000</v>
      </c>
      <c r="AJ780" s="26" t="s">
        <v>4527</v>
      </c>
      <c r="AK780" s="26" t="s">
        <v>4520</v>
      </c>
      <c r="AL780" s="26" t="s">
        <v>4511</v>
      </c>
      <c r="AM780" s="24"/>
      <c r="AN780" s="24"/>
      <c r="AO780" s="24"/>
      <c r="AP780" s="24"/>
      <c r="AQ780" s="26" t="s">
        <v>4528</v>
      </c>
      <c r="AR780" s="24"/>
      <c r="AS780" s="24"/>
      <c r="AT780" s="24"/>
      <c r="AU780" s="24"/>
      <c r="AV780" s="24"/>
      <c r="AW780" s="28">
        <v>54170</v>
      </c>
      <c r="AX780" s="26">
        <v>81</v>
      </c>
      <c r="AY780" s="28">
        <v>30</v>
      </c>
      <c r="AZ780" s="28">
        <v>40</v>
      </c>
      <c r="BA780" s="26">
        <v>0</v>
      </c>
      <c r="BB780" s="26" t="s">
        <v>241</v>
      </c>
      <c r="BC780" s="26" t="s">
        <v>3079</v>
      </c>
      <c r="BD780" s="26" t="s">
        <v>125</v>
      </c>
      <c r="BE780" s="24"/>
      <c r="BF780" s="26" t="s">
        <v>4529</v>
      </c>
      <c r="BG780" s="26" t="s">
        <v>449</v>
      </c>
      <c r="BH780" s="26" t="s">
        <v>4530</v>
      </c>
      <c r="BI780" s="26" t="s">
        <v>4517</v>
      </c>
      <c r="BJ780" s="26" t="s">
        <v>4531</v>
      </c>
      <c r="BK780" s="26" t="s">
        <v>1955</v>
      </c>
      <c r="BL780" s="26" t="s">
        <v>4515</v>
      </c>
      <c r="BM780" s="26" t="s">
        <v>1955</v>
      </c>
      <c r="BN780" s="26" t="s">
        <v>4532</v>
      </c>
      <c r="BO780" s="26" t="s">
        <v>2479</v>
      </c>
      <c r="BP780" s="24"/>
      <c r="BQ780" s="24"/>
      <c r="BR780" s="26">
        <v>4</v>
      </c>
      <c r="BS780" s="26">
        <v>3</v>
      </c>
      <c r="BT780" s="26">
        <v>3</v>
      </c>
      <c r="BU780" s="26">
        <v>4</v>
      </c>
      <c r="BV780" s="26">
        <v>2</v>
      </c>
      <c r="BW780" s="26">
        <v>3</v>
      </c>
      <c r="BX780" s="26">
        <v>3</v>
      </c>
      <c r="BY780" s="26">
        <v>2</v>
      </c>
      <c r="BZ780" s="24"/>
      <c r="CA780" s="24"/>
      <c r="CB780" s="24"/>
      <c r="CC780" s="24"/>
      <c r="CD780" s="24"/>
      <c r="CE780" s="24"/>
      <c r="CF780" s="24"/>
      <c r="CG780" s="24"/>
      <c r="CH780" s="24"/>
      <c r="CI780" s="24"/>
      <c r="CJ780" s="24"/>
      <c r="CK780" s="24"/>
      <c r="CL780" s="24"/>
      <c r="CM780" s="24"/>
      <c r="CN780" s="24"/>
      <c r="CO780" s="24"/>
      <c r="CP780" s="24"/>
      <c r="CQ780" s="24"/>
      <c r="CR780" s="24"/>
      <c r="CS780" s="24"/>
      <c r="CT780" s="24"/>
      <c r="CU780" s="24"/>
      <c r="CV780" s="24"/>
      <c r="CW780" s="24"/>
      <c r="CX780" s="24"/>
      <c r="CY780" s="24"/>
      <c r="CZ780" s="24"/>
      <c r="DA780" s="24"/>
      <c r="DB780" s="24"/>
      <c r="DC780" s="24"/>
      <c r="DD780" s="24"/>
      <c r="DE780" s="24"/>
      <c r="DF780" s="26" t="s">
        <v>139</v>
      </c>
      <c r="DG780" s="26" t="s">
        <v>120</v>
      </c>
      <c r="DH780" s="26" t="s">
        <v>139</v>
      </c>
      <c r="DI780" s="26" t="s">
        <v>139</v>
      </c>
      <c r="DJ780" s="26" t="s">
        <v>139</v>
      </c>
      <c r="DK780" s="26" t="s">
        <v>139</v>
      </c>
      <c r="DL780" s="26" t="s">
        <v>139</v>
      </c>
      <c r="DM780" s="26" t="s">
        <v>139</v>
      </c>
      <c r="DN780" s="26" t="s">
        <v>139</v>
      </c>
      <c r="DO780" s="26" t="s">
        <v>139</v>
      </c>
    </row>
    <row r="781" spans="1:119" ht="20.100000000000001" customHeight="1" x14ac:dyDescent="0.25">
      <c r="A781" s="29" t="str">
        <f t="shared" si="168"/>
        <v/>
      </c>
      <c r="B781" s="29" t="str">
        <f t="shared" si="169"/>
        <v>Children’s Ger</v>
      </c>
      <c r="C781" s="29">
        <f t="shared" si="170"/>
        <v>0</v>
      </c>
      <c r="D781" s="30" t="str">
        <f t="shared" si="171"/>
        <v>East and Southeast Asia</v>
      </c>
      <c r="E781" s="30" t="str">
        <f t="shared" si="172"/>
        <v>Ulaanbaatar, Mongolia</v>
      </c>
      <c r="F781" s="31">
        <f t="shared" si="173"/>
        <v>0</v>
      </c>
      <c r="G781" s="31">
        <f t="shared" si="174"/>
        <v>0</v>
      </c>
      <c r="H781" s="31">
        <f t="shared" si="175"/>
        <v>0</v>
      </c>
      <c r="I781" s="31">
        <f t="shared" si="176"/>
        <v>0</v>
      </c>
      <c r="J781" s="31">
        <f t="shared" si="177"/>
        <v>0</v>
      </c>
      <c r="K781" s="31">
        <f t="shared" si="178"/>
        <v>0</v>
      </c>
      <c r="L781" s="31">
        <f t="shared" si="179"/>
        <v>0</v>
      </c>
      <c r="M781" s="31">
        <f t="shared" si="180"/>
        <v>0</v>
      </c>
      <c r="N781" s="31">
        <f t="shared" si="181"/>
        <v>0</v>
      </c>
      <c r="O781" s="26" t="s">
        <v>15963</v>
      </c>
      <c r="P781" s="26" t="s">
        <v>108</v>
      </c>
      <c r="Q781" s="27">
        <v>42304</v>
      </c>
      <c r="R781" s="24"/>
      <c r="S781" s="24"/>
      <c r="T781" s="26" t="s">
        <v>157</v>
      </c>
      <c r="U781" s="24"/>
      <c r="V781" s="26" t="s">
        <v>469</v>
      </c>
      <c r="W781" s="26" t="s">
        <v>3555</v>
      </c>
      <c r="X781" s="26" t="s">
        <v>3556</v>
      </c>
      <c r="Y781" s="26" t="s">
        <v>4508</v>
      </c>
      <c r="Z781" s="24"/>
      <c r="AA781" s="24"/>
      <c r="AB781" s="26" t="s">
        <v>15736</v>
      </c>
      <c r="AC781" s="28">
        <v>2000</v>
      </c>
      <c r="AD781" s="26" t="s">
        <v>4509</v>
      </c>
      <c r="AE781" s="24"/>
      <c r="AF781" s="26" t="s">
        <v>120</v>
      </c>
      <c r="AG781" s="26" t="s">
        <v>333</v>
      </c>
      <c r="AH781" s="24"/>
      <c r="AI781" s="28">
        <v>2000</v>
      </c>
      <c r="AJ781" s="24"/>
      <c r="AK781" s="24"/>
      <c r="AL781" s="24"/>
      <c r="AM781" s="24"/>
      <c r="AN781" s="24"/>
      <c r="AO781" s="24"/>
      <c r="AP781" s="24"/>
      <c r="AQ781" s="24"/>
      <c r="AR781" s="24"/>
      <c r="AS781" s="24"/>
      <c r="AT781" s="24"/>
      <c r="AU781" s="24"/>
      <c r="AV781" s="24"/>
      <c r="AW781" s="24"/>
      <c r="AX781" s="24"/>
      <c r="AY781" s="24"/>
      <c r="AZ781" s="24"/>
      <c r="BA781" s="24"/>
      <c r="BB781" s="24"/>
      <c r="BC781" s="26" t="s">
        <v>3079</v>
      </c>
      <c r="BD781" s="24"/>
      <c r="BE781" s="24"/>
      <c r="BF781" s="24"/>
      <c r="BG781" s="24"/>
      <c r="BH781" s="24"/>
      <c r="BI781" s="24"/>
      <c r="BJ781" s="24"/>
      <c r="BK781" s="24"/>
      <c r="BL781" s="24"/>
      <c r="BM781" s="24"/>
      <c r="BN781" s="24"/>
      <c r="BO781" s="24"/>
      <c r="BP781" s="24"/>
      <c r="BQ781" s="24"/>
      <c r="BR781" s="24"/>
      <c r="BS781" s="24"/>
      <c r="BT781" s="24"/>
      <c r="BU781" s="24"/>
      <c r="BV781" s="24"/>
      <c r="BW781" s="24"/>
      <c r="BX781" s="24"/>
      <c r="BY781" s="24"/>
      <c r="BZ781" s="24"/>
      <c r="CA781" s="24"/>
      <c r="CB781" s="24"/>
      <c r="CC781" s="24"/>
      <c r="CD781" s="24"/>
      <c r="CE781" s="24"/>
      <c r="CF781" s="24"/>
      <c r="CG781" s="24"/>
      <c r="CH781" s="24"/>
      <c r="CI781" s="24"/>
      <c r="CJ781" s="24"/>
      <c r="CK781" s="24"/>
      <c r="CL781" s="24"/>
      <c r="CM781" s="24"/>
      <c r="CN781" s="24"/>
      <c r="CO781" s="24"/>
      <c r="CP781" s="24"/>
      <c r="CQ781" s="24"/>
      <c r="CR781" s="24"/>
      <c r="CS781" s="24"/>
      <c r="CT781" s="24"/>
      <c r="CU781" s="24"/>
      <c r="CV781" s="24"/>
      <c r="CW781" s="24"/>
      <c r="CX781" s="24"/>
      <c r="CY781" s="24"/>
      <c r="CZ781" s="24"/>
      <c r="DA781" s="24"/>
      <c r="DB781" s="24"/>
      <c r="DC781" s="24"/>
      <c r="DD781" s="24"/>
      <c r="DE781" s="24"/>
      <c r="DF781" s="26" t="s">
        <v>139</v>
      </c>
      <c r="DG781" s="26" t="s">
        <v>139</v>
      </c>
      <c r="DH781" s="26" t="s">
        <v>139</v>
      </c>
      <c r="DI781" s="26" t="s">
        <v>139</v>
      </c>
      <c r="DJ781" s="26" t="s">
        <v>139</v>
      </c>
      <c r="DK781" s="26" t="s">
        <v>139</v>
      </c>
      <c r="DL781" s="26" t="s">
        <v>139</v>
      </c>
      <c r="DM781" s="26" t="s">
        <v>139</v>
      </c>
      <c r="DN781" s="26" t="s">
        <v>139</v>
      </c>
      <c r="DO781" s="26" t="s">
        <v>139</v>
      </c>
    </row>
    <row r="782" spans="1:119" ht="20.100000000000001" customHeight="1" x14ac:dyDescent="0.25">
      <c r="A782" s="29" t="str">
        <f t="shared" si="168"/>
        <v>Children’s Ger4</v>
      </c>
      <c r="B782" s="29" t="str">
        <f t="shared" si="169"/>
        <v>Children’s Ger</v>
      </c>
      <c r="C782" s="29">
        <f t="shared" si="170"/>
        <v>4</v>
      </c>
      <c r="D782" s="30" t="str">
        <f t="shared" si="171"/>
        <v>East and Southeast Asia</v>
      </c>
      <c r="E782" s="30" t="str">
        <f t="shared" si="172"/>
        <v>Ulaanbaatar, Mongolia</v>
      </c>
      <c r="F782" s="31">
        <f t="shared" si="173"/>
        <v>3</v>
      </c>
      <c r="G782" s="31">
        <f t="shared" si="174"/>
        <v>3</v>
      </c>
      <c r="H782" s="31">
        <f t="shared" si="175"/>
        <v>3</v>
      </c>
      <c r="I782" s="31">
        <f t="shared" si="176"/>
        <v>2</v>
      </c>
      <c r="J782" s="31">
        <f t="shared" si="177"/>
        <v>3</v>
      </c>
      <c r="K782" s="31">
        <f t="shared" si="178"/>
        <v>3</v>
      </c>
      <c r="L782" s="31">
        <f t="shared" si="179"/>
        <v>2</v>
      </c>
      <c r="M782" s="31">
        <f t="shared" si="180"/>
        <v>2</v>
      </c>
      <c r="N782" s="31">
        <f t="shared" si="181"/>
        <v>2.6</v>
      </c>
      <c r="O782" s="26" t="s">
        <v>4533</v>
      </c>
      <c r="P782" s="26" t="s">
        <v>108</v>
      </c>
      <c r="Q782" s="27">
        <v>41946</v>
      </c>
      <c r="R782" s="26" t="s">
        <v>166</v>
      </c>
      <c r="S782" s="26" t="s">
        <v>609</v>
      </c>
      <c r="T782" s="26" t="s">
        <v>278</v>
      </c>
      <c r="U782" s="26" t="s">
        <v>112</v>
      </c>
      <c r="V782" s="26" t="s">
        <v>469</v>
      </c>
      <c r="W782" s="26" t="s">
        <v>3555</v>
      </c>
      <c r="X782" s="26" t="s">
        <v>3556</v>
      </c>
      <c r="Y782" s="26" t="s">
        <v>4508</v>
      </c>
      <c r="Z782" s="24"/>
      <c r="AA782" s="24"/>
      <c r="AB782" s="26" t="s">
        <v>117</v>
      </c>
      <c r="AC782" s="28">
        <v>7000</v>
      </c>
      <c r="AD782" s="26" t="s">
        <v>4509</v>
      </c>
      <c r="AE782" s="24"/>
      <c r="AF782" s="26" t="s">
        <v>120</v>
      </c>
      <c r="AG782" s="26" t="s">
        <v>333</v>
      </c>
      <c r="AH782" s="26" t="s">
        <v>185</v>
      </c>
      <c r="AI782" s="28">
        <v>7000</v>
      </c>
      <c r="AJ782" s="26" t="s">
        <v>4527</v>
      </c>
      <c r="AK782" s="26" t="s">
        <v>4520</v>
      </c>
      <c r="AL782" s="26" t="s">
        <v>4511</v>
      </c>
      <c r="AM782" s="24"/>
      <c r="AN782" s="24"/>
      <c r="AO782" s="24"/>
      <c r="AP782" s="24"/>
      <c r="AQ782" s="26" t="s">
        <v>4534</v>
      </c>
      <c r="AR782" s="24"/>
      <c r="AS782" s="24"/>
      <c r="AT782" s="24"/>
      <c r="AU782" s="24"/>
      <c r="AV782" s="24"/>
      <c r="AW782" s="28">
        <v>47720</v>
      </c>
      <c r="AX782" s="26">
        <v>80</v>
      </c>
      <c r="AY782" s="28">
        <v>90</v>
      </c>
      <c r="AZ782" s="28">
        <v>30</v>
      </c>
      <c r="BA782" s="26">
        <v>0</v>
      </c>
      <c r="BB782" s="26" t="s">
        <v>241</v>
      </c>
      <c r="BC782" s="26" t="s">
        <v>3079</v>
      </c>
      <c r="BD782" s="26" t="s">
        <v>125</v>
      </c>
      <c r="BE782" s="24"/>
      <c r="BF782" s="26" t="s">
        <v>4531</v>
      </c>
      <c r="BG782" s="26" t="s">
        <v>1955</v>
      </c>
      <c r="BH782" s="26" t="s">
        <v>4535</v>
      </c>
      <c r="BI782" s="26" t="s">
        <v>2479</v>
      </c>
      <c r="BJ782" s="26" t="s">
        <v>4536</v>
      </c>
      <c r="BK782" s="26" t="s">
        <v>302</v>
      </c>
      <c r="BL782" s="26" t="s">
        <v>4537</v>
      </c>
      <c r="BM782" s="26" t="s">
        <v>3555</v>
      </c>
      <c r="BN782" s="26" t="s">
        <v>4538</v>
      </c>
      <c r="BO782" s="26" t="s">
        <v>449</v>
      </c>
      <c r="BP782" s="24"/>
      <c r="BQ782" s="24"/>
      <c r="BR782" s="26">
        <v>3</v>
      </c>
      <c r="BS782" s="26">
        <v>3</v>
      </c>
      <c r="BT782" s="26">
        <v>3</v>
      </c>
      <c r="BU782" s="26">
        <v>2</v>
      </c>
      <c r="BV782" s="26">
        <v>3</v>
      </c>
      <c r="BW782" s="26">
        <v>3</v>
      </c>
      <c r="BX782" s="26">
        <v>2</v>
      </c>
      <c r="BY782" s="26">
        <v>2</v>
      </c>
      <c r="BZ782" s="24"/>
      <c r="CA782" s="24"/>
      <c r="CB782" s="24"/>
      <c r="CC782" s="24"/>
      <c r="CD782" s="24"/>
      <c r="CE782" s="24"/>
      <c r="CF782" s="24"/>
      <c r="CG782" s="24"/>
      <c r="CH782" s="24"/>
      <c r="CI782" s="24"/>
      <c r="CJ782" s="24"/>
      <c r="CK782" s="24"/>
      <c r="CL782" s="24"/>
      <c r="CM782" s="24"/>
      <c r="CN782" s="24"/>
      <c r="CO782" s="24"/>
      <c r="CP782" s="24"/>
      <c r="CQ782" s="24"/>
      <c r="CR782" s="24"/>
      <c r="CS782" s="24"/>
      <c r="CT782" s="24"/>
      <c r="CU782" s="24"/>
      <c r="CV782" s="24"/>
      <c r="CW782" s="24"/>
      <c r="CX782" s="24"/>
      <c r="CY782" s="24"/>
      <c r="CZ782" s="24"/>
      <c r="DA782" s="24"/>
      <c r="DB782" s="24"/>
      <c r="DC782" s="24"/>
      <c r="DD782" s="24"/>
      <c r="DE782" s="24"/>
      <c r="DF782" s="26" t="s">
        <v>139</v>
      </c>
      <c r="DG782" s="26" t="s">
        <v>120</v>
      </c>
      <c r="DH782" s="26" t="s">
        <v>139</v>
      </c>
      <c r="DI782" s="26" t="s">
        <v>139</v>
      </c>
      <c r="DJ782" s="26" t="s">
        <v>139</v>
      </c>
      <c r="DK782" s="26" t="s">
        <v>139</v>
      </c>
      <c r="DL782" s="26" t="s">
        <v>139</v>
      </c>
      <c r="DM782" s="26" t="s">
        <v>139</v>
      </c>
      <c r="DN782" s="26" t="s">
        <v>139</v>
      </c>
      <c r="DO782" s="26" t="s">
        <v>139</v>
      </c>
    </row>
    <row r="783" spans="1:119" ht="20.100000000000001" customHeight="1" x14ac:dyDescent="0.25">
      <c r="A783" s="29" t="str">
        <f t="shared" si="168"/>
        <v/>
      </c>
      <c r="B783" s="29" t="str">
        <f t="shared" si="169"/>
        <v>Children’s Ger</v>
      </c>
      <c r="C783" s="29">
        <f t="shared" si="170"/>
        <v>0</v>
      </c>
      <c r="D783" s="30" t="str">
        <f t="shared" si="171"/>
        <v>East and Southeast Asia</v>
      </c>
      <c r="E783" s="30" t="str">
        <f t="shared" si="172"/>
        <v>Ulaanbaatar, Mongolia</v>
      </c>
      <c r="F783" s="31">
        <f t="shared" si="173"/>
        <v>0</v>
      </c>
      <c r="G783" s="31">
        <f t="shared" si="174"/>
        <v>0</v>
      </c>
      <c r="H783" s="31">
        <f t="shared" si="175"/>
        <v>0</v>
      </c>
      <c r="I783" s="31">
        <f t="shared" si="176"/>
        <v>0</v>
      </c>
      <c r="J783" s="31">
        <f t="shared" si="177"/>
        <v>0</v>
      </c>
      <c r="K783" s="31">
        <f t="shared" si="178"/>
        <v>0</v>
      </c>
      <c r="L783" s="31">
        <f t="shared" si="179"/>
        <v>0</v>
      </c>
      <c r="M783" s="31">
        <f t="shared" si="180"/>
        <v>0</v>
      </c>
      <c r="N783" s="31">
        <f t="shared" si="181"/>
        <v>0</v>
      </c>
      <c r="O783" s="26" t="s">
        <v>15964</v>
      </c>
      <c r="P783" s="26" t="s">
        <v>108</v>
      </c>
      <c r="Q783" s="27">
        <v>41649</v>
      </c>
      <c r="R783" s="24"/>
      <c r="S783" s="24"/>
      <c r="T783" s="26" t="s">
        <v>194</v>
      </c>
      <c r="U783" s="24"/>
      <c r="V783" s="26" t="s">
        <v>469</v>
      </c>
      <c r="W783" s="26" t="s">
        <v>3555</v>
      </c>
      <c r="X783" s="26" t="s">
        <v>3556</v>
      </c>
      <c r="Y783" s="26" t="s">
        <v>4508</v>
      </c>
      <c r="Z783" s="24"/>
      <c r="AA783" s="24"/>
      <c r="AB783" s="26" t="s">
        <v>15736</v>
      </c>
      <c r="AC783" s="28">
        <v>990</v>
      </c>
      <c r="AD783" s="26" t="s">
        <v>4509</v>
      </c>
      <c r="AE783" s="24"/>
      <c r="AF783" s="26" t="s">
        <v>120</v>
      </c>
      <c r="AG783" s="26" t="s">
        <v>333</v>
      </c>
      <c r="AH783" s="24"/>
      <c r="AI783" s="28">
        <v>990</v>
      </c>
      <c r="AJ783" s="24"/>
      <c r="AK783" s="24"/>
      <c r="AL783" s="24"/>
      <c r="AM783" s="24"/>
      <c r="AN783" s="24"/>
      <c r="AO783" s="24"/>
      <c r="AP783" s="24"/>
      <c r="AQ783" s="24"/>
      <c r="AR783" s="24"/>
      <c r="AS783" s="24"/>
      <c r="AT783" s="24"/>
      <c r="AU783" s="24"/>
      <c r="AV783" s="24"/>
      <c r="AW783" s="24"/>
      <c r="AX783" s="24"/>
      <c r="AY783" s="24"/>
      <c r="AZ783" s="24"/>
      <c r="BA783" s="24"/>
      <c r="BB783" s="24"/>
      <c r="BC783" s="26" t="s">
        <v>3079</v>
      </c>
      <c r="BD783" s="24"/>
      <c r="BE783" s="24"/>
      <c r="BF783" s="24"/>
      <c r="BG783" s="24"/>
      <c r="BH783" s="24"/>
      <c r="BI783" s="24"/>
      <c r="BJ783" s="24"/>
      <c r="BK783" s="24"/>
      <c r="BL783" s="24"/>
      <c r="BM783" s="24"/>
      <c r="BN783" s="24"/>
      <c r="BO783" s="24"/>
      <c r="BP783" s="24"/>
      <c r="BQ783" s="24"/>
      <c r="BR783" s="24"/>
      <c r="BS783" s="24"/>
      <c r="BT783" s="24"/>
      <c r="BU783" s="24"/>
      <c r="BV783" s="24"/>
      <c r="BW783" s="24"/>
      <c r="BX783" s="24"/>
      <c r="BY783" s="24"/>
      <c r="BZ783" s="24"/>
      <c r="CA783" s="24"/>
      <c r="CB783" s="24"/>
      <c r="CC783" s="24"/>
      <c r="CD783" s="24"/>
      <c r="CE783" s="24"/>
      <c r="CF783" s="24"/>
      <c r="CG783" s="24"/>
      <c r="CH783" s="24"/>
      <c r="CI783" s="24"/>
      <c r="CJ783" s="24"/>
      <c r="CK783" s="24"/>
      <c r="CL783" s="24"/>
      <c r="CM783" s="24"/>
      <c r="CN783" s="24"/>
      <c r="CO783" s="24"/>
      <c r="CP783" s="24"/>
      <c r="CQ783" s="24"/>
      <c r="CR783" s="24"/>
      <c r="CS783" s="24"/>
      <c r="CT783" s="24"/>
      <c r="CU783" s="24"/>
      <c r="CV783" s="24"/>
      <c r="CW783" s="24"/>
      <c r="CX783" s="24"/>
      <c r="CY783" s="24"/>
      <c r="CZ783" s="24"/>
      <c r="DA783" s="24"/>
      <c r="DB783" s="24"/>
      <c r="DC783" s="24"/>
      <c r="DD783" s="24"/>
      <c r="DE783" s="24"/>
      <c r="DF783" s="26" t="s">
        <v>139</v>
      </c>
      <c r="DG783" s="26" t="s">
        <v>139</v>
      </c>
      <c r="DH783" s="26" t="s">
        <v>139</v>
      </c>
      <c r="DI783" s="26" t="s">
        <v>139</v>
      </c>
      <c r="DJ783" s="26" t="s">
        <v>139</v>
      </c>
      <c r="DK783" s="26" t="s">
        <v>139</v>
      </c>
      <c r="DL783" s="26" t="s">
        <v>139</v>
      </c>
      <c r="DM783" s="26" t="s">
        <v>139</v>
      </c>
      <c r="DN783" s="26" t="s">
        <v>139</v>
      </c>
      <c r="DO783" s="26" t="s">
        <v>139</v>
      </c>
    </row>
    <row r="784" spans="1:119" ht="20.100000000000001" customHeight="1" x14ac:dyDescent="0.25">
      <c r="A784" s="29" t="str">
        <f t="shared" si="168"/>
        <v>Children’s Ger3</v>
      </c>
      <c r="B784" s="29" t="str">
        <f t="shared" si="169"/>
        <v>Children’s Ger</v>
      </c>
      <c r="C784" s="29">
        <f t="shared" si="170"/>
        <v>3</v>
      </c>
      <c r="D784" s="30" t="str">
        <f t="shared" si="171"/>
        <v>East and Southeast Asia</v>
      </c>
      <c r="E784" s="30" t="str">
        <f t="shared" si="172"/>
        <v>Ulaanbaatar, Mongolia</v>
      </c>
      <c r="F784" s="31">
        <f t="shared" si="173"/>
        <v>3</v>
      </c>
      <c r="G784" s="31">
        <f t="shared" si="174"/>
        <v>3</v>
      </c>
      <c r="H784" s="31">
        <f t="shared" si="175"/>
        <v>3</v>
      </c>
      <c r="I784" s="31">
        <f t="shared" si="176"/>
        <v>3</v>
      </c>
      <c r="J784" s="31">
        <f t="shared" si="177"/>
        <v>2</v>
      </c>
      <c r="K784" s="31">
        <f t="shared" si="178"/>
        <v>3</v>
      </c>
      <c r="L784" s="31">
        <f t="shared" si="179"/>
        <v>3</v>
      </c>
      <c r="M784" s="31">
        <f t="shared" si="180"/>
        <v>1</v>
      </c>
      <c r="N784" s="31">
        <f t="shared" si="181"/>
        <v>2.6</v>
      </c>
      <c r="O784" s="26" t="s">
        <v>4539</v>
      </c>
      <c r="P784" s="26" t="s">
        <v>108</v>
      </c>
      <c r="Q784" s="27">
        <v>41568</v>
      </c>
      <c r="R784" s="26" t="s">
        <v>109</v>
      </c>
      <c r="S784" s="26" t="s">
        <v>622</v>
      </c>
      <c r="T784" s="26" t="s">
        <v>194</v>
      </c>
      <c r="U784" s="26" t="s">
        <v>112</v>
      </c>
      <c r="V784" s="26" t="s">
        <v>469</v>
      </c>
      <c r="W784" s="26" t="s">
        <v>3555</v>
      </c>
      <c r="X784" s="26" t="s">
        <v>3556</v>
      </c>
      <c r="Y784" s="26" t="s">
        <v>4508</v>
      </c>
      <c r="Z784" s="24"/>
      <c r="AA784" s="24"/>
      <c r="AB784" s="26" t="s">
        <v>117</v>
      </c>
      <c r="AC784" s="28">
        <v>7000</v>
      </c>
      <c r="AD784" s="26" t="s">
        <v>4509</v>
      </c>
      <c r="AE784" s="24"/>
      <c r="AF784" s="26" t="s">
        <v>120</v>
      </c>
      <c r="AG784" s="26" t="s">
        <v>333</v>
      </c>
      <c r="AH784" s="26" t="s">
        <v>121</v>
      </c>
      <c r="AI784" s="28">
        <v>7000</v>
      </c>
      <c r="AJ784" s="26" t="s">
        <v>4540</v>
      </c>
      <c r="AK784" s="26" t="s">
        <v>4541</v>
      </c>
      <c r="AL784" s="26" t="s">
        <v>4542</v>
      </c>
      <c r="AM784" s="24"/>
      <c r="AN784" s="24"/>
      <c r="AO784" s="24"/>
      <c r="AP784" s="24"/>
      <c r="AQ784" s="24"/>
      <c r="AR784" s="24"/>
      <c r="AS784" s="24"/>
      <c r="AT784" s="24"/>
      <c r="AU784" s="24"/>
      <c r="AV784" s="24"/>
      <c r="AW784" s="28">
        <v>43244</v>
      </c>
      <c r="AX784" s="26">
        <v>82</v>
      </c>
      <c r="AY784" s="28">
        <v>30</v>
      </c>
      <c r="AZ784" s="28">
        <v>20</v>
      </c>
      <c r="BA784" s="26">
        <v>0</v>
      </c>
      <c r="BB784" s="26" t="s">
        <v>241</v>
      </c>
      <c r="BC784" s="26" t="s">
        <v>3079</v>
      </c>
      <c r="BD784" s="26" t="s">
        <v>125</v>
      </c>
      <c r="BE784" s="24"/>
      <c r="BF784" s="26" t="s">
        <v>4538</v>
      </c>
      <c r="BG784" s="26" t="s">
        <v>4543</v>
      </c>
      <c r="BH784" s="26" t="s">
        <v>4544</v>
      </c>
      <c r="BI784" s="26" t="s">
        <v>1955</v>
      </c>
      <c r="BJ784" s="26" t="s">
        <v>4545</v>
      </c>
      <c r="BK784" s="26" t="s">
        <v>2479</v>
      </c>
      <c r="BL784" s="24"/>
      <c r="BM784" s="24"/>
      <c r="BN784" s="24"/>
      <c r="BO784" s="24"/>
      <c r="BP784" s="24"/>
      <c r="BQ784" s="24"/>
      <c r="BR784" s="26">
        <v>3</v>
      </c>
      <c r="BS784" s="26">
        <v>3</v>
      </c>
      <c r="BT784" s="26">
        <v>3</v>
      </c>
      <c r="BU784" s="26">
        <v>3</v>
      </c>
      <c r="BV784" s="26">
        <v>2</v>
      </c>
      <c r="BW784" s="26">
        <v>3</v>
      </c>
      <c r="BX784" s="26">
        <v>3</v>
      </c>
      <c r="BY784" s="26">
        <v>1</v>
      </c>
      <c r="BZ784" s="24"/>
      <c r="CA784" s="24"/>
      <c r="CB784" s="24"/>
      <c r="CC784" s="24"/>
      <c r="CD784" s="24"/>
      <c r="CE784" s="24"/>
      <c r="CF784" s="24"/>
      <c r="CG784" s="24"/>
      <c r="CH784" s="24"/>
      <c r="CI784" s="24"/>
      <c r="CJ784" s="24"/>
      <c r="CK784" s="24"/>
      <c r="CL784" s="24"/>
      <c r="CM784" s="24"/>
      <c r="CN784" s="24"/>
      <c r="CO784" s="24"/>
      <c r="CP784" s="24"/>
      <c r="CQ784" s="24"/>
      <c r="CR784" s="24"/>
      <c r="CS784" s="24"/>
      <c r="CT784" s="24"/>
      <c r="CU784" s="24"/>
      <c r="CV784" s="24"/>
      <c r="CW784" s="24"/>
      <c r="CX784" s="24"/>
      <c r="CY784" s="24"/>
      <c r="CZ784" s="24"/>
      <c r="DA784" s="24"/>
      <c r="DB784" s="24"/>
      <c r="DC784" s="24"/>
      <c r="DD784" s="24"/>
      <c r="DE784" s="24"/>
      <c r="DF784" s="26" t="s">
        <v>139</v>
      </c>
      <c r="DG784" s="26" t="s">
        <v>139</v>
      </c>
      <c r="DH784" s="26" t="s">
        <v>139</v>
      </c>
      <c r="DI784" s="26" t="s">
        <v>139</v>
      </c>
      <c r="DJ784" s="26" t="s">
        <v>139</v>
      </c>
      <c r="DK784" s="26" t="s">
        <v>139</v>
      </c>
      <c r="DL784" s="26" t="s">
        <v>139</v>
      </c>
      <c r="DM784" s="26" t="s">
        <v>139</v>
      </c>
      <c r="DN784" s="26" t="s">
        <v>139</v>
      </c>
      <c r="DO784" s="26" t="s">
        <v>139</v>
      </c>
    </row>
    <row r="785" spans="1:119" ht="35.1" customHeight="1" x14ac:dyDescent="0.25">
      <c r="A785" s="29" t="str">
        <f t="shared" si="168"/>
        <v>Children’s Ger2</v>
      </c>
      <c r="B785" s="29" t="str">
        <f t="shared" si="169"/>
        <v>Children’s Ger</v>
      </c>
      <c r="C785" s="29">
        <f t="shared" si="170"/>
        <v>2</v>
      </c>
      <c r="D785" s="30" t="str">
        <f t="shared" si="171"/>
        <v>East and Southeast Asia</v>
      </c>
      <c r="E785" s="30" t="str">
        <f t="shared" si="172"/>
        <v>Ulaanbaatar, Mongolia</v>
      </c>
      <c r="F785" s="31">
        <f t="shared" si="173"/>
        <v>3</v>
      </c>
      <c r="G785" s="31">
        <f t="shared" si="174"/>
        <v>2</v>
      </c>
      <c r="H785" s="31">
        <f t="shared" si="175"/>
        <v>3</v>
      </c>
      <c r="I785" s="31">
        <f t="shared" si="176"/>
        <v>2</v>
      </c>
      <c r="J785" s="31">
        <f t="shared" si="177"/>
        <v>2</v>
      </c>
      <c r="K785" s="31">
        <f t="shared" si="178"/>
        <v>3</v>
      </c>
      <c r="L785" s="31">
        <f t="shared" si="179"/>
        <v>2</v>
      </c>
      <c r="M785" s="31">
        <f t="shared" si="180"/>
        <v>1</v>
      </c>
      <c r="N785" s="31">
        <f t="shared" si="181"/>
        <v>2.2999999999999998</v>
      </c>
      <c r="O785" s="26" t="s">
        <v>4546</v>
      </c>
      <c r="P785" s="26" t="s">
        <v>108</v>
      </c>
      <c r="Q785" s="27">
        <v>41204</v>
      </c>
      <c r="R785" s="26" t="s">
        <v>109</v>
      </c>
      <c r="S785" s="26" t="s">
        <v>306</v>
      </c>
      <c r="T785" s="26" t="s">
        <v>207</v>
      </c>
      <c r="U785" s="26" t="s">
        <v>112</v>
      </c>
      <c r="V785" s="26" t="s">
        <v>469</v>
      </c>
      <c r="W785" s="26" t="s">
        <v>3555</v>
      </c>
      <c r="X785" s="26" t="s">
        <v>3556</v>
      </c>
      <c r="Y785" s="26" t="s">
        <v>4508</v>
      </c>
      <c r="Z785" s="24"/>
      <c r="AA785" s="24"/>
      <c r="AB785" s="26" t="s">
        <v>117</v>
      </c>
      <c r="AC785" s="28">
        <v>7000</v>
      </c>
      <c r="AD785" s="26" t="s">
        <v>4509</v>
      </c>
      <c r="AE785" s="24"/>
      <c r="AF785" s="26" t="s">
        <v>120</v>
      </c>
      <c r="AG785" s="26" t="s">
        <v>333</v>
      </c>
      <c r="AH785" s="26" t="s">
        <v>143</v>
      </c>
      <c r="AI785" s="28">
        <v>7000</v>
      </c>
      <c r="AJ785" s="26" t="s">
        <v>4540</v>
      </c>
      <c r="AK785" s="26" t="s">
        <v>4547</v>
      </c>
      <c r="AL785" s="26" t="s">
        <v>4511</v>
      </c>
      <c r="AM785" s="24"/>
      <c r="AN785" s="24"/>
      <c r="AO785" s="24"/>
      <c r="AP785" s="24"/>
      <c r="AQ785" s="24"/>
      <c r="AR785" s="24"/>
      <c r="AS785" s="24"/>
      <c r="AT785" s="24"/>
      <c r="AU785" s="24"/>
      <c r="AV785" s="24"/>
      <c r="AW785" s="28">
        <v>49236</v>
      </c>
      <c r="AX785" s="26">
        <v>82</v>
      </c>
      <c r="AY785" s="28">
        <v>32</v>
      </c>
      <c r="AZ785" s="28">
        <v>30</v>
      </c>
      <c r="BA785" s="26">
        <v>0</v>
      </c>
      <c r="BB785" s="26" t="s">
        <v>241</v>
      </c>
      <c r="BC785" s="26" t="s">
        <v>3079</v>
      </c>
      <c r="BD785" s="26" t="s">
        <v>125</v>
      </c>
      <c r="BE785" s="24"/>
      <c r="BF785" s="26" t="s">
        <v>4548</v>
      </c>
      <c r="BG785" s="26" t="s">
        <v>1955</v>
      </c>
      <c r="BH785" s="26" t="s">
        <v>4549</v>
      </c>
      <c r="BI785" s="26" t="s">
        <v>3555</v>
      </c>
      <c r="BJ785" s="24"/>
      <c r="BK785" s="24"/>
      <c r="BL785" s="24"/>
      <c r="BM785" s="24"/>
      <c r="BN785" s="24"/>
      <c r="BO785" s="24"/>
      <c r="BP785" s="24"/>
      <c r="BQ785" s="24"/>
      <c r="BR785" s="26">
        <v>3</v>
      </c>
      <c r="BS785" s="26">
        <v>2</v>
      </c>
      <c r="BT785" s="26">
        <v>3</v>
      </c>
      <c r="BU785" s="26">
        <v>2</v>
      </c>
      <c r="BV785" s="26">
        <v>2</v>
      </c>
      <c r="BW785" s="26">
        <v>3</v>
      </c>
      <c r="BX785" s="26">
        <v>2</v>
      </c>
      <c r="BY785" s="26">
        <v>1</v>
      </c>
      <c r="BZ785" s="24"/>
      <c r="CA785" s="24"/>
      <c r="CB785" s="24"/>
      <c r="CC785" s="24"/>
      <c r="CD785" s="24"/>
      <c r="CE785" s="24"/>
      <c r="CF785" s="24"/>
      <c r="CG785" s="24"/>
      <c r="CH785" s="24"/>
      <c r="CI785" s="24"/>
      <c r="CJ785" s="24"/>
      <c r="CK785" s="24"/>
      <c r="CL785" s="24"/>
      <c r="CM785" s="24"/>
      <c r="CN785" s="24"/>
      <c r="CO785" s="24"/>
      <c r="CP785" s="24"/>
      <c r="CQ785" s="24"/>
      <c r="CR785" s="24"/>
      <c r="CS785" s="24"/>
      <c r="CT785" s="24"/>
      <c r="CU785" s="24"/>
      <c r="CV785" s="24"/>
      <c r="CW785" s="24"/>
      <c r="CX785" s="24"/>
      <c r="CY785" s="24"/>
      <c r="CZ785" s="24"/>
      <c r="DA785" s="24"/>
      <c r="DB785" s="24"/>
      <c r="DC785" s="24"/>
      <c r="DD785" s="24"/>
      <c r="DE785" s="24"/>
      <c r="DF785" s="26" t="s">
        <v>139</v>
      </c>
      <c r="DG785" s="26" t="s">
        <v>120</v>
      </c>
      <c r="DH785" s="26" t="s">
        <v>139</v>
      </c>
      <c r="DI785" s="26" t="s">
        <v>139</v>
      </c>
      <c r="DJ785" s="26" t="s">
        <v>139</v>
      </c>
      <c r="DK785" s="26" t="s">
        <v>139</v>
      </c>
      <c r="DL785" s="26" t="s">
        <v>139</v>
      </c>
      <c r="DM785" s="26" t="s">
        <v>139</v>
      </c>
      <c r="DN785" s="26" t="s">
        <v>139</v>
      </c>
      <c r="DO785" s="26" t="s">
        <v>139</v>
      </c>
    </row>
    <row r="786" spans="1:119" ht="20.100000000000001" customHeight="1" x14ac:dyDescent="0.25">
      <c r="A786" s="29" t="str">
        <f t="shared" si="168"/>
        <v>Children’s Ger1</v>
      </c>
      <c r="B786" s="29" t="str">
        <f t="shared" si="169"/>
        <v>Children’s Ger</v>
      </c>
      <c r="C786" s="29">
        <f t="shared" si="170"/>
        <v>1</v>
      </c>
      <c r="D786" s="30" t="str">
        <f t="shared" si="171"/>
        <v>East and Southeast Asia</v>
      </c>
      <c r="E786" s="30" t="str">
        <f t="shared" si="172"/>
        <v>Ulaanbaatar, Mongolia</v>
      </c>
      <c r="F786" s="31">
        <f t="shared" si="173"/>
        <v>4</v>
      </c>
      <c r="G786" s="31">
        <f t="shared" si="174"/>
        <v>3</v>
      </c>
      <c r="H786" s="31">
        <f t="shared" si="175"/>
        <v>5</v>
      </c>
      <c r="I786" s="31">
        <f t="shared" si="176"/>
        <v>2</v>
      </c>
      <c r="J786" s="31">
        <f t="shared" si="177"/>
        <v>4</v>
      </c>
      <c r="K786" s="31">
        <f t="shared" si="178"/>
        <v>5</v>
      </c>
      <c r="L786" s="31">
        <f t="shared" si="179"/>
        <v>5</v>
      </c>
      <c r="M786" s="31">
        <f t="shared" si="180"/>
        <v>1</v>
      </c>
      <c r="N786" s="31">
        <f t="shared" si="181"/>
        <v>3.6</v>
      </c>
      <c r="O786" s="26" t="s">
        <v>4550</v>
      </c>
      <c r="P786" s="26" t="s">
        <v>108</v>
      </c>
      <c r="Q786" s="27">
        <v>40833</v>
      </c>
      <c r="R786" s="26" t="s">
        <v>155</v>
      </c>
      <c r="S786" s="26" t="s">
        <v>321</v>
      </c>
      <c r="T786" s="26" t="s">
        <v>175</v>
      </c>
      <c r="U786" s="26" t="s">
        <v>112</v>
      </c>
      <c r="V786" s="26" t="s">
        <v>469</v>
      </c>
      <c r="W786" s="26" t="s">
        <v>3555</v>
      </c>
      <c r="X786" s="26" t="s">
        <v>3556</v>
      </c>
      <c r="Y786" s="26" t="s">
        <v>4508</v>
      </c>
      <c r="Z786" s="24"/>
      <c r="AA786" s="24"/>
      <c r="AB786" s="26" t="s">
        <v>117</v>
      </c>
      <c r="AC786" s="28">
        <v>7000</v>
      </c>
      <c r="AD786" s="26" t="s">
        <v>4509</v>
      </c>
      <c r="AE786" s="24"/>
      <c r="AF786" s="26" t="s">
        <v>120</v>
      </c>
      <c r="AG786" s="26" t="s">
        <v>333</v>
      </c>
      <c r="AH786" s="26" t="s">
        <v>158</v>
      </c>
      <c r="AI786" s="28">
        <v>7000</v>
      </c>
      <c r="AJ786" s="24"/>
      <c r="AK786" s="26" t="s">
        <v>4541</v>
      </c>
      <c r="AL786" s="26" t="s">
        <v>4551</v>
      </c>
      <c r="AM786" s="26" t="s">
        <v>4552</v>
      </c>
      <c r="AN786" s="26" t="s">
        <v>4553</v>
      </c>
      <c r="AO786" s="26" t="s">
        <v>4554</v>
      </c>
      <c r="AP786" s="24"/>
      <c r="AQ786" s="24"/>
      <c r="AR786" s="24"/>
      <c r="AS786" s="24"/>
      <c r="AT786" s="24"/>
      <c r="AU786" s="24"/>
      <c r="AV786" s="24"/>
      <c r="AW786" s="28">
        <v>47658</v>
      </c>
      <c r="AX786" s="26">
        <v>70</v>
      </c>
      <c r="AY786" s="28">
        <v>10</v>
      </c>
      <c r="AZ786" s="28">
        <v>7</v>
      </c>
      <c r="BA786" s="26">
        <v>0</v>
      </c>
      <c r="BB786" s="26" t="s">
        <v>241</v>
      </c>
      <c r="BC786" s="26" t="s">
        <v>3079</v>
      </c>
      <c r="BD786" s="24"/>
      <c r="BE786" s="24"/>
      <c r="BF786" s="24"/>
      <c r="BG786" s="24"/>
      <c r="BH786" s="24"/>
      <c r="BI786" s="24"/>
      <c r="BJ786" s="24"/>
      <c r="BK786" s="24"/>
      <c r="BL786" s="24"/>
      <c r="BM786" s="24"/>
      <c r="BN786" s="24"/>
      <c r="BO786" s="24"/>
      <c r="BP786" s="24"/>
      <c r="BQ786" s="24"/>
      <c r="BR786" s="26">
        <v>4</v>
      </c>
      <c r="BS786" s="26">
        <v>3</v>
      </c>
      <c r="BT786" s="26">
        <v>5</v>
      </c>
      <c r="BU786" s="26">
        <v>2</v>
      </c>
      <c r="BV786" s="26">
        <v>4</v>
      </c>
      <c r="BW786" s="26">
        <v>5</v>
      </c>
      <c r="BX786" s="26">
        <v>5</v>
      </c>
      <c r="BY786" s="26">
        <v>1</v>
      </c>
      <c r="BZ786" s="24"/>
      <c r="CA786" s="24"/>
      <c r="CB786" s="24"/>
      <c r="CC786" s="24"/>
      <c r="CD786" s="24"/>
      <c r="CE786" s="24"/>
      <c r="CF786" s="24"/>
      <c r="CG786" s="24"/>
      <c r="CH786" s="24"/>
      <c r="CI786" s="24"/>
      <c r="CJ786" s="24"/>
      <c r="CK786" s="24"/>
      <c r="CL786" s="24"/>
      <c r="CM786" s="24"/>
      <c r="CN786" s="24"/>
      <c r="CO786" s="24"/>
      <c r="CP786" s="24"/>
      <c r="CQ786" s="24"/>
      <c r="CR786" s="24"/>
      <c r="CS786" s="24"/>
      <c r="CT786" s="24"/>
      <c r="CU786" s="24"/>
      <c r="CV786" s="24"/>
      <c r="CW786" s="24"/>
      <c r="CX786" s="24"/>
      <c r="CY786" s="24"/>
      <c r="CZ786" s="24"/>
      <c r="DA786" s="24"/>
      <c r="DB786" s="24"/>
      <c r="DC786" s="24"/>
      <c r="DD786" s="24"/>
      <c r="DE786" s="24"/>
      <c r="DF786" s="26" t="s">
        <v>139</v>
      </c>
      <c r="DG786" s="26" t="s">
        <v>120</v>
      </c>
      <c r="DH786" s="26" t="s">
        <v>139</v>
      </c>
      <c r="DI786" s="26" t="s">
        <v>139</v>
      </c>
      <c r="DJ786" s="26" t="s">
        <v>139</v>
      </c>
      <c r="DK786" s="26" t="s">
        <v>139</v>
      </c>
      <c r="DL786" s="26" t="s">
        <v>139</v>
      </c>
      <c r="DM786" s="26" t="s">
        <v>139</v>
      </c>
      <c r="DN786" s="26" t="s">
        <v>139</v>
      </c>
      <c r="DO786" s="26" t="s">
        <v>139</v>
      </c>
    </row>
    <row r="787" spans="1:119" ht="20.100000000000001" customHeight="1" x14ac:dyDescent="0.25">
      <c r="A787" s="29" t="str">
        <f t="shared" si="168"/>
        <v>Children's Legal Rights and Development Center9</v>
      </c>
      <c r="B787" s="29" t="str">
        <f t="shared" si="169"/>
        <v>Children's Legal Rights and Development Center</v>
      </c>
      <c r="C787" s="29">
        <f t="shared" si="170"/>
        <v>9</v>
      </c>
      <c r="D787" s="30" t="str">
        <f t="shared" si="171"/>
        <v>East and Southeast Asia</v>
      </c>
      <c r="E787" s="30" t="str">
        <f t="shared" si="172"/>
        <v>Philippines</v>
      </c>
      <c r="F787" s="31">
        <f t="shared" si="173"/>
        <v>3</v>
      </c>
      <c r="G787" s="31">
        <f t="shared" si="174"/>
        <v>2</v>
      </c>
      <c r="H787" s="31">
        <f t="shared" si="175"/>
        <v>3</v>
      </c>
      <c r="I787" s="31">
        <f t="shared" si="176"/>
        <v>3</v>
      </c>
      <c r="J787" s="31">
        <f t="shared" si="177"/>
        <v>3</v>
      </c>
      <c r="K787" s="31">
        <f t="shared" si="178"/>
        <v>4</v>
      </c>
      <c r="L787" s="31">
        <f t="shared" si="179"/>
        <v>3</v>
      </c>
      <c r="M787" s="31">
        <f t="shared" si="180"/>
        <v>2</v>
      </c>
      <c r="N787" s="31">
        <f t="shared" si="181"/>
        <v>2.9</v>
      </c>
      <c r="O787" s="26" t="s">
        <v>4555</v>
      </c>
      <c r="P787" s="26" t="s">
        <v>108</v>
      </c>
      <c r="Q787" s="27">
        <v>41038</v>
      </c>
      <c r="R787" s="26" t="s">
        <v>305</v>
      </c>
      <c r="S787" s="26" t="s">
        <v>217</v>
      </c>
      <c r="T787" s="26" t="s">
        <v>175</v>
      </c>
      <c r="U787" s="26" t="s">
        <v>168</v>
      </c>
      <c r="V787" s="26" t="s">
        <v>469</v>
      </c>
      <c r="W787" s="26" t="s">
        <v>3395</v>
      </c>
      <c r="X787" s="24"/>
      <c r="Y787" s="26" t="s">
        <v>4556</v>
      </c>
      <c r="Z787" s="24"/>
      <c r="AA787" s="24"/>
      <c r="AB787" s="26" t="s">
        <v>117</v>
      </c>
      <c r="AC787" s="28">
        <v>11000</v>
      </c>
      <c r="AD787" s="24"/>
      <c r="AE787" s="24"/>
      <c r="AF787" s="26" t="s">
        <v>120</v>
      </c>
      <c r="AG787" s="26" t="s">
        <v>229</v>
      </c>
      <c r="AH787" s="26" t="s">
        <v>4557</v>
      </c>
      <c r="AI787" s="28">
        <v>11000</v>
      </c>
      <c r="AJ787" s="24"/>
      <c r="AK787" s="26" t="s">
        <v>4558</v>
      </c>
      <c r="AL787" s="26" t="s">
        <v>4559</v>
      </c>
      <c r="AM787" s="26" t="s">
        <v>4560</v>
      </c>
      <c r="AN787" s="26" t="s">
        <v>4561</v>
      </c>
      <c r="AO787" s="26" t="s">
        <v>4562</v>
      </c>
      <c r="AP787" s="24"/>
      <c r="AQ787" s="24"/>
      <c r="AR787" s="24"/>
      <c r="AS787" s="24"/>
      <c r="AT787" s="26" t="s">
        <v>4563</v>
      </c>
      <c r="AU787" s="24"/>
      <c r="AV787" s="24"/>
      <c r="AW787" s="28">
        <v>37647</v>
      </c>
      <c r="AX787" s="26">
        <v>568</v>
      </c>
      <c r="AY787" s="28">
        <v>100</v>
      </c>
      <c r="AZ787" s="28">
        <v>70</v>
      </c>
      <c r="BA787" s="26">
        <v>0</v>
      </c>
      <c r="BB787" s="26" t="s">
        <v>148</v>
      </c>
      <c r="BC787" s="24"/>
      <c r="BD787" s="26" t="s">
        <v>125</v>
      </c>
      <c r="BE787" s="24"/>
      <c r="BF787" s="26" t="s">
        <v>4564</v>
      </c>
      <c r="BG787" s="26" t="s">
        <v>3781</v>
      </c>
      <c r="BH787" s="26" t="s">
        <v>3838</v>
      </c>
      <c r="BI787" s="26" t="s">
        <v>3395</v>
      </c>
      <c r="BJ787" s="26" t="s">
        <v>4565</v>
      </c>
      <c r="BK787" s="26" t="s">
        <v>3395</v>
      </c>
      <c r="BL787" s="26" t="s">
        <v>4566</v>
      </c>
      <c r="BM787" s="26" t="s">
        <v>3395</v>
      </c>
      <c r="BN787" s="24"/>
      <c r="BO787" s="24"/>
      <c r="BP787" s="24"/>
      <c r="BQ787" s="24"/>
      <c r="BR787" s="26">
        <v>3</v>
      </c>
      <c r="BS787" s="26">
        <v>2</v>
      </c>
      <c r="BT787" s="26">
        <v>3</v>
      </c>
      <c r="BU787" s="26">
        <v>3</v>
      </c>
      <c r="BV787" s="26">
        <v>3</v>
      </c>
      <c r="BW787" s="26">
        <v>4</v>
      </c>
      <c r="BX787" s="26">
        <v>3</v>
      </c>
      <c r="BY787" s="26">
        <v>2</v>
      </c>
      <c r="BZ787" s="24"/>
      <c r="CA787" s="24"/>
      <c r="CB787" s="24"/>
      <c r="CC787" s="24"/>
      <c r="CD787" s="24"/>
      <c r="CE787" s="24"/>
      <c r="CF787" s="24"/>
      <c r="CG787" s="24"/>
      <c r="CH787" s="24"/>
      <c r="CI787" s="24"/>
      <c r="CJ787" s="24"/>
      <c r="CK787" s="24"/>
      <c r="CL787" s="24"/>
      <c r="CM787" s="24"/>
      <c r="CN787" s="24"/>
      <c r="CO787" s="24"/>
      <c r="CP787" s="24"/>
      <c r="CQ787" s="24"/>
      <c r="CR787" s="24"/>
      <c r="CS787" s="24"/>
      <c r="CT787" s="24"/>
      <c r="CU787" s="24"/>
      <c r="CV787" s="24"/>
      <c r="CW787" s="24"/>
      <c r="CX787" s="24"/>
      <c r="CY787" s="24"/>
      <c r="CZ787" s="24"/>
      <c r="DA787" s="24"/>
      <c r="DB787" s="24"/>
      <c r="DC787" s="24"/>
      <c r="DD787" s="24"/>
      <c r="DE787" s="24"/>
      <c r="DF787" s="26" t="s">
        <v>139</v>
      </c>
      <c r="DG787" s="26" t="s">
        <v>139</v>
      </c>
      <c r="DH787" s="26" t="s">
        <v>139</v>
      </c>
      <c r="DI787" s="26" t="s">
        <v>139</v>
      </c>
      <c r="DJ787" s="26" t="s">
        <v>139</v>
      </c>
      <c r="DK787" s="26" t="s">
        <v>139</v>
      </c>
      <c r="DL787" s="26" t="s">
        <v>139</v>
      </c>
      <c r="DM787" s="26" t="s">
        <v>139</v>
      </c>
      <c r="DN787" s="26" t="s">
        <v>139</v>
      </c>
      <c r="DO787" s="26" t="s">
        <v>139</v>
      </c>
    </row>
    <row r="788" spans="1:119" ht="20.100000000000001" customHeight="1" x14ac:dyDescent="0.25">
      <c r="A788" s="29" t="str">
        <f t="shared" si="168"/>
        <v>Children's Legal Rights and Development Center8</v>
      </c>
      <c r="B788" s="29" t="str">
        <f t="shared" si="169"/>
        <v>Children's Legal Rights and Development Center</v>
      </c>
      <c r="C788" s="29">
        <f t="shared" si="170"/>
        <v>8</v>
      </c>
      <c r="D788" s="30" t="str">
        <f t="shared" si="171"/>
        <v>East and Southeast Asia</v>
      </c>
      <c r="E788" s="30" t="str">
        <f t="shared" si="172"/>
        <v>Philippines</v>
      </c>
      <c r="F788" s="31">
        <f t="shared" si="173"/>
        <v>3</v>
      </c>
      <c r="G788" s="31">
        <f t="shared" si="174"/>
        <v>2</v>
      </c>
      <c r="H788" s="31">
        <f t="shared" si="175"/>
        <v>3</v>
      </c>
      <c r="I788" s="31">
        <f t="shared" si="176"/>
        <v>4</v>
      </c>
      <c r="J788" s="31">
        <f t="shared" si="177"/>
        <v>4</v>
      </c>
      <c r="K788" s="31">
        <f t="shared" si="178"/>
        <v>4</v>
      </c>
      <c r="L788" s="31">
        <f t="shared" si="179"/>
        <v>4</v>
      </c>
      <c r="M788" s="31">
        <f t="shared" si="180"/>
        <v>2</v>
      </c>
      <c r="N788" s="31">
        <f t="shared" si="181"/>
        <v>3.3</v>
      </c>
      <c r="O788" s="26" t="s">
        <v>4567</v>
      </c>
      <c r="P788" s="26" t="s">
        <v>108</v>
      </c>
      <c r="Q788" s="27">
        <v>40672</v>
      </c>
      <c r="R788" s="26" t="s">
        <v>166</v>
      </c>
      <c r="S788" s="26" t="s">
        <v>409</v>
      </c>
      <c r="T788" s="26" t="s">
        <v>333</v>
      </c>
      <c r="U788" s="26" t="s">
        <v>168</v>
      </c>
      <c r="V788" s="26" t="s">
        <v>469</v>
      </c>
      <c r="W788" s="26" t="s">
        <v>3395</v>
      </c>
      <c r="X788" s="24"/>
      <c r="Y788" s="26" t="s">
        <v>4556</v>
      </c>
      <c r="Z788" s="24"/>
      <c r="AA788" s="24"/>
      <c r="AB788" s="26" t="s">
        <v>117</v>
      </c>
      <c r="AC788" s="28">
        <v>11000</v>
      </c>
      <c r="AD788" s="24"/>
      <c r="AE788" s="24"/>
      <c r="AF788" s="26" t="s">
        <v>120</v>
      </c>
      <c r="AG788" s="26" t="s">
        <v>229</v>
      </c>
      <c r="AH788" s="26" t="s">
        <v>906</v>
      </c>
      <c r="AI788" s="28">
        <v>11000</v>
      </c>
      <c r="AJ788" s="24"/>
      <c r="AK788" s="26" t="s">
        <v>4558</v>
      </c>
      <c r="AL788" s="26" t="s">
        <v>4559</v>
      </c>
      <c r="AM788" s="26" t="s">
        <v>4568</v>
      </c>
      <c r="AN788" s="26" t="s">
        <v>4569</v>
      </c>
      <c r="AO788" s="26" t="s">
        <v>4570</v>
      </c>
      <c r="AP788" s="24"/>
      <c r="AQ788" s="24"/>
      <c r="AR788" s="24"/>
      <c r="AS788" s="24"/>
      <c r="AT788" s="26" t="s">
        <v>4571</v>
      </c>
      <c r="AU788" s="26" t="s">
        <v>4572</v>
      </c>
      <c r="AV788" s="24"/>
      <c r="AW788" s="28">
        <v>38818</v>
      </c>
      <c r="AX788" s="26">
        <v>506</v>
      </c>
      <c r="AY788" s="28">
        <v>100</v>
      </c>
      <c r="AZ788" s="28">
        <v>50</v>
      </c>
      <c r="BA788" s="26">
        <v>0</v>
      </c>
      <c r="BB788" s="26" t="s">
        <v>148</v>
      </c>
      <c r="BC788" s="24"/>
      <c r="BD788" s="24"/>
      <c r="BE788" s="24"/>
      <c r="BF788" s="26" t="s">
        <v>4564</v>
      </c>
      <c r="BG788" s="26" t="s">
        <v>3781</v>
      </c>
      <c r="BH788" s="26" t="s">
        <v>4573</v>
      </c>
      <c r="BI788" s="26" t="s">
        <v>357</v>
      </c>
      <c r="BJ788" s="26" t="s">
        <v>3838</v>
      </c>
      <c r="BK788" s="26" t="s">
        <v>3395</v>
      </c>
      <c r="BL788" s="26" t="s">
        <v>4574</v>
      </c>
      <c r="BM788" s="26" t="s">
        <v>3395</v>
      </c>
      <c r="BN788" s="26" t="s">
        <v>4575</v>
      </c>
      <c r="BO788" s="26" t="s">
        <v>3395</v>
      </c>
      <c r="BP788" s="24"/>
      <c r="BQ788" s="24"/>
      <c r="BR788" s="26">
        <v>3</v>
      </c>
      <c r="BS788" s="26">
        <v>2</v>
      </c>
      <c r="BT788" s="26">
        <v>3</v>
      </c>
      <c r="BU788" s="26">
        <v>4</v>
      </c>
      <c r="BV788" s="26">
        <v>4</v>
      </c>
      <c r="BW788" s="26">
        <v>4</v>
      </c>
      <c r="BX788" s="26">
        <v>4</v>
      </c>
      <c r="BY788" s="26">
        <v>2</v>
      </c>
      <c r="BZ788" s="24"/>
      <c r="CA788" s="24"/>
      <c r="CB788" s="24"/>
      <c r="CC788" s="24"/>
      <c r="CD788" s="24"/>
      <c r="CE788" s="24"/>
      <c r="CF788" s="24"/>
      <c r="CG788" s="24"/>
      <c r="CH788" s="24"/>
      <c r="CI788" s="24"/>
      <c r="CJ788" s="24"/>
      <c r="CK788" s="24"/>
      <c r="CL788" s="24"/>
      <c r="CM788" s="24"/>
      <c r="CN788" s="24"/>
      <c r="CO788" s="24"/>
      <c r="CP788" s="24"/>
      <c r="CQ788" s="24"/>
      <c r="CR788" s="24"/>
      <c r="CS788" s="24"/>
      <c r="CT788" s="24"/>
      <c r="CU788" s="24"/>
      <c r="CV788" s="24"/>
      <c r="CW788" s="24"/>
      <c r="CX788" s="24"/>
      <c r="CY788" s="24"/>
      <c r="CZ788" s="24"/>
      <c r="DA788" s="24"/>
      <c r="DB788" s="24"/>
      <c r="DC788" s="24"/>
      <c r="DD788" s="24"/>
      <c r="DE788" s="24"/>
      <c r="DF788" s="26" t="s">
        <v>139</v>
      </c>
      <c r="DG788" s="26" t="s">
        <v>139</v>
      </c>
      <c r="DH788" s="26" t="s">
        <v>139</v>
      </c>
      <c r="DI788" s="26" t="s">
        <v>139</v>
      </c>
      <c r="DJ788" s="26" t="s">
        <v>139</v>
      </c>
      <c r="DK788" s="26" t="s">
        <v>139</v>
      </c>
      <c r="DL788" s="26" t="s">
        <v>139</v>
      </c>
      <c r="DM788" s="26" t="s">
        <v>139</v>
      </c>
      <c r="DN788" s="26" t="s">
        <v>139</v>
      </c>
      <c r="DO788" s="26" t="s">
        <v>139</v>
      </c>
    </row>
    <row r="789" spans="1:119" ht="20.100000000000001" customHeight="1" x14ac:dyDescent="0.25">
      <c r="A789" s="29" t="str">
        <f t="shared" si="168"/>
        <v>Children's Legal Rights and Development Center7</v>
      </c>
      <c r="B789" s="29" t="str">
        <f t="shared" si="169"/>
        <v>Children's Legal Rights and Development Center</v>
      </c>
      <c r="C789" s="29">
        <f t="shared" si="170"/>
        <v>7</v>
      </c>
      <c r="D789" s="30" t="str">
        <f t="shared" si="171"/>
        <v>East and Southeast Asia</v>
      </c>
      <c r="E789" s="30" t="str">
        <f t="shared" si="172"/>
        <v>Philippines</v>
      </c>
      <c r="F789" s="31">
        <f t="shared" si="173"/>
        <v>3</v>
      </c>
      <c r="G789" s="31">
        <f t="shared" si="174"/>
        <v>2</v>
      </c>
      <c r="H789" s="31">
        <f t="shared" si="175"/>
        <v>3</v>
      </c>
      <c r="I789" s="31">
        <f t="shared" si="176"/>
        <v>3</v>
      </c>
      <c r="J789" s="31">
        <f t="shared" si="177"/>
        <v>3</v>
      </c>
      <c r="K789" s="31">
        <f t="shared" si="178"/>
        <v>4</v>
      </c>
      <c r="L789" s="31">
        <f t="shared" si="179"/>
        <v>4</v>
      </c>
      <c r="M789" s="31">
        <f t="shared" si="180"/>
        <v>2</v>
      </c>
      <c r="N789" s="31">
        <f t="shared" si="181"/>
        <v>3</v>
      </c>
      <c r="O789" s="26" t="s">
        <v>4576</v>
      </c>
      <c r="P789" s="26" t="s">
        <v>108</v>
      </c>
      <c r="Q789" s="27">
        <v>40312</v>
      </c>
      <c r="R789" s="26" t="s">
        <v>166</v>
      </c>
      <c r="S789" s="26" t="s">
        <v>234</v>
      </c>
      <c r="T789" s="26" t="s">
        <v>224</v>
      </c>
      <c r="U789" s="26" t="s">
        <v>168</v>
      </c>
      <c r="V789" s="26" t="s">
        <v>469</v>
      </c>
      <c r="W789" s="26" t="s">
        <v>3395</v>
      </c>
      <c r="X789" s="24"/>
      <c r="Y789" s="26" t="s">
        <v>4556</v>
      </c>
      <c r="Z789" s="24"/>
      <c r="AA789" s="24"/>
      <c r="AB789" s="26" t="s">
        <v>117</v>
      </c>
      <c r="AC789" s="28">
        <v>11000</v>
      </c>
      <c r="AD789" s="24"/>
      <c r="AE789" s="24"/>
      <c r="AF789" s="26" t="s">
        <v>120</v>
      </c>
      <c r="AG789" s="26" t="s">
        <v>229</v>
      </c>
      <c r="AH789" s="26" t="s">
        <v>235</v>
      </c>
      <c r="AI789" s="28">
        <v>11000</v>
      </c>
      <c r="AJ789" s="24"/>
      <c r="AK789" s="26" t="s">
        <v>4558</v>
      </c>
      <c r="AL789" s="26" t="s">
        <v>4577</v>
      </c>
      <c r="AM789" s="26" t="s">
        <v>4568</v>
      </c>
      <c r="AN789" s="26" t="s">
        <v>4569</v>
      </c>
      <c r="AO789" s="24"/>
      <c r="AP789" s="24"/>
      <c r="AQ789" s="24"/>
      <c r="AR789" s="24"/>
      <c r="AS789" s="24"/>
      <c r="AT789" s="26" t="s">
        <v>4578</v>
      </c>
      <c r="AU789" s="24"/>
      <c r="AV789" s="24"/>
      <c r="AW789" s="28">
        <v>35673</v>
      </c>
      <c r="AX789" s="26">
        <v>500</v>
      </c>
      <c r="AY789" s="28">
        <v>99</v>
      </c>
      <c r="AZ789" s="28">
        <v>70</v>
      </c>
      <c r="BA789" s="26">
        <v>0</v>
      </c>
      <c r="BB789" s="26" t="s">
        <v>148</v>
      </c>
      <c r="BC789" s="24"/>
      <c r="BD789" s="24"/>
      <c r="BE789" s="24"/>
      <c r="BF789" s="24"/>
      <c r="BG789" s="24"/>
      <c r="BH789" s="24"/>
      <c r="BI789" s="24"/>
      <c r="BJ789" s="24"/>
      <c r="BK789" s="24"/>
      <c r="BL789" s="24"/>
      <c r="BM789" s="24"/>
      <c r="BN789" s="24"/>
      <c r="BO789" s="24"/>
      <c r="BP789" s="24"/>
      <c r="BQ789" s="24"/>
      <c r="BR789" s="26">
        <v>3</v>
      </c>
      <c r="BS789" s="26">
        <v>2</v>
      </c>
      <c r="BT789" s="26">
        <v>3</v>
      </c>
      <c r="BU789" s="26">
        <v>3</v>
      </c>
      <c r="BV789" s="26">
        <v>3</v>
      </c>
      <c r="BW789" s="26">
        <v>4</v>
      </c>
      <c r="BX789" s="26">
        <v>4</v>
      </c>
      <c r="BY789" s="26">
        <v>2</v>
      </c>
      <c r="BZ789" s="24"/>
      <c r="CA789" s="24"/>
      <c r="CB789" s="24"/>
      <c r="CC789" s="24"/>
      <c r="CD789" s="24"/>
      <c r="CE789" s="24"/>
      <c r="CF789" s="24"/>
      <c r="CG789" s="24"/>
      <c r="CH789" s="24"/>
      <c r="CI789" s="24"/>
      <c r="CJ789" s="24"/>
      <c r="CK789" s="24"/>
      <c r="CL789" s="24"/>
      <c r="CM789" s="24"/>
      <c r="CN789" s="24"/>
      <c r="CO789" s="24"/>
      <c r="CP789" s="24"/>
      <c r="CQ789" s="24"/>
      <c r="CR789" s="24"/>
      <c r="CS789" s="24"/>
      <c r="CT789" s="24"/>
      <c r="CU789" s="24"/>
      <c r="CV789" s="24"/>
      <c r="CW789" s="24"/>
      <c r="CX789" s="24"/>
      <c r="CY789" s="24"/>
      <c r="CZ789" s="24"/>
      <c r="DA789" s="24"/>
      <c r="DB789" s="24"/>
      <c r="DC789" s="24"/>
      <c r="DD789" s="24"/>
      <c r="DE789" s="24"/>
      <c r="DF789" s="26" t="s">
        <v>139</v>
      </c>
      <c r="DG789" s="26" t="s">
        <v>139</v>
      </c>
      <c r="DH789" s="26" t="s">
        <v>139</v>
      </c>
      <c r="DI789" s="26" t="s">
        <v>139</v>
      </c>
      <c r="DJ789" s="26" t="s">
        <v>139</v>
      </c>
      <c r="DK789" s="26" t="s">
        <v>139</v>
      </c>
      <c r="DL789" s="26" t="s">
        <v>139</v>
      </c>
      <c r="DM789" s="26" t="s">
        <v>139</v>
      </c>
      <c r="DN789" s="26" t="s">
        <v>139</v>
      </c>
      <c r="DO789" s="26" t="s">
        <v>139</v>
      </c>
    </row>
    <row r="790" spans="1:119" ht="20.100000000000001" customHeight="1" x14ac:dyDescent="0.25">
      <c r="A790" s="29" t="str">
        <f t="shared" si="168"/>
        <v>Chimwemwe Organisation for the Promotion of Childhood Rights, Education and Development3</v>
      </c>
      <c r="B790" s="29" t="str">
        <f t="shared" si="169"/>
        <v>Chimwemwe Organisation for the Promotion of Childhood Rights, Education and Development</v>
      </c>
      <c r="C790" s="29">
        <f t="shared" si="170"/>
        <v>3</v>
      </c>
      <c r="D790" s="30" t="str">
        <f t="shared" si="171"/>
        <v>Africa and the Middle East</v>
      </c>
      <c r="E790" s="30" t="str">
        <f t="shared" si="172"/>
        <v>Chipata, Zambia</v>
      </c>
      <c r="F790" s="31">
        <f t="shared" si="173"/>
        <v>3</v>
      </c>
      <c r="G790" s="31">
        <f t="shared" si="174"/>
        <v>2</v>
      </c>
      <c r="H790" s="31">
        <f t="shared" si="175"/>
        <v>3</v>
      </c>
      <c r="I790" s="31">
        <f t="shared" si="176"/>
        <v>2</v>
      </c>
      <c r="J790" s="31">
        <f t="shared" si="177"/>
        <v>3</v>
      </c>
      <c r="K790" s="31">
        <f t="shared" si="178"/>
        <v>3</v>
      </c>
      <c r="L790" s="31">
        <f t="shared" si="179"/>
        <v>3</v>
      </c>
      <c r="M790" s="31">
        <f t="shared" si="180"/>
        <v>1</v>
      </c>
      <c r="N790" s="31">
        <f t="shared" si="181"/>
        <v>2.5</v>
      </c>
      <c r="O790" s="26" t="s">
        <v>4579</v>
      </c>
      <c r="P790" s="26" t="s">
        <v>108</v>
      </c>
      <c r="Q790" s="27">
        <v>43214</v>
      </c>
      <c r="R790" s="26" t="s">
        <v>109</v>
      </c>
      <c r="S790" s="26" t="s">
        <v>244</v>
      </c>
      <c r="T790" s="26" t="s">
        <v>111</v>
      </c>
      <c r="U790" s="24"/>
      <c r="V790" s="26" t="s">
        <v>169</v>
      </c>
      <c r="W790" s="26" t="s">
        <v>4580</v>
      </c>
      <c r="X790" s="26" t="s">
        <v>4581</v>
      </c>
      <c r="Y790" s="26" t="s">
        <v>4582</v>
      </c>
      <c r="Z790" s="24"/>
      <c r="AA790" s="24"/>
      <c r="AB790" s="26" t="s">
        <v>117</v>
      </c>
      <c r="AC790" s="28">
        <v>16000</v>
      </c>
      <c r="AD790" s="26" t="s">
        <v>4583</v>
      </c>
      <c r="AE790" s="26" t="s">
        <v>343</v>
      </c>
      <c r="AF790" s="26" t="s">
        <v>120</v>
      </c>
      <c r="AG790" s="26" t="s">
        <v>157</v>
      </c>
      <c r="AH790" s="26" t="s">
        <v>121</v>
      </c>
      <c r="AI790" s="28">
        <v>16000</v>
      </c>
      <c r="AJ790" s="24"/>
      <c r="AK790" s="24"/>
      <c r="AL790" s="24"/>
      <c r="AM790" s="24"/>
      <c r="AN790" s="24"/>
      <c r="AO790" s="24"/>
      <c r="AP790" s="24"/>
      <c r="AQ790" s="24"/>
      <c r="AR790" s="24"/>
      <c r="AS790" s="26" t="s">
        <v>4584</v>
      </c>
      <c r="AT790" s="24"/>
      <c r="AU790" s="24"/>
      <c r="AV790" s="24"/>
      <c r="AW790" s="28">
        <v>27000</v>
      </c>
      <c r="AX790" s="26">
        <v>285</v>
      </c>
      <c r="AY790" s="28">
        <v>85</v>
      </c>
      <c r="AZ790" s="28">
        <v>200</v>
      </c>
      <c r="BA790" s="26">
        <v>255</v>
      </c>
      <c r="BB790" s="24"/>
      <c r="BC790" s="26" t="s">
        <v>4585</v>
      </c>
      <c r="BD790" s="26" t="s">
        <v>125</v>
      </c>
      <c r="BE790" s="24"/>
      <c r="BF790" s="24"/>
      <c r="BG790" s="24"/>
      <c r="BH790" s="24"/>
      <c r="BI790" s="24"/>
      <c r="BJ790" s="26" t="s">
        <v>4586</v>
      </c>
      <c r="BK790" s="24"/>
      <c r="BL790" s="26" t="s">
        <v>4587</v>
      </c>
      <c r="BM790" s="26" t="s">
        <v>4588</v>
      </c>
      <c r="BN790" s="24"/>
      <c r="BO790" s="24"/>
      <c r="BP790" s="24"/>
      <c r="BQ790" s="24"/>
      <c r="BR790" s="26">
        <v>0</v>
      </c>
      <c r="BS790" s="26">
        <v>0</v>
      </c>
      <c r="BT790" s="26">
        <v>0</v>
      </c>
      <c r="BU790" s="26">
        <v>0</v>
      </c>
      <c r="BV790" s="26">
        <v>0</v>
      </c>
      <c r="BW790" s="26">
        <v>0</v>
      </c>
      <c r="BX790" s="26">
        <v>0</v>
      </c>
      <c r="BY790" s="26">
        <v>0</v>
      </c>
      <c r="BZ790" s="26" t="s">
        <v>136</v>
      </c>
      <c r="CA790" s="26" t="s">
        <v>136</v>
      </c>
      <c r="CB790" s="26" t="s">
        <v>135</v>
      </c>
      <c r="CC790" s="26" t="s">
        <v>136</v>
      </c>
      <c r="CD790" s="26" t="s">
        <v>137</v>
      </c>
      <c r="CE790" s="26" t="s">
        <v>135</v>
      </c>
      <c r="CF790" s="26" t="s">
        <v>135</v>
      </c>
      <c r="CG790" s="26" t="s">
        <v>136</v>
      </c>
      <c r="CH790" s="26" t="s">
        <v>135</v>
      </c>
      <c r="CI790" s="26" t="s">
        <v>134</v>
      </c>
      <c r="CJ790" s="26" t="s">
        <v>136</v>
      </c>
      <c r="CK790" s="26" t="s">
        <v>135</v>
      </c>
      <c r="CL790" s="26" t="s">
        <v>137</v>
      </c>
      <c r="CM790" s="26" t="s">
        <v>135</v>
      </c>
      <c r="CN790" s="26" t="s">
        <v>136</v>
      </c>
      <c r="CO790" s="26" t="s">
        <v>137</v>
      </c>
      <c r="CP790" s="26" t="s">
        <v>136</v>
      </c>
      <c r="CQ790" s="26" t="s">
        <v>137</v>
      </c>
      <c r="CR790" s="26" t="s">
        <v>134</v>
      </c>
      <c r="CS790" s="26" t="s">
        <v>136</v>
      </c>
      <c r="CT790" s="26" t="s">
        <v>136</v>
      </c>
      <c r="CU790" s="26" t="s">
        <v>135</v>
      </c>
      <c r="CV790" s="26" t="s">
        <v>136</v>
      </c>
      <c r="CW790" s="26" t="s">
        <v>136</v>
      </c>
      <c r="CX790" s="26" t="s">
        <v>134</v>
      </c>
      <c r="CY790" s="26" t="s">
        <v>134</v>
      </c>
      <c r="CZ790" s="26" t="s">
        <v>135</v>
      </c>
      <c r="DA790" s="26" t="s">
        <v>136</v>
      </c>
      <c r="DB790" s="26" t="s">
        <v>137</v>
      </c>
      <c r="DC790" s="26" t="s">
        <v>137</v>
      </c>
      <c r="DD790" s="26" t="s">
        <v>135</v>
      </c>
      <c r="DE790" s="26" t="s">
        <v>135</v>
      </c>
      <c r="DF790" s="26" t="s">
        <v>120</v>
      </c>
      <c r="DG790" s="26" t="s">
        <v>120</v>
      </c>
      <c r="DH790" s="26" t="s">
        <v>120</v>
      </c>
      <c r="DI790" s="26" t="s">
        <v>139</v>
      </c>
      <c r="DJ790" s="26" t="s">
        <v>120</v>
      </c>
      <c r="DK790" s="26" t="s">
        <v>139</v>
      </c>
      <c r="DL790" s="26" t="s">
        <v>139</v>
      </c>
      <c r="DM790" s="26" t="s">
        <v>139</v>
      </c>
      <c r="DN790" s="26" t="s">
        <v>139</v>
      </c>
      <c r="DO790" s="26" t="s">
        <v>139</v>
      </c>
    </row>
    <row r="791" spans="1:119" ht="20.100000000000001" customHeight="1" x14ac:dyDescent="0.25">
      <c r="A791" s="29" t="str">
        <f t="shared" si="168"/>
        <v/>
      </c>
      <c r="B791" s="29" t="str">
        <f t="shared" si="169"/>
        <v>Chimwemwe Organisation for the Promotion of Childhood Rights, Education and Development</v>
      </c>
      <c r="C791" s="29">
        <f t="shared" si="170"/>
        <v>0</v>
      </c>
      <c r="D791" s="30" t="str">
        <f t="shared" si="171"/>
        <v>Africa and the Middle East</v>
      </c>
      <c r="E791" s="30" t="str">
        <f t="shared" si="172"/>
        <v>Chipata, Zambia</v>
      </c>
      <c r="F791" s="31">
        <f t="shared" si="173"/>
        <v>0</v>
      </c>
      <c r="G791" s="31">
        <f t="shared" si="174"/>
        <v>0</v>
      </c>
      <c r="H791" s="31">
        <f t="shared" si="175"/>
        <v>0</v>
      </c>
      <c r="I791" s="31">
        <f t="shared" si="176"/>
        <v>0</v>
      </c>
      <c r="J791" s="31">
        <f t="shared" si="177"/>
        <v>0</v>
      </c>
      <c r="K791" s="31">
        <f t="shared" si="178"/>
        <v>0</v>
      </c>
      <c r="L791" s="31">
        <f t="shared" si="179"/>
        <v>0</v>
      </c>
      <c r="M791" s="31">
        <f t="shared" si="180"/>
        <v>0</v>
      </c>
      <c r="N791" s="31">
        <f t="shared" si="181"/>
        <v>0</v>
      </c>
      <c r="O791" s="26" t="s">
        <v>15965</v>
      </c>
      <c r="P791" s="26" t="s">
        <v>108</v>
      </c>
      <c r="Q791" s="27">
        <v>43068</v>
      </c>
      <c r="R791" s="24"/>
      <c r="S791" s="24"/>
      <c r="T791" s="26" t="s">
        <v>111</v>
      </c>
      <c r="U791" s="24"/>
      <c r="V791" s="26" t="s">
        <v>169</v>
      </c>
      <c r="W791" s="26" t="s">
        <v>4580</v>
      </c>
      <c r="X791" s="26" t="s">
        <v>4581</v>
      </c>
      <c r="Y791" s="26" t="s">
        <v>4582</v>
      </c>
      <c r="Z791" s="24"/>
      <c r="AA791" s="24"/>
      <c r="AB791" s="26" t="s">
        <v>15733</v>
      </c>
      <c r="AC791" s="28">
        <v>5000</v>
      </c>
      <c r="AD791" s="26" t="s">
        <v>4583</v>
      </c>
      <c r="AE791" s="26" t="s">
        <v>343</v>
      </c>
      <c r="AF791" s="26" t="s">
        <v>120</v>
      </c>
      <c r="AG791" s="26" t="s">
        <v>157</v>
      </c>
      <c r="AH791" s="24"/>
      <c r="AI791" s="28">
        <v>5000</v>
      </c>
      <c r="AJ791" s="24"/>
      <c r="AK791" s="24"/>
      <c r="AL791" s="24"/>
      <c r="AM791" s="24"/>
      <c r="AN791" s="24"/>
      <c r="AO791" s="24"/>
      <c r="AP791" s="24"/>
      <c r="AQ791" s="24"/>
      <c r="AR791" s="24"/>
      <c r="AS791" s="24"/>
      <c r="AT791" s="24"/>
      <c r="AU791" s="24"/>
      <c r="AV791" s="24"/>
      <c r="AW791" s="28">
        <v>0</v>
      </c>
      <c r="AX791" s="26">
        <v>0</v>
      </c>
      <c r="AY791" s="28">
        <v>0</v>
      </c>
      <c r="AZ791" s="28">
        <v>0</v>
      </c>
      <c r="BA791" s="26">
        <v>0</v>
      </c>
      <c r="BB791" s="24"/>
      <c r="BC791" s="26" t="s">
        <v>4585</v>
      </c>
      <c r="BD791" s="24"/>
      <c r="BE791" s="24"/>
      <c r="BF791" s="24"/>
      <c r="BG791" s="24"/>
      <c r="BH791" s="24"/>
      <c r="BI791" s="24"/>
      <c r="BJ791" s="24"/>
      <c r="BK791" s="24"/>
      <c r="BL791" s="24"/>
      <c r="BM791" s="24"/>
      <c r="BN791" s="24"/>
      <c r="BO791" s="24"/>
      <c r="BP791" s="24"/>
      <c r="BQ791" s="24"/>
      <c r="BR791" s="26">
        <v>0</v>
      </c>
      <c r="BS791" s="26">
        <v>0</v>
      </c>
      <c r="BT791" s="26">
        <v>0</v>
      </c>
      <c r="BU791" s="26">
        <v>0</v>
      </c>
      <c r="BV791" s="26">
        <v>0</v>
      </c>
      <c r="BW791" s="26">
        <v>0</v>
      </c>
      <c r="BX791" s="26">
        <v>0</v>
      </c>
      <c r="BY791" s="26">
        <v>0</v>
      </c>
      <c r="BZ791" s="24"/>
      <c r="CA791" s="24"/>
      <c r="CB791" s="24"/>
      <c r="CC791" s="24"/>
      <c r="CD791" s="24"/>
      <c r="CE791" s="24"/>
      <c r="CF791" s="24"/>
      <c r="CG791" s="24"/>
      <c r="CH791" s="24"/>
      <c r="CI791" s="24"/>
      <c r="CJ791" s="24"/>
      <c r="CK791" s="24"/>
      <c r="CL791" s="24"/>
      <c r="CM791" s="24"/>
      <c r="CN791" s="24"/>
      <c r="CO791" s="24"/>
      <c r="CP791" s="24"/>
      <c r="CQ791" s="24"/>
      <c r="CR791" s="24"/>
      <c r="CS791" s="24"/>
      <c r="CT791" s="24"/>
      <c r="CU791" s="24"/>
      <c r="CV791" s="24"/>
      <c r="CW791" s="24"/>
      <c r="CX791" s="24"/>
      <c r="CY791" s="24"/>
      <c r="CZ791" s="24"/>
      <c r="DA791" s="24"/>
      <c r="DB791" s="24"/>
      <c r="DC791" s="24"/>
      <c r="DD791" s="24"/>
      <c r="DE791" s="24"/>
      <c r="DF791" s="26" t="s">
        <v>139</v>
      </c>
      <c r="DG791" s="26" t="s">
        <v>139</v>
      </c>
      <c r="DH791" s="26" t="s">
        <v>139</v>
      </c>
      <c r="DI791" s="26" t="s">
        <v>139</v>
      </c>
      <c r="DJ791" s="26" t="s">
        <v>139</v>
      </c>
      <c r="DK791" s="26" t="s">
        <v>139</v>
      </c>
      <c r="DL791" s="26" t="s">
        <v>139</v>
      </c>
      <c r="DM791" s="26" t="s">
        <v>139</v>
      </c>
      <c r="DN791" s="26" t="s">
        <v>139</v>
      </c>
      <c r="DO791" s="26" t="s">
        <v>139</v>
      </c>
    </row>
    <row r="792" spans="1:119" ht="20.100000000000001" customHeight="1" x14ac:dyDescent="0.25">
      <c r="A792" s="29" t="str">
        <f t="shared" si="168"/>
        <v/>
      </c>
      <c r="B792" s="29" t="str">
        <f t="shared" si="169"/>
        <v>Chimwemwe Organisation for the Promotion of Childhood Rights, Education and Development</v>
      </c>
      <c r="C792" s="29">
        <f t="shared" si="170"/>
        <v>0</v>
      </c>
      <c r="D792" s="30" t="str">
        <f t="shared" si="171"/>
        <v>Africa and the Middle East</v>
      </c>
      <c r="E792" s="30" t="str">
        <f t="shared" si="172"/>
        <v>Chipata, Zambia</v>
      </c>
      <c r="F792" s="31">
        <f t="shared" si="173"/>
        <v>0</v>
      </c>
      <c r="G792" s="31">
        <f t="shared" si="174"/>
        <v>0</v>
      </c>
      <c r="H792" s="31">
        <f t="shared" si="175"/>
        <v>0</v>
      </c>
      <c r="I792" s="31">
        <f t="shared" si="176"/>
        <v>0</v>
      </c>
      <c r="J792" s="31">
        <f t="shared" si="177"/>
        <v>0</v>
      </c>
      <c r="K792" s="31">
        <f t="shared" si="178"/>
        <v>0</v>
      </c>
      <c r="L792" s="31">
        <f t="shared" si="179"/>
        <v>0</v>
      </c>
      <c r="M792" s="31">
        <f t="shared" si="180"/>
        <v>0</v>
      </c>
      <c r="N792" s="31">
        <f t="shared" si="181"/>
        <v>0</v>
      </c>
      <c r="O792" s="26" t="s">
        <v>15966</v>
      </c>
      <c r="P792" s="26" t="s">
        <v>108</v>
      </c>
      <c r="Q792" s="27">
        <v>43185</v>
      </c>
      <c r="R792" s="24"/>
      <c r="S792" s="24"/>
      <c r="T792" s="26" t="s">
        <v>111</v>
      </c>
      <c r="U792" s="24"/>
      <c r="V792" s="26" t="s">
        <v>169</v>
      </c>
      <c r="W792" s="26" t="s">
        <v>4580</v>
      </c>
      <c r="X792" s="26" t="s">
        <v>4581</v>
      </c>
      <c r="Y792" s="26" t="s">
        <v>4582</v>
      </c>
      <c r="Z792" s="24"/>
      <c r="AA792" s="24"/>
      <c r="AB792" s="26" t="s">
        <v>15736</v>
      </c>
      <c r="AC792" s="28">
        <v>2500</v>
      </c>
      <c r="AD792" s="26" t="s">
        <v>4583</v>
      </c>
      <c r="AE792" s="26" t="s">
        <v>343</v>
      </c>
      <c r="AF792" s="26" t="s">
        <v>120</v>
      </c>
      <c r="AG792" s="26" t="s">
        <v>157</v>
      </c>
      <c r="AH792" s="24"/>
      <c r="AI792" s="28">
        <v>2500</v>
      </c>
      <c r="AJ792" s="24"/>
      <c r="AK792" s="24"/>
      <c r="AL792" s="24"/>
      <c r="AM792" s="24"/>
      <c r="AN792" s="24"/>
      <c r="AO792" s="24"/>
      <c r="AP792" s="24"/>
      <c r="AQ792" s="24"/>
      <c r="AR792" s="24"/>
      <c r="AS792" s="24"/>
      <c r="AT792" s="24"/>
      <c r="AU792" s="24"/>
      <c r="AV792" s="24"/>
      <c r="AW792" s="28">
        <v>0</v>
      </c>
      <c r="AX792" s="26">
        <v>0</v>
      </c>
      <c r="AY792" s="28">
        <v>0</v>
      </c>
      <c r="AZ792" s="28">
        <v>0</v>
      </c>
      <c r="BA792" s="26">
        <v>0</v>
      </c>
      <c r="BB792" s="24"/>
      <c r="BC792" s="26" t="s">
        <v>4585</v>
      </c>
      <c r="BD792" s="24"/>
      <c r="BE792" s="24"/>
      <c r="BF792" s="24"/>
      <c r="BG792" s="24"/>
      <c r="BH792" s="24"/>
      <c r="BI792" s="24"/>
      <c r="BJ792" s="24"/>
      <c r="BK792" s="24"/>
      <c r="BL792" s="24"/>
      <c r="BM792" s="24"/>
      <c r="BN792" s="24"/>
      <c r="BO792" s="24"/>
      <c r="BP792" s="24"/>
      <c r="BQ792" s="24"/>
      <c r="BR792" s="26">
        <v>0</v>
      </c>
      <c r="BS792" s="26">
        <v>0</v>
      </c>
      <c r="BT792" s="26">
        <v>0</v>
      </c>
      <c r="BU792" s="26">
        <v>0</v>
      </c>
      <c r="BV792" s="26">
        <v>0</v>
      </c>
      <c r="BW792" s="26">
        <v>0</v>
      </c>
      <c r="BX792" s="26">
        <v>0</v>
      </c>
      <c r="BY792" s="26">
        <v>0</v>
      </c>
      <c r="BZ792" s="24"/>
      <c r="CA792" s="24"/>
      <c r="CB792" s="24"/>
      <c r="CC792" s="24"/>
      <c r="CD792" s="24"/>
      <c r="CE792" s="24"/>
      <c r="CF792" s="24"/>
      <c r="CG792" s="24"/>
      <c r="CH792" s="24"/>
      <c r="CI792" s="24"/>
      <c r="CJ792" s="24"/>
      <c r="CK792" s="24"/>
      <c r="CL792" s="24"/>
      <c r="CM792" s="24"/>
      <c r="CN792" s="24"/>
      <c r="CO792" s="24"/>
      <c r="CP792" s="24"/>
      <c r="CQ792" s="24"/>
      <c r="CR792" s="24"/>
      <c r="CS792" s="24"/>
      <c r="CT792" s="24"/>
      <c r="CU792" s="24"/>
      <c r="CV792" s="24"/>
      <c r="CW792" s="24"/>
      <c r="CX792" s="24"/>
      <c r="CY792" s="24"/>
      <c r="CZ792" s="24"/>
      <c r="DA792" s="24"/>
      <c r="DB792" s="24"/>
      <c r="DC792" s="24"/>
      <c r="DD792" s="24"/>
      <c r="DE792" s="24"/>
      <c r="DF792" s="26" t="s">
        <v>139</v>
      </c>
      <c r="DG792" s="26" t="s">
        <v>139</v>
      </c>
      <c r="DH792" s="26" t="s">
        <v>139</v>
      </c>
      <c r="DI792" s="26" t="s">
        <v>139</v>
      </c>
      <c r="DJ792" s="26" t="s">
        <v>139</v>
      </c>
      <c r="DK792" s="26" t="s">
        <v>139</v>
      </c>
      <c r="DL792" s="26" t="s">
        <v>139</v>
      </c>
      <c r="DM792" s="26" t="s">
        <v>139</v>
      </c>
      <c r="DN792" s="26" t="s">
        <v>139</v>
      </c>
      <c r="DO792" s="26" t="s">
        <v>139</v>
      </c>
    </row>
    <row r="793" spans="1:119" ht="20.100000000000001" customHeight="1" x14ac:dyDescent="0.25">
      <c r="A793" s="29" t="str">
        <f t="shared" si="168"/>
        <v/>
      </c>
      <c r="B793" s="29" t="str">
        <f t="shared" si="169"/>
        <v>Chimwemwe Organisation for the Promotion of Childhood Rights, Education and Development</v>
      </c>
      <c r="C793" s="29">
        <f t="shared" si="170"/>
        <v>0</v>
      </c>
      <c r="D793" s="30" t="str">
        <f t="shared" si="171"/>
        <v>Africa and the Middle East</v>
      </c>
      <c r="E793" s="30" t="str">
        <f t="shared" si="172"/>
        <v>Chipata, Zambia</v>
      </c>
      <c r="F793" s="31">
        <f t="shared" si="173"/>
        <v>0</v>
      </c>
      <c r="G793" s="31">
        <f t="shared" si="174"/>
        <v>0</v>
      </c>
      <c r="H793" s="31">
        <f t="shared" si="175"/>
        <v>0</v>
      </c>
      <c r="I793" s="31">
        <f t="shared" si="176"/>
        <v>0</v>
      </c>
      <c r="J793" s="31">
        <f t="shared" si="177"/>
        <v>0</v>
      </c>
      <c r="K793" s="31">
        <f t="shared" si="178"/>
        <v>0</v>
      </c>
      <c r="L793" s="31">
        <f t="shared" si="179"/>
        <v>0</v>
      </c>
      <c r="M793" s="31">
        <f t="shared" si="180"/>
        <v>0</v>
      </c>
      <c r="N793" s="31">
        <f t="shared" si="181"/>
        <v>0</v>
      </c>
      <c r="O793" s="26" t="s">
        <v>15967</v>
      </c>
      <c r="P793" s="26" t="s">
        <v>108</v>
      </c>
      <c r="Q793" s="27">
        <v>43214</v>
      </c>
      <c r="R793" s="24"/>
      <c r="S793" s="24"/>
      <c r="T793" s="26" t="s">
        <v>111</v>
      </c>
      <c r="U793" s="24"/>
      <c r="V793" s="26" t="s">
        <v>169</v>
      </c>
      <c r="W793" s="26" t="s">
        <v>4580</v>
      </c>
      <c r="X793" s="26" t="s">
        <v>4581</v>
      </c>
      <c r="Y793" s="26" t="s">
        <v>4582</v>
      </c>
      <c r="Z793" s="24"/>
      <c r="AA793" s="24"/>
      <c r="AB793" s="26" t="s">
        <v>15736</v>
      </c>
      <c r="AC793" s="28">
        <v>2500</v>
      </c>
      <c r="AD793" s="26" t="s">
        <v>4583</v>
      </c>
      <c r="AE793" s="26" t="s">
        <v>343</v>
      </c>
      <c r="AF793" s="26" t="s">
        <v>120</v>
      </c>
      <c r="AG793" s="26" t="s">
        <v>157</v>
      </c>
      <c r="AH793" s="24"/>
      <c r="AI793" s="28">
        <v>2500</v>
      </c>
      <c r="AJ793" s="24"/>
      <c r="AK793" s="24"/>
      <c r="AL793" s="24"/>
      <c r="AM793" s="24"/>
      <c r="AN793" s="24"/>
      <c r="AO793" s="24"/>
      <c r="AP793" s="24"/>
      <c r="AQ793" s="24"/>
      <c r="AR793" s="24"/>
      <c r="AS793" s="24"/>
      <c r="AT793" s="24"/>
      <c r="AU793" s="24"/>
      <c r="AV793" s="24"/>
      <c r="AW793" s="28">
        <v>0</v>
      </c>
      <c r="AX793" s="26">
        <v>0</v>
      </c>
      <c r="AY793" s="28">
        <v>0</v>
      </c>
      <c r="AZ793" s="28">
        <v>0</v>
      </c>
      <c r="BA793" s="26">
        <v>0</v>
      </c>
      <c r="BB793" s="24"/>
      <c r="BC793" s="26" t="s">
        <v>4585</v>
      </c>
      <c r="BD793" s="24"/>
      <c r="BE793" s="24"/>
      <c r="BF793" s="24"/>
      <c r="BG793" s="24"/>
      <c r="BH793" s="24"/>
      <c r="BI793" s="24"/>
      <c r="BJ793" s="24"/>
      <c r="BK793" s="24"/>
      <c r="BL793" s="24"/>
      <c r="BM793" s="24"/>
      <c r="BN793" s="24"/>
      <c r="BO793" s="24"/>
      <c r="BP793" s="24"/>
      <c r="BQ793" s="24"/>
      <c r="BR793" s="26">
        <v>0</v>
      </c>
      <c r="BS793" s="26">
        <v>0</v>
      </c>
      <c r="BT793" s="26">
        <v>0</v>
      </c>
      <c r="BU793" s="26">
        <v>0</v>
      </c>
      <c r="BV793" s="26">
        <v>0</v>
      </c>
      <c r="BW793" s="26">
        <v>0</v>
      </c>
      <c r="BX793" s="26">
        <v>0</v>
      </c>
      <c r="BY793" s="26">
        <v>0</v>
      </c>
      <c r="BZ793" s="24"/>
      <c r="CA793" s="24"/>
      <c r="CB793" s="24"/>
      <c r="CC793" s="24"/>
      <c r="CD793" s="24"/>
      <c r="CE793" s="24"/>
      <c r="CF793" s="24"/>
      <c r="CG793" s="24"/>
      <c r="CH793" s="24"/>
      <c r="CI793" s="24"/>
      <c r="CJ793" s="24"/>
      <c r="CK793" s="24"/>
      <c r="CL793" s="24"/>
      <c r="CM793" s="24"/>
      <c r="CN793" s="24"/>
      <c r="CO793" s="24"/>
      <c r="CP793" s="24"/>
      <c r="CQ793" s="24"/>
      <c r="CR793" s="24"/>
      <c r="CS793" s="24"/>
      <c r="CT793" s="24"/>
      <c r="CU793" s="24"/>
      <c r="CV793" s="24"/>
      <c r="CW793" s="24"/>
      <c r="CX793" s="24"/>
      <c r="CY793" s="24"/>
      <c r="CZ793" s="24"/>
      <c r="DA793" s="24"/>
      <c r="DB793" s="24"/>
      <c r="DC793" s="24"/>
      <c r="DD793" s="24"/>
      <c r="DE793" s="24"/>
      <c r="DF793" s="26" t="s">
        <v>139</v>
      </c>
      <c r="DG793" s="26" t="s">
        <v>139</v>
      </c>
      <c r="DH793" s="26" t="s">
        <v>139</v>
      </c>
      <c r="DI793" s="26" t="s">
        <v>139</v>
      </c>
      <c r="DJ793" s="26" t="s">
        <v>139</v>
      </c>
      <c r="DK793" s="26" t="s">
        <v>139</v>
      </c>
      <c r="DL793" s="26" t="s">
        <v>139</v>
      </c>
      <c r="DM793" s="26" t="s">
        <v>139</v>
      </c>
      <c r="DN793" s="26" t="s">
        <v>139</v>
      </c>
      <c r="DO793" s="26" t="s">
        <v>139</v>
      </c>
    </row>
    <row r="794" spans="1:119" ht="20.100000000000001" customHeight="1" x14ac:dyDescent="0.25">
      <c r="A794" s="29" t="str">
        <f t="shared" si="168"/>
        <v/>
      </c>
      <c r="B794" s="29" t="str">
        <f t="shared" si="169"/>
        <v>Chimwemwe Organisation for the Promotion of Childhood Rights, Education and Development</v>
      </c>
      <c r="C794" s="29">
        <f t="shared" si="170"/>
        <v>0</v>
      </c>
      <c r="D794" s="30" t="str">
        <f t="shared" si="171"/>
        <v>Africa and the Middle East</v>
      </c>
      <c r="E794" s="30" t="str">
        <f t="shared" si="172"/>
        <v>Chipata, Zambia</v>
      </c>
      <c r="F794" s="31">
        <f t="shared" si="173"/>
        <v>0</v>
      </c>
      <c r="G794" s="31">
        <f t="shared" si="174"/>
        <v>0</v>
      </c>
      <c r="H794" s="31">
        <f t="shared" si="175"/>
        <v>0</v>
      </c>
      <c r="I794" s="31">
        <f t="shared" si="176"/>
        <v>0</v>
      </c>
      <c r="J794" s="31">
        <f t="shared" si="177"/>
        <v>0</v>
      </c>
      <c r="K794" s="31">
        <f t="shared" si="178"/>
        <v>0</v>
      </c>
      <c r="L794" s="31">
        <f t="shared" si="179"/>
        <v>0</v>
      </c>
      <c r="M794" s="31">
        <f t="shared" si="180"/>
        <v>0</v>
      </c>
      <c r="N794" s="31">
        <f t="shared" si="181"/>
        <v>0</v>
      </c>
      <c r="O794" s="26" t="s">
        <v>15968</v>
      </c>
      <c r="P794" s="26" t="s">
        <v>108</v>
      </c>
      <c r="Q794" s="27">
        <v>42909</v>
      </c>
      <c r="R794" s="24"/>
      <c r="S794" s="24"/>
      <c r="T794" s="26" t="s">
        <v>142</v>
      </c>
      <c r="U794" s="24"/>
      <c r="V794" s="26" t="s">
        <v>169</v>
      </c>
      <c r="W794" s="26" t="s">
        <v>4580</v>
      </c>
      <c r="X794" s="26" t="s">
        <v>4581</v>
      </c>
      <c r="Y794" s="26" t="s">
        <v>4582</v>
      </c>
      <c r="Z794" s="24"/>
      <c r="AA794" s="24"/>
      <c r="AB794" s="26" t="s">
        <v>15736</v>
      </c>
      <c r="AC794" s="28">
        <v>2000</v>
      </c>
      <c r="AD794" s="26" t="s">
        <v>4583</v>
      </c>
      <c r="AE794" s="26" t="s">
        <v>343</v>
      </c>
      <c r="AF794" s="26" t="s">
        <v>120</v>
      </c>
      <c r="AG794" s="26" t="s">
        <v>157</v>
      </c>
      <c r="AH794" s="24"/>
      <c r="AI794" s="28">
        <v>2000</v>
      </c>
      <c r="AJ794" s="24"/>
      <c r="AK794" s="24"/>
      <c r="AL794" s="24"/>
      <c r="AM794" s="24"/>
      <c r="AN794" s="24"/>
      <c r="AO794" s="24"/>
      <c r="AP794" s="24"/>
      <c r="AQ794" s="24"/>
      <c r="AR794" s="24"/>
      <c r="AS794" s="24"/>
      <c r="AT794" s="24"/>
      <c r="AU794" s="24"/>
      <c r="AV794" s="24"/>
      <c r="AW794" s="28">
        <v>0</v>
      </c>
      <c r="AX794" s="26">
        <v>0</v>
      </c>
      <c r="AY794" s="28">
        <v>0</v>
      </c>
      <c r="AZ794" s="28">
        <v>0</v>
      </c>
      <c r="BA794" s="26">
        <v>0</v>
      </c>
      <c r="BB794" s="24"/>
      <c r="BC794" s="26" t="s">
        <v>4585</v>
      </c>
      <c r="BD794" s="24"/>
      <c r="BE794" s="24"/>
      <c r="BF794" s="24"/>
      <c r="BG794" s="24"/>
      <c r="BH794" s="24"/>
      <c r="BI794" s="24"/>
      <c r="BJ794" s="24"/>
      <c r="BK794" s="24"/>
      <c r="BL794" s="24"/>
      <c r="BM794" s="24"/>
      <c r="BN794" s="24"/>
      <c r="BO794" s="24"/>
      <c r="BP794" s="24"/>
      <c r="BQ794" s="24"/>
      <c r="BR794" s="26">
        <v>0</v>
      </c>
      <c r="BS794" s="26">
        <v>0</v>
      </c>
      <c r="BT794" s="26">
        <v>0</v>
      </c>
      <c r="BU794" s="26">
        <v>0</v>
      </c>
      <c r="BV794" s="26">
        <v>0</v>
      </c>
      <c r="BW794" s="26">
        <v>0</v>
      </c>
      <c r="BX794" s="26">
        <v>0</v>
      </c>
      <c r="BY794" s="26">
        <v>0</v>
      </c>
      <c r="BZ794" s="24"/>
      <c r="CA794" s="24"/>
      <c r="CB794" s="24"/>
      <c r="CC794" s="24"/>
      <c r="CD794" s="24"/>
      <c r="CE794" s="24"/>
      <c r="CF794" s="24"/>
      <c r="CG794" s="24"/>
      <c r="CH794" s="24"/>
      <c r="CI794" s="24"/>
      <c r="CJ794" s="24"/>
      <c r="CK794" s="24"/>
      <c r="CL794" s="24"/>
      <c r="CM794" s="24"/>
      <c r="CN794" s="24"/>
      <c r="CO794" s="24"/>
      <c r="CP794" s="24"/>
      <c r="CQ794" s="24"/>
      <c r="CR794" s="24"/>
      <c r="CS794" s="24"/>
      <c r="CT794" s="24"/>
      <c r="CU794" s="24"/>
      <c r="CV794" s="24"/>
      <c r="CW794" s="24"/>
      <c r="CX794" s="24"/>
      <c r="CY794" s="24"/>
      <c r="CZ794" s="24"/>
      <c r="DA794" s="24"/>
      <c r="DB794" s="24"/>
      <c r="DC794" s="24"/>
      <c r="DD794" s="24"/>
      <c r="DE794" s="24"/>
      <c r="DF794" s="26" t="s">
        <v>139</v>
      </c>
      <c r="DG794" s="26" t="s">
        <v>139</v>
      </c>
      <c r="DH794" s="26" t="s">
        <v>139</v>
      </c>
      <c r="DI794" s="26" t="s">
        <v>139</v>
      </c>
      <c r="DJ794" s="26" t="s">
        <v>139</v>
      </c>
      <c r="DK794" s="26" t="s">
        <v>139</v>
      </c>
      <c r="DL794" s="26" t="s">
        <v>139</v>
      </c>
      <c r="DM794" s="26" t="s">
        <v>139</v>
      </c>
      <c r="DN794" s="26" t="s">
        <v>139</v>
      </c>
      <c r="DO794" s="26" t="s">
        <v>139</v>
      </c>
    </row>
    <row r="795" spans="1:119" ht="20.100000000000001" customHeight="1" x14ac:dyDescent="0.25">
      <c r="A795" s="29" t="str">
        <f t="shared" si="168"/>
        <v/>
      </c>
      <c r="B795" s="29" t="str">
        <f t="shared" si="169"/>
        <v>Chimwemwe Organisation for the Promotion of Childhood Rights, Education and Development</v>
      </c>
      <c r="C795" s="29">
        <f t="shared" si="170"/>
        <v>0</v>
      </c>
      <c r="D795" s="30" t="str">
        <f t="shared" si="171"/>
        <v>Africa and the Middle East</v>
      </c>
      <c r="E795" s="30" t="str">
        <f t="shared" si="172"/>
        <v>Chipata, Zambia</v>
      </c>
      <c r="F795" s="31">
        <f t="shared" si="173"/>
        <v>0</v>
      </c>
      <c r="G795" s="31">
        <f t="shared" si="174"/>
        <v>0</v>
      </c>
      <c r="H795" s="31">
        <f t="shared" si="175"/>
        <v>0</v>
      </c>
      <c r="I795" s="31">
        <f t="shared" si="176"/>
        <v>0</v>
      </c>
      <c r="J795" s="31">
        <f t="shared" si="177"/>
        <v>0</v>
      </c>
      <c r="K795" s="31">
        <f t="shared" si="178"/>
        <v>0</v>
      </c>
      <c r="L795" s="31">
        <f t="shared" si="179"/>
        <v>0</v>
      </c>
      <c r="M795" s="31">
        <f t="shared" si="180"/>
        <v>0</v>
      </c>
      <c r="N795" s="31">
        <f t="shared" si="181"/>
        <v>0</v>
      </c>
      <c r="O795" s="26" t="s">
        <v>15969</v>
      </c>
      <c r="P795" s="26" t="s">
        <v>108</v>
      </c>
      <c r="Q795" s="27">
        <v>42911</v>
      </c>
      <c r="R795" s="24"/>
      <c r="S795" s="24"/>
      <c r="T795" s="26" t="s">
        <v>142</v>
      </c>
      <c r="U795" s="24"/>
      <c r="V795" s="26" t="s">
        <v>169</v>
      </c>
      <c r="W795" s="26" t="s">
        <v>4580</v>
      </c>
      <c r="X795" s="26" t="s">
        <v>4581</v>
      </c>
      <c r="Y795" s="26" t="s">
        <v>4582</v>
      </c>
      <c r="Z795" s="24"/>
      <c r="AA795" s="24"/>
      <c r="AB795" s="26" t="s">
        <v>15736</v>
      </c>
      <c r="AC795" s="28">
        <v>1500</v>
      </c>
      <c r="AD795" s="26" t="s">
        <v>4583</v>
      </c>
      <c r="AE795" s="26" t="s">
        <v>343</v>
      </c>
      <c r="AF795" s="26" t="s">
        <v>120</v>
      </c>
      <c r="AG795" s="26" t="s">
        <v>157</v>
      </c>
      <c r="AH795" s="24"/>
      <c r="AI795" s="28">
        <v>1500</v>
      </c>
      <c r="AJ795" s="24"/>
      <c r="AK795" s="24"/>
      <c r="AL795" s="24"/>
      <c r="AM795" s="24"/>
      <c r="AN795" s="24"/>
      <c r="AO795" s="24"/>
      <c r="AP795" s="24"/>
      <c r="AQ795" s="24"/>
      <c r="AR795" s="24"/>
      <c r="AS795" s="24"/>
      <c r="AT795" s="24"/>
      <c r="AU795" s="24"/>
      <c r="AV795" s="24"/>
      <c r="AW795" s="28">
        <v>0</v>
      </c>
      <c r="AX795" s="26">
        <v>0</v>
      </c>
      <c r="AY795" s="28">
        <v>0</v>
      </c>
      <c r="AZ795" s="28">
        <v>0</v>
      </c>
      <c r="BA795" s="26">
        <v>0</v>
      </c>
      <c r="BB795" s="24"/>
      <c r="BC795" s="26" t="s">
        <v>4585</v>
      </c>
      <c r="BD795" s="24"/>
      <c r="BE795" s="24"/>
      <c r="BF795" s="24"/>
      <c r="BG795" s="24"/>
      <c r="BH795" s="24"/>
      <c r="BI795" s="24"/>
      <c r="BJ795" s="24"/>
      <c r="BK795" s="24"/>
      <c r="BL795" s="24"/>
      <c r="BM795" s="24"/>
      <c r="BN795" s="24"/>
      <c r="BO795" s="24"/>
      <c r="BP795" s="24"/>
      <c r="BQ795" s="24"/>
      <c r="BR795" s="26">
        <v>0</v>
      </c>
      <c r="BS795" s="26">
        <v>0</v>
      </c>
      <c r="BT795" s="26">
        <v>0</v>
      </c>
      <c r="BU795" s="26">
        <v>0</v>
      </c>
      <c r="BV795" s="26">
        <v>0</v>
      </c>
      <c r="BW795" s="26">
        <v>0</v>
      </c>
      <c r="BX795" s="26">
        <v>0</v>
      </c>
      <c r="BY795" s="26">
        <v>0</v>
      </c>
      <c r="BZ795" s="24"/>
      <c r="CA795" s="24"/>
      <c r="CB795" s="24"/>
      <c r="CC795" s="24"/>
      <c r="CD795" s="24"/>
      <c r="CE795" s="24"/>
      <c r="CF795" s="24"/>
      <c r="CG795" s="24"/>
      <c r="CH795" s="24"/>
      <c r="CI795" s="24"/>
      <c r="CJ795" s="24"/>
      <c r="CK795" s="24"/>
      <c r="CL795" s="24"/>
      <c r="CM795" s="24"/>
      <c r="CN795" s="24"/>
      <c r="CO795" s="24"/>
      <c r="CP795" s="24"/>
      <c r="CQ795" s="24"/>
      <c r="CR795" s="24"/>
      <c r="CS795" s="24"/>
      <c r="CT795" s="24"/>
      <c r="CU795" s="24"/>
      <c r="CV795" s="24"/>
      <c r="CW795" s="24"/>
      <c r="CX795" s="24"/>
      <c r="CY795" s="24"/>
      <c r="CZ795" s="24"/>
      <c r="DA795" s="24"/>
      <c r="DB795" s="24"/>
      <c r="DC795" s="24"/>
      <c r="DD795" s="24"/>
      <c r="DE795" s="24"/>
      <c r="DF795" s="26" t="s">
        <v>139</v>
      </c>
      <c r="DG795" s="26" t="s">
        <v>139</v>
      </c>
      <c r="DH795" s="26" t="s">
        <v>139</v>
      </c>
      <c r="DI795" s="26" t="s">
        <v>139</v>
      </c>
      <c r="DJ795" s="26" t="s">
        <v>139</v>
      </c>
      <c r="DK795" s="26" t="s">
        <v>139</v>
      </c>
      <c r="DL795" s="26" t="s">
        <v>139</v>
      </c>
      <c r="DM795" s="26" t="s">
        <v>139</v>
      </c>
      <c r="DN795" s="26" t="s">
        <v>139</v>
      </c>
      <c r="DO795" s="26" t="s">
        <v>139</v>
      </c>
    </row>
    <row r="796" spans="1:119" ht="20.100000000000001" customHeight="1" x14ac:dyDescent="0.25">
      <c r="A796" s="29" t="str">
        <f t="shared" si="168"/>
        <v>Chimwemwe Organisation for the Promotion of Childhood Rights, Education and Development2</v>
      </c>
      <c r="B796" s="29" t="str">
        <f t="shared" si="169"/>
        <v>Chimwemwe Organisation for the Promotion of Childhood Rights, Education and Development</v>
      </c>
      <c r="C796" s="29">
        <f t="shared" si="170"/>
        <v>2</v>
      </c>
      <c r="D796" s="30" t="str">
        <f t="shared" si="171"/>
        <v>Africa and the Middle East</v>
      </c>
      <c r="E796" s="30" t="str">
        <f t="shared" si="172"/>
        <v>Chipata, Zambia</v>
      </c>
      <c r="F796" s="31">
        <f t="shared" si="173"/>
        <v>3</v>
      </c>
      <c r="G796" s="31">
        <f t="shared" si="174"/>
        <v>2</v>
      </c>
      <c r="H796" s="31">
        <f t="shared" si="175"/>
        <v>4</v>
      </c>
      <c r="I796" s="31">
        <f t="shared" si="176"/>
        <v>2</v>
      </c>
      <c r="J796" s="31">
        <f t="shared" si="177"/>
        <v>3</v>
      </c>
      <c r="K796" s="31">
        <f t="shared" si="178"/>
        <v>3</v>
      </c>
      <c r="L796" s="31">
        <f t="shared" si="179"/>
        <v>4</v>
      </c>
      <c r="M796" s="31">
        <f t="shared" si="180"/>
        <v>1</v>
      </c>
      <c r="N796" s="31">
        <f t="shared" si="181"/>
        <v>2.8</v>
      </c>
      <c r="O796" s="26" t="s">
        <v>4589</v>
      </c>
      <c r="P796" s="26" t="s">
        <v>108</v>
      </c>
      <c r="Q796" s="27">
        <v>42858</v>
      </c>
      <c r="R796" s="26" t="s">
        <v>109</v>
      </c>
      <c r="S796" s="26" t="s">
        <v>167</v>
      </c>
      <c r="T796" s="26" t="s">
        <v>142</v>
      </c>
      <c r="U796" s="26" t="s">
        <v>112</v>
      </c>
      <c r="V796" s="26" t="s">
        <v>169</v>
      </c>
      <c r="W796" s="26" t="s">
        <v>4580</v>
      </c>
      <c r="X796" s="26" t="s">
        <v>4581</v>
      </c>
      <c r="Y796" s="26" t="s">
        <v>4582</v>
      </c>
      <c r="Z796" s="24"/>
      <c r="AA796" s="24"/>
      <c r="AB796" s="26" t="s">
        <v>117</v>
      </c>
      <c r="AC796" s="28">
        <v>6000</v>
      </c>
      <c r="AD796" s="26" t="s">
        <v>4583</v>
      </c>
      <c r="AE796" s="26" t="s">
        <v>343</v>
      </c>
      <c r="AF796" s="26" t="s">
        <v>120</v>
      </c>
      <c r="AG796" s="26" t="s">
        <v>157</v>
      </c>
      <c r="AH796" s="26" t="s">
        <v>143</v>
      </c>
      <c r="AI796" s="28">
        <v>6000</v>
      </c>
      <c r="AJ796" s="26" t="s">
        <v>4590</v>
      </c>
      <c r="AK796" s="26" t="s">
        <v>4591</v>
      </c>
      <c r="AL796" s="26" t="s">
        <v>4592</v>
      </c>
      <c r="AM796" s="24"/>
      <c r="AN796" s="24"/>
      <c r="AO796" s="24"/>
      <c r="AP796" s="24"/>
      <c r="AQ796" s="24"/>
      <c r="AR796" s="24"/>
      <c r="AS796" s="24"/>
      <c r="AT796" s="24"/>
      <c r="AU796" s="24"/>
      <c r="AV796" s="24"/>
      <c r="AW796" s="28">
        <v>24800</v>
      </c>
      <c r="AX796" s="26">
        <v>1170</v>
      </c>
      <c r="AY796" s="28">
        <v>100</v>
      </c>
      <c r="AZ796" s="28">
        <v>90</v>
      </c>
      <c r="BA796" s="26">
        <v>170</v>
      </c>
      <c r="BB796" s="24"/>
      <c r="BC796" s="26" t="s">
        <v>4585</v>
      </c>
      <c r="BD796" s="26" t="s">
        <v>125</v>
      </c>
      <c r="BE796" s="24"/>
      <c r="BF796" s="24"/>
      <c r="BG796" s="24"/>
      <c r="BH796" s="24"/>
      <c r="BI796" s="24"/>
      <c r="BJ796" s="24"/>
      <c r="BK796" s="24"/>
      <c r="BL796" s="24"/>
      <c r="BM796" s="24"/>
      <c r="BN796" s="24"/>
      <c r="BO796" s="24"/>
      <c r="BP796" s="24"/>
      <c r="BQ796" s="24"/>
      <c r="BR796" s="26">
        <v>0</v>
      </c>
      <c r="BS796" s="26">
        <v>0</v>
      </c>
      <c r="BT796" s="26">
        <v>0</v>
      </c>
      <c r="BU796" s="26">
        <v>0</v>
      </c>
      <c r="BV796" s="26">
        <v>0</v>
      </c>
      <c r="BW796" s="26">
        <v>0</v>
      </c>
      <c r="BX796" s="26">
        <v>0</v>
      </c>
      <c r="BY796" s="26">
        <v>0</v>
      </c>
      <c r="BZ796" s="26" t="s">
        <v>136</v>
      </c>
      <c r="CA796" s="26" t="s">
        <v>136</v>
      </c>
      <c r="CB796" s="26" t="s">
        <v>135</v>
      </c>
      <c r="CC796" s="26" t="s">
        <v>136</v>
      </c>
      <c r="CD796" s="26" t="s">
        <v>135</v>
      </c>
      <c r="CE796" s="26" t="s">
        <v>137</v>
      </c>
      <c r="CF796" s="26" t="s">
        <v>134</v>
      </c>
      <c r="CG796" s="26" t="s">
        <v>135</v>
      </c>
      <c r="CH796" s="26" t="s">
        <v>134</v>
      </c>
      <c r="CI796" s="26" t="s">
        <v>138</v>
      </c>
      <c r="CJ796" s="26" t="s">
        <v>134</v>
      </c>
      <c r="CK796" s="26" t="s">
        <v>135</v>
      </c>
      <c r="CL796" s="26" t="s">
        <v>135</v>
      </c>
      <c r="CM796" s="26" t="s">
        <v>134</v>
      </c>
      <c r="CN796" s="26" t="s">
        <v>136</v>
      </c>
      <c r="CO796" s="26" t="s">
        <v>137</v>
      </c>
      <c r="CP796" s="26" t="s">
        <v>136</v>
      </c>
      <c r="CQ796" s="26" t="s">
        <v>134</v>
      </c>
      <c r="CR796" s="26" t="s">
        <v>134</v>
      </c>
      <c r="CS796" s="26" t="s">
        <v>135</v>
      </c>
      <c r="CT796" s="26" t="s">
        <v>135</v>
      </c>
      <c r="CU796" s="26" t="s">
        <v>135</v>
      </c>
      <c r="CV796" s="26" t="s">
        <v>134</v>
      </c>
      <c r="CW796" s="26" t="s">
        <v>134</v>
      </c>
      <c r="CX796" s="26" t="s">
        <v>138</v>
      </c>
      <c r="CY796" s="26" t="s">
        <v>134</v>
      </c>
      <c r="CZ796" s="26" t="s">
        <v>134</v>
      </c>
      <c r="DA796" s="26" t="s">
        <v>136</v>
      </c>
      <c r="DB796" s="26" t="s">
        <v>137</v>
      </c>
      <c r="DC796" s="26" t="s">
        <v>137</v>
      </c>
      <c r="DD796" s="26" t="s">
        <v>137</v>
      </c>
      <c r="DE796" s="26" t="s">
        <v>137</v>
      </c>
      <c r="DF796" s="26" t="s">
        <v>120</v>
      </c>
      <c r="DG796" s="26" t="s">
        <v>120</v>
      </c>
      <c r="DH796" s="26" t="s">
        <v>120</v>
      </c>
      <c r="DI796" s="26" t="s">
        <v>139</v>
      </c>
      <c r="DJ796" s="26" t="s">
        <v>120</v>
      </c>
      <c r="DK796" s="26" t="s">
        <v>139</v>
      </c>
      <c r="DL796" s="26" t="s">
        <v>139</v>
      </c>
      <c r="DM796" s="26" t="s">
        <v>139</v>
      </c>
      <c r="DN796" s="26" t="s">
        <v>139</v>
      </c>
      <c r="DO796" s="26" t="s">
        <v>139</v>
      </c>
    </row>
    <row r="797" spans="1:119" ht="20.100000000000001" customHeight="1" x14ac:dyDescent="0.25">
      <c r="A797" s="29" t="str">
        <f t="shared" si="168"/>
        <v/>
      </c>
      <c r="B797" s="29" t="str">
        <f t="shared" si="169"/>
        <v>Chimwemwe Organisation for the Promotion of Childhood Rights, Education and Development</v>
      </c>
      <c r="C797" s="29">
        <f t="shared" si="170"/>
        <v>0</v>
      </c>
      <c r="D797" s="30" t="str">
        <f t="shared" si="171"/>
        <v>Africa and the Middle East</v>
      </c>
      <c r="E797" s="30" t="str">
        <f t="shared" si="172"/>
        <v>Chipata, Zambia</v>
      </c>
      <c r="F797" s="31">
        <f t="shared" si="173"/>
        <v>0</v>
      </c>
      <c r="G797" s="31">
        <f t="shared" si="174"/>
        <v>0</v>
      </c>
      <c r="H797" s="31">
        <f t="shared" si="175"/>
        <v>0</v>
      </c>
      <c r="I797" s="31">
        <f t="shared" si="176"/>
        <v>0</v>
      </c>
      <c r="J797" s="31">
        <f t="shared" si="177"/>
        <v>0</v>
      </c>
      <c r="K797" s="31">
        <f t="shared" si="178"/>
        <v>0</v>
      </c>
      <c r="L797" s="31">
        <f t="shared" si="179"/>
        <v>0</v>
      </c>
      <c r="M797" s="31">
        <f t="shared" si="180"/>
        <v>0</v>
      </c>
      <c r="N797" s="31">
        <f t="shared" si="181"/>
        <v>0</v>
      </c>
      <c r="O797" s="26" t="s">
        <v>15970</v>
      </c>
      <c r="P797" s="26" t="s">
        <v>108</v>
      </c>
      <c r="Q797" s="27">
        <v>42530</v>
      </c>
      <c r="R797" s="24"/>
      <c r="S797" s="24"/>
      <c r="T797" s="26" t="s">
        <v>157</v>
      </c>
      <c r="U797" s="24"/>
      <c r="V797" s="26" t="s">
        <v>169</v>
      </c>
      <c r="W797" s="26" t="s">
        <v>4580</v>
      </c>
      <c r="X797" s="26" t="s">
        <v>4581</v>
      </c>
      <c r="Y797" s="26" t="s">
        <v>4582</v>
      </c>
      <c r="Z797" s="24"/>
      <c r="AA797" s="24"/>
      <c r="AB797" s="26" t="s">
        <v>15736</v>
      </c>
      <c r="AC797" s="28">
        <v>1000</v>
      </c>
      <c r="AD797" s="26" t="s">
        <v>4583</v>
      </c>
      <c r="AE797" s="26" t="s">
        <v>343</v>
      </c>
      <c r="AF797" s="26" t="s">
        <v>120</v>
      </c>
      <c r="AG797" s="26" t="s">
        <v>157</v>
      </c>
      <c r="AH797" s="24"/>
      <c r="AI797" s="28">
        <v>1000</v>
      </c>
      <c r="AJ797" s="24"/>
      <c r="AK797" s="24"/>
      <c r="AL797" s="24"/>
      <c r="AM797" s="24"/>
      <c r="AN797" s="24"/>
      <c r="AO797" s="24"/>
      <c r="AP797" s="24"/>
      <c r="AQ797" s="24"/>
      <c r="AR797" s="24"/>
      <c r="AS797" s="24"/>
      <c r="AT797" s="24"/>
      <c r="AU797" s="24"/>
      <c r="AV797" s="24"/>
      <c r="AW797" s="24"/>
      <c r="AX797" s="24"/>
      <c r="AY797" s="24"/>
      <c r="AZ797" s="24"/>
      <c r="BA797" s="24"/>
      <c r="BB797" s="24"/>
      <c r="BC797" s="26" t="s">
        <v>4585</v>
      </c>
      <c r="BD797" s="24"/>
      <c r="BE797" s="24"/>
      <c r="BF797" s="24"/>
      <c r="BG797" s="24"/>
      <c r="BH797" s="24"/>
      <c r="BI797" s="24"/>
      <c r="BJ797" s="24"/>
      <c r="BK797" s="24"/>
      <c r="BL797" s="24"/>
      <c r="BM797" s="24"/>
      <c r="BN797" s="24"/>
      <c r="BO797" s="24"/>
      <c r="BP797" s="24"/>
      <c r="BQ797" s="24"/>
      <c r="BR797" s="24"/>
      <c r="BS797" s="24"/>
      <c r="BT797" s="24"/>
      <c r="BU797" s="24"/>
      <c r="BV797" s="24"/>
      <c r="BW797" s="24"/>
      <c r="BX797" s="24"/>
      <c r="BY797" s="24"/>
      <c r="BZ797" s="24"/>
      <c r="CA797" s="24"/>
      <c r="CB797" s="24"/>
      <c r="CC797" s="24"/>
      <c r="CD797" s="24"/>
      <c r="CE797" s="24"/>
      <c r="CF797" s="24"/>
      <c r="CG797" s="24"/>
      <c r="CH797" s="24"/>
      <c r="CI797" s="24"/>
      <c r="CJ797" s="24"/>
      <c r="CK797" s="24"/>
      <c r="CL797" s="24"/>
      <c r="CM797" s="24"/>
      <c r="CN797" s="24"/>
      <c r="CO797" s="24"/>
      <c r="CP797" s="24"/>
      <c r="CQ797" s="24"/>
      <c r="CR797" s="24"/>
      <c r="CS797" s="24"/>
      <c r="CT797" s="24"/>
      <c r="CU797" s="24"/>
      <c r="CV797" s="24"/>
      <c r="CW797" s="24"/>
      <c r="CX797" s="24"/>
      <c r="CY797" s="24"/>
      <c r="CZ797" s="24"/>
      <c r="DA797" s="24"/>
      <c r="DB797" s="24"/>
      <c r="DC797" s="24"/>
      <c r="DD797" s="24"/>
      <c r="DE797" s="24"/>
      <c r="DF797" s="26" t="s">
        <v>139</v>
      </c>
      <c r="DG797" s="26" t="s">
        <v>139</v>
      </c>
      <c r="DH797" s="26" t="s">
        <v>139</v>
      </c>
      <c r="DI797" s="26" t="s">
        <v>139</v>
      </c>
      <c r="DJ797" s="26" t="s">
        <v>139</v>
      </c>
      <c r="DK797" s="26" t="s">
        <v>139</v>
      </c>
      <c r="DL797" s="26" t="s">
        <v>139</v>
      </c>
      <c r="DM797" s="26" t="s">
        <v>139</v>
      </c>
      <c r="DN797" s="26" t="s">
        <v>139</v>
      </c>
      <c r="DO797" s="26" t="s">
        <v>139</v>
      </c>
    </row>
    <row r="798" spans="1:119" ht="20.100000000000001" customHeight="1" x14ac:dyDescent="0.25">
      <c r="A798" s="29" t="str">
        <f t="shared" si="168"/>
        <v>Chimwemwe Organisation for the Promotion of Childhood Rights, Education and Development1</v>
      </c>
      <c r="B798" s="29" t="str">
        <f t="shared" si="169"/>
        <v>Chimwemwe Organisation for the Promotion of Childhood Rights, Education and Development</v>
      </c>
      <c r="C798" s="29">
        <f t="shared" si="170"/>
        <v>1</v>
      </c>
      <c r="D798" s="30" t="str">
        <f t="shared" si="171"/>
        <v>Africa and the Middle East</v>
      </c>
      <c r="E798" s="30" t="str">
        <f t="shared" si="172"/>
        <v>Chipata, Zambia</v>
      </c>
      <c r="F798" s="31">
        <f t="shared" si="173"/>
        <v>2</v>
      </c>
      <c r="G798" s="31">
        <f t="shared" si="174"/>
        <v>2</v>
      </c>
      <c r="H798" s="31">
        <f t="shared" si="175"/>
        <v>2</v>
      </c>
      <c r="I798" s="31">
        <f t="shared" si="176"/>
        <v>3</v>
      </c>
      <c r="J798" s="31">
        <f t="shared" si="177"/>
        <v>1</v>
      </c>
      <c r="K798" s="31">
        <f t="shared" si="178"/>
        <v>2</v>
      </c>
      <c r="L798" s="31">
        <f t="shared" si="179"/>
        <v>4</v>
      </c>
      <c r="M798" s="31">
        <f t="shared" si="180"/>
        <v>1</v>
      </c>
      <c r="N798" s="31">
        <f t="shared" si="181"/>
        <v>2.1</v>
      </c>
      <c r="O798" s="26" t="s">
        <v>4593</v>
      </c>
      <c r="P798" s="26" t="s">
        <v>108</v>
      </c>
      <c r="Q798" s="27">
        <v>42502</v>
      </c>
      <c r="R798" s="26" t="s">
        <v>155</v>
      </c>
      <c r="S798" s="26" t="s">
        <v>184</v>
      </c>
      <c r="T798" s="26" t="s">
        <v>157</v>
      </c>
      <c r="U798" s="26" t="s">
        <v>112</v>
      </c>
      <c r="V798" s="26" t="s">
        <v>169</v>
      </c>
      <c r="W798" s="26" t="s">
        <v>4580</v>
      </c>
      <c r="X798" s="26" t="s">
        <v>4581</v>
      </c>
      <c r="Y798" s="26" t="s">
        <v>4582</v>
      </c>
      <c r="Z798" s="24"/>
      <c r="AA798" s="24"/>
      <c r="AB798" s="26" t="s">
        <v>117</v>
      </c>
      <c r="AC798" s="28">
        <v>4000</v>
      </c>
      <c r="AD798" s="26" t="s">
        <v>4583</v>
      </c>
      <c r="AE798" s="26" t="s">
        <v>343</v>
      </c>
      <c r="AF798" s="26" t="s">
        <v>120</v>
      </c>
      <c r="AG798" s="26" t="s">
        <v>157</v>
      </c>
      <c r="AH798" s="26" t="s">
        <v>158</v>
      </c>
      <c r="AI798" s="28">
        <v>4000</v>
      </c>
      <c r="AJ798" s="26" t="s">
        <v>4594</v>
      </c>
      <c r="AK798" s="26" t="s">
        <v>4595</v>
      </c>
      <c r="AL798" s="26" t="s">
        <v>4592</v>
      </c>
      <c r="AM798" s="26" t="s">
        <v>4596</v>
      </c>
      <c r="AN798" s="26" t="s">
        <v>4597</v>
      </c>
      <c r="AO798" s="26" t="s">
        <v>4598</v>
      </c>
      <c r="AP798" s="26" t="s">
        <v>4599</v>
      </c>
      <c r="AQ798" s="24"/>
      <c r="AR798" s="24"/>
      <c r="AS798" s="24"/>
      <c r="AT798" s="24"/>
      <c r="AU798" s="24"/>
      <c r="AV798" s="24"/>
      <c r="AW798" s="28">
        <v>19562</v>
      </c>
      <c r="AX798" s="26">
        <v>1317</v>
      </c>
      <c r="AY798" s="28">
        <v>70</v>
      </c>
      <c r="AZ798" s="28">
        <v>40</v>
      </c>
      <c r="BA798" s="26">
        <v>0</v>
      </c>
      <c r="BB798" s="26" t="s">
        <v>148</v>
      </c>
      <c r="BC798" s="26" t="s">
        <v>4585</v>
      </c>
      <c r="BD798" s="24"/>
      <c r="BE798" s="24"/>
      <c r="BF798" s="24"/>
      <c r="BG798" s="24"/>
      <c r="BH798" s="24"/>
      <c r="BI798" s="24"/>
      <c r="BJ798" s="24"/>
      <c r="BK798" s="24"/>
      <c r="BL798" s="24"/>
      <c r="BM798" s="24"/>
      <c r="BN798" s="24"/>
      <c r="BO798" s="24"/>
      <c r="BP798" s="24"/>
      <c r="BQ798" s="24"/>
      <c r="BR798" s="26">
        <v>2</v>
      </c>
      <c r="BS798" s="26">
        <v>2</v>
      </c>
      <c r="BT798" s="26">
        <v>2</v>
      </c>
      <c r="BU798" s="26">
        <v>3</v>
      </c>
      <c r="BV798" s="26">
        <v>1</v>
      </c>
      <c r="BW798" s="26">
        <v>2</v>
      </c>
      <c r="BX798" s="26">
        <v>4</v>
      </c>
      <c r="BY798" s="26">
        <v>1</v>
      </c>
      <c r="BZ798" s="24"/>
      <c r="CA798" s="24"/>
      <c r="CB798" s="24"/>
      <c r="CC798" s="24"/>
      <c r="CD798" s="24"/>
      <c r="CE798" s="24"/>
      <c r="CF798" s="24"/>
      <c r="CG798" s="24"/>
      <c r="CH798" s="24"/>
      <c r="CI798" s="24"/>
      <c r="CJ798" s="24"/>
      <c r="CK798" s="24"/>
      <c r="CL798" s="24"/>
      <c r="CM798" s="24"/>
      <c r="CN798" s="24"/>
      <c r="CO798" s="24"/>
      <c r="CP798" s="24"/>
      <c r="CQ798" s="24"/>
      <c r="CR798" s="24"/>
      <c r="CS798" s="24"/>
      <c r="CT798" s="24"/>
      <c r="CU798" s="24"/>
      <c r="CV798" s="24"/>
      <c r="CW798" s="24"/>
      <c r="CX798" s="24"/>
      <c r="CY798" s="24"/>
      <c r="CZ798" s="24"/>
      <c r="DA798" s="24"/>
      <c r="DB798" s="24"/>
      <c r="DC798" s="24"/>
      <c r="DD798" s="24"/>
      <c r="DE798" s="24"/>
      <c r="DF798" s="26" t="s">
        <v>120</v>
      </c>
      <c r="DG798" s="26" t="s">
        <v>120</v>
      </c>
      <c r="DH798" s="26" t="s">
        <v>120</v>
      </c>
      <c r="DI798" s="26" t="s">
        <v>139</v>
      </c>
      <c r="DJ798" s="26" t="s">
        <v>120</v>
      </c>
      <c r="DK798" s="26" t="s">
        <v>139</v>
      </c>
      <c r="DL798" s="26" t="s">
        <v>139</v>
      </c>
      <c r="DM798" s="26" t="s">
        <v>139</v>
      </c>
      <c r="DN798" s="26" t="s">
        <v>139</v>
      </c>
      <c r="DO798" s="26" t="s">
        <v>139</v>
      </c>
    </row>
    <row r="799" spans="1:119" ht="20.100000000000001" customHeight="1" x14ac:dyDescent="0.25">
      <c r="A799" s="29" t="str">
        <f t="shared" si="168"/>
        <v/>
      </c>
      <c r="B799" s="29" t="str">
        <f t="shared" si="169"/>
        <v>Chintan Environmental Research and Action Group</v>
      </c>
      <c r="C799" s="29">
        <f t="shared" si="170"/>
        <v>0</v>
      </c>
      <c r="D799" s="30" t="str">
        <f t="shared" si="171"/>
        <v>South Asia</v>
      </c>
      <c r="E799" s="30" t="str">
        <f t="shared" si="172"/>
        <v>India</v>
      </c>
      <c r="F799" s="31">
        <f t="shared" si="173"/>
        <v>0</v>
      </c>
      <c r="G799" s="31">
        <f t="shared" si="174"/>
        <v>0</v>
      </c>
      <c r="H799" s="31">
        <f t="shared" si="175"/>
        <v>0</v>
      </c>
      <c r="I799" s="31">
        <f t="shared" si="176"/>
        <v>0</v>
      </c>
      <c r="J799" s="31">
        <f t="shared" si="177"/>
        <v>0</v>
      </c>
      <c r="K799" s="31">
        <f t="shared" si="178"/>
        <v>0</v>
      </c>
      <c r="L799" s="31">
        <f t="shared" si="179"/>
        <v>0</v>
      </c>
      <c r="M799" s="31">
        <f t="shared" si="180"/>
        <v>0</v>
      </c>
      <c r="N799" s="31">
        <f t="shared" si="181"/>
        <v>0</v>
      </c>
      <c r="O799" s="26" t="s">
        <v>4612</v>
      </c>
      <c r="P799" s="26" t="s">
        <v>108</v>
      </c>
      <c r="Q799" s="27">
        <v>40945</v>
      </c>
      <c r="R799" s="24"/>
      <c r="S799" s="24"/>
      <c r="T799" s="26" t="s">
        <v>175</v>
      </c>
      <c r="U799" s="24"/>
      <c r="V799" s="26" t="s">
        <v>225</v>
      </c>
      <c r="W799" s="26" t="s">
        <v>226</v>
      </c>
      <c r="X799" s="24"/>
      <c r="Y799" s="26" t="s">
        <v>4601</v>
      </c>
      <c r="Z799" s="24"/>
      <c r="AA799" s="24"/>
      <c r="AB799" s="26" t="s">
        <v>228</v>
      </c>
      <c r="AC799" s="28">
        <v>25000</v>
      </c>
      <c r="AD799" s="24"/>
      <c r="AE799" s="24"/>
      <c r="AF799" s="26" t="s">
        <v>120</v>
      </c>
      <c r="AG799" s="26" t="s">
        <v>312</v>
      </c>
      <c r="AH799" s="24"/>
      <c r="AI799" s="28">
        <v>25000</v>
      </c>
      <c r="AJ799" s="24"/>
      <c r="AK799" s="24"/>
      <c r="AL799" s="24"/>
      <c r="AM799" s="26" t="s">
        <v>4613</v>
      </c>
      <c r="AN799" s="24"/>
      <c r="AO799" s="24"/>
      <c r="AP799" s="24"/>
      <c r="AQ799" s="24"/>
      <c r="AR799" s="24"/>
      <c r="AS799" s="24"/>
      <c r="AT799" s="24"/>
      <c r="AU799" s="24"/>
      <c r="AV799" s="24"/>
      <c r="AW799" s="28">
        <v>201387</v>
      </c>
      <c r="AX799" s="26">
        <v>1307</v>
      </c>
      <c r="AY799" s="28">
        <v>0</v>
      </c>
      <c r="AZ799" s="28">
        <v>0</v>
      </c>
      <c r="BA799" s="26">
        <v>0</v>
      </c>
      <c r="BB799" s="24"/>
      <c r="BC799" s="24"/>
      <c r="BD799" s="24"/>
      <c r="BE799" s="24"/>
      <c r="BF799" s="24"/>
      <c r="BG799" s="24"/>
      <c r="BH799" s="24"/>
      <c r="BI799" s="24"/>
      <c r="BJ799" s="24"/>
      <c r="BK799" s="24"/>
      <c r="BL799" s="24"/>
      <c r="BM799" s="24"/>
      <c r="BN799" s="24"/>
      <c r="BO799" s="24"/>
      <c r="BP799" s="24"/>
      <c r="BQ799" s="24"/>
      <c r="BR799" s="26">
        <v>0</v>
      </c>
      <c r="BS799" s="26">
        <v>0</v>
      </c>
      <c r="BT799" s="26">
        <v>0</v>
      </c>
      <c r="BU799" s="26">
        <v>0</v>
      </c>
      <c r="BV799" s="26">
        <v>0</v>
      </c>
      <c r="BW799" s="26">
        <v>0</v>
      </c>
      <c r="BX799" s="26">
        <v>0</v>
      </c>
      <c r="BY799" s="26">
        <v>0</v>
      </c>
      <c r="BZ799" s="24"/>
      <c r="CA799" s="24"/>
      <c r="CB799" s="24"/>
      <c r="CC799" s="24"/>
      <c r="CD799" s="24"/>
      <c r="CE799" s="24"/>
      <c r="CF799" s="24"/>
      <c r="CG799" s="24"/>
      <c r="CH799" s="24"/>
      <c r="CI799" s="24"/>
      <c r="CJ799" s="24"/>
      <c r="CK799" s="24"/>
      <c r="CL799" s="24"/>
      <c r="CM799" s="24"/>
      <c r="CN799" s="24"/>
      <c r="CO799" s="24"/>
      <c r="CP799" s="24"/>
      <c r="CQ799" s="24"/>
      <c r="CR799" s="24"/>
      <c r="CS799" s="24"/>
      <c r="CT799" s="24"/>
      <c r="CU799" s="24"/>
      <c r="CV799" s="24"/>
      <c r="CW799" s="24"/>
      <c r="CX799" s="24"/>
      <c r="CY799" s="24"/>
      <c r="CZ799" s="24"/>
      <c r="DA799" s="24"/>
      <c r="DB799" s="24"/>
      <c r="DC799" s="24"/>
      <c r="DD799" s="24"/>
      <c r="DE799" s="24"/>
      <c r="DF799" s="26" t="s">
        <v>139</v>
      </c>
      <c r="DG799" s="26" t="s">
        <v>139</v>
      </c>
      <c r="DH799" s="26" t="s">
        <v>139</v>
      </c>
      <c r="DI799" s="26" t="s">
        <v>139</v>
      </c>
      <c r="DJ799" s="26" t="s">
        <v>139</v>
      </c>
      <c r="DK799" s="26" t="s">
        <v>139</v>
      </c>
      <c r="DL799" s="26" t="s">
        <v>139</v>
      </c>
      <c r="DM799" s="26" t="s">
        <v>139</v>
      </c>
      <c r="DN799" s="26" t="s">
        <v>139</v>
      </c>
      <c r="DO799" s="26" t="s">
        <v>139</v>
      </c>
    </row>
    <row r="800" spans="1:119" ht="20.100000000000001" customHeight="1" x14ac:dyDescent="0.25">
      <c r="A800" s="29" t="str">
        <f t="shared" si="168"/>
        <v>Chintan Environmental Research and Action Group7</v>
      </c>
      <c r="B800" s="29" t="str">
        <f t="shared" si="169"/>
        <v>Chintan Environmental Research and Action Group</v>
      </c>
      <c r="C800" s="29">
        <f t="shared" si="170"/>
        <v>7</v>
      </c>
      <c r="D800" s="30" t="str">
        <f t="shared" si="171"/>
        <v>South Asia</v>
      </c>
      <c r="E800" s="30" t="str">
        <f t="shared" si="172"/>
        <v>India</v>
      </c>
      <c r="F800" s="31">
        <f t="shared" si="173"/>
        <v>3</v>
      </c>
      <c r="G800" s="31">
        <f t="shared" si="174"/>
        <v>2</v>
      </c>
      <c r="H800" s="31">
        <f t="shared" si="175"/>
        <v>4</v>
      </c>
      <c r="I800" s="31">
        <f t="shared" si="176"/>
        <v>4</v>
      </c>
      <c r="J800" s="31">
        <f t="shared" si="177"/>
        <v>3</v>
      </c>
      <c r="K800" s="31">
        <f t="shared" si="178"/>
        <v>4</v>
      </c>
      <c r="L800" s="31">
        <f t="shared" si="179"/>
        <v>4</v>
      </c>
      <c r="M800" s="31">
        <f t="shared" si="180"/>
        <v>4</v>
      </c>
      <c r="N800" s="31">
        <f t="shared" si="181"/>
        <v>3.5</v>
      </c>
      <c r="O800" s="26" t="s">
        <v>4600</v>
      </c>
      <c r="P800" s="26" t="s">
        <v>108</v>
      </c>
      <c r="Q800" s="27">
        <v>41038</v>
      </c>
      <c r="R800" s="26" t="s">
        <v>305</v>
      </c>
      <c r="S800" s="26" t="s">
        <v>217</v>
      </c>
      <c r="T800" s="26" t="s">
        <v>175</v>
      </c>
      <c r="U800" s="26" t="s">
        <v>112</v>
      </c>
      <c r="V800" s="26" t="s">
        <v>225</v>
      </c>
      <c r="W800" s="26" t="s">
        <v>226</v>
      </c>
      <c r="X800" s="24"/>
      <c r="Y800" s="26" t="s">
        <v>4601</v>
      </c>
      <c r="Z800" s="24"/>
      <c r="AA800" s="24"/>
      <c r="AB800" s="26" t="s">
        <v>117</v>
      </c>
      <c r="AC800" s="28">
        <v>20000</v>
      </c>
      <c r="AD800" s="24"/>
      <c r="AE800" s="24"/>
      <c r="AF800" s="26" t="s">
        <v>120</v>
      </c>
      <c r="AG800" s="26" t="s">
        <v>312</v>
      </c>
      <c r="AH800" s="26" t="s">
        <v>235</v>
      </c>
      <c r="AI800" s="28">
        <v>20000</v>
      </c>
      <c r="AJ800" s="24"/>
      <c r="AK800" s="26" t="s">
        <v>4602</v>
      </c>
      <c r="AL800" s="26" t="s">
        <v>4603</v>
      </c>
      <c r="AM800" s="26" t="s">
        <v>4604</v>
      </c>
      <c r="AN800" s="26" t="s">
        <v>4605</v>
      </c>
      <c r="AO800" s="26" t="s">
        <v>4606</v>
      </c>
      <c r="AP800" s="24"/>
      <c r="AQ800" s="24"/>
      <c r="AR800" s="24"/>
      <c r="AS800" s="24"/>
      <c r="AT800" s="24"/>
      <c r="AU800" s="26" t="s">
        <v>4607</v>
      </c>
      <c r="AV800" s="24"/>
      <c r="AW800" s="28">
        <v>705464</v>
      </c>
      <c r="AX800" s="26">
        <v>1307</v>
      </c>
      <c r="AY800" s="28">
        <v>900</v>
      </c>
      <c r="AZ800" s="28">
        <v>496</v>
      </c>
      <c r="BA800" s="26">
        <v>0</v>
      </c>
      <c r="BB800" s="26" t="s">
        <v>241</v>
      </c>
      <c r="BC800" s="24"/>
      <c r="BD800" s="26" t="s">
        <v>378</v>
      </c>
      <c r="BE800" s="24"/>
      <c r="BF800" s="26" t="s">
        <v>4608</v>
      </c>
      <c r="BG800" s="26" t="s">
        <v>4301</v>
      </c>
      <c r="BH800" s="26" t="s">
        <v>4609</v>
      </c>
      <c r="BI800" s="26" t="s">
        <v>191</v>
      </c>
      <c r="BJ800" s="26" t="s">
        <v>4610</v>
      </c>
      <c r="BK800" s="26" t="s">
        <v>191</v>
      </c>
      <c r="BL800" s="26" t="s">
        <v>4611</v>
      </c>
      <c r="BM800" s="26" t="s">
        <v>2862</v>
      </c>
      <c r="BN800" s="24"/>
      <c r="BO800" s="24"/>
      <c r="BP800" s="24"/>
      <c r="BQ800" s="24"/>
      <c r="BR800" s="26">
        <v>3</v>
      </c>
      <c r="BS800" s="26">
        <v>2</v>
      </c>
      <c r="BT800" s="26">
        <v>4</v>
      </c>
      <c r="BU800" s="26">
        <v>4</v>
      </c>
      <c r="BV800" s="26">
        <v>3</v>
      </c>
      <c r="BW800" s="26">
        <v>4</v>
      </c>
      <c r="BX800" s="26">
        <v>4</v>
      </c>
      <c r="BY800" s="26">
        <v>4</v>
      </c>
      <c r="BZ800" s="24"/>
      <c r="CA800" s="24"/>
      <c r="CB800" s="24"/>
      <c r="CC800" s="24"/>
      <c r="CD800" s="24"/>
      <c r="CE800" s="24"/>
      <c r="CF800" s="24"/>
      <c r="CG800" s="24"/>
      <c r="CH800" s="24"/>
      <c r="CI800" s="24"/>
      <c r="CJ800" s="24"/>
      <c r="CK800" s="24"/>
      <c r="CL800" s="24"/>
      <c r="CM800" s="24"/>
      <c r="CN800" s="24"/>
      <c r="CO800" s="24"/>
      <c r="CP800" s="24"/>
      <c r="CQ800" s="24"/>
      <c r="CR800" s="24"/>
      <c r="CS800" s="24"/>
      <c r="CT800" s="24"/>
      <c r="CU800" s="24"/>
      <c r="CV800" s="24"/>
      <c r="CW800" s="24"/>
      <c r="CX800" s="24"/>
      <c r="CY800" s="24"/>
      <c r="CZ800" s="24"/>
      <c r="DA800" s="24"/>
      <c r="DB800" s="24"/>
      <c r="DC800" s="24"/>
      <c r="DD800" s="24"/>
      <c r="DE800" s="24"/>
      <c r="DF800" s="26" t="s">
        <v>139</v>
      </c>
      <c r="DG800" s="26" t="s">
        <v>139</v>
      </c>
      <c r="DH800" s="26" t="s">
        <v>139</v>
      </c>
      <c r="DI800" s="26" t="s">
        <v>139</v>
      </c>
      <c r="DJ800" s="26" t="s">
        <v>139</v>
      </c>
      <c r="DK800" s="26" t="s">
        <v>139</v>
      </c>
      <c r="DL800" s="26" t="s">
        <v>139</v>
      </c>
      <c r="DM800" s="26" t="s">
        <v>139</v>
      </c>
      <c r="DN800" s="26" t="s">
        <v>139</v>
      </c>
      <c r="DO800" s="26" t="s">
        <v>139</v>
      </c>
    </row>
    <row r="801" spans="1:119" ht="20.100000000000001" customHeight="1" x14ac:dyDescent="0.25">
      <c r="A801" s="29" t="str">
        <f t="shared" si="168"/>
        <v>Chintan Environmental Research and Action Group6</v>
      </c>
      <c r="B801" s="29" t="str">
        <f t="shared" si="169"/>
        <v>Chintan Environmental Research and Action Group</v>
      </c>
      <c r="C801" s="29">
        <f t="shared" si="170"/>
        <v>6</v>
      </c>
      <c r="D801" s="30" t="str">
        <f t="shared" si="171"/>
        <v>South Asia</v>
      </c>
      <c r="E801" s="30" t="str">
        <f t="shared" si="172"/>
        <v>India</v>
      </c>
      <c r="F801" s="31">
        <f t="shared" si="173"/>
        <v>3</v>
      </c>
      <c r="G801" s="31">
        <f t="shared" si="174"/>
        <v>2</v>
      </c>
      <c r="H801" s="31">
        <f t="shared" si="175"/>
        <v>4</v>
      </c>
      <c r="I801" s="31">
        <f t="shared" si="176"/>
        <v>4</v>
      </c>
      <c r="J801" s="31">
        <f t="shared" si="177"/>
        <v>3</v>
      </c>
      <c r="K801" s="31">
        <f t="shared" si="178"/>
        <v>5</v>
      </c>
      <c r="L801" s="31">
        <f t="shared" si="179"/>
        <v>4</v>
      </c>
      <c r="M801" s="31">
        <f t="shared" si="180"/>
        <v>4</v>
      </c>
      <c r="N801" s="31">
        <f t="shared" si="181"/>
        <v>3.6</v>
      </c>
      <c r="O801" s="26" t="s">
        <v>4614</v>
      </c>
      <c r="P801" s="26" t="s">
        <v>108</v>
      </c>
      <c r="Q801" s="27">
        <v>40672</v>
      </c>
      <c r="R801" s="26" t="s">
        <v>166</v>
      </c>
      <c r="S801" s="26" t="s">
        <v>409</v>
      </c>
      <c r="T801" s="26" t="s">
        <v>333</v>
      </c>
      <c r="U801" s="26" t="s">
        <v>112</v>
      </c>
      <c r="V801" s="26" t="s">
        <v>225</v>
      </c>
      <c r="W801" s="26" t="s">
        <v>226</v>
      </c>
      <c r="X801" s="24"/>
      <c r="Y801" s="26" t="s">
        <v>4601</v>
      </c>
      <c r="Z801" s="24"/>
      <c r="AA801" s="24"/>
      <c r="AB801" s="26" t="s">
        <v>117</v>
      </c>
      <c r="AC801" s="28">
        <v>16000</v>
      </c>
      <c r="AD801" s="24"/>
      <c r="AE801" s="24"/>
      <c r="AF801" s="26" t="s">
        <v>120</v>
      </c>
      <c r="AG801" s="26" t="s">
        <v>312</v>
      </c>
      <c r="AH801" s="26" t="s">
        <v>250</v>
      </c>
      <c r="AI801" s="28">
        <v>16000</v>
      </c>
      <c r="AJ801" s="24"/>
      <c r="AK801" s="26" t="s">
        <v>4615</v>
      </c>
      <c r="AL801" s="26" t="s">
        <v>4616</v>
      </c>
      <c r="AM801" s="26" t="s">
        <v>4617</v>
      </c>
      <c r="AN801" s="26" t="s">
        <v>4618</v>
      </c>
      <c r="AO801" s="26" t="s">
        <v>4606</v>
      </c>
      <c r="AP801" s="24"/>
      <c r="AQ801" s="24"/>
      <c r="AR801" s="24"/>
      <c r="AS801" s="24"/>
      <c r="AT801" s="24"/>
      <c r="AU801" s="24"/>
      <c r="AV801" s="24"/>
      <c r="AW801" s="28">
        <v>201387</v>
      </c>
      <c r="AX801" s="26">
        <v>1307</v>
      </c>
      <c r="AY801" s="28">
        <v>496</v>
      </c>
      <c r="AZ801" s="28">
        <v>280</v>
      </c>
      <c r="BA801" s="26">
        <v>0</v>
      </c>
      <c r="BB801" s="26" t="s">
        <v>241</v>
      </c>
      <c r="BC801" s="24"/>
      <c r="BD801" s="24"/>
      <c r="BE801" s="24"/>
      <c r="BF801" s="26" t="s">
        <v>4232</v>
      </c>
      <c r="BG801" s="26" t="s">
        <v>191</v>
      </c>
      <c r="BH801" s="26" t="s">
        <v>4608</v>
      </c>
      <c r="BI801" s="26" t="s">
        <v>4301</v>
      </c>
      <c r="BJ801" s="26" t="s">
        <v>4611</v>
      </c>
      <c r="BK801" s="26" t="s">
        <v>2862</v>
      </c>
      <c r="BL801" s="26" t="s">
        <v>4619</v>
      </c>
      <c r="BM801" s="26" t="s">
        <v>191</v>
      </c>
      <c r="BN801" s="24"/>
      <c r="BO801" s="24"/>
      <c r="BP801" s="24"/>
      <c r="BQ801" s="24"/>
      <c r="BR801" s="26">
        <v>3</v>
      </c>
      <c r="BS801" s="26">
        <v>2</v>
      </c>
      <c r="BT801" s="26">
        <v>4</v>
      </c>
      <c r="BU801" s="26">
        <v>4</v>
      </c>
      <c r="BV801" s="26">
        <v>3</v>
      </c>
      <c r="BW801" s="26">
        <v>5</v>
      </c>
      <c r="BX801" s="26">
        <v>4</v>
      </c>
      <c r="BY801" s="26">
        <v>4</v>
      </c>
      <c r="BZ801" s="24"/>
      <c r="CA801" s="24"/>
      <c r="CB801" s="24"/>
      <c r="CC801" s="24"/>
      <c r="CD801" s="24"/>
      <c r="CE801" s="24"/>
      <c r="CF801" s="24"/>
      <c r="CG801" s="24"/>
      <c r="CH801" s="24"/>
      <c r="CI801" s="24"/>
      <c r="CJ801" s="24"/>
      <c r="CK801" s="24"/>
      <c r="CL801" s="24"/>
      <c r="CM801" s="24"/>
      <c r="CN801" s="24"/>
      <c r="CO801" s="24"/>
      <c r="CP801" s="24"/>
      <c r="CQ801" s="24"/>
      <c r="CR801" s="24"/>
      <c r="CS801" s="24"/>
      <c r="CT801" s="24"/>
      <c r="CU801" s="24"/>
      <c r="CV801" s="24"/>
      <c r="CW801" s="24"/>
      <c r="CX801" s="24"/>
      <c r="CY801" s="24"/>
      <c r="CZ801" s="24"/>
      <c r="DA801" s="24"/>
      <c r="DB801" s="24"/>
      <c r="DC801" s="24"/>
      <c r="DD801" s="24"/>
      <c r="DE801" s="24"/>
      <c r="DF801" s="26" t="s">
        <v>139</v>
      </c>
      <c r="DG801" s="26" t="s">
        <v>139</v>
      </c>
      <c r="DH801" s="26" t="s">
        <v>139</v>
      </c>
      <c r="DI801" s="26" t="s">
        <v>139</v>
      </c>
      <c r="DJ801" s="26" t="s">
        <v>139</v>
      </c>
      <c r="DK801" s="26" t="s">
        <v>139</v>
      </c>
      <c r="DL801" s="26" t="s">
        <v>139</v>
      </c>
      <c r="DM801" s="26" t="s">
        <v>139</v>
      </c>
      <c r="DN801" s="26" t="s">
        <v>139</v>
      </c>
      <c r="DO801" s="26" t="s">
        <v>139</v>
      </c>
    </row>
    <row r="802" spans="1:119" ht="20.100000000000001" customHeight="1" x14ac:dyDescent="0.25">
      <c r="A802" s="29" t="str">
        <f t="shared" si="168"/>
        <v>Chintan Environmental Research and Action Group5</v>
      </c>
      <c r="B802" s="29" t="str">
        <f t="shared" si="169"/>
        <v>Chintan Environmental Research and Action Group</v>
      </c>
      <c r="C802" s="29">
        <f t="shared" si="170"/>
        <v>5</v>
      </c>
      <c r="D802" s="30" t="str">
        <f t="shared" si="171"/>
        <v>South Asia</v>
      </c>
      <c r="E802" s="30" t="str">
        <f t="shared" si="172"/>
        <v>India</v>
      </c>
      <c r="F802" s="31">
        <f t="shared" si="173"/>
        <v>3</v>
      </c>
      <c r="G802" s="31">
        <f t="shared" si="174"/>
        <v>2</v>
      </c>
      <c r="H802" s="31">
        <f t="shared" si="175"/>
        <v>4</v>
      </c>
      <c r="I802" s="31">
        <f t="shared" si="176"/>
        <v>4</v>
      </c>
      <c r="J802" s="31">
        <f t="shared" si="177"/>
        <v>4</v>
      </c>
      <c r="K802" s="31">
        <f t="shared" si="178"/>
        <v>4</v>
      </c>
      <c r="L802" s="31">
        <f t="shared" si="179"/>
        <v>4</v>
      </c>
      <c r="M802" s="31">
        <f t="shared" si="180"/>
        <v>4</v>
      </c>
      <c r="N802" s="31">
        <f t="shared" si="181"/>
        <v>3.6</v>
      </c>
      <c r="O802" s="26" t="s">
        <v>4620</v>
      </c>
      <c r="P802" s="26" t="s">
        <v>108</v>
      </c>
      <c r="Q802" s="27">
        <v>40315</v>
      </c>
      <c r="R802" s="26" t="s">
        <v>166</v>
      </c>
      <c r="S802" s="26" t="s">
        <v>234</v>
      </c>
      <c r="T802" s="26" t="s">
        <v>224</v>
      </c>
      <c r="U802" s="26" t="s">
        <v>112</v>
      </c>
      <c r="V802" s="26" t="s">
        <v>225</v>
      </c>
      <c r="W802" s="26" t="s">
        <v>226</v>
      </c>
      <c r="X802" s="24"/>
      <c r="Y802" s="26" t="s">
        <v>4601</v>
      </c>
      <c r="Z802" s="24"/>
      <c r="AA802" s="24"/>
      <c r="AB802" s="26" t="s">
        <v>117</v>
      </c>
      <c r="AC802" s="28">
        <v>12000</v>
      </c>
      <c r="AD802" s="24"/>
      <c r="AE802" s="24"/>
      <c r="AF802" s="26" t="s">
        <v>120</v>
      </c>
      <c r="AG802" s="26" t="s">
        <v>312</v>
      </c>
      <c r="AH802" s="26" t="s">
        <v>176</v>
      </c>
      <c r="AI802" s="28">
        <v>12000</v>
      </c>
      <c r="AJ802" s="24"/>
      <c r="AK802" s="26" t="s">
        <v>4621</v>
      </c>
      <c r="AL802" s="26" t="s">
        <v>4622</v>
      </c>
      <c r="AM802" s="26" t="s">
        <v>4617</v>
      </c>
      <c r="AN802" s="26" t="s">
        <v>4618</v>
      </c>
      <c r="AO802" s="24"/>
      <c r="AP802" s="24"/>
      <c r="AQ802" s="24"/>
      <c r="AR802" s="24"/>
      <c r="AS802" s="26" t="s">
        <v>4623</v>
      </c>
      <c r="AT802" s="24"/>
      <c r="AU802" s="24"/>
      <c r="AV802" s="24"/>
      <c r="AW802" s="28">
        <v>187092</v>
      </c>
      <c r="AX802" s="26">
        <v>1300</v>
      </c>
      <c r="AY802" s="28">
        <v>60</v>
      </c>
      <c r="AZ802" s="28">
        <v>50</v>
      </c>
      <c r="BA802" s="26">
        <v>0</v>
      </c>
      <c r="BB802" s="26" t="s">
        <v>148</v>
      </c>
      <c r="BC802" s="24"/>
      <c r="BD802" s="24"/>
      <c r="BE802" s="24"/>
      <c r="BF802" s="24"/>
      <c r="BG802" s="24"/>
      <c r="BH802" s="24"/>
      <c r="BI802" s="24"/>
      <c r="BJ802" s="24"/>
      <c r="BK802" s="24"/>
      <c r="BL802" s="24"/>
      <c r="BM802" s="24"/>
      <c r="BN802" s="24"/>
      <c r="BO802" s="24"/>
      <c r="BP802" s="24"/>
      <c r="BQ802" s="24"/>
      <c r="BR802" s="26">
        <v>3</v>
      </c>
      <c r="BS802" s="26">
        <v>2</v>
      </c>
      <c r="BT802" s="26">
        <v>4</v>
      </c>
      <c r="BU802" s="26">
        <v>4</v>
      </c>
      <c r="BV802" s="26">
        <v>4</v>
      </c>
      <c r="BW802" s="26">
        <v>4</v>
      </c>
      <c r="BX802" s="26">
        <v>4</v>
      </c>
      <c r="BY802" s="26">
        <v>4</v>
      </c>
      <c r="BZ802" s="24"/>
      <c r="CA802" s="24"/>
      <c r="CB802" s="24"/>
      <c r="CC802" s="24"/>
      <c r="CD802" s="24"/>
      <c r="CE802" s="24"/>
      <c r="CF802" s="24"/>
      <c r="CG802" s="24"/>
      <c r="CH802" s="24"/>
      <c r="CI802" s="24"/>
      <c r="CJ802" s="24"/>
      <c r="CK802" s="24"/>
      <c r="CL802" s="24"/>
      <c r="CM802" s="24"/>
      <c r="CN802" s="24"/>
      <c r="CO802" s="24"/>
      <c r="CP802" s="24"/>
      <c r="CQ802" s="24"/>
      <c r="CR802" s="24"/>
      <c r="CS802" s="24"/>
      <c r="CT802" s="24"/>
      <c r="CU802" s="24"/>
      <c r="CV802" s="24"/>
      <c r="CW802" s="24"/>
      <c r="CX802" s="24"/>
      <c r="CY802" s="24"/>
      <c r="CZ802" s="24"/>
      <c r="DA802" s="24"/>
      <c r="DB802" s="24"/>
      <c r="DC802" s="24"/>
      <c r="DD802" s="24"/>
      <c r="DE802" s="24"/>
      <c r="DF802" s="26" t="s">
        <v>139</v>
      </c>
      <c r="DG802" s="26" t="s">
        <v>139</v>
      </c>
      <c r="DH802" s="26" t="s">
        <v>139</v>
      </c>
      <c r="DI802" s="26" t="s">
        <v>139</v>
      </c>
      <c r="DJ802" s="26" t="s">
        <v>139</v>
      </c>
      <c r="DK802" s="26" t="s">
        <v>139</v>
      </c>
      <c r="DL802" s="26" t="s">
        <v>139</v>
      </c>
      <c r="DM802" s="26" t="s">
        <v>139</v>
      </c>
      <c r="DN802" s="26" t="s">
        <v>139</v>
      </c>
      <c r="DO802" s="26" t="s">
        <v>139</v>
      </c>
    </row>
    <row r="803" spans="1:119" ht="20.100000000000001" customHeight="1" x14ac:dyDescent="0.25">
      <c r="A803" s="29" t="str">
        <f t="shared" si="168"/>
        <v>Citizens Initiative Trust Fund2</v>
      </c>
      <c r="B803" s="29" t="str">
        <f t="shared" si="169"/>
        <v>Citizens Initiative Trust Fund</v>
      </c>
      <c r="C803" s="29">
        <f t="shared" si="170"/>
        <v>2</v>
      </c>
      <c r="D803" s="30" t="str">
        <f t="shared" si="171"/>
        <v>South Asia</v>
      </c>
      <c r="E803" s="30" t="str">
        <f t="shared" si="172"/>
        <v>Sri Lanka</v>
      </c>
      <c r="F803" s="31">
        <f t="shared" si="173"/>
        <v>1</v>
      </c>
      <c r="G803" s="31">
        <f t="shared" si="174"/>
        <v>1</v>
      </c>
      <c r="H803" s="31">
        <f t="shared" si="175"/>
        <v>3</v>
      </c>
      <c r="I803" s="31">
        <f t="shared" si="176"/>
        <v>2</v>
      </c>
      <c r="J803" s="31">
        <f t="shared" si="177"/>
        <v>2</v>
      </c>
      <c r="K803" s="31">
        <f t="shared" si="178"/>
        <v>2</v>
      </c>
      <c r="L803" s="31">
        <f t="shared" si="179"/>
        <v>1</v>
      </c>
      <c r="M803" s="31">
        <f t="shared" si="180"/>
        <v>1</v>
      </c>
      <c r="N803" s="31">
        <f t="shared" si="181"/>
        <v>1.6</v>
      </c>
      <c r="O803" s="26" t="s">
        <v>4624</v>
      </c>
      <c r="P803" s="26" t="s">
        <v>108</v>
      </c>
      <c r="Q803" s="27">
        <v>41038</v>
      </c>
      <c r="R803" s="26" t="s">
        <v>109</v>
      </c>
      <c r="S803" s="26" t="s">
        <v>217</v>
      </c>
      <c r="T803" s="26" t="s">
        <v>175</v>
      </c>
      <c r="U803" s="26" t="s">
        <v>168</v>
      </c>
      <c r="V803" s="26" t="s">
        <v>225</v>
      </c>
      <c r="W803" s="26" t="s">
        <v>2101</v>
      </c>
      <c r="X803" s="24"/>
      <c r="Y803" s="26" t="s">
        <v>4625</v>
      </c>
      <c r="Z803" s="24"/>
      <c r="AA803" s="24"/>
      <c r="AB803" s="26" t="s">
        <v>117</v>
      </c>
      <c r="AC803" s="28">
        <v>6000</v>
      </c>
      <c r="AD803" s="24"/>
      <c r="AE803" s="26" t="s">
        <v>249</v>
      </c>
      <c r="AF803" s="26" t="s">
        <v>120</v>
      </c>
      <c r="AG803" s="26" t="s">
        <v>333</v>
      </c>
      <c r="AH803" s="26" t="s">
        <v>143</v>
      </c>
      <c r="AI803" s="28">
        <v>6000</v>
      </c>
      <c r="AJ803" s="24"/>
      <c r="AK803" s="26" t="s">
        <v>4626</v>
      </c>
      <c r="AL803" s="26" t="s">
        <v>4627</v>
      </c>
      <c r="AM803" s="24"/>
      <c r="AN803" s="24"/>
      <c r="AO803" s="24"/>
      <c r="AP803" s="24"/>
      <c r="AQ803" s="24"/>
      <c r="AR803" s="24"/>
      <c r="AS803" s="26" t="s">
        <v>4628</v>
      </c>
      <c r="AT803" s="24"/>
      <c r="AU803" s="24"/>
      <c r="AV803" s="24"/>
      <c r="AW803" s="28">
        <v>8663</v>
      </c>
      <c r="AX803" s="26">
        <v>25</v>
      </c>
      <c r="AY803" s="28">
        <v>50</v>
      </c>
      <c r="AZ803" s="28">
        <v>25</v>
      </c>
      <c r="BA803" s="26">
        <v>0</v>
      </c>
      <c r="BB803" s="26" t="s">
        <v>241</v>
      </c>
      <c r="BC803" s="26" t="s">
        <v>4629</v>
      </c>
      <c r="BD803" s="26" t="s">
        <v>437</v>
      </c>
      <c r="BE803" s="24"/>
      <c r="BF803" s="26" t="s">
        <v>4630</v>
      </c>
      <c r="BG803" s="26" t="s">
        <v>191</v>
      </c>
      <c r="BH803" s="24"/>
      <c r="BI803" s="24"/>
      <c r="BJ803" s="24"/>
      <c r="BK803" s="24"/>
      <c r="BL803" s="24"/>
      <c r="BM803" s="24"/>
      <c r="BN803" s="24"/>
      <c r="BO803" s="24"/>
      <c r="BP803" s="24"/>
      <c r="BQ803" s="24"/>
      <c r="BR803" s="26">
        <v>1</v>
      </c>
      <c r="BS803" s="26">
        <v>1</v>
      </c>
      <c r="BT803" s="26">
        <v>3</v>
      </c>
      <c r="BU803" s="26">
        <v>2</v>
      </c>
      <c r="BV803" s="26">
        <v>2</v>
      </c>
      <c r="BW803" s="26">
        <v>2</v>
      </c>
      <c r="BX803" s="26">
        <v>1</v>
      </c>
      <c r="BY803" s="26">
        <v>1</v>
      </c>
      <c r="BZ803" s="24"/>
      <c r="CA803" s="24"/>
      <c r="CB803" s="24"/>
      <c r="CC803" s="24"/>
      <c r="CD803" s="24"/>
      <c r="CE803" s="24"/>
      <c r="CF803" s="24"/>
      <c r="CG803" s="24"/>
      <c r="CH803" s="24"/>
      <c r="CI803" s="24"/>
      <c r="CJ803" s="24"/>
      <c r="CK803" s="24"/>
      <c r="CL803" s="24"/>
      <c r="CM803" s="24"/>
      <c r="CN803" s="24"/>
      <c r="CO803" s="24"/>
      <c r="CP803" s="24"/>
      <c r="CQ803" s="24"/>
      <c r="CR803" s="24"/>
      <c r="CS803" s="24"/>
      <c r="CT803" s="24"/>
      <c r="CU803" s="24"/>
      <c r="CV803" s="24"/>
      <c r="CW803" s="24"/>
      <c r="CX803" s="24"/>
      <c r="CY803" s="24"/>
      <c r="CZ803" s="24"/>
      <c r="DA803" s="24"/>
      <c r="DB803" s="24"/>
      <c r="DC803" s="24"/>
      <c r="DD803" s="24"/>
      <c r="DE803" s="24"/>
      <c r="DF803" s="26" t="s">
        <v>139</v>
      </c>
      <c r="DG803" s="26" t="s">
        <v>120</v>
      </c>
      <c r="DH803" s="26" t="s">
        <v>139</v>
      </c>
      <c r="DI803" s="26" t="s">
        <v>139</v>
      </c>
      <c r="DJ803" s="26" t="s">
        <v>139</v>
      </c>
      <c r="DK803" s="26" t="s">
        <v>139</v>
      </c>
      <c r="DL803" s="26" t="s">
        <v>139</v>
      </c>
      <c r="DM803" s="26" t="s">
        <v>139</v>
      </c>
      <c r="DN803" s="26" t="s">
        <v>139</v>
      </c>
      <c r="DO803" s="26" t="s">
        <v>139</v>
      </c>
    </row>
    <row r="804" spans="1:119" ht="20.100000000000001" customHeight="1" x14ac:dyDescent="0.25">
      <c r="A804" s="29" t="str">
        <f t="shared" si="168"/>
        <v>Citizens Initiative Trust Fund1</v>
      </c>
      <c r="B804" s="29" t="str">
        <f t="shared" si="169"/>
        <v>Citizens Initiative Trust Fund</v>
      </c>
      <c r="C804" s="29">
        <f t="shared" si="170"/>
        <v>1</v>
      </c>
      <c r="D804" s="30" t="str">
        <f t="shared" si="171"/>
        <v>South Asia</v>
      </c>
      <c r="E804" s="30" t="str">
        <f t="shared" si="172"/>
        <v>Sri Lanka</v>
      </c>
      <c r="F804" s="31">
        <f t="shared" si="173"/>
        <v>2</v>
      </c>
      <c r="G804" s="31">
        <f t="shared" si="174"/>
        <v>1</v>
      </c>
      <c r="H804" s="31">
        <f t="shared" si="175"/>
        <v>2</v>
      </c>
      <c r="I804" s="31">
        <f t="shared" si="176"/>
        <v>2</v>
      </c>
      <c r="J804" s="31">
        <f t="shared" si="177"/>
        <v>2</v>
      </c>
      <c r="K804" s="31">
        <f t="shared" si="178"/>
        <v>2</v>
      </c>
      <c r="L804" s="31">
        <f t="shared" si="179"/>
        <v>1</v>
      </c>
      <c r="M804" s="31">
        <f t="shared" si="180"/>
        <v>1</v>
      </c>
      <c r="N804" s="31">
        <f t="shared" si="181"/>
        <v>1.6</v>
      </c>
      <c r="O804" s="26" t="s">
        <v>4631</v>
      </c>
      <c r="P804" s="26" t="s">
        <v>108</v>
      </c>
      <c r="Q804" s="27">
        <v>40672</v>
      </c>
      <c r="R804" s="26" t="s">
        <v>155</v>
      </c>
      <c r="S804" s="26" t="s">
        <v>409</v>
      </c>
      <c r="T804" s="26" t="s">
        <v>333</v>
      </c>
      <c r="U804" s="26" t="s">
        <v>168</v>
      </c>
      <c r="V804" s="26" t="s">
        <v>225</v>
      </c>
      <c r="W804" s="26" t="s">
        <v>2101</v>
      </c>
      <c r="X804" s="24"/>
      <c r="Y804" s="26" t="s">
        <v>4625</v>
      </c>
      <c r="Z804" s="24"/>
      <c r="AA804" s="24"/>
      <c r="AB804" s="26" t="s">
        <v>117</v>
      </c>
      <c r="AC804" s="28">
        <v>6000</v>
      </c>
      <c r="AD804" s="24"/>
      <c r="AE804" s="26" t="s">
        <v>249</v>
      </c>
      <c r="AF804" s="26" t="s">
        <v>120</v>
      </c>
      <c r="AG804" s="26" t="s">
        <v>333</v>
      </c>
      <c r="AH804" s="26" t="s">
        <v>158</v>
      </c>
      <c r="AI804" s="28">
        <v>6000</v>
      </c>
      <c r="AJ804" s="24"/>
      <c r="AK804" s="26" t="s">
        <v>4632</v>
      </c>
      <c r="AL804" s="26" t="s">
        <v>4627</v>
      </c>
      <c r="AM804" s="26" t="s">
        <v>4633</v>
      </c>
      <c r="AN804" s="26" t="s">
        <v>4634</v>
      </c>
      <c r="AO804" s="26" t="s">
        <v>4635</v>
      </c>
      <c r="AP804" s="24"/>
      <c r="AQ804" s="24"/>
      <c r="AR804" s="24"/>
      <c r="AS804" s="24"/>
      <c r="AT804" s="24"/>
      <c r="AU804" s="24"/>
      <c r="AV804" s="24"/>
      <c r="AW804" s="28">
        <v>8143</v>
      </c>
      <c r="AX804" s="26">
        <v>300</v>
      </c>
      <c r="AY804" s="28">
        <v>0</v>
      </c>
      <c r="AZ804" s="28">
        <v>0</v>
      </c>
      <c r="BA804" s="26">
        <v>0</v>
      </c>
      <c r="BB804" s="24"/>
      <c r="BC804" s="26" t="s">
        <v>4629</v>
      </c>
      <c r="BD804" s="24"/>
      <c r="BE804" s="24"/>
      <c r="BF804" s="24"/>
      <c r="BG804" s="24"/>
      <c r="BH804" s="24"/>
      <c r="BI804" s="24"/>
      <c r="BJ804" s="24"/>
      <c r="BK804" s="24"/>
      <c r="BL804" s="24"/>
      <c r="BM804" s="24"/>
      <c r="BN804" s="24"/>
      <c r="BO804" s="24"/>
      <c r="BP804" s="24"/>
      <c r="BQ804" s="24"/>
      <c r="BR804" s="26">
        <v>2</v>
      </c>
      <c r="BS804" s="26">
        <v>1</v>
      </c>
      <c r="BT804" s="26">
        <v>2</v>
      </c>
      <c r="BU804" s="26">
        <v>2</v>
      </c>
      <c r="BV804" s="26">
        <v>2</v>
      </c>
      <c r="BW804" s="26">
        <v>2</v>
      </c>
      <c r="BX804" s="26">
        <v>1</v>
      </c>
      <c r="BY804" s="26">
        <v>1</v>
      </c>
      <c r="BZ804" s="24"/>
      <c r="CA804" s="24"/>
      <c r="CB804" s="24"/>
      <c r="CC804" s="24"/>
      <c r="CD804" s="24"/>
      <c r="CE804" s="24"/>
      <c r="CF804" s="24"/>
      <c r="CG804" s="24"/>
      <c r="CH804" s="24"/>
      <c r="CI804" s="24"/>
      <c r="CJ804" s="24"/>
      <c r="CK804" s="24"/>
      <c r="CL804" s="24"/>
      <c r="CM804" s="24"/>
      <c r="CN804" s="24"/>
      <c r="CO804" s="24"/>
      <c r="CP804" s="24"/>
      <c r="CQ804" s="24"/>
      <c r="CR804" s="24"/>
      <c r="CS804" s="24"/>
      <c r="CT804" s="24"/>
      <c r="CU804" s="24"/>
      <c r="CV804" s="24"/>
      <c r="CW804" s="24"/>
      <c r="CX804" s="24"/>
      <c r="CY804" s="24"/>
      <c r="CZ804" s="24"/>
      <c r="DA804" s="24"/>
      <c r="DB804" s="24"/>
      <c r="DC804" s="24"/>
      <c r="DD804" s="24"/>
      <c r="DE804" s="24"/>
      <c r="DF804" s="26" t="s">
        <v>139</v>
      </c>
      <c r="DG804" s="26" t="s">
        <v>120</v>
      </c>
      <c r="DH804" s="26" t="s">
        <v>139</v>
      </c>
      <c r="DI804" s="26" t="s">
        <v>139</v>
      </c>
      <c r="DJ804" s="26" t="s">
        <v>139</v>
      </c>
      <c r="DK804" s="26" t="s">
        <v>139</v>
      </c>
      <c r="DL804" s="26" t="s">
        <v>139</v>
      </c>
      <c r="DM804" s="26" t="s">
        <v>139</v>
      </c>
      <c r="DN804" s="26" t="s">
        <v>139</v>
      </c>
      <c r="DO804" s="26" t="s">
        <v>139</v>
      </c>
    </row>
    <row r="805" spans="1:119" ht="20.100000000000001" customHeight="1" x14ac:dyDescent="0.25">
      <c r="A805" s="29" t="str">
        <f t="shared" si="168"/>
        <v>Club 21 Udruenja za Pozitivnu Komunikaciju (Club 21 Association for Positive Communication)6</v>
      </c>
      <c r="B805" s="29" t="str">
        <f t="shared" si="169"/>
        <v>Club 21 Udruenja za Pozitivnu Komunikaciju (Club 21 Association for Positive Communication)</v>
      </c>
      <c r="C805" s="29">
        <f t="shared" si="170"/>
        <v>6</v>
      </c>
      <c r="D805" s="30" t="str">
        <f t="shared" si="171"/>
        <v>Europe and Eurasia</v>
      </c>
      <c r="E805" s="30" t="str">
        <f t="shared" si="172"/>
        <v>Subotica, Serbia</v>
      </c>
      <c r="F805" s="31">
        <f t="shared" si="173"/>
        <v>4</v>
      </c>
      <c r="G805" s="31">
        <f t="shared" si="174"/>
        <v>3</v>
      </c>
      <c r="H805" s="31">
        <f t="shared" si="175"/>
        <v>3</v>
      </c>
      <c r="I805" s="31">
        <f t="shared" si="176"/>
        <v>2</v>
      </c>
      <c r="J805" s="31">
        <f t="shared" si="177"/>
        <v>3</v>
      </c>
      <c r="K805" s="31">
        <f t="shared" si="178"/>
        <v>3</v>
      </c>
      <c r="L805" s="31">
        <f t="shared" si="179"/>
        <v>3</v>
      </c>
      <c r="M805" s="31">
        <f t="shared" si="180"/>
        <v>3</v>
      </c>
      <c r="N805" s="31">
        <f t="shared" si="181"/>
        <v>3</v>
      </c>
      <c r="O805" s="26" t="s">
        <v>4636</v>
      </c>
      <c r="P805" s="26" t="s">
        <v>108</v>
      </c>
      <c r="Q805" s="27">
        <v>41204</v>
      </c>
      <c r="R805" s="26" t="s">
        <v>305</v>
      </c>
      <c r="S805" s="26" t="s">
        <v>306</v>
      </c>
      <c r="T805" s="26" t="s">
        <v>207</v>
      </c>
      <c r="U805" s="26" t="s">
        <v>833</v>
      </c>
      <c r="V805" s="26" t="s">
        <v>15763</v>
      </c>
      <c r="W805" s="26" t="s">
        <v>2629</v>
      </c>
      <c r="X805" s="26" t="s">
        <v>4637</v>
      </c>
      <c r="Y805" s="26" t="s">
        <v>4638</v>
      </c>
      <c r="Z805" s="26" t="s">
        <v>4639</v>
      </c>
      <c r="AA805" s="24"/>
      <c r="AB805" s="26" t="s">
        <v>117</v>
      </c>
      <c r="AC805" s="28">
        <v>9000</v>
      </c>
      <c r="AD805" s="26" t="s">
        <v>4640</v>
      </c>
      <c r="AE805" s="24"/>
      <c r="AF805" s="26" t="s">
        <v>120</v>
      </c>
      <c r="AG805" s="26" t="s">
        <v>846</v>
      </c>
      <c r="AH805" s="26" t="s">
        <v>250</v>
      </c>
      <c r="AI805" s="28">
        <v>9000</v>
      </c>
      <c r="AJ805" s="26" t="s">
        <v>4641</v>
      </c>
      <c r="AK805" s="26" t="s">
        <v>4642</v>
      </c>
      <c r="AL805" s="26" t="s">
        <v>4643</v>
      </c>
      <c r="AM805" s="24"/>
      <c r="AN805" s="24"/>
      <c r="AO805" s="24"/>
      <c r="AP805" s="24"/>
      <c r="AQ805" s="24"/>
      <c r="AR805" s="26" t="s">
        <v>4644</v>
      </c>
      <c r="AS805" s="24"/>
      <c r="AT805" s="24"/>
      <c r="AU805" s="24"/>
      <c r="AV805" s="24"/>
      <c r="AW805" s="28">
        <v>22363</v>
      </c>
      <c r="AX805" s="26">
        <v>480</v>
      </c>
      <c r="AY805" s="28">
        <v>70</v>
      </c>
      <c r="AZ805" s="28">
        <v>65</v>
      </c>
      <c r="BA805" s="26">
        <v>0</v>
      </c>
      <c r="BB805" s="26" t="s">
        <v>148</v>
      </c>
      <c r="BC805" s="26" t="s">
        <v>4645</v>
      </c>
      <c r="BD805" s="24"/>
      <c r="BE805" s="24"/>
      <c r="BF805" s="24"/>
      <c r="BG805" s="24"/>
      <c r="BH805" s="24"/>
      <c r="BI805" s="24"/>
      <c r="BJ805" s="24"/>
      <c r="BK805" s="24"/>
      <c r="BL805" s="24"/>
      <c r="BM805" s="24"/>
      <c r="BN805" s="24"/>
      <c r="BO805" s="24"/>
      <c r="BP805" s="24"/>
      <c r="BQ805" s="24"/>
      <c r="BR805" s="26">
        <v>4</v>
      </c>
      <c r="BS805" s="26">
        <v>3</v>
      </c>
      <c r="BT805" s="26">
        <v>3</v>
      </c>
      <c r="BU805" s="26">
        <v>2</v>
      </c>
      <c r="BV805" s="26">
        <v>3</v>
      </c>
      <c r="BW805" s="26">
        <v>3</v>
      </c>
      <c r="BX805" s="26">
        <v>3</v>
      </c>
      <c r="BY805" s="26">
        <v>3</v>
      </c>
      <c r="BZ805" s="24"/>
      <c r="CA805" s="24"/>
      <c r="CB805" s="24"/>
      <c r="CC805" s="24"/>
      <c r="CD805" s="24"/>
      <c r="CE805" s="24"/>
      <c r="CF805" s="24"/>
      <c r="CG805" s="24"/>
      <c r="CH805" s="24"/>
      <c r="CI805" s="24"/>
      <c r="CJ805" s="24"/>
      <c r="CK805" s="24"/>
      <c r="CL805" s="24"/>
      <c r="CM805" s="24"/>
      <c r="CN805" s="24"/>
      <c r="CO805" s="24"/>
      <c r="CP805" s="24"/>
      <c r="CQ805" s="24"/>
      <c r="CR805" s="24"/>
      <c r="CS805" s="24"/>
      <c r="CT805" s="24"/>
      <c r="CU805" s="24"/>
      <c r="CV805" s="24"/>
      <c r="CW805" s="24"/>
      <c r="CX805" s="24"/>
      <c r="CY805" s="24"/>
      <c r="CZ805" s="24"/>
      <c r="DA805" s="24"/>
      <c r="DB805" s="24"/>
      <c r="DC805" s="24"/>
      <c r="DD805" s="24"/>
      <c r="DE805" s="24"/>
      <c r="DF805" s="26" t="s">
        <v>139</v>
      </c>
      <c r="DG805" s="26" t="s">
        <v>120</v>
      </c>
      <c r="DH805" s="26" t="s">
        <v>120</v>
      </c>
      <c r="DI805" s="26" t="s">
        <v>120</v>
      </c>
      <c r="DJ805" s="26" t="s">
        <v>139</v>
      </c>
      <c r="DK805" s="26" t="s">
        <v>139</v>
      </c>
      <c r="DL805" s="26" t="s">
        <v>139</v>
      </c>
      <c r="DM805" s="26" t="s">
        <v>139</v>
      </c>
      <c r="DN805" s="26" t="s">
        <v>139</v>
      </c>
      <c r="DO805" s="26" t="s">
        <v>120</v>
      </c>
    </row>
    <row r="806" spans="1:119" ht="20.100000000000001" customHeight="1" x14ac:dyDescent="0.25">
      <c r="A806" s="29" t="str">
        <f t="shared" si="168"/>
        <v>Club 21 Udruenja za Pozitivnu Komunikaciju (Club 21 Association for Positive Communication)5</v>
      </c>
      <c r="B806" s="29" t="str">
        <f t="shared" si="169"/>
        <v>Club 21 Udruenja za Pozitivnu Komunikaciju (Club 21 Association for Positive Communication)</v>
      </c>
      <c r="C806" s="29">
        <f t="shared" si="170"/>
        <v>5</v>
      </c>
      <c r="D806" s="30" t="str">
        <f t="shared" si="171"/>
        <v>Europe and Eurasia</v>
      </c>
      <c r="E806" s="30" t="str">
        <f t="shared" si="172"/>
        <v>Subotica, Serbia</v>
      </c>
      <c r="F806" s="31">
        <f t="shared" si="173"/>
        <v>4</v>
      </c>
      <c r="G806" s="31">
        <f t="shared" si="174"/>
        <v>3</v>
      </c>
      <c r="H806" s="31">
        <f t="shared" si="175"/>
        <v>3</v>
      </c>
      <c r="I806" s="31">
        <f t="shared" si="176"/>
        <v>2</v>
      </c>
      <c r="J806" s="31">
        <f t="shared" si="177"/>
        <v>3</v>
      </c>
      <c r="K806" s="31">
        <f t="shared" si="178"/>
        <v>3</v>
      </c>
      <c r="L806" s="31">
        <f t="shared" si="179"/>
        <v>3</v>
      </c>
      <c r="M806" s="31">
        <f t="shared" si="180"/>
        <v>3</v>
      </c>
      <c r="N806" s="31">
        <f t="shared" si="181"/>
        <v>3</v>
      </c>
      <c r="O806" s="26" t="s">
        <v>4646</v>
      </c>
      <c r="P806" s="26" t="s">
        <v>108</v>
      </c>
      <c r="Q806" s="27">
        <v>40833</v>
      </c>
      <c r="R806" s="26" t="s">
        <v>109</v>
      </c>
      <c r="S806" s="26" t="s">
        <v>321</v>
      </c>
      <c r="T806" s="26" t="s">
        <v>175</v>
      </c>
      <c r="U806" s="26" t="s">
        <v>833</v>
      </c>
      <c r="V806" s="26" t="s">
        <v>15763</v>
      </c>
      <c r="W806" s="26" t="s">
        <v>2629</v>
      </c>
      <c r="X806" s="26" t="s">
        <v>4637</v>
      </c>
      <c r="Y806" s="26" t="s">
        <v>4638</v>
      </c>
      <c r="Z806" s="26" t="s">
        <v>4639</v>
      </c>
      <c r="AA806" s="24"/>
      <c r="AB806" s="26" t="s">
        <v>117</v>
      </c>
      <c r="AC806" s="28">
        <v>8000</v>
      </c>
      <c r="AD806" s="26" t="s">
        <v>4640</v>
      </c>
      <c r="AE806" s="24"/>
      <c r="AF806" s="26" t="s">
        <v>120</v>
      </c>
      <c r="AG806" s="26" t="s">
        <v>846</v>
      </c>
      <c r="AH806" s="26" t="s">
        <v>176</v>
      </c>
      <c r="AI806" s="28">
        <v>8000</v>
      </c>
      <c r="AJ806" s="24"/>
      <c r="AK806" s="26" t="s">
        <v>4647</v>
      </c>
      <c r="AL806" s="26" t="s">
        <v>4648</v>
      </c>
      <c r="AM806" s="26" t="s">
        <v>4649</v>
      </c>
      <c r="AN806" s="26" t="s">
        <v>4650</v>
      </c>
      <c r="AO806" s="26" t="s">
        <v>4651</v>
      </c>
      <c r="AP806" s="24"/>
      <c r="AQ806" s="24"/>
      <c r="AR806" s="24"/>
      <c r="AS806" s="24"/>
      <c r="AT806" s="24"/>
      <c r="AU806" s="26" t="s">
        <v>4652</v>
      </c>
      <c r="AV806" s="24"/>
      <c r="AW806" s="28">
        <v>20045</v>
      </c>
      <c r="AX806" s="26">
        <v>400</v>
      </c>
      <c r="AY806" s="28">
        <v>65</v>
      </c>
      <c r="AZ806" s="28">
        <v>60</v>
      </c>
      <c r="BA806" s="26">
        <v>0</v>
      </c>
      <c r="BB806" s="26" t="s">
        <v>148</v>
      </c>
      <c r="BC806" s="26" t="s">
        <v>4645</v>
      </c>
      <c r="BD806" s="24"/>
      <c r="BE806" s="24"/>
      <c r="BF806" s="26" t="s">
        <v>4653</v>
      </c>
      <c r="BG806" s="26" t="s">
        <v>2629</v>
      </c>
      <c r="BH806" s="24"/>
      <c r="BI806" s="24"/>
      <c r="BJ806" s="24"/>
      <c r="BK806" s="24"/>
      <c r="BL806" s="24"/>
      <c r="BM806" s="24"/>
      <c r="BN806" s="24"/>
      <c r="BO806" s="24"/>
      <c r="BP806" s="24"/>
      <c r="BQ806" s="24"/>
      <c r="BR806" s="26">
        <v>4</v>
      </c>
      <c r="BS806" s="26">
        <v>3</v>
      </c>
      <c r="BT806" s="26">
        <v>3</v>
      </c>
      <c r="BU806" s="26">
        <v>2</v>
      </c>
      <c r="BV806" s="26">
        <v>3</v>
      </c>
      <c r="BW806" s="26">
        <v>3</v>
      </c>
      <c r="BX806" s="26">
        <v>3</v>
      </c>
      <c r="BY806" s="26">
        <v>3</v>
      </c>
      <c r="BZ806" s="24"/>
      <c r="CA806" s="24"/>
      <c r="CB806" s="24"/>
      <c r="CC806" s="24"/>
      <c r="CD806" s="24"/>
      <c r="CE806" s="24"/>
      <c r="CF806" s="24"/>
      <c r="CG806" s="24"/>
      <c r="CH806" s="24"/>
      <c r="CI806" s="24"/>
      <c r="CJ806" s="24"/>
      <c r="CK806" s="24"/>
      <c r="CL806" s="24"/>
      <c r="CM806" s="24"/>
      <c r="CN806" s="24"/>
      <c r="CO806" s="24"/>
      <c r="CP806" s="24"/>
      <c r="CQ806" s="24"/>
      <c r="CR806" s="24"/>
      <c r="CS806" s="24"/>
      <c r="CT806" s="24"/>
      <c r="CU806" s="24"/>
      <c r="CV806" s="24"/>
      <c r="CW806" s="24"/>
      <c r="CX806" s="24"/>
      <c r="CY806" s="24"/>
      <c r="CZ806" s="24"/>
      <c r="DA806" s="24"/>
      <c r="DB806" s="24"/>
      <c r="DC806" s="24"/>
      <c r="DD806" s="24"/>
      <c r="DE806" s="24"/>
      <c r="DF806" s="26" t="s">
        <v>139</v>
      </c>
      <c r="DG806" s="26" t="s">
        <v>120</v>
      </c>
      <c r="DH806" s="26" t="s">
        <v>120</v>
      </c>
      <c r="DI806" s="26" t="s">
        <v>120</v>
      </c>
      <c r="DJ806" s="26" t="s">
        <v>139</v>
      </c>
      <c r="DK806" s="26" t="s">
        <v>139</v>
      </c>
      <c r="DL806" s="26" t="s">
        <v>139</v>
      </c>
      <c r="DM806" s="26" t="s">
        <v>139</v>
      </c>
      <c r="DN806" s="26" t="s">
        <v>139</v>
      </c>
      <c r="DO806" s="26" t="s">
        <v>139</v>
      </c>
    </row>
    <row r="807" spans="1:119" ht="20.100000000000001" customHeight="1" x14ac:dyDescent="0.25">
      <c r="A807" s="29" t="str">
        <f t="shared" si="168"/>
        <v>Club 21 Udruenja za Pozitivnu Komunikaciju (Club 21 Association for Positive Communication)4</v>
      </c>
      <c r="B807" s="29" t="str">
        <f t="shared" si="169"/>
        <v>Club 21 Udruenja za Pozitivnu Komunikaciju (Club 21 Association for Positive Communication)</v>
      </c>
      <c r="C807" s="29">
        <f t="shared" si="170"/>
        <v>4</v>
      </c>
      <c r="D807" s="30" t="str">
        <f t="shared" si="171"/>
        <v>Europe and Eurasia</v>
      </c>
      <c r="E807" s="30" t="str">
        <f t="shared" si="172"/>
        <v>Subotica, Serbia</v>
      </c>
      <c r="F807" s="31">
        <f t="shared" si="173"/>
        <v>3</v>
      </c>
      <c r="G807" s="31">
        <f t="shared" si="174"/>
        <v>2</v>
      </c>
      <c r="H807" s="31">
        <f t="shared" si="175"/>
        <v>3</v>
      </c>
      <c r="I807" s="31">
        <f t="shared" si="176"/>
        <v>2</v>
      </c>
      <c r="J807" s="31">
        <f t="shared" si="177"/>
        <v>2</v>
      </c>
      <c r="K807" s="31">
        <f t="shared" si="178"/>
        <v>3</v>
      </c>
      <c r="L807" s="31">
        <f t="shared" si="179"/>
        <v>3</v>
      </c>
      <c r="M807" s="31">
        <f t="shared" si="180"/>
        <v>3</v>
      </c>
      <c r="N807" s="31">
        <f t="shared" si="181"/>
        <v>2.6</v>
      </c>
      <c r="O807" s="26" t="s">
        <v>4654</v>
      </c>
      <c r="P807" s="26" t="s">
        <v>108</v>
      </c>
      <c r="Q807" s="27">
        <v>40469</v>
      </c>
      <c r="R807" s="26" t="s">
        <v>109</v>
      </c>
      <c r="S807" s="26" t="s">
        <v>332</v>
      </c>
      <c r="T807" s="26" t="s">
        <v>333</v>
      </c>
      <c r="U807" s="26" t="s">
        <v>833</v>
      </c>
      <c r="V807" s="26" t="s">
        <v>15763</v>
      </c>
      <c r="W807" s="26" t="s">
        <v>2629</v>
      </c>
      <c r="X807" s="26" t="s">
        <v>4637</v>
      </c>
      <c r="Y807" s="26" t="s">
        <v>4638</v>
      </c>
      <c r="Z807" s="26" t="s">
        <v>4639</v>
      </c>
      <c r="AA807" s="24"/>
      <c r="AB807" s="26" t="s">
        <v>117</v>
      </c>
      <c r="AC807" s="28">
        <v>7000</v>
      </c>
      <c r="AD807" s="26" t="s">
        <v>4640</v>
      </c>
      <c r="AE807" s="24"/>
      <c r="AF807" s="26" t="s">
        <v>120</v>
      </c>
      <c r="AG807" s="26" t="s">
        <v>846</v>
      </c>
      <c r="AH807" s="26" t="s">
        <v>185</v>
      </c>
      <c r="AI807" s="28">
        <v>7000</v>
      </c>
      <c r="AJ807" s="24"/>
      <c r="AK807" s="26" t="s">
        <v>4647</v>
      </c>
      <c r="AL807" s="26" t="s">
        <v>4655</v>
      </c>
      <c r="AM807" s="26" t="s">
        <v>4656</v>
      </c>
      <c r="AN807" s="26" t="s">
        <v>4657</v>
      </c>
      <c r="AO807" s="26" t="s">
        <v>4658</v>
      </c>
      <c r="AP807" s="24"/>
      <c r="AQ807" s="24"/>
      <c r="AR807" s="24"/>
      <c r="AS807" s="24"/>
      <c r="AT807" s="24"/>
      <c r="AU807" s="24"/>
      <c r="AV807" s="24"/>
      <c r="AW807" s="28">
        <v>18750</v>
      </c>
      <c r="AX807" s="26">
        <v>380</v>
      </c>
      <c r="AY807" s="28">
        <v>60</v>
      </c>
      <c r="AZ807" s="28">
        <v>50</v>
      </c>
      <c r="BA807" s="26">
        <v>0</v>
      </c>
      <c r="BB807" s="26" t="s">
        <v>148</v>
      </c>
      <c r="BC807" s="26" t="s">
        <v>4645</v>
      </c>
      <c r="BD807" s="24"/>
      <c r="BE807" s="24"/>
      <c r="BF807" s="26" t="s">
        <v>100</v>
      </c>
      <c r="BG807" s="26" t="s">
        <v>2629</v>
      </c>
      <c r="BH807" s="26" t="s">
        <v>4659</v>
      </c>
      <c r="BI807" s="26" t="s">
        <v>2629</v>
      </c>
      <c r="BJ807" s="26" t="s">
        <v>4660</v>
      </c>
      <c r="BK807" s="26" t="s">
        <v>2629</v>
      </c>
      <c r="BL807" s="26" t="s">
        <v>4661</v>
      </c>
      <c r="BM807" s="26" t="s">
        <v>2629</v>
      </c>
      <c r="BN807" s="24"/>
      <c r="BO807" s="24"/>
      <c r="BP807" s="24"/>
      <c r="BQ807" s="24"/>
      <c r="BR807" s="26">
        <v>3</v>
      </c>
      <c r="BS807" s="26">
        <v>2</v>
      </c>
      <c r="BT807" s="26">
        <v>3</v>
      </c>
      <c r="BU807" s="26">
        <v>2</v>
      </c>
      <c r="BV807" s="26">
        <v>2</v>
      </c>
      <c r="BW807" s="26">
        <v>3</v>
      </c>
      <c r="BX807" s="26">
        <v>3</v>
      </c>
      <c r="BY807" s="26">
        <v>3</v>
      </c>
      <c r="BZ807" s="24"/>
      <c r="CA807" s="24"/>
      <c r="CB807" s="24"/>
      <c r="CC807" s="24"/>
      <c r="CD807" s="24"/>
      <c r="CE807" s="24"/>
      <c r="CF807" s="24"/>
      <c r="CG807" s="24"/>
      <c r="CH807" s="24"/>
      <c r="CI807" s="24"/>
      <c r="CJ807" s="24"/>
      <c r="CK807" s="24"/>
      <c r="CL807" s="24"/>
      <c r="CM807" s="24"/>
      <c r="CN807" s="24"/>
      <c r="CO807" s="24"/>
      <c r="CP807" s="24"/>
      <c r="CQ807" s="24"/>
      <c r="CR807" s="24"/>
      <c r="CS807" s="24"/>
      <c r="CT807" s="24"/>
      <c r="CU807" s="24"/>
      <c r="CV807" s="24"/>
      <c r="CW807" s="24"/>
      <c r="CX807" s="24"/>
      <c r="CY807" s="24"/>
      <c r="CZ807" s="24"/>
      <c r="DA807" s="24"/>
      <c r="DB807" s="24"/>
      <c r="DC807" s="24"/>
      <c r="DD807" s="24"/>
      <c r="DE807" s="24"/>
      <c r="DF807" s="26" t="s">
        <v>139</v>
      </c>
      <c r="DG807" s="26" t="s">
        <v>139</v>
      </c>
      <c r="DH807" s="26" t="s">
        <v>139</v>
      </c>
      <c r="DI807" s="26" t="s">
        <v>139</v>
      </c>
      <c r="DJ807" s="26" t="s">
        <v>139</v>
      </c>
      <c r="DK807" s="26" t="s">
        <v>139</v>
      </c>
      <c r="DL807" s="26" t="s">
        <v>139</v>
      </c>
      <c r="DM807" s="26" t="s">
        <v>139</v>
      </c>
      <c r="DN807" s="26" t="s">
        <v>139</v>
      </c>
      <c r="DO807" s="26" t="s">
        <v>139</v>
      </c>
    </row>
    <row r="808" spans="1:119" ht="20.100000000000001" customHeight="1" x14ac:dyDescent="0.25">
      <c r="A808" s="29" t="str">
        <f t="shared" si="168"/>
        <v/>
      </c>
      <c r="B808" s="29" t="str">
        <f t="shared" si="169"/>
        <v>COBURWAS International Youth Organization to Transform Africa</v>
      </c>
      <c r="C808" s="29">
        <f t="shared" si="170"/>
        <v>0</v>
      </c>
      <c r="D808" s="30" t="str">
        <f t="shared" si="171"/>
        <v>Africa and the Middle East</v>
      </c>
      <c r="E808" s="30" t="str">
        <f t="shared" si="172"/>
        <v>Kyangwali, Uganda</v>
      </c>
      <c r="F808" s="31">
        <f t="shared" si="173"/>
        <v>0</v>
      </c>
      <c r="G808" s="31">
        <f t="shared" si="174"/>
        <v>0</v>
      </c>
      <c r="H808" s="31">
        <f t="shared" si="175"/>
        <v>0</v>
      </c>
      <c r="I808" s="31">
        <f t="shared" si="176"/>
        <v>0</v>
      </c>
      <c r="J808" s="31">
        <f t="shared" si="177"/>
        <v>0</v>
      </c>
      <c r="K808" s="31">
        <f t="shared" si="178"/>
        <v>0</v>
      </c>
      <c r="L808" s="31">
        <f t="shared" si="179"/>
        <v>0</v>
      </c>
      <c r="M808" s="31">
        <f t="shared" si="180"/>
        <v>0</v>
      </c>
      <c r="N808" s="31">
        <f t="shared" si="181"/>
        <v>0</v>
      </c>
      <c r="O808" s="26" t="s">
        <v>15971</v>
      </c>
      <c r="P808" s="26" t="s">
        <v>108</v>
      </c>
      <c r="Q808" s="27">
        <v>42613</v>
      </c>
      <c r="R808" s="24"/>
      <c r="S808" s="24"/>
      <c r="T808" s="26" t="s">
        <v>142</v>
      </c>
      <c r="U808" s="24"/>
      <c r="V808" s="26" t="s">
        <v>169</v>
      </c>
      <c r="W808" s="26" t="s">
        <v>1028</v>
      </c>
      <c r="X808" s="26" t="s">
        <v>4663</v>
      </c>
      <c r="Y808" s="26" t="s">
        <v>4664</v>
      </c>
      <c r="Z808" s="24"/>
      <c r="AA808" s="26" t="s">
        <v>4665</v>
      </c>
      <c r="AB808" s="26" t="s">
        <v>15736</v>
      </c>
      <c r="AC808" s="28">
        <v>550</v>
      </c>
      <c r="AD808" s="26" t="s">
        <v>4666</v>
      </c>
      <c r="AE808" s="26" t="s">
        <v>343</v>
      </c>
      <c r="AF808" s="26" t="s">
        <v>139</v>
      </c>
      <c r="AG808" s="24"/>
      <c r="AH808" s="24"/>
      <c r="AI808" s="28">
        <v>550</v>
      </c>
      <c r="AJ808" s="24"/>
      <c r="AK808" s="24"/>
      <c r="AL808" s="24"/>
      <c r="AM808" s="24"/>
      <c r="AN808" s="24"/>
      <c r="AO808" s="24"/>
      <c r="AP808" s="24"/>
      <c r="AQ808" s="24"/>
      <c r="AR808" s="24"/>
      <c r="AS808" s="24"/>
      <c r="AT808" s="24"/>
      <c r="AU808" s="24"/>
      <c r="AV808" s="24"/>
      <c r="AW808" s="24"/>
      <c r="AX808" s="24"/>
      <c r="AY808" s="24"/>
      <c r="AZ808" s="24"/>
      <c r="BA808" s="24"/>
      <c r="BB808" s="24"/>
      <c r="BC808" s="26" t="s">
        <v>2199</v>
      </c>
      <c r="BD808" s="24"/>
      <c r="BE808" s="24"/>
      <c r="BF808" s="24"/>
      <c r="BG808" s="24"/>
      <c r="BH808" s="24"/>
      <c r="BI808" s="24"/>
      <c r="BJ808" s="24"/>
      <c r="BK808" s="24"/>
      <c r="BL808" s="24"/>
      <c r="BM808" s="24"/>
      <c r="BN808" s="24"/>
      <c r="BO808" s="24"/>
      <c r="BP808" s="24"/>
      <c r="BQ808" s="24"/>
      <c r="BR808" s="24"/>
      <c r="BS808" s="24"/>
      <c r="BT808" s="24"/>
      <c r="BU808" s="24"/>
      <c r="BV808" s="24"/>
      <c r="BW808" s="24"/>
      <c r="BX808" s="24"/>
      <c r="BY808" s="24"/>
      <c r="BZ808" s="24"/>
      <c r="CA808" s="24"/>
      <c r="CB808" s="24"/>
      <c r="CC808" s="24"/>
      <c r="CD808" s="24"/>
      <c r="CE808" s="24"/>
      <c r="CF808" s="24"/>
      <c r="CG808" s="24"/>
      <c r="CH808" s="24"/>
      <c r="CI808" s="24"/>
      <c r="CJ808" s="24"/>
      <c r="CK808" s="24"/>
      <c r="CL808" s="24"/>
      <c r="CM808" s="24"/>
      <c r="CN808" s="24"/>
      <c r="CO808" s="24"/>
      <c r="CP808" s="24"/>
      <c r="CQ808" s="24"/>
      <c r="CR808" s="24"/>
      <c r="CS808" s="24"/>
      <c r="CT808" s="24"/>
      <c r="CU808" s="24"/>
      <c r="CV808" s="24"/>
      <c r="CW808" s="24"/>
      <c r="CX808" s="24"/>
      <c r="CY808" s="24"/>
      <c r="CZ808" s="24"/>
      <c r="DA808" s="24"/>
      <c r="DB808" s="24"/>
      <c r="DC808" s="24"/>
      <c r="DD808" s="24"/>
      <c r="DE808" s="24"/>
      <c r="DF808" s="26" t="s">
        <v>139</v>
      </c>
      <c r="DG808" s="26" t="s">
        <v>139</v>
      </c>
      <c r="DH808" s="26" t="s">
        <v>139</v>
      </c>
      <c r="DI808" s="26" t="s">
        <v>139</v>
      </c>
      <c r="DJ808" s="26" t="s">
        <v>139</v>
      </c>
      <c r="DK808" s="26" t="s">
        <v>139</v>
      </c>
      <c r="DL808" s="26" t="s">
        <v>139</v>
      </c>
      <c r="DM808" s="26" t="s">
        <v>139</v>
      </c>
      <c r="DN808" s="26" t="s">
        <v>139</v>
      </c>
      <c r="DO808" s="26" t="s">
        <v>139</v>
      </c>
    </row>
    <row r="809" spans="1:119" ht="20.100000000000001" customHeight="1" x14ac:dyDescent="0.25">
      <c r="A809" s="29" t="str">
        <f t="shared" si="168"/>
        <v>COBURWAS International Youth Organization to Transform Africa6</v>
      </c>
      <c r="B809" s="29" t="str">
        <f t="shared" si="169"/>
        <v>COBURWAS International Youth Organization to Transform Africa</v>
      </c>
      <c r="C809" s="29">
        <f t="shared" si="170"/>
        <v>6</v>
      </c>
      <c r="D809" s="30" t="str">
        <f t="shared" si="171"/>
        <v>Africa and the Middle East</v>
      </c>
      <c r="E809" s="30" t="str">
        <f t="shared" si="172"/>
        <v>Kyangwali, Uganda</v>
      </c>
      <c r="F809" s="31">
        <f t="shared" si="173"/>
        <v>0</v>
      </c>
      <c r="G809" s="31">
        <f t="shared" si="174"/>
        <v>0</v>
      </c>
      <c r="H809" s="31">
        <f t="shared" si="175"/>
        <v>0</v>
      </c>
      <c r="I809" s="31">
        <f t="shared" si="176"/>
        <v>0</v>
      </c>
      <c r="J809" s="31">
        <f t="shared" si="177"/>
        <v>0</v>
      </c>
      <c r="K809" s="31">
        <f t="shared" si="178"/>
        <v>0</v>
      </c>
      <c r="L809" s="31">
        <f t="shared" si="179"/>
        <v>0</v>
      </c>
      <c r="M809" s="31">
        <f t="shared" si="180"/>
        <v>0</v>
      </c>
      <c r="N809" s="31">
        <f t="shared" si="181"/>
        <v>0</v>
      </c>
      <c r="O809" s="26" t="s">
        <v>4662</v>
      </c>
      <c r="P809" s="26" t="s">
        <v>108</v>
      </c>
      <c r="Q809" s="27">
        <v>42766</v>
      </c>
      <c r="R809" s="24"/>
      <c r="S809" s="24"/>
      <c r="T809" s="26" t="s">
        <v>142</v>
      </c>
      <c r="U809" s="26" t="s">
        <v>112</v>
      </c>
      <c r="V809" s="26" t="s">
        <v>169</v>
      </c>
      <c r="W809" s="26" t="s">
        <v>1028</v>
      </c>
      <c r="X809" s="26" t="s">
        <v>4663</v>
      </c>
      <c r="Y809" s="26" t="s">
        <v>4664</v>
      </c>
      <c r="Z809" s="24"/>
      <c r="AA809" s="26" t="s">
        <v>4665</v>
      </c>
      <c r="AB809" s="26" t="s">
        <v>228</v>
      </c>
      <c r="AC809" s="28">
        <v>30000</v>
      </c>
      <c r="AD809" s="26" t="s">
        <v>4666</v>
      </c>
      <c r="AE809" s="26" t="s">
        <v>343</v>
      </c>
      <c r="AF809" s="26" t="s">
        <v>139</v>
      </c>
      <c r="AG809" s="24"/>
      <c r="AH809" s="26" t="s">
        <v>250</v>
      </c>
      <c r="AI809" s="28">
        <v>30000</v>
      </c>
      <c r="AJ809" s="24"/>
      <c r="AK809" s="24"/>
      <c r="AL809" s="24"/>
      <c r="AM809" s="26" t="s">
        <v>4667</v>
      </c>
      <c r="AN809" s="26" t="s">
        <v>4668</v>
      </c>
      <c r="AO809" s="24"/>
      <c r="AP809" s="24"/>
      <c r="AQ809" s="24"/>
      <c r="AR809" s="24"/>
      <c r="AS809" s="24"/>
      <c r="AT809" s="24"/>
      <c r="AU809" s="24"/>
      <c r="AV809" s="24"/>
      <c r="AW809" s="28">
        <v>279138</v>
      </c>
      <c r="AX809" s="26">
        <v>734</v>
      </c>
      <c r="AY809" s="28">
        <v>0</v>
      </c>
      <c r="AZ809" s="28">
        <v>0</v>
      </c>
      <c r="BA809" s="26">
        <v>0</v>
      </c>
      <c r="BB809" s="24"/>
      <c r="BC809" s="26" t="s">
        <v>2199</v>
      </c>
      <c r="BD809" s="24"/>
      <c r="BE809" s="24"/>
      <c r="BF809" s="24"/>
      <c r="BG809" s="24"/>
      <c r="BH809" s="24"/>
      <c r="BI809" s="24"/>
      <c r="BJ809" s="24"/>
      <c r="BK809" s="24"/>
      <c r="BL809" s="24"/>
      <c r="BM809" s="24"/>
      <c r="BN809" s="24"/>
      <c r="BO809" s="24"/>
      <c r="BP809" s="24"/>
      <c r="BQ809" s="24"/>
      <c r="BR809" s="26">
        <v>0</v>
      </c>
      <c r="BS809" s="26">
        <v>0</v>
      </c>
      <c r="BT809" s="26">
        <v>0</v>
      </c>
      <c r="BU809" s="26">
        <v>0</v>
      </c>
      <c r="BV809" s="26">
        <v>0</v>
      </c>
      <c r="BW809" s="26">
        <v>0</v>
      </c>
      <c r="BX809" s="26">
        <v>0</v>
      </c>
      <c r="BY809" s="26">
        <v>0</v>
      </c>
      <c r="BZ809" s="24"/>
      <c r="CA809" s="24"/>
      <c r="CB809" s="24"/>
      <c r="CC809" s="24"/>
      <c r="CD809" s="24"/>
      <c r="CE809" s="24"/>
      <c r="CF809" s="24"/>
      <c r="CG809" s="24"/>
      <c r="CH809" s="24"/>
      <c r="CI809" s="24"/>
      <c r="CJ809" s="24"/>
      <c r="CK809" s="24"/>
      <c r="CL809" s="24"/>
      <c r="CM809" s="24"/>
      <c r="CN809" s="24"/>
      <c r="CO809" s="24"/>
      <c r="CP809" s="24"/>
      <c r="CQ809" s="24"/>
      <c r="CR809" s="24"/>
      <c r="CS809" s="24"/>
      <c r="CT809" s="24"/>
      <c r="CU809" s="24"/>
      <c r="CV809" s="24"/>
      <c r="CW809" s="24"/>
      <c r="CX809" s="24"/>
      <c r="CY809" s="24"/>
      <c r="CZ809" s="24"/>
      <c r="DA809" s="24"/>
      <c r="DB809" s="24"/>
      <c r="DC809" s="24"/>
      <c r="DD809" s="24"/>
      <c r="DE809" s="24"/>
      <c r="DF809" s="26" t="s">
        <v>139</v>
      </c>
      <c r="DG809" s="26" t="s">
        <v>139</v>
      </c>
      <c r="DH809" s="26" t="s">
        <v>139</v>
      </c>
      <c r="DI809" s="26" t="s">
        <v>139</v>
      </c>
      <c r="DJ809" s="26" t="s">
        <v>139</v>
      </c>
      <c r="DK809" s="26" t="s">
        <v>139</v>
      </c>
      <c r="DL809" s="26" t="s">
        <v>139</v>
      </c>
      <c r="DM809" s="26" t="s">
        <v>139</v>
      </c>
      <c r="DN809" s="26" t="s">
        <v>139</v>
      </c>
      <c r="DO809" s="26" t="s">
        <v>139</v>
      </c>
    </row>
    <row r="810" spans="1:119" ht="20.100000000000001" customHeight="1" x14ac:dyDescent="0.25">
      <c r="A810" s="29" t="str">
        <f t="shared" si="168"/>
        <v/>
      </c>
      <c r="B810" s="29" t="str">
        <f t="shared" si="169"/>
        <v>COBURWAS International Youth Organization to Transform Africa</v>
      </c>
      <c r="C810" s="29">
        <f t="shared" si="170"/>
        <v>0</v>
      </c>
      <c r="D810" s="30" t="str">
        <f t="shared" si="171"/>
        <v>Africa and the Middle East</v>
      </c>
      <c r="E810" s="30" t="str">
        <f t="shared" si="172"/>
        <v>Kyangwali, Uganda</v>
      </c>
      <c r="F810" s="31">
        <f t="shared" si="173"/>
        <v>0</v>
      </c>
      <c r="G810" s="31">
        <f t="shared" si="174"/>
        <v>0</v>
      </c>
      <c r="H810" s="31">
        <f t="shared" si="175"/>
        <v>0</v>
      </c>
      <c r="I810" s="31">
        <f t="shared" si="176"/>
        <v>0</v>
      </c>
      <c r="J810" s="31">
        <f t="shared" si="177"/>
        <v>0</v>
      </c>
      <c r="K810" s="31">
        <f t="shared" si="178"/>
        <v>0</v>
      </c>
      <c r="L810" s="31">
        <f t="shared" si="179"/>
        <v>0</v>
      </c>
      <c r="M810" s="31">
        <f t="shared" si="180"/>
        <v>0</v>
      </c>
      <c r="N810" s="31">
        <f t="shared" si="181"/>
        <v>0</v>
      </c>
      <c r="O810" s="26" t="s">
        <v>15972</v>
      </c>
      <c r="P810" s="26" t="s">
        <v>108</v>
      </c>
      <c r="Q810" s="27">
        <v>42916</v>
      </c>
      <c r="R810" s="24"/>
      <c r="S810" s="24"/>
      <c r="T810" s="26" t="s">
        <v>142</v>
      </c>
      <c r="U810" s="24"/>
      <c r="V810" s="26" t="s">
        <v>169</v>
      </c>
      <c r="W810" s="26" t="s">
        <v>1028</v>
      </c>
      <c r="X810" s="26" t="s">
        <v>4663</v>
      </c>
      <c r="Y810" s="26" t="s">
        <v>4664</v>
      </c>
      <c r="Z810" s="24"/>
      <c r="AA810" s="26" t="s">
        <v>4665</v>
      </c>
      <c r="AB810" s="26" t="s">
        <v>15736</v>
      </c>
      <c r="AC810" s="28">
        <v>2639</v>
      </c>
      <c r="AD810" s="26" t="s">
        <v>4666</v>
      </c>
      <c r="AE810" s="26" t="s">
        <v>343</v>
      </c>
      <c r="AF810" s="26" t="s">
        <v>139</v>
      </c>
      <c r="AG810" s="24"/>
      <c r="AH810" s="24"/>
      <c r="AI810" s="28">
        <v>2639</v>
      </c>
      <c r="AJ810" s="24"/>
      <c r="AK810" s="24"/>
      <c r="AL810" s="24"/>
      <c r="AM810" s="24"/>
      <c r="AN810" s="24"/>
      <c r="AO810" s="24"/>
      <c r="AP810" s="24"/>
      <c r="AQ810" s="24"/>
      <c r="AR810" s="24"/>
      <c r="AS810" s="24"/>
      <c r="AT810" s="24"/>
      <c r="AU810" s="24"/>
      <c r="AV810" s="24"/>
      <c r="AW810" s="28">
        <v>0</v>
      </c>
      <c r="AX810" s="26">
        <v>0</v>
      </c>
      <c r="AY810" s="28">
        <v>0</v>
      </c>
      <c r="AZ810" s="28">
        <v>0</v>
      </c>
      <c r="BA810" s="26">
        <v>0</v>
      </c>
      <c r="BB810" s="24"/>
      <c r="BC810" s="26" t="s">
        <v>2199</v>
      </c>
      <c r="BD810" s="24"/>
      <c r="BE810" s="24"/>
      <c r="BF810" s="24"/>
      <c r="BG810" s="24"/>
      <c r="BH810" s="24"/>
      <c r="BI810" s="24"/>
      <c r="BJ810" s="24"/>
      <c r="BK810" s="24"/>
      <c r="BL810" s="24"/>
      <c r="BM810" s="24"/>
      <c r="BN810" s="24"/>
      <c r="BO810" s="24"/>
      <c r="BP810" s="24"/>
      <c r="BQ810" s="24"/>
      <c r="BR810" s="26">
        <v>0</v>
      </c>
      <c r="BS810" s="26">
        <v>0</v>
      </c>
      <c r="BT810" s="26">
        <v>0</v>
      </c>
      <c r="BU810" s="26">
        <v>0</v>
      </c>
      <c r="BV810" s="26">
        <v>0</v>
      </c>
      <c r="BW810" s="26">
        <v>0</v>
      </c>
      <c r="BX810" s="26">
        <v>0</v>
      </c>
      <c r="BY810" s="26">
        <v>0</v>
      </c>
      <c r="BZ810" s="24"/>
      <c r="CA810" s="24"/>
      <c r="CB810" s="24"/>
      <c r="CC810" s="24"/>
      <c r="CD810" s="24"/>
      <c r="CE810" s="24"/>
      <c r="CF810" s="24"/>
      <c r="CG810" s="24"/>
      <c r="CH810" s="24"/>
      <c r="CI810" s="24"/>
      <c r="CJ810" s="24"/>
      <c r="CK810" s="24"/>
      <c r="CL810" s="24"/>
      <c r="CM810" s="24"/>
      <c r="CN810" s="24"/>
      <c r="CO810" s="24"/>
      <c r="CP810" s="24"/>
      <c r="CQ810" s="24"/>
      <c r="CR810" s="24"/>
      <c r="CS810" s="24"/>
      <c r="CT810" s="24"/>
      <c r="CU810" s="24"/>
      <c r="CV810" s="24"/>
      <c r="CW810" s="24"/>
      <c r="CX810" s="24"/>
      <c r="CY810" s="24"/>
      <c r="CZ810" s="24"/>
      <c r="DA810" s="24"/>
      <c r="DB810" s="24"/>
      <c r="DC810" s="24"/>
      <c r="DD810" s="24"/>
      <c r="DE810" s="24"/>
      <c r="DF810" s="26" t="s">
        <v>139</v>
      </c>
      <c r="DG810" s="26" t="s">
        <v>139</v>
      </c>
      <c r="DH810" s="26" t="s">
        <v>139</v>
      </c>
      <c r="DI810" s="26" t="s">
        <v>139</v>
      </c>
      <c r="DJ810" s="26" t="s">
        <v>139</v>
      </c>
      <c r="DK810" s="26" t="s">
        <v>139</v>
      </c>
      <c r="DL810" s="26" t="s">
        <v>139</v>
      </c>
      <c r="DM810" s="26" t="s">
        <v>139</v>
      </c>
      <c r="DN810" s="26" t="s">
        <v>139</v>
      </c>
      <c r="DO810" s="26" t="s">
        <v>139</v>
      </c>
    </row>
    <row r="811" spans="1:119" ht="20.100000000000001" customHeight="1" x14ac:dyDescent="0.25">
      <c r="A811" s="29" t="str">
        <f t="shared" si="168"/>
        <v>COBURWAS International Youth Organization to Transform Africa5</v>
      </c>
      <c r="B811" s="29" t="str">
        <f t="shared" si="169"/>
        <v>COBURWAS International Youth Organization to Transform Africa</v>
      </c>
      <c r="C811" s="29">
        <f t="shared" si="170"/>
        <v>5</v>
      </c>
      <c r="D811" s="30" t="str">
        <f t="shared" si="171"/>
        <v>Africa and the Middle East</v>
      </c>
      <c r="E811" s="30" t="str">
        <f t="shared" si="172"/>
        <v>Kyangwali, Uganda</v>
      </c>
      <c r="F811" s="31">
        <f t="shared" si="173"/>
        <v>4</v>
      </c>
      <c r="G811" s="31">
        <f t="shared" si="174"/>
        <v>4</v>
      </c>
      <c r="H811" s="31">
        <f t="shared" si="175"/>
        <v>3</v>
      </c>
      <c r="I811" s="31">
        <f t="shared" si="176"/>
        <v>4</v>
      </c>
      <c r="J811" s="31">
        <f t="shared" si="177"/>
        <v>4</v>
      </c>
      <c r="K811" s="31">
        <f t="shared" si="178"/>
        <v>4</v>
      </c>
      <c r="L811" s="31">
        <f t="shared" si="179"/>
        <v>3</v>
      </c>
      <c r="M811" s="31">
        <f t="shared" si="180"/>
        <v>4</v>
      </c>
      <c r="N811" s="31">
        <f t="shared" si="181"/>
        <v>3.8</v>
      </c>
      <c r="O811" s="26" t="s">
        <v>4669</v>
      </c>
      <c r="P811" s="26" t="s">
        <v>108</v>
      </c>
      <c r="Q811" s="27">
        <v>42305</v>
      </c>
      <c r="R811" s="26" t="s">
        <v>166</v>
      </c>
      <c r="S811" s="26" t="s">
        <v>156</v>
      </c>
      <c r="T811" s="26" t="s">
        <v>157</v>
      </c>
      <c r="U811" s="26" t="s">
        <v>112</v>
      </c>
      <c r="V811" s="26" t="s">
        <v>169</v>
      </c>
      <c r="W811" s="26" t="s">
        <v>1028</v>
      </c>
      <c r="X811" s="26" t="s">
        <v>4663</v>
      </c>
      <c r="Y811" s="26" t="s">
        <v>4664</v>
      </c>
      <c r="Z811" s="24"/>
      <c r="AA811" s="26" t="s">
        <v>4665</v>
      </c>
      <c r="AB811" s="26" t="s">
        <v>117</v>
      </c>
      <c r="AC811" s="28">
        <v>25000</v>
      </c>
      <c r="AD811" s="26" t="s">
        <v>4666</v>
      </c>
      <c r="AE811" s="26" t="s">
        <v>343</v>
      </c>
      <c r="AF811" s="26" t="s">
        <v>139</v>
      </c>
      <c r="AG811" s="24"/>
      <c r="AH811" s="26" t="s">
        <v>176</v>
      </c>
      <c r="AI811" s="28">
        <v>25000</v>
      </c>
      <c r="AJ811" s="26" t="s">
        <v>4670</v>
      </c>
      <c r="AK811" s="26" t="s">
        <v>4671</v>
      </c>
      <c r="AL811" s="26" t="s">
        <v>4672</v>
      </c>
      <c r="AM811" s="24"/>
      <c r="AN811" s="24"/>
      <c r="AO811" s="24"/>
      <c r="AP811" s="24"/>
      <c r="AQ811" s="26" t="s">
        <v>4673</v>
      </c>
      <c r="AR811" s="24"/>
      <c r="AS811" s="26" t="s">
        <v>4674</v>
      </c>
      <c r="AT811" s="26" t="s">
        <v>4675</v>
      </c>
      <c r="AU811" s="26" t="s">
        <v>4676</v>
      </c>
      <c r="AV811" s="24"/>
      <c r="AW811" s="28">
        <v>279139</v>
      </c>
      <c r="AX811" s="26">
        <v>734</v>
      </c>
      <c r="AY811" s="28">
        <v>100</v>
      </c>
      <c r="AZ811" s="28">
        <v>100</v>
      </c>
      <c r="BA811" s="26">
        <v>0</v>
      </c>
      <c r="BB811" s="26" t="s">
        <v>148</v>
      </c>
      <c r="BC811" s="26" t="s">
        <v>2199</v>
      </c>
      <c r="BD811" s="26" t="s">
        <v>125</v>
      </c>
      <c r="BE811" s="24"/>
      <c r="BF811" s="26" t="s">
        <v>4677</v>
      </c>
      <c r="BG811" s="26" t="s">
        <v>395</v>
      </c>
      <c r="BH811" s="26" t="s">
        <v>4678</v>
      </c>
      <c r="BI811" s="26" t="s">
        <v>191</v>
      </c>
      <c r="BJ811" s="24"/>
      <c r="BK811" s="24"/>
      <c r="BL811" s="24"/>
      <c r="BM811" s="24"/>
      <c r="BN811" s="24"/>
      <c r="BO811" s="24"/>
      <c r="BP811" s="24"/>
      <c r="BQ811" s="24"/>
      <c r="BR811" s="26">
        <v>4</v>
      </c>
      <c r="BS811" s="26">
        <v>4</v>
      </c>
      <c r="BT811" s="26">
        <v>3</v>
      </c>
      <c r="BU811" s="26">
        <v>4</v>
      </c>
      <c r="BV811" s="26">
        <v>4</v>
      </c>
      <c r="BW811" s="26">
        <v>4</v>
      </c>
      <c r="BX811" s="26">
        <v>3</v>
      </c>
      <c r="BY811" s="26">
        <v>4</v>
      </c>
      <c r="BZ811" s="24"/>
      <c r="CA811" s="24"/>
      <c r="CB811" s="24"/>
      <c r="CC811" s="24"/>
      <c r="CD811" s="24"/>
      <c r="CE811" s="24"/>
      <c r="CF811" s="24"/>
      <c r="CG811" s="24"/>
      <c r="CH811" s="24"/>
      <c r="CI811" s="24"/>
      <c r="CJ811" s="24"/>
      <c r="CK811" s="24"/>
      <c r="CL811" s="24"/>
      <c r="CM811" s="24"/>
      <c r="CN811" s="24"/>
      <c r="CO811" s="24"/>
      <c r="CP811" s="24"/>
      <c r="CQ811" s="24"/>
      <c r="CR811" s="24"/>
      <c r="CS811" s="24"/>
      <c r="CT811" s="24"/>
      <c r="CU811" s="24"/>
      <c r="CV811" s="24"/>
      <c r="CW811" s="24"/>
      <c r="CX811" s="24"/>
      <c r="CY811" s="24"/>
      <c r="CZ811" s="24"/>
      <c r="DA811" s="24"/>
      <c r="DB811" s="24"/>
      <c r="DC811" s="24"/>
      <c r="DD811" s="24"/>
      <c r="DE811" s="24"/>
      <c r="DF811" s="26" t="s">
        <v>120</v>
      </c>
      <c r="DG811" s="26" t="s">
        <v>120</v>
      </c>
      <c r="DH811" s="26" t="s">
        <v>139</v>
      </c>
      <c r="DI811" s="26" t="s">
        <v>139</v>
      </c>
      <c r="DJ811" s="26" t="s">
        <v>120</v>
      </c>
      <c r="DK811" s="26" t="s">
        <v>120</v>
      </c>
      <c r="DL811" s="26" t="s">
        <v>139</v>
      </c>
      <c r="DM811" s="26" t="s">
        <v>139</v>
      </c>
      <c r="DN811" s="26" t="s">
        <v>139</v>
      </c>
      <c r="DO811" s="26" t="s">
        <v>139</v>
      </c>
    </row>
    <row r="812" spans="1:119" ht="20.100000000000001" customHeight="1" x14ac:dyDescent="0.25">
      <c r="A812" s="29" t="str">
        <f t="shared" si="168"/>
        <v/>
      </c>
      <c r="B812" s="29" t="str">
        <f t="shared" si="169"/>
        <v>COBURWAS International Youth Organization to Transform Africa</v>
      </c>
      <c r="C812" s="29">
        <f t="shared" si="170"/>
        <v>0</v>
      </c>
      <c r="D812" s="30" t="str">
        <f t="shared" si="171"/>
        <v>Africa and the Middle East</v>
      </c>
      <c r="E812" s="30" t="str">
        <f t="shared" si="172"/>
        <v>Kyangwali, Uganda</v>
      </c>
      <c r="F812" s="31">
        <f t="shared" si="173"/>
        <v>0</v>
      </c>
      <c r="G812" s="31">
        <f t="shared" si="174"/>
        <v>0</v>
      </c>
      <c r="H812" s="31">
        <f t="shared" si="175"/>
        <v>0</v>
      </c>
      <c r="I812" s="31">
        <f t="shared" si="176"/>
        <v>0</v>
      </c>
      <c r="J812" s="31">
        <f t="shared" si="177"/>
        <v>0</v>
      </c>
      <c r="K812" s="31">
        <f t="shared" si="178"/>
        <v>0</v>
      </c>
      <c r="L812" s="31">
        <f t="shared" si="179"/>
        <v>0</v>
      </c>
      <c r="M812" s="31">
        <f t="shared" si="180"/>
        <v>0</v>
      </c>
      <c r="N812" s="31">
        <f t="shared" si="181"/>
        <v>0</v>
      </c>
      <c r="O812" s="26" t="s">
        <v>15973</v>
      </c>
      <c r="P812" s="26" t="s">
        <v>108</v>
      </c>
      <c r="Q812" s="27">
        <v>42244</v>
      </c>
      <c r="R812" s="24"/>
      <c r="S812" s="24"/>
      <c r="T812" s="26" t="s">
        <v>157</v>
      </c>
      <c r="U812" s="24"/>
      <c r="V812" s="26" t="s">
        <v>169</v>
      </c>
      <c r="W812" s="26" t="s">
        <v>1028</v>
      </c>
      <c r="X812" s="26" t="s">
        <v>4663</v>
      </c>
      <c r="Y812" s="26" t="s">
        <v>4664</v>
      </c>
      <c r="Z812" s="24"/>
      <c r="AA812" s="26" t="s">
        <v>4665</v>
      </c>
      <c r="AB812" s="26" t="s">
        <v>15736</v>
      </c>
      <c r="AC812" s="28">
        <v>1000</v>
      </c>
      <c r="AD812" s="26" t="s">
        <v>4666</v>
      </c>
      <c r="AE812" s="26" t="s">
        <v>343</v>
      </c>
      <c r="AF812" s="26" t="s">
        <v>139</v>
      </c>
      <c r="AG812" s="24"/>
      <c r="AH812" s="24"/>
      <c r="AI812" s="28">
        <v>1000</v>
      </c>
      <c r="AJ812" s="24"/>
      <c r="AK812" s="24"/>
      <c r="AL812" s="24"/>
      <c r="AM812" s="24"/>
      <c r="AN812" s="24"/>
      <c r="AO812" s="24"/>
      <c r="AP812" s="24"/>
      <c r="AQ812" s="24"/>
      <c r="AR812" s="24"/>
      <c r="AS812" s="24"/>
      <c r="AT812" s="24"/>
      <c r="AU812" s="24"/>
      <c r="AV812" s="24"/>
      <c r="AW812" s="24"/>
      <c r="AX812" s="24"/>
      <c r="AY812" s="24"/>
      <c r="AZ812" s="24"/>
      <c r="BA812" s="24"/>
      <c r="BB812" s="24"/>
      <c r="BC812" s="26" t="s">
        <v>2199</v>
      </c>
      <c r="BD812" s="24"/>
      <c r="BE812" s="24"/>
      <c r="BF812" s="24"/>
      <c r="BG812" s="24"/>
      <c r="BH812" s="24"/>
      <c r="BI812" s="24"/>
      <c r="BJ812" s="24"/>
      <c r="BK812" s="24"/>
      <c r="BL812" s="24"/>
      <c r="BM812" s="24"/>
      <c r="BN812" s="24"/>
      <c r="BO812" s="24"/>
      <c r="BP812" s="24"/>
      <c r="BQ812" s="24"/>
      <c r="BR812" s="24"/>
      <c r="BS812" s="24"/>
      <c r="BT812" s="24"/>
      <c r="BU812" s="24"/>
      <c r="BV812" s="24"/>
      <c r="BW812" s="24"/>
      <c r="BX812" s="24"/>
      <c r="BY812" s="24"/>
      <c r="BZ812" s="24"/>
      <c r="CA812" s="24"/>
      <c r="CB812" s="24"/>
      <c r="CC812" s="24"/>
      <c r="CD812" s="24"/>
      <c r="CE812" s="24"/>
      <c r="CF812" s="24"/>
      <c r="CG812" s="24"/>
      <c r="CH812" s="24"/>
      <c r="CI812" s="24"/>
      <c r="CJ812" s="24"/>
      <c r="CK812" s="24"/>
      <c r="CL812" s="24"/>
      <c r="CM812" s="24"/>
      <c r="CN812" s="24"/>
      <c r="CO812" s="24"/>
      <c r="CP812" s="24"/>
      <c r="CQ812" s="24"/>
      <c r="CR812" s="24"/>
      <c r="CS812" s="24"/>
      <c r="CT812" s="24"/>
      <c r="CU812" s="24"/>
      <c r="CV812" s="24"/>
      <c r="CW812" s="24"/>
      <c r="CX812" s="24"/>
      <c r="CY812" s="24"/>
      <c r="CZ812" s="24"/>
      <c r="DA812" s="24"/>
      <c r="DB812" s="24"/>
      <c r="DC812" s="24"/>
      <c r="DD812" s="24"/>
      <c r="DE812" s="24"/>
      <c r="DF812" s="26" t="s">
        <v>139</v>
      </c>
      <c r="DG812" s="26" t="s">
        <v>139</v>
      </c>
      <c r="DH812" s="26" t="s">
        <v>139</v>
      </c>
      <c r="DI812" s="26" t="s">
        <v>139</v>
      </c>
      <c r="DJ812" s="26" t="s">
        <v>139</v>
      </c>
      <c r="DK812" s="26" t="s">
        <v>139</v>
      </c>
      <c r="DL812" s="26" t="s">
        <v>139</v>
      </c>
      <c r="DM812" s="26" t="s">
        <v>139</v>
      </c>
      <c r="DN812" s="26" t="s">
        <v>139</v>
      </c>
      <c r="DO812" s="26" t="s">
        <v>139</v>
      </c>
    </row>
    <row r="813" spans="1:119" ht="20.100000000000001" customHeight="1" x14ac:dyDescent="0.25">
      <c r="A813" s="29" t="str">
        <f t="shared" si="168"/>
        <v/>
      </c>
      <c r="B813" s="29" t="str">
        <f t="shared" si="169"/>
        <v>COBURWAS International Youth Organization to Transform Africa</v>
      </c>
      <c r="C813" s="29">
        <f t="shared" si="170"/>
        <v>0</v>
      </c>
      <c r="D813" s="30" t="str">
        <f t="shared" si="171"/>
        <v>Africa and the Middle East</v>
      </c>
      <c r="E813" s="30" t="str">
        <f t="shared" si="172"/>
        <v>Kyangwali, Uganda</v>
      </c>
      <c r="F813" s="31">
        <f t="shared" si="173"/>
        <v>0</v>
      </c>
      <c r="G813" s="31">
        <f t="shared" si="174"/>
        <v>0</v>
      </c>
      <c r="H813" s="31">
        <f t="shared" si="175"/>
        <v>0</v>
      </c>
      <c r="I813" s="31">
        <f t="shared" si="176"/>
        <v>0</v>
      </c>
      <c r="J813" s="31">
        <f t="shared" si="177"/>
        <v>0</v>
      </c>
      <c r="K813" s="31">
        <f t="shared" si="178"/>
        <v>0</v>
      </c>
      <c r="L813" s="31">
        <f t="shared" si="179"/>
        <v>0</v>
      </c>
      <c r="M813" s="31">
        <f t="shared" si="180"/>
        <v>0</v>
      </c>
      <c r="N813" s="31">
        <f t="shared" si="181"/>
        <v>0</v>
      </c>
      <c r="O813" s="26" t="s">
        <v>15974</v>
      </c>
      <c r="P813" s="26" t="s">
        <v>108</v>
      </c>
      <c r="Q813" s="27">
        <v>42202</v>
      </c>
      <c r="R813" s="24"/>
      <c r="S813" s="24"/>
      <c r="T813" s="26" t="s">
        <v>157</v>
      </c>
      <c r="U813" s="24"/>
      <c r="V813" s="26" t="s">
        <v>169</v>
      </c>
      <c r="W813" s="26" t="s">
        <v>1028</v>
      </c>
      <c r="X813" s="26" t="s">
        <v>4663</v>
      </c>
      <c r="Y813" s="26" t="s">
        <v>4664</v>
      </c>
      <c r="Z813" s="24"/>
      <c r="AA813" s="26" t="s">
        <v>4665</v>
      </c>
      <c r="AB813" s="26" t="s">
        <v>15736</v>
      </c>
      <c r="AC813" s="28">
        <v>307</v>
      </c>
      <c r="AD813" s="26" t="s">
        <v>4666</v>
      </c>
      <c r="AE813" s="26" t="s">
        <v>343</v>
      </c>
      <c r="AF813" s="26" t="s">
        <v>139</v>
      </c>
      <c r="AG813" s="24"/>
      <c r="AH813" s="24"/>
      <c r="AI813" s="28">
        <v>307</v>
      </c>
      <c r="AJ813" s="24"/>
      <c r="AK813" s="24"/>
      <c r="AL813" s="24"/>
      <c r="AM813" s="24"/>
      <c r="AN813" s="24"/>
      <c r="AO813" s="24"/>
      <c r="AP813" s="24"/>
      <c r="AQ813" s="24"/>
      <c r="AR813" s="24"/>
      <c r="AS813" s="24"/>
      <c r="AT813" s="24"/>
      <c r="AU813" s="24"/>
      <c r="AV813" s="24"/>
      <c r="AW813" s="24"/>
      <c r="AX813" s="24"/>
      <c r="AY813" s="24"/>
      <c r="AZ813" s="24"/>
      <c r="BA813" s="24"/>
      <c r="BB813" s="24"/>
      <c r="BC813" s="26" t="s">
        <v>2199</v>
      </c>
      <c r="BD813" s="24"/>
      <c r="BE813" s="24"/>
      <c r="BF813" s="24"/>
      <c r="BG813" s="24"/>
      <c r="BH813" s="24"/>
      <c r="BI813" s="24"/>
      <c r="BJ813" s="24"/>
      <c r="BK813" s="24"/>
      <c r="BL813" s="24"/>
      <c r="BM813" s="24"/>
      <c r="BN813" s="24"/>
      <c r="BO813" s="24"/>
      <c r="BP813" s="24"/>
      <c r="BQ813" s="24"/>
      <c r="BR813" s="24"/>
      <c r="BS813" s="24"/>
      <c r="BT813" s="24"/>
      <c r="BU813" s="24"/>
      <c r="BV813" s="24"/>
      <c r="BW813" s="24"/>
      <c r="BX813" s="24"/>
      <c r="BY813" s="24"/>
      <c r="BZ813" s="24"/>
      <c r="CA813" s="24"/>
      <c r="CB813" s="24"/>
      <c r="CC813" s="24"/>
      <c r="CD813" s="24"/>
      <c r="CE813" s="24"/>
      <c r="CF813" s="24"/>
      <c r="CG813" s="24"/>
      <c r="CH813" s="24"/>
      <c r="CI813" s="24"/>
      <c r="CJ813" s="24"/>
      <c r="CK813" s="24"/>
      <c r="CL813" s="24"/>
      <c r="CM813" s="24"/>
      <c r="CN813" s="24"/>
      <c r="CO813" s="24"/>
      <c r="CP813" s="24"/>
      <c r="CQ813" s="24"/>
      <c r="CR813" s="24"/>
      <c r="CS813" s="24"/>
      <c r="CT813" s="24"/>
      <c r="CU813" s="24"/>
      <c r="CV813" s="24"/>
      <c r="CW813" s="24"/>
      <c r="CX813" s="24"/>
      <c r="CY813" s="24"/>
      <c r="CZ813" s="24"/>
      <c r="DA813" s="24"/>
      <c r="DB813" s="24"/>
      <c r="DC813" s="24"/>
      <c r="DD813" s="24"/>
      <c r="DE813" s="24"/>
      <c r="DF813" s="26" t="s">
        <v>139</v>
      </c>
      <c r="DG813" s="26" t="s">
        <v>139</v>
      </c>
      <c r="DH813" s="26" t="s">
        <v>139</v>
      </c>
      <c r="DI813" s="26" t="s">
        <v>139</v>
      </c>
      <c r="DJ813" s="26" t="s">
        <v>139</v>
      </c>
      <c r="DK813" s="26" t="s">
        <v>139</v>
      </c>
      <c r="DL813" s="26" t="s">
        <v>139</v>
      </c>
      <c r="DM813" s="26" t="s">
        <v>139</v>
      </c>
      <c r="DN813" s="26" t="s">
        <v>139</v>
      </c>
      <c r="DO813" s="26" t="s">
        <v>139</v>
      </c>
    </row>
    <row r="814" spans="1:119" ht="20.100000000000001" customHeight="1" x14ac:dyDescent="0.25">
      <c r="A814" s="29" t="str">
        <f t="shared" si="168"/>
        <v/>
      </c>
      <c r="B814" s="29" t="str">
        <f t="shared" si="169"/>
        <v>COBURWAS International Youth Organization to Transform Africa</v>
      </c>
      <c r="C814" s="29">
        <f t="shared" si="170"/>
        <v>0</v>
      </c>
      <c r="D814" s="30" t="str">
        <f t="shared" si="171"/>
        <v>Africa and the Middle East</v>
      </c>
      <c r="E814" s="30" t="str">
        <f t="shared" si="172"/>
        <v>Kyangwali, Uganda</v>
      </c>
      <c r="F814" s="31">
        <f t="shared" si="173"/>
        <v>0</v>
      </c>
      <c r="G814" s="31">
        <f t="shared" si="174"/>
        <v>0</v>
      </c>
      <c r="H814" s="31">
        <f t="shared" si="175"/>
        <v>0</v>
      </c>
      <c r="I814" s="31">
        <f t="shared" si="176"/>
        <v>0</v>
      </c>
      <c r="J814" s="31">
        <f t="shared" si="177"/>
        <v>0</v>
      </c>
      <c r="K814" s="31">
        <f t="shared" si="178"/>
        <v>0</v>
      </c>
      <c r="L814" s="31">
        <f t="shared" si="179"/>
        <v>0</v>
      </c>
      <c r="M814" s="31">
        <f t="shared" si="180"/>
        <v>0</v>
      </c>
      <c r="N814" s="31">
        <f t="shared" si="181"/>
        <v>0</v>
      </c>
      <c r="O814" s="26" t="s">
        <v>15975</v>
      </c>
      <c r="P814" s="26" t="s">
        <v>108</v>
      </c>
      <c r="Q814" s="27">
        <v>42181</v>
      </c>
      <c r="R814" s="24"/>
      <c r="S814" s="24"/>
      <c r="T814" s="26" t="s">
        <v>278</v>
      </c>
      <c r="U814" s="24"/>
      <c r="V814" s="26" t="s">
        <v>169</v>
      </c>
      <c r="W814" s="26" t="s">
        <v>1028</v>
      </c>
      <c r="X814" s="26" t="s">
        <v>4663</v>
      </c>
      <c r="Y814" s="26" t="s">
        <v>4664</v>
      </c>
      <c r="Z814" s="24"/>
      <c r="AA814" s="26" t="s">
        <v>4665</v>
      </c>
      <c r="AB814" s="26" t="s">
        <v>15733</v>
      </c>
      <c r="AC814" s="28">
        <v>858</v>
      </c>
      <c r="AD814" s="26" t="s">
        <v>4666</v>
      </c>
      <c r="AE814" s="26" t="s">
        <v>343</v>
      </c>
      <c r="AF814" s="26" t="s">
        <v>139</v>
      </c>
      <c r="AG814" s="24"/>
      <c r="AH814" s="24"/>
      <c r="AI814" s="28">
        <v>858</v>
      </c>
      <c r="AJ814" s="24"/>
      <c r="AK814" s="24"/>
      <c r="AL814" s="24"/>
      <c r="AM814" s="24"/>
      <c r="AN814" s="24"/>
      <c r="AO814" s="24"/>
      <c r="AP814" s="24"/>
      <c r="AQ814" s="24"/>
      <c r="AR814" s="24"/>
      <c r="AS814" s="24"/>
      <c r="AT814" s="24"/>
      <c r="AU814" s="24"/>
      <c r="AV814" s="24"/>
      <c r="AW814" s="24"/>
      <c r="AX814" s="24"/>
      <c r="AY814" s="24"/>
      <c r="AZ814" s="24"/>
      <c r="BA814" s="24"/>
      <c r="BB814" s="24"/>
      <c r="BC814" s="26" t="s">
        <v>2199</v>
      </c>
      <c r="BD814" s="24"/>
      <c r="BE814" s="24"/>
      <c r="BF814" s="24"/>
      <c r="BG814" s="24"/>
      <c r="BH814" s="24"/>
      <c r="BI814" s="24"/>
      <c r="BJ814" s="24"/>
      <c r="BK814" s="24"/>
      <c r="BL814" s="24"/>
      <c r="BM814" s="24"/>
      <c r="BN814" s="24"/>
      <c r="BO814" s="24"/>
      <c r="BP814" s="24"/>
      <c r="BQ814" s="24"/>
      <c r="BR814" s="24"/>
      <c r="BS814" s="24"/>
      <c r="BT814" s="24"/>
      <c r="BU814" s="24"/>
      <c r="BV814" s="24"/>
      <c r="BW814" s="24"/>
      <c r="BX814" s="24"/>
      <c r="BY814" s="24"/>
      <c r="BZ814" s="24"/>
      <c r="CA814" s="24"/>
      <c r="CB814" s="24"/>
      <c r="CC814" s="24"/>
      <c r="CD814" s="24"/>
      <c r="CE814" s="24"/>
      <c r="CF814" s="24"/>
      <c r="CG814" s="24"/>
      <c r="CH814" s="24"/>
      <c r="CI814" s="24"/>
      <c r="CJ814" s="24"/>
      <c r="CK814" s="24"/>
      <c r="CL814" s="24"/>
      <c r="CM814" s="24"/>
      <c r="CN814" s="24"/>
      <c r="CO814" s="24"/>
      <c r="CP814" s="24"/>
      <c r="CQ814" s="24"/>
      <c r="CR814" s="24"/>
      <c r="CS814" s="24"/>
      <c r="CT814" s="24"/>
      <c r="CU814" s="24"/>
      <c r="CV814" s="24"/>
      <c r="CW814" s="24"/>
      <c r="CX814" s="24"/>
      <c r="CY814" s="24"/>
      <c r="CZ814" s="24"/>
      <c r="DA814" s="24"/>
      <c r="DB814" s="24"/>
      <c r="DC814" s="24"/>
      <c r="DD814" s="24"/>
      <c r="DE814" s="24"/>
      <c r="DF814" s="26" t="s">
        <v>139</v>
      </c>
      <c r="DG814" s="26" t="s">
        <v>139</v>
      </c>
      <c r="DH814" s="26" t="s">
        <v>139</v>
      </c>
      <c r="DI814" s="26" t="s">
        <v>139</v>
      </c>
      <c r="DJ814" s="26" t="s">
        <v>139</v>
      </c>
      <c r="DK814" s="26" t="s">
        <v>139</v>
      </c>
      <c r="DL814" s="26" t="s">
        <v>139</v>
      </c>
      <c r="DM814" s="26" t="s">
        <v>139</v>
      </c>
      <c r="DN814" s="26" t="s">
        <v>139</v>
      </c>
      <c r="DO814" s="26" t="s">
        <v>139</v>
      </c>
    </row>
    <row r="815" spans="1:119" ht="20.100000000000001" customHeight="1" x14ac:dyDescent="0.25">
      <c r="A815" s="29" t="str">
        <f t="shared" si="168"/>
        <v>COBURWAS International Youth Organization to Transform Africa2</v>
      </c>
      <c r="B815" s="29" t="str">
        <f t="shared" si="169"/>
        <v>COBURWAS International Youth Organization to Transform Africa</v>
      </c>
      <c r="C815" s="29">
        <f t="shared" si="170"/>
        <v>2</v>
      </c>
      <c r="D815" s="30" t="str">
        <f t="shared" si="171"/>
        <v>Africa and the Middle East</v>
      </c>
      <c r="E815" s="30" t="str">
        <f t="shared" si="172"/>
        <v>Kyangwali, Uganda</v>
      </c>
      <c r="F815" s="31">
        <f t="shared" si="173"/>
        <v>3</v>
      </c>
      <c r="G815" s="31">
        <f t="shared" si="174"/>
        <v>2</v>
      </c>
      <c r="H815" s="31">
        <f t="shared" si="175"/>
        <v>3</v>
      </c>
      <c r="I815" s="31">
        <f t="shared" si="176"/>
        <v>3</v>
      </c>
      <c r="J815" s="31">
        <f t="shared" si="177"/>
        <v>3</v>
      </c>
      <c r="K815" s="31">
        <f t="shared" si="178"/>
        <v>3</v>
      </c>
      <c r="L815" s="31">
        <f t="shared" si="179"/>
        <v>3</v>
      </c>
      <c r="M815" s="31">
        <f t="shared" si="180"/>
        <v>3</v>
      </c>
      <c r="N815" s="31">
        <f t="shared" si="181"/>
        <v>2.9</v>
      </c>
      <c r="O815" s="26" t="s">
        <v>4679</v>
      </c>
      <c r="P815" s="26" t="s">
        <v>108</v>
      </c>
      <c r="Q815" s="27">
        <v>41946</v>
      </c>
      <c r="R815" s="26" t="s">
        <v>109</v>
      </c>
      <c r="S815" s="26" t="s">
        <v>609</v>
      </c>
      <c r="T815" s="26" t="s">
        <v>278</v>
      </c>
      <c r="U815" s="26" t="s">
        <v>112</v>
      </c>
      <c r="V815" s="26" t="s">
        <v>169</v>
      </c>
      <c r="W815" s="26" t="s">
        <v>1028</v>
      </c>
      <c r="X815" s="26" t="s">
        <v>4663</v>
      </c>
      <c r="Y815" s="26" t="s">
        <v>4664</v>
      </c>
      <c r="Z815" s="24"/>
      <c r="AA815" s="26" t="s">
        <v>4665</v>
      </c>
      <c r="AB815" s="26" t="s">
        <v>117</v>
      </c>
      <c r="AC815" s="28">
        <v>30000</v>
      </c>
      <c r="AD815" s="26" t="s">
        <v>4666</v>
      </c>
      <c r="AE815" s="26" t="s">
        <v>343</v>
      </c>
      <c r="AF815" s="26" t="s">
        <v>139</v>
      </c>
      <c r="AG815" s="24"/>
      <c r="AH815" s="26" t="s">
        <v>143</v>
      </c>
      <c r="AI815" s="28">
        <v>30000</v>
      </c>
      <c r="AJ815" s="26" t="s">
        <v>4680</v>
      </c>
      <c r="AK815" s="26" t="s">
        <v>4681</v>
      </c>
      <c r="AL815" s="26" t="s">
        <v>4682</v>
      </c>
      <c r="AM815" s="24"/>
      <c r="AN815" s="24"/>
      <c r="AO815" s="24"/>
      <c r="AP815" s="24"/>
      <c r="AQ815" s="24"/>
      <c r="AR815" s="24"/>
      <c r="AS815" s="24"/>
      <c r="AT815" s="24"/>
      <c r="AU815" s="26" t="s">
        <v>4683</v>
      </c>
      <c r="AV815" s="24"/>
      <c r="AW815" s="28">
        <v>158000</v>
      </c>
      <c r="AX815" s="26">
        <v>973</v>
      </c>
      <c r="AY815" s="28">
        <v>80</v>
      </c>
      <c r="AZ815" s="28">
        <v>88</v>
      </c>
      <c r="BA815" s="26">
        <v>0</v>
      </c>
      <c r="BB815" s="26" t="s">
        <v>148</v>
      </c>
      <c r="BC815" s="26" t="s">
        <v>2199</v>
      </c>
      <c r="BD815" s="26" t="s">
        <v>125</v>
      </c>
      <c r="BE815" s="24"/>
      <c r="BF815" s="26" t="s">
        <v>4684</v>
      </c>
      <c r="BG815" s="26" t="s">
        <v>395</v>
      </c>
      <c r="BH815" s="26" t="s">
        <v>4678</v>
      </c>
      <c r="BI815" s="26" t="s">
        <v>191</v>
      </c>
      <c r="BJ815" s="24"/>
      <c r="BK815" s="24"/>
      <c r="BL815" s="24"/>
      <c r="BM815" s="24"/>
      <c r="BN815" s="24"/>
      <c r="BO815" s="24"/>
      <c r="BP815" s="24"/>
      <c r="BQ815" s="24"/>
      <c r="BR815" s="26">
        <v>3</v>
      </c>
      <c r="BS815" s="26">
        <v>2</v>
      </c>
      <c r="BT815" s="26">
        <v>3</v>
      </c>
      <c r="BU815" s="26">
        <v>3</v>
      </c>
      <c r="BV815" s="26">
        <v>3</v>
      </c>
      <c r="BW815" s="26">
        <v>3</v>
      </c>
      <c r="BX815" s="26">
        <v>3</v>
      </c>
      <c r="BY815" s="26">
        <v>3</v>
      </c>
      <c r="BZ815" s="24"/>
      <c r="CA815" s="24"/>
      <c r="CB815" s="24"/>
      <c r="CC815" s="24"/>
      <c r="CD815" s="24"/>
      <c r="CE815" s="24"/>
      <c r="CF815" s="24"/>
      <c r="CG815" s="24"/>
      <c r="CH815" s="24"/>
      <c r="CI815" s="24"/>
      <c r="CJ815" s="24"/>
      <c r="CK815" s="24"/>
      <c r="CL815" s="24"/>
      <c r="CM815" s="24"/>
      <c r="CN815" s="24"/>
      <c r="CO815" s="24"/>
      <c r="CP815" s="24"/>
      <c r="CQ815" s="24"/>
      <c r="CR815" s="24"/>
      <c r="CS815" s="24"/>
      <c r="CT815" s="24"/>
      <c r="CU815" s="24"/>
      <c r="CV815" s="24"/>
      <c r="CW815" s="24"/>
      <c r="CX815" s="24"/>
      <c r="CY815" s="24"/>
      <c r="CZ815" s="24"/>
      <c r="DA815" s="24"/>
      <c r="DB815" s="24"/>
      <c r="DC815" s="24"/>
      <c r="DD815" s="24"/>
      <c r="DE815" s="24"/>
      <c r="DF815" s="26" t="s">
        <v>120</v>
      </c>
      <c r="DG815" s="26" t="s">
        <v>120</v>
      </c>
      <c r="DH815" s="26" t="s">
        <v>120</v>
      </c>
      <c r="DI815" s="26" t="s">
        <v>120</v>
      </c>
      <c r="DJ815" s="26" t="s">
        <v>120</v>
      </c>
      <c r="DK815" s="26" t="s">
        <v>120</v>
      </c>
      <c r="DL815" s="26" t="s">
        <v>139</v>
      </c>
      <c r="DM815" s="26" t="s">
        <v>139</v>
      </c>
      <c r="DN815" s="26" t="s">
        <v>139</v>
      </c>
      <c r="DO815" s="26" t="s">
        <v>139</v>
      </c>
    </row>
    <row r="816" spans="1:119" ht="20.100000000000001" customHeight="1" x14ac:dyDescent="0.25">
      <c r="A816" s="29" t="str">
        <f t="shared" si="168"/>
        <v/>
      </c>
      <c r="B816" s="29" t="str">
        <f t="shared" si="169"/>
        <v>COBURWAS International Youth Organization to Transform Africa</v>
      </c>
      <c r="C816" s="29">
        <f t="shared" si="170"/>
        <v>0</v>
      </c>
      <c r="D816" s="30" t="str">
        <f t="shared" si="171"/>
        <v>Africa and the Middle East</v>
      </c>
      <c r="E816" s="30" t="str">
        <f t="shared" si="172"/>
        <v>Kyangwali, Uganda</v>
      </c>
      <c r="F816" s="31">
        <f t="shared" si="173"/>
        <v>0</v>
      </c>
      <c r="G816" s="31">
        <f t="shared" si="174"/>
        <v>0</v>
      </c>
      <c r="H816" s="31">
        <f t="shared" si="175"/>
        <v>0</v>
      </c>
      <c r="I816" s="31">
        <f t="shared" si="176"/>
        <v>0</v>
      </c>
      <c r="J816" s="31">
        <f t="shared" si="177"/>
        <v>0</v>
      </c>
      <c r="K816" s="31">
        <f t="shared" si="178"/>
        <v>0</v>
      </c>
      <c r="L816" s="31">
        <f t="shared" si="179"/>
        <v>0</v>
      </c>
      <c r="M816" s="31">
        <f t="shared" si="180"/>
        <v>0</v>
      </c>
      <c r="N816" s="31">
        <f t="shared" si="181"/>
        <v>0</v>
      </c>
      <c r="O816" s="26" t="s">
        <v>15976</v>
      </c>
      <c r="P816" s="26" t="s">
        <v>108</v>
      </c>
      <c r="Q816" s="27">
        <v>42088</v>
      </c>
      <c r="R816" s="24"/>
      <c r="S816" s="24"/>
      <c r="T816" s="26" t="s">
        <v>278</v>
      </c>
      <c r="U816" s="24"/>
      <c r="V816" s="26" t="s">
        <v>169</v>
      </c>
      <c r="W816" s="26" t="s">
        <v>1028</v>
      </c>
      <c r="X816" s="26" t="s">
        <v>4663</v>
      </c>
      <c r="Y816" s="26" t="s">
        <v>4664</v>
      </c>
      <c r="Z816" s="24"/>
      <c r="AA816" s="26" t="s">
        <v>4665</v>
      </c>
      <c r="AB816" s="26" t="s">
        <v>15736</v>
      </c>
      <c r="AC816" s="28">
        <v>264</v>
      </c>
      <c r="AD816" s="26" t="s">
        <v>4666</v>
      </c>
      <c r="AE816" s="26" t="s">
        <v>343</v>
      </c>
      <c r="AF816" s="26" t="s">
        <v>139</v>
      </c>
      <c r="AG816" s="24"/>
      <c r="AH816" s="24"/>
      <c r="AI816" s="28">
        <v>264</v>
      </c>
      <c r="AJ816" s="24"/>
      <c r="AK816" s="24"/>
      <c r="AL816" s="24"/>
      <c r="AM816" s="24"/>
      <c r="AN816" s="24"/>
      <c r="AO816" s="24"/>
      <c r="AP816" s="24"/>
      <c r="AQ816" s="24"/>
      <c r="AR816" s="24"/>
      <c r="AS816" s="24"/>
      <c r="AT816" s="24"/>
      <c r="AU816" s="24"/>
      <c r="AV816" s="24"/>
      <c r="AW816" s="24"/>
      <c r="AX816" s="24"/>
      <c r="AY816" s="24"/>
      <c r="AZ816" s="24"/>
      <c r="BA816" s="24"/>
      <c r="BB816" s="24"/>
      <c r="BC816" s="26" t="s">
        <v>2199</v>
      </c>
      <c r="BD816" s="24"/>
      <c r="BE816" s="24"/>
      <c r="BF816" s="24"/>
      <c r="BG816" s="24"/>
      <c r="BH816" s="24"/>
      <c r="BI816" s="24"/>
      <c r="BJ816" s="24"/>
      <c r="BK816" s="24"/>
      <c r="BL816" s="24"/>
      <c r="BM816" s="24"/>
      <c r="BN816" s="24"/>
      <c r="BO816" s="24"/>
      <c r="BP816" s="24"/>
      <c r="BQ816" s="24"/>
      <c r="BR816" s="24"/>
      <c r="BS816" s="24"/>
      <c r="BT816" s="24"/>
      <c r="BU816" s="24"/>
      <c r="BV816" s="24"/>
      <c r="BW816" s="24"/>
      <c r="BX816" s="24"/>
      <c r="BY816" s="24"/>
      <c r="BZ816" s="24"/>
      <c r="CA816" s="24"/>
      <c r="CB816" s="24"/>
      <c r="CC816" s="24"/>
      <c r="CD816" s="24"/>
      <c r="CE816" s="24"/>
      <c r="CF816" s="24"/>
      <c r="CG816" s="24"/>
      <c r="CH816" s="24"/>
      <c r="CI816" s="24"/>
      <c r="CJ816" s="24"/>
      <c r="CK816" s="24"/>
      <c r="CL816" s="24"/>
      <c r="CM816" s="24"/>
      <c r="CN816" s="24"/>
      <c r="CO816" s="24"/>
      <c r="CP816" s="24"/>
      <c r="CQ816" s="24"/>
      <c r="CR816" s="24"/>
      <c r="CS816" s="24"/>
      <c r="CT816" s="24"/>
      <c r="CU816" s="24"/>
      <c r="CV816" s="24"/>
      <c r="CW816" s="24"/>
      <c r="CX816" s="24"/>
      <c r="CY816" s="24"/>
      <c r="CZ816" s="24"/>
      <c r="DA816" s="24"/>
      <c r="DB816" s="24"/>
      <c r="DC816" s="24"/>
      <c r="DD816" s="24"/>
      <c r="DE816" s="24"/>
      <c r="DF816" s="26" t="s">
        <v>139</v>
      </c>
      <c r="DG816" s="26" t="s">
        <v>139</v>
      </c>
      <c r="DH816" s="26" t="s">
        <v>139</v>
      </c>
      <c r="DI816" s="26" t="s">
        <v>139</v>
      </c>
      <c r="DJ816" s="26" t="s">
        <v>139</v>
      </c>
      <c r="DK816" s="26" t="s">
        <v>139</v>
      </c>
      <c r="DL816" s="26" t="s">
        <v>139</v>
      </c>
      <c r="DM816" s="26" t="s">
        <v>139</v>
      </c>
      <c r="DN816" s="26" t="s">
        <v>139</v>
      </c>
      <c r="DO816" s="26" t="s">
        <v>139</v>
      </c>
    </row>
    <row r="817" spans="1:119" ht="20.100000000000001" customHeight="1" x14ac:dyDescent="0.25">
      <c r="A817" s="29" t="str">
        <f t="shared" si="168"/>
        <v/>
      </c>
      <c r="B817" s="29" t="str">
        <f t="shared" si="169"/>
        <v>COBURWAS International Youth Organization to Transform Africa</v>
      </c>
      <c r="C817" s="29">
        <f t="shared" si="170"/>
        <v>0</v>
      </c>
      <c r="D817" s="30" t="str">
        <f t="shared" si="171"/>
        <v>Africa and the Middle East</v>
      </c>
      <c r="E817" s="30" t="str">
        <f t="shared" si="172"/>
        <v>Kyangwali, Uganda</v>
      </c>
      <c r="F817" s="31">
        <f t="shared" si="173"/>
        <v>0</v>
      </c>
      <c r="G817" s="31">
        <f t="shared" si="174"/>
        <v>0</v>
      </c>
      <c r="H817" s="31">
        <f t="shared" si="175"/>
        <v>0</v>
      </c>
      <c r="I817" s="31">
        <f t="shared" si="176"/>
        <v>0</v>
      </c>
      <c r="J817" s="31">
        <f t="shared" si="177"/>
        <v>0</v>
      </c>
      <c r="K817" s="31">
        <f t="shared" si="178"/>
        <v>0</v>
      </c>
      <c r="L817" s="31">
        <f t="shared" si="179"/>
        <v>0</v>
      </c>
      <c r="M817" s="31">
        <f t="shared" si="180"/>
        <v>0</v>
      </c>
      <c r="N817" s="31">
        <f t="shared" si="181"/>
        <v>0</v>
      </c>
      <c r="O817" s="26" t="s">
        <v>15977</v>
      </c>
      <c r="P817" s="26" t="s">
        <v>108</v>
      </c>
      <c r="Q817" s="27">
        <v>42088</v>
      </c>
      <c r="R817" s="24"/>
      <c r="S817" s="24"/>
      <c r="T817" s="26" t="s">
        <v>278</v>
      </c>
      <c r="U817" s="24"/>
      <c r="V817" s="26" t="s">
        <v>169</v>
      </c>
      <c r="W817" s="26" t="s">
        <v>1028</v>
      </c>
      <c r="X817" s="26" t="s">
        <v>4663</v>
      </c>
      <c r="Y817" s="26" t="s">
        <v>4664</v>
      </c>
      <c r="Z817" s="24"/>
      <c r="AA817" s="26" t="s">
        <v>4665</v>
      </c>
      <c r="AB817" s="26" t="s">
        <v>15736</v>
      </c>
      <c r="AC817" s="28">
        <v>460</v>
      </c>
      <c r="AD817" s="26" t="s">
        <v>4666</v>
      </c>
      <c r="AE817" s="26" t="s">
        <v>343</v>
      </c>
      <c r="AF817" s="26" t="s">
        <v>139</v>
      </c>
      <c r="AG817" s="24"/>
      <c r="AH817" s="24"/>
      <c r="AI817" s="28">
        <v>460</v>
      </c>
      <c r="AJ817" s="24"/>
      <c r="AK817" s="24"/>
      <c r="AL817" s="24"/>
      <c r="AM817" s="24"/>
      <c r="AN817" s="24"/>
      <c r="AO817" s="24"/>
      <c r="AP817" s="24"/>
      <c r="AQ817" s="24"/>
      <c r="AR817" s="24"/>
      <c r="AS817" s="24"/>
      <c r="AT817" s="24"/>
      <c r="AU817" s="24"/>
      <c r="AV817" s="24"/>
      <c r="AW817" s="24"/>
      <c r="AX817" s="24"/>
      <c r="AY817" s="24"/>
      <c r="AZ817" s="24"/>
      <c r="BA817" s="24"/>
      <c r="BB817" s="24"/>
      <c r="BC817" s="26" t="s">
        <v>2199</v>
      </c>
      <c r="BD817" s="24"/>
      <c r="BE817" s="24"/>
      <c r="BF817" s="24"/>
      <c r="BG817" s="24"/>
      <c r="BH817" s="24"/>
      <c r="BI817" s="24"/>
      <c r="BJ817" s="24"/>
      <c r="BK817" s="24"/>
      <c r="BL817" s="24"/>
      <c r="BM817" s="24"/>
      <c r="BN817" s="24"/>
      <c r="BO817" s="24"/>
      <c r="BP817" s="24"/>
      <c r="BQ817" s="24"/>
      <c r="BR817" s="24"/>
      <c r="BS817" s="24"/>
      <c r="BT817" s="24"/>
      <c r="BU817" s="24"/>
      <c r="BV817" s="24"/>
      <c r="BW817" s="24"/>
      <c r="BX817" s="24"/>
      <c r="BY817" s="24"/>
      <c r="BZ817" s="24"/>
      <c r="CA817" s="24"/>
      <c r="CB817" s="24"/>
      <c r="CC817" s="24"/>
      <c r="CD817" s="24"/>
      <c r="CE817" s="24"/>
      <c r="CF817" s="24"/>
      <c r="CG817" s="24"/>
      <c r="CH817" s="24"/>
      <c r="CI817" s="24"/>
      <c r="CJ817" s="24"/>
      <c r="CK817" s="24"/>
      <c r="CL817" s="24"/>
      <c r="CM817" s="24"/>
      <c r="CN817" s="24"/>
      <c r="CO817" s="24"/>
      <c r="CP817" s="24"/>
      <c r="CQ817" s="24"/>
      <c r="CR817" s="24"/>
      <c r="CS817" s="24"/>
      <c r="CT817" s="24"/>
      <c r="CU817" s="24"/>
      <c r="CV817" s="24"/>
      <c r="CW817" s="24"/>
      <c r="CX817" s="24"/>
      <c r="CY817" s="24"/>
      <c r="CZ817" s="24"/>
      <c r="DA817" s="24"/>
      <c r="DB817" s="24"/>
      <c r="DC817" s="24"/>
      <c r="DD817" s="24"/>
      <c r="DE817" s="24"/>
      <c r="DF817" s="26" t="s">
        <v>139</v>
      </c>
      <c r="DG817" s="26" t="s">
        <v>139</v>
      </c>
      <c r="DH817" s="26" t="s">
        <v>139</v>
      </c>
      <c r="DI817" s="26" t="s">
        <v>139</v>
      </c>
      <c r="DJ817" s="26" t="s">
        <v>139</v>
      </c>
      <c r="DK817" s="26" t="s">
        <v>139</v>
      </c>
      <c r="DL817" s="26" t="s">
        <v>139</v>
      </c>
      <c r="DM817" s="26" t="s">
        <v>139</v>
      </c>
      <c r="DN817" s="26" t="s">
        <v>139</v>
      </c>
      <c r="DO817" s="26" t="s">
        <v>139</v>
      </c>
    </row>
    <row r="818" spans="1:119" ht="20.100000000000001" customHeight="1" x14ac:dyDescent="0.25">
      <c r="A818" s="29" t="str">
        <f t="shared" si="168"/>
        <v/>
      </c>
      <c r="B818" s="29" t="str">
        <f t="shared" si="169"/>
        <v>COBURWAS International Youth Organization to Transform Africa</v>
      </c>
      <c r="C818" s="29">
        <f t="shared" si="170"/>
        <v>0</v>
      </c>
      <c r="D818" s="30" t="str">
        <f t="shared" si="171"/>
        <v>Africa and the Middle East</v>
      </c>
      <c r="E818" s="30" t="str">
        <f t="shared" si="172"/>
        <v>Kyangwali, Uganda</v>
      </c>
      <c r="F818" s="31">
        <f t="shared" si="173"/>
        <v>0</v>
      </c>
      <c r="G818" s="31">
        <f t="shared" si="174"/>
        <v>0</v>
      </c>
      <c r="H818" s="31">
        <f t="shared" si="175"/>
        <v>0</v>
      </c>
      <c r="I818" s="31">
        <f t="shared" si="176"/>
        <v>0</v>
      </c>
      <c r="J818" s="31">
        <f t="shared" si="177"/>
        <v>0</v>
      </c>
      <c r="K818" s="31">
        <f t="shared" si="178"/>
        <v>0</v>
      </c>
      <c r="L818" s="31">
        <f t="shared" si="179"/>
        <v>0</v>
      </c>
      <c r="M818" s="31">
        <f t="shared" si="180"/>
        <v>0</v>
      </c>
      <c r="N818" s="31">
        <f t="shared" si="181"/>
        <v>0</v>
      </c>
      <c r="O818" s="26" t="s">
        <v>15978</v>
      </c>
      <c r="P818" s="26" t="s">
        <v>108</v>
      </c>
      <c r="Q818" s="27">
        <v>41962</v>
      </c>
      <c r="R818" s="24"/>
      <c r="S818" s="24"/>
      <c r="T818" s="26" t="s">
        <v>278</v>
      </c>
      <c r="U818" s="24"/>
      <c r="V818" s="26" t="s">
        <v>169</v>
      </c>
      <c r="W818" s="26" t="s">
        <v>1028</v>
      </c>
      <c r="X818" s="26" t="s">
        <v>4663</v>
      </c>
      <c r="Y818" s="26" t="s">
        <v>4664</v>
      </c>
      <c r="Z818" s="24"/>
      <c r="AA818" s="26" t="s">
        <v>4665</v>
      </c>
      <c r="AB818" s="26" t="s">
        <v>15733</v>
      </c>
      <c r="AC818" s="28">
        <v>857</v>
      </c>
      <c r="AD818" s="26" t="s">
        <v>4666</v>
      </c>
      <c r="AE818" s="26" t="s">
        <v>343</v>
      </c>
      <c r="AF818" s="26" t="s">
        <v>139</v>
      </c>
      <c r="AG818" s="24"/>
      <c r="AH818" s="24"/>
      <c r="AI818" s="28">
        <v>2570</v>
      </c>
      <c r="AJ818" s="24"/>
      <c r="AK818" s="24"/>
      <c r="AL818" s="24"/>
      <c r="AM818" s="24"/>
      <c r="AN818" s="24"/>
      <c r="AO818" s="24"/>
      <c r="AP818" s="24"/>
      <c r="AQ818" s="24"/>
      <c r="AR818" s="24"/>
      <c r="AS818" s="24"/>
      <c r="AT818" s="24"/>
      <c r="AU818" s="24"/>
      <c r="AV818" s="24"/>
      <c r="AW818" s="24"/>
      <c r="AX818" s="24"/>
      <c r="AY818" s="24"/>
      <c r="AZ818" s="24"/>
      <c r="BA818" s="24"/>
      <c r="BB818" s="24"/>
      <c r="BC818" s="26" t="s">
        <v>2199</v>
      </c>
      <c r="BD818" s="24"/>
      <c r="BE818" s="24"/>
      <c r="BF818" s="24"/>
      <c r="BG818" s="24"/>
      <c r="BH818" s="24"/>
      <c r="BI818" s="24"/>
      <c r="BJ818" s="24"/>
      <c r="BK818" s="24"/>
      <c r="BL818" s="24"/>
      <c r="BM818" s="24"/>
      <c r="BN818" s="24"/>
      <c r="BO818" s="24"/>
      <c r="BP818" s="24"/>
      <c r="BQ818" s="24"/>
      <c r="BR818" s="24"/>
      <c r="BS818" s="24"/>
      <c r="BT818" s="24"/>
      <c r="BU818" s="24"/>
      <c r="BV818" s="24"/>
      <c r="BW818" s="24"/>
      <c r="BX818" s="24"/>
      <c r="BY818" s="24"/>
      <c r="BZ818" s="24"/>
      <c r="CA818" s="24"/>
      <c r="CB818" s="24"/>
      <c r="CC818" s="24"/>
      <c r="CD818" s="24"/>
      <c r="CE818" s="24"/>
      <c r="CF818" s="24"/>
      <c r="CG818" s="24"/>
      <c r="CH818" s="24"/>
      <c r="CI818" s="24"/>
      <c r="CJ818" s="24"/>
      <c r="CK818" s="24"/>
      <c r="CL818" s="24"/>
      <c r="CM818" s="24"/>
      <c r="CN818" s="24"/>
      <c r="CO818" s="24"/>
      <c r="CP818" s="24"/>
      <c r="CQ818" s="24"/>
      <c r="CR818" s="24"/>
      <c r="CS818" s="24"/>
      <c r="CT818" s="24"/>
      <c r="CU818" s="24"/>
      <c r="CV818" s="24"/>
      <c r="CW818" s="24"/>
      <c r="CX818" s="24"/>
      <c r="CY818" s="24"/>
      <c r="CZ818" s="24"/>
      <c r="DA818" s="24"/>
      <c r="DB818" s="24"/>
      <c r="DC818" s="24"/>
      <c r="DD818" s="24"/>
      <c r="DE818" s="24"/>
      <c r="DF818" s="26" t="s">
        <v>139</v>
      </c>
      <c r="DG818" s="26" t="s">
        <v>139</v>
      </c>
      <c r="DH818" s="26" t="s">
        <v>139</v>
      </c>
      <c r="DI818" s="26" t="s">
        <v>139</v>
      </c>
      <c r="DJ818" s="26" t="s">
        <v>139</v>
      </c>
      <c r="DK818" s="26" t="s">
        <v>139</v>
      </c>
      <c r="DL818" s="26" t="s">
        <v>139</v>
      </c>
      <c r="DM818" s="26" t="s">
        <v>139</v>
      </c>
      <c r="DN818" s="26" t="s">
        <v>139</v>
      </c>
      <c r="DO818" s="26" t="s">
        <v>139</v>
      </c>
    </row>
    <row r="819" spans="1:119" ht="20.100000000000001" customHeight="1" x14ac:dyDescent="0.25">
      <c r="A819" s="29" t="str">
        <f t="shared" si="168"/>
        <v>COBURWAS International Youth Organization to Transform Africa1</v>
      </c>
      <c r="B819" s="29" t="str">
        <f t="shared" si="169"/>
        <v>COBURWAS International Youth Organization to Transform Africa</v>
      </c>
      <c r="C819" s="29">
        <f t="shared" si="170"/>
        <v>1</v>
      </c>
      <c r="D819" s="30" t="str">
        <f t="shared" si="171"/>
        <v>Africa and the Middle East</v>
      </c>
      <c r="E819" s="30" t="str">
        <f t="shared" si="172"/>
        <v>Kyangwali, Uganda</v>
      </c>
      <c r="F819" s="31">
        <f t="shared" si="173"/>
        <v>3</v>
      </c>
      <c r="G819" s="31">
        <f t="shared" si="174"/>
        <v>2</v>
      </c>
      <c r="H819" s="31">
        <f t="shared" si="175"/>
        <v>3</v>
      </c>
      <c r="I819" s="31">
        <f t="shared" si="176"/>
        <v>3</v>
      </c>
      <c r="J819" s="31">
        <f t="shared" si="177"/>
        <v>2</v>
      </c>
      <c r="K819" s="31">
        <f t="shared" si="178"/>
        <v>3</v>
      </c>
      <c r="L819" s="31">
        <f t="shared" si="179"/>
        <v>3</v>
      </c>
      <c r="M819" s="31">
        <f t="shared" si="180"/>
        <v>2</v>
      </c>
      <c r="N819" s="31">
        <f t="shared" si="181"/>
        <v>2.6</v>
      </c>
      <c r="O819" s="26" t="s">
        <v>4685</v>
      </c>
      <c r="P819" s="26" t="s">
        <v>108</v>
      </c>
      <c r="Q819" s="27">
        <v>41771</v>
      </c>
      <c r="R819" s="26" t="s">
        <v>155</v>
      </c>
      <c r="S819" s="26" t="s">
        <v>193</v>
      </c>
      <c r="T819" s="26" t="s">
        <v>194</v>
      </c>
      <c r="U819" s="26" t="s">
        <v>112</v>
      </c>
      <c r="V819" s="26" t="s">
        <v>169</v>
      </c>
      <c r="W819" s="26" t="s">
        <v>1028</v>
      </c>
      <c r="X819" s="26" t="s">
        <v>4663</v>
      </c>
      <c r="Y819" s="26" t="s">
        <v>4664</v>
      </c>
      <c r="Z819" s="24"/>
      <c r="AA819" s="26" t="s">
        <v>4665</v>
      </c>
      <c r="AB819" s="26" t="s">
        <v>117</v>
      </c>
      <c r="AC819" s="28">
        <v>20000</v>
      </c>
      <c r="AD819" s="26" t="s">
        <v>4666</v>
      </c>
      <c r="AE819" s="26" t="s">
        <v>343</v>
      </c>
      <c r="AF819" s="26" t="s">
        <v>139</v>
      </c>
      <c r="AG819" s="24"/>
      <c r="AH819" s="26" t="s">
        <v>158</v>
      </c>
      <c r="AI819" s="28">
        <v>20000</v>
      </c>
      <c r="AJ819" s="26" t="s">
        <v>4686</v>
      </c>
      <c r="AK819" s="26" t="s">
        <v>4687</v>
      </c>
      <c r="AL819" s="26" t="s">
        <v>4688</v>
      </c>
      <c r="AM819" s="26" t="s">
        <v>4689</v>
      </c>
      <c r="AN819" s="26" t="s">
        <v>4690</v>
      </c>
      <c r="AO819" s="26" t="s">
        <v>4691</v>
      </c>
      <c r="AP819" s="26" t="s">
        <v>4692</v>
      </c>
      <c r="AQ819" s="24"/>
      <c r="AR819" s="24"/>
      <c r="AS819" s="24"/>
      <c r="AT819" s="24"/>
      <c r="AU819" s="24"/>
      <c r="AV819" s="24"/>
      <c r="AW819" s="28">
        <v>148780</v>
      </c>
      <c r="AX819" s="26">
        <v>961</v>
      </c>
      <c r="AY819" s="28">
        <v>90</v>
      </c>
      <c r="AZ819" s="28">
        <v>80</v>
      </c>
      <c r="BA819" s="26">
        <v>0</v>
      </c>
      <c r="BB819" s="26" t="s">
        <v>148</v>
      </c>
      <c r="BC819" s="26" t="s">
        <v>2199</v>
      </c>
      <c r="BD819" s="24"/>
      <c r="BE819" s="24"/>
      <c r="BF819" s="26" t="s">
        <v>4693</v>
      </c>
      <c r="BG819" s="26" t="s">
        <v>191</v>
      </c>
      <c r="BH819" s="24"/>
      <c r="BI819" s="24"/>
      <c r="BJ819" s="26" t="s">
        <v>4694</v>
      </c>
      <c r="BK819" s="26" t="s">
        <v>395</v>
      </c>
      <c r="BL819" s="24"/>
      <c r="BM819" s="24"/>
      <c r="BN819" s="24"/>
      <c r="BO819" s="24"/>
      <c r="BP819" s="24"/>
      <c r="BQ819" s="24"/>
      <c r="BR819" s="26">
        <v>3</v>
      </c>
      <c r="BS819" s="26">
        <v>2</v>
      </c>
      <c r="BT819" s="26">
        <v>3</v>
      </c>
      <c r="BU819" s="26">
        <v>3</v>
      </c>
      <c r="BV819" s="26">
        <v>2</v>
      </c>
      <c r="BW819" s="26">
        <v>3</v>
      </c>
      <c r="BX819" s="26">
        <v>3</v>
      </c>
      <c r="BY819" s="26">
        <v>2</v>
      </c>
      <c r="BZ819" s="24"/>
      <c r="CA819" s="24"/>
      <c r="CB819" s="24"/>
      <c r="CC819" s="24"/>
      <c r="CD819" s="24"/>
      <c r="CE819" s="24"/>
      <c r="CF819" s="24"/>
      <c r="CG819" s="24"/>
      <c r="CH819" s="24"/>
      <c r="CI819" s="24"/>
      <c r="CJ819" s="24"/>
      <c r="CK819" s="24"/>
      <c r="CL819" s="24"/>
      <c r="CM819" s="24"/>
      <c r="CN819" s="24"/>
      <c r="CO819" s="24"/>
      <c r="CP819" s="24"/>
      <c r="CQ819" s="24"/>
      <c r="CR819" s="24"/>
      <c r="CS819" s="24"/>
      <c r="CT819" s="24"/>
      <c r="CU819" s="24"/>
      <c r="CV819" s="24"/>
      <c r="CW819" s="24"/>
      <c r="CX819" s="24"/>
      <c r="CY819" s="24"/>
      <c r="CZ819" s="24"/>
      <c r="DA819" s="24"/>
      <c r="DB819" s="24"/>
      <c r="DC819" s="24"/>
      <c r="DD819" s="24"/>
      <c r="DE819" s="24"/>
      <c r="DF819" s="26" t="s">
        <v>120</v>
      </c>
      <c r="DG819" s="26" t="s">
        <v>120</v>
      </c>
      <c r="DH819" s="26" t="s">
        <v>120</v>
      </c>
      <c r="DI819" s="26" t="s">
        <v>139</v>
      </c>
      <c r="DJ819" s="26" t="s">
        <v>120</v>
      </c>
      <c r="DK819" s="26" t="s">
        <v>120</v>
      </c>
      <c r="DL819" s="26" t="s">
        <v>120</v>
      </c>
      <c r="DM819" s="26" t="s">
        <v>139</v>
      </c>
      <c r="DN819" s="26" t="s">
        <v>139</v>
      </c>
      <c r="DO819" s="26" t="s">
        <v>139</v>
      </c>
    </row>
    <row r="820" spans="1:119" ht="20.100000000000001" customHeight="1" x14ac:dyDescent="0.25">
      <c r="A820" s="29" t="str">
        <f t="shared" si="168"/>
        <v/>
      </c>
      <c r="B820" s="29" t="str">
        <f t="shared" si="169"/>
        <v>COBURWAS International Youth Organization to Transform Africa</v>
      </c>
      <c r="C820" s="29">
        <f t="shared" si="170"/>
        <v>0</v>
      </c>
      <c r="D820" s="30" t="str">
        <f t="shared" si="171"/>
        <v>Africa and the Middle East</v>
      </c>
      <c r="E820" s="30" t="str">
        <f t="shared" si="172"/>
        <v>Kyangwali, Uganda</v>
      </c>
      <c r="F820" s="31">
        <f t="shared" si="173"/>
        <v>0</v>
      </c>
      <c r="G820" s="31">
        <f t="shared" si="174"/>
        <v>0</v>
      </c>
      <c r="H820" s="31">
        <f t="shared" si="175"/>
        <v>0</v>
      </c>
      <c r="I820" s="31">
        <f t="shared" si="176"/>
        <v>0</v>
      </c>
      <c r="J820" s="31">
        <f t="shared" si="177"/>
        <v>0</v>
      </c>
      <c r="K820" s="31">
        <f t="shared" si="178"/>
        <v>0</v>
      </c>
      <c r="L820" s="31">
        <f t="shared" si="179"/>
        <v>0</v>
      </c>
      <c r="M820" s="31">
        <f t="shared" si="180"/>
        <v>0</v>
      </c>
      <c r="N820" s="31">
        <f t="shared" si="181"/>
        <v>0</v>
      </c>
      <c r="O820" s="26" t="s">
        <v>15979</v>
      </c>
      <c r="P820" s="26" t="s">
        <v>108</v>
      </c>
      <c r="Q820" s="27">
        <v>42683</v>
      </c>
      <c r="R820" s="24"/>
      <c r="S820" s="24"/>
      <c r="T820" s="26" t="s">
        <v>142</v>
      </c>
      <c r="U820" s="24"/>
      <c r="V820" s="26" t="s">
        <v>169</v>
      </c>
      <c r="W820" s="26" t="s">
        <v>1028</v>
      </c>
      <c r="X820" s="26" t="s">
        <v>4663</v>
      </c>
      <c r="Y820" s="26" t="s">
        <v>4665</v>
      </c>
      <c r="Z820" s="24"/>
      <c r="AA820" s="24"/>
      <c r="AB820" s="26" t="s">
        <v>15736</v>
      </c>
      <c r="AC820" s="28">
        <v>1050</v>
      </c>
      <c r="AD820" s="24"/>
      <c r="AE820" s="24"/>
      <c r="AF820" s="26" t="s">
        <v>139</v>
      </c>
      <c r="AG820" s="26" t="s">
        <v>333</v>
      </c>
      <c r="AH820" s="24"/>
      <c r="AI820" s="28">
        <v>1050</v>
      </c>
      <c r="AJ820" s="24"/>
      <c r="AK820" s="24"/>
      <c r="AL820" s="24"/>
      <c r="AM820" s="24"/>
      <c r="AN820" s="24"/>
      <c r="AO820" s="24"/>
      <c r="AP820" s="24"/>
      <c r="AQ820" s="24"/>
      <c r="AR820" s="24"/>
      <c r="AS820" s="24"/>
      <c r="AT820" s="24"/>
      <c r="AU820" s="24"/>
      <c r="AV820" s="24"/>
      <c r="AW820" s="28">
        <v>0</v>
      </c>
      <c r="AX820" s="26">
        <v>0</v>
      </c>
      <c r="AY820" s="28">
        <v>0</v>
      </c>
      <c r="AZ820" s="28">
        <v>0</v>
      </c>
      <c r="BA820" s="26">
        <v>0</v>
      </c>
      <c r="BB820" s="24"/>
      <c r="BC820" s="26" t="s">
        <v>4699</v>
      </c>
      <c r="BD820" s="24"/>
      <c r="BE820" s="24"/>
      <c r="BF820" s="24"/>
      <c r="BG820" s="24"/>
      <c r="BH820" s="24"/>
      <c r="BI820" s="24"/>
      <c r="BJ820" s="24"/>
      <c r="BK820" s="24"/>
      <c r="BL820" s="24"/>
      <c r="BM820" s="24"/>
      <c r="BN820" s="24"/>
      <c r="BO820" s="24"/>
      <c r="BP820" s="24"/>
      <c r="BQ820" s="24"/>
      <c r="BR820" s="26">
        <v>0</v>
      </c>
      <c r="BS820" s="26">
        <v>0</v>
      </c>
      <c r="BT820" s="26">
        <v>0</v>
      </c>
      <c r="BU820" s="26">
        <v>0</v>
      </c>
      <c r="BV820" s="26">
        <v>0</v>
      </c>
      <c r="BW820" s="26">
        <v>0</v>
      </c>
      <c r="BX820" s="26">
        <v>0</v>
      </c>
      <c r="BY820" s="26">
        <v>0</v>
      </c>
      <c r="BZ820" s="24"/>
      <c r="CA820" s="24"/>
      <c r="CB820" s="24"/>
      <c r="CC820" s="24"/>
      <c r="CD820" s="24"/>
      <c r="CE820" s="24"/>
      <c r="CF820" s="24"/>
      <c r="CG820" s="24"/>
      <c r="CH820" s="24"/>
      <c r="CI820" s="24"/>
      <c r="CJ820" s="24"/>
      <c r="CK820" s="24"/>
      <c r="CL820" s="24"/>
      <c r="CM820" s="24"/>
      <c r="CN820" s="24"/>
      <c r="CO820" s="24"/>
      <c r="CP820" s="24"/>
      <c r="CQ820" s="24"/>
      <c r="CR820" s="24"/>
      <c r="CS820" s="24"/>
      <c r="CT820" s="24"/>
      <c r="CU820" s="24"/>
      <c r="CV820" s="24"/>
      <c r="CW820" s="24"/>
      <c r="CX820" s="24"/>
      <c r="CY820" s="24"/>
      <c r="CZ820" s="24"/>
      <c r="DA820" s="24"/>
      <c r="DB820" s="24"/>
      <c r="DC820" s="24"/>
      <c r="DD820" s="24"/>
      <c r="DE820" s="24"/>
      <c r="DF820" s="26" t="s">
        <v>139</v>
      </c>
      <c r="DG820" s="26" t="s">
        <v>139</v>
      </c>
      <c r="DH820" s="26" t="s">
        <v>139</v>
      </c>
      <c r="DI820" s="26" t="s">
        <v>139</v>
      </c>
      <c r="DJ820" s="26" t="s">
        <v>139</v>
      </c>
      <c r="DK820" s="26" t="s">
        <v>139</v>
      </c>
      <c r="DL820" s="26" t="s">
        <v>139</v>
      </c>
      <c r="DM820" s="26" t="s">
        <v>139</v>
      </c>
      <c r="DN820" s="26" t="s">
        <v>139</v>
      </c>
      <c r="DO820" s="26" t="s">
        <v>139</v>
      </c>
    </row>
    <row r="821" spans="1:119" ht="20.100000000000001" customHeight="1" x14ac:dyDescent="0.25">
      <c r="A821" s="29" t="str">
        <f t="shared" si="168"/>
        <v>COBURWAS International Youth Organization to Transform Africa4</v>
      </c>
      <c r="B821" s="29" t="str">
        <f t="shared" si="169"/>
        <v>COBURWAS International Youth Organization to Transform Africa</v>
      </c>
      <c r="C821" s="29">
        <f t="shared" si="170"/>
        <v>4</v>
      </c>
      <c r="D821" s="30" t="str">
        <f t="shared" si="171"/>
        <v>Africa and the Middle East</v>
      </c>
      <c r="E821" s="30" t="str">
        <f t="shared" si="172"/>
        <v>Kyangwali, Uganda</v>
      </c>
      <c r="F821" s="31">
        <f t="shared" si="173"/>
        <v>3</v>
      </c>
      <c r="G821" s="31">
        <f t="shared" si="174"/>
        <v>2</v>
      </c>
      <c r="H821" s="31">
        <f t="shared" si="175"/>
        <v>3</v>
      </c>
      <c r="I821" s="31">
        <f t="shared" si="176"/>
        <v>3</v>
      </c>
      <c r="J821" s="31">
        <f t="shared" si="177"/>
        <v>3</v>
      </c>
      <c r="K821" s="31">
        <f t="shared" si="178"/>
        <v>3</v>
      </c>
      <c r="L821" s="31">
        <f t="shared" si="179"/>
        <v>3</v>
      </c>
      <c r="M821" s="31">
        <f t="shared" si="180"/>
        <v>3</v>
      </c>
      <c r="N821" s="31">
        <f t="shared" si="181"/>
        <v>2.9</v>
      </c>
      <c r="O821" s="26" t="s">
        <v>4695</v>
      </c>
      <c r="P821" s="26" t="s">
        <v>108</v>
      </c>
      <c r="Q821" s="27">
        <v>41946</v>
      </c>
      <c r="R821" s="26" t="s">
        <v>166</v>
      </c>
      <c r="S821" s="26" t="s">
        <v>609</v>
      </c>
      <c r="T821" s="26" t="s">
        <v>278</v>
      </c>
      <c r="U821" s="26" t="s">
        <v>112</v>
      </c>
      <c r="V821" s="26" t="s">
        <v>169</v>
      </c>
      <c r="W821" s="26" t="s">
        <v>1028</v>
      </c>
      <c r="X821" s="26" t="s">
        <v>4663</v>
      </c>
      <c r="Y821" s="26" t="s">
        <v>4665</v>
      </c>
      <c r="Z821" s="24"/>
      <c r="AA821" s="24"/>
      <c r="AB821" s="26" t="s">
        <v>117</v>
      </c>
      <c r="AC821" s="28">
        <v>5000</v>
      </c>
      <c r="AD821" s="24"/>
      <c r="AE821" s="24"/>
      <c r="AF821" s="26" t="s">
        <v>139</v>
      </c>
      <c r="AG821" s="26" t="s">
        <v>333</v>
      </c>
      <c r="AH821" s="26" t="s">
        <v>185</v>
      </c>
      <c r="AI821" s="28">
        <v>5000</v>
      </c>
      <c r="AJ821" s="26" t="s">
        <v>4696</v>
      </c>
      <c r="AK821" s="26" t="s">
        <v>4697</v>
      </c>
      <c r="AL821" s="26" t="s">
        <v>4682</v>
      </c>
      <c r="AM821" s="24"/>
      <c r="AN821" s="24"/>
      <c r="AO821" s="24"/>
      <c r="AP821" s="24"/>
      <c r="AQ821" s="26" t="s">
        <v>4698</v>
      </c>
      <c r="AR821" s="24"/>
      <c r="AS821" s="24"/>
      <c r="AT821" s="24"/>
      <c r="AU821" s="26" t="s">
        <v>4683</v>
      </c>
      <c r="AV821" s="24"/>
      <c r="AW821" s="28">
        <v>158000</v>
      </c>
      <c r="AX821" s="26">
        <v>973</v>
      </c>
      <c r="AY821" s="28">
        <v>310</v>
      </c>
      <c r="AZ821" s="28">
        <v>300</v>
      </c>
      <c r="BA821" s="26">
        <v>0</v>
      </c>
      <c r="BB821" s="26" t="s">
        <v>241</v>
      </c>
      <c r="BC821" s="26" t="s">
        <v>4699</v>
      </c>
      <c r="BD821" s="26" t="s">
        <v>125</v>
      </c>
      <c r="BE821" s="24"/>
      <c r="BF821" s="26" t="s">
        <v>4684</v>
      </c>
      <c r="BG821" s="26" t="s">
        <v>395</v>
      </c>
      <c r="BH821" s="26" t="s">
        <v>4678</v>
      </c>
      <c r="BI821" s="26" t="s">
        <v>261</v>
      </c>
      <c r="BJ821" s="24"/>
      <c r="BK821" s="24"/>
      <c r="BL821" s="24"/>
      <c r="BM821" s="24"/>
      <c r="BN821" s="24"/>
      <c r="BO821" s="24"/>
      <c r="BP821" s="24"/>
      <c r="BQ821" s="24"/>
      <c r="BR821" s="26">
        <v>3</v>
      </c>
      <c r="BS821" s="26">
        <v>2</v>
      </c>
      <c r="BT821" s="26">
        <v>3</v>
      </c>
      <c r="BU821" s="26">
        <v>3</v>
      </c>
      <c r="BV821" s="26">
        <v>3</v>
      </c>
      <c r="BW821" s="26">
        <v>3</v>
      </c>
      <c r="BX821" s="26">
        <v>3</v>
      </c>
      <c r="BY821" s="26">
        <v>3</v>
      </c>
      <c r="BZ821" s="24"/>
      <c r="CA821" s="24"/>
      <c r="CB821" s="24"/>
      <c r="CC821" s="24"/>
      <c r="CD821" s="24"/>
      <c r="CE821" s="24"/>
      <c r="CF821" s="24"/>
      <c r="CG821" s="24"/>
      <c r="CH821" s="24"/>
      <c r="CI821" s="24"/>
      <c r="CJ821" s="24"/>
      <c r="CK821" s="24"/>
      <c r="CL821" s="24"/>
      <c r="CM821" s="24"/>
      <c r="CN821" s="24"/>
      <c r="CO821" s="24"/>
      <c r="CP821" s="24"/>
      <c r="CQ821" s="24"/>
      <c r="CR821" s="24"/>
      <c r="CS821" s="24"/>
      <c r="CT821" s="24"/>
      <c r="CU821" s="24"/>
      <c r="CV821" s="24"/>
      <c r="CW821" s="24"/>
      <c r="CX821" s="24"/>
      <c r="CY821" s="24"/>
      <c r="CZ821" s="24"/>
      <c r="DA821" s="24"/>
      <c r="DB821" s="24"/>
      <c r="DC821" s="24"/>
      <c r="DD821" s="24"/>
      <c r="DE821" s="24"/>
      <c r="DF821" s="26" t="s">
        <v>139</v>
      </c>
      <c r="DG821" s="26" t="s">
        <v>120</v>
      </c>
      <c r="DH821" s="26" t="s">
        <v>120</v>
      </c>
      <c r="DI821" s="26" t="s">
        <v>139</v>
      </c>
      <c r="DJ821" s="26" t="s">
        <v>139</v>
      </c>
      <c r="DK821" s="26" t="s">
        <v>139</v>
      </c>
      <c r="DL821" s="26" t="s">
        <v>139</v>
      </c>
      <c r="DM821" s="26" t="s">
        <v>139</v>
      </c>
      <c r="DN821" s="26" t="s">
        <v>139</v>
      </c>
      <c r="DO821" s="26" t="s">
        <v>139</v>
      </c>
    </row>
    <row r="822" spans="1:119" ht="20.100000000000001" customHeight="1" x14ac:dyDescent="0.25">
      <c r="A822" s="29" t="str">
        <f t="shared" si="168"/>
        <v>COBURWAS International Youth Organization to Transform Africa3</v>
      </c>
      <c r="B822" s="29" t="str">
        <f t="shared" si="169"/>
        <v>COBURWAS International Youth Organization to Transform Africa</v>
      </c>
      <c r="C822" s="29">
        <f t="shared" si="170"/>
        <v>3</v>
      </c>
      <c r="D822" s="30" t="str">
        <f t="shared" si="171"/>
        <v>Africa and the Middle East</v>
      </c>
      <c r="E822" s="30" t="str">
        <f t="shared" si="172"/>
        <v>Kyangwali, Uganda</v>
      </c>
      <c r="F822" s="31">
        <f t="shared" si="173"/>
        <v>3</v>
      </c>
      <c r="G822" s="31">
        <f t="shared" si="174"/>
        <v>2</v>
      </c>
      <c r="H822" s="31">
        <f t="shared" si="175"/>
        <v>3</v>
      </c>
      <c r="I822" s="31">
        <f t="shared" si="176"/>
        <v>3</v>
      </c>
      <c r="J822" s="31">
        <f t="shared" si="177"/>
        <v>2</v>
      </c>
      <c r="K822" s="31">
        <f t="shared" si="178"/>
        <v>3</v>
      </c>
      <c r="L822" s="31">
        <f t="shared" si="179"/>
        <v>3</v>
      </c>
      <c r="M822" s="31">
        <f t="shared" si="180"/>
        <v>2</v>
      </c>
      <c r="N822" s="31">
        <f t="shared" si="181"/>
        <v>2.6</v>
      </c>
      <c r="O822" s="26" t="s">
        <v>4700</v>
      </c>
      <c r="P822" s="26" t="s">
        <v>108</v>
      </c>
      <c r="Q822" s="27">
        <v>41568</v>
      </c>
      <c r="R822" s="26" t="s">
        <v>166</v>
      </c>
      <c r="S822" s="26" t="s">
        <v>622</v>
      </c>
      <c r="T822" s="26" t="s">
        <v>194</v>
      </c>
      <c r="U822" s="26" t="s">
        <v>112</v>
      </c>
      <c r="V822" s="26" t="s">
        <v>169</v>
      </c>
      <c r="W822" s="26" t="s">
        <v>1028</v>
      </c>
      <c r="X822" s="26" t="s">
        <v>4663</v>
      </c>
      <c r="Y822" s="26" t="s">
        <v>4665</v>
      </c>
      <c r="Z822" s="24"/>
      <c r="AA822" s="24"/>
      <c r="AB822" s="26" t="s">
        <v>117</v>
      </c>
      <c r="AC822" s="28">
        <v>8000</v>
      </c>
      <c r="AD822" s="24"/>
      <c r="AE822" s="24"/>
      <c r="AF822" s="26" t="s">
        <v>139</v>
      </c>
      <c r="AG822" s="26" t="s">
        <v>333</v>
      </c>
      <c r="AH822" s="26" t="s">
        <v>121</v>
      </c>
      <c r="AI822" s="28">
        <v>8000</v>
      </c>
      <c r="AJ822" s="26" t="s">
        <v>4701</v>
      </c>
      <c r="AK822" s="26" t="s">
        <v>4681</v>
      </c>
      <c r="AL822" s="26" t="s">
        <v>4702</v>
      </c>
      <c r="AM822" s="24"/>
      <c r="AN822" s="24"/>
      <c r="AO822" s="24"/>
      <c r="AP822" s="24"/>
      <c r="AQ822" s="26" t="s">
        <v>4703</v>
      </c>
      <c r="AR822" s="24"/>
      <c r="AS822" s="24"/>
      <c r="AT822" s="24"/>
      <c r="AU822" s="24"/>
      <c r="AV822" s="24"/>
      <c r="AW822" s="28">
        <v>148780</v>
      </c>
      <c r="AX822" s="26">
        <v>961</v>
      </c>
      <c r="AY822" s="28">
        <v>280</v>
      </c>
      <c r="AZ822" s="28">
        <v>249</v>
      </c>
      <c r="BA822" s="26">
        <v>0</v>
      </c>
      <c r="BB822" s="26" t="s">
        <v>241</v>
      </c>
      <c r="BC822" s="26" t="s">
        <v>4699</v>
      </c>
      <c r="BD822" s="26" t="s">
        <v>378</v>
      </c>
      <c r="BE822" s="26" t="s">
        <v>4704</v>
      </c>
      <c r="BF822" s="26" t="s">
        <v>4705</v>
      </c>
      <c r="BG822" s="26" t="s">
        <v>1028</v>
      </c>
      <c r="BH822" s="26" t="s">
        <v>4706</v>
      </c>
      <c r="BI822" s="26" t="s">
        <v>395</v>
      </c>
      <c r="BJ822" s="26" t="s">
        <v>202</v>
      </c>
      <c r="BK822" s="26" t="s">
        <v>191</v>
      </c>
      <c r="BL822" s="24"/>
      <c r="BM822" s="24"/>
      <c r="BN822" s="24"/>
      <c r="BO822" s="24"/>
      <c r="BP822" s="24"/>
      <c r="BQ822" s="24"/>
      <c r="BR822" s="26">
        <v>3</v>
      </c>
      <c r="BS822" s="26">
        <v>2</v>
      </c>
      <c r="BT822" s="26">
        <v>3</v>
      </c>
      <c r="BU822" s="26">
        <v>3</v>
      </c>
      <c r="BV822" s="26">
        <v>2</v>
      </c>
      <c r="BW822" s="26">
        <v>3</v>
      </c>
      <c r="BX822" s="26">
        <v>3</v>
      </c>
      <c r="BY822" s="26">
        <v>2</v>
      </c>
      <c r="BZ822" s="24"/>
      <c r="CA822" s="24"/>
      <c r="CB822" s="24"/>
      <c r="CC822" s="24"/>
      <c r="CD822" s="24"/>
      <c r="CE822" s="24"/>
      <c r="CF822" s="24"/>
      <c r="CG822" s="24"/>
      <c r="CH822" s="24"/>
      <c r="CI822" s="24"/>
      <c r="CJ822" s="24"/>
      <c r="CK822" s="24"/>
      <c r="CL822" s="24"/>
      <c r="CM822" s="24"/>
      <c r="CN822" s="24"/>
      <c r="CO822" s="24"/>
      <c r="CP822" s="24"/>
      <c r="CQ822" s="24"/>
      <c r="CR822" s="24"/>
      <c r="CS822" s="24"/>
      <c r="CT822" s="24"/>
      <c r="CU822" s="24"/>
      <c r="CV822" s="24"/>
      <c r="CW822" s="24"/>
      <c r="CX822" s="24"/>
      <c r="CY822" s="24"/>
      <c r="CZ822" s="24"/>
      <c r="DA822" s="24"/>
      <c r="DB822" s="24"/>
      <c r="DC822" s="24"/>
      <c r="DD822" s="24"/>
      <c r="DE822" s="24"/>
      <c r="DF822" s="26" t="s">
        <v>120</v>
      </c>
      <c r="DG822" s="26" t="s">
        <v>120</v>
      </c>
      <c r="DH822" s="26" t="s">
        <v>120</v>
      </c>
      <c r="DI822" s="26" t="s">
        <v>139</v>
      </c>
      <c r="DJ822" s="26" t="s">
        <v>120</v>
      </c>
      <c r="DK822" s="26" t="s">
        <v>120</v>
      </c>
      <c r="DL822" s="26" t="s">
        <v>139</v>
      </c>
      <c r="DM822" s="26" t="s">
        <v>139</v>
      </c>
      <c r="DN822" s="26" t="s">
        <v>139</v>
      </c>
      <c r="DO822" s="26" t="s">
        <v>139</v>
      </c>
    </row>
    <row r="823" spans="1:119" ht="20.100000000000001" customHeight="1" x14ac:dyDescent="0.25">
      <c r="A823" s="29" t="str">
        <f t="shared" si="168"/>
        <v>COBURWAS International Youth Organization to Transform Africa2</v>
      </c>
      <c r="B823" s="29" t="str">
        <f t="shared" si="169"/>
        <v>COBURWAS International Youth Organization to Transform Africa</v>
      </c>
      <c r="C823" s="29">
        <f t="shared" si="170"/>
        <v>2</v>
      </c>
      <c r="D823" s="30" t="str">
        <f t="shared" si="171"/>
        <v>Africa and the Middle East</v>
      </c>
      <c r="E823" s="30" t="str">
        <f t="shared" si="172"/>
        <v>Kyangwali, Uganda</v>
      </c>
      <c r="F823" s="31">
        <f t="shared" si="173"/>
        <v>2</v>
      </c>
      <c r="G823" s="31">
        <f t="shared" si="174"/>
        <v>2</v>
      </c>
      <c r="H823" s="31">
        <f t="shared" si="175"/>
        <v>2</v>
      </c>
      <c r="I823" s="31">
        <f t="shared" si="176"/>
        <v>3</v>
      </c>
      <c r="J823" s="31">
        <f t="shared" si="177"/>
        <v>2</v>
      </c>
      <c r="K823" s="31">
        <f t="shared" si="178"/>
        <v>3</v>
      </c>
      <c r="L823" s="31">
        <f t="shared" si="179"/>
        <v>3</v>
      </c>
      <c r="M823" s="31">
        <f t="shared" si="180"/>
        <v>2</v>
      </c>
      <c r="N823" s="31">
        <f t="shared" si="181"/>
        <v>2.4</v>
      </c>
      <c r="O823" s="26" t="s">
        <v>4707</v>
      </c>
      <c r="P823" s="26" t="s">
        <v>108</v>
      </c>
      <c r="Q823" s="27">
        <v>41204</v>
      </c>
      <c r="R823" s="26" t="s">
        <v>109</v>
      </c>
      <c r="S823" s="26" t="s">
        <v>306</v>
      </c>
      <c r="T823" s="26" t="s">
        <v>207</v>
      </c>
      <c r="U823" s="26" t="s">
        <v>112</v>
      </c>
      <c r="V823" s="26" t="s">
        <v>169</v>
      </c>
      <c r="W823" s="26" t="s">
        <v>1028</v>
      </c>
      <c r="X823" s="26" t="s">
        <v>4663</v>
      </c>
      <c r="Y823" s="26" t="s">
        <v>4665</v>
      </c>
      <c r="Z823" s="24"/>
      <c r="AA823" s="24"/>
      <c r="AB823" s="26" t="s">
        <v>117</v>
      </c>
      <c r="AC823" s="28">
        <v>8000</v>
      </c>
      <c r="AD823" s="24"/>
      <c r="AE823" s="24"/>
      <c r="AF823" s="26" t="s">
        <v>139</v>
      </c>
      <c r="AG823" s="26" t="s">
        <v>333</v>
      </c>
      <c r="AH823" s="26" t="s">
        <v>143</v>
      </c>
      <c r="AI823" s="28">
        <v>8000</v>
      </c>
      <c r="AJ823" s="26" t="s">
        <v>4708</v>
      </c>
      <c r="AK823" s="26" t="s">
        <v>4709</v>
      </c>
      <c r="AL823" s="26" t="s">
        <v>4710</v>
      </c>
      <c r="AM823" s="24"/>
      <c r="AN823" s="24"/>
      <c r="AO823" s="24"/>
      <c r="AP823" s="24"/>
      <c r="AQ823" s="24"/>
      <c r="AR823" s="24"/>
      <c r="AS823" s="24"/>
      <c r="AT823" s="24"/>
      <c r="AU823" s="24"/>
      <c r="AV823" s="24"/>
      <c r="AW823" s="28">
        <v>75000</v>
      </c>
      <c r="AX823" s="26">
        <v>600</v>
      </c>
      <c r="AY823" s="28">
        <v>200</v>
      </c>
      <c r="AZ823" s="28">
        <v>150</v>
      </c>
      <c r="BA823" s="26">
        <v>0</v>
      </c>
      <c r="BB823" s="26" t="s">
        <v>241</v>
      </c>
      <c r="BC823" s="26" t="s">
        <v>4699</v>
      </c>
      <c r="BD823" s="26" t="s">
        <v>125</v>
      </c>
      <c r="BE823" s="24"/>
      <c r="BF823" s="26" t="s">
        <v>4705</v>
      </c>
      <c r="BG823" s="26" t="s">
        <v>1028</v>
      </c>
      <c r="BH823" s="26" t="s">
        <v>4711</v>
      </c>
      <c r="BI823" s="26" t="s">
        <v>395</v>
      </c>
      <c r="BJ823" s="26" t="s">
        <v>4712</v>
      </c>
      <c r="BK823" s="26" t="s">
        <v>191</v>
      </c>
      <c r="BL823" s="24"/>
      <c r="BM823" s="24"/>
      <c r="BN823" s="26" t="s">
        <v>202</v>
      </c>
      <c r="BO823" s="26" t="s">
        <v>191</v>
      </c>
      <c r="BP823" s="24"/>
      <c r="BQ823" s="24"/>
      <c r="BR823" s="26">
        <v>2</v>
      </c>
      <c r="BS823" s="26">
        <v>2</v>
      </c>
      <c r="BT823" s="26">
        <v>2</v>
      </c>
      <c r="BU823" s="26">
        <v>3</v>
      </c>
      <c r="BV823" s="26">
        <v>2</v>
      </c>
      <c r="BW823" s="26">
        <v>3</v>
      </c>
      <c r="BX823" s="26">
        <v>3</v>
      </c>
      <c r="BY823" s="26">
        <v>2</v>
      </c>
      <c r="BZ823" s="24"/>
      <c r="CA823" s="24"/>
      <c r="CB823" s="24"/>
      <c r="CC823" s="24"/>
      <c r="CD823" s="24"/>
      <c r="CE823" s="24"/>
      <c r="CF823" s="24"/>
      <c r="CG823" s="24"/>
      <c r="CH823" s="24"/>
      <c r="CI823" s="24"/>
      <c r="CJ823" s="24"/>
      <c r="CK823" s="24"/>
      <c r="CL823" s="24"/>
      <c r="CM823" s="24"/>
      <c r="CN823" s="24"/>
      <c r="CO823" s="24"/>
      <c r="CP823" s="24"/>
      <c r="CQ823" s="24"/>
      <c r="CR823" s="24"/>
      <c r="CS823" s="24"/>
      <c r="CT823" s="24"/>
      <c r="CU823" s="24"/>
      <c r="CV823" s="24"/>
      <c r="CW823" s="24"/>
      <c r="CX823" s="24"/>
      <c r="CY823" s="24"/>
      <c r="CZ823" s="24"/>
      <c r="DA823" s="24"/>
      <c r="DB823" s="24"/>
      <c r="DC823" s="24"/>
      <c r="DD823" s="24"/>
      <c r="DE823" s="24"/>
      <c r="DF823" s="26" t="s">
        <v>120</v>
      </c>
      <c r="DG823" s="26" t="s">
        <v>120</v>
      </c>
      <c r="DH823" s="26" t="s">
        <v>120</v>
      </c>
      <c r="DI823" s="26" t="s">
        <v>139</v>
      </c>
      <c r="DJ823" s="26" t="s">
        <v>120</v>
      </c>
      <c r="DK823" s="26" t="s">
        <v>120</v>
      </c>
      <c r="DL823" s="26" t="s">
        <v>139</v>
      </c>
      <c r="DM823" s="26" t="s">
        <v>139</v>
      </c>
      <c r="DN823" s="26" t="s">
        <v>139</v>
      </c>
      <c r="DO823" s="26" t="s">
        <v>139</v>
      </c>
    </row>
    <row r="824" spans="1:119" ht="20.100000000000001" customHeight="1" x14ac:dyDescent="0.25">
      <c r="A824" s="29" t="str">
        <f t="shared" si="168"/>
        <v>COBURWAS International Youth Organization to Transform Africa1</v>
      </c>
      <c r="B824" s="29" t="str">
        <f t="shared" si="169"/>
        <v>COBURWAS International Youth Organization to Transform Africa</v>
      </c>
      <c r="C824" s="29">
        <f t="shared" si="170"/>
        <v>1</v>
      </c>
      <c r="D824" s="30" t="str">
        <f t="shared" si="171"/>
        <v>Africa and the Middle East</v>
      </c>
      <c r="E824" s="30" t="str">
        <f t="shared" si="172"/>
        <v>Kyangwali, Uganda</v>
      </c>
      <c r="F824" s="31">
        <f t="shared" si="173"/>
        <v>2</v>
      </c>
      <c r="G824" s="31">
        <f t="shared" si="174"/>
        <v>2</v>
      </c>
      <c r="H824" s="31">
        <f t="shared" si="175"/>
        <v>1</v>
      </c>
      <c r="I824" s="31">
        <f t="shared" si="176"/>
        <v>3</v>
      </c>
      <c r="J824" s="31">
        <f t="shared" si="177"/>
        <v>2</v>
      </c>
      <c r="K824" s="31">
        <f t="shared" si="178"/>
        <v>2</v>
      </c>
      <c r="L824" s="31">
        <f t="shared" si="179"/>
        <v>2</v>
      </c>
      <c r="M824" s="31">
        <f t="shared" si="180"/>
        <v>1</v>
      </c>
      <c r="N824" s="31">
        <f t="shared" si="181"/>
        <v>1.9</v>
      </c>
      <c r="O824" s="26" t="s">
        <v>4713</v>
      </c>
      <c r="P824" s="26" t="s">
        <v>108</v>
      </c>
      <c r="Q824" s="27">
        <v>40835</v>
      </c>
      <c r="R824" s="26" t="s">
        <v>155</v>
      </c>
      <c r="S824" s="26" t="s">
        <v>321</v>
      </c>
      <c r="T824" s="26" t="s">
        <v>175</v>
      </c>
      <c r="U824" s="26" t="s">
        <v>112</v>
      </c>
      <c r="V824" s="26" t="s">
        <v>169</v>
      </c>
      <c r="W824" s="26" t="s">
        <v>1028</v>
      </c>
      <c r="X824" s="26" t="s">
        <v>4663</v>
      </c>
      <c r="Y824" s="26" t="s">
        <v>4665</v>
      </c>
      <c r="Z824" s="24"/>
      <c r="AA824" s="24"/>
      <c r="AB824" s="26" t="s">
        <v>117</v>
      </c>
      <c r="AC824" s="28">
        <v>7000</v>
      </c>
      <c r="AD824" s="24"/>
      <c r="AE824" s="24"/>
      <c r="AF824" s="26" t="s">
        <v>139</v>
      </c>
      <c r="AG824" s="26" t="s">
        <v>333</v>
      </c>
      <c r="AH824" s="26" t="s">
        <v>158</v>
      </c>
      <c r="AI824" s="28">
        <v>7000</v>
      </c>
      <c r="AJ824" s="24"/>
      <c r="AK824" s="26" t="s">
        <v>4714</v>
      </c>
      <c r="AL824" s="26" t="s">
        <v>4715</v>
      </c>
      <c r="AM824" s="26" t="s">
        <v>4716</v>
      </c>
      <c r="AN824" s="26" t="s">
        <v>4717</v>
      </c>
      <c r="AO824" s="26" t="s">
        <v>4718</v>
      </c>
      <c r="AP824" s="24"/>
      <c r="AQ824" s="24"/>
      <c r="AR824" s="24"/>
      <c r="AS824" s="24"/>
      <c r="AT824" s="24"/>
      <c r="AU824" s="24"/>
      <c r="AV824" s="24"/>
      <c r="AW824" s="28">
        <v>65418</v>
      </c>
      <c r="AX824" s="26">
        <v>600</v>
      </c>
      <c r="AY824" s="28">
        <v>70</v>
      </c>
      <c r="AZ824" s="28">
        <v>44</v>
      </c>
      <c r="BA824" s="26">
        <v>0</v>
      </c>
      <c r="BB824" s="26" t="s">
        <v>241</v>
      </c>
      <c r="BC824" s="26" t="s">
        <v>4699</v>
      </c>
      <c r="BD824" s="24"/>
      <c r="BE824" s="24"/>
      <c r="BF824" s="26" t="s">
        <v>4719</v>
      </c>
      <c r="BG824" s="26" t="s">
        <v>271</v>
      </c>
      <c r="BH824" s="26" t="s">
        <v>4720</v>
      </c>
      <c r="BI824" s="26" t="s">
        <v>395</v>
      </c>
      <c r="BJ824" s="26" t="s">
        <v>4721</v>
      </c>
      <c r="BK824" s="26" t="s">
        <v>191</v>
      </c>
      <c r="BL824" s="24"/>
      <c r="BM824" s="24"/>
      <c r="BN824" s="24"/>
      <c r="BO824" s="24"/>
      <c r="BP824" s="24"/>
      <c r="BQ824" s="24"/>
      <c r="BR824" s="26">
        <v>2</v>
      </c>
      <c r="BS824" s="26">
        <v>2</v>
      </c>
      <c r="BT824" s="26">
        <v>1</v>
      </c>
      <c r="BU824" s="26">
        <v>3</v>
      </c>
      <c r="BV824" s="26">
        <v>2</v>
      </c>
      <c r="BW824" s="26">
        <v>2</v>
      </c>
      <c r="BX824" s="26">
        <v>2</v>
      </c>
      <c r="BY824" s="26">
        <v>1</v>
      </c>
      <c r="BZ824" s="24"/>
      <c r="CA824" s="24"/>
      <c r="CB824" s="24"/>
      <c r="CC824" s="24"/>
      <c r="CD824" s="24"/>
      <c r="CE824" s="24"/>
      <c r="CF824" s="24"/>
      <c r="CG824" s="24"/>
      <c r="CH824" s="24"/>
      <c r="CI824" s="24"/>
      <c r="CJ824" s="24"/>
      <c r="CK824" s="24"/>
      <c r="CL824" s="24"/>
      <c r="CM824" s="24"/>
      <c r="CN824" s="24"/>
      <c r="CO824" s="24"/>
      <c r="CP824" s="24"/>
      <c r="CQ824" s="24"/>
      <c r="CR824" s="24"/>
      <c r="CS824" s="24"/>
      <c r="CT824" s="24"/>
      <c r="CU824" s="24"/>
      <c r="CV824" s="24"/>
      <c r="CW824" s="24"/>
      <c r="CX824" s="24"/>
      <c r="CY824" s="24"/>
      <c r="CZ824" s="24"/>
      <c r="DA824" s="24"/>
      <c r="DB824" s="24"/>
      <c r="DC824" s="24"/>
      <c r="DD824" s="24"/>
      <c r="DE824" s="24"/>
      <c r="DF824" s="26" t="s">
        <v>120</v>
      </c>
      <c r="DG824" s="26" t="s">
        <v>120</v>
      </c>
      <c r="DH824" s="26" t="s">
        <v>139</v>
      </c>
      <c r="DI824" s="26" t="s">
        <v>139</v>
      </c>
      <c r="DJ824" s="26" t="s">
        <v>139</v>
      </c>
      <c r="DK824" s="26" t="s">
        <v>139</v>
      </c>
      <c r="DL824" s="26" t="s">
        <v>139</v>
      </c>
      <c r="DM824" s="26" t="s">
        <v>139</v>
      </c>
      <c r="DN824" s="26" t="s">
        <v>139</v>
      </c>
      <c r="DO824" s="26" t="s">
        <v>139</v>
      </c>
    </row>
    <row r="825" spans="1:119" ht="20.100000000000001" customHeight="1" x14ac:dyDescent="0.25">
      <c r="A825" s="29" t="str">
        <f t="shared" si="168"/>
        <v>Çocuklar Ayni Çatinin Altinda Dernegi (Children Under One Roof)7</v>
      </c>
      <c r="B825" s="29" t="str">
        <f t="shared" si="169"/>
        <v>Çocuklar Ayni Çatinin Altinda Dernegi (Children Under One Roof)</v>
      </c>
      <c r="C825" s="29">
        <f t="shared" si="170"/>
        <v>7</v>
      </c>
      <c r="D825" s="30" t="str">
        <f t="shared" si="171"/>
        <v>Europe and Eurasia</v>
      </c>
      <c r="E825" s="30" t="str">
        <f t="shared" si="172"/>
        <v>Diyarbakir, Turkey</v>
      </c>
      <c r="F825" s="31">
        <f t="shared" si="173"/>
        <v>3</v>
      </c>
      <c r="G825" s="31">
        <f t="shared" si="174"/>
        <v>3</v>
      </c>
      <c r="H825" s="31">
        <f t="shared" si="175"/>
        <v>2</v>
      </c>
      <c r="I825" s="31">
        <f t="shared" si="176"/>
        <v>4</v>
      </c>
      <c r="J825" s="31">
        <f t="shared" si="177"/>
        <v>3</v>
      </c>
      <c r="K825" s="31">
        <f t="shared" si="178"/>
        <v>2</v>
      </c>
      <c r="L825" s="31">
        <f t="shared" si="179"/>
        <v>2</v>
      </c>
      <c r="M825" s="31">
        <f t="shared" si="180"/>
        <v>2</v>
      </c>
      <c r="N825" s="31">
        <f t="shared" si="181"/>
        <v>2.6</v>
      </c>
      <c r="O825" s="26" t="s">
        <v>4722</v>
      </c>
      <c r="P825" s="26" t="s">
        <v>108</v>
      </c>
      <c r="Q825" s="27">
        <v>41568</v>
      </c>
      <c r="R825" s="26" t="s">
        <v>305</v>
      </c>
      <c r="S825" s="26" t="s">
        <v>622</v>
      </c>
      <c r="T825" s="26" t="s">
        <v>194</v>
      </c>
      <c r="U825" s="26" t="s">
        <v>793</v>
      </c>
      <c r="V825" s="26" t="s">
        <v>15763</v>
      </c>
      <c r="W825" s="26" t="s">
        <v>553</v>
      </c>
      <c r="X825" s="26" t="s">
        <v>4723</v>
      </c>
      <c r="Y825" s="26" t="s">
        <v>4724</v>
      </c>
      <c r="Z825" s="26" t="s">
        <v>4725</v>
      </c>
      <c r="AA825" s="24"/>
      <c r="AB825" s="26" t="s">
        <v>117</v>
      </c>
      <c r="AC825" s="28">
        <v>22000</v>
      </c>
      <c r="AD825" s="24"/>
      <c r="AE825" s="24"/>
      <c r="AF825" s="26" t="s">
        <v>139</v>
      </c>
      <c r="AG825" s="26" t="s">
        <v>846</v>
      </c>
      <c r="AH825" s="26" t="s">
        <v>235</v>
      </c>
      <c r="AI825" s="28">
        <v>22000</v>
      </c>
      <c r="AJ825" s="26" t="s">
        <v>4726</v>
      </c>
      <c r="AK825" s="26" t="s">
        <v>4727</v>
      </c>
      <c r="AL825" s="26" t="s">
        <v>4728</v>
      </c>
      <c r="AM825" s="24"/>
      <c r="AN825" s="24"/>
      <c r="AO825" s="24"/>
      <c r="AP825" s="24"/>
      <c r="AQ825" s="24"/>
      <c r="AR825" s="26" t="s">
        <v>4729</v>
      </c>
      <c r="AS825" s="24"/>
      <c r="AT825" s="24"/>
      <c r="AU825" s="24"/>
      <c r="AV825" s="24"/>
      <c r="AW825" s="28">
        <v>110000</v>
      </c>
      <c r="AX825" s="26">
        <v>500</v>
      </c>
      <c r="AY825" s="24"/>
      <c r="AZ825" s="28">
        <v>25</v>
      </c>
      <c r="BA825" s="24"/>
      <c r="BB825" s="26" t="s">
        <v>148</v>
      </c>
      <c r="BC825" s="26" t="s">
        <v>4730</v>
      </c>
      <c r="BD825" s="24"/>
      <c r="BE825" s="24"/>
      <c r="BF825" s="26" t="s">
        <v>4731</v>
      </c>
      <c r="BG825" s="26" t="s">
        <v>589</v>
      </c>
      <c r="BH825" s="26" t="s">
        <v>4732</v>
      </c>
      <c r="BI825" s="26" t="s">
        <v>367</v>
      </c>
      <c r="BJ825" s="24"/>
      <c r="BK825" s="24"/>
      <c r="BL825" s="24"/>
      <c r="BM825" s="24"/>
      <c r="BN825" s="24"/>
      <c r="BO825" s="24"/>
      <c r="BP825" s="24"/>
      <c r="BQ825" s="24"/>
      <c r="BR825" s="26">
        <v>3</v>
      </c>
      <c r="BS825" s="26">
        <v>3</v>
      </c>
      <c r="BT825" s="26">
        <v>2</v>
      </c>
      <c r="BU825" s="26">
        <v>4</v>
      </c>
      <c r="BV825" s="26">
        <v>3</v>
      </c>
      <c r="BW825" s="26">
        <v>2</v>
      </c>
      <c r="BX825" s="26">
        <v>2</v>
      </c>
      <c r="BY825" s="26">
        <v>2</v>
      </c>
      <c r="BZ825" s="24"/>
      <c r="CA825" s="24"/>
      <c r="CB825" s="24"/>
      <c r="CC825" s="24"/>
      <c r="CD825" s="24"/>
      <c r="CE825" s="24"/>
      <c r="CF825" s="24"/>
      <c r="CG825" s="24"/>
      <c r="CH825" s="24"/>
      <c r="CI825" s="24"/>
      <c r="CJ825" s="24"/>
      <c r="CK825" s="24"/>
      <c r="CL825" s="24"/>
      <c r="CM825" s="24"/>
      <c r="CN825" s="24"/>
      <c r="CO825" s="24"/>
      <c r="CP825" s="24"/>
      <c r="CQ825" s="24"/>
      <c r="CR825" s="24"/>
      <c r="CS825" s="24"/>
      <c r="CT825" s="24"/>
      <c r="CU825" s="24"/>
      <c r="CV825" s="24"/>
      <c r="CW825" s="24"/>
      <c r="CX825" s="24"/>
      <c r="CY825" s="24"/>
      <c r="CZ825" s="24"/>
      <c r="DA825" s="24"/>
      <c r="DB825" s="24"/>
      <c r="DC825" s="24"/>
      <c r="DD825" s="24"/>
      <c r="DE825" s="24"/>
      <c r="DF825" s="26" t="s">
        <v>139</v>
      </c>
      <c r="DG825" s="26" t="s">
        <v>139</v>
      </c>
      <c r="DH825" s="26" t="s">
        <v>139</v>
      </c>
      <c r="DI825" s="26" t="s">
        <v>120</v>
      </c>
      <c r="DJ825" s="26" t="s">
        <v>120</v>
      </c>
      <c r="DK825" s="26" t="s">
        <v>139</v>
      </c>
      <c r="DL825" s="26" t="s">
        <v>139</v>
      </c>
      <c r="DM825" s="26" t="s">
        <v>139</v>
      </c>
      <c r="DN825" s="26" t="s">
        <v>139</v>
      </c>
      <c r="DO825" s="26" t="s">
        <v>120</v>
      </c>
    </row>
    <row r="826" spans="1:119" ht="20.100000000000001" customHeight="1" x14ac:dyDescent="0.25">
      <c r="A826" s="29" t="str">
        <f t="shared" si="168"/>
        <v>Çocuklar Ayni Çatinin Altinda Dernegi (Children Under One Roof)6</v>
      </c>
      <c r="B826" s="29" t="str">
        <f t="shared" si="169"/>
        <v>Çocuklar Ayni Çatinin Altinda Dernegi (Children Under One Roof)</v>
      </c>
      <c r="C826" s="29">
        <f t="shared" si="170"/>
        <v>6</v>
      </c>
      <c r="D826" s="30" t="str">
        <f t="shared" si="171"/>
        <v>Europe and Eurasia</v>
      </c>
      <c r="E826" s="30" t="str">
        <f t="shared" si="172"/>
        <v>Diyarbakir, Turkey</v>
      </c>
      <c r="F826" s="31">
        <f t="shared" si="173"/>
        <v>3</v>
      </c>
      <c r="G826" s="31">
        <f t="shared" si="174"/>
        <v>4</v>
      </c>
      <c r="H826" s="31">
        <f t="shared" si="175"/>
        <v>2</v>
      </c>
      <c r="I826" s="31">
        <f t="shared" si="176"/>
        <v>4</v>
      </c>
      <c r="J826" s="31">
        <f t="shared" si="177"/>
        <v>2</v>
      </c>
      <c r="K826" s="31">
        <f t="shared" si="178"/>
        <v>2</v>
      </c>
      <c r="L826" s="31">
        <f t="shared" si="179"/>
        <v>2</v>
      </c>
      <c r="M826" s="31">
        <f t="shared" si="180"/>
        <v>2</v>
      </c>
      <c r="N826" s="31">
        <f t="shared" si="181"/>
        <v>2.6</v>
      </c>
      <c r="O826" s="26" t="s">
        <v>4733</v>
      </c>
      <c r="P826" s="26" t="s">
        <v>108</v>
      </c>
      <c r="Q826" s="27">
        <v>41204</v>
      </c>
      <c r="R826" s="26" t="s">
        <v>166</v>
      </c>
      <c r="S826" s="26" t="s">
        <v>306</v>
      </c>
      <c r="T826" s="26" t="s">
        <v>207</v>
      </c>
      <c r="U826" s="26" t="s">
        <v>793</v>
      </c>
      <c r="V826" s="26" t="s">
        <v>15763</v>
      </c>
      <c r="W826" s="26" t="s">
        <v>553</v>
      </c>
      <c r="X826" s="26" t="s">
        <v>4723</v>
      </c>
      <c r="Y826" s="26" t="s">
        <v>4724</v>
      </c>
      <c r="Z826" s="26" t="s">
        <v>4725</v>
      </c>
      <c r="AA826" s="24"/>
      <c r="AB826" s="26" t="s">
        <v>117</v>
      </c>
      <c r="AC826" s="28">
        <v>20000</v>
      </c>
      <c r="AD826" s="24"/>
      <c r="AE826" s="24"/>
      <c r="AF826" s="26" t="s">
        <v>139</v>
      </c>
      <c r="AG826" s="26" t="s">
        <v>846</v>
      </c>
      <c r="AH826" s="26" t="s">
        <v>250</v>
      </c>
      <c r="AI826" s="28">
        <v>20000</v>
      </c>
      <c r="AJ826" s="26" t="s">
        <v>4734</v>
      </c>
      <c r="AK826" s="26" t="s">
        <v>4727</v>
      </c>
      <c r="AL826" s="26" t="s">
        <v>4735</v>
      </c>
      <c r="AM826" s="24"/>
      <c r="AN826" s="24"/>
      <c r="AO826" s="24"/>
      <c r="AP826" s="24"/>
      <c r="AQ826" s="26" t="s">
        <v>4736</v>
      </c>
      <c r="AR826" s="24"/>
      <c r="AS826" s="24"/>
      <c r="AT826" s="24"/>
      <c r="AU826" s="24"/>
      <c r="AV826" s="24"/>
      <c r="AW826" s="28">
        <v>158365</v>
      </c>
      <c r="AX826" s="26">
        <v>500</v>
      </c>
      <c r="AY826" s="28">
        <v>35</v>
      </c>
      <c r="AZ826" s="28">
        <v>30</v>
      </c>
      <c r="BA826" s="26">
        <v>0</v>
      </c>
      <c r="BB826" s="26" t="s">
        <v>148</v>
      </c>
      <c r="BC826" s="26" t="s">
        <v>4730</v>
      </c>
      <c r="BD826" s="26" t="s">
        <v>125</v>
      </c>
      <c r="BE826" s="24"/>
      <c r="BF826" s="26" t="s">
        <v>4737</v>
      </c>
      <c r="BG826" s="26" t="s">
        <v>627</v>
      </c>
      <c r="BH826" s="26" t="s">
        <v>4738</v>
      </c>
      <c r="BI826" s="26" t="s">
        <v>589</v>
      </c>
      <c r="BJ826" s="24"/>
      <c r="BK826" s="24"/>
      <c r="BL826" s="24"/>
      <c r="BM826" s="24"/>
      <c r="BN826" s="24"/>
      <c r="BO826" s="24"/>
      <c r="BP826" s="24"/>
      <c r="BQ826" s="24"/>
      <c r="BR826" s="26">
        <v>3</v>
      </c>
      <c r="BS826" s="26">
        <v>4</v>
      </c>
      <c r="BT826" s="26">
        <v>2</v>
      </c>
      <c r="BU826" s="26">
        <v>4</v>
      </c>
      <c r="BV826" s="26">
        <v>2</v>
      </c>
      <c r="BW826" s="26">
        <v>2</v>
      </c>
      <c r="BX826" s="26">
        <v>2</v>
      </c>
      <c r="BY826" s="26">
        <v>2</v>
      </c>
      <c r="BZ826" s="24"/>
      <c r="CA826" s="24"/>
      <c r="CB826" s="24"/>
      <c r="CC826" s="24"/>
      <c r="CD826" s="24"/>
      <c r="CE826" s="24"/>
      <c r="CF826" s="24"/>
      <c r="CG826" s="24"/>
      <c r="CH826" s="24"/>
      <c r="CI826" s="24"/>
      <c r="CJ826" s="24"/>
      <c r="CK826" s="24"/>
      <c r="CL826" s="24"/>
      <c r="CM826" s="24"/>
      <c r="CN826" s="24"/>
      <c r="CO826" s="24"/>
      <c r="CP826" s="24"/>
      <c r="CQ826" s="24"/>
      <c r="CR826" s="24"/>
      <c r="CS826" s="24"/>
      <c r="CT826" s="24"/>
      <c r="CU826" s="24"/>
      <c r="CV826" s="24"/>
      <c r="CW826" s="24"/>
      <c r="CX826" s="24"/>
      <c r="CY826" s="24"/>
      <c r="CZ826" s="24"/>
      <c r="DA826" s="24"/>
      <c r="DB826" s="24"/>
      <c r="DC826" s="24"/>
      <c r="DD826" s="24"/>
      <c r="DE826" s="24"/>
      <c r="DF826" s="26" t="s">
        <v>139</v>
      </c>
      <c r="DG826" s="26" t="s">
        <v>139</v>
      </c>
      <c r="DH826" s="26" t="s">
        <v>139</v>
      </c>
      <c r="DI826" s="26" t="s">
        <v>139</v>
      </c>
      <c r="DJ826" s="26" t="s">
        <v>139</v>
      </c>
      <c r="DK826" s="26" t="s">
        <v>139</v>
      </c>
      <c r="DL826" s="26" t="s">
        <v>139</v>
      </c>
      <c r="DM826" s="26" t="s">
        <v>139</v>
      </c>
      <c r="DN826" s="26" t="s">
        <v>139</v>
      </c>
      <c r="DO826" s="26" t="s">
        <v>139</v>
      </c>
    </row>
    <row r="827" spans="1:119" ht="20.100000000000001" customHeight="1" x14ac:dyDescent="0.25">
      <c r="A827" s="29" t="str">
        <f t="shared" si="168"/>
        <v>Çocuklar Ayni Çatinin Altinda Dernegi (Children Under One Roof)5</v>
      </c>
      <c r="B827" s="29" t="str">
        <f t="shared" si="169"/>
        <v>Çocuklar Ayni Çatinin Altinda Dernegi (Children Under One Roof)</v>
      </c>
      <c r="C827" s="29">
        <f t="shared" si="170"/>
        <v>5</v>
      </c>
      <c r="D827" s="30" t="str">
        <f t="shared" si="171"/>
        <v>Europe and Eurasia</v>
      </c>
      <c r="E827" s="30" t="str">
        <f t="shared" si="172"/>
        <v>Diyarbakir, Turkey</v>
      </c>
      <c r="F827" s="31">
        <f t="shared" si="173"/>
        <v>2</v>
      </c>
      <c r="G827" s="31">
        <f t="shared" si="174"/>
        <v>3</v>
      </c>
      <c r="H827" s="31">
        <f t="shared" si="175"/>
        <v>2</v>
      </c>
      <c r="I827" s="31">
        <f t="shared" si="176"/>
        <v>4</v>
      </c>
      <c r="J827" s="31">
        <f t="shared" si="177"/>
        <v>2</v>
      </c>
      <c r="K827" s="31">
        <f t="shared" si="178"/>
        <v>2</v>
      </c>
      <c r="L827" s="31">
        <f t="shared" si="179"/>
        <v>2</v>
      </c>
      <c r="M827" s="31">
        <f t="shared" si="180"/>
        <v>2</v>
      </c>
      <c r="N827" s="31">
        <f t="shared" si="181"/>
        <v>2.4</v>
      </c>
      <c r="O827" s="26" t="s">
        <v>4739</v>
      </c>
      <c r="P827" s="26" t="s">
        <v>108</v>
      </c>
      <c r="Q827" s="27">
        <v>40833</v>
      </c>
      <c r="R827" s="26" t="s">
        <v>109</v>
      </c>
      <c r="S827" s="26" t="s">
        <v>321</v>
      </c>
      <c r="T827" s="26" t="s">
        <v>175</v>
      </c>
      <c r="U827" s="26" t="s">
        <v>793</v>
      </c>
      <c r="V827" s="26" t="s">
        <v>15763</v>
      </c>
      <c r="W827" s="26" t="s">
        <v>553</v>
      </c>
      <c r="X827" s="26" t="s">
        <v>4723</v>
      </c>
      <c r="Y827" s="26" t="s">
        <v>4724</v>
      </c>
      <c r="Z827" s="26" t="s">
        <v>4725</v>
      </c>
      <c r="AA827" s="24"/>
      <c r="AB827" s="26" t="s">
        <v>117</v>
      </c>
      <c r="AC827" s="28">
        <v>19000</v>
      </c>
      <c r="AD827" s="24"/>
      <c r="AE827" s="24"/>
      <c r="AF827" s="26" t="s">
        <v>139</v>
      </c>
      <c r="AG827" s="26" t="s">
        <v>846</v>
      </c>
      <c r="AH827" s="26" t="s">
        <v>176</v>
      </c>
      <c r="AI827" s="28">
        <v>19000</v>
      </c>
      <c r="AJ827" s="24"/>
      <c r="AK827" s="26" t="s">
        <v>4740</v>
      </c>
      <c r="AL827" s="26" t="s">
        <v>4735</v>
      </c>
      <c r="AM827" s="26" t="s">
        <v>4741</v>
      </c>
      <c r="AN827" s="26" t="s">
        <v>4742</v>
      </c>
      <c r="AO827" s="26" t="s">
        <v>4743</v>
      </c>
      <c r="AP827" s="24"/>
      <c r="AQ827" s="24"/>
      <c r="AR827" s="24"/>
      <c r="AS827" s="24"/>
      <c r="AT827" s="24"/>
      <c r="AU827" s="24"/>
      <c r="AV827" s="24"/>
      <c r="AW827" s="28">
        <v>131025</v>
      </c>
      <c r="AX827" s="26">
        <v>600</v>
      </c>
      <c r="AY827" s="28">
        <v>35</v>
      </c>
      <c r="AZ827" s="28">
        <v>30</v>
      </c>
      <c r="BA827" s="26">
        <v>0</v>
      </c>
      <c r="BB827" s="26" t="s">
        <v>148</v>
      </c>
      <c r="BC827" s="26" t="s">
        <v>4730</v>
      </c>
      <c r="BD827" s="24"/>
      <c r="BE827" s="24"/>
      <c r="BF827" s="26" t="s">
        <v>4737</v>
      </c>
      <c r="BG827" s="26" t="s">
        <v>627</v>
      </c>
      <c r="BH827" s="26" t="s">
        <v>4738</v>
      </c>
      <c r="BI827" s="26" t="s">
        <v>589</v>
      </c>
      <c r="BJ827" s="24"/>
      <c r="BK827" s="24"/>
      <c r="BL827" s="24"/>
      <c r="BM827" s="24"/>
      <c r="BN827" s="24"/>
      <c r="BO827" s="24"/>
      <c r="BP827" s="24"/>
      <c r="BQ827" s="24"/>
      <c r="BR827" s="26">
        <v>2</v>
      </c>
      <c r="BS827" s="26">
        <v>3</v>
      </c>
      <c r="BT827" s="26">
        <v>2</v>
      </c>
      <c r="BU827" s="26">
        <v>4</v>
      </c>
      <c r="BV827" s="26">
        <v>2</v>
      </c>
      <c r="BW827" s="26">
        <v>2</v>
      </c>
      <c r="BX827" s="26">
        <v>2</v>
      </c>
      <c r="BY827" s="26">
        <v>2</v>
      </c>
      <c r="BZ827" s="24"/>
      <c r="CA827" s="24"/>
      <c r="CB827" s="24"/>
      <c r="CC827" s="24"/>
      <c r="CD827" s="24"/>
      <c r="CE827" s="24"/>
      <c r="CF827" s="24"/>
      <c r="CG827" s="24"/>
      <c r="CH827" s="24"/>
      <c r="CI827" s="24"/>
      <c r="CJ827" s="24"/>
      <c r="CK827" s="24"/>
      <c r="CL827" s="24"/>
      <c r="CM827" s="24"/>
      <c r="CN827" s="24"/>
      <c r="CO827" s="24"/>
      <c r="CP827" s="24"/>
      <c r="CQ827" s="24"/>
      <c r="CR827" s="24"/>
      <c r="CS827" s="24"/>
      <c r="CT827" s="24"/>
      <c r="CU827" s="24"/>
      <c r="CV827" s="24"/>
      <c r="CW827" s="24"/>
      <c r="CX827" s="24"/>
      <c r="CY827" s="24"/>
      <c r="CZ827" s="24"/>
      <c r="DA827" s="24"/>
      <c r="DB827" s="24"/>
      <c r="DC827" s="24"/>
      <c r="DD827" s="24"/>
      <c r="DE827" s="24"/>
      <c r="DF827" s="26" t="s">
        <v>139</v>
      </c>
      <c r="DG827" s="26" t="s">
        <v>139</v>
      </c>
      <c r="DH827" s="26" t="s">
        <v>139</v>
      </c>
      <c r="DI827" s="26" t="s">
        <v>139</v>
      </c>
      <c r="DJ827" s="26" t="s">
        <v>139</v>
      </c>
      <c r="DK827" s="26" t="s">
        <v>139</v>
      </c>
      <c r="DL827" s="26" t="s">
        <v>139</v>
      </c>
      <c r="DM827" s="26" t="s">
        <v>139</v>
      </c>
      <c r="DN827" s="26" t="s">
        <v>139</v>
      </c>
      <c r="DO827" s="26" t="s">
        <v>139</v>
      </c>
    </row>
    <row r="828" spans="1:119" ht="20.100000000000001" customHeight="1" x14ac:dyDescent="0.25">
      <c r="A828" s="29" t="str">
        <f t="shared" si="168"/>
        <v>Çocuklar Ayni Çatinin Altinda Dernegi (Children Under One Roof)4</v>
      </c>
      <c r="B828" s="29" t="str">
        <f t="shared" si="169"/>
        <v>Çocuklar Ayni Çatinin Altinda Dernegi (Children Under One Roof)</v>
      </c>
      <c r="C828" s="29">
        <f t="shared" si="170"/>
        <v>4</v>
      </c>
      <c r="D828" s="30" t="str">
        <f t="shared" si="171"/>
        <v>Europe and Eurasia</v>
      </c>
      <c r="E828" s="30" t="str">
        <f t="shared" si="172"/>
        <v>Diyarbakir, Turkey</v>
      </c>
      <c r="F828" s="31">
        <f t="shared" si="173"/>
        <v>1</v>
      </c>
      <c r="G828" s="31">
        <f t="shared" si="174"/>
        <v>3</v>
      </c>
      <c r="H828" s="31">
        <f t="shared" si="175"/>
        <v>1</v>
      </c>
      <c r="I828" s="31">
        <f t="shared" si="176"/>
        <v>4</v>
      </c>
      <c r="J828" s="31">
        <f t="shared" si="177"/>
        <v>1</v>
      </c>
      <c r="K828" s="31">
        <f t="shared" si="178"/>
        <v>1</v>
      </c>
      <c r="L828" s="31">
        <f t="shared" si="179"/>
        <v>1</v>
      </c>
      <c r="M828" s="31">
        <f t="shared" si="180"/>
        <v>1</v>
      </c>
      <c r="N828" s="31">
        <f t="shared" si="181"/>
        <v>1.6</v>
      </c>
      <c r="O828" s="26" t="s">
        <v>4744</v>
      </c>
      <c r="P828" s="26" t="s">
        <v>108</v>
      </c>
      <c r="Q828" s="27">
        <v>40469</v>
      </c>
      <c r="R828" s="26" t="s">
        <v>109</v>
      </c>
      <c r="S828" s="26" t="s">
        <v>332</v>
      </c>
      <c r="T828" s="26" t="s">
        <v>333</v>
      </c>
      <c r="U828" s="26" t="s">
        <v>793</v>
      </c>
      <c r="V828" s="26" t="s">
        <v>15763</v>
      </c>
      <c r="W828" s="26" t="s">
        <v>553</v>
      </c>
      <c r="X828" s="26" t="s">
        <v>4723</v>
      </c>
      <c r="Y828" s="26" t="s">
        <v>4724</v>
      </c>
      <c r="Z828" s="26" t="s">
        <v>4725</v>
      </c>
      <c r="AA828" s="24"/>
      <c r="AB828" s="26" t="s">
        <v>117</v>
      </c>
      <c r="AC828" s="28">
        <v>12500</v>
      </c>
      <c r="AD828" s="24"/>
      <c r="AE828" s="24"/>
      <c r="AF828" s="26" t="s">
        <v>139</v>
      </c>
      <c r="AG828" s="26" t="s">
        <v>846</v>
      </c>
      <c r="AH828" s="26" t="s">
        <v>185</v>
      </c>
      <c r="AI828" s="28">
        <v>12500</v>
      </c>
      <c r="AJ828" s="24"/>
      <c r="AK828" s="26" t="s">
        <v>4740</v>
      </c>
      <c r="AL828" s="26" t="s">
        <v>4735</v>
      </c>
      <c r="AM828" s="26" t="s">
        <v>4745</v>
      </c>
      <c r="AN828" s="26" t="s">
        <v>4746</v>
      </c>
      <c r="AO828" s="26" t="s">
        <v>4747</v>
      </c>
      <c r="AP828" s="24"/>
      <c r="AQ828" s="24"/>
      <c r="AR828" s="24"/>
      <c r="AS828" s="24"/>
      <c r="AT828" s="24"/>
      <c r="AU828" s="24"/>
      <c r="AV828" s="24"/>
      <c r="AW828" s="28">
        <v>179497</v>
      </c>
      <c r="AX828" s="26">
        <v>550</v>
      </c>
      <c r="AY828" s="28">
        <v>40</v>
      </c>
      <c r="AZ828" s="28">
        <v>35</v>
      </c>
      <c r="BA828" s="26">
        <v>0</v>
      </c>
      <c r="BB828" s="26" t="s">
        <v>148</v>
      </c>
      <c r="BC828" s="26" t="s">
        <v>4730</v>
      </c>
      <c r="BD828" s="24"/>
      <c r="BE828" s="24"/>
      <c r="BF828" s="26" t="s">
        <v>4748</v>
      </c>
      <c r="BG828" s="26" t="s">
        <v>627</v>
      </c>
      <c r="BH828" s="26" t="s">
        <v>4749</v>
      </c>
      <c r="BI828" s="26" t="s">
        <v>553</v>
      </c>
      <c r="BJ828" s="24"/>
      <c r="BK828" s="24"/>
      <c r="BL828" s="24"/>
      <c r="BM828" s="24"/>
      <c r="BN828" s="24"/>
      <c r="BO828" s="24"/>
      <c r="BP828" s="24"/>
      <c r="BQ828" s="24"/>
      <c r="BR828" s="26">
        <v>1</v>
      </c>
      <c r="BS828" s="26">
        <v>3</v>
      </c>
      <c r="BT828" s="26">
        <v>1</v>
      </c>
      <c r="BU828" s="26">
        <v>4</v>
      </c>
      <c r="BV828" s="26">
        <v>1</v>
      </c>
      <c r="BW828" s="26">
        <v>1</v>
      </c>
      <c r="BX828" s="26">
        <v>1</v>
      </c>
      <c r="BY828" s="26">
        <v>1</v>
      </c>
      <c r="BZ828" s="24"/>
      <c r="CA828" s="24"/>
      <c r="CB828" s="24"/>
      <c r="CC828" s="24"/>
      <c r="CD828" s="24"/>
      <c r="CE828" s="24"/>
      <c r="CF828" s="24"/>
      <c r="CG828" s="24"/>
      <c r="CH828" s="24"/>
      <c r="CI828" s="24"/>
      <c r="CJ828" s="24"/>
      <c r="CK828" s="24"/>
      <c r="CL828" s="24"/>
      <c r="CM828" s="24"/>
      <c r="CN828" s="24"/>
      <c r="CO828" s="24"/>
      <c r="CP828" s="24"/>
      <c r="CQ828" s="24"/>
      <c r="CR828" s="24"/>
      <c r="CS828" s="24"/>
      <c r="CT828" s="24"/>
      <c r="CU828" s="24"/>
      <c r="CV828" s="24"/>
      <c r="CW828" s="24"/>
      <c r="CX828" s="24"/>
      <c r="CY828" s="24"/>
      <c r="CZ828" s="24"/>
      <c r="DA828" s="24"/>
      <c r="DB828" s="24"/>
      <c r="DC828" s="24"/>
      <c r="DD828" s="24"/>
      <c r="DE828" s="24"/>
      <c r="DF828" s="26" t="s">
        <v>139</v>
      </c>
      <c r="DG828" s="26" t="s">
        <v>139</v>
      </c>
      <c r="DH828" s="26" t="s">
        <v>139</v>
      </c>
      <c r="DI828" s="26" t="s">
        <v>139</v>
      </c>
      <c r="DJ828" s="26" t="s">
        <v>139</v>
      </c>
      <c r="DK828" s="26" t="s">
        <v>139</v>
      </c>
      <c r="DL828" s="26" t="s">
        <v>139</v>
      </c>
      <c r="DM828" s="26" t="s">
        <v>139</v>
      </c>
      <c r="DN828" s="26" t="s">
        <v>139</v>
      </c>
      <c r="DO828" s="26" t="s">
        <v>139</v>
      </c>
    </row>
    <row r="829" spans="1:119" ht="20.100000000000001" customHeight="1" x14ac:dyDescent="0.25">
      <c r="A829" s="29" t="str">
        <f t="shared" si="168"/>
        <v/>
      </c>
      <c r="B829" s="29" t="str">
        <f t="shared" si="169"/>
        <v>Colectivo Seres (Being Collective )</v>
      </c>
      <c r="C829" s="29">
        <f t="shared" si="170"/>
        <v>0</v>
      </c>
      <c r="D829" s="30" t="str">
        <f t="shared" si="171"/>
        <v>Americas</v>
      </c>
      <c r="E829" s="30" t="str">
        <f t="shared" si="172"/>
        <v>Guanajuato, Mexico</v>
      </c>
      <c r="F829" s="31">
        <f t="shared" si="173"/>
        <v>0</v>
      </c>
      <c r="G829" s="31">
        <f t="shared" si="174"/>
        <v>0</v>
      </c>
      <c r="H829" s="31">
        <f t="shared" si="175"/>
        <v>0</v>
      </c>
      <c r="I829" s="31">
        <f t="shared" si="176"/>
        <v>0</v>
      </c>
      <c r="J829" s="31">
        <f t="shared" si="177"/>
        <v>0</v>
      </c>
      <c r="K829" s="31">
        <f t="shared" si="178"/>
        <v>0</v>
      </c>
      <c r="L829" s="31">
        <f t="shared" si="179"/>
        <v>0</v>
      </c>
      <c r="M829" s="31">
        <f t="shared" si="180"/>
        <v>0</v>
      </c>
      <c r="N829" s="31">
        <f t="shared" si="181"/>
        <v>0</v>
      </c>
      <c r="O829" s="26" t="s">
        <v>15980</v>
      </c>
      <c r="P829" s="26" t="s">
        <v>108</v>
      </c>
      <c r="Q829" s="27">
        <v>43167</v>
      </c>
      <c r="R829" s="24"/>
      <c r="S829" s="24"/>
      <c r="T829" s="26" t="s">
        <v>111</v>
      </c>
      <c r="U829" s="24"/>
      <c r="V829" s="26" t="s">
        <v>15731</v>
      </c>
      <c r="W829" s="26" t="s">
        <v>676</v>
      </c>
      <c r="X829" s="26" t="s">
        <v>4751</v>
      </c>
      <c r="Y829" s="26" t="s">
        <v>4752</v>
      </c>
      <c r="Z829" s="26" t="s">
        <v>4753</v>
      </c>
      <c r="AA829" s="24"/>
      <c r="AB829" s="26" t="s">
        <v>15736</v>
      </c>
      <c r="AC829" s="28">
        <v>1500</v>
      </c>
      <c r="AD829" s="26" t="s">
        <v>1187</v>
      </c>
      <c r="AE829" s="26" t="s">
        <v>725</v>
      </c>
      <c r="AF829" s="26" t="s">
        <v>120</v>
      </c>
      <c r="AG829" s="26" t="s">
        <v>157</v>
      </c>
      <c r="AH829" s="24"/>
      <c r="AI829" s="28">
        <v>1500</v>
      </c>
      <c r="AJ829" s="24"/>
      <c r="AK829" s="24"/>
      <c r="AL829" s="24"/>
      <c r="AM829" s="24"/>
      <c r="AN829" s="24"/>
      <c r="AO829" s="24"/>
      <c r="AP829" s="24"/>
      <c r="AQ829" s="24"/>
      <c r="AR829" s="24"/>
      <c r="AS829" s="24"/>
      <c r="AT829" s="24"/>
      <c r="AU829" s="24"/>
      <c r="AV829" s="24"/>
      <c r="AW829" s="28">
        <v>0</v>
      </c>
      <c r="AX829" s="26">
        <v>0</v>
      </c>
      <c r="AY829" s="28">
        <v>0</v>
      </c>
      <c r="AZ829" s="28">
        <v>0</v>
      </c>
      <c r="BA829" s="26">
        <v>0</v>
      </c>
      <c r="BB829" s="24"/>
      <c r="BC829" s="26" t="s">
        <v>4758</v>
      </c>
      <c r="BD829" s="24"/>
      <c r="BE829" s="24"/>
      <c r="BF829" s="24"/>
      <c r="BG829" s="24"/>
      <c r="BH829" s="24"/>
      <c r="BI829" s="24"/>
      <c r="BJ829" s="24"/>
      <c r="BK829" s="24"/>
      <c r="BL829" s="24"/>
      <c r="BM829" s="24"/>
      <c r="BN829" s="24"/>
      <c r="BO829" s="24"/>
      <c r="BP829" s="24"/>
      <c r="BQ829" s="24"/>
      <c r="BR829" s="26">
        <v>0</v>
      </c>
      <c r="BS829" s="26">
        <v>0</v>
      </c>
      <c r="BT829" s="26">
        <v>0</v>
      </c>
      <c r="BU829" s="26">
        <v>0</v>
      </c>
      <c r="BV829" s="26">
        <v>0</v>
      </c>
      <c r="BW829" s="26">
        <v>0</v>
      </c>
      <c r="BX829" s="26">
        <v>0</v>
      </c>
      <c r="BY829" s="26">
        <v>0</v>
      </c>
      <c r="BZ829" s="24"/>
      <c r="CA829" s="24"/>
      <c r="CB829" s="24"/>
      <c r="CC829" s="24"/>
      <c r="CD829" s="24"/>
      <c r="CE829" s="24"/>
      <c r="CF829" s="24"/>
      <c r="CG829" s="24"/>
      <c r="CH829" s="24"/>
      <c r="CI829" s="24"/>
      <c r="CJ829" s="24"/>
      <c r="CK829" s="24"/>
      <c r="CL829" s="24"/>
      <c r="CM829" s="24"/>
      <c r="CN829" s="24"/>
      <c r="CO829" s="24"/>
      <c r="CP829" s="24"/>
      <c r="CQ829" s="24"/>
      <c r="CR829" s="24"/>
      <c r="CS829" s="24"/>
      <c r="CT829" s="24"/>
      <c r="CU829" s="24"/>
      <c r="CV829" s="24"/>
      <c r="CW829" s="24"/>
      <c r="CX829" s="24"/>
      <c r="CY829" s="24"/>
      <c r="CZ829" s="24"/>
      <c r="DA829" s="24"/>
      <c r="DB829" s="24"/>
      <c r="DC829" s="24"/>
      <c r="DD829" s="24"/>
      <c r="DE829" s="24"/>
      <c r="DF829" s="26" t="s">
        <v>139</v>
      </c>
      <c r="DG829" s="26" t="s">
        <v>139</v>
      </c>
      <c r="DH829" s="26" t="s">
        <v>139</v>
      </c>
      <c r="DI829" s="26" t="s">
        <v>139</v>
      </c>
      <c r="DJ829" s="26" t="s">
        <v>139</v>
      </c>
      <c r="DK829" s="26" t="s">
        <v>139</v>
      </c>
      <c r="DL829" s="26" t="s">
        <v>139</v>
      </c>
      <c r="DM829" s="26" t="s">
        <v>139</v>
      </c>
      <c r="DN829" s="26" t="s">
        <v>139</v>
      </c>
      <c r="DO829" s="26" t="s">
        <v>139</v>
      </c>
    </row>
    <row r="830" spans="1:119" ht="20.100000000000001" customHeight="1" x14ac:dyDescent="0.25">
      <c r="A830" s="29" t="str">
        <f t="shared" si="168"/>
        <v>Colectivo Seres (Being Collective )3</v>
      </c>
      <c r="B830" s="29" t="str">
        <f t="shared" si="169"/>
        <v>Colectivo Seres (Being Collective )</v>
      </c>
      <c r="C830" s="29">
        <f t="shared" si="170"/>
        <v>3</v>
      </c>
      <c r="D830" s="30" t="str">
        <f t="shared" si="171"/>
        <v>Americas</v>
      </c>
      <c r="E830" s="30" t="str">
        <f t="shared" si="172"/>
        <v>Guanajuato, Mexico</v>
      </c>
      <c r="F830" s="31">
        <f t="shared" si="173"/>
        <v>5</v>
      </c>
      <c r="G830" s="31">
        <f t="shared" si="174"/>
        <v>2</v>
      </c>
      <c r="H830" s="31">
        <f t="shared" si="175"/>
        <v>4</v>
      </c>
      <c r="I830" s="31">
        <f t="shared" si="176"/>
        <v>4</v>
      </c>
      <c r="J830" s="31">
        <f t="shared" si="177"/>
        <v>4</v>
      </c>
      <c r="K830" s="31">
        <f t="shared" si="178"/>
        <v>5</v>
      </c>
      <c r="L830" s="31">
        <f t="shared" si="179"/>
        <v>4</v>
      </c>
      <c r="M830" s="31">
        <f t="shared" si="180"/>
        <v>5</v>
      </c>
      <c r="N830" s="31">
        <f t="shared" si="181"/>
        <v>4.0999999999999996</v>
      </c>
      <c r="O830" s="26" t="s">
        <v>4750</v>
      </c>
      <c r="P830" s="26" t="s">
        <v>108</v>
      </c>
      <c r="Q830" s="27">
        <v>43214</v>
      </c>
      <c r="R830" s="26" t="s">
        <v>109</v>
      </c>
      <c r="S830" s="26" t="s">
        <v>244</v>
      </c>
      <c r="T830" s="26" t="s">
        <v>111</v>
      </c>
      <c r="U830" s="24"/>
      <c r="V830" s="26" t="s">
        <v>15731</v>
      </c>
      <c r="W830" s="26" t="s">
        <v>676</v>
      </c>
      <c r="X830" s="26" t="s">
        <v>4751</v>
      </c>
      <c r="Y830" s="26" t="s">
        <v>4752</v>
      </c>
      <c r="Z830" s="26" t="s">
        <v>4753</v>
      </c>
      <c r="AA830" s="24"/>
      <c r="AB830" s="26" t="s">
        <v>117</v>
      </c>
      <c r="AC830" s="28">
        <v>11000</v>
      </c>
      <c r="AD830" s="26" t="s">
        <v>1187</v>
      </c>
      <c r="AE830" s="26" t="s">
        <v>725</v>
      </c>
      <c r="AF830" s="26" t="s">
        <v>120</v>
      </c>
      <c r="AG830" s="26" t="s">
        <v>157</v>
      </c>
      <c r="AH830" s="26" t="s">
        <v>121</v>
      </c>
      <c r="AI830" s="28">
        <v>11000</v>
      </c>
      <c r="AJ830" s="24"/>
      <c r="AK830" s="26" t="s">
        <v>4754</v>
      </c>
      <c r="AL830" s="26" t="s">
        <v>4755</v>
      </c>
      <c r="AM830" s="24"/>
      <c r="AN830" s="24"/>
      <c r="AO830" s="24"/>
      <c r="AP830" s="24"/>
      <c r="AQ830" s="24"/>
      <c r="AR830" s="24"/>
      <c r="AS830" s="24"/>
      <c r="AT830" s="24"/>
      <c r="AU830" s="26" t="s">
        <v>4756</v>
      </c>
      <c r="AV830" s="26" t="s">
        <v>4757</v>
      </c>
      <c r="AW830" s="28">
        <v>115349</v>
      </c>
      <c r="AX830" s="26">
        <v>6182</v>
      </c>
      <c r="AY830" s="28">
        <v>100</v>
      </c>
      <c r="AZ830" s="28">
        <v>276</v>
      </c>
      <c r="BA830" s="26">
        <v>276</v>
      </c>
      <c r="BB830" s="24"/>
      <c r="BC830" s="26" t="s">
        <v>4758</v>
      </c>
      <c r="BD830" s="26" t="s">
        <v>125</v>
      </c>
      <c r="BE830" s="24"/>
      <c r="BF830" s="26" t="s">
        <v>4759</v>
      </c>
      <c r="BG830" s="26" t="s">
        <v>734</v>
      </c>
      <c r="BH830" s="26" t="s">
        <v>4760</v>
      </c>
      <c r="BI830" s="26" t="s">
        <v>734</v>
      </c>
      <c r="BJ830" s="26" t="s">
        <v>4761</v>
      </c>
      <c r="BK830" s="26" t="s">
        <v>4762</v>
      </c>
      <c r="BL830" s="24"/>
      <c r="BM830" s="24"/>
      <c r="BN830" s="24"/>
      <c r="BO830" s="24"/>
      <c r="BP830" s="24"/>
      <c r="BQ830" s="24"/>
      <c r="BR830" s="26">
        <v>0</v>
      </c>
      <c r="BS830" s="26">
        <v>0</v>
      </c>
      <c r="BT830" s="26">
        <v>0</v>
      </c>
      <c r="BU830" s="26">
        <v>0</v>
      </c>
      <c r="BV830" s="26">
        <v>0</v>
      </c>
      <c r="BW830" s="26">
        <v>0</v>
      </c>
      <c r="BX830" s="26">
        <v>0</v>
      </c>
      <c r="BY830" s="26">
        <v>0</v>
      </c>
      <c r="BZ830" s="26" t="s">
        <v>134</v>
      </c>
      <c r="CA830" s="26" t="s">
        <v>138</v>
      </c>
      <c r="CB830" s="26" t="s">
        <v>138</v>
      </c>
      <c r="CC830" s="26" t="s">
        <v>138</v>
      </c>
      <c r="CD830" s="26" t="s">
        <v>136</v>
      </c>
      <c r="CE830" s="26" t="s">
        <v>135</v>
      </c>
      <c r="CF830" s="26" t="s">
        <v>135</v>
      </c>
      <c r="CG830" s="26" t="s">
        <v>135</v>
      </c>
      <c r="CH830" s="26" t="s">
        <v>138</v>
      </c>
      <c r="CI830" s="26" t="s">
        <v>138</v>
      </c>
      <c r="CJ830" s="26" t="s">
        <v>136</v>
      </c>
      <c r="CK830" s="26" t="s">
        <v>134</v>
      </c>
      <c r="CL830" s="26" t="s">
        <v>136</v>
      </c>
      <c r="CM830" s="26" t="s">
        <v>138</v>
      </c>
      <c r="CN830" s="26" t="s">
        <v>134</v>
      </c>
      <c r="CO830" s="26" t="s">
        <v>138</v>
      </c>
      <c r="CP830" s="26" t="s">
        <v>136</v>
      </c>
      <c r="CQ830" s="26" t="s">
        <v>138</v>
      </c>
      <c r="CR830" s="26" t="s">
        <v>138</v>
      </c>
      <c r="CS830" s="26" t="s">
        <v>136</v>
      </c>
      <c r="CT830" s="26" t="s">
        <v>138</v>
      </c>
      <c r="CU830" s="26" t="s">
        <v>138</v>
      </c>
      <c r="CV830" s="26" t="s">
        <v>138</v>
      </c>
      <c r="CW830" s="26" t="s">
        <v>138</v>
      </c>
      <c r="CX830" s="26" t="s">
        <v>136</v>
      </c>
      <c r="CY830" s="26" t="s">
        <v>134</v>
      </c>
      <c r="CZ830" s="26" t="s">
        <v>138</v>
      </c>
      <c r="DA830" s="26" t="s">
        <v>136</v>
      </c>
      <c r="DB830" s="26" t="s">
        <v>138</v>
      </c>
      <c r="DC830" s="26" t="s">
        <v>138</v>
      </c>
      <c r="DD830" s="26" t="s">
        <v>138</v>
      </c>
      <c r="DE830" s="26" t="s">
        <v>134</v>
      </c>
      <c r="DF830" s="26" t="s">
        <v>120</v>
      </c>
      <c r="DG830" s="26" t="s">
        <v>139</v>
      </c>
      <c r="DH830" s="26" t="s">
        <v>139</v>
      </c>
      <c r="DI830" s="26" t="s">
        <v>120</v>
      </c>
      <c r="DJ830" s="26" t="s">
        <v>139</v>
      </c>
      <c r="DK830" s="26" t="s">
        <v>139</v>
      </c>
      <c r="DL830" s="26" t="s">
        <v>139</v>
      </c>
      <c r="DM830" s="26" t="s">
        <v>139</v>
      </c>
      <c r="DN830" s="26" t="s">
        <v>139</v>
      </c>
      <c r="DO830" s="26" t="s">
        <v>139</v>
      </c>
    </row>
    <row r="831" spans="1:119" ht="20.100000000000001" customHeight="1" x14ac:dyDescent="0.25">
      <c r="A831" s="29" t="str">
        <f t="shared" si="168"/>
        <v>Colectivo Seres (Being Collective )2</v>
      </c>
      <c r="B831" s="29" t="str">
        <f t="shared" si="169"/>
        <v>Colectivo Seres (Being Collective )</v>
      </c>
      <c r="C831" s="29">
        <f t="shared" si="170"/>
        <v>2</v>
      </c>
      <c r="D831" s="30" t="str">
        <f t="shared" si="171"/>
        <v>Americas</v>
      </c>
      <c r="E831" s="30" t="str">
        <f t="shared" si="172"/>
        <v>Guanajuato, Mexico</v>
      </c>
      <c r="F831" s="31">
        <f t="shared" si="173"/>
        <v>0</v>
      </c>
      <c r="G831" s="31">
        <f t="shared" si="174"/>
        <v>0</v>
      </c>
      <c r="H831" s="31">
        <f t="shared" si="175"/>
        <v>0</v>
      </c>
      <c r="I831" s="31">
        <f t="shared" si="176"/>
        <v>0</v>
      </c>
      <c r="J831" s="31">
        <f t="shared" si="177"/>
        <v>0</v>
      </c>
      <c r="K831" s="31">
        <f t="shared" si="178"/>
        <v>0</v>
      </c>
      <c r="L831" s="31">
        <f t="shared" si="179"/>
        <v>0</v>
      </c>
      <c r="M831" s="31">
        <f t="shared" si="180"/>
        <v>0</v>
      </c>
      <c r="N831" s="31">
        <f t="shared" si="181"/>
        <v>0</v>
      </c>
      <c r="O831" s="26" t="s">
        <v>15981</v>
      </c>
      <c r="P831" s="26" t="s">
        <v>108</v>
      </c>
      <c r="Q831" s="27">
        <v>42892</v>
      </c>
      <c r="R831" s="26" t="s">
        <v>109</v>
      </c>
      <c r="S831" s="24"/>
      <c r="T831" s="26" t="s">
        <v>142</v>
      </c>
      <c r="U831" s="24"/>
      <c r="V831" s="26" t="s">
        <v>15731</v>
      </c>
      <c r="W831" s="26" t="s">
        <v>676</v>
      </c>
      <c r="X831" s="26" t="s">
        <v>4751</v>
      </c>
      <c r="Y831" s="26" t="s">
        <v>4752</v>
      </c>
      <c r="Z831" s="26" t="s">
        <v>4753</v>
      </c>
      <c r="AA831" s="24"/>
      <c r="AB831" s="26" t="s">
        <v>15733</v>
      </c>
      <c r="AC831" s="28">
        <v>5000</v>
      </c>
      <c r="AD831" s="26" t="s">
        <v>1187</v>
      </c>
      <c r="AE831" s="26" t="s">
        <v>725</v>
      </c>
      <c r="AF831" s="26" t="s">
        <v>120</v>
      </c>
      <c r="AG831" s="26" t="s">
        <v>157</v>
      </c>
      <c r="AH831" s="26" t="s">
        <v>143</v>
      </c>
      <c r="AI831" s="28">
        <v>5000</v>
      </c>
      <c r="AJ831" s="24"/>
      <c r="AK831" s="24"/>
      <c r="AL831" s="24"/>
      <c r="AM831" s="24"/>
      <c r="AN831" s="24"/>
      <c r="AO831" s="24"/>
      <c r="AP831" s="24"/>
      <c r="AQ831" s="24"/>
      <c r="AR831" s="24"/>
      <c r="AS831" s="24"/>
      <c r="AT831" s="24"/>
      <c r="AU831" s="24"/>
      <c r="AV831" s="24"/>
      <c r="AW831" s="28">
        <v>0</v>
      </c>
      <c r="AX831" s="26">
        <v>0</v>
      </c>
      <c r="AY831" s="28">
        <v>0</v>
      </c>
      <c r="AZ831" s="28">
        <v>0</v>
      </c>
      <c r="BA831" s="26">
        <v>0</v>
      </c>
      <c r="BB831" s="24"/>
      <c r="BC831" s="26" t="s">
        <v>4758</v>
      </c>
      <c r="BD831" s="24"/>
      <c r="BE831" s="24"/>
      <c r="BF831" s="24"/>
      <c r="BG831" s="24"/>
      <c r="BH831" s="24"/>
      <c r="BI831" s="24"/>
      <c r="BJ831" s="24"/>
      <c r="BK831" s="24"/>
      <c r="BL831" s="24"/>
      <c r="BM831" s="24"/>
      <c r="BN831" s="24"/>
      <c r="BO831" s="24"/>
      <c r="BP831" s="24"/>
      <c r="BQ831" s="24"/>
      <c r="BR831" s="26">
        <v>0</v>
      </c>
      <c r="BS831" s="26">
        <v>0</v>
      </c>
      <c r="BT831" s="26">
        <v>0</v>
      </c>
      <c r="BU831" s="26">
        <v>0</v>
      </c>
      <c r="BV831" s="26">
        <v>0</v>
      </c>
      <c r="BW831" s="26">
        <v>0</v>
      </c>
      <c r="BX831" s="26">
        <v>0</v>
      </c>
      <c r="BY831" s="26">
        <v>0</v>
      </c>
      <c r="BZ831" s="24"/>
      <c r="CA831" s="24"/>
      <c r="CB831" s="24"/>
      <c r="CC831" s="24"/>
      <c r="CD831" s="24"/>
      <c r="CE831" s="24"/>
      <c r="CF831" s="24"/>
      <c r="CG831" s="24"/>
      <c r="CH831" s="24"/>
      <c r="CI831" s="24"/>
      <c r="CJ831" s="24"/>
      <c r="CK831" s="24"/>
      <c r="CL831" s="24"/>
      <c r="CM831" s="24"/>
      <c r="CN831" s="24"/>
      <c r="CO831" s="24"/>
      <c r="CP831" s="24"/>
      <c r="CQ831" s="24"/>
      <c r="CR831" s="24"/>
      <c r="CS831" s="24"/>
      <c r="CT831" s="24"/>
      <c r="CU831" s="24"/>
      <c r="CV831" s="24"/>
      <c r="CW831" s="24"/>
      <c r="CX831" s="24"/>
      <c r="CY831" s="24"/>
      <c r="CZ831" s="24"/>
      <c r="DA831" s="24"/>
      <c r="DB831" s="24"/>
      <c r="DC831" s="24"/>
      <c r="DD831" s="24"/>
      <c r="DE831" s="24"/>
      <c r="DF831" s="26" t="s">
        <v>139</v>
      </c>
      <c r="DG831" s="26" t="s">
        <v>139</v>
      </c>
      <c r="DH831" s="26" t="s">
        <v>139</v>
      </c>
      <c r="DI831" s="26" t="s">
        <v>139</v>
      </c>
      <c r="DJ831" s="26" t="s">
        <v>139</v>
      </c>
      <c r="DK831" s="26" t="s">
        <v>139</v>
      </c>
      <c r="DL831" s="26" t="s">
        <v>139</v>
      </c>
      <c r="DM831" s="26" t="s">
        <v>139</v>
      </c>
      <c r="DN831" s="26" t="s">
        <v>139</v>
      </c>
      <c r="DO831" s="26" t="s">
        <v>139</v>
      </c>
    </row>
    <row r="832" spans="1:119" ht="20.100000000000001" customHeight="1" x14ac:dyDescent="0.25">
      <c r="A832" s="29" t="str">
        <f t="shared" si="168"/>
        <v>Colectivo Seres (Being Collective )2</v>
      </c>
      <c r="B832" s="29" t="str">
        <f t="shared" si="169"/>
        <v>Colectivo Seres (Being Collective )</v>
      </c>
      <c r="C832" s="29">
        <f t="shared" si="170"/>
        <v>2</v>
      </c>
      <c r="D832" s="30" t="str">
        <f t="shared" si="171"/>
        <v>Americas</v>
      </c>
      <c r="E832" s="30" t="str">
        <f t="shared" si="172"/>
        <v>Guanajuato, Mexico</v>
      </c>
      <c r="F832" s="31">
        <f t="shared" si="173"/>
        <v>4</v>
      </c>
      <c r="G832" s="31">
        <f t="shared" si="174"/>
        <v>2</v>
      </c>
      <c r="H832" s="31">
        <f t="shared" si="175"/>
        <v>3</v>
      </c>
      <c r="I832" s="31">
        <f t="shared" si="176"/>
        <v>3</v>
      </c>
      <c r="J832" s="31">
        <f t="shared" si="177"/>
        <v>4</v>
      </c>
      <c r="K832" s="31">
        <f t="shared" si="178"/>
        <v>5</v>
      </c>
      <c r="L832" s="31">
        <f t="shared" si="179"/>
        <v>3</v>
      </c>
      <c r="M832" s="31">
        <f t="shared" si="180"/>
        <v>3</v>
      </c>
      <c r="N832" s="31">
        <f t="shared" si="181"/>
        <v>3.4</v>
      </c>
      <c r="O832" s="26" t="s">
        <v>4763</v>
      </c>
      <c r="P832" s="26" t="s">
        <v>108</v>
      </c>
      <c r="Q832" s="27">
        <v>42850</v>
      </c>
      <c r="R832" s="26" t="s">
        <v>109</v>
      </c>
      <c r="S832" s="26" t="s">
        <v>167</v>
      </c>
      <c r="T832" s="26" t="s">
        <v>142</v>
      </c>
      <c r="U832" s="26" t="s">
        <v>833</v>
      </c>
      <c r="V832" s="26" t="s">
        <v>15731</v>
      </c>
      <c r="W832" s="26" t="s">
        <v>676</v>
      </c>
      <c r="X832" s="26" t="s">
        <v>4751</v>
      </c>
      <c r="Y832" s="26" t="s">
        <v>4752</v>
      </c>
      <c r="Z832" s="26" t="s">
        <v>4753</v>
      </c>
      <c r="AA832" s="24"/>
      <c r="AB832" s="26" t="s">
        <v>117</v>
      </c>
      <c r="AC832" s="28">
        <v>9000</v>
      </c>
      <c r="AD832" s="26" t="s">
        <v>1187</v>
      </c>
      <c r="AE832" s="26" t="s">
        <v>725</v>
      </c>
      <c r="AF832" s="26" t="s">
        <v>120</v>
      </c>
      <c r="AG832" s="26" t="s">
        <v>157</v>
      </c>
      <c r="AH832" s="26" t="s">
        <v>143</v>
      </c>
      <c r="AI832" s="28">
        <v>9000</v>
      </c>
      <c r="AJ832" s="26" t="s">
        <v>4764</v>
      </c>
      <c r="AK832" s="26" t="s">
        <v>4754</v>
      </c>
      <c r="AL832" s="26" t="s">
        <v>4755</v>
      </c>
      <c r="AM832" s="24"/>
      <c r="AN832" s="24"/>
      <c r="AO832" s="24"/>
      <c r="AP832" s="24"/>
      <c r="AQ832" s="24"/>
      <c r="AR832" s="24"/>
      <c r="AS832" s="24"/>
      <c r="AT832" s="24"/>
      <c r="AU832" s="24"/>
      <c r="AV832" s="24"/>
      <c r="AW832" s="28">
        <v>45823</v>
      </c>
      <c r="AX832" s="26">
        <v>5897</v>
      </c>
      <c r="AY832" s="28">
        <v>95</v>
      </c>
      <c r="AZ832" s="28">
        <v>60</v>
      </c>
      <c r="BA832" s="26">
        <v>506</v>
      </c>
      <c r="BB832" s="24"/>
      <c r="BC832" s="26" t="s">
        <v>4758</v>
      </c>
      <c r="BD832" s="26" t="s">
        <v>125</v>
      </c>
      <c r="BE832" s="24"/>
      <c r="BF832" s="26" t="s">
        <v>4759</v>
      </c>
      <c r="BG832" s="26" t="s">
        <v>734</v>
      </c>
      <c r="BH832" s="26" t="s">
        <v>4765</v>
      </c>
      <c r="BI832" s="26" t="s">
        <v>1250</v>
      </c>
      <c r="BJ832" s="26" t="s">
        <v>4766</v>
      </c>
      <c r="BK832" s="26" t="s">
        <v>734</v>
      </c>
      <c r="BL832" s="26" t="s">
        <v>4767</v>
      </c>
      <c r="BM832" s="26" t="s">
        <v>734</v>
      </c>
      <c r="BN832" s="24"/>
      <c r="BO832" s="24"/>
      <c r="BP832" s="24"/>
      <c r="BQ832" s="24"/>
      <c r="BR832" s="26">
        <v>0</v>
      </c>
      <c r="BS832" s="26">
        <v>0</v>
      </c>
      <c r="BT832" s="26">
        <v>0</v>
      </c>
      <c r="BU832" s="26">
        <v>0</v>
      </c>
      <c r="BV832" s="26">
        <v>0</v>
      </c>
      <c r="BW832" s="26">
        <v>0</v>
      </c>
      <c r="BX832" s="26">
        <v>0</v>
      </c>
      <c r="BY832" s="26">
        <v>0</v>
      </c>
      <c r="BZ832" s="26" t="s">
        <v>138</v>
      </c>
      <c r="CA832" s="26" t="s">
        <v>138</v>
      </c>
      <c r="CB832" s="26" t="s">
        <v>138</v>
      </c>
      <c r="CC832" s="26" t="s">
        <v>136</v>
      </c>
      <c r="CD832" s="26" t="s">
        <v>135</v>
      </c>
      <c r="CE832" s="26" t="s">
        <v>135</v>
      </c>
      <c r="CF832" s="26" t="s">
        <v>135</v>
      </c>
      <c r="CG832" s="26" t="s">
        <v>135</v>
      </c>
      <c r="CH832" s="26" t="s">
        <v>134</v>
      </c>
      <c r="CI832" s="26" t="s">
        <v>138</v>
      </c>
      <c r="CJ832" s="26" t="s">
        <v>136</v>
      </c>
      <c r="CK832" s="26" t="s">
        <v>135</v>
      </c>
      <c r="CL832" s="26" t="s">
        <v>135</v>
      </c>
      <c r="CM832" s="26" t="s">
        <v>134</v>
      </c>
      <c r="CN832" s="26" t="s">
        <v>134</v>
      </c>
      <c r="CO832" s="26" t="s">
        <v>134</v>
      </c>
      <c r="CP832" s="26" t="s">
        <v>136</v>
      </c>
      <c r="CQ832" s="26" t="s">
        <v>134</v>
      </c>
      <c r="CR832" s="26" t="s">
        <v>138</v>
      </c>
      <c r="CS832" s="26" t="s">
        <v>134</v>
      </c>
      <c r="CT832" s="26" t="s">
        <v>138</v>
      </c>
      <c r="CU832" s="26" t="s">
        <v>138</v>
      </c>
      <c r="CV832" s="26" t="s">
        <v>138</v>
      </c>
      <c r="CW832" s="26" t="s">
        <v>138</v>
      </c>
      <c r="CX832" s="26" t="s">
        <v>134</v>
      </c>
      <c r="CY832" s="26" t="s">
        <v>134</v>
      </c>
      <c r="CZ832" s="26" t="s">
        <v>136</v>
      </c>
      <c r="DA832" s="26" t="s">
        <v>136</v>
      </c>
      <c r="DB832" s="26" t="s">
        <v>135</v>
      </c>
      <c r="DC832" s="26" t="s">
        <v>134</v>
      </c>
      <c r="DD832" s="26" t="s">
        <v>134</v>
      </c>
      <c r="DE832" s="26" t="s">
        <v>134</v>
      </c>
      <c r="DF832" s="26" t="s">
        <v>120</v>
      </c>
      <c r="DG832" s="26" t="s">
        <v>139</v>
      </c>
      <c r="DH832" s="26" t="s">
        <v>139</v>
      </c>
      <c r="DI832" s="26" t="s">
        <v>120</v>
      </c>
      <c r="DJ832" s="26" t="s">
        <v>139</v>
      </c>
      <c r="DK832" s="26" t="s">
        <v>139</v>
      </c>
      <c r="DL832" s="26" t="s">
        <v>139</v>
      </c>
      <c r="DM832" s="26" t="s">
        <v>139</v>
      </c>
      <c r="DN832" s="26" t="s">
        <v>139</v>
      </c>
      <c r="DO832" s="26" t="s">
        <v>139</v>
      </c>
    </row>
    <row r="833" spans="1:119" ht="20.100000000000001" customHeight="1" x14ac:dyDescent="0.25">
      <c r="A833" s="29" t="str">
        <f t="shared" si="168"/>
        <v>Colectivo Seres (Being Collective )1</v>
      </c>
      <c r="B833" s="29" t="str">
        <f t="shared" si="169"/>
        <v>Colectivo Seres (Being Collective )</v>
      </c>
      <c r="C833" s="29">
        <f t="shared" si="170"/>
        <v>1</v>
      </c>
      <c r="D833" s="30" t="str">
        <f t="shared" si="171"/>
        <v>Americas</v>
      </c>
      <c r="E833" s="30" t="str">
        <f t="shared" si="172"/>
        <v>Guanajuato, Mexico</v>
      </c>
      <c r="F833" s="31">
        <f t="shared" si="173"/>
        <v>4</v>
      </c>
      <c r="G833" s="31">
        <f t="shared" si="174"/>
        <v>2</v>
      </c>
      <c r="H833" s="31">
        <f t="shared" si="175"/>
        <v>2</v>
      </c>
      <c r="I833" s="31">
        <f t="shared" si="176"/>
        <v>3</v>
      </c>
      <c r="J833" s="31">
        <f t="shared" si="177"/>
        <v>3</v>
      </c>
      <c r="K833" s="31">
        <f t="shared" si="178"/>
        <v>4</v>
      </c>
      <c r="L833" s="31">
        <f t="shared" si="179"/>
        <v>4</v>
      </c>
      <c r="M833" s="31">
        <f t="shared" si="180"/>
        <v>3</v>
      </c>
      <c r="N833" s="31">
        <f t="shared" si="181"/>
        <v>3.1</v>
      </c>
      <c r="O833" s="26" t="s">
        <v>4768</v>
      </c>
      <c r="P833" s="26" t="s">
        <v>108</v>
      </c>
      <c r="Q833" s="27">
        <v>42502</v>
      </c>
      <c r="R833" s="26" t="s">
        <v>155</v>
      </c>
      <c r="S833" s="26" t="s">
        <v>184</v>
      </c>
      <c r="T833" s="26" t="s">
        <v>157</v>
      </c>
      <c r="U833" s="26" t="s">
        <v>833</v>
      </c>
      <c r="V833" s="26" t="s">
        <v>15731</v>
      </c>
      <c r="W833" s="26" t="s">
        <v>676</v>
      </c>
      <c r="X833" s="26" t="s">
        <v>4751</v>
      </c>
      <c r="Y833" s="26" t="s">
        <v>4752</v>
      </c>
      <c r="Z833" s="26" t="s">
        <v>4753</v>
      </c>
      <c r="AA833" s="24"/>
      <c r="AB833" s="26" t="s">
        <v>117</v>
      </c>
      <c r="AC833" s="28">
        <v>9000</v>
      </c>
      <c r="AD833" s="26" t="s">
        <v>1187</v>
      </c>
      <c r="AE833" s="26" t="s">
        <v>725</v>
      </c>
      <c r="AF833" s="26" t="s">
        <v>120</v>
      </c>
      <c r="AG833" s="26" t="s">
        <v>157</v>
      </c>
      <c r="AH833" s="26" t="s">
        <v>158</v>
      </c>
      <c r="AI833" s="28">
        <v>9000</v>
      </c>
      <c r="AJ833" s="26" t="s">
        <v>4764</v>
      </c>
      <c r="AK833" s="26" t="s">
        <v>4769</v>
      </c>
      <c r="AL833" s="24"/>
      <c r="AM833" s="26" t="s">
        <v>4770</v>
      </c>
      <c r="AN833" s="26" t="s">
        <v>4771</v>
      </c>
      <c r="AO833" s="26" t="s">
        <v>4772</v>
      </c>
      <c r="AP833" s="26" t="s">
        <v>4773</v>
      </c>
      <c r="AQ833" s="24"/>
      <c r="AR833" s="24"/>
      <c r="AS833" s="24"/>
      <c r="AT833" s="24"/>
      <c r="AU833" s="24"/>
      <c r="AV833" s="24"/>
      <c r="AW833" s="28">
        <v>43610</v>
      </c>
      <c r="AX833" s="26">
        <v>5897</v>
      </c>
      <c r="AY833" s="28">
        <v>120</v>
      </c>
      <c r="AZ833" s="28">
        <v>79</v>
      </c>
      <c r="BA833" s="26">
        <v>0</v>
      </c>
      <c r="BB833" s="26" t="s">
        <v>241</v>
      </c>
      <c r="BC833" s="26" t="s">
        <v>4758</v>
      </c>
      <c r="BD833" s="24"/>
      <c r="BE833" s="24"/>
      <c r="BF833" s="26" t="s">
        <v>4774</v>
      </c>
      <c r="BG833" s="26" t="s">
        <v>676</v>
      </c>
      <c r="BH833" s="24"/>
      <c r="BI833" s="24"/>
      <c r="BJ833" s="24"/>
      <c r="BK833" s="24"/>
      <c r="BL833" s="24"/>
      <c r="BM833" s="24"/>
      <c r="BN833" s="24"/>
      <c r="BO833" s="24"/>
      <c r="BP833" s="24"/>
      <c r="BQ833" s="24"/>
      <c r="BR833" s="26">
        <v>4</v>
      </c>
      <c r="BS833" s="26">
        <v>2</v>
      </c>
      <c r="BT833" s="26">
        <v>2</v>
      </c>
      <c r="BU833" s="26">
        <v>3</v>
      </c>
      <c r="BV833" s="26">
        <v>3</v>
      </c>
      <c r="BW833" s="26">
        <v>4</v>
      </c>
      <c r="BX833" s="26">
        <v>4</v>
      </c>
      <c r="BY833" s="26">
        <v>3</v>
      </c>
      <c r="BZ833" s="24"/>
      <c r="CA833" s="24"/>
      <c r="CB833" s="24"/>
      <c r="CC833" s="24"/>
      <c r="CD833" s="24"/>
      <c r="CE833" s="24"/>
      <c r="CF833" s="24"/>
      <c r="CG833" s="24"/>
      <c r="CH833" s="24"/>
      <c r="CI833" s="24"/>
      <c r="CJ833" s="24"/>
      <c r="CK833" s="24"/>
      <c r="CL833" s="24"/>
      <c r="CM833" s="24"/>
      <c r="CN833" s="24"/>
      <c r="CO833" s="24"/>
      <c r="CP833" s="24"/>
      <c r="CQ833" s="24"/>
      <c r="CR833" s="24"/>
      <c r="CS833" s="24"/>
      <c r="CT833" s="24"/>
      <c r="CU833" s="24"/>
      <c r="CV833" s="24"/>
      <c r="CW833" s="24"/>
      <c r="CX833" s="24"/>
      <c r="CY833" s="24"/>
      <c r="CZ833" s="24"/>
      <c r="DA833" s="24"/>
      <c r="DB833" s="24"/>
      <c r="DC833" s="24"/>
      <c r="DD833" s="24"/>
      <c r="DE833" s="24"/>
      <c r="DF833" s="26" t="s">
        <v>120</v>
      </c>
      <c r="DG833" s="26" t="s">
        <v>139</v>
      </c>
      <c r="DH833" s="26" t="s">
        <v>139</v>
      </c>
      <c r="DI833" s="26" t="s">
        <v>120</v>
      </c>
      <c r="DJ833" s="26" t="s">
        <v>139</v>
      </c>
      <c r="DK833" s="26" t="s">
        <v>139</v>
      </c>
      <c r="DL833" s="26" t="s">
        <v>120</v>
      </c>
      <c r="DM833" s="26" t="s">
        <v>139</v>
      </c>
      <c r="DN833" s="26" t="s">
        <v>139</v>
      </c>
      <c r="DO833" s="26" t="s">
        <v>139</v>
      </c>
    </row>
    <row r="834" spans="1:119" ht="20.100000000000001" customHeight="1" x14ac:dyDescent="0.25">
      <c r="A834" s="29" t="str">
        <f t="shared" si="168"/>
        <v>Colectivo Vida Digna (Dignified Life Collective)1</v>
      </c>
      <c r="B834" s="29" t="str">
        <f t="shared" si="169"/>
        <v>Colectivo Vida Digna (Dignified Life Collective)</v>
      </c>
      <c r="C834" s="29">
        <f t="shared" si="170"/>
        <v>1</v>
      </c>
      <c r="D834" s="30" t="str">
        <f t="shared" si="171"/>
        <v>Americas</v>
      </c>
      <c r="E834" s="30" t="str">
        <f t="shared" si="172"/>
        <v>Quetzaltenango (Xela), Guatemala</v>
      </c>
      <c r="F834" s="31">
        <f t="shared" si="173"/>
        <v>0</v>
      </c>
      <c r="G834" s="31">
        <f t="shared" si="174"/>
        <v>0</v>
      </c>
      <c r="H834" s="31">
        <f t="shared" si="175"/>
        <v>0</v>
      </c>
      <c r="I834" s="31">
        <f t="shared" si="176"/>
        <v>0</v>
      </c>
      <c r="J834" s="31">
        <f t="shared" si="177"/>
        <v>0</v>
      </c>
      <c r="K834" s="31">
        <f t="shared" si="178"/>
        <v>0</v>
      </c>
      <c r="L834" s="31">
        <f t="shared" si="179"/>
        <v>0</v>
      </c>
      <c r="M834" s="31">
        <f t="shared" si="180"/>
        <v>0</v>
      </c>
      <c r="N834" s="31">
        <f t="shared" si="181"/>
        <v>0</v>
      </c>
      <c r="O834" s="26" t="s">
        <v>15982</v>
      </c>
      <c r="P834" s="26" t="s">
        <v>108</v>
      </c>
      <c r="Q834" s="27">
        <v>43348</v>
      </c>
      <c r="R834" s="26" t="s">
        <v>155</v>
      </c>
      <c r="S834" s="24"/>
      <c r="T834" s="26" t="s">
        <v>15983</v>
      </c>
      <c r="U834" s="24"/>
      <c r="V834" s="26" t="s">
        <v>15731</v>
      </c>
      <c r="W834" s="26" t="s">
        <v>1261</v>
      </c>
      <c r="X834" s="26" t="s">
        <v>4776</v>
      </c>
      <c r="Y834" s="26" t="s">
        <v>4777</v>
      </c>
      <c r="Z834" s="26" t="s">
        <v>4778</v>
      </c>
      <c r="AA834" s="24"/>
      <c r="AB834" s="26" t="s">
        <v>15736</v>
      </c>
      <c r="AC834" s="28">
        <v>333</v>
      </c>
      <c r="AD834" s="24"/>
      <c r="AE834" s="26" t="s">
        <v>3861</v>
      </c>
      <c r="AF834" s="26" t="s">
        <v>139</v>
      </c>
      <c r="AG834" s="26" t="s">
        <v>224</v>
      </c>
      <c r="AH834" s="26" t="s">
        <v>158</v>
      </c>
      <c r="AI834" s="28">
        <v>333</v>
      </c>
      <c r="AJ834" s="24"/>
      <c r="AK834" s="24"/>
      <c r="AL834" s="24"/>
      <c r="AM834" s="24"/>
      <c r="AN834" s="24"/>
      <c r="AO834" s="24"/>
      <c r="AP834" s="24"/>
      <c r="AQ834" s="24"/>
      <c r="AR834" s="24"/>
      <c r="AS834" s="24"/>
      <c r="AT834" s="24"/>
      <c r="AU834" s="24"/>
      <c r="AV834" s="24"/>
      <c r="AW834" s="28">
        <v>0</v>
      </c>
      <c r="AX834" s="26">
        <v>0</v>
      </c>
      <c r="AY834" s="28">
        <v>0</v>
      </c>
      <c r="AZ834" s="28">
        <v>0</v>
      </c>
      <c r="BA834" s="26">
        <v>0</v>
      </c>
      <c r="BB834" s="24"/>
      <c r="BC834" s="24"/>
      <c r="BD834" s="24"/>
      <c r="BE834" s="24"/>
      <c r="BF834" s="24"/>
      <c r="BG834" s="24"/>
      <c r="BH834" s="24"/>
      <c r="BI834" s="24"/>
      <c r="BJ834" s="24"/>
      <c r="BK834" s="24"/>
      <c r="BL834" s="24"/>
      <c r="BM834" s="24"/>
      <c r="BN834" s="24"/>
      <c r="BO834" s="24"/>
      <c r="BP834" s="24"/>
      <c r="BQ834" s="24"/>
      <c r="BR834" s="26">
        <v>0</v>
      </c>
      <c r="BS834" s="26">
        <v>0</v>
      </c>
      <c r="BT834" s="26">
        <v>0</v>
      </c>
      <c r="BU834" s="26">
        <v>0</v>
      </c>
      <c r="BV834" s="26">
        <v>0</v>
      </c>
      <c r="BW834" s="26">
        <v>0</v>
      </c>
      <c r="BX834" s="26">
        <v>0</v>
      </c>
      <c r="BY834" s="26">
        <v>0</v>
      </c>
      <c r="BZ834" s="24"/>
      <c r="CA834" s="24"/>
      <c r="CB834" s="24"/>
      <c r="CC834" s="24"/>
      <c r="CD834" s="24"/>
      <c r="CE834" s="24"/>
      <c r="CF834" s="24"/>
      <c r="CG834" s="24"/>
      <c r="CH834" s="24"/>
      <c r="CI834" s="24"/>
      <c r="CJ834" s="24"/>
      <c r="CK834" s="24"/>
      <c r="CL834" s="24"/>
      <c r="CM834" s="24"/>
      <c r="CN834" s="24"/>
      <c r="CO834" s="24"/>
      <c r="CP834" s="24"/>
      <c r="CQ834" s="24"/>
      <c r="CR834" s="24"/>
      <c r="CS834" s="24"/>
      <c r="CT834" s="24"/>
      <c r="CU834" s="24"/>
      <c r="CV834" s="24"/>
      <c r="CW834" s="24"/>
      <c r="CX834" s="24"/>
      <c r="CY834" s="24"/>
      <c r="CZ834" s="24"/>
      <c r="DA834" s="24"/>
      <c r="DB834" s="24"/>
      <c r="DC834" s="24"/>
      <c r="DD834" s="24"/>
      <c r="DE834" s="24"/>
      <c r="DF834" s="26" t="s">
        <v>139</v>
      </c>
      <c r="DG834" s="26" t="s">
        <v>139</v>
      </c>
      <c r="DH834" s="26" t="s">
        <v>139</v>
      </c>
      <c r="DI834" s="26" t="s">
        <v>139</v>
      </c>
      <c r="DJ834" s="26" t="s">
        <v>139</v>
      </c>
      <c r="DK834" s="26" t="s">
        <v>139</v>
      </c>
      <c r="DL834" s="26" t="s">
        <v>139</v>
      </c>
      <c r="DM834" s="26" t="s">
        <v>139</v>
      </c>
      <c r="DN834" s="26" t="s">
        <v>139</v>
      </c>
      <c r="DO834" s="26" t="s">
        <v>139</v>
      </c>
    </row>
    <row r="835" spans="1:119" ht="20.100000000000001" customHeight="1" x14ac:dyDescent="0.25">
      <c r="A835" s="29" t="str">
        <f t="shared" ref="A835:A898" si="182">IFERROR(IF(C835=0,NA(),B835&amp;C835),"")</f>
        <v>Colectivo Vida Digna (Dignified Life Collective)1</v>
      </c>
      <c r="B835" s="29" t="str">
        <f t="shared" ref="B835:B898" si="183">IFERROR(IF(AA835=0,Y835&amp;IF(Z835=0,""," ("&amp;Z835&amp;")"),AA835&amp;IF(Z835=0,""," ("&amp;Z835&amp;")")),"")</f>
        <v>Colectivo Vida Digna (Dignified Life Collective)</v>
      </c>
      <c r="C835" s="29">
        <f t="shared" ref="C835:C898" si="184">IFERROR(_xlfn.NUMBERVALUE(RIGHT(AH835,1)),"")</f>
        <v>1</v>
      </c>
      <c r="D835" s="30" t="str">
        <f t="shared" ref="D835:D898" si="185">IFERROR(IF(OR(V835="Sub-Saharan Africa",V835="Middle East &amp; North Africa"),"Africa and the Middle East",IF(V835="Europe &amp; Central Asia","Europe and Eurasia",IF(V835="East Asia &amp; Pacific","East and Southeast Asia",V835))),"")</f>
        <v>Americas</v>
      </c>
      <c r="E835" s="30" t="str">
        <f t="shared" ref="E835:E898" si="186">IFERROR(IF(X835=0,W835,X835&amp;", "&amp;W835),"")</f>
        <v>Quetzaltenango (Xela), Guatemala</v>
      </c>
      <c r="F835" s="31">
        <f t="shared" ref="F835:F898" si="187">IFERROR(IF(AND(BZ835+CA835+CB835+CC835&gt;=4,BZ835+CA835+CB835+CC835&lt;=6),1,IF(AND(BZ835+CA835+CB835+CC835&gt;=7,BZ835+CA835+CB835+CC835&lt;=10),2,IF(AND(BZ835+CA835+CB835+CC835&gt;=11,BZ835+CA835+CB835+CC835&lt;=14),3,IF(AND(BZ835+CA835+CB835+CC835&gt;=15,BZ835+CA835+CB835+CC835&lt;=18),4,IF(AND(BZ835+CA835+CB835+CC835&gt;=19,BZ835+CA835+CB835+CC835&lt;=20),5,BR835))))),"")</f>
        <v>4</v>
      </c>
      <c r="G835" s="31">
        <f t="shared" ref="G835:G898" si="188">IFERROR(IF(AND(CD835+CE835+CF835+CG835&gt;=4,CD835+CE835+CF835+CG835&lt;=6),1,IF(AND(CD835+CE835+CF835+CG835&gt;=7,CD835+CE835+CF835+CG835&lt;=10),2,IF(AND(CD835+CE835+CF835+CG835&gt;=11,CD835+CE835+CF835+CG835&lt;=14),3,IF(AND(CD835+CE835+CF835+CG835&gt;=15,CD835+CE835+CF835+CG835&lt;=18),4,IF(AND(CD835+CE835+CF835+CG835&gt;=19,CD835+CE835+CF835+CG835&lt;=20),5,BS835))))),"")</f>
        <v>3</v>
      </c>
      <c r="H835" s="31">
        <f t="shared" ref="H835:H898" si="189">IFERROR(IF(AND(CH835+CI835+CJ835+CK835&gt;=4,CH835+CI835+CJ835+CK835&lt;=6),1,IF(AND(CH835+CI835+CJ835+CK835&gt;=7,CH835+CI835+CJ835+CK835&lt;=10),2,IF(AND(CH835+CI835+CJ835+CK835&gt;=11,CH835+CI835+CJ835+CK835&lt;=14),3,IF(AND(CH835+CI835+CJ835+CK835&gt;=15,CH835+CI835+CJ835+CK835&lt;=18),4,IF(AND(CH835+CI835+CJ835+CK835&gt;=19,CH835+CI835+CJ835+CK835&lt;=20),5,BT835))))),"")</f>
        <v>3</v>
      </c>
      <c r="I835" s="31">
        <f t="shared" ref="I835:I898" si="190">IFERROR(IF(AND(CL835+CM835+CN835+CO835&gt;=4,CL835+CM835+CN835+CO835&lt;=6),1,IF(AND(CL835+CM835+CN835+CO835&gt;=7,CL835+CM835+CN835+CO835&lt;=10),2,IF(AND(CL835+CM835+CN835+CO835&gt;=11,CL835+CM835+CN835+CO835&lt;=14),3,IF(AND(CL835+CM835+CN835+CO835&gt;=15,CL835+CM835+CN835+CO835&lt;=18),4,IF(AND(CL835+CM835+CN835+CO835&gt;=19,CL835+CM835+CN835+CO835&lt;=20),5,BU835))))),"")</f>
        <v>3</v>
      </c>
      <c r="J835" s="31">
        <f t="shared" ref="J835:J898" si="191">IFERROR(IF(AND(CP835+CQ835+CR835+CS835&gt;=4,CP835+CQ835+CR835+CS835&lt;=6),1,IF(AND(CP835+CQ835+CR835+CS835&gt;=7,CP835+CQ835+CR835+CS835&lt;=10),2,IF(AND(CP835+CQ835+CR835+CS835&gt;=11,CP835+CQ835+CR835+CS835&lt;=14),3,IF(AND(CP835+CQ835+CR835+CS835&gt;=15,CP835+CQ835+CR835+CS835&lt;=18),4,IF(AND(CP835+CQ835+CR835+CS835&gt;=19,CP835+CQ835+CR835+CS835&lt;=20),5,BV835))))),"")</f>
        <v>3</v>
      </c>
      <c r="K835" s="31">
        <f t="shared" ref="K835:K898" si="192">IFERROR(IF(AND(CT835+CU835+CV835+CW835&gt;=4,CT835+CU835+CV835+CW835&lt;=6),1,IF(AND(CT835+CU835+CV835+CW835&gt;=7,CT835+CU835+CV835+CW835&lt;=10),2,IF(AND(CT835+CU835+CV835+CW835&gt;=11,CT835+CU835+CV835+CW835&lt;=14),3,IF(AND(CT835+CU835+CV835+CW835&gt;=15,CT835+CU835+CV835+CW835&lt;=18),4,IF(AND(CT835+CU835+CV835+CW835&gt;=19,CT835+CU835+CV835+CW835&lt;=20),5,BW835))))),"")</f>
        <v>4</v>
      </c>
      <c r="L835" s="31">
        <f t="shared" ref="L835:L898" si="193">IFERROR(IF(AND(CX835+CY835+CZ835+DA835&gt;=4,CX835+CY835+CZ835+DA835&lt;=6),1,IF(AND(CX835+CY835+CZ835+DA835&gt;=7,CX835+CY835+CZ835+DA835&lt;=10),2,IF(AND(CX835+CY835+CZ835+DA835&gt;=11,CX835+CY835+CZ835+DA835&lt;=14),3,IF(AND(CX835+CY835+CZ835+DA835&gt;=15,CX835+CY835+CZ835+DA835&lt;=18),4,IF(AND(CX835+CY835+CZ835+DA835&gt;=19,CX835+CY835+CZ835+DA835&lt;=20),5,BX835))))),"")</f>
        <v>3</v>
      </c>
      <c r="M835" s="31">
        <f t="shared" ref="M835:M898" si="194">IFERROR(IF(AND(DB835+DC835+DD835+DE835&gt;=4,DB835+DC835+DD835+DE835&lt;=6),1,IF(AND(DB835+DC835+DD835+DE835&gt;=7,DB835+DC835+DD835+DE835&lt;=10),2,IF(AND(DB835+DC835+DD835+DE835&gt;=11,DB835+DC835+DD835+DE835&lt;=14),3,IF(AND(DB835+DC835+DD835+DE835&gt;=15,DB835+DC835+DD835+DE835&lt;=18),4,IF(AND(DB835+DC835+DD835+DE835&gt;=19,DB835+DC835+DD835+DE835&lt;=20),5,BY835))))),"")</f>
        <v>3</v>
      </c>
      <c r="N835" s="31">
        <f t="shared" ref="N835:N898" si="195">IFERROR(ROUND(AVERAGE(F835:M835),1),"")</f>
        <v>3.3</v>
      </c>
      <c r="O835" s="26" t="s">
        <v>4775</v>
      </c>
      <c r="P835" s="26" t="s">
        <v>108</v>
      </c>
      <c r="Q835" s="27">
        <v>43223</v>
      </c>
      <c r="R835" s="26" t="s">
        <v>155</v>
      </c>
      <c r="S835" s="26" t="s">
        <v>244</v>
      </c>
      <c r="T835" s="26" t="s">
        <v>111</v>
      </c>
      <c r="U835" s="24"/>
      <c r="V835" s="26" t="s">
        <v>15731</v>
      </c>
      <c r="W835" s="26" t="s">
        <v>1261</v>
      </c>
      <c r="X835" s="26" t="s">
        <v>4776</v>
      </c>
      <c r="Y835" s="26" t="s">
        <v>4777</v>
      </c>
      <c r="Z835" s="26" t="s">
        <v>4778</v>
      </c>
      <c r="AA835" s="24"/>
      <c r="AB835" s="26" t="s">
        <v>680</v>
      </c>
      <c r="AC835" s="28">
        <v>10000</v>
      </c>
      <c r="AD835" s="24"/>
      <c r="AE835" s="26" t="s">
        <v>3861</v>
      </c>
      <c r="AF835" s="26" t="s">
        <v>139</v>
      </c>
      <c r="AG835" s="26" t="s">
        <v>224</v>
      </c>
      <c r="AH835" s="26" t="s">
        <v>158</v>
      </c>
      <c r="AI835" s="28">
        <v>10000</v>
      </c>
      <c r="AJ835" s="24"/>
      <c r="AK835" s="24"/>
      <c r="AL835" s="24"/>
      <c r="AM835" s="26" t="s">
        <v>4779</v>
      </c>
      <c r="AN835" s="26" t="s">
        <v>4780</v>
      </c>
      <c r="AO835" s="26" t="s">
        <v>4781</v>
      </c>
      <c r="AP835" s="26" t="s">
        <v>4782</v>
      </c>
      <c r="AQ835" s="24"/>
      <c r="AR835" s="24"/>
      <c r="AS835" s="24"/>
      <c r="AT835" s="24"/>
      <c r="AU835" s="24"/>
      <c r="AV835" s="24"/>
      <c r="AW835" s="28">
        <v>45175</v>
      </c>
      <c r="AX835" s="26">
        <v>65</v>
      </c>
      <c r="AY835" s="28">
        <v>0</v>
      </c>
      <c r="AZ835" s="28">
        <v>0</v>
      </c>
      <c r="BA835" s="26">
        <v>0</v>
      </c>
      <c r="BB835" s="24"/>
      <c r="BC835" s="24"/>
      <c r="BD835" s="26" t="s">
        <v>125</v>
      </c>
      <c r="BE835" s="24"/>
      <c r="BF835" s="26" t="s">
        <v>4783</v>
      </c>
      <c r="BG835" s="26" t="s">
        <v>1250</v>
      </c>
      <c r="BH835" s="26" t="s">
        <v>4784</v>
      </c>
      <c r="BI835" s="26" t="s">
        <v>1250</v>
      </c>
      <c r="BJ835" s="26" t="s">
        <v>4785</v>
      </c>
      <c r="BK835" s="26" t="s">
        <v>1250</v>
      </c>
      <c r="BL835" s="26" t="s">
        <v>4786</v>
      </c>
      <c r="BM835" s="26" t="s">
        <v>1250</v>
      </c>
      <c r="BN835" s="26" t="s">
        <v>4787</v>
      </c>
      <c r="BO835" s="26" t="s">
        <v>1261</v>
      </c>
      <c r="BP835" s="24"/>
      <c r="BQ835" s="24"/>
      <c r="BR835" s="26">
        <v>17</v>
      </c>
      <c r="BS835" s="26">
        <v>12</v>
      </c>
      <c r="BT835" s="26">
        <v>14</v>
      </c>
      <c r="BU835" s="26">
        <v>14</v>
      </c>
      <c r="BV835" s="26">
        <v>14</v>
      </c>
      <c r="BW835" s="26">
        <v>16</v>
      </c>
      <c r="BX835" s="26">
        <v>14</v>
      </c>
      <c r="BY835" s="26">
        <v>14</v>
      </c>
      <c r="BZ835" s="26" t="s">
        <v>134</v>
      </c>
      <c r="CA835" s="26" t="s">
        <v>134</v>
      </c>
      <c r="CB835" s="26" t="s">
        <v>138</v>
      </c>
      <c r="CC835" s="26" t="s">
        <v>134</v>
      </c>
      <c r="CD835" s="26" t="s">
        <v>136</v>
      </c>
      <c r="CE835" s="26" t="s">
        <v>136</v>
      </c>
      <c r="CF835" s="26" t="s">
        <v>136</v>
      </c>
      <c r="CG835" s="26" t="s">
        <v>136</v>
      </c>
      <c r="CH835" s="26" t="s">
        <v>134</v>
      </c>
      <c r="CI835" s="26" t="s">
        <v>136</v>
      </c>
      <c r="CJ835" s="26" t="s">
        <v>134</v>
      </c>
      <c r="CK835" s="26" t="s">
        <v>136</v>
      </c>
      <c r="CL835" s="26" t="s">
        <v>135</v>
      </c>
      <c r="CM835" s="26" t="s">
        <v>136</v>
      </c>
      <c r="CN835" s="26" t="s">
        <v>134</v>
      </c>
      <c r="CO835" s="26" t="s">
        <v>138</v>
      </c>
      <c r="CP835" s="26" t="s">
        <v>136</v>
      </c>
      <c r="CQ835" s="26" t="s">
        <v>138</v>
      </c>
      <c r="CR835" s="26" t="s">
        <v>138</v>
      </c>
      <c r="CS835" s="26" t="s">
        <v>137</v>
      </c>
      <c r="CT835" s="26" t="s">
        <v>134</v>
      </c>
      <c r="CU835" s="26" t="s">
        <v>134</v>
      </c>
      <c r="CV835" s="26" t="s">
        <v>136</v>
      </c>
      <c r="CW835" s="26" t="s">
        <v>138</v>
      </c>
      <c r="CX835" s="26" t="s">
        <v>134</v>
      </c>
      <c r="CY835" s="26" t="s">
        <v>134</v>
      </c>
      <c r="CZ835" s="26" t="s">
        <v>138</v>
      </c>
      <c r="DA835" s="26" t="s">
        <v>137</v>
      </c>
      <c r="DB835" s="26" t="s">
        <v>135</v>
      </c>
      <c r="DC835" s="26" t="s">
        <v>134</v>
      </c>
      <c r="DD835" s="26" t="s">
        <v>138</v>
      </c>
      <c r="DE835" s="26" t="s">
        <v>136</v>
      </c>
      <c r="DF835" s="26" t="s">
        <v>120</v>
      </c>
      <c r="DG835" s="26" t="s">
        <v>120</v>
      </c>
      <c r="DH835" s="26" t="s">
        <v>139</v>
      </c>
      <c r="DI835" s="26" t="s">
        <v>139</v>
      </c>
      <c r="DJ835" s="26" t="s">
        <v>139</v>
      </c>
      <c r="DK835" s="26" t="s">
        <v>139</v>
      </c>
      <c r="DL835" s="26" t="s">
        <v>120</v>
      </c>
      <c r="DM835" s="26" t="s">
        <v>139</v>
      </c>
      <c r="DN835" s="26" t="s">
        <v>139</v>
      </c>
      <c r="DO835" s="26" t="s">
        <v>139</v>
      </c>
    </row>
    <row r="836" spans="1:119" ht="20.100000000000001" customHeight="1" x14ac:dyDescent="0.25">
      <c r="A836" s="29" t="str">
        <f t="shared" si="182"/>
        <v>Colectivo Vida Digna (Dignified Life Collective)4</v>
      </c>
      <c r="B836" s="29" t="str">
        <f t="shared" si="183"/>
        <v>Colectivo Vida Digna (Dignified Life Collective)</v>
      </c>
      <c r="C836" s="29">
        <f t="shared" si="184"/>
        <v>4</v>
      </c>
      <c r="D836" s="30" t="str">
        <f t="shared" si="185"/>
        <v>Americas</v>
      </c>
      <c r="E836" s="30" t="str">
        <f t="shared" si="186"/>
        <v>Quetzaltenango (Xela), Guatemala</v>
      </c>
      <c r="F836" s="31">
        <f t="shared" si="187"/>
        <v>0</v>
      </c>
      <c r="G836" s="31">
        <f t="shared" si="188"/>
        <v>0</v>
      </c>
      <c r="H836" s="31">
        <f t="shared" si="189"/>
        <v>0</v>
      </c>
      <c r="I836" s="31">
        <f t="shared" si="190"/>
        <v>0</v>
      </c>
      <c r="J836" s="31">
        <f t="shared" si="191"/>
        <v>0</v>
      </c>
      <c r="K836" s="31">
        <f t="shared" si="192"/>
        <v>0</v>
      </c>
      <c r="L836" s="31">
        <f t="shared" si="193"/>
        <v>0</v>
      </c>
      <c r="M836" s="31">
        <f t="shared" si="194"/>
        <v>0</v>
      </c>
      <c r="N836" s="31">
        <f t="shared" si="195"/>
        <v>0</v>
      </c>
      <c r="O836" s="26" t="s">
        <v>4788</v>
      </c>
      <c r="P836" s="26" t="s">
        <v>108</v>
      </c>
      <c r="Q836" s="27">
        <v>41568</v>
      </c>
      <c r="R836" s="26" t="s">
        <v>305</v>
      </c>
      <c r="S836" s="26" t="s">
        <v>622</v>
      </c>
      <c r="T836" s="26" t="s">
        <v>194</v>
      </c>
      <c r="U836" s="26" t="s">
        <v>168</v>
      </c>
      <c r="V836" s="26" t="s">
        <v>15731</v>
      </c>
      <c r="W836" s="26" t="s">
        <v>1261</v>
      </c>
      <c r="X836" s="26" t="s">
        <v>4776</v>
      </c>
      <c r="Y836" s="26" t="s">
        <v>4777</v>
      </c>
      <c r="Z836" s="26" t="s">
        <v>4778</v>
      </c>
      <c r="AA836" s="24"/>
      <c r="AB836" s="26" t="s">
        <v>117</v>
      </c>
      <c r="AC836" s="28">
        <v>20000</v>
      </c>
      <c r="AD836" s="24"/>
      <c r="AE836" s="26" t="s">
        <v>3861</v>
      </c>
      <c r="AF836" s="26" t="s">
        <v>139</v>
      </c>
      <c r="AG836" s="26" t="s">
        <v>224</v>
      </c>
      <c r="AH836" s="26" t="s">
        <v>185</v>
      </c>
      <c r="AI836" s="28">
        <v>20000</v>
      </c>
      <c r="AJ836" s="26" t="s">
        <v>4789</v>
      </c>
      <c r="AK836" s="26" t="s">
        <v>4790</v>
      </c>
      <c r="AL836" s="26" t="s">
        <v>4791</v>
      </c>
      <c r="AM836" s="24"/>
      <c r="AN836" s="24"/>
      <c r="AO836" s="24"/>
      <c r="AP836" s="24"/>
      <c r="AQ836" s="24"/>
      <c r="AR836" s="26" t="s">
        <v>4792</v>
      </c>
      <c r="AS836" s="24"/>
      <c r="AT836" s="24"/>
      <c r="AU836" s="24"/>
      <c r="AV836" s="24"/>
      <c r="AW836" s="28">
        <v>19446</v>
      </c>
      <c r="AX836" s="26">
        <v>64</v>
      </c>
      <c r="AY836" s="28">
        <v>21</v>
      </c>
      <c r="AZ836" s="28">
        <v>10</v>
      </c>
      <c r="BA836" s="24"/>
      <c r="BB836" s="26" t="s">
        <v>241</v>
      </c>
      <c r="BC836" s="24"/>
      <c r="BD836" s="26" t="s">
        <v>125</v>
      </c>
      <c r="BE836" s="24"/>
      <c r="BF836" s="24"/>
      <c r="BG836" s="24"/>
      <c r="BH836" s="24"/>
      <c r="BI836" s="24"/>
      <c r="BJ836" s="24"/>
      <c r="BK836" s="24"/>
      <c r="BL836" s="24"/>
      <c r="BM836" s="24"/>
      <c r="BN836" s="24"/>
      <c r="BO836" s="24"/>
      <c r="BP836" s="24"/>
      <c r="BQ836" s="24"/>
      <c r="BR836" s="24"/>
      <c r="BS836" s="24"/>
      <c r="BT836" s="24"/>
      <c r="BU836" s="24"/>
      <c r="BV836" s="24"/>
      <c r="BW836" s="24"/>
      <c r="BX836" s="24"/>
      <c r="BY836" s="24"/>
      <c r="BZ836" s="24"/>
      <c r="CA836" s="24"/>
      <c r="CB836" s="24"/>
      <c r="CC836" s="24"/>
      <c r="CD836" s="24"/>
      <c r="CE836" s="24"/>
      <c r="CF836" s="24"/>
      <c r="CG836" s="24"/>
      <c r="CH836" s="24"/>
      <c r="CI836" s="24"/>
      <c r="CJ836" s="24"/>
      <c r="CK836" s="24"/>
      <c r="CL836" s="24"/>
      <c r="CM836" s="24"/>
      <c r="CN836" s="24"/>
      <c r="CO836" s="24"/>
      <c r="CP836" s="24"/>
      <c r="CQ836" s="24"/>
      <c r="CR836" s="24"/>
      <c r="CS836" s="24"/>
      <c r="CT836" s="24"/>
      <c r="CU836" s="24"/>
      <c r="CV836" s="24"/>
      <c r="CW836" s="24"/>
      <c r="CX836" s="24"/>
      <c r="CY836" s="24"/>
      <c r="CZ836" s="24"/>
      <c r="DA836" s="24"/>
      <c r="DB836" s="24"/>
      <c r="DC836" s="24"/>
      <c r="DD836" s="24"/>
      <c r="DE836" s="24"/>
      <c r="DF836" s="26" t="s">
        <v>139</v>
      </c>
      <c r="DG836" s="26" t="s">
        <v>120</v>
      </c>
      <c r="DH836" s="26" t="s">
        <v>139</v>
      </c>
      <c r="DI836" s="26" t="s">
        <v>139</v>
      </c>
      <c r="DJ836" s="26" t="s">
        <v>139</v>
      </c>
      <c r="DK836" s="26" t="s">
        <v>139</v>
      </c>
      <c r="DL836" s="26" t="s">
        <v>139</v>
      </c>
      <c r="DM836" s="26" t="s">
        <v>139</v>
      </c>
      <c r="DN836" s="26" t="s">
        <v>139</v>
      </c>
      <c r="DO836" s="26" t="s">
        <v>139</v>
      </c>
    </row>
    <row r="837" spans="1:119" ht="20.100000000000001" customHeight="1" x14ac:dyDescent="0.25">
      <c r="A837" s="29" t="str">
        <f t="shared" si="182"/>
        <v/>
      </c>
      <c r="B837" s="29" t="str">
        <f t="shared" si="183"/>
        <v>Colectivo Vida Digna (Dignified Life Collective)</v>
      </c>
      <c r="C837" s="29">
        <f t="shared" si="184"/>
        <v>0</v>
      </c>
      <c r="D837" s="30" t="str">
        <f t="shared" si="185"/>
        <v>Americas</v>
      </c>
      <c r="E837" s="30" t="str">
        <f t="shared" si="186"/>
        <v>Quetzaltenango (Xela), Guatemala</v>
      </c>
      <c r="F837" s="31">
        <f t="shared" si="187"/>
        <v>0</v>
      </c>
      <c r="G837" s="31">
        <f t="shared" si="188"/>
        <v>0</v>
      </c>
      <c r="H837" s="31">
        <f t="shared" si="189"/>
        <v>0</v>
      </c>
      <c r="I837" s="31">
        <f t="shared" si="190"/>
        <v>0</v>
      </c>
      <c r="J837" s="31">
        <f t="shared" si="191"/>
        <v>0</v>
      </c>
      <c r="K837" s="31">
        <f t="shared" si="192"/>
        <v>0</v>
      </c>
      <c r="L837" s="31">
        <f t="shared" si="193"/>
        <v>0</v>
      </c>
      <c r="M837" s="31">
        <f t="shared" si="194"/>
        <v>0</v>
      </c>
      <c r="N837" s="31">
        <f t="shared" si="195"/>
        <v>0</v>
      </c>
      <c r="O837" s="26" t="s">
        <v>15984</v>
      </c>
      <c r="P837" s="26" t="s">
        <v>108</v>
      </c>
      <c r="Q837" s="27">
        <v>41731</v>
      </c>
      <c r="R837" s="24"/>
      <c r="S837" s="24"/>
      <c r="T837" s="26" t="s">
        <v>194</v>
      </c>
      <c r="U837" s="24"/>
      <c r="V837" s="26" t="s">
        <v>15731</v>
      </c>
      <c r="W837" s="26" t="s">
        <v>1261</v>
      </c>
      <c r="X837" s="26" t="s">
        <v>4776</v>
      </c>
      <c r="Y837" s="26" t="s">
        <v>4777</v>
      </c>
      <c r="Z837" s="26" t="s">
        <v>4778</v>
      </c>
      <c r="AA837" s="24"/>
      <c r="AB837" s="26" t="s">
        <v>15733</v>
      </c>
      <c r="AC837" s="28">
        <v>6500</v>
      </c>
      <c r="AD837" s="24"/>
      <c r="AE837" s="26" t="s">
        <v>3861</v>
      </c>
      <c r="AF837" s="26" t="s">
        <v>139</v>
      </c>
      <c r="AG837" s="26" t="s">
        <v>224</v>
      </c>
      <c r="AH837" s="24"/>
      <c r="AI837" s="28">
        <v>6500</v>
      </c>
      <c r="AJ837" s="24"/>
      <c r="AK837" s="24"/>
      <c r="AL837" s="24"/>
      <c r="AM837" s="24"/>
      <c r="AN837" s="24"/>
      <c r="AO837" s="24"/>
      <c r="AP837" s="24"/>
      <c r="AQ837" s="24"/>
      <c r="AR837" s="24"/>
      <c r="AS837" s="24"/>
      <c r="AT837" s="24"/>
      <c r="AU837" s="24"/>
      <c r="AV837" s="24"/>
      <c r="AW837" s="24"/>
      <c r="AX837" s="24"/>
      <c r="AY837" s="24"/>
      <c r="AZ837" s="24"/>
      <c r="BA837" s="24"/>
      <c r="BB837" s="24"/>
      <c r="BC837" s="24"/>
      <c r="BD837" s="24"/>
      <c r="BE837" s="24"/>
      <c r="BF837" s="24"/>
      <c r="BG837" s="24"/>
      <c r="BH837" s="24"/>
      <c r="BI837" s="24"/>
      <c r="BJ837" s="24"/>
      <c r="BK837" s="24"/>
      <c r="BL837" s="24"/>
      <c r="BM837" s="24"/>
      <c r="BN837" s="24"/>
      <c r="BO837" s="24"/>
      <c r="BP837" s="24"/>
      <c r="BQ837" s="24"/>
      <c r="BR837" s="24"/>
      <c r="BS837" s="24"/>
      <c r="BT837" s="24"/>
      <c r="BU837" s="24"/>
      <c r="BV837" s="24"/>
      <c r="BW837" s="24"/>
      <c r="BX837" s="24"/>
      <c r="BY837" s="24"/>
      <c r="BZ837" s="24"/>
      <c r="CA837" s="24"/>
      <c r="CB837" s="24"/>
      <c r="CC837" s="24"/>
      <c r="CD837" s="24"/>
      <c r="CE837" s="24"/>
      <c r="CF837" s="24"/>
      <c r="CG837" s="24"/>
      <c r="CH837" s="24"/>
      <c r="CI837" s="24"/>
      <c r="CJ837" s="24"/>
      <c r="CK837" s="24"/>
      <c r="CL837" s="24"/>
      <c r="CM837" s="24"/>
      <c r="CN837" s="24"/>
      <c r="CO837" s="24"/>
      <c r="CP837" s="24"/>
      <c r="CQ837" s="24"/>
      <c r="CR837" s="24"/>
      <c r="CS837" s="24"/>
      <c r="CT837" s="24"/>
      <c r="CU837" s="24"/>
      <c r="CV837" s="24"/>
      <c r="CW837" s="24"/>
      <c r="CX837" s="24"/>
      <c r="CY837" s="24"/>
      <c r="CZ837" s="24"/>
      <c r="DA837" s="24"/>
      <c r="DB837" s="24"/>
      <c r="DC837" s="24"/>
      <c r="DD837" s="24"/>
      <c r="DE837" s="24"/>
      <c r="DF837" s="26" t="s">
        <v>139</v>
      </c>
      <c r="DG837" s="26" t="s">
        <v>139</v>
      </c>
      <c r="DH837" s="26" t="s">
        <v>139</v>
      </c>
      <c r="DI837" s="26" t="s">
        <v>139</v>
      </c>
      <c r="DJ837" s="26" t="s">
        <v>139</v>
      </c>
      <c r="DK837" s="26" t="s">
        <v>139</v>
      </c>
      <c r="DL837" s="26" t="s">
        <v>139</v>
      </c>
      <c r="DM837" s="26" t="s">
        <v>139</v>
      </c>
      <c r="DN837" s="26" t="s">
        <v>139</v>
      </c>
      <c r="DO837" s="26" t="s">
        <v>139</v>
      </c>
    </row>
    <row r="838" spans="1:119" ht="20.100000000000001" customHeight="1" x14ac:dyDescent="0.25">
      <c r="A838" s="29" t="str">
        <f t="shared" si="182"/>
        <v/>
      </c>
      <c r="B838" s="29" t="str">
        <f t="shared" si="183"/>
        <v>Colectivo Vida Digna (Dignified Life Collective)</v>
      </c>
      <c r="C838" s="29">
        <f t="shared" si="184"/>
        <v>0</v>
      </c>
      <c r="D838" s="30" t="str">
        <f t="shared" si="185"/>
        <v>Americas</v>
      </c>
      <c r="E838" s="30" t="str">
        <f t="shared" si="186"/>
        <v>Quetzaltenango (Xela), Guatemala</v>
      </c>
      <c r="F838" s="31">
        <f t="shared" si="187"/>
        <v>0</v>
      </c>
      <c r="G838" s="31">
        <f t="shared" si="188"/>
        <v>0</v>
      </c>
      <c r="H838" s="31">
        <f t="shared" si="189"/>
        <v>0</v>
      </c>
      <c r="I838" s="31">
        <f t="shared" si="190"/>
        <v>0</v>
      </c>
      <c r="J838" s="31">
        <f t="shared" si="191"/>
        <v>0</v>
      </c>
      <c r="K838" s="31">
        <f t="shared" si="192"/>
        <v>0</v>
      </c>
      <c r="L838" s="31">
        <f t="shared" si="193"/>
        <v>0</v>
      </c>
      <c r="M838" s="31">
        <f t="shared" si="194"/>
        <v>0</v>
      </c>
      <c r="N838" s="31">
        <f t="shared" si="195"/>
        <v>0</v>
      </c>
      <c r="O838" s="26" t="s">
        <v>15985</v>
      </c>
      <c r="P838" s="26" t="s">
        <v>108</v>
      </c>
      <c r="Q838" s="27">
        <v>41760</v>
      </c>
      <c r="R838" s="24"/>
      <c r="S838" s="24"/>
      <c r="T838" s="26" t="s">
        <v>194</v>
      </c>
      <c r="U838" s="24"/>
      <c r="V838" s="26" t="s">
        <v>15731</v>
      </c>
      <c r="W838" s="26" t="s">
        <v>1261</v>
      </c>
      <c r="X838" s="26" t="s">
        <v>4776</v>
      </c>
      <c r="Y838" s="26" t="s">
        <v>4777</v>
      </c>
      <c r="Z838" s="26" t="s">
        <v>4778</v>
      </c>
      <c r="AA838" s="24"/>
      <c r="AB838" s="26" t="s">
        <v>15736</v>
      </c>
      <c r="AC838" s="28">
        <v>2000</v>
      </c>
      <c r="AD838" s="24"/>
      <c r="AE838" s="26" t="s">
        <v>3861</v>
      </c>
      <c r="AF838" s="26" t="s">
        <v>139</v>
      </c>
      <c r="AG838" s="26" t="s">
        <v>224</v>
      </c>
      <c r="AH838" s="24"/>
      <c r="AI838" s="28">
        <v>2000</v>
      </c>
      <c r="AJ838" s="24"/>
      <c r="AK838" s="24"/>
      <c r="AL838" s="24"/>
      <c r="AM838" s="24"/>
      <c r="AN838" s="24"/>
      <c r="AO838" s="24"/>
      <c r="AP838" s="24"/>
      <c r="AQ838" s="24"/>
      <c r="AR838" s="24"/>
      <c r="AS838" s="24"/>
      <c r="AT838" s="24"/>
      <c r="AU838" s="24"/>
      <c r="AV838" s="24"/>
      <c r="AW838" s="24"/>
      <c r="AX838" s="24"/>
      <c r="AY838" s="24"/>
      <c r="AZ838" s="24"/>
      <c r="BA838" s="24"/>
      <c r="BB838" s="24"/>
      <c r="BC838" s="24"/>
      <c r="BD838" s="24"/>
      <c r="BE838" s="24"/>
      <c r="BF838" s="24"/>
      <c r="BG838" s="24"/>
      <c r="BH838" s="24"/>
      <c r="BI838" s="24"/>
      <c r="BJ838" s="24"/>
      <c r="BK838" s="24"/>
      <c r="BL838" s="24"/>
      <c r="BM838" s="24"/>
      <c r="BN838" s="24"/>
      <c r="BO838" s="24"/>
      <c r="BP838" s="24"/>
      <c r="BQ838" s="24"/>
      <c r="BR838" s="24"/>
      <c r="BS838" s="24"/>
      <c r="BT838" s="24"/>
      <c r="BU838" s="24"/>
      <c r="BV838" s="24"/>
      <c r="BW838" s="24"/>
      <c r="BX838" s="24"/>
      <c r="BY838" s="24"/>
      <c r="BZ838" s="24"/>
      <c r="CA838" s="24"/>
      <c r="CB838" s="24"/>
      <c r="CC838" s="24"/>
      <c r="CD838" s="24"/>
      <c r="CE838" s="24"/>
      <c r="CF838" s="24"/>
      <c r="CG838" s="24"/>
      <c r="CH838" s="24"/>
      <c r="CI838" s="24"/>
      <c r="CJ838" s="24"/>
      <c r="CK838" s="24"/>
      <c r="CL838" s="24"/>
      <c r="CM838" s="24"/>
      <c r="CN838" s="24"/>
      <c r="CO838" s="24"/>
      <c r="CP838" s="24"/>
      <c r="CQ838" s="24"/>
      <c r="CR838" s="24"/>
      <c r="CS838" s="24"/>
      <c r="CT838" s="24"/>
      <c r="CU838" s="24"/>
      <c r="CV838" s="24"/>
      <c r="CW838" s="24"/>
      <c r="CX838" s="24"/>
      <c r="CY838" s="24"/>
      <c r="CZ838" s="24"/>
      <c r="DA838" s="24"/>
      <c r="DB838" s="24"/>
      <c r="DC838" s="24"/>
      <c r="DD838" s="24"/>
      <c r="DE838" s="24"/>
      <c r="DF838" s="26" t="s">
        <v>139</v>
      </c>
      <c r="DG838" s="26" t="s">
        <v>139</v>
      </c>
      <c r="DH838" s="26" t="s">
        <v>139</v>
      </c>
      <c r="DI838" s="26" t="s">
        <v>139</v>
      </c>
      <c r="DJ838" s="26" t="s">
        <v>139</v>
      </c>
      <c r="DK838" s="26" t="s">
        <v>139</v>
      </c>
      <c r="DL838" s="26" t="s">
        <v>139</v>
      </c>
      <c r="DM838" s="26" t="s">
        <v>139</v>
      </c>
      <c r="DN838" s="26" t="s">
        <v>139</v>
      </c>
      <c r="DO838" s="26" t="s">
        <v>139</v>
      </c>
    </row>
    <row r="839" spans="1:119" ht="20.100000000000001" customHeight="1" x14ac:dyDescent="0.25">
      <c r="A839" s="29" t="str">
        <f t="shared" si="182"/>
        <v/>
      </c>
      <c r="B839" s="29" t="str">
        <f t="shared" si="183"/>
        <v>Colectivo Vida Digna (Dignified Life Collective)</v>
      </c>
      <c r="C839" s="29">
        <f t="shared" si="184"/>
        <v>0</v>
      </c>
      <c r="D839" s="30" t="str">
        <f t="shared" si="185"/>
        <v>Americas</v>
      </c>
      <c r="E839" s="30" t="str">
        <f t="shared" si="186"/>
        <v>Quetzaltenango (Xela), Guatemala</v>
      </c>
      <c r="F839" s="31">
        <f t="shared" si="187"/>
        <v>0</v>
      </c>
      <c r="G839" s="31">
        <f t="shared" si="188"/>
        <v>0</v>
      </c>
      <c r="H839" s="31">
        <f t="shared" si="189"/>
        <v>0</v>
      </c>
      <c r="I839" s="31">
        <f t="shared" si="190"/>
        <v>0</v>
      </c>
      <c r="J839" s="31">
        <f t="shared" si="191"/>
        <v>0</v>
      </c>
      <c r="K839" s="31">
        <f t="shared" si="192"/>
        <v>0</v>
      </c>
      <c r="L839" s="31">
        <f t="shared" si="193"/>
        <v>0</v>
      </c>
      <c r="M839" s="31">
        <f t="shared" si="194"/>
        <v>0</v>
      </c>
      <c r="N839" s="31">
        <f t="shared" si="195"/>
        <v>0</v>
      </c>
      <c r="O839" s="26" t="s">
        <v>15986</v>
      </c>
      <c r="P839" s="26" t="s">
        <v>108</v>
      </c>
      <c r="Q839" s="27">
        <v>41200</v>
      </c>
      <c r="R839" s="24"/>
      <c r="S839" s="24"/>
      <c r="T839" s="26" t="s">
        <v>207</v>
      </c>
      <c r="U839" s="24"/>
      <c r="V839" s="26" t="s">
        <v>15731</v>
      </c>
      <c r="W839" s="26" t="s">
        <v>1261</v>
      </c>
      <c r="X839" s="26" t="s">
        <v>4776</v>
      </c>
      <c r="Y839" s="26" t="s">
        <v>4777</v>
      </c>
      <c r="Z839" s="26" t="s">
        <v>4778</v>
      </c>
      <c r="AA839" s="24"/>
      <c r="AB839" s="26" t="s">
        <v>15733</v>
      </c>
      <c r="AC839" s="28">
        <v>6500</v>
      </c>
      <c r="AD839" s="24"/>
      <c r="AE839" s="26" t="s">
        <v>3861</v>
      </c>
      <c r="AF839" s="26" t="s">
        <v>139</v>
      </c>
      <c r="AG839" s="26" t="s">
        <v>224</v>
      </c>
      <c r="AH839" s="24"/>
      <c r="AI839" s="28">
        <v>6500</v>
      </c>
      <c r="AJ839" s="24"/>
      <c r="AK839" s="24"/>
      <c r="AL839" s="24"/>
      <c r="AM839" s="24"/>
      <c r="AN839" s="24"/>
      <c r="AO839" s="24"/>
      <c r="AP839" s="24"/>
      <c r="AQ839" s="24"/>
      <c r="AR839" s="24"/>
      <c r="AS839" s="24"/>
      <c r="AT839" s="24"/>
      <c r="AU839" s="24"/>
      <c r="AV839" s="24"/>
      <c r="AW839" s="24"/>
      <c r="AX839" s="24"/>
      <c r="AY839" s="24"/>
      <c r="AZ839" s="24"/>
      <c r="BA839" s="24"/>
      <c r="BB839" s="24"/>
      <c r="BC839" s="24"/>
      <c r="BD839" s="24"/>
      <c r="BE839" s="24"/>
      <c r="BF839" s="24"/>
      <c r="BG839" s="24"/>
      <c r="BH839" s="24"/>
      <c r="BI839" s="24"/>
      <c r="BJ839" s="24"/>
      <c r="BK839" s="24"/>
      <c r="BL839" s="24"/>
      <c r="BM839" s="24"/>
      <c r="BN839" s="24"/>
      <c r="BO839" s="24"/>
      <c r="BP839" s="24"/>
      <c r="BQ839" s="24"/>
      <c r="BR839" s="24"/>
      <c r="BS839" s="24"/>
      <c r="BT839" s="24"/>
      <c r="BU839" s="24"/>
      <c r="BV839" s="24"/>
      <c r="BW839" s="24"/>
      <c r="BX839" s="24"/>
      <c r="BY839" s="24"/>
      <c r="BZ839" s="24"/>
      <c r="CA839" s="24"/>
      <c r="CB839" s="24"/>
      <c r="CC839" s="24"/>
      <c r="CD839" s="24"/>
      <c r="CE839" s="24"/>
      <c r="CF839" s="24"/>
      <c r="CG839" s="24"/>
      <c r="CH839" s="24"/>
      <c r="CI839" s="24"/>
      <c r="CJ839" s="24"/>
      <c r="CK839" s="24"/>
      <c r="CL839" s="24"/>
      <c r="CM839" s="24"/>
      <c r="CN839" s="24"/>
      <c r="CO839" s="24"/>
      <c r="CP839" s="24"/>
      <c r="CQ839" s="24"/>
      <c r="CR839" s="24"/>
      <c r="CS839" s="24"/>
      <c r="CT839" s="24"/>
      <c r="CU839" s="24"/>
      <c r="CV839" s="24"/>
      <c r="CW839" s="24"/>
      <c r="CX839" s="24"/>
      <c r="CY839" s="24"/>
      <c r="CZ839" s="24"/>
      <c r="DA839" s="24"/>
      <c r="DB839" s="24"/>
      <c r="DC839" s="24"/>
      <c r="DD839" s="24"/>
      <c r="DE839" s="24"/>
      <c r="DF839" s="26" t="s">
        <v>139</v>
      </c>
      <c r="DG839" s="26" t="s">
        <v>139</v>
      </c>
      <c r="DH839" s="26" t="s">
        <v>139</v>
      </c>
      <c r="DI839" s="26" t="s">
        <v>139</v>
      </c>
      <c r="DJ839" s="26" t="s">
        <v>139</v>
      </c>
      <c r="DK839" s="26" t="s">
        <v>139</v>
      </c>
      <c r="DL839" s="26" t="s">
        <v>139</v>
      </c>
      <c r="DM839" s="26" t="s">
        <v>139</v>
      </c>
      <c r="DN839" s="26" t="s">
        <v>139</v>
      </c>
      <c r="DO839" s="26" t="s">
        <v>139</v>
      </c>
    </row>
    <row r="840" spans="1:119" ht="20.100000000000001" customHeight="1" x14ac:dyDescent="0.25">
      <c r="A840" s="29" t="str">
        <f t="shared" si="182"/>
        <v>Colectivo Vida Digna (Dignified Life Collective)3</v>
      </c>
      <c r="B840" s="29" t="str">
        <f t="shared" si="183"/>
        <v>Colectivo Vida Digna (Dignified Life Collective)</v>
      </c>
      <c r="C840" s="29">
        <f t="shared" si="184"/>
        <v>3</v>
      </c>
      <c r="D840" s="30" t="str">
        <f t="shared" si="185"/>
        <v>Americas</v>
      </c>
      <c r="E840" s="30" t="str">
        <f t="shared" si="186"/>
        <v>Quetzaltenango (Xela), Guatemala</v>
      </c>
      <c r="F840" s="31">
        <f t="shared" si="187"/>
        <v>2</v>
      </c>
      <c r="G840" s="31">
        <f t="shared" si="188"/>
        <v>2</v>
      </c>
      <c r="H840" s="31">
        <f t="shared" si="189"/>
        <v>2</v>
      </c>
      <c r="I840" s="31">
        <f t="shared" si="190"/>
        <v>3</v>
      </c>
      <c r="J840" s="31">
        <f t="shared" si="191"/>
        <v>2</v>
      </c>
      <c r="K840" s="31">
        <f t="shared" si="192"/>
        <v>4</v>
      </c>
      <c r="L840" s="31">
        <f t="shared" si="193"/>
        <v>3</v>
      </c>
      <c r="M840" s="31">
        <f t="shared" si="194"/>
        <v>3</v>
      </c>
      <c r="N840" s="31">
        <f t="shared" si="195"/>
        <v>2.6</v>
      </c>
      <c r="O840" s="26" t="s">
        <v>4793</v>
      </c>
      <c r="P840" s="26" t="s">
        <v>108</v>
      </c>
      <c r="Q840" s="27">
        <v>41204</v>
      </c>
      <c r="R840" s="26" t="s">
        <v>109</v>
      </c>
      <c r="S840" s="26" t="s">
        <v>306</v>
      </c>
      <c r="T840" s="26" t="s">
        <v>207</v>
      </c>
      <c r="U840" s="26" t="s">
        <v>168</v>
      </c>
      <c r="V840" s="26" t="s">
        <v>15731</v>
      </c>
      <c r="W840" s="26" t="s">
        <v>1261</v>
      </c>
      <c r="X840" s="26" t="s">
        <v>4776</v>
      </c>
      <c r="Y840" s="26" t="s">
        <v>4777</v>
      </c>
      <c r="Z840" s="26" t="s">
        <v>4778</v>
      </c>
      <c r="AA840" s="24"/>
      <c r="AB840" s="26" t="s">
        <v>117</v>
      </c>
      <c r="AC840" s="28">
        <v>19000</v>
      </c>
      <c r="AD840" s="24"/>
      <c r="AE840" s="26" t="s">
        <v>3861</v>
      </c>
      <c r="AF840" s="26" t="s">
        <v>139</v>
      </c>
      <c r="AG840" s="26" t="s">
        <v>224</v>
      </c>
      <c r="AH840" s="26" t="s">
        <v>121</v>
      </c>
      <c r="AI840" s="28">
        <v>19000</v>
      </c>
      <c r="AJ840" s="26" t="s">
        <v>4794</v>
      </c>
      <c r="AK840" s="26" t="s">
        <v>4795</v>
      </c>
      <c r="AL840" s="26" t="s">
        <v>4796</v>
      </c>
      <c r="AM840" s="24"/>
      <c r="AN840" s="24"/>
      <c r="AO840" s="24"/>
      <c r="AP840" s="24"/>
      <c r="AQ840" s="24"/>
      <c r="AR840" s="24"/>
      <c r="AS840" s="24"/>
      <c r="AT840" s="24"/>
      <c r="AU840" s="24"/>
      <c r="AV840" s="24"/>
      <c r="AW840" s="28">
        <v>51400</v>
      </c>
      <c r="AX840" s="26">
        <v>62</v>
      </c>
      <c r="AY840" s="28">
        <v>10</v>
      </c>
      <c r="AZ840" s="28">
        <v>10</v>
      </c>
      <c r="BA840" s="26">
        <v>0</v>
      </c>
      <c r="BB840" s="26" t="s">
        <v>241</v>
      </c>
      <c r="BC840" s="24"/>
      <c r="BD840" s="26" t="s">
        <v>125</v>
      </c>
      <c r="BE840" s="24"/>
      <c r="BF840" s="26" t="s">
        <v>4797</v>
      </c>
      <c r="BG840" s="26" t="s">
        <v>1242</v>
      </c>
      <c r="BH840" s="26" t="s">
        <v>212</v>
      </c>
      <c r="BI840" s="26" t="s">
        <v>1242</v>
      </c>
      <c r="BJ840" s="26" t="s">
        <v>4798</v>
      </c>
      <c r="BK840" s="26" t="s">
        <v>4799</v>
      </c>
      <c r="BL840" s="26" t="s">
        <v>4800</v>
      </c>
      <c r="BM840" s="26" t="s">
        <v>1242</v>
      </c>
      <c r="BN840" s="26" t="s">
        <v>4801</v>
      </c>
      <c r="BO840" s="26" t="s">
        <v>1242</v>
      </c>
      <c r="BP840" s="24"/>
      <c r="BQ840" s="24"/>
      <c r="BR840" s="26">
        <v>2</v>
      </c>
      <c r="BS840" s="26">
        <v>2</v>
      </c>
      <c r="BT840" s="26">
        <v>2</v>
      </c>
      <c r="BU840" s="26">
        <v>3</v>
      </c>
      <c r="BV840" s="26">
        <v>2</v>
      </c>
      <c r="BW840" s="26">
        <v>4</v>
      </c>
      <c r="BX840" s="26">
        <v>3</v>
      </c>
      <c r="BY840" s="26">
        <v>3</v>
      </c>
      <c r="BZ840" s="24"/>
      <c r="CA840" s="24"/>
      <c r="CB840" s="24"/>
      <c r="CC840" s="24"/>
      <c r="CD840" s="24"/>
      <c r="CE840" s="24"/>
      <c r="CF840" s="24"/>
      <c r="CG840" s="24"/>
      <c r="CH840" s="24"/>
      <c r="CI840" s="24"/>
      <c r="CJ840" s="24"/>
      <c r="CK840" s="24"/>
      <c r="CL840" s="24"/>
      <c r="CM840" s="24"/>
      <c r="CN840" s="24"/>
      <c r="CO840" s="24"/>
      <c r="CP840" s="24"/>
      <c r="CQ840" s="24"/>
      <c r="CR840" s="24"/>
      <c r="CS840" s="24"/>
      <c r="CT840" s="24"/>
      <c r="CU840" s="24"/>
      <c r="CV840" s="24"/>
      <c r="CW840" s="24"/>
      <c r="CX840" s="24"/>
      <c r="CY840" s="24"/>
      <c r="CZ840" s="24"/>
      <c r="DA840" s="24"/>
      <c r="DB840" s="24"/>
      <c r="DC840" s="24"/>
      <c r="DD840" s="24"/>
      <c r="DE840" s="24"/>
      <c r="DF840" s="26" t="s">
        <v>120</v>
      </c>
      <c r="DG840" s="26" t="s">
        <v>120</v>
      </c>
      <c r="DH840" s="26" t="s">
        <v>120</v>
      </c>
      <c r="DI840" s="26" t="s">
        <v>139</v>
      </c>
      <c r="DJ840" s="26" t="s">
        <v>139</v>
      </c>
      <c r="DK840" s="26" t="s">
        <v>139</v>
      </c>
      <c r="DL840" s="26" t="s">
        <v>120</v>
      </c>
      <c r="DM840" s="26" t="s">
        <v>139</v>
      </c>
      <c r="DN840" s="26" t="s">
        <v>139</v>
      </c>
      <c r="DO840" s="26" t="s">
        <v>139</v>
      </c>
    </row>
    <row r="841" spans="1:119" ht="20.100000000000001" customHeight="1" x14ac:dyDescent="0.25">
      <c r="A841" s="29" t="str">
        <f t="shared" si="182"/>
        <v/>
      </c>
      <c r="B841" s="29" t="str">
        <f t="shared" si="183"/>
        <v>Colectivo Vida Digna (Dignified Life Collective)</v>
      </c>
      <c r="C841" s="29">
        <f t="shared" si="184"/>
        <v>0</v>
      </c>
      <c r="D841" s="30" t="str">
        <f t="shared" si="185"/>
        <v>Americas</v>
      </c>
      <c r="E841" s="30" t="str">
        <f t="shared" si="186"/>
        <v>Quetzaltenango (Xela), Guatemala</v>
      </c>
      <c r="F841" s="31">
        <f t="shared" si="187"/>
        <v>0</v>
      </c>
      <c r="G841" s="31">
        <f t="shared" si="188"/>
        <v>0</v>
      </c>
      <c r="H841" s="31">
        <f t="shared" si="189"/>
        <v>0</v>
      </c>
      <c r="I841" s="31">
        <f t="shared" si="190"/>
        <v>0</v>
      </c>
      <c r="J841" s="31">
        <f t="shared" si="191"/>
        <v>0</v>
      </c>
      <c r="K841" s="31">
        <f t="shared" si="192"/>
        <v>0</v>
      </c>
      <c r="L841" s="31">
        <f t="shared" si="193"/>
        <v>0</v>
      </c>
      <c r="M841" s="31">
        <f t="shared" si="194"/>
        <v>0</v>
      </c>
      <c r="N841" s="31">
        <f t="shared" si="195"/>
        <v>0</v>
      </c>
      <c r="O841" s="26" t="s">
        <v>15987</v>
      </c>
      <c r="P841" s="26" t="s">
        <v>108</v>
      </c>
      <c r="Q841" s="27">
        <v>41001</v>
      </c>
      <c r="R841" s="24"/>
      <c r="S841" s="24"/>
      <c r="T841" s="26" t="s">
        <v>175</v>
      </c>
      <c r="U841" s="24"/>
      <c r="V841" s="26" t="s">
        <v>15731</v>
      </c>
      <c r="W841" s="26" t="s">
        <v>1261</v>
      </c>
      <c r="X841" s="26" t="s">
        <v>4776</v>
      </c>
      <c r="Y841" s="26" t="s">
        <v>4777</v>
      </c>
      <c r="Z841" s="26" t="s">
        <v>4778</v>
      </c>
      <c r="AA841" s="24"/>
      <c r="AB841" s="26" t="s">
        <v>15736</v>
      </c>
      <c r="AC841" s="28">
        <v>2000</v>
      </c>
      <c r="AD841" s="24"/>
      <c r="AE841" s="26" t="s">
        <v>3861</v>
      </c>
      <c r="AF841" s="26" t="s">
        <v>139</v>
      </c>
      <c r="AG841" s="26" t="s">
        <v>224</v>
      </c>
      <c r="AH841" s="24"/>
      <c r="AI841" s="28">
        <v>2000</v>
      </c>
      <c r="AJ841" s="24"/>
      <c r="AK841" s="24"/>
      <c r="AL841" s="24"/>
      <c r="AM841" s="24"/>
      <c r="AN841" s="24"/>
      <c r="AO841" s="24"/>
      <c r="AP841" s="24"/>
      <c r="AQ841" s="24"/>
      <c r="AR841" s="24"/>
      <c r="AS841" s="24"/>
      <c r="AT841" s="24"/>
      <c r="AU841" s="24"/>
      <c r="AV841" s="24"/>
      <c r="AW841" s="28">
        <v>0</v>
      </c>
      <c r="AX841" s="26">
        <v>0</v>
      </c>
      <c r="AY841" s="28">
        <v>0</v>
      </c>
      <c r="AZ841" s="28">
        <v>0</v>
      </c>
      <c r="BA841" s="26">
        <v>0</v>
      </c>
      <c r="BB841" s="24"/>
      <c r="BC841" s="24"/>
      <c r="BD841" s="24"/>
      <c r="BE841" s="24"/>
      <c r="BF841" s="24"/>
      <c r="BG841" s="24"/>
      <c r="BH841" s="24"/>
      <c r="BI841" s="24"/>
      <c r="BJ841" s="24"/>
      <c r="BK841" s="24"/>
      <c r="BL841" s="24"/>
      <c r="BM841" s="24"/>
      <c r="BN841" s="24"/>
      <c r="BO841" s="24"/>
      <c r="BP841" s="24"/>
      <c r="BQ841" s="24"/>
      <c r="BR841" s="26">
        <v>0</v>
      </c>
      <c r="BS841" s="26">
        <v>0</v>
      </c>
      <c r="BT841" s="26">
        <v>0</v>
      </c>
      <c r="BU841" s="26">
        <v>0</v>
      </c>
      <c r="BV841" s="26">
        <v>0</v>
      </c>
      <c r="BW841" s="26">
        <v>0</v>
      </c>
      <c r="BX841" s="26">
        <v>0</v>
      </c>
      <c r="BY841" s="26">
        <v>0</v>
      </c>
      <c r="BZ841" s="24"/>
      <c r="CA841" s="24"/>
      <c r="CB841" s="24"/>
      <c r="CC841" s="24"/>
      <c r="CD841" s="24"/>
      <c r="CE841" s="24"/>
      <c r="CF841" s="24"/>
      <c r="CG841" s="24"/>
      <c r="CH841" s="24"/>
      <c r="CI841" s="24"/>
      <c r="CJ841" s="24"/>
      <c r="CK841" s="24"/>
      <c r="CL841" s="24"/>
      <c r="CM841" s="24"/>
      <c r="CN841" s="24"/>
      <c r="CO841" s="24"/>
      <c r="CP841" s="24"/>
      <c r="CQ841" s="24"/>
      <c r="CR841" s="24"/>
      <c r="CS841" s="24"/>
      <c r="CT841" s="24"/>
      <c r="CU841" s="24"/>
      <c r="CV841" s="24"/>
      <c r="CW841" s="24"/>
      <c r="CX841" s="24"/>
      <c r="CY841" s="24"/>
      <c r="CZ841" s="24"/>
      <c r="DA841" s="24"/>
      <c r="DB841" s="24"/>
      <c r="DC841" s="24"/>
      <c r="DD841" s="24"/>
      <c r="DE841" s="24"/>
      <c r="DF841" s="26" t="s">
        <v>139</v>
      </c>
      <c r="DG841" s="26" t="s">
        <v>139</v>
      </c>
      <c r="DH841" s="26" t="s">
        <v>139</v>
      </c>
      <c r="DI841" s="26" t="s">
        <v>139</v>
      </c>
      <c r="DJ841" s="26" t="s">
        <v>139</v>
      </c>
      <c r="DK841" s="26" t="s">
        <v>139</v>
      </c>
      <c r="DL841" s="26" t="s">
        <v>139</v>
      </c>
      <c r="DM841" s="26" t="s">
        <v>139</v>
      </c>
      <c r="DN841" s="26" t="s">
        <v>139</v>
      </c>
      <c r="DO841" s="26" t="s">
        <v>139</v>
      </c>
    </row>
    <row r="842" spans="1:119" ht="20.100000000000001" customHeight="1" x14ac:dyDescent="0.25">
      <c r="A842" s="29" t="str">
        <f t="shared" si="182"/>
        <v>Colectivo Vida Digna (Dignified Life Collective)2</v>
      </c>
      <c r="B842" s="29" t="str">
        <f t="shared" si="183"/>
        <v>Colectivo Vida Digna (Dignified Life Collective)</v>
      </c>
      <c r="C842" s="29">
        <f t="shared" si="184"/>
        <v>2</v>
      </c>
      <c r="D842" s="30" t="str">
        <f t="shared" si="185"/>
        <v>Americas</v>
      </c>
      <c r="E842" s="30" t="str">
        <f t="shared" si="186"/>
        <v>Quetzaltenango (Xela), Guatemala</v>
      </c>
      <c r="F842" s="31">
        <f t="shared" si="187"/>
        <v>2</v>
      </c>
      <c r="G842" s="31">
        <f t="shared" si="188"/>
        <v>2</v>
      </c>
      <c r="H842" s="31">
        <f t="shared" si="189"/>
        <v>2</v>
      </c>
      <c r="I842" s="31">
        <f t="shared" si="190"/>
        <v>2</v>
      </c>
      <c r="J842" s="31">
        <f t="shared" si="191"/>
        <v>2</v>
      </c>
      <c r="K842" s="31">
        <f t="shared" si="192"/>
        <v>4</v>
      </c>
      <c r="L842" s="31">
        <f t="shared" si="193"/>
        <v>3</v>
      </c>
      <c r="M842" s="31">
        <f t="shared" si="194"/>
        <v>2</v>
      </c>
      <c r="N842" s="31">
        <f t="shared" si="195"/>
        <v>2.4</v>
      </c>
      <c r="O842" s="26" t="s">
        <v>4802</v>
      </c>
      <c r="P842" s="26" t="s">
        <v>108</v>
      </c>
      <c r="Q842" s="27">
        <v>40826</v>
      </c>
      <c r="R842" s="26" t="s">
        <v>155</v>
      </c>
      <c r="S842" s="26" t="s">
        <v>321</v>
      </c>
      <c r="T842" s="26" t="s">
        <v>175</v>
      </c>
      <c r="U842" s="26" t="s">
        <v>168</v>
      </c>
      <c r="V842" s="26" t="s">
        <v>15731</v>
      </c>
      <c r="W842" s="26" t="s">
        <v>1261</v>
      </c>
      <c r="X842" s="26" t="s">
        <v>4776</v>
      </c>
      <c r="Y842" s="26" t="s">
        <v>4777</v>
      </c>
      <c r="Z842" s="26" t="s">
        <v>4778</v>
      </c>
      <c r="AA842" s="24"/>
      <c r="AB842" s="26" t="s">
        <v>117</v>
      </c>
      <c r="AC842" s="28">
        <v>14000</v>
      </c>
      <c r="AD842" s="24"/>
      <c r="AE842" s="26" t="s">
        <v>3861</v>
      </c>
      <c r="AF842" s="26" t="s">
        <v>139</v>
      </c>
      <c r="AG842" s="26" t="s">
        <v>224</v>
      </c>
      <c r="AH842" s="26" t="s">
        <v>143</v>
      </c>
      <c r="AI842" s="28">
        <v>14000</v>
      </c>
      <c r="AJ842" s="24"/>
      <c r="AK842" s="26" t="s">
        <v>4803</v>
      </c>
      <c r="AL842" s="26" t="s">
        <v>4804</v>
      </c>
      <c r="AM842" s="26" t="s">
        <v>4805</v>
      </c>
      <c r="AN842" s="26" t="s">
        <v>4806</v>
      </c>
      <c r="AO842" s="26" t="s">
        <v>4807</v>
      </c>
      <c r="AP842" s="24"/>
      <c r="AQ842" s="24"/>
      <c r="AR842" s="24"/>
      <c r="AS842" s="24"/>
      <c r="AT842" s="26" t="s">
        <v>4808</v>
      </c>
      <c r="AU842" s="24"/>
      <c r="AV842" s="24"/>
      <c r="AW842" s="28">
        <v>36133</v>
      </c>
      <c r="AX842" s="26">
        <v>39</v>
      </c>
      <c r="AY842" s="28">
        <v>49</v>
      </c>
      <c r="AZ842" s="28">
        <v>25</v>
      </c>
      <c r="BA842" s="26">
        <v>0</v>
      </c>
      <c r="BB842" s="26" t="s">
        <v>241</v>
      </c>
      <c r="BC842" s="24"/>
      <c r="BD842" s="24"/>
      <c r="BE842" s="24"/>
      <c r="BF842" s="26" t="s">
        <v>4809</v>
      </c>
      <c r="BG842" s="26" t="s">
        <v>191</v>
      </c>
      <c r="BH842" s="26" t="s">
        <v>4810</v>
      </c>
      <c r="BI842" s="26" t="s">
        <v>191</v>
      </c>
      <c r="BJ842" s="24"/>
      <c r="BK842" s="24"/>
      <c r="BL842" s="24"/>
      <c r="BM842" s="24"/>
      <c r="BN842" s="24"/>
      <c r="BO842" s="24"/>
      <c r="BP842" s="24"/>
      <c r="BQ842" s="24"/>
      <c r="BR842" s="26">
        <v>2</v>
      </c>
      <c r="BS842" s="26">
        <v>2</v>
      </c>
      <c r="BT842" s="26">
        <v>2</v>
      </c>
      <c r="BU842" s="26">
        <v>2</v>
      </c>
      <c r="BV842" s="26">
        <v>2</v>
      </c>
      <c r="BW842" s="26">
        <v>4</v>
      </c>
      <c r="BX842" s="26">
        <v>3</v>
      </c>
      <c r="BY842" s="26">
        <v>2</v>
      </c>
      <c r="BZ842" s="24"/>
      <c r="CA842" s="24"/>
      <c r="CB842" s="24"/>
      <c r="CC842" s="24"/>
      <c r="CD842" s="24"/>
      <c r="CE842" s="24"/>
      <c r="CF842" s="24"/>
      <c r="CG842" s="24"/>
      <c r="CH842" s="24"/>
      <c r="CI842" s="24"/>
      <c r="CJ842" s="24"/>
      <c r="CK842" s="24"/>
      <c r="CL842" s="24"/>
      <c r="CM842" s="24"/>
      <c r="CN842" s="24"/>
      <c r="CO842" s="24"/>
      <c r="CP842" s="24"/>
      <c r="CQ842" s="24"/>
      <c r="CR842" s="24"/>
      <c r="CS842" s="24"/>
      <c r="CT842" s="24"/>
      <c r="CU842" s="24"/>
      <c r="CV842" s="24"/>
      <c r="CW842" s="24"/>
      <c r="CX842" s="24"/>
      <c r="CY842" s="24"/>
      <c r="CZ842" s="24"/>
      <c r="DA842" s="24"/>
      <c r="DB842" s="24"/>
      <c r="DC842" s="24"/>
      <c r="DD842" s="24"/>
      <c r="DE842" s="24"/>
      <c r="DF842" s="26" t="s">
        <v>120</v>
      </c>
      <c r="DG842" s="26" t="s">
        <v>120</v>
      </c>
      <c r="DH842" s="26" t="s">
        <v>139</v>
      </c>
      <c r="DI842" s="26" t="s">
        <v>139</v>
      </c>
      <c r="DJ842" s="26" t="s">
        <v>139</v>
      </c>
      <c r="DK842" s="26" t="s">
        <v>139</v>
      </c>
      <c r="DL842" s="26" t="s">
        <v>139</v>
      </c>
      <c r="DM842" s="26" t="s">
        <v>139</v>
      </c>
      <c r="DN842" s="26" t="s">
        <v>139</v>
      </c>
      <c r="DO842" s="26" t="s">
        <v>139</v>
      </c>
    </row>
    <row r="843" spans="1:119" ht="20.100000000000001" customHeight="1" x14ac:dyDescent="0.25">
      <c r="A843" s="29" t="str">
        <f t="shared" si="182"/>
        <v>Colectivo Vida Digna (Dignified Life Collective)1</v>
      </c>
      <c r="B843" s="29" t="str">
        <f t="shared" si="183"/>
        <v>Colectivo Vida Digna (Dignified Life Collective)</v>
      </c>
      <c r="C843" s="29">
        <f t="shared" si="184"/>
        <v>1</v>
      </c>
      <c r="D843" s="30" t="str">
        <f t="shared" si="185"/>
        <v>Americas</v>
      </c>
      <c r="E843" s="30" t="str">
        <f t="shared" si="186"/>
        <v>Quetzaltenango (Xela), Guatemala</v>
      </c>
      <c r="F843" s="31">
        <f t="shared" si="187"/>
        <v>0</v>
      </c>
      <c r="G843" s="31">
        <f t="shared" si="188"/>
        <v>0</v>
      </c>
      <c r="H843" s="31">
        <f t="shared" si="189"/>
        <v>0</v>
      </c>
      <c r="I843" s="31">
        <f t="shared" si="190"/>
        <v>0</v>
      </c>
      <c r="J843" s="31">
        <f t="shared" si="191"/>
        <v>0</v>
      </c>
      <c r="K843" s="31">
        <f t="shared" si="192"/>
        <v>0</v>
      </c>
      <c r="L843" s="31">
        <f t="shared" si="193"/>
        <v>0</v>
      </c>
      <c r="M843" s="31">
        <f t="shared" si="194"/>
        <v>0</v>
      </c>
      <c r="N843" s="31">
        <f t="shared" si="195"/>
        <v>0</v>
      </c>
      <c r="O843" s="26" t="s">
        <v>4811</v>
      </c>
      <c r="P843" s="26" t="s">
        <v>108</v>
      </c>
      <c r="Q843" s="27">
        <v>40469</v>
      </c>
      <c r="R843" s="26" t="s">
        <v>155</v>
      </c>
      <c r="S843" s="26" t="s">
        <v>332</v>
      </c>
      <c r="T843" s="26" t="s">
        <v>333</v>
      </c>
      <c r="U843" s="26" t="s">
        <v>168</v>
      </c>
      <c r="V843" s="26" t="s">
        <v>15731</v>
      </c>
      <c r="W843" s="26" t="s">
        <v>1261</v>
      </c>
      <c r="X843" s="26" t="s">
        <v>4776</v>
      </c>
      <c r="Y843" s="26" t="s">
        <v>4777</v>
      </c>
      <c r="Z843" s="26" t="s">
        <v>4778</v>
      </c>
      <c r="AA843" s="24"/>
      <c r="AB843" s="26" t="s">
        <v>117</v>
      </c>
      <c r="AC843" s="28">
        <v>6000</v>
      </c>
      <c r="AD843" s="24"/>
      <c r="AE843" s="26" t="s">
        <v>3861</v>
      </c>
      <c r="AF843" s="26" t="s">
        <v>139</v>
      </c>
      <c r="AG843" s="26" t="s">
        <v>224</v>
      </c>
      <c r="AH843" s="26" t="s">
        <v>158</v>
      </c>
      <c r="AI843" s="28">
        <v>6000</v>
      </c>
      <c r="AJ843" s="24"/>
      <c r="AK843" s="26" t="s">
        <v>4803</v>
      </c>
      <c r="AL843" s="26" t="s">
        <v>4812</v>
      </c>
      <c r="AM843" s="26" t="s">
        <v>4813</v>
      </c>
      <c r="AN843" s="26" t="s">
        <v>4814</v>
      </c>
      <c r="AO843" s="26" t="s">
        <v>4815</v>
      </c>
      <c r="AP843" s="24"/>
      <c r="AQ843" s="24"/>
      <c r="AR843" s="24"/>
      <c r="AS843" s="24"/>
      <c r="AT843" s="24"/>
      <c r="AU843" s="24"/>
      <c r="AV843" s="24"/>
      <c r="AW843" s="28">
        <v>25000</v>
      </c>
      <c r="AX843" s="26">
        <v>20</v>
      </c>
      <c r="AY843" s="28">
        <v>0</v>
      </c>
      <c r="AZ843" s="28">
        <v>0</v>
      </c>
      <c r="BA843" s="26">
        <v>0</v>
      </c>
      <c r="BB843" s="24"/>
      <c r="BC843" s="24"/>
      <c r="BD843" s="24"/>
      <c r="BE843" s="24"/>
      <c r="BF843" s="26" t="s">
        <v>4810</v>
      </c>
      <c r="BG843" s="26" t="s">
        <v>191</v>
      </c>
      <c r="BH843" s="26" t="s">
        <v>4816</v>
      </c>
      <c r="BI843" s="26" t="s">
        <v>191</v>
      </c>
      <c r="BJ843" s="26" t="s">
        <v>4817</v>
      </c>
      <c r="BK843" s="26" t="s">
        <v>191</v>
      </c>
      <c r="BL843" s="24"/>
      <c r="BM843" s="24"/>
      <c r="BN843" s="24"/>
      <c r="BO843" s="24"/>
      <c r="BP843" s="24"/>
      <c r="BQ843" s="24"/>
      <c r="BR843" s="26">
        <v>0</v>
      </c>
      <c r="BS843" s="26">
        <v>0</v>
      </c>
      <c r="BT843" s="26">
        <v>0</v>
      </c>
      <c r="BU843" s="26">
        <v>0</v>
      </c>
      <c r="BV843" s="26">
        <v>0</v>
      </c>
      <c r="BW843" s="26">
        <v>0</v>
      </c>
      <c r="BX843" s="26">
        <v>0</v>
      </c>
      <c r="BY843" s="26">
        <v>0</v>
      </c>
      <c r="BZ843" s="24"/>
      <c r="CA843" s="24"/>
      <c r="CB843" s="24"/>
      <c r="CC843" s="24"/>
      <c r="CD843" s="24"/>
      <c r="CE843" s="24"/>
      <c r="CF843" s="24"/>
      <c r="CG843" s="24"/>
      <c r="CH843" s="24"/>
      <c r="CI843" s="24"/>
      <c r="CJ843" s="24"/>
      <c r="CK843" s="24"/>
      <c r="CL843" s="24"/>
      <c r="CM843" s="24"/>
      <c r="CN843" s="24"/>
      <c r="CO843" s="24"/>
      <c r="CP843" s="24"/>
      <c r="CQ843" s="24"/>
      <c r="CR843" s="24"/>
      <c r="CS843" s="24"/>
      <c r="CT843" s="24"/>
      <c r="CU843" s="24"/>
      <c r="CV843" s="24"/>
      <c r="CW843" s="24"/>
      <c r="CX843" s="24"/>
      <c r="CY843" s="24"/>
      <c r="CZ843" s="24"/>
      <c r="DA843" s="24"/>
      <c r="DB843" s="24"/>
      <c r="DC843" s="24"/>
      <c r="DD843" s="24"/>
      <c r="DE843" s="24"/>
      <c r="DF843" s="26" t="s">
        <v>120</v>
      </c>
      <c r="DG843" s="26" t="s">
        <v>120</v>
      </c>
      <c r="DH843" s="26" t="s">
        <v>139</v>
      </c>
      <c r="DI843" s="26" t="s">
        <v>139</v>
      </c>
      <c r="DJ843" s="26" t="s">
        <v>139</v>
      </c>
      <c r="DK843" s="26" t="s">
        <v>139</v>
      </c>
      <c r="DL843" s="26" t="s">
        <v>139</v>
      </c>
      <c r="DM843" s="26" t="s">
        <v>139</v>
      </c>
      <c r="DN843" s="26" t="s">
        <v>139</v>
      </c>
      <c r="DO843" s="26" t="s">
        <v>139</v>
      </c>
    </row>
    <row r="844" spans="1:119" ht="20.100000000000001" customHeight="1" x14ac:dyDescent="0.25">
      <c r="A844" s="29" t="str">
        <f t="shared" si="182"/>
        <v>Colegio Miguel Angel Asturias (Miguel Angel Asturias Academy)8</v>
      </c>
      <c r="B844" s="29" t="str">
        <f t="shared" si="183"/>
        <v>Colegio Miguel Angel Asturias (Miguel Angel Asturias Academy)</v>
      </c>
      <c r="C844" s="29">
        <f t="shared" si="184"/>
        <v>8</v>
      </c>
      <c r="D844" s="30" t="str">
        <f t="shared" si="185"/>
        <v>Americas</v>
      </c>
      <c r="E844" s="30" t="str">
        <f t="shared" si="186"/>
        <v>Quetzaltenango, Guatemala</v>
      </c>
      <c r="F844" s="31">
        <f t="shared" si="187"/>
        <v>4</v>
      </c>
      <c r="G844" s="31">
        <f t="shared" si="188"/>
        <v>3</v>
      </c>
      <c r="H844" s="31">
        <f t="shared" si="189"/>
        <v>3</v>
      </c>
      <c r="I844" s="31">
        <f t="shared" si="190"/>
        <v>4</v>
      </c>
      <c r="J844" s="31">
        <f t="shared" si="191"/>
        <v>4</v>
      </c>
      <c r="K844" s="31">
        <f t="shared" si="192"/>
        <v>4</v>
      </c>
      <c r="L844" s="31">
        <f t="shared" si="193"/>
        <v>3</v>
      </c>
      <c r="M844" s="31">
        <f t="shared" si="194"/>
        <v>4</v>
      </c>
      <c r="N844" s="31">
        <f t="shared" si="195"/>
        <v>3.6</v>
      </c>
      <c r="O844" s="26" t="s">
        <v>4818</v>
      </c>
      <c r="P844" s="26" t="s">
        <v>108</v>
      </c>
      <c r="Q844" s="27">
        <v>42502</v>
      </c>
      <c r="R844" s="26" t="s">
        <v>305</v>
      </c>
      <c r="S844" s="26" t="s">
        <v>184</v>
      </c>
      <c r="T844" s="26" t="s">
        <v>157</v>
      </c>
      <c r="U844" s="26" t="s">
        <v>112</v>
      </c>
      <c r="V844" s="26" t="s">
        <v>15731</v>
      </c>
      <c r="W844" s="26" t="s">
        <v>1261</v>
      </c>
      <c r="X844" s="26" t="s">
        <v>1861</v>
      </c>
      <c r="Y844" s="26" t="s">
        <v>4819</v>
      </c>
      <c r="Z844" s="26" t="s">
        <v>4820</v>
      </c>
      <c r="AA844" s="24"/>
      <c r="AB844" s="26" t="s">
        <v>117</v>
      </c>
      <c r="AC844" s="28">
        <v>13000</v>
      </c>
      <c r="AD844" s="24"/>
      <c r="AE844" s="24"/>
      <c r="AF844" s="26" t="s">
        <v>139</v>
      </c>
      <c r="AG844" s="26" t="s">
        <v>528</v>
      </c>
      <c r="AH844" s="26" t="s">
        <v>906</v>
      </c>
      <c r="AI844" s="28">
        <v>13000</v>
      </c>
      <c r="AJ844" s="26" t="s">
        <v>4821</v>
      </c>
      <c r="AK844" s="26" t="s">
        <v>4822</v>
      </c>
      <c r="AL844" s="26" t="s">
        <v>4823</v>
      </c>
      <c r="AM844" s="24"/>
      <c r="AN844" s="24"/>
      <c r="AO844" s="24"/>
      <c r="AP844" s="24"/>
      <c r="AQ844" s="24"/>
      <c r="AR844" s="26" t="s">
        <v>4824</v>
      </c>
      <c r="AS844" s="24"/>
      <c r="AT844" s="24"/>
      <c r="AU844" s="24"/>
      <c r="AV844" s="24"/>
      <c r="AW844" s="28">
        <v>160393</v>
      </c>
      <c r="AX844" s="26">
        <v>288</v>
      </c>
      <c r="AY844" s="24"/>
      <c r="AZ844" s="28">
        <v>75</v>
      </c>
      <c r="BA844" s="26">
        <v>0</v>
      </c>
      <c r="BB844" s="26" t="s">
        <v>148</v>
      </c>
      <c r="BC844" s="26" t="s">
        <v>800</v>
      </c>
      <c r="BD844" s="26" t="s">
        <v>125</v>
      </c>
      <c r="BE844" s="24"/>
      <c r="BF844" s="26" t="s">
        <v>4825</v>
      </c>
      <c r="BG844" s="26" t="s">
        <v>191</v>
      </c>
      <c r="BH844" s="26" t="s">
        <v>4826</v>
      </c>
      <c r="BI844" s="26" t="s">
        <v>191</v>
      </c>
      <c r="BJ844" s="26" t="s">
        <v>4827</v>
      </c>
      <c r="BK844" s="26" t="s">
        <v>191</v>
      </c>
      <c r="BL844" s="26" t="s">
        <v>4828</v>
      </c>
      <c r="BM844" s="26" t="s">
        <v>191</v>
      </c>
      <c r="BN844" s="24"/>
      <c r="BO844" s="24"/>
      <c r="BP844" s="24"/>
      <c r="BQ844" s="24"/>
      <c r="BR844" s="26">
        <v>4</v>
      </c>
      <c r="BS844" s="26">
        <v>3</v>
      </c>
      <c r="BT844" s="26">
        <v>3</v>
      </c>
      <c r="BU844" s="26">
        <v>4</v>
      </c>
      <c r="BV844" s="26">
        <v>4</v>
      </c>
      <c r="BW844" s="26">
        <v>4</v>
      </c>
      <c r="BX844" s="26">
        <v>3</v>
      </c>
      <c r="BY844" s="26">
        <v>4</v>
      </c>
      <c r="BZ844" s="24"/>
      <c r="CA844" s="24"/>
      <c r="CB844" s="24"/>
      <c r="CC844" s="24"/>
      <c r="CD844" s="24"/>
      <c r="CE844" s="24"/>
      <c r="CF844" s="24"/>
      <c r="CG844" s="24"/>
      <c r="CH844" s="24"/>
      <c r="CI844" s="24"/>
      <c r="CJ844" s="24"/>
      <c r="CK844" s="24"/>
      <c r="CL844" s="24"/>
      <c r="CM844" s="24"/>
      <c r="CN844" s="24"/>
      <c r="CO844" s="24"/>
      <c r="CP844" s="24"/>
      <c r="CQ844" s="24"/>
      <c r="CR844" s="24"/>
      <c r="CS844" s="24"/>
      <c r="CT844" s="24"/>
      <c r="CU844" s="24"/>
      <c r="CV844" s="24"/>
      <c r="CW844" s="24"/>
      <c r="CX844" s="24"/>
      <c r="CY844" s="24"/>
      <c r="CZ844" s="24"/>
      <c r="DA844" s="24"/>
      <c r="DB844" s="24"/>
      <c r="DC844" s="24"/>
      <c r="DD844" s="24"/>
      <c r="DE844" s="24"/>
      <c r="DF844" s="26" t="s">
        <v>120</v>
      </c>
      <c r="DG844" s="26" t="s">
        <v>120</v>
      </c>
      <c r="DH844" s="26" t="s">
        <v>139</v>
      </c>
      <c r="DI844" s="26" t="s">
        <v>139</v>
      </c>
      <c r="DJ844" s="26" t="s">
        <v>139</v>
      </c>
      <c r="DK844" s="26" t="s">
        <v>120</v>
      </c>
      <c r="DL844" s="26" t="s">
        <v>139</v>
      </c>
      <c r="DM844" s="26" t="s">
        <v>139</v>
      </c>
      <c r="DN844" s="26" t="s">
        <v>139</v>
      </c>
      <c r="DO844" s="26" t="s">
        <v>120</v>
      </c>
    </row>
    <row r="845" spans="1:119" ht="20.100000000000001" customHeight="1" x14ac:dyDescent="0.25">
      <c r="A845" s="29" t="str">
        <f t="shared" si="182"/>
        <v>Colegio Miguel Angel Asturias (Miguel Angel Asturias Academy)7</v>
      </c>
      <c r="B845" s="29" t="str">
        <f t="shared" si="183"/>
        <v>Colegio Miguel Angel Asturias (Miguel Angel Asturias Academy)</v>
      </c>
      <c r="C845" s="29">
        <f t="shared" si="184"/>
        <v>7</v>
      </c>
      <c r="D845" s="30" t="str">
        <f t="shared" si="185"/>
        <v>Americas</v>
      </c>
      <c r="E845" s="30" t="str">
        <f t="shared" si="186"/>
        <v>Quetzaltenango, Guatemala</v>
      </c>
      <c r="F845" s="31">
        <f t="shared" si="187"/>
        <v>3</v>
      </c>
      <c r="G845" s="31">
        <f t="shared" si="188"/>
        <v>3</v>
      </c>
      <c r="H845" s="31">
        <f t="shared" si="189"/>
        <v>2</v>
      </c>
      <c r="I845" s="31">
        <f t="shared" si="190"/>
        <v>4</v>
      </c>
      <c r="J845" s="31">
        <f t="shared" si="191"/>
        <v>3</v>
      </c>
      <c r="K845" s="31">
        <f t="shared" si="192"/>
        <v>3</v>
      </c>
      <c r="L845" s="31">
        <f t="shared" si="193"/>
        <v>3</v>
      </c>
      <c r="M845" s="31">
        <f t="shared" si="194"/>
        <v>4</v>
      </c>
      <c r="N845" s="31">
        <f t="shared" si="195"/>
        <v>3.1</v>
      </c>
      <c r="O845" s="26" t="s">
        <v>4829</v>
      </c>
      <c r="P845" s="26" t="s">
        <v>108</v>
      </c>
      <c r="Q845" s="27">
        <v>41946</v>
      </c>
      <c r="R845" s="26" t="s">
        <v>166</v>
      </c>
      <c r="S845" s="26" t="s">
        <v>609</v>
      </c>
      <c r="T845" s="26" t="s">
        <v>278</v>
      </c>
      <c r="U845" s="26" t="s">
        <v>112</v>
      </c>
      <c r="V845" s="26" t="s">
        <v>15731</v>
      </c>
      <c r="W845" s="26" t="s">
        <v>1261</v>
      </c>
      <c r="X845" s="26" t="s">
        <v>1861</v>
      </c>
      <c r="Y845" s="26" t="s">
        <v>4819</v>
      </c>
      <c r="Z845" s="26" t="s">
        <v>4820</v>
      </c>
      <c r="AA845" s="24"/>
      <c r="AB845" s="26" t="s">
        <v>117</v>
      </c>
      <c r="AC845" s="28">
        <v>21000</v>
      </c>
      <c r="AD845" s="24"/>
      <c r="AE845" s="24"/>
      <c r="AF845" s="26" t="s">
        <v>139</v>
      </c>
      <c r="AG845" s="26" t="s">
        <v>528</v>
      </c>
      <c r="AH845" s="26" t="s">
        <v>235</v>
      </c>
      <c r="AI845" s="28">
        <v>21000</v>
      </c>
      <c r="AJ845" s="26" t="s">
        <v>4830</v>
      </c>
      <c r="AK845" s="26" t="s">
        <v>4822</v>
      </c>
      <c r="AL845" s="26" t="s">
        <v>4823</v>
      </c>
      <c r="AM845" s="24"/>
      <c r="AN845" s="24"/>
      <c r="AO845" s="24"/>
      <c r="AP845" s="24"/>
      <c r="AQ845" s="26" t="s">
        <v>4831</v>
      </c>
      <c r="AR845" s="24"/>
      <c r="AS845" s="24"/>
      <c r="AT845" s="26" t="s">
        <v>4832</v>
      </c>
      <c r="AU845" s="24"/>
      <c r="AV845" s="24"/>
      <c r="AW845" s="28">
        <v>124197</v>
      </c>
      <c r="AX845" s="26">
        <v>280</v>
      </c>
      <c r="AY845" s="24"/>
      <c r="AZ845" s="28">
        <v>79</v>
      </c>
      <c r="BA845" s="26">
        <v>0</v>
      </c>
      <c r="BB845" s="26" t="s">
        <v>148</v>
      </c>
      <c r="BC845" s="26" t="s">
        <v>800</v>
      </c>
      <c r="BD845" s="26" t="s">
        <v>125</v>
      </c>
      <c r="BE845" s="24"/>
      <c r="BF845" s="26" t="s">
        <v>4833</v>
      </c>
      <c r="BG845" s="26" t="s">
        <v>1250</v>
      </c>
      <c r="BH845" s="26" t="s">
        <v>4834</v>
      </c>
      <c r="BI845" s="26" t="s">
        <v>1250</v>
      </c>
      <c r="BJ845" s="26" t="s">
        <v>4835</v>
      </c>
      <c r="BK845" s="26" t="s">
        <v>1250</v>
      </c>
      <c r="BL845" s="26" t="s">
        <v>4836</v>
      </c>
      <c r="BM845" s="26" t="s">
        <v>1250</v>
      </c>
      <c r="BN845" s="24"/>
      <c r="BO845" s="24"/>
      <c r="BP845" s="24"/>
      <c r="BQ845" s="24"/>
      <c r="BR845" s="26">
        <v>3</v>
      </c>
      <c r="BS845" s="26">
        <v>3</v>
      </c>
      <c r="BT845" s="26">
        <v>2</v>
      </c>
      <c r="BU845" s="26">
        <v>4</v>
      </c>
      <c r="BV845" s="26">
        <v>3</v>
      </c>
      <c r="BW845" s="26">
        <v>3</v>
      </c>
      <c r="BX845" s="26">
        <v>3</v>
      </c>
      <c r="BY845" s="26">
        <v>4</v>
      </c>
      <c r="BZ845" s="24"/>
      <c r="CA845" s="24"/>
      <c r="CB845" s="24"/>
      <c r="CC845" s="24"/>
      <c r="CD845" s="24"/>
      <c r="CE845" s="24"/>
      <c r="CF845" s="24"/>
      <c r="CG845" s="24"/>
      <c r="CH845" s="24"/>
      <c r="CI845" s="24"/>
      <c r="CJ845" s="24"/>
      <c r="CK845" s="24"/>
      <c r="CL845" s="24"/>
      <c r="CM845" s="24"/>
      <c r="CN845" s="24"/>
      <c r="CO845" s="24"/>
      <c r="CP845" s="24"/>
      <c r="CQ845" s="24"/>
      <c r="CR845" s="24"/>
      <c r="CS845" s="24"/>
      <c r="CT845" s="24"/>
      <c r="CU845" s="24"/>
      <c r="CV845" s="24"/>
      <c r="CW845" s="24"/>
      <c r="CX845" s="24"/>
      <c r="CY845" s="24"/>
      <c r="CZ845" s="24"/>
      <c r="DA845" s="24"/>
      <c r="DB845" s="24"/>
      <c r="DC845" s="24"/>
      <c r="DD845" s="24"/>
      <c r="DE845" s="24"/>
      <c r="DF845" s="26" t="s">
        <v>120</v>
      </c>
      <c r="DG845" s="26" t="s">
        <v>120</v>
      </c>
      <c r="DH845" s="26" t="s">
        <v>139</v>
      </c>
      <c r="DI845" s="26" t="s">
        <v>139</v>
      </c>
      <c r="DJ845" s="26" t="s">
        <v>139</v>
      </c>
      <c r="DK845" s="26" t="s">
        <v>120</v>
      </c>
      <c r="DL845" s="26" t="s">
        <v>139</v>
      </c>
      <c r="DM845" s="26" t="s">
        <v>139</v>
      </c>
      <c r="DN845" s="26" t="s">
        <v>139</v>
      </c>
      <c r="DO845" s="26" t="s">
        <v>120</v>
      </c>
    </row>
    <row r="846" spans="1:119" ht="20.100000000000001" customHeight="1" x14ac:dyDescent="0.25">
      <c r="A846" s="29" t="str">
        <f t="shared" si="182"/>
        <v>Colegio Miguel Angel Asturias (Miguel Angel Asturias Academy)7</v>
      </c>
      <c r="B846" s="29" t="str">
        <f t="shared" si="183"/>
        <v>Colegio Miguel Angel Asturias (Miguel Angel Asturias Academy)</v>
      </c>
      <c r="C846" s="29">
        <f t="shared" si="184"/>
        <v>7</v>
      </c>
      <c r="D846" s="30" t="str">
        <f t="shared" si="185"/>
        <v>Americas</v>
      </c>
      <c r="E846" s="30" t="str">
        <f t="shared" si="186"/>
        <v>Quetzaltenango, Guatemala</v>
      </c>
      <c r="F846" s="31">
        <f t="shared" si="187"/>
        <v>0</v>
      </c>
      <c r="G846" s="31">
        <f t="shared" si="188"/>
        <v>0</v>
      </c>
      <c r="H846" s="31">
        <f t="shared" si="189"/>
        <v>0</v>
      </c>
      <c r="I846" s="31">
        <f t="shared" si="190"/>
        <v>0</v>
      </c>
      <c r="J846" s="31">
        <f t="shared" si="191"/>
        <v>0</v>
      </c>
      <c r="K846" s="31">
        <f t="shared" si="192"/>
        <v>0</v>
      </c>
      <c r="L846" s="31">
        <f t="shared" si="193"/>
        <v>0</v>
      </c>
      <c r="M846" s="31">
        <f t="shared" si="194"/>
        <v>0</v>
      </c>
      <c r="N846" s="31">
        <f t="shared" si="195"/>
        <v>0</v>
      </c>
      <c r="O846" s="26" t="s">
        <v>15988</v>
      </c>
      <c r="P846" s="26" t="s">
        <v>108</v>
      </c>
      <c r="Q846" s="27">
        <v>41935</v>
      </c>
      <c r="R846" s="26" t="s">
        <v>166</v>
      </c>
      <c r="S846" s="24"/>
      <c r="T846" s="26" t="s">
        <v>278</v>
      </c>
      <c r="U846" s="24"/>
      <c r="V846" s="26" t="s">
        <v>15731</v>
      </c>
      <c r="W846" s="26" t="s">
        <v>1261</v>
      </c>
      <c r="X846" s="26" t="s">
        <v>1861</v>
      </c>
      <c r="Y846" s="26" t="s">
        <v>4819</v>
      </c>
      <c r="Z846" s="26" t="s">
        <v>4820</v>
      </c>
      <c r="AA846" s="24"/>
      <c r="AB846" s="26" t="s">
        <v>15733</v>
      </c>
      <c r="AC846" s="28">
        <v>5000</v>
      </c>
      <c r="AD846" s="24"/>
      <c r="AE846" s="24"/>
      <c r="AF846" s="26" t="s">
        <v>139</v>
      </c>
      <c r="AG846" s="26" t="s">
        <v>528</v>
      </c>
      <c r="AH846" s="26" t="s">
        <v>235</v>
      </c>
      <c r="AI846" s="28">
        <v>5000</v>
      </c>
      <c r="AJ846" s="24"/>
      <c r="AK846" s="24"/>
      <c r="AL846" s="24"/>
      <c r="AM846" s="24"/>
      <c r="AN846" s="24"/>
      <c r="AO846" s="24"/>
      <c r="AP846" s="24"/>
      <c r="AQ846" s="24"/>
      <c r="AR846" s="24"/>
      <c r="AS846" s="24"/>
      <c r="AT846" s="24"/>
      <c r="AU846" s="24"/>
      <c r="AV846" s="24"/>
      <c r="AW846" s="24"/>
      <c r="AX846" s="24"/>
      <c r="AY846" s="24"/>
      <c r="AZ846" s="24"/>
      <c r="BA846" s="24"/>
      <c r="BB846" s="24"/>
      <c r="BC846" s="26" t="s">
        <v>800</v>
      </c>
      <c r="BD846" s="24"/>
      <c r="BE846" s="24"/>
      <c r="BF846" s="24"/>
      <c r="BG846" s="24"/>
      <c r="BH846" s="24"/>
      <c r="BI846" s="24"/>
      <c r="BJ846" s="24"/>
      <c r="BK846" s="24"/>
      <c r="BL846" s="24"/>
      <c r="BM846" s="24"/>
      <c r="BN846" s="24"/>
      <c r="BO846" s="24"/>
      <c r="BP846" s="24"/>
      <c r="BQ846" s="24"/>
      <c r="BR846" s="24"/>
      <c r="BS846" s="24"/>
      <c r="BT846" s="24"/>
      <c r="BU846" s="24"/>
      <c r="BV846" s="24"/>
      <c r="BW846" s="24"/>
      <c r="BX846" s="24"/>
      <c r="BY846" s="24"/>
      <c r="BZ846" s="24"/>
      <c r="CA846" s="24"/>
      <c r="CB846" s="24"/>
      <c r="CC846" s="24"/>
      <c r="CD846" s="24"/>
      <c r="CE846" s="24"/>
      <c r="CF846" s="24"/>
      <c r="CG846" s="24"/>
      <c r="CH846" s="24"/>
      <c r="CI846" s="24"/>
      <c r="CJ846" s="24"/>
      <c r="CK846" s="24"/>
      <c r="CL846" s="24"/>
      <c r="CM846" s="24"/>
      <c r="CN846" s="24"/>
      <c r="CO846" s="24"/>
      <c r="CP846" s="24"/>
      <c r="CQ846" s="24"/>
      <c r="CR846" s="24"/>
      <c r="CS846" s="24"/>
      <c r="CT846" s="24"/>
      <c r="CU846" s="24"/>
      <c r="CV846" s="24"/>
      <c r="CW846" s="24"/>
      <c r="CX846" s="24"/>
      <c r="CY846" s="24"/>
      <c r="CZ846" s="24"/>
      <c r="DA846" s="24"/>
      <c r="DB846" s="24"/>
      <c r="DC846" s="24"/>
      <c r="DD846" s="24"/>
      <c r="DE846" s="24"/>
      <c r="DF846" s="26" t="s">
        <v>139</v>
      </c>
      <c r="DG846" s="26" t="s">
        <v>139</v>
      </c>
      <c r="DH846" s="26" t="s">
        <v>139</v>
      </c>
      <c r="DI846" s="26" t="s">
        <v>139</v>
      </c>
      <c r="DJ846" s="26" t="s">
        <v>139</v>
      </c>
      <c r="DK846" s="26" t="s">
        <v>139</v>
      </c>
      <c r="DL846" s="26" t="s">
        <v>139</v>
      </c>
      <c r="DM846" s="26" t="s">
        <v>139</v>
      </c>
      <c r="DN846" s="26" t="s">
        <v>139</v>
      </c>
      <c r="DO846" s="26" t="s">
        <v>139</v>
      </c>
    </row>
    <row r="847" spans="1:119" ht="20.100000000000001" customHeight="1" x14ac:dyDescent="0.25">
      <c r="A847" s="29" t="str">
        <f t="shared" si="182"/>
        <v>Colegio Miguel Angel Asturias (Miguel Angel Asturias Academy)6</v>
      </c>
      <c r="B847" s="29" t="str">
        <f t="shared" si="183"/>
        <v>Colegio Miguel Angel Asturias (Miguel Angel Asturias Academy)</v>
      </c>
      <c r="C847" s="29">
        <f t="shared" si="184"/>
        <v>6</v>
      </c>
      <c r="D847" s="30" t="str">
        <f t="shared" si="185"/>
        <v>Americas</v>
      </c>
      <c r="E847" s="30" t="str">
        <f t="shared" si="186"/>
        <v>Quetzaltenango, Guatemala</v>
      </c>
      <c r="F847" s="31">
        <f t="shared" si="187"/>
        <v>3</v>
      </c>
      <c r="G847" s="31">
        <f t="shared" si="188"/>
        <v>2</v>
      </c>
      <c r="H847" s="31">
        <f t="shared" si="189"/>
        <v>2</v>
      </c>
      <c r="I847" s="31">
        <f t="shared" si="190"/>
        <v>3</v>
      </c>
      <c r="J847" s="31">
        <f t="shared" si="191"/>
        <v>3</v>
      </c>
      <c r="K847" s="31">
        <f t="shared" si="192"/>
        <v>3</v>
      </c>
      <c r="L847" s="31">
        <f t="shared" si="193"/>
        <v>3</v>
      </c>
      <c r="M847" s="31">
        <f t="shared" si="194"/>
        <v>2</v>
      </c>
      <c r="N847" s="31">
        <f t="shared" si="195"/>
        <v>2.6</v>
      </c>
      <c r="O847" s="26" t="s">
        <v>4837</v>
      </c>
      <c r="P847" s="26" t="s">
        <v>108</v>
      </c>
      <c r="Q847" s="27">
        <v>41568</v>
      </c>
      <c r="R847" s="26" t="s">
        <v>166</v>
      </c>
      <c r="S847" s="26" t="s">
        <v>622</v>
      </c>
      <c r="T847" s="26" t="s">
        <v>194</v>
      </c>
      <c r="U847" s="26" t="s">
        <v>112</v>
      </c>
      <c r="V847" s="26" t="s">
        <v>15731</v>
      </c>
      <c r="W847" s="26" t="s">
        <v>1261</v>
      </c>
      <c r="X847" s="26" t="s">
        <v>1861</v>
      </c>
      <c r="Y847" s="26" t="s">
        <v>4819</v>
      </c>
      <c r="Z847" s="26" t="s">
        <v>4820</v>
      </c>
      <c r="AA847" s="24"/>
      <c r="AB847" s="26" t="s">
        <v>117</v>
      </c>
      <c r="AC847" s="28">
        <v>21000</v>
      </c>
      <c r="AD847" s="24"/>
      <c r="AE847" s="24"/>
      <c r="AF847" s="26" t="s">
        <v>139</v>
      </c>
      <c r="AG847" s="26" t="s">
        <v>528</v>
      </c>
      <c r="AH847" s="26" t="s">
        <v>250</v>
      </c>
      <c r="AI847" s="28">
        <v>21000</v>
      </c>
      <c r="AJ847" s="26" t="s">
        <v>4830</v>
      </c>
      <c r="AK847" s="26" t="s">
        <v>4822</v>
      </c>
      <c r="AL847" s="26" t="s">
        <v>4823</v>
      </c>
      <c r="AM847" s="24"/>
      <c r="AN847" s="24"/>
      <c r="AO847" s="24"/>
      <c r="AP847" s="24"/>
      <c r="AQ847" s="26" t="s">
        <v>4838</v>
      </c>
      <c r="AR847" s="24"/>
      <c r="AS847" s="24"/>
      <c r="AT847" s="24"/>
      <c r="AU847" s="24"/>
      <c r="AV847" s="24"/>
      <c r="AW847" s="28">
        <v>110151</v>
      </c>
      <c r="AX847" s="26">
        <v>280</v>
      </c>
      <c r="AY847" s="24"/>
      <c r="AZ847" s="28">
        <v>81</v>
      </c>
      <c r="BA847" s="26">
        <v>0</v>
      </c>
      <c r="BB847" s="26" t="s">
        <v>148</v>
      </c>
      <c r="BC847" s="26" t="s">
        <v>800</v>
      </c>
      <c r="BD847" s="26" t="s">
        <v>378</v>
      </c>
      <c r="BE847" s="26" t="s">
        <v>4839</v>
      </c>
      <c r="BF847" s="26" t="s">
        <v>4840</v>
      </c>
      <c r="BG847" s="26" t="s">
        <v>1250</v>
      </c>
      <c r="BH847" s="26" t="s">
        <v>4841</v>
      </c>
      <c r="BI847" s="26" t="s">
        <v>1250</v>
      </c>
      <c r="BJ847" s="26" t="s">
        <v>4842</v>
      </c>
      <c r="BK847" s="26" t="s">
        <v>1250</v>
      </c>
      <c r="BL847" s="24"/>
      <c r="BM847" s="24"/>
      <c r="BN847" s="24"/>
      <c r="BO847" s="24"/>
      <c r="BP847" s="24"/>
      <c r="BQ847" s="24"/>
      <c r="BR847" s="26">
        <v>3</v>
      </c>
      <c r="BS847" s="26">
        <v>2</v>
      </c>
      <c r="BT847" s="26">
        <v>2</v>
      </c>
      <c r="BU847" s="26">
        <v>3</v>
      </c>
      <c r="BV847" s="26">
        <v>3</v>
      </c>
      <c r="BW847" s="26">
        <v>3</v>
      </c>
      <c r="BX847" s="26">
        <v>3</v>
      </c>
      <c r="BY847" s="26">
        <v>2</v>
      </c>
      <c r="BZ847" s="24"/>
      <c r="CA847" s="24"/>
      <c r="CB847" s="24"/>
      <c r="CC847" s="24"/>
      <c r="CD847" s="24"/>
      <c r="CE847" s="24"/>
      <c r="CF847" s="24"/>
      <c r="CG847" s="24"/>
      <c r="CH847" s="24"/>
      <c r="CI847" s="24"/>
      <c r="CJ847" s="24"/>
      <c r="CK847" s="24"/>
      <c r="CL847" s="24"/>
      <c r="CM847" s="24"/>
      <c r="CN847" s="24"/>
      <c r="CO847" s="24"/>
      <c r="CP847" s="24"/>
      <c r="CQ847" s="24"/>
      <c r="CR847" s="24"/>
      <c r="CS847" s="24"/>
      <c r="CT847" s="24"/>
      <c r="CU847" s="24"/>
      <c r="CV847" s="24"/>
      <c r="CW847" s="24"/>
      <c r="CX847" s="24"/>
      <c r="CY847" s="24"/>
      <c r="CZ847" s="24"/>
      <c r="DA847" s="24"/>
      <c r="DB847" s="24"/>
      <c r="DC847" s="24"/>
      <c r="DD847" s="24"/>
      <c r="DE847" s="24"/>
      <c r="DF847" s="26" t="s">
        <v>120</v>
      </c>
      <c r="DG847" s="26" t="s">
        <v>120</v>
      </c>
      <c r="DH847" s="26" t="s">
        <v>139</v>
      </c>
      <c r="DI847" s="26" t="s">
        <v>139</v>
      </c>
      <c r="DJ847" s="26" t="s">
        <v>139</v>
      </c>
      <c r="DK847" s="26" t="s">
        <v>120</v>
      </c>
      <c r="DL847" s="26" t="s">
        <v>139</v>
      </c>
      <c r="DM847" s="26" t="s">
        <v>139</v>
      </c>
      <c r="DN847" s="26" t="s">
        <v>139</v>
      </c>
      <c r="DO847" s="26" t="s">
        <v>120</v>
      </c>
    </row>
    <row r="848" spans="1:119" ht="20.100000000000001" customHeight="1" x14ac:dyDescent="0.25">
      <c r="A848" s="29" t="str">
        <f t="shared" si="182"/>
        <v>Colegio Miguel Angel Asturias (Miguel Angel Asturias Academy)5</v>
      </c>
      <c r="B848" s="29" t="str">
        <f t="shared" si="183"/>
        <v>Colegio Miguel Angel Asturias (Miguel Angel Asturias Academy)</v>
      </c>
      <c r="C848" s="29">
        <f t="shared" si="184"/>
        <v>5</v>
      </c>
      <c r="D848" s="30" t="str">
        <f t="shared" si="185"/>
        <v>Americas</v>
      </c>
      <c r="E848" s="30" t="str">
        <f t="shared" si="186"/>
        <v>Quetzaltenango, Guatemala</v>
      </c>
      <c r="F848" s="31">
        <f t="shared" si="187"/>
        <v>2</v>
      </c>
      <c r="G848" s="31">
        <f t="shared" si="188"/>
        <v>2</v>
      </c>
      <c r="H848" s="31">
        <f t="shared" si="189"/>
        <v>2</v>
      </c>
      <c r="I848" s="31">
        <f t="shared" si="190"/>
        <v>4</v>
      </c>
      <c r="J848" s="31">
        <f t="shared" si="191"/>
        <v>2</v>
      </c>
      <c r="K848" s="31">
        <f t="shared" si="192"/>
        <v>4</v>
      </c>
      <c r="L848" s="31">
        <f t="shared" si="193"/>
        <v>3</v>
      </c>
      <c r="M848" s="31">
        <f t="shared" si="194"/>
        <v>2</v>
      </c>
      <c r="N848" s="31">
        <f t="shared" si="195"/>
        <v>2.6</v>
      </c>
      <c r="O848" s="26" t="s">
        <v>4843</v>
      </c>
      <c r="P848" s="26" t="s">
        <v>108</v>
      </c>
      <c r="Q848" s="27">
        <v>41204</v>
      </c>
      <c r="R848" s="26" t="s">
        <v>166</v>
      </c>
      <c r="S848" s="26" t="s">
        <v>306</v>
      </c>
      <c r="T848" s="26" t="s">
        <v>207</v>
      </c>
      <c r="U848" s="26" t="s">
        <v>112</v>
      </c>
      <c r="V848" s="26" t="s">
        <v>15731</v>
      </c>
      <c r="W848" s="26" t="s">
        <v>1261</v>
      </c>
      <c r="X848" s="26" t="s">
        <v>1861</v>
      </c>
      <c r="Y848" s="26" t="s">
        <v>4819</v>
      </c>
      <c r="Z848" s="26" t="s">
        <v>4820</v>
      </c>
      <c r="AA848" s="24"/>
      <c r="AB848" s="26" t="s">
        <v>117</v>
      </c>
      <c r="AC848" s="28">
        <v>19000</v>
      </c>
      <c r="AD848" s="24"/>
      <c r="AE848" s="24"/>
      <c r="AF848" s="26" t="s">
        <v>139</v>
      </c>
      <c r="AG848" s="26" t="s">
        <v>528</v>
      </c>
      <c r="AH848" s="26" t="s">
        <v>176</v>
      </c>
      <c r="AI848" s="28">
        <v>19000</v>
      </c>
      <c r="AJ848" s="26" t="s">
        <v>4844</v>
      </c>
      <c r="AK848" s="26" t="s">
        <v>4845</v>
      </c>
      <c r="AL848" s="26" t="s">
        <v>4846</v>
      </c>
      <c r="AM848" s="24"/>
      <c r="AN848" s="24"/>
      <c r="AO848" s="24"/>
      <c r="AP848" s="24"/>
      <c r="AQ848" s="26" t="s">
        <v>4847</v>
      </c>
      <c r="AR848" s="24"/>
      <c r="AS848" s="24"/>
      <c r="AT848" s="24"/>
      <c r="AU848" s="24"/>
      <c r="AV848" s="24"/>
      <c r="AW848" s="28">
        <v>142096</v>
      </c>
      <c r="AX848" s="26">
        <v>258</v>
      </c>
      <c r="AY848" s="24"/>
      <c r="AZ848" s="28">
        <v>78</v>
      </c>
      <c r="BA848" s="26">
        <v>0</v>
      </c>
      <c r="BB848" s="26" t="s">
        <v>148</v>
      </c>
      <c r="BC848" s="26" t="s">
        <v>800</v>
      </c>
      <c r="BD848" s="26" t="s">
        <v>125</v>
      </c>
      <c r="BE848" s="24"/>
      <c r="BF848" s="26" t="s">
        <v>4848</v>
      </c>
      <c r="BG848" s="26" t="s">
        <v>211</v>
      </c>
      <c r="BH848" s="26" t="s">
        <v>4849</v>
      </c>
      <c r="BI848" s="26" t="s">
        <v>211</v>
      </c>
      <c r="BJ848" s="26" t="s">
        <v>4850</v>
      </c>
      <c r="BK848" s="26" t="s">
        <v>211</v>
      </c>
      <c r="BL848" s="26" t="s">
        <v>4851</v>
      </c>
      <c r="BM848" s="26" t="s">
        <v>211</v>
      </c>
      <c r="BN848" s="26" t="s">
        <v>4852</v>
      </c>
      <c r="BO848" s="26" t="s">
        <v>357</v>
      </c>
      <c r="BP848" s="24"/>
      <c r="BQ848" s="24"/>
      <c r="BR848" s="26">
        <v>2</v>
      </c>
      <c r="BS848" s="26">
        <v>2</v>
      </c>
      <c r="BT848" s="26">
        <v>2</v>
      </c>
      <c r="BU848" s="26">
        <v>4</v>
      </c>
      <c r="BV848" s="26">
        <v>2</v>
      </c>
      <c r="BW848" s="26">
        <v>4</v>
      </c>
      <c r="BX848" s="26">
        <v>3</v>
      </c>
      <c r="BY848" s="26">
        <v>2</v>
      </c>
      <c r="BZ848" s="24"/>
      <c r="CA848" s="24"/>
      <c r="CB848" s="24"/>
      <c r="CC848" s="24"/>
      <c r="CD848" s="24"/>
      <c r="CE848" s="24"/>
      <c r="CF848" s="24"/>
      <c r="CG848" s="24"/>
      <c r="CH848" s="24"/>
      <c r="CI848" s="24"/>
      <c r="CJ848" s="24"/>
      <c r="CK848" s="24"/>
      <c r="CL848" s="24"/>
      <c r="CM848" s="24"/>
      <c r="CN848" s="24"/>
      <c r="CO848" s="24"/>
      <c r="CP848" s="24"/>
      <c r="CQ848" s="24"/>
      <c r="CR848" s="24"/>
      <c r="CS848" s="24"/>
      <c r="CT848" s="24"/>
      <c r="CU848" s="24"/>
      <c r="CV848" s="24"/>
      <c r="CW848" s="24"/>
      <c r="CX848" s="24"/>
      <c r="CY848" s="24"/>
      <c r="CZ848" s="24"/>
      <c r="DA848" s="24"/>
      <c r="DB848" s="24"/>
      <c r="DC848" s="24"/>
      <c r="DD848" s="24"/>
      <c r="DE848" s="24"/>
      <c r="DF848" s="26" t="s">
        <v>120</v>
      </c>
      <c r="DG848" s="26" t="s">
        <v>120</v>
      </c>
      <c r="DH848" s="26" t="s">
        <v>139</v>
      </c>
      <c r="DI848" s="26" t="s">
        <v>139</v>
      </c>
      <c r="DJ848" s="26" t="s">
        <v>139</v>
      </c>
      <c r="DK848" s="26" t="s">
        <v>120</v>
      </c>
      <c r="DL848" s="26" t="s">
        <v>139</v>
      </c>
      <c r="DM848" s="26" t="s">
        <v>139</v>
      </c>
      <c r="DN848" s="26" t="s">
        <v>139</v>
      </c>
      <c r="DO848" s="26" t="s">
        <v>120</v>
      </c>
    </row>
    <row r="849" spans="1:119" ht="20.100000000000001" customHeight="1" x14ac:dyDescent="0.25">
      <c r="A849" s="29" t="str">
        <f t="shared" si="182"/>
        <v>Colegio Miguel Angel Asturias (Miguel Angel Asturias Academy)4</v>
      </c>
      <c r="B849" s="29" t="str">
        <f t="shared" si="183"/>
        <v>Colegio Miguel Angel Asturias (Miguel Angel Asturias Academy)</v>
      </c>
      <c r="C849" s="29">
        <f t="shared" si="184"/>
        <v>4</v>
      </c>
      <c r="D849" s="30" t="str">
        <f t="shared" si="185"/>
        <v>Americas</v>
      </c>
      <c r="E849" s="30" t="str">
        <f t="shared" si="186"/>
        <v>Quetzaltenango, Guatemala</v>
      </c>
      <c r="F849" s="31">
        <f t="shared" si="187"/>
        <v>2</v>
      </c>
      <c r="G849" s="31">
        <f t="shared" si="188"/>
        <v>3</v>
      </c>
      <c r="H849" s="31">
        <f t="shared" si="189"/>
        <v>1</v>
      </c>
      <c r="I849" s="31">
        <f t="shared" si="190"/>
        <v>4</v>
      </c>
      <c r="J849" s="31">
        <f t="shared" si="191"/>
        <v>1</v>
      </c>
      <c r="K849" s="31">
        <f t="shared" si="192"/>
        <v>4</v>
      </c>
      <c r="L849" s="31">
        <f t="shared" si="193"/>
        <v>3</v>
      </c>
      <c r="M849" s="31">
        <f t="shared" si="194"/>
        <v>3</v>
      </c>
      <c r="N849" s="31">
        <f t="shared" si="195"/>
        <v>2.6</v>
      </c>
      <c r="O849" s="26" t="s">
        <v>4853</v>
      </c>
      <c r="P849" s="26" t="s">
        <v>108</v>
      </c>
      <c r="Q849" s="27">
        <v>40826</v>
      </c>
      <c r="R849" s="26" t="s">
        <v>109</v>
      </c>
      <c r="S849" s="26" t="s">
        <v>321</v>
      </c>
      <c r="T849" s="26" t="s">
        <v>175</v>
      </c>
      <c r="U849" s="26" t="s">
        <v>112</v>
      </c>
      <c r="V849" s="26" t="s">
        <v>15731</v>
      </c>
      <c r="W849" s="26" t="s">
        <v>1261</v>
      </c>
      <c r="X849" s="26" t="s">
        <v>1861</v>
      </c>
      <c r="Y849" s="26" t="s">
        <v>4819</v>
      </c>
      <c r="Z849" s="26" t="s">
        <v>4820</v>
      </c>
      <c r="AA849" s="24"/>
      <c r="AB849" s="26" t="s">
        <v>117</v>
      </c>
      <c r="AC849" s="28">
        <v>16000</v>
      </c>
      <c r="AD849" s="24"/>
      <c r="AE849" s="24"/>
      <c r="AF849" s="26" t="s">
        <v>139</v>
      </c>
      <c r="AG849" s="26" t="s">
        <v>528</v>
      </c>
      <c r="AH849" s="26" t="s">
        <v>185</v>
      </c>
      <c r="AI849" s="28">
        <v>16000</v>
      </c>
      <c r="AJ849" s="24"/>
      <c r="AK849" s="26" t="s">
        <v>4854</v>
      </c>
      <c r="AL849" s="26" t="s">
        <v>826</v>
      </c>
      <c r="AM849" s="26" t="s">
        <v>4855</v>
      </c>
      <c r="AN849" s="26" t="s">
        <v>4856</v>
      </c>
      <c r="AO849" s="26" t="s">
        <v>4857</v>
      </c>
      <c r="AP849" s="24"/>
      <c r="AQ849" s="24"/>
      <c r="AR849" s="24"/>
      <c r="AS849" s="24"/>
      <c r="AT849" s="24"/>
      <c r="AU849" s="24"/>
      <c r="AV849" s="24"/>
      <c r="AW849" s="28">
        <v>128605</v>
      </c>
      <c r="AX849" s="26">
        <v>300</v>
      </c>
      <c r="AY849" s="24"/>
      <c r="AZ849" s="28">
        <v>77</v>
      </c>
      <c r="BA849" s="26">
        <v>0</v>
      </c>
      <c r="BB849" s="26" t="s">
        <v>148</v>
      </c>
      <c r="BC849" s="26" t="s">
        <v>800</v>
      </c>
      <c r="BD849" s="26" t="s">
        <v>378</v>
      </c>
      <c r="BE849" s="24"/>
      <c r="BF849" s="26" t="s">
        <v>4858</v>
      </c>
      <c r="BG849" s="26" t="s">
        <v>381</v>
      </c>
      <c r="BH849" s="26" t="s">
        <v>4836</v>
      </c>
      <c r="BI849" s="26" t="s">
        <v>191</v>
      </c>
      <c r="BJ849" s="24"/>
      <c r="BK849" s="24"/>
      <c r="BL849" s="24"/>
      <c r="BM849" s="24"/>
      <c r="BN849" s="24"/>
      <c r="BO849" s="24"/>
      <c r="BP849" s="24"/>
      <c r="BQ849" s="24"/>
      <c r="BR849" s="26">
        <v>2</v>
      </c>
      <c r="BS849" s="26">
        <v>3</v>
      </c>
      <c r="BT849" s="26">
        <v>1</v>
      </c>
      <c r="BU849" s="26">
        <v>4</v>
      </c>
      <c r="BV849" s="26">
        <v>1</v>
      </c>
      <c r="BW849" s="26">
        <v>4</v>
      </c>
      <c r="BX849" s="26">
        <v>3</v>
      </c>
      <c r="BY849" s="26">
        <v>3</v>
      </c>
      <c r="BZ849" s="24"/>
      <c r="CA849" s="24"/>
      <c r="CB849" s="24"/>
      <c r="CC849" s="24"/>
      <c r="CD849" s="24"/>
      <c r="CE849" s="24"/>
      <c r="CF849" s="24"/>
      <c r="CG849" s="24"/>
      <c r="CH849" s="24"/>
      <c r="CI849" s="24"/>
      <c r="CJ849" s="24"/>
      <c r="CK849" s="24"/>
      <c r="CL849" s="24"/>
      <c r="CM849" s="24"/>
      <c r="CN849" s="24"/>
      <c r="CO849" s="24"/>
      <c r="CP849" s="24"/>
      <c r="CQ849" s="24"/>
      <c r="CR849" s="24"/>
      <c r="CS849" s="24"/>
      <c r="CT849" s="24"/>
      <c r="CU849" s="24"/>
      <c r="CV849" s="24"/>
      <c r="CW849" s="24"/>
      <c r="CX849" s="24"/>
      <c r="CY849" s="24"/>
      <c r="CZ849" s="24"/>
      <c r="DA849" s="24"/>
      <c r="DB849" s="24"/>
      <c r="DC849" s="24"/>
      <c r="DD849" s="24"/>
      <c r="DE849" s="24"/>
      <c r="DF849" s="26" t="s">
        <v>120</v>
      </c>
      <c r="DG849" s="26" t="s">
        <v>120</v>
      </c>
      <c r="DH849" s="26" t="s">
        <v>139</v>
      </c>
      <c r="DI849" s="26" t="s">
        <v>139</v>
      </c>
      <c r="DJ849" s="26" t="s">
        <v>139</v>
      </c>
      <c r="DK849" s="26" t="s">
        <v>120</v>
      </c>
      <c r="DL849" s="26" t="s">
        <v>139</v>
      </c>
      <c r="DM849" s="26" t="s">
        <v>139</v>
      </c>
      <c r="DN849" s="26" t="s">
        <v>139</v>
      </c>
      <c r="DO849" s="26" t="s">
        <v>120</v>
      </c>
    </row>
    <row r="850" spans="1:119" ht="20.100000000000001" customHeight="1" x14ac:dyDescent="0.25">
      <c r="A850" s="29" t="str">
        <f t="shared" si="182"/>
        <v>Colegio Miguel Angel Asturias (Miguel Angel Asturias Academy)3</v>
      </c>
      <c r="B850" s="29" t="str">
        <f t="shared" si="183"/>
        <v>Colegio Miguel Angel Asturias (Miguel Angel Asturias Academy)</v>
      </c>
      <c r="C850" s="29">
        <f t="shared" si="184"/>
        <v>3</v>
      </c>
      <c r="D850" s="30" t="str">
        <f t="shared" si="185"/>
        <v>Americas</v>
      </c>
      <c r="E850" s="30" t="str">
        <f t="shared" si="186"/>
        <v>Quetzaltenango, Guatemala</v>
      </c>
      <c r="F850" s="31">
        <f t="shared" si="187"/>
        <v>4</v>
      </c>
      <c r="G850" s="31">
        <f t="shared" si="188"/>
        <v>3</v>
      </c>
      <c r="H850" s="31">
        <f t="shared" si="189"/>
        <v>1</v>
      </c>
      <c r="I850" s="31">
        <f t="shared" si="190"/>
        <v>4</v>
      </c>
      <c r="J850" s="31">
        <f t="shared" si="191"/>
        <v>3</v>
      </c>
      <c r="K850" s="31">
        <f t="shared" si="192"/>
        <v>2</v>
      </c>
      <c r="L850" s="31">
        <f t="shared" si="193"/>
        <v>1</v>
      </c>
      <c r="M850" s="31">
        <f t="shared" si="194"/>
        <v>4</v>
      </c>
      <c r="N850" s="31">
        <f t="shared" si="195"/>
        <v>2.8</v>
      </c>
      <c r="O850" s="26" t="s">
        <v>4859</v>
      </c>
      <c r="P850" s="26" t="s">
        <v>108</v>
      </c>
      <c r="Q850" s="27">
        <v>40469</v>
      </c>
      <c r="R850" s="26" t="s">
        <v>109</v>
      </c>
      <c r="S850" s="26" t="s">
        <v>332</v>
      </c>
      <c r="T850" s="26" t="s">
        <v>333</v>
      </c>
      <c r="U850" s="26" t="s">
        <v>112</v>
      </c>
      <c r="V850" s="26" t="s">
        <v>15731</v>
      </c>
      <c r="W850" s="26" t="s">
        <v>1261</v>
      </c>
      <c r="X850" s="26" t="s">
        <v>1861</v>
      </c>
      <c r="Y850" s="26" t="s">
        <v>4819</v>
      </c>
      <c r="Z850" s="26" t="s">
        <v>4820</v>
      </c>
      <c r="AA850" s="24"/>
      <c r="AB850" s="26" t="s">
        <v>117</v>
      </c>
      <c r="AC850" s="28">
        <v>8000</v>
      </c>
      <c r="AD850" s="24"/>
      <c r="AE850" s="24"/>
      <c r="AF850" s="26" t="s">
        <v>139</v>
      </c>
      <c r="AG850" s="26" t="s">
        <v>528</v>
      </c>
      <c r="AH850" s="26" t="s">
        <v>121</v>
      </c>
      <c r="AI850" s="28">
        <v>8000</v>
      </c>
      <c r="AJ850" s="24"/>
      <c r="AK850" s="26" t="s">
        <v>4854</v>
      </c>
      <c r="AL850" s="26" t="s">
        <v>826</v>
      </c>
      <c r="AM850" s="26" t="s">
        <v>4855</v>
      </c>
      <c r="AN850" s="26" t="s">
        <v>4856</v>
      </c>
      <c r="AO850" s="26" t="s">
        <v>4857</v>
      </c>
      <c r="AP850" s="24"/>
      <c r="AQ850" s="24"/>
      <c r="AR850" s="24"/>
      <c r="AS850" s="24"/>
      <c r="AT850" s="26" t="s">
        <v>4860</v>
      </c>
      <c r="AU850" s="24"/>
      <c r="AV850" s="24"/>
      <c r="AW850" s="28">
        <v>131028</v>
      </c>
      <c r="AX850" s="26">
        <v>302</v>
      </c>
      <c r="AY850" s="24"/>
      <c r="AZ850" s="28">
        <v>75</v>
      </c>
      <c r="BA850" s="26">
        <v>0</v>
      </c>
      <c r="BB850" s="26" t="s">
        <v>148</v>
      </c>
      <c r="BC850" s="26" t="s">
        <v>800</v>
      </c>
      <c r="BD850" s="24"/>
      <c r="BE850" s="24"/>
      <c r="BF850" s="26" t="s">
        <v>4858</v>
      </c>
      <c r="BG850" s="26" t="s">
        <v>381</v>
      </c>
      <c r="BH850" s="26" t="s">
        <v>4861</v>
      </c>
      <c r="BI850" s="26" t="s">
        <v>4862</v>
      </c>
      <c r="BJ850" s="26" t="s">
        <v>4836</v>
      </c>
      <c r="BK850" s="26" t="s">
        <v>261</v>
      </c>
      <c r="BL850" s="24"/>
      <c r="BM850" s="24"/>
      <c r="BN850" s="24"/>
      <c r="BO850" s="24"/>
      <c r="BP850" s="24"/>
      <c r="BQ850" s="24"/>
      <c r="BR850" s="26">
        <v>4</v>
      </c>
      <c r="BS850" s="26">
        <v>3</v>
      </c>
      <c r="BT850" s="26">
        <v>1</v>
      </c>
      <c r="BU850" s="26">
        <v>4</v>
      </c>
      <c r="BV850" s="26">
        <v>3</v>
      </c>
      <c r="BW850" s="26">
        <v>2</v>
      </c>
      <c r="BX850" s="26">
        <v>1</v>
      </c>
      <c r="BY850" s="26">
        <v>4</v>
      </c>
      <c r="BZ850" s="24"/>
      <c r="CA850" s="24"/>
      <c r="CB850" s="24"/>
      <c r="CC850" s="24"/>
      <c r="CD850" s="24"/>
      <c r="CE850" s="24"/>
      <c r="CF850" s="24"/>
      <c r="CG850" s="24"/>
      <c r="CH850" s="24"/>
      <c r="CI850" s="24"/>
      <c r="CJ850" s="24"/>
      <c r="CK850" s="24"/>
      <c r="CL850" s="24"/>
      <c r="CM850" s="24"/>
      <c r="CN850" s="24"/>
      <c r="CO850" s="24"/>
      <c r="CP850" s="24"/>
      <c r="CQ850" s="24"/>
      <c r="CR850" s="24"/>
      <c r="CS850" s="24"/>
      <c r="CT850" s="24"/>
      <c r="CU850" s="24"/>
      <c r="CV850" s="24"/>
      <c r="CW850" s="24"/>
      <c r="CX850" s="24"/>
      <c r="CY850" s="24"/>
      <c r="CZ850" s="24"/>
      <c r="DA850" s="24"/>
      <c r="DB850" s="24"/>
      <c r="DC850" s="24"/>
      <c r="DD850" s="24"/>
      <c r="DE850" s="24"/>
      <c r="DF850" s="26" t="s">
        <v>120</v>
      </c>
      <c r="DG850" s="26" t="s">
        <v>120</v>
      </c>
      <c r="DH850" s="26" t="s">
        <v>139</v>
      </c>
      <c r="DI850" s="26" t="s">
        <v>139</v>
      </c>
      <c r="DJ850" s="26" t="s">
        <v>139</v>
      </c>
      <c r="DK850" s="26" t="s">
        <v>120</v>
      </c>
      <c r="DL850" s="26" t="s">
        <v>139</v>
      </c>
      <c r="DM850" s="26" t="s">
        <v>139</v>
      </c>
      <c r="DN850" s="26" t="s">
        <v>139</v>
      </c>
      <c r="DO850" s="26" t="s">
        <v>120</v>
      </c>
    </row>
    <row r="851" spans="1:119" ht="20.100000000000001" customHeight="1" x14ac:dyDescent="0.25">
      <c r="A851" s="29" t="str">
        <f t="shared" si="182"/>
        <v/>
      </c>
      <c r="B851" s="29" t="str">
        <f t="shared" si="183"/>
        <v>Colegio Miguel Angel Asturias (Miguel Angel Asturias Academy)</v>
      </c>
      <c r="C851" s="29">
        <f t="shared" si="184"/>
        <v>0</v>
      </c>
      <c r="D851" s="30" t="str">
        <f t="shared" si="185"/>
        <v>Americas</v>
      </c>
      <c r="E851" s="30" t="str">
        <f t="shared" si="186"/>
        <v>Quetzaltenango, Guatemala</v>
      </c>
      <c r="F851" s="31">
        <f t="shared" si="187"/>
        <v>0</v>
      </c>
      <c r="G851" s="31">
        <f t="shared" si="188"/>
        <v>0</v>
      </c>
      <c r="H851" s="31">
        <f t="shared" si="189"/>
        <v>0</v>
      </c>
      <c r="I851" s="31">
        <f t="shared" si="190"/>
        <v>0</v>
      </c>
      <c r="J851" s="31">
        <f t="shared" si="191"/>
        <v>0</v>
      </c>
      <c r="K851" s="31">
        <f t="shared" si="192"/>
        <v>0</v>
      </c>
      <c r="L851" s="31">
        <f t="shared" si="193"/>
        <v>0</v>
      </c>
      <c r="M851" s="31">
        <f t="shared" si="194"/>
        <v>0</v>
      </c>
      <c r="N851" s="31">
        <f t="shared" si="195"/>
        <v>0</v>
      </c>
      <c r="O851" s="26" t="s">
        <v>15989</v>
      </c>
      <c r="P851" s="26" t="s">
        <v>108</v>
      </c>
      <c r="Q851" s="27">
        <v>40584</v>
      </c>
      <c r="R851" s="24"/>
      <c r="S851" s="24"/>
      <c r="T851" s="26" t="s">
        <v>333</v>
      </c>
      <c r="U851" s="24"/>
      <c r="V851" s="26" t="s">
        <v>15731</v>
      </c>
      <c r="W851" s="26" t="s">
        <v>1261</v>
      </c>
      <c r="X851" s="26" t="s">
        <v>1861</v>
      </c>
      <c r="Y851" s="26" t="s">
        <v>4819</v>
      </c>
      <c r="Z851" s="26" t="s">
        <v>4820</v>
      </c>
      <c r="AA851" s="24"/>
      <c r="AB851" s="26" t="s">
        <v>15736</v>
      </c>
      <c r="AC851" s="28">
        <v>1500</v>
      </c>
      <c r="AD851" s="24"/>
      <c r="AE851" s="24"/>
      <c r="AF851" s="26" t="s">
        <v>139</v>
      </c>
      <c r="AG851" s="26" t="s">
        <v>528</v>
      </c>
      <c r="AH851" s="24"/>
      <c r="AI851" s="28">
        <v>1500</v>
      </c>
      <c r="AJ851" s="24"/>
      <c r="AK851" s="24"/>
      <c r="AL851" s="24"/>
      <c r="AM851" s="24"/>
      <c r="AN851" s="24"/>
      <c r="AO851" s="24"/>
      <c r="AP851" s="24"/>
      <c r="AQ851" s="24"/>
      <c r="AR851" s="24"/>
      <c r="AS851" s="24"/>
      <c r="AT851" s="24"/>
      <c r="AU851" s="24"/>
      <c r="AV851" s="24"/>
      <c r="AW851" s="28">
        <v>0</v>
      </c>
      <c r="AX851" s="26">
        <v>0</v>
      </c>
      <c r="AY851" s="28">
        <v>0</v>
      </c>
      <c r="AZ851" s="28">
        <v>0</v>
      </c>
      <c r="BA851" s="26">
        <v>0</v>
      </c>
      <c r="BB851" s="24"/>
      <c r="BC851" s="26" t="s">
        <v>800</v>
      </c>
      <c r="BD851" s="24"/>
      <c r="BE851" s="24"/>
      <c r="BF851" s="24"/>
      <c r="BG851" s="24"/>
      <c r="BH851" s="24"/>
      <c r="BI851" s="24"/>
      <c r="BJ851" s="24"/>
      <c r="BK851" s="24"/>
      <c r="BL851" s="24"/>
      <c r="BM851" s="24"/>
      <c r="BN851" s="24"/>
      <c r="BO851" s="24"/>
      <c r="BP851" s="24"/>
      <c r="BQ851" s="24"/>
      <c r="BR851" s="26">
        <v>0</v>
      </c>
      <c r="BS851" s="26">
        <v>0</v>
      </c>
      <c r="BT851" s="26">
        <v>0</v>
      </c>
      <c r="BU851" s="26">
        <v>0</v>
      </c>
      <c r="BV851" s="26">
        <v>0</v>
      </c>
      <c r="BW851" s="26">
        <v>0</v>
      </c>
      <c r="BX851" s="26">
        <v>0</v>
      </c>
      <c r="BY851" s="26">
        <v>0</v>
      </c>
      <c r="BZ851" s="24"/>
      <c r="CA851" s="24"/>
      <c r="CB851" s="24"/>
      <c r="CC851" s="24"/>
      <c r="CD851" s="24"/>
      <c r="CE851" s="24"/>
      <c r="CF851" s="24"/>
      <c r="CG851" s="24"/>
      <c r="CH851" s="24"/>
      <c r="CI851" s="24"/>
      <c r="CJ851" s="24"/>
      <c r="CK851" s="24"/>
      <c r="CL851" s="24"/>
      <c r="CM851" s="24"/>
      <c r="CN851" s="24"/>
      <c r="CO851" s="24"/>
      <c r="CP851" s="24"/>
      <c r="CQ851" s="24"/>
      <c r="CR851" s="24"/>
      <c r="CS851" s="24"/>
      <c r="CT851" s="24"/>
      <c r="CU851" s="24"/>
      <c r="CV851" s="24"/>
      <c r="CW851" s="24"/>
      <c r="CX851" s="24"/>
      <c r="CY851" s="24"/>
      <c r="CZ851" s="24"/>
      <c r="DA851" s="24"/>
      <c r="DB851" s="24"/>
      <c r="DC851" s="24"/>
      <c r="DD851" s="24"/>
      <c r="DE851" s="24"/>
      <c r="DF851" s="26" t="s">
        <v>139</v>
      </c>
      <c r="DG851" s="26" t="s">
        <v>139</v>
      </c>
      <c r="DH851" s="26" t="s">
        <v>139</v>
      </c>
      <c r="DI851" s="26" t="s">
        <v>139</v>
      </c>
      <c r="DJ851" s="26" t="s">
        <v>139</v>
      </c>
      <c r="DK851" s="26" t="s">
        <v>139</v>
      </c>
      <c r="DL851" s="26" t="s">
        <v>139</v>
      </c>
      <c r="DM851" s="26" t="s">
        <v>139</v>
      </c>
      <c r="DN851" s="26" t="s">
        <v>139</v>
      </c>
      <c r="DO851" s="26" t="s">
        <v>139</v>
      </c>
    </row>
    <row r="852" spans="1:119" ht="20.100000000000001" customHeight="1" x14ac:dyDescent="0.25">
      <c r="A852" s="29" t="str">
        <f t="shared" si="182"/>
        <v>Community Outreach Programme7</v>
      </c>
      <c r="B852" s="29" t="str">
        <f t="shared" si="183"/>
        <v>Community Outreach Programme</v>
      </c>
      <c r="C852" s="29">
        <f t="shared" si="184"/>
        <v>7</v>
      </c>
      <c r="D852" s="30" t="str">
        <f t="shared" si="185"/>
        <v>South Asia</v>
      </c>
      <c r="E852" s="30" t="str">
        <f t="shared" si="186"/>
        <v>Mumbai, India</v>
      </c>
      <c r="F852" s="31">
        <f t="shared" si="187"/>
        <v>2</v>
      </c>
      <c r="G852" s="31">
        <f t="shared" si="188"/>
        <v>2</v>
      </c>
      <c r="H852" s="31">
        <f t="shared" si="189"/>
        <v>2</v>
      </c>
      <c r="I852" s="31">
        <f t="shared" si="190"/>
        <v>3</v>
      </c>
      <c r="J852" s="31">
        <f t="shared" si="191"/>
        <v>4</v>
      </c>
      <c r="K852" s="31">
        <f t="shared" si="192"/>
        <v>4</v>
      </c>
      <c r="L852" s="31">
        <f t="shared" si="193"/>
        <v>2</v>
      </c>
      <c r="M852" s="31">
        <f t="shared" si="194"/>
        <v>4</v>
      </c>
      <c r="N852" s="31">
        <f t="shared" si="195"/>
        <v>2.9</v>
      </c>
      <c r="O852" s="26" t="s">
        <v>4863</v>
      </c>
      <c r="P852" s="26" t="s">
        <v>108</v>
      </c>
      <c r="Q852" s="27">
        <v>41400</v>
      </c>
      <c r="R852" s="26" t="s">
        <v>305</v>
      </c>
      <c r="S852" s="26" t="s">
        <v>206</v>
      </c>
      <c r="T852" s="26" t="s">
        <v>207</v>
      </c>
      <c r="U852" s="26" t="s">
        <v>168</v>
      </c>
      <c r="V852" s="26" t="s">
        <v>225</v>
      </c>
      <c r="W852" s="26" t="s">
        <v>226</v>
      </c>
      <c r="X852" s="26" t="s">
        <v>963</v>
      </c>
      <c r="Y852" s="26" t="s">
        <v>4864</v>
      </c>
      <c r="Z852" s="24"/>
      <c r="AA852" s="24"/>
      <c r="AB852" s="26" t="s">
        <v>117</v>
      </c>
      <c r="AC852" s="28">
        <v>21000</v>
      </c>
      <c r="AD852" s="24"/>
      <c r="AE852" s="24"/>
      <c r="AF852" s="26" t="s">
        <v>139</v>
      </c>
      <c r="AG852" s="26" t="s">
        <v>846</v>
      </c>
      <c r="AH852" s="26" t="s">
        <v>235</v>
      </c>
      <c r="AI852" s="28">
        <v>21000</v>
      </c>
      <c r="AJ852" s="26" t="s">
        <v>4865</v>
      </c>
      <c r="AK852" s="26" t="s">
        <v>4866</v>
      </c>
      <c r="AL852" s="26" t="s">
        <v>4867</v>
      </c>
      <c r="AM852" s="24"/>
      <c r="AN852" s="24"/>
      <c r="AO852" s="24"/>
      <c r="AP852" s="24"/>
      <c r="AQ852" s="24"/>
      <c r="AR852" s="26" t="s">
        <v>4868</v>
      </c>
      <c r="AS852" s="24"/>
      <c r="AT852" s="24"/>
      <c r="AU852" s="24"/>
      <c r="AV852" s="24"/>
      <c r="AW852" s="28">
        <v>167725</v>
      </c>
      <c r="AX852" s="26">
        <v>2800</v>
      </c>
      <c r="AY852" s="28">
        <v>100</v>
      </c>
      <c r="AZ852" s="28">
        <v>85</v>
      </c>
      <c r="BA852" s="26">
        <v>0</v>
      </c>
      <c r="BB852" s="26" t="s">
        <v>148</v>
      </c>
      <c r="BC852" s="26" t="s">
        <v>4869</v>
      </c>
      <c r="BD852" s="26" t="s">
        <v>125</v>
      </c>
      <c r="BE852" s="24"/>
      <c r="BF852" s="26" t="s">
        <v>4870</v>
      </c>
      <c r="BG852" s="26" t="s">
        <v>449</v>
      </c>
      <c r="BH852" s="26" t="s">
        <v>4871</v>
      </c>
      <c r="BI852" s="26" t="s">
        <v>226</v>
      </c>
      <c r="BJ852" s="26" t="s">
        <v>4872</v>
      </c>
      <c r="BK852" s="26" t="s">
        <v>226</v>
      </c>
      <c r="BL852" s="26" t="s">
        <v>4873</v>
      </c>
      <c r="BM852" s="26" t="s">
        <v>381</v>
      </c>
      <c r="BN852" s="24"/>
      <c r="BO852" s="24"/>
      <c r="BP852" s="24"/>
      <c r="BQ852" s="24"/>
      <c r="BR852" s="26">
        <v>2</v>
      </c>
      <c r="BS852" s="26">
        <v>2</v>
      </c>
      <c r="BT852" s="26">
        <v>2</v>
      </c>
      <c r="BU852" s="26">
        <v>3</v>
      </c>
      <c r="BV852" s="26">
        <v>4</v>
      </c>
      <c r="BW852" s="26">
        <v>4</v>
      </c>
      <c r="BX852" s="26">
        <v>2</v>
      </c>
      <c r="BY852" s="26">
        <v>4</v>
      </c>
      <c r="BZ852" s="24"/>
      <c r="CA852" s="24"/>
      <c r="CB852" s="24"/>
      <c r="CC852" s="24"/>
      <c r="CD852" s="24"/>
      <c r="CE852" s="24"/>
      <c r="CF852" s="24"/>
      <c r="CG852" s="24"/>
      <c r="CH852" s="24"/>
      <c r="CI852" s="24"/>
      <c r="CJ852" s="24"/>
      <c r="CK852" s="24"/>
      <c r="CL852" s="24"/>
      <c r="CM852" s="24"/>
      <c r="CN852" s="24"/>
      <c r="CO852" s="24"/>
      <c r="CP852" s="24"/>
      <c r="CQ852" s="24"/>
      <c r="CR852" s="24"/>
      <c r="CS852" s="24"/>
      <c r="CT852" s="24"/>
      <c r="CU852" s="24"/>
      <c r="CV852" s="24"/>
      <c r="CW852" s="24"/>
      <c r="CX852" s="24"/>
      <c r="CY852" s="24"/>
      <c r="CZ852" s="24"/>
      <c r="DA852" s="24"/>
      <c r="DB852" s="24"/>
      <c r="DC852" s="24"/>
      <c r="DD852" s="24"/>
      <c r="DE852" s="24"/>
      <c r="DF852" s="26" t="s">
        <v>139</v>
      </c>
      <c r="DG852" s="26" t="s">
        <v>139</v>
      </c>
      <c r="DH852" s="26" t="s">
        <v>139</v>
      </c>
      <c r="DI852" s="26" t="s">
        <v>139</v>
      </c>
      <c r="DJ852" s="26" t="s">
        <v>139</v>
      </c>
      <c r="DK852" s="26" t="s">
        <v>139</v>
      </c>
      <c r="DL852" s="26" t="s">
        <v>139</v>
      </c>
      <c r="DM852" s="26" t="s">
        <v>139</v>
      </c>
      <c r="DN852" s="26" t="s">
        <v>139</v>
      </c>
      <c r="DO852" s="26" t="s">
        <v>139</v>
      </c>
    </row>
    <row r="853" spans="1:119" ht="20.100000000000001" customHeight="1" x14ac:dyDescent="0.25">
      <c r="A853" s="29" t="str">
        <f t="shared" si="182"/>
        <v>Community Outreach Programme6</v>
      </c>
      <c r="B853" s="29" t="str">
        <f t="shared" si="183"/>
        <v>Community Outreach Programme</v>
      </c>
      <c r="C853" s="29">
        <f t="shared" si="184"/>
        <v>6</v>
      </c>
      <c r="D853" s="30" t="str">
        <f t="shared" si="185"/>
        <v>South Asia</v>
      </c>
      <c r="E853" s="30" t="str">
        <f t="shared" si="186"/>
        <v>Mumbai, India</v>
      </c>
      <c r="F853" s="31">
        <f t="shared" si="187"/>
        <v>2</v>
      </c>
      <c r="G853" s="31">
        <f t="shared" si="188"/>
        <v>2</v>
      </c>
      <c r="H853" s="31">
        <f t="shared" si="189"/>
        <v>3</v>
      </c>
      <c r="I853" s="31">
        <f t="shared" si="190"/>
        <v>4</v>
      </c>
      <c r="J853" s="31">
        <f t="shared" si="191"/>
        <v>4</v>
      </c>
      <c r="K853" s="31">
        <f t="shared" si="192"/>
        <v>4</v>
      </c>
      <c r="L853" s="31">
        <f t="shared" si="193"/>
        <v>4</v>
      </c>
      <c r="M853" s="31">
        <f t="shared" si="194"/>
        <v>2</v>
      </c>
      <c r="N853" s="31">
        <f t="shared" si="195"/>
        <v>3.1</v>
      </c>
      <c r="O853" s="26" t="s">
        <v>4874</v>
      </c>
      <c r="P853" s="26" t="s">
        <v>108</v>
      </c>
      <c r="Q853" s="27">
        <v>41038</v>
      </c>
      <c r="R853" s="26" t="s">
        <v>166</v>
      </c>
      <c r="S853" s="26" t="s">
        <v>217</v>
      </c>
      <c r="T853" s="26" t="s">
        <v>175</v>
      </c>
      <c r="U853" s="26" t="s">
        <v>168</v>
      </c>
      <c r="V853" s="26" t="s">
        <v>225</v>
      </c>
      <c r="W853" s="26" t="s">
        <v>226</v>
      </c>
      <c r="X853" s="26" t="s">
        <v>963</v>
      </c>
      <c r="Y853" s="26" t="s">
        <v>4864</v>
      </c>
      <c r="Z853" s="24"/>
      <c r="AA853" s="24"/>
      <c r="AB853" s="26" t="s">
        <v>117</v>
      </c>
      <c r="AC853" s="28">
        <v>17000</v>
      </c>
      <c r="AD853" s="24"/>
      <c r="AE853" s="24"/>
      <c r="AF853" s="26" t="s">
        <v>139</v>
      </c>
      <c r="AG853" s="26" t="s">
        <v>846</v>
      </c>
      <c r="AH853" s="26" t="s">
        <v>250</v>
      </c>
      <c r="AI853" s="28">
        <v>17000</v>
      </c>
      <c r="AJ853" s="24"/>
      <c r="AK853" s="26" t="s">
        <v>4875</v>
      </c>
      <c r="AL853" s="26" t="s">
        <v>4876</v>
      </c>
      <c r="AM853" s="26" t="s">
        <v>4877</v>
      </c>
      <c r="AN853" s="26" t="s">
        <v>4878</v>
      </c>
      <c r="AO853" s="26" t="s">
        <v>4879</v>
      </c>
      <c r="AP853" s="24"/>
      <c r="AQ853" s="24"/>
      <c r="AR853" s="24"/>
      <c r="AS853" s="24"/>
      <c r="AT853" s="26" t="s">
        <v>4880</v>
      </c>
      <c r="AU853" s="24"/>
      <c r="AV853" s="24"/>
      <c r="AW853" s="28">
        <v>169271</v>
      </c>
      <c r="AX853" s="26">
        <v>2750</v>
      </c>
      <c r="AY853" s="28">
        <v>100</v>
      </c>
      <c r="AZ853" s="28">
        <v>100</v>
      </c>
      <c r="BA853" s="26">
        <v>0</v>
      </c>
      <c r="BB853" s="26" t="s">
        <v>148</v>
      </c>
      <c r="BC853" s="26" t="s">
        <v>4869</v>
      </c>
      <c r="BD853" s="26" t="s">
        <v>125</v>
      </c>
      <c r="BE853" s="24"/>
      <c r="BF853" s="26" t="s">
        <v>4881</v>
      </c>
      <c r="BG853" s="26" t="s">
        <v>226</v>
      </c>
      <c r="BH853" s="26" t="s">
        <v>4871</v>
      </c>
      <c r="BI853" s="26" t="s">
        <v>226</v>
      </c>
      <c r="BJ853" s="26" t="s">
        <v>4882</v>
      </c>
      <c r="BK853" s="26" t="s">
        <v>191</v>
      </c>
      <c r="BL853" s="26" t="s">
        <v>4872</v>
      </c>
      <c r="BM853" s="26" t="s">
        <v>226</v>
      </c>
      <c r="BN853" s="24"/>
      <c r="BO853" s="24"/>
      <c r="BP853" s="24"/>
      <c r="BQ853" s="24"/>
      <c r="BR853" s="26">
        <v>2</v>
      </c>
      <c r="BS853" s="26">
        <v>2</v>
      </c>
      <c r="BT853" s="26">
        <v>3</v>
      </c>
      <c r="BU853" s="26">
        <v>4</v>
      </c>
      <c r="BV853" s="26">
        <v>4</v>
      </c>
      <c r="BW853" s="26">
        <v>4</v>
      </c>
      <c r="BX853" s="26">
        <v>4</v>
      </c>
      <c r="BY853" s="26">
        <v>2</v>
      </c>
      <c r="BZ853" s="24"/>
      <c r="CA853" s="24"/>
      <c r="CB853" s="24"/>
      <c r="CC853" s="24"/>
      <c r="CD853" s="24"/>
      <c r="CE853" s="24"/>
      <c r="CF853" s="24"/>
      <c r="CG853" s="24"/>
      <c r="CH853" s="24"/>
      <c r="CI853" s="24"/>
      <c r="CJ853" s="24"/>
      <c r="CK853" s="24"/>
      <c r="CL853" s="24"/>
      <c r="CM853" s="24"/>
      <c r="CN853" s="24"/>
      <c r="CO853" s="24"/>
      <c r="CP853" s="24"/>
      <c r="CQ853" s="24"/>
      <c r="CR853" s="24"/>
      <c r="CS853" s="24"/>
      <c r="CT853" s="24"/>
      <c r="CU853" s="24"/>
      <c r="CV853" s="24"/>
      <c r="CW853" s="24"/>
      <c r="CX853" s="24"/>
      <c r="CY853" s="24"/>
      <c r="CZ853" s="24"/>
      <c r="DA853" s="24"/>
      <c r="DB853" s="24"/>
      <c r="DC853" s="24"/>
      <c r="DD853" s="24"/>
      <c r="DE853" s="24"/>
      <c r="DF853" s="26" t="s">
        <v>139</v>
      </c>
      <c r="DG853" s="26" t="s">
        <v>139</v>
      </c>
      <c r="DH853" s="26" t="s">
        <v>139</v>
      </c>
      <c r="DI853" s="26" t="s">
        <v>139</v>
      </c>
      <c r="DJ853" s="26" t="s">
        <v>139</v>
      </c>
      <c r="DK853" s="26" t="s">
        <v>139</v>
      </c>
      <c r="DL853" s="26" t="s">
        <v>139</v>
      </c>
      <c r="DM853" s="26" t="s">
        <v>139</v>
      </c>
      <c r="DN853" s="26" t="s">
        <v>139</v>
      </c>
      <c r="DO853" s="26" t="s">
        <v>139</v>
      </c>
    </row>
    <row r="854" spans="1:119" ht="20.100000000000001" customHeight="1" x14ac:dyDescent="0.25">
      <c r="A854" s="29" t="str">
        <f t="shared" si="182"/>
        <v>Community Outreach Programme5</v>
      </c>
      <c r="B854" s="29" t="str">
        <f t="shared" si="183"/>
        <v>Community Outreach Programme</v>
      </c>
      <c r="C854" s="29">
        <f t="shared" si="184"/>
        <v>5</v>
      </c>
      <c r="D854" s="30" t="str">
        <f t="shared" si="185"/>
        <v>South Asia</v>
      </c>
      <c r="E854" s="30" t="str">
        <f t="shared" si="186"/>
        <v>Mumbai, India</v>
      </c>
      <c r="F854" s="31">
        <f t="shared" si="187"/>
        <v>2</v>
      </c>
      <c r="G854" s="31">
        <f t="shared" si="188"/>
        <v>2</v>
      </c>
      <c r="H854" s="31">
        <f t="shared" si="189"/>
        <v>3</v>
      </c>
      <c r="I854" s="31">
        <f t="shared" si="190"/>
        <v>4</v>
      </c>
      <c r="J854" s="31">
        <f t="shared" si="191"/>
        <v>4</v>
      </c>
      <c r="K854" s="31">
        <f t="shared" si="192"/>
        <v>4</v>
      </c>
      <c r="L854" s="31">
        <f t="shared" si="193"/>
        <v>4</v>
      </c>
      <c r="M854" s="31">
        <f t="shared" si="194"/>
        <v>2</v>
      </c>
      <c r="N854" s="31">
        <f t="shared" si="195"/>
        <v>3.1</v>
      </c>
      <c r="O854" s="26" t="s">
        <v>4883</v>
      </c>
      <c r="P854" s="26" t="s">
        <v>108</v>
      </c>
      <c r="Q854" s="27">
        <v>40672</v>
      </c>
      <c r="R854" s="26" t="s">
        <v>109</v>
      </c>
      <c r="S854" s="26" t="s">
        <v>409</v>
      </c>
      <c r="T854" s="26" t="s">
        <v>333</v>
      </c>
      <c r="U854" s="26" t="s">
        <v>168</v>
      </c>
      <c r="V854" s="26" t="s">
        <v>225</v>
      </c>
      <c r="W854" s="26" t="s">
        <v>226</v>
      </c>
      <c r="X854" s="26" t="s">
        <v>963</v>
      </c>
      <c r="Y854" s="26" t="s">
        <v>4864</v>
      </c>
      <c r="Z854" s="24"/>
      <c r="AA854" s="24"/>
      <c r="AB854" s="26" t="s">
        <v>117</v>
      </c>
      <c r="AC854" s="28">
        <v>14000</v>
      </c>
      <c r="AD854" s="24"/>
      <c r="AE854" s="24"/>
      <c r="AF854" s="26" t="s">
        <v>139</v>
      </c>
      <c r="AG854" s="26" t="s">
        <v>846</v>
      </c>
      <c r="AH854" s="26" t="s">
        <v>176</v>
      </c>
      <c r="AI854" s="28">
        <v>14000</v>
      </c>
      <c r="AJ854" s="24"/>
      <c r="AK854" s="26" t="s">
        <v>4875</v>
      </c>
      <c r="AL854" s="26" t="s">
        <v>4876</v>
      </c>
      <c r="AM854" s="26" t="s">
        <v>4884</v>
      </c>
      <c r="AN854" s="26" t="s">
        <v>4878</v>
      </c>
      <c r="AO854" s="26" t="s">
        <v>4885</v>
      </c>
      <c r="AP854" s="24"/>
      <c r="AQ854" s="24"/>
      <c r="AR854" s="24"/>
      <c r="AS854" s="24"/>
      <c r="AT854" s="26" t="s">
        <v>4886</v>
      </c>
      <c r="AU854" s="24"/>
      <c r="AV854" s="24"/>
      <c r="AW854" s="28">
        <v>160227</v>
      </c>
      <c r="AX854" s="26">
        <v>2500</v>
      </c>
      <c r="AY854" s="28">
        <v>100</v>
      </c>
      <c r="AZ854" s="28">
        <v>100</v>
      </c>
      <c r="BA854" s="26">
        <v>0</v>
      </c>
      <c r="BB854" s="26" t="s">
        <v>148</v>
      </c>
      <c r="BC854" s="26" t="s">
        <v>4869</v>
      </c>
      <c r="BD854" s="24"/>
      <c r="BE854" s="24"/>
      <c r="BF854" s="26" t="s">
        <v>4881</v>
      </c>
      <c r="BG854" s="26" t="s">
        <v>226</v>
      </c>
      <c r="BH854" s="26" t="s">
        <v>4871</v>
      </c>
      <c r="BI854" s="26" t="s">
        <v>226</v>
      </c>
      <c r="BJ854" s="26" t="s">
        <v>4882</v>
      </c>
      <c r="BK854" s="26" t="s">
        <v>191</v>
      </c>
      <c r="BL854" s="26" t="s">
        <v>4887</v>
      </c>
      <c r="BM854" s="26" t="s">
        <v>357</v>
      </c>
      <c r="BN854" s="24"/>
      <c r="BO854" s="24"/>
      <c r="BP854" s="24"/>
      <c r="BQ854" s="24"/>
      <c r="BR854" s="26">
        <v>2</v>
      </c>
      <c r="BS854" s="26">
        <v>2</v>
      </c>
      <c r="BT854" s="26">
        <v>3</v>
      </c>
      <c r="BU854" s="26">
        <v>4</v>
      </c>
      <c r="BV854" s="26">
        <v>4</v>
      </c>
      <c r="BW854" s="26">
        <v>4</v>
      </c>
      <c r="BX854" s="26">
        <v>4</v>
      </c>
      <c r="BY854" s="26">
        <v>2</v>
      </c>
      <c r="BZ854" s="24"/>
      <c r="CA854" s="24"/>
      <c r="CB854" s="24"/>
      <c r="CC854" s="24"/>
      <c r="CD854" s="24"/>
      <c r="CE854" s="24"/>
      <c r="CF854" s="24"/>
      <c r="CG854" s="24"/>
      <c r="CH854" s="24"/>
      <c r="CI854" s="24"/>
      <c r="CJ854" s="24"/>
      <c r="CK854" s="24"/>
      <c r="CL854" s="24"/>
      <c r="CM854" s="24"/>
      <c r="CN854" s="24"/>
      <c r="CO854" s="24"/>
      <c r="CP854" s="24"/>
      <c r="CQ854" s="24"/>
      <c r="CR854" s="24"/>
      <c r="CS854" s="24"/>
      <c r="CT854" s="24"/>
      <c r="CU854" s="24"/>
      <c r="CV854" s="24"/>
      <c r="CW854" s="24"/>
      <c r="CX854" s="24"/>
      <c r="CY854" s="24"/>
      <c r="CZ854" s="24"/>
      <c r="DA854" s="24"/>
      <c r="DB854" s="24"/>
      <c r="DC854" s="24"/>
      <c r="DD854" s="24"/>
      <c r="DE854" s="24"/>
      <c r="DF854" s="26" t="s">
        <v>139</v>
      </c>
      <c r="DG854" s="26" t="s">
        <v>139</v>
      </c>
      <c r="DH854" s="26" t="s">
        <v>139</v>
      </c>
      <c r="DI854" s="26" t="s">
        <v>139</v>
      </c>
      <c r="DJ854" s="26" t="s">
        <v>139</v>
      </c>
      <c r="DK854" s="26" t="s">
        <v>139</v>
      </c>
      <c r="DL854" s="26" t="s">
        <v>139</v>
      </c>
      <c r="DM854" s="26" t="s">
        <v>139</v>
      </c>
      <c r="DN854" s="26" t="s">
        <v>139</v>
      </c>
      <c r="DO854" s="26" t="s">
        <v>139</v>
      </c>
    </row>
    <row r="855" spans="1:119" ht="20.100000000000001" customHeight="1" x14ac:dyDescent="0.25">
      <c r="A855" s="29" t="str">
        <f t="shared" si="182"/>
        <v/>
      </c>
      <c r="B855" s="29" t="str">
        <f t="shared" si="183"/>
        <v>Community Outreach Programme</v>
      </c>
      <c r="C855" s="29">
        <f t="shared" si="184"/>
        <v>0</v>
      </c>
      <c r="D855" s="30" t="str">
        <f t="shared" si="185"/>
        <v>South Asia</v>
      </c>
      <c r="E855" s="30" t="str">
        <f t="shared" si="186"/>
        <v>Mumbai, India</v>
      </c>
      <c r="F855" s="31">
        <f t="shared" si="187"/>
        <v>0</v>
      </c>
      <c r="G855" s="31">
        <f t="shared" si="188"/>
        <v>0</v>
      </c>
      <c r="H855" s="31">
        <f t="shared" si="189"/>
        <v>0</v>
      </c>
      <c r="I855" s="31">
        <f t="shared" si="190"/>
        <v>0</v>
      </c>
      <c r="J855" s="31">
        <f t="shared" si="191"/>
        <v>0</v>
      </c>
      <c r="K855" s="31">
        <f t="shared" si="192"/>
        <v>0</v>
      </c>
      <c r="L855" s="31">
        <f t="shared" si="193"/>
        <v>0</v>
      </c>
      <c r="M855" s="31">
        <f t="shared" si="194"/>
        <v>0</v>
      </c>
      <c r="N855" s="31">
        <f t="shared" si="195"/>
        <v>0</v>
      </c>
      <c r="O855" s="26" t="s">
        <v>15990</v>
      </c>
      <c r="P855" s="26" t="s">
        <v>108</v>
      </c>
      <c r="Q855" s="27">
        <v>40707</v>
      </c>
      <c r="R855" s="24"/>
      <c r="S855" s="24"/>
      <c r="T855" s="26" t="s">
        <v>333</v>
      </c>
      <c r="U855" s="24"/>
      <c r="V855" s="26" t="s">
        <v>225</v>
      </c>
      <c r="W855" s="26" t="s">
        <v>226</v>
      </c>
      <c r="X855" s="26" t="s">
        <v>963</v>
      </c>
      <c r="Y855" s="26" t="s">
        <v>4864</v>
      </c>
      <c r="Z855" s="24"/>
      <c r="AA855" s="24"/>
      <c r="AB855" s="26" t="s">
        <v>15736</v>
      </c>
      <c r="AC855" s="28">
        <v>1200</v>
      </c>
      <c r="AD855" s="24"/>
      <c r="AE855" s="24"/>
      <c r="AF855" s="26" t="s">
        <v>139</v>
      </c>
      <c r="AG855" s="26" t="s">
        <v>846</v>
      </c>
      <c r="AH855" s="24"/>
      <c r="AI855" s="28">
        <v>1200</v>
      </c>
      <c r="AJ855" s="24"/>
      <c r="AK855" s="24"/>
      <c r="AL855" s="24"/>
      <c r="AM855" s="24"/>
      <c r="AN855" s="24"/>
      <c r="AO855" s="24"/>
      <c r="AP855" s="24"/>
      <c r="AQ855" s="24"/>
      <c r="AR855" s="24"/>
      <c r="AS855" s="24"/>
      <c r="AT855" s="24"/>
      <c r="AU855" s="24"/>
      <c r="AV855" s="24"/>
      <c r="AW855" s="28">
        <v>0</v>
      </c>
      <c r="AX855" s="26">
        <v>0</v>
      </c>
      <c r="AY855" s="28">
        <v>0</v>
      </c>
      <c r="AZ855" s="28">
        <v>0</v>
      </c>
      <c r="BA855" s="26">
        <v>0</v>
      </c>
      <c r="BB855" s="24"/>
      <c r="BC855" s="26" t="s">
        <v>4869</v>
      </c>
      <c r="BD855" s="24"/>
      <c r="BE855" s="24"/>
      <c r="BF855" s="24"/>
      <c r="BG855" s="24"/>
      <c r="BH855" s="24"/>
      <c r="BI855" s="24"/>
      <c r="BJ855" s="24"/>
      <c r="BK855" s="24"/>
      <c r="BL855" s="24"/>
      <c r="BM855" s="24"/>
      <c r="BN855" s="24"/>
      <c r="BO855" s="24"/>
      <c r="BP855" s="24"/>
      <c r="BQ855" s="24"/>
      <c r="BR855" s="26">
        <v>0</v>
      </c>
      <c r="BS855" s="26">
        <v>0</v>
      </c>
      <c r="BT855" s="26">
        <v>0</v>
      </c>
      <c r="BU855" s="26">
        <v>0</v>
      </c>
      <c r="BV855" s="26">
        <v>0</v>
      </c>
      <c r="BW855" s="26">
        <v>0</v>
      </c>
      <c r="BX855" s="26">
        <v>0</v>
      </c>
      <c r="BY855" s="26">
        <v>0</v>
      </c>
      <c r="BZ855" s="24"/>
      <c r="CA855" s="24"/>
      <c r="CB855" s="24"/>
      <c r="CC855" s="24"/>
      <c r="CD855" s="24"/>
      <c r="CE855" s="24"/>
      <c r="CF855" s="24"/>
      <c r="CG855" s="24"/>
      <c r="CH855" s="24"/>
      <c r="CI855" s="24"/>
      <c r="CJ855" s="24"/>
      <c r="CK855" s="24"/>
      <c r="CL855" s="24"/>
      <c r="CM855" s="24"/>
      <c r="CN855" s="24"/>
      <c r="CO855" s="24"/>
      <c r="CP855" s="24"/>
      <c r="CQ855" s="24"/>
      <c r="CR855" s="24"/>
      <c r="CS855" s="24"/>
      <c r="CT855" s="24"/>
      <c r="CU855" s="24"/>
      <c r="CV855" s="24"/>
      <c r="CW855" s="24"/>
      <c r="CX855" s="24"/>
      <c r="CY855" s="24"/>
      <c r="CZ855" s="24"/>
      <c r="DA855" s="24"/>
      <c r="DB855" s="24"/>
      <c r="DC855" s="24"/>
      <c r="DD855" s="24"/>
      <c r="DE855" s="24"/>
      <c r="DF855" s="26" t="s">
        <v>139</v>
      </c>
      <c r="DG855" s="26" t="s">
        <v>139</v>
      </c>
      <c r="DH855" s="26" t="s">
        <v>139</v>
      </c>
      <c r="DI855" s="26" t="s">
        <v>139</v>
      </c>
      <c r="DJ855" s="26" t="s">
        <v>139</v>
      </c>
      <c r="DK855" s="26" t="s">
        <v>139</v>
      </c>
      <c r="DL855" s="26" t="s">
        <v>139</v>
      </c>
      <c r="DM855" s="26" t="s">
        <v>139</v>
      </c>
      <c r="DN855" s="26" t="s">
        <v>139</v>
      </c>
      <c r="DO855" s="26" t="s">
        <v>139</v>
      </c>
    </row>
    <row r="856" spans="1:119" ht="20.100000000000001" customHeight="1" x14ac:dyDescent="0.25">
      <c r="A856" s="29" t="str">
        <f t="shared" si="182"/>
        <v/>
      </c>
      <c r="B856" s="29" t="str">
        <f t="shared" si="183"/>
        <v>Community Outreach Programme</v>
      </c>
      <c r="C856" s="29">
        <f t="shared" si="184"/>
        <v>0</v>
      </c>
      <c r="D856" s="30" t="str">
        <f t="shared" si="185"/>
        <v>South Asia</v>
      </c>
      <c r="E856" s="30" t="str">
        <f t="shared" si="186"/>
        <v>Mumbai, India</v>
      </c>
      <c r="F856" s="31">
        <f t="shared" si="187"/>
        <v>0</v>
      </c>
      <c r="G856" s="31">
        <f t="shared" si="188"/>
        <v>0</v>
      </c>
      <c r="H856" s="31">
        <f t="shared" si="189"/>
        <v>0</v>
      </c>
      <c r="I856" s="31">
        <f t="shared" si="190"/>
        <v>0</v>
      </c>
      <c r="J856" s="31">
        <f t="shared" si="191"/>
        <v>0</v>
      </c>
      <c r="K856" s="31">
        <f t="shared" si="192"/>
        <v>0</v>
      </c>
      <c r="L856" s="31">
        <f t="shared" si="193"/>
        <v>0</v>
      </c>
      <c r="M856" s="31">
        <f t="shared" si="194"/>
        <v>0</v>
      </c>
      <c r="N856" s="31">
        <f t="shared" si="195"/>
        <v>0</v>
      </c>
      <c r="O856" s="26" t="s">
        <v>15991</v>
      </c>
      <c r="P856" s="26" t="s">
        <v>108</v>
      </c>
      <c r="Q856" s="27">
        <v>40690</v>
      </c>
      <c r="R856" s="24"/>
      <c r="S856" s="24"/>
      <c r="T856" s="26" t="s">
        <v>333</v>
      </c>
      <c r="U856" s="24"/>
      <c r="V856" s="26" t="s">
        <v>225</v>
      </c>
      <c r="W856" s="26" t="s">
        <v>226</v>
      </c>
      <c r="X856" s="26" t="s">
        <v>963</v>
      </c>
      <c r="Y856" s="26" t="s">
        <v>4864</v>
      </c>
      <c r="Z856" s="24"/>
      <c r="AA856" s="24"/>
      <c r="AB856" s="26" t="s">
        <v>15733</v>
      </c>
      <c r="AC856" s="28">
        <v>7999</v>
      </c>
      <c r="AD856" s="24"/>
      <c r="AE856" s="24"/>
      <c r="AF856" s="26" t="s">
        <v>139</v>
      </c>
      <c r="AG856" s="26" t="s">
        <v>846</v>
      </c>
      <c r="AH856" s="24"/>
      <c r="AI856" s="28">
        <v>8000</v>
      </c>
      <c r="AJ856" s="24"/>
      <c r="AK856" s="24"/>
      <c r="AL856" s="24"/>
      <c r="AM856" s="24"/>
      <c r="AN856" s="24"/>
      <c r="AO856" s="24"/>
      <c r="AP856" s="24"/>
      <c r="AQ856" s="24"/>
      <c r="AR856" s="24"/>
      <c r="AS856" s="24"/>
      <c r="AT856" s="24"/>
      <c r="AU856" s="24"/>
      <c r="AV856" s="24"/>
      <c r="AW856" s="28">
        <v>0</v>
      </c>
      <c r="AX856" s="26">
        <v>0</v>
      </c>
      <c r="AY856" s="28">
        <v>0</v>
      </c>
      <c r="AZ856" s="28">
        <v>0</v>
      </c>
      <c r="BA856" s="26">
        <v>0</v>
      </c>
      <c r="BB856" s="24"/>
      <c r="BC856" s="26" t="s">
        <v>4869</v>
      </c>
      <c r="BD856" s="24"/>
      <c r="BE856" s="24"/>
      <c r="BF856" s="24"/>
      <c r="BG856" s="24"/>
      <c r="BH856" s="24"/>
      <c r="BI856" s="24"/>
      <c r="BJ856" s="24"/>
      <c r="BK856" s="24"/>
      <c r="BL856" s="24"/>
      <c r="BM856" s="24"/>
      <c r="BN856" s="24"/>
      <c r="BO856" s="24"/>
      <c r="BP856" s="24"/>
      <c r="BQ856" s="24"/>
      <c r="BR856" s="26">
        <v>0</v>
      </c>
      <c r="BS856" s="26">
        <v>0</v>
      </c>
      <c r="BT856" s="26">
        <v>0</v>
      </c>
      <c r="BU856" s="26">
        <v>0</v>
      </c>
      <c r="BV856" s="26">
        <v>0</v>
      </c>
      <c r="BW856" s="26">
        <v>0</v>
      </c>
      <c r="BX856" s="26">
        <v>0</v>
      </c>
      <c r="BY856" s="26">
        <v>0</v>
      </c>
      <c r="BZ856" s="24"/>
      <c r="CA856" s="24"/>
      <c r="CB856" s="24"/>
      <c r="CC856" s="24"/>
      <c r="CD856" s="24"/>
      <c r="CE856" s="24"/>
      <c r="CF856" s="24"/>
      <c r="CG856" s="24"/>
      <c r="CH856" s="24"/>
      <c r="CI856" s="24"/>
      <c r="CJ856" s="24"/>
      <c r="CK856" s="24"/>
      <c r="CL856" s="24"/>
      <c r="CM856" s="24"/>
      <c r="CN856" s="24"/>
      <c r="CO856" s="24"/>
      <c r="CP856" s="24"/>
      <c r="CQ856" s="24"/>
      <c r="CR856" s="24"/>
      <c r="CS856" s="24"/>
      <c r="CT856" s="24"/>
      <c r="CU856" s="24"/>
      <c r="CV856" s="24"/>
      <c r="CW856" s="24"/>
      <c r="CX856" s="24"/>
      <c r="CY856" s="24"/>
      <c r="CZ856" s="24"/>
      <c r="DA856" s="24"/>
      <c r="DB856" s="24"/>
      <c r="DC856" s="24"/>
      <c r="DD856" s="24"/>
      <c r="DE856" s="24"/>
      <c r="DF856" s="26" t="s">
        <v>139</v>
      </c>
      <c r="DG856" s="26" t="s">
        <v>139</v>
      </c>
      <c r="DH856" s="26" t="s">
        <v>139</v>
      </c>
      <c r="DI856" s="26" t="s">
        <v>139</v>
      </c>
      <c r="DJ856" s="26" t="s">
        <v>139</v>
      </c>
      <c r="DK856" s="26" t="s">
        <v>139</v>
      </c>
      <c r="DL856" s="26" t="s">
        <v>139</v>
      </c>
      <c r="DM856" s="26" t="s">
        <v>139</v>
      </c>
      <c r="DN856" s="26" t="s">
        <v>139</v>
      </c>
      <c r="DO856" s="26" t="s">
        <v>139</v>
      </c>
    </row>
    <row r="857" spans="1:119" ht="20.100000000000001" customHeight="1" x14ac:dyDescent="0.25">
      <c r="A857" s="29" t="str">
        <f t="shared" si="182"/>
        <v>Community Outreach Programme4</v>
      </c>
      <c r="B857" s="29" t="str">
        <f t="shared" si="183"/>
        <v>Community Outreach Programme</v>
      </c>
      <c r="C857" s="29">
        <f t="shared" si="184"/>
        <v>4</v>
      </c>
      <c r="D857" s="30" t="str">
        <f t="shared" si="185"/>
        <v>South Asia</v>
      </c>
      <c r="E857" s="30" t="str">
        <f t="shared" si="186"/>
        <v>Mumbai, India</v>
      </c>
      <c r="F857" s="31">
        <f t="shared" si="187"/>
        <v>4</v>
      </c>
      <c r="G857" s="31">
        <f t="shared" si="188"/>
        <v>4</v>
      </c>
      <c r="H857" s="31">
        <f t="shared" si="189"/>
        <v>4</v>
      </c>
      <c r="I857" s="31">
        <f t="shared" si="190"/>
        <v>5</v>
      </c>
      <c r="J857" s="31">
        <f t="shared" si="191"/>
        <v>4</v>
      </c>
      <c r="K857" s="31">
        <f t="shared" si="192"/>
        <v>5</v>
      </c>
      <c r="L857" s="31">
        <f t="shared" si="193"/>
        <v>5</v>
      </c>
      <c r="M857" s="31">
        <f t="shared" si="194"/>
        <v>4</v>
      </c>
      <c r="N857" s="31">
        <f t="shared" si="195"/>
        <v>4.4000000000000004</v>
      </c>
      <c r="O857" s="26" t="s">
        <v>4888</v>
      </c>
      <c r="P857" s="26" t="s">
        <v>108</v>
      </c>
      <c r="Q857" s="27">
        <v>40315</v>
      </c>
      <c r="R857" s="26" t="s">
        <v>109</v>
      </c>
      <c r="S857" s="26" t="s">
        <v>234</v>
      </c>
      <c r="T857" s="26" t="s">
        <v>224</v>
      </c>
      <c r="U857" s="26" t="s">
        <v>168</v>
      </c>
      <c r="V857" s="26" t="s">
        <v>225</v>
      </c>
      <c r="W857" s="26" t="s">
        <v>226</v>
      </c>
      <c r="X857" s="26" t="s">
        <v>963</v>
      </c>
      <c r="Y857" s="26" t="s">
        <v>4864</v>
      </c>
      <c r="Z857" s="24"/>
      <c r="AA857" s="24"/>
      <c r="AB857" s="26" t="s">
        <v>117</v>
      </c>
      <c r="AC857" s="28">
        <v>9000</v>
      </c>
      <c r="AD857" s="24"/>
      <c r="AE857" s="24"/>
      <c r="AF857" s="26" t="s">
        <v>139</v>
      </c>
      <c r="AG857" s="26" t="s">
        <v>846</v>
      </c>
      <c r="AH857" s="26" t="s">
        <v>185</v>
      </c>
      <c r="AI857" s="28">
        <v>9000</v>
      </c>
      <c r="AJ857" s="24"/>
      <c r="AK857" s="26" t="s">
        <v>4889</v>
      </c>
      <c r="AL857" s="26" t="s">
        <v>4890</v>
      </c>
      <c r="AM857" s="26" t="s">
        <v>4884</v>
      </c>
      <c r="AN857" s="26" t="s">
        <v>4878</v>
      </c>
      <c r="AO857" s="24"/>
      <c r="AP857" s="24"/>
      <c r="AQ857" s="24"/>
      <c r="AR857" s="24"/>
      <c r="AS857" s="24"/>
      <c r="AT857" s="26" t="s">
        <v>4891</v>
      </c>
      <c r="AU857" s="24"/>
      <c r="AV857" s="24"/>
      <c r="AW857" s="28">
        <v>133065</v>
      </c>
      <c r="AX857" s="26">
        <v>2140</v>
      </c>
      <c r="AY857" s="28">
        <v>80</v>
      </c>
      <c r="AZ857" s="28">
        <v>65</v>
      </c>
      <c r="BA857" s="26">
        <v>0</v>
      </c>
      <c r="BB857" s="26" t="s">
        <v>148</v>
      </c>
      <c r="BC857" s="26" t="s">
        <v>4869</v>
      </c>
      <c r="BD857" s="24"/>
      <c r="BE857" s="24"/>
      <c r="BF857" s="24"/>
      <c r="BG857" s="24"/>
      <c r="BH857" s="24"/>
      <c r="BI857" s="24"/>
      <c r="BJ857" s="24"/>
      <c r="BK857" s="24"/>
      <c r="BL857" s="24"/>
      <c r="BM857" s="24"/>
      <c r="BN857" s="24"/>
      <c r="BO857" s="24"/>
      <c r="BP857" s="24"/>
      <c r="BQ857" s="24"/>
      <c r="BR857" s="26">
        <v>4</v>
      </c>
      <c r="BS857" s="26">
        <v>4</v>
      </c>
      <c r="BT857" s="26">
        <v>4</v>
      </c>
      <c r="BU857" s="26">
        <v>5</v>
      </c>
      <c r="BV857" s="26">
        <v>4</v>
      </c>
      <c r="BW857" s="26">
        <v>5</v>
      </c>
      <c r="BX857" s="26">
        <v>5</v>
      </c>
      <c r="BY857" s="26">
        <v>4</v>
      </c>
      <c r="BZ857" s="24"/>
      <c r="CA857" s="24"/>
      <c r="CB857" s="24"/>
      <c r="CC857" s="24"/>
      <c r="CD857" s="24"/>
      <c r="CE857" s="24"/>
      <c r="CF857" s="24"/>
      <c r="CG857" s="24"/>
      <c r="CH857" s="24"/>
      <c r="CI857" s="24"/>
      <c r="CJ857" s="24"/>
      <c r="CK857" s="24"/>
      <c r="CL857" s="24"/>
      <c r="CM857" s="24"/>
      <c r="CN857" s="24"/>
      <c r="CO857" s="24"/>
      <c r="CP857" s="24"/>
      <c r="CQ857" s="24"/>
      <c r="CR857" s="24"/>
      <c r="CS857" s="24"/>
      <c r="CT857" s="24"/>
      <c r="CU857" s="24"/>
      <c r="CV857" s="24"/>
      <c r="CW857" s="24"/>
      <c r="CX857" s="24"/>
      <c r="CY857" s="24"/>
      <c r="CZ857" s="24"/>
      <c r="DA857" s="24"/>
      <c r="DB857" s="24"/>
      <c r="DC857" s="24"/>
      <c r="DD857" s="24"/>
      <c r="DE857" s="24"/>
      <c r="DF857" s="26" t="s">
        <v>139</v>
      </c>
      <c r="DG857" s="26" t="s">
        <v>139</v>
      </c>
      <c r="DH857" s="26" t="s">
        <v>139</v>
      </c>
      <c r="DI857" s="26" t="s">
        <v>139</v>
      </c>
      <c r="DJ857" s="26" t="s">
        <v>139</v>
      </c>
      <c r="DK857" s="26" t="s">
        <v>139</v>
      </c>
      <c r="DL857" s="26" t="s">
        <v>139</v>
      </c>
      <c r="DM857" s="26" t="s">
        <v>139</v>
      </c>
      <c r="DN857" s="26" t="s">
        <v>139</v>
      </c>
      <c r="DO857" s="26" t="s">
        <v>139</v>
      </c>
    </row>
    <row r="858" spans="1:119" ht="20.100000000000001" customHeight="1" x14ac:dyDescent="0.25">
      <c r="A858" s="29" t="str">
        <f t="shared" si="182"/>
        <v>Community Sanitation and Recycling Organization6</v>
      </c>
      <c r="B858" s="29" t="str">
        <f t="shared" si="183"/>
        <v>Community Sanitation and Recycling Organization</v>
      </c>
      <c r="C858" s="29">
        <f t="shared" si="184"/>
        <v>6</v>
      </c>
      <c r="D858" s="30" t="str">
        <f t="shared" si="185"/>
        <v>East and Southeast Asia</v>
      </c>
      <c r="E858" s="30" t="str">
        <f t="shared" si="186"/>
        <v>Phnom Penh, Cambodia</v>
      </c>
      <c r="F858" s="31">
        <f t="shared" si="187"/>
        <v>4</v>
      </c>
      <c r="G858" s="31">
        <f t="shared" si="188"/>
        <v>3</v>
      </c>
      <c r="H858" s="31">
        <f t="shared" si="189"/>
        <v>3</v>
      </c>
      <c r="I858" s="31">
        <f t="shared" si="190"/>
        <v>4</v>
      </c>
      <c r="J858" s="31">
        <f t="shared" si="191"/>
        <v>2</v>
      </c>
      <c r="K858" s="31">
        <f t="shared" si="192"/>
        <v>2</v>
      </c>
      <c r="L858" s="31">
        <f t="shared" si="193"/>
        <v>2</v>
      </c>
      <c r="M858" s="31">
        <f t="shared" si="194"/>
        <v>2</v>
      </c>
      <c r="N858" s="31">
        <f t="shared" si="195"/>
        <v>2.8</v>
      </c>
      <c r="O858" s="26" t="s">
        <v>4892</v>
      </c>
      <c r="P858" s="26" t="s">
        <v>108</v>
      </c>
      <c r="Q858" s="27">
        <v>41400</v>
      </c>
      <c r="R858" s="26" t="s">
        <v>305</v>
      </c>
      <c r="S858" s="26" t="s">
        <v>206</v>
      </c>
      <c r="T858" s="26" t="s">
        <v>207</v>
      </c>
      <c r="U858" s="26" t="s">
        <v>112</v>
      </c>
      <c r="V858" s="26" t="s">
        <v>469</v>
      </c>
      <c r="W858" s="26" t="s">
        <v>470</v>
      </c>
      <c r="X858" s="26" t="s">
        <v>471</v>
      </c>
      <c r="Y858" s="26" t="s">
        <v>4893</v>
      </c>
      <c r="Z858" s="24"/>
      <c r="AA858" s="24"/>
      <c r="AB858" s="26" t="s">
        <v>117</v>
      </c>
      <c r="AC858" s="28">
        <v>17000</v>
      </c>
      <c r="AD858" s="26" t="s">
        <v>4894</v>
      </c>
      <c r="AE858" s="24"/>
      <c r="AF858" s="26" t="s">
        <v>120</v>
      </c>
      <c r="AG858" s="26" t="s">
        <v>528</v>
      </c>
      <c r="AH858" s="26" t="s">
        <v>250</v>
      </c>
      <c r="AI858" s="28">
        <v>17000</v>
      </c>
      <c r="AJ858" s="26" t="s">
        <v>4895</v>
      </c>
      <c r="AK858" s="26" t="s">
        <v>4896</v>
      </c>
      <c r="AL858" s="26" t="s">
        <v>4897</v>
      </c>
      <c r="AM858" s="24"/>
      <c r="AN858" s="24"/>
      <c r="AO858" s="24"/>
      <c r="AP858" s="24"/>
      <c r="AQ858" s="24"/>
      <c r="AR858" s="26" t="s">
        <v>4898</v>
      </c>
      <c r="AS858" s="24"/>
      <c r="AT858" s="24"/>
      <c r="AU858" s="24"/>
      <c r="AV858" s="24"/>
      <c r="AW858" s="28">
        <v>59952</v>
      </c>
      <c r="AX858" s="26">
        <v>161</v>
      </c>
      <c r="AY858" s="28">
        <v>170</v>
      </c>
      <c r="AZ858" s="28">
        <v>161</v>
      </c>
      <c r="BA858" s="26">
        <v>0</v>
      </c>
      <c r="BB858" s="26" t="s">
        <v>241</v>
      </c>
      <c r="BC858" s="26" t="s">
        <v>4899</v>
      </c>
      <c r="BD858" s="24"/>
      <c r="BE858" s="24"/>
      <c r="BF858" s="26" t="s">
        <v>4900</v>
      </c>
      <c r="BG858" s="26" t="s">
        <v>938</v>
      </c>
      <c r="BH858" s="26" t="s">
        <v>393</v>
      </c>
      <c r="BI858" s="26" t="s">
        <v>470</v>
      </c>
      <c r="BJ858" s="26" t="s">
        <v>4901</v>
      </c>
      <c r="BK858" s="26" t="s">
        <v>1197</v>
      </c>
      <c r="BL858" s="24"/>
      <c r="BM858" s="24"/>
      <c r="BN858" s="24"/>
      <c r="BO858" s="24"/>
      <c r="BP858" s="24"/>
      <c r="BQ858" s="24"/>
      <c r="BR858" s="26">
        <v>4</v>
      </c>
      <c r="BS858" s="26">
        <v>3</v>
      </c>
      <c r="BT858" s="26">
        <v>3</v>
      </c>
      <c r="BU858" s="26">
        <v>4</v>
      </c>
      <c r="BV858" s="26">
        <v>2</v>
      </c>
      <c r="BW858" s="26">
        <v>2</v>
      </c>
      <c r="BX858" s="26">
        <v>2</v>
      </c>
      <c r="BY858" s="26">
        <v>2</v>
      </c>
      <c r="BZ858" s="24"/>
      <c r="CA858" s="24"/>
      <c r="CB858" s="24"/>
      <c r="CC858" s="24"/>
      <c r="CD858" s="24"/>
      <c r="CE858" s="24"/>
      <c r="CF858" s="24"/>
      <c r="CG858" s="24"/>
      <c r="CH858" s="24"/>
      <c r="CI858" s="24"/>
      <c r="CJ858" s="24"/>
      <c r="CK858" s="24"/>
      <c r="CL858" s="24"/>
      <c r="CM858" s="24"/>
      <c r="CN858" s="24"/>
      <c r="CO858" s="24"/>
      <c r="CP858" s="24"/>
      <c r="CQ858" s="24"/>
      <c r="CR858" s="24"/>
      <c r="CS858" s="24"/>
      <c r="CT858" s="24"/>
      <c r="CU858" s="24"/>
      <c r="CV858" s="24"/>
      <c r="CW858" s="24"/>
      <c r="CX858" s="24"/>
      <c r="CY858" s="24"/>
      <c r="CZ858" s="24"/>
      <c r="DA858" s="24"/>
      <c r="DB858" s="24"/>
      <c r="DC858" s="24"/>
      <c r="DD858" s="24"/>
      <c r="DE858" s="24"/>
      <c r="DF858" s="26" t="s">
        <v>120</v>
      </c>
      <c r="DG858" s="26" t="s">
        <v>139</v>
      </c>
      <c r="DH858" s="26" t="s">
        <v>139</v>
      </c>
      <c r="DI858" s="26" t="s">
        <v>139</v>
      </c>
      <c r="DJ858" s="26" t="s">
        <v>139</v>
      </c>
      <c r="DK858" s="26" t="s">
        <v>139</v>
      </c>
      <c r="DL858" s="26" t="s">
        <v>139</v>
      </c>
      <c r="DM858" s="26" t="s">
        <v>139</v>
      </c>
      <c r="DN858" s="26" t="s">
        <v>139</v>
      </c>
      <c r="DO858" s="26" t="s">
        <v>139</v>
      </c>
    </row>
    <row r="859" spans="1:119" ht="20.100000000000001" customHeight="1" x14ac:dyDescent="0.25">
      <c r="A859" s="29" t="str">
        <f t="shared" si="182"/>
        <v>Community Sanitation and Recycling Organization5</v>
      </c>
      <c r="B859" s="29" t="str">
        <f t="shared" si="183"/>
        <v>Community Sanitation and Recycling Organization</v>
      </c>
      <c r="C859" s="29">
        <f t="shared" si="184"/>
        <v>5</v>
      </c>
      <c r="D859" s="30" t="str">
        <f t="shared" si="185"/>
        <v>East and Southeast Asia</v>
      </c>
      <c r="E859" s="30" t="str">
        <f t="shared" si="186"/>
        <v>Phnom Penh, Cambodia</v>
      </c>
      <c r="F859" s="31">
        <f t="shared" si="187"/>
        <v>4</v>
      </c>
      <c r="G859" s="31">
        <f t="shared" si="188"/>
        <v>3</v>
      </c>
      <c r="H859" s="31">
        <f t="shared" si="189"/>
        <v>3</v>
      </c>
      <c r="I859" s="31">
        <f t="shared" si="190"/>
        <v>4</v>
      </c>
      <c r="J859" s="31">
        <f t="shared" si="191"/>
        <v>2</v>
      </c>
      <c r="K859" s="31">
        <f t="shared" si="192"/>
        <v>2</v>
      </c>
      <c r="L859" s="31">
        <f t="shared" si="193"/>
        <v>2</v>
      </c>
      <c r="M859" s="31">
        <f t="shared" si="194"/>
        <v>2</v>
      </c>
      <c r="N859" s="31">
        <f t="shared" si="195"/>
        <v>2.8</v>
      </c>
      <c r="O859" s="26" t="s">
        <v>4902</v>
      </c>
      <c r="P859" s="26" t="s">
        <v>108</v>
      </c>
      <c r="Q859" s="27">
        <v>41038</v>
      </c>
      <c r="R859" s="26" t="s">
        <v>166</v>
      </c>
      <c r="S859" s="26" t="s">
        <v>217</v>
      </c>
      <c r="T859" s="26" t="s">
        <v>175</v>
      </c>
      <c r="U859" s="26" t="s">
        <v>112</v>
      </c>
      <c r="V859" s="26" t="s">
        <v>469</v>
      </c>
      <c r="W859" s="26" t="s">
        <v>470</v>
      </c>
      <c r="X859" s="26" t="s">
        <v>471</v>
      </c>
      <c r="Y859" s="26" t="s">
        <v>4893</v>
      </c>
      <c r="Z859" s="24"/>
      <c r="AA859" s="24"/>
      <c r="AB859" s="26" t="s">
        <v>117</v>
      </c>
      <c r="AC859" s="28">
        <v>16000</v>
      </c>
      <c r="AD859" s="26" t="s">
        <v>4894</v>
      </c>
      <c r="AE859" s="24"/>
      <c r="AF859" s="26" t="s">
        <v>120</v>
      </c>
      <c r="AG859" s="26" t="s">
        <v>528</v>
      </c>
      <c r="AH859" s="26" t="s">
        <v>176</v>
      </c>
      <c r="AI859" s="28">
        <v>16000</v>
      </c>
      <c r="AJ859" s="24"/>
      <c r="AK859" s="26" t="s">
        <v>4903</v>
      </c>
      <c r="AL859" s="26" t="s">
        <v>4904</v>
      </c>
      <c r="AM859" s="26" t="s">
        <v>4905</v>
      </c>
      <c r="AN859" s="26" t="s">
        <v>4906</v>
      </c>
      <c r="AO859" s="26" t="s">
        <v>4907</v>
      </c>
      <c r="AP859" s="24"/>
      <c r="AQ859" s="24"/>
      <c r="AR859" s="24"/>
      <c r="AS859" s="24"/>
      <c r="AT859" s="24"/>
      <c r="AU859" s="24"/>
      <c r="AV859" s="24"/>
      <c r="AW859" s="28">
        <v>73401</v>
      </c>
      <c r="AX859" s="26">
        <v>236</v>
      </c>
      <c r="AY859" s="28">
        <v>180</v>
      </c>
      <c r="AZ859" s="28">
        <v>120</v>
      </c>
      <c r="BA859" s="26">
        <v>0</v>
      </c>
      <c r="BB859" s="26" t="s">
        <v>241</v>
      </c>
      <c r="BC859" s="26" t="s">
        <v>4899</v>
      </c>
      <c r="BD859" s="26" t="s">
        <v>125</v>
      </c>
      <c r="BE859" s="24"/>
      <c r="BF859" s="26" t="s">
        <v>4908</v>
      </c>
      <c r="BG859" s="26" t="s">
        <v>3732</v>
      </c>
      <c r="BH859" s="26" t="s">
        <v>4901</v>
      </c>
      <c r="BI859" s="26" t="s">
        <v>1197</v>
      </c>
      <c r="BJ859" s="26" t="s">
        <v>4900</v>
      </c>
      <c r="BK859" s="24"/>
      <c r="BL859" s="26" t="s">
        <v>4909</v>
      </c>
      <c r="BM859" s="26" t="s">
        <v>449</v>
      </c>
      <c r="BN859" s="24"/>
      <c r="BO859" s="24"/>
      <c r="BP859" s="24"/>
      <c r="BQ859" s="24"/>
      <c r="BR859" s="26">
        <v>4</v>
      </c>
      <c r="BS859" s="26">
        <v>3</v>
      </c>
      <c r="BT859" s="26">
        <v>3</v>
      </c>
      <c r="BU859" s="26">
        <v>4</v>
      </c>
      <c r="BV859" s="26">
        <v>2</v>
      </c>
      <c r="BW859" s="26">
        <v>2</v>
      </c>
      <c r="BX859" s="26">
        <v>2</v>
      </c>
      <c r="BY859" s="26">
        <v>2</v>
      </c>
      <c r="BZ859" s="24"/>
      <c r="CA859" s="24"/>
      <c r="CB859" s="24"/>
      <c r="CC859" s="24"/>
      <c r="CD859" s="24"/>
      <c r="CE859" s="24"/>
      <c r="CF859" s="24"/>
      <c r="CG859" s="24"/>
      <c r="CH859" s="24"/>
      <c r="CI859" s="24"/>
      <c r="CJ859" s="24"/>
      <c r="CK859" s="24"/>
      <c r="CL859" s="24"/>
      <c r="CM859" s="24"/>
      <c r="CN859" s="24"/>
      <c r="CO859" s="24"/>
      <c r="CP859" s="24"/>
      <c r="CQ859" s="24"/>
      <c r="CR859" s="24"/>
      <c r="CS859" s="24"/>
      <c r="CT859" s="24"/>
      <c r="CU859" s="24"/>
      <c r="CV859" s="24"/>
      <c r="CW859" s="24"/>
      <c r="CX859" s="24"/>
      <c r="CY859" s="24"/>
      <c r="CZ859" s="24"/>
      <c r="DA859" s="24"/>
      <c r="DB859" s="24"/>
      <c r="DC859" s="24"/>
      <c r="DD859" s="24"/>
      <c r="DE859" s="24"/>
      <c r="DF859" s="26" t="s">
        <v>139</v>
      </c>
      <c r="DG859" s="26" t="s">
        <v>139</v>
      </c>
      <c r="DH859" s="26" t="s">
        <v>139</v>
      </c>
      <c r="DI859" s="26" t="s">
        <v>139</v>
      </c>
      <c r="DJ859" s="26" t="s">
        <v>139</v>
      </c>
      <c r="DK859" s="26" t="s">
        <v>139</v>
      </c>
      <c r="DL859" s="26" t="s">
        <v>139</v>
      </c>
      <c r="DM859" s="26" t="s">
        <v>139</v>
      </c>
      <c r="DN859" s="26" t="s">
        <v>139</v>
      </c>
      <c r="DO859" s="26" t="s">
        <v>139</v>
      </c>
    </row>
    <row r="860" spans="1:119" ht="20.100000000000001" customHeight="1" x14ac:dyDescent="0.25">
      <c r="A860" s="29" t="str">
        <f t="shared" si="182"/>
        <v>Community Sanitation and Recycling Organization4</v>
      </c>
      <c r="B860" s="29" t="str">
        <f t="shared" si="183"/>
        <v>Community Sanitation and Recycling Organization</v>
      </c>
      <c r="C860" s="29">
        <f t="shared" si="184"/>
        <v>4</v>
      </c>
      <c r="D860" s="30" t="str">
        <f t="shared" si="185"/>
        <v>East and Southeast Asia</v>
      </c>
      <c r="E860" s="30" t="str">
        <f t="shared" si="186"/>
        <v>Phnom Penh, Cambodia</v>
      </c>
      <c r="F860" s="31">
        <f t="shared" si="187"/>
        <v>4</v>
      </c>
      <c r="G860" s="31">
        <f t="shared" si="188"/>
        <v>3</v>
      </c>
      <c r="H860" s="31">
        <f t="shared" si="189"/>
        <v>3</v>
      </c>
      <c r="I860" s="31">
        <f t="shared" si="190"/>
        <v>4</v>
      </c>
      <c r="J860" s="31">
        <f t="shared" si="191"/>
        <v>4</v>
      </c>
      <c r="K860" s="31">
        <f t="shared" si="192"/>
        <v>2</v>
      </c>
      <c r="L860" s="31">
        <f t="shared" si="193"/>
        <v>3</v>
      </c>
      <c r="M860" s="31">
        <f t="shared" si="194"/>
        <v>2</v>
      </c>
      <c r="N860" s="31">
        <f t="shared" si="195"/>
        <v>3.1</v>
      </c>
      <c r="O860" s="26" t="s">
        <v>4910</v>
      </c>
      <c r="P860" s="26" t="s">
        <v>108</v>
      </c>
      <c r="Q860" s="27">
        <v>40672</v>
      </c>
      <c r="R860" s="26" t="s">
        <v>109</v>
      </c>
      <c r="S860" s="26" t="s">
        <v>409</v>
      </c>
      <c r="T860" s="26" t="s">
        <v>333</v>
      </c>
      <c r="U860" s="26" t="s">
        <v>112</v>
      </c>
      <c r="V860" s="26" t="s">
        <v>469</v>
      </c>
      <c r="W860" s="26" t="s">
        <v>470</v>
      </c>
      <c r="X860" s="26" t="s">
        <v>471</v>
      </c>
      <c r="Y860" s="26" t="s">
        <v>4893</v>
      </c>
      <c r="Z860" s="24"/>
      <c r="AA860" s="24"/>
      <c r="AB860" s="26" t="s">
        <v>117</v>
      </c>
      <c r="AC860" s="28">
        <v>12000</v>
      </c>
      <c r="AD860" s="26" t="s">
        <v>4894</v>
      </c>
      <c r="AE860" s="24"/>
      <c r="AF860" s="26" t="s">
        <v>120</v>
      </c>
      <c r="AG860" s="26" t="s">
        <v>528</v>
      </c>
      <c r="AH860" s="26" t="s">
        <v>185</v>
      </c>
      <c r="AI860" s="28">
        <v>12000</v>
      </c>
      <c r="AJ860" s="24"/>
      <c r="AK860" s="26" t="s">
        <v>4903</v>
      </c>
      <c r="AL860" s="26" t="s">
        <v>4911</v>
      </c>
      <c r="AM860" s="26" t="s">
        <v>4905</v>
      </c>
      <c r="AN860" s="26" t="s">
        <v>4906</v>
      </c>
      <c r="AO860" s="26" t="s">
        <v>4912</v>
      </c>
      <c r="AP860" s="24"/>
      <c r="AQ860" s="24"/>
      <c r="AR860" s="24"/>
      <c r="AS860" s="26" t="s">
        <v>4913</v>
      </c>
      <c r="AT860" s="26" t="s">
        <v>4914</v>
      </c>
      <c r="AU860" s="26" t="s">
        <v>4915</v>
      </c>
      <c r="AV860" s="24"/>
      <c r="AW860" s="28">
        <v>150714</v>
      </c>
      <c r="AX860" s="26">
        <v>300</v>
      </c>
      <c r="AY860" s="28">
        <v>300</v>
      </c>
      <c r="AZ860" s="28">
        <v>196</v>
      </c>
      <c r="BA860" s="26">
        <v>0</v>
      </c>
      <c r="BB860" s="26" t="s">
        <v>241</v>
      </c>
      <c r="BC860" s="26" t="s">
        <v>4899</v>
      </c>
      <c r="BD860" s="24"/>
      <c r="BE860" s="24"/>
      <c r="BF860" s="26" t="s">
        <v>450</v>
      </c>
      <c r="BG860" s="26" t="s">
        <v>4916</v>
      </c>
      <c r="BH860" s="26" t="s">
        <v>4908</v>
      </c>
      <c r="BI860" s="26" t="s">
        <v>395</v>
      </c>
      <c r="BJ860" s="26" t="s">
        <v>4917</v>
      </c>
      <c r="BK860" s="26" t="s">
        <v>1197</v>
      </c>
      <c r="BL860" s="24"/>
      <c r="BM860" s="24"/>
      <c r="BN860" s="24"/>
      <c r="BO860" s="24"/>
      <c r="BP860" s="24"/>
      <c r="BQ860" s="24"/>
      <c r="BR860" s="26">
        <v>4</v>
      </c>
      <c r="BS860" s="26">
        <v>3</v>
      </c>
      <c r="BT860" s="26">
        <v>3</v>
      </c>
      <c r="BU860" s="26">
        <v>4</v>
      </c>
      <c r="BV860" s="26">
        <v>4</v>
      </c>
      <c r="BW860" s="26">
        <v>2</v>
      </c>
      <c r="BX860" s="26">
        <v>3</v>
      </c>
      <c r="BY860" s="26">
        <v>2</v>
      </c>
      <c r="BZ860" s="24"/>
      <c r="CA860" s="24"/>
      <c r="CB860" s="24"/>
      <c r="CC860" s="24"/>
      <c r="CD860" s="24"/>
      <c r="CE860" s="24"/>
      <c r="CF860" s="24"/>
      <c r="CG860" s="24"/>
      <c r="CH860" s="24"/>
      <c r="CI860" s="24"/>
      <c r="CJ860" s="24"/>
      <c r="CK860" s="24"/>
      <c r="CL860" s="24"/>
      <c r="CM860" s="24"/>
      <c r="CN860" s="24"/>
      <c r="CO860" s="24"/>
      <c r="CP860" s="24"/>
      <c r="CQ860" s="24"/>
      <c r="CR860" s="24"/>
      <c r="CS860" s="24"/>
      <c r="CT860" s="24"/>
      <c r="CU860" s="24"/>
      <c r="CV860" s="24"/>
      <c r="CW860" s="24"/>
      <c r="CX860" s="24"/>
      <c r="CY860" s="24"/>
      <c r="CZ860" s="24"/>
      <c r="DA860" s="24"/>
      <c r="DB860" s="24"/>
      <c r="DC860" s="24"/>
      <c r="DD860" s="24"/>
      <c r="DE860" s="24"/>
      <c r="DF860" s="26" t="s">
        <v>139</v>
      </c>
      <c r="DG860" s="26" t="s">
        <v>139</v>
      </c>
      <c r="DH860" s="26" t="s">
        <v>139</v>
      </c>
      <c r="DI860" s="26" t="s">
        <v>139</v>
      </c>
      <c r="DJ860" s="26" t="s">
        <v>139</v>
      </c>
      <c r="DK860" s="26" t="s">
        <v>139</v>
      </c>
      <c r="DL860" s="26" t="s">
        <v>139</v>
      </c>
      <c r="DM860" s="26" t="s">
        <v>139</v>
      </c>
      <c r="DN860" s="26" t="s">
        <v>139</v>
      </c>
      <c r="DO860" s="26" t="s">
        <v>139</v>
      </c>
    </row>
    <row r="861" spans="1:119" ht="20.100000000000001" customHeight="1" x14ac:dyDescent="0.25">
      <c r="A861" s="29" t="str">
        <f t="shared" si="182"/>
        <v/>
      </c>
      <c r="B861" s="29" t="str">
        <f t="shared" si="183"/>
        <v>Community Sanitation and Recycling Organization</v>
      </c>
      <c r="C861" s="29">
        <f t="shared" si="184"/>
        <v>0</v>
      </c>
      <c r="D861" s="30" t="str">
        <f t="shared" si="185"/>
        <v>East and Southeast Asia</v>
      </c>
      <c r="E861" s="30" t="str">
        <f t="shared" si="186"/>
        <v>Phnom Penh, Cambodia</v>
      </c>
      <c r="F861" s="31">
        <f t="shared" si="187"/>
        <v>0</v>
      </c>
      <c r="G861" s="31">
        <f t="shared" si="188"/>
        <v>0</v>
      </c>
      <c r="H861" s="31">
        <f t="shared" si="189"/>
        <v>0</v>
      </c>
      <c r="I861" s="31">
        <f t="shared" si="190"/>
        <v>0</v>
      </c>
      <c r="J861" s="31">
        <f t="shared" si="191"/>
        <v>0</v>
      </c>
      <c r="K861" s="31">
        <f t="shared" si="192"/>
        <v>0</v>
      </c>
      <c r="L861" s="31">
        <f t="shared" si="193"/>
        <v>0</v>
      </c>
      <c r="M861" s="31">
        <f t="shared" si="194"/>
        <v>0</v>
      </c>
      <c r="N861" s="31">
        <f t="shared" si="195"/>
        <v>0</v>
      </c>
      <c r="O861" s="26" t="s">
        <v>15992</v>
      </c>
      <c r="P861" s="26" t="s">
        <v>108</v>
      </c>
      <c r="Q861" s="27">
        <v>40723</v>
      </c>
      <c r="R861" s="24"/>
      <c r="S861" s="24"/>
      <c r="T861" s="26" t="s">
        <v>333</v>
      </c>
      <c r="U861" s="24"/>
      <c r="V861" s="26" t="s">
        <v>469</v>
      </c>
      <c r="W861" s="26" t="s">
        <v>470</v>
      </c>
      <c r="X861" s="26" t="s">
        <v>471</v>
      </c>
      <c r="Y861" s="26" t="s">
        <v>4893</v>
      </c>
      <c r="Z861" s="24"/>
      <c r="AA861" s="24"/>
      <c r="AB861" s="26" t="s">
        <v>15733</v>
      </c>
      <c r="AC861" s="28">
        <v>5700</v>
      </c>
      <c r="AD861" s="26" t="s">
        <v>4894</v>
      </c>
      <c r="AE861" s="24"/>
      <c r="AF861" s="26" t="s">
        <v>120</v>
      </c>
      <c r="AG861" s="26" t="s">
        <v>528</v>
      </c>
      <c r="AH861" s="24"/>
      <c r="AI861" s="28">
        <v>5700</v>
      </c>
      <c r="AJ861" s="24"/>
      <c r="AK861" s="24"/>
      <c r="AL861" s="24"/>
      <c r="AM861" s="24"/>
      <c r="AN861" s="24"/>
      <c r="AO861" s="24"/>
      <c r="AP861" s="24"/>
      <c r="AQ861" s="24"/>
      <c r="AR861" s="24"/>
      <c r="AS861" s="24"/>
      <c r="AT861" s="24"/>
      <c r="AU861" s="24"/>
      <c r="AV861" s="24"/>
      <c r="AW861" s="28">
        <v>0</v>
      </c>
      <c r="AX861" s="26">
        <v>0</v>
      </c>
      <c r="AY861" s="28">
        <v>0</v>
      </c>
      <c r="AZ861" s="28">
        <v>0</v>
      </c>
      <c r="BA861" s="26">
        <v>0</v>
      </c>
      <c r="BB861" s="24"/>
      <c r="BC861" s="26" t="s">
        <v>4899</v>
      </c>
      <c r="BD861" s="24"/>
      <c r="BE861" s="24"/>
      <c r="BF861" s="24"/>
      <c r="BG861" s="24"/>
      <c r="BH861" s="24"/>
      <c r="BI861" s="24"/>
      <c r="BJ861" s="24"/>
      <c r="BK861" s="24"/>
      <c r="BL861" s="24"/>
      <c r="BM861" s="24"/>
      <c r="BN861" s="24"/>
      <c r="BO861" s="24"/>
      <c r="BP861" s="24"/>
      <c r="BQ861" s="24"/>
      <c r="BR861" s="26">
        <v>0</v>
      </c>
      <c r="BS861" s="26">
        <v>0</v>
      </c>
      <c r="BT861" s="26">
        <v>0</v>
      </c>
      <c r="BU861" s="26">
        <v>0</v>
      </c>
      <c r="BV861" s="26">
        <v>0</v>
      </c>
      <c r="BW861" s="26">
        <v>0</v>
      </c>
      <c r="BX861" s="26">
        <v>0</v>
      </c>
      <c r="BY861" s="26">
        <v>0</v>
      </c>
      <c r="BZ861" s="24"/>
      <c r="CA861" s="24"/>
      <c r="CB861" s="24"/>
      <c r="CC861" s="24"/>
      <c r="CD861" s="24"/>
      <c r="CE861" s="24"/>
      <c r="CF861" s="24"/>
      <c r="CG861" s="24"/>
      <c r="CH861" s="24"/>
      <c r="CI861" s="24"/>
      <c r="CJ861" s="24"/>
      <c r="CK861" s="24"/>
      <c r="CL861" s="24"/>
      <c r="CM861" s="24"/>
      <c r="CN861" s="24"/>
      <c r="CO861" s="24"/>
      <c r="CP861" s="24"/>
      <c r="CQ861" s="24"/>
      <c r="CR861" s="24"/>
      <c r="CS861" s="24"/>
      <c r="CT861" s="24"/>
      <c r="CU861" s="24"/>
      <c r="CV861" s="24"/>
      <c r="CW861" s="24"/>
      <c r="CX861" s="24"/>
      <c r="CY861" s="24"/>
      <c r="CZ861" s="24"/>
      <c r="DA861" s="24"/>
      <c r="DB861" s="24"/>
      <c r="DC861" s="24"/>
      <c r="DD861" s="24"/>
      <c r="DE861" s="24"/>
      <c r="DF861" s="26" t="s">
        <v>139</v>
      </c>
      <c r="DG861" s="26" t="s">
        <v>139</v>
      </c>
      <c r="DH861" s="26" t="s">
        <v>139</v>
      </c>
      <c r="DI861" s="26" t="s">
        <v>139</v>
      </c>
      <c r="DJ861" s="26" t="s">
        <v>139</v>
      </c>
      <c r="DK861" s="26" t="s">
        <v>139</v>
      </c>
      <c r="DL861" s="26" t="s">
        <v>139</v>
      </c>
      <c r="DM861" s="26" t="s">
        <v>139</v>
      </c>
      <c r="DN861" s="26" t="s">
        <v>139</v>
      </c>
      <c r="DO861" s="26" t="s">
        <v>139</v>
      </c>
    </row>
    <row r="862" spans="1:119" ht="20.100000000000001" customHeight="1" x14ac:dyDescent="0.25">
      <c r="A862" s="29" t="str">
        <f t="shared" si="182"/>
        <v/>
      </c>
      <c r="B862" s="29" t="str">
        <f t="shared" si="183"/>
        <v>Community Sanitation and Recycling Organization</v>
      </c>
      <c r="C862" s="29">
        <f t="shared" si="184"/>
        <v>0</v>
      </c>
      <c r="D862" s="30" t="str">
        <f t="shared" si="185"/>
        <v>East and Southeast Asia</v>
      </c>
      <c r="E862" s="30" t="str">
        <f t="shared" si="186"/>
        <v>Phnom Penh, Cambodia</v>
      </c>
      <c r="F862" s="31">
        <f t="shared" si="187"/>
        <v>0</v>
      </c>
      <c r="G862" s="31">
        <f t="shared" si="188"/>
        <v>0</v>
      </c>
      <c r="H862" s="31">
        <f t="shared" si="189"/>
        <v>0</v>
      </c>
      <c r="I862" s="31">
        <f t="shared" si="190"/>
        <v>0</v>
      </c>
      <c r="J862" s="31">
        <f t="shared" si="191"/>
        <v>0</v>
      </c>
      <c r="K862" s="31">
        <f t="shared" si="192"/>
        <v>0</v>
      </c>
      <c r="L862" s="31">
        <f t="shared" si="193"/>
        <v>0</v>
      </c>
      <c r="M862" s="31">
        <f t="shared" si="194"/>
        <v>0</v>
      </c>
      <c r="N862" s="31">
        <f t="shared" si="195"/>
        <v>0</v>
      </c>
      <c r="O862" s="26" t="s">
        <v>15993</v>
      </c>
      <c r="P862" s="26" t="s">
        <v>108</v>
      </c>
      <c r="Q862" s="27">
        <v>40528</v>
      </c>
      <c r="R862" s="24"/>
      <c r="S862" s="24"/>
      <c r="T862" s="26" t="s">
        <v>333</v>
      </c>
      <c r="U862" s="24"/>
      <c r="V862" s="26" t="s">
        <v>469</v>
      </c>
      <c r="W862" s="26" t="s">
        <v>470</v>
      </c>
      <c r="X862" s="26" t="s">
        <v>471</v>
      </c>
      <c r="Y862" s="26" t="s">
        <v>4893</v>
      </c>
      <c r="Z862" s="24"/>
      <c r="AA862" s="24"/>
      <c r="AB862" s="26" t="s">
        <v>15736</v>
      </c>
      <c r="AC862" s="28">
        <v>2650</v>
      </c>
      <c r="AD862" s="26" t="s">
        <v>4894</v>
      </c>
      <c r="AE862" s="24"/>
      <c r="AF862" s="26" t="s">
        <v>120</v>
      </c>
      <c r="AG862" s="26" t="s">
        <v>528</v>
      </c>
      <c r="AH862" s="24"/>
      <c r="AI862" s="28">
        <v>2650</v>
      </c>
      <c r="AJ862" s="24"/>
      <c r="AK862" s="24"/>
      <c r="AL862" s="24"/>
      <c r="AM862" s="24"/>
      <c r="AN862" s="24"/>
      <c r="AO862" s="24"/>
      <c r="AP862" s="24"/>
      <c r="AQ862" s="24"/>
      <c r="AR862" s="24"/>
      <c r="AS862" s="24"/>
      <c r="AT862" s="24"/>
      <c r="AU862" s="24"/>
      <c r="AV862" s="24"/>
      <c r="AW862" s="28">
        <v>0</v>
      </c>
      <c r="AX862" s="26">
        <v>0</v>
      </c>
      <c r="AY862" s="28">
        <v>0</v>
      </c>
      <c r="AZ862" s="28">
        <v>0</v>
      </c>
      <c r="BA862" s="26">
        <v>0</v>
      </c>
      <c r="BB862" s="24"/>
      <c r="BC862" s="26" t="s">
        <v>4899</v>
      </c>
      <c r="BD862" s="24"/>
      <c r="BE862" s="24"/>
      <c r="BF862" s="24"/>
      <c r="BG862" s="24"/>
      <c r="BH862" s="24"/>
      <c r="BI862" s="24"/>
      <c r="BJ862" s="24"/>
      <c r="BK862" s="24"/>
      <c r="BL862" s="24"/>
      <c r="BM862" s="24"/>
      <c r="BN862" s="24"/>
      <c r="BO862" s="24"/>
      <c r="BP862" s="24"/>
      <c r="BQ862" s="24"/>
      <c r="BR862" s="26">
        <v>0</v>
      </c>
      <c r="BS862" s="26">
        <v>0</v>
      </c>
      <c r="BT862" s="26">
        <v>0</v>
      </c>
      <c r="BU862" s="26">
        <v>0</v>
      </c>
      <c r="BV862" s="26">
        <v>0</v>
      </c>
      <c r="BW862" s="26">
        <v>0</v>
      </c>
      <c r="BX862" s="26">
        <v>0</v>
      </c>
      <c r="BY862" s="26">
        <v>0</v>
      </c>
      <c r="BZ862" s="24"/>
      <c r="CA862" s="24"/>
      <c r="CB862" s="24"/>
      <c r="CC862" s="24"/>
      <c r="CD862" s="24"/>
      <c r="CE862" s="24"/>
      <c r="CF862" s="24"/>
      <c r="CG862" s="24"/>
      <c r="CH862" s="24"/>
      <c r="CI862" s="24"/>
      <c r="CJ862" s="24"/>
      <c r="CK862" s="24"/>
      <c r="CL862" s="24"/>
      <c r="CM862" s="24"/>
      <c r="CN862" s="24"/>
      <c r="CO862" s="24"/>
      <c r="CP862" s="24"/>
      <c r="CQ862" s="24"/>
      <c r="CR862" s="24"/>
      <c r="CS862" s="24"/>
      <c r="CT862" s="24"/>
      <c r="CU862" s="24"/>
      <c r="CV862" s="24"/>
      <c r="CW862" s="24"/>
      <c r="CX862" s="24"/>
      <c r="CY862" s="24"/>
      <c r="CZ862" s="24"/>
      <c r="DA862" s="24"/>
      <c r="DB862" s="24"/>
      <c r="DC862" s="24"/>
      <c r="DD862" s="24"/>
      <c r="DE862" s="24"/>
      <c r="DF862" s="26" t="s">
        <v>139</v>
      </c>
      <c r="DG862" s="26" t="s">
        <v>139</v>
      </c>
      <c r="DH862" s="26" t="s">
        <v>139</v>
      </c>
      <c r="DI862" s="26" t="s">
        <v>139</v>
      </c>
      <c r="DJ862" s="26" t="s">
        <v>139</v>
      </c>
      <c r="DK862" s="26" t="s">
        <v>139</v>
      </c>
      <c r="DL862" s="26" t="s">
        <v>139</v>
      </c>
      <c r="DM862" s="26" t="s">
        <v>139</v>
      </c>
      <c r="DN862" s="26" t="s">
        <v>139</v>
      </c>
      <c r="DO862" s="26" t="s">
        <v>139</v>
      </c>
    </row>
    <row r="863" spans="1:119" ht="20.100000000000001" customHeight="1" x14ac:dyDescent="0.25">
      <c r="A863" s="29" t="str">
        <f t="shared" si="182"/>
        <v>Community Sanitation and Recycling Organization3</v>
      </c>
      <c r="B863" s="29" t="str">
        <f t="shared" si="183"/>
        <v>Community Sanitation and Recycling Organization</v>
      </c>
      <c r="C863" s="29">
        <f t="shared" si="184"/>
        <v>3</v>
      </c>
      <c r="D863" s="30" t="str">
        <f t="shared" si="185"/>
        <v>East and Southeast Asia</v>
      </c>
      <c r="E863" s="30" t="str">
        <f t="shared" si="186"/>
        <v>Phnom Penh, Cambodia</v>
      </c>
      <c r="F863" s="31">
        <f t="shared" si="187"/>
        <v>4</v>
      </c>
      <c r="G863" s="31">
        <f t="shared" si="188"/>
        <v>3</v>
      </c>
      <c r="H863" s="31">
        <f t="shared" si="189"/>
        <v>3</v>
      </c>
      <c r="I863" s="31">
        <f t="shared" si="190"/>
        <v>4</v>
      </c>
      <c r="J863" s="31">
        <f t="shared" si="191"/>
        <v>4</v>
      </c>
      <c r="K863" s="31">
        <f t="shared" si="192"/>
        <v>2</v>
      </c>
      <c r="L863" s="31">
        <f t="shared" si="193"/>
        <v>3</v>
      </c>
      <c r="M863" s="31">
        <f t="shared" si="194"/>
        <v>2</v>
      </c>
      <c r="N863" s="31">
        <f t="shared" si="195"/>
        <v>3.1</v>
      </c>
      <c r="O863" s="26" t="s">
        <v>4918</v>
      </c>
      <c r="P863" s="26" t="s">
        <v>108</v>
      </c>
      <c r="Q863" s="27">
        <v>40312</v>
      </c>
      <c r="R863" s="26" t="s">
        <v>109</v>
      </c>
      <c r="S863" s="26" t="s">
        <v>234</v>
      </c>
      <c r="T863" s="26" t="s">
        <v>224</v>
      </c>
      <c r="U863" s="26" t="s">
        <v>112</v>
      </c>
      <c r="V863" s="26" t="s">
        <v>469</v>
      </c>
      <c r="W863" s="26" t="s">
        <v>470</v>
      </c>
      <c r="X863" s="26" t="s">
        <v>471</v>
      </c>
      <c r="Y863" s="26" t="s">
        <v>4893</v>
      </c>
      <c r="Z863" s="24"/>
      <c r="AA863" s="24"/>
      <c r="AB863" s="26" t="s">
        <v>117</v>
      </c>
      <c r="AC863" s="28">
        <v>8000</v>
      </c>
      <c r="AD863" s="26" t="s">
        <v>4894</v>
      </c>
      <c r="AE863" s="24"/>
      <c r="AF863" s="26" t="s">
        <v>120</v>
      </c>
      <c r="AG863" s="26" t="s">
        <v>528</v>
      </c>
      <c r="AH863" s="26" t="s">
        <v>121</v>
      </c>
      <c r="AI863" s="28">
        <v>8000</v>
      </c>
      <c r="AJ863" s="24"/>
      <c r="AK863" s="26" t="s">
        <v>4903</v>
      </c>
      <c r="AL863" s="26" t="s">
        <v>4919</v>
      </c>
      <c r="AM863" s="26" t="s">
        <v>4905</v>
      </c>
      <c r="AN863" s="26" t="s">
        <v>4920</v>
      </c>
      <c r="AO863" s="24"/>
      <c r="AP863" s="24"/>
      <c r="AQ863" s="24"/>
      <c r="AR863" s="24"/>
      <c r="AS863" s="26" t="s">
        <v>4921</v>
      </c>
      <c r="AT863" s="26" t="s">
        <v>4922</v>
      </c>
      <c r="AU863" s="24"/>
      <c r="AV863" s="24"/>
      <c r="AW863" s="28">
        <v>115674</v>
      </c>
      <c r="AX863" s="26">
        <v>300</v>
      </c>
      <c r="AY863" s="28">
        <v>373</v>
      </c>
      <c r="AZ863" s="28">
        <v>311</v>
      </c>
      <c r="BA863" s="26">
        <v>0</v>
      </c>
      <c r="BB863" s="26" t="s">
        <v>241</v>
      </c>
      <c r="BC863" s="26" t="s">
        <v>4899</v>
      </c>
      <c r="BD863" s="24"/>
      <c r="BE863" s="24"/>
      <c r="BF863" s="24"/>
      <c r="BG863" s="24"/>
      <c r="BH863" s="24"/>
      <c r="BI863" s="24"/>
      <c r="BJ863" s="24"/>
      <c r="BK863" s="24"/>
      <c r="BL863" s="24"/>
      <c r="BM863" s="24"/>
      <c r="BN863" s="24"/>
      <c r="BO863" s="24"/>
      <c r="BP863" s="24"/>
      <c r="BQ863" s="24"/>
      <c r="BR863" s="26">
        <v>4</v>
      </c>
      <c r="BS863" s="26">
        <v>3</v>
      </c>
      <c r="BT863" s="26">
        <v>3</v>
      </c>
      <c r="BU863" s="26">
        <v>4</v>
      </c>
      <c r="BV863" s="26">
        <v>4</v>
      </c>
      <c r="BW863" s="26">
        <v>2</v>
      </c>
      <c r="BX863" s="26">
        <v>3</v>
      </c>
      <c r="BY863" s="26">
        <v>2</v>
      </c>
      <c r="BZ863" s="24"/>
      <c r="CA863" s="24"/>
      <c r="CB863" s="24"/>
      <c r="CC863" s="24"/>
      <c r="CD863" s="24"/>
      <c r="CE863" s="24"/>
      <c r="CF863" s="24"/>
      <c r="CG863" s="24"/>
      <c r="CH863" s="24"/>
      <c r="CI863" s="24"/>
      <c r="CJ863" s="24"/>
      <c r="CK863" s="24"/>
      <c r="CL863" s="24"/>
      <c r="CM863" s="24"/>
      <c r="CN863" s="24"/>
      <c r="CO863" s="24"/>
      <c r="CP863" s="24"/>
      <c r="CQ863" s="24"/>
      <c r="CR863" s="24"/>
      <c r="CS863" s="24"/>
      <c r="CT863" s="24"/>
      <c r="CU863" s="24"/>
      <c r="CV863" s="24"/>
      <c r="CW863" s="24"/>
      <c r="CX863" s="24"/>
      <c r="CY863" s="24"/>
      <c r="CZ863" s="24"/>
      <c r="DA863" s="24"/>
      <c r="DB863" s="24"/>
      <c r="DC863" s="24"/>
      <c r="DD863" s="24"/>
      <c r="DE863" s="24"/>
      <c r="DF863" s="26" t="s">
        <v>139</v>
      </c>
      <c r="DG863" s="26" t="s">
        <v>139</v>
      </c>
      <c r="DH863" s="26" t="s">
        <v>139</v>
      </c>
      <c r="DI863" s="26" t="s">
        <v>139</v>
      </c>
      <c r="DJ863" s="26" t="s">
        <v>139</v>
      </c>
      <c r="DK863" s="26" t="s">
        <v>139</v>
      </c>
      <c r="DL863" s="26" t="s">
        <v>139</v>
      </c>
      <c r="DM863" s="26" t="s">
        <v>139</v>
      </c>
      <c r="DN863" s="26" t="s">
        <v>139</v>
      </c>
      <c r="DO863" s="26" t="s">
        <v>139</v>
      </c>
    </row>
    <row r="864" spans="1:119" ht="20.100000000000001" customHeight="1" x14ac:dyDescent="0.25">
      <c r="A864" s="29" t="str">
        <f t="shared" si="182"/>
        <v/>
      </c>
      <c r="B864" s="29" t="str">
        <f t="shared" si="183"/>
        <v>Compassionate Swaziland</v>
      </c>
      <c r="C864" s="29">
        <f t="shared" si="184"/>
        <v>0</v>
      </c>
      <c r="D864" s="30" t="str">
        <f t="shared" si="185"/>
        <v>Africa and the Middle East</v>
      </c>
      <c r="E864" s="30" t="str">
        <f t="shared" si="186"/>
        <v>Mbabane, Swaziland</v>
      </c>
      <c r="F864" s="31">
        <f t="shared" si="187"/>
        <v>0</v>
      </c>
      <c r="G864" s="31">
        <f t="shared" si="188"/>
        <v>0</v>
      </c>
      <c r="H864" s="31">
        <f t="shared" si="189"/>
        <v>0</v>
      </c>
      <c r="I864" s="31">
        <f t="shared" si="190"/>
        <v>0</v>
      </c>
      <c r="J864" s="31">
        <f t="shared" si="191"/>
        <v>0</v>
      </c>
      <c r="K864" s="31">
        <f t="shared" si="192"/>
        <v>0</v>
      </c>
      <c r="L864" s="31">
        <f t="shared" si="193"/>
        <v>0</v>
      </c>
      <c r="M864" s="31">
        <f t="shared" si="194"/>
        <v>0</v>
      </c>
      <c r="N864" s="31">
        <f t="shared" si="195"/>
        <v>0</v>
      </c>
      <c r="O864" s="26" t="s">
        <v>15994</v>
      </c>
      <c r="P864" s="26" t="s">
        <v>108</v>
      </c>
      <c r="Q864" s="27">
        <v>43263</v>
      </c>
      <c r="R864" s="24"/>
      <c r="S864" s="24"/>
      <c r="T864" s="26" t="s">
        <v>111</v>
      </c>
      <c r="U864" s="24"/>
      <c r="V864" s="26" t="s">
        <v>169</v>
      </c>
      <c r="W864" s="26" t="s">
        <v>4924</v>
      </c>
      <c r="X864" s="26" t="s">
        <v>4925</v>
      </c>
      <c r="Y864" s="26" t="s">
        <v>4926</v>
      </c>
      <c r="Z864" s="24"/>
      <c r="AA864" s="24"/>
      <c r="AB864" s="26" t="s">
        <v>15736</v>
      </c>
      <c r="AC864" s="28">
        <v>2000</v>
      </c>
      <c r="AD864" s="26" t="s">
        <v>420</v>
      </c>
      <c r="AE864" s="26" t="s">
        <v>343</v>
      </c>
      <c r="AF864" s="26" t="s">
        <v>120</v>
      </c>
      <c r="AG864" s="26" t="s">
        <v>175</v>
      </c>
      <c r="AH864" s="24"/>
      <c r="AI864" s="28">
        <v>2000</v>
      </c>
      <c r="AJ864" s="24"/>
      <c r="AK864" s="24"/>
      <c r="AL864" s="24"/>
      <c r="AM864" s="24"/>
      <c r="AN864" s="24"/>
      <c r="AO864" s="24"/>
      <c r="AP864" s="24"/>
      <c r="AQ864" s="24"/>
      <c r="AR864" s="24"/>
      <c r="AS864" s="24"/>
      <c r="AT864" s="24"/>
      <c r="AU864" s="24"/>
      <c r="AV864" s="24"/>
      <c r="AW864" s="28">
        <v>0</v>
      </c>
      <c r="AX864" s="26">
        <v>0</v>
      </c>
      <c r="AY864" s="28">
        <v>0</v>
      </c>
      <c r="AZ864" s="28">
        <v>0</v>
      </c>
      <c r="BA864" s="26">
        <v>0</v>
      </c>
      <c r="BB864" s="24"/>
      <c r="BC864" s="26" t="s">
        <v>4929</v>
      </c>
      <c r="BD864" s="24"/>
      <c r="BE864" s="24"/>
      <c r="BF864" s="24"/>
      <c r="BG864" s="24"/>
      <c r="BH864" s="24"/>
      <c r="BI864" s="24"/>
      <c r="BJ864" s="24"/>
      <c r="BK864" s="24"/>
      <c r="BL864" s="24"/>
      <c r="BM864" s="24"/>
      <c r="BN864" s="24"/>
      <c r="BO864" s="24"/>
      <c r="BP864" s="24"/>
      <c r="BQ864" s="24"/>
      <c r="BR864" s="26">
        <v>0</v>
      </c>
      <c r="BS864" s="26">
        <v>0</v>
      </c>
      <c r="BT864" s="26">
        <v>0</v>
      </c>
      <c r="BU864" s="26">
        <v>0</v>
      </c>
      <c r="BV864" s="26">
        <v>0</v>
      </c>
      <c r="BW864" s="26">
        <v>0</v>
      </c>
      <c r="BX864" s="26">
        <v>0</v>
      </c>
      <c r="BY864" s="26">
        <v>0</v>
      </c>
      <c r="BZ864" s="24"/>
      <c r="CA864" s="24"/>
      <c r="CB864" s="24"/>
      <c r="CC864" s="24"/>
      <c r="CD864" s="24"/>
      <c r="CE864" s="24"/>
      <c r="CF864" s="24"/>
      <c r="CG864" s="24"/>
      <c r="CH864" s="24"/>
      <c r="CI864" s="24"/>
      <c r="CJ864" s="24"/>
      <c r="CK864" s="24"/>
      <c r="CL864" s="24"/>
      <c r="CM864" s="24"/>
      <c r="CN864" s="24"/>
      <c r="CO864" s="24"/>
      <c r="CP864" s="24"/>
      <c r="CQ864" s="24"/>
      <c r="CR864" s="24"/>
      <c r="CS864" s="24"/>
      <c r="CT864" s="24"/>
      <c r="CU864" s="24"/>
      <c r="CV864" s="24"/>
      <c r="CW864" s="24"/>
      <c r="CX864" s="24"/>
      <c r="CY864" s="24"/>
      <c r="CZ864" s="24"/>
      <c r="DA864" s="24"/>
      <c r="DB864" s="24"/>
      <c r="DC864" s="24"/>
      <c r="DD864" s="24"/>
      <c r="DE864" s="24"/>
      <c r="DF864" s="26" t="s">
        <v>139</v>
      </c>
      <c r="DG864" s="26" t="s">
        <v>139</v>
      </c>
      <c r="DH864" s="26" t="s">
        <v>139</v>
      </c>
      <c r="DI864" s="26" t="s">
        <v>139</v>
      </c>
      <c r="DJ864" s="26" t="s">
        <v>139</v>
      </c>
      <c r="DK864" s="26" t="s">
        <v>139</v>
      </c>
      <c r="DL864" s="26" t="s">
        <v>139</v>
      </c>
      <c r="DM864" s="26" t="s">
        <v>139</v>
      </c>
      <c r="DN864" s="26" t="s">
        <v>139</v>
      </c>
      <c r="DO864" s="26" t="s">
        <v>139</v>
      </c>
    </row>
    <row r="865" spans="1:119" ht="20.100000000000001" customHeight="1" x14ac:dyDescent="0.25">
      <c r="A865" s="29" t="str">
        <f t="shared" si="182"/>
        <v>Compassionate Swaziland6</v>
      </c>
      <c r="B865" s="29" t="str">
        <f t="shared" si="183"/>
        <v>Compassionate Swaziland</v>
      </c>
      <c r="C865" s="29">
        <f t="shared" si="184"/>
        <v>6</v>
      </c>
      <c r="D865" s="30" t="str">
        <f t="shared" si="185"/>
        <v>Africa and the Middle East</v>
      </c>
      <c r="E865" s="30" t="str">
        <f t="shared" si="186"/>
        <v>Mbabane, Swaziland</v>
      </c>
      <c r="F865" s="31">
        <f t="shared" si="187"/>
        <v>3</v>
      </c>
      <c r="G865" s="31">
        <f t="shared" si="188"/>
        <v>3</v>
      </c>
      <c r="H865" s="31">
        <f t="shared" si="189"/>
        <v>3</v>
      </c>
      <c r="I865" s="31">
        <f t="shared" si="190"/>
        <v>4</v>
      </c>
      <c r="J865" s="31">
        <f t="shared" si="191"/>
        <v>4</v>
      </c>
      <c r="K865" s="31">
        <f t="shared" si="192"/>
        <v>4</v>
      </c>
      <c r="L865" s="31">
        <f t="shared" si="193"/>
        <v>3</v>
      </c>
      <c r="M865" s="31">
        <f t="shared" si="194"/>
        <v>5</v>
      </c>
      <c r="N865" s="31">
        <f t="shared" si="195"/>
        <v>3.6</v>
      </c>
      <c r="O865" s="26" t="s">
        <v>4923</v>
      </c>
      <c r="P865" s="26" t="s">
        <v>108</v>
      </c>
      <c r="Q865" s="27">
        <v>43214</v>
      </c>
      <c r="R865" s="26" t="s">
        <v>166</v>
      </c>
      <c r="S865" s="26" t="s">
        <v>244</v>
      </c>
      <c r="T865" s="26" t="s">
        <v>111</v>
      </c>
      <c r="U865" s="24"/>
      <c r="V865" s="26" t="s">
        <v>169</v>
      </c>
      <c r="W865" s="26" t="s">
        <v>4924</v>
      </c>
      <c r="X865" s="26" t="s">
        <v>4925</v>
      </c>
      <c r="Y865" s="26" t="s">
        <v>4926</v>
      </c>
      <c r="Z865" s="24"/>
      <c r="AA865" s="24"/>
      <c r="AB865" s="26" t="s">
        <v>117</v>
      </c>
      <c r="AC865" s="28">
        <v>18000</v>
      </c>
      <c r="AD865" s="26" t="s">
        <v>420</v>
      </c>
      <c r="AE865" s="26" t="s">
        <v>343</v>
      </c>
      <c r="AF865" s="26" t="s">
        <v>120</v>
      </c>
      <c r="AG865" s="26" t="s">
        <v>175</v>
      </c>
      <c r="AH865" s="26" t="s">
        <v>250</v>
      </c>
      <c r="AI865" s="28">
        <v>18000</v>
      </c>
      <c r="AJ865" s="24"/>
      <c r="AK865" s="24"/>
      <c r="AL865" s="24"/>
      <c r="AM865" s="24"/>
      <c r="AN865" s="24"/>
      <c r="AO865" s="24"/>
      <c r="AP865" s="24"/>
      <c r="AQ865" s="24"/>
      <c r="AR865" s="26" t="s">
        <v>15995</v>
      </c>
      <c r="AS865" s="26" t="s">
        <v>4927</v>
      </c>
      <c r="AT865" s="24"/>
      <c r="AU865" s="26" t="s">
        <v>4928</v>
      </c>
      <c r="AV865" s="24"/>
      <c r="AW865" s="28">
        <v>659210</v>
      </c>
      <c r="AX865" s="26">
        <v>12968</v>
      </c>
      <c r="AY865" s="28">
        <v>650</v>
      </c>
      <c r="AZ865" s="28">
        <v>457</v>
      </c>
      <c r="BA865" s="26">
        <v>480</v>
      </c>
      <c r="BB865" s="24"/>
      <c r="BC865" s="26" t="s">
        <v>4929</v>
      </c>
      <c r="BD865" s="26" t="s">
        <v>125</v>
      </c>
      <c r="BE865" s="24"/>
      <c r="BF865" s="26" t="s">
        <v>1753</v>
      </c>
      <c r="BG865" s="26" t="s">
        <v>261</v>
      </c>
      <c r="BH865" s="26" t="s">
        <v>4930</v>
      </c>
      <c r="BI865" s="26" t="s">
        <v>271</v>
      </c>
      <c r="BJ865" s="26" t="s">
        <v>580</v>
      </c>
      <c r="BK865" s="26" t="s">
        <v>4924</v>
      </c>
      <c r="BL865" s="24"/>
      <c r="BM865" s="24"/>
      <c r="BN865" s="24"/>
      <c r="BO865" s="24"/>
      <c r="BP865" s="24"/>
      <c r="BQ865" s="24"/>
      <c r="BR865" s="26">
        <v>0</v>
      </c>
      <c r="BS865" s="26">
        <v>0</v>
      </c>
      <c r="BT865" s="26">
        <v>0</v>
      </c>
      <c r="BU865" s="26">
        <v>0</v>
      </c>
      <c r="BV865" s="26">
        <v>0</v>
      </c>
      <c r="BW865" s="26">
        <v>0</v>
      </c>
      <c r="BX865" s="26">
        <v>0</v>
      </c>
      <c r="BY865" s="26">
        <v>0</v>
      </c>
      <c r="BZ865" s="26" t="s">
        <v>134</v>
      </c>
      <c r="CA865" s="26" t="s">
        <v>136</v>
      </c>
      <c r="CB865" s="26" t="s">
        <v>136</v>
      </c>
      <c r="CC865" s="26" t="s">
        <v>136</v>
      </c>
      <c r="CD865" s="26" t="s">
        <v>138</v>
      </c>
      <c r="CE865" s="26" t="s">
        <v>136</v>
      </c>
      <c r="CF865" s="26" t="s">
        <v>135</v>
      </c>
      <c r="CG865" s="26" t="s">
        <v>135</v>
      </c>
      <c r="CH865" s="26" t="s">
        <v>134</v>
      </c>
      <c r="CI865" s="26" t="s">
        <v>138</v>
      </c>
      <c r="CJ865" s="26" t="s">
        <v>136</v>
      </c>
      <c r="CK865" s="26" t="s">
        <v>135</v>
      </c>
      <c r="CL865" s="26" t="s">
        <v>136</v>
      </c>
      <c r="CM865" s="26" t="s">
        <v>134</v>
      </c>
      <c r="CN865" s="26" t="s">
        <v>134</v>
      </c>
      <c r="CO865" s="26" t="s">
        <v>138</v>
      </c>
      <c r="CP865" s="26" t="s">
        <v>136</v>
      </c>
      <c r="CQ865" s="26" t="s">
        <v>138</v>
      </c>
      <c r="CR865" s="26" t="s">
        <v>138</v>
      </c>
      <c r="CS865" s="26" t="s">
        <v>138</v>
      </c>
      <c r="CT865" s="26" t="s">
        <v>138</v>
      </c>
      <c r="CU865" s="26" t="s">
        <v>134</v>
      </c>
      <c r="CV865" s="26" t="s">
        <v>138</v>
      </c>
      <c r="CW865" s="26" t="s">
        <v>134</v>
      </c>
      <c r="CX865" s="26" t="s">
        <v>134</v>
      </c>
      <c r="CY865" s="26" t="s">
        <v>134</v>
      </c>
      <c r="CZ865" s="26" t="s">
        <v>135</v>
      </c>
      <c r="DA865" s="26" t="s">
        <v>134</v>
      </c>
      <c r="DB865" s="26" t="s">
        <v>138</v>
      </c>
      <c r="DC865" s="26" t="s">
        <v>138</v>
      </c>
      <c r="DD865" s="26" t="s">
        <v>138</v>
      </c>
      <c r="DE865" s="26" t="s">
        <v>134</v>
      </c>
      <c r="DF865" s="26" t="s">
        <v>139</v>
      </c>
      <c r="DG865" s="26" t="s">
        <v>139</v>
      </c>
      <c r="DH865" s="26" t="s">
        <v>139</v>
      </c>
      <c r="DI865" s="26" t="s">
        <v>139</v>
      </c>
      <c r="DJ865" s="26" t="s">
        <v>139</v>
      </c>
      <c r="DK865" s="26" t="s">
        <v>139</v>
      </c>
      <c r="DL865" s="26" t="s">
        <v>139</v>
      </c>
      <c r="DM865" s="26" t="s">
        <v>139</v>
      </c>
      <c r="DN865" s="26" t="s">
        <v>139</v>
      </c>
      <c r="DO865" s="26" t="s">
        <v>139</v>
      </c>
    </row>
    <row r="866" spans="1:119" ht="20.100000000000001" customHeight="1" x14ac:dyDescent="0.25">
      <c r="A866" s="29" t="str">
        <f t="shared" si="182"/>
        <v/>
      </c>
      <c r="B866" s="29" t="str">
        <f t="shared" si="183"/>
        <v>Compassionate Swaziland</v>
      </c>
      <c r="C866" s="29">
        <f t="shared" si="184"/>
        <v>0</v>
      </c>
      <c r="D866" s="30" t="str">
        <f t="shared" si="185"/>
        <v>Africa and the Middle East</v>
      </c>
      <c r="E866" s="30" t="str">
        <f t="shared" si="186"/>
        <v>Mbabane, Swaziland</v>
      </c>
      <c r="F866" s="31">
        <f t="shared" si="187"/>
        <v>0</v>
      </c>
      <c r="G866" s="31">
        <f t="shared" si="188"/>
        <v>0</v>
      </c>
      <c r="H866" s="31">
        <f t="shared" si="189"/>
        <v>0</v>
      </c>
      <c r="I866" s="31">
        <f t="shared" si="190"/>
        <v>0</v>
      </c>
      <c r="J866" s="31">
        <f t="shared" si="191"/>
        <v>0</v>
      </c>
      <c r="K866" s="31">
        <f t="shared" si="192"/>
        <v>0</v>
      </c>
      <c r="L866" s="31">
        <f t="shared" si="193"/>
        <v>0</v>
      </c>
      <c r="M866" s="31">
        <f t="shared" si="194"/>
        <v>0</v>
      </c>
      <c r="N866" s="31">
        <f t="shared" si="195"/>
        <v>0</v>
      </c>
      <c r="O866" s="26" t="s">
        <v>15996</v>
      </c>
      <c r="P866" s="26" t="s">
        <v>108</v>
      </c>
      <c r="Q866" s="27">
        <v>42879</v>
      </c>
      <c r="R866" s="24"/>
      <c r="S866" s="24"/>
      <c r="T866" s="26" t="s">
        <v>142</v>
      </c>
      <c r="U866" s="24"/>
      <c r="V866" s="26" t="s">
        <v>169</v>
      </c>
      <c r="W866" s="26" t="s">
        <v>4924</v>
      </c>
      <c r="X866" s="26" t="s">
        <v>4925</v>
      </c>
      <c r="Y866" s="26" t="s">
        <v>4926</v>
      </c>
      <c r="Z866" s="24"/>
      <c r="AA866" s="24"/>
      <c r="AB866" s="26" t="s">
        <v>15736</v>
      </c>
      <c r="AC866" s="28">
        <v>1800</v>
      </c>
      <c r="AD866" s="26" t="s">
        <v>420</v>
      </c>
      <c r="AE866" s="26" t="s">
        <v>343</v>
      </c>
      <c r="AF866" s="26" t="s">
        <v>120</v>
      </c>
      <c r="AG866" s="26" t="s">
        <v>175</v>
      </c>
      <c r="AH866" s="24"/>
      <c r="AI866" s="28">
        <v>1800</v>
      </c>
      <c r="AJ866" s="24"/>
      <c r="AK866" s="24"/>
      <c r="AL866" s="24"/>
      <c r="AM866" s="24"/>
      <c r="AN866" s="24"/>
      <c r="AO866" s="24"/>
      <c r="AP866" s="24"/>
      <c r="AQ866" s="24"/>
      <c r="AR866" s="24"/>
      <c r="AS866" s="24"/>
      <c r="AT866" s="24"/>
      <c r="AU866" s="24"/>
      <c r="AV866" s="24"/>
      <c r="AW866" s="28">
        <v>0</v>
      </c>
      <c r="AX866" s="26">
        <v>0</v>
      </c>
      <c r="AY866" s="28">
        <v>0</v>
      </c>
      <c r="AZ866" s="28">
        <v>0</v>
      </c>
      <c r="BA866" s="26">
        <v>0</v>
      </c>
      <c r="BB866" s="24"/>
      <c r="BC866" s="26" t="s">
        <v>4929</v>
      </c>
      <c r="BD866" s="24"/>
      <c r="BE866" s="24"/>
      <c r="BF866" s="24"/>
      <c r="BG866" s="24"/>
      <c r="BH866" s="24"/>
      <c r="BI866" s="24"/>
      <c r="BJ866" s="24"/>
      <c r="BK866" s="24"/>
      <c r="BL866" s="24"/>
      <c r="BM866" s="24"/>
      <c r="BN866" s="24"/>
      <c r="BO866" s="24"/>
      <c r="BP866" s="24"/>
      <c r="BQ866" s="24"/>
      <c r="BR866" s="26">
        <v>0</v>
      </c>
      <c r="BS866" s="26">
        <v>0</v>
      </c>
      <c r="BT866" s="26">
        <v>0</v>
      </c>
      <c r="BU866" s="26">
        <v>0</v>
      </c>
      <c r="BV866" s="26">
        <v>0</v>
      </c>
      <c r="BW866" s="26">
        <v>0</v>
      </c>
      <c r="BX866" s="26">
        <v>0</v>
      </c>
      <c r="BY866" s="26">
        <v>0</v>
      </c>
      <c r="BZ866" s="24"/>
      <c r="CA866" s="24"/>
      <c r="CB866" s="24"/>
      <c r="CC866" s="24"/>
      <c r="CD866" s="24"/>
      <c r="CE866" s="24"/>
      <c r="CF866" s="24"/>
      <c r="CG866" s="24"/>
      <c r="CH866" s="24"/>
      <c r="CI866" s="24"/>
      <c r="CJ866" s="24"/>
      <c r="CK866" s="24"/>
      <c r="CL866" s="24"/>
      <c r="CM866" s="24"/>
      <c r="CN866" s="24"/>
      <c r="CO866" s="24"/>
      <c r="CP866" s="24"/>
      <c r="CQ866" s="24"/>
      <c r="CR866" s="24"/>
      <c r="CS866" s="24"/>
      <c r="CT866" s="24"/>
      <c r="CU866" s="24"/>
      <c r="CV866" s="24"/>
      <c r="CW866" s="24"/>
      <c r="CX866" s="24"/>
      <c r="CY866" s="24"/>
      <c r="CZ866" s="24"/>
      <c r="DA866" s="24"/>
      <c r="DB866" s="24"/>
      <c r="DC866" s="24"/>
      <c r="DD866" s="24"/>
      <c r="DE866" s="24"/>
      <c r="DF866" s="26" t="s">
        <v>139</v>
      </c>
      <c r="DG866" s="26" t="s">
        <v>139</v>
      </c>
      <c r="DH866" s="26" t="s">
        <v>139</v>
      </c>
      <c r="DI866" s="26" t="s">
        <v>139</v>
      </c>
      <c r="DJ866" s="26" t="s">
        <v>139</v>
      </c>
      <c r="DK866" s="26" t="s">
        <v>139</v>
      </c>
      <c r="DL866" s="26" t="s">
        <v>139</v>
      </c>
      <c r="DM866" s="26" t="s">
        <v>139</v>
      </c>
      <c r="DN866" s="26" t="s">
        <v>139</v>
      </c>
      <c r="DO866" s="26" t="s">
        <v>139</v>
      </c>
    </row>
    <row r="867" spans="1:119" ht="20.100000000000001" customHeight="1" x14ac:dyDescent="0.25">
      <c r="A867" s="29" t="str">
        <f t="shared" si="182"/>
        <v>Compassionate Swaziland5</v>
      </c>
      <c r="B867" s="29" t="str">
        <f t="shared" si="183"/>
        <v>Compassionate Swaziland</v>
      </c>
      <c r="C867" s="29">
        <f t="shared" si="184"/>
        <v>5</v>
      </c>
      <c r="D867" s="30" t="str">
        <f t="shared" si="185"/>
        <v>Africa and the Middle East</v>
      </c>
      <c r="E867" s="30" t="str">
        <f t="shared" si="186"/>
        <v>Mbabane, Swaziland</v>
      </c>
      <c r="F867" s="31">
        <f t="shared" si="187"/>
        <v>0</v>
      </c>
      <c r="G867" s="31">
        <f t="shared" si="188"/>
        <v>0</v>
      </c>
      <c r="H867" s="31">
        <f t="shared" si="189"/>
        <v>0</v>
      </c>
      <c r="I867" s="31">
        <f t="shared" si="190"/>
        <v>0</v>
      </c>
      <c r="J867" s="31">
        <f t="shared" si="191"/>
        <v>0</v>
      </c>
      <c r="K867" s="31">
        <f t="shared" si="192"/>
        <v>0</v>
      </c>
      <c r="L867" s="31">
        <f t="shared" si="193"/>
        <v>0</v>
      </c>
      <c r="M867" s="31">
        <f t="shared" si="194"/>
        <v>0</v>
      </c>
      <c r="N867" s="31">
        <f t="shared" si="195"/>
        <v>0</v>
      </c>
      <c r="O867" s="26" t="s">
        <v>4931</v>
      </c>
      <c r="P867" s="26" t="s">
        <v>108</v>
      </c>
      <c r="Q867" s="27">
        <v>42858</v>
      </c>
      <c r="R867" s="26" t="s">
        <v>166</v>
      </c>
      <c r="S867" s="26" t="s">
        <v>167</v>
      </c>
      <c r="T867" s="26" t="s">
        <v>142</v>
      </c>
      <c r="U867" s="26" t="s">
        <v>833</v>
      </c>
      <c r="V867" s="26" t="s">
        <v>169</v>
      </c>
      <c r="W867" s="26" t="s">
        <v>4924</v>
      </c>
      <c r="X867" s="26" t="s">
        <v>4925</v>
      </c>
      <c r="Y867" s="26" t="s">
        <v>4926</v>
      </c>
      <c r="Z867" s="24"/>
      <c r="AA867" s="24"/>
      <c r="AB867" s="26" t="s">
        <v>117</v>
      </c>
      <c r="AC867" s="28">
        <v>15000</v>
      </c>
      <c r="AD867" s="26" t="s">
        <v>420</v>
      </c>
      <c r="AE867" s="26" t="s">
        <v>343</v>
      </c>
      <c r="AF867" s="26" t="s">
        <v>120</v>
      </c>
      <c r="AG867" s="26" t="s">
        <v>175</v>
      </c>
      <c r="AH867" s="26" t="s">
        <v>176</v>
      </c>
      <c r="AI867" s="28">
        <v>15000</v>
      </c>
      <c r="AJ867" s="26" t="s">
        <v>4932</v>
      </c>
      <c r="AK867" s="26" t="s">
        <v>4933</v>
      </c>
      <c r="AL867" s="26" t="s">
        <v>4934</v>
      </c>
      <c r="AM867" s="24"/>
      <c r="AN867" s="24"/>
      <c r="AO867" s="24"/>
      <c r="AP867" s="24"/>
      <c r="AQ867" s="26" t="s">
        <v>4935</v>
      </c>
      <c r="AR867" s="24"/>
      <c r="AS867" s="26" t="s">
        <v>4936</v>
      </c>
      <c r="AT867" s="26" t="s">
        <v>4937</v>
      </c>
      <c r="AU867" s="26" t="s">
        <v>4938</v>
      </c>
      <c r="AV867" s="24"/>
      <c r="AW867" s="28">
        <v>389159</v>
      </c>
      <c r="AX867" s="26">
        <v>7523</v>
      </c>
      <c r="AY867" s="28">
        <v>100</v>
      </c>
      <c r="AZ867" s="28">
        <v>6953</v>
      </c>
      <c r="BA867" s="26">
        <v>7523</v>
      </c>
      <c r="BB867" s="24"/>
      <c r="BC867" s="26" t="s">
        <v>4929</v>
      </c>
      <c r="BD867" s="26" t="s">
        <v>378</v>
      </c>
      <c r="BE867" s="26" t="s">
        <v>4939</v>
      </c>
      <c r="BF867" s="26" t="s">
        <v>4930</v>
      </c>
      <c r="BG867" s="26" t="s">
        <v>271</v>
      </c>
      <c r="BH867" s="26" t="s">
        <v>4940</v>
      </c>
      <c r="BI867" s="26" t="s">
        <v>395</v>
      </c>
      <c r="BJ867" s="26" t="s">
        <v>1753</v>
      </c>
      <c r="BK867" s="26" t="s">
        <v>191</v>
      </c>
      <c r="BL867" s="24"/>
      <c r="BM867" s="24"/>
      <c r="BN867" s="24"/>
      <c r="BO867" s="24"/>
      <c r="BP867" s="24"/>
      <c r="BQ867" s="24"/>
      <c r="BR867" s="26">
        <v>0</v>
      </c>
      <c r="BS867" s="26">
        <v>0</v>
      </c>
      <c r="BT867" s="26">
        <v>0</v>
      </c>
      <c r="BU867" s="26">
        <v>0</v>
      </c>
      <c r="BV867" s="26">
        <v>0</v>
      </c>
      <c r="BW867" s="26">
        <v>0</v>
      </c>
      <c r="BX867" s="26">
        <v>0</v>
      </c>
      <c r="BY867" s="26">
        <v>0</v>
      </c>
      <c r="BZ867" s="24"/>
      <c r="CA867" s="24"/>
      <c r="CB867" s="24"/>
      <c r="CC867" s="24"/>
      <c r="CD867" s="24"/>
      <c r="CE867" s="24"/>
      <c r="CF867" s="24"/>
      <c r="CG867" s="24"/>
      <c r="CH867" s="24"/>
      <c r="CI867" s="24"/>
      <c r="CJ867" s="24"/>
      <c r="CK867" s="24"/>
      <c r="CL867" s="24"/>
      <c r="CM867" s="24"/>
      <c r="CN867" s="24"/>
      <c r="CO867" s="24"/>
      <c r="CP867" s="24"/>
      <c r="CQ867" s="24"/>
      <c r="CR867" s="24"/>
      <c r="CS867" s="24"/>
      <c r="CT867" s="24"/>
      <c r="CU867" s="24"/>
      <c r="CV867" s="24"/>
      <c r="CW867" s="24"/>
      <c r="CX867" s="24"/>
      <c r="CY867" s="24"/>
      <c r="CZ867" s="24"/>
      <c r="DA867" s="24"/>
      <c r="DB867" s="24"/>
      <c r="DC867" s="24"/>
      <c r="DD867" s="24"/>
      <c r="DE867" s="24"/>
      <c r="DF867" s="26" t="s">
        <v>139</v>
      </c>
      <c r="DG867" s="26" t="s">
        <v>120</v>
      </c>
      <c r="DH867" s="26" t="s">
        <v>120</v>
      </c>
      <c r="DI867" s="26" t="s">
        <v>120</v>
      </c>
      <c r="DJ867" s="26" t="s">
        <v>139</v>
      </c>
      <c r="DK867" s="26" t="s">
        <v>139</v>
      </c>
      <c r="DL867" s="26" t="s">
        <v>139</v>
      </c>
      <c r="DM867" s="26" t="s">
        <v>139</v>
      </c>
      <c r="DN867" s="26" t="s">
        <v>139</v>
      </c>
      <c r="DO867" s="26" t="s">
        <v>139</v>
      </c>
    </row>
    <row r="868" spans="1:119" ht="20.100000000000001" customHeight="1" x14ac:dyDescent="0.25">
      <c r="A868" s="29" t="str">
        <f t="shared" si="182"/>
        <v>Compassionate Swaziland4</v>
      </c>
      <c r="B868" s="29" t="str">
        <f t="shared" si="183"/>
        <v>Compassionate Swaziland</v>
      </c>
      <c r="C868" s="29">
        <f t="shared" si="184"/>
        <v>4</v>
      </c>
      <c r="D868" s="30" t="str">
        <f t="shared" si="185"/>
        <v>Africa and the Middle East</v>
      </c>
      <c r="E868" s="30" t="str">
        <f t="shared" si="186"/>
        <v>Mbabane, Swaziland</v>
      </c>
      <c r="F868" s="31">
        <f t="shared" si="187"/>
        <v>4</v>
      </c>
      <c r="G868" s="31">
        <f t="shared" si="188"/>
        <v>4</v>
      </c>
      <c r="H868" s="31">
        <f t="shared" si="189"/>
        <v>3</v>
      </c>
      <c r="I868" s="31">
        <f t="shared" si="190"/>
        <v>4</v>
      </c>
      <c r="J868" s="31">
        <f t="shared" si="191"/>
        <v>4</v>
      </c>
      <c r="K868" s="31">
        <f t="shared" si="192"/>
        <v>4</v>
      </c>
      <c r="L868" s="31">
        <f t="shared" si="193"/>
        <v>4</v>
      </c>
      <c r="M868" s="31">
        <f t="shared" si="194"/>
        <v>4</v>
      </c>
      <c r="N868" s="31">
        <f t="shared" si="195"/>
        <v>3.9</v>
      </c>
      <c r="O868" s="26" t="s">
        <v>4941</v>
      </c>
      <c r="P868" s="26" t="s">
        <v>108</v>
      </c>
      <c r="Q868" s="27">
        <v>42502</v>
      </c>
      <c r="R868" s="26" t="s">
        <v>166</v>
      </c>
      <c r="S868" s="26" t="s">
        <v>184</v>
      </c>
      <c r="T868" s="26" t="s">
        <v>157</v>
      </c>
      <c r="U868" s="26" t="s">
        <v>833</v>
      </c>
      <c r="V868" s="26" t="s">
        <v>169</v>
      </c>
      <c r="W868" s="26" t="s">
        <v>4924</v>
      </c>
      <c r="X868" s="26" t="s">
        <v>4925</v>
      </c>
      <c r="Y868" s="26" t="s">
        <v>4926</v>
      </c>
      <c r="Z868" s="24"/>
      <c r="AA868" s="24"/>
      <c r="AB868" s="26" t="s">
        <v>117</v>
      </c>
      <c r="AC868" s="28">
        <v>4000</v>
      </c>
      <c r="AD868" s="26" t="s">
        <v>420</v>
      </c>
      <c r="AE868" s="26" t="s">
        <v>343</v>
      </c>
      <c r="AF868" s="26" t="s">
        <v>120</v>
      </c>
      <c r="AG868" s="26" t="s">
        <v>175</v>
      </c>
      <c r="AH868" s="26" t="s">
        <v>185</v>
      </c>
      <c r="AI868" s="28">
        <v>4000</v>
      </c>
      <c r="AJ868" s="26" t="s">
        <v>4942</v>
      </c>
      <c r="AK868" s="26" t="s">
        <v>4943</v>
      </c>
      <c r="AL868" s="26" t="s">
        <v>4934</v>
      </c>
      <c r="AM868" s="24"/>
      <c r="AN868" s="24"/>
      <c r="AO868" s="24"/>
      <c r="AP868" s="24"/>
      <c r="AQ868" s="26" t="s">
        <v>4944</v>
      </c>
      <c r="AR868" s="24"/>
      <c r="AS868" s="26" t="s">
        <v>4945</v>
      </c>
      <c r="AT868" s="24"/>
      <c r="AU868" s="26" t="s">
        <v>4946</v>
      </c>
      <c r="AV868" s="24"/>
      <c r="AW868" s="28">
        <v>221790</v>
      </c>
      <c r="AX868" s="26">
        <v>3260</v>
      </c>
      <c r="AY868" s="28">
        <v>80</v>
      </c>
      <c r="AZ868" s="28">
        <v>90</v>
      </c>
      <c r="BA868" s="26">
        <v>0</v>
      </c>
      <c r="BB868" s="26" t="s">
        <v>148</v>
      </c>
      <c r="BC868" s="26" t="s">
        <v>4929</v>
      </c>
      <c r="BD868" s="26" t="s">
        <v>125</v>
      </c>
      <c r="BE868" s="24"/>
      <c r="BF868" s="26" t="s">
        <v>4930</v>
      </c>
      <c r="BG868" s="26" t="s">
        <v>271</v>
      </c>
      <c r="BH868" s="26" t="s">
        <v>1753</v>
      </c>
      <c r="BI868" s="26" t="s">
        <v>4924</v>
      </c>
      <c r="BJ868" s="26" t="s">
        <v>4947</v>
      </c>
      <c r="BK868" s="26" t="s">
        <v>191</v>
      </c>
      <c r="BL868" s="26" t="s">
        <v>4948</v>
      </c>
      <c r="BM868" s="26" t="s">
        <v>4924</v>
      </c>
      <c r="BN868" s="26" t="s">
        <v>4949</v>
      </c>
      <c r="BO868" s="26" t="s">
        <v>395</v>
      </c>
      <c r="BP868" s="24"/>
      <c r="BQ868" s="24"/>
      <c r="BR868" s="26">
        <v>4</v>
      </c>
      <c r="BS868" s="26">
        <v>4</v>
      </c>
      <c r="BT868" s="26">
        <v>3</v>
      </c>
      <c r="BU868" s="26">
        <v>4</v>
      </c>
      <c r="BV868" s="26">
        <v>4</v>
      </c>
      <c r="BW868" s="26">
        <v>4</v>
      </c>
      <c r="BX868" s="26">
        <v>4</v>
      </c>
      <c r="BY868" s="26">
        <v>4</v>
      </c>
      <c r="BZ868" s="24"/>
      <c r="CA868" s="24"/>
      <c r="CB868" s="24"/>
      <c r="CC868" s="24"/>
      <c r="CD868" s="24"/>
      <c r="CE868" s="24"/>
      <c r="CF868" s="24"/>
      <c r="CG868" s="24"/>
      <c r="CH868" s="24"/>
      <c r="CI868" s="24"/>
      <c r="CJ868" s="24"/>
      <c r="CK868" s="24"/>
      <c r="CL868" s="24"/>
      <c r="CM868" s="24"/>
      <c r="CN868" s="24"/>
      <c r="CO868" s="24"/>
      <c r="CP868" s="24"/>
      <c r="CQ868" s="24"/>
      <c r="CR868" s="24"/>
      <c r="CS868" s="24"/>
      <c r="CT868" s="24"/>
      <c r="CU868" s="24"/>
      <c r="CV868" s="24"/>
      <c r="CW868" s="24"/>
      <c r="CX868" s="24"/>
      <c r="CY868" s="24"/>
      <c r="CZ868" s="24"/>
      <c r="DA868" s="24"/>
      <c r="DB868" s="24"/>
      <c r="DC868" s="24"/>
      <c r="DD868" s="24"/>
      <c r="DE868" s="24"/>
      <c r="DF868" s="26" t="s">
        <v>120</v>
      </c>
      <c r="DG868" s="26" t="s">
        <v>120</v>
      </c>
      <c r="DH868" s="26" t="s">
        <v>120</v>
      </c>
      <c r="DI868" s="26" t="s">
        <v>139</v>
      </c>
      <c r="DJ868" s="26" t="s">
        <v>139</v>
      </c>
      <c r="DK868" s="26" t="s">
        <v>139</v>
      </c>
      <c r="DL868" s="26" t="s">
        <v>139</v>
      </c>
      <c r="DM868" s="26" t="s">
        <v>139</v>
      </c>
      <c r="DN868" s="26" t="s">
        <v>139</v>
      </c>
      <c r="DO868" s="26" t="s">
        <v>139</v>
      </c>
    </row>
    <row r="869" spans="1:119" ht="20.100000000000001" customHeight="1" x14ac:dyDescent="0.25">
      <c r="A869" s="29" t="str">
        <f t="shared" si="182"/>
        <v/>
      </c>
      <c r="B869" s="29" t="str">
        <f t="shared" si="183"/>
        <v>Compassionate Swaziland</v>
      </c>
      <c r="C869" s="29">
        <f t="shared" si="184"/>
        <v>0</v>
      </c>
      <c r="D869" s="30" t="str">
        <f t="shared" si="185"/>
        <v>Africa and the Middle East</v>
      </c>
      <c r="E869" s="30" t="str">
        <f t="shared" si="186"/>
        <v>Mbabane, Swaziland</v>
      </c>
      <c r="F869" s="31">
        <f t="shared" si="187"/>
        <v>0</v>
      </c>
      <c r="G869" s="31">
        <f t="shared" si="188"/>
        <v>0</v>
      </c>
      <c r="H869" s="31">
        <f t="shared" si="189"/>
        <v>0</v>
      </c>
      <c r="I869" s="31">
        <f t="shared" si="190"/>
        <v>0</v>
      </c>
      <c r="J869" s="31">
        <f t="shared" si="191"/>
        <v>0</v>
      </c>
      <c r="K869" s="31">
        <f t="shared" si="192"/>
        <v>0</v>
      </c>
      <c r="L869" s="31">
        <f t="shared" si="193"/>
        <v>0</v>
      </c>
      <c r="M869" s="31">
        <f t="shared" si="194"/>
        <v>0</v>
      </c>
      <c r="N869" s="31">
        <f t="shared" si="195"/>
        <v>0</v>
      </c>
      <c r="O869" s="26" t="s">
        <v>15997</v>
      </c>
      <c r="P869" s="26" t="s">
        <v>108</v>
      </c>
      <c r="Q869" s="27">
        <v>42240</v>
      </c>
      <c r="R869" s="24"/>
      <c r="S869" s="24"/>
      <c r="T869" s="26" t="s">
        <v>157</v>
      </c>
      <c r="U869" s="24"/>
      <c r="V869" s="26" t="s">
        <v>169</v>
      </c>
      <c r="W869" s="26" t="s">
        <v>4924</v>
      </c>
      <c r="X869" s="26" t="s">
        <v>4925</v>
      </c>
      <c r="Y869" s="26" t="s">
        <v>4926</v>
      </c>
      <c r="Z869" s="24"/>
      <c r="AA869" s="24"/>
      <c r="AB869" s="26" t="s">
        <v>15733</v>
      </c>
      <c r="AC869" s="28">
        <v>5000</v>
      </c>
      <c r="AD869" s="26" t="s">
        <v>420</v>
      </c>
      <c r="AE869" s="26" t="s">
        <v>343</v>
      </c>
      <c r="AF869" s="26" t="s">
        <v>120</v>
      </c>
      <c r="AG869" s="26" t="s">
        <v>175</v>
      </c>
      <c r="AH869" s="24"/>
      <c r="AI869" s="28">
        <v>5000</v>
      </c>
      <c r="AJ869" s="24"/>
      <c r="AK869" s="24"/>
      <c r="AL869" s="24"/>
      <c r="AM869" s="24"/>
      <c r="AN869" s="24"/>
      <c r="AO869" s="24"/>
      <c r="AP869" s="24"/>
      <c r="AQ869" s="24"/>
      <c r="AR869" s="24"/>
      <c r="AS869" s="24"/>
      <c r="AT869" s="24"/>
      <c r="AU869" s="24"/>
      <c r="AV869" s="24"/>
      <c r="AW869" s="24"/>
      <c r="AX869" s="24"/>
      <c r="AY869" s="24"/>
      <c r="AZ869" s="24"/>
      <c r="BA869" s="24"/>
      <c r="BB869" s="24"/>
      <c r="BC869" s="26" t="s">
        <v>4929</v>
      </c>
      <c r="BD869" s="24"/>
      <c r="BE869" s="24"/>
      <c r="BF869" s="24"/>
      <c r="BG869" s="24"/>
      <c r="BH869" s="24"/>
      <c r="BI869" s="24"/>
      <c r="BJ869" s="24"/>
      <c r="BK869" s="24"/>
      <c r="BL869" s="24"/>
      <c r="BM869" s="24"/>
      <c r="BN869" s="24"/>
      <c r="BO869" s="24"/>
      <c r="BP869" s="24"/>
      <c r="BQ869" s="24"/>
      <c r="BR869" s="24"/>
      <c r="BS869" s="24"/>
      <c r="BT869" s="24"/>
      <c r="BU869" s="24"/>
      <c r="BV869" s="24"/>
      <c r="BW869" s="24"/>
      <c r="BX869" s="24"/>
      <c r="BY869" s="24"/>
      <c r="BZ869" s="24"/>
      <c r="CA869" s="24"/>
      <c r="CB869" s="24"/>
      <c r="CC869" s="24"/>
      <c r="CD869" s="24"/>
      <c r="CE869" s="24"/>
      <c r="CF869" s="24"/>
      <c r="CG869" s="24"/>
      <c r="CH869" s="24"/>
      <c r="CI869" s="24"/>
      <c r="CJ869" s="24"/>
      <c r="CK869" s="24"/>
      <c r="CL869" s="24"/>
      <c r="CM869" s="24"/>
      <c r="CN869" s="24"/>
      <c r="CO869" s="24"/>
      <c r="CP869" s="24"/>
      <c r="CQ869" s="24"/>
      <c r="CR869" s="24"/>
      <c r="CS869" s="24"/>
      <c r="CT869" s="24"/>
      <c r="CU869" s="24"/>
      <c r="CV869" s="24"/>
      <c r="CW869" s="24"/>
      <c r="CX869" s="24"/>
      <c r="CY869" s="24"/>
      <c r="CZ869" s="24"/>
      <c r="DA869" s="24"/>
      <c r="DB869" s="24"/>
      <c r="DC869" s="24"/>
      <c r="DD869" s="24"/>
      <c r="DE869" s="24"/>
      <c r="DF869" s="26" t="s">
        <v>139</v>
      </c>
      <c r="DG869" s="26" t="s">
        <v>139</v>
      </c>
      <c r="DH869" s="26" t="s">
        <v>139</v>
      </c>
      <c r="DI869" s="26" t="s">
        <v>139</v>
      </c>
      <c r="DJ869" s="26" t="s">
        <v>139</v>
      </c>
      <c r="DK869" s="26" t="s">
        <v>139</v>
      </c>
      <c r="DL869" s="26" t="s">
        <v>139</v>
      </c>
      <c r="DM869" s="26" t="s">
        <v>139</v>
      </c>
      <c r="DN869" s="26" t="s">
        <v>139</v>
      </c>
      <c r="DO869" s="26" t="s">
        <v>139</v>
      </c>
    </row>
    <row r="870" spans="1:119" ht="20.100000000000001" customHeight="1" x14ac:dyDescent="0.25">
      <c r="A870" s="29" t="str">
        <f t="shared" si="182"/>
        <v>Compassionate Swaziland3</v>
      </c>
      <c r="B870" s="29" t="str">
        <f t="shared" si="183"/>
        <v>Compassionate Swaziland</v>
      </c>
      <c r="C870" s="29">
        <f t="shared" si="184"/>
        <v>3</v>
      </c>
      <c r="D870" s="30" t="str">
        <f t="shared" si="185"/>
        <v>Africa and the Middle East</v>
      </c>
      <c r="E870" s="30" t="str">
        <f t="shared" si="186"/>
        <v>Mbabane, Swaziland</v>
      </c>
      <c r="F870" s="31">
        <f t="shared" si="187"/>
        <v>3</v>
      </c>
      <c r="G870" s="31">
        <f t="shared" si="188"/>
        <v>3</v>
      </c>
      <c r="H870" s="31">
        <f t="shared" si="189"/>
        <v>2</v>
      </c>
      <c r="I870" s="31">
        <f t="shared" si="190"/>
        <v>4</v>
      </c>
      <c r="J870" s="31">
        <f t="shared" si="191"/>
        <v>3</v>
      </c>
      <c r="K870" s="31">
        <f t="shared" si="192"/>
        <v>4</v>
      </c>
      <c r="L870" s="31">
        <f t="shared" si="193"/>
        <v>4</v>
      </c>
      <c r="M870" s="31">
        <f t="shared" si="194"/>
        <v>2</v>
      </c>
      <c r="N870" s="31">
        <f t="shared" si="195"/>
        <v>3.1</v>
      </c>
      <c r="O870" s="26" t="s">
        <v>4950</v>
      </c>
      <c r="P870" s="26" t="s">
        <v>108</v>
      </c>
      <c r="Q870" s="27">
        <v>41946</v>
      </c>
      <c r="R870" s="26" t="s">
        <v>166</v>
      </c>
      <c r="S870" s="26" t="s">
        <v>609</v>
      </c>
      <c r="T870" s="26" t="s">
        <v>278</v>
      </c>
      <c r="U870" s="26" t="s">
        <v>833</v>
      </c>
      <c r="V870" s="26" t="s">
        <v>169</v>
      </c>
      <c r="W870" s="26" t="s">
        <v>4924</v>
      </c>
      <c r="X870" s="26" t="s">
        <v>4925</v>
      </c>
      <c r="Y870" s="26" t="s">
        <v>4926</v>
      </c>
      <c r="Z870" s="24"/>
      <c r="AA870" s="24"/>
      <c r="AB870" s="26" t="s">
        <v>117</v>
      </c>
      <c r="AC870" s="28">
        <v>10000</v>
      </c>
      <c r="AD870" s="26" t="s">
        <v>420</v>
      </c>
      <c r="AE870" s="26" t="s">
        <v>343</v>
      </c>
      <c r="AF870" s="26" t="s">
        <v>120</v>
      </c>
      <c r="AG870" s="26" t="s">
        <v>175</v>
      </c>
      <c r="AH870" s="26" t="s">
        <v>121</v>
      </c>
      <c r="AI870" s="28">
        <v>10000</v>
      </c>
      <c r="AJ870" s="26" t="s">
        <v>4951</v>
      </c>
      <c r="AK870" s="26" t="s">
        <v>4933</v>
      </c>
      <c r="AL870" s="26" t="s">
        <v>4934</v>
      </c>
      <c r="AM870" s="24"/>
      <c r="AN870" s="24"/>
      <c r="AO870" s="24"/>
      <c r="AP870" s="24"/>
      <c r="AQ870" s="26" t="s">
        <v>4952</v>
      </c>
      <c r="AR870" s="24"/>
      <c r="AS870" s="26" t="s">
        <v>4953</v>
      </c>
      <c r="AT870" s="26" t="s">
        <v>4954</v>
      </c>
      <c r="AU870" s="26" t="s">
        <v>4955</v>
      </c>
      <c r="AV870" s="26" t="s">
        <v>2983</v>
      </c>
      <c r="AW870" s="28">
        <v>197529</v>
      </c>
      <c r="AX870" s="26">
        <v>2567</v>
      </c>
      <c r="AY870" s="28">
        <v>80</v>
      </c>
      <c r="AZ870" s="28">
        <v>88</v>
      </c>
      <c r="BA870" s="26">
        <v>0</v>
      </c>
      <c r="BB870" s="26" t="s">
        <v>148</v>
      </c>
      <c r="BC870" s="26" t="s">
        <v>4929</v>
      </c>
      <c r="BD870" s="26" t="s">
        <v>125</v>
      </c>
      <c r="BE870" s="24"/>
      <c r="BF870" s="26" t="s">
        <v>4930</v>
      </c>
      <c r="BG870" s="26" t="s">
        <v>4956</v>
      </c>
      <c r="BH870" s="26" t="s">
        <v>4957</v>
      </c>
      <c r="BI870" s="26" t="s">
        <v>4958</v>
      </c>
      <c r="BJ870" s="26" t="s">
        <v>212</v>
      </c>
      <c r="BK870" s="26" t="s">
        <v>616</v>
      </c>
      <c r="BL870" s="26" t="s">
        <v>4959</v>
      </c>
      <c r="BM870" s="26" t="s">
        <v>4960</v>
      </c>
      <c r="BN870" s="24"/>
      <c r="BO870" s="24"/>
      <c r="BP870" s="24"/>
      <c r="BQ870" s="24"/>
      <c r="BR870" s="26">
        <v>3</v>
      </c>
      <c r="BS870" s="26">
        <v>3</v>
      </c>
      <c r="BT870" s="26">
        <v>2</v>
      </c>
      <c r="BU870" s="26">
        <v>4</v>
      </c>
      <c r="BV870" s="26">
        <v>3</v>
      </c>
      <c r="BW870" s="26">
        <v>4</v>
      </c>
      <c r="BX870" s="26">
        <v>4</v>
      </c>
      <c r="BY870" s="26">
        <v>2</v>
      </c>
      <c r="BZ870" s="24"/>
      <c r="CA870" s="24"/>
      <c r="CB870" s="24"/>
      <c r="CC870" s="24"/>
      <c r="CD870" s="24"/>
      <c r="CE870" s="24"/>
      <c r="CF870" s="24"/>
      <c r="CG870" s="24"/>
      <c r="CH870" s="24"/>
      <c r="CI870" s="24"/>
      <c r="CJ870" s="24"/>
      <c r="CK870" s="24"/>
      <c r="CL870" s="24"/>
      <c r="CM870" s="24"/>
      <c r="CN870" s="24"/>
      <c r="CO870" s="24"/>
      <c r="CP870" s="24"/>
      <c r="CQ870" s="24"/>
      <c r="CR870" s="24"/>
      <c r="CS870" s="24"/>
      <c r="CT870" s="24"/>
      <c r="CU870" s="24"/>
      <c r="CV870" s="24"/>
      <c r="CW870" s="24"/>
      <c r="CX870" s="24"/>
      <c r="CY870" s="24"/>
      <c r="CZ870" s="24"/>
      <c r="DA870" s="24"/>
      <c r="DB870" s="24"/>
      <c r="DC870" s="24"/>
      <c r="DD870" s="24"/>
      <c r="DE870" s="24"/>
      <c r="DF870" s="26" t="s">
        <v>139</v>
      </c>
      <c r="DG870" s="26" t="s">
        <v>139</v>
      </c>
      <c r="DH870" s="26" t="s">
        <v>139</v>
      </c>
      <c r="DI870" s="26" t="s">
        <v>139</v>
      </c>
      <c r="DJ870" s="26" t="s">
        <v>139</v>
      </c>
      <c r="DK870" s="26" t="s">
        <v>139</v>
      </c>
      <c r="DL870" s="26" t="s">
        <v>139</v>
      </c>
      <c r="DM870" s="26" t="s">
        <v>139</v>
      </c>
      <c r="DN870" s="26" t="s">
        <v>139</v>
      </c>
      <c r="DO870" s="26" t="s">
        <v>139</v>
      </c>
    </row>
    <row r="871" spans="1:119" ht="20.100000000000001" customHeight="1" x14ac:dyDescent="0.25">
      <c r="A871" s="29" t="str">
        <f t="shared" si="182"/>
        <v>Compassionate Swaziland2</v>
      </c>
      <c r="B871" s="29" t="str">
        <f t="shared" si="183"/>
        <v>Compassionate Swaziland</v>
      </c>
      <c r="C871" s="29">
        <f t="shared" si="184"/>
        <v>2</v>
      </c>
      <c r="D871" s="30" t="str">
        <f t="shared" si="185"/>
        <v>Africa and the Middle East</v>
      </c>
      <c r="E871" s="30" t="str">
        <f t="shared" si="186"/>
        <v>Mbabane, Swaziland</v>
      </c>
      <c r="F871" s="31">
        <f t="shared" si="187"/>
        <v>3</v>
      </c>
      <c r="G871" s="31">
        <f t="shared" si="188"/>
        <v>2</v>
      </c>
      <c r="H871" s="31">
        <f t="shared" si="189"/>
        <v>2</v>
      </c>
      <c r="I871" s="31">
        <f t="shared" si="190"/>
        <v>4</v>
      </c>
      <c r="J871" s="31">
        <f t="shared" si="191"/>
        <v>3</v>
      </c>
      <c r="K871" s="31">
        <f t="shared" si="192"/>
        <v>3</v>
      </c>
      <c r="L871" s="31">
        <f t="shared" si="193"/>
        <v>4</v>
      </c>
      <c r="M871" s="31">
        <f t="shared" si="194"/>
        <v>2</v>
      </c>
      <c r="N871" s="31">
        <f t="shared" si="195"/>
        <v>2.9</v>
      </c>
      <c r="O871" s="26" t="s">
        <v>4961</v>
      </c>
      <c r="P871" s="26" t="s">
        <v>108</v>
      </c>
      <c r="Q871" s="27">
        <v>41568</v>
      </c>
      <c r="R871" s="26" t="s">
        <v>109</v>
      </c>
      <c r="S871" s="26" t="s">
        <v>622</v>
      </c>
      <c r="T871" s="26" t="s">
        <v>194</v>
      </c>
      <c r="U871" s="26" t="s">
        <v>833</v>
      </c>
      <c r="V871" s="26" t="s">
        <v>169</v>
      </c>
      <c r="W871" s="26" t="s">
        <v>4924</v>
      </c>
      <c r="X871" s="26" t="s">
        <v>4925</v>
      </c>
      <c r="Y871" s="26" t="s">
        <v>4926</v>
      </c>
      <c r="Z871" s="24"/>
      <c r="AA871" s="24"/>
      <c r="AB871" s="26" t="s">
        <v>117</v>
      </c>
      <c r="AC871" s="28">
        <v>10000</v>
      </c>
      <c r="AD871" s="26" t="s">
        <v>420</v>
      </c>
      <c r="AE871" s="26" t="s">
        <v>343</v>
      </c>
      <c r="AF871" s="26" t="s">
        <v>120</v>
      </c>
      <c r="AG871" s="26" t="s">
        <v>175</v>
      </c>
      <c r="AH871" s="26" t="s">
        <v>143</v>
      </c>
      <c r="AI871" s="28">
        <v>10000</v>
      </c>
      <c r="AJ871" s="26" t="s">
        <v>4962</v>
      </c>
      <c r="AK871" s="26" t="s">
        <v>4933</v>
      </c>
      <c r="AL871" s="26" t="s">
        <v>4963</v>
      </c>
      <c r="AM871" s="24"/>
      <c r="AN871" s="24"/>
      <c r="AO871" s="24"/>
      <c r="AP871" s="24"/>
      <c r="AQ871" s="24"/>
      <c r="AR871" s="24"/>
      <c r="AS871" s="24"/>
      <c r="AT871" s="24"/>
      <c r="AU871" s="24"/>
      <c r="AV871" s="24"/>
      <c r="AW871" s="28">
        <v>130164</v>
      </c>
      <c r="AX871" s="26">
        <v>1463</v>
      </c>
      <c r="AY871" s="28">
        <v>95</v>
      </c>
      <c r="AZ871" s="28">
        <v>86</v>
      </c>
      <c r="BA871" s="26">
        <v>0</v>
      </c>
      <c r="BB871" s="26" t="s">
        <v>148</v>
      </c>
      <c r="BC871" s="26" t="s">
        <v>4929</v>
      </c>
      <c r="BD871" s="26" t="s">
        <v>125</v>
      </c>
      <c r="BE871" s="24"/>
      <c r="BF871" s="26" t="s">
        <v>4964</v>
      </c>
      <c r="BG871" s="26" t="s">
        <v>395</v>
      </c>
      <c r="BH871" s="26" t="s">
        <v>4930</v>
      </c>
      <c r="BI871" s="26" t="s">
        <v>271</v>
      </c>
      <c r="BJ871" s="26" t="s">
        <v>620</v>
      </c>
      <c r="BK871" s="26" t="s">
        <v>191</v>
      </c>
      <c r="BL871" s="24"/>
      <c r="BM871" s="24"/>
      <c r="BN871" s="24"/>
      <c r="BO871" s="24"/>
      <c r="BP871" s="24"/>
      <c r="BQ871" s="24"/>
      <c r="BR871" s="26">
        <v>3</v>
      </c>
      <c r="BS871" s="26">
        <v>2</v>
      </c>
      <c r="BT871" s="26">
        <v>2</v>
      </c>
      <c r="BU871" s="26">
        <v>4</v>
      </c>
      <c r="BV871" s="26">
        <v>3</v>
      </c>
      <c r="BW871" s="26">
        <v>3</v>
      </c>
      <c r="BX871" s="26">
        <v>4</v>
      </c>
      <c r="BY871" s="26">
        <v>2</v>
      </c>
      <c r="BZ871" s="24"/>
      <c r="CA871" s="24"/>
      <c r="CB871" s="24"/>
      <c r="CC871" s="24"/>
      <c r="CD871" s="24"/>
      <c r="CE871" s="24"/>
      <c r="CF871" s="24"/>
      <c r="CG871" s="24"/>
      <c r="CH871" s="24"/>
      <c r="CI871" s="24"/>
      <c r="CJ871" s="24"/>
      <c r="CK871" s="24"/>
      <c r="CL871" s="24"/>
      <c r="CM871" s="24"/>
      <c r="CN871" s="24"/>
      <c r="CO871" s="24"/>
      <c r="CP871" s="24"/>
      <c r="CQ871" s="24"/>
      <c r="CR871" s="24"/>
      <c r="CS871" s="24"/>
      <c r="CT871" s="24"/>
      <c r="CU871" s="24"/>
      <c r="CV871" s="24"/>
      <c r="CW871" s="24"/>
      <c r="CX871" s="24"/>
      <c r="CY871" s="24"/>
      <c r="CZ871" s="24"/>
      <c r="DA871" s="24"/>
      <c r="DB871" s="24"/>
      <c r="DC871" s="24"/>
      <c r="DD871" s="24"/>
      <c r="DE871" s="24"/>
      <c r="DF871" s="26" t="s">
        <v>139</v>
      </c>
      <c r="DG871" s="26" t="s">
        <v>139</v>
      </c>
      <c r="DH871" s="26" t="s">
        <v>139</v>
      </c>
      <c r="DI871" s="26" t="s">
        <v>139</v>
      </c>
      <c r="DJ871" s="26" t="s">
        <v>139</v>
      </c>
      <c r="DK871" s="26" t="s">
        <v>139</v>
      </c>
      <c r="DL871" s="26" t="s">
        <v>139</v>
      </c>
      <c r="DM871" s="26" t="s">
        <v>139</v>
      </c>
      <c r="DN871" s="26" t="s">
        <v>139</v>
      </c>
      <c r="DO871" s="26" t="s">
        <v>139</v>
      </c>
    </row>
    <row r="872" spans="1:119" ht="20.100000000000001" customHeight="1" x14ac:dyDescent="0.25">
      <c r="A872" s="29" t="str">
        <f t="shared" si="182"/>
        <v>Compassionate Swaziland1</v>
      </c>
      <c r="B872" s="29" t="str">
        <f t="shared" si="183"/>
        <v>Compassionate Swaziland</v>
      </c>
      <c r="C872" s="29">
        <f t="shared" si="184"/>
        <v>1</v>
      </c>
      <c r="D872" s="30" t="str">
        <f t="shared" si="185"/>
        <v>Africa and the Middle East</v>
      </c>
      <c r="E872" s="30" t="str">
        <f t="shared" si="186"/>
        <v>Mbabane, Swaziland</v>
      </c>
      <c r="F872" s="31">
        <f t="shared" si="187"/>
        <v>2</v>
      </c>
      <c r="G872" s="31">
        <f t="shared" si="188"/>
        <v>3</v>
      </c>
      <c r="H872" s="31">
        <f t="shared" si="189"/>
        <v>3</v>
      </c>
      <c r="I872" s="31">
        <f t="shared" si="190"/>
        <v>2</v>
      </c>
      <c r="J872" s="31">
        <f t="shared" si="191"/>
        <v>2</v>
      </c>
      <c r="K872" s="31">
        <f t="shared" si="192"/>
        <v>2</v>
      </c>
      <c r="L872" s="31">
        <f t="shared" si="193"/>
        <v>5</v>
      </c>
      <c r="M872" s="31">
        <f t="shared" si="194"/>
        <v>1</v>
      </c>
      <c r="N872" s="31">
        <f t="shared" si="195"/>
        <v>2.5</v>
      </c>
      <c r="O872" s="26" t="s">
        <v>4965</v>
      </c>
      <c r="P872" s="26" t="s">
        <v>108</v>
      </c>
      <c r="Q872" s="27">
        <v>41204</v>
      </c>
      <c r="R872" s="26" t="s">
        <v>155</v>
      </c>
      <c r="S872" s="26" t="s">
        <v>306</v>
      </c>
      <c r="T872" s="26" t="s">
        <v>207</v>
      </c>
      <c r="U872" s="26" t="s">
        <v>833</v>
      </c>
      <c r="V872" s="26" t="s">
        <v>169</v>
      </c>
      <c r="W872" s="26" t="s">
        <v>4924</v>
      </c>
      <c r="X872" s="26" t="s">
        <v>4925</v>
      </c>
      <c r="Y872" s="26" t="s">
        <v>4926</v>
      </c>
      <c r="Z872" s="24"/>
      <c r="AA872" s="24"/>
      <c r="AB872" s="26" t="s">
        <v>117</v>
      </c>
      <c r="AC872" s="28">
        <v>7000</v>
      </c>
      <c r="AD872" s="26" t="s">
        <v>420</v>
      </c>
      <c r="AE872" s="26" t="s">
        <v>343</v>
      </c>
      <c r="AF872" s="26" t="s">
        <v>120</v>
      </c>
      <c r="AG872" s="26" t="s">
        <v>175</v>
      </c>
      <c r="AH872" s="26" t="s">
        <v>158</v>
      </c>
      <c r="AI872" s="28">
        <v>7000</v>
      </c>
      <c r="AJ872" s="26" t="s">
        <v>4966</v>
      </c>
      <c r="AK872" s="26" t="s">
        <v>4943</v>
      </c>
      <c r="AL872" s="26" t="s">
        <v>4934</v>
      </c>
      <c r="AM872" s="26" t="s">
        <v>4967</v>
      </c>
      <c r="AN872" s="26" t="s">
        <v>4968</v>
      </c>
      <c r="AO872" s="26" t="s">
        <v>4969</v>
      </c>
      <c r="AP872" s="26" t="s">
        <v>4970</v>
      </c>
      <c r="AQ872" s="24"/>
      <c r="AR872" s="24"/>
      <c r="AS872" s="24"/>
      <c r="AT872" s="24"/>
      <c r="AU872" s="24"/>
      <c r="AV872" s="24"/>
      <c r="AW872" s="28">
        <v>61000</v>
      </c>
      <c r="AX872" s="26">
        <v>499</v>
      </c>
      <c r="AY872" s="28">
        <v>65</v>
      </c>
      <c r="AZ872" s="28">
        <v>35</v>
      </c>
      <c r="BA872" s="26">
        <v>0</v>
      </c>
      <c r="BB872" s="26" t="s">
        <v>148</v>
      </c>
      <c r="BC872" s="26" t="s">
        <v>4929</v>
      </c>
      <c r="BD872" s="24"/>
      <c r="BE872" s="24"/>
      <c r="BF872" s="26" t="s">
        <v>2244</v>
      </c>
      <c r="BG872" s="26" t="s">
        <v>4924</v>
      </c>
      <c r="BH872" s="26" t="s">
        <v>4930</v>
      </c>
      <c r="BI872" s="26" t="s">
        <v>271</v>
      </c>
      <c r="BJ872" s="24"/>
      <c r="BK872" s="24"/>
      <c r="BL872" s="24"/>
      <c r="BM872" s="24"/>
      <c r="BN872" s="24"/>
      <c r="BO872" s="24"/>
      <c r="BP872" s="24"/>
      <c r="BQ872" s="24"/>
      <c r="BR872" s="26">
        <v>2</v>
      </c>
      <c r="BS872" s="26">
        <v>3</v>
      </c>
      <c r="BT872" s="26">
        <v>3</v>
      </c>
      <c r="BU872" s="26">
        <v>2</v>
      </c>
      <c r="BV872" s="26">
        <v>2</v>
      </c>
      <c r="BW872" s="26">
        <v>2</v>
      </c>
      <c r="BX872" s="26">
        <v>5</v>
      </c>
      <c r="BY872" s="26">
        <v>1</v>
      </c>
      <c r="BZ872" s="24"/>
      <c r="CA872" s="24"/>
      <c r="CB872" s="24"/>
      <c r="CC872" s="24"/>
      <c r="CD872" s="24"/>
      <c r="CE872" s="24"/>
      <c r="CF872" s="24"/>
      <c r="CG872" s="24"/>
      <c r="CH872" s="24"/>
      <c r="CI872" s="24"/>
      <c r="CJ872" s="24"/>
      <c r="CK872" s="24"/>
      <c r="CL872" s="24"/>
      <c r="CM872" s="24"/>
      <c r="CN872" s="24"/>
      <c r="CO872" s="24"/>
      <c r="CP872" s="24"/>
      <c r="CQ872" s="24"/>
      <c r="CR872" s="24"/>
      <c r="CS872" s="24"/>
      <c r="CT872" s="24"/>
      <c r="CU872" s="24"/>
      <c r="CV872" s="24"/>
      <c r="CW872" s="24"/>
      <c r="CX872" s="24"/>
      <c r="CY872" s="24"/>
      <c r="CZ872" s="24"/>
      <c r="DA872" s="24"/>
      <c r="DB872" s="24"/>
      <c r="DC872" s="24"/>
      <c r="DD872" s="24"/>
      <c r="DE872" s="24"/>
      <c r="DF872" s="26" t="s">
        <v>139</v>
      </c>
      <c r="DG872" s="26" t="s">
        <v>139</v>
      </c>
      <c r="DH872" s="26" t="s">
        <v>139</v>
      </c>
      <c r="DI872" s="26" t="s">
        <v>139</v>
      </c>
      <c r="DJ872" s="26" t="s">
        <v>139</v>
      </c>
      <c r="DK872" s="26" t="s">
        <v>139</v>
      </c>
      <c r="DL872" s="26" t="s">
        <v>139</v>
      </c>
      <c r="DM872" s="26" t="s">
        <v>139</v>
      </c>
      <c r="DN872" s="26" t="s">
        <v>139</v>
      </c>
      <c r="DO872" s="26" t="s">
        <v>139</v>
      </c>
    </row>
    <row r="873" spans="1:119" ht="20.100000000000001" customHeight="1" x14ac:dyDescent="0.25">
      <c r="A873" s="29" t="str">
        <f t="shared" si="182"/>
        <v/>
      </c>
      <c r="B873" s="29" t="str">
        <f t="shared" si="183"/>
        <v>CONCERN Nepal</v>
      </c>
      <c r="C873" s="29">
        <f t="shared" si="184"/>
        <v>0</v>
      </c>
      <c r="D873" s="30" t="str">
        <f t="shared" si="185"/>
        <v>South Asia</v>
      </c>
      <c r="E873" s="30" t="str">
        <f t="shared" si="186"/>
        <v>Nepal</v>
      </c>
      <c r="F873" s="31">
        <f t="shared" si="187"/>
        <v>0</v>
      </c>
      <c r="G873" s="31">
        <f t="shared" si="188"/>
        <v>0</v>
      </c>
      <c r="H873" s="31">
        <f t="shared" si="189"/>
        <v>0</v>
      </c>
      <c r="I873" s="31">
        <f t="shared" si="190"/>
        <v>0</v>
      </c>
      <c r="J873" s="31">
        <f t="shared" si="191"/>
        <v>0</v>
      </c>
      <c r="K873" s="31">
        <f t="shared" si="192"/>
        <v>0</v>
      </c>
      <c r="L873" s="31">
        <f t="shared" si="193"/>
        <v>0</v>
      </c>
      <c r="M873" s="31">
        <f t="shared" si="194"/>
        <v>0</v>
      </c>
      <c r="N873" s="31">
        <f t="shared" si="195"/>
        <v>0</v>
      </c>
      <c r="O873" s="26" t="s">
        <v>15998</v>
      </c>
      <c r="P873" s="26" t="s">
        <v>108</v>
      </c>
      <c r="Q873" s="27">
        <v>42493</v>
      </c>
      <c r="R873" s="24"/>
      <c r="S873" s="24"/>
      <c r="T873" s="26" t="s">
        <v>157</v>
      </c>
      <c r="U873" s="24"/>
      <c r="V873" s="26" t="s">
        <v>225</v>
      </c>
      <c r="W873" s="26" t="s">
        <v>1184</v>
      </c>
      <c r="X873" s="24"/>
      <c r="Y873" s="26" t="s">
        <v>15999</v>
      </c>
      <c r="Z873" s="24"/>
      <c r="AA873" s="24"/>
      <c r="AB873" s="26" t="s">
        <v>15736</v>
      </c>
      <c r="AC873" s="28">
        <v>5000</v>
      </c>
      <c r="AD873" s="26" t="s">
        <v>16000</v>
      </c>
      <c r="AE873" s="26" t="s">
        <v>778</v>
      </c>
      <c r="AF873" s="26" t="s">
        <v>139</v>
      </c>
      <c r="AG873" s="26" t="s">
        <v>157</v>
      </c>
      <c r="AH873" s="24"/>
      <c r="AI873" s="28">
        <v>5000</v>
      </c>
      <c r="AJ873" s="24"/>
      <c r="AK873" s="24"/>
      <c r="AL873" s="24"/>
      <c r="AM873" s="24"/>
      <c r="AN873" s="24"/>
      <c r="AO873" s="24"/>
      <c r="AP873" s="24"/>
      <c r="AQ873" s="24"/>
      <c r="AR873" s="24"/>
      <c r="AS873" s="24"/>
      <c r="AT873" s="24"/>
      <c r="AU873" s="24"/>
      <c r="AV873" s="24"/>
      <c r="AW873" s="24"/>
      <c r="AX873" s="24"/>
      <c r="AY873" s="24"/>
      <c r="AZ873" s="24"/>
      <c r="BA873" s="24"/>
      <c r="BB873" s="24"/>
      <c r="BC873" s="24"/>
      <c r="BD873" s="24"/>
      <c r="BE873" s="24"/>
      <c r="BF873" s="24"/>
      <c r="BG873" s="24"/>
      <c r="BH873" s="24"/>
      <c r="BI873" s="24"/>
      <c r="BJ873" s="24"/>
      <c r="BK873" s="24"/>
      <c r="BL873" s="24"/>
      <c r="BM873" s="24"/>
      <c r="BN873" s="24"/>
      <c r="BO873" s="24"/>
      <c r="BP873" s="24"/>
      <c r="BQ873" s="24"/>
      <c r="BR873" s="24"/>
      <c r="BS873" s="24"/>
      <c r="BT873" s="24"/>
      <c r="BU873" s="24"/>
      <c r="BV873" s="24"/>
      <c r="BW873" s="24"/>
      <c r="BX873" s="24"/>
      <c r="BY873" s="24"/>
      <c r="BZ873" s="24"/>
      <c r="CA873" s="24"/>
      <c r="CB873" s="24"/>
      <c r="CC873" s="24"/>
      <c r="CD873" s="24"/>
      <c r="CE873" s="24"/>
      <c r="CF873" s="24"/>
      <c r="CG873" s="24"/>
      <c r="CH873" s="24"/>
      <c r="CI873" s="24"/>
      <c r="CJ873" s="24"/>
      <c r="CK873" s="24"/>
      <c r="CL873" s="24"/>
      <c r="CM873" s="24"/>
      <c r="CN873" s="24"/>
      <c r="CO873" s="24"/>
      <c r="CP873" s="24"/>
      <c r="CQ873" s="24"/>
      <c r="CR873" s="24"/>
      <c r="CS873" s="24"/>
      <c r="CT873" s="24"/>
      <c r="CU873" s="24"/>
      <c r="CV873" s="24"/>
      <c r="CW873" s="24"/>
      <c r="CX873" s="24"/>
      <c r="CY873" s="24"/>
      <c r="CZ873" s="24"/>
      <c r="DA873" s="24"/>
      <c r="DB873" s="24"/>
      <c r="DC873" s="24"/>
      <c r="DD873" s="24"/>
      <c r="DE873" s="24"/>
      <c r="DF873" s="26" t="s">
        <v>139</v>
      </c>
      <c r="DG873" s="26" t="s">
        <v>139</v>
      </c>
      <c r="DH873" s="26" t="s">
        <v>139</v>
      </c>
      <c r="DI873" s="26" t="s">
        <v>139</v>
      </c>
      <c r="DJ873" s="26" t="s">
        <v>139</v>
      </c>
      <c r="DK873" s="26" t="s">
        <v>139</v>
      </c>
      <c r="DL873" s="26" t="s">
        <v>139</v>
      </c>
      <c r="DM873" s="26" t="s">
        <v>139</v>
      </c>
      <c r="DN873" s="26" t="s">
        <v>139</v>
      </c>
      <c r="DO873" s="26" t="s">
        <v>139</v>
      </c>
    </row>
    <row r="874" spans="1:119" ht="20.100000000000001" customHeight="1" x14ac:dyDescent="0.25">
      <c r="A874" s="29" t="str">
        <f t="shared" si="182"/>
        <v>Concerned Children and Youth Association6</v>
      </c>
      <c r="B874" s="29" t="str">
        <f t="shared" si="183"/>
        <v>Concerned Children and Youth Association</v>
      </c>
      <c r="C874" s="29">
        <f t="shared" si="184"/>
        <v>6</v>
      </c>
      <c r="D874" s="30" t="str">
        <f t="shared" si="185"/>
        <v>Africa and the Middle East</v>
      </c>
      <c r="E874" s="30" t="str">
        <f t="shared" si="186"/>
        <v>Lira, Uganda</v>
      </c>
      <c r="F874" s="31">
        <f t="shared" si="187"/>
        <v>3</v>
      </c>
      <c r="G874" s="31">
        <f t="shared" si="188"/>
        <v>4</v>
      </c>
      <c r="H874" s="31">
        <f t="shared" si="189"/>
        <v>5</v>
      </c>
      <c r="I874" s="31">
        <f t="shared" si="190"/>
        <v>3</v>
      </c>
      <c r="J874" s="31">
        <f t="shared" si="191"/>
        <v>4</v>
      </c>
      <c r="K874" s="31">
        <f t="shared" si="192"/>
        <v>4</v>
      </c>
      <c r="L874" s="31">
        <f t="shared" si="193"/>
        <v>4</v>
      </c>
      <c r="M874" s="31">
        <f t="shared" si="194"/>
        <v>3</v>
      </c>
      <c r="N874" s="31">
        <f t="shared" si="195"/>
        <v>3.8</v>
      </c>
      <c r="O874" s="26" t="s">
        <v>4971</v>
      </c>
      <c r="P874" s="26" t="s">
        <v>108</v>
      </c>
      <c r="Q874" s="27">
        <v>42129</v>
      </c>
      <c r="R874" s="26" t="s">
        <v>305</v>
      </c>
      <c r="S874" s="26" t="s">
        <v>277</v>
      </c>
      <c r="T874" s="26" t="s">
        <v>278</v>
      </c>
      <c r="U874" s="26" t="s">
        <v>112</v>
      </c>
      <c r="V874" s="26" t="s">
        <v>169</v>
      </c>
      <c r="W874" s="26" t="s">
        <v>1028</v>
      </c>
      <c r="X874" s="26" t="s">
        <v>1029</v>
      </c>
      <c r="Y874" s="26" t="s">
        <v>4972</v>
      </c>
      <c r="Z874" s="24"/>
      <c r="AA874" s="24"/>
      <c r="AB874" s="26" t="s">
        <v>117</v>
      </c>
      <c r="AC874" s="28">
        <v>15000</v>
      </c>
      <c r="AD874" s="24"/>
      <c r="AE874" s="24"/>
      <c r="AF874" s="26" t="s">
        <v>139</v>
      </c>
      <c r="AG874" s="26" t="s">
        <v>224</v>
      </c>
      <c r="AH874" s="26" t="s">
        <v>250</v>
      </c>
      <c r="AI874" s="28">
        <v>15000</v>
      </c>
      <c r="AJ874" s="26" t="s">
        <v>4973</v>
      </c>
      <c r="AK874" s="26" t="s">
        <v>4974</v>
      </c>
      <c r="AL874" s="26" t="s">
        <v>4975</v>
      </c>
      <c r="AM874" s="24"/>
      <c r="AN874" s="24"/>
      <c r="AO874" s="24"/>
      <c r="AP874" s="24"/>
      <c r="AQ874" s="24"/>
      <c r="AR874" s="26" t="s">
        <v>4976</v>
      </c>
      <c r="AS874" s="24"/>
      <c r="AT874" s="26" t="s">
        <v>4977</v>
      </c>
      <c r="AU874" s="24"/>
      <c r="AV874" s="24"/>
      <c r="AW874" s="28">
        <v>67200</v>
      </c>
      <c r="AX874" s="26">
        <v>2620</v>
      </c>
      <c r="AY874" s="28">
        <v>65</v>
      </c>
      <c r="AZ874" s="28">
        <v>60</v>
      </c>
      <c r="BA874" s="26">
        <v>0</v>
      </c>
      <c r="BB874" s="26" t="s">
        <v>241</v>
      </c>
      <c r="BC874" s="26" t="s">
        <v>4978</v>
      </c>
      <c r="BD874" s="26" t="s">
        <v>125</v>
      </c>
      <c r="BE874" s="24"/>
      <c r="BF874" s="26" t="s">
        <v>4979</v>
      </c>
      <c r="BG874" s="26" t="s">
        <v>1028</v>
      </c>
      <c r="BH874" s="24"/>
      <c r="BI874" s="24"/>
      <c r="BJ874" s="24"/>
      <c r="BK874" s="24"/>
      <c r="BL874" s="24"/>
      <c r="BM874" s="24"/>
      <c r="BN874" s="24"/>
      <c r="BO874" s="24"/>
      <c r="BP874" s="24"/>
      <c r="BQ874" s="24"/>
      <c r="BR874" s="26">
        <v>3</v>
      </c>
      <c r="BS874" s="26">
        <v>4</v>
      </c>
      <c r="BT874" s="26">
        <v>5</v>
      </c>
      <c r="BU874" s="26">
        <v>3</v>
      </c>
      <c r="BV874" s="26">
        <v>4</v>
      </c>
      <c r="BW874" s="26">
        <v>4</v>
      </c>
      <c r="BX874" s="26">
        <v>4</v>
      </c>
      <c r="BY874" s="26">
        <v>3</v>
      </c>
      <c r="BZ874" s="24"/>
      <c r="CA874" s="24"/>
      <c r="CB874" s="24"/>
      <c r="CC874" s="24"/>
      <c r="CD874" s="24"/>
      <c r="CE874" s="24"/>
      <c r="CF874" s="24"/>
      <c r="CG874" s="24"/>
      <c r="CH874" s="24"/>
      <c r="CI874" s="24"/>
      <c r="CJ874" s="24"/>
      <c r="CK874" s="24"/>
      <c r="CL874" s="24"/>
      <c r="CM874" s="24"/>
      <c r="CN874" s="24"/>
      <c r="CO874" s="24"/>
      <c r="CP874" s="24"/>
      <c r="CQ874" s="24"/>
      <c r="CR874" s="24"/>
      <c r="CS874" s="24"/>
      <c r="CT874" s="24"/>
      <c r="CU874" s="24"/>
      <c r="CV874" s="24"/>
      <c r="CW874" s="24"/>
      <c r="CX874" s="24"/>
      <c r="CY874" s="24"/>
      <c r="CZ874" s="24"/>
      <c r="DA874" s="24"/>
      <c r="DB874" s="24"/>
      <c r="DC874" s="24"/>
      <c r="DD874" s="24"/>
      <c r="DE874" s="24"/>
      <c r="DF874" s="26" t="s">
        <v>120</v>
      </c>
      <c r="DG874" s="26" t="s">
        <v>120</v>
      </c>
      <c r="DH874" s="26" t="s">
        <v>139</v>
      </c>
      <c r="DI874" s="26" t="s">
        <v>139</v>
      </c>
      <c r="DJ874" s="26" t="s">
        <v>120</v>
      </c>
      <c r="DK874" s="26" t="s">
        <v>139</v>
      </c>
      <c r="DL874" s="26" t="s">
        <v>139</v>
      </c>
      <c r="DM874" s="26" t="s">
        <v>139</v>
      </c>
      <c r="DN874" s="26" t="s">
        <v>139</v>
      </c>
      <c r="DO874" s="26" t="s">
        <v>139</v>
      </c>
    </row>
    <row r="875" spans="1:119" ht="20.100000000000001" customHeight="1" x14ac:dyDescent="0.25">
      <c r="A875" s="29" t="str">
        <f t="shared" si="182"/>
        <v>Concerned Children and Youth Association5</v>
      </c>
      <c r="B875" s="29" t="str">
        <f t="shared" si="183"/>
        <v>Concerned Children and Youth Association</v>
      </c>
      <c r="C875" s="29">
        <f t="shared" si="184"/>
        <v>5</v>
      </c>
      <c r="D875" s="30" t="str">
        <f t="shared" si="185"/>
        <v>Africa and the Middle East</v>
      </c>
      <c r="E875" s="30" t="str">
        <f t="shared" si="186"/>
        <v>Lira, Uganda</v>
      </c>
      <c r="F875" s="31">
        <f t="shared" si="187"/>
        <v>3</v>
      </c>
      <c r="G875" s="31">
        <f t="shared" si="188"/>
        <v>3</v>
      </c>
      <c r="H875" s="31">
        <f t="shared" si="189"/>
        <v>5</v>
      </c>
      <c r="I875" s="31">
        <f t="shared" si="190"/>
        <v>3</v>
      </c>
      <c r="J875" s="31">
        <f t="shared" si="191"/>
        <v>3</v>
      </c>
      <c r="K875" s="31">
        <f t="shared" si="192"/>
        <v>4</v>
      </c>
      <c r="L875" s="31">
        <f t="shared" si="193"/>
        <v>4</v>
      </c>
      <c r="M875" s="31">
        <f t="shared" si="194"/>
        <v>3</v>
      </c>
      <c r="N875" s="31">
        <f t="shared" si="195"/>
        <v>3.5</v>
      </c>
      <c r="O875" s="26" t="s">
        <v>4980</v>
      </c>
      <c r="P875" s="26" t="s">
        <v>108</v>
      </c>
      <c r="Q875" s="27">
        <v>41771</v>
      </c>
      <c r="R875" s="26" t="s">
        <v>166</v>
      </c>
      <c r="S875" s="26" t="s">
        <v>193</v>
      </c>
      <c r="T875" s="26" t="s">
        <v>194</v>
      </c>
      <c r="U875" s="26" t="s">
        <v>112</v>
      </c>
      <c r="V875" s="26" t="s">
        <v>169</v>
      </c>
      <c r="W875" s="26" t="s">
        <v>1028</v>
      </c>
      <c r="X875" s="26" t="s">
        <v>1029</v>
      </c>
      <c r="Y875" s="26" t="s">
        <v>4972</v>
      </c>
      <c r="Z875" s="24"/>
      <c r="AA875" s="24"/>
      <c r="AB875" s="26" t="s">
        <v>117</v>
      </c>
      <c r="AC875" s="28">
        <v>14000</v>
      </c>
      <c r="AD875" s="24"/>
      <c r="AE875" s="24"/>
      <c r="AF875" s="26" t="s">
        <v>139</v>
      </c>
      <c r="AG875" s="26" t="s">
        <v>224</v>
      </c>
      <c r="AH875" s="26" t="s">
        <v>176</v>
      </c>
      <c r="AI875" s="28">
        <v>14000</v>
      </c>
      <c r="AJ875" s="26" t="s">
        <v>4981</v>
      </c>
      <c r="AK875" s="26" t="s">
        <v>4982</v>
      </c>
      <c r="AL875" s="26" t="s">
        <v>4975</v>
      </c>
      <c r="AM875" s="24"/>
      <c r="AN875" s="24"/>
      <c r="AO875" s="24"/>
      <c r="AP875" s="24"/>
      <c r="AQ875" s="26" t="s">
        <v>4983</v>
      </c>
      <c r="AR875" s="24"/>
      <c r="AS875" s="24"/>
      <c r="AT875" s="24"/>
      <c r="AU875" s="24"/>
      <c r="AV875" s="24"/>
      <c r="AW875" s="28">
        <v>62000</v>
      </c>
      <c r="AX875" s="26">
        <v>2710</v>
      </c>
      <c r="AY875" s="28">
        <v>80</v>
      </c>
      <c r="AZ875" s="28">
        <v>70</v>
      </c>
      <c r="BA875" s="26">
        <v>0</v>
      </c>
      <c r="BB875" s="26" t="s">
        <v>241</v>
      </c>
      <c r="BC875" s="26" t="s">
        <v>4978</v>
      </c>
      <c r="BD875" s="26" t="s">
        <v>125</v>
      </c>
      <c r="BE875" s="24"/>
      <c r="BF875" s="26" t="s">
        <v>4984</v>
      </c>
      <c r="BG875" s="26" t="s">
        <v>191</v>
      </c>
      <c r="BH875" s="26" t="s">
        <v>4985</v>
      </c>
      <c r="BI875" s="26" t="s">
        <v>467</v>
      </c>
      <c r="BJ875" s="26" t="s">
        <v>4986</v>
      </c>
      <c r="BK875" s="26" t="s">
        <v>271</v>
      </c>
      <c r="BL875" s="26" t="s">
        <v>4987</v>
      </c>
      <c r="BM875" s="26" t="s">
        <v>191</v>
      </c>
      <c r="BN875" s="26" t="s">
        <v>4988</v>
      </c>
      <c r="BO875" s="26" t="s">
        <v>191</v>
      </c>
      <c r="BP875" s="24"/>
      <c r="BQ875" s="24"/>
      <c r="BR875" s="26">
        <v>3</v>
      </c>
      <c r="BS875" s="26">
        <v>3</v>
      </c>
      <c r="BT875" s="26">
        <v>5</v>
      </c>
      <c r="BU875" s="26">
        <v>3</v>
      </c>
      <c r="BV875" s="26">
        <v>3</v>
      </c>
      <c r="BW875" s="26">
        <v>4</v>
      </c>
      <c r="BX875" s="26">
        <v>4</v>
      </c>
      <c r="BY875" s="26">
        <v>3</v>
      </c>
      <c r="BZ875" s="24"/>
      <c r="CA875" s="24"/>
      <c r="CB875" s="24"/>
      <c r="CC875" s="24"/>
      <c r="CD875" s="24"/>
      <c r="CE875" s="24"/>
      <c r="CF875" s="24"/>
      <c r="CG875" s="24"/>
      <c r="CH875" s="24"/>
      <c r="CI875" s="24"/>
      <c r="CJ875" s="24"/>
      <c r="CK875" s="24"/>
      <c r="CL875" s="24"/>
      <c r="CM875" s="24"/>
      <c r="CN875" s="24"/>
      <c r="CO875" s="24"/>
      <c r="CP875" s="24"/>
      <c r="CQ875" s="24"/>
      <c r="CR875" s="24"/>
      <c r="CS875" s="24"/>
      <c r="CT875" s="24"/>
      <c r="CU875" s="24"/>
      <c r="CV875" s="24"/>
      <c r="CW875" s="24"/>
      <c r="CX875" s="24"/>
      <c r="CY875" s="24"/>
      <c r="CZ875" s="24"/>
      <c r="DA875" s="24"/>
      <c r="DB875" s="24"/>
      <c r="DC875" s="24"/>
      <c r="DD875" s="24"/>
      <c r="DE875" s="24"/>
      <c r="DF875" s="26" t="s">
        <v>120</v>
      </c>
      <c r="DG875" s="26" t="s">
        <v>120</v>
      </c>
      <c r="DH875" s="26" t="s">
        <v>139</v>
      </c>
      <c r="DI875" s="26" t="s">
        <v>139</v>
      </c>
      <c r="DJ875" s="26" t="s">
        <v>120</v>
      </c>
      <c r="DK875" s="26" t="s">
        <v>139</v>
      </c>
      <c r="DL875" s="26" t="s">
        <v>139</v>
      </c>
      <c r="DM875" s="26" t="s">
        <v>139</v>
      </c>
      <c r="DN875" s="26" t="s">
        <v>139</v>
      </c>
      <c r="DO875" s="26" t="s">
        <v>139</v>
      </c>
    </row>
    <row r="876" spans="1:119" ht="20.100000000000001" customHeight="1" x14ac:dyDescent="0.25">
      <c r="A876" s="29" t="str">
        <f t="shared" si="182"/>
        <v/>
      </c>
      <c r="B876" s="29" t="str">
        <f t="shared" si="183"/>
        <v>Concerned Children and Youth Association</v>
      </c>
      <c r="C876" s="29">
        <f t="shared" si="184"/>
        <v>0</v>
      </c>
      <c r="D876" s="30" t="str">
        <f t="shared" si="185"/>
        <v>Africa and the Middle East</v>
      </c>
      <c r="E876" s="30" t="str">
        <f t="shared" si="186"/>
        <v>Lira, Uganda</v>
      </c>
      <c r="F876" s="31">
        <f t="shared" si="187"/>
        <v>0</v>
      </c>
      <c r="G876" s="31">
        <f t="shared" si="188"/>
        <v>0</v>
      </c>
      <c r="H876" s="31">
        <f t="shared" si="189"/>
        <v>0</v>
      </c>
      <c r="I876" s="31">
        <f t="shared" si="190"/>
        <v>0</v>
      </c>
      <c r="J876" s="31">
        <f t="shared" si="191"/>
        <v>0</v>
      </c>
      <c r="K876" s="31">
        <f t="shared" si="192"/>
        <v>0</v>
      </c>
      <c r="L876" s="31">
        <f t="shared" si="193"/>
        <v>0</v>
      </c>
      <c r="M876" s="31">
        <f t="shared" si="194"/>
        <v>0</v>
      </c>
      <c r="N876" s="31">
        <f t="shared" si="195"/>
        <v>0</v>
      </c>
      <c r="O876" s="26" t="s">
        <v>16001</v>
      </c>
      <c r="P876" s="26" t="s">
        <v>108</v>
      </c>
      <c r="Q876" s="27">
        <v>41446</v>
      </c>
      <c r="R876" s="24"/>
      <c r="S876" s="24"/>
      <c r="T876" s="26" t="s">
        <v>207</v>
      </c>
      <c r="U876" s="24"/>
      <c r="V876" s="26" t="s">
        <v>169</v>
      </c>
      <c r="W876" s="26" t="s">
        <v>1028</v>
      </c>
      <c r="X876" s="26" t="s">
        <v>1029</v>
      </c>
      <c r="Y876" s="26" t="s">
        <v>4972</v>
      </c>
      <c r="Z876" s="24"/>
      <c r="AA876" s="24"/>
      <c r="AB876" s="26" t="s">
        <v>15766</v>
      </c>
      <c r="AC876" s="28">
        <v>2000</v>
      </c>
      <c r="AD876" s="24"/>
      <c r="AE876" s="24"/>
      <c r="AF876" s="26" t="s">
        <v>139</v>
      </c>
      <c r="AG876" s="26" t="s">
        <v>224</v>
      </c>
      <c r="AH876" s="24"/>
      <c r="AI876" s="28">
        <v>2000</v>
      </c>
      <c r="AJ876" s="24"/>
      <c r="AK876" s="24"/>
      <c r="AL876" s="24"/>
      <c r="AM876" s="24"/>
      <c r="AN876" s="24"/>
      <c r="AO876" s="24"/>
      <c r="AP876" s="24"/>
      <c r="AQ876" s="24"/>
      <c r="AR876" s="24"/>
      <c r="AS876" s="24"/>
      <c r="AT876" s="24"/>
      <c r="AU876" s="24"/>
      <c r="AV876" s="24"/>
      <c r="AW876" s="24"/>
      <c r="AX876" s="24"/>
      <c r="AY876" s="24"/>
      <c r="AZ876" s="24"/>
      <c r="BA876" s="24"/>
      <c r="BB876" s="24"/>
      <c r="BC876" s="26" t="s">
        <v>4978</v>
      </c>
      <c r="BD876" s="24"/>
      <c r="BE876" s="24"/>
      <c r="BF876" s="24"/>
      <c r="BG876" s="24"/>
      <c r="BH876" s="24"/>
      <c r="BI876" s="24"/>
      <c r="BJ876" s="24"/>
      <c r="BK876" s="24"/>
      <c r="BL876" s="24"/>
      <c r="BM876" s="24"/>
      <c r="BN876" s="24"/>
      <c r="BO876" s="24"/>
      <c r="BP876" s="24"/>
      <c r="BQ876" s="24"/>
      <c r="BR876" s="24"/>
      <c r="BS876" s="24"/>
      <c r="BT876" s="24"/>
      <c r="BU876" s="24"/>
      <c r="BV876" s="24"/>
      <c r="BW876" s="24"/>
      <c r="BX876" s="24"/>
      <c r="BY876" s="24"/>
      <c r="BZ876" s="24"/>
      <c r="CA876" s="24"/>
      <c r="CB876" s="24"/>
      <c r="CC876" s="24"/>
      <c r="CD876" s="24"/>
      <c r="CE876" s="24"/>
      <c r="CF876" s="24"/>
      <c r="CG876" s="24"/>
      <c r="CH876" s="24"/>
      <c r="CI876" s="24"/>
      <c r="CJ876" s="24"/>
      <c r="CK876" s="24"/>
      <c r="CL876" s="24"/>
      <c r="CM876" s="24"/>
      <c r="CN876" s="24"/>
      <c r="CO876" s="24"/>
      <c r="CP876" s="24"/>
      <c r="CQ876" s="24"/>
      <c r="CR876" s="24"/>
      <c r="CS876" s="24"/>
      <c r="CT876" s="24"/>
      <c r="CU876" s="24"/>
      <c r="CV876" s="24"/>
      <c r="CW876" s="24"/>
      <c r="CX876" s="24"/>
      <c r="CY876" s="24"/>
      <c r="CZ876" s="24"/>
      <c r="DA876" s="24"/>
      <c r="DB876" s="24"/>
      <c r="DC876" s="24"/>
      <c r="DD876" s="24"/>
      <c r="DE876" s="24"/>
      <c r="DF876" s="26" t="s">
        <v>139</v>
      </c>
      <c r="DG876" s="26" t="s">
        <v>139</v>
      </c>
      <c r="DH876" s="26" t="s">
        <v>139</v>
      </c>
      <c r="DI876" s="26" t="s">
        <v>139</v>
      </c>
      <c r="DJ876" s="26" t="s">
        <v>139</v>
      </c>
      <c r="DK876" s="26" t="s">
        <v>139</v>
      </c>
      <c r="DL876" s="26" t="s">
        <v>139</v>
      </c>
      <c r="DM876" s="26" t="s">
        <v>139</v>
      </c>
      <c r="DN876" s="26" t="s">
        <v>139</v>
      </c>
      <c r="DO876" s="26" t="s">
        <v>139</v>
      </c>
    </row>
    <row r="877" spans="1:119" ht="20.100000000000001" customHeight="1" x14ac:dyDescent="0.25">
      <c r="A877" s="29" t="str">
        <f t="shared" si="182"/>
        <v>Concerned Children and Youth Association4</v>
      </c>
      <c r="B877" s="29" t="str">
        <f t="shared" si="183"/>
        <v>Concerned Children and Youth Association</v>
      </c>
      <c r="C877" s="29">
        <f t="shared" si="184"/>
        <v>4</v>
      </c>
      <c r="D877" s="30" t="str">
        <f t="shared" si="185"/>
        <v>Africa and the Middle East</v>
      </c>
      <c r="E877" s="30" t="str">
        <f t="shared" si="186"/>
        <v>Lira, Uganda</v>
      </c>
      <c r="F877" s="31">
        <f t="shared" si="187"/>
        <v>3</v>
      </c>
      <c r="G877" s="31">
        <f t="shared" si="188"/>
        <v>2</v>
      </c>
      <c r="H877" s="31">
        <f t="shared" si="189"/>
        <v>5</v>
      </c>
      <c r="I877" s="31">
        <f t="shared" si="190"/>
        <v>3</v>
      </c>
      <c r="J877" s="31">
        <f t="shared" si="191"/>
        <v>3</v>
      </c>
      <c r="K877" s="31">
        <f t="shared" si="192"/>
        <v>4</v>
      </c>
      <c r="L877" s="31">
        <f t="shared" si="193"/>
        <v>4</v>
      </c>
      <c r="M877" s="31">
        <f t="shared" si="194"/>
        <v>3</v>
      </c>
      <c r="N877" s="31">
        <f t="shared" si="195"/>
        <v>3.4</v>
      </c>
      <c r="O877" s="26" t="s">
        <v>4989</v>
      </c>
      <c r="P877" s="26" t="s">
        <v>108</v>
      </c>
      <c r="Q877" s="27">
        <v>41400</v>
      </c>
      <c r="R877" s="26" t="s">
        <v>166</v>
      </c>
      <c r="S877" s="26" t="s">
        <v>206</v>
      </c>
      <c r="T877" s="26" t="s">
        <v>207</v>
      </c>
      <c r="U877" s="26" t="s">
        <v>112</v>
      </c>
      <c r="V877" s="26" t="s">
        <v>169</v>
      </c>
      <c r="W877" s="26" t="s">
        <v>1028</v>
      </c>
      <c r="X877" s="26" t="s">
        <v>1029</v>
      </c>
      <c r="Y877" s="26" t="s">
        <v>4972</v>
      </c>
      <c r="Z877" s="24"/>
      <c r="AA877" s="24"/>
      <c r="AB877" s="26" t="s">
        <v>117</v>
      </c>
      <c r="AC877" s="28">
        <v>13000</v>
      </c>
      <c r="AD877" s="24"/>
      <c r="AE877" s="24"/>
      <c r="AF877" s="26" t="s">
        <v>139</v>
      </c>
      <c r="AG877" s="26" t="s">
        <v>224</v>
      </c>
      <c r="AH877" s="26" t="s">
        <v>185</v>
      </c>
      <c r="AI877" s="28">
        <v>13000</v>
      </c>
      <c r="AJ877" s="26" t="s">
        <v>4990</v>
      </c>
      <c r="AK877" s="26" t="s">
        <v>4982</v>
      </c>
      <c r="AL877" s="26" t="s">
        <v>4991</v>
      </c>
      <c r="AM877" s="24"/>
      <c r="AN877" s="24"/>
      <c r="AO877" s="24"/>
      <c r="AP877" s="24"/>
      <c r="AQ877" s="26" t="s">
        <v>4992</v>
      </c>
      <c r="AR877" s="24"/>
      <c r="AS877" s="24"/>
      <c r="AT877" s="24"/>
      <c r="AU877" s="24"/>
      <c r="AV877" s="24"/>
      <c r="AW877" s="28">
        <v>62000</v>
      </c>
      <c r="AX877" s="26">
        <v>2620</v>
      </c>
      <c r="AY877" s="28">
        <v>120</v>
      </c>
      <c r="AZ877" s="28">
        <v>120</v>
      </c>
      <c r="BA877" s="26">
        <v>0</v>
      </c>
      <c r="BB877" s="26" t="s">
        <v>241</v>
      </c>
      <c r="BC877" s="26" t="s">
        <v>4978</v>
      </c>
      <c r="BD877" s="26" t="s">
        <v>125</v>
      </c>
      <c r="BE877" s="24"/>
      <c r="BF877" s="26" t="s">
        <v>4993</v>
      </c>
      <c r="BG877" s="26" t="s">
        <v>821</v>
      </c>
      <c r="BH877" s="26" t="s">
        <v>4994</v>
      </c>
      <c r="BI877" s="26" t="s">
        <v>467</v>
      </c>
      <c r="BJ877" s="26" t="s">
        <v>4995</v>
      </c>
      <c r="BK877" s="26" t="s">
        <v>271</v>
      </c>
      <c r="BL877" s="26" t="s">
        <v>4987</v>
      </c>
      <c r="BM877" s="26" t="s">
        <v>821</v>
      </c>
      <c r="BN877" s="26" t="s">
        <v>4988</v>
      </c>
      <c r="BO877" s="26" t="s">
        <v>821</v>
      </c>
      <c r="BP877" s="24"/>
      <c r="BQ877" s="24"/>
      <c r="BR877" s="26">
        <v>3</v>
      </c>
      <c r="BS877" s="26">
        <v>2</v>
      </c>
      <c r="BT877" s="26">
        <v>5</v>
      </c>
      <c r="BU877" s="26">
        <v>3</v>
      </c>
      <c r="BV877" s="26">
        <v>3</v>
      </c>
      <c r="BW877" s="26">
        <v>4</v>
      </c>
      <c r="BX877" s="26">
        <v>4</v>
      </c>
      <c r="BY877" s="26">
        <v>3</v>
      </c>
      <c r="BZ877" s="24"/>
      <c r="CA877" s="24"/>
      <c r="CB877" s="24"/>
      <c r="CC877" s="24"/>
      <c r="CD877" s="24"/>
      <c r="CE877" s="24"/>
      <c r="CF877" s="24"/>
      <c r="CG877" s="24"/>
      <c r="CH877" s="24"/>
      <c r="CI877" s="24"/>
      <c r="CJ877" s="24"/>
      <c r="CK877" s="24"/>
      <c r="CL877" s="24"/>
      <c r="CM877" s="24"/>
      <c r="CN877" s="24"/>
      <c r="CO877" s="24"/>
      <c r="CP877" s="24"/>
      <c r="CQ877" s="24"/>
      <c r="CR877" s="24"/>
      <c r="CS877" s="24"/>
      <c r="CT877" s="24"/>
      <c r="CU877" s="24"/>
      <c r="CV877" s="24"/>
      <c r="CW877" s="24"/>
      <c r="CX877" s="24"/>
      <c r="CY877" s="24"/>
      <c r="CZ877" s="24"/>
      <c r="DA877" s="24"/>
      <c r="DB877" s="24"/>
      <c r="DC877" s="24"/>
      <c r="DD877" s="24"/>
      <c r="DE877" s="24"/>
      <c r="DF877" s="26" t="s">
        <v>120</v>
      </c>
      <c r="DG877" s="26" t="s">
        <v>120</v>
      </c>
      <c r="DH877" s="26" t="s">
        <v>139</v>
      </c>
      <c r="DI877" s="26" t="s">
        <v>139</v>
      </c>
      <c r="DJ877" s="26" t="s">
        <v>120</v>
      </c>
      <c r="DK877" s="26" t="s">
        <v>139</v>
      </c>
      <c r="DL877" s="26" t="s">
        <v>139</v>
      </c>
      <c r="DM877" s="26" t="s">
        <v>139</v>
      </c>
      <c r="DN877" s="26" t="s">
        <v>139</v>
      </c>
      <c r="DO877" s="26" t="s">
        <v>139</v>
      </c>
    </row>
    <row r="878" spans="1:119" ht="20.100000000000001" customHeight="1" x14ac:dyDescent="0.25">
      <c r="A878" s="29" t="str">
        <f t="shared" si="182"/>
        <v/>
      </c>
      <c r="B878" s="29" t="str">
        <f t="shared" si="183"/>
        <v>Concerned Children and Youth Association</v>
      </c>
      <c r="C878" s="29">
        <f t="shared" si="184"/>
        <v>0</v>
      </c>
      <c r="D878" s="30" t="str">
        <f t="shared" si="185"/>
        <v>Africa and the Middle East</v>
      </c>
      <c r="E878" s="30" t="str">
        <f t="shared" si="186"/>
        <v>Lira, Uganda</v>
      </c>
      <c r="F878" s="31">
        <f t="shared" si="187"/>
        <v>0</v>
      </c>
      <c r="G878" s="31">
        <f t="shared" si="188"/>
        <v>0</v>
      </c>
      <c r="H878" s="31">
        <f t="shared" si="189"/>
        <v>0</v>
      </c>
      <c r="I878" s="31">
        <f t="shared" si="190"/>
        <v>0</v>
      </c>
      <c r="J878" s="31">
        <f t="shared" si="191"/>
        <v>0</v>
      </c>
      <c r="K878" s="31">
        <f t="shared" si="192"/>
        <v>0</v>
      </c>
      <c r="L878" s="31">
        <f t="shared" si="193"/>
        <v>0</v>
      </c>
      <c r="M878" s="31">
        <f t="shared" si="194"/>
        <v>0</v>
      </c>
      <c r="N878" s="31">
        <f t="shared" si="195"/>
        <v>0</v>
      </c>
      <c r="O878" s="26" t="s">
        <v>16002</v>
      </c>
      <c r="P878" s="26" t="s">
        <v>108</v>
      </c>
      <c r="Q878" s="27">
        <v>41085</v>
      </c>
      <c r="R878" s="24"/>
      <c r="S878" s="24"/>
      <c r="T878" s="26" t="s">
        <v>175</v>
      </c>
      <c r="U878" s="24"/>
      <c r="V878" s="26" t="s">
        <v>169</v>
      </c>
      <c r="W878" s="26" t="s">
        <v>1028</v>
      </c>
      <c r="X878" s="26" t="s">
        <v>1029</v>
      </c>
      <c r="Y878" s="26" t="s">
        <v>4972</v>
      </c>
      <c r="Z878" s="24"/>
      <c r="AA878" s="24"/>
      <c r="AB878" s="26" t="s">
        <v>15766</v>
      </c>
      <c r="AC878" s="28">
        <v>2200</v>
      </c>
      <c r="AD878" s="24"/>
      <c r="AE878" s="24"/>
      <c r="AF878" s="26" t="s">
        <v>139</v>
      </c>
      <c r="AG878" s="26" t="s">
        <v>224</v>
      </c>
      <c r="AH878" s="24"/>
      <c r="AI878" s="28">
        <v>2200</v>
      </c>
      <c r="AJ878" s="24"/>
      <c r="AK878" s="24"/>
      <c r="AL878" s="24"/>
      <c r="AM878" s="24"/>
      <c r="AN878" s="24"/>
      <c r="AO878" s="24"/>
      <c r="AP878" s="24"/>
      <c r="AQ878" s="24"/>
      <c r="AR878" s="24"/>
      <c r="AS878" s="24"/>
      <c r="AT878" s="24"/>
      <c r="AU878" s="24"/>
      <c r="AV878" s="24"/>
      <c r="AW878" s="24"/>
      <c r="AX878" s="24"/>
      <c r="AY878" s="24"/>
      <c r="AZ878" s="24"/>
      <c r="BA878" s="24"/>
      <c r="BB878" s="24"/>
      <c r="BC878" s="26" t="s">
        <v>4978</v>
      </c>
      <c r="BD878" s="24"/>
      <c r="BE878" s="24"/>
      <c r="BF878" s="24"/>
      <c r="BG878" s="24"/>
      <c r="BH878" s="24"/>
      <c r="BI878" s="24"/>
      <c r="BJ878" s="24"/>
      <c r="BK878" s="24"/>
      <c r="BL878" s="24"/>
      <c r="BM878" s="24"/>
      <c r="BN878" s="24"/>
      <c r="BO878" s="24"/>
      <c r="BP878" s="24"/>
      <c r="BQ878" s="24"/>
      <c r="BR878" s="24"/>
      <c r="BS878" s="24"/>
      <c r="BT878" s="24"/>
      <c r="BU878" s="24"/>
      <c r="BV878" s="24"/>
      <c r="BW878" s="24"/>
      <c r="BX878" s="24"/>
      <c r="BY878" s="24"/>
      <c r="BZ878" s="24"/>
      <c r="CA878" s="24"/>
      <c r="CB878" s="24"/>
      <c r="CC878" s="24"/>
      <c r="CD878" s="24"/>
      <c r="CE878" s="24"/>
      <c r="CF878" s="24"/>
      <c r="CG878" s="24"/>
      <c r="CH878" s="24"/>
      <c r="CI878" s="24"/>
      <c r="CJ878" s="24"/>
      <c r="CK878" s="24"/>
      <c r="CL878" s="24"/>
      <c r="CM878" s="24"/>
      <c r="CN878" s="24"/>
      <c r="CO878" s="24"/>
      <c r="CP878" s="24"/>
      <c r="CQ878" s="24"/>
      <c r="CR878" s="24"/>
      <c r="CS878" s="24"/>
      <c r="CT878" s="24"/>
      <c r="CU878" s="24"/>
      <c r="CV878" s="24"/>
      <c r="CW878" s="24"/>
      <c r="CX878" s="24"/>
      <c r="CY878" s="24"/>
      <c r="CZ878" s="24"/>
      <c r="DA878" s="24"/>
      <c r="DB878" s="24"/>
      <c r="DC878" s="24"/>
      <c r="DD878" s="24"/>
      <c r="DE878" s="24"/>
      <c r="DF878" s="26" t="s">
        <v>139</v>
      </c>
      <c r="DG878" s="26" t="s">
        <v>139</v>
      </c>
      <c r="DH878" s="26" t="s">
        <v>139</v>
      </c>
      <c r="DI878" s="26" t="s">
        <v>139</v>
      </c>
      <c r="DJ878" s="26" t="s">
        <v>139</v>
      </c>
      <c r="DK878" s="26" t="s">
        <v>139</v>
      </c>
      <c r="DL878" s="26" t="s">
        <v>139</v>
      </c>
      <c r="DM878" s="26" t="s">
        <v>139</v>
      </c>
      <c r="DN878" s="26" t="s">
        <v>139</v>
      </c>
      <c r="DO878" s="26" t="s">
        <v>139</v>
      </c>
    </row>
    <row r="879" spans="1:119" ht="20.100000000000001" customHeight="1" x14ac:dyDescent="0.25">
      <c r="A879" s="29" t="str">
        <f t="shared" si="182"/>
        <v>Concerned Children and Youth Association3</v>
      </c>
      <c r="B879" s="29" t="str">
        <f t="shared" si="183"/>
        <v>Concerned Children and Youth Association</v>
      </c>
      <c r="C879" s="29">
        <f t="shared" si="184"/>
        <v>3</v>
      </c>
      <c r="D879" s="30" t="str">
        <f t="shared" si="185"/>
        <v>Africa and the Middle East</v>
      </c>
      <c r="E879" s="30" t="str">
        <f t="shared" si="186"/>
        <v>Lira, Uganda</v>
      </c>
      <c r="F879" s="31">
        <f t="shared" si="187"/>
        <v>0</v>
      </c>
      <c r="G879" s="31">
        <f t="shared" si="188"/>
        <v>0</v>
      </c>
      <c r="H879" s="31">
        <f t="shared" si="189"/>
        <v>0</v>
      </c>
      <c r="I879" s="31">
        <f t="shared" si="190"/>
        <v>0</v>
      </c>
      <c r="J879" s="31">
        <f t="shared" si="191"/>
        <v>0</v>
      </c>
      <c r="K879" s="31">
        <f t="shared" si="192"/>
        <v>0</v>
      </c>
      <c r="L879" s="31">
        <f t="shared" si="193"/>
        <v>0</v>
      </c>
      <c r="M879" s="31">
        <f t="shared" si="194"/>
        <v>0</v>
      </c>
      <c r="N879" s="31">
        <f t="shared" si="195"/>
        <v>0</v>
      </c>
      <c r="O879" s="26" t="s">
        <v>4996</v>
      </c>
      <c r="P879" s="26" t="s">
        <v>108</v>
      </c>
      <c r="Q879" s="27">
        <v>41038</v>
      </c>
      <c r="R879" s="26" t="s">
        <v>109</v>
      </c>
      <c r="S879" s="26" t="s">
        <v>217</v>
      </c>
      <c r="T879" s="26" t="s">
        <v>175</v>
      </c>
      <c r="U879" s="26" t="s">
        <v>112</v>
      </c>
      <c r="V879" s="26" t="s">
        <v>169</v>
      </c>
      <c r="W879" s="26" t="s">
        <v>1028</v>
      </c>
      <c r="X879" s="26" t="s">
        <v>1029</v>
      </c>
      <c r="Y879" s="26" t="s">
        <v>4972</v>
      </c>
      <c r="Z879" s="24"/>
      <c r="AA879" s="24"/>
      <c r="AB879" s="26" t="s">
        <v>117</v>
      </c>
      <c r="AC879" s="28">
        <v>12000</v>
      </c>
      <c r="AD879" s="24"/>
      <c r="AE879" s="24"/>
      <c r="AF879" s="26" t="s">
        <v>139</v>
      </c>
      <c r="AG879" s="26" t="s">
        <v>224</v>
      </c>
      <c r="AH879" s="26" t="s">
        <v>121</v>
      </c>
      <c r="AI879" s="28">
        <v>12000</v>
      </c>
      <c r="AJ879" s="24"/>
      <c r="AK879" s="26" t="s">
        <v>4982</v>
      </c>
      <c r="AL879" s="26" t="s">
        <v>4991</v>
      </c>
      <c r="AM879" s="26" t="s">
        <v>4997</v>
      </c>
      <c r="AN879" s="26" t="s">
        <v>4998</v>
      </c>
      <c r="AO879" s="26" t="s">
        <v>4999</v>
      </c>
      <c r="AP879" s="24"/>
      <c r="AQ879" s="24"/>
      <c r="AR879" s="24"/>
      <c r="AS879" s="24"/>
      <c r="AT879" s="24"/>
      <c r="AU879" s="26" t="s">
        <v>5000</v>
      </c>
      <c r="AV879" s="24"/>
      <c r="AW879" s="28">
        <v>42842</v>
      </c>
      <c r="AX879" s="26">
        <v>2320</v>
      </c>
      <c r="AY879" s="28">
        <v>95</v>
      </c>
      <c r="AZ879" s="28">
        <v>60</v>
      </c>
      <c r="BA879" s="26">
        <v>0</v>
      </c>
      <c r="BB879" s="26" t="s">
        <v>241</v>
      </c>
      <c r="BC879" s="26" t="s">
        <v>4978</v>
      </c>
      <c r="BD879" s="26" t="s">
        <v>125</v>
      </c>
      <c r="BE879" s="24"/>
      <c r="BF879" s="26" t="s">
        <v>3386</v>
      </c>
      <c r="BG879" s="26" t="s">
        <v>191</v>
      </c>
      <c r="BH879" s="26" t="s">
        <v>5001</v>
      </c>
      <c r="BI879" s="26" t="s">
        <v>1028</v>
      </c>
      <c r="BJ879" s="24"/>
      <c r="BK879" s="24"/>
      <c r="BL879" s="24"/>
      <c r="BM879" s="24"/>
      <c r="BN879" s="24"/>
      <c r="BO879" s="24"/>
      <c r="BP879" s="24"/>
      <c r="BQ879" s="24"/>
      <c r="BR879" s="26">
        <v>0</v>
      </c>
      <c r="BS879" s="26">
        <v>0</v>
      </c>
      <c r="BT879" s="26">
        <v>0</v>
      </c>
      <c r="BU879" s="26">
        <v>0</v>
      </c>
      <c r="BV879" s="26">
        <v>0</v>
      </c>
      <c r="BW879" s="26">
        <v>0</v>
      </c>
      <c r="BX879" s="26">
        <v>0</v>
      </c>
      <c r="BY879" s="26">
        <v>0</v>
      </c>
      <c r="BZ879" s="24"/>
      <c r="CA879" s="24"/>
      <c r="CB879" s="24"/>
      <c r="CC879" s="24"/>
      <c r="CD879" s="24"/>
      <c r="CE879" s="24"/>
      <c r="CF879" s="24"/>
      <c r="CG879" s="24"/>
      <c r="CH879" s="24"/>
      <c r="CI879" s="24"/>
      <c r="CJ879" s="24"/>
      <c r="CK879" s="24"/>
      <c r="CL879" s="24"/>
      <c r="CM879" s="24"/>
      <c r="CN879" s="24"/>
      <c r="CO879" s="24"/>
      <c r="CP879" s="24"/>
      <c r="CQ879" s="24"/>
      <c r="CR879" s="24"/>
      <c r="CS879" s="24"/>
      <c r="CT879" s="24"/>
      <c r="CU879" s="24"/>
      <c r="CV879" s="24"/>
      <c r="CW879" s="24"/>
      <c r="CX879" s="24"/>
      <c r="CY879" s="24"/>
      <c r="CZ879" s="24"/>
      <c r="DA879" s="24"/>
      <c r="DB879" s="24"/>
      <c r="DC879" s="24"/>
      <c r="DD879" s="24"/>
      <c r="DE879" s="24"/>
      <c r="DF879" s="26" t="s">
        <v>120</v>
      </c>
      <c r="DG879" s="26" t="s">
        <v>120</v>
      </c>
      <c r="DH879" s="26" t="s">
        <v>139</v>
      </c>
      <c r="DI879" s="26" t="s">
        <v>139</v>
      </c>
      <c r="DJ879" s="26" t="s">
        <v>139</v>
      </c>
      <c r="DK879" s="26" t="s">
        <v>139</v>
      </c>
      <c r="DL879" s="26" t="s">
        <v>139</v>
      </c>
      <c r="DM879" s="26" t="s">
        <v>139</v>
      </c>
      <c r="DN879" s="26" t="s">
        <v>139</v>
      </c>
      <c r="DO879" s="26" t="s">
        <v>139</v>
      </c>
    </row>
    <row r="880" spans="1:119" ht="20.100000000000001" customHeight="1" x14ac:dyDescent="0.25">
      <c r="A880" s="29" t="str">
        <f t="shared" si="182"/>
        <v>Concerned Children and Youth Association2</v>
      </c>
      <c r="B880" s="29" t="str">
        <f t="shared" si="183"/>
        <v>Concerned Children and Youth Association</v>
      </c>
      <c r="C880" s="29">
        <f t="shared" si="184"/>
        <v>2</v>
      </c>
      <c r="D880" s="30" t="str">
        <f t="shared" si="185"/>
        <v>Africa and the Middle East</v>
      </c>
      <c r="E880" s="30" t="str">
        <f t="shared" si="186"/>
        <v>Lira, Uganda</v>
      </c>
      <c r="F880" s="31">
        <f t="shared" si="187"/>
        <v>2</v>
      </c>
      <c r="G880" s="31">
        <f t="shared" si="188"/>
        <v>2</v>
      </c>
      <c r="H880" s="31">
        <f t="shared" si="189"/>
        <v>4</v>
      </c>
      <c r="I880" s="31">
        <f t="shared" si="190"/>
        <v>3</v>
      </c>
      <c r="J880" s="31">
        <f t="shared" si="191"/>
        <v>3</v>
      </c>
      <c r="K880" s="31">
        <f t="shared" si="192"/>
        <v>3</v>
      </c>
      <c r="L880" s="31">
        <f t="shared" si="193"/>
        <v>4</v>
      </c>
      <c r="M880" s="31">
        <f t="shared" si="194"/>
        <v>2</v>
      </c>
      <c r="N880" s="31">
        <f t="shared" si="195"/>
        <v>2.9</v>
      </c>
      <c r="O880" s="26" t="s">
        <v>5002</v>
      </c>
      <c r="P880" s="26" t="s">
        <v>108</v>
      </c>
      <c r="Q880" s="27">
        <v>40672</v>
      </c>
      <c r="R880" s="26" t="s">
        <v>155</v>
      </c>
      <c r="S880" s="26" t="s">
        <v>409</v>
      </c>
      <c r="T880" s="26" t="s">
        <v>333</v>
      </c>
      <c r="U880" s="26" t="s">
        <v>112</v>
      </c>
      <c r="V880" s="26" t="s">
        <v>169</v>
      </c>
      <c r="W880" s="26" t="s">
        <v>1028</v>
      </c>
      <c r="X880" s="26" t="s">
        <v>1029</v>
      </c>
      <c r="Y880" s="26" t="s">
        <v>4972</v>
      </c>
      <c r="Z880" s="24"/>
      <c r="AA880" s="24"/>
      <c r="AB880" s="26" t="s">
        <v>117</v>
      </c>
      <c r="AC880" s="28">
        <v>9000</v>
      </c>
      <c r="AD880" s="24"/>
      <c r="AE880" s="24"/>
      <c r="AF880" s="26" t="s">
        <v>139</v>
      </c>
      <c r="AG880" s="26" t="s">
        <v>224</v>
      </c>
      <c r="AH880" s="26" t="s">
        <v>143</v>
      </c>
      <c r="AI880" s="28">
        <v>9000</v>
      </c>
      <c r="AJ880" s="24"/>
      <c r="AK880" s="26" t="s">
        <v>5003</v>
      </c>
      <c r="AL880" s="26" t="s">
        <v>5004</v>
      </c>
      <c r="AM880" s="26" t="s">
        <v>4997</v>
      </c>
      <c r="AN880" s="26" t="s">
        <v>4998</v>
      </c>
      <c r="AO880" s="26" t="s">
        <v>5005</v>
      </c>
      <c r="AP880" s="24"/>
      <c r="AQ880" s="24"/>
      <c r="AR880" s="24"/>
      <c r="AS880" s="26" t="s">
        <v>5006</v>
      </c>
      <c r="AT880" s="24"/>
      <c r="AU880" s="24"/>
      <c r="AV880" s="24"/>
      <c r="AW880" s="28">
        <v>29684</v>
      </c>
      <c r="AX880" s="26">
        <v>2150</v>
      </c>
      <c r="AY880" s="28">
        <v>60</v>
      </c>
      <c r="AZ880" s="28">
        <v>48</v>
      </c>
      <c r="BA880" s="26">
        <v>0</v>
      </c>
      <c r="BB880" s="26" t="s">
        <v>241</v>
      </c>
      <c r="BC880" s="26" t="s">
        <v>4978</v>
      </c>
      <c r="BD880" s="24"/>
      <c r="BE880" s="24"/>
      <c r="BF880" s="26" t="s">
        <v>5007</v>
      </c>
      <c r="BG880" s="26" t="s">
        <v>191</v>
      </c>
      <c r="BH880" s="26" t="s">
        <v>5008</v>
      </c>
      <c r="BI880" s="26" t="s">
        <v>191</v>
      </c>
      <c r="BJ880" s="26" t="s">
        <v>3386</v>
      </c>
      <c r="BK880" s="26" t="s">
        <v>191</v>
      </c>
      <c r="BL880" s="24"/>
      <c r="BM880" s="24"/>
      <c r="BN880" s="24"/>
      <c r="BO880" s="24"/>
      <c r="BP880" s="24"/>
      <c r="BQ880" s="24"/>
      <c r="BR880" s="26">
        <v>2</v>
      </c>
      <c r="BS880" s="26">
        <v>2</v>
      </c>
      <c r="BT880" s="26">
        <v>4</v>
      </c>
      <c r="BU880" s="26">
        <v>3</v>
      </c>
      <c r="BV880" s="26">
        <v>3</v>
      </c>
      <c r="BW880" s="26">
        <v>3</v>
      </c>
      <c r="BX880" s="26">
        <v>4</v>
      </c>
      <c r="BY880" s="26">
        <v>2</v>
      </c>
      <c r="BZ880" s="24"/>
      <c r="CA880" s="24"/>
      <c r="CB880" s="24"/>
      <c r="CC880" s="24"/>
      <c r="CD880" s="24"/>
      <c r="CE880" s="24"/>
      <c r="CF880" s="24"/>
      <c r="CG880" s="24"/>
      <c r="CH880" s="24"/>
      <c r="CI880" s="24"/>
      <c r="CJ880" s="24"/>
      <c r="CK880" s="24"/>
      <c r="CL880" s="24"/>
      <c r="CM880" s="24"/>
      <c r="CN880" s="24"/>
      <c r="CO880" s="24"/>
      <c r="CP880" s="24"/>
      <c r="CQ880" s="24"/>
      <c r="CR880" s="24"/>
      <c r="CS880" s="24"/>
      <c r="CT880" s="24"/>
      <c r="CU880" s="24"/>
      <c r="CV880" s="24"/>
      <c r="CW880" s="24"/>
      <c r="CX880" s="24"/>
      <c r="CY880" s="24"/>
      <c r="CZ880" s="24"/>
      <c r="DA880" s="24"/>
      <c r="DB880" s="24"/>
      <c r="DC880" s="24"/>
      <c r="DD880" s="24"/>
      <c r="DE880" s="24"/>
      <c r="DF880" s="26" t="s">
        <v>120</v>
      </c>
      <c r="DG880" s="26" t="s">
        <v>139</v>
      </c>
      <c r="DH880" s="26" t="s">
        <v>139</v>
      </c>
      <c r="DI880" s="26" t="s">
        <v>139</v>
      </c>
      <c r="DJ880" s="26" t="s">
        <v>139</v>
      </c>
      <c r="DK880" s="26" t="s">
        <v>139</v>
      </c>
      <c r="DL880" s="26" t="s">
        <v>139</v>
      </c>
      <c r="DM880" s="26" t="s">
        <v>139</v>
      </c>
      <c r="DN880" s="26" t="s">
        <v>139</v>
      </c>
      <c r="DO880" s="26" t="s">
        <v>139</v>
      </c>
    </row>
    <row r="881" spans="1:119" ht="20.100000000000001" customHeight="1" x14ac:dyDescent="0.25">
      <c r="A881" s="29" t="str">
        <f t="shared" si="182"/>
        <v/>
      </c>
      <c r="B881" s="29" t="str">
        <f t="shared" si="183"/>
        <v>Concerned Children and Youth Association</v>
      </c>
      <c r="C881" s="29">
        <f t="shared" si="184"/>
        <v>0</v>
      </c>
      <c r="D881" s="30" t="str">
        <f t="shared" si="185"/>
        <v>Africa and the Middle East</v>
      </c>
      <c r="E881" s="30" t="str">
        <f t="shared" si="186"/>
        <v>Lira, Uganda</v>
      </c>
      <c r="F881" s="31">
        <f t="shared" si="187"/>
        <v>0</v>
      </c>
      <c r="G881" s="31">
        <f t="shared" si="188"/>
        <v>0</v>
      </c>
      <c r="H881" s="31">
        <f t="shared" si="189"/>
        <v>0</v>
      </c>
      <c r="I881" s="31">
        <f t="shared" si="190"/>
        <v>0</v>
      </c>
      <c r="J881" s="31">
        <f t="shared" si="191"/>
        <v>0</v>
      </c>
      <c r="K881" s="31">
        <f t="shared" si="192"/>
        <v>0</v>
      </c>
      <c r="L881" s="31">
        <f t="shared" si="193"/>
        <v>0</v>
      </c>
      <c r="M881" s="31">
        <f t="shared" si="194"/>
        <v>0</v>
      </c>
      <c r="N881" s="31">
        <f t="shared" si="195"/>
        <v>0</v>
      </c>
      <c r="O881" s="26" t="s">
        <v>16003</v>
      </c>
      <c r="P881" s="26" t="s">
        <v>108</v>
      </c>
      <c r="Q881" s="27">
        <v>40669</v>
      </c>
      <c r="R881" s="24"/>
      <c r="S881" s="24"/>
      <c r="T881" s="26" t="s">
        <v>333</v>
      </c>
      <c r="U881" s="24"/>
      <c r="V881" s="26" t="s">
        <v>169</v>
      </c>
      <c r="W881" s="26" t="s">
        <v>1028</v>
      </c>
      <c r="X881" s="26" t="s">
        <v>1029</v>
      </c>
      <c r="Y881" s="26" t="s">
        <v>4972</v>
      </c>
      <c r="Z881" s="24"/>
      <c r="AA881" s="24"/>
      <c r="AB881" s="26" t="s">
        <v>15766</v>
      </c>
      <c r="AC881" s="28">
        <v>3000</v>
      </c>
      <c r="AD881" s="24"/>
      <c r="AE881" s="24"/>
      <c r="AF881" s="26" t="s">
        <v>139</v>
      </c>
      <c r="AG881" s="26" t="s">
        <v>224</v>
      </c>
      <c r="AH881" s="24"/>
      <c r="AI881" s="28">
        <v>3000</v>
      </c>
      <c r="AJ881" s="24"/>
      <c r="AK881" s="24"/>
      <c r="AL881" s="24"/>
      <c r="AM881" s="24"/>
      <c r="AN881" s="24"/>
      <c r="AO881" s="24"/>
      <c r="AP881" s="24"/>
      <c r="AQ881" s="24"/>
      <c r="AR881" s="24"/>
      <c r="AS881" s="24"/>
      <c r="AT881" s="24"/>
      <c r="AU881" s="24"/>
      <c r="AV881" s="24"/>
      <c r="AW881" s="28">
        <v>0</v>
      </c>
      <c r="AX881" s="26">
        <v>0</v>
      </c>
      <c r="AY881" s="28">
        <v>0</v>
      </c>
      <c r="AZ881" s="28">
        <v>0</v>
      </c>
      <c r="BA881" s="26">
        <v>0</v>
      </c>
      <c r="BB881" s="24"/>
      <c r="BC881" s="26" t="s">
        <v>4978</v>
      </c>
      <c r="BD881" s="24"/>
      <c r="BE881" s="24"/>
      <c r="BF881" s="24"/>
      <c r="BG881" s="24"/>
      <c r="BH881" s="24"/>
      <c r="BI881" s="24"/>
      <c r="BJ881" s="24"/>
      <c r="BK881" s="24"/>
      <c r="BL881" s="24"/>
      <c r="BM881" s="24"/>
      <c r="BN881" s="24"/>
      <c r="BO881" s="24"/>
      <c r="BP881" s="24"/>
      <c r="BQ881" s="24"/>
      <c r="BR881" s="26">
        <v>0</v>
      </c>
      <c r="BS881" s="26">
        <v>0</v>
      </c>
      <c r="BT881" s="26">
        <v>0</v>
      </c>
      <c r="BU881" s="26">
        <v>0</v>
      </c>
      <c r="BV881" s="26">
        <v>0</v>
      </c>
      <c r="BW881" s="26">
        <v>0</v>
      </c>
      <c r="BX881" s="26">
        <v>0</v>
      </c>
      <c r="BY881" s="26">
        <v>0</v>
      </c>
      <c r="BZ881" s="24"/>
      <c r="CA881" s="24"/>
      <c r="CB881" s="24"/>
      <c r="CC881" s="24"/>
      <c r="CD881" s="24"/>
      <c r="CE881" s="24"/>
      <c r="CF881" s="24"/>
      <c r="CG881" s="24"/>
      <c r="CH881" s="24"/>
      <c r="CI881" s="24"/>
      <c r="CJ881" s="24"/>
      <c r="CK881" s="24"/>
      <c r="CL881" s="24"/>
      <c r="CM881" s="24"/>
      <c r="CN881" s="24"/>
      <c r="CO881" s="24"/>
      <c r="CP881" s="24"/>
      <c r="CQ881" s="24"/>
      <c r="CR881" s="24"/>
      <c r="CS881" s="24"/>
      <c r="CT881" s="24"/>
      <c r="CU881" s="24"/>
      <c r="CV881" s="24"/>
      <c r="CW881" s="24"/>
      <c r="CX881" s="24"/>
      <c r="CY881" s="24"/>
      <c r="CZ881" s="24"/>
      <c r="DA881" s="24"/>
      <c r="DB881" s="24"/>
      <c r="DC881" s="24"/>
      <c r="DD881" s="24"/>
      <c r="DE881" s="24"/>
      <c r="DF881" s="26" t="s">
        <v>139</v>
      </c>
      <c r="DG881" s="26" t="s">
        <v>139</v>
      </c>
      <c r="DH881" s="26" t="s">
        <v>139</v>
      </c>
      <c r="DI881" s="26" t="s">
        <v>139</v>
      </c>
      <c r="DJ881" s="26" t="s">
        <v>139</v>
      </c>
      <c r="DK881" s="26" t="s">
        <v>139</v>
      </c>
      <c r="DL881" s="26" t="s">
        <v>139</v>
      </c>
      <c r="DM881" s="26" t="s">
        <v>139</v>
      </c>
      <c r="DN881" s="26" t="s">
        <v>139</v>
      </c>
      <c r="DO881" s="26" t="s">
        <v>139</v>
      </c>
    </row>
    <row r="882" spans="1:119" ht="20.100000000000001" customHeight="1" x14ac:dyDescent="0.25">
      <c r="A882" s="29" t="str">
        <f t="shared" si="182"/>
        <v/>
      </c>
      <c r="B882" s="29" t="str">
        <f t="shared" si="183"/>
        <v>Concerned Children and Youth Association</v>
      </c>
      <c r="C882" s="29">
        <f t="shared" si="184"/>
        <v>0</v>
      </c>
      <c r="D882" s="30" t="str">
        <f t="shared" si="185"/>
        <v>Africa and the Middle East</v>
      </c>
      <c r="E882" s="30" t="str">
        <f t="shared" si="186"/>
        <v>Lira, Uganda</v>
      </c>
      <c r="F882" s="31">
        <f t="shared" si="187"/>
        <v>0</v>
      </c>
      <c r="G882" s="31">
        <f t="shared" si="188"/>
        <v>0</v>
      </c>
      <c r="H882" s="31">
        <f t="shared" si="189"/>
        <v>0</v>
      </c>
      <c r="I882" s="31">
        <f t="shared" si="190"/>
        <v>0</v>
      </c>
      <c r="J882" s="31">
        <f t="shared" si="191"/>
        <v>0</v>
      </c>
      <c r="K882" s="31">
        <f t="shared" si="192"/>
        <v>0</v>
      </c>
      <c r="L882" s="31">
        <f t="shared" si="193"/>
        <v>0</v>
      </c>
      <c r="M882" s="31">
        <f t="shared" si="194"/>
        <v>0</v>
      </c>
      <c r="N882" s="31">
        <f t="shared" si="195"/>
        <v>0</v>
      </c>
      <c r="O882" s="26" t="s">
        <v>16004</v>
      </c>
      <c r="P882" s="26" t="s">
        <v>108</v>
      </c>
      <c r="Q882" s="27">
        <v>40707</v>
      </c>
      <c r="R882" s="24"/>
      <c r="S882" s="24"/>
      <c r="T882" s="26" t="s">
        <v>333</v>
      </c>
      <c r="U882" s="24"/>
      <c r="V882" s="26" t="s">
        <v>169</v>
      </c>
      <c r="W882" s="26" t="s">
        <v>1028</v>
      </c>
      <c r="X882" s="26" t="s">
        <v>1029</v>
      </c>
      <c r="Y882" s="26" t="s">
        <v>4972</v>
      </c>
      <c r="Z882" s="24"/>
      <c r="AA882" s="24"/>
      <c r="AB882" s="26" t="s">
        <v>15733</v>
      </c>
      <c r="AC882" s="28">
        <v>7607</v>
      </c>
      <c r="AD882" s="24"/>
      <c r="AE882" s="24"/>
      <c r="AF882" s="26" t="s">
        <v>139</v>
      </c>
      <c r="AG882" s="26" t="s">
        <v>224</v>
      </c>
      <c r="AH882" s="24"/>
      <c r="AI882" s="28">
        <v>8000</v>
      </c>
      <c r="AJ882" s="24"/>
      <c r="AK882" s="24"/>
      <c r="AL882" s="24"/>
      <c r="AM882" s="24"/>
      <c r="AN882" s="24"/>
      <c r="AO882" s="24"/>
      <c r="AP882" s="24"/>
      <c r="AQ882" s="24"/>
      <c r="AR882" s="24"/>
      <c r="AS882" s="24"/>
      <c r="AT882" s="24"/>
      <c r="AU882" s="24"/>
      <c r="AV882" s="24"/>
      <c r="AW882" s="28">
        <v>0</v>
      </c>
      <c r="AX882" s="26">
        <v>0</v>
      </c>
      <c r="AY882" s="28">
        <v>0</v>
      </c>
      <c r="AZ882" s="28">
        <v>0</v>
      </c>
      <c r="BA882" s="26">
        <v>0</v>
      </c>
      <c r="BB882" s="24"/>
      <c r="BC882" s="26" t="s">
        <v>4978</v>
      </c>
      <c r="BD882" s="24"/>
      <c r="BE882" s="24"/>
      <c r="BF882" s="24"/>
      <c r="BG882" s="24"/>
      <c r="BH882" s="24"/>
      <c r="BI882" s="24"/>
      <c r="BJ882" s="24"/>
      <c r="BK882" s="24"/>
      <c r="BL882" s="24"/>
      <c r="BM882" s="24"/>
      <c r="BN882" s="24"/>
      <c r="BO882" s="24"/>
      <c r="BP882" s="24"/>
      <c r="BQ882" s="24"/>
      <c r="BR882" s="26">
        <v>0</v>
      </c>
      <c r="BS882" s="26">
        <v>0</v>
      </c>
      <c r="BT882" s="26">
        <v>0</v>
      </c>
      <c r="BU882" s="26">
        <v>0</v>
      </c>
      <c r="BV882" s="26">
        <v>0</v>
      </c>
      <c r="BW882" s="26">
        <v>0</v>
      </c>
      <c r="BX882" s="26">
        <v>0</v>
      </c>
      <c r="BY882" s="26">
        <v>0</v>
      </c>
      <c r="BZ882" s="24"/>
      <c r="CA882" s="24"/>
      <c r="CB882" s="24"/>
      <c r="CC882" s="24"/>
      <c r="CD882" s="24"/>
      <c r="CE882" s="24"/>
      <c r="CF882" s="24"/>
      <c r="CG882" s="24"/>
      <c r="CH882" s="24"/>
      <c r="CI882" s="24"/>
      <c r="CJ882" s="24"/>
      <c r="CK882" s="24"/>
      <c r="CL882" s="24"/>
      <c r="CM882" s="24"/>
      <c r="CN882" s="24"/>
      <c r="CO882" s="24"/>
      <c r="CP882" s="24"/>
      <c r="CQ882" s="24"/>
      <c r="CR882" s="24"/>
      <c r="CS882" s="24"/>
      <c r="CT882" s="24"/>
      <c r="CU882" s="24"/>
      <c r="CV882" s="24"/>
      <c r="CW882" s="24"/>
      <c r="CX882" s="24"/>
      <c r="CY882" s="24"/>
      <c r="CZ882" s="24"/>
      <c r="DA882" s="24"/>
      <c r="DB882" s="24"/>
      <c r="DC882" s="24"/>
      <c r="DD882" s="24"/>
      <c r="DE882" s="24"/>
      <c r="DF882" s="26" t="s">
        <v>139</v>
      </c>
      <c r="DG882" s="26" t="s">
        <v>139</v>
      </c>
      <c r="DH882" s="26" t="s">
        <v>139</v>
      </c>
      <c r="DI882" s="26" t="s">
        <v>139</v>
      </c>
      <c r="DJ882" s="26" t="s">
        <v>139</v>
      </c>
      <c r="DK882" s="26" t="s">
        <v>139</v>
      </c>
      <c r="DL882" s="26" t="s">
        <v>139</v>
      </c>
      <c r="DM882" s="26" t="s">
        <v>139</v>
      </c>
      <c r="DN882" s="26" t="s">
        <v>139</v>
      </c>
      <c r="DO882" s="26" t="s">
        <v>139</v>
      </c>
    </row>
    <row r="883" spans="1:119" ht="20.100000000000001" customHeight="1" x14ac:dyDescent="0.25">
      <c r="A883" s="29" t="str">
        <f t="shared" si="182"/>
        <v>Concerned Children and Youth Association1</v>
      </c>
      <c r="B883" s="29" t="str">
        <f t="shared" si="183"/>
        <v>Concerned Children and Youth Association</v>
      </c>
      <c r="C883" s="29">
        <f t="shared" si="184"/>
        <v>1</v>
      </c>
      <c r="D883" s="30" t="str">
        <f t="shared" si="185"/>
        <v>Africa and the Middle East</v>
      </c>
      <c r="E883" s="30" t="str">
        <f t="shared" si="186"/>
        <v>Lira, Uganda</v>
      </c>
      <c r="F883" s="31">
        <f t="shared" si="187"/>
        <v>2</v>
      </c>
      <c r="G883" s="31">
        <f t="shared" si="188"/>
        <v>2</v>
      </c>
      <c r="H883" s="31">
        <f t="shared" si="189"/>
        <v>3</v>
      </c>
      <c r="I883" s="31">
        <f t="shared" si="190"/>
        <v>2</v>
      </c>
      <c r="J883" s="31">
        <f t="shared" si="191"/>
        <v>2</v>
      </c>
      <c r="K883" s="31">
        <f t="shared" si="192"/>
        <v>4</v>
      </c>
      <c r="L883" s="31">
        <f t="shared" si="193"/>
        <v>2</v>
      </c>
      <c r="M883" s="31">
        <f t="shared" si="194"/>
        <v>1</v>
      </c>
      <c r="N883" s="31">
        <f t="shared" si="195"/>
        <v>2.2999999999999998</v>
      </c>
      <c r="O883" s="26" t="s">
        <v>5009</v>
      </c>
      <c r="P883" s="26" t="s">
        <v>108</v>
      </c>
      <c r="Q883" s="27">
        <v>40315</v>
      </c>
      <c r="R883" s="26" t="s">
        <v>155</v>
      </c>
      <c r="S883" s="26" t="s">
        <v>234</v>
      </c>
      <c r="T883" s="26" t="s">
        <v>224</v>
      </c>
      <c r="U883" s="26" t="s">
        <v>112</v>
      </c>
      <c r="V883" s="26" t="s">
        <v>169</v>
      </c>
      <c r="W883" s="26" t="s">
        <v>1028</v>
      </c>
      <c r="X883" s="26" t="s">
        <v>1029</v>
      </c>
      <c r="Y883" s="26" t="s">
        <v>4972</v>
      </c>
      <c r="Z883" s="24"/>
      <c r="AA883" s="24"/>
      <c r="AB883" s="26" t="s">
        <v>117</v>
      </c>
      <c r="AC883" s="28">
        <v>8000</v>
      </c>
      <c r="AD883" s="24"/>
      <c r="AE883" s="24"/>
      <c r="AF883" s="26" t="s">
        <v>139</v>
      </c>
      <c r="AG883" s="26" t="s">
        <v>224</v>
      </c>
      <c r="AH883" s="26" t="s">
        <v>158</v>
      </c>
      <c r="AI883" s="28">
        <v>8000</v>
      </c>
      <c r="AJ883" s="24"/>
      <c r="AK883" s="26" t="s">
        <v>5010</v>
      </c>
      <c r="AL883" s="26" t="s">
        <v>5011</v>
      </c>
      <c r="AM883" s="26" t="s">
        <v>5012</v>
      </c>
      <c r="AN883" s="26" t="s">
        <v>5013</v>
      </c>
      <c r="AO883" s="24"/>
      <c r="AP883" s="24"/>
      <c r="AQ883" s="24"/>
      <c r="AR883" s="24"/>
      <c r="AS883" s="24"/>
      <c r="AT883" s="24"/>
      <c r="AU883" s="24"/>
      <c r="AV883" s="24"/>
      <c r="AW883" s="28">
        <v>25333</v>
      </c>
      <c r="AX883" s="26">
        <v>95</v>
      </c>
      <c r="AY883" s="28">
        <v>0</v>
      </c>
      <c r="AZ883" s="28">
        <v>0</v>
      </c>
      <c r="BA883" s="26">
        <v>0</v>
      </c>
      <c r="BB883" s="24"/>
      <c r="BC883" s="26" t="s">
        <v>4978</v>
      </c>
      <c r="BD883" s="24"/>
      <c r="BE883" s="24"/>
      <c r="BF883" s="24"/>
      <c r="BG883" s="24"/>
      <c r="BH883" s="24"/>
      <c r="BI883" s="24"/>
      <c r="BJ883" s="24"/>
      <c r="BK883" s="24"/>
      <c r="BL883" s="24"/>
      <c r="BM883" s="24"/>
      <c r="BN883" s="24"/>
      <c r="BO883" s="24"/>
      <c r="BP883" s="24"/>
      <c r="BQ883" s="24"/>
      <c r="BR883" s="26">
        <v>2</v>
      </c>
      <c r="BS883" s="26">
        <v>2</v>
      </c>
      <c r="BT883" s="26">
        <v>3</v>
      </c>
      <c r="BU883" s="26">
        <v>2</v>
      </c>
      <c r="BV883" s="26">
        <v>2</v>
      </c>
      <c r="BW883" s="26">
        <v>4</v>
      </c>
      <c r="BX883" s="26">
        <v>2</v>
      </c>
      <c r="BY883" s="26">
        <v>1</v>
      </c>
      <c r="BZ883" s="24"/>
      <c r="CA883" s="24"/>
      <c r="CB883" s="24"/>
      <c r="CC883" s="24"/>
      <c r="CD883" s="24"/>
      <c r="CE883" s="24"/>
      <c r="CF883" s="24"/>
      <c r="CG883" s="24"/>
      <c r="CH883" s="24"/>
      <c r="CI883" s="24"/>
      <c r="CJ883" s="24"/>
      <c r="CK883" s="24"/>
      <c r="CL883" s="24"/>
      <c r="CM883" s="24"/>
      <c r="CN883" s="24"/>
      <c r="CO883" s="24"/>
      <c r="CP883" s="24"/>
      <c r="CQ883" s="24"/>
      <c r="CR883" s="24"/>
      <c r="CS883" s="24"/>
      <c r="CT883" s="24"/>
      <c r="CU883" s="24"/>
      <c r="CV883" s="24"/>
      <c r="CW883" s="24"/>
      <c r="CX883" s="24"/>
      <c r="CY883" s="24"/>
      <c r="CZ883" s="24"/>
      <c r="DA883" s="24"/>
      <c r="DB883" s="24"/>
      <c r="DC883" s="24"/>
      <c r="DD883" s="24"/>
      <c r="DE883" s="24"/>
      <c r="DF883" s="26" t="s">
        <v>139</v>
      </c>
      <c r="DG883" s="26" t="s">
        <v>139</v>
      </c>
      <c r="DH883" s="26" t="s">
        <v>139</v>
      </c>
      <c r="DI883" s="26" t="s">
        <v>139</v>
      </c>
      <c r="DJ883" s="26" t="s">
        <v>139</v>
      </c>
      <c r="DK883" s="26" t="s">
        <v>139</v>
      </c>
      <c r="DL883" s="26" t="s">
        <v>139</v>
      </c>
      <c r="DM883" s="26" t="s">
        <v>139</v>
      </c>
      <c r="DN883" s="26" t="s">
        <v>139</v>
      </c>
      <c r="DO883" s="26" t="s">
        <v>139</v>
      </c>
    </row>
    <row r="884" spans="1:119" ht="20.100000000000001" customHeight="1" x14ac:dyDescent="0.25">
      <c r="A884" s="29" t="str">
        <f t="shared" si="182"/>
        <v>Consciência, Liberdade, Atitude e Movimento (Conscience, Liberty, Attitude and Movement)2</v>
      </c>
      <c r="B884" s="29" t="str">
        <f t="shared" si="183"/>
        <v>Consciência, Liberdade, Atitude e Movimento (Conscience, Liberty, Attitude and Movement)</v>
      </c>
      <c r="C884" s="29">
        <f t="shared" si="184"/>
        <v>2</v>
      </c>
      <c r="D884" s="30" t="str">
        <f t="shared" si="185"/>
        <v>Americas</v>
      </c>
      <c r="E884" s="30" t="str">
        <f t="shared" si="186"/>
        <v>São Gonçalo, Rio de Janeiro, Brazil</v>
      </c>
      <c r="F884" s="31">
        <f t="shared" si="187"/>
        <v>3</v>
      </c>
      <c r="G884" s="31">
        <f t="shared" si="188"/>
        <v>2</v>
      </c>
      <c r="H884" s="31">
        <f t="shared" si="189"/>
        <v>3</v>
      </c>
      <c r="I884" s="31">
        <f t="shared" si="190"/>
        <v>2</v>
      </c>
      <c r="J884" s="31">
        <f t="shared" si="191"/>
        <v>2</v>
      </c>
      <c r="K884" s="31">
        <f t="shared" si="192"/>
        <v>3</v>
      </c>
      <c r="L884" s="31">
        <f t="shared" si="193"/>
        <v>3</v>
      </c>
      <c r="M884" s="31">
        <f t="shared" si="194"/>
        <v>3</v>
      </c>
      <c r="N884" s="31">
        <f t="shared" si="195"/>
        <v>2.6</v>
      </c>
      <c r="O884" s="26" t="s">
        <v>5014</v>
      </c>
      <c r="P884" s="26" t="s">
        <v>108</v>
      </c>
      <c r="Q884" s="27">
        <v>41400</v>
      </c>
      <c r="R884" s="26" t="s">
        <v>109</v>
      </c>
      <c r="S884" s="26" t="s">
        <v>206</v>
      </c>
      <c r="T884" s="26" t="s">
        <v>207</v>
      </c>
      <c r="U884" s="26" t="s">
        <v>793</v>
      </c>
      <c r="V884" s="26" t="s">
        <v>15731</v>
      </c>
      <c r="W884" s="26" t="s">
        <v>308</v>
      </c>
      <c r="X884" s="26" t="s">
        <v>5015</v>
      </c>
      <c r="Y884" s="26" t="s">
        <v>5016</v>
      </c>
      <c r="Z884" s="26" t="s">
        <v>5017</v>
      </c>
      <c r="AA884" s="24"/>
      <c r="AB884" s="26" t="s">
        <v>117</v>
      </c>
      <c r="AC884" s="28">
        <v>7000</v>
      </c>
      <c r="AD884" s="24"/>
      <c r="AE884" s="26" t="s">
        <v>725</v>
      </c>
      <c r="AF884" s="26" t="s">
        <v>120</v>
      </c>
      <c r="AG884" s="26" t="s">
        <v>175</v>
      </c>
      <c r="AH884" s="26" t="s">
        <v>143</v>
      </c>
      <c r="AI884" s="28">
        <v>7000</v>
      </c>
      <c r="AJ884" s="26" t="s">
        <v>5018</v>
      </c>
      <c r="AK884" s="26" t="s">
        <v>5019</v>
      </c>
      <c r="AL884" s="26" t="s">
        <v>5020</v>
      </c>
      <c r="AM884" s="24"/>
      <c r="AN884" s="26" t="s">
        <v>5021</v>
      </c>
      <c r="AO884" s="24"/>
      <c r="AP884" s="24"/>
      <c r="AQ884" s="24"/>
      <c r="AR884" s="24"/>
      <c r="AS884" s="24"/>
      <c r="AT884" s="24"/>
      <c r="AU884" s="24"/>
      <c r="AV884" s="24"/>
      <c r="AW884" s="28">
        <v>26000</v>
      </c>
      <c r="AX884" s="26">
        <v>53</v>
      </c>
      <c r="AY884" s="28">
        <v>100</v>
      </c>
      <c r="AZ884" s="28">
        <v>83</v>
      </c>
      <c r="BA884" s="26">
        <v>0</v>
      </c>
      <c r="BB884" s="26" t="s">
        <v>148</v>
      </c>
      <c r="BC884" s="26" t="s">
        <v>5022</v>
      </c>
      <c r="BD884" s="26" t="s">
        <v>437</v>
      </c>
      <c r="BE884" s="26" t="s">
        <v>5023</v>
      </c>
      <c r="BF884" s="24"/>
      <c r="BG884" s="24"/>
      <c r="BH884" s="24"/>
      <c r="BI884" s="24"/>
      <c r="BJ884" s="24"/>
      <c r="BK884" s="24"/>
      <c r="BL884" s="24"/>
      <c r="BM884" s="24"/>
      <c r="BN884" s="24"/>
      <c r="BO884" s="24"/>
      <c r="BP884" s="24"/>
      <c r="BQ884" s="24"/>
      <c r="BR884" s="26">
        <v>3</v>
      </c>
      <c r="BS884" s="26">
        <v>2</v>
      </c>
      <c r="BT884" s="26">
        <v>3</v>
      </c>
      <c r="BU884" s="26">
        <v>2</v>
      </c>
      <c r="BV884" s="26">
        <v>2</v>
      </c>
      <c r="BW884" s="26">
        <v>3</v>
      </c>
      <c r="BX884" s="26">
        <v>3</v>
      </c>
      <c r="BY884" s="26">
        <v>3</v>
      </c>
      <c r="BZ884" s="24"/>
      <c r="CA884" s="24"/>
      <c r="CB884" s="24"/>
      <c r="CC884" s="24"/>
      <c r="CD884" s="24"/>
      <c r="CE884" s="24"/>
      <c r="CF884" s="24"/>
      <c r="CG884" s="24"/>
      <c r="CH884" s="24"/>
      <c r="CI884" s="24"/>
      <c r="CJ884" s="24"/>
      <c r="CK884" s="24"/>
      <c r="CL884" s="24"/>
      <c r="CM884" s="24"/>
      <c r="CN884" s="24"/>
      <c r="CO884" s="24"/>
      <c r="CP884" s="24"/>
      <c r="CQ884" s="24"/>
      <c r="CR884" s="24"/>
      <c r="CS884" s="24"/>
      <c r="CT884" s="24"/>
      <c r="CU884" s="24"/>
      <c r="CV884" s="24"/>
      <c r="CW884" s="24"/>
      <c r="CX884" s="24"/>
      <c r="CY884" s="24"/>
      <c r="CZ884" s="24"/>
      <c r="DA884" s="24"/>
      <c r="DB884" s="24"/>
      <c r="DC884" s="24"/>
      <c r="DD884" s="24"/>
      <c r="DE884" s="24"/>
      <c r="DF884" s="26" t="s">
        <v>139</v>
      </c>
      <c r="DG884" s="26" t="s">
        <v>139</v>
      </c>
      <c r="DH884" s="26" t="s">
        <v>139</v>
      </c>
      <c r="DI884" s="26" t="s">
        <v>139</v>
      </c>
      <c r="DJ884" s="26" t="s">
        <v>139</v>
      </c>
      <c r="DK884" s="26" t="s">
        <v>139</v>
      </c>
      <c r="DL884" s="26" t="s">
        <v>139</v>
      </c>
      <c r="DM884" s="26" t="s">
        <v>139</v>
      </c>
      <c r="DN884" s="26" t="s">
        <v>139</v>
      </c>
      <c r="DO884" s="26" t="s">
        <v>139</v>
      </c>
    </row>
    <row r="885" spans="1:119" ht="20.100000000000001" customHeight="1" x14ac:dyDescent="0.25">
      <c r="A885" s="29" t="str">
        <f t="shared" si="182"/>
        <v>Consciência, Liberdade, Atitude e Movimento (Conscience, Liberty, Attitude and Movement)1</v>
      </c>
      <c r="B885" s="29" t="str">
        <f t="shared" si="183"/>
        <v>Consciência, Liberdade, Atitude e Movimento (Conscience, Liberty, Attitude and Movement)</v>
      </c>
      <c r="C885" s="29">
        <f t="shared" si="184"/>
        <v>1</v>
      </c>
      <c r="D885" s="30" t="str">
        <f t="shared" si="185"/>
        <v>Americas</v>
      </c>
      <c r="E885" s="30" t="str">
        <f t="shared" si="186"/>
        <v>São Gonçalo, Rio de Janeiro, Brazil</v>
      </c>
      <c r="F885" s="31">
        <f t="shared" si="187"/>
        <v>2</v>
      </c>
      <c r="G885" s="31">
        <f t="shared" si="188"/>
        <v>2</v>
      </c>
      <c r="H885" s="31">
        <f t="shared" si="189"/>
        <v>2</v>
      </c>
      <c r="I885" s="31">
        <f t="shared" si="190"/>
        <v>2</v>
      </c>
      <c r="J885" s="31">
        <f t="shared" si="191"/>
        <v>1</v>
      </c>
      <c r="K885" s="31">
        <f t="shared" si="192"/>
        <v>2</v>
      </c>
      <c r="L885" s="31">
        <f t="shared" si="193"/>
        <v>3</v>
      </c>
      <c r="M885" s="31">
        <f t="shared" si="194"/>
        <v>3</v>
      </c>
      <c r="N885" s="31">
        <f t="shared" si="195"/>
        <v>2.1</v>
      </c>
      <c r="O885" s="26" t="s">
        <v>5024</v>
      </c>
      <c r="P885" s="26" t="s">
        <v>108</v>
      </c>
      <c r="Q885" s="27">
        <v>41038</v>
      </c>
      <c r="R885" s="26" t="s">
        <v>155</v>
      </c>
      <c r="S885" s="26" t="s">
        <v>217</v>
      </c>
      <c r="T885" s="26" t="s">
        <v>175</v>
      </c>
      <c r="U885" s="26" t="s">
        <v>793</v>
      </c>
      <c r="V885" s="26" t="s">
        <v>15731</v>
      </c>
      <c r="W885" s="26" t="s">
        <v>308</v>
      </c>
      <c r="X885" s="26" t="s">
        <v>5015</v>
      </c>
      <c r="Y885" s="26" t="s">
        <v>5016</v>
      </c>
      <c r="Z885" s="26" t="s">
        <v>5017</v>
      </c>
      <c r="AA885" s="24"/>
      <c r="AB885" s="26" t="s">
        <v>117</v>
      </c>
      <c r="AC885" s="28">
        <v>7000</v>
      </c>
      <c r="AD885" s="24"/>
      <c r="AE885" s="26" t="s">
        <v>725</v>
      </c>
      <c r="AF885" s="26" t="s">
        <v>120</v>
      </c>
      <c r="AG885" s="26" t="s">
        <v>175</v>
      </c>
      <c r="AH885" s="26" t="s">
        <v>158</v>
      </c>
      <c r="AI885" s="28">
        <v>7000</v>
      </c>
      <c r="AJ885" s="24"/>
      <c r="AK885" s="26" t="s">
        <v>5025</v>
      </c>
      <c r="AL885" s="26" t="s">
        <v>5026</v>
      </c>
      <c r="AM885" s="26" t="s">
        <v>5027</v>
      </c>
      <c r="AN885" s="26" t="s">
        <v>5021</v>
      </c>
      <c r="AO885" s="26" t="s">
        <v>5028</v>
      </c>
      <c r="AP885" s="24"/>
      <c r="AQ885" s="24"/>
      <c r="AR885" s="24"/>
      <c r="AS885" s="24"/>
      <c r="AT885" s="24"/>
      <c r="AU885" s="24"/>
      <c r="AV885" s="24"/>
      <c r="AW885" s="28">
        <v>30000</v>
      </c>
      <c r="AX885" s="26">
        <v>75</v>
      </c>
      <c r="AY885" s="28">
        <v>90</v>
      </c>
      <c r="AZ885" s="28">
        <v>75</v>
      </c>
      <c r="BA885" s="26">
        <v>0</v>
      </c>
      <c r="BB885" s="26" t="s">
        <v>148</v>
      </c>
      <c r="BC885" s="26" t="s">
        <v>5022</v>
      </c>
      <c r="BD885" s="24"/>
      <c r="BE885" s="24"/>
      <c r="BF885" s="26" t="s">
        <v>2176</v>
      </c>
      <c r="BG885" s="26" t="s">
        <v>308</v>
      </c>
      <c r="BH885" s="24"/>
      <c r="BI885" s="24"/>
      <c r="BJ885" s="24"/>
      <c r="BK885" s="24"/>
      <c r="BL885" s="24"/>
      <c r="BM885" s="24"/>
      <c r="BN885" s="24"/>
      <c r="BO885" s="24"/>
      <c r="BP885" s="24"/>
      <c r="BQ885" s="24"/>
      <c r="BR885" s="26">
        <v>2</v>
      </c>
      <c r="BS885" s="26">
        <v>2</v>
      </c>
      <c r="BT885" s="26">
        <v>2</v>
      </c>
      <c r="BU885" s="26">
        <v>2</v>
      </c>
      <c r="BV885" s="26">
        <v>1</v>
      </c>
      <c r="BW885" s="26">
        <v>2</v>
      </c>
      <c r="BX885" s="26">
        <v>3</v>
      </c>
      <c r="BY885" s="26">
        <v>3</v>
      </c>
      <c r="BZ885" s="24"/>
      <c r="CA885" s="24"/>
      <c r="CB885" s="24"/>
      <c r="CC885" s="24"/>
      <c r="CD885" s="24"/>
      <c r="CE885" s="24"/>
      <c r="CF885" s="24"/>
      <c r="CG885" s="24"/>
      <c r="CH885" s="24"/>
      <c r="CI885" s="24"/>
      <c r="CJ885" s="24"/>
      <c r="CK885" s="24"/>
      <c r="CL885" s="24"/>
      <c r="CM885" s="24"/>
      <c r="CN885" s="24"/>
      <c r="CO885" s="24"/>
      <c r="CP885" s="24"/>
      <c r="CQ885" s="24"/>
      <c r="CR885" s="24"/>
      <c r="CS885" s="24"/>
      <c r="CT885" s="24"/>
      <c r="CU885" s="24"/>
      <c r="CV885" s="24"/>
      <c r="CW885" s="24"/>
      <c r="CX885" s="24"/>
      <c r="CY885" s="24"/>
      <c r="CZ885" s="24"/>
      <c r="DA885" s="24"/>
      <c r="DB885" s="24"/>
      <c r="DC885" s="24"/>
      <c r="DD885" s="24"/>
      <c r="DE885" s="24"/>
      <c r="DF885" s="26" t="s">
        <v>120</v>
      </c>
      <c r="DG885" s="26" t="s">
        <v>139</v>
      </c>
      <c r="DH885" s="26" t="s">
        <v>139</v>
      </c>
      <c r="DI885" s="26" t="s">
        <v>139</v>
      </c>
      <c r="DJ885" s="26" t="s">
        <v>139</v>
      </c>
      <c r="DK885" s="26" t="s">
        <v>139</v>
      </c>
      <c r="DL885" s="26" t="s">
        <v>139</v>
      </c>
      <c r="DM885" s="26" t="s">
        <v>139</v>
      </c>
      <c r="DN885" s="26" t="s">
        <v>139</v>
      </c>
      <c r="DO885" s="26" t="s">
        <v>139</v>
      </c>
    </row>
    <row r="886" spans="1:119" ht="20.100000000000001" customHeight="1" x14ac:dyDescent="0.25">
      <c r="A886" s="29" t="str">
        <f t="shared" si="182"/>
        <v>Cooperativa Mixta Juvenil Emprendedores Solidarios (Coed Youth Cooperative "Entrepreneurs in Solidarity")4</v>
      </c>
      <c r="B886" s="29" t="str">
        <f t="shared" si="183"/>
        <v>Cooperativa Mixta Juvenil Emprendedores Solidarios (Coed Youth Cooperative "Entrepreneurs in Solidarity")</v>
      </c>
      <c r="C886" s="29">
        <f t="shared" si="184"/>
        <v>4</v>
      </c>
      <c r="D886" s="30" t="str">
        <f t="shared" si="185"/>
        <v>Americas</v>
      </c>
      <c r="E886" s="30" t="str">
        <f t="shared" si="186"/>
        <v>San Pedro Sula, Honduras</v>
      </c>
      <c r="F886" s="31">
        <f t="shared" si="187"/>
        <v>4</v>
      </c>
      <c r="G886" s="31">
        <f t="shared" si="188"/>
        <v>2</v>
      </c>
      <c r="H886" s="31">
        <f t="shared" si="189"/>
        <v>3</v>
      </c>
      <c r="I886" s="31">
        <f t="shared" si="190"/>
        <v>3</v>
      </c>
      <c r="J886" s="31">
        <f t="shared" si="191"/>
        <v>2</v>
      </c>
      <c r="K886" s="31">
        <f t="shared" si="192"/>
        <v>4</v>
      </c>
      <c r="L886" s="31">
        <f t="shared" si="193"/>
        <v>4</v>
      </c>
      <c r="M886" s="31">
        <f t="shared" si="194"/>
        <v>4</v>
      </c>
      <c r="N886" s="31">
        <f t="shared" si="195"/>
        <v>3.3</v>
      </c>
      <c r="O886" s="26" t="s">
        <v>5029</v>
      </c>
      <c r="P886" s="26" t="s">
        <v>108</v>
      </c>
      <c r="Q886" s="27">
        <v>43054</v>
      </c>
      <c r="R886" s="26" t="s">
        <v>166</v>
      </c>
      <c r="S886" s="26" t="s">
        <v>110</v>
      </c>
      <c r="T886" s="26" t="s">
        <v>111</v>
      </c>
      <c r="U886" s="26" t="s">
        <v>833</v>
      </c>
      <c r="V886" s="26" t="s">
        <v>15731</v>
      </c>
      <c r="W886" s="26" t="s">
        <v>5030</v>
      </c>
      <c r="X886" s="26" t="s">
        <v>5031</v>
      </c>
      <c r="Y886" s="26" t="s">
        <v>5032</v>
      </c>
      <c r="Z886" s="26" t="s">
        <v>5033</v>
      </c>
      <c r="AA886" s="24"/>
      <c r="AB886" s="26" t="s">
        <v>117</v>
      </c>
      <c r="AC886" s="28">
        <v>12000</v>
      </c>
      <c r="AD886" s="26" t="s">
        <v>5034</v>
      </c>
      <c r="AE886" s="26" t="s">
        <v>119</v>
      </c>
      <c r="AF886" s="26" t="s">
        <v>139</v>
      </c>
      <c r="AG886" s="24"/>
      <c r="AH886" s="26" t="s">
        <v>185</v>
      </c>
      <c r="AI886" s="28">
        <v>12000</v>
      </c>
      <c r="AJ886" s="24"/>
      <c r="AK886" s="24"/>
      <c r="AL886" s="24"/>
      <c r="AM886" s="24"/>
      <c r="AN886" s="24"/>
      <c r="AO886" s="24"/>
      <c r="AP886" s="24"/>
      <c r="AQ886" s="26" t="s">
        <v>5035</v>
      </c>
      <c r="AR886" s="24"/>
      <c r="AS886" s="24"/>
      <c r="AT886" s="24"/>
      <c r="AU886" s="26" t="s">
        <v>5036</v>
      </c>
      <c r="AV886" s="24"/>
      <c r="AW886" s="28">
        <v>38500</v>
      </c>
      <c r="AX886" s="26">
        <v>1500</v>
      </c>
      <c r="AY886" s="28">
        <v>95</v>
      </c>
      <c r="AZ886" s="28">
        <v>1725</v>
      </c>
      <c r="BA886" s="26">
        <v>1900</v>
      </c>
      <c r="BB886" s="24"/>
      <c r="BC886" s="26" t="s">
        <v>5037</v>
      </c>
      <c r="BD886" s="26" t="s">
        <v>125</v>
      </c>
      <c r="BE886" s="24"/>
      <c r="BF886" s="26" t="s">
        <v>5038</v>
      </c>
      <c r="BG886" s="26" t="s">
        <v>5039</v>
      </c>
      <c r="BH886" s="26" t="s">
        <v>5040</v>
      </c>
      <c r="BI886" s="26" t="s">
        <v>5039</v>
      </c>
      <c r="BJ886" s="26" t="s">
        <v>5041</v>
      </c>
      <c r="BK886" s="26" t="s">
        <v>261</v>
      </c>
      <c r="BL886" s="26" t="s">
        <v>5042</v>
      </c>
      <c r="BM886" s="26" t="s">
        <v>5043</v>
      </c>
      <c r="BN886" s="26" t="s">
        <v>5044</v>
      </c>
      <c r="BO886" s="26" t="s">
        <v>5043</v>
      </c>
      <c r="BP886" s="24"/>
      <c r="BQ886" s="24"/>
      <c r="BR886" s="26">
        <v>0</v>
      </c>
      <c r="BS886" s="26">
        <v>0</v>
      </c>
      <c r="BT886" s="26">
        <v>0</v>
      </c>
      <c r="BU886" s="26">
        <v>0</v>
      </c>
      <c r="BV886" s="26">
        <v>0</v>
      </c>
      <c r="BW886" s="26">
        <v>0</v>
      </c>
      <c r="BX886" s="26">
        <v>0</v>
      </c>
      <c r="BY886" s="26">
        <v>0</v>
      </c>
      <c r="BZ886" s="26" t="s">
        <v>134</v>
      </c>
      <c r="CA886" s="26" t="s">
        <v>138</v>
      </c>
      <c r="CB886" s="26" t="s">
        <v>134</v>
      </c>
      <c r="CC886" s="26" t="s">
        <v>136</v>
      </c>
      <c r="CD886" s="26" t="s">
        <v>135</v>
      </c>
      <c r="CE886" s="26" t="s">
        <v>135</v>
      </c>
      <c r="CF886" s="26" t="s">
        <v>135</v>
      </c>
      <c r="CG886" s="26" t="s">
        <v>136</v>
      </c>
      <c r="CH886" s="26" t="s">
        <v>134</v>
      </c>
      <c r="CI886" s="26" t="s">
        <v>136</v>
      </c>
      <c r="CJ886" s="26" t="s">
        <v>136</v>
      </c>
      <c r="CK886" s="26" t="s">
        <v>136</v>
      </c>
      <c r="CL886" s="26" t="s">
        <v>135</v>
      </c>
      <c r="CM886" s="26" t="s">
        <v>136</v>
      </c>
      <c r="CN886" s="26" t="s">
        <v>135</v>
      </c>
      <c r="CO886" s="26" t="s">
        <v>134</v>
      </c>
      <c r="CP886" s="26" t="s">
        <v>136</v>
      </c>
      <c r="CQ886" s="26" t="s">
        <v>137</v>
      </c>
      <c r="CR886" s="26" t="s">
        <v>134</v>
      </c>
      <c r="CS886" s="26" t="s">
        <v>135</v>
      </c>
      <c r="CT886" s="26" t="s">
        <v>134</v>
      </c>
      <c r="CU886" s="26" t="s">
        <v>138</v>
      </c>
      <c r="CV886" s="26" t="s">
        <v>138</v>
      </c>
      <c r="CW886" s="26" t="s">
        <v>134</v>
      </c>
      <c r="CX886" s="26" t="s">
        <v>138</v>
      </c>
      <c r="CY886" s="26" t="s">
        <v>134</v>
      </c>
      <c r="CZ886" s="26" t="s">
        <v>134</v>
      </c>
      <c r="DA886" s="26" t="s">
        <v>138</v>
      </c>
      <c r="DB886" s="26" t="s">
        <v>136</v>
      </c>
      <c r="DC886" s="26" t="s">
        <v>138</v>
      </c>
      <c r="DD886" s="26" t="s">
        <v>134</v>
      </c>
      <c r="DE886" s="26" t="s">
        <v>134</v>
      </c>
      <c r="DF886" s="26" t="s">
        <v>120</v>
      </c>
      <c r="DG886" s="26" t="s">
        <v>120</v>
      </c>
      <c r="DH886" s="26" t="s">
        <v>120</v>
      </c>
      <c r="DI886" s="26" t="s">
        <v>120</v>
      </c>
      <c r="DJ886" s="26" t="s">
        <v>139</v>
      </c>
      <c r="DK886" s="26" t="s">
        <v>139</v>
      </c>
      <c r="DL886" s="26" t="s">
        <v>120</v>
      </c>
      <c r="DM886" s="26" t="s">
        <v>139</v>
      </c>
      <c r="DN886" s="26" t="s">
        <v>139</v>
      </c>
      <c r="DO886" s="26" t="s">
        <v>139</v>
      </c>
    </row>
    <row r="887" spans="1:119" ht="20.100000000000001" customHeight="1" x14ac:dyDescent="0.25">
      <c r="A887" s="29" t="str">
        <f t="shared" si="182"/>
        <v/>
      </c>
      <c r="B887" s="29" t="str">
        <f t="shared" si="183"/>
        <v>Cooperativa Mixta Juvenil Emprendedores Solidarios (Coed Youth Cooperative "Entrepreneurs in Solidarity")</v>
      </c>
      <c r="C887" s="29">
        <f t="shared" si="184"/>
        <v>0</v>
      </c>
      <c r="D887" s="30" t="str">
        <f t="shared" si="185"/>
        <v>Americas</v>
      </c>
      <c r="E887" s="30" t="str">
        <f t="shared" si="186"/>
        <v>San Pedro Sula, Honduras</v>
      </c>
      <c r="F887" s="31">
        <f t="shared" si="187"/>
        <v>0</v>
      </c>
      <c r="G887" s="31">
        <f t="shared" si="188"/>
        <v>0</v>
      </c>
      <c r="H887" s="31">
        <f t="shared" si="189"/>
        <v>0</v>
      </c>
      <c r="I887" s="31">
        <f t="shared" si="190"/>
        <v>0</v>
      </c>
      <c r="J887" s="31">
        <f t="shared" si="191"/>
        <v>0</v>
      </c>
      <c r="K887" s="31">
        <f t="shared" si="192"/>
        <v>0</v>
      </c>
      <c r="L887" s="31">
        <f t="shared" si="193"/>
        <v>0</v>
      </c>
      <c r="M887" s="31">
        <f t="shared" si="194"/>
        <v>0</v>
      </c>
      <c r="N887" s="31">
        <f t="shared" si="195"/>
        <v>0</v>
      </c>
      <c r="O887" s="26" t="s">
        <v>16005</v>
      </c>
      <c r="P887" s="26" t="s">
        <v>108</v>
      </c>
      <c r="Q887" s="27">
        <v>43045</v>
      </c>
      <c r="R887" s="24"/>
      <c r="S887" s="24"/>
      <c r="T887" s="26" t="s">
        <v>111</v>
      </c>
      <c r="U887" s="24"/>
      <c r="V887" s="26" t="s">
        <v>15731</v>
      </c>
      <c r="W887" s="26" t="s">
        <v>5030</v>
      </c>
      <c r="X887" s="26" t="s">
        <v>5031</v>
      </c>
      <c r="Y887" s="26" t="s">
        <v>5032</v>
      </c>
      <c r="Z887" s="26" t="s">
        <v>5033</v>
      </c>
      <c r="AA887" s="24"/>
      <c r="AB887" s="26" t="s">
        <v>15736</v>
      </c>
      <c r="AC887" s="28">
        <v>1000</v>
      </c>
      <c r="AD887" s="26" t="s">
        <v>5034</v>
      </c>
      <c r="AE887" s="26" t="s">
        <v>119</v>
      </c>
      <c r="AF887" s="26" t="s">
        <v>139</v>
      </c>
      <c r="AG887" s="24"/>
      <c r="AH887" s="24"/>
      <c r="AI887" s="28">
        <v>1000</v>
      </c>
      <c r="AJ887" s="24"/>
      <c r="AK887" s="24"/>
      <c r="AL887" s="24"/>
      <c r="AM887" s="24"/>
      <c r="AN887" s="24"/>
      <c r="AO887" s="24"/>
      <c r="AP887" s="24"/>
      <c r="AQ887" s="24"/>
      <c r="AR887" s="24"/>
      <c r="AS887" s="24"/>
      <c r="AT887" s="24"/>
      <c r="AU887" s="24"/>
      <c r="AV887" s="24"/>
      <c r="AW887" s="28">
        <v>0</v>
      </c>
      <c r="AX887" s="26">
        <v>0</v>
      </c>
      <c r="AY887" s="28">
        <v>0</v>
      </c>
      <c r="AZ887" s="28">
        <v>0</v>
      </c>
      <c r="BA887" s="26">
        <v>0</v>
      </c>
      <c r="BB887" s="24"/>
      <c r="BC887" s="26" t="s">
        <v>5037</v>
      </c>
      <c r="BD887" s="24"/>
      <c r="BE887" s="24"/>
      <c r="BF887" s="24"/>
      <c r="BG887" s="24"/>
      <c r="BH887" s="24"/>
      <c r="BI887" s="24"/>
      <c r="BJ887" s="24"/>
      <c r="BK887" s="24"/>
      <c r="BL887" s="24"/>
      <c r="BM887" s="24"/>
      <c r="BN887" s="24"/>
      <c r="BO887" s="24"/>
      <c r="BP887" s="24"/>
      <c r="BQ887" s="24"/>
      <c r="BR887" s="26">
        <v>0</v>
      </c>
      <c r="BS887" s="26">
        <v>0</v>
      </c>
      <c r="BT887" s="26">
        <v>0</v>
      </c>
      <c r="BU887" s="26">
        <v>0</v>
      </c>
      <c r="BV887" s="26">
        <v>0</v>
      </c>
      <c r="BW887" s="26">
        <v>0</v>
      </c>
      <c r="BX887" s="26">
        <v>0</v>
      </c>
      <c r="BY887" s="26">
        <v>0</v>
      </c>
      <c r="BZ887" s="24"/>
      <c r="CA887" s="24"/>
      <c r="CB887" s="24"/>
      <c r="CC887" s="24"/>
      <c r="CD887" s="24"/>
      <c r="CE887" s="24"/>
      <c r="CF887" s="24"/>
      <c r="CG887" s="24"/>
      <c r="CH887" s="24"/>
      <c r="CI887" s="24"/>
      <c r="CJ887" s="24"/>
      <c r="CK887" s="24"/>
      <c r="CL887" s="24"/>
      <c r="CM887" s="24"/>
      <c r="CN887" s="24"/>
      <c r="CO887" s="24"/>
      <c r="CP887" s="24"/>
      <c r="CQ887" s="24"/>
      <c r="CR887" s="24"/>
      <c r="CS887" s="24"/>
      <c r="CT887" s="24"/>
      <c r="CU887" s="24"/>
      <c r="CV887" s="24"/>
      <c r="CW887" s="24"/>
      <c r="CX887" s="24"/>
      <c r="CY887" s="24"/>
      <c r="CZ887" s="24"/>
      <c r="DA887" s="24"/>
      <c r="DB887" s="24"/>
      <c r="DC887" s="24"/>
      <c r="DD887" s="24"/>
      <c r="DE887" s="24"/>
      <c r="DF887" s="26" t="s">
        <v>139</v>
      </c>
      <c r="DG887" s="26" t="s">
        <v>139</v>
      </c>
      <c r="DH887" s="26" t="s">
        <v>139</v>
      </c>
      <c r="DI887" s="26" t="s">
        <v>139</v>
      </c>
      <c r="DJ887" s="26" t="s">
        <v>139</v>
      </c>
      <c r="DK887" s="26" t="s">
        <v>139</v>
      </c>
      <c r="DL887" s="26" t="s">
        <v>139</v>
      </c>
      <c r="DM887" s="26" t="s">
        <v>139</v>
      </c>
      <c r="DN887" s="26" t="s">
        <v>139</v>
      </c>
      <c r="DO887" s="26" t="s">
        <v>139</v>
      </c>
    </row>
    <row r="888" spans="1:119" ht="20.100000000000001" customHeight="1" x14ac:dyDescent="0.25">
      <c r="A888" s="29" t="str">
        <f t="shared" si="182"/>
        <v/>
      </c>
      <c r="B888" s="29" t="str">
        <f t="shared" si="183"/>
        <v>Cooperativa Mixta Juvenil Emprendedores Solidarios (Coed Youth Cooperative "Entrepreneurs in Solidarity")</v>
      </c>
      <c r="C888" s="29">
        <f t="shared" si="184"/>
        <v>0</v>
      </c>
      <c r="D888" s="30" t="str">
        <f t="shared" si="185"/>
        <v>Americas</v>
      </c>
      <c r="E888" s="30" t="str">
        <f t="shared" si="186"/>
        <v>San Pedro Sula, Honduras</v>
      </c>
      <c r="F888" s="31">
        <f t="shared" si="187"/>
        <v>0</v>
      </c>
      <c r="G888" s="31">
        <f t="shared" si="188"/>
        <v>0</v>
      </c>
      <c r="H888" s="31">
        <f t="shared" si="189"/>
        <v>0</v>
      </c>
      <c r="I888" s="31">
        <f t="shared" si="190"/>
        <v>0</v>
      </c>
      <c r="J888" s="31">
        <f t="shared" si="191"/>
        <v>0</v>
      </c>
      <c r="K888" s="31">
        <f t="shared" si="192"/>
        <v>0</v>
      </c>
      <c r="L888" s="31">
        <f t="shared" si="193"/>
        <v>0</v>
      </c>
      <c r="M888" s="31">
        <f t="shared" si="194"/>
        <v>0</v>
      </c>
      <c r="N888" s="31">
        <f t="shared" si="195"/>
        <v>0</v>
      </c>
      <c r="O888" s="26" t="s">
        <v>16006</v>
      </c>
      <c r="P888" s="26" t="s">
        <v>108</v>
      </c>
      <c r="Q888" s="27">
        <v>43213</v>
      </c>
      <c r="R888" s="24"/>
      <c r="S888" s="24"/>
      <c r="T888" s="26" t="s">
        <v>111</v>
      </c>
      <c r="U888" s="24"/>
      <c r="V888" s="26" t="s">
        <v>15731</v>
      </c>
      <c r="W888" s="26" t="s">
        <v>5030</v>
      </c>
      <c r="X888" s="26" t="s">
        <v>5031</v>
      </c>
      <c r="Y888" s="26" t="s">
        <v>5032</v>
      </c>
      <c r="Z888" s="26" t="s">
        <v>5033</v>
      </c>
      <c r="AA888" s="24"/>
      <c r="AB888" s="26" t="s">
        <v>723</v>
      </c>
      <c r="AC888" s="28">
        <v>2000</v>
      </c>
      <c r="AD888" s="26" t="s">
        <v>5034</v>
      </c>
      <c r="AE888" s="26" t="s">
        <v>119</v>
      </c>
      <c r="AF888" s="26" t="s">
        <v>139</v>
      </c>
      <c r="AG888" s="24"/>
      <c r="AH888" s="24"/>
      <c r="AI888" s="28">
        <v>2000</v>
      </c>
      <c r="AJ888" s="24"/>
      <c r="AK888" s="24"/>
      <c r="AL888" s="24"/>
      <c r="AM888" s="24"/>
      <c r="AN888" s="24"/>
      <c r="AO888" s="24"/>
      <c r="AP888" s="24"/>
      <c r="AQ888" s="24"/>
      <c r="AR888" s="24"/>
      <c r="AS888" s="24"/>
      <c r="AT888" s="24"/>
      <c r="AU888" s="24"/>
      <c r="AV888" s="24"/>
      <c r="AW888" s="28">
        <v>0</v>
      </c>
      <c r="AX888" s="26">
        <v>0</v>
      </c>
      <c r="AY888" s="28">
        <v>0</v>
      </c>
      <c r="AZ888" s="28">
        <v>0</v>
      </c>
      <c r="BA888" s="26">
        <v>0</v>
      </c>
      <c r="BB888" s="24"/>
      <c r="BC888" s="26" t="s">
        <v>5037</v>
      </c>
      <c r="BD888" s="24"/>
      <c r="BE888" s="24"/>
      <c r="BF888" s="24"/>
      <c r="BG888" s="24"/>
      <c r="BH888" s="24"/>
      <c r="BI888" s="24"/>
      <c r="BJ888" s="24"/>
      <c r="BK888" s="24"/>
      <c r="BL888" s="24"/>
      <c r="BM888" s="24"/>
      <c r="BN888" s="24"/>
      <c r="BO888" s="24"/>
      <c r="BP888" s="24"/>
      <c r="BQ888" s="24"/>
      <c r="BR888" s="26">
        <v>0</v>
      </c>
      <c r="BS888" s="26">
        <v>0</v>
      </c>
      <c r="BT888" s="26">
        <v>0</v>
      </c>
      <c r="BU888" s="26">
        <v>0</v>
      </c>
      <c r="BV888" s="26">
        <v>0</v>
      </c>
      <c r="BW888" s="26">
        <v>0</v>
      </c>
      <c r="BX888" s="26">
        <v>0</v>
      </c>
      <c r="BY888" s="26">
        <v>0</v>
      </c>
      <c r="BZ888" s="24"/>
      <c r="CA888" s="24"/>
      <c r="CB888" s="24"/>
      <c r="CC888" s="24"/>
      <c r="CD888" s="24"/>
      <c r="CE888" s="24"/>
      <c r="CF888" s="24"/>
      <c r="CG888" s="24"/>
      <c r="CH888" s="24"/>
      <c r="CI888" s="24"/>
      <c r="CJ888" s="24"/>
      <c r="CK888" s="24"/>
      <c r="CL888" s="24"/>
      <c r="CM888" s="24"/>
      <c r="CN888" s="24"/>
      <c r="CO888" s="24"/>
      <c r="CP888" s="24"/>
      <c r="CQ888" s="24"/>
      <c r="CR888" s="24"/>
      <c r="CS888" s="24"/>
      <c r="CT888" s="24"/>
      <c r="CU888" s="24"/>
      <c r="CV888" s="24"/>
      <c r="CW888" s="24"/>
      <c r="CX888" s="24"/>
      <c r="CY888" s="24"/>
      <c r="CZ888" s="24"/>
      <c r="DA888" s="24"/>
      <c r="DB888" s="24"/>
      <c r="DC888" s="24"/>
      <c r="DD888" s="24"/>
      <c r="DE888" s="24"/>
      <c r="DF888" s="26" t="s">
        <v>139</v>
      </c>
      <c r="DG888" s="26" t="s">
        <v>139</v>
      </c>
      <c r="DH888" s="26" t="s">
        <v>139</v>
      </c>
      <c r="DI888" s="26" t="s">
        <v>139</v>
      </c>
      <c r="DJ888" s="26" t="s">
        <v>139</v>
      </c>
      <c r="DK888" s="26" t="s">
        <v>139</v>
      </c>
      <c r="DL888" s="26" t="s">
        <v>139</v>
      </c>
      <c r="DM888" s="26" t="s">
        <v>139</v>
      </c>
      <c r="DN888" s="26" t="s">
        <v>139</v>
      </c>
      <c r="DO888" s="26" t="s">
        <v>139</v>
      </c>
    </row>
    <row r="889" spans="1:119" ht="20.100000000000001" customHeight="1" x14ac:dyDescent="0.25">
      <c r="A889" s="29" t="str">
        <f t="shared" si="182"/>
        <v/>
      </c>
      <c r="B889" s="29" t="str">
        <f t="shared" si="183"/>
        <v>Cooperativa Mixta Juvenil Emprendedores Solidarios (Coed Youth Cooperative "Entrepreneurs in Solidarity")</v>
      </c>
      <c r="C889" s="29">
        <f t="shared" si="184"/>
        <v>0</v>
      </c>
      <c r="D889" s="30" t="str">
        <f t="shared" si="185"/>
        <v>Americas</v>
      </c>
      <c r="E889" s="30" t="str">
        <f t="shared" si="186"/>
        <v>San Pedro Sula, Honduras</v>
      </c>
      <c r="F889" s="31">
        <f t="shared" si="187"/>
        <v>0</v>
      </c>
      <c r="G889" s="31">
        <f t="shared" si="188"/>
        <v>0</v>
      </c>
      <c r="H889" s="31">
        <f t="shared" si="189"/>
        <v>0</v>
      </c>
      <c r="I889" s="31">
        <f t="shared" si="190"/>
        <v>0</v>
      </c>
      <c r="J889" s="31">
        <f t="shared" si="191"/>
        <v>0</v>
      </c>
      <c r="K889" s="31">
        <f t="shared" si="192"/>
        <v>0</v>
      </c>
      <c r="L889" s="31">
        <f t="shared" si="193"/>
        <v>0</v>
      </c>
      <c r="M889" s="31">
        <f t="shared" si="194"/>
        <v>0</v>
      </c>
      <c r="N889" s="31">
        <f t="shared" si="195"/>
        <v>0</v>
      </c>
      <c r="O889" s="26" t="s">
        <v>16007</v>
      </c>
      <c r="P889" s="26" t="s">
        <v>108</v>
      </c>
      <c r="Q889" s="27">
        <v>43214</v>
      </c>
      <c r="R889" s="24"/>
      <c r="S889" s="24"/>
      <c r="T889" s="26" t="s">
        <v>111</v>
      </c>
      <c r="U889" s="24"/>
      <c r="V889" s="26" t="s">
        <v>15731</v>
      </c>
      <c r="W889" s="26" t="s">
        <v>5030</v>
      </c>
      <c r="X889" s="26" t="s">
        <v>5031</v>
      </c>
      <c r="Y889" s="26" t="s">
        <v>5032</v>
      </c>
      <c r="Z889" s="26" t="s">
        <v>5033</v>
      </c>
      <c r="AA889" s="24"/>
      <c r="AB889" s="26" t="s">
        <v>15736</v>
      </c>
      <c r="AC889" s="28">
        <v>2000</v>
      </c>
      <c r="AD889" s="26" t="s">
        <v>5034</v>
      </c>
      <c r="AE889" s="26" t="s">
        <v>119</v>
      </c>
      <c r="AF889" s="26" t="s">
        <v>139</v>
      </c>
      <c r="AG889" s="24"/>
      <c r="AH889" s="24"/>
      <c r="AI889" s="28">
        <v>2000</v>
      </c>
      <c r="AJ889" s="24"/>
      <c r="AK889" s="24"/>
      <c r="AL889" s="24"/>
      <c r="AM889" s="24"/>
      <c r="AN889" s="24"/>
      <c r="AO889" s="24"/>
      <c r="AP889" s="24"/>
      <c r="AQ889" s="24"/>
      <c r="AR889" s="24"/>
      <c r="AS889" s="24"/>
      <c r="AT889" s="24"/>
      <c r="AU889" s="24"/>
      <c r="AV889" s="24"/>
      <c r="AW889" s="28">
        <v>0</v>
      </c>
      <c r="AX889" s="26">
        <v>0</v>
      </c>
      <c r="AY889" s="28">
        <v>0</v>
      </c>
      <c r="AZ889" s="28">
        <v>0</v>
      </c>
      <c r="BA889" s="26">
        <v>0</v>
      </c>
      <c r="BB889" s="24"/>
      <c r="BC889" s="26" t="s">
        <v>5037</v>
      </c>
      <c r="BD889" s="24"/>
      <c r="BE889" s="24"/>
      <c r="BF889" s="24"/>
      <c r="BG889" s="24"/>
      <c r="BH889" s="24"/>
      <c r="BI889" s="24"/>
      <c r="BJ889" s="24"/>
      <c r="BK889" s="24"/>
      <c r="BL889" s="24"/>
      <c r="BM889" s="24"/>
      <c r="BN889" s="24"/>
      <c r="BO889" s="24"/>
      <c r="BP889" s="24"/>
      <c r="BQ889" s="24"/>
      <c r="BR889" s="26">
        <v>0</v>
      </c>
      <c r="BS889" s="26">
        <v>0</v>
      </c>
      <c r="BT889" s="26">
        <v>0</v>
      </c>
      <c r="BU889" s="26">
        <v>0</v>
      </c>
      <c r="BV889" s="26">
        <v>0</v>
      </c>
      <c r="BW889" s="26">
        <v>0</v>
      </c>
      <c r="BX889" s="26">
        <v>0</v>
      </c>
      <c r="BY889" s="26">
        <v>0</v>
      </c>
      <c r="BZ889" s="24"/>
      <c r="CA889" s="24"/>
      <c r="CB889" s="24"/>
      <c r="CC889" s="24"/>
      <c r="CD889" s="24"/>
      <c r="CE889" s="24"/>
      <c r="CF889" s="24"/>
      <c r="CG889" s="24"/>
      <c r="CH889" s="24"/>
      <c r="CI889" s="24"/>
      <c r="CJ889" s="24"/>
      <c r="CK889" s="24"/>
      <c r="CL889" s="24"/>
      <c r="CM889" s="24"/>
      <c r="CN889" s="24"/>
      <c r="CO889" s="24"/>
      <c r="CP889" s="24"/>
      <c r="CQ889" s="24"/>
      <c r="CR889" s="24"/>
      <c r="CS889" s="24"/>
      <c r="CT889" s="24"/>
      <c r="CU889" s="24"/>
      <c r="CV889" s="24"/>
      <c r="CW889" s="24"/>
      <c r="CX889" s="24"/>
      <c r="CY889" s="24"/>
      <c r="CZ889" s="24"/>
      <c r="DA889" s="24"/>
      <c r="DB889" s="24"/>
      <c r="DC889" s="24"/>
      <c r="DD889" s="24"/>
      <c r="DE889" s="24"/>
      <c r="DF889" s="26" t="s">
        <v>139</v>
      </c>
      <c r="DG889" s="26" t="s">
        <v>139</v>
      </c>
      <c r="DH889" s="26" t="s">
        <v>139</v>
      </c>
      <c r="DI889" s="26" t="s">
        <v>139</v>
      </c>
      <c r="DJ889" s="26" t="s">
        <v>139</v>
      </c>
      <c r="DK889" s="26" t="s">
        <v>139</v>
      </c>
      <c r="DL889" s="26" t="s">
        <v>139</v>
      </c>
      <c r="DM889" s="26" t="s">
        <v>139</v>
      </c>
      <c r="DN889" s="26" t="s">
        <v>139</v>
      </c>
      <c r="DO889" s="26" t="s">
        <v>139</v>
      </c>
    </row>
    <row r="890" spans="1:119" ht="20.100000000000001" customHeight="1" x14ac:dyDescent="0.25">
      <c r="A890" s="29" t="str">
        <f t="shared" si="182"/>
        <v>Cooperativa Mixta Juvenil Emprendedores Solidarios (Coed Youth Cooperative "Entrepreneurs in Solidarity")3</v>
      </c>
      <c r="B890" s="29" t="str">
        <f t="shared" si="183"/>
        <v>Cooperativa Mixta Juvenil Emprendedores Solidarios (Coed Youth Cooperative "Entrepreneurs in Solidarity")</v>
      </c>
      <c r="C890" s="29">
        <f t="shared" si="184"/>
        <v>3</v>
      </c>
      <c r="D890" s="30" t="str">
        <f t="shared" si="185"/>
        <v>Americas</v>
      </c>
      <c r="E890" s="30" t="str">
        <f t="shared" si="186"/>
        <v>San Pedro Sula, Honduras</v>
      </c>
      <c r="F890" s="31">
        <f t="shared" si="187"/>
        <v>2</v>
      </c>
      <c r="G890" s="31">
        <f t="shared" si="188"/>
        <v>2</v>
      </c>
      <c r="H890" s="31">
        <f t="shared" si="189"/>
        <v>2</v>
      </c>
      <c r="I890" s="31">
        <f t="shared" si="190"/>
        <v>2</v>
      </c>
      <c r="J890" s="31">
        <f t="shared" si="191"/>
        <v>2</v>
      </c>
      <c r="K890" s="31">
        <f t="shared" si="192"/>
        <v>4</v>
      </c>
      <c r="L890" s="31">
        <f t="shared" si="193"/>
        <v>4</v>
      </c>
      <c r="M890" s="31">
        <f t="shared" si="194"/>
        <v>4</v>
      </c>
      <c r="N890" s="31">
        <f t="shared" si="195"/>
        <v>2.8</v>
      </c>
      <c r="O890" s="26" t="s">
        <v>5045</v>
      </c>
      <c r="P890" s="26" t="s">
        <v>108</v>
      </c>
      <c r="Q890" s="27">
        <v>42640</v>
      </c>
      <c r="R890" s="26" t="s">
        <v>109</v>
      </c>
      <c r="S890" s="26" t="s">
        <v>141</v>
      </c>
      <c r="T890" s="26" t="s">
        <v>142</v>
      </c>
      <c r="U890" s="26" t="s">
        <v>833</v>
      </c>
      <c r="V890" s="26" t="s">
        <v>15731</v>
      </c>
      <c r="W890" s="26" t="s">
        <v>5030</v>
      </c>
      <c r="X890" s="26" t="s">
        <v>5031</v>
      </c>
      <c r="Y890" s="26" t="s">
        <v>5032</v>
      </c>
      <c r="Z890" s="26" t="s">
        <v>5033</v>
      </c>
      <c r="AA890" s="24"/>
      <c r="AB890" s="26" t="s">
        <v>117</v>
      </c>
      <c r="AC890" s="28">
        <v>11000</v>
      </c>
      <c r="AD890" s="26" t="s">
        <v>5034</v>
      </c>
      <c r="AE890" s="26" t="s">
        <v>119</v>
      </c>
      <c r="AF890" s="26" t="s">
        <v>139</v>
      </c>
      <c r="AG890" s="24"/>
      <c r="AH890" s="26" t="s">
        <v>121</v>
      </c>
      <c r="AI890" s="28">
        <v>11000</v>
      </c>
      <c r="AJ890" s="26" t="s">
        <v>5046</v>
      </c>
      <c r="AK890" s="26" t="s">
        <v>5047</v>
      </c>
      <c r="AL890" s="26" t="s">
        <v>5048</v>
      </c>
      <c r="AM890" s="24"/>
      <c r="AN890" s="24"/>
      <c r="AO890" s="24"/>
      <c r="AP890" s="24"/>
      <c r="AQ890" s="24"/>
      <c r="AR890" s="24"/>
      <c r="AS890" s="24"/>
      <c r="AT890" s="24"/>
      <c r="AU890" s="26" t="s">
        <v>5049</v>
      </c>
      <c r="AV890" s="24"/>
      <c r="AW890" s="28">
        <v>24000</v>
      </c>
      <c r="AX890" s="26">
        <v>1300</v>
      </c>
      <c r="AY890" s="28">
        <v>95</v>
      </c>
      <c r="AZ890" s="28">
        <v>94</v>
      </c>
      <c r="BA890" s="26">
        <v>0</v>
      </c>
      <c r="BB890" s="26" t="s">
        <v>148</v>
      </c>
      <c r="BC890" s="26" t="s">
        <v>5037</v>
      </c>
      <c r="BD890" s="26" t="s">
        <v>125</v>
      </c>
      <c r="BE890" s="24"/>
      <c r="BF890" s="26" t="s">
        <v>5050</v>
      </c>
      <c r="BG890" s="26" t="s">
        <v>261</v>
      </c>
      <c r="BH890" s="26" t="s">
        <v>5051</v>
      </c>
      <c r="BI890" s="26" t="s">
        <v>5052</v>
      </c>
      <c r="BJ890" s="26" t="s">
        <v>5053</v>
      </c>
      <c r="BK890" s="26" t="s">
        <v>5030</v>
      </c>
      <c r="BL890" s="26" t="s">
        <v>5054</v>
      </c>
      <c r="BM890" s="26" t="s">
        <v>5030</v>
      </c>
      <c r="BN890" s="26" t="s">
        <v>5055</v>
      </c>
      <c r="BO890" s="26" t="s">
        <v>5030</v>
      </c>
      <c r="BP890" s="24"/>
      <c r="BQ890" s="24"/>
      <c r="BR890" s="26">
        <v>2</v>
      </c>
      <c r="BS890" s="26">
        <v>2</v>
      </c>
      <c r="BT890" s="26">
        <v>2</v>
      </c>
      <c r="BU890" s="26">
        <v>2</v>
      </c>
      <c r="BV890" s="26">
        <v>2</v>
      </c>
      <c r="BW890" s="26">
        <v>4</v>
      </c>
      <c r="BX890" s="26">
        <v>4</v>
      </c>
      <c r="BY890" s="26">
        <v>4</v>
      </c>
      <c r="BZ890" s="24"/>
      <c r="CA890" s="24"/>
      <c r="CB890" s="24"/>
      <c r="CC890" s="24"/>
      <c r="CD890" s="24"/>
      <c r="CE890" s="24"/>
      <c r="CF890" s="24"/>
      <c r="CG890" s="24"/>
      <c r="CH890" s="24"/>
      <c r="CI890" s="24"/>
      <c r="CJ890" s="24"/>
      <c r="CK890" s="24"/>
      <c r="CL890" s="24"/>
      <c r="CM890" s="24"/>
      <c r="CN890" s="24"/>
      <c r="CO890" s="24"/>
      <c r="CP890" s="24"/>
      <c r="CQ890" s="24"/>
      <c r="CR890" s="24"/>
      <c r="CS890" s="24"/>
      <c r="CT890" s="24"/>
      <c r="CU890" s="24"/>
      <c r="CV890" s="24"/>
      <c r="CW890" s="24"/>
      <c r="CX890" s="24"/>
      <c r="CY890" s="24"/>
      <c r="CZ890" s="24"/>
      <c r="DA890" s="24"/>
      <c r="DB890" s="24"/>
      <c r="DC890" s="24"/>
      <c r="DD890" s="24"/>
      <c r="DE890" s="24"/>
      <c r="DF890" s="26" t="s">
        <v>139</v>
      </c>
      <c r="DG890" s="26" t="s">
        <v>139</v>
      </c>
      <c r="DH890" s="26" t="s">
        <v>139</v>
      </c>
      <c r="DI890" s="26" t="s">
        <v>120</v>
      </c>
      <c r="DJ890" s="26" t="s">
        <v>139</v>
      </c>
      <c r="DK890" s="26" t="s">
        <v>139</v>
      </c>
      <c r="DL890" s="26" t="s">
        <v>120</v>
      </c>
      <c r="DM890" s="26" t="s">
        <v>139</v>
      </c>
      <c r="DN890" s="26" t="s">
        <v>139</v>
      </c>
      <c r="DO890" s="26" t="s">
        <v>139</v>
      </c>
    </row>
    <row r="891" spans="1:119" ht="20.100000000000001" customHeight="1" x14ac:dyDescent="0.25">
      <c r="A891" s="29" t="str">
        <f t="shared" si="182"/>
        <v/>
      </c>
      <c r="B891" s="29" t="str">
        <f t="shared" si="183"/>
        <v>Cooperativa Mixta Juvenil Emprendedores Solidarios (Coed Youth Cooperative "Entrepreneurs in Solidarity")</v>
      </c>
      <c r="C891" s="29">
        <f t="shared" si="184"/>
        <v>0</v>
      </c>
      <c r="D891" s="30" t="str">
        <f t="shared" si="185"/>
        <v>Americas</v>
      </c>
      <c r="E891" s="30" t="str">
        <f t="shared" si="186"/>
        <v>San Pedro Sula, Honduras</v>
      </c>
      <c r="F891" s="31">
        <f t="shared" si="187"/>
        <v>0</v>
      </c>
      <c r="G891" s="31">
        <f t="shared" si="188"/>
        <v>0</v>
      </c>
      <c r="H891" s="31">
        <f t="shared" si="189"/>
        <v>0</v>
      </c>
      <c r="I891" s="31">
        <f t="shared" si="190"/>
        <v>0</v>
      </c>
      <c r="J891" s="31">
        <f t="shared" si="191"/>
        <v>0</v>
      </c>
      <c r="K891" s="31">
        <f t="shared" si="192"/>
        <v>0</v>
      </c>
      <c r="L891" s="31">
        <f t="shared" si="193"/>
        <v>0</v>
      </c>
      <c r="M891" s="31">
        <f t="shared" si="194"/>
        <v>0</v>
      </c>
      <c r="N891" s="31">
        <f t="shared" si="195"/>
        <v>0</v>
      </c>
      <c r="O891" s="26" t="s">
        <v>16008</v>
      </c>
      <c r="P891" s="26" t="s">
        <v>108</v>
      </c>
      <c r="Q891" s="27">
        <v>42660</v>
      </c>
      <c r="R891" s="24"/>
      <c r="S891" s="24"/>
      <c r="T891" s="26" t="s">
        <v>142</v>
      </c>
      <c r="U891" s="24"/>
      <c r="V891" s="26" t="s">
        <v>15731</v>
      </c>
      <c r="W891" s="26" t="s">
        <v>5030</v>
      </c>
      <c r="X891" s="26" t="s">
        <v>5031</v>
      </c>
      <c r="Y891" s="26" t="s">
        <v>5032</v>
      </c>
      <c r="Z891" s="26" t="s">
        <v>5033</v>
      </c>
      <c r="AA891" s="24"/>
      <c r="AB891" s="26" t="s">
        <v>15733</v>
      </c>
      <c r="AC891" s="28">
        <v>3000</v>
      </c>
      <c r="AD891" s="26" t="s">
        <v>5034</v>
      </c>
      <c r="AE891" s="26" t="s">
        <v>119</v>
      </c>
      <c r="AF891" s="26" t="s">
        <v>139</v>
      </c>
      <c r="AG891" s="24"/>
      <c r="AH891" s="24"/>
      <c r="AI891" s="28">
        <v>3000</v>
      </c>
      <c r="AJ891" s="24"/>
      <c r="AK891" s="24"/>
      <c r="AL891" s="24"/>
      <c r="AM891" s="24"/>
      <c r="AN891" s="24"/>
      <c r="AO891" s="24"/>
      <c r="AP891" s="24"/>
      <c r="AQ891" s="24"/>
      <c r="AR891" s="24"/>
      <c r="AS891" s="24"/>
      <c r="AT891" s="24"/>
      <c r="AU891" s="24"/>
      <c r="AV891" s="24"/>
      <c r="AW891" s="28">
        <v>0</v>
      </c>
      <c r="AX891" s="26">
        <v>0</v>
      </c>
      <c r="AY891" s="28">
        <v>0</v>
      </c>
      <c r="AZ891" s="28">
        <v>0</v>
      </c>
      <c r="BA891" s="26">
        <v>0</v>
      </c>
      <c r="BB891" s="24"/>
      <c r="BC891" s="26" t="s">
        <v>5037</v>
      </c>
      <c r="BD891" s="24"/>
      <c r="BE891" s="24"/>
      <c r="BF891" s="24"/>
      <c r="BG891" s="24"/>
      <c r="BH891" s="24"/>
      <c r="BI891" s="24"/>
      <c r="BJ891" s="24"/>
      <c r="BK891" s="24"/>
      <c r="BL891" s="24"/>
      <c r="BM891" s="24"/>
      <c r="BN891" s="24"/>
      <c r="BO891" s="24"/>
      <c r="BP891" s="24"/>
      <c r="BQ891" s="24"/>
      <c r="BR891" s="26">
        <v>0</v>
      </c>
      <c r="BS891" s="26">
        <v>0</v>
      </c>
      <c r="BT891" s="26">
        <v>0</v>
      </c>
      <c r="BU891" s="26">
        <v>0</v>
      </c>
      <c r="BV891" s="26">
        <v>0</v>
      </c>
      <c r="BW891" s="26">
        <v>0</v>
      </c>
      <c r="BX891" s="26">
        <v>0</v>
      </c>
      <c r="BY891" s="26">
        <v>0</v>
      </c>
      <c r="BZ891" s="24"/>
      <c r="CA891" s="24"/>
      <c r="CB891" s="24"/>
      <c r="CC891" s="24"/>
      <c r="CD891" s="24"/>
      <c r="CE891" s="24"/>
      <c r="CF891" s="24"/>
      <c r="CG891" s="24"/>
      <c r="CH891" s="24"/>
      <c r="CI891" s="24"/>
      <c r="CJ891" s="24"/>
      <c r="CK891" s="24"/>
      <c r="CL891" s="24"/>
      <c r="CM891" s="24"/>
      <c r="CN891" s="24"/>
      <c r="CO891" s="24"/>
      <c r="CP891" s="24"/>
      <c r="CQ891" s="24"/>
      <c r="CR891" s="24"/>
      <c r="CS891" s="24"/>
      <c r="CT891" s="24"/>
      <c r="CU891" s="24"/>
      <c r="CV891" s="24"/>
      <c r="CW891" s="24"/>
      <c r="CX891" s="24"/>
      <c r="CY891" s="24"/>
      <c r="CZ891" s="24"/>
      <c r="DA891" s="24"/>
      <c r="DB891" s="24"/>
      <c r="DC891" s="24"/>
      <c r="DD891" s="24"/>
      <c r="DE891" s="24"/>
      <c r="DF891" s="26" t="s">
        <v>139</v>
      </c>
      <c r="DG891" s="26" t="s">
        <v>139</v>
      </c>
      <c r="DH891" s="26" t="s">
        <v>139</v>
      </c>
      <c r="DI891" s="26" t="s">
        <v>139</v>
      </c>
      <c r="DJ891" s="26" t="s">
        <v>139</v>
      </c>
      <c r="DK891" s="26" t="s">
        <v>139</v>
      </c>
      <c r="DL891" s="26" t="s">
        <v>139</v>
      </c>
      <c r="DM891" s="26" t="s">
        <v>139</v>
      </c>
      <c r="DN891" s="26" t="s">
        <v>139</v>
      </c>
      <c r="DO891" s="26" t="s">
        <v>139</v>
      </c>
    </row>
    <row r="892" spans="1:119" ht="20.100000000000001" customHeight="1" x14ac:dyDescent="0.25">
      <c r="A892" s="29" t="str">
        <f t="shared" si="182"/>
        <v/>
      </c>
      <c r="B892" s="29" t="str">
        <f t="shared" si="183"/>
        <v>Cooperativa Mixta Juvenil Emprendedores Solidarios (Coed Youth Cooperative "Entrepreneurs in Solidarity")</v>
      </c>
      <c r="C892" s="29">
        <f t="shared" si="184"/>
        <v>0</v>
      </c>
      <c r="D892" s="30" t="str">
        <f t="shared" si="185"/>
        <v>Americas</v>
      </c>
      <c r="E892" s="30" t="str">
        <f t="shared" si="186"/>
        <v>San Pedro Sula, Honduras</v>
      </c>
      <c r="F892" s="31">
        <f t="shared" si="187"/>
        <v>0</v>
      </c>
      <c r="G892" s="31">
        <f t="shared" si="188"/>
        <v>0</v>
      </c>
      <c r="H892" s="31">
        <f t="shared" si="189"/>
        <v>0</v>
      </c>
      <c r="I892" s="31">
        <f t="shared" si="190"/>
        <v>0</v>
      </c>
      <c r="J892" s="31">
        <f t="shared" si="191"/>
        <v>0</v>
      </c>
      <c r="K892" s="31">
        <f t="shared" si="192"/>
        <v>0</v>
      </c>
      <c r="L892" s="31">
        <f t="shared" si="193"/>
        <v>0</v>
      </c>
      <c r="M892" s="31">
        <f t="shared" si="194"/>
        <v>0</v>
      </c>
      <c r="N892" s="31">
        <f t="shared" si="195"/>
        <v>0</v>
      </c>
      <c r="O892" s="26" t="s">
        <v>5061</v>
      </c>
      <c r="P892" s="26" t="s">
        <v>108</v>
      </c>
      <c r="Q892" s="27">
        <v>42186</v>
      </c>
      <c r="R892" s="24"/>
      <c r="S892" s="24"/>
      <c r="T892" s="26" t="s">
        <v>157</v>
      </c>
      <c r="U892" s="24"/>
      <c r="V892" s="26" t="s">
        <v>15731</v>
      </c>
      <c r="W892" s="26" t="s">
        <v>5030</v>
      </c>
      <c r="X892" s="26" t="s">
        <v>5031</v>
      </c>
      <c r="Y892" s="26" t="s">
        <v>5032</v>
      </c>
      <c r="Z892" s="26" t="s">
        <v>5033</v>
      </c>
      <c r="AA892" s="24"/>
      <c r="AB892" s="26" t="s">
        <v>723</v>
      </c>
      <c r="AC892" s="28">
        <v>1500</v>
      </c>
      <c r="AD892" s="26" t="s">
        <v>5034</v>
      </c>
      <c r="AE892" s="26" t="s">
        <v>119</v>
      </c>
      <c r="AF892" s="26" t="s">
        <v>139</v>
      </c>
      <c r="AG892" s="24"/>
      <c r="AH892" s="24"/>
      <c r="AI892" s="28">
        <v>1500</v>
      </c>
      <c r="AJ892" s="24"/>
      <c r="AK892" s="24"/>
      <c r="AL892" s="24"/>
      <c r="AM892" s="24"/>
      <c r="AN892" s="24"/>
      <c r="AO892" s="24"/>
      <c r="AP892" s="24"/>
      <c r="AQ892" s="24"/>
      <c r="AR892" s="24"/>
      <c r="AS892" s="24"/>
      <c r="AT892" s="24"/>
      <c r="AU892" s="24"/>
      <c r="AV892" s="24"/>
      <c r="AW892" s="24"/>
      <c r="AX892" s="24"/>
      <c r="AY892" s="24"/>
      <c r="AZ892" s="24"/>
      <c r="BA892" s="24"/>
      <c r="BB892" s="24"/>
      <c r="BC892" s="26" t="s">
        <v>5037</v>
      </c>
      <c r="BD892" s="24"/>
      <c r="BE892" s="24"/>
      <c r="BF892" s="24"/>
      <c r="BG892" s="24"/>
      <c r="BH892" s="24"/>
      <c r="BI892" s="24"/>
      <c r="BJ892" s="24"/>
      <c r="BK892" s="24"/>
      <c r="BL892" s="24"/>
      <c r="BM892" s="24"/>
      <c r="BN892" s="24"/>
      <c r="BO892" s="24"/>
      <c r="BP892" s="24"/>
      <c r="BQ892" s="24"/>
      <c r="BR892" s="24"/>
      <c r="BS892" s="24"/>
      <c r="BT892" s="24"/>
      <c r="BU892" s="24"/>
      <c r="BV892" s="24"/>
      <c r="BW892" s="24"/>
      <c r="BX892" s="24"/>
      <c r="BY892" s="24"/>
      <c r="BZ892" s="24"/>
      <c r="CA892" s="24"/>
      <c r="CB892" s="24"/>
      <c r="CC892" s="24"/>
      <c r="CD892" s="24"/>
      <c r="CE892" s="24"/>
      <c r="CF892" s="24"/>
      <c r="CG892" s="24"/>
      <c r="CH892" s="24"/>
      <c r="CI892" s="24"/>
      <c r="CJ892" s="24"/>
      <c r="CK892" s="24"/>
      <c r="CL892" s="24"/>
      <c r="CM892" s="24"/>
      <c r="CN892" s="24"/>
      <c r="CO892" s="24"/>
      <c r="CP892" s="24"/>
      <c r="CQ892" s="24"/>
      <c r="CR892" s="24"/>
      <c r="CS892" s="24"/>
      <c r="CT892" s="24"/>
      <c r="CU892" s="24"/>
      <c r="CV892" s="24"/>
      <c r="CW892" s="24"/>
      <c r="CX892" s="24"/>
      <c r="CY892" s="24"/>
      <c r="CZ892" s="24"/>
      <c r="DA892" s="24"/>
      <c r="DB892" s="24"/>
      <c r="DC892" s="24"/>
      <c r="DD892" s="24"/>
      <c r="DE892" s="24"/>
      <c r="DF892" s="26" t="s">
        <v>139</v>
      </c>
      <c r="DG892" s="26" t="s">
        <v>139</v>
      </c>
      <c r="DH892" s="26" t="s">
        <v>139</v>
      </c>
      <c r="DI892" s="26" t="s">
        <v>139</v>
      </c>
      <c r="DJ892" s="26" t="s">
        <v>139</v>
      </c>
      <c r="DK892" s="26" t="s">
        <v>139</v>
      </c>
      <c r="DL892" s="26" t="s">
        <v>139</v>
      </c>
      <c r="DM892" s="26" t="s">
        <v>139</v>
      </c>
      <c r="DN892" s="26" t="s">
        <v>139</v>
      </c>
      <c r="DO892" s="26" t="s">
        <v>139</v>
      </c>
    </row>
    <row r="893" spans="1:119" ht="20.100000000000001" customHeight="1" x14ac:dyDescent="0.25">
      <c r="A893" s="29" t="str">
        <f t="shared" si="182"/>
        <v>Cooperativa Mixta Juvenil Emprendedores Solidarios (Coed Youth Cooperative "Entrepreneurs in Solidarity")2</v>
      </c>
      <c r="B893" s="29" t="str">
        <f t="shared" si="183"/>
        <v>Cooperativa Mixta Juvenil Emprendedores Solidarios (Coed Youth Cooperative "Entrepreneurs in Solidarity")</v>
      </c>
      <c r="C893" s="29">
        <f t="shared" si="184"/>
        <v>2</v>
      </c>
      <c r="D893" s="30" t="str">
        <f t="shared" si="185"/>
        <v>Americas</v>
      </c>
      <c r="E893" s="30" t="str">
        <f t="shared" si="186"/>
        <v>San Pedro Sula, Honduras</v>
      </c>
      <c r="F893" s="31">
        <f t="shared" si="187"/>
        <v>3</v>
      </c>
      <c r="G893" s="31">
        <f t="shared" si="188"/>
        <v>3</v>
      </c>
      <c r="H893" s="31">
        <f t="shared" si="189"/>
        <v>3</v>
      </c>
      <c r="I893" s="31">
        <f t="shared" si="190"/>
        <v>3</v>
      </c>
      <c r="J893" s="31">
        <f t="shared" si="191"/>
        <v>3</v>
      </c>
      <c r="K893" s="31">
        <f t="shared" si="192"/>
        <v>3</v>
      </c>
      <c r="L893" s="31">
        <f t="shared" si="193"/>
        <v>4</v>
      </c>
      <c r="M893" s="31">
        <f t="shared" si="194"/>
        <v>4</v>
      </c>
      <c r="N893" s="31">
        <f t="shared" si="195"/>
        <v>3.3</v>
      </c>
      <c r="O893" s="26" t="s">
        <v>5056</v>
      </c>
      <c r="P893" s="26" t="s">
        <v>108</v>
      </c>
      <c r="Q893" s="27">
        <v>42305</v>
      </c>
      <c r="R893" s="26" t="s">
        <v>109</v>
      </c>
      <c r="S893" s="26" t="s">
        <v>156</v>
      </c>
      <c r="T893" s="26" t="s">
        <v>157</v>
      </c>
      <c r="U893" s="26" t="s">
        <v>833</v>
      </c>
      <c r="V893" s="26" t="s">
        <v>15731</v>
      </c>
      <c r="W893" s="26" t="s">
        <v>5030</v>
      </c>
      <c r="X893" s="26" t="s">
        <v>5031</v>
      </c>
      <c r="Y893" s="26" t="s">
        <v>5032</v>
      </c>
      <c r="Z893" s="26" t="s">
        <v>5033</v>
      </c>
      <c r="AA893" s="24"/>
      <c r="AB893" s="26" t="s">
        <v>117</v>
      </c>
      <c r="AC893" s="28">
        <v>10000</v>
      </c>
      <c r="AD893" s="26" t="s">
        <v>5034</v>
      </c>
      <c r="AE893" s="26" t="s">
        <v>119</v>
      </c>
      <c r="AF893" s="26" t="s">
        <v>139</v>
      </c>
      <c r="AG893" s="24"/>
      <c r="AH893" s="26" t="s">
        <v>143</v>
      </c>
      <c r="AI893" s="28">
        <v>10000</v>
      </c>
      <c r="AJ893" s="26" t="s">
        <v>5057</v>
      </c>
      <c r="AK893" s="26" t="s">
        <v>5047</v>
      </c>
      <c r="AL893" s="26" t="s">
        <v>5058</v>
      </c>
      <c r="AM893" s="24"/>
      <c r="AN893" s="24"/>
      <c r="AO893" s="24"/>
      <c r="AP893" s="24"/>
      <c r="AQ893" s="24"/>
      <c r="AR893" s="24"/>
      <c r="AS893" s="24"/>
      <c r="AT893" s="24"/>
      <c r="AU893" s="24"/>
      <c r="AV893" s="24"/>
      <c r="AW893" s="28">
        <v>57000</v>
      </c>
      <c r="AX893" s="26">
        <v>1300</v>
      </c>
      <c r="AY893" s="28">
        <v>99</v>
      </c>
      <c r="AZ893" s="28">
        <v>98</v>
      </c>
      <c r="BA893" s="26">
        <v>0</v>
      </c>
      <c r="BB893" s="26" t="s">
        <v>148</v>
      </c>
      <c r="BC893" s="26" t="s">
        <v>5037</v>
      </c>
      <c r="BD893" s="26" t="s">
        <v>125</v>
      </c>
      <c r="BE893" s="24"/>
      <c r="BF893" s="26" t="s">
        <v>5059</v>
      </c>
      <c r="BG893" s="26" t="s">
        <v>5030</v>
      </c>
      <c r="BH893" s="26" t="s">
        <v>5060</v>
      </c>
      <c r="BI893" s="26" t="s">
        <v>211</v>
      </c>
      <c r="BJ893" s="24"/>
      <c r="BK893" s="24"/>
      <c r="BL893" s="24"/>
      <c r="BM893" s="24"/>
      <c r="BN893" s="24"/>
      <c r="BO893" s="24"/>
      <c r="BP893" s="24"/>
      <c r="BQ893" s="24"/>
      <c r="BR893" s="26">
        <v>3</v>
      </c>
      <c r="BS893" s="26">
        <v>3</v>
      </c>
      <c r="BT893" s="26">
        <v>3</v>
      </c>
      <c r="BU893" s="26">
        <v>3</v>
      </c>
      <c r="BV893" s="26">
        <v>3</v>
      </c>
      <c r="BW893" s="26">
        <v>3</v>
      </c>
      <c r="BX893" s="26">
        <v>4</v>
      </c>
      <c r="BY893" s="26">
        <v>4</v>
      </c>
      <c r="BZ893" s="24"/>
      <c r="CA893" s="24"/>
      <c r="CB893" s="24"/>
      <c r="CC893" s="24"/>
      <c r="CD893" s="24"/>
      <c r="CE893" s="24"/>
      <c r="CF893" s="24"/>
      <c r="CG893" s="24"/>
      <c r="CH893" s="24"/>
      <c r="CI893" s="24"/>
      <c r="CJ893" s="24"/>
      <c r="CK893" s="24"/>
      <c r="CL893" s="24"/>
      <c r="CM893" s="24"/>
      <c r="CN893" s="24"/>
      <c r="CO893" s="24"/>
      <c r="CP893" s="24"/>
      <c r="CQ893" s="24"/>
      <c r="CR893" s="24"/>
      <c r="CS893" s="24"/>
      <c r="CT893" s="24"/>
      <c r="CU893" s="24"/>
      <c r="CV893" s="24"/>
      <c r="CW893" s="24"/>
      <c r="CX893" s="24"/>
      <c r="CY893" s="24"/>
      <c r="CZ893" s="24"/>
      <c r="DA893" s="24"/>
      <c r="DB893" s="24"/>
      <c r="DC893" s="24"/>
      <c r="DD893" s="24"/>
      <c r="DE893" s="24"/>
      <c r="DF893" s="26" t="s">
        <v>120</v>
      </c>
      <c r="DG893" s="26" t="s">
        <v>139</v>
      </c>
      <c r="DH893" s="26" t="s">
        <v>120</v>
      </c>
      <c r="DI893" s="26" t="s">
        <v>120</v>
      </c>
      <c r="DJ893" s="26" t="s">
        <v>139</v>
      </c>
      <c r="DK893" s="26" t="s">
        <v>139</v>
      </c>
      <c r="DL893" s="26" t="s">
        <v>120</v>
      </c>
      <c r="DM893" s="26" t="s">
        <v>139</v>
      </c>
      <c r="DN893" s="26" t="s">
        <v>139</v>
      </c>
      <c r="DO893" s="26" t="s">
        <v>139</v>
      </c>
    </row>
    <row r="894" spans="1:119" ht="20.100000000000001" customHeight="1" x14ac:dyDescent="0.25">
      <c r="A894" s="29" t="str">
        <f t="shared" si="182"/>
        <v>Cooperativa Mixta Juvenil Emprendedores Solidarios (Coed Youth Cooperative "Entrepreneurs in Solidarity")1</v>
      </c>
      <c r="B894" s="29" t="str">
        <f t="shared" si="183"/>
        <v>Cooperativa Mixta Juvenil Emprendedores Solidarios (Coed Youth Cooperative "Entrepreneurs in Solidarity")</v>
      </c>
      <c r="C894" s="29">
        <f t="shared" si="184"/>
        <v>1</v>
      </c>
      <c r="D894" s="30" t="str">
        <f t="shared" si="185"/>
        <v>Americas</v>
      </c>
      <c r="E894" s="30" t="str">
        <f t="shared" si="186"/>
        <v>San Pedro Sula, Honduras</v>
      </c>
      <c r="F894" s="31">
        <f t="shared" si="187"/>
        <v>3</v>
      </c>
      <c r="G894" s="31">
        <f t="shared" si="188"/>
        <v>3</v>
      </c>
      <c r="H894" s="31">
        <f t="shared" si="189"/>
        <v>3</v>
      </c>
      <c r="I894" s="31">
        <f t="shared" si="190"/>
        <v>3</v>
      </c>
      <c r="J894" s="31">
        <f t="shared" si="191"/>
        <v>3</v>
      </c>
      <c r="K894" s="31">
        <f t="shared" si="192"/>
        <v>3</v>
      </c>
      <c r="L894" s="31">
        <f t="shared" si="193"/>
        <v>4</v>
      </c>
      <c r="M894" s="31">
        <f t="shared" si="194"/>
        <v>3</v>
      </c>
      <c r="N894" s="31">
        <f t="shared" si="195"/>
        <v>3.1</v>
      </c>
      <c r="O894" s="26" t="s">
        <v>5062</v>
      </c>
      <c r="P894" s="26" t="s">
        <v>108</v>
      </c>
      <c r="Q894" s="27">
        <v>41946</v>
      </c>
      <c r="R894" s="26" t="s">
        <v>155</v>
      </c>
      <c r="S894" s="26" t="s">
        <v>609</v>
      </c>
      <c r="T894" s="26" t="s">
        <v>278</v>
      </c>
      <c r="U894" s="26" t="s">
        <v>168</v>
      </c>
      <c r="V894" s="26" t="s">
        <v>15731</v>
      </c>
      <c r="W894" s="26" t="s">
        <v>5030</v>
      </c>
      <c r="X894" s="26" t="s">
        <v>5031</v>
      </c>
      <c r="Y894" s="26" t="s">
        <v>5032</v>
      </c>
      <c r="Z894" s="26" t="s">
        <v>5033</v>
      </c>
      <c r="AA894" s="24"/>
      <c r="AB894" s="26" t="s">
        <v>117</v>
      </c>
      <c r="AC894" s="28">
        <v>10000</v>
      </c>
      <c r="AD894" s="26" t="s">
        <v>5034</v>
      </c>
      <c r="AE894" s="26" t="s">
        <v>119</v>
      </c>
      <c r="AF894" s="26" t="s">
        <v>139</v>
      </c>
      <c r="AG894" s="24"/>
      <c r="AH894" s="26" t="s">
        <v>158</v>
      </c>
      <c r="AI894" s="28">
        <v>10000</v>
      </c>
      <c r="AJ894" s="26" t="s">
        <v>5057</v>
      </c>
      <c r="AK894" s="26" t="s">
        <v>5047</v>
      </c>
      <c r="AL894" s="26" t="s">
        <v>5058</v>
      </c>
      <c r="AM894" s="26" t="s">
        <v>5063</v>
      </c>
      <c r="AN894" s="26" t="s">
        <v>5064</v>
      </c>
      <c r="AO894" s="26" t="s">
        <v>5065</v>
      </c>
      <c r="AP894" s="26" t="s">
        <v>5066</v>
      </c>
      <c r="AQ894" s="24"/>
      <c r="AR894" s="24"/>
      <c r="AS894" s="24"/>
      <c r="AT894" s="24"/>
      <c r="AU894" s="24"/>
      <c r="AV894" s="24"/>
      <c r="AW894" s="28">
        <v>67200</v>
      </c>
      <c r="AX894" s="26">
        <v>1200</v>
      </c>
      <c r="AY894" s="28">
        <v>1500</v>
      </c>
      <c r="AZ894" s="28">
        <v>1200</v>
      </c>
      <c r="BA894" s="26">
        <v>0</v>
      </c>
      <c r="BB894" s="26" t="s">
        <v>241</v>
      </c>
      <c r="BC894" s="26" t="s">
        <v>5037</v>
      </c>
      <c r="BD894" s="24"/>
      <c r="BE894" s="24"/>
      <c r="BF894" s="26" t="s">
        <v>5067</v>
      </c>
      <c r="BG894" s="26" t="s">
        <v>5068</v>
      </c>
      <c r="BH894" s="26" t="s">
        <v>5069</v>
      </c>
      <c r="BI894" s="26" t="s">
        <v>5030</v>
      </c>
      <c r="BJ894" s="26" t="s">
        <v>5059</v>
      </c>
      <c r="BK894" s="26" t="s">
        <v>5030</v>
      </c>
      <c r="BL894" s="24"/>
      <c r="BM894" s="24"/>
      <c r="BN894" s="24"/>
      <c r="BO894" s="24"/>
      <c r="BP894" s="24"/>
      <c r="BQ894" s="24"/>
      <c r="BR894" s="26">
        <v>3</v>
      </c>
      <c r="BS894" s="26">
        <v>3</v>
      </c>
      <c r="BT894" s="26">
        <v>3</v>
      </c>
      <c r="BU894" s="26">
        <v>3</v>
      </c>
      <c r="BV894" s="26">
        <v>3</v>
      </c>
      <c r="BW894" s="26">
        <v>3</v>
      </c>
      <c r="BX894" s="26">
        <v>4</v>
      </c>
      <c r="BY894" s="26">
        <v>3</v>
      </c>
      <c r="BZ894" s="24"/>
      <c r="CA894" s="24"/>
      <c r="CB894" s="24"/>
      <c r="CC894" s="24"/>
      <c r="CD894" s="24"/>
      <c r="CE894" s="24"/>
      <c r="CF894" s="24"/>
      <c r="CG894" s="24"/>
      <c r="CH894" s="24"/>
      <c r="CI894" s="24"/>
      <c r="CJ894" s="24"/>
      <c r="CK894" s="24"/>
      <c r="CL894" s="24"/>
      <c r="CM894" s="24"/>
      <c r="CN894" s="24"/>
      <c r="CO894" s="24"/>
      <c r="CP894" s="24"/>
      <c r="CQ894" s="24"/>
      <c r="CR894" s="24"/>
      <c r="CS894" s="24"/>
      <c r="CT894" s="24"/>
      <c r="CU894" s="24"/>
      <c r="CV894" s="24"/>
      <c r="CW894" s="24"/>
      <c r="CX894" s="24"/>
      <c r="CY894" s="24"/>
      <c r="CZ894" s="24"/>
      <c r="DA894" s="24"/>
      <c r="DB894" s="24"/>
      <c r="DC894" s="24"/>
      <c r="DD894" s="24"/>
      <c r="DE894" s="24"/>
      <c r="DF894" s="26" t="s">
        <v>120</v>
      </c>
      <c r="DG894" s="26" t="s">
        <v>139</v>
      </c>
      <c r="DH894" s="26" t="s">
        <v>120</v>
      </c>
      <c r="DI894" s="26" t="s">
        <v>120</v>
      </c>
      <c r="DJ894" s="26" t="s">
        <v>139</v>
      </c>
      <c r="DK894" s="26" t="s">
        <v>139</v>
      </c>
      <c r="DL894" s="26" t="s">
        <v>120</v>
      </c>
      <c r="DM894" s="26" t="s">
        <v>139</v>
      </c>
      <c r="DN894" s="26" t="s">
        <v>120</v>
      </c>
      <c r="DO894" s="26" t="s">
        <v>120</v>
      </c>
    </row>
    <row r="895" spans="1:119" ht="20.100000000000001" customHeight="1" x14ac:dyDescent="0.25">
      <c r="A895" s="29" t="str">
        <f t="shared" si="182"/>
        <v>Corporación Correcaminos (Roadrunner Corporation)6</v>
      </c>
      <c r="B895" s="29" t="str">
        <f t="shared" si="183"/>
        <v>Corporación Correcaminos (Roadrunner Corporation)</v>
      </c>
      <c r="C895" s="29">
        <f t="shared" si="184"/>
        <v>6</v>
      </c>
      <c r="D895" s="30" t="str">
        <f t="shared" si="185"/>
        <v>Americas</v>
      </c>
      <c r="E895" s="30" t="str">
        <f t="shared" si="186"/>
        <v>El Retiro, Colombia</v>
      </c>
      <c r="F895" s="31">
        <f t="shared" si="187"/>
        <v>2</v>
      </c>
      <c r="G895" s="31">
        <f t="shared" si="188"/>
        <v>2</v>
      </c>
      <c r="H895" s="31">
        <f t="shared" si="189"/>
        <v>2</v>
      </c>
      <c r="I895" s="31">
        <f t="shared" si="190"/>
        <v>2</v>
      </c>
      <c r="J895" s="31">
        <f t="shared" si="191"/>
        <v>2</v>
      </c>
      <c r="K895" s="31">
        <f t="shared" si="192"/>
        <v>2</v>
      </c>
      <c r="L895" s="31">
        <f t="shared" si="193"/>
        <v>4</v>
      </c>
      <c r="M895" s="31">
        <f t="shared" si="194"/>
        <v>3</v>
      </c>
      <c r="N895" s="31">
        <f t="shared" si="195"/>
        <v>2.4</v>
      </c>
      <c r="O895" s="26" t="s">
        <v>5070</v>
      </c>
      <c r="P895" s="26" t="s">
        <v>108</v>
      </c>
      <c r="Q895" s="27">
        <v>42863</v>
      </c>
      <c r="R895" s="26" t="s">
        <v>166</v>
      </c>
      <c r="S895" s="26" t="s">
        <v>167</v>
      </c>
      <c r="T895" s="26" t="s">
        <v>142</v>
      </c>
      <c r="U895" s="26" t="s">
        <v>833</v>
      </c>
      <c r="V895" s="26" t="s">
        <v>15731</v>
      </c>
      <c r="W895" s="26" t="s">
        <v>5071</v>
      </c>
      <c r="X895" s="26" t="s">
        <v>5072</v>
      </c>
      <c r="Y895" s="26" t="s">
        <v>5073</v>
      </c>
      <c r="Z895" s="26" t="s">
        <v>5074</v>
      </c>
      <c r="AA895" s="24"/>
      <c r="AB895" s="26" t="s">
        <v>117</v>
      </c>
      <c r="AC895" s="28">
        <v>6000</v>
      </c>
      <c r="AD895" s="26" t="s">
        <v>5075</v>
      </c>
      <c r="AE895" s="26" t="s">
        <v>1271</v>
      </c>
      <c r="AF895" s="26" t="s">
        <v>120</v>
      </c>
      <c r="AG895" s="26" t="s">
        <v>175</v>
      </c>
      <c r="AH895" s="26" t="s">
        <v>250</v>
      </c>
      <c r="AI895" s="28">
        <v>6000</v>
      </c>
      <c r="AJ895" s="26" t="s">
        <v>5076</v>
      </c>
      <c r="AK895" s="26" t="s">
        <v>5077</v>
      </c>
      <c r="AL895" s="26" t="s">
        <v>5078</v>
      </c>
      <c r="AM895" s="24"/>
      <c r="AN895" s="24"/>
      <c r="AO895" s="24"/>
      <c r="AP895" s="24"/>
      <c r="AQ895" s="26" t="s">
        <v>5079</v>
      </c>
      <c r="AR895" s="24"/>
      <c r="AS895" s="26" t="s">
        <v>5080</v>
      </c>
      <c r="AT895" s="24"/>
      <c r="AU895" s="26" t="s">
        <v>5081</v>
      </c>
      <c r="AV895" s="24"/>
      <c r="AW895" s="28">
        <v>143131</v>
      </c>
      <c r="AX895" s="26">
        <v>1100</v>
      </c>
      <c r="AY895" s="28">
        <v>60</v>
      </c>
      <c r="AZ895" s="28">
        <v>600</v>
      </c>
      <c r="BA895" s="26">
        <v>1100</v>
      </c>
      <c r="BB895" s="24"/>
      <c r="BC895" s="26" t="s">
        <v>1869</v>
      </c>
      <c r="BD895" s="24"/>
      <c r="BE895" s="24"/>
      <c r="BF895" s="26" t="s">
        <v>5082</v>
      </c>
      <c r="BG895" s="26" t="s">
        <v>5071</v>
      </c>
      <c r="BH895" s="26" t="s">
        <v>5083</v>
      </c>
      <c r="BI895" s="26" t="s">
        <v>5071</v>
      </c>
      <c r="BJ895" s="26" t="s">
        <v>5084</v>
      </c>
      <c r="BK895" s="26" t="s">
        <v>5071</v>
      </c>
      <c r="BL895" s="26" t="s">
        <v>5085</v>
      </c>
      <c r="BM895" s="26" t="s">
        <v>5071</v>
      </c>
      <c r="BN895" s="26" t="s">
        <v>5086</v>
      </c>
      <c r="BO895" s="26" t="s">
        <v>5071</v>
      </c>
      <c r="BP895" s="24"/>
      <c r="BQ895" s="24"/>
      <c r="BR895" s="26">
        <v>0</v>
      </c>
      <c r="BS895" s="26">
        <v>0</v>
      </c>
      <c r="BT895" s="26">
        <v>0</v>
      </c>
      <c r="BU895" s="26">
        <v>0</v>
      </c>
      <c r="BV895" s="26">
        <v>0</v>
      </c>
      <c r="BW895" s="26">
        <v>0</v>
      </c>
      <c r="BX895" s="26">
        <v>0</v>
      </c>
      <c r="BY895" s="26">
        <v>0</v>
      </c>
      <c r="BZ895" s="26" t="s">
        <v>137</v>
      </c>
      <c r="CA895" s="26" t="s">
        <v>135</v>
      </c>
      <c r="CB895" s="26" t="s">
        <v>135</v>
      </c>
      <c r="CC895" s="26" t="s">
        <v>136</v>
      </c>
      <c r="CD895" s="26" t="s">
        <v>135</v>
      </c>
      <c r="CE895" s="26" t="s">
        <v>136</v>
      </c>
      <c r="CF895" s="26" t="s">
        <v>136</v>
      </c>
      <c r="CG895" s="26" t="s">
        <v>137</v>
      </c>
      <c r="CH895" s="26" t="s">
        <v>136</v>
      </c>
      <c r="CI895" s="26" t="s">
        <v>136</v>
      </c>
      <c r="CJ895" s="26" t="s">
        <v>137</v>
      </c>
      <c r="CK895" s="26" t="s">
        <v>135</v>
      </c>
      <c r="CL895" s="26" t="s">
        <v>135</v>
      </c>
      <c r="CM895" s="26" t="s">
        <v>135</v>
      </c>
      <c r="CN895" s="26" t="s">
        <v>135</v>
      </c>
      <c r="CO895" s="26" t="s">
        <v>136</v>
      </c>
      <c r="CP895" s="26" t="s">
        <v>135</v>
      </c>
      <c r="CQ895" s="26" t="s">
        <v>135</v>
      </c>
      <c r="CR895" s="26" t="s">
        <v>138</v>
      </c>
      <c r="CS895" s="26" t="s">
        <v>137</v>
      </c>
      <c r="CT895" s="26" t="s">
        <v>136</v>
      </c>
      <c r="CU895" s="26" t="s">
        <v>135</v>
      </c>
      <c r="CV895" s="26" t="s">
        <v>135</v>
      </c>
      <c r="CW895" s="26" t="s">
        <v>135</v>
      </c>
      <c r="CX895" s="26" t="s">
        <v>138</v>
      </c>
      <c r="CY895" s="26" t="s">
        <v>138</v>
      </c>
      <c r="CZ895" s="26" t="s">
        <v>134</v>
      </c>
      <c r="DA895" s="26" t="s">
        <v>137</v>
      </c>
      <c r="DB895" s="26" t="s">
        <v>135</v>
      </c>
      <c r="DC895" s="26" t="s">
        <v>136</v>
      </c>
      <c r="DD895" s="26" t="s">
        <v>135</v>
      </c>
      <c r="DE895" s="26" t="s">
        <v>138</v>
      </c>
      <c r="DF895" s="26" t="s">
        <v>120</v>
      </c>
      <c r="DG895" s="26" t="s">
        <v>120</v>
      </c>
      <c r="DH895" s="26" t="s">
        <v>139</v>
      </c>
      <c r="DI895" s="26" t="s">
        <v>120</v>
      </c>
      <c r="DJ895" s="26" t="s">
        <v>139</v>
      </c>
      <c r="DK895" s="26" t="s">
        <v>139</v>
      </c>
      <c r="DL895" s="26" t="s">
        <v>139</v>
      </c>
      <c r="DM895" s="26" t="s">
        <v>139</v>
      </c>
      <c r="DN895" s="26" t="s">
        <v>139</v>
      </c>
      <c r="DO895" s="26" t="s">
        <v>139</v>
      </c>
    </row>
    <row r="896" spans="1:119" ht="20.100000000000001" customHeight="1" x14ac:dyDescent="0.25">
      <c r="A896" s="29" t="str">
        <f t="shared" si="182"/>
        <v>Corporación Correcaminos (Roadrunner Corporation)5</v>
      </c>
      <c r="B896" s="29" t="str">
        <f t="shared" si="183"/>
        <v>Corporación Correcaminos (Roadrunner Corporation)</v>
      </c>
      <c r="C896" s="29">
        <f t="shared" si="184"/>
        <v>5</v>
      </c>
      <c r="D896" s="30" t="str">
        <f t="shared" si="185"/>
        <v>Americas</v>
      </c>
      <c r="E896" s="30" t="str">
        <f t="shared" si="186"/>
        <v>El Retiro, Colombia</v>
      </c>
      <c r="F896" s="31">
        <f t="shared" si="187"/>
        <v>1</v>
      </c>
      <c r="G896" s="31">
        <f t="shared" si="188"/>
        <v>1</v>
      </c>
      <c r="H896" s="31">
        <f t="shared" si="189"/>
        <v>3</v>
      </c>
      <c r="I896" s="31">
        <f t="shared" si="190"/>
        <v>3</v>
      </c>
      <c r="J896" s="31">
        <f t="shared" si="191"/>
        <v>3</v>
      </c>
      <c r="K896" s="31">
        <f t="shared" si="192"/>
        <v>3</v>
      </c>
      <c r="L896" s="31">
        <f t="shared" si="193"/>
        <v>5</v>
      </c>
      <c r="M896" s="31">
        <f t="shared" si="194"/>
        <v>3</v>
      </c>
      <c r="N896" s="31">
        <f t="shared" si="195"/>
        <v>2.8</v>
      </c>
      <c r="O896" s="26" t="s">
        <v>5087</v>
      </c>
      <c r="P896" s="26" t="s">
        <v>108</v>
      </c>
      <c r="Q896" s="27">
        <v>42502</v>
      </c>
      <c r="R896" s="26" t="s">
        <v>166</v>
      </c>
      <c r="S896" s="26" t="s">
        <v>184</v>
      </c>
      <c r="T896" s="26" t="s">
        <v>157</v>
      </c>
      <c r="U896" s="26" t="s">
        <v>833</v>
      </c>
      <c r="V896" s="26" t="s">
        <v>15731</v>
      </c>
      <c r="W896" s="26" t="s">
        <v>5071</v>
      </c>
      <c r="X896" s="26" t="s">
        <v>5072</v>
      </c>
      <c r="Y896" s="26" t="s">
        <v>5073</v>
      </c>
      <c r="Z896" s="26" t="s">
        <v>5074</v>
      </c>
      <c r="AA896" s="24"/>
      <c r="AB896" s="26" t="s">
        <v>117</v>
      </c>
      <c r="AC896" s="28">
        <v>5000</v>
      </c>
      <c r="AD896" s="26" t="s">
        <v>5075</v>
      </c>
      <c r="AE896" s="26" t="s">
        <v>1271</v>
      </c>
      <c r="AF896" s="26" t="s">
        <v>120</v>
      </c>
      <c r="AG896" s="26" t="s">
        <v>175</v>
      </c>
      <c r="AH896" s="26" t="s">
        <v>176</v>
      </c>
      <c r="AI896" s="28">
        <v>5000</v>
      </c>
      <c r="AJ896" s="26" t="s">
        <v>5088</v>
      </c>
      <c r="AK896" s="26" t="s">
        <v>5077</v>
      </c>
      <c r="AL896" s="26" t="s">
        <v>5078</v>
      </c>
      <c r="AM896" s="24"/>
      <c r="AN896" s="24"/>
      <c r="AO896" s="24"/>
      <c r="AP896" s="24"/>
      <c r="AQ896" s="26" t="s">
        <v>5089</v>
      </c>
      <c r="AR896" s="24"/>
      <c r="AS896" s="24"/>
      <c r="AT896" s="24"/>
      <c r="AU896" s="26" t="s">
        <v>5090</v>
      </c>
      <c r="AV896" s="24"/>
      <c r="AW896" s="28">
        <v>169057</v>
      </c>
      <c r="AX896" s="26">
        <v>990</v>
      </c>
      <c r="AY896" s="28">
        <v>58</v>
      </c>
      <c r="AZ896" s="28">
        <v>54</v>
      </c>
      <c r="BA896" s="26">
        <v>55</v>
      </c>
      <c r="BB896" s="26" t="s">
        <v>148</v>
      </c>
      <c r="BC896" s="26" t="s">
        <v>1869</v>
      </c>
      <c r="BD896" s="26" t="s">
        <v>125</v>
      </c>
      <c r="BE896" s="24"/>
      <c r="BF896" s="26" t="s">
        <v>5091</v>
      </c>
      <c r="BG896" s="26" t="s">
        <v>5071</v>
      </c>
      <c r="BH896" s="26" t="s">
        <v>5092</v>
      </c>
      <c r="BI896" s="26" t="s">
        <v>5071</v>
      </c>
      <c r="BJ896" s="26" t="s">
        <v>5093</v>
      </c>
      <c r="BK896" s="26" t="s">
        <v>5071</v>
      </c>
      <c r="BL896" s="26" t="s">
        <v>5094</v>
      </c>
      <c r="BM896" s="26" t="s">
        <v>5071</v>
      </c>
      <c r="BN896" s="26" t="s">
        <v>5095</v>
      </c>
      <c r="BO896" s="26" t="s">
        <v>5071</v>
      </c>
      <c r="BP896" s="24"/>
      <c r="BQ896" s="24"/>
      <c r="BR896" s="26">
        <v>1</v>
      </c>
      <c r="BS896" s="26">
        <v>1</v>
      </c>
      <c r="BT896" s="26">
        <v>3</v>
      </c>
      <c r="BU896" s="26">
        <v>3</v>
      </c>
      <c r="BV896" s="26">
        <v>3</v>
      </c>
      <c r="BW896" s="26">
        <v>3</v>
      </c>
      <c r="BX896" s="26">
        <v>5</v>
      </c>
      <c r="BY896" s="26">
        <v>3</v>
      </c>
      <c r="BZ896" s="24"/>
      <c r="CA896" s="24"/>
      <c r="CB896" s="24"/>
      <c r="CC896" s="24"/>
      <c r="CD896" s="24"/>
      <c r="CE896" s="24"/>
      <c r="CF896" s="24"/>
      <c r="CG896" s="24"/>
      <c r="CH896" s="24"/>
      <c r="CI896" s="24"/>
      <c r="CJ896" s="24"/>
      <c r="CK896" s="24"/>
      <c r="CL896" s="24"/>
      <c r="CM896" s="24"/>
      <c r="CN896" s="24"/>
      <c r="CO896" s="24"/>
      <c r="CP896" s="24"/>
      <c r="CQ896" s="24"/>
      <c r="CR896" s="24"/>
      <c r="CS896" s="24"/>
      <c r="CT896" s="24"/>
      <c r="CU896" s="24"/>
      <c r="CV896" s="24"/>
      <c r="CW896" s="24"/>
      <c r="CX896" s="24"/>
      <c r="CY896" s="24"/>
      <c r="CZ896" s="24"/>
      <c r="DA896" s="24"/>
      <c r="DB896" s="24"/>
      <c r="DC896" s="24"/>
      <c r="DD896" s="24"/>
      <c r="DE896" s="24"/>
      <c r="DF896" s="26" t="s">
        <v>120</v>
      </c>
      <c r="DG896" s="26" t="s">
        <v>120</v>
      </c>
      <c r="DH896" s="26" t="s">
        <v>120</v>
      </c>
      <c r="DI896" s="26" t="s">
        <v>120</v>
      </c>
      <c r="DJ896" s="26" t="s">
        <v>139</v>
      </c>
      <c r="DK896" s="26" t="s">
        <v>139</v>
      </c>
      <c r="DL896" s="26" t="s">
        <v>139</v>
      </c>
      <c r="DM896" s="26" t="s">
        <v>139</v>
      </c>
      <c r="DN896" s="26" t="s">
        <v>139</v>
      </c>
      <c r="DO896" s="26" t="s">
        <v>139</v>
      </c>
    </row>
    <row r="897" spans="1:119" ht="20.100000000000001" customHeight="1" x14ac:dyDescent="0.25">
      <c r="A897" s="29" t="str">
        <f t="shared" si="182"/>
        <v>Corporación Correcaminos (Roadrunner Corporation)4</v>
      </c>
      <c r="B897" s="29" t="str">
        <f t="shared" si="183"/>
        <v>Corporación Correcaminos (Roadrunner Corporation)</v>
      </c>
      <c r="C897" s="29">
        <f t="shared" si="184"/>
        <v>4</v>
      </c>
      <c r="D897" s="30" t="str">
        <f t="shared" si="185"/>
        <v>Americas</v>
      </c>
      <c r="E897" s="30" t="str">
        <f t="shared" si="186"/>
        <v>El Retiro, Colombia</v>
      </c>
      <c r="F897" s="31">
        <f t="shared" si="187"/>
        <v>1</v>
      </c>
      <c r="G897" s="31">
        <f t="shared" si="188"/>
        <v>1</v>
      </c>
      <c r="H897" s="31">
        <f t="shared" si="189"/>
        <v>5</v>
      </c>
      <c r="I897" s="31">
        <f t="shared" si="190"/>
        <v>5</v>
      </c>
      <c r="J897" s="31">
        <f t="shared" si="191"/>
        <v>2</v>
      </c>
      <c r="K897" s="31">
        <f t="shared" si="192"/>
        <v>1</v>
      </c>
      <c r="L897" s="31">
        <f t="shared" si="193"/>
        <v>5</v>
      </c>
      <c r="M897" s="31">
        <f t="shared" si="194"/>
        <v>1</v>
      </c>
      <c r="N897" s="31">
        <f t="shared" si="195"/>
        <v>2.6</v>
      </c>
      <c r="O897" s="26" t="s">
        <v>5096</v>
      </c>
      <c r="P897" s="26" t="s">
        <v>108</v>
      </c>
      <c r="Q897" s="27">
        <v>42129</v>
      </c>
      <c r="R897" s="26" t="s">
        <v>166</v>
      </c>
      <c r="S897" s="26" t="s">
        <v>277</v>
      </c>
      <c r="T897" s="26" t="s">
        <v>278</v>
      </c>
      <c r="U897" s="26" t="s">
        <v>112</v>
      </c>
      <c r="V897" s="26" t="s">
        <v>15731</v>
      </c>
      <c r="W897" s="26" t="s">
        <v>5071</v>
      </c>
      <c r="X897" s="26" t="s">
        <v>5072</v>
      </c>
      <c r="Y897" s="26" t="s">
        <v>5073</v>
      </c>
      <c r="Z897" s="26" t="s">
        <v>5074</v>
      </c>
      <c r="AA897" s="24"/>
      <c r="AB897" s="26" t="s">
        <v>117</v>
      </c>
      <c r="AC897" s="28">
        <v>5000</v>
      </c>
      <c r="AD897" s="26" t="s">
        <v>5075</v>
      </c>
      <c r="AE897" s="26" t="s">
        <v>1271</v>
      </c>
      <c r="AF897" s="26" t="s">
        <v>120</v>
      </c>
      <c r="AG897" s="26" t="s">
        <v>175</v>
      </c>
      <c r="AH897" s="26" t="s">
        <v>185</v>
      </c>
      <c r="AI897" s="28">
        <v>5000</v>
      </c>
      <c r="AJ897" s="26" t="s">
        <v>5088</v>
      </c>
      <c r="AK897" s="26" t="s">
        <v>5077</v>
      </c>
      <c r="AL897" s="26" t="s">
        <v>5078</v>
      </c>
      <c r="AM897" s="24"/>
      <c r="AN897" s="24"/>
      <c r="AO897" s="24"/>
      <c r="AP897" s="24"/>
      <c r="AQ897" s="26" t="s">
        <v>5097</v>
      </c>
      <c r="AR897" s="24"/>
      <c r="AS897" s="24"/>
      <c r="AT897" s="24"/>
      <c r="AU897" s="26" t="s">
        <v>5098</v>
      </c>
      <c r="AV897" s="26" t="s">
        <v>5099</v>
      </c>
      <c r="AW897" s="28">
        <v>117070</v>
      </c>
      <c r="AX897" s="26">
        <v>980</v>
      </c>
      <c r="AY897" s="28">
        <v>55</v>
      </c>
      <c r="AZ897" s="28">
        <v>45</v>
      </c>
      <c r="BA897" s="26">
        <v>0</v>
      </c>
      <c r="BB897" s="26" t="s">
        <v>148</v>
      </c>
      <c r="BC897" s="26" t="s">
        <v>1869</v>
      </c>
      <c r="BD897" s="26" t="s">
        <v>125</v>
      </c>
      <c r="BE897" s="24"/>
      <c r="BF897" s="26" t="s">
        <v>5091</v>
      </c>
      <c r="BG897" s="26" t="s">
        <v>5071</v>
      </c>
      <c r="BH897" s="26" t="s">
        <v>5100</v>
      </c>
      <c r="BI897" s="26" t="s">
        <v>5071</v>
      </c>
      <c r="BJ897" s="26" t="s">
        <v>5092</v>
      </c>
      <c r="BK897" s="26" t="s">
        <v>5071</v>
      </c>
      <c r="BL897" s="26" t="s">
        <v>5094</v>
      </c>
      <c r="BM897" s="26" t="s">
        <v>5071</v>
      </c>
      <c r="BN897" s="26" t="s">
        <v>5101</v>
      </c>
      <c r="BO897" s="26" t="s">
        <v>5071</v>
      </c>
      <c r="BP897" s="24"/>
      <c r="BQ897" s="24"/>
      <c r="BR897" s="26">
        <v>1</v>
      </c>
      <c r="BS897" s="26">
        <v>1</v>
      </c>
      <c r="BT897" s="26">
        <v>5</v>
      </c>
      <c r="BU897" s="26">
        <v>5</v>
      </c>
      <c r="BV897" s="26">
        <v>2</v>
      </c>
      <c r="BW897" s="26">
        <v>1</v>
      </c>
      <c r="BX897" s="26">
        <v>5</v>
      </c>
      <c r="BY897" s="26">
        <v>1</v>
      </c>
      <c r="BZ897" s="24"/>
      <c r="CA897" s="24"/>
      <c r="CB897" s="24"/>
      <c r="CC897" s="24"/>
      <c r="CD897" s="24"/>
      <c r="CE897" s="24"/>
      <c r="CF897" s="24"/>
      <c r="CG897" s="24"/>
      <c r="CH897" s="24"/>
      <c r="CI897" s="24"/>
      <c r="CJ897" s="24"/>
      <c r="CK897" s="24"/>
      <c r="CL897" s="24"/>
      <c r="CM897" s="24"/>
      <c r="CN897" s="24"/>
      <c r="CO897" s="24"/>
      <c r="CP897" s="24"/>
      <c r="CQ897" s="24"/>
      <c r="CR897" s="24"/>
      <c r="CS897" s="24"/>
      <c r="CT897" s="24"/>
      <c r="CU897" s="24"/>
      <c r="CV897" s="24"/>
      <c r="CW897" s="24"/>
      <c r="CX897" s="24"/>
      <c r="CY897" s="24"/>
      <c r="CZ897" s="24"/>
      <c r="DA897" s="24"/>
      <c r="DB897" s="24"/>
      <c r="DC897" s="24"/>
      <c r="DD897" s="24"/>
      <c r="DE897" s="24"/>
      <c r="DF897" s="26" t="s">
        <v>120</v>
      </c>
      <c r="DG897" s="26" t="s">
        <v>120</v>
      </c>
      <c r="DH897" s="26" t="s">
        <v>120</v>
      </c>
      <c r="DI897" s="26" t="s">
        <v>120</v>
      </c>
      <c r="DJ897" s="26" t="s">
        <v>139</v>
      </c>
      <c r="DK897" s="26" t="s">
        <v>139</v>
      </c>
      <c r="DL897" s="26" t="s">
        <v>139</v>
      </c>
      <c r="DM897" s="26" t="s">
        <v>139</v>
      </c>
      <c r="DN897" s="26" t="s">
        <v>139</v>
      </c>
      <c r="DO897" s="26" t="s">
        <v>139</v>
      </c>
    </row>
    <row r="898" spans="1:119" ht="20.100000000000001" customHeight="1" x14ac:dyDescent="0.25">
      <c r="A898" s="29" t="str">
        <f t="shared" si="182"/>
        <v>Corporación Correcaminos (Roadrunner Corporation)3</v>
      </c>
      <c r="B898" s="29" t="str">
        <f t="shared" si="183"/>
        <v>Corporación Correcaminos (Roadrunner Corporation)</v>
      </c>
      <c r="C898" s="29">
        <f t="shared" si="184"/>
        <v>3</v>
      </c>
      <c r="D898" s="30" t="str">
        <f t="shared" si="185"/>
        <v>Americas</v>
      </c>
      <c r="E898" s="30" t="str">
        <f t="shared" si="186"/>
        <v>El Retiro, Colombia</v>
      </c>
      <c r="F898" s="31">
        <f t="shared" si="187"/>
        <v>1</v>
      </c>
      <c r="G898" s="31">
        <f t="shared" si="188"/>
        <v>1</v>
      </c>
      <c r="H898" s="31">
        <f t="shared" si="189"/>
        <v>5</v>
      </c>
      <c r="I898" s="31">
        <f t="shared" si="190"/>
        <v>5</v>
      </c>
      <c r="J898" s="31">
        <f t="shared" si="191"/>
        <v>2</v>
      </c>
      <c r="K898" s="31">
        <f t="shared" si="192"/>
        <v>1</v>
      </c>
      <c r="L898" s="31">
        <f t="shared" si="193"/>
        <v>5</v>
      </c>
      <c r="M898" s="31">
        <f t="shared" si="194"/>
        <v>1</v>
      </c>
      <c r="N898" s="31">
        <f t="shared" si="195"/>
        <v>2.6</v>
      </c>
      <c r="O898" s="26" t="s">
        <v>5102</v>
      </c>
      <c r="P898" s="26" t="s">
        <v>108</v>
      </c>
      <c r="Q898" s="27">
        <v>41771</v>
      </c>
      <c r="R898" s="26" t="s">
        <v>109</v>
      </c>
      <c r="S898" s="26" t="s">
        <v>193</v>
      </c>
      <c r="T898" s="26" t="s">
        <v>194</v>
      </c>
      <c r="U898" s="26" t="s">
        <v>112</v>
      </c>
      <c r="V898" s="26" t="s">
        <v>15731</v>
      </c>
      <c r="W898" s="26" t="s">
        <v>5071</v>
      </c>
      <c r="X898" s="26" t="s">
        <v>5072</v>
      </c>
      <c r="Y898" s="26" t="s">
        <v>5073</v>
      </c>
      <c r="Z898" s="26" t="s">
        <v>5074</v>
      </c>
      <c r="AA898" s="24"/>
      <c r="AB898" s="26" t="s">
        <v>117</v>
      </c>
      <c r="AC898" s="28">
        <v>15000</v>
      </c>
      <c r="AD898" s="26" t="s">
        <v>5075</v>
      </c>
      <c r="AE898" s="26" t="s">
        <v>1271</v>
      </c>
      <c r="AF898" s="26" t="s">
        <v>120</v>
      </c>
      <c r="AG898" s="26" t="s">
        <v>175</v>
      </c>
      <c r="AH898" s="26" t="s">
        <v>121</v>
      </c>
      <c r="AI898" s="28">
        <v>15000</v>
      </c>
      <c r="AJ898" s="26" t="s">
        <v>5103</v>
      </c>
      <c r="AK898" s="26" t="s">
        <v>5104</v>
      </c>
      <c r="AL898" s="26" t="s">
        <v>5078</v>
      </c>
      <c r="AM898" s="24"/>
      <c r="AN898" s="24"/>
      <c r="AO898" s="24"/>
      <c r="AP898" s="24"/>
      <c r="AQ898" s="24"/>
      <c r="AR898" s="24"/>
      <c r="AS898" s="24"/>
      <c r="AT898" s="24"/>
      <c r="AU898" s="24"/>
      <c r="AV898" s="24"/>
      <c r="AW898" s="28">
        <v>78000</v>
      </c>
      <c r="AX898" s="26">
        <v>940</v>
      </c>
      <c r="AY898" s="28">
        <v>150</v>
      </c>
      <c r="AZ898" s="28">
        <v>140</v>
      </c>
      <c r="BA898" s="26">
        <v>0</v>
      </c>
      <c r="BB898" s="26" t="s">
        <v>241</v>
      </c>
      <c r="BC898" s="26" t="s">
        <v>1869</v>
      </c>
      <c r="BD898" s="26" t="s">
        <v>125</v>
      </c>
      <c r="BE898" s="24"/>
      <c r="BF898" s="26" t="s">
        <v>5105</v>
      </c>
      <c r="BG898" s="26" t="s">
        <v>5071</v>
      </c>
      <c r="BH898" s="26" t="s">
        <v>5106</v>
      </c>
      <c r="BI898" s="26" t="s">
        <v>5071</v>
      </c>
      <c r="BJ898" s="26" t="s">
        <v>5107</v>
      </c>
      <c r="BK898" s="26" t="s">
        <v>5071</v>
      </c>
      <c r="BL898" s="26" t="s">
        <v>5108</v>
      </c>
      <c r="BM898" s="26" t="s">
        <v>5071</v>
      </c>
      <c r="BN898" s="26" t="s">
        <v>5109</v>
      </c>
      <c r="BO898" s="26" t="s">
        <v>5071</v>
      </c>
      <c r="BP898" s="24"/>
      <c r="BQ898" s="24"/>
      <c r="BR898" s="26">
        <v>1</v>
      </c>
      <c r="BS898" s="26">
        <v>1</v>
      </c>
      <c r="BT898" s="26">
        <v>5</v>
      </c>
      <c r="BU898" s="26">
        <v>5</v>
      </c>
      <c r="BV898" s="26">
        <v>2</v>
      </c>
      <c r="BW898" s="26">
        <v>1</v>
      </c>
      <c r="BX898" s="26">
        <v>5</v>
      </c>
      <c r="BY898" s="26">
        <v>1</v>
      </c>
      <c r="BZ898" s="24"/>
      <c r="CA898" s="24"/>
      <c r="CB898" s="24"/>
      <c r="CC898" s="24"/>
      <c r="CD898" s="24"/>
      <c r="CE898" s="24"/>
      <c r="CF898" s="24"/>
      <c r="CG898" s="24"/>
      <c r="CH898" s="24"/>
      <c r="CI898" s="24"/>
      <c r="CJ898" s="24"/>
      <c r="CK898" s="24"/>
      <c r="CL898" s="24"/>
      <c r="CM898" s="24"/>
      <c r="CN898" s="24"/>
      <c r="CO898" s="24"/>
      <c r="CP898" s="24"/>
      <c r="CQ898" s="24"/>
      <c r="CR898" s="24"/>
      <c r="CS898" s="24"/>
      <c r="CT898" s="24"/>
      <c r="CU898" s="24"/>
      <c r="CV898" s="24"/>
      <c r="CW898" s="24"/>
      <c r="CX898" s="24"/>
      <c r="CY898" s="24"/>
      <c r="CZ898" s="24"/>
      <c r="DA898" s="24"/>
      <c r="DB898" s="24"/>
      <c r="DC898" s="24"/>
      <c r="DD898" s="24"/>
      <c r="DE898" s="24"/>
      <c r="DF898" s="26" t="s">
        <v>120</v>
      </c>
      <c r="DG898" s="26" t="s">
        <v>120</v>
      </c>
      <c r="DH898" s="26" t="s">
        <v>139</v>
      </c>
      <c r="DI898" s="26" t="s">
        <v>120</v>
      </c>
      <c r="DJ898" s="26" t="s">
        <v>139</v>
      </c>
      <c r="DK898" s="26" t="s">
        <v>139</v>
      </c>
      <c r="DL898" s="26" t="s">
        <v>139</v>
      </c>
      <c r="DM898" s="26" t="s">
        <v>139</v>
      </c>
      <c r="DN898" s="26" t="s">
        <v>139</v>
      </c>
      <c r="DO898" s="26" t="s">
        <v>139</v>
      </c>
    </row>
    <row r="899" spans="1:119" ht="20.100000000000001" customHeight="1" x14ac:dyDescent="0.25">
      <c r="A899" s="29" t="str">
        <f t="shared" ref="A899:A962" si="196">IFERROR(IF(C899=0,NA(),B899&amp;C899),"")</f>
        <v>Corporación Correcaminos (Roadrunner Corporation)2</v>
      </c>
      <c r="B899" s="29" t="str">
        <f t="shared" ref="B899:B962" si="197">IFERROR(IF(AA899=0,Y899&amp;IF(Z899=0,""," ("&amp;Z899&amp;")"),AA899&amp;IF(Z899=0,""," ("&amp;Z899&amp;")")),"")</f>
        <v>Corporación Correcaminos (Roadrunner Corporation)</v>
      </c>
      <c r="C899" s="29">
        <f t="shared" ref="C899:C962" si="198">IFERROR(_xlfn.NUMBERVALUE(RIGHT(AH899,1)),"")</f>
        <v>2</v>
      </c>
      <c r="D899" s="30" t="str">
        <f t="shared" ref="D899:D962" si="199">IFERROR(IF(OR(V899="Sub-Saharan Africa",V899="Middle East &amp; North Africa"),"Africa and the Middle East",IF(V899="Europe &amp; Central Asia","Europe and Eurasia",IF(V899="East Asia &amp; Pacific","East and Southeast Asia",V899))),"")</f>
        <v>Americas</v>
      </c>
      <c r="E899" s="30" t="str">
        <f t="shared" ref="E899:E962" si="200">IFERROR(IF(X899=0,W899,X899&amp;", "&amp;W899),"")</f>
        <v>El Retiro, Colombia</v>
      </c>
      <c r="F899" s="31">
        <f t="shared" ref="F899:F962" si="201">IFERROR(IF(AND(BZ899+CA899+CB899+CC899&gt;=4,BZ899+CA899+CB899+CC899&lt;=6),1,IF(AND(BZ899+CA899+CB899+CC899&gt;=7,BZ899+CA899+CB899+CC899&lt;=10),2,IF(AND(BZ899+CA899+CB899+CC899&gt;=11,BZ899+CA899+CB899+CC899&lt;=14),3,IF(AND(BZ899+CA899+CB899+CC899&gt;=15,BZ899+CA899+CB899+CC899&lt;=18),4,IF(AND(BZ899+CA899+CB899+CC899&gt;=19,BZ899+CA899+CB899+CC899&lt;=20),5,BR899))))),"")</f>
        <v>1</v>
      </c>
      <c r="G899" s="31">
        <f t="shared" ref="G899:G962" si="202">IFERROR(IF(AND(CD899+CE899+CF899+CG899&gt;=4,CD899+CE899+CF899+CG899&lt;=6),1,IF(AND(CD899+CE899+CF899+CG899&gt;=7,CD899+CE899+CF899+CG899&lt;=10),2,IF(AND(CD899+CE899+CF899+CG899&gt;=11,CD899+CE899+CF899+CG899&lt;=14),3,IF(AND(CD899+CE899+CF899+CG899&gt;=15,CD899+CE899+CF899+CG899&lt;=18),4,IF(AND(CD899+CE899+CF899+CG899&gt;=19,CD899+CE899+CF899+CG899&lt;=20),5,BS899))))),"")</f>
        <v>1</v>
      </c>
      <c r="H899" s="31">
        <f t="shared" ref="H899:H962" si="203">IFERROR(IF(AND(CH899+CI899+CJ899+CK899&gt;=4,CH899+CI899+CJ899+CK899&lt;=6),1,IF(AND(CH899+CI899+CJ899+CK899&gt;=7,CH899+CI899+CJ899+CK899&lt;=10),2,IF(AND(CH899+CI899+CJ899+CK899&gt;=11,CH899+CI899+CJ899+CK899&lt;=14),3,IF(AND(CH899+CI899+CJ899+CK899&gt;=15,CH899+CI899+CJ899+CK899&lt;=18),4,IF(AND(CH899+CI899+CJ899+CK899&gt;=19,CH899+CI899+CJ899+CK899&lt;=20),5,BT899))))),"")</f>
        <v>5</v>
      </c>
      <c r="I899" s="31">
        <f t="shared" ref="I899:I962" si="204">IFERROR(IF(AND(CL899+CM899+CN899+CO899&gt;=4,CL899+CM899+CN899+CO899&lt;=6),1,IF(AND(CL899+CM899+CN899+CO899&gt;=7,CL899+CM899+CN899+CO899&lt;=10),2,IF(AND(CL899+CM899+CN899+CO899&gt;=11,CL899+CM899+CN899+CO899&lt;=14),3,IF(AND(CL899+CM899+CN899+CO899&gt;=15,CL899+CM899+CN899+CO899&lt;=18),4,IF(AND(CL899+CM899+CN899+CO899&gt;=19,CL899+CM899+CN899+CO899&lt;=20),5,BU899))))),"")</f>
        <v>5</v>
      </c>
      <c r="J899" s="31">
        <f t="shared" ref="J899:J962" si="205">IFERROR(IF(AND(CP899+CQ899+CR899+CS899&gt;=4,CP899+CQ899+CR899+CS899&lt;=6),1,IF(AND(CP899+CQ899+CR899+CS899&gt;=7,CP899+CQ899+CR899+CS899&lt;=10),2,IF(AND(CP899+CQ899+CR899+CS899&gt;=11,CP899+CQ899+CR899+CS899&lt;=14),3,IF(AND(CP899+CQ899+CR899+CS899&gt;=15,CP899+CQ899+CR899+CS899&lt;=18),4,IF(AND(CP899+CQ899+CR899+CS899&gt;=19,CP899+CQ899+CR899+CS899&lt;=20),5,BV899))))),"")</f>
        <v>2</v>
      </c>
      <c r="K899" s="31">
        <f t="shared" ref="K899:K962" si="206">IFERROR(IF(AND(CT899+CU899+CV899+CW899&gt;=4,CT899+CU899+CV899+CW899&lt;=6),1,IF(AND(CT899+CU899+CV899+CW899&gt;=7,CT899+CU899+CV899+CW899&lt;=10),2,IF(AND(CT899+CU899+CV899+CW899&gt;=11,CT899+CU899+CV899+CW899&lt;=14),3,IF(AND(CT899+CU899+CV899+CW899&gt;=15,CT899+CU899+CV899+CW899&lt;=18),4,IF(AND(CT899+CU899+CV899+CW899&gt;=19,CT899+CU899+CV899+CW899&lt;=20),5,BW899))))),"")</f>
        <v>1</v>
      </c>
      <c r="L899" s="31">
        <f t="shared" ref="L899:L962" si="207">IFERROR(IF(AND(CX899+CY899+CZ899+DA899&gt;=4,CX899+CY899+CZ899+DA899&lt;=6),1,IF(AND(CX899+CY899+CZ899+DA899&gt;=7,CX899+CY899+CZ899+DA899&lt;=10),2,IF(AND(CX899+CY899+CZ899+DA899&gt;=11,CX899+CY899+CZ899+DA899&lt;=14),3,IF(AND(CX899+CY899+CZ899+DA899&gt;=15,CX899+CY899+CZ899+DA899&lt;=18),4,IF(AND(CX899+CY899+CZ899+DA899&gt;=19,CX899+CY899+CZ899+DA899&lt;=20),5,BX899))))),"")</f>
        <v>4</v>
      </c>
      <c r="M899" s="31">
        <f t="shared" ref="M899:M962" si="208">IFERROR(IF(AND(DB899+DC899+DD899+DE899&gt;=4,DB899+DC899+DD899+DE899&lt;=6),1,IF(AND(DB899+DC899+DD899+DE899&gt;=7,DB899+DC899+DD899+DE899&lt;=10),2,IF(AND(DB899+DC899+DD899+DE899&gt;=11,DB899+DC899+DD899+DE899&lt;=14),3,IF(AND(DB899+DC899+DD899+DE899&gt;=15,DB899+DC899+DD899+DE899&lt;=18),4,IF(AND(DB899+DC899+DD899+DE899&gt;=19,DB899+DC899+DD899+DE899&lt;=20),5,BY899))))),"")</f>
        <v>1</v>
      </c>
      <c r="N899" s="31">
        <f t="shared" ref="N899:N962" si="209">IFERROR(ROUND(AVERAGE(F899:M899),1),"")</f>
        <v>2.5</v>
      </c>
      <c r="O899" s="26" t="s">
        <v>5110</v>
      </c>
      <c r="P899" s="26" t="s">
        <v>108</v>
      </c>
      <c r="Q899" s="27">
        <v>41400</v>
      </c>
      <c r="R899" s="26" t="s">
        <v>109</v>
      </c>
      <c r="S899" s="26" t="s">
        <v>206</v>
      </c>
      <c r="T899" s="26" t="s">
        <v>207</v>
      </c>
      <c r="U899" s="26" t="s">
        <v>307</v>
      </c>
      <c r="V899" s="26" t="s">
        <v>15731</v>
      </c>
      <c r="W899" s="26" t="s">
        <v>5071</v>
      </c>
      <c r="X899" s="26" t="s">
        <v>5072</v>
      </c>
      <c r="Y899" s="26" t="s">
        <v>5073</v>
      </c>
      <c r="Z899" s="26" t="s">
        <v>5074</v>
      </c>
      <c r="AA899" s="24"/>
      <c r="AB899" s="26" t="s">
        <v>117</v>
      </c>
      <c r="AC899" s="28">
        <v>13000</v>
      </c>
      <c r="AD899" s="26" t="s">
        <v>5075</v>
      </c>
      <c r="AE899" s="26" t="s">
        <v>1271</v>
      </c>
      <c r="AF899" s="26" t="s">
        <v>120</v>
      </c>
      <c r="AG899" s="26" t="s">
        <v>175</v>
      </c>
      <c r="AH899" s="26" t="s">
        <v>143</v>
      </c>
      <c r="AI899" s="28">
        <v>13000</v>
      </c>
      <c r="AJ899" s="26" t="s">
        <v>5111</v>
      </c>
      <c r="AK899" s="26" t="s">
        <v>5077</v>
      </c>
      <c r="AL899" s="26" t="s">
        <v>5112</v>
      </c>
      <c r="AM899" s="24"/>
      <c r="AN899" s="24"/>
      <c r="AO899" s="24"/>
      <c r="AP899" s="24"/>
      <c r="AQ899" s="24"/>
      <c r="AR899" s="24"/>
      <c r="AS899" s="24"/>
      <c r="AT899" s="24"/>
      <c r="AU899" s="24"/>
      <c r="AV899" s="24"/>
      <c r="AW899" s="28">
        <v>58750</v>
      </c>
      <c r="AX899" s="26">
        <v>900</v>
      </c>
      <c r="AY899" s="28">
        <v>130</v>
      </c>
      <c r="AZ899" s="28">
        <v>130</v>
      </c>
      <c r="BA899" s="26">
        <v>0</v>
      </c>
      <c r="BB899" s="26" t="s">
        <v>241</v>
      </c>
      <c r="BC899" s="26" t="s">
        <v>1869</v>
      </c>
      <c r="BD899" s="26" t="s">
        <v>378</v>
      </c>
      <c r="BE899" s="26" t="s">
        <v>5113</v>
      </c>
      <c r="BF899" s="26" t="s">
        <v>5092</v>
      </c>
      <c r="BG899" s="26" t="s">
        <v>5071</v>
      </c>
      <c r="BH899" s="26" t="s">
        <v>5114</v>
      </c>
      <c r="BI899" s="26" t="s">
        <v>5071</v>
      </c>
      <c r="BJ899" s="26" t="s">
        <v>5115</v>
      </c>
      <c r="BK899" s="26" t="s">
        <v>5071</v>
      </c>
      <c r="BL899" s="26" t="s">
        <v>5116</v>
      </c>
      <c r="BM899" s="26" t="s">
        <v>5071</v>
      </c>
      <c r="BN899" s="26" t="s">
        <v>5117</v>
      </c>
      <c r="BO899" s="26" t="s">
        <v>5071</v>
      </c>
      <c r="BP899" s="24"/>
      <c r="BQ899" s="24"/>
      <c r="BR899" s="26">
        <v>1</v>
      </c>
      <c r="BS899" s="26">
        <v>1</v>
      </c>
      <c r="BT899" s="26">
        <v>5</v>
      </c>
      <c r="BU899" s="26">
        <v>5</v>
      </c>
      <c r="BV899" s="26">
        <v>2</v>
      </c>
      <c r="BW899" s="26">
        <v>1</v>
      </c>
      <c r="BX899" s="26">
        <v>4</v>
      </c>
      <c r="BY899" s="26">
        <v>1</v>
      </c>
      <c r="BZ899" s="24"/>
      <c r="CA899" s="24"/>
      <c r="CB899" s="24"/>
      <c r="CC899" s="24"/>
      <c r="CD899" s="24"/>
      <c r="CE899" s="24"/>
      <c r="CF899" s="24"/>
      <c r="CG899" s="24"/>
      <c r="CH899" s="24"/>
      <c r="CI899" s="24"/>
      <c r="CJ899" s="24"/>
      <c r="CK899" s="24"/>
      <c r="CL899" s="24"/>
      <c r="CM899" s="24"/>
      <c r="CN899" s="24"/>
      <c r="CO899" s="24"/>
      <c r="CP899" s="24"/>
      <c r="CQ899" s="24"/>
      <c r="CR899" s="24"/>
      <c r="CS899" s="24"/>
      <c r="CT899" s="24"/>
      <c r="CU899" s="24"/>
      <c r="CV899" s="24"/>
      <c r="CW899" s="24"/>
      <c r="CX899" s="24"/>
      <c r="CY899" s="24"/>
      <c r="CZ899" s="24"/>
      <c r="DA899" s="24"/>
      <c r="DB899" s="24"/>
      <c r="DC899" s="24"/>
      <c r="DD899" s="24"/>
      <c r="DE899" s="24"/>
      <c r="DF899" s="26" t="s">
        <v>120</v>
      </c>
      <c r="DG899" s="26" t="s">
        <v>120</v>
      </c>
      <c r="DH899" s="26" t="s">
        <v>139</v>
      </c>
      <c r="DI899" s="26" t="s">
        <v>139</v>
      </c>
      <c r="DJ899" s="26" t="s">
        <v>139</v>
      </c>
      <c r="DK899" s="26" t="s">
        <v>139</v>
      </c>
      <c r="DL899" s="26" t="s">
        <v>139</v>
      </c>
      <c r="DM899" s="26" t="s">
        <v>139</v>
      </c>
      <c r="DN899" s="26" t="s">
        <v>139</v>
      </c>
      <c r="DO899" s="26" t="s">
        <v>139</v>
      </c>
    </row>
    <row r="900" spans="1:119" ht="20.100000000000001" customHeight="1" x14ac:dyDescent="0.25">
      <c r="A900" s="29" t="str">
        <f t="shared" si="196"/>
        <v>Corporación Correcaminos (Roadrunner Corporation)1</v>
      </c>
      <c r="B900" s="29" t="str">
        <f t="shared" si="197"/>
        <v>Corporación Correcaminos (Roadrunner Corporation)</v>
      </c>
      <c r="C900" s="29">
        <f t="shared" si="198"/>
        <v>1</v>
      </c>
      <c r="D900" s="30" t="str">
        <f t="shared" si="199"/>
        <v>Americas</v>
      </c>
      <c r="E900" s="30" t="str">
        <f t="shared" si="200"/>
        <v>El Retiro, Colombia</v>
      </c>
      <c r="F900" s="31">
        <f t="shared" si="201"/>
        <v>1</v>
      </c>
      <c r="G900" s="31">
        <f t="shared" si="202"/>
        <v>1</v>
      </c>
      <c r="H900" s="31">
        <f t="shared" si="203"/>
        <v>5</v>
      </c>
      <c r="I900" s="31">
        <f t="shared" si="204"/>
        <v>5</v>
      </c>
      <c r="J900" s="31">
        <f t="shared" si="205"/>
        <v>2</v>
      </c>
      <c r="K900" s="31">
        <f t="shared" si="206"/>
        <v>1</v>
      </c>
      <c r="L900" s="31">
        <f t="shared" si="207"/>
        <v>4</v>
      </c>
      <c r="M900" s="31">
        <f t="shared" si="208"/>
        <v>1</v>
      </c>
      <c r="N900" s="31">
        <f t="shared" si="209"/>
        <v>2.5</v>
      </c>
      <c r="O900" s="26" t="s">
        <v>5118</v>
      </c>
      <c r="P900" s="26" t="s">
        <v>108</v>
      </c>
      <c r="Q900" s="27">
        <v>41038</v>
      </c>
      <c r="R900" s="26" t="s">
        <v>155</v>
      </c>
      <c r="S900" s="26" t="s">
        <v>217</v>
      </c>
      <c r="T900" s="26" t="s">
        <v>175</v>
      </c>
      <c r="U900" s="26" t="s">
        <v>307</v>
      </c>
      <c r="V900" s="26" t="s">
        <v>15731</v>
      </c>
      <c r="W900" s="26" t="s">
        <v>5071</v>
      </c>
      <c r="X900" s="26" t="s">
        <v>5072</v>
      </c>
      <c r="Y900" s="26" t="s">
        <v>5073</v>
      </c>
      <c r="Z900" s="26" t="s">
        <v>5074</v>
      </c>
      <c r="AA900" s="24"/>
      <c r="AB900" s="26" t="s">
        <v>117</v>
      </c>
      <c r="AC900" s="28">
        <v>8000</v>
      </c>
      <c r="AD900" s="26" t="s">
        <v>5075</v>
      </c>
      <c r="AE900" s="26" t="s">
        <v>1271</v>
      </c>
      <c r="AF900" s="26" t="s">
        <v>120</v>
      </c>
      <c r="AG900" s="26" t="s">
        <v>175</v>
      </c>
      <c r="AH900" s="26" t="s">
        <v>158</v>
      </c>
      <c r="AI900" s="28">
        <v>8000</v>
      </c>
      <c r="AJ900" s="24"/>
      <c r="AK900" s="26" t="s">
        <v>5077</v>
      </c>
      <c r="AL900" s="26" t="s">
        <v>5119</v>
      </c>
      <c r="AM900" s="26" t="s">
        <v>5120</v>
      </c>
      <c r="AN900" s="26" t="s">
        <v>5121</v>
      </c>
      <c r="AO900" s="26" t="s">
        <v>5122</v>
      </c>
      <c r="AP900" s="24"/>
      <c r="AQ900" s="24"/>
      <c r="AR900" s="24"/>
      <c r="AS900" s="24"/>
      <c r="AT900" s="24"/>
      <c r="AU900" s="24"/>
      <c r="AV900" s="26" t="s">
        <v>5123</v>
      </c>
      <c r="AW900" s="28">
        <v>50346</v>
      </c>
      <c r="AX900" s="26">
        <v>1000</v>
      </c>
      <c r="AY900" s="28">
        <v>120</v>
      </c>
      <c r="AZ900" s="28">
        <v>90</v>
      </c>
      <c r="BA900" s="26">
        <v>0</v>
      </c>
      <c r="BB900" s="26" t="s">
        <v>241</v>
      </c>
      <c r="BC900" s="26" t="s">
        <v>1869</v>
      </c>
      <c r="BD900" s="24"/>
      <c r="BE900" s="24"/>
      <c r="BF900" s="26" t="s">
        <v>5114</v>
      </c>
      <c r="BG900" s="26" t="s">
        <v>5071</v>
      </c>
      <c r="BH900" s="26" t="s">
        <v>5095</v>
      </c>
      <c r="BI900" s="26" t="s">
        <v>5071</v>
      </c>
      <c r="BJ900" s="26" t="s">
        <v>5124</v>
      </c>
      <c r="BK900" s="26" t="s">
        <v>5071</v>
      </c>
      <c r="BL900" s="24"/>
      <c r="BM900" s="24"/>
      <c r="BN900" s="24"/>
      <c r="BO900" s="24"/>
      <c r="BP900" s="24"/>
      <c r="BQ900" s="24"/>
      <c r="BR900" s="26">
        <v>1</v>
      </c>
      <c r="BS900" s="26">
        <v>1</v>
      </c>
      <c r="BT900" s="26">
        <v>5</v>
      </c>
      <c r="BU900" s="26">
        <v>5</v>
      </c>
      <c r="BV900" s="26">
        <v>2</v>
      </c>
      <c r="BW900" s="26">
        <v>1</v>
      </c>
      <c r="BX900" s="26">
        <v>4</v>
      </c>
      <c r="BY900" s="26">
        <v>1</v>
      </c>
      <c r="BZ900" s="24"/>
      <c r="CA900" s="24"/>
      <c r="CB900" s="24"/>
      <c r="CC900" s="24"/>
      <c r="CD900" s="24"/>
      <c r="CE900" s="24"/>
      <c r="CF900" s="24"/>
      <c r="CG900" s="24"/>
      <c r="CH900" s="24"/>
      <c r="CI900" s="24"/>
      <c r="CJ900" s="24"/>
      <c r="CK900" s="24"/>
      <c r="CL900" s="24"/>
      <c r="CM900" s="24"/>
      <c r="CN900" s="24"/>
      <c r="CO900" s="24"/>
      <c r="CP900" s="24"/>
      <c r="CQ900" s="24"/>
      <c r="CR900" s="24"/>
      <c r="CS900" s="24"/>
      <c r="CT900" s="24"/>
      <c r="CU900" s="24"/>
      <c r="CV900" s="24"/>
      <c r="CW900" s="24"/>
      <c r="CX900" s="24"/>
      <c r="CY900" s="24"/>
      <c r="CZ900" s="24"/>
      <c r="DA900" s="24"/>
      <c r="DB900" s="24"/>
      <c r="DC900" s="24"/>
      <c r="DD900" s="24"/>
      <c r="DE900" s="24"/>
      <c r="DF900" s="26" t="s">
        <v>120</v>
      </c>
      <c r="DG900" s="26" t="s">
        <v>139</v>
      </c>
      <c r="DH900" s="26" t="s">
        <v>139</v>
      </c>
      <c r="DI900" s="26" t="s">
        <v>139</v>
      </c>
      <c r="DJ900" s="26" t="s">
        <v>139</v>
      </c>
      <c r="DK900" s="26" t="s">
        <v>139</v>
      </c>
      <c r="DL900" s="26" t="s">
        <v>139</v>
      </c>
      <c r="DM900" s="26" t="s">
        <v>139</v>
      </c>
      <c r="DN900" s="26" t="s">
        <v>139</v>
      </c>
      <c r="DO900" s="26" t="s">
        <v>139</v>
      </c>
    </row>
    <row r="901" spans="1:119" ht="20.100000000000001" customHeight="1" x14ac:dyDescent="0.25">
      <c r="A901" s="29" t="str">
        <f t="shared" si="196"/>
        <v>Corporación Salus (Salus Corporation)7</v>
      </c>
      <c r="B901" s="29" t="str">
        <f t="shared" si="197"/>
        <v>Corporación Salus (Salus Corporation)</v>
      </c>
      <c r="C901" s="29">
        <f t="shared" si="198"/>
        <v>7</v>
      </c>
      <c r="D901" s="30" t="str">
        <f t="shared" si="199"/>
        <v>Americas</v>
      </c>
      <c r="E901" s="30" t="str">
        <f t="shared" si="200"/>
        <v>Urabá, Colombia</v>
      </c>
      <c r="F901" s="31">
        <f t="shared" si="201"/>
        <v>1</v>
      </c>
      <c r="G901" s="31">
        <f t="shared" si="202"/>
        <v>1</v>
      </c>
      <c r="H901" s="31">
        <f t="shared" si="203"/>
        <v>2</v>
      </c>
      <c r="I901" s="31">
        <f t="shared" si="204"/>
        <v>3</v>
      </c>
      <c r="J901" s="31">
        <f t="shared" si="205"/>
        <v>3</v>
      </c>
      <c r="K901" s="31">
        <f t="shared" si="206"/>
        <v>3</v>
      </c>
      <c r="L901" s="31">
        <f t="shared" si="207"/>
        <v>2</v>
      </c>
      <c r="M901" s="31">
        <f t="shared" si="208"/>
        <v>2</v>
      </c>
      <c r="N901" s="31">
        <f t="shared" si="209"/>
        <v>2.1</v>
      </c>
      <c r="O901" s="26" t="s">
        <v>5125</v>
      </c>
      <c r="P901" s="26" t="s">
        <v>108</v>
      </c>
      <c r="Q901" s="27">
        <v>41204</v>
      </c>
      <c r="R901" s="26" t="s">
        <v>305</v>
      </c>
      <c r="S901" s="26" t="s">
        <v>306</v>
      </c>
      <c r="T901" s="26" t="s">
        <v>207</v>
      </c>
      <c r="U901" s="26" t="s">
        <v>833</v>
      </c>
      <c r="V901" s="26" t="s">
        <v>15731</v>
      </c>
      <c r="W901" s="26" t="s">
        <v>5071</v>
      </c>
      <c r="X901" s="26" t="s">
        <v>5126</v>
      </c>
      <c r="Y901" s="26" t="s">
        <v>5127</v>
      </c>
      <c r="Z901" s="26" t="s">
        <v>5128</v>
      </c>
      <c r="AA901" s="24"/>
      <c r="AB901" s="26" t="s">
        <v>117</v>
      </c>
      <c r="AC901" s="28">
        <v>14000</v>
      </c>
      <c r="AD901" s="24"/>
      <c r="AE901" s="26" t="s">
        <v>1314</v>
      </c>
      <c r="AF901" s="26" t="s">
        <v>120</v>
      </c>
      <c r="AG901" s="26" t="s">
        <v>312</v>
      </c>
      <c r="AH901" s="26" t="s">
        <v>235</v>
      </c>
      <c r="AI901" s="28">
        <v>14000</v>
      </c>
      <c r="AJ901" s="26" t="s">
        <v>5129</v>
      </c>
      <c r="AK901" s="26" t="s">
        <v>5130</v>
      </c>
      <c r="AL901" s="26" t="s">
        <v>5131</v>
      </c>
      <c r="AM901" s="24"/>
      <c r="AN901" s="24"/>
      <c r="AO901" s="24"/>
      <c r="AP901" s="24"/>
      <c r="AQ901" s="24"/>
      <c r="AR901" s="26" t="s">
        <v>5132</v>
      </c>
      <c r="AS901" s="24"/>
      <c r="AT901" s="24"/>
      <c r="AU901" s="24"/>
      <c r="AV901" s="24"/>
      <c r="AW901" s="28">
        <v>135933</v>
      </c>
      <c r="AX901" s="26">
        <v>40</v>
      </c>
      <c r="AY901" s="28">
        <v>100</v>
      </c>
      <c r="AZ901" s="28">
        <v>100</v>
      </c>
      <c r="BA901" s="26">
        <v>0</v>
      </c>
      <c r="BB901" s="26" t="s">
        <v>148</v>
      </c>
      <c r="BC901" s="26" t="s">
        <v>5133</v>
      </c>
      <c r="BD901" s="26" t="s">
        <v>125</v>
      </c>
      <c r="BE901" s="24"/>
      <c r="BF901" s="24"/>
      <c r="BG901" s="24"/>
      <c r="BH901" s="24"/>
      <c r="BI901" s="24"/>
      <c r="BJ901" s="24"/>
      <c r="BK901" s="24"/>
      <c r="BL901" s="24"/>
      <c r="BM901" s="24"/>
      <c r="BN901" s="24"/>
      <c r="BO901" s="24"/>
      <c r="BP901" s="24"/>
      <c r="BQ901" s="24"/>
      <c r="BR901" s="26">
        <v>1</v>
      </c>
      <c r="BS901" s="26">
        <v>1</v>
      </c>
      <c r="BT901" s="26">
        <v>2</v>
      </c>
      <c r="BU901" s="26">
        <v>3</v>
      </c>
      <c r="BV901" s="26">
        <v>3</v>
      </c>
      <c r="BW901" s="26">
        <v>3</v>
      </c>
      <c r="BX901" s="26">
        <v>2</v>
      </c>
      <c r="BY901" s="26">
        <v>2</v>
      </c>
      <c r="BZ901" s="24"/>
      <c r="CA901" s="24"/>
      <c r="CB901" s="24"/>
      <c r="CC901" s="24"/>
      <c r="CD901" s="24"/>
      <c r="CE901" s="24"/>
      <c r="CF901" s="24"/>
      <c r="CG901" s="24"/>
      <c r="CH901" s="24"/>
      <c r="CI901" s="24"/>
      <c r="CJ901" s="24"/>
      <c r="CK901" s="24"/>
      <c r="CL901" s="24"/>
      <c r="CM901" s="24"/>
      <c r="CN901" s="24"/>
      <c r="CO901" s="24"/>
      <c r="CP901" s="24"/>
      <c r="CQ901" s="24"/>
      <c r="CR901" s="24"/>
      <c r="CS901" s="24"/>
      <c r="CT901" s="24"/>
      <c r="CU901" s="24"/>
      <c r="CV901" s="24"/>
      <c r="CW901" s="24"/>
      <c r="CX901" s="24"/>
      <c r="CY901" s="24"/>
      <c r="CZ901" s="24"/>
      <c r="DA901" s="24"/>
      <c r="DB901" s="24"/>
      <c r="DC901" s="24"/>
      <c r="DD901" s="24"/>
      <c r="DE901" s="24"/>
      <c r="DF901" s="26" t="s">
        <v>139</v>
      </c>
      <c r="DG901" s="26" t="s">
        <v>139</v>
      </c>
      <c r="DH901" s="26" t="s">
        <v>139</v>
      </c>
      <c r="DI901" s="26" t="s">
        <v>120</v>
      </c>
      <c r="DJ901" s="26" t="s">
        <v>139</v>
      </c>
      <c r="DK901" s="26" t="s">
        <v>139</v>
      </c>
      <c r="DL901" s="26" t="s">
        <v>139</v>
      </c>
      <c r="DM901" s="26" t="s">
        <v>139</v>
      </c>
      <c r="DN901" s="26" t="s">
        <v>139</v>
      </c>
      <c r="DO901" s="26" t="s">
        <v>139</v>
      </c>
    </row>
    <row r="902" spans="1:119" ht="35.1" customHeight="1" x14ac:dyDescent="0.25">
      <c r="A902" s="29" t="str">
        <f t="shared" si="196"/>
        <v>Corporación Salus (Salus Corporation)6</v>
      </c>
      <c r="B902" s="29" t="str">
        <f t="shared" si="197"/>
        <v>Corporación Salus (Salus Corporation)</v>
      </c>
      <c r="C902" s="29">
        <f t="shared" si="198"/>
        <v>6</v>
      </c>
      <c r="D902" s="30" t="str">
        <f t="shared" si="199"/>
        <v>Americas</v>
      </c>
      <c r="E902" s="30" t="str">
        <f t="shared" si="200"/>
        <v>Urabá, Colombia</v>
      </c>
      <c r="F902" s="31">
        <f t="shared" si="201"/>
        <v>1</v>
      </c>
      <c r="G902" s="31">
        <f t="shared" si="202"/>
        <v>1</v>
      </c>
      <c r="H902" s="31">
        <f t="shared" si="203"/>
        <v>2</v>
      </c>
      <c r="I902" s="31">
        <f t="shared" si="204"/>
        <v>2</v>
      </c>
      <c r="J902" s="31">
        <f t="shared" si="205"/>
        <v>2</v>
      </c>
      <c r="K902" s="31">
        <f t="shared" si="206"/>
        <v>3</v>
      </c>
      <c r="L902" s="31">
        <f t="shared" si="207"/>
        <v>4</v>
      </c>
      <c r="M902" s="31">
        <f t="shared" si="208"/>
        <v>2</v>
      </c>
      <c r="N902" s="31">
        <f t="shared" si="209"/>
        <v>2.1</v>
      </c>
      <c r="O902" s="26" t="s">
        <v>5134</v>
      </c>
      <c r="P902" s="26" t="s">
        <v>108</v>
      </c>
      <c r="Q902" s="27">
        <v>40826</v>
      </c>
      <c r="R902" s="26" t="s">
        <v>166</v>
      </c>
      <c r="S902" s="26" t="s">
        <v>321</v>
      </c>
      <c r="T902" s="26" t="s">
        <v>175</v>
      </c>
      <c r="U902" s="26" t="s">
        <v>833</v>
      </c>
      <c r="V902" s="26" t="s">
        <v>15731</v>
      </c>
      <c r="W902" s="26" t="s">
        <v>5071</v>
      </c>
      <c r="X902" s="26" t="s">
        <v>5126</v>
      </c>
      <c r="Y902" s="26" t="s">
        <v>5127</v>
      </c>
      <c r="Z902" s="26" t="s">
        <v>5128</v>
      </c>
      <c r="AA902" s="24"/>
      <c r="AB902" s="26" t="s">
        <v>117</v>
      </c>
      <c r="AC902" s="28">
        <v>12000</v>
      </c>
      <c r="AD902" s="24"/>
      <c r="AE902" s="26" t="s">
        <v>1314</v>
      </c>
      <c r="AF902" s="26" t="s">
        <v>120</v>
      </c>
      <c r="AG902" s="26" t="s">
        <v>312</v>
      </c>
      <c r="AH902" s="26" t="s">
        <v>250</v>
      </c>
      <c r="AI902" s="28">
        <v>12000</v>
      </c>
      <c r="AJ902" s="24"/>
      <c r="AK902" s="26" t="s">
        <v>5135</v>
      </c>
      <c r="AL902" s="26" t="s">
        <v>5136</v>
      </c>
      <c r="AM902" s="26" t="s">
        <v>5137</v>
      </c>
      <c r="AN902" s="26" t="s">
        <v>5138</v>
      </c>
      <c r="AO902" s="26" t="s">
        <v>5139</v>
      </c>
      <c r="AP902" s="24"/>
      <c r="AQ902" s="24"/>
      <c r="AR902" s="24"/>
      <c r="AS902" s="26" t="s">
        <v>5140</v>
      </c>
      <c r="AT902" s="24"/>
      <c r="AU902" s="26" t="s">
        <v>5141</v>
      </c>
      <c r="AV902" s="24"/>
      <c r="AW902" s="28">
        <v>144000</v>
      </c>
      <c r="AX902" s="26">
        <v>40</v>
      </c>
      <c r="AY902" s="28">
        <v>100</v>
      </c>
      <c r="AZ902" s="28">
        <v>100</v>
      </c>
      <c r="BA902" s="26">
        <v>0</v>
      </c>
      <c r="BB902" s="26" t="s">
        <v>148</v>
      </c>
      <c r="BC902" s="26" t="s">
        <v>5133</v>
      </c>
      <c r="BD902" s="24"/>
      <c r="BE902" s="24"/>
      <c r="BF902" s="24"/>
      <c r="BG902" s="24"/>
      <c r="BH902" s="24"/>
      <c r="BI902" s="24"/>
      <c r="BJ902" s="24"/>
      <c r="BK902" s="24"/>
      <c r="BL902" s="24"/>
      <c r="BM902" s="24"/>
      <c r="BN902" s="24"/>
      <c r="BO902" s="24"/>
      <c r="BP902" s="24"/>
      <c r="BQ902" s="24"/>
      <c r="BR902" s="26">
        <v>1</v>
      </c>
      <c r="BS902" s="26">
        <v>1</v>
      </c>
      <c r="BT902" s="26">
        <v>2</v>
      </c>
      <c r="BU902" s="26">
        <v>2</v>
      </c>
      <c r="BV902" s="26">
        <v>2</v>
      </c>
      <c r="BW902" s="26">
        <v>3</v>
      </c>
      <c r="BX902" s="26">
        <v>4</v>
      </c>
      <c r="BY902" s="26">
        <v>2</v>
      </c>
      <c r="BZ902" s="24"/>
      <c r="CA902" s="24"/>
      <c r="CB902" s="24"/>
      <c r="CC902" s="24"/>
      <c r="CD902" s="24"/>
      <c r="CE902" s="24"/>
      <c r="CF902" s="24"/>
      <c r="CG902" s="24"/>
      <c r="CH902" s="24"/>
      <c r="CI902" s="24"/>
      <c r="CJ902" s="24"/>
      <c r="CK902" s="24"/>
      <c r="CL902" s="24"/>
      <c r="CM902" s="24"/>
      <c r="CN902" s="24"/>
      <c r="CO902" s="24"/>
      <c r="CP902" s="24"/>
      <c r="CQ902" s="24"/>
      <c r="CR902" s="24"/>
      <c r="CS902" s="24"/>
      <c r="CT902" s="24"/>
      <c r="CU902" s="24"/>
      <c r="CV902" s="24"/>
      <c r="CW902" s="24"/>
      <c r="CX902" s="24"/>
      <c r="CY902" s="24"/>
      <c r="CZ902" s="24"/>
      <c r="DA902" s="24"/>
      <c r="DB902" s="24"/>
      <c r="DC902" s="24"/>
      <c r="DD902" s="24"/>
      <c r="DE902" s="24"/>
      <c r="DF902" s="26" t="s">
        <v>139</v>
      </c>
      <c r="DG902" s="26" t="s">
        <v>139</v>
      </c>
      <c r="DH902" s="26" t="s">
        <v>139</v>
      </c>
      <c r="DI902" s="26" t="s">
        <v>120</v>
      </c>
      <c r="DJ902" s="26" t="s">
        <v>139</v>
      </c>
      <c r="DK902" s="26" t="s">
        <v>139</v>
      </c>
      <c r="DL902" s="26" t="s">
        <v>139</v>
      </c>
      <c r="DM902" s="26" t="s">
        <v>139</v>
      </c>
      <c r="DN902" s="26" t="s">
        <v>139</v>
      </c>
      <c r="DO902" s="26" t="s">
        <v>139</v>
      </c>
    </row>
    <row r="903" spans="1:119" ht="20.100000000000001" customHeight="1" x14ac:dyDescent="0.25">
      <c r="A903" s="29" t="str">
        <f t="shared" si="196"/>
        <v>Corporación Salus (Salus Corporation)5</v>
      </c>
      <c r="B903" s="29" t="str">
        <f t="shared" si="197"/>
        <v>Corporación Salus (Salus Corporation)</v>
      </c>
      <c r="C903" s="29">
        <f t="shared" si="198"/>
        <v>5</v>
      </c>
      <c r="D903" s="30" t="str">
        <f t="shared" si="199"/>
        <v>Americas</v>
      </c>
      <c r="E903" s="30" t="str">
        <f t="shared" si="200"/>
        <v>Urabá, Colombia</v>
      </c>
      <c r="F903" s="31">
        <f t="shared" si="201"/>
        <v>1</v>
      </c>
      <c r="G903" s="31">
        <f t="shared" si="202"/>
        <v>2</v>
      </c>
      <c r="H903" s="31">
        <f t="shared" si="203"/>
        <v>1</v>
      </c>
      <c r="I903" s="31">
        <f t="shared" si="204"/>
        <v>2</v>
      </c>
      <c r="J903" s="31">
        <f t="shared" si="205"/>
        <v>2</v>
      </c>
      <c r="K903" s="31">
        <f t="shared" si="206"/>
        <v>2</v>
      </c>
      <c r="L903" s="31">
        <f t="shared" si="207"/>
        <v>3</v>
      </c>
      <c r="M903" s="31">
        <f t="shared" si="208"/>
        <v>2</v>
      </c>
      <c r="N903" s="31">
        <f t="shared" si="209"/>
        <v>1.9</v>
      </c>
      <c r="O903" s="26" t="s">
        <v>5142</v>
      </c>
      <c r="P903" s="26" t="s">
        <v>108</v>
      </c>
      <c r="Q903" s="27">
        <v>40469</v>
      </c>
      <c r="R903" s="26" t="s">
        <v>166</v>
      </c>
      <c r="S903" s="26" t="s">
        <v>332</v>
      </c>
      <c r="T903" s="26" t="s">
        <v>333</v>
      </c>
      <c r="U903" s="26" t="s">
        <v>833</v>
      </c>
      <c r="V903" s="26" t="s">
        <v>15731</v>
      </c>
      <c r="W903" s="26" t="s">
        <v>5071</v>
      </c>
      <c r="X903" s="26" t="s">
        <v>5126</v>
      </c>
      <c r="Y903" s="26" t="s">
        <v>5127</v>
      </c>
      <c r="Z903" s="26" t="s">
        <v>5128</v>
      </c>
      <c r="AA903" s="24"/>
      <c r="AB903" s="26" t="s">
        <v>117</v>
      </c>
      <c r="AC903" s="28">
        <v>9000</v>
      </c>
      <c r="AD903" s="24"/>
      <c r="AE903" s="26" t="s">
        <v>1314</v>
      </c>
      <c r="AF903" s="26" t="s">
        <v>120</v>
      </c>
      <c r="AG903" s="26" t="s">
        <v>312</v>
      </c>
      <c r="AH903" s="26" t="s">
        <v>176</v>
      </c>
      <c r="AI903" s="28">
        <v>9000</v>
      </c>
      <c r="AJ903" s="24"/>
      <c r="AK903" s="26" t="s">
        <v>5143</v>
      </c>
      <c r="AL903" s="26" t="s">
        <v>5144</v>
      </c>
      <c r="AM903" s="26" t="s">
        <v>5137</v>
      </c>
      <c r="AN903" s="26" t="s">
        <v>5138</v>
      </c>
      <c r="AO903" s="26" t="s">
        <v>5145</v>
      </c>
      <c r="AP903" s="24"/>
      <c r="AQ903" s="24"/>
      <c r="AR903" s="24"/>
      <c r="AS903" s="26" t="s">
        <v>5146</v>
      </c>
      <c r="AT903" s="26" t="s">
        <v>5147</v>
      </c>
      <c r="AU903" s="24"/>
      <c r="AV903" s="24"/>
      <c r="AW903" s="28">
        <v>74813</v>
      </c>
      <c r="AX903" s="26">
        <v>30</v>
      </c>
      <c r="AY903" s="28">
        <v>100</v>
      </c>
      <c r="AZ903" s="28">
        <v>80</v>
      </c>
      <c r="BA903" s="26">
        <v>0</v>
      </c>
      <c r="BB903" s="26" t="s">
        <v>148</v>
      </c>
      <c r="BC903" s="26" t="s">
        <v>5133</v>
      </c>
      <c r="BD903" s="24"/>
      <c r="BE903" s="24"/>
      <c r="BF903" s="24"/>
      <c r="BG903" s="24"/>
      <c r="BH903" s="24"/>
      <c r="BI903" s="24"/>
      <c r="BJ903" s="24"/>
      <c r="BK903" s="24"/>
      <c r="BL903" s="24"/>
      <c r="BM903" s="24"/>
      <c r="BN903" s="24"/>
      <c r="BO903" s="24"/>
      <c r="BP903" s="24"/>
      <c r="BQ903" s="24"/>
      <c r="BR903" s="26">
        <v>1</v>
      </c>
      <c r="BS903" s="26">
        <v>2</v>
      </c>
      <c r="BT903" s="26">
        <v>1</v>
      </c>
      <c r="BU903" s="26">
        <v>2</v>
      </c>
      <c r="BV903" s="26">
        <v>2</v>
      </c>
      <c r="BW903" s="26">
        <v>2</v>
      </c>
      <c r="BX903" s="26">
        <v>3</v>
      </c>
      <c r="BY903" s="26">
        <v>2</v>
      </c>
      <c r="BZ903" s="24"/>
      <c r="CA903" s="24"/>
      <c r="CB903" s="24"/>
      <c r="CC903" s="24"/>
      <c r="CD903" s="24"/>
      <c r="CE903" s="24"/>
      <c r="CF903" s="24"/>
      <c r="CG903" s="24"/>
      <c r="CH903" s="24"/>
      <c r="CI903" s="24"/>
      <c r="CJ903" s="24"/>
      <c r="CK903" s="24"/>
      <c r="CL903" s="24"/>
      <c r="CM903" s="24"/>
      <c r="CN903" s="24"/>
      <c r="CO903" s="24"/>
      <c r="CP903" s="24"/>
      <c r="CQ903" s="24"/>
      <c r="CR903" s="24"/>
      <c r="CS903" s="24"/>
      <c r="CT903" s="24"/>
      <c r="CU903" s="24"/>
      <c r="CV903" s="24"/>
      <c r="CW903" s="24"/>
      <c r="CX903" s="24"/>
      <c r="CY903" s="24"/>
      <c r="CZ903" s="24"/>
      <c r="DA903" s="24"/>
      <c r="DB903" s="24"/>
      <c r="DC903" s="24"/>
      <c r="DD903" s="24"/>
      <c r="DE903" s="24"/>
      <c r="DF903" s="26" t="s">
        <v>139</v>
      </c>
      <c r="DG903" s="26" t="s">
        <v>139</v>
      </c>
      <c r="DH903" s="26" t="s">
        <v>139</v>
      </c>
      <c r="DI903" s="26" t="s">
        <v>120</v>
      </c>
      <c r="DJ903" s="26" t="s">
        <v>139</v>
      </c>
      <c r="DK903" s="26" t="s">
        <v>139</v>
      </c>
      <c r="DL903" s="26" t="s">
        <v>139</v>
      </c>
      <c r="DM903" s="26" t="s">
        <v>139</v>
      </c>
      <c r="DN903" s="26" t="s">
        <v>139</v>
      </c>
      <c r="DO903" s="26" t="s">
        <v>139</v>
      </c>
    </row>
    <row r="904" spans="1:119" ht="20.100000000000001" customHeight="1" x14ac:dyDescent="0.25">
      <c r="A904" s="29" t="str">
        <f t="shared" si="196"/>
        <v/>
      </c>
      <c r="B904" s="29" t="str">
        <f t="shared" si="197"/>
        <v>Corporación Salus (Salus Corporation)</v>
      </c>
      <c r="C904" s="29">
        <f t="shared" si="198"/>
        <v>0</v>
      </c>
      <c r="D904" s="30" t="str">
        <f t="shared" si="199"/>
        <v>Americas</v>
      </c>
      <c r="E904" s="30" t="str">
        <f t="shared" si="200"/>
        <v>Urabá, Colombia</v>
      </c>
      <c r="F904" s="31">
        <f t="shared" si="201"/>
        <v>0</v>
      </c>
      <c r="G904" s="31">
        <f t="shared" si="202"/>
        <v>0</v>
      </c>
      <c r="H904" s="31">
        <f t="shared" si="203"/>
        <v>0</v>
      </c>
      <c r="I904" s="31">
        <f t="shared" si="204"/>
        <v>0</v>
      </c>
      <c r="J904" s="31">
        <f t="shared" si="205"/>
        <v>0</v>
      </c>
      <c r="K904" s="31">
        <f t="shared" si="206"/>
        <v>0</v>
      </c>
      <c r="L904" s="31">
        <f t="shared" si="207"/>
        <v>0</v>
      </c>
      <c r="M904" s="31">
        <f t="shared" si="208"/>
        <v>0</v>
      </c>
      <c r="N904" s="31">
        <f t="shared" si="209"/>
        <v>0</v>
      </c>
      <c r="O904" s="26" t="s">
        <v>5148</v>
      </c>
      <c r="P904" s="26" t="s">
        <v>108</v>
      </c>
      <c r="Q904" s="27">
        <v>40533</v>
      </c>
      <c r="R904" s="24"/>
      <c r="S904" s="24"/>
      <c r="T904" s="26" t="s">
        <v>333</v>
      </c>
      <c r="U904" s="24"/>
      <c r="V904" s="26" t="s">
        <v>15731</v>
      </c>
      <c r="W904" s="26" t="s">
        <v>5071</v>
      </c>
      <c r="X904" s="26" t="s">
        <v>5126</v>
      </c>
      <c r="Y904" s="26" t="s">
        <v>5127</v>
      </c>
      <c r="Z904" s="26" t="s">
        <v>5128</v>
      </c>
      <c r="AA904" s="24"/>
      <c r="AB904" s="26" t="s">
        <v>723</v>
      </c>
      <c r="AC904" s="28">
        <v>1500</v>
      </c>
      <c r="AD904" s="24"/>
      <c r="AE904" s="26" t="s">
        <v>1314</v>
      </c>
      <c r="AF904" s="26" t="s">
        <v>120</v>
      </c>
      <c r="AG904" s="26" t="s">
        <v>312</v>
      </c>
      <c r="AH904" s="24"/>
      <c r="AI904" s="28">
        <v>1500</v>
      </c>
      <c r="AJ904" s="24"/>
      <c r="AK904" s="24"/>
      <c r="AL904" s="24"/>
      <c r="AM904" s="24"/>
      <c r="AN904" s="24"/>
      <c r="AO904" s="24"/>
      <c r="AP904" s="24"/>
      <c r="AQ904" s="24"/>
      <c r="AR904" s="24"/>
      <c r="AS904" s="24"/>
      <c r="AT904" s="24"/>
      <c r="AU904" s="24"/>
      <c r="AV904" s="24"/>
      <c r="AW904" s="28">
        <v>0</v>
      </c>
      <c r="AX904" s="26">
        <v>0</v>
      </c>
      <c r="AY904" s="28">
        <v>0</v>
      </c>
      <c r="AZ904" s="28">
        <v>0</v>
      </c>
      <c r="BA904" s="26">
        <v>0</v>
      </c>
      <c r="BB904" s="24"/>
      <c r="BC904" s="26" t="s">
        <v>5133</v>
      </c>
      <c r="BD904" s="24"/>
      <c r="BE904" s="24"/>
      <c r="BF904" s="24"/>
      <c r="BG904" s="24"/>
      <c r="BH904" s="24"/>
      <c r="BI904" s="24"/>
      <c r="BJ904" s="24"/>
      <c r="BK904" s="24"/>
      <c r="BL904" s="24"/>
      <c r="BM904" s="24"/>
      <c r="BN904" s="24"/>
      <c r="BO904" s="24"/>
      <c r="BP904" s="24"/>
      <c r="BQ904" s="24"/>
      <c r="BR904" s="26">
        <v>0</v>
      </c>
      <c r="BS904" s="26">
        <v>0</v>
      </c>
      <c r="BT904" s="26">
        <v>0</v>
      </c>
      <c r="BU904" s="26">
        <v>0</v>
      </c>
      <c r="BV904" s="26">
        <v>0</v>
      </c>
      <c r="BW904" s="26">
        <v>0</v>
      </c>
      <c r="BX904" s="26">
        <v>0</v>
      </c>
      <c r="BY904" s="26">
        <v>0</v>
      </c>
      <c r="BZ904" s="24"/>
      <c r="CA904" s="24"/>
      <c r="CB904" s="24"/>
      <c r="CC904" s="24"/>
      <c r="CD904" s="24"/>
      <c r="CE904" s="24"/>
      <c r="CF904" s="24"/>
      <c r="CG904" s="24"/>
      <c r="CH904" s="24"/>
      <c r="CI904" s="24"/>
      <c r="CJ904" s="24"/>
      <c r="CK904" s="24"/>
      <c r="CL904" s="24"/>
      <c r="CM904" s="24"/>
      <c r="CN904" s="24"/>
      <c r="CO904" s="24"/>
      <c r="CP904" s="24"/>
      <c r="CQ904" s="24"/>
      <c r="CR904" s="24"/>
      <c r="CS904" s="24"/>
      <c r="CT904" s="24"/>
      <c r="CU904" s="24"/>
      <c r="CV904" s="24"/>
      <c r="CW904" s="24"/>
      <c r="CX904" s="24"/>
      <c r="CY904" s="24"/>
      <c r="CZ904" s="24"/>
      <c r="DA904" s="24"/>
      <c r="DB904" s="24"/>
      <c r="DC904" s="24"/>
      <c r="DD904" s="24"/>
      <c r="DE904" s="24"/>
      <c r="DF904" s="26" t="s">
        <v>139</v>
      </c>
      <c r="DG904" s="26" t="s">
        <v>139</v>
      </c>
      <c r="DH904" s="26" t="s">
        <v>139</v>
      </c>
      <c r="DI904" s="26" t="s">
        <v>139</v>
      </c>
      <c r="DJ904" s="26" t="s">
        <v>139</v>
      </c>
      <c r="DK904" s="26" t="s">
        <v>139</v>
      </c>
      <c r="DL904" s="26" t="s">
        <v>139</v>
      </c>
      <c r="DM904" s="26" t="s">
        <v>139</v>
      </c>
      <c r="DN904" s="26" t="s">
        <v>139</v>
      </c>
      <c r="DO904" s="26" t="s">
        <v>139</v>
      </c>
    </row>
    <row r="905" spans="1:119" ht="20.100000000000001" customHeight="1" x14ac:dyDescent="0.25">
      <c r="A905" s="29" t="str">
        <f t="shared" si="196"/>
        <v/>
      </c>
      <c r="B905" s="29" t="str">
        <f t="shared" si="197"/>
        <v>Courtney's House</v>
      </c>
      <c r="C905" s="29">
        <f t="shared" si="198"/>
        <v>0</v>
      </c>
      <c r="D905" s="30" t="str">
        <f t="shared" si="199"/>
        <v>Americas</v>
      </c>
      <c r="E905" s="30" t="str">
        <f t="shared" si="200"/>
        <v>Washington, DC, United States</v>
      </c>
      <c r="F905" s="31">
        <f t="shared" si="201"/>
        <v>0</v>
      </c>
      <c r="G905" s="31">
        <f t="shared" si="202"/>
        <v>0</v>
      </c>
      <c r="H905" s="31">
        <f t="shared" si="203"/>
        <v>0</v>
      </c>
      <c r="I905" s="31">
        <f t="shared" si="204"/>
        <v>0</v>
      </c>
      <c r="J905" s="31">
        <f t="shared" si="205"/>
        <v>0</v>
      </c>
      <c r="K905" s="31">
        <f t="shared" si="206"/>
        <v>0</v>
      </c>
      <c r="L905" s="31">
        <f t="shared" si="207"/>
        <v>0</v>
      </c>
      <c r="M905" s="31">
        <f t="shared" si="208"/>
        <v>0</v>
      </c>
      <c r="N905" s="31">
        <f t="shared" si="209"/>
        <v>0</v>
      </c>
      <c r="O905" s="26" t="s">
        <v>16009</v>
      </c>
      <c r="P905" s="26" t="s">
        <v>108</v>
      </c>
      <c r="Q905" s="27">
        <v>43235</v>
      </c>
      <c r="R905" s="24"/>
      <c r="S905" s="24"/>
      <c r="T905" s="26" t="s">
        <v>111</v>
      </c>
      <c r="U905" s="24"/>
      <c r="V905" s="26" t="s">
        <v>15731</v>
      </c>
      <c r="W905" s="26" t="s">
        <v>211</v>
      </c>
      <c r="X905" s="26" t="s">
        <v>1143</v>
      </c>
      <c r="Y905" s="26" t="s">
        <v>5150</v>
      </c>
      <c r="Z905" s="24"/>
      <c r="AA905" s="24"/>
      <c r="AB905" s="26" t="s">
        <v>15736</v>
      </c>
      <c r="AC905" s="28">
        <v>1000</v>
      </c>
      <c r="AD905" s="26" t="s">
        <v>1187</v>
      </c>
      <c r="AE905" s="26" t="s">
        <v>5151</v>
      </c>
      <c r="AF905" s="26" t="s">
        <v>139</v>
      </c>
      <c r="AG905" s="26" t="s">
        <v>175</v>
      </c>
      <c r="AH905" s="24"/>
      <c r="AI905" s="28">
        <v>1000</v>
      </c>
      <c r="AJ905" s="24"/>
      <c r="AK905" s="24"/>
      <c r="AL905" s="24"/>
      <c r="AM905" s="24"/>
      <c r="AN905" s="24"/>
      <c r="AO905" s="24"/>
      <c r="AP905" s="24"/>
      <c r="AQ905" s="24"/>
      <c r="AR905" s="24"/>
      <c r="AS905" s="24"/>
      <c r="AT905" s="24"/>
      <c r="AU905" s="24"/>
      <c r="AV905" s="24"/>
      <c r="AW905" s="28">
        <v>0</v>
      </c>
      <c r="AX905" s="26">
        <v>0</v>
      </c>
      <c r="AY905" s="28">
        <v>0</v>
      </c>
      <c r="AZ905" s="28">
        <v>0</v>
      </c>
      <c r="BA905" s="26">
        <v>0</v>
      </c>
      <c r="BB905" s="24"/>
      <c r="BC905" s="26" t="s">
        <v>5155</v>
      </c>
      <c r="BD905" s="24"/>
      <c r="BE905" s="24"/>
      <c r="BF905" s="24"/>
      <c r="BG905" s="24"/>
      <c r="BH905" s="24"/>
      <c r="BI905" s="24"/>
      <c r="BJ905" s="24"/>
      <c r="BK905" s="24"/>
      <c r="BL905" s="24"/>
      <c r="BM905" s="24"/>
      <c r="BN905" s="24"/>
      <c r="BO905" s="24"/>
      <c r="BP905" s="24"/>
      <c r="BQ905" s="24"/>
      <c r="BR905" s="26">
        <v>0</v>
      </c>
      <c r="BS905" s="26">
        <v>0</v>
      </c>
      <c r="BT905" s="26">
        <v>0</v>
      </c>
      <c r="BU905" s="26">
        <v>0</v>
      </c>
      <c r="BV905" s="26">
        <v>0</v>
      </c>
      <c r="BW905" s="26">
        <v>0</v>
      </c>
      <c r="BX905" s="26">
        <v>0</v>
      </c>
      <c r="BY905" s="26">
        <v>0</v>
      </c>
      <c r="BZ905" s="24"/>
      <c r="CA905" s="24"/>
      <c r="CB905" s="24"/>
      <c r="CC905" s="24"/>
      <c r="CD905" s="24"/>
      <c r="CE905" s="24"/>
      <c r="CF905" s="24"/>
      <c r="CG905" s="24"/>
      <c r="CH905" s="24"/>
      <c r="CI905" s="24"/>
      <c r="CJ905" s="24"/>
      <c r="CK905" s="24"/>
      <c r="CL905" s="24"/>
      <c r="CM905" s="24"/>
      <c r="CN905" s="24"/>
      <c r="CO905" s="24"/>
      <c r="CP905" s="24"/>
      <c r="CQ905" s="24"/>
      <c r="CR905" s="24"/>
      <c r="CS905" s="24"/>
      <c r="CT905" s="24"/>
      <c r="CU905" s="24"/>
      <c r="CV905" s="24"/>
      <c r="CW905" s="24"/>
      <c r="CX905" s="24"/>
      <c r="CY905" s="24"/>
      <c r="CZ905" s="24"/>
      <c r="DA905" s="24"/>
      <c r="DB905" s="24"/>
      <c r="DC905" s="24"/>
      <c r="DD905" s="24"/>
      <c r="DE905" s="24"/>
      <c r="DF905" s="26" t="s">
        <v>139</v>
      </c>
      <c r="DG905" s="26" t="s">
        <v>139</v>
      </c>
      <c r="DH905" s="26" t="s">
        <v>139</v>
      </c>
      <c r="DI905" s="26" t="s">
        <v>139</v>
      </c>
      <c r="DJ905" s="26" t="s">
        <v>139</v>
      </c>
      <c r="DK905" s="26" t="s">
        <v>139</v>
      </c>
      <c r="DL905" s="26" t="s">
        <v>139</v>
      </c>
      <c r="DM905" s="26" t="s">
        <v>139</v>
      </c>
      <c r="DN905" s="26" t="s">
        <v>139</v>
      </c>
      <c r="DO905" s="26" t="s">
        <v>139</v>
      </c>
    </row>
    <row r="906" spans="1:119" ht="20.100000000000001" customHeight="1" x14ac:dyDescent="0.25">
      <c r="A906" s="29" t="str">
        <f t="shared" si="196"/>
        <v>Courtney's House6</v>
      </c>
      <c r="B906" s="29" t="str">
        <f t="shared" si="197"/>
        <v>Courtney's House</v>
      </c>
      <c r="C906" s="29">
        <f t="shared" si="198"/>
        <v>6</v>
      </c>
      <c r="D906" s="30" t="str">
        <f t="shared" si="199"/>
        <v>North America</v>
      </c>
      <c r="E906" s="30" t="str">
        <f t="shared" si="200"/>
        <v>Washington, DC, United States</v>
      </c>
      <c r="F906" s="31">
        <f t="shared" si="201"/>
        <v>4</v>
      </c>
      <c r="G906" s="31">
        <f t="shared" si="202"/>
        <v>3</v>
      </c>
      <c r="H906" s="31">
        <f t="shared" si="203"/>
        <v>3</v>
      </c>
      <c r="I906" s="31">
        <f t="shared" si="204"/>
        <v>4</v>
      </c>
      <c r="J906" s="31">
        <f t="shared" si="205"/>
        <v>3</v>
      </c>
      <c r="K906" s="31">
        <f t="shared" si="206"/>
        <v>4</v>
      </c>
      <c r="L906" s="31">
        <f t="shared" si="207"/>
        <v>5</v>
      </c>
      <c r="M906" s="31">
        <f t="shared" si="208"/>
        <v>4</v>
      </c>
      <c r="N906" s="31">
        <f t="shared" si="209"/>
        <v>3.8</v>
      </c>
      <c r="O906" s="26" t="s">
        <v>5149</v>
      </c>
      <c r="P906" s="26" t="s">
        <v>108</v>
      </c>
      <c r="Q906" s="27">
        <v>43054</v>
      </c>
      <c r="R906" s="26" t="s">
        <v>305</v>
      </c>
      <c r="S906" s="26" t="s">
        <v>110</v>
      </c>
      <c r="T906" s="26" t="s">
        <v>111</v>
      </c>
      <c r="U906" s="26" t="s">
        <v>168</v>
      </c>
      <c r="V906" s="26" t="s">
        <v>1142</v>
      </c>
      <c r="W906" s="26" t="s">
        <v>211</v>
      </c>
      <c r="X906" s="26" t="s">
        <v>1143</v>
      </c>
      <c r="Y906" s="26" t="s">
        <v>5150</v>
      </c>
      <c r="Z906" s="24"/>
      <c r="AA906" s="24"/>
      <c r="AB906" s="26" t="s">
        <v>117</v>
      </c>
      <c r="AC906" s="28">
        <v>20000</v>
      </c>
      <c r="AD906" s="26" t="s">
        <v>1187</v>
      </c>
      <c r="AE906" s="26" t="s">
        <v>5151</v>
      </c>
      <c r="AF906" s="26" t="s">
        <v>139</v>
      </c>
      <c r="AG906" s="26" t="s">
        <v>175</v>
      </c>
      <c r="AH906" s="26" t="s">
        <v>250</v>
      </c>
      <c r="AI906" s="28">
        <v>20000</v>
      </c>
      <c r="AJ906" s="24"/>
      <c r="AK906" s="26" t="s">
        <v>5152</v>
      </c>
      <c r="AL906" s="26" t="s">
        <v>5153</v>
      </c>
      <c r="AM906" s="24"/>
      <c r="AN906" s="24"/>
      <c r="AO906" s="24"/>
      <c r="AP906" s="24"/>
      <c r="AQ906" s="24"/>
      <c r="AR906" s="26" t="s">
        <v>5154</v>
      </c>
      <c r="AS906" s="24"/>
      <c r="AT906" s="24"/>
      <c r="AU906" s="24"/>
      <c r="AV906" s="24"/>
      <c r="AW906" s="28">
        <v>255503</v>
      </c>
      <c r="AX906" s="26">
        <v>87</v>
      </c>
      <c r="AY906" s="28">
        <v>95</v>
      </c>
      <c r="AZ906" s="28">
        <v>80</v>
      </c>
      <c r="BA906" s="26">
        <v>87</v>
      </c>
      <c r="BB906" s="24"/>
      <c r="BC906" s="26" t="s">
        <v>5155</v>
      </c>
      <c r="BD906" s="26" t="s">
        <v>125</v>
      </c>
      <c r="BE906" s="24"/>
      <c r="BF906" s="26" t="s">
        <v>5156</v>
      </c>
      <c r="BG906" s="26" t="s">
        <v>211</v>
      </c>
      <c r="BH906" s="26" t="s">
        <v>5157</v>
      </c>
      <c r="BI906" s="26" t="s">
        <v>211</v>
      </c>
      <c r="BJ906" s="26" t="s">
        <v>5158</v>
      </c>
      <c r="BK906" s="26" t="s">
        <v>211</v>
      </c>
      <c r="BL906" s="26" t="s">
        <v>5159</v>
      </c>
      <c r="BM906" s="26" t="s">
        <v>211</v>
      </c>
      <c r="BN906" s="24"/>
      <c r="BO906" s="24"/>
      <c r="BP906" s="24"/>
      <c r="BQ906" s="24"/>
      <c r="BR906" s="26">
        <v>0</v>
      </c>
      <c r="BS906" s="26">
        <v>0</v>
      </c>
      <c r="BT906" s="26">
        <v>0</v>
      </c>
      <c r="BU906" s="26">
        <v>0</v>
      </c>
      <c r="BV906" s="26">
        <v>0</v>
      </c>
      <c r="BW906" s="26">
        <v>0</v>
      </c>
      <c r="BX906" s="26">
        <v>0</v>
      </c>
      <c r="BY906" s="26">
        <v>0</v>
      </c>
      <c r="BZ906" s="26" t="s">
        <v>138</v>
      </c>
      <c r="CA906" s="26" t="s">
        <v>136</v>
      </c>
      <c r="CB906" s="26" t="s">
        <v>138</v>
      </c>
      <c r="CC906" s="26" t="s">
        <v>134</v>
      </c>
      <c r="CD906" s="26" t="s">
        <v>134</v>
      </c>
      <c r="CE906" s="26" t="s">
        <v>136</v>
      </c>
      <c r="CF906" s="26" t="s">
        <v>136</v>
      </c>
      <c r="CG906" s="26" t="s">
        <v>134</v>
      </c>
      <c r="CH906" s="26" t="s">
        <v>135</v>
      </c>
      <c r="CI906" s="26" t="s">
        <v>138</v>
      </c>
      <c r="CJ906" s="26" t="s">
        <v>136</v>
      </c>
      <c r="CK906" s="26" t="s">
        <v>135</v>
      </c>
      <c r="CL906" s="26" t="s">
        <v>134</v>
      </c>
      <c r="CM906" s="26" t="s">
        <v>136</v>
      </c>
      <c r="CN906" s="26" t="s">
        <v>134</v>
      </c>
      <c r="CO906" s="26" t="s">
        <v>138</v>
      </c>
      <c r="CP906" s="26" t="s">
        <v>134</v>
      </c>
      <c r="CQ906" s="26" t="s">
        <v>134</v>
      </c>
      <c r="CR906" s="26" t="s">
        <v>138</v>
      </c>
      <c r="CS906" s="26" t="s">
        <v>137</v>
      </c>
      <c r="CT906" s="26" t="s">
        <v>138</v>
      </c>
      <c r="CU906" s="26" t="s">
        <v>134</v>
      </c>
      <c r="CV906" s="26" t="s">
        <v>134</v>
      </c>
      <c r="CW906" s="26" t="s">
        <v>138</v>
      </c>
      <c r="CX906" s="26" t="s">
        <v>138</v>
      </c>
      <c r="CY906" s="26" t="s">
        <v>138</v>
      </c>
      <c r="CZ906" s="26" t="s">
        <v>138</v>
      </c>
      <c r="DA906" s="26" t="s">
        <v>138</v>
      </c>
      <c r="DB906" s="26" t="s">
        <v>136</v>
      </c>
      <c r="DC906" s="26" t="s">
        <v>138</v>
      </c>
      <c r="DD906" s="26" t="s">
        <v>136</v>
      </c>
      <c r="DE906" s="26" t="s">
        <v>134</v>
      </c>
      <c r="DF906" s="26" t="s">
        <v>120</v>
      </c>
      <c r="DG906" s="26" t="s">
        <v>120</v>
      </c>
      <c r="DH906" s="26" t="s">
        <v>139</v>
      </c>
      <c r="DI906" s="26" t="s">
        <v>120</v>
      </c>
      <c r="DJ906" s="26" t="s">
        <v>139</v>
      </c>
      <c r="DK906" s="26" t="s">
        <v>139</v>
      </c>
      <c r="DL906" s="26" t="s">
        <v>139</v>
      </c>
      <c r="DM906" s="26" t="s">
        <v>139</v>
      </c>
      <c r="DN906" s="26" t="s">
        <v>139</v>
      </c>
      <c r="DO906" s="26" t="s">
        <v>139</v>
      </c>
    </row>
    <row r="907" spans="1:119" ht="20.100000000000001" customHeight="1" x14ac:dyDescent="0.25">
      <c r="A907" s="29" t="str">
        <f t="shared" si="196"/>
        <v>Courtney's House5</v>
      </c>
      <c r="B907" s="29" t="str">
        <f t="shared" si="197"/>
        <v>Courtney's House</v>
      </c>
      <c r="C907" s="29">
        <f t="shared" si="198"/>
        <v>5</v>
      </c>
      <c r="D907" s="30" t="str">
        <f t="shared" si="199"/>
        <v>North America</v>
      </c>
      <c r="E907" s="30" t="str">
        <f t="shared" si="200"/>
        <v>Washington, DC, United States</v>
      </c>
      <c r="F907" s="31">
        <f t="shared" si="201"/>
        <v>2</v>
      </c>
      <c r="G907" s="31">
        <f t="shared" si="202"/>
        <v>3</v>
      </c>
      <c r="H907" s="31">
        <f t="shared" si="203"/>
        <v>2</v>
      </c>
      <c r="I907" s="31">
        <f t="shared" si="204"/>
        <v>2</v>
      </c>
      <c r="J907" s="31">
        <f t="shared" si="205"/>
        <v>2</v>
      </c>
      <c r="K907" s="31">
        <f t="shared" si="206"/>
        <v>3</v>
      </c>
      <c r="L907" s="31">
        <f t="shared" si="207"/>
        <v>4</v>
      </c>
      <c r="M907" s="31">
        <f t="shared" si="208"/>
        <v>4</v>
      </c>
      <c r="N907" s="31">
        <f t="shared" si="209"/>
        <v>2.8</v>
      </c>
      <c r="O907" s="26" t="s">
        <v>5160</v>
      </c>
      <c r="P907" s="26" t="s">
        <v>108</v>
      </c>
      <c r="Q907" s="27">
        <v>42640</v>
      </c>
      <c r="R907" s="26" t="s">
        <v>166</v>
      </c>
      <c r="S907" s="26" t="s">
        <v>141</v>
      </c>
      <c r="T907" s="26" t="s">
        <v>142</v>
      </c>
      <c r="U907" s="26" t="s">
        <v>168</v>
      </c>
      <c r="V907" s="26" t="s">
        <v>1142</v>
      </c>
      <c r="W907" s="26" t="s">
        <v>211</v>
      </c>
      <c r="X907" s="26" t="s">
        <v>1143</v>
      </c>
      <c r="Y907" s="26" t="s">
        <v>5150</v>
      </c>
      <c r="Z907" s="24"/>
      <c r="AA907" s="24"/>
      <c r="AB907" s="26" t="s">
        <v>117</v>
      </c>
      <c r="AC907" s="28">
        <v>18000</v>
      </c>
      <c r="AD907" s="26" t="s">
        <v>1187</v>
      </c>
      <c r="AE907" s="26" t="s">
        <v>5151</v>
      </c>
      <c r="AF907" s="26" t="s">
        <v>139</v>
      </c>
      <c r="AG907" s="26" t="s">
        <v>175</v>
      </c>
      <c r="AH907" s="26" t="s">
        <v>176</v>
      </c>
      <c r="AI907" s="28">
        <v>18000</v>
      </c>
      <c r="AJ907" s="26" t="s">
        <v>5161</v>
      </c>
      <c r="AK907" s="26" t="s">
        <v>5162</v>
      </c>
      <c r="AL907" s="26" t="s">
        <v>5153</v>
      </c>
      <c r="AM907" s="24"/>
      <c r="AN907" s="24"/>
      <c r="AO907" s="24"/>
      <c r="AP907" s="24"/>
      <c r="AQ907" s="26" t="s">
        <v>5163</v>
      </c>
      <c r="AR907" s="24"/>
      <c r="AS907" s="24"/>
      <c r="AT907" s="24"/>
      <c r="AU907" s="24"/>
      <c r="AV907" s="24"/>
      <c r="AW907" s="28">
        <v>245000</v>
      </c>
      <c r="AX907" s="26">
        <v>93</v>
      </c>
      <c r="AY907" s="28">
        <v>90</v>
      </c>
      <c r="AZ907" s="28">
        <v>83</v>
      </c>
      <c r="BA907" s="26">
        <v>0</v>
      </c>
      <c r="BB907" s="26" t="s">
        <v>241</v>
      </c>
      <c r="BC907" s="26" t="s">
        <v>5155</v>
      </c>
      <c r="BD907" s="26" t="s">
        <v>378</v>
      </c>
      <c r="BE907" s="26" t="s">
        <v>5164</v>
      </c>
      <c r="BF907" s="26" t="s">
        <v>5165</v>
      </c>
      <c r="BG907" s="26" t="s">
        <v>211</v>
      </c>
      <c r="BH907" s="26" t="s">
        <v>5166</v>
      </c>
      <c r="BI907" s="26" t="s">
        <v>211</v>
      </c>
      <c r="BJ907" s="26" t="s">
        <v>5167</v>
      </c>
      <c r="BK907" s="26" t="s">
        <v>211</v>
      </c>
      <c r="BL907" s="26" t="s">
        <v>5168</v>
      </c>
      <c r="BM907" s="26" t="s">
        <v>211</v>
      </c>
      <c r="BN907" s="26" t="s">
        <v>5169</v>
      </c>
      <c r="BO907" s="26" t="s">
        <v>211</v>
      </c>
      <c r="BP907" s="24"/>
      <c r="BQ907" s="24"/>
      <c r="BR907" s="26">
        <v>2</v>
      </c>
      <c r="BS907" s="26">
        <v>3</v>
      </c>
      <c r="BT907" s="26">
        <v>2</v>
      </c>
      <c r="BU907" s="26">
        <v>2</v>
      </c>
      <c r="BV907" s="26">
        <v>2</v>
      </c>
      <c r="BW907" s="26">
        <v>3</v>
      </c>
      <c r="BX907" s="26">
        <v>4</v>
      </c>
      <c r="BY907" s="26">
        <v>4</v>
      </c>
      <c r="BZ907" s="24"/>
      <c r="CA907" s="24"/>
      <c r="CB907" s="24"/>
      <c r="CC907" s="24"/>
      <c r="CD907" s="24"/>
      <c r="CE907" s="24"/>
      <c r="CF907" s="24"/>
      <c r="CG907" s="24"/>
      <c r="CH907" s="24"/>
      <c r="CI907" s="24"/>
      <c r="CJ907" s="24"/>
      <c r="CK907" s="24"/>
      <c r="CL907" s="24"/>
      <c r="CM907" s="24"/>
      <c r="CN907" s="24"/>
      <c r="CO907" s="24"/>
      <c r="CP907" s="24"/>
      <c r="CQ907" s="24"/>
      <c r="CR907" s="24"/>
      <c r="CS907" s="24"/>
      <c r="CT907" s="24"/>
      <c r="CU907" s="24"/>
      <c r="CV907" s="24"/>
      <c r="CW907" s="24"/>
      <c r="CX907" s="24"/>
      <c r="CY907" s="24"/>
      <c r="CZ907" s="24"/>
      <c r="DA907" s="24"/>
      <c r="DB907" s="24"/>
      <c r="DC907" s="24"/>
      <c r="DD907" s="24"/>
      <c r="DE907" s="24"/>
      <c r="DF907" s="26" t="s">
        <v>139</v>
      </c>
      <c r="DG907" s="26" t="s">
        <v>120</v>
      </c>
      <c r="DH907" s="26" t="s">
        <v>139</v>
      </c>
      <c r="DI907" s="26" t="s">
        <v>120</v>
      </c>
      <c r="DJ907" s="26" t="s">
        <v>139</v>
      </c>
      <c r="DK907" s="26" t="s">
        <v>139</v>
      </c>
      <c r="DL907" s="26" t="s">
        <v>120</v>
      </c>
      <c r="DM907" s="26" t="s">
        <v>139</v>
      </c>
      <c r="DN907" s="26" t="s">
        <v>139</v>
      </c>
      <c r="DO907" s="26" t="s">
        <v>139</v>
      </c>
    </row>
    <row r="908" spans="1:119" ht="20.100000000000001" customHeight="1" x14ac:dyDescent="0.25">
      <c r="A908" s="29" t="str">
        <f t="shared" si="196"/>
        <v>Courtney's House4</v>
      </c>
      <c r="B908" s="29" t="str">
        <f t="shared" si="197"/>
        <v>Courtney's House</v>
      </c>
      <c r="C908" s="29">
        <f t="shared" si="198"/>
        <v>4</v>
      </c>
      <c r="D908" s="30" t="str">
        <f t="shared" si="199"/>
        <v>North America</v>
      </c>
      <c r="E908" s="30" t="str">
        <f t="shared" si="200"/>
        <v>Washington, DC, United States</v>
      </c>
      <c r="F908" s="31">
        <f t="shared" si="201"/>
        <v>2</v>
      </c>
      <c r="G908" s="31">
        <f t="shared" si="202"/>
        <v>2</v>
      </c>
      <c r="H908" s="31">
        <f t="shared" si="203"/>
        <v>2</v>
      </c>
      <c r="I908" s="31">
        <f t="shared" si="204"/>
        <v>3</v>
      </c>
      <c r="J908" s="31">
        <f t="shared" si="205"/>
        <v>2</v>
      </c>
      <c r="K908" s="31">
        <f t="shared" si="206"/>
        <v>2</v>
      </c>
      <c r="L908" s="31">
        <f t="shared" si="207"/>
        <v>4</v>
      </c>
      <c r="M908" s="31">
        <f t="shared" si="208"/>
        <v>3</v>
      </c>
      <c r="N908" s="31">
        <f t="shared" si="209"/>
        <v>2.5</v>
      </c>
      <c r="O908" s="26" t="s">
        <v>5170</v>
      </c>
      <c r="P908" s="26" t="s">
        <v>108</v>
      </c>
      <c r="Q908" s="27">
        <v>42305</v>
      </c>
      <c r="R908" s="26" t="s">
        <v>166</v>
      </c>
      <c r="S908" s="26" t="s">
        <v>156</v>
      </c>
      <c r="T908" s="26" t="s">
        <v>157</v>
      </c>
      <c r="U908" s="26" t="s">
        <v>168</v>
      </c>
      <c r="V908" s="26" t="s">
        <v>1142</v>
      </c>
      <c r="W908" s="26" t="s">
        <v>211</v>
      </c>
      <c r="X908" s="26" t="s">
        <v>1143</v>
      </c>
      <c r="Y908" s="26" t="s">
        <v>5150</v>
      </c>
      <c r="Z908" s="24"/>
      <c r="AA908" s="24"/>
      <c r="AB908" s="26" t="s">
        <v>117</v>
      </c>
      <c r="AC908" s="28">
        <v>18000</v>
      </c>
      <c r="AD908" s="26" t="s">
        <v>1187</v>
      </c>
      <c r="AE908" s="26" t="s">
        <v>5151</v>
      </c>
      <c r="AF908" s="26" t="s">
        <v>139</v>
      </c>
      <c r="AG908" s="26" t="s">
        <v>175</v>
      </c>
      <c r="AH908" s="26" t="s">
        <v>185</v>
      </c>
      <c r="AI908" s="28">
        <v>18000</v>
      </c>
      <c r="AJ908" s="26" t="s">
        <v>5171</v>
      </c>
      <c r="AK908" s="26" t="s">
        <v>5162</v>
      </c>
      <c r="AL908" s="26" t="s">
        <v>5172</v>
      </c>
      <c r="AM908" s="24"/>
      <c r="AN908" s="24"/>
      <c r="AO908" s="24"/>
      <c r="AP908" s="24"/>
      <c r="AQ908" s="26" t="s">
        <v>5173</v>
      </c>
      <c r="AR908" s="24"/>
      <c r="AS908" s="24"/>
      <c r="AT908" s="24"/>
      <c r="AU908" s="24"/>
      <c r="AV908" s="24"/>
      <c r="AW908" s="28">
        <v>258431</v>
      </c>
      <c r="AX908" s="26">
        <v>71</v>
      </c>
      <c r="AY908" s="28">
        <v>75</v>
      </c>
      <c r="AZ908" s="28">
        <v>71</v>
      </c>
      <c r="BA908" s="26">
        <v>0</v>
      </c>
      <c r="BB908" s="26" t="s">
        <v>241</v>
      </c>
      <c r="BC908" s="26" t="s">
        <v>5155</v>
      </c>
      <c r="BD908" s="26" t="s">
        <v>125</v>
      </c>
      <c r="BE908" s="24"/>
      <c r="BF908" s="26" t="s">
        <v>5174</v>
      </c>
      <c r="BG908" s="26" t="s">
        <v>211</v>
      </c>
      <c r="BH908" s="26" t="s">
        <v>5175</v>
      </c>
      <c r="BI908" s="26" t="s">
        <v>211</v>
      </c>
      <c r="BJ908" s="26" t="s">
        <v>5176</v>
      </c>
      <c r="BK908" s="26" t="s">
        <v>211</v>
      </c>
      <c r="BL908" s="26" t="s">
        <v>5177</v>
      </c>
      <c r="BM908" s="26" t="s">
        <v>211</v>
      </c>
      <c r="BN908" s="26" t="s">
        <v>5178</v>
      </c>
      <c r="BO908" s="26" t="s">
        <v>211</v>
      </c>
      <c r="BP908" s="24"/>
      <c r="BQ908" s="24"/>
      <c r="BR908" s="26">
        <v>2</v>
      </c>
      <c r="BS908" s="26">
        <v>2</v>
      </c>
      <c r="BT908" s="26">
        <v>2</v>
      </c>
      <c r="BU908" s="26">
        <v>3</v>
      </c>
      <c r="BV908" s="26">
        <v>2</v>
      </c>
      <c r="BW908" s="26">
        <v>2</v>
      </c>
      <c r="BX908" s="26">
        <v>4</v>
      </c>
      <c r="BY908" s="26">
        <v>3</v>
      </c>
      <c r="BZ908" s="24"/>
      <c r="CA908" s="24"/>
      <c r="CB908" s="24"/>
      <c r="CC908" s="24"/>
      <c r="CD908" s="24"/>
      <c r="CE908" s="24"/>
      <c r="CF908" s="24"/>
      <c r="CG908" s="24"/>
      <c r="CH908" s="24"/>
      <c r="CI908" s="24"/>
      <c r="CJ908" s="24"/>
      <c r="CK908" s="24"/>
      <c r="CL908" s="24"/>
      <c r="CM908" s="24"/>
      <c r="CN908" s="24"/>
      <c r="CO908" s="24"/>
      <c r="CP908" s="24"/>
      <c r="CQ908" s="24"/>
      <c r="CR908" s="24"/>
      <c r="CS908" s="24"/>
      <c r="CT908" s="24"/>
      <c r="CU908" s="24"/>
      <c r="CV908" s="24"/>
      <c r="CW908" s="24"/>
      <c r="CX908" s="24"/>
      <c r="CY908" s="24"/>
      <c r="CZ908" s="24"/>
      <c r="DA908" s="24"/>
      <c r="DB908" s="24"/>
      <c r="DC908" s="24"/>
      <c r="DD908" s="24"/>
      <c r="DE908" s="24"/>
      <c r="DF908" s="26" t="s">
        <v>139</v>
      </c>
      <c r="DG908" s="26" t="s">
        <v>120</v>
      </c>
      <c r="DH908" s="26" t="s">
        <v>139</v>
      </c>
      <c r="DI908" s="26" t="s">
        <v>139</v>
      </c>
      <c r="DJ908" s="26" t="s">
        <v>139</v>
      </c>
      <c r="DK908" s="26" t="s">
        <v>139</v>
      </c>
      <c r="DL908" s="26" t="s">
        <v>139</v>
      </c>
      <c r="DM908" s="26" t="s">
        <v>139</v>
      </c>
      <c r="DN908" s="26" t="s">
        <v>139</v>
      </c>
      <c r="DO908" s="26" t="s">
        <v>139</v>
      </c>
    </row>
    <row r="909" spans="1:119" ht="20.100000000000001" customHeight="1" x14ac:dyDescent="0.25">
      <c r="A909" s="29" t="str">
        <f t="shared" si="196"/>
        <v>Courtney's House3</v>
      </c>
      <c r="B909" s="29" t="str">
        <f t="shared" si="197"/>
        <v>Courtney's House</v>
      </c>
      <c r="C909" s="29">
        <f t="shared" si="198"/>
        <v>3</v>
      </c>
      <c r="D909" s="30" t="str">
        <f t="shared" si="199"/>
        <v>North America</v>
      </c>
      <c r="E909" s="30" t="str">
        <f t="shared" si="200"/>
        <v>Washington, DC, United States</v>
      </c>
      <c r="F909" s="31">
        <f t="shared" si="201"/>
        <v>3</v>
      </c>
      <c r="G909" s="31">
        <f t="shared" si="202"/>
        <v>2</v>
      </c>
      <c r="H909" s="31">
        <f t="shared" si="203"/>
        <v>2</v>
      </c>
      <c r="I909" s="31">
        <f t="shared" si="204"/>
        <v>2</v>
      </c>
      <c r="J909" s="31">
        <f t="shared" si="205"/>
        <v>2</v>
      </c>
      <c r="K909" s="31">
        <f t="shared" si="206"/>
        <v>2</v>
      </c>
      <c r="L909" s="31">
        <f t="shared" si="207"/>
        <v>5</v>
      </c>
      <c r="M909" s="31">
        <f t="shared" si="208"/>
        <v>4</v>
      </c>
      <c r="N909" s="31">
        <f t="shared" si="209"/>
        <v>2.8</v>
      </c>
      <c r="O909" s="26" t="s">
        <v>5179</v>
      </c>
      <c r="P909" s="26" t="s">
        <v>108</v>
      </c>
      <c r="Q909" s="27">
        <v>41946</v>
      </c>
      <c r="R909" s="26" t="s">
        <v>109</v>
      </c>
      <c r="S909" s="26" t="s">
        <v>609</v>
      </c>
      <c r="T909" s="26" t="s">
        <v>278</v>
      </c>
      <c r="U909" s="26" t="s">
        <v>168</v>
      </c>
      <c r="V909" s="26" t="s">
        <v>1142</v>
      </c>
      <c r="W909" s="26" t="s">
        <v>211</v>
      </c>
      <c r="X909" s="26" t="s">
        <v>1143</v>
      </c>
      <c r="Y909" s="26" t="s">
        <v>5150</v>
      </c>
      <c r="Z909" s="24"/>
      <c r="AA909" s="24"/>
      <c r="AB909" s="26" t="s">
        <v>117</v>
      </c>
      <c r="AC909" s="28">
        <v>16000</v>
      </c>
      <c r="AD909" s="26" t="s">
        <v>1187</v>
      </c>
      <c r="AE909" s="26" t="s">
        <v>5151</v>
      </c>
      <c r="AF909" s="26" t="s">
        <v>139</v>
      </c>
      <c r="AG909" s="26" t="s">
        <v>175</v>
      </c>
      <c r="AH909" s="26" t="s">
        <v>121</v>
      </c>
      <c r="AI909" s="28">
        <v>16000</v>
      </c>
      <c r="AJ909" s="26" t="s">
        <v>5171</v>
      </c>
      <c r="AK909" s="26" t="s">
        <v>5180</v>
      </c>
      <c r="AL909" s="26" t="s">
        <v>5153</v>
      </c>
      <c r="AM909" s="24"/>
      <c r="AN909" s="24"/>
      <c r="AO909" s="24"/>
      <c r="AP909" s="24"/>
      <c r="AQ909" s="24"/>
      <c r="AR909" s="24"/>
      <c r="AS909" s="24"/>
      <c r="AT909" s="24"/>
      <c r="AU909" s="26" t="s">
        <v>5181</v>
      </c>
      <c r="AV909" s="24"/>
      <c r="AW909" s="28">
        <v>258000</v>
      </c>
      <c r="AX909" s="26">
        <v>105</v>
      </c>
      <c r="AY909" s="28">
        <v>90</v>
      </c>
      <c r="AZ909" s="28">
        <v>80</v>
      </c>
      <c r="BA909" s="24"/>
      <c r="BB909" s="26" t="s">
        <v>241</v>
      </c>
      <c r="BC909" s="26" t="s">
        <v>5155</v>
      </c>
      <c r="BD909" s="26" t="s">
        <v>378</v>
      </c>
      <c r="BE909" s="26" t="s">
        <v>5182</v>
      </c>
      <c r="BF909" s="26" t="s">
        <v>5183</v>
      </c>
      <c r="BG909" s="24"/>
      <c r="BH909" s="26" t="s">
        <v>5184</v>
      </c>
      <c r="BI909" s="24"/>
      <c r="BJ909" s="26" t="s">
        <v>5185</v>
      </c>
      <c r="BK909" s="24"/>
      <c r="BL909" s="26" t="s">
        <v>5174</v>
      </c>
      <c r="BM909" s="24"/>
      <c r="BN909" s="26" t="s">
        <v>5186</v>
      </c>
      <c r="BO909" s="24"/>
      <c r="BP909" s="24"/>
      <c r="BQ909" s="24"/>
      <c r="BR909" s="26">
        <v>3</v>
      </c>
      <c r="BS909" s="26">
        <v>2</v>
      </c>
      <c r="BT909" s="26">
        <v>2</v>
      </c>
      <c r="BU909" s="26">
        <v>2</v>
      </c>
      <c r="BV909" s="26">
        <v>2</v>
      </c>
      <c r="BW909" s="26">
        <v>2</v>
      </c>
      <c r="BX909" s="26">
        <v>5</v>
      </c>
      <c r="BY909" s="26">
        <v>4</v>
      </c>
      <c r="BZ909" s="24"/>
      <c r="CA909" s="24"/>
      <c r="CB909" s="24"/>
      <c r="CC909" s="24"/>
      <c r="CD909" s="24"/>
      <c r="CE909" s="24"/>
      <c r="CF909" s="24"/>
      <c r="CG909" s="24"/>
      <c r="CH909" s="24"/>
      <c r="CI909" s="24"/>
      <c r="CJ909" s="24"/>
      <c r="CK909" s="24"/>
      <c r="CL909" s="24"/>
      <c r="CM909" s="24"/>
      <c r="CN909" s="24"/>
      <c r="CO909" s="24"/>
      <c r="CP909" s="24"/>
      <c r="CQ909" s="24"/>
      <c r="CR909" s="24"/>
      <c r="CS909" s="24"/>
      <c r="CT909" s="24"/>
      <c r="CU909" s="24"/>
      <c r="CV909" s="24"/>
      <c r="CW909" s="24"/>
      <c r="CX909" s="24"/>
      <c r="CY909" s="24"/>
      <c r="CZ909" s="24"/>
      <c r="DA909" s="24"/>
      <c r="DB909" s="24"/>
      <c r="DC909" s="24"/>
      <c r="DD909" s="24"/>
      <c r="DE909" s="24"/>
      <c r="DF909" s="26" t="s">
        <v>139</v>
      </c>
      <c r="DG909" s="26" t="s">
        <v>120</v>
      </c>
      <c r="DH909" s="26" t="s">
        <v>139</v>
      </c>
      <c r="DI909" s="26" t="s">
        <v>139</v>
      </c>
      <c r="DJ909" s="26" t="s">
        <v>139</v>
      </c>
      <c r="DK909" s="26" t="s">
        <v>139</v>
      </c>
      <c r="DL909" s="26" t="s">
        <v>139</v>
      </c>
      <c r="DM909" s="26" t="s">
        <v>139</v>
      </c>
      <c r="DN909" s="26" t="s">
        <v>139</v>
      </c>
      <c r="DO909" s="26" t="s">
        <v>139</v>
      </c>
    </row>
    <row r="910" spans="1:119" ht="20.100000000000001" customHeight="1" x14ac:dyDescent="0.25">
      <c r="A910" s="29" t="str">
        <f t="shared" si="196"/>
        <v/>
      </c>
      <c r="B910" s="29" t="str">
        <f t="shared" si="197"/>
        <v>Courtney's House</v>
      </c>
      <c r="C910" s="29">
        <f t="shared" si="198"/>
        <v>0</v>
      </c>
      <c r="D910" s="30" t="str">
        <f t="shared" si="199"/>
        <v>North America</v>
      </c>
      <c r="E910" s="30" t="str">
        <f t="shared" si="200"/>
        <v>Washington, DC, United States</v>
      </c>
      <c r="F910" s="31">
        <f t="shared" si="201"/>
        <v>0</v>
      </c>
      <c r="G910" s="31">
        <f t="shared" si="202"/>
        <v>0</v>
      </c>
      <c r="H910" s="31">
        <f t="shared" si="203"/>
        <v>0</v>
      </c>
      <c r="I910" s="31">
        <f t="shared" si="204"/>
        <v>0</v>
      </c>
      <c r="J910" s="31">
        <f t="shared" si="205"/>
        <v>0</v>
      </c>
      <c r="K910" s="31">
        <f t="shared" si="206"/>
        <v>0</v>
      </c>
      <c r="L910" s="31">
        <f t="shared" si="207"/>
        <v>0</v>
      </c>
      <c r="M910" s="31">
        <f t="shared" si="208"/>
        <v>0</v>
      </c>
      <c r="N910" s="31">
        <f t="shared" si="209"/>
        <v>0</v>
      </c>
      <c r="O910" s="26" t="s">
        <v>16010</v>
      </c>
      <c r="P910" s="26" t="s">
        <v>108</v>
      </c>
      <c r="Q910" s="27">
        <v>41880</v>
      </c>
      <c r="R910" s="24"/>
      <c r="S910" s="24"/>
      <c r="T910" s="26" t="s">
        <v>278</v>
      </c>
      <c r="U910" s="24"/>
      <c r="V910" s="26" t="s">
        <v>1142</v>
      </c>
      <c r="W910" s="26" t="s">
        <v>211</v>
      </c>
      <c r="X910" s="26" t="s">
        <v>1143</v>
      </c>
      <c r="Y910" s="26" t="s">
        <v>5150</v>
      </c>
      <c r="Z910" s="24"/>
      <c r="AA910" s="24"/>
      <c r="AB910" s="26" t="s">
        <v>15736</v>
      </c>
      <c r="AC910" s="28">
        <v>1182</v>
      </c>
      <c r="AD910" s="26" t="s">
        <v>1187</v>
      </c>
      <c r="AE910" s="26" t="s">
        <v>5151</v>
      </c>
      <c r="AF910" s="26" t="s">
        <v>139</v>
      </c>
      <c r="AG910" s="26" t="s">
        <v>175</v>
      </c>
      <c r="AH910" s="24"/>
      <c r="AI910" s="28">
        <v>1182</v>
      </c>
      <c r="AJ910" s="24"/>
      <c r="AK910" s="24"/>
      <c r="AL910" s="24"/>
      <c r="AM910" s="24"/>
      <c r="AN910" s="24"/>
      <c r="AO910" s="24"/>
      <c r="AP910" s="24"/>
      <c r="AQ910" s="24"/>
      <c r="AR910" s="24"/>
      <c r="AS910" s="24"/>
      <c r="AT910" s="24"/>
      <c r="AU910" s="24"/>
      <c r="AV910" s="24"/>
      <c r="AW910" s="24"/>
      <c r="AX910" s="24"/>
      <c r="AY910" s="24"/>
      <c r="AZ910" s="24"/>
      <c r="BA910" s="24"/>
      <c r="BB910" s="24"/>
      <c r="BC910" s="26" t="s">
        <v>5155</v>
      </c>
      <c r="BD910" s="24"/>
      <c r="BE910" s="24"/>
      <c r="BF910" s="24"/>
      <c r="BG910" s="24"/>
      <c r="BH910" s="24"/>
      <c r="BI910" s="24"/>
      <c r="BJ910" s="24"/>
      <c r="BK910" s="24"/>
      <c r="BL910" s="24"/>
      <c r="BM910" s="24"/>
      <c r="BN910" s="24"/>
      <c r="BO910" s="24"/>
      <c r="BP910" s="24"/>
      <c r="BQ910" s="24"/>
      <c r="BR910" s="24"/>
      <c r="BS910" s="24"/>
      <c r="BT910" s="24"/>
      <c r="BU910" s="24"/>
      <c r="BV910" s="24"/>
      <c r="BW910" s="24"/>
      <c r="BX910" s="24"/>
      <c r="BY910" s="24"/>
      <c r="BZ910" s="24"/>
      <c r="CA910" s="24"/>
      <c r="CB910" s="24"/>
      <c r="CC910" s="24"/>
      <c r="CD910" s="24"/>
      <c r="CE910" s="24"/>
      <c r="CF910" s="24"/>
      <c r="CG910" s="24"/>
      <c r="CH910" s="24"/>
      <c r="CI910" s="24"/>
      <c r="CJ910" s="24"/>
      <c r="CK910" s="24"/>
      <c r="CL910" s="24"/>
      <c r="CM910" s="24"/>
      <c r="CN910" s="24"/>
      <c r="CO910" s="24"/>
      <c r="CP910" s="24"/>
      <c r="CQ910" s="24"/>
      <c r="CR910" s="24"/>
      <c r="CS910" s="24"/>
      <c r="CT910" s="24"/>
      <c r="CU910" s="24"/>
      <c r="CV910" s="24"/>
      <c r="CW910" s="24"/>
      <c r="CX910" s="24"/>
      <c r="CY910" s="24"/>
      <c r="CZ910" s="24"/>
      <c r="DA910" s="24"/>
      <c r="DB910" s="24"/>
      <c r="DC910" s="24"/>
      <c r="DD910" s="24"/>
      <c r="DE910" s="24"/>
      <c r="DF910" s="26" t="s">
        <v>139</v>
      </c>
      <c r="DG910" s="26" t="s">
        <v>139</v>
      </c>
      <c r="DH910" s="26" t="s">
        <v>139</v>
      </c>
      <c r="DI910" s="26" t="s">
        <v>139</v>
      </c>
      <c r="DJ910" s="26" t="s">
        <v>139</v>
      </c>
      <c r="DK910" s="26" t="s">
        <v>139</v>
      </c>
      <c r="DL910" s="26" t="s">
        <v>139</v>
      </c>
      <c r="DM910" s="26" t="s">
        <v>139</v>
      </c>
      <c r="DN910" s="26" t="s">
        <v>139</v>
      </c>
      <c r="DO910" s="26" t="s">
        <v>139</v>
      </c>
    </row>
    <row r="911" spans="1:119" ht="20.100000000000001" customHeight="1" x14ac:dyDescent="0.25">
      <c r="A911" s="29" t="str">
        <f t="shared" si="196"/>
        <v/>
      </c>
      <c r="B911" s="29" t="str">
        <f t="shared" si="197"/>
        <v>Courtney's House</v>
      </c>
      <c r="C911" s="29">
        <f t="shared" si="198"/>
        <v>0</v>
      </c>
      <c r="D911" s="30" t="str">
        <f t="shared" si="199"/>
        <v>North America</v>
      </c>
      <c r="E911" s="30" t="str">
        <f t="shared" si="200"/>
        <v>Washington, DC, United States</v>
      </c>
      <c r="F911" s="31">
        <f t="shared" si="201"/>
        <v>0</v>
      </c>
      <c r="G911" s="31">
        <f t="shared" si="202"/>
        <v>0</v>
      </c>
      <c r="H911" s="31">
        <f t="shared" si="203"/>
        <v>0</v>
      </c>
      <c r="I911" s="31">
        <f t="shared" si="204"/>
        <v>0</v>
      </c>
      <c r="J911" s="31">
        <f t="shared" si="205"/>
        <v>0</v>
      </c>
      <c r="K911" s="31">
        <f t="shared" si="206"/>
        <v>0</v>
      </c>
      <c r="L911" s="31">
        <f t="shared" si="207"/>
        <v>0</v>
      </c>
      <c r="M911" s="31">
        <f t="shared" si="208"/>
        <v>0</v>
      </c>
      <c r="N911" s="31">
        <f t="shared" si="209"/>
        <v>0</v>
      </c>
      <c r="O911" s="26" t="s">
        <v>16011</v>
      </c>
      <c r="P911" s="26" t="s">
        <v>108</v>
      </c>
      <c r="Q911" s="27">
        <v>41880</v>
      </c>
      <c r="R911" s="24"/>
      <c r="S911" s="24"/>
      <c r="T911" s="26" t="s">
        <v>278</v>
      </c>
      <c r="U911" s="24"/>
      <c r="V911" s="26" t="s">
        <v>1142</v>
      </c>
      <c r="W911" s="26" t="s">
        <v>211</v>
      </c>
      <c r="X911" s="26" t="s">
        <v>1143</v>
      </c>
      <c r="Y911" s="26" t="s">
        <v>5150</v>
      </c>
      <c r="Z911" s="24"/>
      <c r="AA911" s="24"/>
      <c r="AB911" s="26" t="s">
        <v>15736</v>
      </c>
      <c r="AC911" s="28">
        <v>174</v>
      </c>
      <c r="AD911" s="26" t="s">
        <v>1187</v>
      </c>
      <c r="AE911" s="26" t="s">
        <v>5151</v>
      </c>
      <c r="AF911" s="26" t="s">
        <v>139</v>
      </c>
      <c r="AG911" s="26" t="s">
        <v>175</v>
      </c>
      <c r="AH911" s="24"/>
      <c r="AI911" s="28">
        <v>174</v>
      </c>
      <c r="AJ911" s="24"/>
      <c r="AK911" s="24"/>
      <c r="AL911" s="24"/>
      <c r="AM911" s="24"/>
      <c r="AN911" s="24"/>
      <c r="AO911" s="24"/>
      <c r="AP911" s="24"/>
      <c r="AQ911" s="24"/>
      <c r="AR911" s="24"/>
      <c r="AS911" s="24"/>
      <c r="AT911" s="24"/>
      <c r="AU911" s="24"/>
      <c r="AV911" s="24"/>
      <c r="AW911" s="24"/>
      <c r="AX911" s="24"/>
      <c r="AY911" s="24"/>
      <c r="AZ911" s="24"/>
      <c r="BA911" s="24"/>
      <c r="BB911" s="24"/>
      <c r="BC911" s="26" t="s">
        <v>5155</v>
      </c>
      <c r="BD911" s="24"/>
      <c r="BE911" s="24"/>
      <c r="BF911" s="24"/>
      <c r="BG911" s="24"/>
      <c r="BH911" s="24"/>
      <c r="BI911" s="24"/>
      <c r="BJ911" s="24"/>
      <c r="BK911" s="24"/>
      <c r="BL911" s="24"/>
      <c r="BM911" s="24"/>
      <c r="BN911" s="24"/>
      <c r="BO911" s="24"/>
      <c r="BP911" s="24"/>
      <c r="BQ911" s="24"/>
      <c r="BR911" s="24"/>
      <c r="BS911" s="24"/>
      <c r="BT911" s="24"/>
      <c r="BU911" s="24"/>
      <c r="BV911" s="24"/>
      <c r="BW911" s="24"/>
      <c r="BX911" s="24"/>
      <c r="BY911" s="24"/>
      <c r="BZ911" s="24"/>
      <c r="CA911" s="24"/>
      <c r="CB911" s="24"/>
      <c r="CC911" s="24"/>
      <c r="CD911" s="24"/>
      <c r="CE911" s="24"/>
      <c r="CF911" s="24"/>
      <c r="CG911" s="24"/>
      <c r="CH911" s="24"/>
      <c r="CI911" s="24"/>
      <c r="CJ911" s="24"/>
      <c r="CK911" s="24"/>
      <c r="CL911" s="24"/>
      <c r="CM911" s="24"/>
      <c r="CN911" s="24"/>
      <c r="CO911" s="24"/>
      <c r="CP911" s="24"/>
      <c r="CQ911" s="24"/>
      <c r="CR911" s="24"/>
      <c r="CS911" s="24"/>
      <c r="CT911" s="24"/>
      <c r="CU911" s="24"/>
      <c r="CV911" s="24"/>
      <c r="CW911" s="24"/>
      <c r="CX911" s="24"/>
      <c r="CY911" s="24"/>
      <c r="CZ911" s="24"/>
      <c r="DA911" s="24"/>
      <c r="DB911" s="24"/>
      <c r="DC911" s="24"/>
      <c r="DD911" s="24"/>
      <c r="DE911" s="24"/>
      <c r="DF911" s="26" t="s">
        <v>139</v>
      </c>
      <c r="DG911" s="26" t="s">
        <v>139</v>
      </c>
      <c r="DH911" s="26" t="s">
        <v>139</v>
      </c>
      <c r="DI911" s="26" t="s">
        <v>139</v>
      </c>
      <c r="DJ911" s="26" t="s">
        <v>139</v>
      </c>
      <c r="DK911" s="26" t="s">
        <v>139</v>
      </c>
      <c r="DL911" s="26" t="s">
        <v>139</v>
      </c>
      <c r="DM911" s="26" t="s">
        <v>139</v>
      </c>
      <c r="DN911" s="26" t="s">
        <v>139</v>
      </c>
      <c r="DO911" s="26" t="s">
        <v>139</v>
      </c>
    </row>
    <row r="912" spans="1:119" ht="20.100000000000001" customHeight="1" x14ac:dyDescent="0.25">
      <c r="A912" s="29" t="str">
        <f t="shared" si="196"/>
        <v/>
      </c>
      <c r="B912" s="29" t="str">
        <f t="shared" si="197"/>
        <v>Courtney's House</v>
      </c>
      <c r="C912" s="29">
        <f t="shared" si="198"/>
        <v>0</v>
      </c>
      <c r="D912" s="30" t="str">
        <f t="shared" si="199"/>
        <v>North America</v>
      </c>
      <c r="E912" s="30" t="str">
        <f t="shared" si="200"/>
        <v>Washington, DC, United States</v>
      </c>
      <c r="F912" s="31">
        <f t="shared" si="201"/>
        <v>0</v>
      </c>
      <c r="G912" s="31">
        <f t="shared" si="202"/>
        <v>0</v>
      </c>
      <c r="H912" s="31">
        <f t="shared" si="203"/>
        <v>0</v>
      </c>
      <c r="I912" s="31">
        <f t="shared" si="204"/>
        <v>0</v>
      </c>
      <c r="J912" s="31">
        <f t="shared" si="205"/>
        <v>0</v>
      </c>
      <c r="K912" s="31">
        <f t="shared" si="206"/>
        <v>0</v>
      </c>
      <c r="L912" s="31">
        <f t="shared" si="207"/>
        <v>0</v>
      </c>
      <c r="M912" s="31">
        <f t="shared" si="208"/>
        <v>0</v>
      </c>
      <c r="N912" s="31">
        <f t="shared" si="209"/>
        <v>0</v>
      </c>
      <c r="O912" s="26" t="s">
        <v>16012</v>
      </c>
      <c r="P912" s="26" t="s">
        <v>108</v>
      </c>
      <c r="Q912" s="27">
        <v>41610</v>
      </c>
      <c r="R912" s="24"/>
      <c r="S912" s="24"/>
      <c r="T912" s="26" t="s">
        <v>194</v>
      </c>
      <c r="U912" s="24"/>
      <c r="V912" s="26" t="s">
        <v>1142</v>
      </c>
      <c r="W912" s="26" t="s">
        <v>211</v>
      </c>
      <c r="X912" s="26" t="s">
        <v>1143</v>
      </c>
      <c r="Y912" s="26" t="s">
        <v>5150</v>
      </c>
      <c r="Z912" s="24"/>
      <c r="AA912" s="24"/>
      <c r="AB912" s="26" t="s">
        <v>15736</v>
      </c>
      <c r="AC912" s="28">
        <v>154</v>
      </c>
      <c r="AD912" s="26" t="s">
        <v>1187</v>
      </c>
      <c r="AE912" s="26" t="s">
        <v>5151</v>
      </c>
      <c r="AF912" s="26" t="s">
        <v>139</v>
      </c>
      <c r="AG912" s="26" t="s">
        <v>175</v>
      </c>
      <c r="AH912" s="24"/>
      <c r="AI912" s="28">
        <v>154</v>
      </c>
      <c r="AJ912" s="24"/>
      <c r="AK912" s="24"/>
      <c r="AL912" s="24"/>
      <c r="AM912" s="24"/>
      <c r="AN912" s="24"/>
      <c r="AO912" s="24"/>
      <c r="AP912" s="24"/>
      <c r="AQ912" s="24"/>
      <c r="AR912" s="24"/>
      <c r="AS912" s="24"/>
      <c r="AT912" s="24"/>
      <c r="AU912" s="24"/>
      <c r="AV912" s="24"/>
      <c r="AW912" s="24"/>
      <c r="AX912" s="24"/>
      <c r="AY912" s="24"/>
      <c r="AZ912" s="24"/>
      <c r="BA912" s="24"/>
      <c r="BB912" s="24"/>
      <c r="BC912" s="26" t="s">
        <v>5155</v>
      </c>
      <c r="BD912" s="24"/>
      <c r="BE912" s="24"/>
      <c r="BF912" s="24"/>
      <c r="BG912" s="24"/>
      <c r="BH912" s="24"/>
      <c r="BI912" s="24"/>
      <c r="BJ912" s="24"/>
      <c r="BK912" s="24"/>
      <c r="BL912" s="24"/>
      <c r="BM912" s="24"/>
      <c r="BN912" s="24"/>
      <c r="BO912" s="24"/>
      <c r="BP912" s="24"/>
      <c r="BQ912" s="24"/>
      <c r="BR912" s="24"/>
      <c r="BS912" s="24"/>
      <c r="BT912" s="24"/>
      <c r="BU912" s="24"/>
      <c r="BV912" s="24"/>
      <c r="BW912" s="24"/>
      <c r="BX912" s="24"/>
      <c r="BY912" s="24"/>
      <c r="BZ912" s="24"/>
      <c r="CA912" s="24"/>
      <c r="CB912" s="24"/>
      <c r="CC912" s="24"/>
      <c r="CD912" s="24"/>
      <c r="CE912" s="24"/>
      <c r="CF912" s="24"/>
      <c r="CG912" s="24"/>
      <c r="CH912" s="24"/>
      <c r="CI912" s="24"/>
      <c r="CJ912" s="24"/>
      <c r="CK912" s="24"/>
      <c r="CL912" s="24"/>
      <c r="CM912" s="24"/>
      <c r="CN912" s="24"/>
      <c r="CO912" s="24"/>
      <c r="CP912" s="24"/>
      <c r="CQ912" s="24"/>
      <c r="CR912" s="24"/>
      <c r="CS912" s="24"/>
      <c r="CT912" s="24"/>
      <c r="CU912" s="24"/>
      <c r="CV912" s="24"/>
      <c r="CW912" s="24"/>
      <c r="CX912" s="24"/>
      <c r="CY912" s="24"/>
      <c r="CZ912" s="24"/>
      <c r="DA912" s="24"/>
      <c r="DB912" s="24"/>
      <c r="DC912" s="24"/>
      <c r="DD912" s="24"/>
      <c r="DE912" s="24"/>
      <c r="DF912" s="26" t="s">
        <v>139</v>
      </c>
      <c r="DG912" s="26" t="s">
        <v>139</v>
      </c>
      <c r="DH912" s="26" t="s">
        <v>139</v>
      </c>
      <c r="DI912" s="26" t="s">
        <v>139</v>
      </c>
      <c r="DJ912" s="26" t="s">
        <v>139</v>
      </c>
      <c r="DK912" s="26" t="s">
        <v>139</v>
      </c>
      <c r="DL912" s="26" t="s">
        <v>139</v>
      </c>
      <c r="DM912" s="26" t="s">
        <v>139</v>
      </c>
      <c r="DN912" s="26" t="s">
        <v>139</v>
      </c>
      <c r="DO912" s="26" t="s">
        <v>139</v>
      </c>
    </row>
    <row r="913" spans="1:119" ht="20.100000000000001" customHeight="1" x14ac:dyDescent="0.25">
      <c r="A913" s="29" t="str">
        <f t="shared" si="196"/>
        <v>Courtney's House2</v>
      </c>
      <c r="B913" s="29" t="str">
        <f t="shared" si="197"/>
        <v>Courtney's House</v>
      </c>
      <c r="C913" s="29">
        <f t="shared" si="198"/>
        <v>2</v>
      </c>
      <c r="D913" s="30" t="str">
        <f t="shared" si="199"/>
        <v>North America</v>
      </c>
      <c r="E913" s="30" t="str">
        <f t="shared" si="200"/>
        <v>Washington, DC, United States</v>
      </c>
      <c r="F913" s="31">
        <f t="shared" si="201"/>
        <v>4</v>
      </c>
      <c r="G913" s="31">
        <f t="shared" si="202"/>
        <v>3</v>
      </c>
      <c r="H913" s="31">
        <f t="shared" si="203"/>
        <v>4</v>
      </c>
      <c r="I913" s="31">
        <f t="shared" si="204"/>
        <v>3</v>
      </c>
      <c r="J913" s="31">
        <f t="shared" si="205"/>
        <v>4</v>
      </c>
      <c r="K913" s="31">
        <f t="shared" si="206"/>
        <v>3</v>
      </c>
      <c r="L913" s="31">
        <f t="shared" si="207"/>
        <v>5</v>
      </c>
      <c r="M913" s="31">
        <f t="shared" si="208"/>
        <v>4</v>
      </c>
      <c r="N913" s="31">
        <f t="shared" si="209"/>
        <v>3.8</v>
      </c>
      <c r="O913" s="26" t="s">
        <v>5187</v>
      </c>
      <c r="P913" s="26" t="s">
        <v>108</v>
      </c>
      <c r="Q913" s="27">
        <v>41568</v>
      </c>
      <c r="R913" s="26" t="s">
        <v>109</v>
      </c>
      <c r="S913" s="26" t="s">
        <v>622</v>
      </c>
      <c r="T913" s="26" t="s">
        <v>194</v>
      </c>
      <c r="U913" s="26" t="s">
        <v>168</v>
      </c>
      <c r="V913" s="26" t="s">
        <v>1142</v>
      </c>
      <c r="W913" s="26" t="s">
        <v>211</v>
      </c>
      <c r="X913" s="26" t="s">
        <v>1143</v>
      </c>
      <c r="Y913" s="26" t="s">
        <v>5150</v>
      </c>
      <c r="Z913" s="24"/>
      <c r="AA913" s="24"/>
      <c r="AB913" s="26" t="s">
        <v>117</v>
      </c>
      <c r="AC913" s="28">
        <v>16000</v>
      </c>
      <c r="AD913" s="26" t="s">
        <v>1187</v>
      </c>
      <c r="AE913" s="26" t="s">
        <v>5151</v>
      </c>
      <c r="AF913" s="26" t="s">
        <v>139</v>
      </c>
      <c r="AG913" s="26" t="s">
        <v>175</v>
      </c>
      <c r="AH913" s="26" t="s">
        <v>143</v>
      </c>
      <c r="AI913" s="28">
        <v>16000</v>
      </c>
      <c r="AJ913" s="26" t="s">
        <v>5171</v>
      </c>
      <c r="AK913" s="26" t="s">
        <v>5188</v>
      </c>
      <c r="AL913" s="26" t="s">
        <v>5189</v>
      </c>
      <c r="AM913" s="26" t="s">
        <v>5190</v>
      </c>
      <c r="AN913" s="26" t="s">
        <v>5191</v>
      </c>
      <c r="AO913" s="26" t="s">
        <v>5192</v>
      </c>
      <c r="AP913" s="26" t="s">
        <v>5193</v>
      </c>
      <c r="AQ913" s="24"/>
      <c r="AR913" s="24"/>
      <c r="AS913" s="24"/>
      <c r="AT913" s="24"/>
      <c r="AU913" s="24"/>
      <c r="AV913" s="24"/>
      <c r="AW913" s="28">
        <v>149153</v>
      </c>
      <c r="AX913" s="26">
        <v>87</v>
      </c>
      <c r="AY913" s="28">
        <v>90</v>
      </c>
      <c r="AZ913" s="28">
        <v>87</v>
      </c>
      <c r="BA913" s="24"/>
      <c r="BB913" s="26" t="s">
        <v>241</v>
      </c>
      <c r="BC913" s="26" t="s">
        <v>5155</v>
      </c>
      <c r="BD913" s="26" t="s">
        <v>378</v>
      </c>
      <c r="BE913" s="26" t="s">
        <v>5194</v>
      </c>
      <c r="BF913" s="26" t="s">
        <v>4101</v>
      </c>
      <c r="BG913" s="26" t="s">
        <v>261</v>
      </c>
      <c r="BH913" s="26" t="s">
        <v>5183</v>
      </c>
      <c r="BI913" s="26" t="s">
        <v>261</v>
      </c>
      <c r="BJ913" s="26" t="s">
        <v>5195</v>
      </c>
      <c r="BK913" s="26" t="s">
        <v>261</v>
      </c>
      <c r="BL913" s="26" t="s">
        <v>5196</v>
      </c>
      <c r="BM913" s="26" t="s">
        <v>261</v>
      </c>
      <c r="BN913" s="26" t="s">
        <v>5174</v>
      </c>
      <c r="BO913" s="26" t="s">
        <v>261</v>
      </c>
      <c r="BP913" s="24"/>
      <c r="BQ913" s="24"/>
      <c r="BR913" s="26">
        <v>4</v>
      </c>
      <c r="BS913" s="26">
        <v>3</v>
      </c>
      <c r="BT913" s="26">
        <v>4</v>
      </c>
      <c r="BU913" s="26">
        <v>3</v>
      </c>
      <c r="BV913" s="26">
        <v>4</v>
      </c>
      <c r="BW913" s="26">
        <v>3</v>
      </c>
      <c r="BX913" s="26">
        <v>5</v>
      </c>
      <c r="BY913" s="26">
        <v>4</v>
      </c>
      <c r="BZ913" s="24"/>
      <c r="CA913" s="24"/>
      <c r="CB913" s="24"/>
      <c r="CC913" s="24"/>
      <c r="CD913" s="24"/>
      <c r="CE913" s="24"/>
      <c r="CF913" s="24"/>
      <c r="CG913" s="24"/>
      <c r="CH913" s="24"/>
      <c r="CI913" s="24"/>
      <c r="CJ913" s="24"/>
      <c r="CK913" s="24"/>
      <c r="CL913" s="24"/>
      <c r="CM913" s="24"/>
      <c r="CN913" s="24"/>
      <c r="CO913" s="24"/>
      <c r="CP913" s="24"/>
      <c r="CQ913" s="24"/>
      <c r="CR913" s="24"/>
      <c r="CS913" s="24"/>
      <c r="CT913" s="24"/>
      <c r="CU913" s="24"/>
      <c r="CV913" s="24"/>
      <c r="CW913" s="24"/>
      <c r="CX913" s="24"/>
      <c r="CY913" s="24"/>
      <c r="CZ913" s="24"/>
      <c r="DA913" s="24"/>
      <c r="DB913" s="24"/>
      <c r="DC913" s="24"/>
      <c r="DD913" s="24"/>
      <c r="DE913" s="24"/>
      <c r="DF913" s="26" t="s">
        <v>120</v>
      </c>
      <c r="DG913" s="26" t="s">
        <v>120</v>
      </c>
      <c r="DH913" s="26" t="s">
        <v>120</v>
      </c>
      <c r="DI913" s="26" t="s">
        <v>139</v>
      </c>
      <c r="DJ913" s="26" t="s">
        <v>139</v>
      </c>
      <c r="DK913" s="26" t="s">
        <v>139</v>
      </c>
      <c r="DL913" s="26" t="s">
        <v>120</v>
      </c>
      <c r="DM913" s="26" t="s">
        <v>139</v>
      </c>
      <c r="DN913" s="26" t="s">
        <v>139</v>
      </c>
      <c r="DO913" s="26" t="s">
        <v>139</v>
      </c>
    </row>
    <row r="914" spans="1:119" ht="20.100000000000001" customHeight="1" x14ac:dyDescent="0.25">
      <c r="A914" s="29" t="str">
        <f t="shared" si="196"/>
        <v>Courtney's House1</v>
      </c>
      <c r="B914" s="29" t="str">
        <f t="shared" si="197"/>
        <v>Courtney's House</v>
      </c>
      <c r="C914" s="29">
        <f t="shared" si="198"/>
        <v>1</v>
      </c>
      <c r="D914" s="30" t="str">
        <f t="shared" si="199"/>
        <v>North America</v>
      </c>
      <c r="E914" s="30" t="str">
        <f t="shared" si="200"/>
        <v>Washington, DC, United States</v>
      </c>
      <c r="F914" s="31">
        <f t="shared" si="201"/>
        <v>3</v>
      </c>
      <c r="G914" s="31">
        <f t="shared" si="202"/>
        <v>3</v>
      </c>
      <c r="H914" s="31">
        <f t="shared" si="203"/>
        <v>4</v>
      </c>
      <c r="I914" s="31">
        <f t="shared" si="204"/>
        <v>4</v>
      </c>
      <c r="J914" s="31">
        <f t="shared" si="205"/>
        <v>3</v>
      </c>
      <c r="K914" s="31">
        <f t="shared" si="206"/>
        <v>2</v>
      </c>
      <c r="L914" s="31">
        <f t="shared" si="207"/>
        <v>4</v>
      </c>
      <c r="M914" s="31">
        <f t="shared" si="208"/>
        <v>4</v>
      </c>
      <c r="N914" s="31">
        <f t="shared" si="209"/>
        <v>3.4</v>
      </c>
      <c r="O914" s="26" t="s">
        <v>5197</v>
      </c>
      <c r="P914" s="26" t="s">
        <v>108</v>
      </c>
      <c r="Q914" s="27">
        <v>41204</v>
      </c>
      <c r="R914" s="26" t="s">
        <v>155</v>
      </c>
      <c r="S914" s="26" t="s">
        <v>306</v>
      </c>
      <c r="T914" s="26" t="s">
        <v>207</v>
      </c>
      <c r="U914" s="26" t="s">
        <v>168</v>
      </c>
      <c r="V914" s="26" t="s">
        <v>1142</v>
      </c>
      <c r="W914" s="26" t="s">
        <v>211</v>
      </c>
      <c r="X914" s="26" t="s">
        <v>1143</v>
      </c>
      <c r="Y914" s="26" t="s">
        <v>5150</v>
      </c>
      <c r="Z914" s="24"/>
      <c r="AA914" s="24"/>
      <c r="AB914" s="26" t="s">
        <v>117</v>
      </c>
      <c r="AC914" s="28">
        <v>12000</v>
      </c>
      <c r="AD914" s="26" t="s">
        <v>1187</v>
      </c>
      <c r="AE914" s="26" t="s">
        <v>5151</v>
      </c>
      <c r="AF914" s="26" t="s">
        <v>139</v>
      </c>
      <c r="AG914" s="26" t="s">
        <v>175</v>
      </c>
      <c r="AH914" s="26" t="s">
        <v>158</v>
      </c>
      <c r="AI914" s="28">
        <v>12000</v>
      </c>
      <c r="AJ914" s="26" t="s">
        <v>5171</v>
      </c>
      <c r="AK914" s="26" t="s">
        <v>5180</v>
      </c>
      <c r="AL914" s="26" t="s">
        <v>5153</v>
      </c>
      <c r="AM914" s="26" t="s">
        <v>5198</v>
      </c>
      <c r="AN914" s="26" t="s">
        <v>5199</v>
      </c>
      <c r="AO914" s="26" t="s">
        <v>5200</v>
      </c>
      <c r="AP914" s="26" t="s">
        <v>5193</v>
      </c>
      <c r="AQ914" s="24"/>
      <c r="AR914" s="24"/>
      <c r="AS914" s="24"/>
      <c r="AT914" s="24"/>
      <c r="AU914" s="24"/>
      <c r="AV914" s="24"/>
      <c r="AW914" s="28">
        <v>139386</v>
      </c>
      <c r="AX914" s="26">
        <v>72</v>
      </c>
      <c r="AY914" s="28">
        <v>75</v>
      </c>
      <c r="AZ914" s="28">
        <v>63</v>
      </c>
      <c r="BA914" s="26">
        <v>0</v>
      </c>
      <c r="BB914" s="26" t="s">
        <v>241</v>
      </c>
      <c r="BC914" s="26" t="s">
        <v>5155</v>
      </c>
      <c r="BD914" s="24"/>
      <c r="BE914" s="24"/>
      <c r="BF914" s="26" t="s">
        <v>5184</v>
      </c>
      <c r="BG914" s="26" t="s">
        <v>191</v>
      </c>
      <c r="BH914" s="26" t="s">
        <v>5201</v>
      </c>
      <c r="BI914" s="26" t="s">
        <v>191</v>
      </c>
      <c r="BJ914" s="24"/>
      <c r="BK914" s="24"/>
      <c r="BL914" s="24"/>
      <c r="BM914" s="24"/>
      <c r="BN914" s="24"/>
      <c r="BO914" s="24"/>
      <c r="BP914" s="24"/>
      <c r="BQ914" s="24"/>
      <c r="BR914" s="26">
        <v>3</v>
      </c>
      <c r="BS914" s="26">
        <v>3</v>
      </c>
      <c r="BT914" s="26">
        <v>4</v>
      </c>
      <c r="BU914" s="26">
        <v>4</v>
      </c>
      <c r="BV914" s="26">
        <v>3</v>
      </c>
      <c r="BW914" s="26">
        <v>2</v>
      </c>
      <c r="BX914" s="26">
        <v>4</v>
      </c>
      <c r="BY914" s="26">
        <v>4</v>
      </c>
      <c r="BZ914" s="24"/>
      <c r="CA914" s="24"/>
      <c r="CB914" s="24"/>
      <c r="CC914" s="24"/>
      <c r="CD914" s="24"/>
      <c r="CE914" s="24"/>
      <c r="CF914" s="24"/>
      <c r="CG914" s="24"/>
      <c r="CH914" s="24"/>
      <c r="CI914" s="24"/>
      <c r="CJ914" s="24"/>
      <c r="CK914" s="24"/>
      <c r="CL914" s="24"/>
      <c r="CM914" s="24"/>
      <c r="CN914" s="24"/>
      <c r="CO914" s="24"/>
      <c r="CP914" s="24"/>
      <c r="CQ914" s="24"/>
      <c r="CR914" s="24"/>
      <c r="CS914" s="24"/>
      <c r="CT914" s="24"/>
      <c r="CU914" s="24"/>
      <c r="CV914" s="24"/>
      <c r="CW914" s="24"/>
      <c r="CX914" s="24"/>
      <c r="CY914" s="24"/>
      <c r="CZ914" s="24"/>
      <c r="DA914" s="24"/>
      <c r="DB914" s="24"/>
      <c r="DC914" s="24"/>
      <c r="DD914" s="24"/>
      <c r="DE914" s="24"/>
      <c r="DF914" s="26" t="s">
        <v>139</v>
      </c>
      <c r="DG914" s="26" t="s">
        <v>120</v>
      </c>
      <c r="DH914" s="26" t="s">
        <v>120</v>
      </c>
      <c r="DI914" s="26" t="s">
        <v>139</v>
      </c>
      <c r="DJ914" s="26" t="s">
        <v>139</v>
      </c>
      <c r="DK914" s="26" t="s">
        <v>139</v>
      </c>
      <c r="DL914" s="26" t="s">
        <v>139</v>
      </c>
      <c r="DM914" s="26" t="s">
        <v>139</v>
      </c>
      <c r="DN914" s="26" t="s">
        <v>139</v>
      </c>
      <c r="DO914" s="26" t="s">
        <v>139</v>
      </c>
    </row>
    <row r="915" spans="1:119" ht="20.100000000000001" customHeight="1" x14ac:dyDescent="0.25">
      <c r="A915" s="29" t="str">
        <f t="shared" si="196"/>
        <v>Cricket Association of the Blind3</v>
      </c>
      <c r="B915" s="29" t="str">
        <f t="shared" si="197"/>
        <v>Cricket Association of the Blind</v>
      </c>
      <c r="C915" s="29">
        <f t="shared" si="198"/>
        <v>3</v>
      </c>
      <c r="D915" s="30" t="str">
        <f t="shared" si="199"/>
        <v>South Asia</v>
      </c>
      <c r="E915" s="30" t="str">
        <f t="shared" si="200"/>
        <v>Kathmandu, Nepal</v>
      </c>
      <c r="F915" s="31">
        <f t="shared" si="201"/>
        <v>3</v>
      </c>
      <c r="G915" s="31">
        <f t="shared" si="202"/>
        <v>3</v>
      </c>
      <c r="H915" s="31">
        <f t="shared" si="203"/>
        <v>2</v>
      </c>
      <c r="I915" s="31">
        <f t="shared" si="204"/>
        <v>3</v>
      </c>
      <c r="J915" s="31">
        <f t="shared" si="205"/>
        <v>2</v>
      </c>
      <c r="K915" s="31">
        <f t="shared" si="206"/>
        <v>4</v>
      </c>
      <c r="L915" s="31">
        <f t="shared" si="207"/>
        <v>4</v>
      </c>
      <c r="M915" s="31">
        <f t="shared" si="208"/>
        <v>3</v>
      </c>
      <c r="N915" s="31">
        <f t="shared" si="209"/>
        <v>3</v>
      </c>
      <c r="O915" s="26" t="s">
        <v>5202</v>
      </c>
      <c r="P915" s="26" t="s">
        <v>108</v>
      </c>
      <c r="Q915" s="27">
        <v>41400</v>
      </c>
      <c r="R915" s="26" t="s">
        <v>109</v>
      </c>
      <c r="S915" s="26" t="s">
        <v>206</v>
      </c>
      <c r="T915" s="26" t="s">
        <v>207</v>
      </c>
      <c r="U915" s="26" t="s">
        <v>833</v>
      </c>
      <c r="V915" s="26" t="s">
        <v>225</v>
      </c>
      <c r="W915" s="26" t="s">
        <v>1184</v>
      </c>
      <c r="X915" s="26" t="s">
        <v>1185</v>
      </c>
      <c r="Y915" s="26" t="s">
        <v>5203</v>
      </c>
      <c r="Z915" s="24"/>
      <c r="AA915" s="24"/>
      <c r="AB915" s="26" t="s">
        <v>117</v>
      </c>
      <c r="AC915" s="28">
        <v>8000</v>
      </c>
      <c r="AD915" s="24"/>
      <c r="AE915" s="26" t="s">
        <v>249</v>
      </c>
      <c r="AF915" s="26" t="s">
        <v>139</v>
      </c>
      <c r="AG915" s="26" t="s">
        <v>333</v>
      </c>
      <c r="AH915" s="26" t="s">
        <v>121</v>
      </c>
      <c r="AI915" s="28">
        <v>8000</v>
      </c>
      <c r="AJ915" s="26" t="s">
        <v>5204</v>
      </c>
      <c r="AK915" s="26" t="s">
        <v>5205</v>
      </c>
      <c r="AL915" s="26" t="s">
        <v>5206</v>
      </c>
      <c r="AM915" s="24"/>
      <c r="AN915" s="24"/>
      <c r="AO915" s="24"/>
      <c r="AP915" s="24"/>
      <c r="AQ915" s="24"/>
      <c r="AR915" s="24"/>
      <c r="AS915" s="24"/>
      <c r="AT915" s="24"/>
      <c r="AU915" s="24"/>
      <c r="AV915" s="24"/>
      <c r="AW915" s="28">
        <v>14856</v>
      </c>
      <c r="AX915" s="26">
        <v>380</v>
      </c>
      <c r="AY915" s="28">
        <v>25</v>
      </c>
      <c r="AZ915" s="28">
        <v>20</v>
      </c>
      <c r="BA915" s="26">
        <v>0</v>
      </c>
      <c r="BB915" s="26" t="s">
        <v>241</v>
      </c>
      <c r="BC915" s="26" t="s">
        <v>5207</v>
      </c>
      <c r="BD915" s="26" t="s">
        <v>125</v>
      </c>
      <c r="BE915" s="24"/>
      <c r="BF915" s="26" t="s">
        <v>5208</v>
      </c>
      <c r="BG915" s="26" t="s">
        <v>191</v>
      </c>
      <c r="BH915" s="26" t="s">
        <v>5209</v>
      </c>
      <c r="BI915" s="26" t="s">
        <v>2310</v>
      </c>
      <c r="BJ915" s="26" t="s">
        <v>5210</v>
      </c>
      <c r="BK915" s="26" t="s">
        <v>1184</v>
      </c>
      <c r="BL915" s="26" t="s">
        <v>5211</v>
      </c>
      <c r="BM915" s="26" t="s">
        <v>1184</v>
      </c>
      <c r="BN915" s="24"/>
      <c r="BO915" s="24"/>
      <c r="BP915" s="24"/>
      <c r="BQ915" s="24"/>
      <c r="BR915" s="26">
        <v>3</v>
      </c>
      <c r="BS915" s="26">
        <v>3</v>
      </c>
      <c r="BT915" s="26">
        <v>2</v>
      </c>
      <c r="BU915" s="26">
        <v>3</v>
      </c>
      <c r="BV915" s="26">
        <v>2</v>
      </c>
      <c r="BW915" s="26">
        <v>4</v>
      </c>
      <c r="BX915" s="26">
        <v>4</v>
      </c>
      <c r="BY915" s="26">
        <v>3</v>
      </c>
      <c r="BZ915" s="24"/>
      <c r="CA915" s="24"/>
      <c r="CB915" s="24"/>
      <c r="CC915" s="24"/>
      <c r="CD915" s="24"/>
      <c r="CE915" s="24"/>
      <c r="CF915" s="24"/>
      <c r="CG915" s="24"/>
      <c r="CH915" s="24"/>
      <c r="CI915" s="24"/>
      <c r="CJ915" s="24"/>
      <c r="CK915" s="24"/>
      <c r="CL915" s="24"/>
      <c r="CM915" s="24"/>
      <c r="CN915" s="24"/>
      <c r="CO915" s="24"/>
      <c r="CP915" s="24"/>
      <c r="CQ915" s="24"/>
      <c r="CR915" s="24"/>
      <c r="CS915" s="24"/>
      <c r="CT915" s="24"/>
      <c r="CU915" s="24"/>
      <c r="CV915" s="24"/>
      <c r="CW915" s="24"/>
      <c r="CX915" s="24"/>
      <c r="CY915" s="24"/>
      <c r="CZ915" s="24"/>
      <c r="DA915" s="24"/>
      <c r="DB915" s="24"/>
      <c r="DC915" s="24"/>
      <c r="DD915" s="24"/>
      <c r="DE915" s="24"/>
      <c r="DF915" s="26" t="s">
        <v>139</v>
      </c>
      <c r="DG915" s="26" t="s">
        <v>139</v>
      </c>
      <c r="DH915" s="26" t="s">
        <v>139</v>
      </c>
      <c r="DI915" s="26" t="s">
        <v>139</v>
      </c>
      <c r="DJ915" s="26" t="s">
        <v>120</v>
      </c>
      <c r="DK915" s="26" t="s">
        <v>139</v>
      </c>
      <c r="DL915" s="26" t="s">
        <v>139</v>
      </c>
      <c r="DM915" s="26" t="s">
        <v>139</v>
      </c>
      <c r="DN915" s="26" t="s">
        <v>139</v>
      </c>
      <c r="DO915" s="26" t="s">
        <v>139</v>
      </c>
    </row>
    <row r="916" spans="1:119" ht="20.100000000000001" customHeight="1" x14ac:dyDescent="0.25">
      <c r="A916" s="29" t="str">
        <f t="shared" si="196"/>
        <v/>
      </c>
      <c r="B916" s="29" t="str">
        <f t="shared" si="197"/>
        <v>Cricket Association of the Blind</v>
      </c>
      <c r="C916" s="29">
        <f t="shared" si="198"/>
        <v>0</v>
      </c>
      <c r="D916" s="30" t="str">
        <f t="shared" si="199"/>
        <v>South Asia</v>
      </c>
      <c r="E916" s="30" t="str">
        <f t="shared" si="200"/>
        <v>Kathmandu, Nepal</v>
      </c>
      <c r="F916" s="31">
        <f t="shared" si="201"/>
        <v>0</v>
      </c>
      <c r="G916" s="31">
        <f t="shared" si="202"/>
        <v>0</v>
      </c>
      <c r="H916" s="31">
        <f t="shared" si="203"/>
        <v>0</v>
      </c>
      <c r="I916" s="31">
        <f t="shared" si="204"/>
        <v>0</v>
      </c>
      <c r="J916" s="31">
        <f t="shared" si="205"/>
        <v>0</v>
      </c>
      <c r="K916" s="31">
        <f t="shared" si="206"/>
        <v>0</v>
      </c>
      <c r="L916" s="31">
        <f t="shared" si="207"/>
        <v>0</v>
      </c>
      <c r="M916" s="31">
        <f t="shared" si="208"/>
        <v>0</v>
      </c>
      <c r="N916" s="31">
        <f t="shared" si="209"/>
        <v>0</v>
      </c>
      <c r="O916" s="26" t="s">
        <v>16013</v>
      </c>
      <c r="P916" s="26" t="s">
        <v>108</v>
      </c>
      <c r="Q916" s="27">
        <v>41333</v>
      </c>
      <c r="R916" s="24"/>
      <c r="S916" s="24"/>
      <c r="T916" s="26" t="s">
        <v>207</v>
      </c>
      <c r="U916" s="24"/>
      <c r="V916" s="26" t="s">
        <v>225</v>
      </c>
      <c r="W916" s="26" t="s">
        <v>1184</v>
      </c>
      <c r="X916" s="26" t="s">
        <v>1185</v>
      </c>
      <c r="Y916" s="26" t="s">
        <v>5203</v>
      </c>
      <c r="Z916" s="24"/>
      <c r="AA916" s="24"/>
      <c r="AB916" s="26" t="s">
        <v>15736</v>
      </c>
      <c r="AC916" s="28">
        <v>800</v>
      </c>
      <c r="AD916" s="24"/>
      <c r="AE916" s="26" t="s">
        <v>249</v>
      </c>
      <c r="AF916" s="26" t="s">
        <v>139</v>
      </c>
      <c r="AG916" s="26" t="s">
        <v>333</v>
      </c>
      <c r="AH916" s="24"/>
      <c r="AI916" s="28">
        <v>800</v>
      </c>
      <c r="AJ916" s="24"/>
      <c r="AK916" s="24"/>
      <c r="AL916" s="24"/>
      <c r="AM916" s="24"/>
      <c r="AN916" s="24"/>
      <c r="AO916" s="24"/>
      <c r="AP916" s="24"/>
      <c r="AQ916" s="24"/>
      <c r="AR916" s="24"/>
      <c r="AS916" s="24"/>
      <c r="AT916" s="24"/>
      <c r="AU916" s="24"/>
      <c r="AV916" s="24"/>
      <c r="AW916" s="28">
        <v>0</v>
      </c>
      <c r="AX916" s="26">
        <v>0</v>
      </c>
      <c r="AY916" s="28">
        <v>0</v>
      </c>
      <c r="AZ916" s="28">
        <v>0</v>
      </c>
      <c r="BA916" s="26">
        <v>0</v>
      </c>
      <c r="BB916" s="24"/>
      <c r="BC916" s="26" t="s">
        <v>5207</v>
      </c>
      <c r="BD916" s="24"/>
      <c r="BE916" s="24"/>
      <c r="BF916" s="24"/>
      <c r="BG916" s="24"/>
      <c r="BH916" s="24"/>
      <c r="BI916" s="24"/>
      <c r="BJ916" s="24"/>
      <c r="BK916" s="24"/>
      <c r="BL916" s="24"/>
      <c r="BM916" s="24"/>
      <c r="BN916" s="24"/>
      <c r="BO916" s="24"/>
      <c r="BP916" s="24"/>
      <c r="BQ916" s="24"/>
      <c r="BR916" s="26">
        <v>0</v>
      </c>
      <c r="BS916" s="26">
        <v>0</v>
      </c>
      <c r="BT916" s="26">
        <v>0</v>
      </c>
      <c r="BU916" s="26">
        <v>0</v>
      </c>
      <c r="BV916" s="26">
        <v>0</v>
      </c>
      <c r="BW916" s="26">
        <v>0</v>
      </c>
      <c r="BX916" s="26">
        <v>0</v>
      </c>
      <c r="BY916" s="26">
        <v>0</v>
      </c>
      <c r="BZ916" s="24"/>
      <c r="CA916" s="24"/>
      <c r="CB916" s="24"/>
      <c r="CC916" s="24"/>
      <c r="CD916" s="24"/>
      <c r="CE916" s="24"/>
      <c r="CF916" s="24"/>
      <c r="CG916" s="24"/>
      <c r="CH916" s="24"/>
      <c r="CI916" s="24"/>
      <c r="CJ916" s="24"/>
      <c r="CK916" s="24"/>
      <c r="CL916" s="24"/>
      <c r="CM916" s="24"/>
      <c r="CN916" s="24"/>
      <c r="CO916" s="24"/>
      <c r="CP916" s="24"/>
      <c r="CQ916" s="24"/>
      <c r="CR916" s="24"/>
      <c r="CS916" s="24"/>
      <c r="CT916" s="24"/>
      <c r="CU916" s="24"/>
      <c r="CV916" s="24"/>
      <c r="CW916" s="24"/>
      <c r="CX916" s="24"/>
      <c r="CY916" s="24"/>
      <c r="CZ916" s="24"/>
      <c r="DA916" s="24"/>
      <c r="DB916" s="24"/>
      <c r="DC916" s="24"/>
      <c r="DD916" s="24"/>
      <c r="DE916" s="24"/>
      <c r="DF916" s="26" t="s">
        <v>139</v>
      </c>
      <c r="DG916" s="26" t="s">
        <v>139</v>
      </c>
      <c r="DH916" s="26" t="s">
        <v>139</v>
      </c>
      <c r="DI916" s="26" t="s">
        <v>139</v>
      </c>
      <c r="DJ916" s="26" t="s">
        <v>139</v>
      </c>
      <c r="DK916" s="26" t="s">
        <v>139</v>
      </c>
      <c r="DL916" s="26" t="s">
        <v>139</v>
      </c>
      <c r="DM916" s="26" t="s">
        <v>139</v>
      </c>
      <c r="DN916" s="26" t="s">
        <v>139</v>
      </c>
      <c r="DO916" s="26" t="s">
        <v>139</v>
      </c>
    </row>
    <row r="917" spans="1:119" ht="20.100000000000001" customHeight="1" x14ac:dyDescent="0.25">
      <c r="A917" s="29" t="str">
        <f t="shared" si="196"/>
        <v>Cricket Association of the Blind2</v>
      </c>
      <c r="B917" s="29" t="str">
        <f t="shared" si="197"/>
        <v>Cricket Association of the Blind</v>
      </c>
      <c r="C917" s="29">
        <f t="shared" si="198"/>
        <v>2</v>
      </c>
      <c r="D917" s="30" t="str">
        <f t="shared" si="199"/>
        <v>South Asia</v>
      </c>
      <c r="E917" s="30" t="str">
        <f t="shared" si="200"/>
        <v>Kathmandu, Nepal</v>
      </c>
      <c r="F917" s="31">
        <f t="shared" si="201"/>
        <v>2</v>
      </c>
      <c r="G917" s="31">
        <f t="shared" si="202"/>
        <v>1</v>
      </c>
      <c r="H917" s="31">
        <f t="shared" si="203"/>
        <v>2</v>
      </c>
      <c r="I917" s="31">
        <f t="shared" si="204"/>
        <v>2</v>
      </c>
      <c r="J917" s="31">
        <f t="shared" si="205"/>
        <v>1</v>
      </c>
      <c r="K917" s="31">
        <f t="shared" si="206"/>
        <v>4</v>
      </c>
      <c r="L917" s="31">
        <f t="shared" si="207"/>
        <v>2</v>
      </c>
      <c r="M917" s="31">
        <f t="shared" si="208"/>
        <v>2</v>
      </c>
      <c r="N917" s="31">
        <f t="shared" si="209"/>
        <v>2</v>
      </c>
      <c r="O917" s="26" t="s">
        <v>5212</v>
      </c>
      <c r="P917" s="26" t="s">
        <v>108</v>
      </c>
      <c r="Q917" s="27">
        <v>41038</v>
      </c>
      <c r="R917" s="26" t="s">
        <v>109</v>
      </c>
      <c r="S917" s="26" t="s">
        <v>217</v>
      </c>
      <c r="T917" s="26" t="s">
        <v>175</v>
      </c>
      <c r="U917" s="26" t="s">
        <v>833</v>
      </c>
      <c r="V917" s="26" t="s">
        <v>225</v>
      </c>
      <c r="W917" s="26" t="s">
        <v>1184</v>
      </c>
      <c r="X917" s="26" t="s">
        <v>1185</v>
      </c>
      <c r="Y917" s="26" t="s">
        <v>5203</v>
      </c>
      <c r="Z917" s="24"/>
      <c r="AA917" s="24"/>
      <c r="AB917" s="26" t="s">
        <v>117</v>
      </c>
      <c r="AC917" s="28">
        <v>6000</v>
      </c>
      <c r="AD917" s="24"/>
      <c r="AE917" s="26" t="s">
        <v>249</v>
      </c>
      <c r="AF917" s="26" t="s">
        <v>139</v>
      </c>
      <c r="AG917" s="26" t="s">
        <v>333</v>
      </c>
      <c r="AH917" s="26" t="s">
        <v>143</v>
      </c>
      <c r="AI917" s="28">
        <v>6000</v>
      </c>
      <c r="AJ917" s="24"/>
      <c r="AK917" s="26" t="s">
        <v>5213</v>
      </c>
      <c r="AL917" s="26" t="s">
        <v>5214</v>
      </c>
      <c r="AM917" s="24"/>
      <c r="AN917" s="24"/>
      <c r="AO917" s="24"/>
      <c r="AP917" s="24"/>
      <c r="AQ917" s="24"/>
      <c r="AR917" s="24"/>
      <c r="AS917" s="24"/>
      <c r="AT917" s="26" t="s">
        <v>4880</v>
      </c>
      <c r="AU917" s="24"/>
      <c r="AV917" s="24"/>
      <c r="AW917" s="28">
        <v>16028</v>
      </c>
      <c r="AX917" s="26">
        <v>380</v>
      </c>
      <c r="AY917" s="28">
        <v>0</v>
      </c>
      <c r="AZ917" s="28">
        <v>0</v>
      </c>
      <c r="BA917" s="26">
        <v>0</v>
      </c>
      <c r="BB917" s="24"/>
      <c r="BC917" s="26" t="s">
        <v>5207</v>
      </c>
      <c r="BD917" s="26" t="s">
        <v>125</v>
      </c>
      <c r="BE917" s="24"/>
      <c r="BF917" s="26" t="s">
        <v>3080</v>
      </c>
      <c r="BG917" s="26" t="s">
        <v>2310</v>
      </c>
      <c r="BH917" s="26" t="s">
        <v>5215</v>
      </c>
      <c r="BI917" s="26" t="s">
        <v>1184</v>
      </c>
      <c r="BJ917" s="26" t="s">
        <v>5216</v>
      </c>
      <c r="BK917" s="26" t="s">
        <v>1184</v>
      </c>
      <c r="BL917" s="24"/>
      <c r="BM917" s="24"/>
      <c r="BN917" s="24"/>
      <c r="BO917" s="24"/>
      <c r="BP917" s="24"/>
      <c r="BQ917" s="24"/>
      <c r="BR917" s="26">
        <v>2</v>
      </c>
      <c r="BS917" s="26">
        <v>1</v>
      </c>
      <c r="BT917" s="26">
        <v>2</v>
      </c>
      <c r="BU917" s="26">
        <v>2</v>
      </c>
      <c r="BV917" s="26">
        <v>1</v>
      </c>
      <c r="BW917" s="26">
        <v>4</v>
      </c>
      <c r="BX917" s="26">
        <v>2</v>
      </c>
      <c r="BY917" s="26">
        <v>2</v>
      </c>
      <c r="BZ917" s="24"/>
      <c r="CA917" s="24"/>
      <c r="CB917" s="24"/>
      <c r="CC917" s="24"/>
      <c r="CD917" s="24"/>
      <c r="CE917" s="24"/>
      <c r="CF917" s="24"/>
      <c r="CG917" s="24"/>
      <c r="CH917" s="24"/>
      <c r="CI917" s="24"/>
      <c r="CJ917" s="24"/>
      <c r="CK917" s="24"/>
      <c r="CL917" s="24"/>
      <c r="CM917" s="24"/>
      <c r="CN917" s="24"/>
      <c r="CO917" s="24"/>
      <c r="CP917" s="24"/>
      <c r="CQ917" s="24"/>
      <c r="CR917" s="24"/>
      <c r="CS917" s="24"/>
      <c r="CT917" s="24"/>
      <c r="CU917" s="24"/>
      <c r="CV917" s="24"/>
      <c r="CW917" s="24"/>
      <c r="CX917" s="24"/>
      <c r="CY917" s="24"/>
      <c r="CZ917" s="24"/>
      <c r="DA917" s="24"/>
      <c r="DB917" s="24"/>
      <c r="DC917" s="24"/>
      <c r="DD917" s="24"/>
      <c r="DE917" s="24"/>
      <c r="DF917" s="26" t="s">
        <v>139</v>
      </c>
      <c r="DG917" s="26" t="s">
        <v>139</v>
      </c>
      <c r="DH917" s="26" t="s">
        <v>139</v>
      </c>
      <c r="DI917" s="26" t="s">
        <v>139</v>
      </c>
      <c r="DJ917" s="26" t="s">
        <v>139</v>
      </c>
      <c r="DK917" s="26" t="s">
        <v>139</v>
      </c>
      <c r="DL917" s="26" t="s">
        <v>139</v>
      </c>
      <c r="DM917" s="26" t="s">
        <v>139</v>
      </c>
      <c r="DN917" s="26" t="s">
        <v>139</v>
      </c>
      <c r="DO917" s="26" t="s">
        <v>139</v>
      </c>
    </row>
    <row r="918" spans="1:119" ht="20.100000000000001" customHeight="1" x14ac:dyDescent="0.25">
      <c r="A918" s="29" t="str">
        <f t="shared" si="196"/>
        <v>Cricket Association of the Blind1</v>
      </c>
      <c r="B918" s="29" t="str">
        <f t="shared" si="197"/>
        <v>Cricket Association of the Blind</v>
      </c>
      <c r="C918" s="29">
        <f t="shared" si="198"/>
        <v>1</v>
      </c>
      <c r="D918" s="30" t="str">
        <f t="shared" si="199"/>
        <v>South Asia</v>
      </c>
      <c r="E918" s="30" t="str">
        <f t="shared" si="200"/>
        <v>Kathmandu, Nepal</v>
      </c>
      <c r="F918" s="31">
        <f t="shared" si="201"/>
        <v>2</v>
      </c>
      <c r="G918" s="31">
        <f t="shared" si="202"/>
        <v>2</v>
      </c>
      <c r="H918" s="31">
        <f t="shared" si="203"/>
        <v>3</v>
      </c>
      <c r="I918" s="31">
        <f t="shared" si="204"/>
        <v>2</v>
      </c>
      <c r="J918" s="31">
        <f t="shared" si="205"/>
        <v>4</v>
      </c>
      <c r="K918" s="31">
        <f t="shared" si="206"/>
        <v>4</v>
      </c>
      <c r="L918" s="31">
        <f t="shared" si="207"/>
        <v>3</v>
      </c>
      <c r="M918" s="31">
        <f t="shared" si="208"/>
        <v>2</v>
      </c>
      <c r="N918" s="31">
        <f t="shared" si="209"/>
        <v>2.8</v>
      </c>
      <c r="O918" s="26" t="s">
        <v>5217</v>
      </c>
      <c r="P918" s="26" t="s">
        <v>108</v>
      </c>
      <c r="Q918" s="27">
        <v>40672</v>
      </c>
      <c r="R918" s="26" t="s">
        <v>155</v>
      </c>
      <c r="S918" s="26" t="s">
        <v>409</v>
      </c>
      <c r="T918" s="26" t="s">
        <v>333</v>
      </c>
      <c r="U918" s="26" t="s">
        <v>833</v>
      </c>
      <c r="V918" s="26" t="s">
        <v>225</v>
      </c>
      <c r="W918" s="26" t="s">
        <v>1184</v>
      </c>
      <c r="X918" s="26" t="s">
        <v>1185</v>
      </c>
      <c r="Y918" s="26" t="s">
        <v>5203</v>
      </c>
      <c r="Z918" s="24"/>
      <c r="AA918" s="24"/>
      <c r="AB918" s="26" t="s">
        <v>117</v>
      </c>
      <c r="AC918" s="28">
        <v>5000</v>
      </c>
      <c r="AD918" s="24"/>
      <c r="AE918" s="26" t="s">
        <v>249</v>
      </c>
      <c r="AF918" s="26" t="s">
        <v>139</v>
      </c>
      <c r="AG918" s="26" t="s">
        <v>333</v>
      </c>
      <c r="AH918" s="26" t="s">
        <v>158</v>
      </c>
      <c r="AI918" s="28">
        <v>5000</v>
      </c>
      <c r="AJ918" s="24"/>
      <c r="AK918" s="26" t="s">
        <v>5218</v>
      </c>
      <c r="AL918" s="26" t="s">
        <v>5214</v>
      </c>
      <c r="AM918" s="26" t="s">
        <v>5219</v>
      </c>
      <c r="AN918" s="26" t="s">
        <v>5220</v>
      </c>
      <c r="AO918" s="26" t="s">
        <v>5221</v>
      </c>
      <c r="AP918" s="24"/>
      <c r="AQ918" s="24"/>
      <c r="AR918" s="24"/>
      <c r="AS918" s="24"/>
      <c r="AT918" s="24"/>
      <c r="AU918" s="24"/>
      <c r="AV918" s="24"/>
      <c r="AW918" s="28">
        <v>10000</v>
      </c>
      <c r="AX918" s="26">
        <v>320</v>
      </c>
      <c r="AY918" s="28">
        <v>0</v>
      </c>
      <c r="AZ918" s="28">
        <v>0</v>
      </c>
      <c r="BA918" s="26">
        <v>0</v>
      </c>
      <c r="BB918" s="24"/>
      <c r="BC918" s="26" t="s">
        <v>5207</v>
      </c>
      <c r="BD918" s="24"/>
      <c r="BE918" s="24"/>
      <c r="BF918" s="26" t="s">
        <v>5210</v>
      </c>
      <c r="BG918" s="26" t="s">
        <v>1184</v>
      </c>
      <c r="BH918" s="26" t="s">
        <v>5222</v>
      </c>
      <c r="BI918" s="26" t="s">
        <v>381</v>
      </c>
      <c r="BJ918" s="24"/>
      <c r="BK918" s="24"/>
      <c r="BL918" s="24"/>
      <c r="BM918" s="24"/>
      <c r="BN918" s="24"/>
      <c r="BO918" s="24"/>
      <c r="BP918" s="24"/>
      <c r="BQ918" s="24"/>
      <c r="BR918" s="26">
        <v>2</v>
      </c>
      <c r="BS918" s="26">
        <v>2</v>
      </c>
      <c r="BT918" s="26">
        <v>3</v>
      </c>
      <c r="BU918" s="26">
        <v>2</v>
      </c>
      <c r="BV918" s="26">
        <v>4</v>
      </c>
      <c r="BW918" s="26">
        <v>4</v>
      </c>
      <c r="BX918" s="26">
        <v>3</v>
      </c>
      <c r="BY918" s="26">
        <v>2</v>
      </c>
      <c r="BZ918" s="24"/>
      <c r="CA918" s="24"/>
      <c r="CB918" s="24"/>
      <c r="CC918" s="24"/>
      <c r="CD918" s="24"/>
      <c r="CE918" s="24"/>
      <c r="CF918" s="24"/>
      <c r="CG918" s="24"/>
      <c r="CH918" s="24"/>
      <c r="CI918" s="24"/>
      <c r="CJ918" s="24"/>
      <c r="CK918" s="24"/>
      <c r="CL918" s="24"/>
      <c r="CM918" s="24"/>
      <c r="CN918" s="24"/>
      <c r="CO918" s="24"/>
      <c r="CP918" s="24"/>
      <c r="CQ918" s="24"/>
      <c r="CR918" s="24"/>
      <c r="CS918" s="24"/>
      <c r="CT918" s="24"/>
      <c r="CU918" s="24"/>
      <c r="CV918" s="24"/>
      <c r="CW918" s="24"/>
      <c r="CX918" s="24"/>
      <c r="CY918" s="24"/>
      <c r="CZ918" s="24"/>
      <c r="DA918" s="24"/>
      <c r="DB918" s="24"/>
      <c r="DC918" s="24"/>
      <c r="DD918" s="24"/>
      <c r="DE918" s="24"/>
      <c r="DF918" s="26" t="s">
        <v>139</v>
      </c>
      <c r="DG918" s="26" t="s">
        <v>139</v>
      </c>
      <c r="DH918" s="26" t="s">
        <v>139</v>
      </c>
      <c r="DI918" s="26" t="s">
        <v>139</v>
      </c>
      <c r="DJ918" s="26" t="s">
        <v>139</v>
      </c>
      <c r="DK918" s="26" t="s">
        <v>139</v>
      </c>
      <c r="DL918" s="26" t="s">
        <v>139</v>
      </c>
      <c r="DM918" s="26" t="s">
        <v>139</v>
      </c>
      <c r="DN918" s="26" t="s">
        <v>139</v>
      </c>
      <c r="DO918" s="26" t="s">
        <v>139</v>
      </c>
    </row>
    <row r="919" spans="1:119" ht="20.100000000000001" customHeight="1" x14ac:dyDescent="0.25">
      <c r="A919" s="29" t="str">
        <f t="shared" si="196"/>
        <v>Crocus4</v>
      </c>
      <c r="B919" s="29" t="str">
        <f t="shared" si="197"/>
        <v>Crocus</v>
      </c>
      <c r="C919" s="29">
        <f t="shared" si="198"/>
        <v>4</v>
      </c>
      <c r="D919" s="30" t="str">
        <f t="shared" si="199"/>
        <v>Europe and Eurasia</v>
      </c>
      <c r="E919" s="30" t="str">
        <f t="shared" si="200"/>
        <v>Kolomiya, Ukraine</v>
      </c>
      <c r="F919" s="31">
        <f t="shared" si="201"/>
        <v>3</v>
      </c>
      <c r="G919" s="31">
        <f t="shared" si="202"/>
        <v>1</v>
      </c>
      <c r="H919" s="31">
        <f t="shared" si="203"/>
        <v>1</v>
      </c>
      <c r="I919" s="31">
        <f t="shared" si="204"/>
        <v>1</v>
      </c>
      <c r="J919" s="31">
        <f t="shared" si="205"/>
        <v>1</v>
      </c>
      <c r="K919" s="31">
        <f t="shared" si="206"/>
        <v>1</v>
      </c>
      <c r="L919" s="31">
        <f t="shared" si="207"/>
        <v>3</v>
      </c>
      <c r="M919" s="31">
        <f t="shared" si="208"/>
        <v>1</v>
      </c>
      <c r="N919" s="31">
        <f t="shared" si="209"/>
        <v>1.5</v>
      </c>
      <c r="O919" s="26" t="s">
        <v>5223</v>
      </c>
      <c r="P919" s="26" t="s">
        <v>108</v>
      </c>
      <c r="Q919" s="27">
        <v>42502</v>
      </c>
      <c r="R919" s="26" t="s">
        <v>166</v>
      </c>
      <c r="S919" s="26" t="s">
        <v>184</v>
      </c>
      <c r="T919" s="26" t="s">
        <v>157</v>
      </c>
      <c r="U919" s="26" t="s">
        <v>833</v>
      </c>
      <c r="V919" s="26" t="s">
        <v>15763</v>
      </c>
      <c r="W919" s="26" t="s">
        <v>2494</v>
      </c>
      <c r="X919" s="26" t="s">
        <v>5224</v>
      </c>
      <c r="Y919" s="26" t="s">
        <v>5225</v>
      </c>
      <c r="Z919" s="24"/>
      <c r="AA919" s="24"/>
      <c r="AB919" s="26" t="s">
        <v>117</v>
      </c>
      <c r="AC919" s="28">
        <v>4000</v>
      </c>
      <c r="AD919" s="26" t="s">
        <v>5226</v>
      </c>
      <c r="AE919" s="26" t="s">
        <v>558</v>
      </c>
      <c r="AF919" s="26" t="s">
        <v>139</v>
      </c>
      <c r="AG919" s="24"/>
      <c r="AH919" s="26" t="s">
        <v>185</v>
      </c>
      <c r="AI919" s="28">
        <v>4000</v>
      </c>
      <c r="AJ919" s="26" t="s">
        <v>5227</v>
      </c>
      <c r="AK919" s="26" t="s">
        <v>5228</v>
      </c>
      <c r="AL919" s="26" t="s">
        <v>5229</v>
      </c>
      <c r="AM919" s="24"/>
      <c r="AN919" s="24"/>
      <c r="AO919" s="24"/>
      <c r="AP919" s="24"/>
      <c r="AQ919" s="26" t="s">
        <v>5230</v>
      </c>
      <c r="AR919" s="24"/>
      <c r="AS919" s="24"/>
      <c r="AT919" s="24"/>
      <c r="AU919" s="26" t="s">
        <v>5231</v>
      </c>
      <c r="AV919" s="24"/>
      <c r="AW919" s="28">
        <v>2632</v>
      </c>
      <c r="AX919" s="26">
        <v>74</v>
      </c>
      <c r="AY919" s="28">
        <v>16</v>
      </c>
      <c r="AZ919" s="28">
        <v>74</v>
      </c>
      <c r="BA919" s="26">
        <v>0</v>
      </c>
      <c r="BB919" s="26" t="s">
        <v>241</v>
      </c>
      <c r="BC919" s="26" t="s">
        <v>566</v>
      </c>
      <c r="BD919" s="26" t="s">
        <v>125</v>
      </c>
      <c r="BE919" s="24"/>
      <c r="BF919" s="26" t="s">
        <v>5232</v>
      </c>
      <c r="BG919" s="26" t="s">
        <v>2494</v>
      </c>
      <c r="BH919" s="26" t="s">
        <v>5233</v>
      </c>
      <c r="BI919" s="26" t="s">
        <v>2494</v>
      </c>
      <c r="BJ919" s="26" t="s">
        <v>100</v>
      </c>
      <c r="BK919" s="26" t="s">
        <v>2494</v>
      </c>
      <c r="BL919" s="24"/>
      <c r="BM919" s="24"/>
      <c r="BN919" s="24"/>
      <c r="BO919" s="24"/>
      <c r="BP919" s="24"/>
      <c r="BQ919" s="24"/>
      <c r="BR919" s="26">
        <v>3</v>
      </c>
      <c r="BS919" s="26">
        <v>1</v>
      </c>
      <c r="BT919" s="26">
        <v>1</v>
      </c>
      <c r="BU919" s="26">
        <v>1</v>
      </c>
      <c r="BV919" s="26">
        <v>1</v>
      </c>
      <c r="BW919" s="26">
        <v>1</v>
      </c>
      <c r="BX919" s="26">
        <v>3</v>
      </c>
      <c r="BY919" s="26">
        <v>1</v>
      </c>
      <c r="BZ919" s="24"/>
      <c r="CA919" s="24"/>
      <c r="CB919" s="24"/>
      <c r="CC919" s="24"/>
      <c r="CD919" s="24"/>
      <c r="CE919" s="24"/>
      <c r="CF919" s="24"/>
      <c r="CG919" s="24"/>
      <c r="CH919" s="24"/>
      <c r="CI919" s="24"/>
      <c r="CJ919" s="24"/>
      <c r="CK919" s="24"/>
      <c r="CL919" s="24"/>
      <c r="CM919" s="24"/>
      <c r="CN919" s="24"/>
      <c r="CO919" s="24"/>
      <c r="CP919" s="24"/>
      <c r="CQ919" s="24"/>
      <c r="CR919" s="24"/>
      <c r="CS919" s="24"/>
      <c r="CT919" s="24"/>
      <c r="CU919" s="24"/>
      <c r="CV919" s="24"/>
      <c r="CW919" s="24"/>
      <c r="CX919" s="24"/>
      <c r="CY919" s="24"/>
      <c r="CZ919" s="24"/>
      <c r="DA919" s="24"/>
      <c r="DB919" s="24"/>
      <c r="DC919" s="24"/>
      <c r="DD919" s="24"/>
      <c r="DE919" s="24"/>
      <c r="DF919" s="26" t="s">
        <v>139</v>
      </c>
      <c r="DG919" s="26" t="s">
        <v>120</v>
      </c>
      <c r="DH919" s="26" t="s">
        <v>120</v>
      </c>
      <c r="DI919" s="26" t="s">
        <v>120</v>
      </c>
      <c r="DJ919" s="26" t="s">
        <v>139</v>
      </c>
      <c r="DK919" s="26" t="s">
        <v>139</v>
      </c>
      <c r="DL919" s="26" t="s">
        <v>139</v>
      </c>
      <c r="DM919" s="26" t="s">
        <v>139</v>
      </c>
      <c r="DN919" s="26" t="s">
        <v>139</v>
      </c>
      <c r="DO919" s="26" t="s">
        <v>120</v>
      </c>
    </row>
    <row r="920" spans="1:119" ht="20.100000000000001" customHeight="1" x14ac:dyDescent="0.25">
      <c r="A920" s="29" t="str">
        <f t="shared" si="196"/>
        <v/>
      </c>
      <c r="B920" s="29" t="str">
        <f t="shared" si="197"/>
        <v>Crocus</v>
      </c>
      <c r="C920" s="29">
        <f t="shared" si="198"/>
        <v>0</v>
      </c>
      <c r="D920" s="30" t="str">
        <f t="shared" si="199"/>
        <v>Europe and Eurasia</v>
      </c>
      <c r="E920" s="30" t="str">
        <f t="shared" si="200"/>
        <v>Kolomiya, Ukraine</v>
      </c>
      <c r="F920" s="31">
        <f t="shared" si="201"/>
        <v>0</v>
      </c>
      <c r="G920" s="31">
        <f t="shared" si="202"/>
        <v>0</v>
      </c>
      <c r="H920" s="31">
        <f t="shared" si="203"/>
        <v>0</v>
      </c>
      <c r="I920" s="31">
        <f t="shared" si="204"/>
        <v>0</v>
      </c>
      <c r="J920" s="31">
        <f t="shared" si="205"/>
        <v>0</v>
      </c>
      <c r="K920" s="31">
        <f t="shared" si="206"/>
        <v>0</v>
      </c>
      <c r="L920" s="31">
        <f t="shared" si="207"/>
        <v>0</v>
      </c>
      <c r="M920" s="31">
        <f t="shared" si="208"/>
        <v>0</v>
      </c>
      <c r="N920" s="31">
        <f t="shared" si="209"/>
        <v>0</v>
      </c>
      <c r="O920" s="26" t="s">
        <v>16014</v>
      </c>
      <c r="P920" s="26" t="s">
        <v>108</v>
      </c>
      <c r="Q920" s="27">
        <v>42061</v>
      </c>
      <c r="R920" s="24"/>
      <c r="S920" s="24"/>
      <c r="T920" s="26" t="s">
        <v>278</v>
      </c>
      <c r="U920" s="24"/>
      <c r="V920" s="26" t="s">
        <v>15763</v>
      </c>
      <c r="W920" s="26" t="s">
        <v>2494</v>
      </c>
      <c r="X920" s="26" t="s">
        <v>5224</v>
      </c>
      <c r="Y920" s="26" t="s">
        <v>5225</v>
      </c>
      <c r="Z920" s="24"/>
      <c r="AA920" s="24"/>
      <c r="AB920" s="26" t="s">
        <v>15733</v>
      </c>
      <c r="AC920" s="28">
        <v>4975</v>
      </c>
      <c r="AD920" s="26" t="s">
        <v>5226</v>
      </c>
      <c r="AE920" s="26" t="s">
        <v>558</v>
      </c>
      <c r="AF920" s="26" t="s">
        <v>139</v>
      </c>
      <c r="AG920" s="24"/>
      <c r="AH920" s="24"/>
      <c r="AI920" s="28">
        <v>4975</v>
      </c>
      <c r="AJ920" s="24"/>
      <c r="AK920" s="24"/>
      <c r="AL920" s="24"/>
      <c r="AM920" s="24"/>
      <c r="AN920" s="24"/>
      <c r="AO920" s="24"/>
      <c r="AP920" s="24"/>
      <c r="AQ920" s="24"/>
      <c r="AR920" s="24"/>
      <c r="AS920" s="24"/>
      <c r="AT920" s="24"/>
      <c r="AU920" s="24"/>
      <c r="AV920" s="24"/>
      <c r="AW920" s="24"/>
      <c r="AX920" s="24"/>
      <c r="AY920" s="24"/>
      <c r="AZ920" s="24"/>
      <c r="BA920" s="24"/>
      <c r="BB920" s="24"/>
      <c r="BC920" s="26" t="s">
        <v>566</v>
      </c>
      <c r="BD920" s="24"/>
      <c r="BE920" s="24"/>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M920" s="24"/>
      <c r="CN920" s="24"/>
      <c r="CO920" s="24"/>
      <c r="CP920" s="24"/>
      <c r="CQ920" s="24"/>
      <c r="CR920" s="24"/>
      <c r="CS920" s="24"/>
      <c r="CT920" s="24"/>
      <c r="CU920" s="24"/>
      <c r="CV920" s="24"/>
      <c r="CW920" s="24"/>
      <c r="CX920" s="24"/>
      <c r="CY920" s="24"/>
      <c r="CZ920" s="24"/>
      <c r="DA920" s="24"/>
      <c r="DB920" s="24"/>
      <c r="DC920" s="24"/>
      <c r="DD920" s="24"/>
      <c r="DE920" s="24"/>
      <c r="DF920" s="26" t="s">
        <v>139</v>
      </c>
      <c r="DG920" s="26" t="s">
        <v>139</v>
      </c>
      <c r="DH920" s="26" t="s">
        <v>139</v>
      </c>
      <c r="DI920" s="26" t="s">
        <v>139</v>
      </c>
      <c r="DJ920" s="26" t="s">
        <v>139</v>
      </c>
      <c r="DK920" s="26" t="s">
        <v>139</v>
      </c>
      <c r="DL920" s="26" t="s">
        <v>139</v>
      </c>
      <c r="DM920" s="26" t="s">
        <v>139</v>
      </c>
      <c r="DN920" s="26" t="s">
        <v>139</v>
      </c>
      <c r="DO920" s="26" t="s">
        <v>139</v>
      </c>
    </row>
    <row r="921" spans="1:119" ht="20.100000000000001" customHeight="1" x14ac:dyDescent="0.25">
      <c r="A921" s="29" t="str">
        <f t="shared" si="196"/>
        <v>Crocus3</v>
      </c>
      <c r="B921" s="29" t="str">
        <f t="shared" si="197"/>
        <v>Crocus</v>
      </c>
      <c r="C921" s="29">
        <f t="shared" si="198"/>
        <v>3</v>
      </c>
      <c r="D921" s="30" t="str">
        <f t="shared" si="199"/>
        <v>Europe and Eurasia</v>
      </c>
      <c r="E921" s="30" t="str">
        <f t="shared" si="200"/>
        <v>Kolomiya, Ukraine</v>
      </c>
      <c r="F921" s="31">
        <f t="shared" si="201"/>
        <v>2</v>
      </c>
      <c r="G921" s="31">
        <f t="shared" si="202"/>
        <v>1</v>
      </c>
      <c r="H921" s="31">
        <f t="shared" si="203"/>
        <v>2</v>
      </c>
      <c r="I921" s="31">
        <f t="shared" si="204"/>
        <v>2</v>
      </c>
      <c r="J921" s="31">
        <f t="shared" si="205"/>
        <v>2</v>
      </c>
      <c r="K921" s="31">
        <f t="shared" si="206"/>
        <v>2</v>
      </c>
      <c r="L921" s="31">
        <f t="shared" si="207"/>
        <v>4</v>
      </c>
      <c r="M921" s="31">
        <f t="shared" si="208"/>
        <v>2</v>
      </c>
      <c r="N921" s="31">
        <f t="shared" si="209"/>
        <v>2.1</v>
      </c>
      <c r="O921" s="26" t="s">
        <v>5234</v>
      </c>
      <c r="P921" s="26" t="s">
        <v>108</v>
      </c>
      <c r="Q921" s="27">
        <v>42129</v>
      </c>
      <c r="R921" s="26" t="s">
        <v>109</v>
      </c>
      <c r="S921" s="26" t="s">
        <v>277</v>
      </c>
      <c r="T921" s="26" t="s">
        <v>278</v>
      </c>
      <c r="U921" s="26" t="s">
        <v>833</v>
      </c>
      <c r="V921" s="26" t="s">
        <v>15763</v>
      </c>
      <c r="W921" s="26" t="s">
        <v>2494</v>
      </c>
      <c r="X921" s="26" t="s">
        <v>5224</v>
      </c>
      <c r="Y921" s="26" t="s">
        <v>5225</v>
      </c>
      <c r="Z921" s="24"/>
      <c r="AA921" s="24"/>
      <c r="AB921" s="26" t="s">
        <v>117</v>
      </c>
      <c r="AC921" s="28">
        <v>5000</v>
      </c>
      <c r="AD921" s="26" t="s">
        <v>5226</v>
      </c>
      <c r="AE921" s="26" t="s">
        <v>558</v>
      </c>
      <c r="AF921" s="26" t="s">
        <v>139</v>
      </c>
      <c r="AG921" s="24"/>
      <c r="AH921" s="26" t="s">
        <v>121</v>
      </c>
      <c r="AI921" s="28">
        <v>5000</v>
      </c>
      <c r="AJ921" s="26" t="s">
        <v>5235</v>
      </c>
      <c r="AK921" s="26" t="s">
        <v>5228</v>
      </c>
      <c r="AL921" s="26" t="s">
        <v>5229</v>
      </c>
      <c r="AM921" s="24"/>
      <c r="AN921" s="24"/>
      <c r="AO921" s="24"/>
      <c r="AP921" s="24"/>
      <c r="AQ921" s="24"/>
      <c r="AR921" s="24"/>
      <c r="AS921" s="24"/>
      <c r="AT921" s="24"/>
      <c r="AU921" s="26" t="s">
        <v>5236</v>
      </c>
      <c r="AV921" s="26" t="s">
        <v>5237</v>
      </c>
      <c r="AW921" s="28">
        <v>5463</v>
      </c>
      <c r="AX921" s="26">
        <v>74</v>
      </c>
      <c r="AY921" s="28">
        <v>78</v>
      </c>
      <c r="AZ921" s="28">
        <v>74</v>
      </c>
      <c r="BA921" s="26">
        <v>0</v>
      </c>
      <c r="BB921" s="26" t="s">
        <v>241</v>
      </c>
      <c r="BC921" s="26" t="s">
        <v>566</v>
      </c>
      <c r="BD921" s="26" t="s">
        <v>125</v>
      </c>
      <c r="BE921" s="24"/>
      <c r="BF921" s="26" t="s">
        <v>5232</v>
      </c>
      <c r="BG921" s="26" t="s">
        <v>5238</v>
      </c>
      <c r="BH921" s="26" t="s">
        <v>5233</v>
      </c>
      <c r="BI921" s="26" t="s">
        <v>2494</v>
      </c>
      <c r="BJ921" s="26" t="s">
        <v>5239</v>
      </c>
      <c r="BK921" s="26" t="s">
        <v>2494</v>
      </c>
      <c r="BL921" s="26" t="s">
        <v>100</v>
      </c>
      <c r="BM921" s="26" t="s">
        <v>2494</v>
      </c>
      <c r="BN921" s="24"/>
      <c r="BO921" s="24"/>
      <c r="BP921" s="24"/>
      <c r="BQ921" s="24"/>
      <c r="BR921" s="26">
        <v>2</v>
      </c>
      <c r="BS921" s="26">
        <v>1</v>
      </c>
      <c r="BT921" s="26">
        <v>2</v>
      </c>
      <c r="BU921" s="26">
        <v>2</v>
      </c>
      <c r="BV921" s="26">
        <v>2</v>
      </c>
      <c r="BW921" s="26">
        <v>2</v>
      </c>
      <c r="BX921" s="26">
        <v>4</v>
      </c>
      <c r="BY921" s="26">
        <v>2</v>
      </c>
      <c r="BZ921" s="24"/>
      <c r="CA921" s="24"/>
      <c r="CB921" s="24"/>
      <c r="CC921" s="24"/>
      <c r="CD921" s="24"/>
      <c r="CE921" s="24"/>
      <c r="CF921" s="24"/>
      <c r="CG921" s="24"/>
      <c r="CH921" s="24"/>
      <c r="CI921" s="24"/>
      <c r="CJ921" s="24"/>
      <c r="CK921" s="24"/>
      <c r="CL921" s="24"/>
      <c r="CM921" s="24"/>
      <c r="CN921" s="24"/>
      <c r="CO921" s="24"/>
      <c r="CP921" s="24"/>
      <c r="CQ921" s="24"/>
      <c r="CR921" s="24"/>
      <c r="CS921" s="24"/>
      <c r="CT921" s="24"/>
      <c r="CU921" s="24"/>
      <c r="CV921" s="24"/>
      <c r="CW921" s="24"/>
      <c r="CX921" s="24"/>
      <c r="CY921" s="24"/>
      <c r="CZ921" s="24"/>
      <c r="DA921" s="24"/>
      <c r="DB921" s="24"/>
      <c r="DC921" s="24"/>
      <c r="DD921" s="24"/>
      <c r="DE921" s="24"/>
      <c r="DF921" s="26" t="s">
        <v>120</v>
      </c>
      <c r="DG921" s="26" t="s">
        <v>120</v>
      </c>
      <c r="DH921" s="26" t="s">
        <v>120</v>
      </c>
      <c r="DI921" s="26" t="s">
        <v>120</v>
      </c>
      <c r="DJ921" s="26" t="s">
        <v>139</v>
      </c>
      <c r="DK921" s="26" t="s">
        <v>139</v>
      </c>
      <c r="DL921" s="26" t="s">
        <v>139</v>
      </c>
      <c r="DM921" s="26" t="s">
        <v>139</v>
      </c>
      <c r="DN921" s="26" t="s">
        <v>139</v>
      </c>
      <c r="DO921" s="26" t="s">
        <v>139</v>
      </c>
    </row>
    <row r="922" spans="1:119" ht="20.100000000000001" customHeight="1" x14ac:dyDescent="0.25">
      <c r="A922" s="29" t="str">
        <f t="shared" si="196"/>
        <v>Crocus2</v>
      </c>
      <c r="B922" s="29" t="str">
        <f t="shared" si="197"/>
        <v>Crocus</v>
      </c>
      <c r="C922" s="29">
        <f t="shared" si="198"/>
        <v>2</v>
      </c>
      <c r="D922" s="30" t="str">
        <f t="shared" si="199"/>
        <v>Europe and Eurasia</v>
      </c>
      <c r="E922" s="30" t="str">
        <f t="shared" si="200"/>
        <v>Kolomiya, Ukraine</v>
      </c>
      <c r="F922" s="31">
        <f t="shared" si="201"/>
        <v>2</v>
      </c>
      <c r="G922" s="31">
        <f t="shared" si="202"/>
        <v>1</v>
      </c>
      <c r="H922" s="31">
        <f t="shared" si="203"/>
        <v>2</v>
      </c>
      <c r="I922" s="31">
        <f t="shared" si="204"/>
        <v>2</v>
      </c>
      <c r="J922" s="31">
        <f t="shared" si="205"/>
        <v>2</v>
      </c>
      <c r="K922" s="31">
        <f t="shared" si="206"/>
        <v>2</v>
      </c>
      <c r="L922" s="31">
        <f t="shared" si="207"/>
        <v>4</v>
      </c>
      <c r="M922" s="31">
        <f t="shared" si="208"/>
        <v>2</v>
      </c>
      <c r="N922" s="31">
        <f t="shared" si="209"/>
        <v>2.1</v>
      </c>
      <c r="O922" s="26" t="s">
        <v>5240</v>
      </c>
      <c r="P922" s="26" t="s">
        <v>108</v>
      </c>
      <c r="Q922" s="27">
        <v>41771</v>
      </c>
      <c r="R922" s="26" t="s">
        <v>109</v>
      </c>
      <c r="S922" s="26" t="s">
        <v>193</v>
      </c>
      <c r="T922" s="26" t="s">
        <v>194</v>
      </c>
      <c r="U922" s="26" t="s">
        <v>833</v>
      </c>
      <c r="V922" s="26" t="s">
        <v>15763</v>
      </c>
      <c r="W922" s="26" t="s">
        <v>2494</v>
      </c>
      <c r="X922" s="26" t="s">
        <v>5224</v>
      </c>
      <c r="Y922" s="26" t="s">
        <v>5225</v>
      </c>
      <c r="Z922" s="24"/>
      <c r="AA922" s="24"/>
      <c r="AB922" s="26" t="s">
        <v>117</v>
      </c>
      <c r="AC922" s="28">
        <v>5000</v>
      </c>
      <c r="AD922" s="26" t="s">
        <v>5226</v>
      </c>
      <c r="AE922" s="26" t="s">
        <v>558</v>
      </c>
      <c r="AF922" s="26" t="s">
        <v>139</v>
      </c>
      <c r="AG922" s="24"/>
      <c r="AH922" s="26" t="s">
        <v>143</v>
      </c>
      <c r="AI922" s="28">
        <v>5000</v>
      </c>
      <c r="AJ922" s="26" t="s">
        <v>5235</v>
      </c>
      <c r="AK922" s="26" t="s">
        <v>5241</v>
      </c>
      <c r="AL922" s="26" t="s">
        <v>5229</v>
      </c>
      <c r="AM922" s="24"/>
      <c r="AN922" s="24"/>
      <c r="AO922" s="24"/>
      <c r="AP922" s="24"/>
      <c r="AQ922" s="26" t="s">
        <v>5242</v>
      </c>
      <c r="AR922" s="24"/>
      <c r="AS922" s="24"/>
      <c r="AT922" s="24"/>
      <c r="AU922" s="26" t="s">
        <v>5243</v>
      </c>
      <c r="AV922" s="24"/>
      <c r="AW922" s="28">
        <v>9290</v>
      </c>
      <c r="AX922" s="26">
        <v>50</v>
      </c>
      <c r="AY922" s="28">
        <v>54</v>
      </c>
      <c r="AZ922" s="28">
        <v>50</v>
      </c>
      <c r="BA922" s="26">
        <v>0</v>
      </c>
      <c r="BB922" s="26" t="s">
        <v>241</v>
      </c>
      <c r="BC922" s="26" t="s">
        <v>566</v>
      </c>
      <c r="BD922" s="26" t="s">
        <v>125</v>
      </c>
      <c r="BE922" s="24"/>
      <c r="BF922" s="26" t="s">
        <v>5232</v>
      </c>
      <c r="BG922" s="26" t="s">
        <v>2494</v>
      </c>
      <c r="BH922" s="26" t="s">
        <v>5244</v>
      </c>
      <c r="BI922" s="26" t="s">
        <v>627</v>
      </c>
      <c r="BJ922" s="26" t="s">
        <v>5245</v>
      </c>
      <c r="BK922" s="26" t="s">
        <v>261</v>
      </c>
      <c r="BL922" s="26" t="s">
        <v>5246</v>
      </c>
      <c r="BM922" s="26" t="s">
        <v>2494</v>
      </c>
      <c r="BN922" s="24"/>
      <c r="BO922" s="24"/>
      <c r="BP922" s="24"/>
      <c r="BQ922" s="24"/>
      <c r="BR922" s="26">
        <v>2</v>
      </c>
      <c r="BS922" s="26">
        <v>1</v>
      </c>
      <c r="BT922" s="26">
        <v>2</v>
      </c>
      <c r="BU922" s="26">
        <v>2</v>
      </c>
      <c r="BV922" s="26">
        <v>2</v>
      </c>
      <c r="BW922" s="26">
        <v>2</v>
      </c>
      <c r="BX922" s="26">
        <v>4</v>
      </c>
      <c r="BY922" s="26">
        <v>2</v>
      </c>
      <c r="BZ922" s="24"/>
      <c r="CA922" s="24"/>
      <c r="CB922" s="24"/>
      <c r="CC922" s="24"/>
      <c r="CD922" s="24"/>
      <c r="CE922" s="24"/>
      <c r="CF922" s="24"/>
      <c r="CG922" s="24"/>
      <c r="CH922" s="24"/>
      <c r="CI922" s="24"/>
      <c r="CJ922" s="24"/>
      <c r="CK922" s="24"/>
      <c r="CL922" s="24"/>
      <c r="CM922" s="24"/>
      <c r="CN922" s="24"/>
      <c r="CO922" s="24"/>
      <c r="CP922" s="24"/>
      <c r="CQ922" s="24"/>
      <c r="CR922" s="24"/>
      <c r="CS922" s="24"/>
      <c r="CT922" s="24"/>
      <c r="CU922" s="24"/>
      <c r="CV922" s="24"/>
      <c r="CW922" s="24"/>
      <c r="CX922" s="24"/>
      <c r="CY922" s="24"/>
      <c r="CZ922" s="24"/>
      <c r="DA922" s="24"/>
      <c r="DB922" s="24"/>
      <c r="DC922" s="24"/>
      <c r="DD922" s="24"/>
      <c r="DE922" s="24"/>
      <c r="DF922" s="26" t="s">
        <v>120</v>
      </c>
      <c r="DG922" s="26" t="s">
        <v>120</v>
      </c>
      <c r="DH922" s="26" t="s">
        <v>120</v>
      </c>
      <c r="DI922" s="26" t="s">
        <v>120</v>
      </c>
      <c r="DJ922" s="26" t="s">
        <v>139</v>
      </c>
      <c r="DK922" s="26" t="s">
        <v>139</v>
      </c>
      <c r="DL922" s="26" t="s">
        <v>139</v>
      </c>
      <c r="DM922" s="26" t="s">
        <v>139</v>
      </c>
      <c r="DN922" s="26" t="s">
        <v>139</v>
      </c>
      <c r="DO922" s="26" t="s">
        <v>139</v>
      </c>
    </row>
    <row r="923" spans="1:119" ht="20.100000000000001" customHeight="1" x14ac:dyDescent="0.25">
      <c r="A923" s="29" t="str">
        <f t="shared" si="196"/>
        <v>Crocus1</v>
      </c>
      <c r="B923" s="29" t="str">
        <f t="shared" si="197"/>
        <v>Crocus</v>
      </c>
      <c r="C923" s="29">
        <f t="shared" si="198"/>
        <v>1</v>
      </c>
      <c r="D923" s="30" t="str">
        <f t="shared" si="199"/>
        <v>Europe and Eurasia</v>
      </c>
      <c r="E923" s="30" t="str">
        <f t="shared" si="200"/>
        <v>Kolomiya, Ukraine</v>
      </c>
      <c r="F923" s="31">
        <f t="shared" si="201"/>
        <v>1</v>
      </c>
      <c r="G923" s="31">
        <f t="shared" si="202"/>
        <v>1</v>
      </c>
      <c r="H923" s="31">
        <f t="shared" si="203"/>
        <v>2</v>
      </c>
      <c r="I923" s="31">
        <f t="shared" si="204"/>
        <v>2</v>
      </c>
      <c r="J923" s="31">
        <f t="shared" si="205"/>
        <v>1</v>
      </c>
      <c r="K923" s="31">
        <f t="shared" si="206"/>
        <v>1</v>
      </c>
      <c r="L923" s="31">
        <f t="shared" si="207"/>
        <v>4</v>
      </c>
      <c r="M923" s="31">
        <f t="shared" si="208"/>
        <v>2</v>
      </c>
      <c r="N923" s="31">
        <f t="shared" si="209"/>
        <v>1.8</v>
      </c>
      <c r="O923" s="26" t="s">
        <v>5247</v>
      </c>
      <c r="P923" s="26" t="s">
        <v>108</v>
      </c>
      <c r="Q923" s="27">
        <v>41400</v>
      </c>
      <c r="R923" s="26" t="s">
        <v>155</v>
      </c>
      <c r="S923" s="26" t="s">
        <v>206</v>
      </c>
      <c r="T923" s="26" t="s">
        <v>207</v>
      </c>
      <c r="U923" s="26" t="s">
        <v>112</v>
      </c>
      <c r="V923" s="26" t="s">
        <v>15763</v>
      </c>
      <c r="W923" s="26" t="s">
        <v>2494</v>
      </c>
      <c r="X923" s="26" t="s">
        <v>5224</v>
      </c>
      <c r="Y923" s="26" t="s">
        <v>5225</v>
      </c>
      <c r="Z923" s="24"/>
      <c r="AA923" s="24"/>
      <c r="AB923" s="26" t="s">
        <v>117</v>
      </c>
      <c r="AC923" s="28">
        <v>5000</v>
      </c>
      <c r="AD923" s="26" t="s">
        <v>5226</v>
      </c>
      <c r="AE923" s="26" t="s">
        <v>558</v>
      </c>
      <c r="AF923" s="26" t="s">
        <v>139</v>
      </c>
      <c r="AG923" s="24"/>
      <c r="AH923" s="26" t="s">
        <v>158</v>
      </c>
      <c r="AI923" s="28">
        <v>5000</v>
      </c>
      <c r="AJ923" s="26" t="s">
        <v>5248</v>
      </c>
      <c r="AK923" s="26" t="s">
        <v>5228</v>
      </c>
      <c r="AL923" s="26" t="s">
        <v>5229</v>
      </c>
      <c r="AM923" s="26" t="s">
        <v>5249</v>
      </c>
      <c r="AN923" s="26" t="s">
        <v>5250</v>
      </c>
      <c r="AO923" s="26" t="s">
        <v>5251</v>
      </c>
      <c r="AP923" s="26" t="s">
        <v>5252</v>
      </c>
      <c r="AQ923" s="24"/>
      <c r="AR923" s="24"/>
      <c r="AS923" s="24"/>
      <c r="AT923" s="24"/>
      <c r="AU923" s="24"/>
      <c r="AV923" s="24"/>
      <c r="AW923" s="28">
        <v>11423</v>
      </c>
      <c r="AX923" s="26">
        <v>42</v>
      </c>
      <c r="AY923" s="28">
        <v>54</v>
      </c>
      <c r="AZ923" s="28">
        <v>36</v>
      </c>
      <c r="BA923" s="26">
        <v>0</v>
      </c>
      <c r="BB923" s="26" t="s">
        <v>241</v>
      </c>
      <c r="BC923" s="26" t="s">
        <v>566</v>
      </c>
      <c r="BD923" s="24"/>
      <c r="BE923" s="24"/>
      <c r="BF923" s="26" t="s">
        <v>1753</v>
      </c>
      <c r="BG923" s="26" t="s">
        <v>191</v>
      </c>
      <c r="BH923" s="26" t="s">
        <v>2321</v>
      </c>
      <c r="BI923" s="26" t="s">
        <v>191</v>
      </c>
      <c r="BJ923" s="26" t="s">
        <v>5253</v>
      </c>
      <c r="BK923" s="26" t="s">
        <v>367</v>
      </c>
      <c r="BL923" s="24"/>
      <c r="BM923" s="24"/>
      <c r="BN923" s="24"/>
      <c r="BO923" s="24"/>
      <c r="BP923" s="24"/>
      <c r="BQ923" s="24"/>
      <c r="BR923" s="26">
        <v>1</v>
      </c>
      <c r="BS923" s="26">
        <v>1</v>
      </c>
      <c r="BT923" s="26">
        <v>2</v>
      </c>
      <c r="BU923" s="26">
        <v>2</v>
      </c>
      <c r="BV923" s="26">
        <v>1</v>
      </c>
      <c r="BW923" s="26">
        <v>1</v>
      </c>
      <c r="BX923" s="26">
        <v>4</v>
      </c>
      <c r="BY923" s="26">
        <v>2</v>
      </c>
      <c r="BZ923" s="24"/>
      <c r="CA923" s="24"/>
      <c r="CB923" s="24"/>
      <c r="CC923" s="24"/>
      <c r="CD923" s="24"/>
      <c r="CE923" s="24"/>
      <c r="CF923" s="24"/>
      <c r="CG923" s="24"/>
      <c r="CH923" s="24"/>
      <c r="CI923" s="24"/>
      <c r="CJ923" s="24"/>
      <c r="CK923" s="24"/>
      <c r="CL923" s="24"/>
      <c r="CM923" s="24"/>
      <c r="CN923" s="24"/>
      <c r="CO923" s="24"/>
      <c r="CP923" s="24"/>
      <c r="CQ923" s="24"/>
      <c r="CR923" s="24"/>
      <c r="CS923" s="24"/>
      <c r="CT923" s="24"/>
      <c r="CU923" s="24"/>
      <c r="CV923" s="24"/>
      <c r="CW923" s="24"/>
      <c r="CX923" s="24"/>
      <c r="CY923" s="24"/>
      <c r="CZ923" s="24"/>
      <c r="DA923" s="24"/>
      <c r="DB923" s="24"/>
      <c r="DC923" s="24"/>
      <c r="DD923" s="24"/>
      <c r="DE923" s="24"/>
      <c r="DF923" s="26" t="s">
        <v>120</v>
      </c>
      <c r="DG923" s="26" t="s">
        <v>120</v>
      </c>
      <c r="DH923" s="26" t="s">
        <v>120</v>
      </c>
      <c r="DI923" s="26" t="s">
        <v>120</v>
      </c>
      <c r="DJ923" s="26" t="s">
        <v>139</v>
      </c>
      <c r="DK923" s="26" t="s">
        <v>139</v>
      </c>
      <c r="DL923" s="26" t="s">
        <v>139</v>
      </c>
      <c r="DM923" s="26" t="s">
        <v>139</v>
      </c>
      <c r="DN923" s="26" t="s">
        <v>139</v>
      </c>
      <c r="DO923" s="26" t="s">
        <v>139</v>
      </c>
    </row>
    <row r="924" spans="1:119" ht="20.100000000000001" customHeight="1" x14ac:dyDescent="0.25">
      <c r="A924" s="29" t="str">
        <f t="shared" si="196"/>
        <v/>
      </c>
      <c r="B924" s="29" t="str">
        <f t="shared" si="197"/>
        <v>Dackana Home Based Care</v>
      </c>
      <c r="C924" s="29">
        <f t="shared" si="198"/>
        <v>0</v>
      </c>
      <c r="D924" s="30" t="str">
        <f t="shared" si="199"/>
        <v>Africa and the Middle East</v>
      </c>
      <c r="E924" s="30" t="str">
        <f t="shared" si="200"/>
        <v>Kabwe, Zambia</v>
      </c>
      <c r="F924" s="31">
        <f t="shared" si="201"/>
        <v>0</v>
      </c>
      <c r="G924" s="31">
        <f t="shared" si="202"/>
        <v>0</v>
      </c>
      <c r="H924" s="31">
        <f t="shared" si="203"/>
        <v>0</v>
      </c>
      <c r="I924" s="31">
        <f t="shared" si="204"/>
        <v>0</v>
      </c>
      <c r="J924" s="31">
        <f t="shared" si="205"/>
        <v>0</v>
      </c>
      <c r="K924" s="31">
        <f t="shared" si="206"/>
        <v>0</v>
      </c>
      <c r="L924" s="31">
        <f t="shared" si="207"/>
        <v>0</v>
      </c>
      <c r="M924" s="31">
        <f t="shared" si="208"/>
        <v>0</v>
      </c>
      <c r="N924" s="31">
        <f t="shared" si="209"/>
        <v>0</v>
      </c>
      <c r="O924" s="26" t="s">
        <v>16015</v>
      </c>
      <c r="P924" s="26" t="s">
        <v>108</v>
      </c>
      <c r="Q924" s="27">
        <v>43165</v>
      </c>
      <c r="R924" s="24"/>
      <c r="S924" s="24"/>
      <c r="T924" s="26" t="s">
        <v>111</v>
      </c>
      <c r="U924" s="24"/>
      <c r="V924" s="26" t="s">
        <v>169</v>
      </c>
      <c r="W924" s="26" t="s">
        <v>4580</v>
      </c>
      <c r="X924" s="26" t="s">
        <v>5255</v>
      </c>
      <c r="Y924" s="26" t="s">
        <v>5256</v>
      </c>
      <c r="Z924" s="24"/>
      <c r="AA924" s="24"/>
      <c r="AB924" s="26" t="s">
        <v>15736</v>
      </c>
      <c r="AC924" s="28">
        <v>1000</v>
      </c>
      <c r="AD924" s="26" t="s">
        <v>5257</v>
      </c>
      <c r="AE924" s="26" t="s">
        <v>343</v>
      </c>
      <c r="AF924" s="26" t="s">
        <v>120</v>
      </c>
      <c r="AG924" s="26" t="s">
        <v>207</v>
      </c>
      <c r="AH924" s="24"/>
      <c r="AI924" s="28">
        <v>1000</v>
      </c>
      <c r="AJ924" s="24"/>
      <c r="AK924" s="24"/>
      <c r="AL924" s="24"/>
      <c r="AM924" s="24"/>
      <c r="AN924" s="24"/>
      <c r="AO924" s="24"/>
      <c r="AP924" s="24"/>
      <c r="AQ924" s="24"/>
      <c r="AR924" s="24"/>
      <c r="AS924" s="24"/>
      <c r="AT924" s="24"/>
      <c r="AU924" s="24"/>
      <c r="AV924" s="24"/>
      <c r="AW924" s="28">
        <v>0</v>
      </c>
      <c r="AX924" s="26">
        <v>0</v>
      </c>
      <c r="AY924" s="28">
        <v>0</v>
      </c>
      <c r="AZ924" s="28">
        <v>0</v>
      </c>
      <c r="BA924" s="26">
        <v>0</v>
      </c>
      <c r="BB924" s="24"/>
      <c r="BC924" s="26" t="s">
        <v>2885</v>
      </c>
      <c r="BD924" s="24"/>
      <c r="BE924" s="24"/>
      <c r="BF924" s="24"/>
      <c r="BG924" s="24"/>
      <c r="BH924" s="24"/>
      <c r="BI924" s="24"/>
      <c r="BJ924" s="24"/>
      <c r="BK924" s="24"/>
      <c r="BL924" s="24"/>
      <c r="BM924" s="24"/>
      <c r="BN924" s="24"/>
      <c r="BO924" s="24"/>
      <c r="BP924" s="24"/>
      <c r="BQ924" s="24"/>
      <c r="BR924" s="26">
        <v>0</v>
      </c>
      <c r="BS924" s="26">
        <v>0</v>
      </c>
      <c r="BT924" s="26">
        <v>0</v>
      </c>
      <c r="BU924" s="26">
        <v>0</v>
      </c>
      <c r="BV924" s="26">
        <v>0</v>
      </c>
      <c r="BW924" s="26">
        <v>0</v>
      </c>
      <c r="BX924" s="26">
        <v>0</v>
      </c>
      <c r="BY924" s="26">
        <v>0</v>
      </c>
      <c r="BZ924" s="24"/>
      <c r="CA924" s="24"/>
      <c r="CB924" s="24"/>
      <c r="CC924" s="24"/>
      <c r="CD924" s="24"/>
      <c r="CE924" s="24"/>
      <c r="CF924" s="24"/>
      <c r="CG924" s="24"/>
      <c r="CH924" s="24"/>
      <c r="CI924" s="24"/>
      <c r="CJ924" s="24"/>
      <c r="CK924" s="24"/>
      <c r="CL924" s="24"/>
      <c r="CM924" s="24"/>
      <c r="CN924" s="24"/>
      <c r="CO924" s="24"/>
      <c r="CP924" s="24"/>
      <c r="CQ924" s="24"/>
      <c r="CR924" s="24"/>
      <c r="CS924" s="24"/>
      <c r="CT924" s="24"/>
      <c r="CU924" s="24"/>
      <c r="CV924" s="24"/>
      <c r="CW924" s="24"/>
      <c r="CX924" s="24"/>
      <c r="CY924" s="24"/>
      <c r="CZ924" s="24"/>
      <c r="DA924" s="24"/>
      <c r="DB924" s="24"/>
      <c r="DC924" s="24"/>
      <c r="DD924" s="24"/>
      <c r="DE924" s="24"/>
      <c r="DF924" s="26" t="s">
        <v>139</v>
      </c>
      <c r="DG924" s="26" t="s">
        <v>139</v>
      </c>
      <c r="DH924" s="26" t="s">
        <v>139</v>
      </c>
      <c r="DI924" s="26" t="s">
        <v>139</v>
      </c>
      <c r="DJ924" s="26" t="s">
        <v>139</v>
      </c>
      <c r="DK924" s="26" t="s">
        <v>139</v>
      </c>
      <c r="DL924" s="26" t="s">
        <v>139</v>
      </c>
      <c r="DM924" s="26" t="s">
        <v>139</v>
      </c>
      <c r="DN924" s="26" t="s">
        <v>139</v>
      </c>
      <c r="DO924" s="26" t="s">
        <v>139</v>
      </c>
    </row>
    <row r="925" spans="1:119" ht="20.100000000000001" customHeight="1" x14ac:dyDescent="0.25">
      <c r="A925" s="29" t="str">
        <f t="shared" si="196"/>
        <v>Dackana Home Based Care6</v>
      </c>
      <c r="B925" s="29" t="str">
        <f t="shared" si="197"/>
        <v>Dackana Home Based Care</v>
      </c>
      <c r="C925" s="29">
        <f t="shared" si="198"/>
        <v>6</v>
      </c>
      <c r="D925" s="30" t="str">
        <f t="shared" si="199"/>
        <v>Africa and the Middle East</v>
      </c>
      <c r="E925" s="30" t="str">
        <f t="shared" si="200"/>
        <v>Kabwe, Zambia</v>
      </c>
      <c r="F925" s="31">
        <f t="shared" si="201"/>
        <v>3</v>
      </c>
      <c r="G925" s="31">
        <f t="shared" si="202"/>
        <v>2</v>
      </c>
      <c r="H925" s="31">
        <f t="shared" si="203"/>
        <v>2</v>
      </c>
      <c r="I925" s="31">
        <f t="shared" si="204"/>
        <v>3</v>
      </c>
      <c r="J925" s="31">
        <f t="shared" si="205"/>
        <v>4</v>
      </c>
      <c r="K925" s="31">
        <f t="shared" si="206"/>
        <v>3</v>
      </c>
      <c r="L925" s="31">
        <f t="shared" si="207"/>
        <v>4</v>
      </c>
      <c r="M925" s="31">
        <f t="shared" si="208"/>
        <v>3</v>
      </c>
      <c r="N925" s="31">
        <f t="shared" si="209"/>
        <v>3</v>
      </c>
      <c r="O925" s="26" t="s">
        <v>5254</v>
      </c>
      <c r="P925" s="26" t="s">
        <v>108</v>
      </c>
      <c r="Q925" s="27">
        <v>43214</v>
      </c>
      <c r="R925" s="26" t="s">
        <v>166</v>
      </c>
      <c r="S925" s="26" t="s">
        <v>244</v>
      </c>
      <c r="T925" s="26" t="s">
        <v>111</v>
      </c>
      <c r="U925" s="24"/>
      <c r="V925" s="26" t="s">
        <v>169</v>
      </c>
      <c r="W925" s="26" t="s">
        <v>4580</v>
      </c>
      <c r="X925" s="26" t="s">
        <v>5255</v>
      </c>
      <c r="Y925" s="26" t="s">
        <v>5256</v>
      </c>
      <c r="Z925" s="24"/>
      <c r="AA925" s="24"/>
      <c r="AB925" s="26" t="s">
        <v>117</v>
      </c>
      <c r="AC925" s="28">
        <v>23000</v>
      </c>
      <c r="AD925" s="26" t="s">
        <v>5257</v>
      </c>
      <c r="AE925" s="26" t="s">
        <v>343</v>
      </c>
      <c r="AF925" s="26" t="s">
        <v>120</v>
      </c>
      <c r="AG925" s="26" t="s">
        <v>207</v>
      </c>
      <c r="AH925" s="26" t="s">
        <v>250</v>
      </c>
      <c r="AI925" s="28">
        <v>23000</v>
      </c>
      <c r="AJ925" s="24"/>
      <c r="AK925" s="24"/>
      <c r="AL925" s="24"/>
      <c r="AM925" s="24"/>
      <c r="AN925" s="24"/>
      <c r="AO925" s="24"/>
      <c r="AP925" s="24"/>
      <c r="AQ925" s="24"/>
      <c r="AR925" s="26" t="s">
        <v>5258</v>
      </c>
      <c r="AS925" s="24"/>
      <c r="AT925" s="24"/>
      <c r="AU925" s="24"/>
      <c r="AV925" s="24"/>
      <c r="AW925" s="28">
        <v>56777</v>
      </c>
      <c r="AX925" s="26">
        <v>70</v>
      </c>
      <c r="AY925" s="28">
        <v>55</v>
      </c>
      <c r="AZ925" s="28">
        <v>30</v>
      </c>
      <c r="BA925" s="26">
        <v>30</v>
      </c>
      <c r="BB925" s="24"/>
      <c r="BC925" s="26" t="s">
        <v>2885</v>
      </c>
      <c r="BD925" s="26" t="s">
        <v>125</v>
      </c>
      <c r="BE925" s="24"/>
      <c r="BF925" s="26" t="s">
        <v>5259</v>
      </c>
      <c r="BG925" s="26" t="s">
        <v>4580</v>
      </c>
      <c r="BH925" s="24"/>
      <c r="BI925" s="24"/>
      <c r="BJ925" s="24"/>
      <c r="BK925" s="24"/>
      <c r="BL925" s="24"/>
      <c r="BM925" s="24"/>
      <c r="BN925" s="24"/>
      <c r="BO925" s="24"/>
      <c r="BP925" s="24"/>
      <c r="BQ925" s="24"/>
      <c r="BR925" s="26">
        <v>0</v>
      </c>
      <c r="BS925" s="26">
        <v>0</v>
      </c>
      <c r="BT925" s="26">
        <v>0</v>
      </c>
      <c r="BU925" s="26">
        <v>0</v>
      </c>
      <c r="BV925" s="26">
        <v>0</v>
      </c>
      <c r="BW925" s="26">
        <v>0</v>
      </c>
      <c r="BX925" s="26">
        <v>0</v>
      </c>
      <c r="BY925" s="26">
        <v>0</v>
      </c>
      <c r="BZ925" s="26" t="s">
        <v>136</v>
      </c>
      <c r="CA925" s="26" t="s">
        <v>134</v>
      </c>
      <c r="CB925" s="26" t="s">
        <v>136</v>
      </c>
      <c r="CC925" s="26" t="s">
        <v>136</v>
      </c>
      <c r="CD925" s="26" t="s">
        <v>135</v>
      </c>
      <c r="CE925" s="26" t="s">
        <v>135</v>
      </c>
      <c r="CF925" s="26" t="s">
        <v>136</v>
      </c>
      <c r="CG925" s="26" t="s">
        <v>136</v>
      </c>
      <c r="CH925" s="26" t="s">
        <v>135</v>
      </c>
      <c r="CI925" s="26" t="s">
        <v>136</v>
      </c>
      <c r="CJ925" s="26" t="s">
        <v>135</v>
      </c>
      <c r="CK925" s="26" t="s">
        <v>136</v>
      </c>
      <c r="CL925" s="26" t="s">
        <v>136</v>
      </c>
      <c r="CM925" s="26" t="s">
        <v>134</v>
      </c>
      <c r="CN925" s="26" t="s">
        <v>135</v>
      </c>
      <c r="CO925" s="26" t="s">
        <v>134</v>
      </c>
      <c r="CP925" s="26" t="s">
        <v>136</v>
      </c>
      <c r="CQ925" s="26" t="s">
        <v>138</v>
      </c>
      <c r="CR925" s="26" t="s">
        <v>136</v>
      </c>
      <c r="CS925" s="26" t="s">
        <v>138</v>
      </c>
      <c r="CT925" s="26" t="s">
        <v>135</v>
      </c>
      <c r="CU925" s="26" t="s">
        <v>136</v>
      </c>
      <c r="CV925" s="26" t="s">
        <v>136</v>
      </c>
      <c r="CW925" s="26" t="s">
        <v>136</v>
      </c>
      <c r="CX925" s="26" t="s">
        <v>138</v>
      </c>
      <c r="CY925" s="26" t="s">
        <v>138</v>
      </c>
      <c r="CZ925" s="26" t="s">
        <v>135</v>
      </c>
      <c r="DA925" s="26" t="s">
        <v>136</v>
      </c>
      <c r="DB925" s="26" t="s">
        <v>135</v>
      </c>
      <c r="DC925" s="26" t="s">
        <v>136</v>
      </c>
      <c r="DD925" s="26" t="s">
        <v>136</v>
      </c>
      <c r="DE925" s="26" t="s">
        <v>134</v>
      </c>
      <c r="DF925" s="26" t="s">
        <v>120</v>
      </c>
      <c r="DG925" s="26" t="s">
        <v>120</v>
      </c>
      <c r="DH925" s="26" t="s">
        <v>120</v>
      </c>
      <c r="DI925" s="26" t="s">
        <v>139</v>
      </c>
      <c r="DJ925" s="26" t="s">
        <v>120</v>
      </c>
      <c r="DK925" s="26" t="s">
        <v>139</v>
      </c>
      <c r="DL925" s="26" t="s">
        <v>120</v>
      </c>
      <c r="DM925" s="26" t="s">
        <v>139</v>
      </c>
      <c r="DN925" s="26" t="s">
        <v>139</v>
      </c>
      <c r="DO925" s="26" t="s">
        <v>139</v>
      </c>
    </row>
    <row r="926" spans="1:119" ht="20.100000000000001" customHeight="1" x14ac:dyDescent="0.25">
      <c r="A926" s="29" t="str">
        <f t="shared" si="196"/>
        <v/>
      </c>
      <c r="B926" s="29" t="str">
        <f t="shared" si="197"/>
        <v>Dackana Home Based Care</v>
      </c>
      <c r="C926" s="29">
        <f t="shared" si="198"/>
        <v>0</v>
      </c>
      <c r="D926" s="30" t="str">
        <f t="shared" si="199"/>
        <v>Africa and the Middle East</v>
      </c>
      <c r="E926" s="30" t="str">
        <f t="shared" si="200"/>
        <v>Kabwe, Zambia</v>
      </c>
      <c r="F926" s="31">
        <f t="shared" si="201"/>
        <v>0</v>
      </c>
      <c r="G926" s="31">
        <f t="shared" si="202"/>
        <v>0</v>
      </c>
      <c r="H926" s="31">
        <f t="shared" si="203"/>
        <v>0</v>
      </c>
      <c r="I926" s="31">
        <f t="shared" si="204"/>
        <v>0</v>
      </c>
      <c r="J926" s="31">
        <f t="shared" si="205"/>
        <v>0</v>
      </c>
      <c r="K926" s="31">
        <f t="shared" si="206"/>
        <v>0</v>
      </c>
      <c r="L926" s="31">
        <f t="shared" si="207"/>
        <v>0</v>
      </c>
      <c r="M926" s="31">
        <f t="shared" si="208"/>
        <v>0</v>
      </c>
      <c r="N926" s="31">
        <f t="shared" si="209"/>
        <v>0</v>
      </c>
      <c r="O926" s="26" t="s">
        <v>16016</v>
      </c>
      <c r="P926" s="26" t="s">
        <v>108</v>
      </c>
      <c r="Q926" s="27">
        <v>43255</v>
      </c>
      <c r="R926" s="24"/>
      <c r="S926" s="24"/>
      <c r="T926" s="26" t="s">
        <v>111</v>
      </c>
      <c r="U926" s="24"/>
      <c r="V926" s="26" t="s">
        <v>169</v>
      </c>
      <c r="W926" s="26" t="s">
        <v>4580</v>
      </c>
      <c r="X926" s="26" t="s">
        <v>5255</v>
      </c>
      <c r="Y926" s="26" t="s">
        <v>5256</v>
      </c>
      <c r="Z926" s="24"/>
      <c r="AA926" s="24"/>
      <c r="AB926" s="26" t="s">
        <v>15736</v>
      </c>
      <c r="AC926" s="28">
        <v>2500</v>
      </c>
      <c r="AD926" s="26" t="s">
        <v>5257</v>
      </c>
      <c r="AE926" s="26" t="s">
        <v>343</v>
      </c>
      <c r="AF926" s="26" t="s">
        <v>120</v>
      </c>
      <c r="AG926" s="26" t="s">
        <v>207</v>
      </c>
      <c r="AH926" s="24"/>
      <c r="AI926" s="28">
        <v>2500</v>
      </c>
      <c r="AJ926" s="24"/>
      <c r="AK926" s="24"/>
      <c r="AL926" s="24"/>
      <c r="AM926" s="24"/>
      <c r="AN926" s="24"/>
      <c r="AO926" s="24"/>
      <c r="AP926" s="24"/>
      <c r="AQ926" s="24"/>
      <c r="AR926" s="24"/>
      <c r="AS926" s="24"/>
      <c r="AT926" s="24"/>
      <c r="AU926" s="24"/>
      <c r="AV926" s="24"/>
      <c r="AW926" s="28">
        <v>0</v>
      </c>
      <c r="AX926" s="26">
        <v>0</v>
      </c>
      <c r="AY926" s="28">
        <v>0</v>
      </c>
      <c r="AZ926" s="28">
        <v>0</v>
      </c>
      <c r="BA926" s="26">
        <v>0</v>
      </c>
      <c r="BB926" s="24"/>
      <c r="BC926" s="26" t="s">
        <v>2885</v>
      </c>
      <c r="BD926" s="24"/>
      <c r="BE926" s="24"/>
      <c r="BF926" s="24"/>
      <c r="BG926" s="24"/>
      <c r="BH926" s="24"/>
      <c r="BI926" s="24"/>
      <c r="BJ926" s="24"/>
      <c r="BK926" s="24"/>
      <c r="BL926" s="24"/>
      <c r="BM926" s="24"/>
      <c r="BN926" s="24"/>
      <c r="BO926" s="24"/>
      <c r="BP926" s="24"/>
      <c r="BQ926" s="24"/>
      <c r="BR926" s="26">
        <v>0</v>
      </c>
      <c r="BS926" s="26">
        <v>0</v>
      </c>
      <c r="BT926" s="26">
        <v>0</v>
      </c>
      <c r="BU926" s="26">
        <v>0</v>
      </c>
      <c r="BV926" s="26">
        <v>0</v>
      </c>
      <c r="BW926" s="26">
        <v>0</v>
      </c>
      <c r="BX926" s="26">
        <v>0</v>
      </c>
      <c r="BY926" s="26">
        <v>0</v>
      </c>
      <c r="BZ926" s="24"/>
      <c r="CA926" s="24"/>
      <c r="CB926" s="24"/>
      <c r="CC926" s="24"/>
      <c r="CD926" s="24"/>
      <c r="CE926" s="24"/>
      <c r="CF926" s="24"/>
      <c r="CG926" s="24"/>
      <c r="CH926" s="24"/>
      <c r="CI926" s="24"/>
      <c r="CJ926" s="24"/>
      <c r="CK926" s="24"/>
      <c r="CL926" s="24"/>
      <c r="CM926" s="24"/>
      <c r="CN926" s="24"/>
      <c r="CO926" s="24"/>
      <c r="CP926" s="24"/>
      <c r="CQ926" s="24"/>
      <c r="CR926" s="24"/>
      <c r="CS926" s="24"/>
      <c r="CT926" s="24"/>
      <c r="CU926" s="24"/>
      <c r="CV926" s="24"/>
      <c r="CW926" s="24"/>
      <c r="CX926" s="24"/>
      <c r="CY926" s="24"/>
      <c r="CZ926" s="24"/>
      <c r="DA926" s="24"/>
      <c r="DB926" s="24"/>
      <c r="DC926" s="24"/>
      <c r="DD926" s="24"/>
      <c r="DE926" s="24"/>
      <c r="DF926" s="26" t="s">
        <v>139</v>
      </c>
      <c r="DG926" s="26" t="s">
        <v>139</v>
      </c>
      <c r="DH926" s="26" t="s">
        <v>139</v>
      </c>
      <c r="DI926" s="26" t="s">
        <v>139</v>
      </c>
      <c r="DJ926" s="26" t="s">
        <v>139</v>
      </c>
      <c r="DK926" s="26" t="s">
        <v>139</v>
      </c>
      <c r="DL926" s="26" t="s">
        <v>139</v>
      </c>
      <c r="DM926" s="26" t="s">
        <v>139</v>
      </c>
      <c r="DN926" s="26" t="s">
        <v>139</v>
      </c>
      <c r="DO926" s="26" t="s">
        <v>139</v>
      </c>
    </row>
    <row r="927" spans="1:119" ht="20.100000000000001" customHeight="1" x14ac:dyDescent="0.25">
      <c r="A927" s="29" t="str">
        <f t="shared" si="196"/>
        <v/>
      </c>
      <c r="B927" s="29" t="str">
        <f t="shared" si="197"/>
        <v>Dackana Home Based Care</v>
      </c>
      <c r="C927" s="29">
        <f t="shared" si="198"/>
        <v>0</v>
      </c>
      <c r="D927" s="30" t="str">
        <f t="shared" si="199"/>
        <v>Africa and the Middle East</v>
      </c>
      <c r="E927" s="30" t="str">
        <f t="shared" si="200"/>
        <v>Kabwe, Zambia</v>
      </c>
      <c r="F927" s="31">
        <f t="shared" si="201"/>
        <v>0</v>
      </c>
      <c r="G927" s="31">
        <f t="shared" si="202"/>
        <v>0</v>
      </c>
      <c r="H927" s="31">
        <f t="shared" si="203"/>
        <v>0</v>
      </c>
      <c r="I927" s="31">
        <f t="shared" si="204"/>
        <v>0</v>
      </c>
      <c r="J927" s="31">
        <f t="shared" si="205"/>
        <v>0</v>
      </c>
      <c r="K927" s="31">
        <f t="shared" si="206"/>
        <v>0</v>
      </c>
      <c r="L927" s="31">
        <f t="shared" si="207"/>
        <v>0</v>
      </c>
      <c r="M927" s="31">
        <f t="shared" si="208"/>
        <v>0</v>
      </c>
      <c r="N927" s="31">
        <f t="shared" si="209"/>
        <v>0</v>
      </c>
      <c r="O927" s="26" t="s">
        <v>16017</v>
      </c>
      <c r="P927" s="26" t="s">
        <v>108</v>
      </c>
      <c r="Q927" s="27">
        <v>42858</v>
      </c>
      <c r="R927" s="24"/>
      <c r="S927" s="24"/>
      <c r="T927" s="26" t="s">
        <v>142</v>
      </c>
      <c r="U927" s="24"/>
      <c r="V927" s="26" t="s">
        <v>169</v>
      </c>
      <c r="W927" s="26" t="s">
        <v>4580</v>
      </c>
      <c r="X927" s="26" t="s">
        <v>5255</v>
      </c>
      <c r="Y927" s="26" t="s">
        <v>5256</v>
      </c>
      <c r="Z927" s="24"/>
      <c r="AA927" s="24"/>
      <c r="AB927" s="26" t="s">
        <v>15736</v>
      </c>
      <c r="AC927" s="28">
        <v>1800</v>
      </c>
      <c r="AD927" s="26" t="s">
        <v>5257</v>
      </c>
      <c r="AE927" s="26" t="s">
        <v>343</v>
      </c>
      <c r="AF927" s="26" t="s">
        <v>120</v>
      </c>
      <c r="AG927" s="26" t="s">
        <v>207</v>
      </c>
      <c r="AH927" s="24"/>
      <c r="AI927" s="28">
        <v>1800</v>
      </c>
      <c r="AJ927" s="24"/>
      <c r="AK927" s="24"/>
      <c r="AL927" s="24"/>
      <c r="AM927" s="24"/>
      <c r="AN927" s="24"/>
      <c r="AO927" s="24"/>
      <c r="AP927" s="24"/>
      <c r="AQ927" s="24"/>
      <c r="AR927" s="24"/>
      <c r="AS927" s="24"/>
      <c r="AT927" s="24"/>
      <c r="AU927" s="24"/>
      <c r="AV927" s="24"/>
      <c r="AW927" s="28">
        <v>0</v>
      </c>
      <c r="AX927" s="26">
        <v>0</v>
      </c>
      <c r="AY927" s="28">
        <v>0</v>
      </c>
      <c r="AZ927" s="28">
        <v>0</v>
      </c>
      <c r="BA927" s="26">
        <v>0</v>
      </c>
      <c r="BB927" s="24"/>
      <c r="BC927" s="26" t="s">
        <v>2885</v>
      </c>
      <c r="BD927" s="24"/>
      <c r="BE927" s="24"/>
      <c r="BF927" s="24"/>
      <c r="BG927" s="24"/>
      <c r="BH927" s="24"/>
      <c r="BI927" s="24"/>
      <c r="BJ927" s="24"/>
      <c r="BK927" s="24"/>
      <c r="BL927" s="24"/>
      <c r="BM927" s="24"/>
      <c r="BN927" s="24"/>
      <c r="BO927" s="24"/>
      <c r="BP927" s="24"/>
      <c r="BQ927" s="24"/>
      <c r="BR927" s="26">
        <v>0</v>
      </c>
      <c r="BS927" s="26">
        <v>0</v>
      </c>
      <c r="BT927" s="26">
        <v>0</v>
      </c>
      <c r="BU927" s="26">
        <v>0</v>
      </c>
      <c r="BV927" s="26">
        <v>0</v>
      </c>
      <c r="BW927" s="26">
        <v>0</v>
      </c>
      <c r="BX927" s="26">
        <v>0</v>
      </c>
      <c r="BY927" s="26">
        <v>0</v>
      </c>
      <c r="BZ927" s="24"/>
      <c r="CA927" s="24"/>
      <c r="CB927" s="24"/>
      <c r="CC927" s="24"/>
      <c r="CD927" s="24"/>
      <c r="CE927" s="24"/>
      <c r="CF927" s="24"/>
      <c r="CG927" s="24"/>
      <c r="CH927" s="24"/>
      <c r="CI927" s="24"/>
      <c r="CJ927" s="24"/>
      <c r="CK927" s="24"/>
      <c r="CL927" s="24"/>
      <c r="CM927" s="24"/>
      <c r="CN927" s="24"/>
      <c r="CO927" s="24"/>
      <c r="CP927" s="24"/>
      <c r="CQ927" s="24"/>
      <c r="CR927" s="24"/>
      <c r="CS927" s="24"/>
      <c r="CT927" s="24"/>
      <c r="CU927" s="24"/>
      <c r="CV927" s="24"/>
      <c r="CW927" s="24"/>
      <c r="CX927" s="24"/>
      <c r="CY927" s="24"/>
      <c r="CZ927" s="24"/>
      <c r="DA927" s="24"/>
      <c r="DB927" s="24"/>
      <c r="DC927" s="24"/>
      <c r="DD927" s="24"/>
      <c r="DE927" s="24"/>
      <c r="DF927" s="26" t="s">
        <v>139</v>
      </c>
      <c r="DG927" s="26" t="s">
        <v>139</v>
      </c>
      <c r="DH927" s="26" t="s">
        <v>139</v>
      </c>
      <c r="DI927" s="26" t="s">
        <v>139</v>
      </c>
      <c r="DJ927" s="26" t="s">
        <v>139</v>
      </c>
      <c r="DK927" s="26" t="s">
        <v>139</v>
      </c>
      <c r="DL927" s="26" t="s">
        <v>139</v>
      </c>
      <c r="DM927" s="26" t="s">
        <v>139</v>
      </c>
      <c r="DN927" s="26" t="s">
        <v>139</v>
      </c>
      <c r="DO927" s="26" t="s">
        <v>139</v>
      </c>
    </row>
    <row r="928" spans="1:119" ht="20.100000000000001" customHeight="1" x14ac:dyDescent="0.25">
      <c r="A928" s="29" t="str">
        <f t="shared" si="196"/>
        <v>Dackana Home Based Care5</v>
      </c>
      <c r="B928" s="29" t="str">
        <f t="shared" si="197"/>
        <v>Dackana Home Based Care</v>
      </c>
      <c r="C928" s="29">
        <f t="shared" si="198"/>
        <v>5</v>
      </c>
      <c r="D928" s="30" t="str">
        <f t="shared" si="199"/>
        <v>Africa and the Middle East</v>
      </c>
      <c r="E928" s="30" t="str">
        <f t="shared" si="200"/>
        <v>Kabwe, Zambia</v>
      </c>
      <c r="F928" s="31">
        <f t="shared" si="201"/>
        <v>3</v>
      </c>
      <c r="G928" s="31">
        <f t="shared" si="202"/>
        <v>2</v>
      </c>
      <c r="H928" s="31">
        <f t="shared" si="203"/>
        <v>3</v>
      </c>
      <c r="I928" s="31">
        <f t="shared" si="204"/>
        <v>3</v>
      </c>
      <c r="J928" s="31">
        <f t="shared" si="205"/>
        <v>3</v>
      </c>
      <c r="K928" s="31">
        <f t="shared" si="206"/>
        <v>2</v>
      </c>
      <c r="L928" s="31">
        <f t="shared" si="207"/>
        <v>3</v>
      </c>
      <c r="M928" s="31">
        <f t="shared" si="208"/>
        <v>2</v>
      </c>
      <c r="N928" s="31">
        <f t="shared" si="209"/>
        <v>2.6</v>
      </c>
      <c r="O928" s="26" t="s">
        <v>5260</v>
      </c>
      <c r="P928" s="26" t="s">
        <v>108</v>
      </c>
      <c r="Q928" s="27">
        <v>42858</v>
      </c>
      <c r="R928" s="26" t="s">
        <v>166</v>
      </c>
      <c r="S928" s="26" t="s">
        <v>167</v>
      </c>
      <c r="T928" s="26" t="s">
        <v>142</v>
      </c>
      <c r="U928" s="26" t="s">
        <v>168</v>
      </c>
      <c r="V928" s="26" t="s">
        <v>169</v>
      </c>
      <c r="W928" s="26" t="s">
        <v>4580</v>
      </c>
      <c r="X928" s="26" t="s">
        <v>5255</v>
      </c>
      <c r="Y928" s="26" t="s">
        <v>5256</v>
      </c>
      <c r="Z928" s="24"/>
      <c r="AA928" s="24"/>
      <c r="AB928" s="26" t="s">
        <v>117</v>
      </c>
      <c r="AC928" s="28">
        <v>11000</v>
      </c>
      <c r="AD928" s="26" t="s">
        <v>5257</v>
      </c>
      <c r="AE928" s="26" t="s">
        <v>343</v>
      </c>
      <c r="AF928" s="26" t="s">
        <v>120</v>
      </c>
      <c r="AG928" s="26" t="s">
        <v>207</v>
      </c>
      <c r="AH928" s="26" t="s">
        <v>176</v>
      </c>
      <c r="AI928" s="28">
        <v>11000</v>
      </c>
      <c r="AJ928" s="26" t="s">
        <v>5261</v>
      </c>
      <c r="AK928" s="26" t="s">
        <v>5262</v>
      </c>
      <c r="AL928" s="26" t="s">
        <v>5263</v>
      </c>
      <c r="AM928" s="24"/>
      <c r="AN928" s="24"/>
      <c r="AO928" s="24"/>
      <c r="AP928" s="24"/>
      <c r="AQ928" s="26" t="s">
        <v>5264</v>
      </c>
      <c r="AR928" s="24"/>
      <c r="AS928" s="24"/>
      <c r="AT928" s="24"/>
      <c r="AU928" s="24"/>
      <c r="AV928" s="24"/>
      <c r="AW928" s="28">
        <v>49091</v>
      </c>
      <c r="AX928" s="26">
        <v>70</v>
      </c>
      <c r="AY928" s="28">
        <v>60</v>
      </c>
      <c r="AZ928" s="28">
        <v>58</v>
      </c>
      <c r="BA928" s="26">
        <v>30</v>
      </c>
      <c r="BB928" s="24"/>
      <c r="BC928" s="26" t="s">
        <v>2885</v>
      </c>
      <c r="BD928" s="26" t="s">
        <v>378</v>
      </c>
      <c r="BE928" s="26" t="s">
        <v>5265</v>
      </c>
      <c r="BF928" s="24"/>
      <c r="BG928" s="24"/>
      <c r="BH928" s="24"/>
      <c r="BI928" s="24"/>
      <c r="BJ928" s="24"/>
      <c r="BK928" s="24"/>
      <c r="BL928" s="24"/>
      <c r="BM928" s="24"/>
      <c r="BN928" s="24"/>
      <c r="BO928" s="24"/>
      <c r="BP928" s="24"/>
      <c r="BQ928" s="24"/>
      <c r="BR928" s="26">
        <v>0</v>
      </c>
      <c r="BS928" s="26">
        <v>0</v>
      </c>
      <c r="BT928" s="26">
        <v>0</v>
      </c>
      <c r="BU928" s="26">
        <v>0</v>
      </c>
      <c r="BV928" s="26">
        <v>0</v>
      </c>
      <c r="BW928" s="26">
        <v>0</v>
      </c>
      <c r="BX928" s="26">
        <v>0</v>
      </c>
      <c r="BY928" s="26">
        <v>0</v>
      </c>
      <c r="BZ928" s="26" t="s">
        <v>136</v>
      </c>
      <c r="CA928" s="26" t="s">
        <v>136</v>
      </c>
      <c r="CB928" s="26" t="s">
        <v>136</v>
      </c>
      <c r="CC928" s="26" t="s">
        <v>136</v>
      </c>
      <c r="CD928" s="26" t="s">
        <v>135</v>
      </c>
      <c r="CE928" s="26" t="s">
        <v>135</v>
      </c>
      <c r="CF928" s="26" t="s">
        <v>135</v>
      </c>
      <c r="CG928" s="26" t="s">
        <v>136</v>
      </c>
      <c r="CH928" s="26" t="s">
        <v>134</v>
      </c>
      <c r="CI928" s="26" t="s">
        <v>134</v>
      </c>
      <c r="CJ928" s="26" t="s">
        <v>136</v>
      </c>
      <c r="CK928" s="26" t="s">
        <v>137</v>
      </c>
      <c r="CL928" s="26" t="s">
        <v>135</v>
      </c>
      <c r="CM928" s="26" t="s">
        <v>134</v>
      </c>
      <c r="CN928" s="26" t="s">
        <v>135</v>
      </c>
      <c r="CO928" s="26" t="s">
        <v>134</v>
      </c>
      <c r="CP928" s="26" t="s">
        <v>136</v>
      </c>
      <c r="CQ928" s="26" t="s">
        <v>137</v>
      </c>
      <c r="CR928" s="26" t="s">
        <v>138</v>
      </c>
      <c r="CS928" s="26" t="s">
        <v>138</v>
      </c>
      <c r="CT928" s="26" t="s">
        <v>135</v>
      </c>
      <c r="CU928" s="26" t="s">
        <v>137</v>
      </c>
      <c r="CV928" s="26" t="s">
        <v>135</v>
      </c>
      <c r="CW928" s="26" t="s">
        <v>136</v>
      </c>
      <c r="CX928" s="26" t="s">
        <v>136</v>
      </c>
      <c r="CY928" s="26" t="s">
        <v>138</v>
      </c>
      <c r="CZ928" s="26" t="s">
        <v>135</v>
      </c>
      <c r="DA928" s="26" t="s">
        <v>136</v>
      </c>
      <c r="DB928" s="26" t="s">
        <v>137</v>
      </c>
      <c r="DC928" s="26" t="s">
        <v>135</v>
      </c>
      <c r="DD928" s="26" t="s">
        <v>136</v>
      </c>
      <c r="DE928" s="26" t="s">
        <v>137</v>
      </c>
      <c r="DF928" s="26" t="s">
        <v>120</v>
      </c>
      <c r="DG928" s="26" t="s">
        <v>120</v>
      </c>
      <c r="DH928" s="26" t="s">
        <v>139</v>
      </c>
      <c r="DI928" s="26" t="s">
        <v>139</v>
      </c>
      <c r="DJ928" s="26" t="s">
        <v>139</v>
      </c>
      <c r="DK928" s="26" t="s">
        <v>139</v>
      </c>
      <c r="DL928" s="26" t="s">
        <v>139</v>
      </c>
      <c r="DM928" s="26" t="s">
        <v>139</v>
      </c>
      <c r="DN928" s="26" t="s">
        <v>139</v>
      </c>
      <c r="DO928" s="26" t="s">
        <v>139</v>
      </c>
    </row>
    <row r="929" spans="1:119" ht="20.100000000000001" customHeight="1" x14ac:dyDescent="0.25">
      <c r="A929" s="29" t="str">
        <f t="shared" si="196"/>
        <v>Dackana Home Based Care4</v>
      </c>
      <c r="B929" s="29" t="str">
        <f t="shared" si="197"/>
        <v>Dackana Home Based Care</v>
      </c>
      <c r="C929" s="29">
        <f t="shared" si="198"/>
        <v>4</v>
      </c>
      <c r="D929" s="30" t="str">
        <f t="shared" si="199"/>
        <v>Africa and the Middle East</v>
      </c>
      <c r="E929" s="30" t="str">
        <f t="shared" si="200"/>
        <v>Kabwe, Zambia</v>
      </c>
      <c r="F929" s="31">
        <f t="shared" si="201"/>
        <v>3</v>
      </c>
      <c r="G929" s="31">
        <f t="shared" si="202"/>
        <v>2</v>
      </c>
      <c r="H929" s="31">
        <f t="shared" si="203"/>
        <v>2</v>
      </c>
      <c r="I929" s="31">
        <f t="shared" si="204"/>
        <v>3</v>
      </c>
      <c r="J929" s="31">
        <f t="shared" si="205"/>
        <v>3</v>
      </c>
      <c r="K929" s="31">
        <f t="shared" si="206"/>
        <v>3</v>
      </c>
      <c r="L929" s="31">
        <f t="shared" si="207"/>
        <v>4</v>
      </c>
      <c r="M929" s="31">
        <f t="shared" si="208"/>
        <v>2</v>
      </c>
      <c r="N929" s="31">
        <f t="shared" si="209"/>
        <v>2.8</v>
      </c>
      <c r="O929" s="26" t="s">
        <v>5266</v>
      </c>
      <c r="P929" s="26" t="s">
        <v>108</v>
      </c>
      <c r="Q929" s="27">
        <v>42502</v>
      </c>
      <c r="R929" s="26" t="s">
        <v>166</v>
      </c>
      <c r="S929" s="26" t="s">
        <v>184</v>
      </c>
      <c r="T929" s="26" t="s">
        <v>157</v>
      </c>
      <c r="U929" s="26" t="s">
        <v>833</v>
      </c>
      <c r="V929" s="26" t="s">
        <v>169</v>
      </c>
      <c r="W929" s="26" t="s">
        <v>4580</v>
      </c>
      <c r="X929" s="26" t="s">
        <v>5255</v>
      </c>
      <c r="Y929" s="26" t="s">
        <v>5256</v>
      </c>
      <c r="Z929" s="24"/>
      <c r="AA929" s="24"/>
      <c r="AB929" s="26" t="s">
        <v>117</v>
      </c>
      <c r="AC929" s="28">
        <v>10000</v>
      </c>
      <c r="AD929" s="26" t="s">
        <v>5257</v>
      </c>
      <c r="AE929" s="26" t="s">
        <v>343</v>
      </c>
      <c r="AF929" s="26" t="s">
        <v>120</v>
      </c>
      <c r="AG929" s="26" t="s">
        <v>207</v>
      </c>
      <c r="AH929" s="26" t="s">
        <v>185</v>
      </c>
      <c r="AI929" s="28">
        <v>10000</v>
      </c>
      <c r="AJ929" s="26" t="s">
        <v>5267</v>
      </c>
      <c r="AK929" s="26" t="s">
        <v>5268</v>
      </c>
      <c r="AL929" s="26" t="s">
        <v>5263</v>
      </c>
      <c r="AM929" s="24"/>
      <c r="AN929" s="24"/>
      <c r="AO929" s="24"/>
      <c r="AP929" s="24"/>
      <c r="AQ929" s="26" t="s">
        <v>5269</v>
      </c>
      <c r="AR929" s="24"/>
      <c r="AS929" s="24"/>
      <c r="AT929" s="24"/>
      <c r="AU929" s="26" t="s">
        <v>5270</v>
      </c>
      <c r="AV929" s="24"/>
      <c r="AW929" s="28">
        <v>40023</v>
      </c>
      <c r="AX929" s="26">
        <v>70</v>
      </c>
      <c r="AY929" s="28">
        <v>40</v>
      </c>
      <c r="AZ929" s="28">
        <v>48</v>
      </c>
      <c r="BA929" s="26">
        <v>0</v>
      </c>
      <c r="BB929" s="26" t="s">
        <v>241</v>
      </c>
      <c r="BC929" s="26" t="s">
        <v>2885</v>
      </c>
      <c r="BD929" s="26" t="s">
        <v>125</v>
      </c>
      <c r="BE929" s="24"/>
      <c r="BF929" s="26" t="s">
        <v>5271</v>
      </c>
      <c r="BG929" s="26" t="s">
        <v>191</v>
      </c>
      <c r="BH929" s="24"/>
      <c r="BI929" s="24"/>
      <c r="BJ929" s="24"/>
      <c r="BK929" s="24"/>
      <c r="BL929" s="24"/>
      <c r="BM929" s="24"/>
      <c r="BN929" s="24"/>
      <c r="BO929" s="24"/>
      <c r="BP929" s="24"/>
      <c r="BQ929" s="24"/>
      <c r="BR929" s="26">
        <v>3</v>
      </c>
      <c r="BS929" s="26">
        <v>2</v>
      </c>
      <c r="BT929" s="26">
        <v>2</v>
      </c>
      <c r="BU929" s="26">
        <v>3</v>
      </c>
      <c r="BV929" s="26">
        <v>3</v>
      </c>
      <c r="BW929" s="26">
        <v>3</v>
      </c>
      <c r="BX929" s="26">
        <v>4</v>
      </c>
      <c r="BY929" s="26">
        <v>2</v>
      </c>
      <c r="BZ929" s="24"/>
      <c r="CA929" s="24"/>
      <c r="CB929" s="24"/>
      <c r="CC929" s="24"/>
      <c r="CD929" s="24"/>
      <c r="CE929" s="24"/>
      <c r="CF929" s="24"/>
      <c r="CG929" s="24"/>
      <c r="CH929" s="24"/>
      <c r="CI929" s="24"/>
      <c r="CJ929" s="24"/>
      <c r="CK929" s="24"/>
      <c r="CL929" s="24"/>
      <c r="CM929" s="24"/>
      <c r="CN929" s="24"/>
      <c r="CO929" s="24"/>
      <c r="CP929" s="24"/>
      <c r="CQ929" s="24"/>
      <c r="CR929" s="24"/>
      <c r="CS929" s="24"/>
      <c r="CT929" s="24"/>
      <c r="CU929" s="24"/>
      <c r="CV929" s="24"/>
      <c r="CW929" s="24"/>
      <c r="CX929" s="24"/>
      <c r="CY929" s="24"/>
      <c r="CZ929" s="24"/>
      <c r="DA929" s="24"/>
      <c r="DB929" s="24"/>
      <c r="DC929" s="24"/>
      <c r="DD929" s="24"/>
      <c r="DE929" s="24"/>
      <c r="DF929" s="26" t="s">
        <v>120</v>
      </c>
      <c r="DG929" s="26" t="s">
        <v>120</v>
      </c>
      <c r="DH929" s="26" t="s">
        <v>139</v>
      </c>
      <c r="DI929" s="26" t="s">
        <v>139</v>
      </c>
      <c r="DJ929" s="26" t="s">
        <v>120</v>
      </c>
      <c r="DK929" s="26" t="s">
        <v>139</v>
      </c>
      <c r="DL929" s="26" t="s">
        <v>139</v>
      </c>
      <c r="DM929" s="26" t="s">
        <v>139</v>
      </c>
      <c r="DN929" s="26" t="s">
        <v>139</v>
      </c>
      <c r="DO929" s="26" t="s">
        <v>139</v>
      </c>
    </row>
    <row r="930" spans="1:119" ht="20.100000000000001" customHeight="1" x14ac:dyDescent="0.25">
      <c r="A930" s="29" t="str">
        <f t="shared" si="196"/>
        <v>Dackana Home Based Care3</v>
      </c>
      <c r="B930" s="29" t="str">
        <f t="shared" si="197"/>
        <v>Dackana Home Based Care</v>
      </c>
      <c r="C930" s="29">
        <f t="shared" si="198"/>
        <v>3</v>
      </c>
      <c r="D930" s="30" t="str">
        <f t="shared" si="199"/>
        <v>Africa and the Middle East</v>
      </c>
      <c r="E930" s="30" t="str">
        <f t="shared" si="200"/>
        <v>Kabwe, Zambia</v>
      </c>
      <c r="F930" s="31">
        <f t="shared" si="201"/>
        <v>3</v>
      </c>
      <c r="G930" s="31">
        <f t="shared" si="202"/>
        <v>2</v>
      </c>
      <c r="H930" s="31">
        <f t="shared" si="203"/>
        <v>3</v>
      </c>
      <c r="I930" s="31">
        <f t="shared" si="204"/>
        <v>3</v>
      </c>
      <c r="J930" s="31">
        <f t="shared" si="205"/>
        <v>2</v>
      </c>
      <c r="K930" s="31">
        <f t="shared" si="206"/>
        <v>3</v>
      </c>
      <c r="L930" s="31">
        <f t="shared" si="207"/>
        <v>3</v>
      </c>
      <c r="M930" s="31">
        <f t="shared" si="208"/>
        <v>2</v>
      </c>
      <c r="N930" s="31">
        <f t="shared" si="209"/>
        <v>2.6</v>
      </c>
      <c r="O930" s="26" t="s">
        <v>5272</v>
      </c>
      <c r="P930" s="26" t="s">
        <v>108</v>
      </c>
      <c r="Q930" s="27">
        <v>42129</v>
      </c>
      <c r="R930" s="26" t="s">
        <v>166</v>
      </c>
      <c r="S930" s="26" t="s">
        <v>277</v>
      </c>
      <c r="T930" s="26" t="s">
        <v>278</v>
      </c>
      <c r="U930" s="26" t="s">
        <v>833</v>
      </c>
      <c r="V930" s="26" t="s">
        <v>169</v>
      </c>
      <c r="W930" s="26" t="s">
        <v>4580</v>
      </c>
      <c r="X930" s="26" t="s">
        <v>5255</v>
      </c>
      <c r="Y930" s="26" t="s">
        <v>5256</v>
      </c>
      <c r="Z930" s="24"/>
      <c r="AA930" s="24"/>
      <c r="AB930" s="26" t="s">
        <v>117</v>
      </c>
      <c r="AC930" s="28">
        <v>6000</v>
      </c>
      <c r="AD930" s="26" t="s">
        <v>5257</v>
      </c>
      <c r="AE930" s="26" t="s">
        <v>343</v>
      </c>
      <c r="AF930" s="26" t="s">
        <v>120</v>
      </c>
      <c r="AG930" s="26" t="s">
        <v>207</v>
      </c>
      <c r="AH930" s="26" t="s">
        <v>121</v>
      </c>
      <c r="AI930" s="28">
        <v>6000</v>
      </c>
      <c r="AJ930" s="26" t="s">
        <v>5273</v>
      </c>
      <c r="AK930" s="26" t="s">
        <v>5262</v>
      </c>
      <c r="AL930" s="26" t="s">
        <v>5263</v>
      </c>
      <c r="AM930" s="24"/>
      <c r="AN930" s="24"/>
      <c r="AO930" s="24"/>
      <c r="AP930" s="24"/>
      <c r="AQ930" s="26" t="s">
        <v>5274</v>
      </c>
      <c r="AR930" s="24"/>
      <c r="AS930" s="24"/>
      <c r="AT930" s="26" t="s">
        <v>5275</v>
      </c>
      <c r="AU930" s="26" t="s">
        <v>5276</v>
      </c>
      <c r="AV930" s="24"/>
      <c r="AW930" s="28">
        <v>27052</v>
      </c>
      <c r="AX930" s="26">
        <v>50</v>
      </c>
      <c r="AY930" s="28">
        <v>35</v>
      </c>
      <c r="AZ930" s="28">
        <v>30</v>
      </c>
      <c r="BA930" s="26">
        <v>0</v>
      </c>
      <c r="BB930" s="26" t="s">
        <v>241</v>
      </c>
      <c r="BC930" s="26" t="s">
        <v>2885</v>
      </c>
      <c r="BD930" s="26" t="s">
        <v>125</v>
      </c>
      <c r="BE930" s="24"/>
      <c r="BF930" s="26" t="s">
        <v>5277</v>
      </c>
      <c r="BG930" s="26" t="s">
        <v>191</v>
      </c>
      <c r="BH930" s="24"/>
      <c r="BI930" s="24"/>
      <c r="BJ930" s="24"/>
      <c r="BK930" s="24"/>
      <c r="BL930" s="24"/>
      <c r="BM930" s="24"/>
      <c r="BN930" s="24"/>
      <c r="BO930" s="24"/>
      <c r="BP930" s="24"/>
      <c r="BQ930" s="24"/>
      <c r="BR930" s="26">
        <v>3</v>
      </c>
      <c r="BS930" s="26">
        <v>2</v>
      </c>
      <c r="BT930" s="26">
        <v>3</v>
      </c>
      <c r="BU930" s="26">
        <v>3</v>
      </c>
      <c r="BV930" s="26">
        <v>2</v>
      </c>
      <c r="BW930" s="26">
        <v>3</v>
      </c>
      <c r="BX930" s="26">
        <v>3</v>
      </c>
      <c r="BY930" s="26">
        <v>2</v>
      </c>
      <c r="BZ930" s="24"/>
      <c r="CA930" s="24"/>
      <c r="CB930" s="24"/>
      <c r="CC930" s="24"/>
      <c r="CD930" s="24"/>
      <c r="CE930" s="24"/>
      <c r="CF930" s="24"/>
      <c r="CG930" s="24"/>
      <c r="CH930" s="24"/>
      <c r="CI930" s="24"/>
      <c r="CJ930" s="24"/>
      <c r="CK930" s="24"/>
      <c r="CL930" s="24"/>
      <c r="CM930" s="24"/>
      <c r="CN930" s="24"/>
      <c r="CO930" s="24"/>
      <c r="CP930" s="24"/>
      <c r="CQ930" s="24"/>
      <c r="CR930" s="24"/>
      <c r="CS930" s="24"/>
      <c r="CT930" s="24"/>
      <c r="CU930" s="24"/>
      <c r="CV930" s="24"/>
      <c r="CW930" s="24"/>
      <c r="CX930" s="24"/>
      <c r="CY930" s="24"/>
      <c r="CZ930" s="24"/>
      <c r="DA930" s="24"/>
      <c r="DB930" s="24"/>
      <c r="DC930" s="24"/>
      <c r="DD930" s="24"/>
      <c r="DE930" s="24"/>
      <c r="DF930" s="26" t="s">
        <v>120</v>
      </c>
      <c r="DG930" s="26" t="s">
        <v>120</v>
      </c>
      <c r="DH930" s="26" t="s">
        <v>139</v>
      </c>
      <c r="DI930" s="26" t="s">
        <v>139</v>
      </c>
      <c r="DJ930" s="26" t="s">
        <v>120</v>
      </c>
      <c r="DK930" s="26" t="s">
        <v>139</v>
      </c>
      <c r="DL930" s="26" t="s">
        <v>139</v>
      </c>
      <c r="DM930" s="26" t="s">
        <v>139</v>
      </c>
      <c r="DN930" s="26" t="s">
        <v>139</v>
      </c>
      <c r="DO930" s="26" t="s">
        <v>139</v>
      </c>
    </row>
    <row r="931" spans="1:119" ht="20.100000000000001" customHeight="1" x14ac:dyDescent="0.25">
      <c r="A931" s="29" t="str">
        <f t="shared" si="196"/>
        <v/>
      </c>
      <c r="B931" s="29" t="str">
        <f t="shared" si="197"/>
        <v>Dackana Home Based Care</v>
      </c>
      <c r="C931" s="29">
        <f t="shared" si="198"/>
        <v>0</v>
      </c>
      <c r="D931" s="30" t="str">
        <f t="shared" si="199"/>
        <v>Africa and the Middle East</v>
      </c>
      <c r="E931" s="30" t="str">
        <f t="shared" si="200"/>
        <v>Kabwe, Zambia</v>
      </c>
      <c r="F931" s="31">
        <f t="shared" si="201"/>
        <v>0</v>
      </c>
      <c r="G931" s="31">
        <f t="shared" si="202"/>
        <v>0</v>
      </c>
      <c r="H931" s="31">
        <f t="shared" si="203"/>
        <v>0</v>
      </c>
      <c r="I931" s="31">
        <f t="shared" si="204"/>
        <v>0</v>
      </c>
      <c r="J931" s="31">
        <f t="shared" si="205"/>
        <v>0</v>
      </c>
      <c r="K931" s="31">
        <f t="shared" si="206"/>
        <v>0</v>
      </c>
      <c r="L931" s="31">
        <f t="shared" si="207"/>
        <v>0</v>
      </c>
      <c r="M931" s="31">
        <f t="shared" si="208"/>
        <v>0</v>
      </c>
      <c r="N931" s="31">
        <f t="shared" si="209"/>
        <v>0</v>
      </c>
      <c r="O931" s="26" t="s">
        <v>16018</v>
      </c>
      <c r="P931" s="26" t="s">
        <v>108</v>
      </c>
      <c r="Q931" s="27">
        <v>41750</v>
      </c>
      <c r="R931" s="24"/>
      <c r="S931" s="24"/>
      <c r="T931" s="26" t="s">
        <v>194</v>
      </c>
      <c r="U931" s="24"/>
      <c r="V931" s="26" t="s">
        <v>169</v>
      </c>
      <c r="W931" s="26" t="s">
        <v>4580</v>
      </c>
      <c r="X931" s="26" t="s">
        <v>5255</v>
      </c>
      <c r="Y931" s="26" t="s">
        <v>5256</v>
      </c>
      <c r="Z931" s="24"/>
      <c r="AA931" s="24"/>
      <c r="AB931" s="26" t="s">
        <v>15733</v>
      </c>
      <c r="AC931" s="28">
        <v>2000</v>
      </c>
      <c r="AD931" s="26" t="s">
        <v>5257</v>
      </c>
      <c r="AE931" s="26" t="s">
        <v>343</v>
      </c>
      <c r="AF931" s="26" t="s">
        <v>120</v>
      </c>
      <c r="AG931" s="26" t="s">
        <v>207</v>
      </c>
      <c r="AH931" s="24"/>
      <c r="AI931" s="28">
        <v>6000</v>
      </c>
      <c r="AJ931" s="24"/>
      <c r="AK931" s="24"/>
      <c r="AL931" s="24"/>
      <c r="AM931" s="24"/>
      <c r="AN931" s="24"/>
      <c r="AO931" s="24"/>
      <c r="AP931" s="24"/>
      <c r="AQ931" s="24"/>
      <c r="AR931" s="24"/>
      <c r="AS931" s="24"/>
      <c r="AT931" s="24"/>
      <c r="AU931" s="24"/>
      <c r="AV931" s="24"/>
      <c r="AW931" s="24"/>
      <c r="AX931" s="24"/>
      <c r="AY931" s="24"/>
      <c r="AZ931" s="24"/>
      <c r="BA931" s="24"/>
      <c r="BB931" s="24"/>
      <c r="BC931" s="26" t="s">
        <v>2885</v>
      </c>
      <c r="BD931" s="24"/>
      <c r="BE931" s="24"/>
      <c r="BF931" s="24"/>
      <c r="BG931" s="24"/>
      <c r="BH931" s="24"/>
      <c r="BI931" s="24"/>
      <c r="BJ931" s="24"/>
      <c r="BK931" s="24"/>
      <c r="BL931" s="24"/>
      <c r="BM931" s="24"/>
      <c r="BN931" s="24"/>
      <c r="BO931" s="24"/>
      <c r="BP931" s="24"/>
      <c r="BQ931" s="24"/>
      <c r="BR931" s="24"/>
      <c r="BS931" s="24"/>
      <c r="BT931" s="24"/>
      <c r="BU931" s="24"/>
      <c r="BV931" s="24"/>
      <c r="BW931" s="24"/>
      <c r="BX931" s="24"/>
      <c r="BY931" s="24"/>
      <c r="BZ931" s="24"/>
      <c r="CA931" s="24"/>
      <c r="CB931" s="24"/>
      <c r="CC931" s="24"/>
      <c r="CD931" s="24"/>
      <c r="CE931" s="24"/>
      <c r="CF931" s="24"/>
      <c r="CG931" s="24"/>
      <c r="CH931" s="24"/>
      <c r="CI931" s="24"/>
      <c r="CJ931" s="24"/>
      <c r="CK931" s="24"/>
      <c r="CL931" s="24"/>
      <c r="CM931" s="24"/>
      <c r="CN931" s="24"/>
      <c r="CO931" s="24"/>
      <c r="CP931" s="24"/>
      <c r="CQ931" s="24"/>
      <c r="CR931" s="24"/>
      <c r="CS931" s="24"/>
      <c r="CT931" s="24"/>
      <c r="CU931" s="24"/>
      <c r="CV931" s="24"/>
      <c r="CW931" s="24"/>
      <c r="CX931" s="24"/>
      <c r="CY931" s="24"/>
      <c r="CZ931" s="24"/>
      <c r="DA931" s="24"/>
      <c r="DB931" s="24"/>
      <c r="DC931" s="24"/>
      <c r="DD931" s="24"/>
      <c r="DE931" s="24"/>
      <c r="DF931" s="26" t="s">
        <v>139</v>
      </c>
      <c r="DG931" s="26" t="s">
        <v>139</v>
      </c>
      <c r="DH931" s="26" t="s">
        <v>139</v>
      </c>
      <c r="DI931" s="26" t="s">
        <v>139</v>
      </c>
      <c r="DJ931" s="26" t="s">
        <v>139</v>
      </c>
      <c r="DK931" s="26" t="s">
        <v>139</v>
      </c>
      <c r="DL931" s="26" t="s">
        <v>139</v>
      </c>
      <c r="DM931" s="26" t="s">
        <v>139</v>
      </c>
      <c r="DN931" s="26" t="s">
        <v>139</v>
      </c>
      <c r="DO931" s="26" t="s">
        <v>139</v>
      </c>
    </row>
    <row r="932" spans="1:119" ht="20.100000000000001" customHeight="1" x14ac:dyDescent="0.25">
      <c r="A932" s="29" t="str">
        <f t="shared" si="196"/>
        <v>Dackana Home Based Care2</v>
      </c>
      <c r="B932" s="29" t="str">
        <f t="shared" si="197"/>
        <v>Dackana Home Based Care</v>
      </c>
      <c r="C932" s="29">
        <f t="shared" si="198"/>
        <v>2</v>
      </c>
      <c r="D932" s="30" t="str">
        <f t="shared" si="199"/>
        <v>Africa and the Middle East</v>
      </c>
      <c r="E932" s="30" t="str">
        <f t="shared" si="200"/>
        <v>Kabwe, Zambia</v>
      </c>
      <c r="F932" s="31">
        <f t="shared" si="201"/>
        <v>2</v>
      </c>
      <c r="G932" s="31">
        <f t="shared" si="202"/>
        <v>2</v>
      </c>
      <c r="H932" s="31">
        <f t="shared" si="203"/>
        <v>2</v>
      </c>
      <c r="I932" s="31">
        <f t="shared" si="204"/>
        <v>2</v>
      </c>
      <c r="J932" s="31">
        <f t="shared" si="205"/>
        <v>2</v>
      </c>
      <c r="K932" s="31">
        <f t="shared" si="206"/>
        <v>3</v>
      </c>
      <c r="L932" s="31">
        <f t="shared" si="207"/>
        <v>2</v>
      </c>
      <c r="M932" s="31">
        <f t="shared" si="208"/>
        <v>1</v>
      </c>
      <c r="N932" s="31">
        <f t="shared" si="209"/>
        <v>2</v>
      </c>
      <c r="O932" s="26" t="s">
        <v>5278</v>
      </c>
      <c r="P932" s="26" t="s">
        <v>108</v>
      </c>
      <c r="Q932" s="27">
        <v>41771</v>
      </c>
      <c r="R932" s="26" t="s">
        <v>109</v>
      </c>
      <c r="S932" s="26" t="s">
        <v>193</v>
      </c>
      <c r="T932" s="26" t="s">
        <v>194</v>
      </c>
      <c r="U932" s="26" t="s">
        <v>833</v>
      </c>
      <c r="V932" s="26" t="s">
        <v>169</v>
      </c>
      <c r="W932" s="26" t="s">
        <v>4580</v>
      </c>
      <c r="X932" s="26" t="s">
        <v>5255</v>
      </c>
      <c r="Y932" s="26" t="s">
        <v>5256</v>
      </c>
      <c r="Z932" s="24"/>
      <c r="AA932" s="24"/>
      <c r="AB932" s="26" t="s">
        <v>117</v>
      </c>
      <c r="AC932" s="28">
        <v>7000</v>
      </c>
      <c r="AD932" s="26" t="s">
        <v>5257</v>
      </c>
      <c r="AE932" s="26" t="s">
        <v>343</v>
      </c>
      <c r="AF932" s="26" t="s">
        <v>120</v>
      </c>
      <c r="AG932" s="26" t="s">
        <v>207</v>
      </c>
      <c r="AH932" s="26" t="s">
        <v>143</v>
      </c>
      <c r="AI932" s="28">
        <v>7000</v>
      </c>
      <c r="AJ932" s="26" t="s">
        <v>5279</v>
      </c>
      <c r="AK932" s="26" t="s">
        <v>5268</v>
      </c>
      <c r="AL932" s="26" t="s">
        <v>5263</v>
      </c>
      <c r="AM932" s="24"/>
      <c r="AN932" s="24"/>
      <c r="AO932" s="24"/>
      <c r="AP932" s="24"/>
      <c r="AQ932" s="24"/>
      <c r="AR932" s="24"/>
      <c r="AS932" s="24"/>
      <c r="AT932" s="26" t="s">
        <v>5280</v>
      </c>
      <c r="AU932" s="26" t="s">
        <v>5281</v>
      </c>
      <c r="AV932" s="24"/>
      <c r="AW932" s="28">
        <v>15000</v>
      </c>
      <c r="AX932" s="26">
        <v>45</v>
      </c>
      <c r="AY932" s="28">
        <v>20</v>
      </c>
      <c r="AZ932" s="28">
        <v>30</v>
      </c>
      <c r="BA932" s="26">
        <v>0</v>
      </c>
      <c r="BB932" s="26" t="s">
        <v>241</v>
      </c>
      <c r="BC932" s="26" t="s">
        <v>2885</v>
      </c>
      <c r="BD932" s="26" t="s">
        <v>125</v>
      </c>
      <c r="BE932" s="24"/>
      <c r="BF932" s="26" t="s">
        <v>5282</v>
      </c>
      <c r="BG932" s="26" t="s">
        <v>4580</v>
      </c>
      <c r="BH932" s="24"/>
      <c r="BI932" s="24"/>
      <c r="BJ932" s="26" t="s">
        <v>5283</v>
      </c>
      <c r="BK932" s="26" t="s">
        <v>4580</v>
      </c>
      <c r="BL932" s="24"/>
      <c r="BM932" s="24"/>
      <c r="BN932" s="24"/>
      <c r="BO932" s="24"/>
      <c r="BP932" s="24"/>
      <c r="BQ932" s="24"/>
      <c r="BR932" s="26">
        <v>2</v>
      </c>
      <c r="BS932" s="26">
        <v>2</v>
      </c>
      <c r="BT932" s="26">
        <v>2</v>
      </c>
      <c r="BU932" s="26">
        <v>2</v>
      </c>
      <c r="BV932" s="26">
        <v>2</v>
      </c>
      <c r="BW932" s="26">
        <v>3</v>
      </c>
      <c r="BX932" s="26">
        <v>2</v>
      </c>
      <c r="BY932" s="26">
        <v>1</v>
      </c>
      <c r="BZ932" s="24"/>
      <c r="CA932" s="24"/>
      <c r="CB932" s="24"/>
      <c r="CC932" s="24"/>
      <c r="CD932" s="24"/>
      <c r="CE932" s="24"/>
      <c r="CF932" s="24"/>
      <c r="CG932" s="24"/>
      <c r="CH932" s="24"/>
      <c r="CI932" s="24"/>
      <c r="CJ932" s="24"/>
      <c r="CK932" s="24"/>
      <c r="CL932" s="24"/>
      <c r="CM932" s="24"/>
      <c r="CN932" s="24"/>
      <c r="CO932" s="24"/>
      <c r="CP932" s="24"/>
      <c r="CQ932" s="24"/>
      <c r="CR932" s="24"/>
      <c r="CS932" s="24"/>
      <c r="CT932" s="24"/>
      <c r="CU932" s="24"/>
      <c r="CV932" s="24"/>
      <c r="CW932" s="24"/>
      <c r="CX932" s="24"/>
      <c r="CY932" s="24"/>
      <c r="CZ932" s="24"/>
      <c r="DA932" s="24"/>
      <c r="DB932" s="24"/>
      <c r="DC932" s="24"/>
      <c r="DD932" s="24"/>
      <c r="DE932" s="24"/>
      <c r="DF932" s="26" t="s">
        <v>120</v>
      </c>
      <c r="DG932" s="26" t="s">
        <v>120</v>
      </c>
      <c r="DH932" s="26" t="s">
        <v>139</v>
      </c>
      <c r="DI932" s="26" t="s">
        <v>139</v>
      </c>
      <c r="DJ932" s="26" t="s">
        <v>120</v>
      </c>
      <c r="DK932" s="26" t="s">
        <v>139</v>
      </c>
      <c r="DL932" s="26" t="s">
        <v>139</v>
      </c>
      <c r="DM932" s="26" t="s">
        <v>139</v>
      </c>
      <c r="DN932" s="26" t="s">
        <v>139</v>
      </c>
      <c r="DO932" s="26" t="s">
        <v>139</v>
      </c>
    </row>
    <row r="933" spans="1:119" ht="20.100000000000001" customHeight="1" x14ac:dyDescent="0.25">
      <c r="A933" s="29" t="str">
        <f t="shared" si="196"/>
        <v>Dackana Home Based Care1</v>
      </c>
      <c r="B933" s="29" t="str">
        <f t="shared" si="197"/>
        <v>Dackana Home Based Care</v>
      </c>
      <c r="C933" s="29">
        <f t="shared" si="198"/>
        <v>1</v>
      </c>
      <c r="D933" s="30" t="str">
        <f t="shared" si="199"/>
        <v>Africa and the Middle East</v>
      </c>
      <c r="E933" s="30" t="str">
        <f t="shared" si="200"/>
        <v>Kabwe, Zambia</v>
      </c>
      <c r="F933" s="31">
        <f t="shared" si="201"/>
        <v>1</v>
      </c>
      <c r="G933" s="31">
        <f t="shared" si="202"/>
        <v>1</v>
      </c>
      <c r="H933" s="31">
        <f t="shared" si="203"/>
        <v>2</v>
      </c>
      <c r="I933" s="31">
        <f t="shared" si="204"/>
        <v>2</v>
      </c>
      <c r="J933" s="31">
        <f t="shared" si="205"/>
        <v>1</v>
      </c>
      <c r="K933" s="31">
        <f t="shared" si="206"/>
        <v>2</v>
      </c>
      <c r="L933" s="31">
        <f t="shared" si="207"/>
        <v>1</v>
      </c>
      <c r="M933" s="31">
        <f t="shared" si="208"/>
        <v>1</v>
      </c>
      <c r="N933" s="31">
        <f t="shared" si="209"/>
        <v>1.4</v>
      </c>
      <c r="O933" s="26" t="s">
        <v>5284</v>
      </c>
      <c r="P933" s="26" t="s">
        <v>108</v>
      </c>
      <c r="Q933" s="27">
        <v>41400</v>
      </c>
      <c r="R933" s="26" t="s">
        <v>155</v>
      </c>
      <c r="S933" s="26" t="s">
        <v>206</v>
      </c>
      <c r="T933" s="26" t="s">
        <v>207</v>
      </c>
      <c r="U933" s="26" t="s">
        <v>833</v>
      </c>
      <c r="V933" s="26" t="s">
        <v>169</v>
      </c>
      <c r="W933" s="26" t="s">
        <v>4580</v>
      </c>
      <c r="X933" s="26" t="s">
        <v>5255</v>
      </c>
      <c r="Y933" s="26" t="s">
        <v>5256</v>
      </c>
      <c r="Z933" s="24"/>
      <c r="AA933" s="24"/>
      <c r="AB933" s="26" t="s">
        <v>117</v>
      </c>
      <c r="AC933" s="28">
        <v>5000</v>
      </c>
      <c r="AD933" s="26" t="s">
        <v>5257</v>
      </c>
      <c r="AE933" s="26" t="s">
        <v>343</v>
      </c>
      <c r="AF933" s="26" t="s">
        <v>120</v>
      </c>
      <c r="AG933" s="26" t="s">
        <v>207</v>
      </c>
      <c r="AH933" s="26" t="s">
        <v>158</v>
      </c>
      <c r="AI933" s="28">
        <v>5000</v>
      </c>
      <c r="AJ933" s="26" t="s">
        <v>5285</v>
      </c>
      <c r="AK933" s="26" t="s">
        <v>5268</v>
      </c>
      <c r="AL933" s="26" t="s">
        <v>5263</v>
      </c>
      <c r="AM933" s="26" t="s">
        <v>5286</v>
      </c>
      <c r="AN933" s="26" t="s">
        <v>5287</v>
      </c>
      <c r="AO933" s="26" t="s">
        <v>5288</v>
      </c>
      <c r="AP933" s="26" t="s">
        <v>5289</v>
      </c>
      <c r="AQ933" s="24"/>
      <c r="AR933" s="24"/>
      <c r="AS933" s="24"/>
      <c r="AT933" s="24"/>
      <c r="AU933" s="24"/>
      <c r="AV933" s="24"/>
      <c r="AW933" s="28">
        <v>10370</v>
      </c>
      <c r="AX933" s="26">
        <v>50</v>
      </c>
      <c r="AY933" s="28">
        <v>40</v>
      </c>
      <c r="AZ933" s="28">
        <v>40</v>
      </c>
      <c r="BA933" s="26">
        <v>0</v>
      </c>
      <c r="BB933" s="26" t="s">
        <v>241</v>
      </c>
      <c r="BC933" s="26" t="s">
        <v>2885</v>
      </c>
      <c r="BD933" s="24"/>
      <c r="BE933" s="24"/>
      <c r="BF933" s="26" t="s">
        <v>5290</v>
      </c>
      <c r="BG933" s="26" t="s">
        <v>4580</v>
      </c>
      <c r="BH933" s="26" t="s">
        <v>5291</v>
      </c>
      <c r="BI933" s="26" t="s">
        <v>4580</v>
      </c>
      <c r="BJ933" s="26" t="s">
        <v>5292</v>
      </c>
      <c r="BK933" s="26" t="s">
        <v>4580</v>
      </c>
      <c r="BL933" s="26" t="s">
        <v>5293</v>
      </c>
      <c r="BM933" s="26" t="s">
        <v>4580</v>
      </c>
      <c r="BN933" s="26" t="s">
        <v>2708</v>
      </c>
      <c r="BO933" s="26" t="s">
        <v>4580</v>
      </c>
      <c r="BP933" s="24"/>
      <c r="BQ933" s="24"/>
      <c r="BR933" s="26">
        <v>1</v>
      </c>
      <c r="BS933" s="26">
        <v>1</v>
      </c>
      <c r="BT933" s="26">
        <v>2</v>
      </c>
      <c r="BU933" s="26">
        <v>2</v>
      </c>
      <c r="BV933" s="26">
        <v>1</v>
      </c>
      <c r="BW933" s="26">
        <v>2</v>
      </c>
      <c r="BX933" s="26">
        <v>1</v>
      </c>
      <c r="BY933" s="26">
        <v>1</v>
      </c>
      <c r="BZ933" s="24"/>
      <c r="CA933" s="24"/>
      <c r="CB933" s="24"/>
      <c r="CC933" s="24"/>
      <c r="CD933" s="24"/>
      <c r="CE933" s="24"/>
      <c r="CF933" s="24"/>
      <c r="CG933" s="24"/>
      <c r="CH933" s="24"/>
      <c r="CI933" s="24"/>
      <c r="CJ933" s="24"/>
      <c r="CK933" s="24"/>
      <c r="CL933" s="24"/>
      <c r="CM933" s="24"/>
      <c r="CN933" s="24"/>
      <c r="CO933" s="24"/>
      <c r="CP933" s="24"/>
      <c r="CQ933" s="24"/>
      <c r="CR933" s="24"/>
      <c r="CS933" s="24"/>
      <c r="CT933" s="24"/>
      <c r="CU933" s="24"/>
      <c r="CV933" s="24"/>
      <c r="CW933" s="24"/>
      <c r="CX933" s="24"/>
      <c r="CY933" s="24"/>
      <c r="CZ933" s="24"/>
      <c r="DA933" s="24"/>
      <c r="DB933" s="24"/>
      <c r="DC933" s="24"/>
      <c r="DD933" s="24"/>
      <c r="DE933" s="24"/>
      <c r="DF933" s="26" t="s">
        <v>120</v>
      </c>
      <c r="DG933" s="26" t="s">
        <v>120</v>
      </c>
      <c r="DH933" s="26" t="s">
        <v>139</v>
      </c>
      <c r="DI933" s="26" t="s">
        <v>139</v>
      </c>
      <c r="DJ933" s="26" t="s">
        <v>139</v>
      </c>
      <c r="DK933" s="26" t="s">
        <v>139</v>
      </c>
      <c r="DL933" s="26" t="s">
        <v>139</v>
      </c>
      <c r="DM933" s="26" t="s">
        <v>139</v>
      </c>
      <c r="DN933" s="26" t="s">
        <v>139</v>
      </c>
      <c r="DO933" s="26" t="s">
        <v>139</v>
      </c>
    </row>
    <row r="934" spans="1:119" ht="20.100000000000001" customHeight="1" x14ac:dyDescent="0.25">
      <c r="A934" s="29" t="str">
        <f t="shared" si="196"/>
        <v>Danica5</v>
      </c>
      <c r="B934" s="29" t="str">
        <f t="shared" si="197"/>
        <v>Danica</v>
      </c>
      <c r="C934" s="29">
        <f t="shared" si="198"/>
        <v>5</v>
      </c>
      <c r="D934" s="30" t="str">
        <f t="shared" si="199"/>
        <v>Europe and Eurasia</v>
      </c>
      <c r="E934" s="30" t="str">
        <f t="shared" si="200"/>
        <v>Jabuka, Serbia</v>
      </c>
      <c r="F934" s="31">
        <f t="shared" si="201"/>
        <v>3</v>
      </c>
      <c r="G934" s="31">
        <f t="shared" si="202"/>
        <v>1</v>
      </c>
      <c r="H934" s="31">
        <f t="shared" si="203"/>
        <v>3</v>
      </c>
      <c r="I934" s="31">
        <f t="shared" si="204"/>
        <v>2</v>
      </c>
      <c r="J934" s="31">
        <f t="shared" si="205"/>
        <v>2</v>
      </c>
      <c r="K934" s="31">
        <f t="shared" si="206"/>
        <v>2</v>
      </c>
      <c r="L934" s="31">
        <f t="shared" si="207"/>
        <v>2</v>
      </c>
      <c r="M934" s="31">
        <f t="shared" si="208"/>
        <v>1</v>
      </c>
      <c r="N934" s="31">
        <f t="shared" si="209"/>
        <v>2</v>
      </c>
      <c r="O934" s="26" t="s">
        <v>5294</v>
      </c>
      <c r="P934" s="26" t="s">
        <v>108</v>
      </c>
      <c r="Q934" s="27">
        <v>43214</v>
      </c>
      <c r="R934" s="26" t="s">
        <v>109</v>
      </c>
      <c r="S934" s="26" t="s">
        <v>244</v>
      </c>
      <c r="T934" s="26" t="s">
        <v>111</v>
      </c>
      <c r="U934" s="24"/>
      <c r="V934" s="26" t="s">
        <v>15763</v>
      </c>
      <c r="W934" s="26" t="s">
        <v>2629</v>
      </c>
      <c r="X934" s="26" t="s">
        <v>5295</v>
      </c>
      <c r="Y934" s="26" t="s">
        <v>5296</v>
      </c>
      <c r="Z934" s="24"/>
      <c r="AA934" s="24"/>
      <c r="AB934" s="26" t="s">
        <v>117</v>
      </c>
      <c r="AC934" s="28">
        <v>9000</v>
      </c>
      <c r="AD934" s="26" t="s">
        <v>420</v>
      </c>
      <c r="AE934" s="26" t="s">
        <v>558</v>
      </c>
      <c r="AF934" s="26" t="s">
        <v>139</v>
      </c>
      <c r="AG934" s="26" t="s">
        <v>194</v>
      </c>
      <c r="AH934" s="26" t="s">
        <v>176</v>
      </c>
      <c r="AI934" s="28">
        <v>9000</v>
      </c>
      <c r="AJ934" s="24"/>
      <c r="AK934" s="24"/>
      <c r="AL934" s="24"/>
      <c r="AM934" s="24"/>
      <c r="AN934" s="24"/>
      <c r="AO934" s="24"/>
      <c r="AP934" s="24"/>
      <c r="AQ934" s="26" t="s">
        <v>5297</v>
      </c>
      <c r="AR934" s="24"/>
      <c r="AS934" s="26" t="s">
        <v>5298</v>
      </c>
      <c r="AT934" s="24"/>
      <c r="AU934" s="26" t="s">
        <v>5299</v>
      </c>
      <c r="AV934" s="24"/>
      <c r="AW934" s="28">
        <v>32522</v>
      </c>
      <c r="AX934" s="26">
        <v>76</v>
      </c>
      <c r="AY934" s="28">
        <v>65</v>
      </c>
      <c r="AZ934" s="28">
        <v>32</v>
      </c>
      <c r="BA934" s="26">
        <v>76</v>
      </c>
      <c r="BB934" s="24"/>
      <c r="BC934" s="26" t="s">
        <v>5300</v>
      </c>
      <c r="BD934" s="26" t="s">
        <v>125</v>
      </c>
      <c r="BE934" s="24"/>
      <c r="BF934" s="26" t="s">
        <v>212</v>
      </c>
      <c r="BG934" s="26" t="s">
        <v>261</v>
      </c>
      <c r="BH934" s="26" t="s">
        <v>1695</v>
      </c>
      <c r="BI934" s="26" t="s">
        <v>2629</v>
      </c>
      <c r="BJ934" s="26" t="s">
        <v>393</v>
      </c>
      <c r="BK934" s="26" t="s">
        <v>2629</v>
      </c>
      <c r="BL934" s="26" t="s">
        <v>5301</v>
      </c>
      <c r="BM934" s="26" t="s">
        <v>2629</v>
      </c>
      <c r="BN934" s="26" t="s">
        <v>5302</v>
      </c>
      <c r="BO934" s="26" t="s">
        <v>2629</v>
      </c>
      <c r="BP934" s="24"/>
      <c r="BQ934" s="24"/>
      <c r="BR934" s="26">
        <v>0</v>
      </c>
      <c r="BS934" s="26">
        <v>0</v>
      </c>
      <c r="BT934" s="26">
        <v>0</v>
      </c>
      <c r="BU934" s="26">
        <v>0</v>
      </c>
      <c r="BV934" s="26">
        <v>0</v>
      </c>
      <c r="BW934" s="26">
        <v>0</v>
      </c>
      <c r="BX934" s="26">
        <v>0</v>
      </c>
      <c r="BY934" s="26">
        <v>0</v>
      </c>
      <c r="BZ934" s="26" t="s">
        <v>136</v>
      </c>
      <c r="CA934" s="26" t="s">
        <v>134</v>
      </c>
      <c r="CB934" s="26" t="s">
        <v>136</v>
      </c>
      <c r="CC934" s="26" t="s">
        <v>137</v>
      </c>
      <c r="CD934" s="26" t="s">
        <v>135</v>
      </c>
      <c r="CE934" s="26" t="s">
        <v>137</v>
      </c>
      <c r="CF934" s="26" t="s">
        <v>137</v>
      </c>
      <c r="CG934" s="26" t="s">
        <v>135</v>
      </c>
      <c r="CH934" s="26" t="s">
        <v>134</v>
      </c>
      <c r="CI934" s="26" t="s">
        <v>134</v>
      </c>
      <c r="CJ934" s="26" t="s">
        <v>136</v>
      </c>
      <c r="CK934" s="26" t="s">
        <v>135</v>
      </c>
      <c r="CL934" s="26" t="s">
        <v>135</v>
      </c>
      <c r="CM934" s="26" t="s">
        <v>135</v>
      </c>
      <c r="CN934" s="26" t="s">
        <v>137</v>
      </c>
      <c r="CO934" s="26" t="s">
        <v>136</v>
      </c>
      <c r="CP934" s="26" t="s">
        <v>135</v>
      </c>
      <c r="CQ934" s="26" t="s">
        <v>137</v>
      </c>
      <c r="CR934" s="26" t="s">
        <v>134</v>
      </c>
      <c r="CS934" s="26" t="s">
        <v>135</v>
      </c>
      <c r="CT934" s="26" t="s">
        <v>136</v>
      </c>
      <c r="CU934" s="26" t="s">
        <v>135</v>
      </c>
      <c r="CV934" s="26" t="s">
        <v>135</v>
      </c>
      <c r="CW934" s="26" t="s">
        <v>136</v>
      </c>
      <c r="CX934" s="26" t="s">
        <v>136</v>
      </c>
      <c r="CY934" s="26" t="s">
        <v>136</v>
      </c>
      <c r="CZ934" s="26" t="s">
        <v>137</v>
      </c>
      <c r="DA934" s="26" t="s">
        <v>135</v>
      </c>
      <c r="DB934" s="26" t="s">
        <v>137</v>
      </c>
      <c r="DC934" s="26" t="s">
        <v>135</v>
      </c>
      <c r="DD934" s="26" t="s">
        <v>135</v>
      </c>
      <c r="DE934" s="26" t="s">
        <v>137</v>
      </c>
      <c r="DF934" s="26" t="s">
        <v>139</v>
      </c>
      <c r="DG934" s="26" t="s">
        <v>139</v>
      </c>
      <c r="DH934" s="26" t="s">
        <v>139</v>
      </c>
      <c r="DI934" s="26" t="s">
        <v>139</v>
      </c>
      <c r="DJ934" s="26" t="s">
        <v>139</v>
      </c>
      <c r="DK934" s="26" t="s">
        <v>139</v>
      </c>
      <c r="DL934" s="26" t="s">
        <v>139</v>
      </c>
      <c r="DM934" s="26" t="s">
        <v>139</v>
      </c>
      <c r="DN934" s="26" t="s">
        <v>139</v>
      </c>
      <c r="DO934" s="26" t="s">
        <v>139</v>
      </c>
    </row>
    <row r="935" spans="1:119" ht="20.100000000000001" customHeight="1" x14ac:dyDescent="0.25">
      <c r="A935" s="29" t="str">
        <f t="shared" si="196"/>
        <v/>
      </c>
      <c r="B935" s="29" t="str">
        <f t="shared" si="197"/>
        <v>Danica</v>
      </c>
      <c r="C935" s="29">
        <f t="shared" si="198"/>
        <v>0</v>
      </c>
      <c r="D935" s="30" t="str">
        <f t="shared" si="199"/>
        <v>Europe and Eurasia</v>
      </c>
      <c r="E935" s="30" t="str">
        <f t="shared" si="200"/>
        <v>Jabuka, Serbia</v>
      </c>
      <c r="F935" s="31">
        <f t="shared" si="201"/>
        <v>0</v>
      </c>
      <c r="G935" s="31">
        <f t="shared" si="202"/>
        <v>0</v>
      </c>
      <c r="H935" s="31">
        <f t="shared" si="203"/>
        <v>0</v>
      </c>
      <c r="I935" s="31">
        <f t="shared" si="204"/>
        <v>0</v>
      </c>
      <c r="J935" s="31">
        <f t="shared" si="205"/>
        <v>0</v>
      </c>
      <c r="K935" s="31">
        <f t="shared" si="206"/>
        <v>0</v>
      </c>
      <c r="L935" s="31">
        <f t="shared" si="207"/>
        <v>0</v>
      </c>
      <c r="M935" s="31">
        <f t="shared" si="208"/>
        <v>0</v>
      </c>
      <c r="N935" s="31">
        <f t="shared" si="209"/>
        <v>0</v>
      </c>
      <c r="O935" s="26" t="s">
        <v>16019</v>
      </c>
      <c r="P935" s="26" t="s">
        <v>108</v>
      </c>
      <c r="Q935" s="27">
        <v>43161</v>
      </c>
      <c r="R935" s="24"/>
      <c r="S935" s="24"/>
      <c r="T935" s="26" t="s">
        <v>111</v>
      </c>
      <c r="U935" s="24"/>
      <c r="V935" s="26" t="s">
        <v>15763</v>
      </c>
      <c r="W935" s="26" t="s">
        <v>2629</v>
      </c>
      <c r="X935" s="26" t="s">
        <v>5295</v>
      </c>
      <c r="Y935" s="26" t="s">
        <v>5296</v>
      </c>
      <c r="Z935" s="24"/>
      <c r="AA935" s="24"/>
      <c r="AB935" s="26" t="s">
        <v>15736</v>
      </c>
      <c r="AC935" s="28">
        <v>2000</v>
      </c>
      <c r="AD935" s="26" t="s">
        <v>420</v>
      </c>
      <c r="AE935" s="26" t="s">
        <v>558</v>
      </c>
      <c r="AF935" s="26" t="s">
        <v>139</v>
      </c>
      <c r="AG935" s="26" t="s">
        <v>194</v>
      </c>
      <c r="AH935" s="24"/>
      <c r="AI935" s="28">
        <v>2000</v>
      </c>
      <c r="AJ935" s="24"/>
      <c r="AK935" s="24"/>
      <c r="AL935" s="24"/>
      <c r="AM935" s="24"/>
      <c r="AN935" s="24"/>
      <c r="AO935" s="24"/>
      <c r="AP935" s="24"/>
      <c r="AQ935" s="24"/>
      <c r="AR935" s="24"/>
      <c r="AS935" s="24"/>
      <c r="AT935" s="24"/>
      <c r="AU935" s="24"/>
      <c r="AV935" s="24"/>
      <c r="AW935" s="28">
        <v>0</v>
      </c>
      <c r="AX935" s="26">
        <v>0</v>
      </c>
      <c r="AY935" s="28">
        <v>0</v>
      </c>
      <c r="AZ935" s="28">
        <v>0</v>
      </c>
      <c r="BA935" s="26">
        <v>0</v>
      </c>
      <c r="BB935" s="24"/>
      <c r="BC935" s="26" t="s">
        <v>5300</v>
      </c>
      <c r="BD935" s="24"/>
      <c r="BE935" s="24"/>
      <c r="BF935" s="24"/>
      <c r="BG935" s="24"/>
      <c r="BH935" s="24"/>
      <c r="BI935" s="24"/>
      <c r="BJ935" s="24"/>
      <c r="BK935" s="24"/>
      <c r="BL935" s="24"/>
      <c r="BM935" s="24"/>
      <c r="BN935" s="24"/>
      <c r="BO935" s="24"/>
      <c r="BP935" s="24"/>
      <c r="BQ935" s="24"/>
      <c r="BR935" s="26">
        <v>0</v>
      </c>
      <c r="BS935" s="26">
        <v>0</v>
      </c>
      <c r="BT935" s="26">
        <v>0</v>
      </c>
      <c r="BU935" s="26">
        <v>0</v>
      </c>
      <c r="BV935" s="26">
        <v>0</v>
      </c>
      <c r="BW935" s="26">
        <v>0</v>
      </c>
      <c r="BX935" s="26">
        <v>0</v>
      </c>
      <c r="BY935" s="26">
        <v>0</v>
      </c>
      <c r="BZ935" s="24"/>
      <c r="CA935" s="24"/>
      <c r="CB935" s="24"/>
      <c r="CC935" s="24"/>
      <c r="CD935" s="24"/>
      <c r="CE935" s="24"/>
      <c r="CF935" s="24"/>
      <c r="CG935" s="24"/>
      <c r="CH935" s="24"/>
      <c r="CI935" s="24"/>
      <c r="CJ935" s="24"/>
      <c r="CK935" s="24"/>
      <c r="CL935" s="24"/>
      <c r="CM935" s="24"/>
      <c r="CN935" s="24"/>
      <c r="CO935" s="24"/>
      <c r="CP935" s="24"/>
      <c r="CQ935" s="24"/>
      <c r="CR935" s="24"/>
      <c r="CS935" s="24"/>
      <c r="CT935" s="24"/>
      <c r="CU935" s="24"/>
      <c r="CV935" s="24"/>
      <c r="CW935" s="24"/>
      <c r="CX935" s="24"/>
      <c r="CY935" s="24"/>
      <c r="CZ935" s="24"/>
      <c r="DA935" s="24"/>
      <c r="DB935" s="24"/>
      <c r="DC935" s="24"/>
      <c r="DD935" s="24"/>
      <c r="DE935" s="24"/>
      <c r="DF935" s="26" t="s">
        <v>139</v>
      </c>
      <c r="DG935" s="26" t="s">
        <v>139</v>
      </c>
      <c r="DH935" s="26" t="s">
        <v>139</v>
      </c>
      <c r="DI935" s="26" t="s">
        <v>139</v>
      </c>
      <c r="DJ935" s="26" t="s">
        <v>139</v>
      </c>
      <c r="DK935" s="26" t="s">
        <v>139</v>
      </c>
      <c r="DL935" s="26" t="s">
        <v>139</v>
      </c>
      <c r="DM935" s="26" t="s">
        <v>139</v>
      </c>
      <c r="DN935" s="26" t="s">
        <v>139</v>
      </c>
      <c r="DO935" s="26" t="s">
        <v>139</v>
      </c>
    </row>
    <row r="936" spans="1:119" ht="20.100000000000001" customHeight="1" x14ac:dyDescent="0.25">
      <c r="A936" s="29" t="str">
        <f t="shared" si="196"/>
        <v/>
      </c>
      <c r="B936" s="29" t="str">
        <f t="shared" si="197"/>
        <v>Danica</v>
      </c>
      <c r="C936" s="29">
        <f t="shared" si="198"/>
        <v>0</v>
      </c>
      <c r="D936" s="30" t="str">
        <f t="shared" si="199"/>
        <v>Europe and Eurasia</v>
      </c>
      <c r="E936" s="30" t="str">
        <f t="shared" si="200"/>
        <v>Jabuka, Serbia</v>
      </c>
      <c r="F936" s="31">
        <f t="shared" si="201"/>
        <v>0</v>
      </c>
      <c r="G936" s="31">
        <f t="shared" si="202"/>
        <v>0</v>
      </c>
      <c r="H936" s="31">
        <f t="shared" si="203"/>
        <v>0</v>
      </c>
      <c r="I936" s="31">
        <f t="shared" si="204"/>
        <v>0</v>
      </c>
      <c r="J936" s="31">
        <f t="shared" si="205"/>
        <v>0</v>
      </c>
      <c r="K936" s="31">
        <f t="shared" si="206"/>
        <v>0</v>
      </c>
      <c r="L936" s="31">
        <f t="shared" si="207"/>
        <v>0</v>
      </c>
      <c r="M936" s="31">
        <f t="shared" si="208"/>
        <v>0</v>
      </c>
      <c r="N936" s="31">
        <f t="shared" si="209"/>
        <v>0</v>
      </c>
      <c r="O936" s="26" t="s">
        <v>16020</v>
      </c>
      <c r="P936" s="26" t="s">
        <v>108</v>
      </c>
      <c r="Q936" s="27">
        <v>42905</v>
      </c>
      <c r="R936" s="24"/>
      <c r="S936" s="24"/>
      <c r="T936" s="26" t="s">
        <v>142</v>
      </c>
      <c r="U936" s="24"/>
      <c r="V936" s="26" t="s">
        <v>15763</v>
      </c>
      <c r="W936" s="26" t="s">
        <v>2629</v>
      </c>
      <c r="X936" s="26" t="s">
        <v>5295</v>
      </c>
      <c r="Y936" s="26" t="s">
        <v>5296</v>
      </c>
      <c r="Z936" s="24"/>
      <c r="AA936" s="24"/>
      <c r="AB936" s="26" t="s">
        <v>15736</v>
      </c>
      <c r="AC936" s="28">
        <v>3000</v>
      </c>
      <c r="AD936" s="26" t="s">
        <v>420</v>
      </c>
      <c r="AE936" s="26" t="s">
        <v>558</v>
      </c>
      <c r="AF936" s="26" t="s">
        <v>139</v>
      </c>
      <c r="AG936" s="26" t="s">
        <v>194</v>
      </c>
      <c r="AH936" s="24"/>
      <c r="AI936" s="28">
        <v>3000</v>
      </c>
      <c r="AJ936" s="24"/>
      <c r="AK936" s="24"/>
      <c r="AL936" s="24"/>
      <c r="AM936" s="24"/>
      <c r="AN936" s="24"/>
      <c r="AO936" s="24"/>
      <c r="AP936" s="24"/>
      <c r="AQ936" s="24"/>
      <c r="AR936" s="24"/>
      <c r="AS936" s="24"/>
      <c r="AT936" s="24"/>
      <c r="AU936" s="24"/>
      <c r="AV936" s="24"/>
      <c r="AW936" s="28">
        <v>0</v>
      </c>
      <c r="AX936" s="26">
        <v>0</v>
      </c>
      <c r="AY936" s="28">
        <v>0</v>
      </c>
      <c r="AZ936" s="28">
        <v>0</v>
      </c>
      <c r="BA936" s="26">
        <v>0</v>
      </c>
      <c r="BB936" s="24"/>
      <c r="BC936" s="26" t="s">
        <v>5300</v>
      </c>
      <c r="BD936" s="24"/>
      <c r="BE936" s="24"/>
      <c r="BF936" s="24"/>
      <c r="BG936" s="24"/>
      <c r="BH936" s="24"/>
      <c r="BI936" s="24"/>
      <c r="BJ936" s="24"/>
      <c r="BK936" s="24"/>
      <c r="BL936" s="24"/>
      <c r="BM936" s="24"/>
      <c r="BN936" s="24"/>
      <c r="BO936" s="24"/>
      <c r="BP936" s="24"/>
      <c r="BQ936" s="24"/>
      <c r="BR936" s="26">
        <v>0</v>
      </c>
      <c r="BS936" s="26">
        <v>0</v>
      </c>
      <c r="BT936" s="26">
        <v>0</v>
      </c>
      <c r="BU936" s="26">
        <v>0</v>
      </c>
      <c r="BV936" s="26">
        <v>0</v>
      </c>
      <c r="BW936" s="26">
        <v>0</v>
      </c>
      <c r="BX936" s="26">
        <v>0</v>
      </c>
      <c r="BY936" s="26">
        <v>0</v>
      </c>
      <c r="BZ936" s="24"/>
      <c r="CA936" s="24"/>
      <c r="CB936" s="24"/>
      <c r="CC936" s="24"/>
      <c r="CD936" s="24"/>
      <c r="CE936" s="24"/>
      <c r="CF936" s="24"/>
      <c r="CG936" s="24"/>
      <c r="CH936" s="24"/>
      <c r="CI936" s="24"/>
      <c r="CJ936" s="24"/>
      <c r="CK936" s="24"/>
      <c r="CL936" s="24"/>
      <c r="CM936" s="24"/>
      <c r="CN936" s="24"/>
      <c r="CO936" s="24"/>
      <c r="CP936" s="24"/>
      <c r="CQ936" s="24"/>
      <c r="CR936" s="24"/>
      <c r="CS936" s="24"/>
      <c r="CT936" s="24"/>
      <c r="CU936" s="24"/>
      <c r="CV936" s="24"/>
      <c r="CW936" s="24"/>
      <c r="CX936" s="24"/>
      <c r="CY936" s="24"/>
      <c r="CZ936" s="24"/>
      <c r="DA936" s="24"/>
      <c r="DB936" s="24"/>
      <c r="DC936" s="24"/>
      <c r="DD936" s="24"/>
      <c r="DE936" s="24"/>
      <c r="DF936" s="26" t="s">
        <v>139</v>
      </c>
      <c r="DG936" s="26" t="s">
        <v>139</v>
      </c>
      <c r="DH936" s="26" t="s">
        <v>139</v>
      </c>
      <c r="DI936" s="26" t="s">
        <v>139</v>
      </c>
      <c r="DJ936" s="26" t="s">
        <v>139</v>
      </c>
      <c r="DK936" s="26" t="s">
        <v>139</v>
      </c>
      <c r="DL936" s="26" t="s">
        <v>139</v>
      </c>
      <c r="DM936" s="26" t="s">
        <v>139</v>
      </c>
      <c r="DN936" s="26" t="s">
        <v>139</v>
      </c>
      <c r="DO936" s="26" t="s">
        <v>139</v>
      </c>
    </row>
    <row r="937" spans="1:119" ht="20.100000000000001" customHeight="1" x14ac:dyDescent="0.25">
      <c r="A937" s="29" t="str">
        <f t="shared" si="196"/>
        <v>Danica4</v>
      </c>
      <c r="B937" s="29" t="str">
        <f t="shared" si="197"/>
        <v>Danica</v>
      </c>
      <c r="C937" s="29">
        <f t="shared" si="198"/>
        <v>4</v>
      </c>
      <c r="D937" s="30" t="str">
        <f t="shared" si="199"/>
        <v>Europe and Eurasia</v>
      </c>
      <c r="E937" s="30" t="str">
        <f t="shared" si="200"/>
        <v>Jabuka, Serbia</v>
      </c>
      <c r="F937" s="31">
        <f t="shared" si="201"/>
        <v>3</v>
      </c>
      <c r="G937" s="31">
        <f t="shared" si="202"/>
        <v>1</v>
      </c>
      <c r="H937" s="31">
        <f t="shared" si="203"/>
        <v>2</v>
      </c>
      <c r="I937" s="31">
        <f t="shared" si="204"/>
        <v>2</v>
      </c>
      <c r="J937" s="31">
        <f t="shared" si="205"/>
        <v>2</v>
      </c>
      <c r="K937" s="31">
        <f t="shared" si="206"/>
        <v>2</v>
      </c>
      <c r="L937" s="31">
        <f t="shared" si="207"/>
        <v>2</v>
      </c>
      <c r="M937" s="31">
        <f t="shared" si="208"/>
        <v>1</v>
      </c>
      <c r="N937" s="31">
        <f t="shared" si="209"/>
        <v>1.9</v>
      </c>
      <c r="O937" s="26" t="s">
        <v>5303</v>
      </c>
      <c r="P937" s="26" t="s">
        <v>108</v>
      </c>
      <c r="Q937" s="27">
        <v>42858</v>
      </c>
      <c r="R937" s="26" t="s">
        <v>166</v>
      </c>
      <c r="S937" s="26" t="s">
        <v>167</v>
      </c>
      <c r="T937" s="26" t="s">
        <v>142</v>
      </c>
      <c r="U937" s="26" t="s">
        <v>833</v>
      </c>
      <c r="V937" s="26" t="s">
        <v>15763</v>
      </c>
      <c r="W937" s="26" t="s">
        <v>2629</v>
      </c>
      <c r="X937" s="26" t="s">
        <v>5295</v>
      </c>
      <c r="Y937" s="26" t="s">
        <v>5296</v>
      </c>
      <c r="Z937" s="24"/>
      <c r="AA937" s="24"/>
      <c r="AB937" s="26" t="s">
        <v>117</v>
      </c>
      <c r="AC937" s="28">
        <v>9000</v>
      </c>
      <c r="AD937" s="26" t="s">
        <v>420</v>
      </c>
      <c r="AE937" s="26" t="s">
        <v>558</v>
      </c>
      <c r="AF937" s="26" t="s">
        <v>139</v>
      </c>
      <c r="AG937" s="26" t="s">
        <v>194</v>
      </c>
      <c r="AH937" s="26" t="s">
        <v>185</v>
      </c>
      <c r="AI937" s="28">
        <v>9000</v>
      </c>
      <c r="AJ937" s="26" t="s">
        <v>5304</v>
      </c>
      <c r="AK937" s="26" t="s">
        <v>5305</v>
      </c>
      <c r="AL937" s="26" t="s">
        <v>5306</v>
      </c>
      <c r="AM937" s="24"/>
      <c r="AN937" s="24"/>
      <c r="AO937" s="24"/>
      <c r="AP937" s="24"/>
      <c r="AQ937" s="26" t="s">
        <v>5307</v>
      </c>
      <c r="AR937" s="24"/>
      <c r="AS937" s="26" t="s">
        <v>5308</v>
      </c>
      <c r="AT937" s="26" t="s">
        <v>5309</v>
      </c>
      <c r="AU937" s="24"/>
      <c r="AV937" s="26" t="s">
        <v>5310</v>
      </c>
      <c r="AW937" s="28">
        <v>19880</v>
      </c>
      <c r="AX937" s="26">
        <v>160</v>
      </c>
      <c r="AY937" s="28">
        <v>70</v>
      </c>
      <c r="AZ937" s="28">
        <v>41</v>
      </c>
      <c r="BA937" s="26">
        <v>80</v>
      </c>
      <c r="BB937" s="24"/>
      <c r="BC937" s="26" t="s">
        <v>5300</v>
      </c>
      <c r="BD937" s="26" t="s">
        <v>125</v>
      </c>
      <c r="BE937" s="24"/>
      <c r="BF937" s="26" t="s">
        <v>5311</v>
      </c>
      <c r="BG937" s="26" t="s">
        <v>2629</v>
      </c>
      <c r="BH937" s="26" t="s">
        <v>5312</v>
      </c>
      <c r="BI937" s="26" t="s">
        <v>2629</v>
      </c>
      <c r="BJ937" s="24"/>
      <c r="BK937" s="24"/>
      <c r="BL937" s="24"/>
      <c r="BM937" s="24"/>
      <c r="BN937" s="24"/>
      <c r="BO937" s="24"/>
      <c r="BP937" s="24"/>
      <c r="BQ937" s="24"/>
      <c r="BR937" s="26">
        <v>0</v>
      </c>
      <c r="BS937" s="26">
        <v>0</v>
      </c>
      <c r="BT937" s="26">
        <v>0</v>
      </c>
      <c r="BU937" s="26">
        <v>0</v>
      </c>
      <c r="BV937" s="26">
        <v>0</v>
      </c>
      <c r="BW937" s="26">
        <v>0</v>
      </c>
      <c r="BX937" s="26">
        <v>0</v>
      </c>
      <c r="BY937" s="26">
        <v>0</v>
      </c>
      <c r="BZ937" s="26" t="s">
        <v>136</v>
      </c>
      <c r="CA937" s="26" t="s">
        <v>134</v>
      </c>
      <c r="CB937" s="26" t="s">
        <v>136</v>
      </c>
      <c r="CC937" s="26" t="s">
        <v>135</v>
      </c>
      <c r="CD937" s="26" t="s">
        <v>135</v>
      </c>
      <c r="CE937" s="26" t="s">
        <v>137</v>
      </c>
      <c r="CF937" s="26" t="s">
        <v>137</v>
      </c>
      <c r="CG937" s="26" t="s">
        <v>135</v>
      </c>
      <c r="CH937" s="26" t="s">
        <v>136</v>
      </c>
      <c r="CI937" s="26" t="s">
        <v>134</v>
      </c>
      <c r="CJ937" s="26" t="s">
        <v>137</v>
      </c>
      <c r="CK937" s="26" t="s">
        <v>135</v>
      </c>
      <c r="CL937" s="26" t="s">
        <v>135</v>
      </c>
      <c r="CM937" s="26" t="s">
        <v>135</v>
      </c>
      <c r="CN937" s="26" t="s">
        <v>137</v>
      </c>
      <c r="CO937" s="26" t="s">
        <v>135</v>
      </c>
      <c r="CP937" s="26" t="s">
        <v>135</v>
      </c>
      <c r="CQ937" s="26" t="s">
        <v>137</v>
      </c>
      <c r="CR937" s="26" t="s">
        <v>134</v>
      </c>
      <c r="CS937" s="26" t="s">
        <v>135</v>
      </c>
      <c r="CT937" s="26" t="s">
        <v>135</v>
      </c>
      <c r="CU937" s="26" t="s">
        <v>137</v>
      </c>
      <c r="CV937" s="26" t="s">
        <v>135</v>
      </c>
      <c r="CW937" s="26" t="s">
        <v>136</v>
      </c>
      <c r="CX937" s="26" t="s">
        <v>136</v>
      </c>
      <c r="CY937" s="26" t="s">
        <v>136</v>
      </c>
      <c r="CZ937" s="26" t="s">
        <v>137</v>
      </c>
      <c r="DA937" s="26" t="s">
        <v>135</v>
      </c>
      <c r="DB937" s="26" t="s">
        <v>137</v>
      </c>
      <c r="DC937" s="26" t="s">
        <v>135</v>
      </c>
      <c r="DD937" s="26" t="s">
        <v>137</v>
      </c>
      <c r="DE937" s="26" t="s">
        <v>137</v>
      </c>
      <c r="DF937" s="26" t="s">
        <v>120</v>
      </c>
      <c r="DG937" s="26" t="s">
        <v>139</v>
      </c>
      <c r="DH937" s="26" t="s">
        <v>139</v>
      </c>
      <c r="DI937" s="26" t="s">
        <v>139</v>
      </c>
      <c r="DJ937" s="26" t="s">
        <v>139</v>
      </c>
      <c r="DK937" s="26" t="s">
        <v>139</v>
      </c>
      <c r="DL937" s="26" t="s">
        <v>139</v>
      </c>
      <c r="DM937" s="26" t="s">
        <v>139</v>
      </c>
      <c r="DN937" s="26" t="s">
        <v>139</v>
      </c>
      <c r="DO937" s="26" t="s">
        <v>139</v>
      </c>
    </row>
    <row r="938" spans="1:119" ht="20.100000000000001" customHeight="1" x14ac:dyDescent="0.25">
      <c r="A938" s="29" t="str">
        <f t="shared" si="196"/>
        <v>Danica3</v>
      </c>
      <c r="B938" s="29" t="str">
        <f t="shared" si="197"/>
        <v>Danica</v>
      </c>
      <c r="C938" s="29">
        <f t="shared" si="198"/>
        <v>3</v>
      </c>
      <c r="D938" s="30" t="str">
        <f t="shared" si="199"/>
        <v>Europe and Eurasia</v>
      </c>
      <c r="E938" s="30" t="str">
        <f t="shared" si="200"/>
        <v>Jabuka, Serbia</v>
      </c>
      <c r="F938" s="31">
        <f t="shared" si="201"/>
        <v>2</v>
      </c>
      <c r="G938" s="31">
        <f t="shared" si="202"/>
        <v>2</v>
      </c>
      <c r="H938" s="31">
        <f t="shared" si="203"/>
        <v>3</v>
      </c>
      <c r="I938" s="31">
        <f t="shared" si="204"/>
        <v>2</v>
      </c>
      <c r="J938" s="31">
        <f t="shared" si="205"/>
        <v>3</v>
      </c>
      <c r="K938" s="31">
        <f t="shared" si="206"/>
        <v>4</v>
      </c>
      <c r="L938" s="31">
        <f t="shared" si="207"/>
        <v>4</v>
      </c>
      <c r="M938" s="31">
        <f t="shared" si="208"/>
        <v>2</v>
      </c>
      <c r="N938" s="31">
        <f t="shared" si="209"/>
        <v>2.8</v>
      </c>
      <c r="O938" s="26" t="s">
        <v>5313</v>
      </c>
      <c r="P938" s="26" t="s">
        <v>108</v>
      </c>
      <c r="Q938" s="27">
        <v>42502</v>
      </c>
      <c r="R938" s="26" t="s">
        <v>109</v>
      </c>
      <c r="S938" s="26" t="s">
        <v>184</v>
      </c>
      <c r="T938" s="26" t="s">
        <v>157</v>
      </c>
      <c r="U938" s="26" t="s">
        <v>833</v>
      </c>
      <c r="V938" s="26" t="s">
        <v>15763</v>
      </c>
      <c r="W938" s="26" t="s">
        <v>2629</v>
      </c>
      <c r="X938" s="26" t="s">
        <v>5295</v>
      </c>
      <c r="Y938" s="26" t="s">
        <v>5296</v>
      </c>
      <c r="Z938" s="24"/>
      <c r="AA938" s="24"/>
      <c r="AB938" s="26" t="s">
        <v>117</v>
      </c>
      <c r="AC938" s="28">
        <v>7000</v>
      </c>
      <c r="AD938" s="26" t="s">
        <v>420</v>
      </c>
      <c r="AE938" s="26" t="s">
        <v>558</v>
      </c>
      <c r="AF938" s="26" t="s">
        <v>139</v>
      </c>
      <c r="AG938" s="26" t="s">
        <v>194</v>
      </c>
      <c r="AH938" s="26" t="s">
        <v>121</v>
      </c>
      <c r="AI938" s="28">
        <v>7000</v>
      </c>
      <c r="AJ938" s="26" t="s">
        <v>5314</v>
      </c>
      <c r="AK938" s="26" t="s">
        <v>5305</v>
      </c>
      <c r="AL938" s="26" t="s">
        <v>5306</v>
      </c>
      <c r="AM938" s="24"/>
      <c r="AN938" s="24"/>
      <c r="AO938" s="24"/>
      <c r="AP938" s="24"/>
      <c r="AQ938" s="24"/>
      <c r="AR938" s="24"/>
      <c r="AS938" s="24"/>
      <c r="AT938" s="24"/>
      <c r="AU938" s="24"/>
      <c r="AV938" s="26" t="s">
        <v>5315</v>
      </c>
      <c r="AW938" s="28">
        <v>17800</v>
      </c>
      <c r="AX938" s="26">
        <v>350</v>
      </c>
      <c r="AY938" s="28">
        <v>120</v>
      </c>
      <c r="AZ938" s="28">
        <v>75</v>
      </c>
      <c r="BA938" s="26">
        <v>0</v>
      </c>
      <c r="BB938" s="26" t="s">
        <v>241</v>
      </c>
      <c r="BC938" s="26" t="s">
        <v>5300</v>
      </c>
      <c r="BD938" s="26" t="s">
        <v>125</v>
      </c>
      <c r="BE938" s="24"/>
      <c r="BF938" s="26" t="s">
        <v>5316</v>
      </c>
      <c r="BG938" s="26" t="s">
        <v>2629</v>
      </c>
      <c r="BH938" s="26" t="s">
        <v>5317</v>
      </c>
      <c r="BI938" s="26" t="s">
        <v>2629</v>
      </c>
      <c r="BJ938" s="26" t="s">
        <v>5318</v>
      </c>
      <c r="BK938" s="26" t="s">
        <v>2629</v>
      </c>
      <c r="BL938" s="26" t="s">
        <v>5319</v>
      </c>
      <c r="BM938" s="26" t="s">
        <v>2629</v>
      </c>
      <c r="BN938" s="26" t="s">
        <v>5320</v>
      </c>
      <c r="BO938" s="26" t="s">
        <v>2629</v>
      </c>
      <c r="BP938" s="24"/>
      <c r="BQ938" s="24"/>
      <c r="BR938" s="26">
        <v>2</v>
      </c>
      <c r="BS938" s="26">
        <v>2</v>
      </c>
      <c r="BT938" s="26">
        <v>3</v>
      </c>
      <c r="BU938" s="26">
        <v>2</v>
      </c>
      <c r="BV938" s="26">
        <v>3</v>
      </c>
      <c r="BW938" s="26">
        <v>4</v>
      </c>
      <c r="BX938" s="26">
        <v>4</v>
      </c>
      <c r="BY938" s="26">
        <v>2</v>
      </c>
      <c r="BZ938" s="24"/>
      <c r="CA938" s="24"/>
      <c r="CB938" s="24"/>
      <c r="CC938" s="24"/>
      <c r="CD938" s="24"/>
      <c r="CE938" s="24"/>
      <c r="CF938" s="24"/>
      <c r="CG938" s="24"/>
      <c r="CH938" s="24"/>
      <c r="CI938" s="24"/>
      <c r="CJ938" s="24"/>
      <c r="CK938" s="24"/>
      <c r="CL938" s="24"/>
      <c r="CM938" s="24"/>
      <c r="CN938" s="24"/>
      <c r="CO938" s="24"/>
      <c r="CP938" s="24"/>
      <c r="CQ938" s="24"/>
      <c r="CR938" s="24"/>
      <c r="CS938" s="24"/>
      <c r="CT938" s="24"/>
      <c r="CU938" s="24"/>
      <c r="CV938" s="24"/>
      <c r="CW938" s="24"/>
      <c r="CX938" s="24"/>
      <c r="CY938" s="24"/>
      <c r="CZ938" s="24"/>
      <c r="DA938" s="24"/>
      <c r="DB938" s="24"/>
      <c r="DC938" s="24"/>
      <c r="DD938" s="24"/>
      <c r="DE938" s="24"/>
      <c r="DF938" s="26" t="s">
        <v>139</v>
      </c>
      <c r="DG938" s="26" t="s">
        <v>139</v>
      </c>
      <c r="DH938" s="26" t="s">
        <v>139</v>
      </c>
      <c r="DI938" s="26" t="s">
        <v>139</v>
      </c>
      <c r="DJ938" s="26" t="s">
        <v>139</v>
      </c>
      <c r="DK938" s="26" t="s">
        <v>139</v>
      </c>
      <c r="DL938" s="26" t="s">
        <v>139</v>
      </c>
      <c r="DM938" s="26" t="s">
        <v>139</v>
      </c>
      <c r="DN938" s="26" t="s">
        <v>139</v>
      </c>
      <c r="DO938" s="26" t="s">
        <v>139</v>
      </c>
    </row>
    <row r="939" spans="1:119" ht="20.100000000000001" customHeight="1" x14ac:dyDescent="0.25">
      <c r="A939" s="29" t="str">
        <f t="shared" si="196"/>
        <v/>
      </c>
      <c r="B939" s="29" t="str">
        <f t="shared" si="197"/>
        <v>Danica</v>
      </c>
      <c r="C939" s="29">
        <f t="shared" si="198"/>
        <v>0</v>
      </c>
      <c r="D939" s="30" t="str">
        <f t="shared" si="199"/>
        <v>Europe and Eurasia</v>
      </c>
      <c r="E939" s="30" t="str">
        <f t="shared" si="200"/>
        <v>Jabuka, Serbia</v>
      </c>
      <c r="F939" s="31">
        <f t="shared" si="201"/>
        <v>0</v>
      </c>
      <c r="G939" s="31">
        <f t="shared" si="202"/>
        <v>0</v>
      </c>
      <c r="H939" s="31">
        <f t="shared" si="203"/>
        <v>0</v>
      </c>
      <c r="I939" s="31">
        <f t="shared" si="204"/>
        <v>0</v>
      </c>
      <c r="J939" s="31">
        <f t="shared" si="205"/>
        <v>0</v>
      </c>
      <c r="K939" s="31">
        <f t="shared" si="206"/>
        <v>0</v>
      </c>
      <c r="L939" s="31">
        <f t="shared" si="207"/>
        <v>0</v>
      </c>
      <c r="M939" s="31">
        <f t="shared" si="208"/>
        <v>0</v>
      </c>
      <c r="N939" s="31">
        <f t="shared" si="209"/>
        <v>0</v>
      </c>
      <c r="O939" s="26" t="s">
        <v>16021</v>
      </c>
      <c r="P939" s="26" t="s">
        <v>108</v>
      </c>
      <c r="Q939" s="27">
        <v>42192</v>
      </c>
      <c r="R939" s="24"/>
      <c r="S939" s="24"/>
      <c r="T939" s="26" t="s">
        <v>157</v>
      </c>
      <c r="U939" s="24"/>
      <c r="V939" s="26" t="s">
        <v>15763</v>
      </c>
      <c r="W939" s="26" t="s">
        <v>2629</v>
      </c>
      <c r="X939" s="26" t="s">
        <v>5295</v>
      </c>
      <c r="Y939" s="26" t="s">
        <v>5296</v>
      </c>
      <c r="Z939" s="24"/>
      <c r="AA939" s="24"/>
      <c r="AB939" s="26" t="s">
        <v>15733</v>
      </c>
      <c r="AC939" s="28">
        <v>5000</v>
      </c>
      <c r="AD939" s="26" t="s">
        <v>420</v>
      </c>
      <c r="AE939" s="26" t="s">
        <v>558</v>
      </c>
      <c r="AF939" s="26" t="s">
        <v>139</v>
      </c>
      <c r="AG939" s="26" t="s">
        <v>194</v>
      </c>
      <c r="AH939" s="24"/>
      <c r="AI939" s="28">
        <v>5000</v>
      </c>
      <c r="AJ939" s="24"/>
      <c r="AK939" s="24"/>
      <c r="AL939" s="24"/>
      <c r="AM939" s="24"/>
      <c r="AN939" s="24"/>
      <c r="AO939" s="24"/>
      <c r="AP939" s="24"/>
      <c r="AQ939" s="24"/>
      <c r="AR939" s="24"/>
      <c r="AS939" s="24"/>
      <c r="AT939" s="24"/>
      <c r="AU939" s="24"/>
      <c r="AV939" s="24"/>
      <c r="AW939" s="24"/>
      <c r="AX939" s="24"/>
      <c r="AY939" s="24"/>
      <c r="AZ939" s="24"/>
      <c r="BA939" s="24"/>
      <c r="BB939" s="24"/>
      <c r="BC939" s="26" t="s">
        <v>5300</v>
      </c>
      <c r="BD939" s="24"/>
      <c r="BE939" s="24"/>
      <c r="BF939" s="24"/>
      <c r="BG939" s="24"/>
      <c r="BH939" s="24"/>
      <c r="BI939" s="24"/>
      <c r="BJ939" s="24"/>
      <c r="BK939" s="24"/>
      <c r="BL939" s="24"/>
      <c r="BM939" s="24"/>
      <c r="BN939" s="24"/>
      <c r="BO939" s="24"/>
      <c r="BP939" s="24"/>
      <c r="BQ939" s="24"/>
      <c r="BR939" s="24"/>
      <c r="BS939" s="24"/>
      <c r="BT939" s="24"/>
      <c r="BU939" s="24"/>
      <c r="BV939" s="24"/>
      <c r="BW939" s="24"/>
      <c r="BX939" s="24"/>
      <c r="BY939" s="24"/>
      <c r="BZ939" s="24"/>
      <c r="CA939" s="24"/>
      <c r="CB939" s="24"/>
      <c r="CC939" s="24"/>
      <c r="CD939" s="24"/>
      <c r="CE939" s="24"/>
      <c r="CF939" s="24"/>
      <c r="CG939" s="24"/>
      <c r="CH939" s="24"/>
      <c r="CI939" s="24"/>
      <c r="CJ939" s="24"/>
      <c r="CK939" s="24"/>
      <c r="CL939" s="24"/>
      <c r="CM939" s="24"/>
      <c r="CN939" s="24"/>
      <c r="CO939" s="24"/>
      <c r="CP939" s="24"/>
      <c r="CQ939" s="24"/>
      <c r="CR939" s="24"/>
      <c r="CS939" s="24"/>
      <c r="CT939" s="24"/>
      <c r="CU939" s="24"/>
      <c r="CV939" s="24"/>
      <c r="CW939" s="24"/>
      <c r="CX939" s="24"/>
      <c r="CY939" s="24"/>
      <c r="CZ939" s="24"/>
      <c r="DA939" s="24"/>
      <c r="DB939" s="24"/>
      <c r="DC939" s="24"/>
      <c r="DD939" s="24"/>
      <c r="DE939" s="24"/>
      <c r="DF939" s="26" t="s">
        <v>139</v>
      </c>
      <c r="DG939" s="26" t="s">
        <v>139</v>
      </c>
      <c r="DH939" s="26" t="s">
        <v>139</v>
      </c>
      <c r="DI939" s="26" t="s">
        <v>139</v>
      </c>
      <c r="DJ939" s="26" t="s">
        <v>139</v>
      </c>
      <c r="DK939" s="26" t="s">
        <v>139</v>
      </c>
      <c r="DL939" s="26" t="s">
        <v>139</v>
      </c>
      <c r="DM939" s="26" t="s">
        <v>139</v>
      </c>
      <c r="DN939" s="26" t="s">
        <v>139</v>
      </c>
      <c r="DO939" s="26" t="s">
        <v>139</v>
      </c>
    </row>
    <row r="940" spans="1:119" ht="20.100000000000001" customHeight="1" x14ac:dyDescent="0.25">
      <c r="A940" s="29" t="str">
        <f t="shared" si="196"/>
        <v>Danica2</v>
      </c>
      <c r="B940" s="29" t="str">
        <f t="shared" si="197"/>
        <v>Danica</v>
      </c>
      <c r="C940" s="29">
        <f t="shared" si="198"/>
        <v>2</v>
      </c>
      <c r="D940" s="30" t="str">
        <f t="shared" si="199"/>
        <v>Europe and Eurasia</v>
      </c>
      <c r="E940" s="30" t="str">
        <f t="shared" si="200"/>
        <v>Jabuka, Serbia</v>
      </c>
      <c r="F940" s="31">
        <f t="shared" si="201"/>
        <v>2</v>
      </c>
      <c r="G940" s="31">
        <f t="shared" si="202"/>
        <v>1</v>
      </c>
      <c r="H940" s="31">
        <f t="shared" si="203"/>
        <v>2</v>
      </c>
      <c r="I940" s="31">
        <f t="shared" si="204"/>
        <v>1</v>
      </c>
      <c r="J940" s="31">
        <f t="shared" si="205"/>
        <v>1</v>
      </c>
      <c r="K940" s="31">
        <f t="shared" si="206"/>
        <v>3</v>
      </c>
      <c r="L940" s="31">
        <f t="shared" si="207"/>
        <v>3</v>
      </c>
      <c r="M940" s="31">
        <f t="shared" si="208"/>
        <v>1</v>
      </c>
      <c r="N940" s="31">
        <f t="shared" si="209"/>
        <v>1.8</v>
      </c>
      <c r="O940" s="26" t="s">
        <v>5321</v>
      </c>
      <c r="P940" s="26" t="s">
        <v>108</v>
      </c>
      <c r="Q940" s="27">
        <v>42129</v>
      </c>
      <c r="R940" s="26" t="s">
        <v>109</v>
      </c>
      <c r="S940" s="26" t="s">
        <v>277</v>
      </c>
      <c r="T940" s="26" t="s">
        <v>278</v>
      </c>
      <c r="U940" s="26" t="s">
        <v>833</v>
      </c>
      <c r="V940" s="26" t="s">
        <v>15763</v>
      </c>
      <c r="W940" s="26" t="s">
        <v>2629</v>
      </c>
      <c r="X940" s="26" t="s">
        <v>5295</v>
      </c>
      <c r="Y940" s="26" t="s">
        <v>5296</v>
      </c>
      <c r="Z940" s="24"/>
      <c r="AA940" s="24"/>
      <c r="AB940" s="26" t="s">
        <v>117</v>
      </c>
      <c r="AC940" s="28">
        <v>5000</v>
      </c>
      <c r="AD940" s="26" t="s">
        <v>420</v>
      </c>
      <c r="AE940" s="26" t="s">
        <v>558</v>
      </c>
      <c r="AF940" s="26" t="s">
        <v>139</v>
      </c>
      <c r="AG940" s="26" t="s">
        <v>194</v>
      </c>
      <c r="AH940" s="26" t="s">
        <v>143</v>
      </c>
      <c r="AI940" s="28">
        <v>5000</v>
      </c>
      <c r="AJ940" s="26" t="s">
        <v>5322</v>
      </c>
      <c r="AK940" s="26" t="s">
        <v>5305</v>
      </c>
      <c r="AL940" s="26" t="s">
        <v>5306</v>
      </c>
      <c r="AM940" s="24"/>
      <c r="AN940" s="24"/>
      <c r="AO940" s="24"/>
      <c r="AP940" s="24"/>
      <c r="AQ940" s="24"/>
      <c r="AR940" s="24"/>
      <c r="AS940" s="24"/>
      <c r="AT940" s="24"/>
      <c r="AU940" s="24"/>
      <c r="AV940" s="24"/>
      <c r="AW940" s="28">
        <v>10000</v>
      </c>
      <c r="AX940" s="26">
        <v>190</v>
      </c>
      <c r="AY940" s="28">
        <v>150</v>
      </c>
      <c r="AZ940" s="28">
        <v>145</v>
      </c>
      <c r="BA940" s="26">
        <v>0</v>
      </c>
      <c r="BB940" s="26" t="s">
        <v>241</v>
      </c>
      <c r="BC940" s="26" t="s">
        <v>5300</v>
      </c>
      <c r="BD940" s="26" t="s">
        <v>125</v>
      </c>
      <c r="BE940" s="24"/>
      <c r="BF940" s="26" t="s">
        <v>212</v>
      </c>
      <c r="BG940" s="26" t="s">
        <v>261</v>
      </c>
      <c r="BH940" s="26" t="s">
        <v>1695</v>
      </c>
      <c r="BI940" s="26" t="s">
        <v>2629</v>
      </c>
      <c r="BJ940" s="26" t="s">
        <v>5323</v>
      </c>
      <c r="BK940" s="26" t="s">
        <v>2629</v>
      </c>
      <c r="BL940" s="26" t="s">
        <v>5324</v>
      </c>
      <c r="BM940" s="26" t="s">
        <v>5325</v>
      </c>
      <c r="BN940" s="24"/>
      <c r="BO940" s="24"/>
      <c r="BP940" s="24"/>
      <c r="BQ940" s="24"/>
      <c r="BR940" s="26">
        <v>2</v>
      </c>
      <c r="BS940" s="26">
        <v>1</v>
      </c>
      <c r="BT940" s="26">
        <v>2</v>
      </c>
      <c r="BU940" s="26">
        <v>1</v>
      </c>
      <c r="BV940" s="26">
        <v>1</v>
      </c>
      <c r="BW940" s="26">
        <v>3</v>
      </c>
      <c r="BX940" s="26">
        <v>3</v>
      </c>
      <c r="BY940" s="26">
        <v>1</v>
      </c>
      <c r="BZ940" s="24"/>
      <c r="CA940" s="24"/>
      <c r="CB940" s="24"/>
      <c r="CC940" s="24"/>
      <c r="CD940" s="24"/>
      <c r="CE940" s="24"/>
      <c r="CF940" s="24"/>
      <c r="CG940" s="24"/>
      <c r="CH940" s="24"/>
      <c r="CI940" s="24"/>
      <c r="CJ940" s="24"/>
      <c r="CK940" s="24"/>
      <c r="CL940" s="24"/>
      <c r="CM940" s="24"/>
      <c r="CN940" s="24"/>
      <c r="CO940" s="24"/>
      <c r="CP940" s="24"/>
      <c r="CQ940" s="24"/>
      <c r="CR940" s="24"/>
      <c r="CS940" s="24"/>
      <c r="CT940" s="24"/>
      <c r="CU940" s="24"/>
      <c r="CV940" s="24"/>
      <c r="CW940" s="24"/>
      <c r="CX940" s="24"/>
      <c r="CY940" s="24"/>
      <c r="CZ940" s="24"/>
      <c r="DA940" s="24"/>
      <c r="DB940" s="24"/>
      <c r="DC940" s="24"/>
      <c r="DD940" s="24"/>
      <c r="DE940" s="24"/>
      <c r="DF940" s="26" t="s">
        <v>139</v>
      </c>
      <c r="DG940" s="26" t="s">
        <v>139</v>
      </c>
      <c r="DH940" s="26" t="s">
        <v>120</v>
      </c>
      <c r="DI940" s="26" t="s">
        <v>139</v>
      </c>
      <c r="DJ940" s="26" t="s">
        <v>139</v>
      </c>
      <c r="DK940" s="26" t="s">
        <v>139</v>
      </c>
      <c r="DL940" s="26" t="s">
        <v>139</v>
      </c>
      <c r="DM940" s="26" t="s">
        <v>139</v>
      </c>
      <c r="DN940" s="26" t="s">
        <v>139</v>
      </c>
      <c r="DO940" s="26" t="s">
        <v>139</v>
      </c>
    </row>
    <row r="941" spans="1:119" ht="20.100000000000001" customHeight="1" x14ac:dyDescent="0.25">
      <c r="A941" s="29" t="str">
        <f t="shared" si="196"/>
        <v>Danica1</v>
      </c>
      <c r="B941" s="29" t="str">
        <f t="shared" si="197"/>
        <v>Danica</v>
      </c>
      <c r="C941" s="29">
        <f t="shared" si="198"/>
        <v>1</v>
      </c>
      <c r="D941" s="30" t="str">
        <f t="shared" si="199"/>
        <v>Europe and Eurasia</v>
      </c>
      <c r="E941" s="30" t="str">
        <f t="shared" si="200"/>
        <v>Jabuka, Serbia</v>
      </c>
      <c r="F941" s="31">
        <f t="shared" si="201"/>
        <v>2</v>
      </c>
      <c r="G941" s="31">
        <f t="shared" si="202"/>
        <v>1</v>
      </c>
      <c r="H941" s="31">
        <f t="shared" si="203"/>
        <v>3</v>
      </c>
      <c r="I941" s="31">
        <f t="shared" si="204"/>
        <v>1</v>
      </c>
      <c r="J941" s="31">
        <f t="shared" si="205"/>
        <v>2</v>
      </c>
      <c r="K941" s="31">
        <f t="shared" si="206"/>
        <v>4</v>
      </c>
      <c r="L941" s="31">
        <f t="shared" si="207"/>
        <v>3</v>
      </c>
      <c r="M941" s="31">
        <f t="shared" si="208"/>
        <v>1</v>
      </c>
      <c r="N941" s="31">
        <f t="shared" si="209"/>
        <v>2.1</v>
      </c>
      <c r="O941" s="26" t="s">
        <v>5326</v>
      </c>
      <c r="P941" s="26" t="s">
        <v>108</v>
      </c>
      <c r="Q941" s="27">
        <v>41771</v>
      </c>
      <c r="R941" s="26" t="s">
        <v>155</v>
      </c>
      <c r="S941" s="26" t="s">
        <v>193</v>
      </c>
      <c r="T941" s="26" t="s">
        <v>194</v>
      </c>
      <c r="U941" s="26" t="s">
        <v>833</v>
      </c>
      <c r="V941" s="26" t="s">
        <v>15763</v>
      </c>
      <c r="W941" s="26" t="s">
        <v>2629</v>
      </c>
      <c r="X941" s="26" t="s">
        <v>5295</v>
      </c>
      <c r="Y941" s="26" t="s">
        <v>5296</v>
      </c>
      <c r="Z941" s="24"/>
      <c r="AA941" s="24"/>
      <c r="AB941" s="26" t="s">
        <v>117</v>
      </c>
      <c r="AC941" s="28">
        <v>5000</v>
      </c>
      <c r="AD941" s="26" t="s">
        <v>420</v>
      </c>
      <c r="AE941" s="26" t="s">
        <v>558</v>
      </c>
      <c r="AF941" s="26" t="s">
        <v>139</v>
      </c>
      <c r="AG941" s="26" t="s">
        <v>194</v>
      </c>
      <c r="AH941" s="26" t="s">
        <v>158</v>
      </c>
      <c r="AI941" s="28">
        <v>5000</v>
      </c>
      <c r="AJ941" s="26" t="s">
        <v>5327</v>
      </c>
      <c r="AK941" s="26" t="s">
        <v>5305</v>
      </c>
      <c r="AL941" s="26" t="s">
        <v>5306</v>
      </c>
      <c r="AM941" s="26" t="s">
        <v>5328</v>
      </c>
      <c r="AN941" s="26" t="s">
        <v>5329</v>
      </c>
      <c r="AO941" s="26" t="s">
        <v>5330</v>
      </c>
      <c r="AP941" s="26" t="s">
        <v>5331</v>
      </c>
      <c r="AQ941" s="24"/>
      <c r="AR941" s="24"/>
      <c r="AS941" s="24"/>
      <c r="AT941" s="24"/>
      <c r="AU941" s="24"/>
      <c r="AV941" s="24"/>
      <c r="AW941" s="28">
        <v>10567</v>
      </c>
      <c r="AX941" s="26">
        <v>150</v>
      </c>
      <c r="AY941" s="28">
        <v>145</v>
      </c>
      <c r="AZ941" s="28">
        <v>150</v>
      </c>
      <c r="BA941" s="26">
        <v>0</v>
      </c>
      <c r="BB941" s="26" t="s">
        <v>241</v>
      </c>
      <c r="BC941" s="26" t="s">
        <v>5300</v>
      </c>
      <c r="BD941" s="24"/>
      <c r="BE941" s="24"/>
      <c r="BF941" s="26" t="s">
        <v>5332</v>
      </c>
      <c r="BG941" s="26" t="s">
        <v>2629</v>
      </c>
      <c r="BH941" s="24"/>
      <c r="BI941" s="24"/>
      <c r="BJ941" s="24"/>
      <c r="BK941" s="24"/>
      <c r="BL941" s="24"/>
      <c r="BM941" s="24"/>
      <c r="BN941" s="26" t="s">
        <v>5333</v>
      </c>
      <c r="BO941" s="26" t="s">
        <v>589</v>
      </c>
      <c r="BP941" s="24"/>
      <c r="BQ941" s="24"/>
      <c r="BR941" s="26">
        <v>2</v>
      </c>
      <c r="BS941" s="26">
        <v>1</v>
      </c>
      <c r="BT941" s="26">
        <v>3</v>
      </c>
      <c r="BU941" s="26">
        <v>1</v>
      </c>
      <c r="BV941" s="26">
        <v>2</v>
      </c>
      <c r="BW941" s="26">
        <v>4</v>
      </c>
      <c r="BX941" s="26">
        <v>3</v>
      </c>
      <c r="BY941" s="26">
        <v>1</v>
      </c>
      <c r="BZ941" s="24"/>
      <c r="CA941" s="24"/>
      <c r="CB941" s="24"/>
      <c r="CC941" s="24"/>
      <c r="CD941" s="24"/>
      <c r="CE941" s="24"/>
      <c r="CF941" s="24"/>
      <c r="CG941" s="24"/>
      <c r="CH941" s="24"/>
      <c r="CI941" s="24"/>
      <c r="CJ941" s="24"/>
      <c r="CK941" s="24"/>
      <c r="CL941" s="24"/>
      <c r="CM941" s="24"/>
      <c r="CN941" s="24"/>
      <c r="CO941" s="24"/>
      <c r="CP941" s="24"/>
      <c r="CQ941" s="24"/>
      <c r="CR941" s="24"/>
      <c r="CS941" s="24"/>
      <c r="CT941" s="24"/>
      <c r="CU941" s="24"/>
      <c r="CV941" s="24"/>
      <c r="CW941" s="24"/>
      <c r="CX941" s="24"/>
      <c r="CY941" s="24"/>
      <c r="CZ941" s="24"/>
      <c r="DA941" s="24"/>
      <c r="DB941" s="24"/>
      <c r="DC941" s="24"/>
      <c r="DD941" s="24"/>
      <c r="DE941" s="24"/>
      <c r="DF941" s="26" t="s">
        <v>139</v>
      </c>
      <c r="DG941" s="26" t="s">
        <v>139</v>
      </c>
      <c r="DH941" s="26" t="s">
        <v>120</v>
      </c>
      <c r="DI941" s="26" t="s">
        <v>120</v>
      </c>
      <c r="DJ941" s="26" t="s">
        <v>139</v>
      </c>
      <c r="DK941" s="26" t="s">
        <v>139</v>
      </c>
      <c r="DL941" s="26" t="s">
        <v>139</v>
      </c>
      <c r="DM941" s="26" t="s">
        <v>139</v>
      </c>
      <c r="DN941" s="26" t="s">
        <v>139</v>
      </c>
      <c r="DO941" s="26" t="s">
        <v>139</v>
      </c>
    </row>
    <row r="942" spans="1:119" ht="20.100000000000001" customHeight="1" x14ac:dyDescent="0.25">
      <c r="A942" s="29" t="str">
        <f t="shared" si="196"/>
        <v/>
      </c>
      <c r="B942" s="29" t="str">
        <f t="shared" si="197"/>
        <v>De Laas Gul Welfare Programme</v>
      </c>
      <c r="C942" s="29">
        <f t="shared" si="198"/>
        <v>0</v>
      </c>
      <c r="D942" s="30" t="str">
        <f t="shared" si="199"/>
        <v>South Asia</v>
      </c>
      <c r="E942" s="30" t="str">
        <f t="shared" si="200"/>
        <v>Pakistan</v>
      </c>
      <c r="F942" s="31">
        <f t="shared" si="201"/>
        <v>0</v>
      </c>
      <c r="G942" s="31">
        <f t="shared" si="202"/>
        <v>0</v>
      </c>
      <c r="H942" s="31">
        <f t="shared" si="203"/>
        <v>0</v>
      </c>
      <c r="I942" s="31">
        <f t="shared" si="204"/>
        <v>0</v>
      </c>
      <c r="J942" s="31">
        <f t="shared" si="205"/>
        <v>0</v>
      </c>
      <c r="K942" s="31">
        <f t="shared" si="206"/>
        <v>0</v>
      </c>
      <c r="L942" s="31">
        <f t="shared" si="207"/>
        <v>0</v>
      </c>
      <c r="M942" s="31">
        <f t="shared" si="208"/>
        <v>0</v>
      </c>
      <c r="N942" s="31">
        <f t="shared" si="209"/>
        <v>0</v>
      </c>
      <c r="O942" s="26" t="s">
        <v>5334</v>
      </c>
      <c r="P942" s="26" t="s">
        <v>108</v>
      </c>
      <c r="Q942" s="27">
        <v>40945</v>
      </c>
      <c r="R942" s="24"/>
      <c r="S942" s="24"/>
      <c r="T942" s="26" t="s">
        <v>175</v>
      </c>
      <c r="U942" s="24"/>
      <c r="V942" s="26" t="s">
        <v>225</v>
      </c>
      <c r="W942" s="26" t="s">
        <v>369</v>
      </c>
      <c r="X942" s="24"/>
      <c r="Y942" s="26" t="s">
        <v>5335</v>
      </c>
      <c r="Z942" s="24"/>
      <c r="AA942" s="24"/>
      <c r="AB942" s="26" t="s">
        <v>228</v>
      </c>
      <c r="AC942" s="28">
        <v>25000</v>
      </c>
      <c r="AD942" s="24"/>
      <c r="AE942" s="24"/>
      <c r="AF942" s="26" t="s">
        <v>139</v>
      </c>
      <c r="AG942" s="26" t="s">
        <v>229</v>
      </c>
      <c r="AH942" s="24"/>
      <c r="AI942" s="28">
        <v>25000</v>
      </c>
      <c r="AJ942" s="24"/>
      <c r="AK942" s="24"/>
      <c r="AL942" s="24"/>
      <c r="AM942" s="26" t="s">
        <v>5336</v>
      </c>
      <c r="AN942" s="24"/>
      <c r="AO942" s="24"/>
      <c r="AP942" s="24"/>
      <c r="AQ942" s="24"/>
      <c r="AR942" s="24"/>
      <c r="AS942" s="24"/>
      <c r="AT942" s="24"/>
      <c r="AU942" s="24"/>
      <c r="AV942" s="24"/>
      <c r="AW942" s="28">
        <v>88235</v>
      </c>
      <c r="AX942" s="26">
        <v>5000</v>
      </c>
      <c r="AY942" s="28">
        <v>0</v>
      </c>
      <c r="AZ942" s="28">
        <v>0</v>
      </c>
      <c r="BA942" s="26">
        <v>0</v>
      </c>
      <c r="BB942" s="24"/>
      <c r="BC942" s="24"/>
      <c r="BD942" s="24"/>
      <c r="BE942" s="24"/>
      <c r="BF942" s="24"/>
      <c r="BG942" s="24"/>
      <c r="BH942" s="24"/>
      <c r="BI942" s="24"/>
      <c r="BJ942" s="24"/>
      <c r="BK942" s="24"/>
      <c r="BL942" s="24"/>
      <c r="BM942" s="24"/>
      <c r="BN942" s="24"/>
      <c r="BO942" s="24"/>
      <c r="BP942" s="24"/>
      <c r="BQ942" s="24"/>
      <c r="BR942" s="26">
        <v>0</v>
      </c>
      <c r="BS942" s="26">
        <v>0</v>
      </c>
      <c r="BT942" s="26">
        <v>0</v>
      </c>
      <c r="BU942" s="26">
        <v>0</v>
      </c>
      <c r="BV942" s="26">
        <v>0</v>
      </c>
      <c r="BW942" s="26">
        <v>0</v>
      </c>
      <c r="BX942" s="26">
        <v>0</v>
      </c>
      <c r="BY942" s="26">
        <v>0</v>
      </c>
      <c r="BZ942" s="24"/>
      <c r="CA942" s="24"/>
      <c r="CB942" s="24"/>
      <c r="CC942" s="24"/>
      <c r="CD942" s="24"/>
      <c r="CE942" s="24"/>
      <c r="CF942" s="24"/>
      <c r="CG942" s="24"/>
      <c r="CH942" s="24"/>
      <c r="CI942" s="24"/>
      <c r="CJ942" s="24"/>
      <c r="CK942" s="24"/>
      <c r="CL942" s="24"/>
      <c r="CM942" s="24"/>
      <c r="CN942" s="24"/>
      <c r="CO942" s="24"/>
      <c r="CP942" s="24"/>
      <c r="CQ942" s="24"/>
      <c r="CR942" s="24"/>
      <c r="CS942" s="24"/>
      <c r="CT942" s="24"/>
      <c r="CU942" s="24"/>
      <c r="CV942" s="24"/>
      <c r="CW942" s="24"/>
      <c r="CX942" s="24"/>
      <c r="CY942" s="24"/>
      <c r="CZ942" s="24"/>
      <c r="DA942" s="24"/>
      <c r="DB942" s="24"/>
      <c r="DC942" s="24"/>
      <c r="DD942" s="24"/>
      <c r="DE942" s="24"/>
      <c r="DF942" s="26" t="s">
        <v>139</v>
      </c>
      <c r="DG942" s="26" t="s">
        <v>139</v>
      </c>
      <c r="DH942" s="26" t="s">
        <v>139</v>
      </c>
      <c r="DI942" s="26" t="s">
        <v>139</v>
      </c>
      <c r="DJ942" s="26" t="s">
        <v>139</v>
      </c>
      <c r="DK942" s="26" t="s">
        <v>139</v>
      </c>
      <c r="DL942" s="26" t="s">
        <v>139</v>
      </c>
      <c r="DM942" s="26" t="s">
        <v>139</v>
      </c>
      <c r="DN942" s="26" t="s">
        <v>139</v>
      </c>
      <c r="DO942" s="26" t="s">
        <v>139</v>
      </c>
    </row>
    <row r="943" spans="1:119" ht="20.100000000000001" customHeight="1" x14ac:dyDescent="0.25">
      <c r="A943" s="29" t="str">
        <f t="shared" si="196"/>
        <v/>
      </c>
      <c r="B943" s="29" t="str">
        <f t="shared" si="197"/>
        <v>De Laas Gul Welfare Programme</v>
      </c>
      <c r="C943" s="29">
        <f t="shared" si="198"/>
        <v>0</v>
      </c>
      <c r="D943" s="30" t="str">
        <f t="shared" si="199"/>
        <v>South Asia</v>
      </c>
      <c r="E943" s="30" t="str">
        <f t="shared" si="200"/>
        <v>Pakistan</v>
      </c>
      <c r="F943" s="31">
        <f t="shared" si="201"/>
        <v>3</v>
      </c>
      <c r="G943" s="31">
        <f t="shared" si="202"/>
        <v>3</v>
      </c>
      <c r="H943" s="31">
        <f t="shared" si="203"/>
        <v>4</v>
      </c>
      <c r="I943" s="31">
        <f t="shared" si="204"/>
        <v>4</v>
      </c>
      <c r="J943" s="31">
        <f t="shared" si="205"/>
        <v>4</v>
      </c>
      <c r="K943" s="31">
        <f t="shared" si="206"/>
        <v>4</v>
      </c>
      <c r="L943" s="31">
        <f t="shared" si="207"/>
        <v>4</v>
      </c>
      <c r="M943" s="31">
        <f t="shared" si="208"/>
        <v>4</v>
      </c>
      <c r="N943" s="31">
        <f t="shared" si="209"/>
        <v>3.8</v>
      </c>
      <c r="O943" s="26" t="s">
        <v>5337</v>
      </c>
      <c r="P943" s="26" t="s">
        <v>108</v>
      </c>
      <c r="Q943" s="27">
        <v>41038</v>
      </c>
      <c r="R943" s="26" t="s">
        <v>305</v>
      </c>
      <c r="S943" s="26" t="s">
        <v>217</v>
      </c>
      <c r="T943" s="26" t="s">
        <v>175</v>
      </c>
      <c r="U943" s="26" t="s">
        <v>307</v>
      </c>
      <c r="V943" s="26" t="s">
        <v>225</v>
      </c>
      <c r="W943" s="26" t="s">
        <v>369</v>
      </c>
      <c r="X943" s="24"/>
      <c r="Y943" s="26" t="s">
        <v>5335</v>
      </c>
      <c r="Z943" s="24"/>
      <c r="AA943" s="24"/>
      <c r="AB943" s="26" t="s">
        <v>117</v>
      </c>
      <c r="AC943" s="28">
        <v>20000</v>
      </c>
      <c r="AD943" s="24"/>
      <c r="AE943" s="24"/>
      <c r="AF943" s="26" t="s">
        <v>139</v>
      </c>
      <c r="AG943" s="26" t="s">
        <v>229</v>
      </c>
      <c r="AH943" s="26" t="s">
        <v>5338</v>
      </c>
      <c r="AI943" s="28">
        <v>20000</v>
      </c>
      <c r="AJ943" s="24"/>
      <c r="AK943" s="26" t="s">
        <v>5339</v>
      </c>
      <c r="AL943" s="26" t="s">
        <v>5340</v>
      </c>
      <c r="AM943" s="26" t="s">
        <v>5341</v>
      </c>
      <c r="AN943" s="26" t="s">
        <v>5342</v>
      </c>
      <c r="AO943" s="26" t="s">
        <v>5343</v>
      </c>
      <c r="AP943" s="24"/>
      <c r="AQ943" s="24"/>
      <c r="AR943" s="24"/>
      <c r="AS943" s="26" t="s">
        <v>5344</v>
      </c>
      <c r="AT943" s="24"/>
      <c r="AU943" s="26" t="s">
        <v>5345</v>
      </c>
      <c r="AV943" s="24"/>
      <c r="AW943" s="28">
        <v>261632</v>
      </c>
      <c r="AX943" s="26">
        <v>800</v>
      </c>
      <c r="AY943" s="28">
        <v>550</v>
      </c>
      <c r="AZ943" s="28">
        <v>325</v>
      </c>
      <c r="BA943" s="26">
        <v>0</v>
      </c>
      <c r="BB943" s="26" t="s">
        <v>241</v>
      </c>
      <c r="BC943" s="24"/>
      <c r="BD943" s="26" t="s">
        <v>125</v>
      </c>
      <c r="BE943" s="24"/>
      <c r="BF943" s="26" t="s">
        <v>1710</v>
      </c>
      <c r="BG943" s="26" t="s">
        <v>369</v>
      </c>
      <c r="BH943" s="26" t="s">
        <v>5346</v>
      </c>
      <c r="BI943" s="26" t="s">
        <v>271</v>
      </c>
      <c r="BJ943" s="24"/>
      <c r="BK943" s="24"/>
      <c r="BL943" s="24"/>
      <c r="BM943" s="24"/>
      <c r="BN943" s="24"/>
      <c r="BO943" s="24"/>
      <c r="BP943" s="24"/>
      <c r="BQ943" s="24"/>
      <c r="BR943" s="26">
        <v>3</v>
      </c>
      <c r="BS943" s="26">
        <v>3</v>
      </c>
      <c r="BT943" s="26">
        <v>4</v>
      </c>
      <c r="BU943" s="26">
        <v>4</v>
      </c>
      <c r="BV943" s="26">
        <v>4</v>
      </c>
      <c r="BW943" s="26">
        <v>4</v>
      </c>
      <c r="BX943" s="26">
        <v>4</v>
      </c>
      <c r="BY943" s="26">
        <v>4</v>
      </c>
      <c r="BZ943" s="24"/>
      <c r="CA943" s="24"/>
      <c r="CB943" s="24"/>
      <c r="CC943" s="24"/>
      <c r="CD943" s="24"/>
      <c r="CE943" s="24"/>
      <c r="CF943" s="24"/>
      <c r="CG943" s="24"/>
      <c r="CH943" s="24"/>
      <c r="CI943" s="24"/>
      <c r="CJ943" s="24"/>
      <c r="CK943" s="24"/>
      <c r="CL943" s="24"/>
      <c r="CM943" s="24"/>
      <c r="CN943" s="24"/>
      <c r="CO943" s="24"/>
      <c r="CP943" s="24"/>
      <c r="CQ943" s="24"/>
      <c r="CR943" s="24"/>
      <c r="CS943" s="24"/>
      <c r="CT943" s="24"/>
      <c r="CU943" s="24"/>
      <c r="CV943" s="24"/>
      <c r="CW943" s="24"/>
      <c r="CX943" s="24"/>
      <c r="CY943" s="24"/>
      <c r="CZ943" s="24"/>
      <c r="DA943" s="24"/>
      <c r="DB943" s="24"/>
      <c r="DC943" s="24"/>
      <c r="DD943" s="24"/>
      <c r="DE943" s="24"/>
      <c r="DF943" s="26" t="s">
        <v>139</v>
      </c>
      <c r="DG943" s="26" t="s">
        <v>120</v>
      </c>
      <c r="DH943" s="26" t="s">
        <v>139</v>
      </c>
      <c r="DI943" s="26" t="s">
        <v>139</v>
      </c>
      <c r="DJ943" s="26" t="s">
        <v>139</v>
      </c>
      <c r="DK943" s="26" t="s">
        <v>139</v>
      </c>
      <c r="DL943" s="26" t="s">
        <v>139</v>
      </c>
      <c r="DM943" s="26" t="s">
        <v>139</v>
      </c>
      <c r="DN943" s="26" t="s">
        <v>139</v>
      </c>
      <c r="DO943" s="26" t="s">
        <v>139</v>
      </c>
    </row>
    <row r="944" spans="1:119" ht="20.100000000000001" customHeight="1" x14ac:dyDescent="0.25">
      <c r="A944" s="29" t="str">
        <f t="shared" si="196"/>
        <v>De Laas Gul Welfare Programme9</v>
      </c>
      <c r="B944" s="29" t="str">
        <f t="shared" si="197"/>
        <v>De Laas Gul Welfare Programme</v>
      </c>
      <c r="C944" s="29">
        <f t="shared" si="198"/>
        <v>9</v>
      </c>
      <c r="D944" s="30" t="str">
        <f t="shared" si="199"/>
        <v>South Asia</v>
      </c>
      <c r="E944" s="30" t="str">
        <f t="shared" si="200"/>
        <v>Pakistan</v>
      </c>
      <c r="F944" s="31">
        <f t="shared" si="201"/>
        <v>4</v>
      </c>
      <c r="G944" s="31">
        <f t="shared" si="202"/>
        <v>3</v>
      </c>
      <c r="H944" s="31">
        <f t="shared" si="203"/>
        <v>4</v>
      </c>
      <c r="I944" s="31">
        <f t="shared" si="204"/>
        <v>4</v>
      </c>
      <c r="J944" s="31">
        <f t="shared" si="205"/>
        <v>4</v>
      </c>
      <c r="K944" s="31">
        <f t="shared" si="206"/>
        <v>4</v>
      </c>
      <c r="L944" s="31">
        <f t="shared" si="207"/>
        <v>4</v>
      </c>
      <c r="M944" s="31">
        <f t="shared" si="208"/>
        <v>4</v>
      </c>
      <c r="N944" s="31">
        <f t="shared" si="209"/>
        <v>3.9</v>
      </c>
      <c r="O944" s="26" t="s">
        <v>5347</v>
      </c>
      <c r="P944" s="26" t="s">
        <v>108</v>
      </c>
      <c r="Q944" s="27">
        <v>40672</v>
      </c>
      <c r="R944" s="26" t="s">
        <v>305</v>
      </c>
      <c r="S944" s="26" t="s">
        <v>409</v>
      </c>
      <c r="T944" s="26" t="s">
        <v>333</v>
      </c>
      <c r="U944" s="26" t="s">
        <v>307</v>
      </c>
      <c r="V944" s="26" t="s">
        <v>225</v>
      </c>
      <c r="W944" s="26" t="s">
        <v>369</v>
      </c>
      <c r="X944" s="24"/>
      <c r="Y944" s="26" t="s">
        <v>5335</v>
      </c>
      <c r="Z944" s="24"/>
      <c r="AA944" s="24"/>
      <c r="AB944" s="26" t="s">
        <v>117</v>
      </c>
      <c r="AC944" s="28">
        <v>16000</v>
      </c>
      <c r="AD944" s="24"/>
      <c r="AE944" s="24"/>
      <c r="AF944" s="26" t="s">
        <v>139</v>
      </c>
      <c r="AG944" s="26" t="s">
        <v>229</v>
      </c>
      <c r="AH944" s="26" t="s">
        <v>4557</v>
      </c>
      <c r="AI944" s="28">
        <v>16000</v>
      </c>
      <c r="AJ944" s="24"/>
      <c r="AK944" s="26" t="s">
        <v>5339</v>
      </c>
      <c r="AL944" s="26" t="s">
        <v>5348</v>
      </c>
      <c r="AM944" s="26" t="s">
        <v>5349</v>
      </c>
      <c r="AN944" s="26" t="s">
        <v>5350</v>
      </c>
      <c r="AO944" s="26" t="s">
        <v>5351</v>
      </c>
      <c r="AP944" s="24"/>
      <c r="AQ944" s="24"/>
      <c r="AR944" s="24"/>
      <c r="AS944" s="24"/>
      <c r="AT944" s="24"/>
      <c r="AU944" s="26" t="s">
        <v>5352</v>
      </c>
      <c r="AV944" s="24"/>
      <c r="AW944" s="28">
        <v>88235</v>
      </c>
      <c r="AX944" s="26">
        <v>5000</v>
      </c>
      <c r="AY944" s="28">
        <v>500</v>
      </c>
      <c r="AZ944" s="28">
        <v>300</v>
      </c>
      <c r="BA944" s="26">
        <v>0</v>
      </c>
      <c r="BB944" s="26" t="s">
        <v>241</v>
      </c>
      <c r="BC944" s="24"/>
      <c r="BD944" s="24"/>
      <c r="BE944" s="24"/>
      <c r="BF944" s="26" t="s">
        <v>5353</v>
      </c>
      <c r="BG944" s="26" t="s">
        <v>369</v>
      </c>
      <c r="BH944" s="26" t="s">
        <v>1710</v>
      </c>
      <c r="BI944" s="26" t="s">
        <v>369</v>
      </c>
      <c r="BJ944" s="24"/>
      <c r="BK944" s="24"/>
      <c r="BL944" s="24"/>
      <c r="BM944" s="24"/>
      <c r="BN944" s="24"/>
      <c r="BO944" s="24"/>
      <c r="BP944" s="24"/>
      <c r="BQ944" s="24"/>
      <c r="BR944" s="26">
        <v>4</v>
      </c>
      <c r="BS944" s="26">
        <v>3</v>
      </c>
      <c r="BT944" s="26">
        <v>4</v>
      </c>
      <c r="BU944" s="26">
        <v>4</v>
      </c>
      <c r="BV944" s="26">
        <v>4</v>
      </c>
      <c r="BW944" s="26">
        <v>4</v>
      </c>
      <c r="BX944" s="26">
        <v>4</v>
      </c>
      <c r="BY944" s="26">
        <v>4</v>
      </c>
      <c r="BZ944" s="24"/>
      <c r="CA944" s="24"/>
      <c r="CB944" s="24"/>
      <c r="CC944" s="24"/>
      <c r="CD944" s="24"/>
      <c r="CE944" s="24"/>
      <c r="CF944" s="24"/>
      <c r="CG944" s="24"/>
      <c r="CH944" s="24"/>
      <c r="CI944" s="24"/>
      <c r="CJ944" s="24"/>
      <c r="CK944" s="24"/>
      <c r="CL944" s="24"/>
      <c r="CM944" s="24"/>
      <c r="CN944" s="24"/>
      <c r="CO944" s="24"/>
      <c r="CP944" s="24"/>
      <c r="CQ944" s="24"/>
      <c r="CR944" s="24"/>
      <c r="CS944" s="24"/>
      <c r="CT944" s="24"/>
      <c r="CU944" s="24"/>
      <c r="CV944" s="24"/>
      <c r="CW944" s="24"/>
      <c r="CX944" s="24"/>
      <c r="CY944" s="24"/>
      <c r="CZ944" s="24"/>
      <c r="DA944" s="24"/>
      <c r="DB944" s="24"/>
      <c r="DC944" s="24"/>
      <c r="DD944" s="24"/>
      <c r="DE944" s="24"/>
      <c r="DF944" s="26" t="s">
        <v>120</v>
      </c>
      <c r="DG944" s="26" t="s">
        <v>120</v>
      </c>
      <c r="DH944" s="26" t="s">
        <v>139</v>
      </c>
      <c r="DI944" s="26" t="s">
        <v>139</v>
      </c>
      <c r="DJ944" s="26" t="s">
        <v>139</v>
      </c>
      <c r="DK944" s="26" t="s">
        <v>139</v>
      </c>
      <c r="DL944" s="26" t="s">
        <v>139</v>
      </c>
      <c r="DM944" s="26" t="s">
        <v>139</v>
      </c>
      <c r="DN944" s="26" t="s">
        <v>139</v>
      </c>
      <c r="DO944" s="26" t="s">
        <v>139</v>
      </c>
    </row>
    <row r="945" spans="1:119" ht="20.100000000000001" customHeight="1" x14ac:dyDescent="0.25">
      <c r="A945" s="29" t="str">
        <f t="shared" si="196"/>
        <v/>
      </c>
      <c r="B945" s="29" t="str">
        <f t="shared" si="197"/>
        <v>De Laas Gul Welfare Programme</v>
      </c>
      <c r="C945" s="29">
        <f t="shared" si="198"/>
        <v>0</v>
      </c>
      <c r="D945" s="30" t="str">
        <f t="shared" si="199"/>
        <v>South Asia</v>
      </c>
      <c r="E945" s="30" t="str">
        <f t="shared" si="200"/>
        <v>Pakistan</v>
      </c>
      <c r="F945" s="31">
        <f t="shared" si="201"/>
        <v>0</v>
      </c>
      <c r="G945" s="31">
        <f t="shared" si="202"/>
        <v>0</v>
      </c>
      <c r="H945" s="31">
        <f t="shared" si="203"/>
        <v>0</v>
      </c>
      <c r="I945" s="31">
        <f t="shared" si="204"/>
        <v>0</v>
      </c>
      <c r="J945" s="31">
        <f t="shared" si="205"/>
        <v>0</v>
      </c>
      <c r="K945" s="31">
        <f t="shared" si="206"/>
        <v>0</v>
      </c>
      <c r="L945" s="31">
        <f t="shared" si="207"/>
        <v>0</v>
      </c>
      <c r="M945" s="31">
        <f t="shared" si="208"/>
        <v>0</v>
      </c>
      <c r="N945" s="31">
        <f t="shared" si="209"/>
        <v>0</v>
      </c>
      <c r="O945" s="26" t="s">
        <v>5355</v>
      </c>
      <c r="P945" s="26" t="s">
        <v>108</v>
      </c>
      <c r="Q945" s="27">
        <v>40399</v>
      </c>
      <c r="R945" s="24"/>
      <c r="S945" s="24"/>
      <c r="T945" s="26" t="s">
        <v>333</v>
      </c>
      <c r="U945" s="24"/>
      <c r="V945" s="26" t="s">
        <v>225</v>
      </c>
      <c r="W945" s="26" t="s">
        <v>369</v>
      </c>
      <c r="X945" s="24"/>
      <c r="Y945" s="26" t="s">
        <v>5335</v>
      </c>
      <c r="Z945" s="24"/>
      <c r="AA945" s="24"/>
      <c r="AB945" s="26" t="s">
        <v>723</v>
      </c>
      <c r="AC945" s="28">
        <v>1500</v>
      </c>
      <c r="AD945" s="24"/>
      <c r="AE945" s="24"/>
      <c r="AF945" s="26" t="s">
        <v>139</v>
      </c>
      <c r="AG945" s="26" t="s">
        <v>229</v>
      </c>
      <c r="AH945" s="24"/>
      <c r="AI945" s="28">
        <v>1500</v>
      </c>
      <c r="AJ945" s="24"/>
      <c r="AK945" s="24"/>
      <c r="AL945" s="24"/>
      <c r="AM945" s="24"/>
      <c r="AN945" s="24"/>
      <c r="AO945" s="24"/>
      <c r="AP945" s="24"/>
      <c r="AQ945" s="24"/>
      <c r="AR945" s="24"/>
      <c r="AS945" s="24"/>
      <c r="AT945" s="24"/>
      <c r="AU945" s="24"/>
      <c r="AV945" s="24"/>
      <c r="AW945" s="28">
        <v>0</v>
      </c>
      <c r="AX945" s="26">
        <v>0</v>
      </c>
      <c r="AY945" s="28">
        <v>0</v>
      </c>
      <c r="AZ945" s="28">
        <v>0</v>
      </c>
      <c r="BA945" s="26">
        <v>0</v>
      </c>
      <c r="BB945" s="24"/>
      <c r="BC945" s="24"/>
      <c r="BD945" s="24"/>
      <c r="BE945" s="24"/>
      <c r="BF945" s="24"/>
      <c r="BG945" s="24"/>
      <c r="BH945" s="24"/>
      <c r="BI945" s="24"/>
      <c r="BJ945" s="24"/>
      <c r="BK945" s="24"/>
      <c r="BL945" s="24"/>
      <c r="BM945" s="24"/>
      <c r="BN945" s="24"/>
      <c r="BO945" s="24"/>
      <c r="BP945" s="24"/>
      <c r="BQ945" s="24"/>
      <c r="BR945" s="26">
        <v>0</v>
      </c>
      <c r="BS945" s="26">
        <v>0</v>
      </c>
      <c r="BT945" s="26">
        <v>0</v>
      </c>
      <c r="BU945" s="26">
        <v>0</v>
      </c>
      <c r="BV945" s="26">
        <v>0</v>
      </c>
      <c r="BW945" s="26">
        <v>0</v>
      </c>
      <c r="BX945" s="26">
        <v>0</v>
      </c>
      <c r="BY945" s="26">
        <v>0</v>
      </c>
      <c r="BZ945" s="24"/>
      <c r="CA945" s="24"/>
      <c r="CB945" s="24"/>
      <c r="CC945" s="24"/>
      <c r="CD945" s="24"/>
      <c r="CE945" s="24"/>
      <c r="CF945" s="24"/>
      <c r="CG945" s="24"/>
      <c r="CH945" s="24"/>
      <c r="CI945" s="24"/>
      <c r="CJ945" s="24"/>
      <c r="CK945" s="24"/>
      <c r="CL945" s="24"/>
      <c r="CM945" s="24"/>
      <c r="CN945" s="24"/>
      <c r="CO945" s="24"/>
      <c r="CP945" s="24"/>
      <c r="CQ945" s="24"/>
      <c r="CR945" s="24"/>
      <c r="CS945" s="24"/>
      <c r="CT945" s="24"/>
      <c r="CU945" s="24"/>
      <c r="CV945" s="24"/>
      <c r="CW945" s="24"/>
      <c r="CX945" s="24"/>
      <c r="CY945" s="24"/>
      <c r="CZ945" s="24"/>
      <c r="DA945" s="24"/>
      <c r="DB945" s="24"/>
      <c r="DC945" s="24"/>
      <c r="DD945" s="24"/>
      <c r="DE945" s="24"/>
      <c r="DF945" s="26" t="s">
        <v>139</v>
      </c>
      <c r="DG945" s="26" t="s">
        <v>139</v>
      </c>
      <c r="DH945" s="26" t="s">
        <v>139</v>
      </c>
      <c r="DI945" s="26" t="s">
        <v>139</v>
      </c>
      <c r="DJ945" s="26" t="s">
        <v>139</v>
      </c>
      <c r="DK945" s="26" t="s">
        <v>139</v>
      </c>
      <c r="DL945" s="26" t="s">
        <v>139</v>
      </c>
      <c r="DM945" s="26" t="s">
        <v>139</v>
      </c>
      <c r="DN945" s="26" t="s">
        <v>139</v>
      </c>
      <c r="DO945" s="26" t="s">
        <v>139</v>
      </c>
    </row>
    <row r="946" spans="1:119" ht="20.100000000000001" customHeight="1" x14ac:dyDescent="0.25">
      <c r="A946" s="29" t="str">
        <f t="shared" si="196"/>
        <v/>
      </c>
      <c r="B946" s="29" t="str">
        <f t="shared" si="197"/>
        <v>De Laas Gul Welfare Programme</v>
      </c>
      <c r="C946" s="29">
        <f t="shared" si="198"/>
        <v>0</v>
      </c>
      <c r="D946" s="30" t="str">
        <f t="shared" si="199"/>
        <v>South Asia</v>
      </c>
      <c r="E946" s="30" t="str">
        <f t="shared" si="200"/>
        <v>Pakistan</v>
      </c>
      <c r="F946" s="31">
        <f t="shared" si="201"/>
        <v>0</v>
      </c>
      <c r="G946" s="31">
        <f t="shared" si="202"/>
        <v>0</v>
      </c>
      <c r="H946" s="31">
        <f t="shared" si="203"/>
        <v>0</v>
      </c>
      <c r="I946" s="31">
        <f t="shared" si="204"/>
        <v>0</v>
      </c>
      <c r="J946" s="31">
        <f t="shared" si="205"/>
        <v>0</v>
      </c>
      <c r="K946" s="31">
        <f t="shared" si="206"/>
        <v>0</v>
      </c>
      <c r="L946" s="31">
        <f t="shared" si="207"/>
        <v>0</v>
      </c>
      <c r="M946" s="31">
        <f t="shared" si="208"/>
        <v>0</v>
      </c>
      <c r="N946" s="31">
        <f t="shared" si="209"/>
        <v>0</v>
      </c>
      <c r="O946" s="26" t="s">
        <v>5354</v>
      </c>
      <c r="P946" s="26" t="s">
        <v>108</v>
      </c>
      <c r="Q946" s="27">
        <v>40424</v>
      </c>
      <c r="R946" s="24"/>
      <c r="S946" s="24"/>
      <c r="T946" s="26" t="s">
        <v>333</v>
      </c>
      <c r="U946" s="24"/>
      <c r="V946" s="26" t="s">
        <v>225</v>
      </c>
      <c r="W946" s="26" t="s">
        <v>369</v>
      </c>
      <c r="X946" s="24"/>
      <c r="Y946" s="26" t="s">
        <v>5335</v>
      </c>
      <c r="Z946" s="24"/>
      <c r="AA946" s="24"/>
      <c r="AB946" s="26" t="s">
        <v>723</v>
      </c>
      <c r="AC946" s="28">
        <v>3000</v>
      </c>
      <c r="AD946" s="24"/>
      <c r="AE946" s="24"/>
      <c r="AF946" s="26" t="s">
        <v>139</v>
      </c>
      <c r="AG946" s="26" t="s">
        <v>229</v>
      </c>
      <c r="AH946" s="24"/>
      <c r="AI946" s="28">
        <v>3000</v>
      </c>
      <c r="AJ946" s="24"/>
      <c r="AK946" s="24"/>
      <c r="AL946" s="24"/>
      <c r="AM946" s="24"/>
      <c r="AN946" s="24"/>
      <c r="AO946" s="24"/>
      <c r="AP946" s="24"/>
      <c r="AQ946" s="24"/>
      <c r="AR946" s="24"/>
      <c r="AS946" s="24"/>
      <c r="AT946" s="24"/>
      <c r="AU946" s="24"/>
      <c r="AV946" s="24"/>
      <c r="AW946" s="28">
        <v>0</v>
      </c>
      <c r="AX946" s="26">
        <v>0</v>
      </c>
      <c r="AY946" s="28">
        <v>0</v>
      </c>
      <c r="AZ946" s="28">
        <v>0</v>
      </c>
      <c r="BA946" s="26">
        <v>0</v>
      </c>
      <c r="BB946" s="24"/>
      <c r="BC946" s="24"/>
      <c r="BD946" s="24"/>
      <c r="BE946" s="24"/>
      <c r="BF946" s="24"/>
      <c r="BG946" s="24"/>
      <c r="BH946" s="24"/>
      <c r="BI946" s="24"/>
      <c r="BJ946" s="24"/>
      <c r="BK946" s="24"/>
      <c r="BL946" s="24"/>
      <c r="BM946" s="24"/>
      <c r="BN946" s="24"/>
      <c r="BO946" s="24"/>
      <c r="BP946" s="24"/>
      <c r="BQ946" s="24"/>
      <c r="BR946" s="26">
        <v>0</v>
      </c>
      <c r="BS946" s="26">
        <v>0</v>
      </c>
      <c r="BT946" s="26">
        <v>0</v>
      </c>
      <c r="BU946" s="26">
        <v>0</v>
      </c>
      <c r="BV946" s="26">
        <v>0</v>
      </c>
      <c r="BW946" s="26">
        <v>0</v>
      </c>
      <c r="BX946" s="26">
        <v>0</v>
      </c>
      <c r="BY946" s="26">
        <v>0</v>
      </c>
      <c r="BZ946" s="24"/>
      <c r="CA946" s="24"/>
      <c r="CB946" s="24"/>
      <c r="CC946" s="24"/>
      <c r="CD946" s="24"/>
      <c r="CE946" s="24"/>
      <c r="CF946" s="24"/>
      <c r="CG946" s="24"/>
      <c r="CH946" s="24"/>
      <c r="CI946" s="24"/>
      <c r="CJ946" s="24"/>
      <c r="CK946" s="24"/>
      <c r="CL946" s="24"/>
      <c r="CM946" s="24"/>
      <c r="CN946" s="24"/>
      <c r="CO946" s="24"/>
      <c r="CP946" s="24"/>
      <c r="CQ946" s="24"/>
      <c r="CR946" s="24"/>
      <c r="CS946" s="24"/>
      <c r="CT946" s="24"/>
      <c r="CU946" s="24"/>
      <c r="CV946" s="24"/>
      <c r="CW946" s="24"/>
      <c r="CX946" s="24"/>
      <c r="CY946" s="24"/>
      <c r="CZ946" s="24"/>
      <c r="DA946" s="24"/>
      <c r="DB946" s="24"/>
      <c r="DC946" s="24"/>
      <c r="DD946" s="24"/>
      <c r="DE946" s="24"/>
      <c r="DF946" s="26" t="s">
        <v>139</v>
      </c>
      <c r="DG946" s="26" t="s">
        <v>139</v>
      </c>
      <c r="DH946" s="26" t="s">
        <v>139</v>
      </c>
      <c r="DI946" s="26" t="s">
        <v>139</v>
      </c>
      <c r="DJ946" s="26" t="s">
        <v>139</v>
      </c>
      <c r="DK946" s="26" t="s">
        <v>139</v>
      </c>
      <c r="DL946" s="26" t="s">
        <v>139</v>
      </c>
      <c r="DM946" s="26" t="s">
        <v>139</v>
      </c>
      <c r="DN946" s="26" t="s">
        <v>139</v>
      </c>
      <c r="DO946" s="26" t="s">
        <v>139</v>
      </c>
    </row>
    <row r="947" spans="1:119" ht="20.100000000000001" customHeight="1" x14ac:dyDescent="0.25">
      <c r="A947" s="29" t="str">
        <f t="shared" si="196"/>
        <v>De Laas Gul Welfare Programme8</v>
      </c>
      <c r="B947" s="29" t="str">
        <f t="shared" si="197"/>
        <v>De Laas Gul Welfare Programme</v>
      </c>
      <c r="C947" s="29">
        <f t="shared" si="198"/>
        <v>8</v>
      </c>
      <c r="D947" s="30" t="str">
        <f t="shared" si="199"/>
        <v>South Asia</v>
      </c>
      <c r="E947" s="30" t="str">
        <f t="shared" si="200"/>
        <v>Pakistan</v>
      </c>
      <c r="F947" s="31">
        <f t="shared" si="201"/>
        <v>3</v>
      </c>
      <c r="G947" s="31">
        <f t="shared" si="202"/>
        <v>3</v>
      </c>
      <c r="H947" s="31">
        <f t="shared" si="203"/>
        <v>3</v>
      </c>
      <c r="I947" s="31">
        <f t="shared" si="204"/>
        <v>3</v>
      </c>
      <c r="J947" s="31">
        <f t="shared" si="205"/>
        <v>3</v>
      </c>
      <c r="K947" s="31">
        <f t="shared" si="206"/>
        <v>4</v>
      </c>
      <c r="L947" s="31">
        <f t="shared" si="207"/>
        <v>4</v>
      </c>
      <c r="M947" s="31">
        <f t="shared" si="208"/>
        <v>4</v>
      </c>
      <c r="N947" s="31">
        <f t="shared" si="209"/>
        <v>3.4</v>
      </c>
      <c r="O947" s="26" t="s">
        <v>5356</v>
      </c>
      <c r="P947" s="26" t="s">
        <v>108</v>
      </c>
      <c r="Q947" s="27">
        <v>40315</v>
      </c>
      <c r="R947" s="26" t="s">
        <v>305</v>
      </c>
      <c r="S947" s="26" t="s">
        <v>234</v>
      </c>
      <c r="T947" s="26" t="s">
        <v>224</v>
      </c>
      <c r="U947" s="26" t="s">
        <v>307</v>
      </c>
      <c r="V947" s="26" t="s">
        <v>225</v>
      </c>
      <c r="W947" s="26" t="s">
        <v>369</v>
      </c>
      <c r="X947" s="24"/>
      <c r="Y947" s="26" t="s">
        <v>5335</v>
      </c>
      <c r="Z947" s="24"/>
      <c r="AA947" s="24"/>
      <c r="AB947" s="26" t="s">
        <v>117</v>
      </c>
      <c r="AC947" s="28">
        <v>12500</v>
      </c>
      <c r="AD947" s="24"/>
      <c r="AE947" s="24"/>
      <c r="AF947" s="26" t="s">
        <v>139</v>
      </c>
      <c r="AG947" s="26" t="s">
        <v>229</v>
      </c>
      <c r="AH947" s="26" t="s">
        <v>906</v>
      </c>
      <c r="AI947" s="28">
        <v>12500</v>
      </c>
      <c r="AJ947" s="24"/>
      <c r="AK947" s="26" t="s">
        <v>5339</v>
      </c>
      <c r="AL947" s="26" t="s">
        <v>5357</v>
      </c>
      <c r="AM947" s="26" t="s">
        <v>5349</v>
      </c>
      <c r="AN947" s="26" t="s">
        <v>5350</v>
      </c>
      <c r="AO947" s="24"/>
      <c r="AP947" s="24"/>
      <c r="AQ947" s="24"/>
      <c r="AR947" s="24"/>
      <c r="AS947" s="24"/>
      <c r="AT947" s="24"/>
      <c r="AU947" s="26" t="s">
        <v>5358</v>
      </c>
      <c r="AV947" s="24"/>
      <c r="AW947" s="28">
        <v>103009</v>
      </c>
      <c r="AX947" s="26">
        <v>3900</v>
      </c>
      <c r="AY947" s="28">
        <v>300</v>
      </c>
      <c r="AZ947" s="28">
        <v>200</v>
      </c>
      <c r="BA947" s="26">
        <v>0</v>
      </c>
      <c r="BB947" s="26" t="s">
        <v>241</v>
      </c>
      <c r="BC947" s="24"/>
      <c r="BD947" s="24"/>
      <c r="BE947" s="24"/>
      <c r="BF947" s="24"/>
      <c r="BG947" s="24"/>
      <c r="BH947" s="24"/>
      <c r="BI947" s="24"/>
      <c r="BJ947" s="24"/>
      <c r="BK947" s="24"/>
      <c r="BL947" s="24"/>
      <c r="BM947" s="24"/>
      <c r="BN947" s="24"/>
      <c r="BO947" s="24"/>
      <c r="BP947" s="24"/>
      <c r="BQ947" s="24"/>
      <c r="BR947" s="26">
        <v>3</v>
      </c>
      <c r="BS947" s="26">
        <v>3</v>
      </c>
      <c r="BT947" s="26">
        <v>3</v>
      </c>
      <c r="BU947" s="26">
        <v>3</v>
      </c>
      <c r="BV947" s="26">
        <v>3</v>
      </c>
      <c r="BW947" s="26">
        <v>4</v>
      </c>
      <c r="BX947" s="26">
        <v>4</v>
      </c>
      <c r="BY947" s="26">
        <v>4</v>
      </c>
      <c r="BZ947" s="24"/>
      <c r="CA947" s="24"/>
      <c r="CB947" s="24"/>
      <c r="CC947" s="24"/>
      <c r="CD947" s="24"/>
      <c r="CE947" s="24"/>
      <c r="CF947" s="24"/>
      <c r="CG947" s="24"/>
      <c r="CH947" s="24"/>
      <c r="CI947" s="24"/>
      <c r="CJ947" s="24"/>
      <c r="CK947" s="24"/>
      <c r="CL947" s="24"/>
      <c r="CM947" s="24"/>
      <c r="CN947" s="24"/>
      <c r="CO947" s="24"/>
      <c r="CP947" s="24"/>
      <c r="CQ947" s="24"/>
      <c r="CR947" s="24"/>
      <c r="CS947" s="24"/>
      <c r="CT947" s="24"/>
      <c r="CU947" s="24"/>
      <c r="CV947" s="24"/>
      <c r="CW947" s="24"/>
      <c r="CX947" s="24"/>
      <c r="CY947" s="24"/>
      <c r="CZ947" s="24"/>
      <c r="DA947" s="24"/>
      <c r="DB947" s="24"/>
      <c r="DC947" s="24"/>
      <c r="DD947" s="24"/>
      <c r="DE947" s="24"/>
      <c r="DF947" s="26" t="s">
        <v>139</v>
      </c>
      <c r="DG947" s="26" t="s">
        <v>139</v>
      </c>
      <c r="DH947" s="26" t="s">
        <v>139</v>
      </c>
      <c r="DI947" s="26" t="s">
        <v>139</v>
      </c>
      <c r="DJ947" s="26" t="s">
        <v>139</v>
      </c>
      <c r="DK947" s="26" t="s">
        <v>139</v>
      </c>
      <c r="DL947" s="26" t="s">
        <v>139</v>
      </c>
      <c r="DM947" s="26" t="s">
        <v>139</v>
      </c>
      <c r="DN947" s="26" t="s">
        <v>139</v>
      </c>
      <c r="DO947" s="26" t="s">
        <v>139</v>
      </c>
    </row>
    <row r="948" spans="1:119" ht="20.100000000000001" customHeight="1" x14ac:dyDescent="0.25">
      <c r="A948" s="29" t="str">
        <f t="shared" si="196"/>
        <v>Desarrollo Autogestionario Asociación Civil7</v>
      </c>
      <c r="B948" s="29" t="str">
        <f t="shared" si="197"/>
        <v>Desarrollo Autogestionario Asociación Civil</v>
      </c>
      <c r="C948" s="29">
        <f t="shared" si="198"/>
        <v>7</v>
      </c>
      <c r="D948" s="30" t="str">
        <f t="shared" si="199"/>
        <v>Americas</v>
      </c>
      <c r="E948" s="30" t="str">
        <f t="shared" si="200"/>
        <v>Mexico</v>
      </c>
      <c r="F948" s="31">
        <f t="shared" si="201"/>
        <v>3</v>
      </c>
      <c r="G948" s="31">
        <f t="shared" si="202"/>
        <v>3</v>
      </c>
      <c r="H948" s="31">
        <f t="shared" si="203"/>
        <v>3</v>
      </c>
      <c r="I948" s="31">
        <f t="shared" si="204"/>
        <v>4</v>
      </c>
      <c r="J948" s="31">
        <f t="shared" si="205"/>
        <v>3</v>
      </c>
      <c r="K948" s="31">
        <f t="shared" si="206"/>
        <v>3</v>
      </c>
      <c r="L948" s="31">
        <f t="shared" si="207"/>
        <v>4</v>
      </c>
      <c r="M948" s="31">
        <f t="shared" si="208"/>
        <v>4</v>
      </c>
      <c r="N948" s="31">
        <f t="shared" si="209"/>
        <v>3.4</v>
      </c>
      <c r="O948" s="26" t="s">
        <v>5359</v>
      </c>
      <c r="P948" s="26" t="s">
        <v>108</v>
      </c>
      <c r="Q948" s="27">
        <v>41038</v>
      </c>
      <c r="R948" s="26" t="s">
        <v>305</v>
      </c>
      <c r="S948" s="26" t="s">
        <v>217</v>
      </c>
      <c r="T948" s="26" t="s">
        <v>175</v>
      </c>
      <c r="U948" s="26" t="s">
        <v>307</v>
      </c>
      <c r="V948" s="26" t="s">
        <v>15731</v>
      </c>
      <c r="W948" s="26" t="s">
        <v>676</v>
      </c>
      <c r="X948" s="24"/>
      <c r="Y948" s="26" t="s">
        <v>5360</v>
      </c>
      <c r="Z948" s="24"/>
      <c r="AA948" s="24"/>
      <c r="AB948" s="26" t="s">
        <v>117</v>
      </c>
      <c r="AC948" s="28">
        <v>20000</v>
      </c>
      <c r="AD948" s="24"/>
      <c r="AE948" s="24"/>
      <c r="AF948" s="26" t="s">
        <v>139</v>
      </c>
      <c r="AG948" s="26" t="s">
        <v>312</v>
      </c>
      <c r="AH948" s="26" t="s">
        <v>235</v>
      </c>
      <c r="AI948" s="28">
        <v>20000</v>
      </c>
      <c r="AJ948" s="24"/>
      <c r="AK948" s="26" t="s">
        <v>5361</v>
      </c>
      <c r="AL948" s="26" t="s">
        <v>5362</v>
      </c>
      <c r="AM948" s="26" t="s">
        <v>5363</v>
      </c>
      <c r="AN948" s="26" t="s">
        <v>5364</v>
      </c>
      <c r="AO948" s="26" t="s">
        <v>5365</v>
      </c>
      <c r="AP948" s="24"/>
      <c r="AQ948" s="24"/>
      <c r="AR948" s="24"/>
      <c r="AS948" s="26" t="s">
        <v>5366</v>
      </c>
      <c r="AT948" s="24"/>
      <c r="AU948" s="24"/>
      <c r="AV948" s="24"/>
      <c r="AW948" s="28">
        <v>245531</v>
      </c>
      <c r="AX948" s="26">
        <v>696</v>
      </c>
      <c r="AY948" s="28">
        <v>0</v>
      </c>
      <c r="AZ948" s="28">
        <v>0</v>
      </c>
      <c r="BA948" s="26">
        <v>0</v>
      </c>
      <c r="BB948" s="24"/>
      <c r="BC948" s="24"/>
      <c r="BD948" s="26" t="s">
        <v>125</v>
      </c>
      <c r="BE948" s="24"/>
      <c r="BF948" s="26" t="s">
        <v>5367</v>
      </c>
      <c r="BG948" s="26" t="s">
        <v>191</v>
      </c>
      <c r="BH948" s="26" t="s">
        <v>5346</v>
      </c>
      <c r="BI948" s="26" t="s">
        <v>191</v>
      </c>
      <c r="BJ948" s="26" t="s">
        <v>5368</v>
      </c>
      <c r="BK948" s="26" t="s">
        <v>676</v>
      </c>
      <c r="BL948" s="24"/>
      <c r="BM948" s="24"/>
      <c r="BN948" s="24"/>
      <c r="BO948" s="24"/>
      <c r="BP948" s="24"/>
      <c r="BQ948" s="24"/>
      <c r="BR948" s="26">
        <v>3</v>
      </c>
      <c r="BS948" s="26">
        <v>3</v>
      </c>
      <c r="BT948" s="26">
        <v>3</v>
      </c>
      <c r="BU948" s="26">
        <v>4</v>
      </c>
      <c r="BV948" s="26">
        <v>3</v>
      </c>
      <c r="BW948" s="26">
        <v>3</v>
      </c>
      <c r="BX948" s="26">
        <v>4</v>
      </c>
      <c r="BY948" s="26">
        <v>4</v>
      </c>
      <c r="BZ948" s="24"/>
      <c r="CA948" s="24"/>
      <c r="CB948" s="24"/>
      <c r="CC948" s="24"/>
      <c r="CD948" s="24"/>
      <c r="CE948" s="24"/>
      <c r="CF948" s="24"/>
      <c r="CG948" s="24"/>
      <c r="CH948" s="24"/>
      <c r="CI948" s="24"/>
      <c r="CJ948" s="24"/>
      <c r="CK948" s="24"/>
      <c r="CL948" s="24"/>
      <c r="CM948" s="24"/>
      <c r="CN948" s="24"/>
      <c r="CO948" s="24"/>
      <c r="CP948" s="24"/>
      <c r="CQ948" s="24"/>
      <c r="CR948" s="24"/>
      <c r="CS948" s="24"/>
      <c r="CT948" s="24"/>
      <c r="CU948" s="24"/>
      <c r="CV948" s="24"/>
      <c r="CW948" s="24"/>
      <c r="CX948" s="24"/>
      <c r="CY948" s="24"/>
      <c r="CZ948" s="24"/>
      <c r="DA948" s="24"/>
      <c r="DB948" s="24"/>
      <c r="DC948" s="24"/>
      <c r="DD948" s="24"/>
      <c r="DE948" s="24"/>
      <c r="DF948" s="26" t="s">
        <v>120</v>
      </c>
      <c r="DG948" s="26" t="s">
        <v>139</v>
      </c>
      <c r="DH948" s="26" t="s">
        <v>120</v>
      </c>
      <c r="DI948" s="26" t="s">
        <v>120</v>
      </c>
      <c r="DJ948" s="26" t="s">
        <v>139</v>
      </c>
      <c r="DK948" s="26" t="s">
        <v>139</v>
      </c>
      <c r="DL948" s="26" t="s">
        <v>139</v>
      </c>
      <c r="DM948" s="26" t="s">
        <v>139</v>
      </c>
      <c r="DN948" s="26" t="s">
        <v>139</v>
      </c>
      <c r="DO948" s="26" t="s">
        <v>139</v>
      </c>
    </row>
    <row r="949" spans="1:119" ht="20.100000000000001" customHeight="1" x14ac:dyDescent="0.25">
      <c r="A949" s="29" t="str">
        <f t="shared" si="196"/>
        <v/>
      </c>
      <c r="B949" s="29" t="str">
        <f t="shared" si="197"/>
        <v>Desarrollo Autogestionario Asociación Civil</v>
      </c>
      <c r="C949" s="29">
        <f t="shared" si="198"/>
        <v>0</v>
      </c>
      <c r="D949" s="30" t="str">
        <f t="shared" si="199"/>
        <v>Americas</v>
      </c>
      <c r="E949" s="30" t="str">
        <f t="shared" si="200"/>
        <v>Mexico</v>
      </c>
      <c r="F949" s="31">
        <f t="shared" si="201"/>
        <v>0</v>
      </c>
      <c r="G949" s="31">
        <f t="shared" si="202"/>
        <v>0</v>
      </c>
      <c r="H949" s="31">
        <f t="shared" si="203"/>
        <v>0</v>
      </c>
      <c r="I949" s="31">
        <f t="shared" si="204"/>
        <v>0</v>
      </c>
      <c r="J949" s="31">
        <f t="shared" si="205"/>
        <v>0</v>
      </c>
      <c r="K949" s="31">
        <f t="shared" si="206"/>
        <v>0</v>
      </c>
      <c r="L949" s="31">
        <f t="shared" si="207"/>
        <v>0</v>
      </c>
      <c r="M949" s="31">
        <f t="shared" si="208"/>
        <v>0</v>
      </c>
      <c r="N949" s="31">
        <f t="shared" si="209"/>
        <v>0</v>
      </c>
      <c r="O949" s="26" t="s">
        <v>5369</v>
      </c>
      <c r="P949" s="26" t="s">
        <v>108</v>
      </c>
      <c r="Q949" s="27">
        <v>40945</v>
      </c>
      <c r="R949" s="24"/>
      <c r="S949" s="24"/>
      <c r="T949" s="26" t="s">
        <v>175</v>
      </c>
      <c r="U949" s="24"/>
      <c r="V949" s="26" t="s">
        <v>15731</v>
      </c>
      <c r="W949" s="26" t="s">
        <v>676</v>
      </c>
      <c r="X949" s="24"/>
      <c r="Y949" s="26" t="s">
        <v>5360</v>
      </c>
      <c r="Z949" s="24"/>
      <c r="AA949" s="24"/>
      <c r="AB949" s="26" t="s">
        <v>228</v>
      </c>
      <c r="AC949" s="28">
        <v>25000</v>
      </c>
      <c r="AD949" s="24"/>
      <c r="AE949" s="24"/>
      <c r="AF949" s="26" t="s">
        <v>139</v>
      </c>
      <c r="AG949" s="26" t="s">
        <v>312</v>
      </c>
      <c r="AH949" s="24"/>
      <c r="AI949" s="28">
        <v>25000</v>
      </c>
      <c r="AJ949" s="24"/>
      <c r="AK949" s="24"/>
      <c r="AL949" s="24"/>
      <c r="AM949" s="26" t="s">
        <v>5370</v>
      </c>
      <c r="AN949" s="26" t="s">
        <v>5371</v>
      </c>
      <c r="AO949" s="24"/>
      <c r="AP949" s="24"/>
      <c r="AQ949" s="24"/>
      <c r="AR949" s="24"/>
      <c r="AS949" s="24"/>
      <c r="AT949" s="24"/>
      <c r="AU949" s="24"/>
      <c r="AV949" s="24"/>
      <c r="AW949" s="28">
        <v>266241</v>
      </c>
      <c r="AX949" s="26">
        <v>971</v>
      </c>
      <c r="AY949" s="28">
        <v>0</v>
      </c>
      <c r="AZ949" s="28">
        <v>0</v>
      </c>
      <c r="BA949" s="26">
        <v>0</v>
      </c>
      <c r="BB949" s="24"/>
      <c r="BC949" s="24"/>
      <c r="BD949" s="24"/>
      <c r="BE949" s="24"/>
      <c r="BF949" s="24"/>
      <c r="BG949" s="24"/>
      <c r="BH949" s="24"/>
      <c r="BI949" s="24"/>
      <c r="BJ949" s="24"/>
      <c r="BK949" s="24"/>
      <c r="BL949" s="24"/>
      <c r="BM949" s="24"/>
      <c r="BN949" s="24"/>
      <c r="BO949" s="24"/>
      <c r="BP949" s="24"/>
      <c r="BQ949" s="24"/>
      <c r="BR949" s="26">
        <v>0</v>
      </c>
      <c r="BS949" s="26">
        <v>0</v>
      </c>
      <c r="BT949" s="26">
        <v>0</v>
      </c>
      <c r="BU949" s="26">
        <v>0</v>
      </c>
      <c r="BV949" s="26">
        <v>0</v>
      </c>
      <c r="BW949" s="26">
        <v>0</v>
      </c>
      <c r="BX949" s="26">
        <v>0</v>
      </c>
      <c r="BY949" s="26">
        <v>0</v>
      </c>
      <c r="BZ949" s="24"/>
      <c r="CA949" s="24"/>
      <c r="CB949" s="24"/>
      <c r="CC949" s="24"/>
      <c r="CD949" s="24"/>
      <c r="CE949" s="24"/>
      <c r="CF949" s="24"/>
      <c r="CG949" s="24"/>
      <c r="CH949" s="24"/>
      <c r="CI949" s="24"/>
      <c r="CJ949" s="24"/>
      <c r="CK949" s="24"/>
      <c r="CL949" s="24"/>
      <c r="CM949" s="24"/>
      <c r="CN949" s="24"/>
      <c r="CO949" s="24"/>
      <c r="CP949" s="24"/>
      <c r="CQ949" s="24"/>
      <c r="CR949" s="24"/>
      <c r="CS949" s="24"/>
      <c r="CT949" s="24"/>
      <c r="CU949" s="24"/>
      <c r="CV949" s="24"/>
      <c r="CW949" s="24"/>
      <c r="CX949" s="24"/>
      <c r="CY949" s="24"/>
      <c r="CZ949" s="24"/>
      <c r="DA949" s="24"/>
      <c r="DB949" s="24"/>
      <c r="DC949" s="24"/>
      <c r="DD949" s="24"/>
      <c r="DE949" s="24"/>
      <c r="DF949" s="26" t="s">
        <v>139</v>
      </c>
      <c r="DG949" s="26" t="s">
        <v>139</v>
      </c>
      <c r="DH949" s="26" t="s">
        <v>139</v>
      </c>
      <c r="DI949" s="26" t="s">
        <v>139</v>
      </c>
      <c r="DJ949" s="26" t="s">
        <v>139</v>
      </c>
      <c r="DK949" s="26" t="s">
        <v>139</v>
      </c>
      <c r="DL949" s="26" t="s">
        <v>139</v>
      </c>
      <c r="DM949" s="26" t="s">
        <v>139</v>
      </c>
      <c r="DN949" s="26" t="s">
        <v>139</v>
      </c>
      <c r="DO949" s="26" t="s">
        <v>139</v>
      </c>
    </row>
    <row r="950" spans="1:119" ht="20.100000000000001" customHeight="1" x14ac:dyDescent="0.25">
      <c r="A950" s="29" t="str">
        <f t="shared" si="196"/>
        <v>Desarrollo Autogestionario Asociación Civil6</v>
      </c>
      <c r="B950" s="29" t="str">
        <f t="shared" si="197"/>
        <v>Desarrollo Autogestionario Asociación Civil</v>
      </c>
      <c r="C950" s="29">
        <f t="shared" si="198"/>
        <v>6</v>
      </c>
      <c r="D950" s="30" t="str">
        <f t="shared" si="199"/>
        <v>Americas</v>
      </c>
      <c r="E950" s="30" t="str">
        <f t="shared" si="200"/>
        <v>Mexico</v>
      </c>
      <c r="F950" s="31">
        <f t="shared" si="201"/>
        <v>4</v>
      </c>
      <c r="G950" s="31">
        <f t="shared" si="202"/>
        <v>3</v>
      </c>
      <c r="H950" s="31">
        <f t="shared" si="203"/>
        <v>3</v>
      </c>
      <c r="I950" s="31">
        <f t="shared" si="204"/>
        <v>4</v>
      </c>
      <c r="J950" s="31">
        <f t="shared" si="205"/>
        <v>3</v>
      </c>
      <c r="K950" s="31">
        <f t="shared" si="206"/>
        <v>4</v>
      </c>
      <c r="L950" s="31">
        <f t="shared" si="207"/>
        <v>4</v>
      </c>
      <c r="M950" s="31">
        <f t="shared" si="208"/>
        <v>4</v>
      </c>
      <c r="N950" s="31">
        <f t="shared" si="209"/>
        <v>3.6</v>
      </c>
      <c r="O950" s="26" t="s">
        <v>5372</v>
      </c>
      <c r="P950" s="26" t="s">
        <v>108</v>
      </c>
      <c r="Q950" s="27">
        <v>40672</v>
      </c>
      <c r="R950" s="26" t="s">
        <v>166</v>
      </c>
      <c r="S950" s="26" t="s">
        <v>409</v>
      </c>
      <c r="T950" s="26" t="s">
        <v>333</v>
      </c>
      <c r="U950" s="26" t="s">
        <v>307</v>
      </c>
      <c r="V950" s="26" t="s">
        <v>15731</v>
      </c>
      <c r="W950" s="26" t="s">
        <v>676</v>
      </c>
      <c r="X950" s="24"/>
      <c r="Y950" s="26" t="s">
        <v>5360</v>
      </c>
      <c r="Z950" s="24"/>
      <c r="AA950" s="24"/>
      <c r="AB950" s="26" t="s">
        <v>117</v>
      </c>
      <c r="AC950" s="28">
        <v>14000</v>
      </c>
      <c r="AD950" s="24"/>
      <c r="AE950" s="24"/>
      <c r="AF950" s="26" t="s">
        <v>139</v>
      </c>
      <c r="AG950" s="26" t="s">
        <v>312</v>
      </c>
      <c r="AH950" s="26" t="s">
        <v>250</v>
      </c>
      <c r="AI950" s="28">
        <v>14000</v>
      </c>
      <c r="AJ950" s="24"/>
      <c r="AK950" s="26" t="s">
        <v>5373</v>
      </c>
      <c r="AL950" s="26" t="s">
        <v>5374</v>
      </c>
      <c r="AM950" s="26" t="s">
        <v>5375</v>
      </c>
      <c r="AN950" s="26" t="s">
        <v>5376</v>
      </c>
      <c r="AO950" s="26" t="s">
        <v>5377</v>
      </c>
      <c r="AP950" s="24"/>
      <c r="AQ950" s="24"/>
      <c r="AR950" s="24"/>
      <c r="AS950" s="24"/>
      <c r="AT950" s="24"/>
      <c r="AU950" s="26" t="s">
        <v>5378</v>
      </c>
      <c r="AV950" s="26" t="s">
        <v>5379</v>
      </c>
      <c r="AW950" s="28">
        <v>266241</v>
      </c>
      <c r="AX950" s="26">
        <v>971</v>
      </c>
      <c r="AY950" s="28">
        <v>0</v>
      </c>
      <c r="AZ950" s="28">
        <v>764</v>
      </c>
      <c r="BA950" s="26">
        <v>0</v>
      </c>
      <c r="BB950" s="26" t="s">
        <v>241</v>
      </c>
      <c r="BC950" s="24"/>
      <c r="BD950" s="24"/>
      <c r="BE950" s="24"/>
      <c r="BF950" s="26" t="s">
        <v>393</v>
      </c>
      <c r="BG950" s="26" t="s">
        <v>676</v>
      </c>
      <c r="BH950" s="26" t="s">
        <v>5367</v>
      </c>
      <c r="BI950" s="26" t="s">
        <v>191</v>
      </c>
      <c r="BJ950" s="26" t="s">
        <v>5380</v>
      </c>
      <c r="BK950" s="26" t="s">
        <v>191</v>
      </c>
      <c r="BL950" s="26" t="s">
        <v>620</v>
      </c>
      <c r="BM950" s="26" t="s">
        <v>191</v>
      </c>
      <c r="BN950" s="24"/>
      <c r="BO950" s="24"/>
      <c r="BP950" s="24"/>
      <c r="BQ950" s="24"/>
      <c r="BR950" s="26">
        <v>4</v>
      </c>
      <c r="BS950" s="26">
        <v>3</v>
      </c>
      <c r="BT950" s="26">
        <v>3</v>
      </c>
      <c r="BU950" s="26">
        <v>4</v>
      </c>
      <c r="BV950" s="26">
        <v>3</v>
      </c>
      <c r="BW950" s="26">
        <v>4</v>
      </c>
      <c r="BX950" s="26">
        <v>4</v>
      </c>
      <c r="BY950" s="26">
        <v>4</v>
      </c>
      <c r="BZ950" s="24"/>
      <c r="CA950" s="24"/>
      <c r="CB950" s="24"/>
      <c r="CC950" s="24"/>
      <c r="CD950" s="24"/>
      <c r="CE950" s="24"/>
      <c r="CF950" s="24"/>
      <c r="CG950" s="24"/>
      <c r="CH950" s="24"/>
      <c r="CI950" s="24"/>
      <c r="CJ950" s="24"/>
      <c r="CK950" s="24"/>
      <c r="CL950" s="24"/>
      <c r="CM950" s="24"/>
      <c r="CN950" s="24"/>
      <c r="CO950" s="24"/>
      <c r="CP950" s="24"/>
      <c r="CQ950" s="24"/>
      <c r="CR950" s="24"/>
      <c r="CS950" s="24"/>
      <c r="CT950" s="24"/>
      <c r="CU950" s="24"/>
      <c r="CV950" s="24"/>
      <c r="CW950" s="24"/>
      <c r="CX950" s="24"/>
      <c r="CY950" s="24"/>
      <c r="CZ950" s="24"/>
      <c r="DA950" s="24"/>
      <c r="DB950" s="24"/>
      <c r="DC950" s="24"/>
      <c r="DD950" s="24"/>
      <c r="DE950" s="24"/>
      <c r="DF950" s="26" t="s">
        <v>139</v>
      </c>
      <c r="DG950" s="26" t="s">
        <v>139</v>
      </c>
      <c r="DH950" s="26" t="s">
        <v>139</v>
      </c>
      <c r="DI950" s="26" t="s">
        <v>120</v>
      </c>
      <c r="DJ950" s="26" t="s">
        <v>139</v>
      </c>
      <c r="DK950" s="26" t="s">
        <v>139</v>
      </c>
      <c r="DL950" s="26" t="s">
        <v>139</v>
      </c>
      <c r="DM950" s="26" t="s">
        <v>139</v>
      </c>
      <c r="DN950" s="26" t="s">
        <v>139</v>
      </c>
      <c r="DO950" s="26" t="s">
        <v>120</v>
      </c>
    </row>
    <row r="951" spans="1:119" ht="20.100000000000001" customHeight="1" x14ac:dyDescent="0.25">
      <c r="A951" s="29" t="str">
        <f t="shared" si="196"/>
        <v>Desarrollo Autogestionario Asociación Civil5</v>
      </c>
      <c r="B951" s="29" t="str">
        <f t="shared" si="197"/>
        <v>Desarrollo Autogestionario Asociación Civil</v>
      </c>
      <c r="C951" s="29">
        <f t="shared" si="198"/>
        <v>5</v>
      </c>
      <c r="D951" s="30" t="str">
        <f t="shared" si="199"/>
        <v>Americas</v>
      </c>
      <c r="E951" s="30" t="str">
        <f t="shared" si="200"/>
        <v>Mexico</v>
      </c>
      <c r="F951" s="31">
        <f t="shared" si="201"/>
        <v>3</v>
      </c>
      <c r="G951" s="31">
        <f t="shared" si="202"/>
        <v>3</v>
      </c>
      <c r="H951" s="31">
        <f t="shared" si="203"/>
        <v>3</v>
      </c>
      <c r="I951" s="31">
        <f t="shared" si="204"/>
        <v>2</v>
      </c>
      <c r="J951" s="31">
        <f t="shared" si="205"/>
        <v>3</v>
      </c>
      <c r="K951" s="31">
        <f t="shared" si="206"/>
        <v>3</v>
      </c>
      <c r="L951" s="31">
        <f t="shared" si="207"/>
        <v>4</v>
      </c>
      <c r="M951" s="31">
        <f t="shared" si="208"/>
        <v>4</v>
      </c>
      <c r="N951" s="31">
        <f t="shared" si="209"/>
        <v>3.1</v>
      </c>
      <c r="O951" s="26" t="s">
        <v>5381</v>
      </c>
      <c r="P951" s="26" t="s">
        <v>108</v>
      </c>
      <c r="Q951" s="27">
        <v>40311</v>
      </c>
      <c r="R951" s="26" t="s">
        <v>166</v>
      </c>
      <c r="S951" s="26" t="s">
        <v>234</v>
      </c>
      <c r="T951" s="26" t="s">
        <v>224</v>
      </c>
      <c r="U951" s="26" t="s">
        <v>307</v>
      </c>
      <c r="V951" s="26" t="s">
        <v>15731</v>
      </c>
      <c r="W951" s="26" t="s">
        <v>676</v>
      </c>
      <c r="X951" s="24"/>
      <c r="Y951" s="26" t="s">
        <v>5360</v>
      </c>
      <c r="Z951" s="24"/>
      <c r="AA951" s="24"/>
      <c r="AB951" s="26" t="s">
        <v>117</v>
      </c>
      <c r="AC951" s="28">
        <v>11000</v>
      </c>
      <c r="AD951" s="24"/>
      <c r="AE951" s="24"/>
      <c r="AF951" s="26" t="s">
        <v>139</v>
      </c>
      <c r="AG951" s="26" t="s">
        <v>312</v>
      </c>
      <c r="AH951" s="26" t="s">
        <v>176</v>
      </c>
      <c r="AI951" s="28">
        <v>11000</v>
      </c>
      <c r="AJ951" s="24"/>
      <c r="AK951" s="26" t="s">
        <v>5361</v>
      </c>
      <c r="AL951" s="26" t="s">
        <v>5382</v>
      </c>
      <c r="AM951" s="26" t="s">
        <v>5375</v>
      </c>
      <c r="AN951" s="26" t="s">
        <v>5383</v>
      </c>
      <c r="AO951" s="24"/>
      <c r="AP951" s="24"/>
      <c r="AQ951" s="24"/>
      <c r="AR951" s="24"/>
      <c r="AS951" s="24"/>
      <c r="AT951" s="24"/>
      <c r="AU951" s="24"/>
      <c r="AV951" s="24"/>
      <c r="AW951" s="28">
        <v>143340</v>
      </c>
      <c r="AX951" s="26">
        <v>953</v>
      </c>
      <c r="AY951" s="28">
        <v>30</v>
      </c>
      <c r="AZ951" s="28">
        <v>25</v>
      </c>
      <c r="BA951" s="26">
        <v>0</v>
      </c>
      <c r="BB951" s="26" t="s">
        <v>148</v>
      </c>
      <c r="BC951" s="24"/>
      <c r="BD951" s="24"/>
      <c r="BE951" s="24"/>
      <c r="BF951" s="24"/>
      <c r="BG951" s="24"/>
      <c r="BH951" s="24"/>
      <c r="BI951" s="24"/>
      <c r="BJ951" s="24"/>
      <c r="BK951" s="24"/>
      <c r="BL951" s="24"/>
      <c r="BM951" s="24"/>
      <c r="BN951" s="24"/>
      <c r="BO951" s="24"/>
      <c r="BP951" s="24"/>
      <c r="BQ951" s="24"/>
      <c r="BR951" s="26">
        <v>3</v>
      </c>
      <c r="BS951" s="26">
        <v>3</v>
      </c>
      <c r="BT951" s="26">
        <v>3</v>
      </c>
      <c r="BU951" s="26">
        <v>2</v>
      </c>
      <c r="BV951" s="26">
        <v>3</v>
      </c>
      <c r="BW951" s="26">
        <v>3</v>
      </c>
      <c r="BX951" s="26">
        <v>4</v>
      </c>
      <c r="BY951" s="26">
        <v>4</v>
      </c>
      <c r="BZ951" s="24"/>
      <c r="CA951" s="24"/>
      <c r="CB951" s="24"/>
      <c r="CC951" s="24"/>
      <c r="CD951" s="24"/>
      <c r="CE951" s="24"/>
      <c r="CF951" s="24"/>
      <c r="CG951" s="24"/>
      <c r="CH951" s="24"/>
      <c r="CI951" s="24"/>
      <c r="CJ951" s="24"/>
      <c r="CK951" s="24"/>
      <c r="CL951" s="24"/>
      <c r="CM951" s="24"/>
      <c r="CN951" s="24"/>
      <c r="CO951" s="24"/>
      <c r="CP951" s="24"/>
      <c r="CQ951" s="24"/>
      <c r="CR951" s="24"/>
      <c r="CS951" s="24"/>
      <c r="CT951" s="24"/>
      <c r="CU951" s="24"/>
      <c r="CV951" s="24"/>
      <c r="CW951" s="24"/>
      <c r="CX951" s="24"/>
      <c r="CY951" s="24"/>
      <c r="CZ951" s="24"/>
      <c r="DA951" s="24"/>
      <c r="DB951" s="24"/>
      <c r="DC951" s="24"/>
      <c r="DD951" s="24"/>
      <c r="DE951" s="24"/>
      <c r="DF951" s="26" t="s">
        <v>139</v>
      </c>
      <c r="DG951" s="26" t="s">
        <v>139</v>
      </c>
      <c r="DH951" s="26" t="s">
        <v>139</v>
      </c>
      <c r="DI951" s="26" t="s">
        <v>139</v>
      </c>
      <c r="DJ951" s="26" t="s">
        <v>139</v>
      </c>
      <c r="DK951" s="26" t="s">
        <v>139</v>
      </c>
      <c r="DL951" s="26" t="s">
        <v>139</v>
      </c>
      <c r="DM951" s="26" t="s">
        <v>139</v>
      </c>
      <c r="DN951" s="26" t="s">
        <v>139</v>
      </c>
      <c r="DO951" s="26" t="s">
        <v>139</v>
      </c>
    </row>
    <row r="952" spans="1:119" ht="20.100000000000001" customHeight="1" x14ac:dyDescent="0.25">
      <c r="A952" s="29" t="str">
        <f t="shared" si="196"/>
        <v/>
      </c>
      <c r="B952" s="29" t="str">
        <f t="shared" si="197"/>
        <v>Desarrollo Autogestionario Asociación Civil</v>
      </c>
      <c r="C952" s="29">
        <f t="shared" si="198"/>
        <v>0</v>
      </c>
      <c r="D952" s="30" t="str">
        <f t="shared" si="199"/>
        <v>Americas</v>
      </c>
      <c r="E952" s="30" t="str">
        <f t="shared" si="200"/>
        <v>Mexico</v>
      </c>
      <c r="F952" s="31">
        <f t="shared" si="201"/>
        <v>0</v>
      </c>
      <c r="G952" s="31">
        <f t="shared" si="202"/>
        <v>0</v>
      </c>
      <c r="H952" s="31">
        <f t="shared" si="203"/>
        <v>0</v>
      </c>
      <c r="I952" s="31">
        <f t="shared" si="204"/>
        <v>0</v>
      </c>
      <c r="J952" s="31">
        <f t="shared" si="205"/>
        <v>0</v>
      </c>
      <c r="K952" s="31">
        <f t="shared" si="206"/>
        <v>0</v>
      </c>
      <c r="L952" s="31">
        <f t="shared" si="207"/>
        <v>0</v>
      </c>
      <c r="M952" s="31">
        <f t="shared" si="208"/>
        <v>0</v>
      </c>
      <c r="N952" s="31">
        <f t="shared" si="209"/>
        <v>0</v>
      </c>
      <c r="O952" s="26" t="s">
        <v>16022</v>
      </c>
      <c r="P952" s="26" t="s">
        <v>108</v>
      </c>
      <c r="Q952" s="27">
        <v>40294</v>
      </c>
      <c r="R952" s="24"/>
      <c r="S952" s="24"/>
      <c r="T952" s="26" t="s">
        <v>224</v>
      </c>
      <c r="U952" s="24"/>
      <c r="V952" s="26" t="s">
        <v>15731</v>
      </c>
      <c r="W952" s="26" t="s">
        <v>676</v>
      </c>
      <c r="X952" s="24"/>
      <c r="Y952" s="26" t="s">
        <v>5360</v>
      </c>
      <c r="Z952" s="24"/>
      <c r="AA952" s="24"/>
      <c r="AB952" s="26" t="s">
        <v>15736</v>
      </c>
      <c r="AC952" s="28">
        <v>500</v>
      </c>
      <c r="AD952" s="24"/>
      <c r="AE952" s="24"/>
      <c r="AF952" s="26" t="s">
        <v>139</v>
      </c>
      <c r="AG952" s="26" t="s">
        <v>312</v>
      </c>
      <c r="AH952" s="24"/>
      <c r="AI952" s="28">
        <v>500</v>
      </c>
      <c r="AJ952" s="24"/>
      <c r="AK952" s="24"/>
      <c r="AL952" s="24"/>
      <c r="AM952" s="24"/>
      <c r="AN952" s="24"/>
      <c r="AO952" s="24"/>
      <c r="AP952" s="24"/>
      <c r="AQ952" s="24"/>
      <c r="AR952" s="24"/>
      <c r="AS952" s="24"/>
      <c r="AT952" s="24"/>
      <c r="AU952" s="24"/>
      <c r="AV952" s="24"/>
      <c r="AW952" s="28">
        <v>0</v>
      </c>
      <c r="AX952" s="26">
        <v>0</v>
      </c>
      <c r="AY952" s="28">
        <v>0</v>
      </c>
      <c r="AZ952" s="28">
        <v>0</v>
      </c>
      <c r="BA952" s="26">
        <v>0</v>
      </c>
      <c r="BB952" s="24"/>
      <c r="BC952" s="24"/>
      <c r="BD952" s="24"/>
      <c r="BE952" s="24"/>
      <c r="BF952" s="24"/>
      <c r="BG952" s="24"/>
      <c r="BH952" s="24"/>
      <c r="BI952" s="24"/>
      <c r="BJ952" s="24"/>
      <c r="BK952" s="24"/>
      <c r="BL952" s="24"/>
      <c r="BM952" s="24"/>
      <c r="BN952" s="24"/>
      <c r="BO952" s="24"/>
      <c r="BP952" s="24"/>
      <c r="BQ952" s="24"/>
      <c r="BR952" s="26">
        <v>0</v>
      </c>
      <c r="BS952" s="26">
        <v>0</v>
      </c>
      <c r="BT952" s="26">
        <v>0</v>
      </c>
      <c r="BU952" s="26">
        <v>0</v>
      </c>
      <c r="BV952" s="26">
        <v>0</v>
      </c>
      <c r="BW952" s="26">
        <v>0</v>
      </c>
      <c r="BX952" s="26">
        <v>0</v>
      </c>
      <c r="BY952" s="26">
        <v>0</v>
      </c>
      <c r="BZ952" s="24"/>
      <c r="CA952" s="24"/>
      <c r="CB952" s="24"/>
      <c r="CC952" s="24"/>
      <c r="CD952" s="24"/>
      <c r="CE952" s="24"/>
      <c r="CF952" s="24"/>
      <c r="CG952" s="24"/>
      <c r="CH952" s="24"/>
      <c r="CI952" s="24"/>
      <c r="CJ952" s="24"/>
      <c r="CK952" s="24"/>
      <c r="CL952" s="24"/>
      <c r="CM952" s="24"/>
      <c r="CN952" s="24"/>
      <c r="CO952" s="24"/>
      <c r="CP952" s="24"/>
      <c r="CQ952" s="24"/>
      <c r="CR952" s="24"/>
      <c r="CS952" s="24"/>
      <c r="CT952" s="24"/>
      <c r="CU952" s="24"/>
      <c r="CV952" s="24"/>
      <c r="CW952" s="24"/>
      <c r="CX952" s="24"/>
      <c r="CY952" s="24"/>
      <c r="CZ952" s="24"/>
      <c r="DA952" s="24"/>
      <c r="DB952" s="24"/>
      <c r="DC952" s="24"/>
      <c r="DD952" s="24"/>
      <c r="DE952" s="24"/>
      <c r="DF952" s="26" t="s">
        <v>139</v>
      </c>
      <c r="DG952" s="26" t="s">
        <v>139</v>
      </c>
      <c r="DH952" s="26" t="s">
        <v>139</v>
      </c>
      <c r="DI952" s="26" t="s">
        <v>139</v>
      </c>
      <c r="DJ952" s="26" t="s">
        <v>139</v>
      </c>
      <c r="DK952" s="26" t="s">
        <v>139</v>
      </c>
      <c r="DL952" s="26" t="s">
        <v>139</v>
      </c>
      <c r="DM952" s="26" t="s">
        <v>139</v>
      </c>
      <c r="DN952" s="26" t="s">
        <v>139</v>
      </c>
      <c r="DO952" s="26" t="s">
        <v>139</v>
      </c>
    </row>
    <row r="953" spans="1:119" ht="20.100000000000001" customHeight="1" x14ac:dyDescent="0.25">
      <c r="A953" s="29" t="str">
        <f t="shared" si="196"/>
        <v>Developing Indigenous Resources5</v>
      </c>
      <c r="B953" s="29" t="str">
        <f t="shared" si="197"/>
        <v>Developing Indigenous Resources</v>
      </c>
      <c r="C953" s="29">
        <f t="shared" si="198"/>
        <v>5</v>
      </c>
      <c r="D953" s="30" t="str">
        <f t="shared" si="199"/>
        <v>South Asia</v>
      </c>
      <c r="E953" s="30" t="str">
        <f t="shared" si="200"/>
        <v>Chandigarh, India</v>
      </c>
      <c r="F953" s="31">
        <f t="shared" si="201"/>
        <v>3</v>
      </c>
      <c r="G953" s="31">
        <f t="shared" si="202"/>
        <v>2</v>
      </c>
      <c r="H953" s="31">
        <f t="shared" si="203"/>
        <v>3</v>
      </c>
      <c r="I953" s="31">
        <f t="shared" si="204"/>
        <v>3</v>
      </c>
      <c r="J953" s="31">
        <f t="shared" si="205"/>
        <v>3</v>
      </c>
      <c r="K953" s="31">
        <f t="shared" si="206"/>
        <v>5</v>
      </c>
      <c r="L953" s="31">
        <f t="shared" si="207"/>
        <v>3</v>
      </c>
      <c r="M953" s="31">
        <f t="shared" si="208"/>
        <v>3</v>
      </c>
      <c r="N953" s="31">
        <f t="shared" si="209"/>
        <v>3.1</v>
      </c>
      <c r="O953" s="26" t="s">
        <v>5384</v>
      </c>
      <c r="P953" s="26" t="s">
        <v>108</v>
      </c>
      <c r="Q953" s="27">
        <v>41204</v>
      </c>
      <c r="R953" s="26" t="s">
        <v>305</v>
      </c>
      <c r="S953" s="26" t="s">
        <v>306</v>
      </c>
      <c r="T953" s="26" t="s">
        <v>207</v>
      </c>
      <c r="U953" s="26" t="s">
        <v>833</v>
      </c>
      <c r="V953" s="26" t="s">
        <v>225</v>
      </c>
      <c r="W953" s="26" t="s">
        <v>226</v>
      </c>
      <c r="X953" s="26" t="s">
        <v>5385</v>
      </c>
      <c r="Y953" s="26" t="s">
        <v>5386</v>
      </c>
      <c r="Z953" s="24"/>
      <c r="AA953" s="24"/>
      <c r="AB953" s="26" t="s">
        <v>117</v>
      </c>
      <c r="AC953" s="28">
        <v>11000</v>
      </c>
      <c r="AD953" s="26" t="s">
        <v>5387</v>
      </c>
      <c r="AE953" s="26" t="s">
        <v>249</v>
      </c>
      <c r="AF953" s="26" t="s">
        <v>120</v>
      </c>
      <c r="AG953" s="26" t="s">
        <v>528</v>
      </c>
      <c r="AH953" s="26" t="s">
        <v>176</v>
      </c>
      <c r="AI953" s="28">
        <v>11000</v>
      </c>
      <c r="AJ953" s="26" t="s">
        <v>5388</v>
      </c>
      <c r="AK953" s="26" t="s">
        <v>5389</v>
      </c>
      <c r="AL953" s="26" t="s">
        <v>5390</v>
      </c>
      <c r="AM953" s="24"/>
      <c r="AN953" s="24"/>
      <c r="AO953" s="24"/>
      <c r="AP953" s="24"/>
      <c r="AQ953" s="24"/>
      <c r="AR953" s="26" t="s">
        <v>5391</v>
      </c>
      <c r="AS953" s="24"/>
      <c r="AT953" s="24"/>
      <c r="AU953" s="24"/>
      <c r="AV953" s="24"/>
      <c r="AW953" s="28">
        <v>134000</v>
      </c>
      <c r="AX953" s="26">
        <v>5417</v>
      </c>
      <c r="AY953" s="28">
        <v>96</v>
      </c>
      <c r="AZ953" s="28">
        <v>95</v>
      </c>
      <c r="BA953" s="26">
        <v>0</v>
      </c>
      <c r="BB953" s="26" t="s">
        <v>148</v>
      </c>
      <c r="BC953" s="26" t="s">
        <v>5392</v>
      </c>
      <c r="BD953" s="24"/>
      <c r="BE953" s="24"/>
      <c r="BF953" s="24"/>
      <c r="BG953" s="24"/>
      <c r="BH953" s="24"/>
      <c r="BI953" s="24"/>
      <c r="BJ953" s="24"/>
      <c r="BK953" s="24"/>
      <c r="BL953" s="24"/>
      <c r="BM953" s="24"/>
      <c r="BN953" s="24"/>
      <c r="BO953" s="24"/>
      <c r="BP953" s="24"/>
      <c r="BQ953" s="24"/>
      <c r="BR953" s="26">
        <v>3</v>
      </c>
      <c r="BS953" s="26">
        <v>2</v>
      </c>
      <c r="BT953" s="26">
        <v>3</v>
      </c>
      <c r="BU953" s="26">
        <v>3</v>
      </c>
      <c r="BV953" s="26">
        <v>3</v>
      </c>
      <c r="BW953" s="26">
        <v>5</v>
      </c>
      <c r="BX953" s="26">
        <v>3</v>
      </c>
      <c r="BY953" s="26">
        <v>3</v>
      </c>
      <c r="BZ953" s="24"/>
      <c r="CA953" s="24"/>
      <c r="CB953" s="24"/>
      <c r="CC953" s="24"/>
      <c r="CD953" s="24"/>
      <c r="CE953" s="24"/>
      <c r="CF953" s="24"/>
      <c r="CG953" s="24"/>
      <c r="CH953" s="24"/>
      <c r="CI953" s="24"/>
      <c r="CJ953" s="24"/>
      <c r="CK953" s="24"/>
      <c r="CL953" s="24"/>
      <c r="CM953" s="24"/>
      <c r="CN953" s="24"/>
      <c r="CO953" s="24"/>
      <c r="CP953" s="24"/>
      <c r="CQ953" s="24"/>
      <c r="CR953" s="24"/>
      <c r="CS953" s="24"/>
      <c r="CT953" s="24"/>
      <c r="CU953" s="24"/>
      <c r="CV953" s="24"/>
      <c r="CW953" s="24"/>
      <c r="CX953" s="24"/>
      <c r="CY953" s="24"/>
      <c r="CZ953" s="24"/>
      <c r="DA953" s="24"/>
      <c r="DB953" s="24"/>
      <c r="DC953" s="24"/>
      <c r="DD953" s="24"/>
      <c r="DE953" s="24"/>
      <c r="DF953" s="26" t="s">
        <v>120</v>
      </c>
      <c r="DG953" s="26" t="s">
        <v>120</v>
      </c>
      <c r="DH953" s="26" t="s">
        <v>120</v>
      </c>
      <c r="DI953" s="26" t="s">
        <v>139</v>
      </c>
      <c r="DJ953" s="26" t="s">
        <v>139</v>
      </c>
      <c r="DK953" s="26" t="s">
        <v>120</v>
      </c>
      <c r="DL953" s="26" t="s">
        <v>139</v>
      </c>
      <c r="DM953" s="26" t="s">
        <v>139</v>
      </c>
      <c r="DN953" s="26" t="s">
        <v>139</v>
      </c>
      <c r="DO953" s="26" t="s">
        <v>139</v>
      </c>
    </row>
    <row r="954" spans="1:119" ht="20.100000000000001" customHeight="1" x14ac:dyDescent="0.25">
      <c r="A954" s="29" t="str">
        <f t="shared" si="196"/>
        <v>Developing Indigenous Resources4</v>
      </c>
      <c r="B954" s="29" t="str">
        <f t="shared" si="197"/>
        <v>Developing Indigenous Resources</v>
      </c>
      <c r="C954" s="29">
        <f t="shared" si="198"/>
        <v>4</v>
      </c>
      <c r="D954" s="30" t="str">
        <f t="shared" si="199"/>
        <v>South Asia</v>
      </c>
      <c r="E954" s="30" t="str">
        <f t="shared" si="200"/>
        <v>Chandigarh, India</v>
      </c>
      <c r="F954" s="31">
        <f t="shared" si="201"/>
        <v>5</v>
      </c>
      <c r="G954" s="31">
        <f t="shared" si="202"/>
        <v>2</v>
      </c>
      <c r="H954" s="31">
        <f t="shared" si="203"/>
        <v>3</v>
      </c>
      <c r="I954" s="31">
        <f t="shared" si="204"/>
        <v>4</v>
      </c>
      <c r="J954" s="31">
        <f t="shared" si="205"/>
        <v>4</v>
      </c>
      <c r="K954" s="31">
        <f t="shared" si="206"/>
        <v>5</v>
      </c>
      <c r="L954" s="31">
        <f t="shared" si="207"/>
        <v>3</v>
      </c>
      <c r="M954" s="31">
        <f t="shared" si="208"/>
        <v>4</v>
      </c>
      <c r="N954" s="31">
        <f t="shared" si="209"/>
        <v>3.8</v>
      </c>
      <c r="O954" s="26" t="s">
        <v>5393</v>
      </c>
      <c r="P954" s="26" t="s">
        <v>108</v>
      </c>
      <c r="Q954" s="27">
        <v>40833</v>
      </c>
      <c r="R954" s="26" t="s">
        <v>109</v>
      </c>
      <c r="S954" s="26" t="s">
        <v>321</v>
      </c>
      <c r="T954" s="26" t="s">
        <v>175</v>
      </c>
      <c r="U954" s="26" t="s">
        <v>833</v>
      </c>
      <c r="V954" s="26" t="s">
        <v>225</v>
      </c>
      <c r="W954" s="26" t="s">
        <v>226</v>
      </c>
      <c r="X954" s="26" t="s">
        <v>5385</v>
      </c>
      <c r="Y954" s="26" t="s">
        <v>5386</v>
      </c>
      <c r="Z954" s="24"/>
      <c r="AA954" s="24"/>
      <c r="AB954" s="26" t="s">
        <v>117</v>
      </c>
      <c r="AC954" s="28">
        <v>10000</v>
      </c>
      <c r="AD954" s="26" t="s">
        <v>5387</v>
      </c>
      <c r="AE954" s="26" t="s">
        <v>249</v>
      </c>
      <c r="AF954" s="26" t="s">
        <v>120</v>
      </c>
      <c r="AG954" s="26" t="s">
        <v>528</v>
      </c>
      <c r="AH954" s="26" t="s">
        <v>185</v>
      </c>
      <c r="AI954" s="28">
        <v>10000</v>
      </c>
      <c r="AJ954" s="24"/>
      <c r="AK954" s="26" t="s">
        <v>5394</v>
      </c>
      <c r="AL954" s="26" t="s">
        <v>5395</v>
      </c>
      <c r="AM954" s="26" t="s">
        <v>5396</v>
      </c>
      <c r="AN954" s="26" t="s">
        <v>5397</v>
      </c>
      <c r="AO954" s="26" t="s">
        <v>5398</v>
      </c>
      <c r="AP954" s="24"/>
      <c r="AQ954" s="24"/>
      <c r="AR954" s="24"/>
      <c r="AS954" s="24"/>
      <c r="AT954" s="24"/>
      <c r="AU954" s="24"/>
      <c r="AV954" s="24"/>
      <c r="AW954" s="28">
        <v>109332</v>
      </c>
      <c r="AX954" s="26">
        <v>1300</v>
      </c>
      <c r="AY954" s="28">
        <v>90</v>
      </c>
      <c r="AZ954" s="28">
        <v>85</v>
      </c>
      <c r="BA954" s="26">
        <v>0</v>
      </c>
      <c r="BB954" s="26" t="s">
        <v>148</v>
      </c>
      <c r="BC954" s="26" t="s">
        <v>5392</v>
      </c>
      <c r="BD954" s="24"/>
      <c r="BE954" s="24"/>
      <c r="BF954" s="26" t="s">
        <v>5399</v>
      </c>
      <c r="BG954" s="26" t="s">
        <v>191</v>
      </c>
      <c r="BH954" s="24"/>
      <c r="BI954" s="24"/>
      <c r="BJ954" s="24"/>
      <c r="BK954" s="24"/>
      <c r="BL954" s="24"/>
      <c r="BM954" s="24"/>
      <c r="BN954" s="24"/>
      <c r="BO954" s="24"/>
      <c r="BP954" s="24"/>
      <c r="BQ954" s="24"/>
      <c r="BR954" s="26">
        <v>5</v>
      </c>
      <c r="BS954" s="26">
        <v>2</v>
      </c>
      <c r="BT954" s="26">
        <v>3</v>
      </c>
      <c r="BU954" s="26">
        <v>4</v>
      </c>
      <c r="BV954" s="26">
        <v>4</v>
      </c>
      <c r="BW954" s="26">
        <v>5</v>
      </c>
      <c r="BX954" s="26">
        <v>3</v>
      </c>
      <c r="BY954" s="26">
        <v>4</v>
      </c>
      <c r="BZ954" s="24"/>
      <c r="CA954" s="24"/>
      <c r="CB954" s="24"/>
      <c r="CC954" s="24"/>
      <c r="CD954" s="24"/>
      <c r="CE954" s="24"/>
      <c r="CF954" s="24"/>
      <c r="CG954" s="24"/>
      <c r="CH954" s="24"/>
      <c r="CI954" s="24"/>
      <c r="CJ954" s="24"/>
      <c r="CK954" s="24"/>
      <c r="CL954" s="24"/>
      <c r="CM954" s="24"/>
      <c r="CN954" s="24"/>
      <c r="CO954" s="24"/>
      <c r="CP954" s="24"/>
      <c r="CQ954" s="24"/>
      <c r="CR954" s="24"/>
      <c r="CS954" s="24"/>
      <c r="CT954" s="24"/>
      <c r="CU954" s="24"/>
      <c r="CV954" s="24"/>
      <c r="CW954" s="24"/>
      <c r="CX954" s="24"/>
      <c r="CY954" s="24"/>
      <c r="CZ954" s="24"/>
      <c r="DA954" s="24"/>
      <c r="DB954" s="24"/>
      <c r="DC954" s="24"/>
      <c r="DD954" s="24"/>
      <c r="DE954" s="24"/>
      <c r="DF954" s="26" t="s">
        <v>120</v>
      </c>
      <c r="DG954" s="26" t="s">
        <v>120</v>
      </c>
      <c r="DH954" s="26" t="s">
        <v>139</v>
      </c>
      <c r="DI954" s="26" t="s">
        <v>139</v>
      </c>
      <c r="DJ954" s="26" t="s">
        <v>139</v>
      </c>
      <c r="DK954" s="26" t="s">
        <v>139</v>
      </c>
      <c r="DL954" s="26" t="s">
        <v>139</v>
      </c>
      <c r="DM954" s="26" t="s">
        <v>139</v>
      </c>
      <c r="DN954" s="26" t="s">
        <v>139</v>
      </c>
      <c r="DO954" s="26" t="s">
        <v>139</v>
      </c>
    </row>
    <row r="955" spans="1:119" ht="20.100000000000001" customHeight="1" x14ac:dyDescent="0.25">
      <c r="A955" s="29" t="str">
        <f t="shared" si="196"/>
        <v>Developing Indigenous Resources3</v>
      </c>
      <c r="B955" s="29" t="str">
        <f t="shared" si="197"/>
        <v>Developing Indigenous Resources</v>
      </c>
      <c r="C955" s="29">
        <f t="shared" si="198"/>
        <v>3</v>
      </c>
      <c r="D955" s="30" t="str">
        <f t="shared" si="199"/>
        <v>South Asia</v>
      </c>
      <c r="E955" s="30" t="str">
        <f t="shared" si="200"/>
        <v>Chandigarh, India</v>
      </c>
      <c r="F955" s="31">
        <f t="shared" si="201"/>
        <v>5</v>
      </c>
      <c r="G955" s="31">
        <f t="shared" si="202"/>
        <v>2</v>
      </c>
      <c r="H955" s="31">
        <f t="shared" si="203"/>
        <v>3</v>
      </c>
      <c r="I955" s="31">
        <f t="shared" si="204"/>
        <v>5</v>
      </c>
      <c r="J955" s="31">
        <f t="shared" si="205"/>
        <v>2</v>
      </c>
      <c r="K955" s="31">
        <f t="shared" si="206"/>
        <v>5</v>
      </c>
      <c r="L955" s="31">
        <f t="shared" si="207"/>
        <v>3</v>
      </c>
      <c r="M955" s="31">
        <f t="shared" si="208"/>
        <v>4</v>
      </c>
      <c r="N955" s="31">
        <f t="shared" si="209"/>
        <v>3.6</v>
      </c>
      <c r="O955" s="26" t="s">
        <v>5400</v>
      </c>
      <c r="P955" s="26" t="s">
        <v>108</v>
      </c>
      <c r="Q955" s="27">
        <v>40469</v>
      </c>
      <c r="R955" s="26" t="s">
        <v>109</v>
      </c>
      <c r="S955" s="26" t="s">
        <v>332</v>
      </c>
      <c r="T955" s="26" t="s">
        <v>333</v>
      </c>
      <c r="U955" s="26" t="s">
        <v>833</v>
      </c>
      <c r="V955" s="26" t="s">
        <v>225</v>
      </c>
      <c r="W955" s="26" t="s">
        <v>226</v>
      </c>
      <c r="X955" s="26" t="s">
        <v>5385</v>
      </c>
      <c r="Y955" s="26" t="s">
        <v>5386</v>
      </c>
      <c r="Z955" s="24"/>
      <c r="AA955" s="24"/>
      <c r="AB955" s="26" t="s">
        <v>117</v>
      </c>
      <c r="AC955" s="28">
        <v>6000</v>
      </c>
      <c r="AD955" s="26" t="s">
        <v>5387</v>
      </c>
      <c r="AE955" s="26" t="s">
        <v>249</v>
      </c>
      <c r="AF955" s="26" t="s">
        <v>120</v>
      </c>
      <c r="AG955" s="26" t="s">
        <v>528</v>
      </c>
      <c r="AH955" s="26" t="s">
        <v>121</v>
      </c>
      <c r="AI955" s="28">
        <v>6000</v>
      </c>
      <c r="AJ955" s="24"/>
      <c r="AK955" s="26" t="s">
        <v>5394</v>
      </c>
      <c r="AL955" s="26" t="s">
        <v>5401</v>
      </c>
      <c r="AM955" s="26" t="s">
        <v>5396</v>
      </c>
      <c r="AN955" s="26" t="s">
        <v>5397</v>
      </c>
      <c r="AO955" s="26" t="s">
        <v>5402</v>
      </c>
      <c r="AP955" s="24"/>
      <c r="AQ955" s="24"/>
      <c r="AR955" s="24"/>
      <c r="AS955" s="26" t="s">
        <v>5403</v>
      </c>
      <c r="AT955" s="24"/>
      <c r="AU955" s="24"/>
      <c r="AV955" s="24"/>
      <c r="AW955" s="28">
        <v>107742</v>
      </c>
      <c r="AX955" s="26">
        <v>1257</v>
      </c>
      <c r="AY955" s="28">
        <v>92</v>
      </c>
      <c r="AZ955" s="28">
        <v>87</v>
      </c>
      <c r="BA955" s="26">
        <v>0</v>
      </c>
      <c r="BB955" s="26" t="s">
        <v>148</v>
      </c>
      <c r="BC955" s="26" t="s">
        <v>5392</v>
      </c>
      <c r="BD955" s="24"/>
      <c r="BE955" s="24"/>
      <c r="BF955" s="26" t="s">
        <v>5399</v>
      </c>
      <c r="BG955" s="26" t="s">
        <v>191</v>
      </c>
      <c r="BH955" s="24"/>
      <c r="BI955" s="24"/>
      <c r="BJ955" s="24"/>
      <c r="BK955" s="24"/>
      <c r="BL955" s="24"/>
      <c r="BM955" s="24"/>
      <c r="BN955" s="24"/>
      <c r="BO955" s="24"/>
      <c r="BP955" s="24"/>
      <c r="BQ955" s="24"/>
      <c r="BR955" s="26">
        <v>5</v>
      </c>
      <c r="BS955" s="26">
        <v>2</v>
      </c>
      <c r="BT955" s="26">
        <v>3</v>
      </c>
      <c r="BU955" s="26">
        <v>5</v>
      </c>
      <c r="BV955" s="26">
        <v>2</v>
      </c>
      <c r="BW955" s="26">
        <v>5</v>
      </c>
      <c r="BX955" s="26">
        <v>3</v>
      </c>
      <c r="BY955" s="26">
        <v>4</v>
      </c>
      <c r="BZ955" s="24"/>
      <c r="CA955" s="24"/>
      <c r="CB955" s="24"/>
      <c r="CC955" s="24"/>
      <c r="CD955" s="24"/>
      <c r="CE955" s="24"/>
      <c r="CF955" s="24"/>
      <c r="CG955" s="24"/>
      <c r="CH955" s="24"/>
      <c r="CI955" s="24"/>
      <c r="CJ955" s="24"/>
      <c r="CK955" s="24"/>
      <c r="CL955" s="24"/>
      <c r="CM955" s="24"/>
      <c r="CN955" s="24"/>
      <c r="CO955" s="24"/>
      <c r="CP955" s="24"/>
      <c r="CQ955" s="24"/>
      <c r="CR955" s="24"/>
      <c r="CS955" s="24"/>
      <c r="CT955" s="24"/>
      <c r="CU955" s="24"/>
      <c r="CV955" s="24"/>
      <c r="CW955" s="24"/>
      <c r="CX955" s="24"/>
      <c r="CY955" s="24"/>
      <c r="CZ955" s="24"/>
      <c r="DA955" s="24"/>
      <c r="DB955" s="24"/>
      <c r="DC955" s="24"/>
      <c r="DD955" s="24"/>
      <c r="DE955" s="24"/>
      <c r="DF955" s="26" t="s">
        <v>139</v>
      </c>
      <c r="DG955" s="26" t="s">
        <v>120</v>
      </c>
      <c r="DH955" s="26" t="s">
        <v>139</v>
      </c>
      <c r="DI955" s="26" t="s">
        <v>139</v>
      </c>
      <c r="DJ955" s="26" t="s">
        <v>139</v>
      </c>
      <c r="DK955" s="26" t="s">
        <v>139</v>
      </c>
      <c r="DL955" s="26" t="s">
        <v>139</v>
      </c>
      <c r="DM955" s="26" t="s">
        <v>139</v>
      </c>
      <c r="DN955" s="26" t="s">
        <v>139</v>
      </c>
      <c r="DO955" s="26" t="s">
        <v>139</v>
      </c>
    </row>
    <row r="956" spans="1:119" ht="20.100000000000001" customHeight="1" x14ac:dyDescent="0.25">
      <c r="A956" s="29" t="str">
        <f t="shared" si="196"/>
        <v/>
      </c>
      <c r="B956" s="29" t="str">
        <f t="shared" si="197"/>
        <v>Development Organisation of Rural Sichuan</v>
      </c>
      <c r="C956" s="29">
        <f t="shared" si="198"/>
        <v>0</v>
      </c>
      <c r="D956" s="30" t="str">
        <f t="shared" si="199"/>
        <v>East and Southeast Asia</v>
      </c>
      <c r="E956" s="30" t="str">
        <f t="shared" si="200"/>
        <v>Hanyuan County, Sichuan Province, China</v>
      </c>
      <c r="F956" s="31">
        <f t="shared" si="201"/>
        <v>0</v>
      </c>
      <c r="G956" s="31">
        <f t="shared" si="202"/>
        <v>0</v>
      </c>
      <c r="H956" s="31">
        <f t="shared" si="203"/>
        <v>0</v>
      </c>
      <c r="I956" s="31">
        <f t="shared" si="204"/>
        <v>0</v>
      </c>
      <c r="J956" s="31">
        <f t="shared" si="205"/>
        <v>0</v>
      </c>
      <c r="K956" s="31">
        <f t="shared" si="206"/>
        <v>0</v>
      </c>
      <c r="L956" s="31">
        <f t="shared" si="207"/>
        <v>0</v>
      </c>
      <c r="M956" s="31">
        <f t="shared" si="208"/>
        <v>0</v>
      </c>
      <c r="N956" s="31">
        <f t="shared" si="209"/>
        <v>0</v>
      </c>
      <c r="O956" s="26" t="s">
        <v>16023</v>
      </c>
      <c r="P956" s="26" t="s">
        <v>108</v>
      </c>
      <c r="Q956" s="27">
        <v>41981</v>
      </c>
      <c r="R956" s="24"/>
      <c r="S956" s="24"/>
      <c r="T956" s="26" t="s">
        <v>278</v>
      </c>
      <c r="U956" s="24"/>
      <c r="V956" s="26" t="s">
        <v>469</v>
      </c>
      <c r="W956" s="26" t="s">
        <v>2920</v>
      </c>
      <c r="X956" s="26" t="s">
        <v>5405</v>
      </c>
      <c r="Y956" s="26" t="s">
        <v>5406</v>
      </c>
      <c r="Z956" s="24"/>
      <c r="AA956" s="24"/>
      <c r="AB956" s="26" t="s">
        <v>15736</v>
      </c>
      <c r="AC956" s="28">
        <v>2011</v>
      </c>
      <c r="AD956" s="26" t="s">
        <v>5407</v>
      </c>
      <c r="AE956" s="24"/>
      <c r="AF956" s="26" t="s">
        <v>139</v>
      </c>
      <c r="AG956" s="26" t="s">
        <v>528</v>
      </c>
      <c r="AH956" s="24"/>
      <c r="AI956" s="28">
        <v>2011</v>
      </c>
      <c r="AJ956" s="24"/>
      <c r="AK956" s="24"/>
      <c r="AL956" s="24"/>
      <c r="AM956" s="24"/>
      <c r="AN956" s="24"/>
      <c r="AO956" s="24"/>
      <c r="AP956" s="24"/>
      <c r="AQ956" s="24"/>
      <c r="AR956" s="24"/>
      <c r="AS956" s="24"/>
      <c r="AT956" s="24"/>
      <c r="AU956" s="24"/>
      <c r="AV956" s="24"/>
      <c r="AW956" s="24"/>
      <c r="AX956" s="24"/>
      <c r="AY956" s="24"/>
      <c r="AZ956" s="24"/>
      <c r="BA956" s="24"/>
      <c r="BB956" s="24"/>
      <c r="BC956" s="26" t="s">
        <v>5412</v>
      </c>
      <c r="BD956" s="24"/>
      <c r="BE956" s="24"/>
      <c r="BF956" s="24"/>
      <c r="BG956" s="24"/>
      <c r="BH956" s="24"/>
      <c r="BI956" s="24"/>
      <c r="BJ956" s="24"/>
      <c r="BK956" s="24"/>
      <c r="BL956" s="24"/>
      <c r="BM956" s="24"/>
      <c r="BN956" s="24"/>
      <c r="BO956" s="24"/>
      <c r="BP956" s="24"/>
      <c r="BQ956" s="24"/>
      <c r="BR956" s="24"/>
      <c r="BS956" s="24"/>
      <c r="BT956" s="24"/>
      <c r="BU956" s="24"/>
      <c r="BV956" s="24"/>
      <c r="BW956" s="24"/>
      <c r="BX956" s="24"/>
      <c r="BY956" s="24"/>
      <c r="BZ956" s="24"/>
      <c r="CA956" s="24"/>
      <c r="CB956" s="24"/>
      <c r="CC956" s="24"/>
      <c r="CD956" s="24"/>
      <c r="CE956" s="24"/>
      <c r="CF956" s="24"/>
      <c r="CG956" s="24"/>
      <c r="CH956" s="24"/>
      <c r="CI956" s="24"/>
      <c r="CJ956" s="24"/>
      <c r="CK956" s="24"/>
      <c r="CL956" s="24"/>
      <c r="CM956" s="24"/>
      <c r="CN956" s="24"/>
      <c r="CO956" s="24"/>
      <c r="CP956" s="24"/>
      <c r="CQ956" s="24"/>
      <c r="CR956" s="24"/>
      <c r="CS956" s="24"/>
      <c r="CT956" s="24"/>
      <c r="CU956" s="24"/>
      <c r="CV956" s="24"/>
      <c r="CW956" s="24"/>
      <c r="CX956" s="24"/>
      <c r="CY956" s="24"/>
      <c r="CZ956" s="24"/>
      <c r="DA956" s="24"/>
      <c r="DB956" s="24"/>
      <c r="DC956" s="24"/>
      <c r="DD956" s="24"/>
      <c r="DE956" s="24"/>
      <c r="DF956" s="26" t="s">
        <v>139</v>
      </c>
      <c r="DG956" s="26" t="s">
        <v>139</v>
      </c>
      <c r="DH956" s="26" t="s">
        <v>139</v>
      </c>
      <c r="DI956" s="26" t="s">
        <v>139</v>
      </c>
      <c r="DJ956" s="26" t="s">
        <v>139</v>
      </c>
      <c r="DK956" s="26" t="s">
        <v>139</v>
      </c>
      <c r="DL956" s="26" t="s">
        <v>139</v>
      </c>
      <c r="DM956" s="26" t="s">
        <v>139</v>
      </c>
      <c r="DN956" s="26" t="s">
        <v>139</v>
      </c>
      <c r="DO956" s="26" t="s">
        <v>139</v>
      </c>
    </row>
    <row r="957" spans="1:119" ht="20.100000000000001" customHeight="1" x14ac:dyDescent="0.25">
      <c r="A957" s="29" t="str">
        <f t="shared" si="196"/>
        <v>Development Organisation of Rural Sichuan6</v>
      </c>
      <c r="B957" s="29" t="str">
        <f t="shared" si="197"/>
        <v>Development Organisation of Rural Sichuan</v>
      </c>
      <c r="C957" s="29">
        <f t="shared" si="198"/>
        <v>6</v>
      </c>
      <c r="D957" s="30" t="str">
        <f t="shared" si="199"/>
        <v>East and Southeast Asia</v>
      </c>
      <c r="E957" s="30" t="str">
        <f t="shared" si="200"/>
        <v>Hanyuan County, Sichuan Province, China</v>
      </c>
      <c r="F957" s="31">
        <f t="shared" si="201"/>
        <v>3</v>
      </c>
      <c r="G957" s="31">
        <f t="shared" si="202"/>
        <v>3</v>
      </c>
      <c r="H957" s="31">
        <f t="shared" si="203"/>
        <v>3</v>
      </c>
      <c r="I957" s="31">
        <f t="shared" si="204"/>
        <v>3</v>
      </c>
      <c r="J957" s="31">
        <f t="shared" si="205"/>
        <v>3</v>
      </c>
      <c r="K957" s="31">
        <f t="shared" si="206"/>
        <v>3</v>
      </c>
      <c r="L957" s="31">
        <f t="shared" si="207"/>
        <v>4</v>
      </c>
      <c r="M957" s="31">
        <f t="shared" si="208"/>
        <v>3</v>
      </c>
      <c r="N957" s="31">
        <f t="shared" si="209"/>
        <v>3.1</v>
      </c>
      <c r="O957" s="26" t="s">
        <v>5404</v>
      </c>
      <c r="P957" s="26" t="s">
        <v>108</v>
      </c>
      <c r="Q957" s="27">
        <v>41568</v>
      </c>
      <c r="R957" s="26" t="s">
        <v>305</v>
      </c>
      <c r="S957" s="26" t="s">
        <v>622</v>
      </c>
      <c r="T957" s="26" t="s">
        <v>194</v>
      </c>
      <c r="U957" s="26" t="s">
        <v>112</v>
      </c>
      <c r="V957" s="26" t="s">
        <v>469</v>
      </c>
      <c r="W957" s="26" t="s">
        <v>2920</v>
      </c>
      <c r="X957" s="26" t="s">
        <v>5405</v>
      </c>
      <c r="Y957" s="26" t="s">
        <v>5406</v>
      </c>
      <c r="Z957" s="24"/>
      <c r="AA957" s="24"/>
      <c r="AB957" s="26" t="s">
        <v>117</v>
      </c>
      <c r="AC957" s="28">
        <v>15000</v>
      </c>
      <c r="AD957" s="26" t="s">
        <v>5407</v>
      </c>
      <c r="AE957" s="24"/>
      <c r="AF957" s="26" t="s">
        <v>139</v>
      </c>
      <c r="AG957" s="26" t="s">
        <v>528</v>
      </c>
      <c r="AH957" s="26" t="s">
        <v>250</v>
      </c>
      <c r="AI957" s="28">
        <v>15000</v>
      </c>
      <c r="AJ957" s="26" t="s">
        <v>5408</v>
      </c>
      <c r="AK957" s="26" t="s">
        <v>5409</v>
      </c>
      <c r="AL957" s="26" t="s">
        <v>5410</v>
      </c>
      <c r="AM957" s="24"/>
      <c r="AN957" s="24"/>
      <c r="AO957" s="24"/>
      <c r="AP957" s="24"/>
      <c r="AQ957" s="24"/>
      <c r="AR957" s="26" t="s">
        <v>5411</v>
      </c>
      <c r="AS957" s="24"/>
      <c r="AT957" s="24"/>
      <c r="AU957" s="24"/>
      <c r="AV957" s="24"/>
      <c r="AW957" s="28">
        <v>158746</v>
      </c>
      <c r="AX957" s="26">
        <v>749</v>
      </c>
      <c r="AY957" s="28">
        <v>90</v>
      </c>
      <c r="AZ957" s="28">
        <v>85</v>
      </c>
      <c r="BA957" s="24"/>
      <c r="BB957" s="26" t="s">
        <v>148</v>
      </c>
      <c r="BC957" s="26" t="s">
        <v>5412</v>
      </c>
      <c r="BD957" s="26" t="s">
        <v>125</v>
      </c>
      <c r="BE957" s="24"/>
      <c r="BF957" s="26" t="s">
        <v>5413</v>
      </c>
      <c r="BG957" s="26" t="s">
        <v>449</v>
      </c>
      <c r="BH957" s="26" t="s">
        <v>3574</v>
      </c>
      <c r="BI957" s="26" t="s">
        <v>357</v>
      </c>
      <c r="BJ957" s="26" t="s">
        <v>5414</v>
      </c>
      <c r="BK957" s="26" t="s">
        <v>2864</v>
      </c>
      <c r="BL957" s="24"/>
      <c r="BM957" s="24"/>
      <c r="BN957" s="24"/>
      <c r="BO957" s="24"/>
      <c r="BP957" s="24"/>
      <c r="BQ957" s="24"/>
      <c r="BR957" s="26">
        <v>3</v>
      </c>
      <c r="BS957" s="26">
        <v>3</v>
      </c>
      <c r="BT957" s="26">
        <v>3</v>
      </c>
      <c r="BU957" s="26">
        <v>3</v>
      </c>
      <c r="BV957" s="26">
        <v>3</v>
      </c>
      <c r="BW957" s="26">
        <v>3</v>
      </c>
      <c r="BX957" s="26">
        <v>4</v>
      </c>
      <c r="BY957" s="26">
        <v>3</v>
      </c>
      <c r="BZ957" s="24"/>
      <c r="CA957" s="24"/>
      <c r="CB957" s="24"/>
      <c r="CC957" s="24"/>
      <c r="CD957" s="24"/>
      <c r="CE957" s="24"/>
      <c r="CF957" s="24"/>
      <c r="CG957" s="24"/>
      <c r="CH957" s="24"/>
      <c r="CI957" s="24"/>
      <c r="CJ957" s="24"/>
      <c r="CK957" s="24"/>
      <c r="CL957" s="24"/>
      <c r="CM957" s="24"/>
      <c r="CN957" s="24"/>
      <c r="CO957" s="24"/>
      <c r="CP957" s="24"/>
      <c r="CQ957" s="24"/>
      <c r="CR957" s="24"/>
      <c r="CS957" s="24"/>
      <c r="CT957" s="24"/>
      <c r="CU957" s="24"/>
      <c r="CV957" s="24"/>
      <c r="CW957" s="24"/>
      <c r="CX957" s="24"/>
      <c r="CY957" s="24"/>
      <c r="CZ957" s="24"/>
      <c r="DA957" s="24"/>
      <c r="DB957" s="24"/>
      <c r="DC957" s="24"/>
      <c r="DD957" s="24"/>
      <c r="DE957" s="24"/>
      <c r="DF957" s="26" t="s">
        <v>139</v>
      </c>
      <c r="DG957" s="26" t="s">
        <v>120</v>
      </c>
      <c r="DH957" s="26" t="s">
        <v>139</v>
      </c>
      <c r="DI957" s="26" t="s">
        <v>139</v>
      </c>
      <c r="DJ957" s="26" t="s">
        <v>139</v>
      </c>
      <c r="DK957" s="26" t="s">
        <v>139</v>
      </c>
      <c r="DL957" s="26" t="s">
        <v>139</v>
      </c>
      <c r="DM957" s="26" t="s">
        <v>139</v>
      </c>
      <c r="DN957" s="26" t="s">
        <v>139</v>
      </c>
      <c r="DO957" s="26" t="s">
        <v>139</v>
      </c>
    </row>
    <row r="958" spans="1:119" ht="20.100000000000001" customHeight="1" x14ac:dyDescent="0.25">
      <c r="A958" s="29" t="str">
        <f t="shared" si="196"/>
        <v>Development Organisation of Rural Sichuan5</v>
      </c>
      <c r="B958" s="29" t="str">
        <f t="shared" si="197"/>
        <v>Development Organisation of Rural Sichuan</v>
      </c>
      <c r="C958" s="29">
        <f t="shared" si="198"/>
        <v>5</v>
      </c>
      <c r="D958" s="30" t="str">
        <f t="shared" si="199"/>
        <v>East and Southeast Asia</v>
      </c>
      <c r="E958" s="30" t="str">
        <f t="shared" si="200"/>
        <v>Hanyuan County, Sichuan Province, China</v>
      </c>
      <c r="F958" s="31">
        <f t="shared" si="201"/>
        <v>3</v>
      </c>
      <c r="G958" s="31">
        <f t="shared" si="202"/>
        <v>3</v>
      </c>
      <c r="H958" s="31">
        <f t="shared" si="203"/>
        <v>3</v>
      </c>
      <c r="I958" s="31">
        <f t="shared" si="204"/>
        <v>3</v>
      </c>
      <c r="J958" s="31">
        <f t="shared" si="205"/>
        <v>3</v>
      </c>
      <c r="K958" s="31">
        <f t="shared" si="206"/>
        <v>3</v>
      </c>
      <c r="L958" s="31">
        <f t="shared" si="207"/>
        <v>3</v>
      </c>
      <c r="M958" s="31">
        <f t="shared" si="208"/>
        <v>3</v>
      </c>
      <c r="N958" s="31">
        <f t="shared" si="209"/>
        <v>3</v>
      </c>
      <c r="O958" s="26" t="s">
        <v>5415</v>
      </c>
      <c r="P958" s="26" t="s">
        <v>108</v>
      </c>
      <c r="Q958" s="27">
        <v>41204</v>
      </c>
      <c r="R958" s="26" t="s">
        <v>166</v>
      </c>
      <c r="S958" s="26" t="s">
        <v>306</v>
      </c>
      <c r="T958" s="26" t="s">
        <v>207</v>
      </c>
      <c r="U958" s="26" t="s">
        <v>112</v>
      </c>
      <c r="V958" s="26" t="s">
        <v>469</v>
      </c>
      <c r="W958" s="26" t="s">
        <v>2920</v>
      </c>
      <c r="X958" s="26" t="s">
        <v>5405</v>
      </c>
      <c r="Y958" s="26" t="s">
        <v>5406</v>
      </c>
      <c r="Z958" s="24"/>
      <c r="AA958" s="24"/>
      <c r="AB958" s="26" t="s">
        <v>117</v>
      </c>
      <c r="AC958" s="28">
        <v>14000</v>
      </c>
      <c r="AD958" s="26" t="s">
        <v>5407</v>
      </c>
      <c r="AE958" s="24"/>
      <c r="AF958" s="26" t="s">
        <v>139</v>
      </c>
      <c r="AG958" s="26" t="s">
        <v>528</v>
      </c>
      <c r="AH958" s="26" t="s">
        <v>176</v>
      </c>
      <c r="AI958" s="28">
        <v>14000</v>
      </c>
      <c r="AJ958" s="26" t="s">
        <v>5416</v>
      </c>
      <c r="AK958" s="26" t="s">
        <v>5409</v>
      </c>
      <c r="AL958" s="26" t="s">
        <v>5417</v>
      </c>
      <c r="AM958" s="24"/>
      <c r="AN958" s="26" t="s">
        <v>5418</v>
      </c>
      <c r="AO958" s="24"/>
      <c r="AP958" s="24"/>
      <c r="AQ958" s="26" t="s">
        <v>5419</v>
      </c>
      <c r="AR958" s="24"/>
      <c r="AS958" s="24"/>
      <c r="AT958" s="24"/>
      <c r="AU958" s="24"/>
      <c r="AV958" s="24"/>
      <c r="AW958" s="28">
        <v>150000</v>
      </c>
      <c r="AX958" s="26">
        <v>1686</v>
      </c>
      <c r="AY958" s="28">
        <v>100</v>
      </c>
      <c r="AZ958" s="28">
        <v>95</v>
      </c>
      <c r="BA958" s="26">
        <v>0</v>
      </c>
      <c r="BB958" s="26" t="s">
        <v>148</v>
      </c>
      <c r="BC958" s="26" t="s">
        <v>5412</v>
      </c>
      <c r="BD958" s="26" t="s">
        <v>125</v>
      </c>
      <c r="BE958" s="24"/>
      <c r="BF958" s="26" t="s">
        <v>5420</v>
      </c>
      <c r="BG958" s="26" t="s">
        <v>449</v>
      </c>
      <c r="BH958" s="26" t="s">
        <v>5421</v>
      </c>
      <c r="BI958" s="26" t="s">
        <v>2920</v>
      </c>
      <c r="BJ958" s="24"/>
      <c r="BK958" s="24"/>
      <c r="BL958" s="24"/>
      <c r="BM958" s="24"/>
      <c r="BN958" s="24"/>
      <c r="BO958" s="24"/>
      <c r="BP958" s="24"/>
      <c r="BQ958" s="24"/>
      <c r="BR958" s="26">
        <v>3</v>
      </c>
      <c r="BS958" s="26">
        <v>3</v>
      </c>
      <c r="BT958" s="26">
        <v>3</v>
      </c>
      <c r="BU958" s="26">
        <v>3</v>
      </c>
      <c r="BV958" s="26">
        <v>3</v>
      </c>
      <c r="BW958" s="26">
        <v>3</v>
      </c>
      <c r="BX958" s="26">
        <v>3</v>
      </c>
      <c r="BY958" s="26">
        <v>3</v>
      </c>
      <c r="BZ958" s="24"/>
      <c r="CA958" s="24"/>
      <c r="CB958" s="24"/>
      <c r="CC958" s="24"/>
      <c r="CD958" s="24"/>
      <c r="CE958" s="24"/>
      <c r="CF958" s="24"/>
      <c r="CG958" s="24"/>
      <c r="CH958" s="24"/>
      <c r="CI958" s="24"/>
      <c r="CJ958" s="24"/>
      <c r="CK958" s="24"/>
      <c r="CL958" s="24"/>
      <c r="CM958" s="24"/>
      <c r="CN958" s="24"/>
      <c r="CO958" s="24"/>
      <c r="CP958" s="24"/>
      <c r="CQ958" s="24"/>
      <c r="CR958" s="24"/>
      <c r="CS958" s="24"/>
      <c r="CT958" s="24"/>
      <c r="CU958" s="24"/>
      <c r="CV958" s="24"/>
      <c r="CW958" s="24"/>
      <c r="CX958" s="24"/>
      <c r="CY958" s="24"/>
      <c r="CZ958" s="24"/>
      <c r="DA958" s="24"/>
      <c r="DB958" s="24"/>
      <c r="DC958" s="24"/>
      <c r="DD958" s="24"/>
      <c r="DE958" s="24"/>
      <c r="DF958" s="26" t="s">
        <v>120</v>
      </c>
      <c r="DG958" s="26" t="s">
        <v>120</v>
      </c>
      <c r="DH958" s="26" t="s">
        <v>139</v>
      </c>
      <c r="DI958" s="26" t="s">
        <v>139</v>
      </c>
      <c r="DJ958" s="26" t="s">
        <v>139</v>
      </c>
      <c r="DK958" s="26" t="s">
        <v>139</v>
      </c>
      <c r="DL958" s="26" t="s">
        <v>139</v>
      </c>
      <c r="DM958" s="26" t="s">
        <v>139</v>
      </c>
      <c r="DN958" s="26" t="s">
        <v>139</v>
      </c>
      <c r="DO958" s="26" t="s">
        <v>139</v>
      </c>
    </row>
    <row r="959" spans="1:119" ht="20.100000000000001" customHeight="1" x14ac:dyDescent="0.25">
      <c r="A959" s="29" t="str">
        <f t="shared" si="196"/>
        <v>Development Organisation of Rural Sichuan4</v>
      </c>
      <c r="B959" s="29" t="str">
        <f t="shared" si="197"/>
        <v>Development Organisation of Rural Sichuan</v>
      </c>
      <c r="C959" s="29">
        <f t="shared" si="198"/>
        <v>4</v>
      </c>
      <c r="D959" s="30" t="str">
        <f t="shared" si="199"/>
        <v>East and Southeast Asia</v>
      </c>
      <c r="E959" s="30" t="str">
        <f t="shared" si="200"/>
        <v>Hanyuan County, Sichuan Province, China</v>
      </c>
      <c r="F959" s="31">
        <f t="shared" si="201"/>
        <v>3</v>
      </c>
      <c r="G959" s="31">
        <f t="shared" si="202"/>
        <v>3</v>
      </c>
      <c r="H959" s="31">
        <f t="shared" si="203"/>
        <v>3</v>
      </c>
      <c r="I959" s="31">
        <f t="shared" si="204"/>
        <v>4</v>
      </c>
      <c r="J959" s="31">
        <f t="shared" si="205"/>
        <v>4</v>
      </c>
      <c r="K959" s="31">
        <f t="shared" si="206"/>
        <v>3</v>
      </c>
      <c r="L959" s="31">
        <f t="shared" si="207"/>
        <v>3</v>
      </c>
      <c r="M959" s="31">
        <f t="shared" si="208"/>
        <v>2</v>
      </c>
      <c r="N959" s="31">
        <f t="shared" si="209"/>
        <v>3.1</v>
      </c>
      <c r="O959" s="26" t="s">
        <v>5422</v>
      </c>
      <c r="P959" s="26" t="s">
        <v>108</v>
      </c>
      <c r="Q959" s="27">
        <v>40833</v>
      </c>
      <c r="R959" s="26" t="s">
        <v>109</v>
      </c>
      <c r="S959" s="26" t="s">
        <v>321</v>
      </c>
      <c r="T959" s="26" t="s">
        <v>175</v>
      </c>
      <c r="U959" s="26" t="s">
        <v>112</v>
      </c>
      <c r="V959" s="26" t="s">
        <v>469</v>
      </c>
      <c r="W959" s="26" t="s">
        <v>2920</v>
      </c>
      <c r="X959" s="26" t="s">
        <v>5405</v>
      </c>
      <c r="Y959" s="26" t="s">
        <v>5406</v>
      </c>
      <c r="Z959" s="24"/>
      <c r="AA959" s="24"/>
      <c r="AB959" s="26" t="s">
        <v>117</v>
      </c>
      <c r="AC959" s="28">
        <v>8000</v>
      </c>
      <c r="AD959" s="26" t="s">
        <v>5407</v>
      </c>
      <c r="AE959" s="24"/>
      <c r="AF959" s="26" t="s">
        <v>139</v>
      </c>
      <c r="AG959" s="26" t="s">
        <v>528</v>
      </c>
      <c r="AH959" s="26" t="s">
        <v>185</v>
      </c>
      <c r="AI959" s="28">
        <v>8000</v>
      </c>
      <c r="AJ959" s="24"/>
      <c r="AK959" s="26" t="s">
        <v>5423</v>
      </c>
      <c r="AL959" s="26" t="s">
        <v>5424</v>
      </c>
      <c r="AM959" s="26" t="s">
        <v>5425</v>
      </c>
      <c r="AN959" s="26" t="s">
        <v>5418</v>
      </c>
      <c r="AO959" s="26" t="s">
        <v>5426</v>
      </c>
      <c r="AP959" s="24"/>
      <c r="AQ959" s="24"/>
      <c r="AR959" s="24"/>
      <c r="AS959" s="26" t="s">
        <v>5427</v>
      </c>
      <c r="AT959" s="26" t="s">
        <v>5428</v>
      </c>
      <c r="AU959" s="24"/>
      <c r="AV959" s="24"/>
      <c r="AW959" s="28">
        <v>74850</v>
      </c>
      <c r="AX959" s="26">
        <v>47</v>
      </c>
      <c r="AY959" s="28">
        <v>100</v>
      </c>
      <c r="AZ959" s="28">
        <v>90</v>
      </c>
      <c r="BA959" s="26">
        <v>0</v>
      </c>
      <c r="BB959" s="26" t="s">
        <v>148</v>
      </c>
      <c r="BC959" s="26" t="s">
        <v>5412</v>
      </c>
      <c r="BD959" s="26" t="s">
        <v>437</v>
      </c>
      <c r="BE959" s="24"/>
      <c r="BF959" s="26" t="s">
        <v>5413</v>
      </c>
      <c r="BG959" s="26" t="s">
        <v>449</v>
      </c>
      <c r="BH959" s="26" t="s">
        <v>5414</v>
      </c>
      <c r="BI959" s="26" t="s">
        <v>2864</v>
      </c>
      <c r="BJ959" s="24"/>
      <c r="BK959" s="24"/>
      <c r="BL959" s="24"/>
      <c r="BM959" s="24"/>
      <c r="BN959" s="24"/>
      <c r="BO959" s="24"/>
      <c r="BP959" s="24"/>
      <c r="BQ959" s="24"/>
      <c r="BR959" s="26">
        <v>3</v>
      </c>
      <c r="BS959" s="26">
        <v>3</v>
      </c>
      <c r="BT959" s="26">
        <v>3</v>
      </c>
      <c r="BU959" s="26">
        <v>4</v>
      </c>
      <c r="BV959" s="26">
        <v>4</v>
      </c>
      <c r="BW959" s="26">
        <v>3</v>
      </c>
      <c r="BX959" s="26">
        <v>3</v>
      </c>
      <c r="BY959" s="26">
        <v>2</v>
      </c>
      <c r="BZ959" s="24"/>
      <c r="CA959" s="24"/>
      <c r="CB959" s="24"/>
      <c r="CC959" s="24"/>
      <c r="CD959" s="24"/>
      <c r="CE959" s="24"/>
      <c r="CF959" s="24"/>
      <c r="CG959" s="24"/>
      <c r="CH959" s="24"/>
      <c r="CI959" s="24"/>
      <c r="CJ959" s="24"/>
      <c r="CK959" s="24"/>
      <c r="CL959" s="24"/>
      <c r="CM959" s="24"/>
      <c r="CN959" s="24"/>
      <c r="CO959" s="24"/>
      <c r="CP959" s="24"/>
      <c r="CQ959" s="24"/>
      <c r="CR959" s="24"/>
      <c r="CS959" s="24"/>
      <c r="CT959" s="24"/>
      <c r="CU959" s="24"/>
      <c r="CV959" s="24"/>
      <c r="CW959" s="24"/>
      <c r="CX959" s="24"/>
      <c r="CY959" s="24"/>
      <c r="CZ959" s="24"/>
      <c r="DA959" s="24"/>
      <c r="DB959" s="24"/>
      <c r="DC959" s="24"/>
      <c r="DD959" s="24"/>
      <c r="DE959" s="24"/>
      <c r="DF959" s="26" t="s">
        <v>139</v>
      </c>
      <c r="DG959" s="26" t="s">
        <v>120</v>
      </c>
      <c r="DH959" s="26" t="s">
        <v>139</v>
      </c>
      <c r="DI959" s="26" t="s">
        <v>139</v>
      </c>
      <c r="DJ959" s="26" t="s">
        <v>139</v>
      </c>
      <c r="DK959" s="26" t="s">
        <v>139</v>
      </c>
      <c r="DL959" s="26" t="s">
        <v>139</v>
      </c>
      <c r="DM959" s="26" t="s">
        <v>139</v>
      </c>
      <c r="DN959" s="26" t="s">
        <v>139</v>
      </c>
      <c r="DO959" s="26" t="s">
        <v>139</v>
      </c>
    </row>
    <row r="960" spans="1:119" ht="20.100000000000001" customHeight="1" x14ac:dyDescent="0.25">
      <c r="A960" s="29" t="str">
        <f t="shared" si="196"/>
        <v>Development Organisation of Rural Sichuan3</v>
      </c>
      <c r="B960" s="29" t="str">
        <f t="shared" si="197"/>
        <v>Development Organisation of Rural Sichuan</v>
      </c>
      <c r="C960" s="29">
        <f t="shared" si="198"/>
        <v>3</v>
      </c>
      <c r="D960" s="30" t="str">
        <f t="shared" si="199"/>
        <v>East and Southeast Asia</v>
      </c>
      <c r="E960" s="30" t="str">
        <f t="shared" si="200"/>
        <v>Hanyuan County, Sichuan Province, China</v>
      </c>
      <c r="F960" s="31">
        <f t="shared" si="201"/>
        <v>3</v>
      </c>
      <c r="G960" s="31">
        <f t="shared" si="202"/>
        <v>2</v>
      </c>
      <c r="H960" s="31">
        <f t="shared" si="203"/>
        <v>2</v>
      </c>
      <c r="I960" s="31">
        <f t="shared" si="204"/>
        <v>4</v>
      </c>
      <c r="J960" s="31">
        <f t="shared" si="205"/>
        <v>3</v>
      </c>
      <c r="K960" s="31">
        <f t="shared" si="206"/>
        <v>3</v>
      </c>
      <c r="L960" s="31">
        <f t="shared" si="207"/>
        <v>4</v>
      </c>
      <c r="M960" s="31">
        <f t="shared" si="208"/>
        <v>2</v>
      </c>
      <c r="N960" s="31">
        <f t="shared" si="209"/>
        <v>2.9</v>
      </c>
      <c r="O960" s="26" t="s">
        <v>5429</v>
      </c>
      <c r="P960" s="26" t="s">
        <v>108</v>
      </c>
      <c r="Q960" s="27">
        <v>40469</v>
      </c>
      <c r="R960" s="26" t="s">
        <v>109</v>
      </c>
      <c r="S960" s="26" t="s">
        <v>332</v>
      </c>
      <c r="T960" s="26" t="s">
        <v>333</v>
      </c>
      <c r="U960" s="26" t="s">
        <v>112</v>
      </c>
      <c r="V960" s="26" t="s">
        <v>469</v>
      </c>
      <c r="W960" s="26" t="s">
        <v>2920</v>
      </c>
      <c r="X960" s="26" t="s">
        <v>5405</v>
      </c>
      <c r="Y960" s="26" t="s">
        <v>5406</v>
      </c>
      <c r="Z960" s="24"/>
      <c r="AA960" s="24"/>
      <c r="AB960" s="26" t="s">
        <v>117</v>
      </c>
      <c r="AC960" s="28">
        <v>6000</v>
      </c>
      <c r="AD960" s="26" t="s">
        <v>5407</v>
      </c>
      <c r="AE960" s="24"/>
      <c r="AF960" s="26" t="s">
        <v>139</v>
      </c>
      <c r="AG960" s="26" t="s">
        <v>528</v>
      </c>
      <c r="AH960" s="26" t="s">
        <v>121</v>
      </c>
      <c r="AI960" s="28">
        <v>6000</v>
      </c>
      <c r="AJ960" s="24"/>
      <c r="AK960" s="26" t="s">
        <v>5430</v>
      </c>
      <c r="AL960" s="26" t="s">
        <v>5424</v>
      </c>
      <c r="AM960" s="26" t="s">
        <v>5425</v>
      </c>
      <c r="AN960" s="26" t="s">
        <v>5431</v>
      </c>
      <c r="AO960" s="26" t="s">
        <v>5432</v>
      </c>
      <c r="AP960" s="24"/>
      <c r="AQ960" s="24"/>
      <c r="AR960" s="24"/>
      <c r="AS960" s="26" t="s">
        <v>5433</v>
      </c>
      <c r="AT960" s="24"/>
      <c r="AU960" s="24"/>
      <c r="AV960" s="24"/>
      <c r="AW960" s="28">
        <v>73529</v>
      </c>
      <c r="AX960" s="26">
        <v>50</v>
      </c>
      <c r="AY960" s="28">
        <v>100</v>
      </c>
      <c r="AZ960" s="28">
        <v>100</v>
      </c>
      <c r="BA960" s="26">
        <v>0</v>
      </c>
      <c r="BB960" s="26" t="s">
        <v>148</v>
      </c>
      <c r="BC960" s="26" t="s">
        <v>5412</v>
      </c>
      <c r="BD960" s="24"/>
      <c r="BE960" s="24"/>
      <c r="BF960" s="26" t="s">
        <v>5413</v>
      </c>
      <c r="BG960" s="26" t="s">
        <v>449</v>
      </c>
      <c r="BH960" s="26" t="s">
        <v>5414</v>
      </c>
      <c r="BI960" s="26" t="s">
        <v>5434</v>
      </c>
      <c r="BJ960" s="24"/>
      <c r="BK960" s="24"/>
      <c r="BL960" s="24"/>
      <c r="BM960" s="24"/>
      <c r="BN960" s="24"/>
      <c r="BO960" s="24"/>
      <c r="BP960" s="24"/>
      <c r="BQ960" s="24"/>
      <c r="BR960" s="26">
        <v>3</v>
      </c>
      <c r="BS960" s="26">
        <v>2</v>
      </c>
      <c r="BT960" s="26">
        <v>2</v>
      </c>
      <c r="BU960" s="26">
        <v>4</v>
      </c>
      <c r="BV960" s="26">
        <v>3</v>
      </c>
      <c r="BW960" s="26">
        <v>3</v>
      </c>
      <c r="BX960" s="26">
        <v>4</v>
      </c>
      <c r="BY960" s="26">
        <v>2</v>
      </c>
      <c r="BZ960" s="24"/>
      <c r="CA960" s="24"/>
      <c r="CB960" s="24"/>
      <c r="CC960" s="24"/>
      <c r="CD960" s="24"/>
      <c r="CE960" s="24"/>
      <c r="CF960" s="24"/>
      <c r="CG960" s="24"/>
      <c r="CH960" s="24"/>
      <c r="CI960" s="24"/>
      <c r="CJ960" s="24"/>
      <c r="CK960" s="24"/>
      <c r="CL960" s="24"/>
      <c r="CM960" s="24"/>
      <c r="CN960" s="24"/>
      <c r="CO960" s="24"/>
      <c r="CP960" s="24"/>
      <c r="CQ960" s="24"/>
      <c r="CR960" s="24"/>
      <c r="CS960" s="24"/>
      <c r="CT960" s="24"/>
      <c r="CU960" s="24"/>
      <c r="CV960" s="24"/>
      <c r="CW960" s="24"/>
      <c r="CX960" s="24"/>
      <c r="CY960" s="24"/>
      <c r="CZ960" s="24"/>
      <c r="DA960" s="24"/>
      <c r="DB960" s="24"/>
      <c r="DC960" s="24"/>
      <c r="DD960" s="24"/>
      <c r="DE960" s="24"/>
      <c r="DF960" s="26" t="s">
        <v>139</v>
      </c>
      <c r="DG960" s="26" t="s">
        <v>120</v>
      </c>
      <c r="DH960" s="26" t="s">
        <v>139</v>
      </c>
      <c r="DI960" s="26" t="s">
        <v>139</v>
      </c>
      <c r="DJ960" s="26" t="s">
        <v>139</v>
      </c>
      <c r="DK960" s="26" t="s">
        <v>139</v>
      </c>
      <c r="DL960" s="26" t="s">
        <v>139</v>
      </c>
      <c r="DM960" s="26" t="s">
        <v>139</v>
      </c>
      <c r="DN960" s="26" t="s">
        <v>139</v>
      </c>
      <c r="DO960" s="26" t="s">
        <v>139</v>
      </c>
    </row>
    <row r="961" spans="1:119" ht="20.100000000000001" customHeight="1" x14ac:dyDescent="0.25">
      <c r="A961" s="29" t="str">
        <f t="shared" si="196"/>
        <v/>
      </c>
      <c r="B961" s="29" t="str">
        <f t="shared" si="197"/>
        <v>Dhriiti (Courage)</v>
      </c>
      <c r="C961" s="29">
        <f t="shared" si="198"/>
        <v>0</v>
      </c>
      <c r="D961" s="30" t="str">
        <f t="shared" si="199"/>
        <v>South Asia</v>
      </c>
      <c r="E961" s="30" t="str">
        <f t="shared" si="200"/>
        <v>Ghaziabad, India</v>
      </c>
      <c r="F961" s="31">
        <f t="shared" si="201"/>
        <v>0</v>
      </c>
      <c r="G961" s="31">
        <f t="shared" si="202"/>
        <v>0</v>
      </c>
      <c r="H961" s="31">
        <f t="shared" si="203"/>
        <v>0</v>
      </c>
      <c r="I961" s="31">
        <f t="shared" si="204"/>
        <v>0</v>
      </c>
      <c r="J961" s="31">
        <f t="shared" si="205"/>
        <v>0</v>
      </c>
      <c r="K961" s="31">
        <f t="shared" si="206"/>
        <v>0</v>
      </c>
      <c r="L961" s="31">
        <f t="shared" si="207"/>
        <v>0</v>
      </c>
      <c r="M961" s="31">
        <f t="shared" si="208"/>
        <v>0</v>
      </c>
      <c r="N961" s="31">
        <f t="shared" si="209"/>
        <v>0</v>
      </c>
      <c r="O961" s="26" t="s">
        <v>16024</v>
      </c>
      <c r="P961" s="26" t="s">
        <v>108</v>
      </c>
      <c r="Q961" s="27">
        <v>42192</v>
      </c>
      <c r="R961" s="24"/>
      <c r="S961" s="24"/>
      <c r="T961" s="26" t="s">
        <v>157</v>
      </c>
      <c r="U961" s="24"/>
      <c r="V961" s="26" t="s">
        <v>225</v>
      </c>
      <c r="W961" s="26" t="s">
        <v>226</v>
      </c>
      <c r="X961" s="26" t="s">
        <v>5436</v>
      </c>
      <c r="Y961" s="26" t="s">
        <v>5437</v>
      </c>
      <c r="Z961" s="26" t="s">
        <v>5438</v>
      </c>
      <c r="AA961" s="24"/>
      <c r="AB961" s="26" t="s">
        <v>15736</v>
      </c>
      <c r="AC961" s="28">
        <v>1600</v>
      </c>
      <c r="AD961" s="24"/>
      <c r="AE961" s="24"/>
      <c r="AF961" s="26" t="s">
        <v>120</v>
      </c>
      <c r="AG961" s="26" t="s">
        <v>312</v>
      </c>
      <c r="AH961" s="24"/>
      <c r="AI961" s="28">
        <v>1600</v>
      </c>
      <c r="AJ961" s="24"/>
      <c r="AK961" s="24"/>
      <c r="AL961" s="24"/>
      <c r="AM961" s="24"/>
      <c r="AN961" s="24"/>
      <c r="AO961" s="24"/>
      <c r="AP961" s="24"/>
      <c r="AQ961" s="24"/>
      <c r="AR961" s="24"/>
      <c r="AS961" s="24"/>
      <c r="AT961" s="24"/>
      <c r="AU961" s="24"/>
      <c r="AV961" s="24"/>
      <c r="AW961" s="24"/>
      <c r="AX961" s="24"/>
      <c r="AY961" s="24"/>
      <c r="AZ961" s="24"/>
      <c r="BA961" s="24"/>
      <c r="BB961" s="24"/>
      <c r="BC961" s="26" t="s">
        <v>5440</v>
      </c>
      <c r="BD961" s="24"/>
      <c r="BE961" s="24"/>
      <c r="BF961" s="24"/>
      <c r="BG961" s="24"/>
      <c r="BH961" s="24"/>
      <c r="BI961" s="24"/>
      <c r="BJ961" s="24"/>
      <c r="BK961" s="24"/>
      <c r="BL961" s="24"/>
      <c r="BM961" s="24"/>
      <c r="BN961" s="24"/>
      <c r="BO961" s="24"/>
      <c r="BP961" s="24"/>
      <c r="BQ961" s="24"/>
      <c r="BR961" s="24"/>
      <c r="BS961" s="24"/>
      <c r="BT961" s="24"/>
      <c r="BU961" s="24"/>
      <c r="BV961" s="24"/>
      <c r="BW961" s="24"/>
      <c r="BX961" s="24"/>
      <c r="BY961" s="24"/>
      <c r="BZ961" s="24"/>
      <c r="CA961" s="24"/>
      <c r="CB961" s="24"/>
      <c r="CC961" s="24"/>
      <c r="CD961" s="24"/>
      <c r="CE961" s="24"/>
      <c r="CF961" s="24"/>
      <c r="CG961" s="24"/>
      <c r="CH961" s="24"/>
      <c r="CI961" s="24"/>
      <c r="CJ961" s="24"/>
      <c r="CK961" s="24"/>
      <c r="CL961" s="24"/>
      <c r="CM961" s="24"/>
      <c r="CN961" s="24"/>
      <c r="CO961" s="24"/>
      <c r="CP961" s="24"/>
      <c r="CQ961" s="24"/>
      <c r="CR961" s="24"/>
      <c r="CS961" s="24"/>
      <c r="CT961" s="24"/>
      <c r="CU961" s="24"/>
      <c r="CV961" s="24"/>
      <c r="CW961" s="24"/>
      <c r="CX961" s="24"/>
      <c r="CY961" s="24"/>
      <c r="CZ961" s="24"/>
      <c r="DA961" s="24"/>
      <c r="DB961" s="24"/>
      <c r="DC961" s="24"/>
      <c r="DD961" s="24"/>
      <c r="DE961" s="24"/>
      <c r="DF961" s="26" t="s">
        <v>139</v>
      </c>
      <c r="DG961" s="26" t="s">
        <v>139</v>
      </c>
      <c r="DH961" s="26" t="s">
        <v>139</v>
      </c>
      <c r="DI961" s="26" t="s">
        <v>139</v>
      </c>
      <c r="DJ961" s="26" t="s">
        <v>139</v>
      </c>
      <c r="DK961" s="26" t="s">
        <v>139</v>
      </c>
      <c r="DL961" s="26" t="s">
        <v>139</v>
      </c>
      <c r="DM961" s="26" t="s">
        <v>139</v>
      </c>
      <c r="DN961" s="26" t="s">
        <v>139</v>
      </c>
      <c r="DO961" s="26" t="s">
        <v>139</v>
      </c>
    </row>
    <row r="962" spans="1:119" ht="20.100000000000001" customHeight="1" x14ac:dyDescent="0.25">
      <c r="A962" s="29" t="str">
        <f t="shared" si="196"/>
        <v>Dhriiti (Courage)7</v>
      </c>
      <c r="B962" s="29" t="str">
        <f t="shared" si="197"/>
        <v>Dhriiti (Courage)</v>
      </c>
      <c r="C962" s="29">
        <f t="shared" si="198"/>
        <v>7</v>
      </c>
      <c r="D962" s="30" t="str">
        <f t="shared" si="199"/>
        <v>South Asia</v>
      </c>
      <c r="E962" s="30" t="str">
        <f t="shared" si="200"/>
        <v>Ghaziabad, India</v>
      </c>
      <c r="F962" s="31">
        <f t="shared" si="201"/>
        <v>0</v>
      </c>
      <c r="G962" s="31">
        <f t="shared" si="202"/>
        <v>0</v>
      </c>
      <c r="H962" s="31">
        <f t="shared" si="203"/>
        <v>0</v>
      </c>
      <c r="I962" s="31">
        <f t="shared" si="204"/>
        <v>0</v>
      </c>
      <c r="J962" s="31">
        <f t="shared" si="205"/>
        <v>0</v>
      </c>
      <c r="K962" s="31">
        <f t="shared" si="206"/>
        <v>0</v>
      </c>
      <c r="L962" s="31">
        <f t="shared" si="207"/>
        <v>0</v>
      </c>
      <c r="M962" s="31">
        <f t="shared" si="208"/>
        <v>0</v>
      </c>
      <c r="N962" s="31">
        <f t="shared" si="209"/>
        <v>0</v>
      </c>
      <c r="O962" s="26" t="s">
        <v>5435</v>
      </c>
      <c r="P962" s="26" t="s">
        <v>108</v>
      </c>
      <c r="Q962" s="27">
        <v>41682</v>
      </c>
      <c r="R962" s="24"/>
      <c r="S962" s="24"/>
      <c r="T962" s="26" t="s">
        <v>194</v>
      </c>
      <c r="U962" s="24"/>
      <c r="V962" s="26" t="s">
        <v>225</v>
      </c>
      <c r="W962" s="26" t="s">
        <v>226</v>
      </c>
      <c r="X962" s="26" t="s">
        <v>5436</v>
      </c>
      <c r="Y962" s="26" t="s">
        <v>5437</v>
      </c>
      <c r="Z962" s="26" t="s">
        <v>5438</v>
      </c>
      <c r="AA962" s="24"/>
      <c r="AB962" s="26" t="s">
        <v>228</v>
      </c>
      <c r="AC962" s="28">
        <v>35000</v>
      </c>
      <c r="AD962" s="24"/>
      <c r="AE962" s="24"/>
      <c r="AF962" s="26" t="s">
        <v>120</v>
      </c>
      <c r="AG962" s="26" t="s">
        <v>312</v>
      </c>
      <c r="AH962" s="26" t="s">
        <v>235</v>
      </c>
      <c r="AI962" s="28">
        <v>35000</v>
      </c>
      <c r="AJ962" s="24"/>
      <c r="AK962" s="24"/>
      <c r="AL962" s="24"/>
      <c r="AM962" s="26" t="s">
        <v>5439</v>
      </c>
      <c r="AN962" s="24"/>
      <c r="AO962" s="24"/>
      <c r="AP962" s="24"/>
      <c r="AQ962" s="24"/>
      <c r="AR962" s="24"/>
      <c r="AS962" s="24"/>
      <c r="AT962" s="24"/>
      <c r="AU962" s="24"/>
      <c r="AV962" s="24"/>
      <c r="AW962" s="28">
        <v>133165</v>
      </c>
      <c r="AX962" s="26">
        <v>882</v>
      </c>
      <c r="AY962" s="28">
        <v>0</v>
      </c>
      <c r="AZ962" s="28">
        <v>0</v>
      </c>
      <c r="BA962" s="26">
        <v>0</v>
      </c>
      <c r="BB962" s="24"/>
      <c r="BC962" s="26" t="s">
        <v>5440</v>
      </c>
      <c r="BD962" s="24"/>
      <c r="BE962" s="24"/>
      <c r="BF962" s="24"/>
      <c r="BG962" s="24"/>
      <c r="BH962" s="24"/>
      <c r="BI962" s="24"/>
      <c r="BJ962" s="24"/>
      <c r="BK962" s="24"/>
      <c r="BL962" s="24"/>
      <c r="BM962" s="24"/>
      <c r="BN962" s="24"/>
      <c r="BO962" s="24"/>
      <c r="BP962" s="24"/>
      <c r="BQ962" s="24"/>
      <c r="BR962" s="26">
        <v>0</v>
      </c>
      <c r="BS962" s="26">
        <v>0</v>
      </c>
      <c r="BT962" s="26">
        <v>0</v>
      </c>
      <c r="BU962" s="26">
        <v>0</v>
      </c>
      <c r="BV962" s="26">
        <v>0</v>
      </c>
      <c r="BW962" s="26">
        <v>0</v>
      </c>
      <c r="BX962" s="26">
        <v>0</v>
      </c>
      <c r="BY962" s="26">
        <v>0</v>
      </c>
      <c r="BZ962" s="24"/>
      <c r="CA962" s="24"/>
      <c r="CB962" s="24"/>
      <c r="CC962" s="24"/>
      <c r="CD962" s="24"/>
      <c r="CE962" s="24"/>
      <c r="CF962" s="24"/>
      <c r="CG962" s="24"/>
      <c r="CH962" s="24"/>
      <c r="CI962" s="24"/>
      <c r="CJ962" s="24"/>
      <c r="CK962" s="24"/>
      <c r="CL962" s="24"/>
      <c r="CM962" s="24"/>
      <c r="CN962" s="24"/>
      <c r="CO962" s="24"/>
      <c r="CP962" s="24"/>
      <c r="CQ962" s="24"/>
      <c r="CR962" s="24"/>
      <c r="CS962" s="24"/>
      <c r="CT962" s="24"/>
      <c r="CU962" s="24"/>
      <c r="CV962" s="24"/>
      <c r="CW962" s="24"/>
      <c r="CX962" s="24"/>
      <c r="CY962" s="24"/>
      <c r="CZ962" s="24"/>
      <c r="DA962" s="24"/>
      <c r="DB962" s="24"/>
      <c r="DC962" s="24"/>
      <c r="DD962" s="24"/>
      <c r="DE962" s="24"/>
      <c r="DF962" s="26" t="s">
        <v>139</v>
      </c>
      <c r="DG962" s="26" t="s">
        <v>139</v>
      </c>
      <c r="DH962" s="26" t="s">
        <v>139</v>
      </c>
      <c r="DI962" s="26" t="s">
        <v>139</v>
      </c>
      <c r="DJ962" s="26" t="s">
        <v>139</v>
      </c>
      <c r="DK962" s="26" t="s">
        <v>139</v>
      </c>
      <c r="DL962" s="26" t="s">
        <v>139</v>
      </c>
      <c r="DM962" s="26" t="s">
        <v>139</v>
      </c>
      <c r="DN962" s="26" t="s">
        <v>139</v>
      </c>
      <c r="DO962" s="26" t="s">
        <v>139</v>
      </c>
    </row>
    <row r="963" spans="1:119" ht="20.100000000000001" customHeight="1" x14ac:dyDescent="0.25">
      <c r="A963" s="29" t="str">
        <f t="shared" ref="A963:A1026" si="210">IFERROR(IF(C963=0,NA(),B963&amp;C963),"")</f>
        <v>Dhriiti (Courage)7</v>
      </c>
      <c r="B963" s="29" t="str">
        <f t="shared" ref="B963:B1026" si="211">IFERROR(IF(AA963=0,Y963&amp;IF(Z963=0,""," ("&amp;Z963&amp;")"),AA963&amp;IF(Z963=0,""," ("&amp;Z963&amp;")")),"")</f>
        <v>Dhriiti (Courage)</v>
      </c>
      <c r="C963" s="29">
        <f t="shared" ref="C963:C1026" si="212">IFERROR(_xlfn.NUMBERVALUE(RIGHT(AH963,1)),"")</f>
        <v>7</v>
      </c>
      <c r="D963" s="30" t="str">
        <f t="shared" ref="D963:D1026" si="213">IFERROR(IF(OR(V963="Sub-Saharan Africa",V963="Middle East &amp; North Africa"),"Africa and the Middle East",IF(V963="Europe &amp; Central Asia","Europe and Eurasia",IF(V963="East Asia &amp; Pacific","East and Southeast Asia",V963))),"")</f>
        <v>South Asia</v>
      </c>
      <c r="E963" s="30" t="str">
        <f t="shared" ref="E963:E1026" si="214">IFERROR(IF(X963=0,W963,X963&amp;", "&amp;W963),"")</f>
        <v>Ghaziabad, India</v>
      </c>
      <c r="F963" s="31">
        <f t="shared" ref="F963:F1026" si="215">IFERROR(IF(AND(BZ963+CA963+CB963+CC963&gt;=4,BZ963+CA963+CB963+CC963&lt;=6),1,IF(AND(BZ963+CA963+CB963+CC963&gt;=7,BZ963+CA963+CB963+CC963&lt;=10),2,IF(AND(BZ963+CA963+CB963+CC963&gt;=11,BZ963+CA963+CB963+CC963&lt;=14),3,IF(AND(BZ963+CA963+CB963+CC963&gt;=15,BZ963+CA963+CB963+CC963&lt;=18),4,IF(AND(BZ963+CA963+CB963+CC963&gt;=19,BZ963+CA963+CB963+CC963&lt;=20),5,BR963))))),"")</f>
        <v>2</v>
      </c>
      <c r="G963" s="31">
        <f t="shared" ref="G963:G1026" si="216">IFERROR(IF(AND(CD963+CE963+CF963+CG963&gt;=4,CD963+CE963+CF963+CG963&lt;=6),1,IF(AND(CD963+CE963+CF963+CG963&gt;=7,CD963+CE963+CF963+CG963&lt;=10),2,IF(AND(CD963+CE963+CF963+CG963&gt;=11,CD963+CE963+CF963+CG963&lt;=14),3,IF(AND(CD963+CE963+CF963+CG963&gt;=15,CD963+CE963+CF963+CG963&lt;=18),4,IF(AND(CD963+CE963+CF963+CG963&gt;=19,CD963+CE963+CF963+CG963&lt;=20),5,BS963))))),"")</f>
        <v>2</v>
      </c>
      <c r="H963" s="31">
        <f t="shared" ref="H963:H1026" si="217">IFERROR(IF(AND(CH963+CI963+CJ963+CK963&gt;=4,CH963+CI963+CJ963+CK963&lt;=6),1,IF(AND(CH963+CI963+CJ963+CK963&gt;=7,CH963+CI963+CJ963+CK963&lt;=10),2,IF(AND(CH963+CI963+CJ963+CK963&gt;=11,CH963+CI963+CJ963+CK963&lt;=14),3,IF(AND(CH963+CI963+CJ963+CK963&gt;=15,CH963+CI963+CJ963+CK963&lt;=18),4,IF(AND(CH963+CI963+CJ963+CK963&gt;=19,CH963+CI963+CJ963+CK963&lt;=20),5,BT963))))),"")</f>
        <v>2</v>
      </c>
      <c r="I963" s="31">
        <f t="shared" ref="I963:I1026" si="218">IFERROR(IF(AND(CL963+CM963+CN963+CO963&gt;=4,CL963+CM963+CN963+CO963&lt;=6),1,IF(AND(CL963+CM963+CN963+CO963&gt;=7,CL963+CM963+CN963+CO963&lt;=10),2,IF(AND(CL963+CM963+CN963+CO963&gt;=11,CL963+CM963+CN963+CO963&lt;=14),3,IF(AND(CL963+CM963+CN963+CO963&gt;=15,CL963+CM963+CN963+CO963&lt;=18),4,IF(AND(CL963+CM963+CN963+CO963&gt;=19,CL963+CM963+CN963+CO963&lt;=20),5,BU963))))),"")</f>
        <v>4</v>
      </c>
      <c r="J963" s="31">
        <f t="shared" ref="J963:J1026" si="219">IFERROR(IF(AND(CP963+CQ963+CR963+CS963&gt;=4,CP963+CQ963+CR963+CS963&lt;=6),1,IF(AND(CP963+CQ963+CR963+CS963&gt;=7,CP963+CQ963+CR963+CS963&lt;=10),2,IF(AND(CP963+CQ963+CR963+CS963&gt;=11,CP963+CQ963+CR963+CS963&lt;=14),3,IF(AND(CP963+CQ963+CR963+CS963&gt;=15,CP963+CQ963+CR963+CS963&lt;=18),4,IF(AND(CP963+CQ963+CR963+CS963&gt;=19,CP963+CQ963+CR963+CS963&lt;=20),5,BV963))))),"")</f>
        <v>4</v>
      </c>
      <c r="K963" s="31">
        <f t="shared" ref="K963:K1026" si="220">IFERROR(IF(AND(CT963+CU963+CV963+CW963&gt;=4,CT963+CU963+CV963+CW963&lt;=6),1,IF(AND(CT963+CU963+CV963+CW963&gt;=7,CT963+CU963+CV963+CW963&lt;=10),2,IF(AND(CT963+CU963+CV963+CW963&gt;=11,CT963+CU963+CV963+CW963&lt;=14),3,IF(AND(CT963+CU963+CV963+CW963&gt;=15,CT963+CU963+CV963+CW963&lt;=18),4,IF(AND(CT963+CU963+CV963+CW963&gt;=19,CT963+CU963+CV963+CW963&lt;=20),5,BW963))))),"")</f>
        <v>3</v>
      </c>
      <c r="L963" s="31">
        <f t="shared" ref="L963:L1026" si="221">IFERROR(IF(AND(CX963+CY963+CZ963+DA963&gt;=4,CX963+CY963+CZ963+DA963&lt;=6),1,IF(AND(CX963+CY963+CZ963+DA963&gt;=7,CX963+CY963+CZ963+DA963&lt;=10),2,IF(AND(CX963+CY963+CZ963+DA963&gt;=11,CX963+CY963+CZ963+DA963&lt;=14),3,IF(AND(CX963+CY963+CZ963+DA963&gt;=15,CX963+CY963+CZ963+DA963&lt;=18),4,IF(AND(CX963+CY963+CZ963+DA963&gt;=19,CX963+CY963+CZ963+DA963&lt;=20),5,BX963))))),"")</f>
        <v>4</v>
      </c>
      <c r="M963" s="31">
        <f t="shared" ref="M963:M1026" si="222">IFERROR(IF(AND(DB963+DC963+DD963+DE963&gt;=4,DB963+DC963+DD963+DE963&lt;=6),1,IF(AND(DB963+DC963+DD963+DE963&gt;=7,DB963+DC963+DD963+DE963&lt;=10),2,IF(AND(DB963+DC963+DD963+DE963&gt;=11,DB963+DC963+DD963+DE963&lt;=14),3,IF(AND(DB963+DC963+DD963+DE963&gt;=15,DB963+DC963+DD963+DE963&lt;=18),4,IF(AND(DB963+DC963+DD963+DE963&gt;=19,DB963+DC963+DD963+DE963&lt;=20),5,BY963))))),"")</f>
        <v>5</v>
      </c>
      <c r="N963" s="31">
        <f t="shared" ref="N963:N1026" si="223">IFERROR(ROUND(AVERAGE(F963:M963),1),"")</f>
        <v>3.3</v>
      </c>
      <c r="O963" s="26" t="s">
        <v>5441</v>
      </c>
      <c r="P963" s="26" t="s">
        <v>108</v>
      </c>
      <c r="Q963" s="27">
        <v>41771</v>
      </c>
      <c r="R963" s="26" t="s">
        <v>305</v>
      </c>
      <c r="S963" s="26" t="s">
        <v>193</v>
      </c>
      <c r="T963" s="26" t="s">
        <v>194</v>
      </c>
      <c r="U963" s="26" t="s">
        <v>307</v>
      </c>
      <c r="V963" s="26" t="s">
        <v>225</v>
      </c>
      <c r="W963" s="26" t="s">
        <v>226</v>
      </c>
      <c r="X963" s="26" t="s">
        <v>5436</v>
      </c>
      <c r="Y963" s="26" t="s">
        <v>5437</v>
      </c>
      <c r="Z963" s="26" t="s">
        <v>5438</v>
      </c>
      <c r="AA963" s="24"/>
      <c r="AB963" s="26" t="s">
        <v>117</v>
      </c>
      <c r="AC963" s="28">
        <v>24000</v>
      </c>
      <c r="AD963" s="24"/>
      <c r="AE963" s="24"/>
      <c r="AF963" s="26" t="s">
        <v>120</v>
      </c>
      <c r="AG963" s="26" t="s">
        <v>312</v>
      </c>
      <c r="AH963" s="26" t="s">
        <v>235</v>
      </c>
      <c r="AI963" s="28">
        <v>24000</v>
      </c>
      <c r="AJ963" s="26" t="s">
        <v>5442</v>
      </c>
      <c r="AK963" s="26" t="s">
        <v>5443</v>
      </c>
      <c r="AL963" s="26" t="s">
        <v>5444</v>
      </c>
      <c r="AM963" s="24"/>
      <c r="AN963" s="24"/>
      <c r="AO963" s="24"/>
      <c r="AP963" s="24"/>
      <c r="AQ963" s="24"/>
      <c r="AR963" s="26" t="s">
        <v>5445</v>
      </c>
      <c r="AS963" s="24"/>
      <c r="AT963" s="24"/>
      <c r="AU963" s="24"/>
      <c r="AV963" s="24"/>
      <c r="AW963" s="28">
        <v>49764</v>
      </c>
      <c r="AX963" s="26">
        <v>1200</v>
      </c>
      <c r="AY963" s="28">
        <v>800</v>
      </c>
      <c r="AZ963" s="28">
        <v>512</v>
      </c>
      <c r="BA963" s="26">
        <v>0</v>
      </c>
      <c r="BB963" s="26" t="s">
        <v>241</v>
      </c>
      <c r="BC963" s="26" t="s">
        <v>5440</v>
      </c>
      <c r="BD963" s="24"/>
      <c r="BE963" s="24"/>
      <c r="BF963" s="26" t="s">
        <v>5446</v>
      </c>
      <c r="BG963" s="26" t="s">
        <v>191</v>
      </c>
      <c r="BH963" s="26" t="s">
        <v>5447</v>
      </c>
      <c r="BI963" s="26" t="s">
        <v>191</v>
      </c>
      <c r="BJ963" s="24"/>
      <c r="BK963" s="24"/>
      <c r="BL963" s="26" t="s">
        <v>5448</v>
      </c>
      <c r="BM963" s="26" t="s">
        <v>395</v>
      </c>
      <c r="BN963" s="26" t="s">
        <v>5449</v>
      </c>
      <c r="BO963" s="26" t="s">
        <v>191</v>
      </c>
      <c r="BP963" s="24"/>
      <c r="BQ963" s="24"/>
      <c r="BR963" s="26">
        <v>2</v>
      </c>
      <c r="BS963" s="26">
        <v>2</v>
      </c>
      <c r="BT963" s="26">
        <v>2</v>
      </c>
      <c r="BU963" s="26">
        <v>4</v>
      </c>
      <c r="BV963" s="26">
        <v>4</v>
      </c>
      <c r="BW963" s="26">
        <v>3</v>
      </c>
      <c r="BX963" s="26">
        <v>4</v>
      </c>
      <c r="BY963" s="26">
        <v>5</v>
      </c>
      <c r="BZ963" s="24"/>
      <c r="CA963" s="24"/>
      <c r="CB963" s="24"/>
      <c r="CC963" s="24"/>
      <c r="CD963" s="24"/>
      <c r="CE963" s="24"/>
      <c r="CF963" s="24"/>
      <c r="CG963" s="24"/>
      <c r="CH963" s="24"/>
      <c r="CI963" s="24"/>
      <c r="CJ963" s="24"/>
      <c r="CK963" s="24"/>
      <c r="CL963" s="24"/>
      <c r="CM963" s="24"/>
      <c r="CN963" s="24"/>
      <c r="CO963" s="24"/>
      <c r="CP963" s="24"/>
      <c r="CQ963" s="24"/>
      <c r="CR963" s="24"/>
      <c r="CS963" s="24"/>
      <c r="CT963" s="24"/>
      <c r="CU963" s="24"/>
      <c r="CV963" s="24"/>
      <c r="CW963" s="24"/>
      <c r="CX963" s="24"/>
      <c r="CY963" s="24"/>
      <c r="CZ963" s="24"/>
      <c r="DA963" s="24"/>
      <c r="DB963" s="24"/>
      <c r="DC963" s="24"/>
      <c r="DD963" s="24"/>
      <c r="DE963" s="24"/>
      <c r="DF963" s="26" t="s">
        <v>139</v>
      </c>
      <c r="DG963" s="26" t="s">
        <v>139</v>
      </c>
      <c r="DH963" s="26" t="s">
        <v>139</v>
      </c>
      <c r="DI963" s="26" t="s">
        <v>120</v>
      </c>
      <c r="DJ963" s="26" t="s">
        <v>120</v>
      </c>
      <c r="DK963" s="26" t="s">
        <v>139</v>
      </c>
      <c r="DL963" s="26" t="s">
        <v>120</v>
      </c>
      <c r="DM963" s="26" t="s">
        <v>139</v>
      </c>
      <c r="DN963" s="26" t="s">
        <v>139</v>
      </c>
      <c r="DO963" s="26" t="s">
        <v>139</v>
      </c>
    </row>
    <row r="964" spans="1:119" ht="20.100000000000001" customHeight="1" x14ac:dyDescent="0.25">
      <c r="A964" s="29" t="str">
        <f t="shared" si="210"/>
        <v>Dhriiti (Courage)6</v>
      </c>
      <c r="B964" s="29" t="str">
        <f t="shared" si="211"/>
        <v>Dhriiti (Courage)</v>
      </c>
      <c r="C964" s="29">
        <f t="shared" si="212"/>
        <v>6</v>
      </c>
      <c r="D964" s="30" t="str">
        <f t="shared" si="213"/>
        <v>South Asia</v>
      </c>
      <c r="E964" s="30" t="str">
        <f t="shared" si="214"/>
        <v>Ghaziabad, India</v>
      </c>
      <c r="F964" s="31">
        <f t="shared" si="215"/>
        <v>3</v>
      </c>
      <c r="G964" s="31">
        <f t="shared" si="216"/>
        <v>2</v>
      </c>
      <c r="H964" s="31">
        <f t="shared" si="217"/>
        <v>3</v>
      </c>
      <c r="I964" s="31">
        <f t="shared" si="218"/>
        <v>4</v>
      </c>
      <c r="J964" s="31">
        <f t="shared" si="219"/>
        <v>3</v>
      </c>
      <c r="K964" s="31">
        <f t="shared" si="220"/>
        <v>4</v>
      </c>
      <c r="L964" s="31">
        <f t="shared" si="221"/>
        <v>4</v>
      </c>
      <c r="M964" s="31">
        <f t="shared" si="222"/>
        <v>4</v>
      </c>
      <c r="N964" s="31">
        <f t="shared" si="223"/>
        <v>3.4</v>
      </c>
      <c r="O964" s="26" t="s">
        <v>5450</v>
      </c>
      <c r="P964" s="26" t="s">
        <v>108</v>
      </c>
      <c r="Q964" s="27">
        <v>41400</v>
      </c>
      <c r="R964" s="26" t="s">
        <v>166</v>
      </c>
      <c r="S964" s="26" t="s">
        <v>206</v>
      </c>
      <c r="T964" s="26" t="s">
        <v>207</v>
      </c>
      <c r="U964" s="26" t="s">
        <v>307</v>
      </c>
      <c r="V964" s="26" t="s">
        <v>225</v>
      </c>
      <c r="W964" s="26" t="s">
        <v>226</v>
      </c>
      <c r="X964" s="26" t="s">
        <v>5436</v>
      </c>
      <c r="Y964" s="26" t="s">
        <v>5437</v>
      </c>
      <c r="Z964" s="26" t="s">
        <v>5438</v>
      </c>
      <c r="AA964" s="24"/>
      <c r="AB964" s="26" t="s">
        <v>117</v>
      </c>
      <c r="AC964" s="28">
        <v>22000</v>
      </c>
      <c r="AD964" s="24"/>
      <c r="AE964" s="24"/>
      <c r="AF964" s="26" t="s">
        <v>120</v>
      </c>
      <c r="AG964" s="26" t="s">
        <v>312</v>
      </c>
      <c r="AH964" s="26" t="s">
        <v>250</v>
      </c>
      <c r="AI964" s="28">
        <v>22000</v>
      </c>
      <c r="AJ964" s="26" t="s">
        <v>5451</v>
      </c>
      <c r="AK964" s="26" t="s">
        <v>5452</v>
      </c>
      <c r="AL964" s="26" t="s">
        <v>5453</v>
      </c>
      <c r="AM964" s="24"/>
      <c r="AN964" s="24"/>
      <c r="AO964" s="24"/>
      <c r="AP964" s="24"/>
      <c r="AQ964" s="26" t="s">
        <v>5454</v>
      </c>
      <c r="AR964" s="24"/>
      <c r="AS964" s="24"/>
      <c r="AT964" s="24"/>
      <c r="AU964" s="24"/>
      <c r="AV964" s="24"/>
      <c r="AW964" s="28">
        <v>60366</v>
      </c>
      <c r="AX964" s="26">
        <v>882</v>
      </c>
      <c r="AY964" s="28">
        <v>600</v>
      </c>
      <c r="AZ964" s="28">
        <v>435</v>
      </c>
      <c r="BA964" s="26">
        <v>0</v>
      </c>
      <c r="BB964" s="26" t="s">
        <v>241</v>
      </c>
      <c r="BC964" s="26" t="s">
        <v>5440</v>
      </c>
      <c r="BD964" s="26" t="s">
        <v>125</v>
      </c>
      <c r="BE964" s="24"/>
      <c r="BF964" s="26" t="s">
        <v>5455</v>
      </c>
      <c r="BG964" s="26" t="s">
        <v>226</v>
      </c>
      <c r="BH964" s="26" t="s">
        <v>5456</v>
      </c>
      <c r="BI964" s="26" t="s">
        <v>226</v>
      </c>
      <c r="BJ964" s="26" t="s">
        <v>5446</v>
      </c>
      <c r="BK964" s="26" t="s">
        <v>191</v>
      </c>
      <c r="BL964" s="26" t="s">
        <v>5447</v>
      </c>
      <c r="BM964" s="26" t="s">
        <v>191</v>
      </c>
      <c r="BN964" s="26" t="s">
        <v>5457</v>
      </c>
      <c r="BO964" s="26" t="s">
        <v>226</v>
      </c>
      <c r="BP964" s="24"/>
      <c r="BQ964" s="24"/>
      <c r="BR964" s="26">
        <v>3</v>
      </c>
      <c r="BS964" s="26">
        <v>2</v>
      </c>
      <c r="BT964" s="26">
        <v>3</v>
      </c>
      <c r="BU964" s="26">
        <v>4</v>
      </c>
      <c r="BV964" s="26">
        <v>3</v>
      </c>
      <c r="BW964" s="26">
        <v>4</v>
      </c>
      <c r="BX964" s="26">
        <v>4</v>
      </c>
      <c r="BY964" s="26">
        <v>4</v>
      </c>
      <c r="BZ964" s="24"/>
      <c r="CA964" s="24"/>
      <c r="CB964" s="24"/>
      <c r="CC964" s="24"/>
      <c r="CD964" s="24"/>
      <c r="CE964" s="24"/>
      <c r="CF964" s="24"/>
      <c r="CG964" s="24"/>
      <c r="CH964" s="24"/>
      <c r="CI964" s="24"/>
      <c r="CJ964" s="24"/>
      <c r="CK964" s="24"/>
      <c r="CL964" s="24"/>
      <c r="CM964" s="24"/>
      <c r="CN964" s="24"/>
      <c r="CO964" s="24"/>
      <c r="CP964" s="24"/>
      <c r="CQ964" s="24"/>
      <c r="CR964" s="24"/>
      <c r="CS964" s="24"/>
      <c r="CT964" s="24"/>
      <c r="CU964" s="24"/>
      <c r="CV964" s="24"/>
      <c r="CW964" s="24"/>
      <c r="CX964" s="24"/>
      <c r="CY964" s="24"/>
      <c r="CZ964" s="24"/>
      <c r="DA964" s="24"/>
      <c r="DB964" s="24"/>
      <c r="DC964" s="24"/>
      <c r="DD964" s="24"/>
      <c r="DE964" s="24"/>
      <c r="DF964" s="26" t="s">
        <v>139</v>
      </c>
      <c r="DG964" s="26" t="s">
        <v>139</v>
      </c>
      <c r="DH964" s="26" t="s">
        <v>120</v>
      </c>
      <c r="DI964" s="26" t="s">
        <v>120</v>
      </c>
      <c r="DJ964" s="26" t="s">
        <v>139</v>
      </c>
      <c r="DK964" s="26" t="s">
        <v>139</v>
      </c>
      <c r="DL964" s="26" t="s">
        <v>120</v>
      </c>
      <c r="DM964" s="26" t="s">
        <v>139</v>
      </c>
      <c r="DN964" s="26" t="s">
        <v>139</v>
      </c>
      <c r="DO964" s="26" t="s">
        <v>139</v>
      </c>
    </row>
    <row r="965" spans="1:119" ht="20.100000000000001" customHeight="1" x14ac:dyDescent="0.25">
      <c r="A965" s="29" t="str">
        <f t="shared" si="210"/>
        <v/>
      </c>
      <c r="B965" s="29" t="str">
        <f t="shared" si="211"/>
        <v>Dhriiti (Courage)</v>
      </c>
      <c r="C965" s="29">
        <f t="shared" si="212"/>
        <v>0</v>
      </c>
      <c r="D965" s="30" t="str">
        <f t="shared" si="213"/>
        <v>South Asia</v>
      </c>
      <c r="E965" s="30" t="str">
        <f t="shared" si="214"/>
        <v>Ghaziabad, India</v>
      </c>
      <c r="F965" s="31">
        <f t="shared" si="215"/>
        <v>0</v>
      </c>
      <c r="G965" s="31">
        <f t="shared" si="216"/>
        <v>0</v>
      </c>
      <c r="H965" s="31">
        <f t="shared" si="217"/>
        <v>0</v>
      </c>
      <c r="I965" s="31">
        <f t="shared" si="218"/>
        <v>0</v>
      </c>
      <c r="J965" s="31">
        <f t="shared" si="219"/>
        <v>0</v>
      </c>
      <c r="K965" s="31">
        <f t="shared" si="220"/>
        <v>0</v>
      </c>
      <c r="L965" s="31">
        <f t="shared" si="221"/>
        <v>0</v>
      </c>
      <c r="M965" s="31">
        <f t="shared" si="222"/>
        <v>0</v>
      </c>
      <c r="N965" s="31">
        <f t="shared" si="223"/>
        <v>0</v>
      </c>
      <c r="O965" s="26" t="s">
        <v>16025</v>
      </c>
      <c r="P965" s="26" t="s">
        <v>108</v>
      </c>
      <c r="Q965" s="27">
        <v>41449</v>
      </c>
      <c r="R965" s="24"/>
      <c r="S965" s="24"/>
      <c r="T965" s="26" t="s">
        <v>207</v>
      </c>
      <c r="U965" s="24"/>
      <c r="V965" s="26" t="s">
        <v>225</v>
      </c>
      <c r="W965" s="26" t="s">
        <v>226</v>
      </c>
      <c r="X965" s="26" t="s">
        <v>5436</v>
      </c>
      <c r="Y965" s="26" t="s">
        <v>5437</v>
      </c>
      <c r="Z965" s="26" t="s">
        <v>5438</v>
      </c>
      <c r="AA965" s="24"/>
      <c r="AB965" s="26" t="s">
        <v>15736</v>
      </c>
      <c r="AC965" s="28">
        <v>1200</v>
      </c>
      <c r="AD965" s="24"/>
      <c r="AE965" s="24"/>
      <c r="AF965" s="26" t="s">
        <v>120</v>
      </c>
      <c r="AG965" s="26" t="s">
        <v>312</v>
      </c>
      <c r="AH965" s="24"/>
      <c r="AI965" s="28">
        <v>1200</v>
      </c>
      <c r="AJ965" s="24"/>
      <c r="AK965" s="24"/>
      <c r="AL965" s="24"/>
      <c r="AM965" s="24"/>
      <c r="AN965" s="24"/>
      <c r="AO965" s="24"/>
      <c r="AP965" s="24"/>
      <c r="AQ965" s="24"/>
      <c r="AR965" s="24"/>
      <c r="AS965" s="24"/>
      <c r="AT965" s="24"/>
      <c r="AU965" s="24"/>
      <c r="AV965" s="24"/>
      <c r="AW965" s="24"/>
      <c r="AX965" s="24"/>
      <c r="AY965" s="24"/>
      <c r="AZ965" s="24"/>
      <c r="BA965" s="24"/>
      <c r="BB965" s="24"/>
      <c r="BC965" s="26" t="s">
        <v>5440</v>
      </c>
      <c r="BD965" s="24"/>
      <c r="BE965" s="24"/>
      <c r="BF965" s="24"/>
      <c r="BG965" s="24"/>
      <c r="BH965" s="24"/>
      <c r="BI965" s="24"/>
      <c r="BJ965" s="24"/>
      <c r="BK965" s="24"/>
      <c r="BL965" s="24"/>
      <c r="BM965" s="24"/>
      <c r="BN965" s="24"/>
      <c r="BO965" s="24"/>
      <c r="BP965" s="24"/>
      <c r="BQ965" s="24"/>
      <c r="BR965" s="24"/>
      <c r="BS965" s="24"/>
      <c r="BT965" s="24"/>
      <c r="BU965" s="24"/>
      <c r="BV965" s="24"/>
      <c r="BW965" s="24"/>
      <c r="BX965" s="24"/>
      <c r="BY965" s="24"/>
      <c r="BZ965" s="24"/>
      <c r="CA965" s="24"/>
      <c r="CB965" s="24"/>
      <c r="CC965" s="24"/>
      <c r="CD965" s="24"/>
      <c r="CE965" s="24"/>
      <c r="CF965" s="24"/>
      <c r="CG965" s="24"/>
      <c r="CH965" s="24"/>
      <c r="CI965" s="24"/>
      <c r="CJ965" s="24"/>
      <c r="CK965" s="24"/>
      <c r="CL965" s="24"/>
      <c r="CM965" s="24"/>
      <c r="CN965" s="24"/>
      <c r="CO965" s="24"/>
      <c r="CP965" s="24"/>
      <c r="CQ965" s="24"/>
      <c r="CR965" s="24"/>
      <c r="CS965" s="24"/>
      <c r="CT965" s="24"/>
      <c r="CU965" s="24"/>
      <c r="CV965" s="24"/>
      <c r="CW965" s="24"/>
      <c r="CX965" s="24"/>
      <c r="CY965" s="24"/>
      <c r="CZ965" s="24"/>
      <c r="DA965" s="24"/>
      <c r="DB965" s="24"/>
      <c r="DC965" s="24"/>
      <c r="DD965" s="24"/>
      <c r="DE965" s="24"/>
      <c r="DF965" s="26" t="s">
        <v>139</v>
      </c>
      <c r="DG965" s="26" t="s">
        <v>139</v>
      </c>
      <c r="DH965" s="26" t="s">
        <v>139</v>
      </c>
      <c r="DI965" s="26" t="s">
        <v>139</v>
      </c>
      <c r="DJ965" s="26" t="s">
        <v>139</v>
      </c>
      <c r="DK965" s="26" t="s">
        <v>139</v>
      </c>
      <c r="DL965" s="26" t="s">
        <v>139</v>
      </c>
      <c r="DM965" s="26" t="s">
        <v>139</v>
      </c>
      <c r="DN965" s="26" t="s">
        <v>139</v>
      </c>
      <c r="DO965" s="26" t="s">
        <v>139</v>
      </c>
    </row>
    <row r="966" spans="1:119" ht="20.100000000000001" customHeight="1" x14ac:dyDescent="0.25">
      <c r="A966" s="29" t="str">
        <f t="shared" si="210"/>
        <v/>
      </c>
      <c r="B966" s="29" t="str">
        <f t="shared" si="211"/>
        <v>Dhriiti (Courage)</v>
      </c>
      <c r="C966" s="29">
        <f t="shared" si="212"/>
        <v>0</v>
      </c>
      <c r="D966" s="30" t="str">
        <f t="shared" si="213"/>
        <v>South Asia</v>
      </c>
      <c r="E966" s="30" t="str">
        <f t="shared" si="214"/>
        <v>Ghaziabad, India</v>
      </c>
      <c r="F966" s="31">
        <f t="shared" si="215"/>
        <v>0</v>
      </c>
      <c r="G966" s="31">
        <f t="shared" si="216"/>
        <v>0</v>
      </c>
      <c r="H966" s="31">
        <f t="shared" si="217"/>
        <v>0</v>
      </c>
      <c r="I966" s="31">
        <f t="shared" si="218"/>
        <v>0</v>
      </c>
      <c r="J966" s="31">
        <f t="shared" si="219"/>
        <v>0</v>
      </c>
      <c r="K966" s="31">
        <f t="shared" si="220"/>
        <v>0</v>
      </c>
      <c r="L966" s="31">
        <f t="shared" si="221"/>
        <v>0</v>
      </c>
      <c r="M966" s="31">
        <f t="shared" si="222"/>
        <v>0</v>
      </c>
      <c r="N966" s="31">
        <f t="shared" si="223"/>
        <v>0</v>
      </c>
      <c r="O966" s="26" t="s">
        <v>16026</v>
      </c>
      <c r="P966" s="26" t="s">
        <v>108</v>
      </c>
      <c r="Q966" s="27">
        <v>41071</v>
      </c>
      <c r="R966" s="24"/>
      <c r="S966" s="24"/>
      <c r="T966" s="26" t="s">
        <v>175</v>
      </c>
      <c r="U966" s="24"/>
      <c r="V966" s="26" t="s">
        <v>225</v>
      </c>
      <c r="W966" s="26" t="s">
        <v>226</v>
      </c>
      <c r="X966" s="26" t="s">
        <v>5436</v>
      </c>
      <c r="Y966" s="26" t="s">
        <v>5437</v>
      </c>
      <c r="Z966" s="26" t="s">
        <v>5438</v>
      </c>
      <c r="AA966" s="24"/>
      <c r="AB966" s="26" t="s">
        <v>15766</v>
      </c>
      <c r="AC966" s="28">
        <v>2200</v>
      </c>
      <c r="AD966" s="24"/>
      <c r="AE966" s="24"/>
      <c r="AF966" s="26" t="s">
        <v>120</v>
      </c>
      <c r="AG966" s="26" t="s">
        <v>312</v>
      </c>
      <c r="AH966" s="24"/>
      <c r="AI966" s="28">
        <v>2200</v>
      </c>
      <c r="AJ966" s="24"/>
      <c r="AK966" s="24"/>
      <c r="AL966" s="24"/>
      <c r="AM966" s="24"/>
      <c r="AN966" s="24"/>
      <c r="AO966" s="24"/>
      <c r="AP966" s="24"/>
      <c r="AQ966" s="24"/>
      <c r="AR966" s="24"/>
      <c r="AS966" s="24"/>
      <c r="AT966" s="24"/>
      <c r="AU966" s="24"/>
      <c r="AV966" s="24"/>
      <c r="AW966" s="24"/>
      <c r="AX966" s="24"/>
      <c r="AY966" s="24"/>
      <c r="AZ966" s="24"/>
      <c r="BA966" s="24"/>
      <c r="BB966" s="24"/>
      <c r="BC966" s="26" t="s">
        <v>5440</v>
      </c>
      <c r="BD966" s="24"/>
      <c r="BE966" s="24"/>
      <c r="BF966" s="24"/>
      <c r="BG966" s="24"/>
      <c r="BH966" s="24"/>
      <c r="BI966" s="24"/>
      <c r="BJ966" s="24"/>
      <c r="BK966" s="24"/>
      <c r="BL966" s="24"/>
      <c r="BM966" s="24"/>
      <c r="BN966" s="24"/>
      <c r="BO966" s="24"/>
      <c r="BP966" s="24"/>
      <c r="BQ966" s="24"/>
      <c r="BR966" s="24"/>
      <c r="BS966" s="24"/>
      <c r="BT966" s="24"/>
      <c r="BU966" s="24"/>
      <c r="BV966" s="24"/>
      <c r="BW966" s="24"/>
      <c r="BX966" s="24"/>
      <c r="BY966" s="24"/>
      <c r="BZ966" s="24"/>
      <c r="CA966" s="24"/>
      <c r="CB966" s="24"/>
      <c r="CC966" s="24"/>
      <c r="CD966" s="24"/>
      <c r="CE966" s="24"/>
      <c r="CF966" s="24"/>
      <c r="CG966" s="24"/>
      <c r="CH966" s="24"/>
      <c r="CI966" s="24"/>
      <c r="CJ966" s="24"/>
      <c r="CK966" s="24"/>
      <c r="CL966" s="24"/>
      <c r="CM966" s="24"/>
      <c r="CN966" s="24"/>
      <c r="CO966" s="24"/>
      <c r="CP966" s="24"/>
      <c r="CQ966" s="24"/>
      <c r="CR966" s="24"/>
      <c r="CS966" s="24"/>
      <c r="CT966" s="24"/>
      <c r="CU966" s="24"/>
      <c r="CV966" s="24"/>
      <c r="CW966" s="24"/>
      <c r="CX966" s="24"/>
      <c r="CY966" s="24"/>
      <c r="CZ966" s="24"/>
      <c r="DA966" s="24"/>
      <c r="DB966" s="24"/>
      <c r="DC966" s="24"/>
      <c r="DD966" s="24"/>
      <c r="DE966" s="24"/>
      <c r="DF966" s="26" t="s">
        <v>139</v>
      </c>
      <c r="DG966" s="26" t="s">
        <v>139</v>
      </c>
      <c r="DH966" s="26" t="s">
        <v>139</v>
      </c>
      <c r="DI966" s="26" t="s">
        <v>139</v>
      </c>
      <c r="DJ966" s="26" t="s">
        <v>139</v>
      </c>
      <c r="DK966" s="26" t="s">
        <v>139</v>
      </c>
      <c r="DL966" s="26" t="s">
        <v>139</v>
      </c>
      <c r="DM966" s="26" t="s">
        <v>139</v>
      </c>
      <c r="DN966" s="26" t="s">
        <v>139</v>
      </c>
      <c r="DO966" s="26" t="s">
        <v>139</v>
      </c>
    </row>
    <row r="967" spans="1:119" ht="20.100000000000001" customHeight="1" x14ac:dyDescent="0.25">
      <c r="A967" s="29" t="str">
        <f t="shared" si="210"/>
        <v>Dhriiti (Courage)5</v>
      </c>
      <c r="B967" s="29" t="str">
        <f t="shared" si="211"/>
        <v>Dhriiti (Courage)</v>
      </c>
      <c r="C967" s="29">
        <f t="shared" si="212"/>
        <v>5</v>
      </c>
      <c r="D967" s="30" t="str">
        <f t="shared" si="213"/>
        <v>South Asia</v>
      </c>
      <c r="E967" s="30" t="str">
        <f t="shared" si="214"/>
        <v>Ghaziabad, India</v>
      </c>
      <c r="F967" s="31">
        <f t="shared" si="215"/>
        <v>3</v>
      </c>
      <c r="G967" s="31">
        <f t="shared" si="216"/>
        <v>3</v>
      </c>
      <c r="H967" s="31">
        <f t="shared" si="217"/>
        <v>4</v>
      </c>
      <c r="I967" s="31">
        <f t="shared" si="218"/>
        <v>4</v>
      </c>
      <c r="J967" s="31">
        <f t="shared" si="219"/>
        <v>4</v>
      </c>
      <c r="K967" s="31">
        <f t="shared" si="220"/>
        <v>4</v>
      </c>
      <c r="L967" s="31">
        <f t="shared" si="221"/>
        <v>5</v>
      </c>
      <c r="M967" s="31">
        <f t="shared" si="222"/>
        <v>5</v>
      </c>
      <c r="N967" s="31">
        <f t="shared" si="223"/>
        <v>4</v>
      </c>
      <c r="O967" s="26" t="s">
        <v>5458</v>
      </c>
      <c r="P967" s="26" t="s">
        <v>108</v>
      </c>
      <c r="Q967" s="27">
        <v>41038</v>
      </c>
      <c r="R967" s="26" t="s">
        <v>166</v>
      </c>
      <c r="S967" s="26" t="s">
        <v>217</v>
      </c>
      <c r="T967" s="26" t="s">
        <v>175</v>
      </c>
      <c r="U967" s="26" t="s">
        <v>307</v>
      </c>
      <c r="V967" s="26" t="s">
        <v>225</v>
      </c>
      <c r="W967" s="26" t="s">
        <v>226</v>
      </c>
      <c r="X967" s="26" t="s">
        <v>5436</v>
      </c>
      <c r="Y967" s="26" t="s">
        <v>5437</v>
      </c>
      <c r="Z967" s="26" t="s">
        <v>5438</v>
      </c>
      <c r="AA967" s="24"/>
      <c r="AB967" s="26" t="s">
        <v>117</v>
      </c>
      <c r="AC967" s="28">
        <v>17000</v>
      </c>
      <c r="AD967" s="24"/>
      <c r="AE967" s="24"/>
      <c r="AF967" s="26" t="s">
        <v>120</v>
      </c>
      <c r="AG967" s="26" t="s">
        <v>312</v>
      </c>
      <c r="AH967" s="26" t="s">
        <v>176</v>
      </c>
      <c r="AI967" s="28">
        <v>17000</v>
      </c>
      <c r="AJ967" s="24"/>
      <c r="AK967" s="26" t="s">
        <v>5452</v>
      </c>
      <c r="AL967" s="26" t="s">
        <v>5459</v>
      </c>
      <c r="AM967" s="26" t="s">
        <v>5460</v>
      </c>
      <c r="AN967" s="26" t="s">
        <v>5461</v>
      </c>
      <c r="AO967" s="26" t="s">
        <v>5462</v>
      </c>
      <c r="AP967" s="24"/>
      <c r="AQ967" s="24"/>
      <c r="AR967" s="24"/>
      <c r="AS967" s="24"/>
      <c r="AT967" s="24"/>
      <c r="AU967" s="24"/>
      <c r="AV967" s="24"/>
      <c r="AW967" s="28">
        <v>164190</v>
      </c>
      <c r="AX967" s="26">
        <v>1750</v>
      </c>
      <c r="AY967" s="28">
        <v>600</v>
      </c>
      <c r="AZ967" s="28">
        <v>500</v>
      </c>
      <c r="BA967" s="26">
        <v>0</v>
      </c>
      <c r="BB967" s="26" t="s">
        <v>241</v>
      </c>
      <c r="BC967" s="26" t="s">
        <v>5440</v>
      </c>
      <c r="BD967" s="26" t="s">
        <v>125</v>
      </c>
      <c r="BE967" s="24"/>
      <c r="BF967" s="26" t="s">
        <v>5455</v>
      </c>
      <c r="BG967" s="26" t="s">
        <v>226</v>
      </c>
      <c r="BH967" s="26" t="s">
        <v>5463</v>
      </c>
      <c r="BI967" s="26" t="s">
        <v>226</v>
      </c>
      <c r="BJ967" s="26" t="s">
        <v>404</v>
      </c>
      <c r="BK967" s="26" t="s">
        <v>226</v>
      </c>
      <c r="BL967" s="26" t="s">
        <v>5464</v>
      </c>
      <c r="BM967" s="26" t="s">
        <v>226</v>
      </c>
      <c r="BN967" s="24"/>
      <c r="BO967" s="24"/>
      <c r="BP967" s="24"/>
      <c r="BQ967" s="24"/>
      <c r="BR967" s="26">
        <v>3</v>
      </c>
      <c r="BS967" s="26">
        <v>3</v>
      </c>
      <c r="BT967" s="26">
        <v>4</v>
      </c>
      <c r="BU967" s="26">
        <v>4</v>
      </c>
      <c r="BV967" s="26">
        <v>4</v>
      </c>
      <c r="BW967" s="26">
        <v>4</v>
      </c>
      <c r="BX967" s="26">
        <v>5</v>
      </c>
      <c r="BY967" s="26">
        <v>5</v>
      </c>
      <c r="BZ967" s="24"/>
      <c r="CA967" s="24"/>
      <c r="CB967" s="24"/>
      <c r="CC967" s="24"/>
      <c r="CD967" s="24"/>
      <c r="CE967" s="24"/>
      <c r="CF967" s="24"/>
      <c r="CG967" s="24"/>
      <c r="CH967" s="24"/>
      <c r="CI967" s="24"/>
      <c r="CJ967" s="24"/>
      <c r="CK967" s="24"/>
      <c r="CL967" s="24"/>
      <c r="CM967" s="24"/>
      <c r="CN967" s="24"/>
      <c r="CO967" s="24"/>
      <c r="CP967" s="24"/>
      <c r="CQ967" s="24"/>
      <c r="CR967" s="24"/>
      <c r="CS967" s="24"/>
      <c r="CT967" s="24"/>
      <c r="CU967" s="24"/>
      <c r="CV967" s="24"/>
      <c r="CW967" s="24"/>
      <c r="CX967" s="24"/>
      <c r="CY967" s="24"/>
      <c r="CZ967" s="24"/>
      <c r="DA967" s="24"/>
      <c r="DB967" s="24"/>
      <c r="DC967" s="24"/>
      <c r="DD967" s="24"/>
      <c r="DE967" s="24"/>
      <c r="DF967" s="26" t="s">
        <v>139</v>
      </c>
      <c r="DG967" s="26" t="s">
        <v>139</v>
      </c>
      <c r="DH967" s="26" t="s">
        <v>139</v>
      </c>
      <c r="DI967" s="26" t="s">
        <v>139</v>
      </c>
      <c r="DJ967" s="26" t="s">
        <v>139</v>
      </c>
      <c r="DK967" s="26" t="s">
        <v>139</v>
      </c>
      <c r="DL967" s="26" t="s">
        <v>139</v>
      </c>
      <c r="DM967" s="26" t="s">
        <v>139</v>
      </c>
      <c r="DN967" s="26" t="s">
        <v>139</v>
      </c>
      <c r="DO967" s="26" t="s">
        <v>139</v>
      </c>
    </row>
    <row r="968" spans="1:119" ht="20.100000000000001" customHeight="1" x14ac:dyDescent="0.25">
      <c r="A968" s="29" t="str">
        <f t="shared" si="210"/>
        <v>Dhriiti (Courage)4</v>
      </c>
      <c r="B968" s="29" t="str">
        <f t="shared" si="211"/>
        <v>Dhriiti (Courage)</v>
      </c>
      <c r="C968" s="29">
        <f t="shared" si="212"/>
        <v>4</v>
      </c>
      <c r="D968" s="30" t="str">
        <f t="shared" si="213"/>
        <v>South Asia</v>
      </c>
      <c r="E968" s="30" t="str">
        <f t="shared" si="214"/>
        <v>Ghaziabad, India</v>
      </c>
      <c r="F968" s="31">
        <f t="shared" si="215"/>
        <v>3</v>
      </c>
      <c r="G968" s="31">
        <f t="shared" si="216"/>
        <v>3</v>
      </c>
      <c r="H968" s="31">
        <f t="shared" si="217"/>
        <v>3</v>
      </c>
      <c r="I968" s="31">
        <f t="shared" si="218"/>
        <v>4</v>
      </c>
      <c r="J968" s="31">
        <f t="shared" si="219"/>
        <v>4</v>
      </c>
      <c r="K968" s="31">
        <f t="shared" si="220"/>
        <v>4</v>
      </c>
      <c r="L968" s="31">
        <f t="shared" si="221"/>
        <v>4</v>
      </c>
      <c r="M968" s="31">
        <f t="shared" si="222"/>
        <v>5</v>
      </c>
      <c r="N968" s="31">
        <f t="shared" si="223"/>
        <v>3.8</v>
      </c>
      <c r="O968" s="26" t="s">
        <v>5465</v>
      </c>
      <c r="P968" s="26" t="s">
        <v>108</v>
      </c>
      <c r="Q968" s="27">
        <v>40672</v>
      </c>
      <c r="R968" s="26" t="s">
        <v>109</v>
      </c>
      <c r="S968" s="26" t="s">
        <v>409</v>
      </c>
      <c r="T968" s="26" t="s">
        <v>333</v>
      </c>
      <c r="U968" s="26" t="s">
        <v>307</v>
      </c>
      <c r="V968" s="26" t="s">
        <v>225</v>
      </c>
      <c r="W968" s="26" t="s">
        <v>226</v>
      </c>
      <c r="X968" s="26" t="s">
        <v>5436</v>
      </c>
      <c r="Y968" s="26" t="s">
        <v>5437</v>
      </c>
      <c r="Z968" s="26" t="s">
        <v>5438</v>
      </c>
      <c r="AA968" s="24"/>
      <c r="AB968" s="26" t="s">
        <v>117</v>
      </c>
      <c r="AC968" s="28">
        <v>9500</v>
      </c>
      <c r="AD968" s="24"/>
      <c r="AE968" s="24"/>
      <c r="AF968" s="26" t="s">
        <v>120</v>
      </c>
      <c r="AG968" s="26" t="s">
        <v>312</v>
      </c>
      <c r="AH968" s="26" t="s">
        <v>185</v>
      </c>
      <c r="AI968" s="28">
        <v>9500</v>
      </c>
      <c r="AJ968" s="24"/>
      <c r="AK968" s="26" t="s">
        <v>5452</v>
      </c>
      <c r="AL968" s="26" t="s">
        <v>5459</v>
      </c>
      <c r="AM968" s="26" t="s">
        <v>5466</v>
      </c>
      <c r="AN968" s="26" t="s">
        <v>5467</v>
      </c>
      <c r="AO968" s="26" t="s">
        <v>5468</v>
      </c>
      <c r="AP968" s="24"/>
      <c r="AQ968" s="24"/>
      <c r="AR968" s="24"/>
      <c r="AS968" s="24"/>
      <c r="AT968" s="24"/>
      <c r="AU968" s="26" t="s">
        <v>5469</v>
      </c>
      <c r="AV968" s="24"/>
      <c r="AW968" s="28">
        <v>172523</v>
      </c>
      <c r="AX968" s="26">
        <v>1525</v>
      </c>
      <c r="AY968" s="28">
        <v>500</v>
      </c>
      <c r="AZ968" s="28">
        <v>425</v>
      </c>
      <c r="BA968" s="26">
        <v>0</v>
      </c>
      <c r="BB968" s="26" t="s">
        <v>241</v>
      </c>
      <c r="BC968" s="26" t="s">
        <v>5440</v>
      </c>
      <c r="BD968" s="24"/>
      <c r="BE968" s="24"/>
      <c r="BF968" s="26" t="s">
        <v>5464</v>
      </c>
      <c r="BG968" s="26" t="s">
        <v>226</v>
      </c>
      <c r="BH968" s="26" t="s">
        <v>5455</v>
      </c>
      <c r="BI968" s="26" t="s">
        <v>226</v>
      </c>
      <c r="BJ968" s="26" t="s">
        <v>404</v>
      </c>
      <c r="BK968" s="26" t="s">
        <v>226</v>
      </c>
      <c r="BL968" s="24"/>
      <c r="BM968" s="24"/>
      <c r="BN968" s="24"/>
      <c r="BO968" s="24"/>
      <c r="BP968" s="24"/>
      <c r="BQ968" s="24"/>
      <c r="BR968" s="26">
        <v>3</v>
      </c>
      <c r="BS968" s="26">
        <v>3</v>
      </c>
      <c r="BT968" s="26">
        <v>3</v>
      </c>
      <c r="BU968" s="26">
        <v>4</v>
      </c>
      <c r="BV968" s="26">
        <v>4</v>
      </c>
      <c r="BW968" s="26">
        <v>4</v>
      </c>
      <c r="BX968" s="26">
        <v>4</v>
      </c>
      <c r="BY968" s="26">
        <v>5</v>
      </c>
      <c r="BZ968" s="24"/>
      <c r="CA968" s="24"/>
      <c r="CB968" s="24"/>
      <c r="CC968" s="24"/>
      <c r="CD968" s="24"/>
      <c r="CE968" s="24"/>
      <c r="CF968" s="24"/>
      <c r="CG968" s="24"/>
      <c r="CH968" s="24"/>
      <c r="CI968" s="24"/>
      <c r="CJ968" s="24"/>
      <c r="CK968" s="24"/>
      <c r="CL968" s="24"/>
      <c r="CM968" s="24"/>
      <c r="CN968" s="24"/>
      <c r="CO968" s="24"/>
      <c r="CP968" s="24"/>
      <c r="CQ968" s="24"/>
      <c r="CR968" s="24"/>
      <c r="CS968" s="24"/>
      <c r="CT968" s="24"/>
      <c r="CU968" s="24"/>
      <c r="CV968" s="24"/>
      <c r="CW968" s="24"/>
      <c r="CX968" s="24"/>
      <c r="CY968" s="24"/>
      <c r="CZ968" s="24"/>
      <c r="DA968" s="24"/>
      <c r="DB968" s="24"/>
      <c r="DC968" s="24"/>
      <c r="DD968" s="24"/>
      <c r="DE968" s="24"/>
      <c r="DF968" s="26" t="s">
        <v>139</v>
      </c>
      <c r="DG968" s="26" t="s">
        <v>120</v>
      </c>
      <c r="DH968" s="26" t="s">
        <v>139</v>
      </c>
      <c r="DI968" s="26" t="s">
        <v>139</v>
      </c>
      <c r="DJ968" s="26" t="s">
        <v>139</v>
      </c>
      <c r="DK968" s="26" t="s">
        <v>139</v>
      </c>
      <c r="DL968" s="26" t="s">
        <v>139</v>
      </c>
      <c r="DM968" s="26" t="s">
        <v>139</v>
      </c>
      <c r="DN968" s="26" t="s">
        <v>139</v>
      </c>
      <c r="DO968" s="26" t="s">
        <v>139</v>
      </c>
    </row>
    <row r="969" spans="1:119" ht="20.100000000000001" customHeight="1" x14ac:dyDescent="0.25">
      <c r="A969" s="29" t="str">
        <f t="shared" si="210"/>
        <v/>
      </c>
      <c r="B969" s="29" t="str">
        <f t="shared" si="211"/>
        <v>Dhriiti (Courage)</v>
      </c>
      <c r="C969" s="29">
        <f t="shared" si="212"/>
        <v>0</v>
      </c>
      <c r="D969" s="30" t="str">
        <f t="shared" si="213"/>
        <v>South Asia</v>
      </c>
      <c r="E969" s="30" t="str">
        <f t="shared" si="214"/>
        <v>Ghaziabad, India</v>
      </c>
      <c r="F969" s="31">
        <f t="shared" si="215"/>
        <v>0</v>
      </c>
      <c r="G969" s="31">
        <f t="shared" si="216"/>
        <v>0</v>
      </c>
      <c r="H969" s="31">
        <f t="shared" si="217"/>
        <v>0</v>
      </c>
      <c r="I969" s="31">
        <f t="shared" si="218"/>
        <v>0</v>
      </c>
      <c r="J969" s="31">
        <f t="shared" si="219"/>
        <v>0</v>
      </c>
      <c r="K969" s="31">
        <f t="shared" si="220"/>
        <v>0</v>
      </c>
      <c r="L969" s="31">
        <f t="shared" si="221"/>
        <v>0</v>
      </c>
      <c r="M969" s="31">
        <f t="shared" si="222"/>
        <v>0</v>
      </c>
      <c r="N969" s="31">
        <f t="shared" si="223"/>
        <v>0</v>
      </c>
      <c r="O969" s="26" t="s">
        <v>16027</v>
      </c>
      <c r="P969" s="26" t="s">
        <v>108</v>
      </c>
      <c r="Q969" s="27">
        <v>40669</v>
      </c>
      <c r="R969" s="24"/>
      <c r="S969" s="24"/>
      <c r="T969" s="26" t="s">
        <v>333</v>
      </c>
      <c r="U969" s="24"/>
      <c r="V969" s="26" t="s">
        <v>225</v>
      </c>
      <c r="W969" s="26" t="s">
        <v>226</v>
      </c>
      <c r="X969" s="26" t="s">
        <v>5436</v>
      </c>
      <c r="Y969" s="26" t="s">
        <v>5437</v>
      </c>
      <c r="Z969" s="26" t="s">
        <v>5438</v>
      </c>
      <c r="AA969" s="24"/>
      <c r="AB969" s="26" t="s">
        <v>15766</v>
      </c>
      <c r="AC969" s="28">
        <v>3000</v>
      </c>
      <c r="AD969" s="24"/>
      <c r="AE969" s="24"/>
      <c r="AF969" s="26" t="s">
        <v>120</v>
      </c>
      <c r="AG969" s="26" t="s">
        <v>312</v>
      </c>
      <c r="AH969" s="24"/>
      <c r="AI969" s="28">
        <v>3000</v>
      </c>
      <c r="AJ969" s="24"/>
      <c r="AK969" s="24"/>
      <c r="AL969" s="24"/>
      <c r="AM969" s="24"/>
      <c r="AN969" s="24"/>
      <c r="AO969" s="24"/>
      <c r="AP969" s="24"/>
      <c r="AQ969" s="24"/>
      <c r="AR969" s="24"/>
      <c r="AS969" s="24"/>
      <c r="AT969" s="24"/>
      <c r="AU969" s="24"/>
      <c r="AV969" s="24"/>
      <c r="AW969" s="28">
        <v>0</v>
      </c>
      <c r="AX969" s="26">
        <v>0</v>
      </c>
      <c r="AY969" s="28">
        <v>0</v>
      </c>
      <c r="AZ969" s="28">
        <v>0</v>
      </c>
      <c r="BA969" s="26">
        <v>0</v>
      </c>
      <c r="BB969" s="24"/>
      <c r="BC969" s="26" t="s">
        <v>5440</v>
      </c>
      <c r="BD969" s="24"/>
      <c r="BE969" s="24"/>
      <c r="BF969" s="24"/>
      <c r="BG969" s="24"/>
      <c r="BH969" s="24"/>
      <c r="BI969" s="24"/>
      <c r="BJ969" s="24"/>
      <c r="BK969" s="24"/>
      <c r="BL969" s="24"/>
      <c r="BM969" s="24"/>
      <c r="BN969" s="24"/>
      <c r="BO969" s="24"/>
      <c r="BP969" s="24"/>
      <c r="BQ969" s="24"/>
      <c r="BR969" s="26">
        <v>0</v>
      </c>
      <c r="BS969" s="26">
        <v>0</v>
      </c>
      <c r="BT969" s="26">
        <v>0</v>
      </c>
      <c r="BU969" s="26">
        <v>0</v>
      </c>
      <c r="BV969" s="26">
        <v>0</v>
      </c>
      <c r="BW969" s="26">
        <v>0</v>
      </c>
      <c r="BX969" s="26">
        <v>0</v>
      </c>
      <c r="BY969" s="26">
        <v>0</v>
      </c>
      <c r="BZ969" s="24"/>
      <c r="CA969" s="24"/>
      <c r="CB969" s="24"/>
      <c r="CC969" s="24"/>
      <c r="CD969" s="24"/>
      <c r="CE969" s="24"/>
      <c r="CF969" s="24"/>
      <c r="CG969" s="24"/>
      <c r="CH969" s="24"/>
      <c r="CI969" s="24"/>
      <c r="CJ969" s="24"/>
      <c r="CK969" s="24"/>
      <c r="CL969" s="24"/>
      <c r="CM969" s="24"/>
      <c r="CN969" s="24"/>
      <c r="CO969" s="24"/>
      <c r="CP969" s="24"/>
      <c r="CQ969" s="24"/>
      <c r="CR969" s="24"/>
      <c r="CS969" s="24"/>
      <c r="CT969" s="24"/>
      <c r="CU969" s="24"/>
      <c r="CV969" s="24"/>
      <c r="CW969" s="24"/>
      <c r="CX969" s="24"/>
      <c r="CY969" s="24"/>
      <c r="CZ969" s="24"/>
      <c r="DA969" s="24"/>
      <c r="DB969" s="24"/>
      <c r="DC969" s="24"/>
      <c r="DD969" s="24"/>
      <c r="DE969" s="24"/>
      <c r="DF969" s="26" t="s">
        <v>139</v>
      </c>
      <c r="DG969" s="26" t="s">
        <v>139</v>
      </c>
      <c r="DH969" s="26" t="s">
        <v>139</v>
      </c>
      <c r="DI969" s="26" t="s">
        <v>139</v>
      </c>
      <c r="DJ969" s="26" t="s">
        <v>139</v>
      </c>
      <c r="DK969" s="26" t="s">
        <v>139</v>
      </c>
      <c r="DL969" s="26" t="s">
        <v>139</v>
      </c>
      <c r="DM969" s="26" t="s">
        <v>139</v>
      </c>
      <c r="DN969" s="26" t="s">
        <v>139</v>
      </c>
      <c r="DO969" s="26" t="s">
        <v>139</v>
      </c>
    </row>
    <row r="970" spans="1:119" ht="20.100000000000001" customHeight="1" x14ac:dyDescent="0.25">
      <c r="A970" s="29" t="str">
        <f t="shared" si="210"/>
        <v>Diaspora Solidaria (Diaspora Solidarity)5</v>
      </c>
      <c r="B970" s="29" t="str">
        <f t="shared" si="211"/>
        <v>Diaspora Solidaria (Diaspora Solidarity)</v>
      </c>
      <c r="C970" s="29">
        <f t="shared" si="212"/>
        <v>5</v>
      </c>
      <c r="D970" s="30" t="str">
        <f t="shared" si="213"/>
        <v>Americas</v>
      </c>
      <c r="E970" s="30" t="str">
        <f t="shared" si="214"/>
        <v>Arembepe, Bahia, Brazil</v>
      </c>
      <c r="F970" s="31">
        <f t="shared" si="215"/>
        <v>3</v>
      </c>
      <c r="G970" s="31">
        <f t="shared" si="216"/>
        <v>2</v>
      </c>
      <c r="H970" s="31">
        <f t="shared" si="217"/>
        <v>4</v>
      </c>
      <c r="I970" s="31">
        <f t="shared" si="218"/>
        <v>1</v>
      </c>
      <c r="J970" s="31">
        <f t="shared" si="219"/>
        <v>3</v>
      </c>
      <c r="K970" s="31">
        <f t="shared" si="220"/>
        <v>2</v>
      </c>
      <c r="L970" s="31">
        <f t="shared" si="221"/>
        <v>2</v>
      </c>
      <c r="M970" s="31">
        <f t="shared" si="222"/>
        <v>2</v>
      </c>
      <c r="N970" s="31">
        <f t="shared" si="223"/>
        <v>2.4</v>
      </c>
      <c r="O970" s="26" t="s">
        <v>5470</v>
      </c>
      <c r="P970" s="26" t="s">
        <v>108</v>
      </c>
      <c r="Q970" s="27">
        <v>42850</v>
      </c>
      <c r="R970" s="26" t="s">
        <v>166</v>
      </c>
      <c r="S970" s="26" t="s">
        <v>167</v>
      </c>
      <c r="T970" s="26" t="s">
        <v>142</v>
      </c>
      <c r="U970" s="26" t="s">
        <v>833</v>
      </c>
      <c r="V970" s="26" t="s">
        <v>15731</v>
      </c>
      <c r="W970" s="26" t="s">
        <v>308</v>
      </c>
      <c r="X970" s="26" t="s">
        <v>5471</v>
      </c>
      <c r="Y970" s="26" t="s">
        <v>5472</v>
      </c>
      <c r="Z970" s="26" t="s">
        <v>5473</v>
      </c>
      <c r="AA970" s="24"/>
      <c r="AB970" s="26" t="s">
        <v>117</v>
      </c>
      <c r="AC970" s="28">
        <v>5000</v>
      </c>
      <c r="AD970" s="26" t="s">
        <v>5474</v>
      </c>
      <c r="AE970" s="26" t="s">
        <v>725</v>
      </c>
      <c r="AF970" s="26" t="s">
        <v>120</v>
      </c>
      <c r="AG970" s="26" t="s">
        <v>207</v>
      </c>
      <c r="AH970" s="26" t="s">
        <v>176</v>
      </c>
      <c r="AI970" s="28">
        <v>5000</v>
      </c>
      <c r="AJ970" s="26" t="s">
        <v>5475</v>
      </c>
      <c r="AK970" s="26" t="s">
        <v>5476</v>
      </c>
      <c r="AL970" s="26" t="s">
        <v>5477</v>
      </c>
      <c r="AM970" s="24"/>
      <c r="AN970" s="24"/>
      <c r="AO970" s="24"/>
      <c r="AP970" s="24"/>
      <c r="AQ970" s="26" t="s">
        <v>5478</v>
      </c>
      <c r="AR970" s="24"/>
      <c r="AS970" s="24"/>
      <c r="AT970" s="24"/>
      <c r="AU970" s="24"/>
      <c r="AV970" s="24"/>
      <c r="AW970" s="28">
        <v>13723</v>
      </c>
      <c r="AX970" s="26">
        <v>46</v>
      </c>
      <c r="AY970" s="28">
        <v>100</v>
      </c>
      <c r="AZ970" s="28">
        <v>36</v>
      </c>
      <c r="BA970" s="26">
        <v>46</v>
      </c>
      <c r="BB970" s="24"/>
      <c r="BC970" s="26" t="s">
        <v>5479</v>
      </c>
      <c r="BD970" s="26" t="s">
        <v>125</v>
      </c>
      <c r="BE970" s="24"/>
      <c r="BF970" s="26" t="s">
        <v>5480</v>
      </c>
      <c r="BG970" s="26" t="s">
        <v>5481</v>
      </c>
      <c r="BH970" s="26" t="s">
        <v>5482</v>
      </c>
      <c r="BI970" s="26" t="s">
        <v>5481</v>
      </c>
      <c r="BJ970" s="26" t="s">
        <v>5483</v>
      </c>
      <c r="BK970" s="26" t="s">
        <v>5481</v>
      </c>
      <c r="BL970" s="24"/>
      <c r="BM970" s="24"/>
      <c r="BN970" s="24"/>
      <c r="BO970" s="24"/>
      <c r="BP970" s="24"/>
      <c r="BQ970" s="24"/>
      <c r="BR970" s="26">
        <v>0</v>
      </c>
      <c r="BS970" s="26">
        <v>0</v>
      </c>
      <c r="BT970" s="26">
        <v>0</v>
      </c>
      <c r="BU970" s="26">
        <v>0</v>
      </c>
      <c r="BV970" s="26">
        <v>0</v>
      </c>
      <c r="BW970" s="26">
        <v>0</v>
      </c>
      <c r="BX970" s="26">
        <v>0</v>
      </c>
      <c r="BY970" s="26">
        <v>0</v>
      </c>
      <c r="BZ970" s="26" t="s">
        <v>138</v>
      </c>
      <c r="CA970" s="26" t="s">
        <v>136</v>
      </c>
      <c r="CB970" s="26" t="s">
        <v>136</v>
      </c>
      <c r="CC970" s="26" t="s">
        <v>136</v>
      </c>
      <c r="CD970" s="26" t="s">
        <v>135</v>
      </c>
      <c r="CE970" s="26" t="s">
        <v>135</v>
      </c>
      <c r="CF970" s="26" t="s">
        <v>135</v>
      </c>
      <c r="CG970" s="26" t="s">
        <v>135</v>
      </c>
      <c r="CH970" s="26" t="s">
        <v>134</v>
      </c>
      <c r="CI970" s="26" t="s">
        <v>138</v>
      </c>
      <c r="CJ970" s="26" t="s">
        <v>136</v>
      </c>
      <c r="CK970" s="26" t="s">
        <v>134</v>
      </c>
      <c r="CL970" s="26" t="s">
        <v>137</v>
      </c>
      <c r="CM970" s="26" t="s">
        <v>135</v>
      </c>
      <c r="CN970" s="26" t="s">
        <v>137</v>
      </c>
      <c r="CO970" s="26" t="s">
        <v>137</v>
      </c>
      <c r="CP970" s="26" t="s">
        <v>136</v>
      </c>
      <c r="CQ970" s="26" t="s">
        <v>135</v>
      </c>
      <c r="CR970" s="26" t="s">
        <v>138</v>
      </c>
      <c r="CS970" s="26" t="s">
        <v>136</v>
      </c>
      <c r="CT970" s="26" t="s">
        <v>135</v>
      </c>
      <c r="CU970" s="26" t="s">
        <v>135</v>
      </c>
      <c r="CV970" s="26" t="s">
        <v>135</v>
      </c>
      <c r="CW970" s="26" t="s">
        <v>134</v>
      </c>
      <c r="CX970" s="26" t="s">
        <v>136</v>
      </c>
      <c r="CY970" s="26" t="s">
        <v>135</v>
      </c>
      <c r="CZ970" s="26" t="s">
        <v>135</v>
      </c>
      <c r="DA970" s="26" t="s">
        <v>135</v>
      </c>
      <c r="DB970" s="26" t="s">
        <v>137</v>
      </c>
      <c r="DC970" s="26" t="s">
        <v>135</v>
      </c>
      <c r="DD970" s="26" t="s">
        <v>136</v>
      </c>
      <c r="DE970" s="26" t="s">
        <v>134</v>
      </c>
      <c r="DF970" s="26" t="s">
        <v>139</v>
      </c>
      <c r="DG970" s="26" t="s">
        <v>139</v>
      </c>
      <c r="DH970" s="26" t="s">
        <v>139</v>
      </c>
      <c r="DI970" s="26" t="s">
        <v>139</v>
      </c>
      <c r="DJ970" s="26" t="s">
        <v>139</v>
      </c>
      <c r="DK970" s="26" t="s">
        <v>139</v>
      </c>
      <c r="DL970" s="26" t="s">
        <v>139</v>
      </c>
      <c r="DM970" s="26" t="s">
        <v>139</v>
      </c>
      <c r="DN970" s="26" t="s">
        <v>139</v>
      </c>
      <c r="DO970" s="26" t="s">
        <v>139</v>
      </c>
    </row>
    <row r="971" spans="1:119" ht="20.100000000000001" customHeight="1" x14ac:dyDescent="0.25">
      <c r="A971" s="29" t="str">
        <f t="shared" si="210"/>
        <v>Diaspora Solidaria (Diaspora Solidarity)4</v>
      </c>
      <c r="B971" s="29" t="str">
        <f t="shared" si="211"/>
        <v>Diaspora Solidaria (Diaspora Solidarity)</v>
      </c>
      <c r="C971" s="29">
        <f t="shared" si="212"/>
        <v>4</v>
      </c>
      <c r="D971" s="30" t="str">
        <f t="shared" si="213"/>
        <v>Americas</v>
      </c>
      <c r="E971" s="30" t="str">
        <f t="shared" si="214"/>
        <v>Arembepe, Bahia, Brazil</v>
      </c>
      <c r="F971" s="31">
        <f t="shared" si="215"/>
        <v>2</v>
      </c>
      <c r="G971" s="31">
        <f t="shared" si="216"/>
        <v>2</v>
      </c>
      <c r="H971" s="31">
        <f t="shared" si="217"/>
        <v>2</v>
      </c>
      <c r="I971" s="31">
        <f t="shared" si="218"/>
        <v>2</v>
      </c>
      <c r="J971" s="31">
        <f t="shared" si="219"/>
        <v>2</v>
      </c>
      <c r="K971" s="31">
        <f t="shared" si="220"/>
        <v>2</v>
      </c>
      <c r="L971" s="31">
        <f t="shared" si="221"/>
        <v>2</v>
      </c>
      <c r="M971" s="31">
        <f t="shared" si="222"/>
        <v>2</v>
      </c>
      <c r="N971" s="31">
        <f t="shared" si="223"/>
        <v>2</v>
      </c>
      <c r="O971" s="26" t="s">
        <v>5484</v>
      </c>
      <c r="P971" s="26" t="s">
        <v>108</v>
      </c>
      <c r="Q971" s="27">
        <v>42502</v>
      </c>
      <c r="R971" s="26" t="s">
        <v>166</v>
      </c>
      <c r="S971" s="26" t="s">
        <v>184</v>
      </c>
      <c r="T971" s="26" t="s">
        <v>157</v>
      </c>
      <c r="U971" s="26" t="s">
        <v>168</v>
      </c>
      <c r="V971" s="26" t="s">
        <v>15731</v>
      </c>
      <c r="W971" s="26" t="s">
        <v>308</v>
      </c>
      <c r="X971" s="26" t="s">
        <v>5471</v>
      </c>
      <c r="Y971" s="26" t="s">
        <v>5472</v>
      </c>
      <c r="Z971" s="26" t="s">
        <v>5473</v>
      </c>
      <c r="AA971" s="24"/>
      <c r="AB971" s="26" t="s">
        <v>117</v>
      </c>
      <c r="AC971" s="28">
        <v>6000</v>
      </c>
      <c r="AD971" s="26" t="s">
        <v>5474</v>
      </c>
      <c r="AE971" s="26" t="s">
        <v>725</v>
      </c>
      <c r="AF971" s="26" t="s">
        <v>120</v>
      </c>
      <c r="AG971" s="26" t="s">
        <v>207</v>
      </c>
      <c r="AH971" s="26" t="s">
        <v>185</v>
      </c>
      <c r="AI971" s="28">
        <v>6000</v>
      </c>
      <c r="AJ971" s="26" t="s">
        <v>5475</v>
      </c>
      <c r="AK971" s="26" t="s">
        <v>5476</v>
      </c>
      <c r="AL971" s="26" t="s">
        <v>5477</v>
      </c>
      <c r="AM971" s="24"/>
      <c r="AN971" s="24"/>
      <c r="AO971" s="24"/>
      <c r="AP971" s="24"/>
      <c r="AQ971" s="26" t="s">
        <v>5485</v>
      </c>
      <c r="AR971" s="24"/>
      <c r="AS971" s="24"/>
      <c r="AT971" s="24"/>
      <c r="AU971" s="26" t="s">
        <v>5486</v>
      </c>
      <c r="AV971" s="24"/>
      <c r="AW971" s="28">
        <v>12041</v>
      </c>
      <c r="AX971" s="26">
        <v>46</v>
      </c>
      <c r="AY971" s="28">
        <v>100</v>
      </c>
      <c r="AZ971" s="28">
        <v>80</v>
      </c>
      <c r="BA971" s="26">
        <v>0</v>
      </c>
      <c r="BB971" s="26" t="s">
        <v>148</v>
      </c>
      <c r="BC971" s="26" t="s">
        <v>5479</v>
      </c>
      <c r="BD971" s="26" t="s">
        <v>125</v>
      </c>
      <c r="BE971" s="24"/>
      <c r="BF971" s="26" t="s">
        <v>5487</v>
      </c>
      <c r="BG971" s="26" t="s">
        <v>191</v>
      </c>
      <c r="BH971" s="26" t="s">
        <v>5483</v>
      </c>
      <c r="BI971" s="26" t="s">
        <v>191</v>
      </c>
      <c r="BJ971" s="24"/>
      <c r="BK971" s="24"/>
      <c r="BL971" s="24"/>
      <c r="BM971" s="24"/>
      <c r="BN971" s="24"/>
      <c r="BO971" s="24"/>
      <c r="BP971" s="24"/>
      <c r="BQ971" s="24"/>
      <c r="BR971" s="26">
        <v>2</v>
      </c>
      <c r="BS971" s="26">
        <v>2</v>
      </c>
      <c r="BT971" s="26">
        <v>2</v>
      </c>
      <c r="BU971" s="26">
        <v>2</v>
      </c>
      <c r="BV971" s="26">
        <v>2</v>
      </c>
      <c r="BW971" s="26">
        <v>2</v>
      </c>
      <c r="BX971" s="26">
        <v>2</v>
      </c>
      <c r="BY971" s="26">
        <v>2</v>
      </c>
      <c r="BZ971" s="24"/>
      <c r="CA971" s="24"/>
      <c r="CB971" s="24"/>
      <c r="CC971" s="24"/>
      <c r="CD971" s="24"/>
      <c r="CE971" s="24"/>
      <c r="CF971" s="24"/>
      <c r="CG971" s="24"/>
      <c r="CH971" s="24"/>
      <c r="CI971" s="24"/>
      <c r="CJ971" s="24"/>
      <c r="CK971" s="24"/>
      <c r="CL971" s="24"/>
      <c r="CM971" s="24"/>
      <c r="CN971" s="24"/>
      <c r="CO971" s="24"/>
      <c r="CP971" s="24"/>
      <c r="CQ971" s="24"/>
      <c r="CR971" s="24"/>
      <c r="CS971" s="24"/>
      <c r="CT971" s="24"/>
      <c r="CU971" s="24"/>
      <c r="CV971" s="24"/>
      <c r="CW971" s="24"/>
      <c r="CX971" s="24"/>
      <c r="CY971" s="24"/>
      <c r="CZ971" s="24"/>
      <c r="DA971" s="24"/>
      <c r="DB971" s="24"/>
      <c r="DC971" s="24"/>
      <c r="DD971" s="24"/>
      <c r="DE971" s="24"/>
      <c r="DF971" s="26" t="s">
        <v>120</v>
      </c>
      <c r="DG971" s="26" t="s">
        <v>120</v>
      </c>
      <c r="DH971" s="26" t="s">
        <v>120</v>
      </c>
      <c r="DI971" s="26" t="s">
        <v>139</v>
      </c>
      <c r="DJ971" s="26" t="s">
        <v>139</v>
      </c>
      <c r="DK971" s="26" t="s">
        <v>139</v>
      </c>
      <c r="DL971" s="26" t="s">
        <v>120</v>
      </c>
      <c r="DM971" s="26" t="s">
        <v>139</v>
      </c>
      <c r="DN971" s="26" t="s">
        <v>139</v>
      </c>
      <c r="DO971" s="26" t="s">
        <v>139</v>
      </c>
    </row>
    <row r="972" spans="1:119" ht="20.100000000000001" customHeight="1" x14ac:dyDescent="0.25">
      <c r="A972" s="29" t="str">
        <f t="shared" si="210"/>
        <v>Diaspora Solidaria (Diaspora Solidarity)3</v>
      </c>
      <c r="B972" s="29" t="str">
        <f t="shared" si="211"/>
        <v>Diaspora Solidaria (Diaspora Solidarity)</v>
      </c>
      <c r="C972" s="29">
        <f t="shared" si="212"/>
        <v>3</v>
      </c>
      <c r="D972" s="30" t="str">
        <f t="shared" si="213"/>
        <v>Americas</v>
      </c>
      <c r="E972" s="30" t="str">
        <f t="shared" si="214"/>
        <v>Arembepe, Bahia, Brazil</v>
      </c>
      <c r="F972" s="31">
        <f t="shared" si="215"/>
        <v>1</v>
      </c>
      <c r="G972" s="31">
        <f t="shared" si="216"/>
        <v>1</v>
      </c>
      <c r="H972" s="31">
        <f t="shared" si="217"/>
        <v>2</v>
      </c>
      <c r="I972" s="31">
        <f t="shared" si="218"/>
        <v>1</v>
      </c>
      <c r="J972" s="31">
        <f t="shared" si="219"/>
        <v>2</v>
      </c>
      <c r="K972" s="31">
        <f t="shared" si="220"/>
        <v>1</v>
      </c>
      <c r="L972" s="31">
        <f t="shared" si="221"/>
        <v>1</v>
      </c>
      <c r="M972" s="31">
        <f t="shared" si="222"/>
        <v>2</v>
      </c>
      <c r="N972" s="31">
        <f t="shared" si="223"/>
        <v>1.4</v>
      </c>
      <c r="O972" s="26" t="s">
        <v>5488</v>
      </c>
      <c r="P972" s="26" t="s">
        <v>108</v>
      </c>
      <c r="Q972" s="27">
        <v>42129</v>
      </c>
      <c r="R972" s="26" t="s">
        <v>166</v>
      </c>
      <c r="S972" s="26" t="s">
        <v>277</v>
      </c>
      <c r="T972" s="26" t="s">
        <v>278</v>
      </c>
      <c r="U972" s="26" t="s">
        <v>112</v>
      </c>
      <c r="V972" s="26" t="s">
        <v>15731</v>
      </c>
      <c r="W972" s="26" t="s">
        <v>308</v>
      </c>
      <c r="X972" s="26" t="s">
        <v>5471</v>
      </c>
      <c r="Y972" s="26" t="s">
        <v>5472</v>
      </c>
      <c r="Z972" s="26" t="s">
        <v>5473</v>
      </c>
      <c r="AA972" s="24"/>
      <c r="AB972" s="26" t="s">
        <v>117</v>
      </c>
      <c r="AC972" s="28">
        <v>6000</v>
      </c>
      <c r="AD972" s="26" t="s">
        <v>5474</v>
      </c>
      <c r="AE972" s="26" t="s">
        <v>725</v>
      </c>
      <c r="AF972" s="26" t="s">
        <v>120</v>
      </c>
      <c r="AG972" s="26" t="s">
        <v>207</v>
      </c>
      <c r="AH972" s="26" t="s">
        <v>121</v>
      </c>
      <c r="AI972" s="28">
        <v>6000</v>
      </c>
      <c r="AJ972" s="26" t="s">
        <v>5489</v>
      </c>
      <c r="AK972" s="26" t="s">
        <v>5476</v>
      </c>
      <c r="AL972" s="26" t="s">
        <v>5477</v>
      </c>
      <c r="AM972" s="24"/>
      <c r="AN972" s="24"/>
      <c r="AO972" s="24"/>
      <c r="AP972" s="24"/>
      <c r="AQ972" s="26" t="s">
        <v>5490</v>
      </c>
      <c r="AR972" s="24"/>
      <c r="AS972" s="24"/>
      <c r="AT972" s="26" t="s">
        <v>5491</v>
      </c>
      <c r="AU972" s="24"/>
      <c r="AV972" s="24"/>
      <c r="AW972" s="28">
        <v>24000</v>
      </c>
      <c r="AX972" s="26">
        <v>29</v>
      </c>
      <c r="AY972" s="28">
        <v>100</v>
      </c>
      <c r="AZ972" s="28">
        <v>80</v>
      </c>
      <c r="BA972" s="26">
        <v>0</v>
      </c>
      <c r="BB972" s="26" t="s">
        <v>148</v>
      </c>
      <c r="BC972" s="26" t="s">
        <v>5479</v>
      </c>
      <c r="BD972" s="26" t="s">
        <v>437</v>
      </c>
      <c r="BE972" s="26" t="s">
        <v>5492</v>
      </c>
      <c r="BF972" s="26" t="s">
        <v>5493</v>
      </c>
      <c r="BG972" s="26" t="s">
        <v>261</v>
      </c>
      <c r="BH972" s="24"/>
      <c r="BI972" s="24"/>
      <c r="BJ972" s="24"/>
      <c r="BK972" s="24"/>
      <c r="BL972" s="24"/>
      <c r="BM972" s="24"/>
      <c r="BN972" s="24"/>
      <c r="BO972" s="24"/>
      <c r="BP972" s="24"/>
      <c r="BQ972" s="24"/>
      <c r="BR972" s="26">
        <v>1</v>
      </c>
      <c r="BS972" s="26">
        <v>1</v>
      </c>
      <c r="BT972" s="26">
        <v>2</v>
      </c>
      <c r="BU972" s="26">
        <v>1</v>
      </c>
      <c r="BV972" s="26">
        <v>2</v>
      </c>
      <c r="BW972" s="26">
        <v>1</v>
      </c>
      <c r="BX972" s="26">
        <v>1</v>
      </c>
      <c r="BY972" s="26">
        <v>2</v>
      </c>
      <c r="BZ972" s="24"/>
      <c r="CA972" s="24"/>
      <c r="CB972" s="24"/>
      <c r="CC972" s="24"/>
      <c r="CD972" s="24"/>
      <c r="CE972" s="24"/>
      <c r="CF972" s="24"/>
      <c r="CG972" s="24"/>
      <c r="CH972" s="24"/>
      <c r="CI972" s="24"/>
      <c r="CJ972" s="24"/>
      <c r="CK972" s="24"/>
      <c r="CL972" s="24"/>
      <c r="CM972" s="24"/>
      <c r="CN972" s="24"/>
      <c r="CO972" s="24"/>
      <c r="CP972" s="24"/>
      <c r="CQ972" s="24"/>
      <c r="CR972" s="24"/>
      <c r="CS972" s="24"/>
      <c r="CT972" s="24"/>
      <c r="CU972" s="24"/>
      <c r="CV972" s="24"/>
      <c r="CW972" s="24"/>
      <c r="CX972" s="24"/>
      <c r="CY972" s="24"/>
      <c r="CZ972" s="24"/>
      <c r="DA972" s="24"/>
      <c r="DB972" s="24"/>
      <c r="DC972" s="24"/>
      <c r="DD972" s="24"/>
      <c r="DE972" s="24"/>
      <c r="DF972" s="26" t="s">
        <v>120</v>
      </c>
      <c r="DG972" s="26" t="s">
        <v>120</v>
      </c>
      <c r="DH972" s="26" t="s">
        <v>120</v>
      </c>
      <c r="DI972" s="26" t="s">
        <v>139</v>
      </c>
      <c r="DJ972" s="26" t="s">
        <v>139</v>
      </c>
      <c r="DK972" s="26" t="s">
        <v>139</v>
      </c>
      <c r="DL972" s="26" t="s">
        <v>139</v>
      </c>
      <c r="DM972" s="26" t="s">
        <v>139</v>
      </c>
      <c r="DN972" s="26" t="s">
        <v>139</v>
      </c>
      <c r="DO972" s="26" t="s">
        <v>139</v>
      </c>
    </row>
    <row r="973" spans="1:119" ht="20.100000000000001" customHeight="1" x14ac:dyDescent="0.25">
      <c r="A973" s="29" t="str">
        <f t="shared" si="210"/>
        <v>Diaspora Solidaria (Diaspora Solidarity)2</v>
      </c>
      <c r="B973" s="29" t="str">
        <f t="shared" si="211"/>
        <v>Diaspora Solidaria (Diaspora Solidarity)</v>
      </c>
      <c r="C973" s="29">
        <f t="shared" si="212"/>
        <v>2</v>
      </c>
      <c r="D973" s="30" t="str">
        <f t="shared" si="213"/>
        <v>Americas</v>
      </c>
      <c r="E973" s="30" t="str">
        <f t="shared" si="214"/>
        <v>Arembepe, Bahia, Brazil</v>
      </c>
      <c r="F973" s="31">
        <f t="shared" si="215"/>
        <v>1</v>
      </c>
      <c r="G973" s="31">
        <f t="shared" si="216"/>
        <v>1</v>
      </c>
      <c r="H973" s="31">
        <f t="shared" si="217"/>
        <v>2</v>
      </c>
      <c r="I973" s="31">
        <f t="shared" si="218"/>
        <v>2</v>
      </c>
      <c r="J973" s="31">
        <f t="shared" si="219"/>
        <v>2</v>
      </c>
      <c r="K973" s="31">
        <f t="shared" si="220"/>
        <v>2</v>
      </c>
      <c r="L973" s="31">
        <f t="shared" si="221"/>
        <v>1</v>
      </c>
      <c r="M973" s="31">
        <f t="shared" si="222"/>
        <v>2</v>
      </c>
      <c r="N973" s="31">
        <f t="shared" si="223"/>
        <v>1.6</v>
      </c>
      <c r="O973" s="26" t="s">
        <v>5494</v>
      </c>
      <c r="P973" s="26" t="s">
        <v>108</v>
      </c>
      <c r="Q973" s="27">
        <v>41771</v>
      </c>
      <c r="R973" s="26" t="s">
        <v>109</v>
      </c>
      <c r="S973" s="26" t="s">
        <v>193</v>
      </c>
      <c r="T973" s="26" t="s">
        <v>194</v>
      </c>
      <c r="U973" s="26" t="s">
        <v>112</v>
      </c>
      <c r="V973" s="26" t="s">
        <v>15731</v>
      </c>
      <c r="W973" s="26" t="s">
        <v>308</v>
      </c>
      <c r="X973" s="26" t="s">
        <v>5471</v>
      </c>
      <c r="Y973" s="26" t="s">
        <v>5472</v>
      </c>
      <c r="Z973" s="26" t="s">
        <v>5473</v>
      </c>
      <c r="AA973" s="24"/>
      <c r="AB973" s="26" t="s">
        <v>117</v>
      </c>
      <c r="AC973" s="28">
        <v>7000</v>
      </c>
      <c r="AD973" s="26" t="s">
        <v>5474</v>
      </c>
      <c r="AE973" s="26" t="s">
        <v>725</v>
      </c>
      <c r="AF973" s="26" t="s">
        <v>120</v>
      </c>
      <c r="AG973" s="26" t="s">
        <v>207</v>
      </c>
      <c r="AH973" s="26" t="s">
        <v>143</v>
      </c>
      <c r="AI973" s="28">
        <v>7000</v>
      </c>
      <c r="AJ973" s="26" t="s">
        <v>5495</v>
      </c>
      <c r="AK973" s="26" t="s">
        <v>5496</v>
      </c>
      <c r="AL973" s="26" t="s">
        <v>5477</v>
      </c>
      <c r="AM973" s="24"/>
      <c r="AN973" s="24"/>
      <c r="AO973" s="24"/>
      <c r="AP973" s="24"/>
      <c r="AQ973" s="24"/>
      <c r="AR973" s="24"/>
      <c r="AS973" s="26" t="s">
        <v>5497</v>
      </c>
      <c r="AT973" s="26" t="s">
        <v>5498</v>
      </c>
      <c r="AU973" s="26" t="s">
        <v>5499</v>
      </c>
      <c r="AV973" s="24"/>
      <c r="AW973" s="28">
        <v>10155</v>
      </c>
      <c r="AX973" s="26">
        <v>27</v>
      </c>
      <c r="AY973" s="28">
        <v>100</v>
      </c>
      <c r="AZ973" s="28">
        <v>100</v>
      </c>
      <c r="BA973" s="26">
        <v>0</v>
      </c>
      <c r="BB973" s="26" t="s">
        <v>148</v>
      </c>
      <c r="BC973" s="26" t="s">
        <v>5479</v>
      </c>
      <c r="BD973" s="26" t="s">
        <v>125</v>
      </c>
      <c r="BE973" s="24"/>
      <c r="BF973" s="24"/>
      <c r="BG973" s="26" t="s">
        <v>191</v>
      </c>
      <c r="BH973" s="24"/>
      <c r="BI973" s="24"/>
      <c r="BJ973" s="24"/>
      <c r="BK973" s="24"/>
      <c r="BL973" s="24"/>
      <c r="BM973" s="24"/>
      <c r="BN973" s="24"/>
      <c r="BO973" s="24"/>
      <c r="BP973" s="24"/>
      <c r="BQ973" s="24"/>
      <c r="BR973" s="26">
        <v>1</v>
      </c>
      <c r="BS973" s="26">
        <v>1</v>
      </c>
      <c r="BT973" s="26">
        <v>2</v>
      </c>
      <c r="BU973" s="26">
        <v>2</v>
      </c>
      <c r="BV973" s="26">
        <v>2</v>
      </c>
      <c r="BW973" s="26">
        <v>2</v>
      </c>
      <c r="BX973" s="26">
        <v>1</v>
      </c>
      <c r="BY973" s="26">
        <v>2</v>
      </c>
      <c r="BZ973" s="24"/>
      <c r="CA973" s="24"/>
      <c r="CB973" s="24"/>
      <c r="CC973" s="24"/>
      <c r="CD973" s="24"/>
      <c r="CE973" s="24"/>
      <c r="CF973" s="24"/>
      <c r="CG973" s="24"/>
      <c r="CH973" s="24"/>
      <c r="CI973" s="24"/>
      <c r="CJ973" s="24"/>
      <c r="CK973" s="24"/>
      <c r="CL973" s="24"/>
      <c r="CM973" s="24"/>
      <c r="CN973" s="24"/>
      <c r="CO973" s="24"/>
      <c r="CP973" s="24"/>
      <c r="CQ973" s="24"/>
      <c r="CR973" s="24"/>
      <c r="CS973" s="24"/>
      <c r="CT973" s="24"/>
      <c r="CU973" s="24"/>
      <c r="CV973" s="24"/>
      <c r="CW973" s="24"/>
      <c r="CX973" s="24"/>
      <c r="CY973" s="24"/>
      <c r="CZ973" s="24"/>
      <c r="DA973" s="24"/>
      <c r="DB973" s="24"/>
      <c r="DC973" s="24"/>
      <c r="DD973" s="24"/>
      <c r="DE973" s="24"/>
      <c r="DF973" s="26" t="s">
        <v>120</v>
      </c>
      <c r="DG973" s="26" t="s">
        <v>120</v>
      </c>
      <c r="DH973" s="26" t="s">
        <v>139</v>
      </c>
      <c r="DI973" s="26" t="s">
        <v>139</v>
      </c>
      <c r="DJ973" s="26" t="s">
        <v>139</v>
      </c>
      <c r="DK973" s="26" t="s">
        <v>139</v>
      </c>
      <c r="DL973" s="26" t="s">
        <v>139</v>
      </c>
      <c r="DM973" s="26" t="s">
        <v>139</v>
      </c>
      <c r="DN973" s="26" t="s">
        <v>139</v>
      </c>
      <c r="DO973" s="26" t="s">
        <v>139</v>
      </c>
    </row>
    <row r="974" spans="1:119" ht="20.100000000000001" customHeight="1" x14ac:dyDescent="0.25">
      <c r="A974" s="29" t="str">
        <f t="shared" si="210"/>
        <v>Diaspora Solidaria (Diaspora Solidarity)1</v>
      </c>
      <c r="B974" s="29" t="str">
        <f t="shared" si="211"/>
        <v>Diaspora Solidaria (Diaspora Solidarity)</v>
      </c>
      <c r="C974" s="29">
        <f t="shared" si="212"/>
        <v>1</v>
      </c>
      <c r="D974" s="30" t="str">
        <f t="shared" si="213"/>
        <v>Americas</v>
      </c>
      <c r="E974" s="30" t="str">
        <f t="shared" si="214"/>
        <v>Arembepe, Bahia, Brazil</v>
      </c>
      <c r="F974" s="31">
        <f t="shared" si="215"/>
        <v>3</v>
      </c>
      <c r="G974" s="31">
        <f t="shared" si="216"/>
        <v>2</v>
      </c>
      <c r="H974" s="31">
        <f t="shared" si="217"/>
        <v>4</v>
      </c>
      <c r="I974" s="31">
        <f t="shared" si="218"/>
        <v>4</v>
      </c>
      <c r="J974" s="31">
        <f t="shared" si="219"/>
        <v>4</v>
      </c>
      <c r="K974" s="31">
        <f t="shared" si="220"/>
        <v>3</v>
      </c>
      <c r="L974" s="31">
        <f t="shared" si="221"/>
        <v>4</v>
      </c>
      <c r="M974" s="31">
        <f t="shared" si="222"/>
        <v>4</v>
      </c>
      <c r="N974" s="31">
        <f t="shared" si="223"/>
        <v>3.5</v>
      </c>
      <c r="O974" s="26" t="s">
        <v>5500</v>
      </c>
      <c r="P974" s="26" t="s">
        <v>108</v>
      </c>
      <c r="Q974" s="27">
        <v>41400</v>
      </c>
      <c r="R974" s="26" t="s">
        <v>155</v>
      </c>
      <c r="S974" s="26" t="s">
        <v>206</v>
      </c>
      <c r="T974" s="26" t="s">
        <v>207</v>
      </c>
      <c r="U974" s="26" t="s">
        <v>112</v>
      </c>
      <c r="V974" s="26" t="s">
        <v>15731</v>
      </c>
      <c r="W974" s="26" t="s">
        <v>308</v>
      </c>
      <c r="X974" s="26" t="s">
        <v>5471</v>
      </c>
      <c r="Y974" s="26" t="s">
        <v>5472</v>
      </c>
      <c r="Z974" s="26" t="s">
        <v>5473</v>
      </c>
      <c r="AA974" s="24"/>
      <c r="AB974" s="26" t="s">
        <v>117</v>
      </c>
      <c r="AC974" s="28">
        <v>6000</v>
      </c>
      <c r="AD974" s="26" t="s">
        <v>5474</v>
      </c>
      <c r="AE974" s="26" t="s">
        <v>725</v>
      </c>
      <c r="AF974" s="26" t="s">
        <v>120</v>
      </c>
      <c r="AG974" s="26" t="s">
        <v>207</v>
      </c>
      <c r="AH974" s="26" t="s">
        <v>158</v>
      </c>
      <c r="AI974" s="28">
        <v>6000</v>
      </c>
      <c r="AJ974" s="26" t="s">
        <v>5501</v>
      </c>
      <c r="AK974" s="26" t="s">
        <v>5476</v>
      </c>
      <c r="AL974" s="26" t="s">
        <v>5502</v>
      </c>
      <c r="AM974" s="26" t="s">
        <v>5503</v>
      </c>
      <c r="AN974" s="26" t="s">
        <v>5504</v>
      </c>
      <c r="AO974" s="26" t="s">
        <v>5505</v>
      </c>
      <c r="AP974" s="26" t="s">
        <v>5506</v>
      </c>
      <c r="AQ974" s="24"/>
      <c r="AR974" s="24"/>
      <c r="AS974" s="24"/>
      <c r="AT974" s="24"/>
      <c r="AU974" s="24"/>
      <c r="AV974" s="24"/>
      <c r="AW974" s="28">
        <v>23397</v>
      </c>
      <c r="AX974" s="26">
        <v>44</v>
      </c>
      <c r="AY974" s="28">
        <v>100</v>
      </c>
      <c r="AZ974" s="28">
        <v>100</v>
      </c>
      <c r="BA974" s="26">
        <v>0</v>
      </c>
      <c r="BB974" s="26" t="s">
        <v>148</v>
      </c>
      <c r="BC974" s="26" t="s">
        <v>5479</v>
      </c>
      <c r="BD974" s="24"/>
      <c r="BE974" s="24"/>
      <c r="BF974" s="24"/>
      <c r="BG974" s="24"/>
      <c r="BH974" s="24"/>
      <c r="BI974" s="24"/>
      <c r="BJ974" s="24"/>
      <c r="BK974" s="24"/>
      <c r="BL974" s="24"/>
      <c r="BM974" s="24"/>
      <c r="BN974" s="24"/>
      <c r="BO974" s="24"/>
      <c r="BP974" s="24"/>
      <c r="BQ974" s="24"/>
      <c r="BR974" s="26">
        <v>3</v>
      </c>
      <c r="BS974" s="26">
        <v>2</v>
      </c>
      <c r="BT974" s="26">
        <v>4</v>
      </c>
      <c r="BU974" s="26">
        <v>4</v>
      </c>
      <c r="BV974" s="26">
        <v>4</v>
      </c>
      <c r="BW974" s="26">
        <v>3</v>
      </c>
      <c r="BX974" s="26">
        <v>4</v>
      </c>
      <c r="BY974" s="26">
        <v>4</v>
      </c>
      <c r="BZ974" s="24"/>
      <c r="CA974" s="24"/>
      <c r="CB974" s="24"/>
      <c r="CC974" s="24"/>
      <c r="CD974" s="24"/>
      <c r="CE974" s="24"/>
      <c r="CF974" s="24"/>
      <c r="CG974" s="24"/>
      <c r="CH974" s="24"/>
      <c r="CI974" s="24"/>
      <c r="CJ974" s="24"/>
      <c r="CK974" s="24"/>
      <c r="CL974" s="24"/>
      <c r="CM974" s="24"/>
      <c r="CN974" s="24"/>
      <c r="CO974" s="24"/>
      <c r="CP974" s="24"/>
      <c r="CQ974" s="24"/>
      <c r="CR974" s="24"/>
      <c r="CS974" s="24"/>
      <c r="CT974" s="24"/>
      <c r="CU974" s="24"/>
      <c r="CV974" s="24"/>
      <c r="CW974" s="24"/>
      <c r="CX974" s="24"/>
      <c r="CY974" s="24"/>
      <c r="CZ974" s="24"/>
      <c r="DA974" s="24"/>
      <c r="DB974" s="24"/>
      <c r="DC974" s="24"/>
      <c r="DD974" s="24"/>
      <c r="DE974" s="24"/>
      <c r="DF974" s="26" t="s">
        <v>139</v>
      </c>
      <c r="DG974" s="26" t="s">
        <v>120</v>
      </c>
      <c r="DH974" s="26" t="s">
        <v>120</v>
      </c>
      <c r="DI974" s="26" t="s">
        <v>139</v>
      </c>
      <c r="DJ974" s="26" t="s">
        <v>139</v>
      </c>
      <c r="DK974" s="26" t="s">
        <v>139</v>
      </c>
      <c r="DL974" s="26" t="s">
        <v>139</v>
      </c>
      <c r="DM974" s="26" t="s">
        <v>139</v>
      </c>
      <c r="DN974" s="26" t="s">
        <v>139</v>
      </c>
      <c r="DO974" s="26" t="s">
        <v>139</v>
      </c>
    </row>
    <row r="975" spans="1:119" ht="20.100000000000001" customHeight="1" x14ac:dyDescent="0.25">
      <c r="A975" s="29" t="str">
        <f t="shared" si="210"/>
        <v>Divya Down’s Development Trust5</v>
      </c>
      <c r="B975" s="29" t="str">
        <f t="shared" si="211"/>
        <v>Divya Down’s Development Trust</v>
      </c>
      <c r="C975" s="29">
        <f t="shared" si="212"/>
        <v>5</v>
      </c>
      <c r="D975" s="30" t="str">
        <f t="shared" si="213"/>
        <v>South Asia</v>
      </c>
      <c r="E975" s="30" t="str">
        <f t="shared" si="214"/>
        <v>Bengaluru, India</v>
      </c>
      <c r="F975" s="31">
        <f t="shared" si="215"/>
        <v>3</v>
      </c>
      <c r="G975" s="31">
        <f t="shared" si="216"/>
        <v>2</v>
      </c>
      <c r="H975" s="31">
        <f t="shared" si="217"/>
        <v>3</v>
      </c>
      <c r="I975" s="31">
        <f t="shared" si="218"/>
        <v>3</v>
      </c>
      <c r="J975" s="31">
        <f t="shared" si="219"/>
        <v>4</v>
      </c>
      <c r="K975" s="31">
        <f t="shared" si="220"/>
        <v>4</v>
      </c>
      <c r="L975" s="31">
        <f t="shared" si="221"/>
        <v>2</v>
      </c>
      <c r="M975" s="31">
        <f t="shared" si="222"/>
        <v>4</v>
      </c>
      <c r="N975" s="31">
        <f t="shared" si="223"/>
        <v>3.1</v>
      </c>
      <c r="O975" s="26" t="s">
        <v>5507</v>
      </c>
      <c r="P975" s="26" t="s">
        <v>108</v>
      </c>
      <c r="Q975" s="27">
        <v>43054</v>
      </c>
      <c r="R975" s="26" t="s">
        <v>166</v>
      </c>
      <c r="S975" s="26" t="s">
        <v>110</v>
      </c>
      <c r="T975" s="26" t="s">
        <v>111</v>
      </c>
      <c r="U975" s="26" t="s">
        <v>833</v>
      </c>
      <c r="V975" s="26" t="s">
        <v>225</v>
      </c>
      <c r="W975" s="26" t="s">
        <v>226</v>
      </c>
      <c r="X975" s="26" t="s">
        <v>524</v>
      </c>
      <c r="Y975" s="26" t="s">
        <v>5508</v>
      </c>
      <c r="Z975" s="24"/>
      <c r="AA975" s="24"/>
      <c r="AB975" s="26" t="s">
        <v>117</v>
      </c>
      <c r="AC975" s="28">
        <v>5000</v>
      </c>
      <c r="AD975" s="26" t="s">
        <v>5509</v>
      </c>
      <c r="AE975" s="26" t="s">
        <v>249</v>
      </c>
      <c r="AF975" s="26" t="s">
        <v>120</v>
      </c>
      <c r="AG975" s="26" t="s">
        <v>207</v>
      </c>
      <c r="AH975" s="26" t="s">
        <v>176</v>
      </c>
      <c r="AI975" s="28">
        <v>5000</v>
      </c>
      <c r="AJ975" s="26" t="s">
        <v>967</v>
      </c>
      <c r="AK975" s="26" t="s">
        <v>5510</v>
      </c>
      <c r="AL975" s="26" t="s">
        <v>5511</v>
      </c>
      <c r="AM975" s="24"/>
      <c r="AN975" s="24"/>
      <c r="AO975" s="24"/>
      <c r="AP975" s="24"/>
      <c r="AQ975" s="26" t="s">
        <v>5512</v>
      </c>
      <c r="AR975" s="24"/>
      <c r="AS975" s="24"/>
      <c r="AT975" s="24"/>
      <c r="AU975" s="26" t="s">
        <v>5513</v>
      </c>
      <c r="AV975" s="24"/>
      <c r="AW975" s="28">
        <v>41975</v>
      </c>
      <c r="AX975" s="26">
        <v>35</v>
      </c>
      <c r="AY975" s="28">
        <v>100</v>
      </c>
      <c r="AZ975" s="28">
        <v>35</v>
      </c>
      <c r="BA975" s="26">
        <v>35</v>
      </c>
      <c r="BB975" s="24"/>
      <c r="BC975" s="26" t="s">
        <v>5514</v>
      </c>
      <c r="BD975" s="26" t="s">
        <v>125</v>
      </c>
      <c r="BE975" s="24"/>
      <c r="BF975" s="26" t="s">
        <v>5515</v>
      </c>
      <c r="BG975" s="26" t="s">
        <v>226</v>
      </c>
      <c r="BH975" s="26" t="s">
        <v>5516</v>
      </c>
      <c r="BI975" s="26" t="s">
        <v>226</v>
      </c>
      <c r="BJ975" s="24"/>
      <c r="BK975" s="24"/>
      <c r="BL975" s="24"/>
      <c r="BM975" s="24"/>
      <c r="BN975" s="24"/>
      <c r="BO975" s="24"/>
      <c r="BP975" s="24"/>
      <c r="BQ975" s="24"/>
      <c r="BR975" s="26">
        <v>0</v>
      </c>
      <c r="BS975" s="26">
        <v>0</v>
      </c>
      <c r="BT975" s="26">
        <v>0</v>
      </c>
      <c r="BU975" s="26">
        <v>0</v>
      </c>
      <c r="BV975" s="26">
        <v>0</v>
      </c>
      <c r="BW975" s="26">
        <v>0</v>
      </c>
      <c r="BX975" s="26">
        <v>0</v>
      </c>
      <c r="BY975" s="26">
        <v>0</v>
      </c>
      <c r="BZ975" s="26" t="s">
        <v>134</v>
      </c>
      <c r="CA975" s="26" t="s">
        <v>136</v>
      </c>
      <c r="CB975" s="26" t="s">
        <v>136</v>
      </c>
      <c r="CC975" s="26" t="s">
        <v>136</v>
      </c>
      <c r="CD975" s="26" t="s">
        <v>137</v>
      </c>
      <c r="CE975" s="26" t="s">
        <v>137</v>
      </c>
      <c r="CF975" s="26" t="s">
        <v>136</v>
      </c>
      <c r="CG975" s="26" t="s">
        <v>134</v>
      </c>
      <c r="CH975" s="26" t="s">
        <v>136</v>
      </c>
      <c r="CI975" s="26" t="s">
        <v>138</v>
      </c>
      <c r="CJ975" s="26" t="s">
        <v>135</v>
      </c>
      <c r="CK975" s="26" t="s">
        <v>136</v>
      </c>
      <c r="CL975" s="26" t="s">
        <v>134</v>
      </c>
      <c r="CM975" s="26" t="s">
        <v>134</v>
      </c>
      <c r="CN975" s="26" t="s">
        <v>135</v>
      </c>
      <c r="CO975" s="26" t="s">
        <v>136</v>
      </c>
      <c r="CP975" s="26" t="s">
        <v>136</v>
      </c>
      <c r="CQ975" s="26" t="s">
        <v>134</v>
      </c>
      <c r="CR975" s="26" t="s">
        <v>138</v>
      </c>
      <c r="CS975" s="26" t="s">
        <v>134</v>
      </c>
      <c r="CT975" s="26" t="s">
        <v>134</v>
      </c>
      <c r="CU975" s="26" t="s">
        <v>134</v>
      </c>
      <c r="CV975" s="26" t="s">
        <v>134</v>
      </c>
      <c r="CW975" s="26" t="s">
        <v>136</v>
      </c>
      <c r="CX975" s="26" t="s">
        <v>135</v>
      </c>
      <c r="CY975" s="26" t="s">
        <v>135</v>
      </c>
      <c r="CZ975" s="26" t="s">
        <v>135</v>
      </c>
      <c r="DA975" s="26" t="s">
        <v>136</v>
      </c>
      <c r="DB975" s="26" t="s">
        <v>138</v>
      </c>
      <c r="DC975" s="26" t="s">
        <v>136</v>
      </c>
      <c r="DD975" s="26" t="s">
        <v>134</v>
      </c>
      <c r="DE975" s="26" t="s">
        <v>136</v>
      </c>
      <c r="DF975" s="26" t="s">
        <v>120</v>
      </c>
      <c r="DG975" s="26" t="s">
        <v>120</v>
      </c>
      <c r="DH975" s="26" t="s">
        <v>139</v>
      </c>
      <c r="DI975" s="26" t="s">
        <v>139</v>
      </c>
      <c r="DJ975" s="26" t="s">
        <v>139</v>
      </c>
      <c r="DK975" s="26" t="s">
        <v>120</v>
      </c>
      <c r="DL975" s="26" t="s">
        <v>120</v>
      </c>
      <c r="DM975" s="26" t="s">
        <v>139</v>
      </c>
      <c r="DN975" s="26" t="s">
        <v>139</v>
      </c>
      <c r="DO975" s="26" t="s">
        <v>139</v>
      </c>
    </row>
    <row r="976" spans="1:119" ht="20.100000000000001" customHeight="1" x14ac:dyDescent="0.25">
      <c r="A976" s="29" t="str">
        <f t="shared" si="210"/>
        <v>Divya Down’s Development Trust4</v>
      </c>
      <c r="B976" s="29" t="str">
        <f t="shared" si="211"/>
        <v>Divya Down’s Development Trust</v>
      </c>
      <c r="C976" s="29">
        <f t="shared" si="212"/>
        <v>4</v>
      </c>
      <c r="D976" s="30" t="str">
        <f t="shared" si="213"/>
        <v>South Asia</v>
      </c>
      <c r="E976" s="30" t="str">
        <f t="shared" si="214"/>
        <v>Bengaluru, India</v>
      </c>
      <c r="F976" s="31">
        <f t="shared" si="215"/>
        <v>4</v>
      </c>
      <c r="G976" s="31">
        <f t="shared" si="216"/>
        <v>4</v>
      </c>
      <c r="H976" s="31">
        <f t="shared" si="217"/>
        <v>3</v>
      </c>
      <c r="I976" s="31">
        <f t="shared" si="218"/>
        <v>4</v>
      </c>
      <c r="J976" s="31">
        <f t="shared" si="219"/>
        <v>4</v>
      </c>
      <c r="K976" s="31">
        <f t="shared" si="220"/>
        <v>4</v>
      </c>
      <c r="L976" s="31">
        <f t="shared" si="221"/>
        <v>4</v>
      </c>
      <c r="M976" s="31">
        <f t="shared" si="222"/>
        <v>4</v>
      </c>
      <c r="N976" s="31">
        <f t="shared" si="223"/>
        <v>3.9</v>
      </c>
      <c r="O976" s="26" t="s">
        <v>5517</v>
      </c>
      <c r="P976" s="26" t="s">
        <v>108</v>
      </c>
      <c r="Q976" s="27">
        <v>42640</v>
      </c>
      <c r="R976" s="26" t="s">
        <v>166</v>
      </c>
      <c r="S976" s="26" t="s">
        <v>141</v>
      </c>
      <c r="T976" s="26" t="s">
        <v>142</v>
      </c>
      <c r="U976" s="26" t="s">
        <v>833</v>
      </c>
      <c r="V976" s="26" t="s">
        <v>225</v>
      </c>
      <c r="W976" s="26" t="s">
        <v>226</v>
      </c>
      <c r="X976" s="26" t="s">
        <v>524</v>
      </c>
      <c r="Y976" s="26" t="s">
        <v>5508</v>
      </c>
      <c r="Z976" s="24"/>
      <c r="AA976" s="24"/>
      <c r="AB976" s="26" t="s">
        <v>117</v>
      </c>
      <c r="AC976" s="28">
        <v>6000</v>
      </c>
      <c r="AD976" s="26" t="s">
        <v>5509</v>
      </c>
      <c r="AE976" s="26" t="s">
        <v>249</v>
      </c>
      <c r="AF976" s="26" t="s">
        <v>120</v>
      </c>
      <c r="AG976" s="26" t="s">
        <v>207</v>
      </c>
      <c r="AH976" s="26" t="s">
        <v>185</v>
      </c>
      <c r="AI976" s="28">
        <v>6000</v>
      </c>
      <c r="AJ976" s="26" t="s">
        <v>967</v>
      </c>
      <c r="AK976" s="26" t="s">
        <v>5510</v>
      </c>
      <c r="AL976" s="26" t="s">
        <v>5511</v>
      </c>
      <c r="AM976" s="24"/>
      <c r="AN976" s="24"/>
      <c r="AO976" s="24"/>
      <c r="AP976" s="24"/>
      <c r="AQ976" s="26" t="s">
        <v>5518</v>
      </c>
      <c r="AR976" s="24"/>
      <c r="AS976" s="24"/>
      <c r="AT976" s="24"/>
      <c r="AU976" s="24"/>
      <c r="AV976" s="24"/>
      <c r="AW976" s="28">
        <v>18181</v>
      </c>
      <c r="AX976" s="26">
        <v>31</v>
      </c>
      <c r="AY976" s="28">
        <v>45</v>
      </c>
      <c r="AZ976" s="28">
        <v>37</v>
      </c>
      <c r="BA976" s="26">
        <v>0</v>
      </c>
      <c r="BB976" s="26" t="s">
        <v>241</v>
      </c>
      <c r="BC976" s="26" t="s">
        <v>5514</v>
      </c>
      <c r="BD976" s="26" t="s">
        <v>125</v>
      </c>
      <c r="BE976" s="24"/>
      <c r="BF976" s="26" t="s">
        <v>5519</v>
      </c>
      <c r="BG976" s="26" t="s">
        <v>226</v>
      </c>
      <c r="BH976" s="26" t="s">
        <v>5520</v>
      </c>
      <c r="BI976" s="26" t="s">
        <v>226</v>
      </c>
      <c r="BJ976" s="24"/>
      <c r="BK976" s="24"/>
      <c r="BL976" s="24"/>
      <c r="BM976" s="24"/>
      <c r="BN976" s="24"/>
      <c r="BO976" s="24"/>
      <c r="BP976" s="24"/>
      <c r="BQ976" s="24"/>
      <c r="BR976" s="26">
        <v>4</v>
      </c>
      <c r="BS976" s="26">
        <v>4</v>
      </c>
      <c r="BT976" s="26">
        <v>3</v>
      </c>
      <c r="BU976" s="26">
        <v>4</v>
      </c>
      <c r="BV976" s="26">
        <v>4</v>
      </c>
      <c r="BW976" s="26">
        <v>4</v>
      </c>
      <c r="BX976" s="26">
        <v>4</v>
      </c>
      <c r="BY976" s="26">
        <v>4</v>
      </c>
      <c r="BZ976" s="24"/>
      <c r="CA976" s="24"/>
      <c r="CB976" s="24"/>
      <c r="CC976" s="24"/>
      <c r="CD976" s="24"/>
      <c r="CE976" s="24"/>
      <c r="CF976" s="24"/>
      <c r="CG976" s="24"/>
      <c r="CH976" s="24"/>
      <c r="CI976" s="24"/>
      <c r="CJ976" s="24"/>
      <c r="CK976" s="24"/>
      <c r="CL976" s="24"/>
      <c r="CM976" s="24"/>
      <c r="CN976" s="24"/>
      <c r="CO976" s="24"/>
      <c r="CP976" s="24"/>
      <c r="CQ976" s="24"/>
      <c r="CR976" s="24"/>
      <c r="CS976" s="24"/>
      <c r="CT976" s="24"/>
      <c r="CU976" s="24"/>
      <c r="CV976" s="24"/>
      <c r="CW976" s="24"/>
      <c r="CX976" s="24"/>
      <c r="CY976" s="24"/>
      <c r="CZ976" s="24"/>
      <c r="DA976" s="24"/>
      <c r="DB976" s="24"/>
      <c r="DC976" s="24"/>
      <c r="DD976" s="24"/>
      <c r="DE976" s="24"/>
      <c r="DF976" s="26" t="s">
        <v>139</v>
      </c>
      <c r="DG976" s="26" t="s">
        <v>120</v>
      </c>
      <c r="DH976" s="26" t="s">
        <v>139</v>
      </c>
      <c r="DI976" s="26" t="s">
        <v>139</v>
      </c>
      <c r="DJ976" s="26" t="s">
        <v>139</v>
      </c>
      <c r="DK976" s="26" t="s">
        <v>120</v>
      </c>
      <c r="DL976" s="26" t="s">
        <v>139</v>
      </c>
      <c r="DM976" s="26" t="s">
        <v>139</v>
      </c>
      <c r="DN976" s="26" t="s">
        <v>139</v>
      </c>
      <c r="DO976" s="26" t="s">
        <v>139</v>
      </c>
    </row>
    <row r="977" spans="1:119" ht="20.100000000000001" customHeight="1" x14ac:dyDescent="0.25">
      <c r="A977" s="29" t="str">
        <f t="shared" si="210"/>
        <v>Divya Down’s Development Trust3</v>
      </c>
      <c r="B977" s="29" t="str">
        <f t="shared" si="211"/>
        <v>Divya Down’s Development Trust</v>
      </c>
      <c r="C977" s="29">
        <f t="shared" si="212"/>
        <v>3</v>
      </c>
      <c r="D977" s="30" t="str">
        <f t="shared" si="213"/>
        <v>South Asia</v>
      </c>
      <c r="E977" s="30" t="str">
        <f t="shared" si="214"/>
        <v>Bengaluru, India</v>
      </c>
      <c r="F977" s="31">
        <f t="shared" si="215"/>
        <v>4</v>
      </c>
      <c r="G977" s="31">
        <f t="shared" si="216"/>
        <v>3</v>
      </c>
      <c r="H977" s="31">
        <f t="shared" si="217"/>
        <v>3</v>
      </c>
      <c r="I977" s="31">
        <f t="shared" si="218"/>
        <v>4</v>
      </c>
      <c r="J977" s="31">
        <f t="shared" si="219"/>
        <v>4</v>
      </c>
      <c r="K977" s="31">
        <f t="shared" si="220"/>
        <v>4</v>
      </c>
      <c r="L977" s="31">
        <f t="shared" si="221"/>
        <v>4</v>
      </c>
      <c r="M977" s="31">
        <f t="shared" si="222"/>
        <v>3</v>
      </c>
      <c r="N977" s="31">
        <f t="shared" si="223"/>
        <v>3.6</v>
      </c>
      <c r="O977" s="26" t="s">
        <v>5521</v>
      </c>
      <c r="P977" s="26" t="s">
        <v>108</v>
      </c>
      <c r="Q977" s="27">
        <v>42305</v>
      </c>
      <c r="R977" s="26" t="s">
        <v>166</v>
      </c>
      <c r="S977" s="26" t="s">
        <v>156</v>
      </c>
      <c r="T977" s="26" t="s">
        <v>157</v>
      </c>
      <c r="U977" s="26" t="s">
        <v>833</v>
      </c>
      <c r="V977" s="26" t="s">
        <v>225</v>
      </c>
      <c r="W977" s="26" t="s">
        <v>226</v>
      </c>
      <c r="X977" s="26" t="s">
        <v>524</v>
      </c>
      <c r="Y977" s="26" t="s">
        <v>5508</v>
      </c>
      <c r="Z977" s="24"/>
      <c r="AA977" s="24"/>
      <c r="AB977" s="26" t="s">
        <v>117</v>
      </c>
      <c r="AC977" s="28">
        <v>5000</v>
      </c>
      <c r="AD977" s="26" t="s">
        <v>5509</v>
      </c>
      <c r="AE977" s="26" t="s">
        <v>249</v>
      </c>
      <c r="AF977" s="26" t="s">
        <v>120</v>
      </c>
      <c r="AG977" s="26" t="s">
        <v>207</v>
      </c>
      <c r="AH977" s="26" t="s">
        <v>121</v>
      </c>
      <c r="AI977" s="28">
        <v>5000</v>
      </c>
      <c r="AJ977" s="26" t="s">
        <v>967</v>
      </c>
      <c r="AK977" s="26" t="s">
        <v>5510</v>
      </c>
      <c r="AL977" s="26" t="s">
        <v>5511</v>
      </c>
      <c r="AM977" s="24"/>
      <c r="AN977" s="24"/>
      <c r="AO977" s="24"/>
      <c r="AP977" s="24"/>
      <c r="AQ977" s="26" t="s">
        <v>5522</v>
      </c>
      <c r="AR977" s="24"/>
      <c r="AS977" s="24"/>
      <c r="AT977" s="26" t="s">
        <v>5523</v>
      </c>
      <c r="AU977" s="24"/>
      <c r="AV977" s="24"/>
      <c r="AW977" s="28">
        <v>15921</v>
      </c>
      <c r="AX977" s="26">
        <v>32</v>
      </c>
      <c r="AY977" s="28">
        <v>40</v>
      </c>
      <c r="AZ977" s="28">
        <v>32</v>
      </c>
      <c r="BA977" s="26">
        <v>0</v>
      </c>
      <c r="BB977" s="26" t="s">
        <v>241</v>
      </c>
      <c r="BC977" s="26" t="s">
        <v>5514</v>
      </c>
      <c r="BD977" s="26" t="s">
        <v>125</v>
      </c>
      <c r="BE977" s="24"/>
      <c r="BF977" s="26" t="s">
        <v>5519</v>
      </c>
      <c r="BG977" s="26" t="s">
        <v>226</v>
      </c>
      <c r="BH977" s="24"/>
      <c r="BI977" s="24"/>
      <c r="BJ977" s="24"/>
      <c r="BK977" s="24"/>
      <c r="BL977" s="24"/>
      <c r="BM977" s="24"/>
      <c r="BN977" s="24"/>
      <c r="BO977" s="24"/>
      <c r="BP977" s="24"/>
      <c r="BQ977" s="24"/>
      <c r="BR977" s="26">
        <v>4</v>
      </c>
      <c r="BS977" s="26">
        <v>3</v>
      </c>
      <c r="BT977" s="26">
        <v>3</v>
      </c>
      <c r="BU977" s="26">
        <v>4</v>
      </c>
      <c r="BV977" s="26">
        <v>4</v>
      </c>
      <c r="BW977" s="26">
        <v>4</v>
      </c>
      <c r="BX977" s="26">
        <v>4</v>
      </c>
      <c r="BY977" s="26">
        <v>3</v>
      </c>
      <c r="BZ977" s="24"/>
      <c r="CA977" s="24"/>
      <c r="CB977" s="24"/>
      <c r="CC977" s="24"/>
      <c r="CD977" s="24"/>
      <c r="CE977" s="24"/>
      <c r="CF977" s="24"/>
      <c r="CG977" s="24"/>
      <c r="CH977" s="24"/>
      <c r="CI977" s="24"/>
      <c r="CJ977" s="24"/>
      <c r="CK977" s="24"/>
      <c r="CL977" s="24"/>
      <c r="CM977" s="24"/>
      <c r="CN977" s="24"/>
      <c r="CO977" s="24"/>
      <c r="CP977" s="24"/>
      <c r="CQ977" s="24"/>
      <c r="CR977" s="24"/>
      <c r="CS977" s="24"/>
      <c r="CT977" s="24"/>
      <c r="CU977" s="24"/>
      <c r="CV977" s="24"/>
      <c r="CW977" s="24"/>
      <c r="CX977" s="24"/>
      <c r="CY977" s="24"/>
      <c r="CZ977" s="24"/>
      <c r="DA977" s="24"/>
      <c r="DB977" s="24"/>
      <c r="DC977" s="24"/>
      <c r="DD977" s="24"/>
      <c r="DE977" s="24"/>
      <c r="DF977" s="26" t="s">
        <v>139</v>
      </c>
      <c r="DG977" s="26" t="s">
        <v>120</v>
      </c>
      <c r="DH977" s="26" t="s">
        <v>139</v>
      </c>
      <c r="DI977" s="26" t="s">
        <v>139</v>
      </c>
      <c r="DJ977" s="26" t="s">
        <v>139</v>
      </c>
      <c r="DK977" s="26" t="s">
        <v>120</v>
      </c>
      <c r="DL977" s="26" t="s">
        <v>139</v>
      </c>
      <c r="DM977" s="26" t="s">
        <v>139</v>
      </c>
      <c r="DN977" s="26" t="s">
        <v>139</v>
      </c>
      <c r="DO977" s="26" t="s">
        <v>139</v>
      </c>
    </row>
    <row r="978" spans="1:119" ht="20.100000000000001" customHeight="1" x14ac:dyDescent="0.25">
      <c r="A978" s="29" t="str">
        <f t="shared" si="210"/>
        <v>Divya Down’s Development Trust2</v>
      </c>
      <c r="B978" s="29" t="str">
        <f t="shared" si="211"/>
        <v>Divya Down’s Development Trust</v>
      </c>
      <c r="C978" s="29">
        <f t="shared" si="212"/>
        <v>2</v>
      </c>
      <c r="D978" s="30" t="str">
        <f t="shared" si="213"/>
        <v>South Asia</v>
      </c>
      <c r="E978" s="30" t="str">
        <f t="shared" si="214"/>
        <v>Bengaluru, India</v>
      </c>
      <c r="F978" s="31">
        <f t="shared" si="215"/>
        <v>2</v>
      </c>
      <c r="G978" s="31">
        <f t="shared" si="216"/>
        <v>2</v>
      </c>
      <c r="H978" s="31">
        <f t="shared" si="217"/>
        <v>3</v>
      </c>
      <c r="I978" s="31">
        <f t="shared" si="218"/>
        <v>3</v>
      </c>
      <c r="J978" s="31">
        <f t="shared" si="219"/>
        <v>3</v>
      </c>
      <c r="K978" s="31">
        <f t="shared" si="220"/>
        <v>3</v>
      </c>
      <c r="L978" s="31">
        <f t="shared" si="221"/>
        <v>3</v>
      </c>
      <c r="M978" s="31">
        <f t="shared" si="222"/>
        <v>3</v>
      </c>
      <c r="N978" s="31">
        <f t="shared" si="223"/>
        <v>2.8</v>
      </c>
      <c r="O978" s="26" t="s">
        <v>5524</v>
      </c>
      <c r="P978" s="26" t="s">
        <v>108</v>
      </c>
      <c r="Q978" s="27">
        <v>41946</v>
      </c>
      <c r="R978" s="26" t="s">
        <v>109</v>
      </c>
      <c r="S978" s="26" t="s">
        <v>609</v>
      </c>
      <c r="T978" s="26" t="s">
        <v>278</v>
      </c>
      <c r="U978" s="26" t="s">
        <v>833</v>
      </c>
      <c r="V978" s="26" t="s">
        <v>225</v>
      </c>
      <c r="W978" s="26" t="s">
        <v>226</v>
      </c>
      <c r="X978" s="26" t="s">
        <v>524</v>
      </c>
      <c r="Y978" s="26" t="s">
        <v>5508</v>
      </c>
      <c r="Z978" s="24"/>
      <c r="AA978" s="24"/>
      <c r="AB978" s="26" t="s">
        <v>117</v>
      </c>
      <c r="AC978" s="28">
        <v>5000</v>
      </c>
      <c r="AD978" s="26" t="s">
        <v>5509</v>
      </c>
      <c r="AE978" s="26" t="s">
        <v>249</v>
      </c>
      <c r="AF978" s="26" t="s">
        <v>120</v>
      </c>
      <c r="AG978" s="26" t="s">
        <v>207</v>
      </c>
      <c r="AH978" s="26" t="s">
        <v>143</v>
      </c>
      <c r="AI978" s="28">
        <v>5000</v>
      </c>
      <c r="AJ978" s="26" t="s">
        <v>967</v>
      </c>
      <c r="AK978" s="26" t="s">
        <v>5510</v>
      </c>
      <c r="AL978" s="26" t="s">
        <v>5511</v>
      </c>
      <c r="AM978" s="24"/>
      <c r="AN978" s="24"/>
      <c r="AO978" s="24"/>
      <c r="AP978" s="24"/>
      <c r="AQ978" s="24"/>
      <c r="AR978" s="24"/>
      <c r="AS978" s="24"/>
      <c r="AT978" s="26" t="s">
        <v>5525</v>
      </c>
      <c r="AU978" s="24"/>
      <c r="AV978" s="24"/>
      <c r="AW978" s="28">
        <v>12819</v>
      </c>
      <c r="AX978" s="26">
        <v>35</v>
      </c>
      <c r="AY978" s="28">
        <v>50</v>
      </c>
      <c r="AZ978" s="28">
        <v>35</v>
      </c>
      <c r="BA978" s="26">
        <v>0</v>
      </c>
      <c r="BB978" s="26" t="s">
        <v>241</v>
      </c>
      <c r="BC978" s="26" t="s">
        <v>5514</v>
      </c>
      <c r="BD978" s="26" t="s">
        <v>125</v>
      </c>
      <c r="BE978" s="24"/>
      <c r="BF978" s="26" t="s">
        <v>5526</v>
      </c>
      <c r="BG978" s="26" t="s">
        <v>990</v>
      </c>
      <c r="BH978" s="24"/>
      <c r="BI978" s="24"/>
      <c r="BJ978" s="24"/>
      <c r="BK978" s="24"/>
      <c r="BL978" s="24"/>
      <c r="BM978" s="24"/>
      <c r="BN978" s="24"/>
      <c r="BO978" s="24"/>
      <c r="BP978" s="24"/>
      <c r="BQ978" s="24"/>
      <c r="BR978" s="26">
        <v>2</v>
      </c>
      <c r="BS978" s="26">
        <v>2</v>
      </c>
      <c r="BT978" s="26">
        <v>3</v>
      </c>
      <c r="BU978" s="26">
        <v>3</v>
      </c>
      <c r="BV978" s="26">
        <v>3</v>
      </c>
      <c r="BW978" s="26">
        <v>3</v>
      </c>
      <c r="BX978" s="26">
        <v>3</v>
      </c>
      <c r="BY978" s="26">
        <v>3</v>
      </c>
      <c r="BZ978" s="24"/>
      <c r="CA978" s="24"/>
      <c r="CB978" s="24"/>
      <c r="CC978" s="24"/>
      <c r="CD978" s="24"/>
      <c r="CE978" s="24"/>
      <c r="CF978" s="24"/>
      <c r="CG978" s="24"/>
      <c r="CH978" s="24"/>
      <c r="CI978" s="24"/>
      <c r="CJ978" s="24"/>
      <c r="CK978" s="24"/>
      <c r="CL978" s="24"/>
      <c r="CM978" s="24"/>
      <c r="CN978" s="24"/>
      <c r="CO978" s="24"/>
      <c r="CP978" s="24"/>
      <c r="CQ978" s="24"/>
      <c r="CR978" s="24"/>
      <c r="CS978" s="24"/>
      <c r="CT978" s="24"/>
      <c r="CU978" s="24"/>
      <c r="CV978" s="24"/>
      <c r="CW978" s="24"/>
      <c r="CX978" s="24"/>
      <c r="CY978" s="24"/>
      <c r="CZ978" s="24"/>
      <c r="DA978" s="24"/>
      <c r="DB978" s="24"/>
      <c r="DC978" s="24"/>
      <c r="DD978" s="24"/>
      <c r="DE978" s="24"/>
      <c r="DF978" s="26" t="s">
        <v>139</v>
      </c>
      <c r="DG978" s="26" t="s">
        <v>120</v>
      </c>
      <c r="DH978" s="26" t="s">
        <v>139</v>
      </c>
      <c r="DI978" s="26" t="s">
        <v>139</v>
      </c>
      <c r="DJ978" s="26" t="s">
        <v>139</v>
      </c>
      <c r="DK978" s="26" t="s">
        <v>120</v>
      </c>
      <c r="DL978" s="26" t="s">
        <v>139</v>
      </c>
      <c r="DM978" s="26" t="s">
        <v>139</v>
      </c>
      <c r="DN978" s="26" t="s">
        <v>139</v>
      </c>
      <c r="DO978" s="26" t="s">
        <v>139</v>
      </c>
    </row>
    <row r="979" spans="1:119" ht="20.100000000000001" customHeight="1" x14ac:dyDescent="0.25">
      <c r="A979" s="29" t="str">
        <f t="shared" si="210"/>
        <v>Divya Down’s Development Trust1</v>
      </c>
      <c r="B979" s="29" t="str">
        <f t="shared" si="211"/>
        <v>Divya Down’s Development Trust</v>
      </c>
      <c r="C979" s="29">
        <f t="shared" si="212"/>
        <v>1</v>
      </c>
      <c r="D979" s="30" t="str">
        <f t="shared" si="213"/>
        <v>South Asia</v>
      </c>
      <c r="E979" s="30" t="str">
        <f t="shared" si="214"/>
        <v>Bengaluru, India</v>
      </c>
      <c r="F979" s="31">
        <f t="shared" si="215"/>
        <v>4</v>
      </c>
      <c r="G979" s="31">
        <f t="shared" si="216"/>
        <v>3</v>
      </c>
      <c r="H979" s="31">
        <f t="shared" si="217"/>
        <v>3</v>
      </c>
      <c r="I979" s="31">
        <f t="shared" si="218"/>
        <v>3</v>
      </c>
      <c r="J979" s="31">
        <f t="shared" si="219"/>
        <v>4</v>
      </c>
      <c r="K979" s="31">
        <f t="shared" si="220"/>
        <v>3</v>
      </c>
      <c r="L979" s="31">
        <f t="shared" si="221"/>
        <v>3</v>
      </c>
      <c r="M979" s="31">
        <f t="shared" si="222"/>
        <v>3</v>
      </c>
      <c r="N979" s="31">
        <f t="shared" si="223"/>
        <v>3.3</v>
      </c>
      <c r="O979" s="26" t="s">
        <v>5527</v>
      </c>
      <c r="P979" s="26" t="s">
        <v>108</v>
      </c>
      <c r="Q979" s="27">
        <v>41568</v>
      </c>
      <c r="R979" s="26" t="s">
        <v>155</v>
      </c>
      <c r="S979" s="26" t="s">
        <v>622</v>
      </c>
      <c r="T979" s="26" t="s">
        <v>194</v>
      </c>
      <c r="U979" s="26" t="s">
        <v>833</v>
      </c>
      <c r="V979" s="26" t="s">
        <v>225</v>
      </c>
      <c r="W979" s="26" t="s">
        <v>226</v>
      </c>
      <c r="X979" s="26" t="s">
        <v>524</v>
      </c>
      <c r="Y979" s="26" t="s">
        <v>5508</v>
      </c>
      <c r="Z979" s="24"/>
      <c r="AA979" s="24"/>
      <c r="AB979" s="26" t="s">
        <v>117</v>
      </c>
      <c r="AC979" s="28">
        <v>5000</v>
      </c>
      <c r="AD979" s="26" t="s">
        <v>5509</v>
      </c>
      <c r="AE979" s="26" t="s">
        <v>249</v>
      </c>
      <c r="AF979" s="26" t="s">
        <v>120</v>
      </c>
      <c r="AG979" s="26" t="s">
        <v>207</v>
      </c>
      <c r="AH979" s="26" t="s">
        <v>158</v>
      </c>
      <c r="AI979" s="28">
        <v>5000</v>
      </c>
      <c r="AJ979" s="26" t="s">
        <v>5528</v>
      </c>
      <c r="AK979" s="26" t="s">
        <v>5529</v>
      </c>
      <c r="AL979" s="26" t="s">
        <v>5530</v>
      </c>
      <c r="AM979" s="26" t="s">
        <v>5531</v>
      </c>
      <c r="AN979" s="26" t="s">
        <v>5532</v>
      </c>
      <c r="AO979" s="26" t="s">
        <v>5533</v>
      </c>
      <c r="AP979" s="26" t="s">
        <v>5534</v>
      </c>
      <c r="AQ979" s="24"/>
      <c r="AR979" s="24"/>
      <c r="AS979" s="24"/>
      <c r="AT979" s="24"/>
      <c r="AU979" s="24"/>
      <c r="AV979" s="24"/>
      <c r="AW979" s="28">
        <v>11591</v>
      </c>
      <c r="AX979" s="26">
        <v>31</v>
      </c>
      <c r="AY979" s="28">
        <v>40</v>
      </c>
      <c r="AZ979" s="28">
        <v>30</v>
      </c>
      <c r="BA979" s="26">
        <v>0</v>
      </c>
      <c r="BB979" s="26" t="s">
        <v>241</v>
      </c>
      <c r="BC979" s="26" t="s">
        <v>5514</v>
      </c>
      <c r="BD979" s="24"/>
      <c r="BE979" s="24"/>
      <c r="BF979" s="26" t="s">
        <v>5519</v>
      </c>
      <c r="BG979" s="26" t="s">
        <v>226</v>
      </c>
      <c r="BH979" s="24"/>
      <c r="BI979" s="24"/>
      <c r="BJ979" s="24"/>
      <c r="BK979" s="24"/>
      <c r="BL979" s="24"/>
      <c r="BM979" s="24"/>
      <c r="BN979" s="24"/>
      <c r="BO979" s="24"/>
      <c r="BP979" s="24"/>
      <c r="BQ979" s="24"/>
      <c r="BR979" s="26">
        <v>4</v>
      </c>
      <c r="BS979" s="26">
        <v>3</v>
      </c>
      <c r="BT979" s="26">
        <v>3</v>
      </c>
      <c r="BU979" s="26">
        <v>3</v>
      </c>
      <c r="BV979" s="26">
        <v>4</v>
      </c>
      <c r="BW979" s="26">
        <v>3</v>
      </c>
      <c r="BX979" s="26">
        <v>3</v>
      </c>
      <c r="BY979" s="26">
        <v>3</v>
      </c>
      <c r="BZ979" s="24"/>
      <c r="CA979" s="24"/>
      <c r="CB979" s="24"/>
      <c r="CC979" s="24"/>
      <c r="CD979" s="24"/>
      <c r="CE979" s="24"/>
      <c r="CF979" s="24"/>
      <c r="CG979" s="24"/>
      <c r="CH979" s="24"/>
      <c r="CI979" s="24"/>
      <c r="CJ979" s="24"/>
      <c r="CK979" s="24"/>
      <c r="CL979" s="24"/>
      <c r="CM979" s="24"/>
      <c r="CN979" s="24"/>
      <c r="CO979" s="24"/>
      <c r="CP979" s="24"/>
      <c r="CQ979" s="24"/>
      <c r="CR979" s="24"/>
      <c r="CS979" s="24"/>
      <c r="CT979" s="24"/>
      <c r="CU979" s="24"/>
      <c r="CV979" s="24"/>
      <c r="CW979" s="24"/>
      <c r="CX979" s="24"/>
      <c r="CY979" s="24"/>
      <c r="CZ979" s="24"/>
      <c r="DA979" s="24"/>
      <c r="DB979" s="24"/>
      <c r="DC979" s="24"/>
      <c r="DD979" s="24"/>
      <c r="DE979" s="24"/>
      <c r="DF979" s="26" t="s">
        <v>139</v>
      </c>
      <c r="DG979" s="26" t="s">
        <v>120</v>
      </c>
      <c r="DH979" s="26" t="s">
        <v>139</v>
      </c>
      <c r="DI979" s="26" t="s">
        <v>139</v>
      </c>
      <c r="DJ979" s="26" t="s">
        <v>139</v>
      </c>
      <c r="DK979" s="26" t="s">
        <v>120</v>
      </c>
      <c r="DL979" s="26" t="s">
        <v>139</v>
      </c>
      <c r="DM979" s="26" t="s">
        <v>139</v>
      </c>
      <c r="DN979" s="26" t="s">
        <v>139</v>
      </c>
      <c r="DO979" s="26" t="s">
        <v>139</v>
      </c>
    </row>
    <row r="980" spans="1:119" ht="20.100000000000001" customHeight="1" x14ac:dyDescent="0.25">
      <c r="A980" s="29" t="str">
        <f t="shared" si="210"/>
        <v/>
      </c>
      <c r="B980" s="29" t="str">
        <f t="shared" si="211"/>
        <v>Diyalo Foundation</v>
      </c>
      <c r="C980" s="29">
        <f t="shared" si="212"/>
        <v>0</v>
      </c>
      <c r="D980" s="30" t="str">
        <f t="shared" si="213"/>
        <v>South Asia</v>
      </c>
      <c r="E980" s="30" t="str">
        <f t="shared" si="214"/>
        <v>Nepal</v>
      </c>
      <c r="F980" s="31">
        <f t="shared" si="215"/>
        <v>0</v>
      </c>
      <c r="G980" s="31">
        <f t="shared" si="216"/>
        <v>0</v>
      </c>
      <c r="H980" s="31">
        <f t="shared" si="217"/>
        <v>0</v>
      </c>
      <c r="I980" s="31">
        <f t="shared" si="218"/>
        <v>0</v>
      </c>
      <c r="J980" s="31">
        <f t="shared" si="219"/>
        <v>0</v>
      </c>
      <c r="K980" s="31">
        <f t="shared" si="220"/>
        <v>0</v>
      </c>
      <c r="L980" s="31">
        <f t="shared" si="221"/>
        <v>0</v>
      </c>
      <c r="M980" s="31">
        <f t="shared" si="222"/>
        <v>0</v>
      </c>
      <c r="N980" s="31">
        <f t="shared" si="223"/>
        <v>0</v>
      </c>
      <c r="O980" s="26" t="s">
        <v>16028</v>
      </c>
      <c r="P980" s="26" t="s">
        <v>108</v>
      </c>
      <c r="Q980" s="27">
        <v>42528</v>
      </c>
      <c r="R980" s="24"/>
      <c r="S980" s="24"/>
      <c r="T980" s="26" t="s">
        <v>157</v>
      </c>
      <c r="U980" s="24"/>
      <c r="V980" s="26" t="s">
        <v>225</v>
      </c>
      <c r="W980" s="26" t="s">
        <v>1184</v>
      </c>
      <c r="X980" s="24"/>
      <c r="Y980" s="26" t="s">
        <v>16029</v>
      </c>
      <c r="Z980" s="24"/>
      <c r="AA980" s="24"/>
      <c r="AB980" s="26" t="s">
        <v>15736</v>
      </c>
      <c r="AC980" s="28">
        <v>5000</v>
      </c>
      <c r="AD980" s="24"/>
      <c r="AE980" s="24"/>
      <c r="AF980" s="26" t="s">
        <v>139</v>
      </c>
      <c r="AG980" s="24"/>
      <c r="AH980" s="24"/>
      <c r="AI980" s="28">
        <v>5000</v>
      </c>
      <c r="AJ980" s="24"/>
      <c r="AK980" s="24"/>
      <c r="AL980" s="24"/>
      <c r="AM980" s="24"/>
      <c r="AN980" s="24"/>
      <c r="AO980" s="24"/>
      <c r="AP980" s="24"/>
      <c r="AQ980" s="24"/>
      <c r="AR980" s="24"/>
      <c r="AS980" s="24"/>
      <c r="AT980" s="24"/>
      <c r="AU980" s="24"/>
      <c r="AV980" s="24"/>
      <c r="AW980" s="24"/>
      <c r="AX980" s="24"/>
      <c r="AY980" s="24"/>
      <c r="AZ980" s="24"/>
      <c r="BA980" s="24"/>
      <c r="BB980" s="24"/>
      <c r="BC980" s="24"/>
      <c r="BD980" s="24"/>
      <c r="BE980" s="24"/>
      <c r="BF980" s="24"/>
      <c r="BG980" s="24"/>
      <c r="BH980" s="24"/>
      <c r="BI980" s="24"/>
      <c r="BJ980" s="24"/>
      <c r="BK980" s="24"/>
      <c r="BL980" s="24"/>
      <c r="BM980" s="24"/>
      <c r="BN980" s="24"/>
      <c r="BO980" s="24"/>
      <c r="BP980" s="24"/>
      <c r="BQ980" s="24"/>
      <c r="BR980" s="24"/>
      <c r="BS980" s="24"/>
      <c r="BT980" s="24"/>
      <c r="BU980" s="24"/>
      <c r="BV980" s="24"/>
      <c r="BW980" s="24"/>
      <c r="BX980" s="24"/>
      <c r="BY980" s="24"/>
      <c r="BZ980" s="24"/>
      <c r="CA980" s="24"/>
      <c r="CB980" s="24"/>
      <c r="CC980" s="24"/>
      <c r="CD980" s="24"/>
      <c r="CE980" s="24"/>
      <c r="CF980" s="24"/>
      <c r="CG980" s="24"/>
      <c r="CH980" s="24"/>
      <c r="CI980" s="24"/>
      <c r="CJ980" s="24"/>
      <c r="CK980" s="24"/>
      <c r="CL980" s="24"/>
      <c r="CM980" s="24"/>
      <c r="CN980" s="24"/>
      <c r="CO980" s="24"/>
      <c r="CP980" s="24"/>
      <c r="CQ980" s="24"/>
      <c r="CR980" s="24"/>
      <c r="CS980" s="24"/>
      <c r="CT980" s="24"/>
      <c r="CU980" s="24"/>
      <c r="CV980" s="24"/>
      <c r="CW980" s="24"/>
      <c r="CX980" s="24"/>
      <c r="CY980" s="24"/>
      <c r="CZ980" s="24"/>
      <c r="DA980" s="24"/>
      <c r="DB980" s="24"/>
      <c r="DC980" s="24"/>
      <c r="DD980" s="24"/>
      <c r="DE980" s="24"/>
      <c r="DF980" s="26" t="s">
        <v>139</v>
      </c>
      <c r="DG980" s="26" t="s">
        <v>139</v>
      </c>
      <c r="DH980" s="26" t="s">
        <v>139</v>
      </c>
      <c r="DI980" s="26" t="s">
        <v>139</v>
      </c>
      <c r="DJ980" s="26" t="s">
        <v>139</v>
      </c>
      <c r="DK980" s="26" t="s">
        <v>139</v>
      </c>
      <c r="DL980" s="26" t="s">
        <v>139</v>
      </c>
      <c r="DM980" s="26" t="s">
        <v>139</v>
      </c>
      <c r="DN980" s="26" t="s">
        <v>139</v>
      </c>
      <c r="DO980" s="26" t="s">
        <v>139</v>
      </c>
    </row>
    <row r="981" spans="1:119" ht="20.100000000000001" customHeight="1" x14ac:dyDescent="0.25">
      <c r="A981" s="29" t="str">
        <f t="shared" si="210"/>
        <v/>
      </c>
      <c r="B981" s="29" t="str">
        <f t="shared" si="211"/>
        <v>Dream a Dream</v>
      </c>
      <c r="C981" s="29">
        <f t="shared" si="212"/>
        <v>0</v>
      </c>
      <c r="D981" s="30" t="str">
        <f t="shared" si="213"/>
        <v>South Asia</v>
      </c>
      <c r="E981" s="30" t="str">
        <f t="shared" si="214"/>
        <v>Bengaluru, India</v>
      </c>
      <c r="F981" s="31">
        <f t="shared" si="215"/>
        <v>0</v>
      </c>
      <c r="G981" s="31">
        <f t="shared" si="216"/>
        <v>0</v>
      </c>
      <c r="H981" s="31">
        <f t="shared" si="217"/>
        <v>0</v>
      </c>
      <c r="I981" s="31">
        <f t="shared" si="218"/>
        <v>0</v>
      </c>
      <c r="J981" s="31">
        <f t="shared" si="219"/>
        <v>0</v>
      </c>
      <c r="K981" s="31">
        <f t="shared" si="220"/>
        <v>0</v>
      </c>
      <c r="L981" s="31">
        <f t="shared" si="221"/>
        <v>0</v>
      </c>
      <c r="M981" s="31">
        <f t="shared" si="222"/>
        <v>0</v>
      </c>
      <c r="N981" s="31">
        <f t="shared" si="223"/>
        <v>0</v>
      </c>
      <c r="O981" s="26" t="s">
        <v>16030</v>
      </c>
      <c r="P981" s="26" t="s">
        <v>108</v>
      </c>
      <c r="Q981" s="27">
        <v>41789</v>
      </c>
      <c r="R981" s="24"/>
      <c r="S981" s="24"/>
      <c r="T981" s="26" t="s">
        <v>194</v>
      </c>
      <c r="U981" s="24"/>
      <c r="V981" s="26" t="s">
        <v>225</v>
      </c>
      <c r="W981" s="26" t="s">
        <v>226</v>
      </c>
      <c r="X981" s="26" t="s">
        <v>524</v>
      </c>
      <c r="Y981" s="26" t="s">
        <v>5536</v>
      </c>
      <c r="Z981" s="24"/>
      <c r="AA981" s="24"/>
      <c r="AB981" s="26" t="s">
        <v>15736</v>
      </c>
      <c r="AC981" s="28">
        <v>500</v>
      </c>
      <c r="AD981" s="24"/>
      <c r="AE981" s="24"/>
      <c r="AF981" s="26" t="s">
        <v>120</v>
      </c>
      <c r="AG981" s="26" t="s">
        <v>846</v>
      </c>
      <c r="AH981" s="24"/>
      <c r="AI981" s="28">
        <v>500</v>
      </c>
      <c r="AJ981" s="24"/>
      <c r="AK981" s="24"/>
      <c r="AL981" s="24"/>
      <c r="AM981" s="24"/>
      <c r="AN981" s="24"/>
      <c r="AO981" s="24"/>
      <c r="AP981" s="24"/>
      <c r="AQ981" s="24"/>
      <c r="AR981" s="24"/>
      <c r="AS981" s="24"/>
      <c r="AT981" s="24"/>
      <c r="AU981" s="24"/>
      <c r="AV981" s="24"/>
      <c r="AW981" s="24"/>
      <c r="AX981" s="24"/>
      <c r="AY981" s="24"/>
      <c r="AZ981" s="24"/>
      <c r="BA981" s="24"/>
      <c r="BB981" s="24"/>
      <c r="BC981" s="26" t="s">
        <v>5541</v>
      </c>
      <c r="BD981" s="24"/>
      <c r="BE981" s="24"/>
      <c r="BF981" s="24"/>
      <c r="BG981" s="24"/>
      <c r="BH981" s="24"/>
      <c r="BI981" s="24"/>
      <c r="BJ981" s="24"/>
      <c r="BK981" s="24"/>
      <c r="BL981" s="24"/>
      <c r="BM981" s="24"/>
      <c r="BN981" s="24"/>
      <c r="BO981" s="24"/>
      <c r="BP981" s="24"/>
      <c r="BQ981" s="24"/>
      <c r="BR981" s="24"/>
      <c r="BS981" s="24"/>
      <c r="BT981" s="24"/>
      <c r="BU981" s="24"/>
      <c r="BV981" s="24"/>
      <c r="BW981" s="24"/>
      <c r="BX981" s="24"/>
      <c r="BY981" s="24"/>
      <c r="BZ981" s="24"/>
      <c r="CA981" s="24"/>
      <c r="CB981" s="24"/>
      <c r="CC981" s="24"/>
      <c r="CD981" s="24"/>
      <c r="CE981" s="24"/>
      <c r="CF981" s="24"/>
      <c r="CG981" s="24"/>
      <c r="CH981" s="24"/>
      <c r="CI981" s="24"/>
      <c r="CJ981" s="24"/>
      <c r="CK981" s="24"/>
      <c r="CL981" s="24"/>
      <c r="CM981" s="24"/>
      <c r="CN981" s="24"/>
      <c r="CO981" s="24"/>
      <c r="CP981" s="24"/>
      <c r="CQ981" s="24"/>
      <c r="CR981" s="24"/>
      <c r="CS981" s="24"/>
      <c r="CT981" s="24"/>
      <c r="CU981" s="24"/>
      <c r="CV981" s="24"/>
      <c r="CW981" s="24"/>
      <c r="CX981" s="24"/>
      <c r="CY981" s="24"/>
      <c r="CZ981" s="24"/>
      <c r="DA981" s="24"/>
      <c r="DB981" s="24"/>
      <c r="DC981" s="24"/>
      <c r="DD981" s="24"/>
      <c r="DE981" s="24"/>
      <c r="DF981" s="26" t="s">
        <v>139</v>
      </c>
      <c r="DG981" s="26" t="s">
        <v>139</v>
      </c>
      <c r="DH981" s="26" t="s">
        <v>139</v>
      </c>
      <c r="DI981" s="26" t="s">
        <v>139</v>
      </c>
      <c r="DJ981" s="26" t="s">
        <v>139</v>
      </c>
      <c r="DK981" s="26" t="s">
        <v>139</v>
      </c>
      <c r="DL981" s="26" t="s">
        <v>139</v>
      </c>
      <c r="DM981" s="26" t="s">
        <v>139</v>
      </c>
      <c r="DN981" s="26" t="s">
        <v>139</v>
      </c>
      <c r="DO981" s="26" t="s">
        <v>139</v>
      </c>
    </row>
    <row r="982" spans="1:119" ht="20.100000000000001" customHeight="1" x14ac:dyDescent="0.25">
      <c r="A982" s="29" t="str">
        <f t="shared" si="210"/>
        <v>Dream a Dream6</v>
      </c>
      <c r="B982" s="29" t="str">
        <f t="shared" si="211"/>
        <v>Dream a Dream</v>
      </c>
      <c r="C982" s="29">
        <f t="shared" si="212"/>
        <v>6</v>
      </c>
      <c r="D982" s="30" t="str">
        <f t="shared" si="213"/>
        <v>South Asia</v>
      </c>
      <c r="E982" s="30" t="str">
        <f t="shared" si="214"/>
        <v>Bengaluru, India</v>
      </c>
      <c r="F982" s="31">
        <f t="shared" si="215"/>
        <v>4</v>
      </c>
      <c r="G982" s="31">
        <f t="shared" si="216"/>
        <v>3</v>
      </c>
      <c r="H982" s="31">
        <f t="shared" si="217"/>
        <v>4</v>
      </c>
      <c r="I982" s="31">
        <f t="shared" si="218"/>
        <v>5</v>
      </c>
      <c r="J982" s="31">
        <f t="shared" si="219"/>
        <v>3</v>
      </c>
      <c r="K982" s="31">
        <f t="shared" si="220"/>
        <v>4</v>
      </c>
      <c r="L982" s="31">
        <f t="shared" si="221"/>
        <v>3</v>
      </c>
      <c r="M982" s="31">
        <f t="shared" si="222"/>
        <v>4</v>
      </c>
      <c r="N982" s="31">
        <f t="shared" si="223"/>
        <v>3.8</v>
      </c>
      <c r="O982" s="26" t="s">
        <v>5535</v>
      </c>
      <c r="P982" s="26" t="s">
        <v>108</v>
      </c>
      <c r="Q982" s="27">
        <v>41400</v>
      </c>
      <c r="R982" s="26" t="s">
        <v>305</v>
      </c>
      <c r="S982" s="26" t="s">
        <v>206</v>
      </c>
      <c r="T982" s="26" t="s">
        <v>207</v>
      </c>
      <c r="U982" s="26" t="s">
        <v>307</v>
      </c>
      <c r="V982" s="26" t="s">
        <v>225</v>
      </c>
      <c r="W982" s="26" t="s">
        <v>226</v>
      </c>
      <c r="X982" s="26" t="s">
        <v>524</v>
      </c>
      <c r="Y982" s="26" t="s">
        <v>5536</v>
      </c>
      <c r="Z982" s="24"/>
      <c r="AA982" s="24"/>
      <c r="AB982" s="26" t="s">
        <v>117</v>
      </c>
      <c r="AC982" s="28">
        <v>30000</v>
      </c>
      <c r="AD982" s="24"/>
      <c r="AE982" s="24"/>
      <c r="AF982" s="26" t="s">
        <v>120</v>
      </c>
      <c r="AG982" s="26" t="s">
        <v>846</v>
      </c>
      <c r="AH982" s="26" t="s">
        <v>250</v>
      </c>
      <c r="AI982" s="28">
        <v>30000</v>
      </c>
      <c r="AJ982" s="26" t="s">
        <v>5537</v>
      </c>
      <c r="AK982" s="26" t="s">
        <v>5538</v>
      </c>
      <c r="AL982" s="26" t="s">
        <v>5539</v>
      </c>
      <c r="AM982" s="24"/>
      <c r="AN982" s="24"/>
      <c r="AO982" s="24"/>
      <c r="AP982" s="24"/>
      <c r="AQ982" s="24"/>
      <c r="AR982" s="26" t="s">
        <v>5540</v>
      </c>
      <c r="AS982" s="24"/>
      <c r="AT982" s="24"/>
      <c r="AU982" s="24"/>
      <c r="AV982" s="24"/>
      <c r="AW982" s="28">
        <v>340000</v>
      </c>
      <c r="AX982" s="26">
        <v>4500</v>
      </c>
      <c r="AY982" s="28">
        <v>70</v>
      </c>
      <c r="AZ982" s="28">
        <v>65</v>
      </c>
      <c r="BA982" s="26">
        <v>0</v>
      </c>
      <c r="BB982" s="26" t="s">
        <v>148</v>
      </c>
      <c r="BC982" s="26" t="s">
        <v>5541</v>
      </c>
      <c r="BD982" s="26" t="s">
        <v>125</v>
      </c>
      <c r="BE982" s="24"/>
      <c r="BF982" s="26" t="s">
        <v>5542</v>
      </c>
      <c r="BG982" s="26" t="s">
        <v>191</v>
      </c>
      <c r="BH982" s="26" t="s">
        <v>979</v>
      </c>
      <c r="BI982" s="26" t="s">
        <v>387</v>
      </c>
      <c r="BJ982" s="26" t="s">
        <v>5543</v>
      </c>
      <c r="BK982" s="26" t="s">
        <v>191</v>
      </c>
      <c r="BL982" s="26" t="s">
        <v>5544</v>
      </c>
      <c r="BM982" s="26" t="s">
        <v>226</v>
      </c>
      <c r="BN982" s="26" t="s">
        <v>1362</v>
      </c>
      <c r="BO982" s="26" t="s">
        <v>449</v>
      </c>
      <c r="BP982" s="24"/>
      <c r="BQ982" s="24"/>
      <c r="BR982" s="26">
        <v>4</v>
      </c>
      <c r="BS982" s="26">
        <v>3</v>
      </c>
      <c r="BT982" s="26">
        <v>4</v>
      </c>
      <c r="BU982" s="26">
        <v>5</v>
      </c>
      <c r="BV982" s="26">
        <v>3</v>
      </c>
      <c r="BW982" s="26">
        <v>4</v>
      </c>
      <c r="BX982" s="26">
        <v>3</v>
      </c>
      <c r="BY982" s="26">
        <v>4</v>
      </c>
      <c r="BZ982" s="24"/>
      <c r="CA982" s="24"/>
      <c r="CB982" s="24"/>
      <c r="CC982" s="24"/>
      <c r="CD982" s="24"/>
      <c r="CE982" s="24"/>
      <c r="CF982" s="24"/>
      <c r="CG982" s="24"/>
      <c r="CH982" s="24"/>
      <c r="CI982" s="24"/>
      <c r="CJ982" s="24"/>
      <c r="CK982" s="24"/>
      <c r="CL982" s="24"/>
      <c r="CM982" s="24"/>
      <c r="CN982" s="24"/>
      <c r="CO982" s="24"/>
      <c r="CP982" s="24"/>
      <c r="CQ982" s="24"/>
      <c r="CR982" s="24"/>
      <c r="CS982" s="24"/>
      <c r="CT982" s="24"/>
      <c r="CU982" s="24"/>
      <c r="CV982" s="24"/>
      <c r="CW982" s="24"/>
      <c r="CX982" s="24"/>
      <c r="CY982" s="24"/>
      <c r="CZ982" s="24"/>
      <c r="DA982" s="24"/>
      <c r="DB982" s="24"/>
      <c r="DC982" s="24"/>
      <c r="DD982" s="24"/>
      <c r="DE982" s="24"/>
      <c r="DF982" s="26" t="s">
        <v>139</v>
      </c>
      <c r="DG982" s="26" t="s">
        <v>139</v>
      </c>
      <c r="DH982" s="26" t="s">
        <v>139</v>
      </c>
      <c r="DI982" s="26" t="s">
        <v>139</v>
      </c>
      <c r="DJ982" s="26" t="s">
        <v>139</v>
      </c>
      <c r="DK982" s="26" t="s">
        <v>139</v>
      </c>
      <c r="DL982" s="26" t="s">
        <v>120</v>
      </c>
      <c r="DM982" s="26" t="s">
        <v>139</v>
      </c>
      <c r="DN982" s="26" t="s">
        <v>139</v>
      </c>
      <c r="DO982" s="26" t="s">
        <v>139</v>
      </c>
    </row>
    <row r="983" spans="1:119" ht="20.100000000000001" customHeight="1" x14ac:dyDescent="0.25">
      <c r="A983" s="29" t="str">
        <f t="shared" si="210"/>
        <v/>
      </c>
      <c r="B983" s="29" t="str">
        <f t="shared" si="211"/>
        <v>Dream a Dream</v>
      </c>
      <c r="C983" s="29">
        <f t="shared" si="212"/>
        <v>0</v>
      </c>
      <c r="D983" s="30" t="str">
        <f t="shared" si="213"/>
        <v>South Asia</v>
      </c>
      <c r="E983" s="30" t="str">
        <f t="shared" si="214"/>
        <v>Bengaluru, India</v>
      </c>
      <c r="F983" s="31">
        <f t="shared" si="215"/>
        <v>0</v>
      </c>
      <c r="G983" s="31">
        <f t="shared" si="216"/>
        <v>0</v>
      </c>
      <c r="H983" s="31">
        <f t="shared" si="217"/>
        <v>0</v>
      </c>
      <c r="I983" s="31">
        <f t="shared" si="218"/>
        <v>0</v>
      </c>
      <c r="J983" s="31">
        <f t="shared" si="219"/>
        <v>0</v>
      </c>
      <c r="K983" s="31">
        <f t="shared" si="220"/>
        <v>0</v>
      </c>
      <c r="L983" s="31">
        <f t="shared" si="221"/>
        <v>0</v>
      </c>
      <c r="M983" s="31">
        <f t="shared" si="222"/>
        <v>0</v>
      </c>
      <c r="N983" s="31">
        <f t="shared" si="223"/>
        <v>0</v>
      </c>
      <c r="O983" s="26" t="s">
        <v>5545</v>
      </c>
      <c r="P983" s="26" t="s">
        <v>108</v>
      </c>
      <c r="Q983" s="27">
        <v>41257</v>
      </c>
      <c r="R983" s="24"/>
      <c r="S983" s="24"/>
      <c r="T983" s="26" t="s">
        <v>207</v>
      </c>
      <c r="U983" s="24"/>
      <c r="V983" s="26" t="s">
        <v>225</v>
      </c>
      <c r="W983" s="26" t="s">
        <v>226</v>
      </c>
      <c r="X983" s="26" t="s">
        <v>524</v>
      </c>
      <c r="Y983" s="26" t="s">
        <v>5536</v>
      </c>
      <c r="Z983" s="24"/>
      <c r="AA983" s="24"/>
      <c r="AB983" s="26" t="s">
        <v>228</v>
      </c>
      <c r="AC983" s="28">
        <v>30000</v>
      </c>
      <c r="AD983" s="24"/>
      <c r="AE983" s="24"/>
      <c r="AF983" s="26" t="s">
        <v>120</v>
      </c>
      <c r="AG983" s="26" t="s">
        <v>846</v>
      </c>
      <c r="AH983" s="24"/>
      <c r="AI983" s="28">
        <v>30000</v>
      </c>
      <c r="AJ983" s="24"/>
      <c r="AK983" s="24"/>
      <c r="AL983" s="24"/>
      <c r="AM983" s="26" t="s">
        <v>5546</v>
      </c>
      <c r="AN983" s="26" t="s">
        <v>5547</v>
      </c>
      <c r="AO983" s="24"/>
      <c r="AP983" s="24"/>
      <c r="AQ983" s="24"/>
      <c r="AR983" s="24"/>
      <c r="AS983" s="24"/>
      <c r="AT983" s="24"/>
      <c r="AU983" s="24"/>
      <c r="AV983" s="24"/>
      <c r="AW983" s="28">
        <v>224490</v>
      </c>
      <c r="AX983" s="26">
        <v>4066</v>
      </c>
      <c r="AY983" s="28">
        <v>0</v>
      </c>
      <c r="AZ983" s="28">
        <v>0</v>
      </c>
      <c r="BA983" s="26">
        <v>0</v>
      </c>
      <c r="BB983" s="24"/>
      <c r="BC983" s="26" t="s">
        <v>5541</v>
      </c>
      <c r="BD983" s="24"/>
      <c r="BE983" s="24"/>
      <c r="BF983" s="24"/>
      <c r="BG983" s="24"/>
      <c r="BH983" s="24"/>
      <c r="BI983" s="24"/>
      <c r="BJ983" s="24"/>
      <c r="BK983" s="24"/>
      <c r="BL983" s="24"/>
      <c r="BM983" s="24"/>
      <c r="BN983" s="24"/>
      <c r="BO983" s="24"/>
      <c r="BP983" s="24"/>
      <c r="BQ983" s="24"/>
      <c r="BR983" s="26">
        <v>0</v>
      </c>
      <c r="BS983" s="26">
        <v>0</v>
      </c>
      <c r="BT983" s="26">
        <v>0</v>
      </c>
      <c r="BU983" s="26">
        <v>0</v>
      </c>
      <c r="BV983" s="26">
        <v>0</v>
      </c>
      <c r="BW983" s="26">
        <v>0</v>
      </c>
      <c r="BX983" s="26">
        <v>0</v>
      </c>
      <c r="BY983" s="26">
        <v>0</v>
      </c>
      <c r="BZ983" s="24"/>
      <c r="CA983" s="24"/>
      <c r="CB983" s="24"/>
      <c r="CC983" s="24"/>
      <c r="CD983" s="24"/>
      <c r="CE983" s="24"/>
      <c r="CF983" s="24"/>
      <c r="CG983" s="24"/>
      <c r="CH983" s="24"/>
      <c r="CI983" s="24"/>
      <c r="CJ983" s="24"/>
      <c r="CK983" s="24"/>
      <c r="CL983" s="24"/>
      <c r="CM983" s="24"/>
      <c r="CN983" s="24"/>
      <c r="CO983" s="24"/>
      <c r="CP983" s="24"/>
      <c r="CQ983" s="24"/>
      <c r="CR983" s="24"/>
      <c r="CS983" s="24"/>
      <c r="CT983" s="24"/>
      <c r="CU983" s="24"/>
      <c r="CV983" s="24"/>
      <c r="CW983" s="24"/>
      <c r="CX983" s="24"/>
      <c r="CY983" s="24"/>
      <c r="CZ983" s="24"/>
      <c r="DA983" s="24"/>
      <c r="DB983" s="24"/>
      <c r="DC983" s="24"/>
      <c r="DD983" s="24"/>
      <c r="DE983" s="24"/>
      <c r="DF983" s="26" t="s">
        <v>139</v>
      </c>
      <c r="DG983" s="26" t="s">
        <v>139</v>
      </c>
      <c r="DH983" s="26" t="s">
        <v>139</v>
      </c>
      <c r="DI983" s="26" t="s">
        <v>139</v>
      </c>
      <c r="DJ983" s="26" t="s">
        <v>139</v>
      </c>
      <c r="DK983" s="26" t="s">
        <v>139</v>
      </c>
      <c r="DL983" s="26" t="s">
        <v>139</v>
      </c>
      <c r="DM983" s="26" t="s">
        <v>139</v>
      </c>
      <c r="DN983" s="26" t="s">
        <v>139</v>
      </c>
      <c r="DO983" s="26" t="s">
        <v>139</v>
      </c>
    </row>
    <row r="984" spans="1:119" ht="20.100000000000001" customHeight="1" x14ac:dyDescent="0.25">
      <c r="A984" s="29" t="str">
        <f t="shared" si="210"/>
        <v>Dream a Dream5</v>
      </c>
      <c r="B984" s="29" t="str">
        <f t="shared" si="211"/>
        <v>Dream a Dream</v>
      </c>
      <c r="C984" s="29">
        <f t="shared" si="212"/>
        <v>5</v>
      </c>
      <c r="D984" s="30" t="str">
        <f t="shared" si="213"/>
        <v>South Asia</v>
      </c>
      <c r="E984" s="30" t="str">
        <f t="shared" si="214"/>
        <v>Bengaluru, India</v>
      </c>
      <c r="F984" s="31">
        <f t="shared" si="215"/>
        <v>3</v>
      </c>
      <c r="G984" s="31">
        <f t="shared" si="216"/>
        <v>4</v>
      </c>
      <c r="H984" s="31">
        <f t="shared" si="217"/>
        <v>3</v>
      </c>
      <c r="I984" s="31">
        <f t="shared" si="218"/>
        <v>4</v>
      </c>
      <c r="J984" s="31">
        <f t="shared" si="219"/>
        <v>3</v>
      </c>
      <c r="K984" s="31">
        <f t="shared" si="220"/>
        <v>3</v>
      </c>
      <c r="L984" s="31">
        <f t="shared" si="221"/>
        <v>3</v>
      </c>
      <c r="M984" s="31">
        <f t="shared" si="222"/>
        <v>4</v>
      </c>
      <c r="N984" s="31">
        <f t="shared" si="223"/>
        <v>3.4</v>
      </c>
      <c r="O984" s="26" t="s">
        <v>5548</v>
      </c>
      <c r="P984" s="26" t="s">
        <v>108</v>
      </c>
      <c r="Q984" s="27">
        <v>41038</v>
      </c>
      <c r="R984" s="26" t="s">
        <v>166</v>
      </c>
      <c r="S984" s="26" t="s">
        <v>217</v>
      </c>
      <c r="T984" s="26" t="s">
        <v>175</v>
      </c>
      <c r="U984" s="26" t="s">
        <v>307</v>
      </c>
      <c r="V984" s="26" t="s">
        <v>225</v>
      </c>
      <c r="W984" s="26" t="s">
        <v>226</v>
      </c>
      <c r="X984" s="26" t="s">
        <v>524</v>
      </c>
      <c r="Y984" s="26" t="s">
        <v>5536</v>
      </c>
      <c r="Z984" s="24"/>
      <c r="AA984" s="24"/>
      <c r="AB984" s="26" t="s">
        <v>117</v>
      </c>
      <c r="AC984" s="28">
        <v>20000</v>
      </c>
      <c r="AD984" s="24"/>
      <c r="AE984" s="24"/>
      <c r="AF984" s="26" t="s">
        <v>120</v>
      </c>
      <c r="AG984" s="26" t="s">
        <v>846</v>
      </c>
      <c r="AH984" s="26" t="s">
        <v>176</v>
      </c>
      <c r="AI984" s="28">
        <v>20000</v>
      </c>
      <c r="AJ984" s="24"/>
      <c r="AK984" s="26" t="s">
        <v>5538</v>
      </c>
      <c r="AL984" s="26" t="s">
        <v>5549</v>
      </c>
      <c r="AM984" s="26" t="s">
        <v>5550</v>
      </c>
      <c r="AN984" s="26" t="s">
        <v>5551</v>
      </c>
      <c r="AO984" s="26" t="s">
        <v>5552</v>
      </c>
      <c r="AP984" s="24"/>
      <c r="AQ984" s="24"/>
      <c r="AR984" s="24"/>
      <c r="AS984" s="24"/>
      <c r="AT984" s="24"/>
      <c r="AU984" s="24"/>
      <c r="AV984" s="24"/>
      <c r="AW984" s="28">
        <v>224490</v>
      </c>
      <c r="AX984" s="26">
        <v>4066</v>
      </c>
      <c r="AY984" s="28">
        <v>75</v>
      </c>
      <c r="AZ984" s="28">
        <v>77</v>
      </c>
      <c r="BA984" s="26">
        <v>0</v>
      </c>
      <c r="BB984" s="26" t="s">
        <v>148</v>
      </c>
      <c r="BC984" s="26" t="s">
        <v>5541</v>
      </c>
      <c r="BD984" s="26" t="s">
        <v>378</v>
      </c>
      <c r="BE984" s="24"/>
      <c r="BF984" s="26" t="s">
        <v>1018</v>
      </c>
      <c r="BG984" s="26" t="s">
        <v>395</v>
      </c>
      <c r="BH984" s="26" t="s">
        <v>5553</v>
      </c>
      <c r="BI984" s="26" t="s">
        <v>226</v>
      </c>
      <c r="BJ984" s="26" t="s">
        <v>886</v>
      </c>
      <c r="BK984" s="26" t="s">
        <v>226</v>
      </c>
      <c r="BL984" s="26" t="s">
        <v>5554</v>
      </c>
      <c r="BM984" s="26" t="s">
        <v>191</v>
      </c>
      <c r="BN984" s="24"/>
      <c r="BO984" s="24"/>
      <c r="BP984" s="24"/>
      <c r="BQ984" s="24"/>
      <c r="BR984" s="26">
        <v>3</v>
      </c>
      <c r="BS984" s="26">
        <v>4</v>
      </c>
      <c r="BT984" s="26">
        <v>3</v>
      </c>
      <c r="BU984" s="26">
        <v>4</v>
      </c>
      <c r="BV984" s="26">
        <v>3</v>
      </c>
      <c r="BW984" s="26">
        <v>3</v>
      </c>
      <c r="BX984" s="26">
        <v>3</v>
      </c>
      <c r="BY984" s="26">
        <v>4</v>
      </c>
      <c r="BZ984" s="24"/>
      <c r="CA984" s="24"/>
      <c r="CB984" s="24"/>
      <c r="CC984" s="24"/>
      <c r="CD984" s="24"/>
      <c r="CE984" s="24"/>
      <c r="CF984" s="24"/>
      <c r="CG984" s="24"/>
      <c r="CH984" s="24"/>
      <c r="CI984" s="24"/>
      <c r="CJ984" s="24"/>
      <c r="CK984" s="24"/>
      <c r="CL984" s="24"/>
      <c r="CM984" s="24"/>
      <c r="CN984" s="24"/>
      <c r="CO984" s="24"/>
      <c r="CP984" s="24"/>
      <c r="CQ984" s="24"/>
      <c r="CR984" s="24"/>
      <c r="CS984" s="24"/>
      <c r="CT984" s="24"/>
      <c r="CU984" s="24"/>
      <c r="CV984" s="24"/>
      <c r="CW984" s="24"/>
      <c r="CX984" s="24"/>
      <c r="CY984" s="24"/>
      <c r="CZ984" s="24"/>
      <c r="DA984" s="24"/>
      <c r="DB984" s="24"/>
      <c r="DC984" s="24"/>
      <c r="DD984" s="24"/>
      <c r="DE984" s="24"/>
      <c r="DF984" s="26" t="s">
        <v>139</v>
      </c>
      <c r="DG984" s="26" t="s">
        <v>120</v>
      </c>
      <c r="DH984" s="26" t="s">
        <v>139</v>
      </c>
      <c r="DI984" s="26" t="s">
        <v>139</v>
      </c>
      <c r="DJ984" s="26" t="s">
        <v>139</v>
      </c>
      <c r="DK984" s="26" t="s">
        <v>139</v>
      </c>
      <c r="DL984" s="26" t="s">
        <v>139</v>
      </c>
      <c r="DM984" s="26" t="s">
        <v>139</v>
      </c>
      <c r="DN984" s="26" t="s">
        <v>139</v>
      </c>
      <c r="DO984" s="26" t="s">
        <v>139</v>
      </c>
    </row>
    <row r="985" spans="1:119" ht="20.100000000000001" customHeight="1" x14ac:dyDescent="0.25">
      <c r="A985" s="29" t="str">
        <f t="shared" si="210"/>
        <v>Dream a Dream4</v>
      </c>
      <c r="B985" s="29" t="str">
        <f t="shared" si="211"/>
        <v>Dream a Dream</v>
      </c>
      <c r="C985" s="29">
        <f t="shared" si="212"/>
        <v>4</v>
      </c>
      <c r="D985" s="30" t="str">
        <f t="shared" si="213"/>
        <v>South Asia</v>
      </c>
      <c r="E985" s="30" t="str">
        <f t="shared" si="214"/>
        <v>Bengaluru, India</v>
      </c>
      <c r="F985" s="31">
        <f t="shared" si="215"/>
        <v>3</v>
      </c>
      <c r="G985" s="31">
        <f t="shared" si="216"/>
        <v>2</v>
      </c>
      <c r="H985" s="31">
        <f t="shared" si="217"/>
        <v>3</v>
      </c>
      <c r="I985" s="31">
        <f t="shared" si="218"/>
        <v>4</v>
      </c>
      <c r="J985" s="31">
        <f t="shared" si="219"/>
        <v>4</v>
      </c>
      <c r="K985" s="31">
        <f t="shared" si="220"/>
        <v>3</v>
      </c>
      <c r="L985" s="31">
        <f t="shared" si="221"/>
        <v>3</v>
      </c>
      <c r="M985" s="31">
        <f t="shared" si="222"/>
        <v>4</v>
      </c>
      <c r="N985" s="31">
        <f t="shared" si="223"/>
        <v>3.3</v>
      </c>
      <c r="O985" s="26" t="s">
        <v>5555</v>
      </c>
      <c r="P985" s="26" t="s">
        <v>108</v>
      </c>
      <c r="Q985" s="27">
        <v>40672</v>
      </c>
      <c r="R985" s="26" t="s">
        <v>109</v>
      </c>
      <c r="S985" s="26" t="s">
        <v>409</v>
      </c>
      <c r="T985" s="26" t="s">
        <v>333</v>
      </c>
      <c r="U985" s="26" t="s">
        <v>307</v>
      </c>
      <c r="V985" s="26" t="s">
        <v>225</v>
      </c>
      <c r="W985" s="26" t="s">
        <v>226</v>
      </c>
      <c r="X985" s="26" t="s">
        <v>524</v>
      </c>
      <c r="Y985" s="26" t="s">
        <v>5536</v>
      </c>
      <c r="Z985" s="24"/>
      <c r="AA985" s="24"/>
      <c r="AB985" s="26" t="s">
        <v>117</v>
      </c>
      <c r="AC985" s="28">
        <v>15000</v>
      </c>
      <c r="AD985" s="24"/>
      <c r="AE985" s="24"/>
      <c r="AF985" s="26" t="s">
        <v>120</v>
      </c>
      <c r="AG985" s="26" t="s">
        <v>846</v>
      </c>
      <c r="AH985" s="26" t="s">
        <v>185</v>
      </c>
      <c r="AI985" s="28">
        <v>15000</v>
      </c>
      <c r="AJ985" s="24"/>
      <c r="AK985" s="26" t="s">
        <v>5538</v>
      </c>
      <c r="AL985" s="26" t="s">
        <v>5556</v>
      </c>
      <c r="AM985" s="26" t="s">
        <v>5550</v>
      </c>
      <c r="AN985" s="26" t="s">
        <v>5557</v>
      </c>
      <c r="AO985" s="26" t="s">
        <v>5558</v>
      </c>
      <c r="AP985" s="24"/>
      <c r="AQ985" s="24"/>
      <c r="AR985" s="24"/>
      <c r="AS985" s="24"/>
      <c r="AT985" s="26" t="s">
        <v>5559</v>
      </c>
      <c r="AU985" s="26" t="s">
        <v>5560</v>
      </c>
      <c r="AV985" s="24"/>
      <c r="AW985" s="28">
        <v>202998</v>
      </c>
      <c r="AX985" s="26">
        <v>2452</v>
      </c>
      <c r="AY985" s="28">
        <v>80</v>
      </c>
      <c r="AZ985" s="28">
        <v>70</v>
      </c>
      <c r="BA985" s="26">
        <v>0</v>
      </c>
      <c r="BB985" s="26" t="s">
        <v>148</v>
      </c>
      <c r="BC985" s="26" t="s">
        <v>5541</v>
      </c>
      <c r="BD985" s="24"/>
      <c r="BE985" s="24"/>
      <c r="BF985" s="26" t="s">
        <v>5553</v>
      </c>
      <c r="BG985" s="26" t="s">
        <v>226</v>
      </c>
      <c r="BH985" s="26" t="s">
        <v>886</v>
      </c>
      <c r="BI985" s="26" t="s">
        <v>226</v>
      </c>
      <c r="BJ985" s="26" t="s">
        <v>5554</v>
      </c>
      <c r="BK985" s="26" t="s">
        <v>191</v>
      </c>
      <c r="BL985" s="26" t="s">
        <v>1018</v>
      </c>
      <c r="BM985" s="26" t="s">
        <v>395</v>
      </c>
      <c r="BN985" s="24"/>
      <c r="BO985" s="24"/>
      <c r="BP985" s="24"/>
      <c r="BQ985" s="24"/>
      <c r="BR985" s="26">
        <v>3</v>
      </c>
      <c r="BS985" s="26">
        <v>2</v>
      </c>
      <c r="BT985" s="26">
        <v>3</v>
      </c>
      <c r="BU985" s="26">
        <v>4</v>
      </c>
      <c r="BV985" s="26">
        <v>4</v>
      </c>
      <c r="BW985" s="26">
        <v>3</v>
      </c>
      <c r="BX985" s="26">
        <v>3</v>
      </c>
      <c r="BY985" s="26">
        <v>4</v>
      </c>
      <c r="BZ985" s="24"/>
      <c r="CA985" s="24"/>
      <c r="CB985" s="24"/>
      <c r="CC985" s="24"/>
      <c r="CD985" s="24"/>
      <c r="CE985" s="24"/>
      <c r="CF985" s="24"/>
      <c r="CG985" s="24"/>
      <c r="CH985" s="24"/>
      <c r="CI985" s="24"/>
      <c r="CJ985" s="24"/>
      <c r="CK985" s="24"/>
      <c r="CL985" s="24"/>
      <c r="CM985" s="24"/>
      <c r="CN985" s="24"/>
      <c r="CO985" s="24"/>
      <c r="CP985" s="24"/>
      <c r="CQ985" s="24"/>
      <c r="CR985" s="24"/>
      <c r="CS985" s="24"/>
      <c r="CT985" s="24"/>
      <c r="CU985" s="24"/>
      <c r="CV985" s="24"/>
      <c r="CW985" s="24"/>
      <c r="CX985" s="24"/>
      <c r="CY985" s="24"/>
      <c r="CZ985" s="24"/>
      <c r="DA985" s="24"/>
      <c r="DB985" s="24"/>
      <c r="DC985" s="24"/>
      <c r="DD985" s="24"/>
      <c r="DE985" s="24"/>
      <c r="DF985" s="26" t="s">
        <v>139</v>
      </c>
      <c r="DG985" s="26" t="s">
        <v>120</v>
      </c>
      <c r="DH985" s="26" t="s">
        <v>139</v>
      </c>
      <c r="DI985" s="26" t="s">
        <v>139</v>
      </c>
      <c r="DJ985" s="26" t="s">
        <v>139</v>
      </c>
      <c r="DK985" s="26" t="s">
        <v>139</v>
      </c>
      <c r="DL985" s="26" t="s">
        <v>139</v>
      </c>
      <c r="DM985" s="26" t="s">
        <v>139</v>
      </c>
      <c r="DN985" s="26" t="s">
        <v>139</v>
      </c>
      <c r="DO985" s="26" t="s">
        <v>139</v>
      </c>
    </row>
    <row r="986" spans="1:119" ht="20.100000000000001" customHeight="1" x14ac:dyDescent="0.25">
      <c r="A986" s="29" t="str">
        <f t="shared" si="210"/>
        <v/>
      </c>
      <c r="B986" s="29" t="str">
        <f t="shared" si="211"/>
        <v>Dream a Dream</v>
      </c>
      <c r="C986" s="29">
        <f t="shared" si="212"/>
        <v>0</v>
      </c>
      <c r="D986" s="30" t="str">
        <f t="shared" si="213"/>
        <v>South Asia</v>
      </c>
      <c r="E986" s="30" t="str">
        <f t="shared" si="214"/>
        <v>Bengaluru, India</v>
      </c>
      <c r="F986" s="31">
        <f t="shared" si="215"/>
        <v>0</v>
      </c>
      <c r="G986" s="31">
        <f t="shared" si="216"/>
        <v>0</v>
      </c>
      <c r="H986" s="31">
        <f t="shared" si="217"/>
        <v>0</v>
      </c>
      <c r="I986" s="31">
        <f t="shared" si="218"/>
        <v>0</v>
      </c>
      <c r="J986" s="31">
        <f t="shared" si="219"/>
        <v>0</v>
      </c>
      <c r="K986" s="31">
        <f t="shared" si="220"/>
        <v>0</v>
      </c>
      <c r="L986" s="31">
        <f t="shared" si="221"/>
        <v>0</v>
      </c>
      <c r="M986" s="31">
        <f t="shared" si="222"/>
        <v>0</v>
      </c>
      <c r="N986" s="31">
        <f t="shared" si="223"/>
        <v>0</v>
      </c>
      <c r="O986" s="26" t="s">
        <v>16031</v>
      </c>
      <c r="P986" s="26" t="s">
        <v>108</v>
      </c>
      <c r="Q986" s="27">
        <v>40669</v>
      </c>
      <c r="R986" s="24"/>
      <c r="S986" s="24"/>
      <c r="T986" s="26" t="s">
        <v>333</v>
      </c>
      <c r="U986" s="24"/>
      <c r="V986" s="26" t="s">
        <v>225</v>
      </c>
      <c r="W986" s="26" t="s">
        <v>226</v>
      </c>
      <c r="X986" s="26" t="s">
        <v>524</v>
      </c>
      <c r="Y986" s="26" t="s">
        <v>5536</v>
      </c>
      <c r="Z986" s="24"/>
      <c r="AA986" s="24"/>
      <c r="AB986" s="26" t="s">
        <v>15766</v>
      </c>
      <c r="AC986" s="28">
        <v>3000</v>
      </c>
      <c r="AD986" s="24"/>
      <c r="AE986" s="24"/>
      <c r="AF986" s="26" t="s">
        <v>120</v>
      </c>
      <c r="AG986" s="26" t="s">
        <v>846</v>
      </c>
      <c r="AH986" s="24"/>
      <c r="AI986" s="28">
        <v>3000</v>
      </c>
      <c r="AJ986" s="24"/>
      <c r="AK986" s="24"/>
      <c r="AL986" s="24"/>
      <c r="AM986" s="24"/>
      <c r="AN986" s="24"/>
      <c r="AO986" s="24"/>
      <c r="AP986" s="24"/>
      <c r="AQ986" s="24"/>
      <c r="AR986" s="24"/>
      <c r="AS986" s="24"/>
      <c r="AT986" s="24"/>
      <c r="AU986" s="24"/>
      <c r="AV986" s="24"/>
      <c r="AW986" s="28">
        <v>0</v>
      </c>
      <c r="AX986" s="26">
        <v>0</v>
      </c>
      <c r="AY986" s="28">
        <v>0</v>
      </c>
      <c r="AZ986" s="28">
        <v>0</v>
      </c>
      <c r="BA986" s="26">
        <v>0</v>
      </c>
      <c r="BB986" s="24"/>
      <c r="BC986" s="26" t="s">
        <v>5541</v>
      </c>
      <c r="BD986" s="24"/>
      <c r="BE986" s="24"/>
      <c r="BF986" s="24"/>
      <c r="BG986" s="24"/>
      <c r="BH986" s="24"/>
      <c r="BI986" s="24"/>
      <c r="BJ986" s="24"/>
      <c r="BK986" s="24"/>
      <c r="BL986" s="24"/>
      <c r="BM986" s="24"/>
      <c r="BN986" s="24"/>
      <c r="BO986" s="24"/>
      <c r="BP986" s="24"/>
      <c r="BQ986" s="24"/>
      <c r="BR986" s="26">
        <v>0</v>
      </c>
      <c r="BS986" s="26">
        <v>0</v>
      </c>
      <c r="BT986" s="26">
        <v>0</v>
      </c>
      <c r="BU986" s="26">
        <v>0</v>
      </c>
      <c r="BV986" s="26">
        <v>0</v>
      </c>
      <c r="BW986" s="26">
        <v>0</v>
      </c>
      <c r="BX986" s="26">
        <v>0</v>
      </c>
      <c r="BY986" s="26">
        <v>0</v>
      </c>
      <c r="BZ986" s="24"/>
      <c r="CA986" s="24"/>
      <c r="CB986" s="24"/>
      <c r="CC986" s="24"/>
      <c r="CD986" s="24"/>
      <c r="CE986" s="24"/>
      <c r="CF986" s="24"/>
      <c r="CG986" s="24"/>
      <c r="CH986" s="24"/>
      <c r="CI986" s="24"/>
      <c r="CJ986" s="24"/>
      <c r="CK986" s="24"/>
      <c r="CL986" s="24"/>
      <c r="CM986" s="24"/>
      <c r="CN986" s="24"/>
      <c r="CO986" s="24"/>
      <c r="CP986" s="24"/>
      <c r="CQ986" s="24"/>
      <c r="CR986" s="24"/>
      <c r="CS986" s="24"/>
      <c r="CT986" s="24"/>
      <c r="CU986" s="24"/>
      <c r="CV986" s="24"/>
      <c r="CW986" s="24"/>
      <c r="CX986" s="24"/>
      <c r="CY986" s="24"/>
      <c r="CZ986" s="24"/>
      <c r="DA986" s="24"/>
      <c r="DB986" s="24"/>
      <c r="DC986" s="24"/>
      <c r="DD986" s="24"/>
      <c r="DE986" s="24"/>
      <c r="DF986" s="26" t="s">
        <v>139</v>
      </c>
      <c r="DG986" s="26" t="s">
        <v>139</v>
      </c>
      <c r="DH986" s="26" t="s">
        <v>139</v>
      </c>
      <c r="DI986" s="26" t="s">
        <v>139</v>
      </c>
      <c r="DJ986" s="26" t="s">
        <v>139</v>
      </c>
      <c r="DK986" s="26" t="s">
        <v>139</v>
      </c>
      <c r="DL986" s="26" t="s">
        <v>139</v>
      </c>
      <c r="DM986" s="26" t="s">
        <v>139</v>
      </c>
      <c r="DN986" s="26" t="s">
        <v>139</v>
      </c>
      <c r="DO986" s="26" t="s">
        <v>139</v>
      </c>
    </row>
    <row r="987" spans="1:119" ht="20.100000000000001" customHeight="1" x14ac:dyDescent="0.25">
      <c r="A987" s="29" t="str">
        <f t="shared" si="210"/>
        <v>Dream a Dream3</v>
      </c>
      <c r="B987" s="29" t="str">
        <f t="shared" si="211"/>
        <v>Dream a Dream</v>
      </c>
      <c r="C987" s="29">
        <f t="shared" si="212"/>
        <v>3</v>
      </c>
      <c r="D987" s="30" t="str">
        <f t="shared" si="213"/>
        <v>South Asia</v>
      </c>
      <c r="E987" s="30" t="str">
        <f t="shared" si="214"/>
        <v>Bengaluru, India</v>
      </c>
      <c r="F987" s="31">
        <f t="shared" si="215"/>
        <v>4</v>
      </c>
      <c r="G987" s="31">
        <f t="shared" si="216"/>
        <v>3</v>
      </c>
      <c r="H987" s="31">
        <f t="shared" si="217"/>
        <v>3</v>
      </c>
      <c r="I987" s="31">
        <f t="shared" si="218"/>
        <v>4</v>
      </c>
      <c r="J987" s="31">
        <f t="shared" si="219"/>
        <v>3</v>
      </c>
      <c r="K987" s="31">
        <f t="shared" si="220"/>
        <v>3</v>
      </c>
      <c r="L987" s="31">
        <f t="shared" si="221"/>
        <v>3</v>
      </c>
      <c r="M987" s="31">
        <f t="shared" si="222"/>
        <v>3</v>
      </c>
      <c r="N987" s="31">
        <f t="shared" si="223"/>
        <v>3.3</v>
      </c>
      <c r="O987" s="26" t="s">
        <v>5561</v>
      </c>
      <c r="P987" s="26" t="s">
        <v>108</v>
      </c>
      <c r="Q987" s="27">
        <v>40315</v>
      </c>
      <c r="R987" s="26" t="s">
        <v>109</v>
      </c>
      <c r="S987" s="26" t="s">
        <v>234</v>
      </c>
      <c r="T987" s="26" t="s">
        <v>224</v>
      </c>
      <c r="U987" s="26" t="s">
        <v>307</v>
      </c>
      <c r="V987" s="26" t="s">
        <v>225</v>
      </c>
      <c r="W987" s="26" t="s">
        <v>226</v>
      </c>
      <c r="X987" s="26" t="s">
        <v>524</v>
      </c>
      <c r="Y987" s="26" t="s">
        <v>5536</v>
      </c>
      <c r="Z987" s="24"/>
      <c r="AA987" s="24"/>
      <c r="AB987" s="26" t="s">
        <v>117</v>
      </c>
      <c r="AC987" s="28">
        <v>10000</v>
      </c>
      <c r="AD987" s="24"/>
      <c r="AE987" s="24"/>
      <c r="AF987" s="26" t="s">
        <v>120</v>
      </c>
      <c r="AG987" s="26" t="s">
        <v>846</v>
      </c>
      <c r="AH987" s="26" t="s">
        <v>121</v>
      </c>
      <c r="AI987" s="28">
        <v>10000</v>
      </c>
      <c r="AJ987" s="24"/>
      <c r="AK987" s="26" t="s">
        <v>5538</v>
      </c>
      <c r="AL987" s="26" t="s">
        <v>5562</v>
      </c>
      <c r="AM987" s="26" t="s">
        <v>5550</v>
      </c>
      <c r="AN987" s="26" t="s">
        <v>5563</v>
      </c>
      <c r="AO987" s="24"/>
      <c r="AP987" s="24"/>
      <c r="AQ987" s="24"/>
      <c r="AR987" s="24"/>
      <c r="AS987" s="24"/>
      <c r="AT987" s="24"/>
      <c r="AU987" s="26" t="s">
        <v>5564</v>
      </c>
      <c r="AV987" s="24"/>
      <c r="AW987" s="28">
        <v>118903</v>
      </c>
      <c r="AX987" s="26">
        <v>2222</v>
      </c>
      <c r="AY987" s="28">
        <v>0</v>
      </c>
      <c r="AZ987" s="28">
        <v>0</v>
      </c>
      <c r="BA987" s="26">
        <v>0</v>
      </c>
      <c r="BB987" s="24"/>
      <c r="BC987" s="26" t="s">
        <v>5541</v>
      </c>
      <c r="BD987" s="24"/>
      <c r="BE987" s="24"/>
      <c r="BF987" s="24"/>
      <c r="BG987" s="24"/>
      <c r="BH987" s="24"/>
      <c r="BI987" s="24"/>
      <c r="BJ987" s="24"/>
      <c r="BK987" s="24"/>
      <c r="BL987" s="24"/>
      <c r="BM987" s="24"/>
      <c r="BN987" s="24"/>
      <c r="BO987" s="24"/>
      <c r="BP987" s="24"/>
      <c r="BQ987" s="24"/>
      <c r="BR987" s="26">
        <v>4</v>
      </c>
      <c r="BS987" s="26">
        <v>3</v>
      </c>
      <c r="BT987" s="26">
        <v>3</v>
      </c>
      <c r="BU987" s="26">
        <v>4</v>
      </c>
      <c r="BV987" s="26">
        <v>3</v>
      </c>
      <c r="BW987" s="26">
        <v>3</v>
      </c>
      <c r="BX987" s="26">
        <v>3</v>
      </c>
      <c r="BY987" s="26">
        <v>3</v>
      </c>
      <c r="BZ987" s="24"/>
      <c r="CA987" s="24"/>
      <c r="CB987" s="24"/>
      <c r="CC987" s="24"/>
      <c r="CD987" s="24"/>
      <c r="CE987" s="24"/>
      <c r="CF987" s="24"/>
      <c r="CG987" s="24"/>
      <c r="CH987" s="24"/>
      <c r="CI987" s="24"/>
      <c r="CJ987" s="24"/>
      <c r="CK987" s="24"/>
      <c r="CL987" s="24"/>
      <c r="CM987" s="24"/>
      <c r="CN987" s="24"/>
      <c r="CO987" s="24"/>
      <c r="CP987" s="24"/>
      <c r="CQ987" s="24"/>
      <c r="CR987" s="24"/>
      <c r="CS987" s="24"/>
      <c r="CT987" s="24"/>
      <c r="CU987" s="24"/>
      <c r="CV987" s="24"/>
      <c r="CW987" s="24"/>
      <c r="CX987" s="24"/>
      <c r="CY987" s="24"/>
      <c r="CZ987" s="24"/>
      <c r="DA987" s="24"/>
      <c r="DB987" s="24"/>
      <c r="DC987" s="24"/>
      <c r="DD987" s="24"/>
      <c r="DE987" s="24"/>
      <c r="DF987" s="26" t="s">
        <v>139</v>
      </c>
      <c r="DG987" s="26" t="s">
        <v>139</v>
      </c>
      <c r="DH987" s="26" t="s">
        <v>139</v>
      </c>
      <c r="DI987" s="26" t="s">
        <v>139</v>
      </c>
      <c r="DJ987" s="26" t="s">
        <v>139</v>
      </c>
      <c r="DK987" s="26" t="s">
        <v>139</v>
      </c>
      <c r="DL987" s="26" t="s">
        <v>139</v>
      </c>
      <c r="DM987" s="26" t="s">
        <v>139</v>
      </c>
      <c r="DN987" s="26" t="s">
        <v>139</v>
      </c>
      <c r="DO987" s="26" t="s">
        <v>139</v>
      </c>
    </row>
    <row r="988" spans="1:119" ht="20.100000000000001" customHeight="1" x14ac:dyDescent="0.25">
      <c r="A988" s="29" t="str">
        <f t="shared" si="210"/>
        <v>Dreamcatchers Foundation6</v>
      </c>
      <c r="B988" s="29" t="str">
        <f t="shared" si="211"/>
        <v>Dreamcatchers Foundation</v>
      </c>
      <c r="C988" s="29">
        <f t="shared" si="212"/>
        <v>6</v>
      </c>
      <c r="D988" s="30" t="str">
        <f t="shared" si="213"/>
        <v>South Asia</v>
      </c>
      <c r="E988" s="30" t="str">
        <f t="shared" si="214"/>
        <v>Mumbai, India</v>
      </c>
      <c r="F988" s="31">
        <f t="shared" si="215"/>
        <v>2</v>
      </c>
      <c r="G988" s="31">
        <f t="shared" si="216"/>
        <v>1</v>
      </c>
      <c r="H988" s="31">
        <f t="shared" si="217"/>
        <v>2</v>
      </c>
      <c r="I988" s="31">
        <f t="shared" si="218"/>
        <v>3</v>
      </c>
      <c r="J988" s="31">
        <f t="shared" si="219"/>
        <v>3</v>
      </c>
      <c r="K988" s="31">
        <f t="shared" si="220"/>
        <v>3</v>
      </c>
      <c r="L988" s="31">
        <f t="shared" si="221"/>
        <v>3</v>
      </c>
      <c r="M988" s="31">
        <f t="shared" si="222"/>
        <v>3</v>
      </c>
      <c r="N988" s="31">
        <f t="shared" si="223"/>
        <v>2.5</v>
      </c>
      <c r="O988" s="26" t="s">
        <v>5565</v>
      </c>
      <c r="P988" s="26" t="s">
        <v>108</v>
      </c>
      <c r="Q988" s="27">
        <v>41204</v>
      </c>
      <c r="R988" s="26" t="s">
        <v>305</v>
      </c>
      <c r="S988" s="26" t="s">
        <v>306</v>
      </c>
      <c r="T988" s="26" t="s">
        <v>207</v>
      </c>
      <c r="U988" s="26" t="s">
        <v>833</v>
      </c>
      <c r="V988" s="26" t="s">
        <v>225</v>
      </c>
      <c r="W988" s="26" t="s">
        <v>226</v>
      </c>
      <c r="X988" s="26" t="s">
        <v>963</v>
      </c>
      <c r="Y988" s="26" t="s">
        <v>5566</v>
      </c>
      <c r="Z988" s="24"/>
      <c r="AA988" s="24"/>
      <c r="AB988" s="26" t="s">
        <v>117</v>
      </c>
      <c r="AC988" s="28">
        <v>11000</v>
      </c>
      <c r="AD988" s="26" t="s">
        <v>5567</v>
      </c>
      <c r="AE988" s="24"/>
      <c r="AF988" s="26" t="s">
        <v>139</v>
      </c>
      <c r="AG988" s="26" t="s">
        <v>846</v>
      </c>
      <c r="AH988" s="26" t="s">
        <v>250</v>
      </c>
      <c r="AI988" s="28">
        <v>11000</v>
      </c>
      <c r="AJ988" s="26" t="s">
        <v>5568</v>
      </c>
      <c r="AK988" s="26" t="s">
        <v>5569</v>
      </c>
      <c r="AL988" s="26" t="s">
        <v>5570</v>
      </c>
      <c r="AM988" s="24"/>
      <c r="AN988" s="24"/>
      <c r="AO988" s="24"/>
      <c r="AP988" s="24"/>
      <c r="AQ988" s="24"/>
      <c r="AR988" s="26" t="s">
        <v>5571</v>
      </c>
      <c r="AS988" s="24"/>
      <c r="AT988" s="24"/>
      <c r="AU988" s="24"/>
      <c r="AV988" s="24"/>
      <c r="AW988" s="28">
        <v>13804</v>
      </c>
      <c r="AX988" s="26">
        <v>65</v>
      </c>
      <c r="AY988" s="28">
        <v>180</v>
      </c>
      <c r="AZ988" s="28">
        <v>65</v>
      </c>
      <c r="BA988" s="26">
        <v>0</v>
      </c>
      <c r="BB988" s="26" t="s">
        <v>241</v>
      </c>
      <c r="BC988" s="26" t="s">
        <v>5572</v>
      </c>
      <c r="BD988" s="24"/>
      <c r="BE988" s="24"/>
      <c r="BF988" s="26" t="s">
        <v>5573</v>
      </c>
      <c r="BG988" s="26" t="s">
        <v>226</v>
      </c>
      <c r="BH988" s="24"/>
      <c r="BI988" s="24"/>
      <c r="BJ988" s="24"/>
      <c r="BK988" s="24"/>
      <c r="BL988" s="24"/>
      <c r="BM988" s="24"/>
      <c r="BN988" s="24"/>
      <c r="BO988" s="24"/>
      <c r="BP988" s="24"/>
      <c r="BQ988" s="24"/>
      <c r="BR988" s="26">
        <v>2</v>
      </c>
      <c r="BS988" s="26">
        <v>1</v>
      </c>
      <c r="BT988" s="26">
        <v>2</v>
      </c>
      <c r="BU988" s="26">
        <v>3</v>
      </c>
      <c r="BV988" s="26">
        <v>3</v>
      </c>
      <c r="BW988" s="26">
        <v>3</v>
      </c>
      <c r="BX988" s="26">
        <v>3</v>
      </c>
      <c r="BY988" s="26">
        <v>3</v>
      </c>
      <c r="BZ988" s="24"/>
      <c r="CA988" s="24"/>
      <c r="CB988" s="24"/>
      <c r="CC988" s="24"/>
      <c r="CD988" s="24"/>
      <c r="CE988" s="24"/>
      <c r="CF988" s="24"/>
      <c r="CG988" s="24"/>
      <c r="CH988" s="24"/>
      <c r="CI988" s="24"/>
      <c r="CJ988" s="24"/>
      <c r="CK988" s="24"/>
      <c r="CL988" s="24"/>
      <c r="CM988" s="24"/>
      <c r="CN988" s="24"/>
      <c r="CO988" s="24"/>
      <c r="CP988" s="24"/>
      <c r="CQ988" s="24"/>
      <c r="CR988" s="24"/>
      <c r="CS988" s="24"/>
      <c r="CT988" s="24"/>
      <c r="CU988" s="24"/>
      <c r="CV988" s="24"/>
      <c r="CW988" s="24"/>
      <c r="CX988" s="24"/>
      <c r="CY988" s="24"/>
      <c r="CZ988" s="24"/>
      <c r="DA988" s="24"/>
      <c r="DB988" s="24"/>
      <c r="DC988" s="24"/>
      <c r="DD988" s="24"/>
      <c r="DE988" s="24"/>
      <c r="DF988" s="26" t="s">
        <v>139</v>
      </c>
      <c r="DG988" s="26" t="s">
        <v>139</v>
      </c>
      <c r="DH988" s="26" t="s">
        <v>139</v>
      </c>
      <c r="DI988" s="26" t="s">
        <v>139</v>
      </c>
      <c r="DJ988" s="26" t="s">
        <v>139</v>
      </c>
      <c r="DK988" s="26" t="s">
        <v>139</v>
      </c>
      <c r="DL988" s="26" t="s">
        <v>120</v>
      </c>
      <c r="DM988" s="26" t="s">
        <v>139</v>
      </c>
      <c r="DN988" s="26" t="s">
        <v>139</v>
      </c>
      <c r="DO988" s="26" t="s">
        <v>139</v>
      </c>
    </row>
    <row r="989" spans="1:119" ht="20.100000000000001" customHeight="1" x14ac:dyDescent="0.25">
      <c r="A989" s="29" t="str">
        <f t="shared" si="210"/>
        <v>Dreamcatchers Foundation5</v>
      </c>
      <c r="B989" s="29" t="str">
        <f t="shared" si="211"/>
        <v>Dreamcatchers Foundation</v>
      </c>
      <c r="C989" s="29">
        <f t="shared" si="212"/>
        <v>5</v>
      </c>
      <c r="D989" s="30" t="str">
        <f t="shared" si="213"/>
        <v>South Asia</v>
      </c>
      <c r="E989" s="30" t="str">
        <f t="shared" si="214"/>
        <v>Mumbai, India</v>
      </c>
      <c r="F989" s="31">
        <f t="shared" si="215"/>
        <v>2</v>
      </c>
      <c r="G989" s="31">
        <f t="shared" si="216"/>
        <v>2</v>
      </c>
      <c r="H989" s="31">
        <f t="shared" si="217"/>
        <v>2</v>
      </c>
      <c r="I989" s="31">
        <f t="shared" si="218"/>
        <v>4</v>
      </c>
      <c r="J989" s="31">
        <f t="shared" si="219"/>
        <v>5</v>
      </c>
      <c r="K989" s="31">
        <f t="shared" si="220"/>
        <v>5</v>
      </c>
      <c r="L989" s="31">
        <f t="shared" si="221"/>
        <v>5</v>
      </c>
      <c r="M989" s="31">
        <f t="shared" si="222"/>
        <v>3</v>
      </c>
      <c r="N989" s="31">
        <f t="shared" si="223"/>
        <v>3.5</v>
      </c>
      <c r="O989" s="26" t="s">
        <v>5574</v>
      </c>
      <c r="P989" s="26" t="s">
        <v>108</v>
      </c>
      <c r="Q989" s="27">
        <v>40833</v>
      </c>
      <c r="R989" s="26" t="s">
        <v>109</v>
      </c>
      <c r="S989" s="26" t="s">
        <v>321</v>
      </c>
      <c r="T989" s="26" t="s">
        <v>175</v>
      </c>
      <c r="U989" s="26" t="s">
        <v>833</v>
      </c>
      <c r="V989" s="26" t="s">
        <v>225</v>
      </c>
      <c r="W989" s="26" t="s">
        <v>226</v>
      </c>
      <c r="X989" s="26" t="s">
        <v>963</v>
      </c>
      <c r="Y989" s="26" t="s">
        <v>5566</v>
      </c>
      <c r="Z989" s="24"/>
      <c r="AA989" s="24"/>
      <c r="AB989" s="26" t="s">
        <v>117</v>
      </c>
      <c r="AC989" s="28">
        <v>11000</v>
      </c>
      <c r="AD989" s="26" t="s">
        <v>5567</v>
      </c>
      <c r="AE989" s="24"/>
      <c r="AF989" s="26" t="s">
        <v>139</v>
      </c>
      <c r="AG989" s="26" t="s">
        <v>846</v>
      </c>
      <c r="AH989" s="26" t="s">
        <v>176</v>
      </c>
      <c r="AI989" s="28">
        <v>11000</v>
      </c>
      <c r="AJ989" s="24"/>
      <c r="AK989" s="26" t="s">
        <v>5575</v>
      </c>
      <c r="AL989" s="26" t="s">
        <v>5576</v>
      </c>
      <c r="AM989" s="26" t="s">
        <v>5577</v>
      </c>
      <c r="AN989" s="26" t="s">
        <v>5578</v>
      </c>
      <c r="AO989" s="26" t="s">
        <v>5579</v>
      </c>
      <c r="AP989" s="24"/>
      <c r="AQ989" s="24"/>
      <c r="AR989" s="24"/>
      <c r="AS989" s="26" t="s">
        <v>5580</v>
      </c>
      <c r="AT989" s="26" t="s">
        <v>5581</v>
      </c>
      <c r="AU989" s="26" t="s">
        <v>5582</v>
      </c>
      <c r="AV989" s="24"/>
      <c r="AW989" s="28">
        <v>30233</v>
      </c>
      <c r="AX989" s="26">
        <v>273</v>
      </c>
      <c r="AY989" s="28">
        <v>0</v>
      </c>
      <c r="AZ989" s="28">
        <v>0</v>
      </c>
      <c r="BA989" s="26">
        <v>0</v>
      </c>
      <c r="BB989" s="24"/>
      <c r="BC989" s="26" t="s">
        <v>5572</v>
      </c>
      <c r="BD989" s="26" t="s">
        <v>437</v>
      </c>
      <c r="BE989" s="24"/>
      <c r="BF989" s="26" t="s">
        <v>4871</v>
      </c>
      <c r="BG989" s="26" t="s">
        <v>226</v>
      </c>
      <c r="BH989" s="24"/>
      <c r="BI989" s="24"/>
      <c r="BJ989" s="24"/>
      <c r="BK989" s="24"/>
      <c r="BL989" s="24"/>
      <c r="BM989" s="24"/>
      <c r="BN989" s="24"/>
      <c r="BO989" s="24"/>
      <c r="BP989" s="24"/>
      <c r="BQ989" s="24"/>
      <c r="BR989" s="26">
        <v>2</v>
      </c>
      <c r="BS989" s="26">
        <v>2</v>
      </c>
      <c r="BT989" s="26">
        <v>2</v>
      </c>
      <c r="BU989" s="26">
        <v>4</v>
      </c>
      <c r="BV989" s="26">
        <v>5</v>
      </c>
      <c r="BW989" s="26">
        <v>5</v>
      </c>
      <c r="BX989" s="26">
        <v>5</v>
      </c>
      <c r="BY989" s="26">
        <v>3</v>
      </c>
      <c r="BZ989" s="24"/>
      <c r="CA989" s="24"/>
      <c r="CB989" s="24"/>
      <c r="CC989" s="24"/>
      <c r="CD989" s="24"/>
      <c r="CE989" s="24"/>
      <c r="CF989" s="24"/>
      <c r="CG989" s="24"/>
      <c r="CH989" s="24"/>
      <c r="CI989" s="24"/>
      <c r="CJ989" s="24"/>
      <c r="CK989" s="24"/>
      <c r="CL989" s="24"/>
      <c r="CM989" s="24"/>
      <c r="CN989" s="24"/>
      <c r="CO989" s="24"/>
      <c r="CP989" s="24"/>
      <c r="CQ989" s="24"/>
      <c r="CR989" s="24"/>
      <c r="CS989" s="24"/>
      <c r="CT989" s="24"/>
      <c r="CU989" s="24"/>
      <c r="CV989" s="24"/>
      <c r="CW989" s="24"/>
      <c r="CX989" s="24"/>
      <c r="CY989" s="24"/>
      <c r="CZ989" s="24"/>
      <c r="DA989" s="24"/>
      <c r="DB989" s="24"/>
      <c r="DC989" s="24"/>
      <c r="DD989" s="24"/>
      <c r="DE989" s="24"/>
      <c r="DF989" s="26" t="s">
        <v>139</v>
      </c>
      <c r="DG989" s="26" t="s">
        <v>120</v>
      </c>
      <c r="DH989" s="26" t="s">
        <v>139</v>
      </c>
      <c r="DI989" s="26" t="s">
        <v>139</v>
      </c>
      <c r="DJ989" s="26" t="s">
        <v>139</v>
      </c>
      <c r="DK989" s="26" t="s">
        <v>139</v>
      </c>
      <c r="DL989" s="26" t="s">
        <v>139</v>
      </c>
      <c r="DM989" s="26" t="s">
        <v>139</v>
      </c>
      <c r="DN989" s="26" t="s">
        <v>139</v>
      </c>
      <c r="DO989" s="26" t="s">
        <v>139</v>
      </c>
    </row>
    <row r="990" spans="1:119" ht="20.100000000000001" customHeight="1" x14ac:dyDescent="0.25">
      <c r="A990" s="29" t="str">
        <f t="shared" si="210"/>
        <v>Dreamcatchers Foundation4</v>
      </c>
      <c r="B990" s="29" t="str">
        <f t="shared" si="211"/>
        <v>Dreamcatchers Foundation</v>
      </c>
      <c r="C990" s="29">
        <f t="shared" si="212"/>
        <v>4</v>
      </c>
      <c r="D990" s="30" t="str">
        <f t="shared" si="213"/>
        <v>South Asia</v>
      </c>
      <c r="E990" s="30" t="str">
        <f t="shared" si="214"/>
        <v>Mumbai, India</v>
      </c>
      <c r="F990" s="31">
        <f t="shared" si="215"/>
        <v>3</v>
      </c>
      <c r="G990" s="31">
        <f t="shared" si="216"/>
        <v>1</v>
      </c>
      <c r="H990" s="31">
        <f t="shared" si="217"/>
        <v>2</v>
      </c>
      <c r="I990" s="31">
        <f t="shared" si="218"/>
        <v>3</v>
      </c>
      <c r="J990" s="31">
        <f t="shared" si="219"/>
        <v>3</v>
      </c>
      <c r="K990" s="31">
        <f t="shared" si="220"/>
        <v>3</v>
      </c>
      <c r="L990" s="31">
        <f t="shared" si="221"/>
        <v>4</v>
      </c>
      <c r="M990" s="31">
        <f t="shared" si="222"/>
        <v>5</v>
      </c>
      <c r="N990" s="31">
        <f t="shared" si="223"/>
        <v>3</v>
      </c>
      <c r="O990" s="26" t="s">
        <v>5583</v>
      </c>
      <c r="P990" s="26" t="s">
        <v>108</v>
      </c>
      <c r="Q990" s="27">
        <v>40469</v>
      </c>
      <c r="R990" s="26" t="s">
        <v>109</v>
      </c>
      <c r="S990" s="26" t="s">
        <v>332</v>
      </c>
      <c r="T990" s="26" t="s">
        <v>333</v>
      </c>
      <c r="U990" s="26" t="s">
        <v>833</v>
      </c>
      <c r="V990" s="26" t="s">
        <v>225</v>
      </c>
      <c r="W990" s="26" t="s">
        <v>226</v>
      </c>
      <c r="X990" s="26" t="s">
        <v>963</v>
      </c>
      <c r="Y990" s="26" t="s">
        <v>5566</v>
      </c>
      <c r="Z990" s="24"/>
      <c r="AA990" s="24"/>
      <c r="AB990" s="26" t="s">
        <v>117</v>
      </c>
      <c r="AC990" s="28">
        <v>9000</v>
      </c>
      <c r="AD990" s="26" t="s">
        <v>5567</v>
      </c>
      <c r="AE990" s="24"/>
      <c r="AF990" s="26" t="s">
        <v>139</v>
      </c>
      <c r="AG990" s="26" t="s">
        <v>846</v>
      </c>
      <c r="AH990" s="26" t="s">
        <v>185</v>
      </c>
      <c r="AI990" s="28">
        <v>9000</v>
      </c>
      <c r="AJ990" s="24"/>
      <c r="AK990" s="26" t="s">
        <v>5575</v>
      </c>
      <c r="AL990" s="26" t="s">
        <v>5584</v>
      </c>
      <c r="AM990" s="26" t="s">
        <v>5577</v>
      </c>
      <c r="AN990" s="26" t="s">
        <v>5585</v>
      </c>
      <c r="AO990" s="26" t="s">
        <v>5586</v>
      </c>
      <c r="AP990" s="24"/>
      <c r="AQ990" s="24"/>
      <c r="AR990" s="24"/>
      <c r="AS990" s="26" t="s">
        <v>5587</v>
      </c>
      <c r="AT990" s="24"/>
      <c r="AU990" s="24"/>
      <c r="AV990" s="24"/>
      <c r="AW990" s="28">
        <v>37777</v>
      </c>
      <c r="AX990" s="26">
        <v>200</v>
      </c>
      <c r="AY990" s="28">
        <v>0</v>
      </c>
      <c r="AZ990" s="28">
        <v>0</v>
      </c>
      <c r="BA990" s="26">
        <v>0</v>
      </c>
      <c r="BB990" s="24"/>
      <c r="BC990" s="26" t="s">
        <v>5572</v>
      </c>
      <c r="BD990" s="24"/>
      <c r="BE990" s="24"/>
      <c r="BF990" s="26" t="s">
        <v>3386</v>
      </c>
      <c r="BG990" s="26" t="s">
        <v>191</v>
      </c>
      <c r="BH990" s="24"/>
      <c r="BI990" s="24"/>
      <c r="BJ990" s="24"/>
      <c r="BK990" s="24"/>
      <c r="BL990" s="24"/>
      <c r="BM990" s="24"/>
      <c r="BN990" s="24"/>
      <c r="BO990" s="24"/>
      <c r="BP990" s="24"/>
      <c r="BQ990" s="24"/>
      <c r="BR990" s="26">
        <v>3</v>
      </c>
      <c r="BS990" s="26">
        <v>1</v>
      </c>
      <c r="BT990" s="26">
        <v>2</v>
      </c>
      <c r="BU990" s="26">
        <v>3</v>
      </c>
      <c r="BV990" s="26">
        <v>3</v>
      </c>
      <c r="BW990" s="26">
        <v>3</v>
      </c>
      <c r="BX990" s="26">
        <v>4</v>
      </c>
      <c r="BY990" s="26">
        <v>5</v>
      </c>
      <c r="BZ990" s="24"/>
      <c r="CA990" s="24"/>
      <c r="CB990" s="24"/>
      <c r="CC990" s="24"/>
      <c r="CD990" s="24"/>
      <c r="CE990" s="24"/>
      <c r="CF990" s="24"/>
      <c r="CG990" s="24"/>
      <c r="CH990" s="24"/>
      <c r="CI990" s="24"/>
      <c r="CJ990" s="24"/>
      <c r="CK990" s="24"/>
      <c r="CL990" s="24"/>
      <c r="CM990" s="24"/>
      <c r="CN990" s="24"/>
      <c r="CO990" s="24"/>
      <c r="CP990" s="24"/>
      <c r="CQ990" s="24"/>
      <c r="CR990" s="24"/>
      <c r="CS990" s="24"/>
      <c r="CT990" s="24"/>
      <c r="CU990" s="24"/>
      <c r="CV990" s="24"/>
      <c r="CW990" s="24"/>
      <c r="CX990" s="24"/>
      <c r="CY990" s="24"/>
      <c r="CZ990" s="24"/>
      <c r="DA990" s="24"/>
      <c r="DB990" s="24"/>
      <c r="DC990" s="24"/>
      <c r="DD990" s="24"/>
      <c r="DE990" s="24"/>
      <c r="DF990" s="26" t="s">
        <v>139</v>
      </c>
      <c r="DG990" s="26" t="s">
        <v>120</v>
      </c>
      <c r="DH990" s="26" t="s">
        <v>139</v>
      </c>
      <c r="DI990" s="26" t="s">
        <v>139</v>
      </c>
      <c r="DJ990" s="26" t="s">
        <v>139</v>
      </c>
      <c r="DK990" s="26" t="s">
        <v>139</v>
      </c>
      <c r="DL990" s="26" t="s">
        <v>139</v>
      </c>
      <c r="DM990" s="26" t="s">
        <v>139</v>
      </c>
      <c r="DN990" s="26" t="s">
        <v>139</v>
      </c>
      <c r="DO990" s="26" t="s">
        <v>139</v>
      </c>
    </row>
    <row r="991" spans="1:119" ht="20.100000000000001" customHeight="1" x14ac:dyDescent="0.25">
      <c r="A991" s="29" t="str">
        <f t="shared" si="210"/>
        <v/>
      </c>
      <c r="B991" s="29" t="str">
        <f t="shared" si="211"/>
        <v>Dreamcatchers Foundation</v>
      </c>
      <c r="C991" s="29">
        <f t="shared" si="212"/>
        <v>0</v>
      </c>
      <c r="D991" s="30" t="str">
        <f t="shared" si="213"/>
        <v>South Asia</v>
      </c>
      <c r="E991" s="30" t="str">
        <f t="shared" si="214"/>
        <v>Mumbai, India</v>
      </c>
      <c r="F991" s="31">
        <f t="shared" si="215"/>
        <v>0</v>
      </c>
      <c r="G991" s="31">
        <f t="shared" si="216"/>
        <v>0</v>
      </c>
      <c r="H991" s="31">
        <f t="shared" si="217"/>
        <v>0</v>
      </c>
      <c r="I991" s="31">
        <f t="shared" si="218"/>
        <v>0</v>
      </c>
      <c r="J991" s="31">
        <f t="shared" si="219"/>
        <v>0</v>
      </c>
      <c r="K991" s="31">
        <f t="shared" si="220"/>
        <v>0</v>
      </c>
      <c r="L991" s="31">
        <f t="shared" si="221"/>
        <v>0</v>
      </c>
      <c r="M991" s="31">
        <f t="shared" si="222"/>
        <v>0</v>
      </c>
      <c r="N991" s="31">
        <f t="shared" si="223"/>
        <v>0</v>
      </c>
      <c r="O991" s="26" t="s">
        <v>16032</v>
      </c>
      <c r="P991" s="26" t="s">
        <v>108</v>
      </c>
      <c r="Q991" s="27">
        <v>40710</v>
      </c>
      <c r="R991" s="24"/>
      <c r="S991" s="24"/>
      <c r="T991" s="26" t="s">
        <v>333</v>
      </c>
      <c r="U991" s="24"/>
      <c r="V991" s="26" t="s">
        <v>225</v>
      </c>
      <c r="W991" s="26" t="s">
        <v>226</v>
      </c>
      <c r="X991" s="26" t="s">
        <v>963</v>
      </c>
      <c r="Y991" s="26" t="s">
        <v>5566</v>
      </c>
      <c r="Z991" s="24"/>
      <c r="AA991" s="24"/>
      <c r="AB991" s="26" t="s">
        <v>15736</v>
      </c>
      <c r="AC991" s="28">
        <v>1200</v>
      </c>
      <c r="AD991" s="26" t="s">
        <v>5567</v>
      </c>
      <c r="AE991" s="24"/>
      <c r="AF991" s="26" t="s">
        <v>139</v>
      </c>
      <c r="AG991" s="26" t="s">
        <v>846</v>
      </c>
      <c r="AH991" s="24"/>
      <c r="AI991" s="28">
        <v>1200</v>
      </c>
      <c r="AJ991" s="24"/>
      <c r="AK991" s="24"/>
      <c r="AL991" s="24"/>
      <c r="AM991" s="24"/>
      <c r="AN991" s="24"/>
      <c r="AO991" s="24"/>
      <c r="AP991" s="24"/>
      <c r="AQ991" s="24"/>
      <c r="AR991" s="24"/>
      <c r="AS991" s="24"/>
      <c r="AT991" s="24"/>
      <c r="AU991" s="24"/>
      <c r="AV991" s="24"/>
      <c r="AW991" s="28">
        <v>0</v>
      </c>
      <c r="AX991" s="26">
        <v>0</v>
      </c>
      <c r="AY991" s="28">
        <v>0</v>
      </c>
      <c r="AZ991" s="28">
        <v>0</v>
      </c>
      <c r="BA991" s="26">
        <v>0</v>
      </c>
      <c r="BB991" s="24"/>
      <c r="BC991" s="26" t="s">
        <v>5572</v>
      </c>
      <c r="BD991" s="24"/>
      <c r="BE991" s="24"/>
      <c r="BF991" s="24"/>
      <c r="BG991" s="24"/>
      <c r="BH991" s="24"/>
      <c r="BI991" s="24"/>
      <c r="BJ991" s="24"/>
      <c r="BK991" s="24"/>
      <c r="BL991" s="24"/>
      <c r="BM991" s="24"/>
      <c r="BN991" s="24"/>
      <c r="BO991" s="24"/>
      <c r="BP991" s="24"/>
      <c r="BQ991" s="24"/>
      <c r="BR991" s="26">
        <v>0</v>
      </c>
      <c r="BS991" s="26">
        <v>0</v>
      </c>
      <c r="BT991" s="26">
        <v>0</v>
      </c>
      <c r="BU991" s="26">
        <v>0</v>
      </c>
      <c r="BV991" s="26">
        <v>0</v>
      </c>
      <c r="BW991" s="26">
        <v>0</v>
      </c>
      <c r="BX991" s="26">
        <v>0</v>
      </c>
      <c r="BY991" s="26">
        <v>0</v>
      </c>
      <c r="BZ991" s="24"/>
      <c r="CA991" s="24"/>
      <c r="CB991" s="24"/>
      <c r="CC991" s="24"/>
      <c r="CD991" s="24"/>
      <c r="CE991" s="24"/>
      <c r="CF991" s="24"/>
      <c r="CG991" s="24"/>
      <c r="CH991" s="24"/>
      <c r="CI991" s="24"/>
      <c r="CJ991" s="24"/>
      <c r="CK991" s="24"/>
      <c r="CL991" s="24"/>
      <c r="CM991" s="24"/>
      <c r="CN991" s="24"/>
      <c r="CO991" s="24"/>
      <c r="CP991" s="24"/>
      <c r="CQ991" s="24"/>
      <c r="CR991" s="24"/>
      <c r="CS991" s="24"/>
      <c r="CT991" s="24"/>
      <c r="CU991" s="24"/>
      <c r="CV991" s="24"/>
      <c r="CW991" s="24"/>
      <c r="CX991" s="24"/>
      <c r="CY991" s="24"/>
      <c r="CZ991" s="24"/>
      <c r="DA991" s="24"/>
      <c r="DB991" s="24"/>
      <c r="DC991" s="24"/>
      <c r="DD991" s="24"/>
      <c r="DE991" s="24"/>
      <c r="DF991" s="26" t="s">
        <v>139</v>
      </c>
      <c r="DG991" s="26" t="s">
        <v>139</v>
      </c>
      <c r="DH991" s="26" t="s">
        <v>139</v>
      </c>
      <c r="DI991" s="26" t="s">
        <v>139</v>
      </c>
      <c r="DJ991" s="26" t="s">
        <v>139</v>
      </c>
      <c r="DK991" s="26" t="s">
        <v>139</v>
      </c>
      <c r="DL991" s="26" t="s">
        <v>139</v>
      </c>
      <c r="DM991" s="26" t="s">
        <v>139</v>
      </c>
      <c r="DN991" s="26" t="s">
        <v>139</v>
      </c>
      <c r="DO991" s="26" t="s">
        <v>139</v>
      </c>
    </row>
    <row r="992" spans="1:119" ht="20.100000000000001" customHeight="1" x14ac:dyDescent="0.25">
      <c r="A992" s="29" t="str">
        <f t="shared" si="210"/>
        <v>Drive Forward4</v>
      </c>
      <c r="B992" s="29" t="str">
        <f t="shared" si="211"/>
        <v>Drive Forward</v>
      </c>
      <c r="C992" s="29">
        <f t="shared" si="212"/>
        <v>4</v>
      </c>
      <c r="D992" s="30" t="str">
        <f t="shared" si="213"/>
        <v>Europe and Eurasia</v>
      </c>
      <c r="E992" s="30" t="str">
        <f t="shared" si="214"/>
        <v>London, United Kingdom</v>
      </c>
      <c r="F992" s="31">
        <f t="shared" si="215"/>
        <v>3</v>
      </c>
      <c r="G992" s="31">
        <f t="shared" si="216"/>
        <v>4</v>
      </c>
      <c r="H992" s="31">
        <f t="shared" si="217"/>
        <v>3</v>
      </c>
      <c r="I992" s="31">
        <f t="shared" si="218"/>
        <v>4</v>
      </c>
      <c r="J992" s="31">
        <f t="shared" si="219"/>
        <v>3</v>
      </c>
      <c r="K992" s="31">
        <f t="shared" si="220"/>
        <v>4</v>
      </c>
      <c r="L992" s="31">
        <f t="shared" si="221"/>
        <v>4</v>
      </c>
      <c r="M992" s="31">
        <f t="shared" si="222"/>
        <v>4</v>
      </c>
      <c r="N992" s="31">
        <f t="shared" si="223"/>
        <v>3.6</v>
      </c>
      <c r="O992" s="26" t="s">
        <v>5588</v>
      </c>
      <c r="P992" s="26" t="s">
        <v>108</v>
      </c>
      <c r="Q992" s="27">
        <v>41771</v>
      </c>
      <c r="R992" s="26" t="s">
        <v>305</v>
      </c>
      <c r="S992" s="26" t="s">
        <v>193</v>
      </c>
      <c r="T992" s="26" t="s">
        <v>194</v>
      </c>
      <c r="U992" s="26" t="s">
        <v>307</v>
      </c>
      <c r="V992" s="26" t="s">
        <v>15763</v>
      </c>
      <c r="W992" s="26" t="s">
        <v>1204</v>
      </c>
      <c r="X992" s="26" t="s">
        <v>2050</v>
      </c>
      <c r="Y992" s="26" t="s">
        <v>5589</v>
      </c>
      <c r="Z992" s="24"/>
      <c r="AA992" s="24"/>
      <c r="AB992" s="26" t="s">
        <v>117</v>
      </c>
      <c r="AC992" s="28">
        <v>24000</v>
      </c>
      <c r="AD992" s="24"/>
      <c r="AE992" s="26" t="s">
        <v>558</v>
      </c>
      <c r="AF992" s="26" t="s">
        <v>120</v>
      </c>
      <c r="AG992" s="26" t="s">
        <v>333</v>
      </c>
      <c r="AH992" s="26" t="s">
        <v>185</v>
      </c>
      <c r="AI992" s="28">
        <v>24000</v>
      </c>
      <c r="AJ992" s="26" t="s">
        <v>5590</v>
      </c>
      <c r="AK992" s="26" t="s">
        <v>5591</v>
      </c>
      <c r="AL992" s="26" t="s">
        <v>5592</v>
      </c>
      <c r="AM992" s="24"/>
      <c r="AN992" s="24"/>
      <c r="AO992" s="24"/>
      <c r="AP992" s="24"/>
      <c r="AQ992" s="24"/>
      <c r="AR992" s="26" t="s">
        <v>5593</v>
      </c>
      <c r="AS992" s="24"/>
      <c r="AT992" s="24"/>
      <c r="AU992" s="24"/>
      <c r="AV992" s="24"/>
      <c r="AW992" s="28">
        <v>305126</v>
      </c>
      <c r="AX992" s="26">
        <v>155</v>
      </c>
      <c r="AY992" s="28">
        <v>65</v>
      </c>
      <c r="AZ992" s="28">
        <v>46</v>
      </c>
      <c r="BA992" s="26">
        <v>0</v>
      </c>
      <c r="BB992" s="26" t="s">
        <v>148</v>
      </c>
      <c r="BC992" s="26" t="s">
        <v>5594</v>
      </c>
      <c r="BD992" s="26" t="s">
        <v>125</v>
      </c>
      <c r="BE992" s="24"/>
      <c r="BF992" s="26" t="s">
        <v>2083</v>
      </c>
      <c r="BG992" s="26" t="s">
        <v>395</v>
      </c>
      <c r="BH992" s="26" t="s">
        <v>5595</v>
      </c>
      <c r="BI992" s="26" t="s">
        <v>395</v>
      </c>
      <c r="BJ992" s="26" t="s">
        <v>2084</v>
      </c>
      <c r="BK992" s="26" t="s">
        <v>395</v>
      </c>
      <c r="BL992" s="26" t="s">
        <v>5596</v>
      </c>
      <c r="BM992" s="26" t="s">
        <v>395</v>
      </c>
      <c r="BN992" s="26" t="s">
        <v>5597</v>
      </c>
      <c r="BO992" s="26" t="s">
        <v>395</v>
      </c>
      <c r="BP992" s="24"/>
      <c r="BQ992" s="24"/>
      <c r="BR992" s="26">
        <v>3</v>
      </c>
      <c r="BS992" s="26">
        <v>4</v>
      </c>
      <c r="BT992" s="26">
        <v>3</v>
      </c>
      <c r="BU992" s="26">
        <v>4</v>
      </c>
      <c r="BV992" s="26">
        <v>3</v>
      </c>
      <c r="BW992" s="26">
        <v>4</v>
      </c>
      <c r="BX992" s="26">
        <v>4</v>
      </c>
      <c r="BY992" s="26">
        <v>4</v>
      </c>
      <c r="BZ992" s="24"/>
      <c r="CA992" s="24"/>
      <c r="CB992" s="24"/>
      <c r="CC992" s="24"/>
      <c r="CD992" s="24"/>
      <c r="CE992" s="24"/>
      <c r="CF992" s="24"/>
      <c r="CG992" s="24"/>
      <c r="CH992" s="24"/>
      <c r="CI992" s="24"/>
      <c r="CJ992" s="24"/>
      <c r="CK992" s="24"/>
      <c r="CL992" s="24"/>
      <c r="CM992" s="24"/>
      <c r="CN992" s="24"/>
      <c r="CO992" s="24"/>
      <c r="CP992" s="24"/>
      <c r="CQ992" s="24"/>
      <c r="CR992" s="24"/>
      <c r="CS992" s="24"/>
      <c r="CT992" s="24"/>
      <c r="CU992" s="24"/>
      <c r="CV992" s="24"/>
      <c r="CW992" s="24"/>
      <c r="CX992" s="24"/>
      <c r="CY992" s="24"/>
      <c r="CZ992" s="24"/>
      <c r="DA992" s="24"/>
      <c r="DB992" s="24"/>
      <c r="DC992" s="24"/>
      <c r="DD992" s="24"/>
      <c r="DE992" s="24"/>
      <c r="DF992" s="26" t="s">
        <v>139</v>
      </c>
      <c r="DG992" s="26" t="s">
        <v>139</v>
      </c>
      <c r="DH992" s="26" t="s">
        <v>139</v>
      </c>
      <c r="DI992" s="26" t="s">
        <v>120</v>
      </c>
      <c r="DJ992" s="26" t="s">
        <v>139</v>
      </c>
      <c r="DK992" s="26" t="s">
        <v>139</v>
      </c>
      <c r="DL992" s="26" t="s">
        <v>139</v>
      </c>
      <c r="DM992" s="26" t="s">
        <v>139</v>
      </c>
      <c r="DN992" s="26" t="s">
        <v>139</v>
      </c>
      <c r="DO992" s="26" t="s">
        <v>139</v>
      </c>
    </row>
    <row r="993" spans="1:119" ht="20.100000000000001" customHeight="1" x14ac:dyDescent="0.25">
      <c r="A993" s="29" t="str">
        <f t="shared" si="210"/>
        <v>Drive Forward3</v>
      </c>
      <c r="B993" s="29" t="str">
        <f t="shared" si="211"/>
        <v>Drive Forward</v>
      </c>
      <c r="C993" s="29">
        <f t="shared" si="212"/>
        <v>3</v>
      </c>
      <c r="D993" s="30" t="str">
        <f t="shared" si="213"/>
        <v>Europe and Eurasia</v>
      </c>
      <c r="E993" s="30" t="str">
        <f t="shared" si="214"/>
        <v>London, United Kingdom</v>
      </c>
      <c r="F993" s="31">
        <f t="shared" si="215"/>
        <v>3</v>
      </c>
      <c r="G993" s="31">
        <f t="shared" si="216"/>
        <v>4</v>
      </c>
      <c r="H993" s="31">
        <f t="shared" si="217"/>
        <v>3</v>
      </c>
      <c r="I993" s="31">
        <f t="shared" si="218"/>
        <v>4</v>
      </c>
      <c r="J993" s="31">
        <f t="shared" si="219"/>
        <v>3</v>
      </c>
      <c r="K993" s="31">
        <f t="shared" si="220"/>
        <v>4</v>
      </c>
      <c r="L993" s="31">
        <f t="shared" si="221"/>
        <v>3</v>
      </c>
      <c r="M993" s="31">
        <f t="shared" si="222"/>
        <v>4</v>
      </c>
      <c r="N993" s="31">
        <f t="shared" si="223"/>
        <v>3.5</v>
      </c>
      <c r="O993" s="26" t="s">
        <v>5598</v>
      </c>
      <c r="P993" s="26" t="s">
        <v>108</v>
      </c>
      <c r="Q993" s="27">
        <v>41400</v>
      </c>
      <c r="R993" s="26" t="s">
        <v>166</v>
      </c>
      <c r="S993" s="26" t="s">
        <v>206</v>
      </c>
      <c r="T993" s="26" t="s">
        <v>207</v>
      </c>
      <c r="U993" s="26" t="s">
        <v>307</v>
      </c>
      <c r="V993" s="26" t="s">
        <v>15763</v>
      </c>
      <c r="W993" s="26" t="s">
        <v>1204</v>
      </c>
      <c r="X993" s="26" t="s">
        <v>2050</v>
      </c>
      <c r="Y993" s="26" t="s">
        <v>5589</v>
      </c>
      <c r="Z993" s="24"/>
      <c r="AA993" s="24"/>
      <c r="AB993" s="26" t="s">
        <v>117</v>
      </c>
      <c r="AC993" s="28">
        <v>20000</v>
      </c>
      <c r="AD993" s="24"/>
      <c r="AE993" s="26" t="s">
        <v>558</v>
      </c>
      <c r="AF993" s="26" t="s">
        <v>120</v>
      </c>
      <c r="AG993" s="26" t="s">
        <v>333</v>
      </c>
      <c r="AH993" s="26" t="s">
        <v>121</v>
      </c>
      <c r="AI993" s="28">
        <v>20000</v>
      </c>
      <c r="AJ993" s="26" t="s">
        <v>5599</v>
      </c>
      <c r="AK993" s="26" t="s">
        <v>5600</v>
      </c>
      <c r="AL993" s="26" t="s">
        <v>5592</v>
      </c>
      <c r="AM993" s="24"/>
      <c r="AN993" s="24"/>
      <c r="AO993" s="24"/>
      <c r="AP993" s="24"/>
      <c r="AQ993" s="26" t="s">
        <v>5601</v>
      </c>
      <c r="AR993" s="24"/>
      <c r="AS993" s="24"/>
      <c r="AT993" s="24"/>
      <c r="AU993" s="24"/>
      <c r="AV993" s="24"/>
      <c r="AW993" s="28">
        <v>284000</v>
      </c>
      <c r="AX993" s="26">
        <v>76</v>
      </c>
      <c r="AY993" s="28">
        <v>30</v>
      </c>
      <c r="AZ993" s="28">
        <v>24</v>
      </c>
      <c r="BA993" s="26">
        <v>0</v>
      </c>
      <c r="BB993" s="26" t="s">
        <v>148</v>
      </c>
      <c r="BC993" s="26" t="s">
        <v>5594</v>
      </c>
      <c r="BD993" s="26" t="s">
        <v>125</v>
      </c>
      <c r="BE993" s="24"/>
      <c r="BF993" s="26" t="s">
        <v>2084</v>
      </c>
      <c r="BG993" s="26" t="s">
        <v>395</v>
      </c>
      <c r="BH993" s="26" t="s">
        <v>5602</v>
      </c>
      <c r="BI993" s="26" t="s">
        <v>395</v>
      </c>
      <c r="BJ993" s="24"/>
      <c r="BK993" s="24"/>
      <c r="BL993" s="24"/>
      <c r="BM993" s="24"/>
      <c r="BN993" s="24"/>
      <c r="BO993" s="24"/>
      <c r="BP993" s="24"/>
      <c r="BQ993" s="24"/>
      <c r="BR993" s="26">
        <v>3</v>
      </c>
      <c r="BS993" s="26">
        <v>4</v>
      </c>
      <c r="BT993" s="26">
        <v>3</v>
      </c>
      <c r="BU993" s="26">
        <v>4</v>
      </c>
      <c r="BV993" s="26">
        <v>3</v>
      </c>
      <c r="BW993" s="26">
        <v>4</v>
      </c>
      <c r="BX993" s="26">
        <v>3</v>
      </c>
      <c r="BY993" s="26">
        <v>4</v>
      </c>
      <c r="BZ993" s="24"/>
      <c r="CA993" s="24"/>
      <c r="CB993" s="24"/>
      <c r="CC993" s="24"/>
      <c r="CD993" s="24"/>
      <c r="CE993" s="24"/>
      <c r="CF993" s="24"/>
      <c r="CG993" s="24"/>
      <c r="CH993" s="24"/>
      <c r="CI993" s="24"/>
      <c r="CJ993" s="24"/>
      <c r="CK993" s="24"/>
      <c r="CL993" s="24"/>
      <c r="CM993" s="24"/>
      <c r="CN993" s="24"/>
      <c r="CO993" s="24"/>
      <c r="CP993" s="24"/>
      <c r="CQ993" s="24"/>
      <c r="CR993" s="24"/>
      <c r="CS993" s="24"/>
      <c r="CT993" s="24"/>
      <c r="CU993" s="24"/>
      <c r="CV993" s="24"/>
      <c r="CW993" s="24"/>
      <c r="CX993" s="24"/>
      <c r="CY993" s="24"/>
      <c r="CZ993" s="24"/>
      <c r="DA993" s="24"/>
      <c r="DB993" s="24"/>
      <c r="DC993" s="24"/>
      <c r="DD993" s="24"/>
      <c r="DE993" s="24"/>
      <c r="DF993" s="26" t="s">
        <v>139</v>
      </c>
      <c r="DG993" s="26" t="s">
        <v>120</v>
      </c>
      <c r="DH993" s="26" t="s">
        <v>139</v>
      </c>
      <c r="DI993" s="26" t="s">
        <v>120</v>
      </c>
      <c r="DJ993" s="26" t="s">
        <v>139</v>
      </c>
      <c r="DK993" s="26" t="s">
        <v>139</v>
      </c>
      <c r="DL993" s="26" t="s">
        <v>139</v>
      </c>
      <c r="DM993" s="26" t="s">
        <v>139</v>
      </c>
      <c r="DN993" s="26" t="s">
        <v>139</v>
      </c>
      <c r="DO993" s="26" t="s">
        <v>139</v>
      </c>
    </row>
    <row r="994" spans="1:119" ht="20.100000000000001" customHeight="1" x14ac:dyDescent="0.25">
      <c r="A994" s="29" t="str">
        <f t="shared" si="210"/>
        <v>Drive Forward2</v>
      </c>
      <c r="B994" s="29" t="str">
        <f t="shared" si="211"/>
        <v>Drive Forward</v>
      </c>
      <c r="C994" s="29">
        <f t="shared" si="212"/>
        <v>2</v>
      </c>
      <c r="D994" s="30" t="str">
        <f t="shared" si="213"/>
        <v>Europe and Eurasia</v>
      </c>
      <c r="E994" s="30" t="str">
        <f t="shared" si="214"/>
        <v>London, United Kingdom</v>
      </c>
      <c r="F994" s="31">
        <f t="shared" si="215"/>
        <v>3</v>
      </c>
      <c r="G994" s="31">
        <f t="shared" si="216"/>
        <v>2</v>
      </c>
      <c r="H994" s="31">
        <f t="shared" si="217"/>
        <v>3</v>
      </c>
      <c r="I994" s="31">
        <f t="shared" si="218"/>
        <v>4</v>
      </c>
      <c r="J994" s="31">
        <f t="shared" si="219"/>
        <v>3</v>
      </c>
      <c r="K994" s="31">
        <f t="shared" si="220"/>
        <v>2</v>
      </c>
      <c r="L994" s="31">
        <f t="shared" si="221"/>
        <v>3</v>
      </c>
      <c r="M994" s="31">
        <f t="shared" si="222"/>
        <v>3</v>
      </c>
      <c r="N994" s="31">
        <f t="shared" si="223"/>
        <v>2.9</v>
      </c>
      <c r="O994" s="26" t="s">
        <v>5603</v>
      </c>
      <c r="P994" s="26" t="s">
        <v>108</v>
      </c>
      <c r="Q994" s="27">
        <v>41038</v>
      </c>
      <c r="R994" s="26" t="s">
        <v>109</v>
      </c>
      <c r="S994" s="26" t="s">
        <v>217</v>
      </c>
      <c r="T994" s="26" t="s">
        <v>175</v>
      </c>
      <c r="U994" s="26" t="s">
        <v>307</v>
      </c>
      <c r="V994" s="26" t="s">
        <v>15763</v>
      </c>
      <c r="W994" s="26" t="s">
        <v>1204</v>
      </c>
      <c r="X994" s="26" t="s">
        <v>2050</v>
      </c>
      <c r="Y994" s="26" t="s">
        <v>5589</v>
      </c>
      <c r="Z994" s="24"/>
      <c r="AA994" s="24"/>
      <c r="AB994" s="26" t="s">
        <v>117</v>
      </c>
      <c r="AC994" s="28">
        <v>16000</v>
      </c>
      <c r="AD994" s="24"/>
      <c r="AE994" s="26" t="s">
        <v>558</v>
      </c>
      <c r="AF994" s="26" t="s">
        <v>120</v>
      </c>
      <c r="AG994" s="26" t="s">
        <v>333</v>
      </c>
      <c r="AH994" s="26" t="s">
        <v>143</v>
      </c>
      <c r="AI994" s="28">
        <v>16000</v>
      </c>
      <c r="AJ994" s="24"/>
      <c r="AK994" s="26" t="s">
        <v>5604</v>
      </c>
      <c r="AL994" s="26" t="s">
        <v>5605</v>
      </c>
      <c r="AM994" s="26" t="s">
        <v>5606</v>
      </c>
      <c r="AN994" s="26" t="s">
        <v>5607</v>
      </c>
      <c r="AO994" s="26" t="s">
        <v>5608</v>
      </c>
      <c r="AP994" s="24"/>
      <c r="AQ994" s="24"/>
      <c r="AR994" s="24"/>
      <c r="AS994" s="24"/>
      <c r="AT994" s="24"/>
      <c r="AU994" s="26" t="s">
        <v>5609</v>
      </c>
      <c r="AV994" s="24"/>
      <c r="AW994" s="28">
        <v>155737</v>
      </c>
      <c r="AX994" s="26">
        <v>80</v>
      </c>
      <c r="AY994" s="28">
        <v>80</v>
      </c>
      <c r="AZ994" s="28">
        <v>80</v>
      </c>
      <c r="BA994" s="26">
        <v>0</v>
      </c>
      <c r="BB994" s="26" t="s">
        <v>148</v>
      </c>
      <c r="BC994" s="26" t="s">
        <v>5594</v>
      </c>
      <c r="BD994" s="26" t="s">
        <v>125</v>
      </c>
      <c r="BE994" s="24"/>
      <c r="BF994" s="26" t="s">
        <v>5610</v>
      </c>
      <c r="BG994" s="26" t="s">
        <v>395</v>
      </c>
      <c r="BH994" s="24"/>
      <c r="BI994" s="24"/>
      <c r="BJ994" s="24"/>
      <c r="BK994" s="24"/>
      <c r="BL994" s="24"/>
      <c r="BM994" s="24"/>
      <c r="BN994" s="24"/>
      <c r="BO994" s="24"/>
      <c r="BP994" s="24"/>
      <c r="BQ994" s="24"/>
      <c r="BR994" s="26">
        <v>3</v>
      </c>
      <c r="BS994" s="26">
        <v>2</v>
      </c>
      <c r="BT994" s="26">
        <v>3</v>
      </c>
      <c r="BU994" s="26">
        <v>4</v>
      </c>
      <c r="BV994" s="26">
        <v>3</v>
      </c>
      <c r="BW994" s="26">
        <v>2</v>
      </c>
      <c r="BX994" s="26">
        <v>3</v>
      </c>
      <c r="BY994" s="26">
        <v>3</v>
      </c>
      <c r="BZ994" s="24"/>
      <c r="CA994" s="24"/>
      <c r="CB994" s="24"/>
      <c r="CC994" s="24"/>
      <c r="CD994" s="24"/>
      <c r="CE994" s="24"/>
      <c r="CF994" s="24"/>
      <c r="CG994" s="24"/>
      <c r="CH994" s="24"/>
      <c r="CI994" s="24"/>
      <c r="CJ994" s="24"/>
      <c r="CK994" s="24"/>
      <c r="CL994" s="24"/>
      <c r="CM994" s="24"/>
      <c r="CN994" s="24"/>
      <c r="CO994" s="24"/>
      <c r="CP994" s="24"/>
      <c r="CQ994" s="24"/>
      <c r="CR994" s="24"/>
      <c r="CS994" s="24"/>
      <c r="CT994" s="24"/>
      <c r="CU994" s="24"/>
      <c r="CV994" s="24"/>
      <c r="CW994" s="24"/>
      <c r="CX994" s="24"/>
      <c r="CY994" s="24"/>
      <c r="CZ994" s="24"/>
      <c r="DA994" s="24"/>
      <c r="DB994" s="24"/>
      <c r="DC994" s="24"/>
      <c r="DD994" s="24"/>
      <c r="DE994" s="24"/>
      <c r="DF994" s="26" t="s">
        <v>139</v>
      </c>
      <c r="DG994" s="26" t="s">
        <v>120</v>
      </c>
      <c r="DH994" s="26" t="s">
        <v>139</v>
      </c>
      <c r="DI994" s="26" t="s">
        <v>139</v>
      </c>
      <c r="DJ994" s="26" t="s">
        <v>139</v>
      </c>
      <c r="DK994" s="26" t="s">
        <v>139</v>
      </c>
      <c r="DL994" s="26" t="s">
        <v>139</v>
      </c>
      <c r="DM994" s="26" t="s">
        <v>139</v>
      </c>
      <c r="DN994" s="26" t="s">
        <v>139</v>
      </c>
      <c r="DO994" s="26" t="s">
        <v>139</v>
      </c>
    </row>
    <row r="995" spans="1:119" ht="20.100000000000001" customHeight="1" x14ac:dyDescent="0.25">
      <c r="A995" s="29" t="str">
        <f t="shared" si="210"/>
        <v>Drive Forward1</v>
      </c>
      <c r="B995" s="29" t="str">
        <f t="shared" si="211"/>
        <v>Drive Forward</v>
      </c>
      <c r="C995" s="29">
        <f t="shared" si="212"/>
        <v>1</v>
      </c>
      <c r="D995" s="30" t="str">
        <f t="shared" si="213"/>
        <v>Europe and Eurasia</v>
      </c>
      <c r="E995" s="30" t="str">
        <f t="shared" si="214"/>
        <v>London, United Kingdom</v>
      </c>
      <c r="F995" s="31">
        <f t="shared" si="215"/>
        <v>2</v>
      </c>
      <c r="G995" s="31">
        <f t="shared" si="216"/>
        <v>2</v>
      </c>
      <c r="H995" s="31">
        <f t="shared" si="217"/>
        <v>2</v>
      </c>
      <c r="I995" s="31">
        <f t="shared" si="218"/>
        <v>3</v>
      </c>
      <c r="J995" s="31">
        <f t="shared" si="219"/>
        <v>2</v>
      </c>
      <c r="K995" s="31">
        <f t="shared" si="220"/>
        <v>2</v>
      </c>
      <c r="L995" s="31">
        <f t="shared" si="221"/>
        <v>2</v>
      </c>
      <c r="M995" s="31">
        <f t="shared" si="222"/>
        <v>3</v>
      </c>
      <c r="N995" s="31">
        <f t="shared" si="223"/>
        <v>2.2999999999999998</v>
      </c>
      <c r="O995" s="26" t="s">
        <v>5611</v>
      </c>
      <c r="P995" s="26" t="s">
        <v>108</v>
      </c>
      <c r="Q995" s="27">
        <v>40672</v>
      </c>
      <c r="R995" s="26" t="s">
        <v>155</v>
      </c>
      <c r="S995" s="26" t="s">
        <v>409</v>
      </c>
      <c r="T995" s="26" t="s">
        <v>333</v>
      </c>
      <c r="U995" s="26" t="s">
        <v>307</v>
      </c>
      <c r="V995" s="26" t="s">
        <v>15763</v>
      </c>
      <c r="W995" s="26" t="s">
        <v>1204</v>
      </c>
      <c r="X995" s="26" t="s">
        <v>2050</v>
      </c>
      <c r="Y995" s="26" t="s">
        <v>5589</v>
      </c>
      <c r="Z995" s="24"/>
      <c r="AA995" s="24"/>
      <c r="AB995" s="26" t="s">
        <v>117</v>
      </c>
      <c r="AC995" s="28">
        <v>14000</v>
      </c>
      <c r="AD995" s="24"/>
      <c r="AE995" s="26" t="s">
        <v>558</v>
      </c>
      <c r="AF995" s="26" t="s">
        <v>120</v>
      </c>
      <c r="AG995" s="26" t="s">
        <v>333</v>
      </c>
      <c r="AH995" s="26" t="s">
        <v>158</v>
      </c>
      <c r="AI995" s="28">
        <v>14000</v>
      </c>
      <c r="AJ995" s="24"/>
      <c r="AK995" s="26" t="s">
        <v>5612</v>
      </c>
      <c r="AL995" s="26" t="s">
        <v>5605</v>
      </c>
      <c r="AM995" s="26" t="s">
        <v>5613</v>
      </c>
      <c r="AN995" s="26" t="s">
        <v>5614</v>
      </c>
      <c r="AO995" s="26" t="s">
        <v>5615</v>
      </c>
      <c r="AP995" s="24"/>
      <c r="AQ995" s="24"/>
      <c r="AR995" s="24"/>
      <c r="AS995" s="24"/>
      <c r="AT995" s="24"/>
      <c r="AU995" s="24"/>
      <c r="AV995" s="24"/>
      <c r="AW995" s="28">
        <v>208653</v>
      </c>
      <c r="AX995" s="26">
        <v>45</v>
      </c>
      <c r="AY995" s="28">
        <v>80</v>
      </c>
      <c r="AZ995" s="28">
        <v>40</v>
      </c>
      <c r="BA995" s="26">
        <v>0</v>
      </c>
      <c r="BB995" s="26" t="s">
        <v>148</v>
      </c>
      <c r="BC995" s="26" t="s">
        <v>5594</v>
      </c>
      <c r="BD995" s="24"/>
      <c r="BE995" s="24"/>
      <c r="BF995" s="26" t="s">
        <v>5616</v>
      </c>
      <c r="BG995" s="26" t="s">
        <v>395</v>
      </c>
      <c r="BH995" s="26" t="s">
        <v>5617</v>
      </c>
      <c r="BI995" s="26" t="s">
        <v>1953</v>
      </c>
      <c r="BJ995" s="26" t="s">
        <v>5618</v>
      </c>
      <c r="BK995" s="26" t="s">
        <v>395</v>
      </c>
      <c r="BL995" s="26" t="s">
        <v>5619</v>
      </c>
      <c r="BM995" s="26" t="s">
        <v>395</v>
      </c>
      <c r="BN995" s="24"/>
      <c r="BO995" s="24"/>
      <c r="BP995" s="24"/>
      <c r="BQ995" s="24"/>
      <c r="BR995" s="26">
        <v>2</v>
      </c>
      <c r="BS995" s="26">
        <v>2</v>
      </c>
      <c r="BT995" s="26">
        <v>2</v>
      </c>
      <c r="BU995" s="26">
        <v>3</v>
      </c>
      <c r="BV995" s="26">
        <v>2</v>
      </c>
      <c r="BW995" s="26">
        <v>2</v>
      </c>
      <c r="BX995" s="26">
        <v>2</v>
      </c>
      <c r="BY995" s="26">
        <v>3</v>
      </c>
      <c r="BZ995" s="24"/>
      <c r="CA995" s="24"/>
      <c r="CB995" s="24"/>
      <c r="CC995" s="24"/>
      <c r="CD995" s="24"/>
      <c r="CE995" s="24"/>
      <c r="CF995" s="24"/>
      <c r="CG995" s="24"/>
      <c r="CH995" s="24"/>
      <c r="CI995" s="24"/>
      <c r="CJ995" s="24"/>
      <c r="CK995" s="24"/>
      <c r="CL995" s="24"/>
      <c r="CM995" s="24"/>
      <c r="CN995" s="24"/>
      <c r="CO995" s="24"/>
      <c r="CP995" s="24"/>
      <c r="CQ995" s="24"/>
      <c r="CR995" s="24"/>
      <c r="CS995" s="24"/>
      <c r="CT995" s="24"/>
      <c r="CU995" s="24"/>
      <c r="CV995" s="24"/>
      <c r="CW995" s="24"/>
      <c r="CX995" s="24"/>
      <c r="CY995" s="24"/>
      <c r="CZ995" s="24"/>
      <c r="DA995" s="24"/>
      <c r="DB995" s="24"/>
      <c r="DC995" s="24"/>
      <c r="DD995" s="24"/>
      <c r="DE995" s="24"/>
      <c r="DF995" s="26" t="s">
        <v>139</v>
      </c>
      <c r="DG995" s="26" t="s">
        <v>120</v>
      </c>
      <c r="DH995" s="26" t="s">
        <v>120</v>
      </c>
      <c r="DI995" s="26" t="s">
        <v>139</v>
      </c>
      <c r="DJ995" s="26" t="s">
        <v>139</v>
      </c>
      <c r="DK995" s="26" t="s">
        <v>139</v>
      </c>
      <c r="DL995" s="26" t="s">
        <v>139</v>
      </c>
      <c r="DM995" s="26" t="s">
        <v>139</v>
      </c>
      <c r="DN995" s="26" t="s">
        <v>139</v>
      </c>
      <c r="DO995" s="26" t="s">
        <v>139</v>
      </c>
    </row>
    <row r="996" spans="1:119" ht="20.100000000000001" customHeight="1" x14ac:dyDescent="0.25">
      <c r="A996" s="29" t="str">
        <f t="shared" si="210"/>
        <v>Durbar Mahila Samanwaya Committee6</v>
      </c>
      <c r="B996" s="29" t="str">
        <f t="shared" si="211"/>
        <v>Durbar Mahila Samanwaya Committee</v>
      </c>
      <c r="C996" s="29">
        <f t="shared" si="212"/>
        <v>6</v>
      </c>
      <c r="D996" s="30" t="str">
        <f t="shared" si="213"/>
        <v>South Asia</v>
      </c>
      <c r="E996" s="30" t="str">
        <f t="shared" si="214"/>
        <v>India</v>
      </c>
      <c r="F996" s="31">
        <f t="shared" si="215"/>
        <v>3</v>
      </c>
      <c r="G996" s="31">
        <f t="shared" si="216"/>
        <v>3</v>
      </c>
      <c r="H996" s="31">
        <f t="shared" si="217"/>
        <v>4</v>
      </c>
      <c r="I996" s="31">
        <f t="shared" si="218"/>
        <v>2</v>
      </c>
      <c r="J996" s="31">
        <f t="shared" si="219"/>
        <v>4</v>
      </c>
      <c r="K996" s="31">
        <f t="shared" si="220"/>
        <v>4</v>
      </c>
      <c r="L996" s="31">
        <f t="shared" si="221"/>
        <v>5</v>
      </c>
      <c r="M996" s="31">
        <f t="shared" si="222"/>
        <v>3</v>
      </c>
      <c r="N996" s="31">
        <f t="shared" si="223"/>
        <v>3.5</v>
      </c>
      <c r="O996" s="26" t="s">
        <v>5620</v>
      </c>
      <c r="P996" s="26" t="s">
        <v>108</v>
      </c>
      <c r="Q996" s="27">
        <v>40315</v>
      </c>
      <c r="R996" s="26" t="s">
        <v>305</v>
      </c>
      <c r="S996" s="26" t="s">
        <v>234</v>
      </c>
      <c r="T996" s="26" t="s">
        <v>224</v>
      </c>
      <c r="U996" s="26" t="s">
        <v>112</v>
      </c>
      <c r="V996" s="26" t="s">
        <v>225</v>
      </c>
      <c r="W996" s="26" t="s">
        <v>226</v>
      </c>
      <c r="X996" s="24"/>
      <c r="Y996" s="26" t="s">
        <v>5621</v>
      </c>
      <c r="Z996" s="24"/>
      <c r="AA996" s="24"/>
      <c r="AB996" s="26" t="s">
        <v>117</v>
      </c>
      <c r="AC996" s="28">
        <v>11000</v>
      </c>
      <c r="AD996" s="24"/>
      <c r="AE996" s="24"/>
      <c r="AF996" s="26" t="s">
        <v>139</v>
      </c>
      <c r="AG996" s="26" t="s">
        <v>2153</v>
      </c>
      <c r="AH996" s="26" t="s">
        <v>250</v>
      </c>
      <c r="AI996" s="28">
        <v>11000</v>
      </c>
      <c r="AJ996" s="24"/>
      <c r="AK996" s="26" t="s">
        <v>5622</v>
      </c>
      <c r="AL996" s="26" t="s">
        <v>5623</v>
      </c>
      <c r="AM996" s="26" t="s">
        <v>5624</v>
      </c>
      <c r="AN996" s="26" t="s">
        <v>5625</v>
      </c>
      <c r="AO996" s="24"/>
      <c r="AP996" s="24"/>
      <c r="AQ996" s="24"/>
      <c r="AR996" s="24"/>
      <c r="AS996" s="24"/>
      <c r="AT996" s="24"/>
      <c r="AU996" s="26" t="s">
        <v>5626</v>
      </c>
      <c r="AV996" s="24"/>
      <c r="AW996" s="28">
        <v>1352789</v>
      </c>
      <c r="AX996" s="26">
        <v>1325</v>
      </c>
      <c r="AY996" s="28">
        <v>100</v>
      </c>
      <c r="AZ996" s="28">
        <v>50</v>
      </c>
      <c r="BA996" s="26">
        <v>0</v>
      </c>
      <c r="BB996" s="26" t="s">
        <v>148</v>
      </c>
      <c r="BC996" s="24"/>
      <c r="BD996" s="24"/>
      <c r="BE996" s="24"/>
      <c r="BF996" s="24"/>
      <c r="BG996" s="24"/>
      <c r="BH996" s="24"/>
      <c r="BI996" s="24"/>
      <c r="BJ996" s="24"/>
      <c r="BK996" s="24"/>
      <c r="BL996" s="24"/>
      <c r="BM996" s="24"/>
      <c r="BN996" s="24"/>
      <c r="BO996" s="24"/>
      <c r="BP996" s="24"/>
      <c r="BQ996" s="24"/>
      <c r="BR996" s="26">
        <v>3</v>
      </c>
      <c r="BS996" s="26">
        <v>3</v>
      </c>
      <c r="BT996" s="26">
        <v>4</v>
      </c>
      <c r="BU996" s="26">
        <v>2</v>
      </c>
      <c r="BV996" s="26">
        <v>4</v>
      </c>
      <c r="BW996" s="26">
        <v>4</v>
      </c>
      <c r="BX996" s="26">
        <v>5</v>
      </c>
      <c r="BY996" s="26">
        <v>3</v>
      </c>
      <c r="BZ996" s="24"/>
      <c r="CA996" s="24"/>
      <c r="CB996" s="24"/>
      <c r="CC996" s="24"/>
      <c r="CD996" s="24"/>
      <c r="CE996" s="24"/>
      <c r="CF996" s="24"/>
      <c r="CG996" s="24"/>
      <c r="CH996" s="24"/>
      <c r="CI996" s="24"/>
      <c r="CJ996" s="24"/>
      <c r="CK996" s="24"/>
      <c r="CL996" s="24"/>
      <c r="CM996" s="24"/>
      <c r="CN996" s="24"/>
      <c r="CO996" s="24"/>
      <c r="CP996" s="24"/>
      <c r="CQ996" s="24"/>
      <c r="CR996" s="24"/>
      <c r="CS996" s="24"/>
      <c r="CT996" s="24"/>
      <c r="CU996" s="24"/>
      <c r="CV996" s="24"/>
      <c r="CW996" s="24"/>
      <c r="CX996" s="24"/>
      <c r="CY996" s="24"/>
      <c r="CZ996" s="24"/>
      <c r="DA996" s="24"/>
      <c r="DB996" s="24"/>
      <c r="DC996" s="24"/>
      <c r="DD996" s="24"/>
      <c r="DE996" s="24"/>
      <c r="DF996" s="26" t="s">
        <v>139</v>
      </c>
      <c r="DG996" s="26" t="s">
        <v>139</v>
      </c>
      <c r="DH996" s="26" t="s">
        <v>139</v>
      </c>
      <c r="DI996" s="26" t="s">
        <v>139</v>
      </c>
      <c r="DJ996" s="26" t="s">
        <v>139</v>
      </c>
      <c r="DK996" s="26" t="s">
        <v>139</v>
      </c>
      <c r="DL996" s="26" t="s">
        <v>139</v>
      </c>
      <c r="DM996" s="26" t="s">
        <v>139</v>
      </c>
      <c r="DN996" s="26" t="s">
        <v>139</v>
      </c>
      <c r="DO996" s="26" t="s">
        <v>139</v>
      </c>
    </row>
    <row r="997" spans="1:119" ht="20.100000000000001" customHeight="1" x14ac:dyDescent="0.25">
      <c r="A997" s="29" t="str">
        <f t="shared" si="210"/>
        <v/>
      </c>
      <c r="B997" s="29" t="str">
        <f t="shared" si="211"/>
        <v>Dushanbe Youth House</v>
      </c>
      <c r="C997" s="29">
        <f t="shared" si="212"/>
        <v>0</v>
      </c>
      <c r="D997" s="30" t="str">
        <f t="shared" si="213"/>
        <v>Europe and Eurasia</v>
      </c>
      <c r="E997" s="30" t="str">
        <f t="shared" si="214"/>
        <v>Dushanbe, Tajikistan</v>
      </c>
      <c r="F997" s="31">
        <f t="shared" si="215"/>
        <v>0</v>
      </c>
      <c r="G997" s="31">
        <f t="shared" si="216"/>
        <v>0</v>
      </c>
      <c r="H997" s="31">
        <f t="shared" si="217"/>
        <v>0</v>
      </c>
      <c r="I997" s="31">
        <f t="shared" si="218"/>
        <v>0</v>
      </c>
      <c r="J997" s="31">
        <f t="shared" si="219"/>
        <v>0</v>
      </c>
      <c r="K997" s="31">
        <f t="shared" si="220"/>
        <v>0</v>
      </c>
      <c r="L997" s="31">
        <f t="shared" si="221"/>
        <v>0</v>
      </c>
      <c r="M997" s="31">
        <f t="shared" si="222"/>
        <v>0</v>
      </c>
      <c r="N997" s="31">
        <f t="shared" si="223"/>
        <v>0</v>
      </c>
      <c r="O997" s="26" t="s">
        <v>16033</v>
      </c>
      <c r="P997" s="26" t="s">
        <v>108</v>
      </c>
      <c r="Q997" s="27">
        <v>42202</v>
      </c>
      <c r="R997" s="24"/>
      <c r="S997" s="24"/>
      <c r="T997" s="26" t="s">
        <v>157</v>
      </c>
      <c r="U997" s="24"/>
      <c r="V997" s="26" t="s">
        <v>15763</v>
      </c>
      <c r="W997" s="26" t="s">
        <v>5628</v>
      </c>
      <c r="X997" s="26" t="s">
        <v>5629</v>
      </c>
      <c r="Y997" s="26" t="s">
        <v>5630</v>
      </c>
      <c r="Z997" s="24"/>
      <c r="AA997" s="24"/>
      <c r="AB997" s="26" t="s">
        <v>15736</v>
      </c>
      <c r="AC997" s="28">
        <v>1500</v>
      </c>
      <c r="AD997" s="26" t="s">
        <v>5631</v>
      </c>
      <c r="AE997" s="24"/>
      <c r="AF997" s="26" t="s">
        <v>139</v>
      </c>
      <c r="AG997" s="26" t="s">
        <v>528</v>
      </c>
      <c r="AH997" s="24"/>
      <c r="AI997" s="28">
        <v>1500</v>
      </c>
      <c r="AJ997" s="24"/>
      <c r="AK997" s="24"/>
      <c r="AL997" s="24"/>
      <c r="AM997" s="24"/>
      <c r="AN997" s="24"/>
      <c r="AO997" s="24"/>
      <c r="AP997" s="24"/>
      <c r="AQ997" s="24"/>
      <c r="AR997" s="24"/>
      <c r="AS997" s="24"/>
      <c r="AT997" s="24"/>
      <c r="AU997" s="24"/>
      <c r="AV997" s="24"/>
      <c r="AW997" s="24"/>
      <c r="AX997" s="24"/>
      <c r="AY997" s="24"/>
      <c r="AZ997" s="24"/>
      <c r="BA997" s="24"/>
      <c r="BB997" s="24"/>
      <c r="BC997" s="26" t="s">
        <v>5636</v>
      </c>
      <c r="BD997" s="24"/>
      <c r="BE997" s="24"/>
      <c r="BF997" s="24"/>
      <c r="BG997" s="24"/>
      <c r="BH997" s="24"/>
      <c r="BI997" s="24"/>
      <c r="BJ997" s="24"/>
      <c r="BK997" s="24"/>
      <c r="BL997" s="24"/>
      <c r="BM997" s="24"/>
      <c r="BN997" s="24"/>
      <c r="BO997" s="24"/>
      <c r="BP997" s="24"/>
      <c r="BQ997" s="24"/>
      <c r="BR997" s="24"/>
      <c r="BS997" s="24"/>
      <c r="BT997" s="24"/>
      <c r="BU997" s="24"/>
      <c r="BV997" s="24"/>
      <c r="BW997" s="24"/>
      <c r="BX997" s="24"/>
      <c r="BY997" s="24"/>
      <c r="BZ997" s="24"/>
      <c r="CA997" s="24"/>
      <c r="CB997" s="24"/>
      <c r="CC997" s="24"/>
      <c r="CD997" s="24"/>
      <c r="CE997" s="24"/>
      <c r="CF997" s="24"/>
      <c r="CG997" s="24"/>
      <c r="CH997" s="24"/>
      <c r="CI997" s="24"/>
      <c r="CJ997" s="24"/>
      <c r="CK997" s="24"/>
      <c r="CL997" s="24"/>
      <c r="CM997" s="24"/>
      <c r="CN997" s="24"/>
      <c r="CO997" s="24"/>
      <c r="CP997" s="24"/>
      <c r="CQ997" s="24"/>
      <c r="CR997" s="24"/>
      <c r="CS997" s="24"/>
      <c r="CT997" s="24"/>
      <c r="CU997" s="24"/>
      <c r="CV997" s="24"/>
      <c r="CW997" s="24"/>
      <c r="CX997" s="24"/>
      <c r="CY997" s="24"/>
      <c r="CZ997" s="24"/>
      <c r="DA997" s="24"/>
      <c r="DB997" s="24"/>
      <c r="DC997" s="24"/>
      <c r="DD997" s="24"/>
      <c r="DE997" s="24"/>
      <c r="DF997" s="26" t="s">
        <v>139</v>
      </c>
      <c r="DG997" s="26" t="s">
        <v>139</v>
      </c>
      <c r="DH997" s="26" t="s">
        <v>139</v>
      </c>
      <c r="DI997" s="26" t="s">
        <v>139</v>
      </c>
      <c r="DJ997" s="26" t="s">
        <v>139</v>
      </c>
      <c r="DK997" s="26" t="s">
        <v>139</v>
      </c>
      <c r="DL997" s="26" t="s">
        <v>139</v>
      </c>
      <c r="DM997" s="26" t="s">
        <v>139</v>
      </c>
      <c r="DN997" s="26" t="s">
        <v>139</v>
      </c>
      <c r="DO997" s="26" t="s">
        <v>139</v>
      </c>
    </row>
    <row r="998" spans="1:119" ht="20.100000000000001" customHeight="1" x14ac:dyDescent="0.25">
      <c r="A998" s="29" t="str">
        <f t="shared" si="210"/>
        <v>Dushanbe Youth House7</v>
      </c>
      <c r="B998" s="29" t="str">
        <f t="shared" si="211"/>
        <v>Dushanbe Youth House</v>
      </c>
      <c r="C998" s="29">
        <f t="shared" si="212"/>
        <v>7</v>
      </c>
      <c r="D998" s="30" t="str">
        <f t="shared" si="213"/>
        <v>Europe and Eurasia</v>
      </c>
      <c r="E998" s="30" t="str">
        <f t="shared" si="214"/>
        <v>Dushanbe, Tajikistan</v>
      </c>
      <c r="F998" s="31">
        <f t="shared" si="215"/>
        <v>4</v>
      </c>
      <c r="G998" s="31">
        <f t="shared" si="216"/>
        <v>3</v>
      </c>
      <c r="H998" s="31">
        <f t="shared" si="217"/>
        <v>3</v>
      </c>
      <c r="I998" s="31">
        <f t="shared" si="218"/>
        <v>4</v>
      </c>
      <c r="J998" s="31">
        <f t="shared" si="219"/>
        <v>4</v>
      </c>
      <c r="K998" s="31">
        <f t="shared" si="220"/>
        <v>4</v>
      </c>
      <c r="L998" s="31">
        <f t="shared" si="221"/>
        <v>5</v>
      </c>
      <c r="M998" s="31">
        <f t="shared" si="222"/>
        <v>4</v>
      </c>
      <c r="N998" s="31">
        <f t="shared" si="223"/>
        <v>3.9</v>
      </c>
      <c r="O998" s="26" t="s">
        <v>5627</v>
      </c>
      <c r="P998" s="26" t="s">
        <v>108</v>
      </c>
      <c r="Q998" s="27">
        <v>41946</v>
      </c>
      <c r="R998" s="26" t="s">
        <v>166</v>
      </c>
      <c r="S998" s="26" t="s">
        <v>609</v>
      </c>
      <c r="T998" s="26" t="s">
        <v>278</v>
      </c>
      <c r="U998" s="26" t="s">
        <v>112</v>
      </c>
      <c r="V998" s="26" t="s">
        <v>15763</v>
      </c>
      <c r="W998" s="26" t="s">
        <v>5628</v>
      </c>
      <c r="X998" s="26" t="s">
        <v>5629</v>
      </c>
      <c r="Y998" s="26" t="s">
        <v>5630</v>
      </c>
      <c r="Z998" s="24"/>
      <c r="AA998" s="24"/>
      <c r="AB998" s="26" t="s">
        <v>117</v>
      </c>
      <c r="AC998" s="28">
        <v>10000</v>
      </c>
      <c r="AD998" s="26" t="s">
        <v>5631</v>
      </c>
      <c r="AE998" s="24"/>
      <c r="AF998" s="26" t="s">
        <v>139</v>
      </c>
      <c r="AG998" s="26" t="s">
        <v>528</v>
      </c>
      <c r="AH998" s="26" t="s">
        <v>235</v>
      </c>
      <c r="AI998" s="28">
        <v>10000</v>
      </c>
      <c r="AJ998" s="26" t="s">
        <v>5632</v>
      </c>
      <c r="AK998" s="26" t="s">
        <v>5633</v>
      </c>
      <c r="AL998" s="26" t="s">
        <v>5634</v>
      </c>
      <c r="AM998" s="24"/>
      <c r="AN998" s="24"/>
      <c r="AO998" s="24"/>
      <c r="AP998" s="24"/>
      <c r="AQ998" s="26" t="s">
        <v>5635</v>
      </c>
      <c r="AR998" s="24"/>
      <c r="AS998" s="24"/>
      <c r="AT998" s="24"/>
      <c r="AU998" s="24"/>
      <c r="AV998" s="24"/>
      <c r="AW998" s="28">
        <v>32800</v>
      </c>
      <c r="AX998" s="26">
        <v>946</v>
      </c>
      <c r="AY998" s="28">
        <v>6</v>
      </c>
      <c r="AZ998" s="28">
        <v>6</v>
      </c>
      <c r="BA998" s="26">
        <v>0</v>
      </c>
      <c r="BB998" s="26" t="s">
        <v>241</v>
      </c>
      <c r="BC998" s="26" t="s">
        <v>5636</v>
      </c>
      <c r="BD998" s="26" t="s">
        <v>125</v>
      </c>
      <c r="BE998" s="24"/>
      <c r="BF998" s="26" t="s">
        <v>5637</v>
      </c>
      <c r="BG998" s="26" t="s">
        <v>449</v>
      </c>
      <c r="BH998" s="24"/>
      <c r="BI998" s="24"/>
      <c r="BJ998" s="24"/>
      <c r="BK998" s="24"/>
      <c r="BL998" s="24"/>
      <c r="BM998" s="24"/>
      <c r="BN998" s="24"/>
      <c r="BO998" s="24"/>
      <c r="BP998" s="24"/>
      <c r="BQ998" s="24"/>
      <c r="BR998" s="26">
        <v>4</v>
      </c>
      <c r="BS998" s="26">
        <v>3</v>
      </c>
      <c r="BT998" s="26">
        <v>3</v>
      </c>
      <c r="BU998" s="26">
        <v>4</v>
      </c>
      <c r="BV998" s="26">
        <v>4</v>
      </c>
      <c r="BW998" s="26">
        <v>4</v>
      </c>
      <c r="BX998" s="26">
        <v>5</v>
      </c>
      <c r="BY998" s="26">
        <v>4</v>
      </c>
      <c r="BZ998" s="24"/>
      <c r="CA998" s="24"/>
      <c r="CB998" s="24"/>
      <c r="CC998" s="24"/>
      <c r="CD998" s="24"/>
      <c r="CE998" s="24"/>
      <c r="CF998" s="24"/>
      <c r="CG998" s="24"/>
      <c r="CH998" s="24"/>
      <c r="CI998" s="24"/>
      <c r="CJ998" s="24"/>
      <c r="CK998" s="24"/>
      <c r="CL998" s="24"/>
      <c r="CM998" s="24"/>
      <c r="CN998" s="24"/>
      <c r="CO998" s="24"/>
      <c r="CP998" s="24"/>
      <c r="CQ998" s="24"/>
      <c r="CR998" s="24"/>
      <c r="CS998" s="24"/>
      <c r="CT998" s="24"/>
      <c r="CU998" s="24"/>
      <c r="CV998" s="24"/>
      <c r="CW998" s="24"/>
      <c r="CX998" s="24"/>
      <c r="CY998" s="24"/>
      <c r="CZ998" s="24"/>
      <c r="DA998" s="24"/>
      <c r="DB998" s="24"/>
      <c r="DC998" s="24"/>
      <c r="DD998" s="24"/>
      <c r="DE998" s="24"/>
      <c r="DF998" s="26" t="s">
        <v>139</v>
      </c>
      <c r="DG998" s="26" t="s">
        <v>120</v>
      </c>
      <c r="DH998" s="26" t="s">
        <v>139</v>
      </c>
      <c r="DI998" s="26" t="s">
        <v>139</v>
      </c>
      <c r="DJ998" s="26" t="s">
        <v>139</v>
      </c>
      <c r="DK998" s="26" t="s">
        <v>139</v>
      </c>
      <c r="DL998" s="26" t="s">
        <v>139</v>
      </c>
      <c r="DM998" s="26" t="s">
        <v>139</v>
      </c>
      <c r="DN998" s="26" t="s">
        <v>139</v>
      </c>
      <c r="DO998" s="26" t="s">
        <v>139</v>
      </c>
    </row>
    <row r="999" spans="1:119" ht="20.100000000000001" customHeight="1" x14ac:dyDescent="0.25">
      <c r="A999" s="29" t="str">
        <f t="shared" si="210"/>
        <v>Dushanbe Youth House6</v>
      </c>
      <c r="B999" s="29" t="str">
        <f t="shared" si="211"/>
        <v>Dushanbe Youth House</v>
      </c>
      <c r="C999" s="29">
        <f t="shared" si="212"/>
        <v>6</v>
      </c>
      <c r="D999" s="30" t="str">
        <f t="shared" si="213"/>
        <v>Europe and Eurasia</v>
      </c>
      <c r="E999" s="30" t="str">
        <f t="shared" si="214"/>
        <v>Dushanbe, Tajikistan</v>
      </c>
      <c r="F999" s="31">
        <f t="shared" si="215"/>
        <v>4</v>
      </c>
      <c r="G999" s="31">
        <f t="shared" si="216"/>
        <v>3</v>
      </c>
      <c r="H999" s="31">
        <f t="shared" si="217"/>
        <v>3</v>
      </c>
      <c r="I999" s="31">
        <f t="shared" si="218"/>
        <v>4</v>
      </c>
      <c r="J999" s="31">
        <f t="shared" si="219"/>
        <v>4</v>
      </c>
      <c r="K999" s="31">
        <f t="shared" si="220"/>
        <v>4</v>
      </c>
      <c r="L999" s="31">
        <f t="shared" si="221"/>
        <v>5</v>
      </c>
      <c r="M999" s="31">
        <f t="shared" si="222"/>
        <v>4</v>
      </c>
      <c r="N999" s="31">
        <f t="shared" si="223"/>
        <v>3.9</v>
      </c>
      <c r="O999" s="26" t="s">
        <v>5638</v>
      </c>
      <c r="P999" s="26" t="s">
        <v>108</v>
      </c>
      <c r="Q999" s="27">
        <v>41568</v>
      </c>
      <c r="R999" s="26" t="s">
        <v>166</v>
      </c>
      <c r="S999" s="26" t="s">
        <v>622</v>
      </c>
      <c r="T999" s="26" t="s">
        <v>194</v>
      </c>
      <c r="U999" s="26" t="s">
        <v>112</v>
      </c>
      <c r="V999" s="26" t="s">
        <v>15763</v>
      </c>
      <c r="W999" s="26" t="s">
        <v>5628</v>
      </c>
      <c r="X999" s="26" t="s">
        <v>5629</v>
      </c>
      <c r="Y999" s="26" t="s">
        <v>5630</v>
      </c>
      <c r="Z999" s="24"/>
      <c r="AA999" s="24"/>
      <c r="AB999" s="26" t="s">
        <v>117</v>
      </c>
      <c r="AC999" s="28">
        <v>10000</v>
      </c>
      <c r="AD999" s="26" t="s">
        <v>5631</v>
      </c>
      <c r="AE999" s="24"/>
      <c r="AF999" s="26" t="s">
        <v>139</v>
      </c>
      <c r="AG999" s="26" t="s">
        <v>528</v>
      </c>
      <c r="AH999" s="26" t="s">
        <v>250</v>
      </c>
      <c r="AI999" s="28">
        <v>10000</v>
      </c>
      <c r="AJ999" s="26" t="s">
        <v>5632</v>
      </c>
      <c r="AK999" s="26" t="s">
        <v>5633</v>
      </c>
      <c r="AL999" s="26" t="s">
        <v>5634</v>
      </c>
      <c r="AM999" s="24"/>
      <c r="AN999" s="24"/>
      <c r="AO999" s="24"/>
      <c r="AP999" s="24"/>
      <c r="AQ999" s="26" t="s">
        <v>5639</v>
      </c>
      <c r="AR999" s="24"/>
      <c r="AS999" s="24"/>
      <c r="AT999" s="24"/>
      <c r="AU999" s="24"/>
      <c r="AV999" s="24"/>
      <c r="AW999" s="28">
        <v>31200</v>
      </c>
      <c r="AX999" s="26">
        <v>932</v>
      </c>
      <c r="AY999" s="28">
        <v>6</v>
      </c>
      <c r="AZ999" s="28">
        <v>6</v>
      </c>
      <c r="BA999" s="26">
        <v>0</v>
      </c>
      <c r="BB999" s="26" t="s">
        <v>241</v>
      </c>
      <c r="BC999" s="26" t="s">
        <v>5636</v>
      </c>
      <c r="BD999" s="26" t="s">
        <v>125</v>
      </c>
      <c r="BE999" s="24"/>
      <c r="BF999" s="24"/>
      <c r="BG999" s="24"/>
      <c r="BH999" s="26" t="s">
        <v>5640</v>
      </c>
      <c r="BI999" s="26" t="s">
        <v>449</v>
      </c>
      <c r="BJ999" s="26" t="s">
        <v>5641</v>
      </c>
      <c r="BK999" s="26" t="s">
        <v>5628</v>
      </c>
      <c r="BL999" s="24"/>
      <c r="BM999" s="24"/>
      <c r="BN999" s="24"/>
      <c r="BO999" s="24"/>
      <c r="BP999" s="24"/>
      <c r="BQ999" s="24"/>
      <c r="BR999" s="26">
        <v>4</v>
      </c>
      <c r="BS999" s="26">
        <v>3</v>
      </c>
      <c r="BT999" s="26">
        <v>3</v>
      </c>
      <c r="BU999" s="26">
        <v>4</v>
      </c>
      <c r="BV999" s="26">
        <v>4</v>
      </c>
      <c r="BW999" s="26">
        <v>4</v>
      </c>
      <c r="BX999" s="26">
        <v>5</v>
      </c>
      <c r="BY999" s="26">
        <v>4</v>
      </c>
      <c r="BZ999" s="24"/>
      <c r="CA999" s="24"/>
      <c r="CB999" s="24"/>
      <c r="CC999" s="24"/>
      <c r="CD999" s="24"/>
      <c r="CE999" s="24"/>
      <c r="CF999" s="24"/>
      <c r="CG999" s="24"/>
      <c r="CH999" s="24"/>
      <c r="CI999" s="24"/>
      <c r="CJ999" s="24"/>
      <c r="CK999" s="24"/>
      <c r="CL999" s="24"/>
      <c r="CM999" s="24"/>
      <c r="CN999" s="24"/>
      <c r="CO999" s="24"/>
      <c r="CP999" s="24"/>
      <c r="CQ999" s="24"/>
      <c r="CR999" s="24"/>
      <c r="CS999" s="24"/>
      <c r="CT999" s="24"/>
      <c r="CU999" s="24"/>
      <c r="CV999" s="24"/>
      <c r="CW999" s="24"/>
      <c r="CX999" s="24"/>
      <c r="CY999" s="24"/>
      <c r="CZ999" s="24"/>
      <c r="DA999" s="24"/>
      <c r="DB999" s="24"/>
      <c r="DC999" s="24"/>
      <c r="DD999" s="24"/>
      <c r="DE999" s="24"/>
      <c r="DF999" s="26" t="s">
        <v>139</v>
      </c>
      <c r="DG999" s="26" t="s">
        <v>120</v>
      </c>
      <c r="DH999" s="26" t="s">
        <v>139</v>
      </c>
      <c r="DI999" s="26" t="s">
        <v>139</v>
      </c>
      <c r="DJ999" s="26" t="s">
        <v>139</v>
      </c>
      <c r="DK999" s="26" t="s">
        <v>139</v>
      </c>
      <c r="DL999" s="26" t="s">
        <v>139</v>
      </c>
      <c r="DM999" s="26" t="s">
        <v>139</v>
      </c>
      <c r="DN999" s="26" t="s">
        <v>139</v>
      </c>
      <c r="DO999" s="26" t="s">
        <v>139</v>
      </c>
    </row>
    <row r="1000" spans="1:119" ht="20.100000000000001" customHeight="1" x14ac:dyDescent="0.25">
      <c r="A1000" s="29" t="str">
        <f t="shared" si="210"/>
        <v>Dushanbe Youth House5</v>
      </c>
      <c r="B1000" s="29" t="str">
        <f t="shared" si="211"/>
        <v>Dushanbe Youth House</v>
      </c>
      <c r="C1000" s="29">
        <f t="shared" si="212"/>
        <v>5</v>
      </c>
      <c r="D1000" s="30" t="str">
        <f t="shared" si="213"/>
        <v>Europe and Eurasia</v>
      </c>
      <c r="E1000" s="30" t="str">
        <f t="shared" si="214"/>
        <v>Dushanbe, Tajikistan</v>
      </c>
      <c r="F1000" s="31">
        <f t="shared" si="215"/>
        <v>4</v>
      </c>
      <c r="G1000" s="31">
        <f t="shared" si="216"/>
        <v>3</v>
      </c>
      <c r="H1000" s="31">
        <f t="shared" si="217"/>
        <v>3</v>
      </c>
      <c r="I1000" s="31">
        <f t="shared" si="218"/>
        <v>4</v>
      </c>
      <c r="J1000" s="31">
        <f t="shared" si="219"/>
        <v>4</v>
      </c>
      <c r="K1000" s="31">
        <f t="shared" si="220"/>
        <v>4</v>
      </c>
      <c r="L1000" s="31">
        <f t="shared" si="221"/>
        <v>5</v>
      </c>
      <c r="M1000" s="31">
        <f t="shared" si="222"/>
        <v>4</v>
      </c>
      <c r="N1000" s="31">
        <f t="shared" si="223"/>
        <v>3.9</v>
      </c>
      <c r="O1000" s="26" t="s">
        <v>5642</v>
      </c>
      <c r="P1000" s="26" t="s">
        <v>108</v>
      </c>
      <c r="Q1000" s="27">
        <v>41204</v>
      </c>
      <c r="R1000" s="26" t="s">
        <v>166</v>
      </c>
      <c r="S1000" s="26" t="s">
        <v>306</v>
      </c>
      <c r="T1000" s="26" t="s">
        <v>207</v>
      </c>
      <c r="U1000" s="26" t="s">
        <v>112</v>
      </c>
      <c r="V1000" s="26" t="s">
        <v>15763</v>
      </c>
      <c r="W1000" s="26" t="s">
        <v>5628</v>
      </c>
      <c r="X1000" s="26" t="s">
        <v>5629</v>
      </c>
      <c r="Y1000" s="26" t="s">
        <v>5630</v>
      </c>
      <c r="Z1000" s="24"/>
      <c r="AA1000" s="24"/>
      <c r="AB1000" s="26" t="s">
        <v>117</v>
      </c>
      <c r="AC1000" s="28">
        <v>9000</v>
      </c>
      <c r="AD1000" s="26" t="s">
        <v>5631</v>
      </c>
      <c r="AE1000" s="24"/>
      <c r="AF1000" s="26" t="s">
        <v>139</v>
      </c>
      <c r="AG1000" s="26" t="s">
        <v>528</v>
      </c>
      <c r="AH1000" s="26" t="s">
        <v>176</v>
      </c>
      <c r="AI1000" s="28">
        <v>9000</v>
      </c>
      <c r="AJ1000" s="26" t="s">
        <v>5632</v>
      </c>
      <c r="AK1000" s="26" t="s">
        <v>5643</v>
      </c>
      <c r="AL1000" s="26" t="s">
        <v>5634</v>
      </c>
      <c r="AM1000" s="24"/>
      <c r="AN1000" s="24"/>
      <c r="AO1000" s="24"/>
      <c r="AP1000" s="24"/>
      <c r="AQ1000" s="26" t="s">
        <v>5644</v>
      </c>
      <c r="AR1000" s="24"/>
      <c r="AS1000" s="24"/>
      <c r="AT1000" s="24"/>
      <c r="AU1000" s="24"/>
      <c r="AV1000" s="24"/>
      <c r="AW1000" s="28">
        <v>59800</v>
      </c>
      <c r="AX1000" s="26">
        <v>876</v>
      </c>
      <c r="AY1000" s="28">
        <v>6</v>
      </c>
      <c r="AZ1000" s="28">
        <v>4</v>
      </c>
      <c r="BA1000" s="26">
        <v>0</v>
      </c>
      <c r="BB1000" s="26" t="s">
        <v>241</v>
      </c>
      <c r="BC1000" s="26" t="s">
        <v>5636</v>
      </c>
      <c r="BD1000" s="26" t="s">
        <v>125</v>
      </c>
      <c r="BE1000" s="24"/>
      <c r="BF1000" s="24"/>
      <c r="BG1000" s="24"/>
      <c r="BH1000" s="26" t="s">
        <v>5640</v>
      </c>
      <c r="BI1000" s="26" t="s">
        <v>449</v>
      </c>
      <c r="BJ1000" s="26" t="s">
        <v>5645</v>
      </c>
      <c r="BK1000" s="26" t="s">
        <v>191</v>
      </c>
      <c r="BL1000" s="26" t="s">
        <v>5646</v>
      </c>
      <c r="BM1000" s="26" t="s">
        <v>5628</v>
      </c>
      <c r="BN1000" s="24"/>
      <c r="BO1000" s="24"/>
      <c r="BP1000" s="24"/>
      <c r="BQ1000" s="24"/>
      <c r="BR1000" s="26">
        <v>4</v>
      </c>
      <c r="BS1000" s="26">
        <v>3</v>
      </c>
      <c r="BT1000" s="26">
        <v>3</v>
      </c>
      <c r="BU1000" s="26">
        <v>4</v>
      </c>
      <c r="BV1000" s="26">
        <v>4</v>
      </c>
      <c r="BW1000" s="26">
        <v>4</v>
      </c>
      <c r="BX1000" s="26">
        <v>5</v>
      </c>
      <c r="BY1000" s="26">
        <v>4</v>
      </c>
      <c r="BZ1000" s="24"/>
      <c r="CA1000" s="24"/>
      <c r="CB1000" s="24"/>
      <c r="CC1000" s="24"/>
      <c r="CD1000" s="24"/>
      <c r="CE1000" s="24"/>
      <c r="CF1000" s="24"/>
      <c r="CG1000" s="24"/>
      <c r="CH1000" s="24"/>
      <c r="CI1000" s="24"/>
      <c r="CJ1000" s="24"/>
      <c r="CK1000" s="24"/>
      <c r="CL1000" s="24"/>
      <c r="CM1000" s="24"/>
      <c r="CN1000" s="24"/>
      <c r="CO1000" s="24"/>
      <c r="CP1000" s="24"/>
      <c r="CQ1000" s="24"/>
      <c r="CR1000" s="24"/>
      <c r="CS1000" s="24"/>
      <c r="CT1000" s="24"/>
      <c r="CU1000" s="24"/>
      <c r="CV1000" s="24"/>
      <c r="CW1000" s="24"/>
      <c r="CX1000" s="24"/>
      <c r="CY1000" s="24"/>
      <c r="CZ1000" s="24"/>
      <c r="DA1000" s="24"/>
      <c r="DB1000" s="24"/>
      <c r="DC1000" s="24"/>
      <c r="DD1000" s="24"/>
      <c r="DE1000" s="24"/>
      <c r="DF1000" s="26" t="s">
        <v>139</v>
      </c>
      <c r="DG1000" s="26" t="s">
        <v>120</v>
      </c>
      <c r="DH1000" s="26" t="s">
        <v>139</v>
      </c>
      <c r="DI1000" s="26" t="s">
        <v>139</v>
      </c>
      <c r="DJ1000" s="26" t="s">
        <v>139</v>
      </c>
      <c r="DK1000" s="26" t="s">
        <v>139</v>
      </c>
      <c r="DL1000" s="26" t="s">
        <v>139</v>
      </c>
      <c r="DM1000" s="26" t="s">
        <v>139</v>
      </c>
      <c r="DN1000" s="26" t="s">
        <v>139</v>
      </c>
      <c r="DO1000" s="26" t="s">
        <v>139</v>
      </c>
    </row>
    <row r="1001" spans="1:119" ht="20.100000000000001" customHeight="1" x14ac:dyDescent="0.25">
      <c r="A1001" s="29" t="str">
        <f t="shared" si="210"/>
        <v>Dushanbe Youth House4</v>
      </c>
      <c r="B1001" s="29" t="str">
        <f t="shared" si="211"/>
        <v>Dushanbe Youth House</v>
      </c>
      <c r="C1001" s="29">
        <f t="shared" si="212"/>
        <v>4</v>
      </c>
      <c r="D1001" s="30" t="str">
        <f t="shared" si="213"/>
        <v>Europe and Eurasia</v>
      </c>
      <c r="E1001" s="30" t="str">
        <f t="shared" si="214"/>
        <v>Dushanbe, Tajikistan</v>
      </c>
      <c r="F1001" s="31">
        <f t="shared" si="215"/>
        <v>4</v>
      </c>
      <c r="G1001" s="31">
        <f t="shared" si="216"/>
        <v>3</v>
      </c>
      <c r="H1001" s="31">
        <f t="shared" si="217"/>
        <v>3</v>
      </c>
      <c r="I1001" s="31">
        <f t="shared" si="218"/>
        <v>4</v>
      </c>
      <c r="J1001" s="31">
        <f t="shared" si="219"/>
        <v>4</v>
      </c>
      <c r="K1001" s="31">
        <f t="shared" si="220"/>
        <v>4</v>
      </c>
      <c r="L1001" s="31">
        <f t="shared" si="221"/>
        <v>4</v>
      </c>
      <c r="M1001" s="31">
        <f t="shared" si="222"/>
        <v>4</v>
      </c>
      <c r="N1001" s="31">
        <f t="shared" si="223"/>
        <v>3.8</v>
      </c>
      <c r="O1001" s="26" t="s">
        <v>5647</v>
      </c>
      <c r="P1001" s="26" t="s">
        <v>108</v>
      </c>
      <c r="Q1001" s="27">
        <v>40833</v>
      </c>
      <c r="R1001" s="26" t="s">
        <v>109</v>
      </c>
      <c r="S1001" s="26" t="s">
        <v>321</v>
      </c>
      <c r="T1001" s="26" t="s">
        <v>175</v>
      </c>
      <c r="U1001" s="26" t="s">
        <v>112</v>
      </c>
      <c r="V1001" s="26" t="s">
        <v>15763</v>
      </c>
      <c r="W1001" s="26" t="s">
        <v>5628</v>
      </c>
      <c r="X1001" s="26" t="s">
        <v>5629</v>
      </c>
      <c r="Y1001" s="26" t="s">
        <v>5630</v>
      </c>
      <c r="Z1001" s="24"/>
      <c r="AA1001" s="24"/>
      <c r="AB1001" s="26" t="s">
        <v>117</v>
      </c>
      <c r="AC1001" s="28">
        <v>8000</v>
      </c>
      <c r="AD1001" s="26" t="s">
        <v>5631</v>
      </c>
      <c r="AE1001" s="24"/>
      <c r="AF1001" s="26" t="s">
        <v>139</v>
      </c>
      <c r="AG1001" s="26" t="s">
        <v>528</v>
      </c>
      <c r="AH1001" s="26" t="s">
        <v>185</v>
      </c>
      <c r="AI1001" s="28">
        <v>8000</v>
      </c>
      <c r="AJ1001" s="24"/>
      <c r="AK1001" s="26" t="s">
        <v>5648</v>
      </c>
      <c r="AL1001" s="26" t="s">
        <v>5649</v>
      </c>
      <c r="AM1001" s="26" t="s">
        <v>5650</v>
      </c>
      <c r="AN1001" s="26" t="s">
        <v>5651</v>
      </c>
      <c r="AO1001" s="26" t="s">
        <v>5652</v>
      </c>
      <c r="AP1001" s="24"/>
      <c r="AQ1001" s="24"/>
      <c r="AR1001" s="24"/>
      <c r="AS1001" s="24"/>
      <c r="AT1001" s="24"/>
      <c r="AU1001" s="24"/>
      <c r="AV1001" s="24"/>
      <c r="AW1001" s="28">
        <v>31408</v>
      </c>
      <c r="AX1001" s="26">
        <v>805</v>
      </c>
      <c r="AY1001" s="28">
        <v>0</v>
      </c>
      <c r="AZ1001" s="28">
        <v>4</v>
      </c>
      <c r="BA1001" s="26">
        <v>0</v>
      </c>
      <c r="BB1001" s="26" t="s">
        <v>241</v>
      </c>
      <c r="BC1001" s="26" t="s">
        <v>5636</v>
      </c>
      <c r="BD1001" s="24"/>
      <c r="BE1001" s="24"/>
      <c r="BF1001" s="26" t="s">
        <v>5640</v>
      </c>
      <c r="BG1001" s="26" t="s">
        <v>449</v>
      </c>
      <c r="BH1001" s="26" t="s">
        <v>5645</v>
      </c>
      <c r="BI1001" s="26" t="s">
        <v>191</v>
      </c>
      <c r="BJ1001" s="26" t="s">
        <v>5646</v>
      </c>
      <c r="BK1001" s="26" t="s">
        <v>5628</v>
      </c>
      <c r="BL1001" s="24"/>
      <c r="BM1001" s="24"/>
      <c r="BN1001" s="24"/>
      <c r="BO1001" s="24"/>
      <c r="BP1001" s="24"/>
      <c r="BQ1001" s="24"/>
      <c r="BR1001" s="26">
        <v>4</v>
      </c>
      <c r="BS1001" s="26">
        <v>3</v>
      </c>
      <c r="BT1001" s="26">
        <v>3</v>
      </c>
      <c r="BU1001" s="26">
        <v>4</v>
      </c>
      <c r="BV1001" s="26">
        <v>4</v>
      </c>
      <c r="BW1001" s="26">
        <v>4</v>
      </c>
      <c r="BX1001" s="26">
        <v>4</v>
      </c>
      <c r="BY1001" s="26">
        <v>4</v>
      </c>
      <c r="BZ1001" s="24"/>
      <c r="CA1001" s="24"/>
      <c r="CB1001" s="24"/>
      <c r="CC1001" s="24"/>
      <c r="CD1001" s="24"/>
      <c r="CE1001" s="24"/>
      <c r="CF1001" s="24"/>
      <c r="CG1001" s="24"/>
      <c r="CH1001" s="24"/>
      <c r="CI1001" s="24"/>
      <c r="CJ1001" s="24"/>
      <c r="CK1001" s="24"/>
      <c r="CL1001" s="24"/>
      <c r="CM1001" s="24"/>
      <c r="CN1001" s="24"/>
      <c r="CO1001" s="24"/>
      <c r="CP1001" s="24"/>
      <c r="CQ1001" s="24"/>
      <c r="CR1001" s="24"/>
      <c r="CS1001" s="24"/>
      <c r="CT1001" s="24"/>
      <c r="CU1001" s="24"/>
      <c r="CV1001" s="24"/>
      <c r="CW1001" s="24"/>
      <c r="CX1001" s="24"/>
      <c r="CY1001" s="24"/>
      <c r="CZ1001" s="24"/>
      <c r="DA1001" s="24"/>
      <c r="DB1001" s="24"/>
      <c r="DC1001" s="24"/>
      <c r="DD1001" s="24"/>
      <c r="DE1001" s="24"/>
      <c r="DF1001" s="26" t="s">
        <v>139</v>
      </c>
      <c r="DG1001" s="26" t="s">
        <v>120</v>
      </c>
      <c r="DH1001" s="26" t="s">
        <v>139</v>
      </c>
      <c r="DI1001" s="26" t="s">
        <v>139</v>
      </c>
      <c r="DJ1001" s="26" t="s">
        <v>139</v>
      </c>
      <c r="DK1001" s="26" t="s">
        <v>139</v>
      </c>
      <c r="DL1001" s="26" t="s">
        <v>139</v>
      </c>
      <c r="DM1001" s="26" t="s">
        <v>139</v>
      </c>
      <c r="DN1001" s="26" t="s">
        <v>139</v>
      </c>
      <c r="DO1001" s="26" t="s">
        <v>120</v>
      </c>
    </row>
    <row r="1002" spans="1:119" ht="20.100000000000001" customHeight="1" x14ac:dyDescent="0.25">
      <c r="A1002" s="29" t="str">
        <f t="shared" si="210"/>
        <v>Dushanbe Youth House3</v>
      </c>
      <c r="B1002" s="29" t="str">
        <f t="shared" si="211"/>
        <v>Dushanbe Youth House</v>
      </c>
      <c r="C1002" s="29">
        <f t="shared" si="212"/>
        <v>3</v>
      </c>
      <c r="D1002" s="30" t="str">
        <f t="shared" si="213"/>
        <v>Europe and Eurasia</v>
      </c>
      <c r="E1002" s="30" t="str">
        <f t="shared" si="214"/>
        <v>Dushanbe, Tajikistan</v>
      </c>
      <c r="F1002" s="31">
        <f t="shared" si="215"/>
        <v>4</v>
      </c>
      <c r="G1002" s="31">
        <f t="shared" si="216"/>
        <v>3</v>
      </c>
      <c r="H1002" s="31">
        <f t="shared" si="217"/>
        <v>3</v>
      </c>
      <c r="I1002" s="31">
        <f t="shared" si="218"/>
        <v>4</v>
      </c>
      <c r="J1002" s="31">
        <f t="shared" si="219"/>
        <v>4</v>
      </c>
      <c r="K1002" s="31">
        <f t="shared" si="220"/>
        <v>4</v>
      </c>
      <c r="L1002" s="31">
        <f t="shared" si="221"/>
        <v>4</v>
      </c>
      <c r="M1002" s="31">
        <f t="shared" si="222"/>
        <v>2</v>
      </c>
      <c r="N1002" s="31">
        <f t="shared" si="223"/>
        <v>3.5</v>
      </c>
      <c r="O1002" s="26" t="s">
        <v>5653</v>
      </c>
      <c r="P1002" s="26" t="s">
        <v>108</v>
      </c>
      <c r="Q1002" s="27">
        <v>40469</v>
      </c>
      <c r="R1002" s="26" t="s">
        <v>109</v>
      </c>
      <c r="S1002" s="26" t="s">
        <v>332</v>
      </c>
      <c r="T1002" s="26" t="s">
        <v>333</v>
      </c>
      <c r="U1002" s="26" t="s">
        <v>112</v>
      </c>
      <c r="V1002" s="26" t="s">
        <v>15763</v>
      </c>
      <c r="W1002" s="26" t="s">
        <v>5628</v>
      </c>
      <c r="X1002" s="26" t="s">
        <v>5629</v>
      </c>
      <c r="Y1002" s="26" t="s">
        <v>5630</v>
      </c>
      <c r="Z1002" s="24"/>
      <c r="AA1002" s="24"/>
      <c r="AB1002" s="26" t="s">
        <v>117</v>
      </c>
      <c r="AC1002" s="28">
        <v>7000</v>
      </c>
      <c r="AD1002" s="26" t="s">
        <v>5631</v>
      </c>
      <c r="AE1002" s="24"/>
      <c r="AF1002" s="26" t="s">
        <v>139</v>
      </c>
      <c r="AG1002" s="26" t="s">
        <v>528</v>
      </c>
      <c r="AH1002" s="26" t="s">
        <v>121</v>
      </c>
      <c r="AI1002" s="28">
        <v>7000</v>
      </c>
      <c r="AJ1002" s="24"/>
      <c r="AK1002" s="26" t="s">
        <v>5648</v>
      </c>
      <c r="AL1002" s="26" t="s">
        <v>5654</v>
      </c>
      <c r="AM1002" s="26" t="s">
        <v>5655</v>
      </c>
      <c r="AN1002" s="26" t="s">
        <v>5656</v>
      </c>
      <c r="AO1002" s="26" t="s">
        <v>5657</v>
      </c>
      <c r="AP1002" s="24"/>
      <c r="AQ1002" s="24"/>
      <c r="AR1002" s="24"/>
      <c r="AS1002" s="24"/>
      <c r="AT1002" s="24"/>
      <c r="AU1002" s="24"/>
      <c r="AV1002" s="24"/>
      <c r="AW1002" s="28">
        <v>12833</v>
      </c>
      <c r="AX1002" s="26">
        <v>648</v>
      </c>
      <c r="AY1002" s="28">
        <v>800</v>
      </c>
      <c r="AZ1002" s="28">
        <v>648</v>
      </c>
      <c r="BA1002" s="26">
        <v>0</v>
      </c>
      <c r="BB1002" s="26" t="s">
        <v>241</v>
      </c>
      <c r="BC1002" s="26" t="s">
        <v>5636</v>
      </c>
      <c r="BD1002" s="24"/>
      <c r="BE1002" s="24"/>
      <c r="BF1002" s="26" t="s">
        <v>5640</v>
      </c>
      <c r="BG1002" s="26" t="s">
        <v>449</v>
      </c>
      <c r="BH1002" s="26" t="s">
        <v>5658</v>
      </c>
      <c r="BI1002" s="26" t="s">
        <v>449</v>
      </c>
      <c r="BJ1002" s="24"/>
      <c r="BK1002" s="24"/>
      <c r="BL1002" s="24"/>
      <c r="BM1002" s="24"/>
      <c r="BN1002" s="24"/>
      <c r="BO1002" s="24"/>
      <c r="BP1002" s="24"/>
      <c r="BQ1002" s="24"/>
      <c r="BR1002" s="26">
        <v>4</v>
      </c>
      <c r="BS1002" s="26">
        <v>3</v>
      </c>
      <c r="BT1002" s="26">
        <v>3</v>
      </c>
      <c r="BU1002" s="26">
        <v>4</v>
      </c>
      <c r="BV1002" s="26">
        <v>4</v>
      </c>
      <c r="BW1002" s="26">
        <v>4</v>
      </c>
      <c r="BX1002" s="26">
        <v>4</v>
      </c>
      <c r="BY1002" s="26">
        <v>2</v>
      </c>
      <c r="BZ1002" s="24"/>
      <c r="CA1002" s="24"/>
      <c r="CB1002" s="24"/>
      <c r="CC1002" s="24"/>
      <c r="CD1002" s="24"/>
      <c r="CE1002" s="24"/>
      <c r="CF1002" s="24"/>
      <c r="CG1002" s="24"/>
      <c r="CH1002" s="24"/>
      <c r="CI1002" s="24"/>
      <c r="CJ1002" s="24"/>
      <c r="CK1002" s="24"/>
      <c r="CL1002" s="24"/>
      <c r="CM1002" s="24"/>
      <c r="CN1002" s="24"/>
      <c r="CO1002" s="24"/>
      <c r="CP1002" s="24"/>
      <c r="CQ1002" s="24"/>
      <c r="CR1002" s="24"/>
      <c r="CS1002" s="24"/>
      <c r="CT1002" s="24"/>
      <c r="CU1002" s="24"/>
      <c r="CV1002" s="24"/>
      <c r="CW1002" s="24"/>
      <c r="CX1002" s="24"/>
      <c r="CY1002" s="24"/>
      <c r="CZ1002" s="24"/>
      <c r="DA1002" s="24"/>
      <c r="DB1002" s="24"/>
      <c r="DC1002" s="24"/>
      <c r="DD1002" s="24"/>
      <c r="DE1002" s="24"/>
      <c r="DF1002" s="26" t="s">
        <v>139</v>
      </c>
      <c r="DG1002" s="26" t="s">
        <v>120</v>
      </c>
      <c r="DH1002" s="26" t="s">
        <v>139</v>
      </c>
      <c r="DI1002" s="26" t="s">
        <v>139</v>
      </c>
      <c r="DJ1002" s="26" t="s">
        <v>139</v>
      </c>
      <c r="DK1002" s="26" t="s">
        <v>139</v>
      </c>
      <c r="DL1002" s="26" t="s">
        <v>139</v>
      </c>
      <c r="DM1002" s="26" t="s">
        <v>139</v>
      </c>
      <c r="DN1002" s="26" t="s">
        <v>139</v>
      </c>
      <c r="DO1002" s="26" t="s">
        <v>139</v>
      </c>
    </row>
    <row r="1003" spans="1:119" ht="20.100000000000001" customHeight="1" x14ac:dyDescent="0.25">
      <c r="A1003" s="29" t="str">
        <f t="shared" si="210"/>
        <v/>
      </c>
      <c r="B1003" s="29" t="str">
        <f t="shared" si="211"/>
        <v>Dushanbe Youth House</v>
      </c>
      <c r="C1003" s="29">
        <f t="shared" si="212"/>
        <v>0</v>
      </c>
      <c r="D1003" s="30" t="str">
        <f t="shared" si="213"/>
        <v>Europe and Eurasia</v>
      </c>
      <c r="E1003" s="30" t="str">
        <f t="shared" si="214"/>
        <v>Dushanbe, Tajikistan</v>
      </c>
      <c r="F1003" s="31">
        <f t="shared" si="215"/>
        <v>0</v>
      </c>
      <c r="G1003" s="31">
        <f t="shared" si="216"/>
        <v>0</v>
      </c>
      <c r="H1003" s="31">
        <f t="shared" si="217"/>
        <v>0</v>
      </c>
      <c r="I1003" s="31">
        <f t="shared" si="218"/>
        <v>0</v>
      </c>
      <c r="J1003" s="31">
        <f t="shared" si="219"/>
        <v>0</v>
      </c>
      <c r="K1003" s="31">
        <f t="shared" si="220"/>
        <v>0</v>
      </c>
      <c r="L1003" s="31">
        <f t="shared" si="221"/>
        <v>0</v>
      </c>
      <c r="M1003" s="31">
        <f t="shared" si="222"/>
        <v>0</v>
      </c>
      <c r="N1003" s="31">
        <f t="shared" si="223"/>
        <v>0</v>
      </c>
      <c r="O1003" s="26" t="s">
        <v>16034</v>
      </c>
      <c r="P1003" s="26" t="s">
        <v>108</v>
      </c>
      <c r="Q1003" s="27">
        <v>40653</v>
      </c>
      <c r="R1003" s="24"/>
      <c r="S1003" s="24"/>
      <c r="T1003" s="26" t="s">
        <v>333</v>
      </c>
      <c r="U1003" s="24"/>
      <c r="V1003" s="26" t="s">
        <v>15763</v>
      </c>
      <c r="W1003" s="26" t="s">
        <v>5628</v>
      </c>
      <c r="X1003" s="26" t="s">
        <v>5629</v>
      </c>
      <c r="Y1003" s="26" t="s">
        <v>5630</v>
      </c>
      <c r="Z1003" s="24"/>
      <c r="AA1003" s="24"/>
      <c r="AB1003" s="26" t="s">
        <v>15736</v>
      </c>
      <c r="AC1003" s="28">
        <v>1375</v>
      </c>
      <c r="AD1003" s="26" t="s">
        <v>5631</v>
      </c>
      <c r="AE1003" s="24"/>
      <c r="AF1003" s="26" t="s">
        <v>139</v>
      </c>
      <c r="AG1003" s="26" t="s">
        <v>528</v>
      </c>
      <c r="AH1003" s="24"/>
      <c r="AI1003" s="28">
        <v>1375</v>
      </c>
      <c r="AJ1003" s="24"/>
      <c r="AK1003" s="24"/>
      <c r="AL1003" s="24"/>
      <c r="AM1003" s="24"/>
      <c r="AN1003" s="24"/>
      <c r="AO1003" s="24"/>
      <c r="AP1003" s="24"/>
      <c r="AQ1003" s="24"/>
      <c r="AR1003" s="24"/>
      <c r="AS1003" s="24"/>
      <c r="AT1003" s="24"/>
      <c r="AU1003" s="24"/>
      <c r="AV1003" s="24"/>
      <c r="AW1003" s="28">
        <v>0</v>
      </c>
      <c r="AX1003" s="26">
        <v>0</v>
      </c>
      <c r="AY1003" s="28">
        <v>0</v>
      </c>
      <c r="AZ1003" s="28">
        <v>0</v>
      </c>
      <c r="BA1003" s="26">
        <v>0</v>
      </c>
      <c r="BB1003" s="24"/>
      <c r="BC1003" s="26" t="s">
        <v>5636</v>
      </c>
      <c r="BD1003" s="24"/>
      <c r="BE1003" s="24"/>
      <c r="BF1003" s="24"/>
      <c r="BG1003" s="24"/>
      <c r="BH1003" s="24"/>
      <c r="BI1003" s="24"/>
      <c r="BJ1003" s="24"/>
      <c r="BK1003" s="24"/>
      <c r="BL1003" s="24"/>
      <c r="BM1003" s="24"/>
      <c r="BN1003" s="24"/>
      <c r="BO1003" s="24"/>
      <c r="BP1003" s="24"/>
      <c r="BQ1003" s="24"/>
      <c r="BR1003" s="26">
        <v>0</v>
      </c>
      <c r="BS1003" s="26">
        <v>0</v>
      </c>
      <c r="BT1003" s="26">
        <v>0</v>
      </c>
      <c r="BU1003" s="26">
        <v>0</v>
      </c>
      <c r="BV1003" s="26">
        <v>0</v>
      </c>
      <c r="BW1003" s="26">
        <v>0</v>
      </c>
      <c r="BX1003" s="26">
        <v>0</v>
      </c>
      <c r="BY1003" s="26">
        <v>0</v>
      </c>
      <c r="BZ1003" s="24"/>
      <c r="CA1003" s="24"/>
      <c r="CB1003" s="24"/>
      <c r="CC1003" s="24"/>
      <c r="CD1003" s="24"/>
      <c r="CE1003" s="24"/>
      <c r="CF1003" s="24"/>
      <c r="CG1003" s="24"/>
      <c r="CH1003" s="24"/>
      <c r="CI1003" s="24"/>
      <c r="CJ1003" s="24"/>
      <c r="CK1003" s="24"/>
      <c r="CL1003" s="24"/>
      <c r="CM1003" s="24"/>
      <c r="CN1003" s="24"/>
      <c r="CO1003" s="24"/>
      <c r="CP1003" s="24"/>
      <c r="CQ1003" s="24"/>
      <c r="CR1003" s="24"/>
      <c r="CS1003" s="24"/>
      <c r="CT1003" s="24"/>
      <c r="CU1003" s="24"/>
      <c r="CV1003" s="24"/>
      <c r="CW1003" s="24"/>
      <c r="CX1003" s="24"/>
      <c r="CY1003" s="24"/>
      <c r="CZ1003" s="24"/>
      <c r="DA1003" s="24"/>
      <c r="DB1003" s="24"/>
      <c r="DC1003" s="24"/>
      <c r="DD1003" s="24"/>
      <c r="DE1003" s="24"/>
      <c r="DF1003" s="26" t="s">
        <v>139</v>
      </c>
      <c r="DG1003" s="26" t="s">
        <v>139</v>
      </c>
      <c r="DH1003" s="26" t="s">
        <v>139</v>
      </c>
      <c r="DI1003" s="26" t="s">
        <v>139</v>
      </c>
      <c r="DJ1003" s="26" t="s">
        <v>139</v>
      </c>
      <c r="DK1003" s="26" t="s">
        <v>139</v>
      </c>
      <c r="DL1003" s="26" t="s">
        <v>139</v>
      </c>
      <c r="DM1003" s="26" t="s">
        <v>139</v>
      </c>
      <c r="DN1003" s="26" t="s">
        <v>139</v>
      </c>
      <c r="DO1003" s="26" t="s">
        <v>139</v>
      </c>
    </row>
    <row r="1004" spans="1:119" ht="20.100000000000001" customHeight="1" x14ac:dyDescent="0.25">
      <c r="A1004" s="29" t="str">
        <f t="shared" si="210"/>
        <v/>
      </c>
      <c r="B1004" s="29" t="str">
        <f t="shared" si="211"/>
        <v>Dushanbe Youth House</v>
      </c>
      <c r="C1004" s="29">
        <f t="shared" si="212"/>
        <v>0</v>
      </c>
      <c r="D1004" s="30" t="str">
        <f t="shared" si="213"/>
        <v>Europe and Eurasia</v>
      </c>
      <c r="E1004" s="30" t="str">
        <f t="shared" si="214"/>
        <v>Dushanbe, Tajikistan</v>
      </c>
      <c r="F1004" s="31">
        <f t="shared" si="215"/>
        <v>0</v>
      </c>
      <c r="G1004" s="31">
        <f t="shared" si="216"/>
        <v>0</v>
      </c>
      <c r="H1004" s="31">
        <f t="shared" si="217"/>
        <v>0</v>
      </c>
      <c r="I1004" s="31">
        <f t="shared" si="218"/>
        <v>0</v>
      </c>
      <c r="J1004" s="31">
        <f t="shared" si="219"/>
        <v>0</v>
      </c>
      <c r="K1004" s="31">
        <f t="shared" si="220"/>
        <v>0</v>
      </c>
      <c r="L1004" s="31">
        <f t="shared" si="221"/>
        <v>0</v>
      </c>
      <c r="M1004" s="31">
        <f t="shared" si="222"/>
        <v>0</v>
      </c>
      <c r="N1004" s="31">
        <f t="shared" si="223"/>
        <v>0</v>
      </c>
      <c r="O1004" s="26" t="s">
        <v>16035</v>
      </c>
      <c r="P1004" s="26" t="s">
        <v>108</v>
      </c>
      <c r="Q1004" s="27">
        <v>40297</v>
      </c>
      <c r="R1004" s="24"/>
      <c r="S1004" s="24"/>
      <c r="T1004" s="26" t="s">
        <v>224</v>
      </c>
      <c r="U1004" s="24"/>
      <c r="V1004" s="26" t="s">
        <v>15763</v>
      </c>
      <c r="W1004" s="26" t="s">
        <v>5628</v>
      </c>
      <c r="X1004" s="26" t="s">
        <v>5629</v>
      </c>
      <c r="Y1004" s="26" t="s">
        <v>5630</v>
      </c>
      <c r="Z1004" s="24"/>
      <c r="AA1004" s="24"/>
      <c r="AB1004" s="26" t="s">
        <v>15736</v>
      </c>
      <c r="AC1004" s="28">
        <v>1500</v>
      </c>
      <c r="AD1004" s="26" t="s">
        <v>5631</v>
      </c>
      <c r="AE1004" s="24"/>
      <c r="AF1004" s="26" t="s">
        <v>139</v>
      </c>
      <c r="AG1004" s="26" t="s">
        <v>528</v>
      </c>
      <c r="AH1004" s="24"/>
      <c r="AI1004" s="28">
        <v>1460</v>
      </c>
      <c r="AJ1004" s="24"/>
      <c r="AK1004" s="24"/>
      <c r="AL1004" s="24"/>
      <c r="AM1004" s="24"/>
      <c r="AN1004" s="24"/>
      <c r="AO1004" s="24"/>
      <c r="AP1004" s="24"/>
      <c r="AQ1004" s="24"/>
      <c r="AR1004" s="24"/>
      <c r="AS1004" s="24"/>
      <c r="AT1004" s="24"/>
      <c r="AU1004" s="24"/>
      <c r="AV1004" s="24"/>
      <c r="AW1004" s="28">
        <v>0</v>
      </c>
      <c r="AX1004" s="26">
        <v>0</v>
      </c>
      <c r="AY1004" s="28">
        <v>0</v>
      </c>
      <c r="AZ1004" s="28">
        <v>0</v>
      </c>
      <c r="BA1004" s="26">
        <v>0</v>
      </c>
      <c r="BB1004" s="24"/>
      <c r="BC1004" s="26" t="s">
        <v>5636</v>
      </c>
      <c r="BD1004" s="24"/>
      <c r="BE1004" s="24"/>
      <c r="BF1004" s="24"/>
      <c r="BG1004" s="24"/>
      <c r="BH1004" s="24"/>
      <c r="BI1004" s="24"/>
      <c r="BJ1004" s="24"/>
      <c r="BK1004" s="24"/>
      <c r="BL1004" s="24"/>
      <c r="BM1004" s="24"/>
      <c r="BN1004" s="24"/>
      <c r="BO1004" s="24"/>
      <c r="BP1004" s="24"/>
      <c r="BQ1004" s="24"/>
      <c r="BR1004" s="26">
        <v>0</v>
      </c>
      <c r="BS1004" s="26">
        <v>0</v>
      </c>
      <c r="BT1004" s="26">
        <v>0</v>
      </c>
      <c r="BU1004" s="26">
        <v>0</v>
      </c>
      <c r="BV1004" s="26">
        <v>0</v>
      </c>
      <c r="BW1004" s="26">
        <v>0</v>
      </c>
      <c r="BX1004" s="26">
        <v>0</v>
      </c>
      <c r="BY1004" s="26">
        <v>0</v>
      </c>
      <c r="BZ1004" s="24"/>
      <c r="CA1004" s="24"/>
      <c r="CB1004" s="24"/>
      <c r="CC1004" s="24"/>
      <c r="CD1004" s="24"/>
      <c r="CE1004" s="24"/>
      <c r="CF1004" s="24"/>
      <c r="CG1004" s="24"/>
      <c r="CH1004" s="24"/>
      <c r="CI1004" s="24"/>
      <c r="CJ1004" s="24"/>
      <c r="CK1004" s="24"/>
      <c r="CL1004" s="24"/>
      <c r="CM1004" s="24"/>
      <c r="CN1004" s="24"/>
      <c r="CO1004" s="24"/>
      <c r="CP1004" s="24"/>
      <c r="CQ1004" s="24"/>
      <c r="CR1004" s="24"/>
      <c r="CS1004" s="24"/>
      <c r="CT1004" s="24"/>
      <c r="CU1004" s="24"/>
      <c r="CV1004" s="24"/>
      <c r="CW1004" s="24"/>
      <c r="CX1004" s="24"/>
      <c r="CY1004" s="24"/>
      <c r="CZ1004" s="24"/>
      <c r="DA1004" s="24"/>
      <c r="DB1004" s="24"/>
      <c r="DC1004" s="24"/>
      <c r="DD1004" s="24"/>
      <c r="DE1004" s="24"/>
      <c r="DF1004" s="26" t="s">
        <v>139</v>
      </c>
      <c r="DG1004" s="26" t="s">
        <v>139</v>
      </c>
      <c r="DH1004" s="26" t="s">
        <v>139</v>
      </c>
      <c r="DI1004" s="26" t="s">
        <v>139</v>
      </c>
      <c r="DJ1004" s="26" t="s">
        <v>139</v>
      </c>
      <c r="DK1004" s="26" t="s">
        <v>139</v>
      </c>
      <c r="DL1004" s="26" t="s">
        <v>139</v>
      </c>
      <c r="DM1004" s="26" t="s">
        <v>139</v>
      </c>
      <c r="DN1004" s="26" t="s">
        <v>139</v>
      </c>
      <c r="DO1004" s="26" t="s">
        <v>139</v>
      </c>
    </row>
    <row r="1005" spans="1:119" ht="20.100000000000001" customHeight="1" x14ac:dyDescent="0.25">
      <c r="A1005" s="29" t="str">
        <f t="shared" si="210"/>
        <v/>
      </c>
      <c r="B1005" s="29" t="str">
        <f t="shared" si="211"/>
        <v>Early Intervention Institute</v>
      </c>
      <c r="C1005" s="29">
        <f t="shared" si="212"/>
        <v>0</v>
      </c>
      <c r="D1005" s="30" t="str">
        <f t="shared" si="213"/>
        <v>Europe and Eurasia</v>
      </c>
      <c r="E1005" s="30" t="str">
        <f t="shared" si="214"/>
        <v>Ukraine</v>
      </c>
      <c r="F1005" s="31">
        <f t="shared" si="215"/>
        <v>0</v>
      </c>
      <c r="G1005" s="31">
        <f t="shared" si="216"/>
        <v>0</v>
      </c>
      <c r="H1005" s="31">
        <f t="shared" si="217"/>
        <v>0</v>
      </c>
      <c r="I1005" s="31">
        <f t="shared" si="218"/>
        <v>0</v>
      </c>
      <c r="J1005" s="31">
        <f t="shared" si="219"/>
        <v>0</v>
      </c>
      <c r="K1005" s="31">
        <f t="shared" si="220"/>
        <v>0</v>
      </c>
      <c r="L1005" s="31">
        <f t="shared" si="221"/>
        <v>0</v>
      </c>
      <c r="M1005" s="31">
        <f t="shared" si="222"/>
        <v>0</v>
      </c>
      <c r="N1005" s="31">
        <f t="shared" si="223"/>
        <v>0</v>
      </c>
      <c r="O1005" s="26" t="s">
        <v>5659</v>
      </c>
      <c r="P1005" s="26" t="s">
        <v>108</v>
      </c>
      <c r="Q1005" s="27">
        <v>41746</v>
      </c>
      <c r="R1005" s="24"/>
      <c r="S1005" s="24"/>
      <c r="T1005" s="26" t="s">
        <v>194</v>
      </c>
      <c r="U1005" s="24"/>
      <c r="V1005" s="26" t="s">
        <v>15763</v>
      </c>
      <c r="W1005" s="26" t="s">
        <v>2494</v>
      </c>
      <c r="X1005" s="24"/>
      <c r="Y1005" s="26" t="s">
        <v>5660</v>
      </c>
      <c r="Z1005" s="24"/>
      <c r="AA1005" s="24"/>
      <c r="AB1005" s="26" t="s">
        <v>723</v>
      </c>
      <c r="AC1005" s="28">
        <v>1500</v>
      </c>
      <c r="AD1005" s="24"/>
      <c r="AE1005" s="24"/>
      <c r="AF1005" s="26" t="s">
        <v>120</v>
      </c>
      <c r="AG1005" s="26" t="s">
        <v>846</v>
      </c>
      <c r="AH1005" s="24"/>
      <c r="AI1005" s="28">
        <v>1500</v>
      </c>
      <c r="AJ1005" s="24"/>
      <c r="AK1005" s="24"/>
      <c r="AL1005" s="24"/>
      <c r="AM1005" s="24"/>
      <c r="AN1005" s="24"/>
      <c r="AO1005" s="24"/>
      <c r="AP1005" s="24"/>
      <c r="AQ1005" s="24"/>
      <c r="AR1005" s="24"/>
      <c r="AS1005" s="24"/>
      <c r="AT1005" s="24"/>
      <c r="AU1005" s="24"/>
      <c r="AV1005" s="24"/>
      <c r="AW1005" s="24"/>
      <c r="AX1005" s="24"/>
      <c r="AY1005" s="24"/>
      <c r="AZ1005" s="24"/>
      <c r="BA1005" s="24"/>
      <c r="BB1005" s="24"/>
      <c r="BC1005" s="24"/>
      <c r="BD1005" s="24"/>
      <c r="BE1005" s="24"/>
      <c r="BF1005" s="24"/>
      <c r="BG1005" s="24"/>
      <c r="BH1005" s="24"/>
      <c r="BI1005" s="24"/>
      <c r="BJ1005" s="24"/>
      <c r="BK1005" s="24"/>
      <c r="BL1005" s="24"/>
      <c r="BM1005" s="24"/>
      <c r="BN1005" s="24"/>
      <c r="BO1005" s="24"/>
      <c r="BP1005" s="24"/>
      <c r="BQ1005" s="24"/>
      <c r="BR1005" s="24"/>
      <c r="BS1005" s="24"/>
      <c r="BT1005" s="24"/>
      <c r="BU1005" s="24"/>
      <c r="BV1005" s="24"/>
      <c r="BW1005" s="24"/>
      <c r="BX1005" s="24"/>
      <c r="BY1005" s="24"/>
      <c r="BZ1005" s="24"/>
      <c r="CA1005" s="24"/>
      <c r="CB1005" s="24"/>
      <c r="CC1005" s="24"/>
      <c r="CD1005" s="24"/>
      <c r="CE1005" s="24"/>
      <c r="CF1005" s="24"/>
      <c r="CG1005" s="24"/>
      <c r="CH1005" s="24"/>
      <c r="CI1005" s="24"/>
      <c r="CJ1005" s="24"/>
      <c r="CK1005" s="24"/>
      <c r="CL1005" s="24"/>
      <c r="CM1005" s="24"/>
      <c r="CN1005" s="24"/>
      <c r="CO1005" s="24"/>
      <c r="CP1005" s="24"/>
      <c r="CQ1005" s="24"/>
      <c r="CR1005" s="24"/>
      <c r="CS1005" s="24"/>
      <c r="CT1005" s="24"/>
      <c r="CU1005" s="24"/>
      <c r="CV1005" s="24"/>
      <c r="CW1005" s="24"/>
      <c r="CX1005" s="24"/>
      <c r="CY1005" s="24"/>
      <c r="CZ1005" s="24"/>
      <c r="DA1005" s="24"/>
      <c r="DB1005" s="24"/>
      <c r="DC1005" s="24"/>
      <c r="DD1005" s="24"/>
      <c r="DE1005" s="24"/>
      <c r="DF1005" s="26" t="s">
        <v>139</v>
      </c>
      <c r="DG1005" s="26" t="s">
        <v>139</v>
      </c>
      <c r="DH1005" s="26" t="s">
        <v>139</v>
      </c>
      <c r="DI1005" s="26" t="s">
        <v>139</v>
      </c>
      <c r="DJ1005" s="26" t="s">
        <v>139</v>
      </c>
      <c r="DK1005" s="26" t="s">
        <v>139</v>
      </c>
      <c r="DL1005" s="26" t="s">
        <v>139</v>
      </c>
      <c r="DM1005" s="26" t="s">
        <v>139</v>
      </c>
      <c r="DN1005" s="26" t="s">
        <v>139</v>
      </c>
      <c r="DO1005" s="26" t="s">
        <v>139</v>
      </c>
    </row>
    <row r="1006" spans="1:119" ht="20.100000000000001" customHeight="1" x14ac:dyDescent="0.25">
      <c r="A1006" s="29" t="str">
        <f t="shared" si="210"/>
        <v/>
      </c>
      <c r="B1006" s="29" t="str">
        <f t="shared" si="211"/>
        <v>Early Intervention Institute</v>
      </c>
      <c r="C1006" s="29">
        <f t="shared" si="212"/>
        <v>0</v>
      </c>
      <c r="D1006" s="30" t="str">
        <f t="shared" si="213"/>
        <v>Europe and Eurasia</v>
      </c>
      <c r="E1006" s="30" t="str">
        <f t="shared" si="214"/>
        <v>Ukraine</v>
      </c>
      <c r="F1006" s="31">
        <f t="shared" si="215"/>
        <v>0</v>
      </c>
      <c r="G1006" s="31">
        <f t="shared" si="216"/>
        <v>0</v>
      </c>
      <c r="H1006" s="31">
        <f t="shared" si="217"/>
        <v>0</v>
      </c>
      <c r="I1006" s="31">
        <f t="shared" si="218"/>
        <v>0</v>
      </c>
      <c r="J1006" s="31">
        <f t="shared" si="219"/>
        <v>0</v>
      </c>
      <c r="K1006" s="31">
        <f t="shared" si="220"/>
        <v>0</v>
      </c>
      <c r="L1006" s="31">
        <f t="shared" si="221"/>
        <v>0</v>
      </c>
      <c r="M1006" s="31">
        <f t="shared" si="222"/>
        <v>0</v>
      </c>
      <c r="N1006" s="31">
        <f t="shared" si="223"/>
        <v>0</v>
      </c>
      <c r="O1006" s="26" t="s">
        <v>5668</v>
      </c>
      <c r="P1006" s="26" t="s">
        <v>108</v>
      </c>
      <c r="Q1006" s="27">
        <v>40945</v>
      </c>
      <c r="R1006" s="24"/>
      <c r="S1006" s="24"/>
      <c r="T1006" s="26" t="s">
        <v>175</v>
      </c>
      <c r="U1006" s="24"/>
      <c r="V1006" s="26" t="s">
        <v>15763</v>
      </c>
      <c r="W1006" s="26" t="s">
        <v>2494</v>
      </c>
      <c r="X1006" s="24"/>
      <c r="Y1006" s="26" t="s">
        <v>5660</v>
      </c>
      <c r="Z1006" s="24"/>
      <c r="AA1006" s="24"/>
      <c r="AB1006" s="26" t="s">
        <v>228</v>
      </c>
      <c r="AC1006" s="28">
        <v>25000</v>
      </c>
      <c r="AD1006" s="24"/>
      <c r="AE1006" s="24"/>
      <c r="AF1006" s="26" t="s">
        <v>120</v>
      </c>
      <c r="AG1006" s="26" t="s">
        <v>846</v>
      </c>
      <c r="AH1006" s="24"/>
      <c r="AI1006" s="28">
        <v>25000</v>
      </c>
      <c r="AJ1006" s="24"/>
      <c r="AK1006" s="24"/>
      <c r="AL1006" s="24"/>
      <c r="AM1006" s="26" t="s">
        <v>5669</v>
      </c>
      <c r="AN1006" s="24"/>
      <c r="AO1006" s="24"/>
      <c r="AP1006" s="24"/>
      <c r="AQ1006" s="24"/>
      <c r="AR1006" s="24"/>
      <c r="AS1006" s="24"/>
      <c r="AT1006" s="24"/>
      <c r="AU1006" s="24"/>
      <c r="AV1006" s="24"/>
      <c r="AW1006" s="28">
        <v>99465</v>
      </c>
      <c r="AX1006" s="26">
        <v>115</v>
      </c>
      <c r="AY1006" s="28">
        <v>0</v>
      </c>
      <c r="AZ1006" s="28">
        <v>0</v>
      </c>
      <c r="BA1006" s="26">
        <v>0</v>
      </c>
      <c r="BB1006" s="24"/>
      <c r="BC1006" s="24"/>
      <c r="BD1006" s="24"/>
      <c r="BE1006" s="24"/>
      <c r="BF1006" s="24"/>
      <c r="BG1006" s="24"/>
      <c r="BH1006" s="24"/>
      <c r="BI1006" s="24"/>
      <c r="BJ1006" s="24"/>
      <c r="BK1006" s="24"/>
      <c r="BL1006" s="24"/>
      <c r="BM1006" s="24"/>
      <c r="BN1006" s="24"/>
      <c r="BO1006" s="24"/>
      <c r="BP1006" s="24"/>
      <c r="BQ1006" s="24"/>
      <c r="BR1006" s="26">
        <v>0</v>
      </c>
      <c r="BS1006" s="26">
        <v>0</v>
      </c>
      <c r="BT1006" s="26">
        <v>0</v>
      </c>
      <c r="BU1006" s="26">
        <v>0</v>
      </c>
      <c r="BV1006" s="26">
        <v>0</v>
      </c>
      <c r="BW1006" s="26">
        <v>0</v>
      </c>
      <c r="BX1006" s="26">
        <v>0</v>
      </c>
      <c r="BY1006" s="26">
        <v>0</v>
      </c>
      <c r="BZ1006" s="24"/>
      <c r="CA1006" s="24"/>
      <c r="CB1006" s="24"/>
      <c r="CC1006" s="24"/>
      <c r="CD1006" s="24"/>
      <c r="CE1006" s="24"/>
      <c r="CF1006" s="24"/>
      <c r="CG1006" s="24"/>
      <c r="CH1006" s="24"/>
      <c r="CI1006" s="24"/>
      <c r="CJ1006" s="24"/>
      <c r="CK1006" s="24"/>
      <c r="CL1006" s="24"/>
      <c r="CM1006" s="24"/>
      <c r="CN1006" s="24"/>
      <c r="CO1006" s="24"/>
      <c r="CP1006" s="24"/>
      <c r="CQ1006" s="24"/>
      <c r="CR1006" s="24"/>
      <c r="CS1006" s="24"/>
      <c r="CT1006" s="24"/>
      <c r="CU1006" s="24"/>
      <c r="CV1006" s="24"/>
      <c r="CW1006" s="24"/>
      <c r="CX1006" s="24"/>
      <c r="CY1006" s="24"/>
      <c r="CZ1006" s="24"/>
      <c r="DA1006" s="24"/>
      <c r="DB1006" s="24"/>
      <c r="DC1006" s="24"/>
      <c r="DD1006" s="24"/>
      <c r="DE1006" s="24"/>
      <c r="DF1006" s="26" t="s">
        <v>139</v>
      </c>
      <c r="DG1006" s="26" t="s">
        <v>139</v>
      </c>
      <c r="DH1006" s="26" t="s">
        <v>139</v>
      </c>
      <c r="DI1006" s="26" t="s">
        <v>139</v>
      </c>
      <c r="DJ1006" s="26" t="s">
        <v>139</v>
      </c>
      <c r="DK1006" s="26" t="s">
        <v>139</v>
      </c>
      <c r="DL1006" s="26" t="s">
        <v>139</v>
      </c>
      <c r="DM1006" s="26" t="s">
        <v>139</v>
      </c>
      <c r="DN1006" s="26" t="s">
        <v>139</v>
      </c>
      <c r="DO1006" s="26" t="s">
        <v>139</v>
      </c>
    </row>
    <row r="1007" spans="1:119" ht="20.100000000000001" customHeight="1" x14ac:dyDescent="0.25">
      <c r="A1007" s="29" t="str">
        <f t="shared" si="210"/>
        <v>Early Intervention Institute6</v>
      </c>
      <c r="B1007" s="29" t="str">
        <f t="shared" si="211"/>
        <v>Early Intervention Institute</v>
      </c>
      <c r="C1007" s="29">
        <f t="shared" si="212"/>
        <v>6</v>
      </c>
      <c r="D1007" s="30" t="str">
        <f t="shared" si="213"/>
        <v>Europe and Eurasia</v>
      </c>
      <c r="E1007" s="30" t="str">
        <f t="shared" si="214"/>
        <v>Ukraine</v>
      </c>
      <c r="F1007" s="31">
        <f t="shared" si="215"/>
        <v>4</v>
      </c>
      <c r="G1007" s="31">
        <f t="shared" si="216"/>
        <v>3</v>
      </c>
      <c r="H1007" s="31">
        <f t="shared" si="217"/>
        <v>3</v>
      </c>
      <c r="I1007" s="31">
        <f t="shared" si="218"/>
        <v>5</v>
      </c>
      <c r="J1007" s="31">
        <f t="shared" si="219"/>
        <v>3</v>
      </c>
      <c r="K1007" s="31">
        <f t="shared" si="220"/>
        <v>5</v>
      </c>
      <c r="L1007" s="31">
        <f t="shared" si="221"/>
        <v>5</v>
      </c>
      <c r="M1007" s="31">
        <f t="shared" si="222"/>
        <v>3</v>
      </c>
      <c r="N1007" s="31">
        <f t="shared" si="223"/>
        <v>3.9</v>
      </c>
      <c r="O1007" s="26" t="s">
        <v>5661</v>
      </c>
      <c r="P1007" s="26" t="s">
        <v>108</v>
      </c>
      <c r="Q1007" s="27">
        <v>41038</v>
      </c>
      <c r="R1007" s="26" t="s">
        <v>305</v>
      </c>
      <c r="S1007" s="26" t="s">
        <v>217</v>
      </c>
      <c r="T1007" s="26" t="s">
        <v>175</v>
      </c>
      <c r="U1007" s="26" t="s">
        <v>112</v>
      </c>
      <c r="V1007" s="26" t="s">
        <v>15763</v>
      </c>
      <c r="W1007" s="26" t="s">
        <v>2494</v>
      </c>
      <c r="X1007" s="24"/>
      <c r="Y1007" s="26" t="s">
        <v>5660</v>
      </c>
      <c r="Z1007" s="24"/>
      <c r="AA1007" s="24"/>
      <c r="AB1007" s="26" t="s">
        <v>117</v>
      </c>
      <c r="AC1007" s="28">
        <v>17000</v>
      </c>
      <c r="AD1007" s="24"/>
      <c r="AE1007" s="24"/>
      <c r="AF1007" s="26" t="s">
        <v>120</v>
      </c>
      <c r="AG1007" s="26" t="s">
        <v>846</v>
      </c>
      <c r="AH1007" s="26" t="s">
        <v>250</v>
      </c>
      <c r="AI1007" s="28">
        <v>17000</v>
      </c>
      <c r="AJ1007" s="24"/>
      <c r="AK1007" s="26" t="s">
        <v>5662</v>
      </c>
      <c r="AL1007" s="26" t="s">
        <v>5663</v>
      </c>
      <c r="AM1007" s="26" t="s">
        <v>5664</v>
      </c>
      <c r="AN1007" s="26" t="s">
        <v>5665</v>
      </c>
      <c r="AO1007" s="26" t="s">
        <v>5666</v>
      </c>
      <c r="AP1007" s="24"/>
      <c r="AQ1007" s="24"/>
      <c r="AR1007" s="24"/>
      <c r="AS1007" s="24"/>
      <c r="AT1007" s="24"/>
      <c r="AU1007" s="24"/>
      <c r="AV1007" s="24"/>
      <c r="AW1007" s="28">
        <v>103000</v>
      </c>
      <c r="AX1007" s="26">
        <v>119</v>
      </c>
      <c r="AY1007" s="28">
        <v>97</v>
      </c>
      <c r="AZ1007" s="28">
        <v>97</v>
      </c>
      <c r="BA1007" s="26">
        <v>0</v>
      </c>
      <c r="BB1007" s="26" t="s">
        <v>148</v>
      </c>
      <c r="BC1007" s="24"/>
      <c r="BD1007" s="26" t="s">
        <v>125</v>
      </c>
      <c r="BE1007" s="24"/>
      <c r="BF1007" s="26" t="s">
        <v>4749</v>
      </c>
      <c r="BG1007" s="26" t="s">
        <v>5667</v>
      </c>
      <c r="BH1007" s="26" t="s">
        <v>1608</v>
      </c>
      <c r="BI1007" s="26" t="s">
        <v>191</v>
      </c>
      <c r="BJ1007" s="24"/>
      <c r="BK1007" s="24"/>
      <c r="BL1007" s="24"/>
      <c r="BM1007" s="24"/>
      <c r="BN1007" s="24"/>
      <c r="BO1007" s="24"/>
      <c r="BP1007" s="24"/>
      <c r="BQ1007" s="24"/>
      <c r="BR1007" s="26">
        <v>4</v>
      </c>
      <c r="BS1007" s="26">
        <v>3</v>
      </c>
      <c r="BT1007" s="26">
        <v>3</v>
      </c>
      <c r="BU1007" s="26">
        <v>5</v>
      </c>
      <c r="BV1007" s="26">
        <v>3</v>
      </c>
      <c r="BW1007" s="26">
        <v>5</v>
      </c>
      <c r="BX1007" s="26">
        <v>5</v>
      </c>
      <c r="BY1007" s="26">
        <v>3</v>
      </c>
      <c r="BZ1007" s="24"/>
      <c r="CA1007" s="24"/>
      <c r="CB1007" s="24"/>
      <c r="CC1007" s="24"/>
      <c r="CD1007" s="24"/>
      <c r="CE1007" s="24"/>
      <c r="CF1007" s="24"/>
      <c r="CG1007" s="24"/>
      <c r="CH1007" s="24"/>
      <c r="CI1007" s="24"/>
      <c r="CJ1007" s="24"/>
      <c r="CK1007" s="24"/>
      <c r="CL1007" s="24"/>
      <c r="CM1007" s="24"/>
      <c r="CN1007" s="24"/>
      <c r="CO1007" s="24"/>
      <c r="CP1007" s="24"/>
      <c r="CQ1007" s="24"/>
      <c r="CR1007" s="24"/>
      <c r="CS1007" s="24"/>
      <c r="CT1007" s="24"/>
      <c r="CU1007" s="24"/>
      <c r="CV1007" s="24"/>
      <c r="CW1007" s="24"/>
      <c r="CX1007" s="24"/>
      <c r="CY1007" s="24"/>
      <c r="CZ1007" s="24"/>
      <c r="DA1007" s="24"/>
      <c r="DB1007" s="24"/>
      <c r="DC1007" s="24"/>
      <c r="DD1007" s="24"/>
      <c r="DE1007" s="24"/>
      <c r="DF1007" s="26" t="s">
        <v>139</v>
      </c>
      <c r="DG1007" s="26" t="s">
        <v>120</v>
      </c>
      <c r="DH1007" s="26" t="s">
        <v>139</v>
      </c>
      <c r="DI1007" s="26" t="s">
        <v>120</v>
      </c>
      <c r="DJ1007" s="26" t="s">
        <v>139</v>
      </c>
      <c r="DK1007" s="26" t="s">
        <v>139</v>
      </c>
      <c r="DL1007" s="26" t="s">
        <v>139</v>
      </c>
      <c r="DM1007" s="26" t="s">
        <v>139</v>
      </c>
      <c r="DN1007" s="26" t="s">
        <v>139</v>
      </c>
      <c r="DO1007" s="26" t="s">
        <v>139</v>
      </c>
    </row>
    <row r="1008" spans="1:119" ht="20.100000000000001" customHeight="1" x14ac:dyDescent="0.25">
      <c r="A1008" s="29" t="str">
        <f t="shared" si="210"/>
        <v>Early Intervention Institute5</v>
      </c>
      <c r="B1008" s="29" t="str">
        <f t="shared" si="211"/>
        <v>Early Intervention Institute</v>
      </c>
      <c r="C1008" s="29">
        <f t="shared" si="212"/>
        <v>5</v>
      </c>
      <c r="D1008" s="30" t="str">
        <f t="shared" si="213"/>
        <v>Europe and Eurasia</v>
      </c>
      <c r="E1008" s="30" t="str">
        <f t="shared" si="214"/>
        <v>Ukraine</v>
      </c>
      <c r="F1008" s="31">
        <f t="shared" si="215"/>
        <v>4</v>
      </c>
      <c r="G1008" s="31">
        <f t="shared" si="216"/>
        <v>3</v>
      </c>
      <c r="H1008" s="31">
        <f t="shared" si="217"/>
        <v>3</v>
      </c>
      <c r="I1008" s="31">
        <f t="shared" si="218"/>
        <v>5</v>
      </c>
      <c r="J1008" s="31">
        <f t="shared" si="219"/>
        <v>3</v>
      </c>
      <c r="K1008" s="31">
        <f t="shared" si="220"/>
        <v>5</v>
      </c>
      <c r="L1008" s="31">
        <f t="shared" si="221"/>
        <v>4</v>
      </c>
      <c r="M1008" s="31">
        <f t="shared" si="222"/>
        <v>3</v>
      </c>
      <c r="N1008" s="31">
        <f t="shared" si="223"/>
        <v>3.8</v>
      </c>
      <c r="O1008" s="26" t="s">
        <v>5670</v>
      </c>
      <c r="P1008" s="26" t="s">
        <v>108</v>
      </c>
      <c r="Q1008" s="27">
        <v>40672</v>
      </c>
      <c r="R1008" s="26" t="s">
        <v>166</v>
      </c>
      <c r="S1008" s="26" t="s">
        <v>409</v>
      </c>
      <c r="T1008" s="26" t="s">
        <v>333</v>
      </c>
      <c r="U1008" s="26" t="s">
        <v>112</v>
      </c>
      <c r="V1008" s="26" t="s">
        <v>15763</v>
      </c>
      <c r="W1008" s="26" t="s">
        <v>2494</v>
      </c>
      <c r="X1008" s="24"/>
      <c r="Y1008" s="26" t="s">
        <v>5660</v>
      </c>
      <c r="Z1008" s="24"/>
      <c r="AA1008" s="24"/>
      <c r="AB1008" s="26" t="s">
        <v>117</v>
      </c>
      <c r="AC1008" s="28">
        <v>13000</v>
      </c>
      <c r="AD1008" s="24"/>
      <c r="AE1008" s="24"/>
      <c r="AF1008" s="26" t="s">
        <v>120</v>
      </c>
      <c r="AG1008" s="26" t="s">
        <v>846</v>
      </c>
      <c r="AH1008" s="26" t="s">
        <v>176</v>
      </c>
      <c r="AI1008" s="28">
        <v>13000</v>
      </c>
      <c r="AJ1008" s="24"/>
      <c r="AK1008" s="26" t="s">
        <v>5662</v>
      </c>
      <c r="AL1008" s="26" t="s">
        <v>5663</v>
      </c>
      <c r="AM1008" s="26" t="s">
        <v>5671</v>
      </c>
      <c r="AN1008" s="26" t="s">
        <v>5672</v>
      </c>
      <c r="AO1008" s="26" t="s">
        <v>5673</v>
      </c>
      <c r="AP1008" s="24"/>
      <c r="AQ1008" s="24"/>
      <c r="AR1008" s="24"/>
      <c r="AS1008" s="24"/>
      <c r="AT1008" s="24"/>
      <c r="AU1008" s="24"/>
      <c r="AV1008" s="24"/>
      <c r="AW1008" s="28">
        <v>99465</v>
      </c>
      <c r="AX1008" s="26">
        <v>115</v>
      </c>
      <c r="AY1008" s="28">
        <v>97</v>
      </c>
      <c r="AZ1008" s="28">
        <v>95</v>
      </c>
      <c r="BA1008" s="26">
        <v>0</v>
      </c>
      <c r="BB1008" s="26" t="s">
        <v>148</v>
      </c>
      <c r="BC1008" s="24"/>
      <c r="BD1008" s="24"/>
      <c r="BE1008" s="24"/>
      <c r="BF1008" s="26" t="s">
        <v>3631</v>
      </c>
      <c r="BG1008" s="26" t="s">
        <v>191</v>
      </c>
      <c r="BH1008" s="26" t="s">
        <v>5674</v>
      </c>
      <c r="BI1008" s="26" t="s">
        <v>2494</v>
      </c>
      <c r="BJ1008" s="24"/>
      <c r="BK1008" s="24"/>
      <c r="BL1008" s="24"/>
      <c r="BM1008" s="24"/>
      <c r="BN1008" s="24"/>
      <c r="BO1008" s="24"/>
      <c r="BP1008" s="24"/>
      <c r="BQ1008" s="24"/>
      <c r="BR1008" s="26">
        <v>4</v>
      </c>
      <c r="BS1008" s="26">
        <v>3</v>
      </c>
      <c r="BT1008" s="26">
        <v>3</v>
      </c>
      <c r="BU1008" s="26">
        <v>5</v>
      </c>
      <c r="BV1008" s="26">
        <v>3</v>
      </c>
      <c r="BW1008" s="26">
        <v>5</v>
      </c>
      <c r="BX1008" s="26">
        <v>4</v>
      </c>
      <c r="BY1008" s="26">
        <v>3</v>
      </c>
      <c r="BZ1008" s="24"/>
      <c r="CA1008" s="24"/>
      <c r="CB1008" s="24"/>
      <c r="CC1008" s="24"/>
      <c r="CD1008" s="24"/>
      <c r="CE1008" s="24"/>
      <c r="CF1008" s="24"/>
      <c r="CG1008" s="24"/>
      <c r="CH1008" s="24"/>
      <c r="CI1008" s="24"/>
      <c r="CJ1008" s="24"/>
      <c r="CK1008" s="24"/>
      <c r="CL1008" s="24"/>
      <c r="CM1008" s="24"/>
      <c r="CN1008" s="24"/>
      <c r="CO1008" s="24"/>
      <c r="CP1008" s="24"/>
      <c r="CQ1008" s="24"/>
      <c r="CR1008" s="24"/>
      <c r="CS1008" s="24"/>
      <c r="CT1008" s="24"/>
      <c r="CU1008" s="24"/>
      <c r="CV1008" s="24"/>
      <c r="CW1008" s="24"/>
      <c r="CX1008" s="24"/>
      <c r="CY1008" s="24"/>
      <c r="CZ1008" s="24"/>
      <c r="DA1008" s="24"/>
      <c r="DB1008" s="24"/>
      <c r="DC1008" s="24"/>
      <c r="DD1008" s="24"/>
      <c r="DE1008" s="24"/>
      <c r="DF1008" s="26" t="s">
        <v>139</v>
      </c>
      <c r="DG1008" s="26" t="s">
        <v>120</v>
      </c>
      <c r="DH1008" s="26" t="s">
        <v>139</v>
      </c>
      <c r="DI1008" s="26" t="s">
        <v>120</v>
      </c>
      <c r="DJ1008" s="26" t="s">
        <v>139</v>
      </c>
      <c r="DK1008" s="26" t="s">
        <v>139</v>
      </c>
      <c r="DL1008" s="26" t="s">
        <v>139</v>
      </c>
      <c r="DM1008" s="26" t="s">
        <v>139</v>
      </c>
      <c r="DN1008" s="26" t="s">
        <v>139</v>
      </c>
      <c r="DO1008" s="26" t="s">
        <v>139</v>
      </c>
    </row>
    <row r="1009" spans="1:119" ht="20.100000000000001" customHeight="1" x14ac:dyDescent="0.25">
      <c r="A1009" s="29" t="str">
        <f t="shared" si="210"/>
        <v/>
      </c>
      <c r="B1009" s="29" t="str">
        <f t="shared" si="211"/>
        <v>Early Intervention Institute</v>
      </c>
      <c r="C1009" s="29">
        <f t="shared" si="212"/>
        <v>0</v>
      </c>
      <c r="D1009" s="30" t="str">
        <f t="shared" si="213"/>
        <v>Europe and Eurasia</v>
      </c>
      <c r="E1009" s="30" t="str">
        <f t="shared" si="214"/>
        <v>Ukraine</v>
      </c>
      <c r="F1009" s="31">
        <f t="shared" si="215"/>
        <v>0</v>
      </c>
      <c r="G1009" s="31">
        <f t="shared" si="216"/>
        <v>0</v>
      </c>
      <c r="H1009" s="31">
        <f t="shared" si="217"/>
        <v>0</v>
      </c>
      <c r="I1009" s="31">
        <f t="shared" si="218"/>
        <v>0</v>
      </c>
      <c r="J1009" s="31">
        <f t="shared" si="219"/>
        <v>0</v>
      </c>
      <c r="K1009" s="31">
        <f t="shared" si="220"/>
        <v>0</v>
      </c>
      <c r="L1009" s="31">
        <f t="shared" si="221"/>
        <v>0</v>
      </c>
      <c r="M1009" s="31">
        <f t="shared" si="222"/>
        <v>0</v>
      </c>
      <c r="N1009" s="31">
        <f t="shared" si="223"/>
        <v>0</v>
      </c>
      <c r="O1009" s="26" t="s">
        <v>16036</v>
      </c>
      <c r="P1009" s="26" t="s">
        <v>108</v>
      </c>
      <c r="Q1009" s="27">
        <v>40624</v>
      </c>
      <c r="R1009" s="24"/>
      <c r="S1009" s="24"/>
      <c r="T1009" s="26" t="s">
        <v>333</v>
      </c>
      <c r="U1009" s="24"/>
      <c r="V1009" s="26" t="s">
        <v>15763</v>
      </c>
      <c r="W1009" s="26" t="s">
        <v>2494</v>
      </c>
      <c r="X1009" s="24"/>
      <c r="Y1009" s="26" t="s">
        <v>5660</v>
      </c>
      <c r="Z1009" s="24"/>
      <c r="AA1009" s="24"/>
      <c r="AB1009" s="26" t="s">
        <v>15736</v>
      </c>
      <c r="AC1009" s="28">
        <v>1200</v>
      </c>
      <c r="AD1009" s="24"/>
      <c r="AE1009" s="24"/>
      <c r="AF1009" s="26" t="s">
        <v>120</v>
      </c>
      <c r="AG1009" s="26" t="s">
        <v>846</v>
      </c>
      <c r="AH1009" s="24"/>
      <c r="AI1009" s="28">
        <v>1200</v>
      </c>
      <c r="AJ1009" s="24"/>
      <c r="AK1009" s="24"/>
      <c r="AL1009" s="24"/>
      <c r="AM1009" s="24"/>
      <c r="AN1009" s="24"/>
      <c r="AO1009" s="24"/>
      <c r="AP1009" s="24"/>
      <c r="AQ1009" s="24"/>
      <c r="AR1009" s="24"/>
      <c r="AS1009" s="24"/>
      <c r="AT1009" s="24"/>
      <c r="AU1009" s="24"/>
      <c r="AV1009" s="24"/>
      <c r="AW1009" s="28">
        <v>0</v>
      </c>
      <c r="AX1009" s="26">
        <v>0</v>
      </c>
      <c r="AY1009" s="28">
        <v>0</v>
      </c>
      <c r="AZ1009" s="28">
        <v>0</v>
      </c>
      <c r="BA1009" s="26">
        <v>0</v>
      </c>
      <c r="BB1009" s="24"/>
      <c r="BC1009" s="24"/>
      <c r="BD1009" s="24"/>
      <c r="BE1009" s="24"/>
      <c r="BF1009" s="24"/>
      <c r="BG1009" s="24"/>
      <c r="BH1009" s="24"/>
      <c r="BI1009" s="24"/>
      <c r="BJ1009" s="24"/>
      <c r="BK1009" s="24"/>
      <c r="BL1009" s="24"/>
      <c r="BM1009" s="24"/>
      <c r="BN1009" s="24"/>
      <c r="BO1009" s="24"/>
      <c r="BP1009" s="24"/>
      <c r="BQ1009" s="24"/>
      <c r="BR1009" s="26">
        <v>0</v>
      </c>
      <c r="BS1009" s="26">
        <v>0</v>
      </c>
      <c r="BT1009" s="26">
        <v>0</v>
      </c>
      <c r="BU1009" s="26">
        <v>0</v>
      </c>
      <c r="BV1009" s="26">
        <v>0</v>
      </c>
      <c r="BW1009" s="26">
        <v>0</v>
      </c>
      <c r="BX1009" s="26">
        <v>0</v>
      </c>
      <c r="BY1009" s="26">
        <v>0</v>
      </c>
      <c r="BZ1009" s="24"/>
      <c r="CA1009" s="24"/>
      <c r="CB1009" s="24"/>
      <c r="CC1009" s="24"/>
      <c r="CD1009" s="24"/>
      <c r="CE1009" s="24"/>
      <c r="CF1009" s="24"/>
      <c r="CG1009" s="24"/>
      <c r="CH1009" s="24"/>
      <c r="CI1009" s="24"/>
      <c r="CJ1009" s="24"/>
      <c r="CK1009" s="24"/>
      <c r="CL1009" s="24"/>
      <c r="CM1009" s="24"/>
      <c r="CN1009" s="24"/>
      <c r="CO1009" s="24"/>
      <c r="CP1009" s="24"/>
      <c r="CQ1009" s="24"/>
      <c r="CR1009" s="24"/>
      <c r="CS1009" s="24"/>
      <c r="CT1009" s="24"/>
      <c r="CU1009" s="24"/>
      <c r="CV1009" s="24"/>
      <c r="CW1009" s="24"/>
      <c r="CX1009" s="24"/>
      <c r="CY1009" s="24"/>
      <c r="CZ1009" s="24"/>
      <c r="DA1009" s="24"/>
      <c r="DB1009" s="24"/>
      <c r="DC1009" s="24"/>
      <c r="DD1009" s="24"/>
      <c r="DE1009" s="24"/>
      <c r="DF1009" s="26" t="s">
        <v>139</v>
      </c>
      <c r="DG1009" s="26" t="s">
        <v>139</v>
      </c>
      <c r="DH1009" s="26" t="s">
        <v>139</v>
      </c>
      <c r="DI1009" s="26" t="s">
        <v>139</v>
      </c>
      <c r="DJ1009" s="26" t="s">
        <v>139</v>
      </c>
      <c r="DK1009" s="26" t="s">
        <v>139</v>
      </c>
      <c r="DL1009" s="26" t="s">
        <v>139</v>
      </c>
      <c r="DM1009" s="26" t="s">
        <v>139</v>
      </c>
      <c r="DN1009" s="26" t="s">
        <v>139</v>
      </c>
      <c r="DO1009" s="26" t="s">
        <v>139</v>
      </c>
    </row>
    <row r="1010" spans="1:119" ht="20.100000000000001" customHeight="1" x14ac:dyDescent="0.25">
      <c r="A1010" s="29" t="str">
        <f t="shared" si="210"/>
        <v/>
      </c>
      <c r="B1010" s="29" t="str">
        <f t="shared" si="211"/>
        <v>Early Intervention Institute</v>
      </c>
      <c r="C1010" s="29">
        <f t="shared" si="212"/>
        <v>0</v>
      </c>
      <c r="D1010" s="30" t="str">
        <f t="shared" si="213"/>
        <v>Europe and Eurasia</v>
      </c>
      <c r="E1010" s="30" t="str">
        <f t="shared" si="214"/>
        <v>Ukraine</v>
      </c>
      <c r="F1010" s="31">
        <f t="shared" si="215"/>
        <v>0</v>
      </c>
      <c r="G1010" s="31">
        <f t="shared" si="216"/>
        <v>0</v>
      </c>
      <c r="H1010" s="31">
        <f t="shared" si="217"/>
        <v>0</v>
      </c>
      <c r="I1010" s="31">
        <f t="shared" si="218"/>
        <v>0</v>
      </c>
      <c r="J1010" s="31">
        <f t="shared" si="219"/>
        <v>0</v>
      </c>
      <c r="K1010" s="31">
        <f t="shared" si="220"/>
        <v>0</v>
      </c>
      <c r="L1010" s="31">
        <f t="shared" si="221"/>
        <v>0</v>
      </c>
      <c r="M1010" s="31">
        <f t="shared" si="222"/>
        <v>0</v>
      </c>
      <c r="N1010" s="31">
        <f t="shared" si="223"/>
        <v>0</v>
      </c>
      <c r="O1010" s="26" t="s">
        <v>16037</v>
      </c>
      <c r="P1010" s="26" t="s">
        <v>108</v>
      </c>
      <c r="Q1010" s="27">
        <v>40256</v>
      </c>
      <c r="R1010" s="24"/>
      <c r="S1010" s="24"/>
      <c r="T1010" s="26" t="s">
        <v>224</v>
      </c>
      <c r="U1010" s="24"/>
      <c r="V1010" s="26" t="s">
        <v>15763</v>
      </c>
      <c r="W1010" s="26" t="s">
        <v>2494</v>
      </c>
      <c r="X1010" s="24"/>
      <c r="Y1010" s="26" t="s">
        <v>5660</v>
      </c>
      <c r="Z1010" s="24"/>
      <c r="AA1010" s="24"/>
      <c r="AB1010" s="26" t="s">
        <v>15736</v>
      </c>
      <c r="AC1010" s="28">
        <v>1865</v>
      </c>
      <c r="AD1010" s="24"/>
      <c r="AE1010" s="24"/>
      <c r="AF1010" s="26" t="s">
        <v>120</v>
      </c>
      <c r="AG1010" s="26" t="s">
        <v>846</v>
      </c>
      <c r="AH1010" s="24"/>
      <c r="AI1010" s="28">
        <v>0</v>
      </c>
      <c r="AJ1010" s="24"/>
      <c r="AK1010" s="24"/>
      <c r="AL1010" s="24"/>
      <c r="AM1010" s="24"/>
      <c r="AN1010" s="24"/>
      <c r="AO1010" s="24"/>
      <c r="AP1010" s="24"/>
      <c r="AQ1010" s="24"/>
      <c r="AR1010" s="24"/>
      <c r="AS1010" s="24"/>
      <c r="AT1010" s="24"/>
      <c r="AU1010" s="24"/>
      <c r="AV1010" s="24"/>
      <c r="AW1010" s="28">
        <v>0</v>
      </c>
      <c r="AX1010" s="26">
        <v>0</v>
      </c>
      <c r="AY1010" s="28">
        <v>0</v>
      </c>
      <c r="AZ1010" s="28">
        <v>0</v>
      </c>
      <c r="BA1010" s="26">
        <v>0</v>
      </c>
      <c r="BB1010" s="24"/>
      <c r="BC1010" s="24"/>
      <c r="BD1010" s="24"/>
      <c r="BE1010" s="24"/>
      <c r="BF1010" s="24"/>
      <c r="BG1010" s="24"/>
      <c r="BH1010" s="24"/>
      <c r="BI1010" s="24"/>
      <c r="BJ1010" s="24"/>
      <c r="BK1010" s="24"/>
      <c r="BL1010" s="24"/>
      <c r="BM1010" s="24"/>
      <c r="BN1010" s="24"/>
      <c r="BO1010" s="24"/>
      <c r="BP1010" s="24"/>
      <c r="BQ1010" s="24"/>
      <c r="BR1010" s="26">
        <v>0</v>
      </c>
      <c r="BS1010" s="26">
        <v>0</v>
      </c>
      <c r="BT1010" s="26">
        <v>0</v>
      </c>
      <c r="BU1010" s="26">
        <v>0</v>
      </c>
      <c r="BV1010" s="26">
        <v>0</v>
      </c>
      <c r="BW1010" s="26">
        <v>0</v>
      </c>
      <c r="BX1010" s="26">
        <v>0</v>
      </c>
      <c r="BY1010" s="26">
        <v>0</v>
      </c>
      <c r="BZ1010" s="24"/>
      <c r="CA1010" s="24"/>
      <c r="CB1010" s="24"/>
      <c r="CC1010" s="24"/>
      <c r="CD1010" s="24"/>
      <c r="CE1010" s="24"/>
      <c r="CF1010" s="24"/>
      <c r="CG1010" s="24"/>
      <c r="CH1010" s="24"/>
      <c r="CI1010" s="24"/>
      <c r="CJ1010" s="24"/>
      <c r="CK1010" s="24"/>
      <c r="CL1010" s="24"/>
      <c r="CM1010" s="24"/>
      <c r="CN1010" s="24"/>
      <c r="CO1010" s="24"/>
      <c r="CP1010" s="24"/>
      <c r="CQ1010" s="24"/>
      <c r="CR1010" s="24"/>
      <c r="CS1010" s="24"/>
      <c r="CT1010" s="24"/>
      <c r="CU1010" s="24"/>
      <c r="CV1010" s="24"/>
      <c r="CW1010" s="24"/>
      <c r="CX1010" s="24"/>
      <c r="CY1010" s="24"/>
      <c r="CZ1010" s="24"/>
      <c r="DA1010" s="24"/>
      <c r="DB1010" s="24"/>
      <c r="DC1010" s="24"/>
      <c r="DD1010" s="24"/>
      <c r="DE1010" s="24"/>
      <c r="DF1010" s="26" t="s">
        <v>139</v>
      </c>
      <c r="DG1010" s="26" t="s">
        <v>139</v>
      </c>
      <c r="DH1010" s="26" t="s">
        <v>139</v>
      </c>
      <c r="DI1010" s="26" t="s">
        <v>139</v>
      </c>
      <c r="DJ1010" s="26" t="s">
        <v>139</v>
      </c>
      <c r="DK1010" s="26" t="s">
        <v>139</v>
      </c>
      <c r="DL1010" s="26" t="s">
        <v>139</v>
      </c>
      <c r="DM1010" s="26" t="s">
        <v>139</v>
      </c>
      <c r="DN1010" s="26" t="s">
        <v>139</v>
      </c>
      <c r="DO1010" s="26" t="s">
        <v>139</v>
      </c>
    </row>
    <row r="1011" spans="1:119" ht="20.100000000000001" customHeight="1" x14ac:dyDescent="0.25">
      <c r="A1011" s="29" t="str">
        <f t="shared" si="210"/>
        <v>Early Intervention Institute4</v>
      </c>
      <c r="B1011" s="29" t="str">
        <f t="shared" si="211"/>
        <v>Early Intervention Institute</v>
      </c>
      <c r="C1011" s="29">
        <f t="shared" si="212"/>
        <v>4</v>
      </c>
      <c r="D1011" s="30" t="str">
        <f t="shared" si="213"/>
        <v>Europe and Eurasia</v>
      </c>
      <c r="E1011" s="30" t="str">
        <f t="shared" si="214"/>
        <v>Ukraine</v>
      </c>
      <c r="F1011" s="31">
        <f t="shared" si="215"/>
        <v>3</v>
      </c>
      <c r="G1011" s="31">
        <f t="shared" si="216"/>
        <v>3</v>
      </c>
      <c r="H1011" s="31">
        <f t="shared" si="217"/>
        <v>2</v>
      </c>
      <c r="I1011" s="31">
        <f t="shared" si="218"/>
        <v>5</v>
      </c>
      <c r="J1011" s="31">
        <f t="shared" si="219"/>
        <v>3</v>
      </c>
      <c r="K1011" s="31">
        <f t="shared" si="220"/>
        <v>4</v>
      </c>
      <c r="L1011" s="31">
        <f t="shared" si="221"/>
        <v>4</v>
      </c>
      <c r="M1011" s="31">
        <f t="shared" si="222"/>
        <v>1</v>
      </c>
      <c r="N1011" s="31">
        <f t="shared" si="223"/>
        <v>3.1</v>
      </c>
      <c r="O1011" s="26" t="s">
        <v>5675</v>
      </c>
      <c r="P1011" s="26" t="s">
        <v>108</v>
      </c>
      <c r="Q1011" s="27">
        <v>40316</v>
      </c>
      <c r="R1011" s="26" t="s">
        <v>166</v>
      </c>
      <c r="S1011" s="26" t="s">
        <v>234</v>
      </c>
      <c r="T1011" s="26" t="s">
        <v>224</v>
      </c>
      <c r="U1011" s="26" t="s">
        <v>112</v>
      </c>
      <c r="V1011" s="26" t="s">
        <v>15763</v>
      </c>
      <c r="W1011" s="26" t="s">
        <v>2494</v>
      </c>
      <c r="X1011" s="24"/>
      <c r="Y1011" s="26" t="s">
        <v>5660</v>
      </c>
      <c r="Z1011" s="24"/>
      <c r="AA1011" s="24"/>
      <c r="AB1011" s="26" t="s">
        <v>117</v>
      </c>
      <c r="AC1011" s="28">
        <v>10000</v>
      </c>
      <c r="AD1011" s="24"/>
      <c r="AE1011" s="24"/>
      <c r="AF1011" s="26" t="s">
        <v>120</v>
      </c>
      <c r="AG1011" s="26" t="s">
        <v>846</v>
      </c>
      <c r="AH1011" s="26" t="s">
        <v>185</v>
      </c>
      <c r="AI1011" s="28">
        <v>10000</v>
      </c>
      <c r="AJ1011" s="24"/>
      <c r="AK1011" s="26" t="s">
        <v>5662</v>
      </c>
      <c r="AL1011" s="26" t="s">
        <v>5676</v>
      </c>
      <c r="AM1011" s="26" t="s">
        <v>5677</v>
      </c>
      <c r="AN1011" s="26" t="s">
        <v>5678</v>
      </c>
      <c r="AO1011" s="24"/>
      <c r="AP1011" s="24"/>
      <c r="AQ1011" s="24"/>
      <c r="AR1011" s="24"/>
      <c r="AS1011" s="24"/>
      <c r="AT1011" s="26" t="s">
        <v>5679</v>
      </c>
      <c r="AU1011" s="24"/>
      <c r="AV1011" s="24"/>
      <c r="AW1011" s="28">
        <v>94272</v>
      </c>
      <c r="AX1011" s="26">
        <v>105</v>
      </c>
      <c r="AY1011" s="28">
        <v>0</v>
      </c>
      <c r="AZ1011" s="28">
        <v>0</v>
      </c>
      <c r="BA1011" s="26">
        <v>0</v>
      </c>
      <c r="BB1011" s="24"/>
      <c r="BC1011" s="24"/>
      <c r="BD1011" s="24"/>
      <c r="BE1011" s="24"/>
      <c r="BF1011" s="24"/>
      <c r="BG1011" s="24"/>
      <c r="BH1011" s="24"/>
      <c r="BI1011" s="24"/>
      <c r="BJ1011" s="24"/>
      <c r="BK1011" s="24"/>
      <c r="BL1011" s="24"/>
      <c r="BM1011" s="24"/>
      <c r="BN1011" s="24"/>
      <c r="BO1011" s="24"/>
      <c r="BP1011" s="24"/>
      <c r="BQ1011" s="24"/>
      <c r="BR1011" s="26">
        <v>3</v>
      </c>
      <c r="BS1011" s="26">
        <v>3</v>
      </c>
      <c r="BT1011" s="26">
        <v>2</v>
      </c>
      <c r="BU1011" s="26">
        <v>5</v>
      </c>
      <c r="BV1011" s="26">
        <v>3</v>
      </c>
      <c r="BW1011" s="26">
        <v>4</v>
      </c>
      <c r="BX1011" s="26">
        <v>4</v>
      </c>
      <c r="BY1011" s="26">
        <v>1</v>
      </c>
      <c r="BZ1011" s="24"/>
      <c r="CA1011" s="24"/>
      <c r="CB1011" s="24"/>
      <c r="CC1011" s="24"/>
      <c r="CD1011" s="24"/>
      <c r="CE1011" s="24"/>
      <c r="CF1011" s="24"/>
      <c r="CG1011" s="24"/>
      <c r="CH1011" s="24"/>
      <c r="CI1011" s="24"/>
      <c r="CJ1011" s="24"/>
      <c r="CK1011" s="24"/>
      <c r="CL1011" s="24"/>
      <c r="CM1011" s="24"/>
      <c r="CN1011" s="24"/>
      <c r="CO1011" s="24"/>
      <c r="CP1011" s="24"/>
      <c r="CQ1011" s="24"/>
      <c r="CR1011" s="24"/>
      <c r="CS1011" s="24"/>
      <c r="CT1011" s="24"/>
      <c r="CU1011" s="24"/>
      <c r="CV1011" s="24"/>
      <c r="CW1011" s="24"/>
      <c r="CX1011" s="24"/>
      <c r="CY1011" s="24"/>
      <c r="CZ1011" s="24"/>
      <c r="DA1011" s="24"/>
      <c r="DB1011" s="24"/>
      <c r="DC1011" s="24"/>
      <c r="DD1011" s="24"/>
      <c r="DE1011" s="24"/>
      <c r="DF1011" s="26" t="s">
        <v>139</v>
      </c>
      <c r="DG1011" s="26" t="s">
        <v>139</v>
      </c>
      <c r="DH1011" s="26" t="s">
        <v>139</v>
      </c>
      <c r="DI1011" s="26" t="s">
        <v>139</v>
      </c>
      <c r="DJ1011" s="26" t="s">
        <v>139</v>
      </c>
      <c r="DK1011" s="26" t="s">
        <v>139</v>
      </c>
      <c r="DL1011" s="26" t="s">
        <v>139</v>
      </c>
      <c r="DM1011" s="26" t="s">
        <v>139</v>
      </c>
      <c r="DN1011" s="26" t="s">
        <v>139</v>
      </c>
      <c r="DO1011" s="26" t="s">
        <v>139</v>
      </c>
    </row>
    <row r="1012" spans="1:119" ht="20.100000000000001" customHeight="1" x14ac:dyDescent="0.25">
      <c r="A1012" s="29" t="str">
        <f t="shared" si="210"/>
        <v>Educate!3</v>
      </c>
      <c r="B1012" s="29" t="str">
        <f t="shared" si="211"/>
        <v>Educate!</v>
      </c>
      <c r="C1012" s="29">
        <f t="shared" si="212"/>
        <v>3</v>
      </c>
      <c r="D1012" s="30" t="str">
        <f t="shared" si="213"/>
        <v>Africa and the Middle East</v>
      </c>
      <c r="E1012" s="30" t="str">
        <f t="shared" si="214"/>
        <v>Uganda</v>
      </c>
      <c r="F1012" s="31">
        <f t="shared" si="215"/>
        <v>4</v>
      </c>
      <c r="G1012" s="31">
        <f t="shared" si="216"/>
        <v>4</v>
      </c>
      <c r="H1012" s="31">
        <f t="shared" si="217"/>
        <v>3</v>
      </c>
      <c r="I1012" s="31">
        <f t="shared" si="218"/>
        <v>4</v>
      </c>
      <c r="J1012" s="31">
        <f t="shared" si="219"/>
        <v>4</v>
      </c>
      <c r="K1012" s="31">
        <f t="shared" si="220"/>
        <v>3</v>
      </c>
      <c r="L1012" s="31">
        <f t="shared" si="221"/>
        <v>3</v>
      </c>
      <c r="M1012" s="31">
        <f t="shared" si="222"/>
        <v>4</v>
      </c>
      <c r="N1012" s="31">
        <f t="shared" si="223"/>
        <v>3.6</v>
      </c>
      <c r="O1012" s="26" t="s">
        <v>5680</v>
      </c>
      <c r="P1012" s="26" t="s">
        <v>108</v>
      </c>
      <c r="Q1012" s="27">
        <v>41038</v>
      </c>
      <c r="R1012" s="26" t="s">
        <v>305</v>
      </c>
      <c r="S1012" s="26" t="s">
        <v>217</v>
      </c>
      <c r="T1012" s="26" t="s">
        <v>175</v>
      </c>
      <c r="U1012" s="26" t="s">
        <v>307</v>
      </c>
      <c r="V1012" s="26" t="s">
        <v>169</v>
      </c>
      <c r="W1012" s="26" t="s">
        <v>1028</v>
      </c>
      <c r="X1012" s="24"/>
      <c r="Y1012" s="26" t="s">
        <v>5681</v>
      </c>
      <c r="Z1012" s="24"/>
      <c r="AA1012" s="24"/>
      <c r="AB1012" s="26" t="s">
        <v>117</v>
      </c>
      <c r="AC1012" s="28">
        <v>20000</v>
      </c>
      <c r="AD1012" s="24"/>
      <c r="AE1012" s="24"/>
      <c r="AF1012" s="26" t="s">
        <v>139</v>
      </c>
      <c r="AG1012" s="26" t="s">
        <v>645</v>
      </c>
      <c r="AH1012" s="26" t="s">
        <v>121</v>
      </c>
      <c r="AI1012" s="28">
        <v>20000</v>
      </c>
      <c r="AJ1012" s="24"/>
      <c r="AK1012" s="26" t="s">
        <v>5682</v>
      </c>
      <c r="AL1012" s="26" t="s">
        <v>5683</v>
      </c>
      <c r="AM1012" s="26" t="s">
        <v>5684</v>
      </c>
      <c r="AN1012" s="26" t="s">
        <v>5685</v>
      </c>
      <c r="AO1012" s="26" t="s">
        <v>5686</v>
      </c>
      <c r="AP1012" s="24"/>
      <c r="AQ1012" s="24"/>
      <c r="AR1012" s="24"/>
      <c r="AS1012" s="24"/>
      <c r="AT1012" s="24"/>
      <c r="AU1012" s="24"/>
      <c r="AV1012" s="26" t="s">
        <v>5687</v>
      </c>
      <c r="AW1012" s="28">
        <v>513405</v>
      </c>
      <c r="AX1012" s="26">
        <v>1334</v>
      </c>
      <c r="AY1012" s="28">
        <v>1000</v>
      </c>
      <c r="AZ1012" s="28">
        <v>632</v>
      </c>
      <c r="BA1012" s="26">
        <v>0</v>
      </c>
      <c r="BB1012" s="26" t="s">
        <v>241</v>
      </c>
      <c r="BC1012" s="24"/>
      <c r="BD1012" s="26" t="s">
        <v>378</v>
      </c>
      <c r="BE1012" s="24"/>
      <c r="BF1012" s="26" t="s">
        <v>5688</v>
      </c>
      <c r="BG1012" s="26" t="s">
        <v>191</v>
      </c>
      <c r="BH1012" s="26" t="s">
        <v>5689</v>
      </c>
      <c r="BI1012" s="26" t="s">
        <v>191</v>
      </c>
      <c r="BJ1012" s="26" t="s">
        <v>5690</v>
      </c>
      <c r="BK1012" s="26" t="s">
        <v>191</v>
      </c>
      <c r="BL1012" s="26" t="s">
        <v>607</v>
      </c>
      <c r="BM1012" s="26" t="s">
        <v>191</v>
      </c>
      <c r="BN1012" s="26" t="s">
        <v>4693</v>
      </c>
      <c r="BO1012" s="26" t="s">
        <v>191</v>
      </c>
      <c r="BP1012" s="26" t="s">
        <v>5691</v>
      </c>
      <c r="BQ1012" s="26" t="s">
        <v>191</v>
      </c>
      <c r="BR1012" s="26">
        <v>4</v>
      </c>
      <c r="BS1012" s="26">
        <v>4</v>
      </c>
      <c r="BT1012" s="26">
        <v>3</v>
      </c>
      <c r="BU1012" s="26">
        <v>4</v>
      </c>
      <c r="BV1012" s="26">
        <v>4</v>
      </c>
      <c r="BW1012" s="26">
        <v>3</v>
      </c>
      <c r="BX1012" s="26">
        <v>3</v>
      </c>
      <c r="BY1012" s="26">
        <v>4</v>
      </c>
      <c r="BZ1012" s="24"/>
      <c r="CA1012" s="24"/>
      <c r="CB1012" s="24"/>
      <c r="CC1012" s="24"/>
      <c r="CD1012" s="24"/>
      <c r="CE1012" s="24"/>
      <c r="CF1012" s="24"/>
      <c r="CG1012" s="24"/>
      <c r="CH1012" s="24"/>
      <c r="CI1012" s="24"/>
      <c r="CJ1012" s="24"/>
      <c r="CK1012" s="24"/>
      <c r="CL1012" s="24"/>
      <c r="CM1012" s="24"/>
      <c r="CN1012" s="24"/>
      <c r="CO1012" s="24"/>
      <c r="CP1012" s="24"/>
      <c r="CQ1012" s="24"/>
      <c r="CR1012" s="24"/>
      <c r="CS1012" s="24"/>
      <c r="CT1012" s="24"/>
      <c r="CU1012" s="24"/>
      <c r="CV1012" s="24"/>
      <c r="CW1012" s="24"/>
      <c r="CX1012" s="24"/>
      <c r="CY1012" s="24"/>
      <c r="CZ1012" s="24"/>
      <c r="DA1012" s="24"/>
      <c r="DB1012" s="24"/>
      <c r="DC1012" s="24"/>
      <c r="DD1012" s="24"/>
      <c r="DE1012" s="24"/>
      <c r="DF1012" s="26" t="s">
        <v>139</v>
      </c>
      <c r="DG1012" s="26" t="s">
        <v>139</v>
      </c>
      <c r="DH1012" s="26" t="s">
        <v>139</v>
      </c>
      <c r="DI1012" s="26" t="s">
        <v>139</v>
      </c>
      <c r="DJ1012" s="26" t="s">
        <v>139</v>
      </c>
      <c r="DK1012" s="26" t="s">
        <v>139</v>
      </c>
      <c r="DL1012" s="26" t="s">
        <v>139</v>
      </c>
      <c r="DM1012" s="26" t="s">
        <v>139</v>
      </c>
      <c r="DN1012" s="26" t="s">
        <v>139</v>
      </c>
      <c r="DO1012" s="26" t="s">
        <v>139</v>
      </c>
    </row>
    <row r="1013" spans="1:119" ht="20.100000000000001" customHeight="1" x14ac:dyDescent="0.25">
      <c r="A1013" s="29" t="str">
        <f t="shared" si="210"/>
        <v>Educate!2</v>
      </c>
      <c r="B1013" s="29" t="str">
        <f t="shared" si="211"/>
        <v>Educate!</v>
      </c>
      <c r="C1013" s="29">
        <f t="shared" si="212"/>
        <v>2</v>
      </c>
      <c r="D1013" s="30" t="str">
        <f t="shared" si="213"/>
        <v>Africa and the Middle East</v>
      </c>
      <c r="E1013" s="30" t="str">
        <f t="shared" si="214"/>
        <v>Uganda</v>
      </c>
      <c r="F1013" s="31">
        <f t="shared" si="215"/>
        <v>4</v>
      </c>
      <c r="G1013" s="31">
        <f t="shared" si="216"/>
        <v>3</v>
      </c>
      <c r="H1013" s="31">
        <f t="shared" si="217"/>
        <v>3</v>
      </c>
      <c r="I1013" s="31">
        <f t="shared" si="218"/>
        <v>4</v>
      </c>
      <c r="J1013" s="31">
        <f t="shared" si="219"/>
        <v>4</v>
      </c>
      <c r="K1013" s="31">
        <f t="shared" si="220"/>
        <v>4</v>
      </c>
      <c r="L1013" s="31">
        <f t="shared" si="221"/>
        <v>5</v>
      </c>
      <c r="M1013" s="31">
        <f t="shared" si="222"/>
        <v>3</v>
      </c>
      <c r="N1013" s="31">
        <f t="shared" si="223"/>
        <v>3.8</v>
      </c>
      <c r="O1013" s="26" t="s">
        <v>5692</v>
      </c>
      <c r="P1013" s="26" t="s">
        <v>108</v>
      </c>
      <c r="Q1013" s="27">
        <v>40672</v>
      </c>
      <c r="R1013" s="26" t="s">
        <v>166</v>
      </c>
      <c r="S1013" s="26" t="s">
        <v>409</v>
      </c>
      <c r="T1013" s="26" t="s">
        <v>333</v>
      </c>
      <c r="U1013" s="26" t="s">
        <v>307</v>
      </c>
      <c r="V1013" s="26" t="s">
        <v>169</v>
      </c>
      <c r="W1013" s="26" t="s">
        <v>1028</v>
      </c>
      <c r="X1013" s="24"/>
      <c r="Y1013" s="26" t="s">
        <v>5681</v>
      </c>
      <c r="Z1013" s="24"/>
      <c r="AA1013" s="24"/>
      <c r="AB1013" s="26" t="s">
        <v>117</v>
      </c>
      <c r="AC1013" s="28">
        <v>14000</v>
      </c>
      <c r="AD1013" s="24"/>
      <c r="AE1013" s="24"/>
      <c r="AF1013" s="26" t="s">
        <v>139</v>
      </c>
      <c r="AG1013" s="26" t="s">
        <v>645</v>
      </c>
      <c r="AH1013" s="26" t="s">
        <v>143</v>
      </c>
      <c r="AI1013" s="28">
        <v>14000</v>
      </c>
      <c r="AJ1013" s="24"/>
      <c r="AK1013" s="26" t="s">
        <v>5682</v>
      </c>
      <c r="AL1013" s="26" t="s">
        <v>5693</v>
      </c>
      <c r="AM1013" s="26" t="s">
        <v>5694</v>
      </c>
      <c r="AN1013" s="26" t="s">
        <v>5695</v>
      </c>
      <c r="AO1013" s="26" t="s">
        <v>5696</v>
      </c>
      <c r="AP1013" s="24"/>
      <c r="AQ1013" s="24"/>
      <c r="AR1013" s="24"/>
      <c r="AS1013" s="26" t="s">
        <v>5697</v>
      </c>
      <c r="AT1013" s="24"/>
      <c r="AU1013" s="26" t="s">
        <v>5698</v>
      </c>
      <c r="AV1013" s="26" t="s">
        <v>5699</v>
      </c>
      <c r="AW1013" s="28">
        <v>309000</v>
      </c>
      <c r="AX1013" s="26">
        <v>849</v>
      </c>
      <c r="AY1013" s="28">
        <v>248</v>
      </c>
      <c r="AZ1013" s="28">
        <v>105</v>
      </c>
      <c r="BA1013" s="26">
        <v>0</v>
      </c>
      <c r="BB1013" s="26" t="s">
        <v>241</v>
      </c>
      <c r="BC1013" s="24"/>
      <c r="BD1013" s="24"/>
      <c r="BE1013" s="24"/>
      <c r="BF1013" s="26" t="s">
        <v>4693</v>
      </c>
      <c r="BG1013" s="26" t="s">
        <v>191</v>
      </c>
      <c r="BH1013" s="26" t="s">
        <v>5691</v>
      </c>
      <c r="BI1013" s="26" t="s">
        <v>191</v>
      </c>
      <c r="BJ1013" s="26" t="s">
        <v>607</v>
      </c>
      <c r="BK1013" s="26" t="s">
        <v>191</v>
      </c>
      <c r="BL1013" s="26" t="s">
        <v>5700</v>
      </c>
      <c r="BM1013" s="26" t="s">
        <v>1028</v>
      </c>
      <c r="BN1013" s="26" t="s">
        <v>5001</v>
      </c>
      <c r="BO1013" s="26" t="s">
        <v>191</v>
      </c>
      <c r="BP1013" s="26" t="s">
        <v>5701</v>
      </c>
      <c r="BQ1013" s="26" t="s">
        <v>395</v>
      </c>
      <c r="BR1013" s="26">
        <v>4</v>
      </c>
      <c r="BS1013" s="26">
        <v>3</v>
      </c>
      <c r="BT1013" s="26">
        <v>3</v>
      </c>
      <c r="BU1013" s="26">
        <v>4</v>
      </c>
      <c r="BV1013" s="26">
        <v>4</v>
      </c>
      <c r="BW1013" s="26">
        <v>4</v>
      </c>
      <c r="BX1013" s="26">
        <v>5</v>
      </c>
      <c r="BY1013" s="26">
        <v>3</v>
      </c>
      <c r="BZ1013" s="24"/>
      <c r="CA1013" s="24"/>
      <c r="CB1013" s="24"/>
      <c r="CC1013" s="24"/>
      <c r="CD1013" s="24"/>
      <c r="CE1013" s="24"/>
      <c r="CF1013" s="24"/>
      <c r="CG1013" s="24"/>
      <c r="CH1013" s="24"/>
      <c r="CI1013" s="24"/>
      <c r="CJ1013" s="24"/>
      <c r="CK1013" s="24"/>
      <c r="CL1013" s="24"/>
      <c r="CM1013" s="24"/>
      <c r="CN1013" s="24"/>
      <c r="CO1013" s="24"/>
      <c r="CP1013" s="24"/>
      <c r="CQ1013" s="24"/>
      <c r="CR1013" s="24"/>
      <c r="CS1013" s="24"/>
      <c r="CT1013" s="24"/>
      <c r="CU1013" s="24"/>
      <c r="CV1013" s="24"/>
      <c r="CW1013" s="24"/>
      <c r="CX1013" s="24"/>
      <c r="CY1013" s="24"/>
      <c r="CZ1013" s="24"/>
      <c r="DA1013" s="24"/>
      <c r="DB1013" s="24"/>
      <c r="DC1013" s="24"/>
      <c r="DD1013" s="24"/>
      <c r="DE1013" s="24"/>
      <c r="DF1013" s="26" t="s">
        <v>139</v>
      </c>
      <c r="DG1013" s="26" t="s">
        <v>139</v>
      </c>
      <c r="DH1013" s="26" t="s">
        <v>139</v>
      </c>
      <c r="DI1013" s="26" t="s">
        <v>139</v>
      </c>
      <c r="DJ1013" s="26" t="s">
        <v>139</v>
      </c>
      <c r="DK1013" s="26" t="s">
        <v>139</v>
      </c>
      <c r="DL1013" s="26" t="s">
        <v>139</v>
      </c>
      <c r="DM1013" s="26" t="s">
        <v>139</v>
      </c>
      <c r="DN1013" s="26" t="s">
        <v>139</v>
      </c>
      <c r="DO1013" s="26" t="s">
        <v>139</v>
      </c>
    </row>
    <row r="1014" spans="1:119" ht="20.100000000000001" customHeight="1" x14ac:dyDescent="0.25">
      <c r="A1014" s="29" t="str">
        <f t="shared" si="210"/>
        <v>Educate!1</v>
      </c>
      <c r="B1014" s="29" t="str">
        <f t="shared" si="211"/>
        <v>Educate!</v>
      </c>
      <c r="C1014" s="29">
        <f t="shared" si="212"/>
        <v>1</v>
      </c>
      <c r="D1014" s="30" t="str">
        <f t="shared" si="213"/>
        <v>Africa and the Middle East</v>
      </c>
      <c r="E1014" s="30" t="str">
        <f t="shared" si="214"/>
        <v>Uganda</v>
      </c>
      <c r="F1014" s="31">
        <f t="shared" si="215"/>
        <v>3</v>
      </c>
      <c r="G1014" s="31">
        <f t="shared" si="216"/>
        <v>3</v>
      </c>
      <c r="H1014" s="31">
        <f t="shared" si="217"/>
        <v>3</v>
      </c>
      <c r="I1014" s="31">
        <f t="shared" si="218"/>
        <v>4</v>
      </c>
      <c r="J1014" s="31">
        <f t="shared" si="219"/>
        <v>3</v>
      </c>
      <c r="K1014" s="31">
        <f t="shared" si="220"/>
        <v>4</v>
      </c>
      <c r="L1014" s="31">
        <f t="shared" si="221"/>
        <v>3</v>
      </c>
      <c r="M1014" s="31">
        <f t="shared" si="222"/>
        <v>2</v>
      </c>
      <c r="N1014" s="31">
        <f t="shared" si="223"/>
        <v>3.1</v>
      </c>
      <c r="O1014" s="26" t="s">
        <v>5702</v>
      </c>
      <c r="P1014" s="26" t="s">
        <v>108</v>
      </c>
      <c r="Q1014" s="27">
        <v>40315</v>
      </c>
      <c r="R1014" s="26" t="s">
        <v>166</v>
      </c>
      <c r="S1014" s="26" t="s">
        <v>234</v>
      </c>
      <c r="T1014" s="26" t="s">
        <v>224</v>
      </c>
      <c r="U1014" s="26" t="s">
        <v>307</v>
      </c>
      <c r="V1014" s="26" t="s">
        <v>169</v>
      </c>
      <c r="W1014" s="26" t="s">
        <v>1028</v>
      </c>
      <c r="X1014" s="24"/>
      <c r="Y1014" s="26" t="s">
        <v>5681</v>
      </c>
      <c r="Z1014" s="24"/>
      <c r="AA1014" s="24"/>
      <c r="AB1014" s="26" t="s">
        <v>117</v>
      </c>
      <c r="AC1014" s="28">
        <v>10000</v>
      </c>
      <c r="AD1014" s="24"/>
      <c r="AE1014" s="24"/>
      <c r="AF1014" s="26" t="s">
        <v>139</v>
      </c>
      <c r="AG1014" s="26" t="s">
        <v>645</v>
      </c>
      <c r="AH1014" s="26" t="s">
        <v>158</v>
      </c>
      <c r="AI1014" s="28">
        <v>10000</v>
      </c>
      <c r="AJ1014" s="24"/>
      <c r="AK1014" s="26" t="s">
        <v>5682</v>
      </c>
      <c r="AL1014" s="26" t="s">
        <v>5703</v>
      </c>
      <c r="AM1014" s="26" t="s">
        <v>5704</v>
      </c>
      <c r="AN1014" s="26" t="s">
        <v>5705</v>
      </c>
      <c r="AO1014" s="24"/>
      <c r="AP1014" s="24"/>
      <c r="AQ1014" s="24"/>
      <c r="AR1014" s="24"/>
      <c r="AS1014" s="24"/>
      <c r="AT1014" s="24"/>
      <c r="AU1014" s="24"/>
      <c r="AV1014" s="26" t="s">
        <v>5706</v>
      </c>
      <c r="AW1014" s="28">
        <v>120110</v>
      </c>
      <c r="AX1014" s="26">
        <v>830</v>
      </c>
      <c r="AY1014" s="28">
        <v>90</v>
      </c>
      <c r="AZ1014" s="28">
        <v>76</v>
      </c>
      <c r="BA1014" s="26">
        <v>0</v>
      </c>
      <c r="BB1014" s="26" t="s">
        <v>148</v>
      </c>
      <c r="BC1014" s="24"/>
      <c r="BD1014" s="24"/>
      <c r="BE1014" s="24"/>
      <c r="BF1014" s="24"/>
      <c r="BG1014" s="24"/>
      <c r="BH1014" s="24"/>
      <c r="BI1014" s="24"/>
      <c r="BJ1014" s="24"/>
      <c r="BK1014" s="24"/>
      <c r="BL1014" s="24"/>
      <c r="BM1014" s="24"/>
      <c r="BN1014" s="24"/>
      <c r="BO1014" s="24"/>
      <c r="BP1014" s="24"/>
      <c r="BQ1014" s="24"/>
      <c r="BR1014" s="26">
        <v>3</v>
      </c>
      <c r="BS1014" s="26">
        <v>3</v>
      </c>
      <c r="BT1014" s="26">
        <v>3</v>
      </c>
      <c r="BU1014" s="26">
        <v>4</v>
      </c>
      <c r="BV1014" s="26">
        <v>3</v>
      </c>
      <c r="BW1014" s="26">
        <v>4</v>
      </c>
      <c r="BX1014" s="26">
        <v>3</v>
      </c>
      <c r="BY1014" s="26">
        <v>2</v>
      </c>
      <c r="BZ1014" s="24"/>
      <c r="CA1014" s="24"/>
      <c r="CB1014" s="24"/>
      <c r="CC1014" s="24"/>
      <c r="CD1014" s="24"/>
      <c r="CE1014" s="24"/>
      <c r="CF1014" s="24"/>
      <c r="CG1014" s="24"/>
      <c r="CH1014" s="24"/>
      <c r="CI1014" s="24"/>
      <c r="CJ1014" s="24"/>
      <c r="CK1014" s="24"/>
      <c r="CL1014" s="24"/>
      <c r="CM1014" s="24"/>
      <c r="CN1014" s="24"/>
      <c r="CO1014" s="24"/>
      <c r="CP1014" s="24"/>
      <c r="CQ1014" s="24"/>
      <c r="CR1014" s="24"/>
      <c r="CS1014" s="24"/>
      <c r="CT1014" s="24"/>
      <c r="CU1014" s="24"/>
      <c r="CV1014" s="24"/>
      <c r="CW1014" s="24"/>
      <c r="CX1014" s="24"/>
      <c r="CY1014" s="24"/>
      <c r="CZ1014" s="24"/>
      <c r="DA1014" s="24"/>
      <c r="DB1014" s="24"/>
      <c r="DC1014" s="24"/>
      <c r="DD1014" s="24"/>
      <c r="DE1014" s="24"/>
      <c r="DF1014" s="26" t="s">
        <v>139</v>
      </c>
      <c r="DG1014" s="26" t="s">
        <v>139</v>
      </c>
      <c r="DH1014" s="26" t="s">
        <v>139</v>
      </c>
      <c r="DI1014" s="26" t="s">
        <v>139</v>
      </c>
      <c r="DJ1014" s="26" t="s">
        <v>139</v>
      </c>
      <c r="DK1014" s="26" t="s">
        <v>139</v>
      </c>
      <c r="DL1014" s="26" t="s">
        <v>139</v>
      </c>
      <c r="DM1014" s="26" t="s">
        <v>139</v>
      </c>
      <c r="DN1014" s="26" t="s">
        <v>139</v>
      </c>
      <c r="DO1014" s="26" t="s">
        <v>139</v>
      </c>
    </row>
    <row r="1015" spans="1:119" ht="20.100000000000001" customHeight="1" x14ac:dyDescent="0.25">
      <c r="A1015" s="29" t="str">
        <f t="shared" si="210"/>
        <v>Educate, Advocate, Support, Empower Foundation5</v>
      </c>
      <c r="B1015" s="29" t="str">
        <f t="shared" si="211"/>
        <v>Educate, Advocate, Support, Empower Foundation</v>
      </c>
      <c r="C1015" s="29">
        <f t="shared" si="212"/>
        <v>5</v>
      </c>
      <c r="D1015" s="30" t="str">
        <f t="shared" si="213"/>
        <v>South Asia</v>
      </c>
      <c r="E1015" s="30" t="str">
        <f t="shared" si="214"/>
        <v>Battaramulla, Sri Lanka</v>
      </c>
      <c r="F1015" s="31">
        <f t="shared" si="215"/>
        <v>3</v>
      </c>
      <c r="G1015" s="31">
        <f t="shared" si="216"/>
        <v>4</v>
      </c>
      <c r="H1015" s="31">
        <f t="shared" si="217"/>
        <v>4</v>
      </c>
      <c r="I1015" s="31">
        <f t="shared" si="218"/>
        <v>4</v>
      </c>
      <c r="J1015" s="31">
        <f t="shared" si="219"/>
        <v>5</v>
      </c>
      <c r="K1015" s="31">
        <f t="shared" si="220"/>
        <v>4</v>
      </c>
      <c r="L1015" s="31">
        <f t="shared" si="221"/>
        <v>4</v>
      </c>
      <c r="M1015" s="31">
        <f t="shared" si="222"/>
        <v>3</v>
      </c>
      <c r="N1015" s="31">
        <f t="shared" si="223"/>
        <v>3.9</v>
      </c>
      <c r="O1015" s="26" t="s">
        <v>5707</v>
      </c>
      <c r="P1015" s="26" t="s">
        <v>108</v>
      </c>
      <c r="Q1015" s="27">
        <v>42858</v>
      </c>
      <c r="R1015" s="26" t="s">
        <v>166</v>
      </c>
      <c r="S1015" s="26" t="s">
        <v>167</v>
      </c>
      <c r="T1015" s="26" t="s">
        <v>142</v>
      </c>
      <c r="U1015" s="26" t="s">
        <v>833</v>
      </c>
      <c r="V1015" s="26" t="s">
        <v>225</v>
      </c>
      <c r="W1015" s="26" t="s">
        <v>2101</v>
      </c>
      <c r="X1015" s="26" t="s">
        <v>5708</v>
      </c>
      <c r="Y1015" s="26" t="s">
        <v>5709</v>
      </c>
      <c r="Z1015" s="24"/>
      <c r="AA1015" s="24"/>
      <c r="AB1015" s="26" t="s">
        <v>117</v>
      </c>
      <c r="AC1015" s="28">
        <v>6000</v>
      </c>
      <c r="AD1015" s="24"/>
      <c r="AE1015" s="26" t="s">
        <v>249</v>
      </c>
      <c r="AF1015" s="26" t="s">
        <v>120</v>
      </c>
      <c r="AG1015" s="26" t="s">
        <v>175</v>
      </c>
      <c r="AH1015" s="26" t="s">
        <v>176</v>
      </c>
      <c r="AI1015" s="28">
        <v>6000</v>
      </c>
      <c r="AJ1015" s="26" t="s">
        <v>5710</v>
      </c>
      <c r="AK1015" s="26" t="s">
        <v>5711</v>
      </c>
      <c r="AL1015" s="26" t="s">
        <v>5712</v>
      </c>
      <c r="AM1015" s="24"/>
      <c r="AN1015" s="24"/>
      <c r="AO1015" s="24"/>
      <c r="AP1015" s="24"/>
      <c r="AQ1015" s="26" t="s">
        <v>5713</v>
      </c>
      <c r="AR1015" s="24"/>
      <c r="AS1015" s="24"/>
      <c r="AT1015" s="24"/>
      <c r="AU1015" s="24"/>
      <c r="AV1015" s="24"/>
      <c r="AW1015" s="28">
        <v>23835</v>
      </c>
      <c r="AX1015" s="26">
        <v>38</v>
      </c>
      <c r="AY1015" s="28">
        <v>40</v>
      </c>
      <c r="AZ1015" s="28">
        <v>38</v>
      </c>
      <c r="BA1015" s="26">
        <v>38</v>
      </c>
      <c r="BB1015" s="24"/>
      <c r="BC1015" s="26" t="s">
        <v>2436</v>
      </c>
      <c r="BD1015" s="26" t="s">
        <v>125</v>
      </c>
      <c r="BE1015" s="24"/>
      <c r="BF1015" s="24"/>
      <c r="BG1015" s="24"/>
      <c r="BH1015" s="24"/>
      <c r="BI1015" s="24"/>
      <c r="BJ1015" s="24"/>
      <c r="BK1015" s="24"/>
      <c r="BL1015" s="24"/>
      <c r="BM1015" s="24"/>
      <c r="BN1015" s="24"/>
      <c r="BO1015" s="24"/>
      <c r="BP1015" s="24"/>
      <c r="BQ1015" s="24"/>
      <c r="BR1015" s="26">
        <v>3</v>
      </c>
      <c r="BS1015" s="26">
        <v>4</v>
      </c>
      <c r="BT1015" s="26">
        <v>4</v>
      </c>
      <c r="BU1015" s="26">
        <v>4</v>
      </c>
      <c r="BV1015" s="26">
        <v>5</v>
      </c>
      <c r="BW1015" s="26">
        <v>4</v>
      </c>
      <c r="BX1015" s="26">
        <v>4</v>
      </c>
      <c r="BY1015" s="26">
        <v>3</v>
      </c>
      <c r="BZ1015" s="24"/>
      <c r="CA1015" s="24"/>
      <c r="CB1015" s="24"/>
      <c r="CC1015" s="24"/>
      <c r="CD1015" s="24"/>
      <c r="CE1015" s="24"/>
      <c r="CF1015" s="24"/>
      <c r="CG1015" s="24"/>
      <c r="CH1015" s="24"/>
      <c r="CI1015" s="24"/>
      <c r="CJ1015" s="24"/>
      <c r="CK1015" s="24"/>
      <c r="CL1015" s="24"/>
      <c r="CM1015" s="24"/>
      <c r="CN1015" s="24"/>
      <c r="CO1015" s="24"/>
      <c r="CP1015" s="24"/>
      <c r="CQ1015" s="24"/>
      <c r="CR1015" s="24"/>
      <c r="CS1015" s="24"/>
      <c r="CT1015" s="24"/>
      <c r="CU1015" s="24"/>
      <c r="CV1015" s="24"/>
      <c r="CW1015" s="24"/>
      <c r="CX1015" s="24"/>
      <c r="CY1015" s="24"/>
      <c r="CZ1015" s="24"/>
      <c r="DA1015" s="24"/>
      <c r="DB1015" s="24"/>
      <c r="DC1015" s="24"/>
      <c r="DD1015" s="24"/>
      <c r="DE1015" s="24"/>
      <c r="DF1015" s="26" t="s">
        <v>139</v>
      </c>
      <c r="DG1015" s="26" t="s">
        <v>139</v>
      </c>
      <c r="DH1015" s="26" t="s">
        <v>139</v>
      </c>
      <c r="DI1015" s="26" t="s">
        <v>139</v>
      </c>
      <c r="DJ1015" s="26" t="s">
        <v>139</v>
      </c>
      <c r="DK1015" s="26" t="s">
        <v>139</v>
      </c>
      <c r="DL1015" s="26" t="s">
        <v>139</v>
      </c>
      <c r="DM1015" s="26" t="s">
        <v>139</v>
      </c>
      <c r="DN1015" s="26" t="s">
        <v>139</v>
      </c>
      <c r="DO1015" s="26" t="s">
        <v>139</v>
      </c>
    </row>
    <row r="1016" spans="1:119" ht="20.100000000000001" customHeight="1" x14ac:dyDescent="0.25">
      <c r="A1016" s="29" t="str">
        <f t="shared" si="210"/>
        <v/>
      </c>
      <c r="B1016" s="29" t="str">
        <f t="shared" si="211"/>
        <v>Educate, Advocate, Support, Empower Foundation</v>
      </c>
      <c r="C1016" s="29">
        <f t="shared" si="212"/>
        <v>0</v>
      </c>
      <c r="D1016" s="30" t="str">
        <f t="shared" si="213"/>
        <v>South Asia</v>
      </c>
      <c r="E1016" s="30" t="str">
        <f t="shared" si="214"/>
        <v>Battaramulla, Sri Lanka</v>
      </c>
      <c r="F1016" s="31">
        <f t="shared" si="215"/>
        <v>0</v>
      </c>
      <c r="G1016" s="31">
        <f t="shared" si="216"/>
        <v>0</v>
      </c>
      <c r="H1016" s="31">
        <f t="shared" si="217"/>
        <v>0</v>
      </c>
      <c r="I1016" s="31">
        <f t="shared" si="218"/>
        <v>0</v>
      </c>
      <c r="J1016" s="31">
        <f t="shared" si="219"/>
        <v>0</v>
      </c>
      <c r="K1016" s="31">
        <f t="shared" si="220"/>
        <v>0</v>
      </c>
      <c r="L1016" s="31">
        <f t="shared" si="221"/>
        <v>0</v>
      </c>
      <c r="M1016" s="31">
        <f t="shared" si="222"/>
        <v>0</v>
      </c>
      <c r="N1016" s="31">
        <f t="shared" si="223"/>
        <v>0</v>
      </c>
      <c r="O1016" s="26" t="s">
        <v>5714</v>
      </c>
      <c r="P1016" s="26" t="s">
        <v>108</v>
      </c>
      <c r="Q1016" s="27">
        <v>42527</v>
      </c>
      <c r="R1016" s="24"/>
      <c r="S1016" s="24"/>
      <c r="T1016" s="26" t="s">
        <v>157</v>
      </c>
      <c r="U1016" s="24"/>
      <c r="V1016" s="26" t="s">
        <v>225</v>
      </c>
      <c r="W1016" s="26" t="s">
        <v>2101</v>
      </c>
      <c r="X1016" s="26" t="s">
        <v>5708</v>
      </c>
      <c r="Y1016" s="26" t="s">
        <v>5709</v>
      </c>
      <c r="Z1016" s="24"/>
      <c r="AA1016" s="24"/>
      <c r="AB1016" s="26" t="s">
        <v>723</v>
      </c>
      <c r="AC1016" s="28">
        <v>1000</v>
      </c>
      <c r="AD1016" s="24"/>
      <c r="AE1016" s="26" t="s">
        <v>249</v>
      </c>
      <c r="AF1016" s="26" t="s">
        <v>120</v>
      </c>
      <c r="AG1016" s="26" t="s">
        <v>175</v>
      </c>
      <c r="AH1016" s="24"/>
      <c r="AI1016" s="28">
        <v>1000</v>
      </c>
      <c r="AJ1016" s="24"/>
      <c r="AK1016" s="24"/>
      <c r="AL1016" s="24"/>
      <c r="AM1016" s="24"/>
      <c r="AN1016" s="24"/>
      <c r="AO1016" s="24"/>
      <c r="AP1016" s="24"/>
      <c r="AQ1016" s="24"/>
      <c r="AR1016" s="24"/>
      <c r="AS1016" s="24"/>
      <c r="AT1016" s="24"/>
      <c r="AU1016" s="24"/>
      <c r="AV1016" s="24"/>
      <c r="AW1016" s="24"/>
      <c r="AX1016" s="24"/>
      <c r="AY1016" s="24"/>
      <c r="AZ1016" s="24"/>
      <c r="BA1016" s="24"/>
      <c r="BB1016" s="24"/>
      <c r="BC1016" s="26" t="s">
        <v>2436</v>
      </c>
      <c r="BD1016" s="24"/>
      <c r="BE1016" s="24"/>
      <c r="BF1016" s="24"/>
      <c r="BG1016" s="24"/>
      <c r="BH1016" s="24"/>
      <c r="BI1016" s="24"/>
      <c r="BJ1016" s="24"/>
      <c r="BK1016" s="24"/>
      <c r="BL1016" s="24"/>
      <c r="BM1016" s="24"/>
      <c r="BN1016" s="24"/>
      <c r="BO1016" s="24"/>
      <c r="BP1016" s="24"/>
      <c r="BQ1016" s="24"/>
      <c r="BR1016" s="24"/>
      <c r="BS1016" s="24"/>
      <c r="BT1016" s="24"/>
      <c r="BU1016" s="24"/>
      <c r="BV1016" s="24"/>
      <c r="BW1016" s="24"/>
      <c r="BX1016" s="24"/>
      <c r="BY1016" s="24"/>
      <c r="BZ1016" s="24"/>
      <c r="CA1016" s="24"/>
      <c r="CB1016" s="24"/>
      <c r="CC1016" s="24"/>
      <c r="CD1016" s="24"/>
      <c r="CE1016" s="24"/>
      <c r="CF1016" s="24"/>
      <c r="CG1016" s="24"/>
      <c r="CH1016" s="24"/>
      <c r="CI1016" s="24"/>
      <c r="CJ1016" s="24"/>
      <c r="CK1016" s="24"/>
      <c r="CL1016" s="24"/>
      <c r="CM1016" s="24"/>
      <c r="CN1016" s="24"/>
      <c r="CO1016" s="24"/>
      <c r="CP1016" s="24"/>
      <c r="CQ1016" s="24"/>
      <c r="CR1016" s="24"/>
      <c r="CS1016" s="24"/>
      <c r="CT1016" s="24"/>
      <c r="CU1016" s="24"/>
      <c r="CV1016" s="24"/>
      <c r="CW1016" s="24"/>
      <c r="CX1016" s="24"/>
      <c r="CY1016" s="24"/>
      <c r="CZ1016" s="24"/>
      <c r="DA1016" s="24"/>
      <c r="DB1016" s="24"/>
      <c r="DC1016" s="24"/>
      <c r="DD1016" s="24"/>
      <c r="DE1016" s="24"/>
      <c r="DF1016" s="26" t="s">
        <v>139</v>
      </c>
      <c r="DG1016" s="26" t="s">
        <v>139</v>
      </c>
      <c r="DH1016" s="26" t="s">
        <v>139</v>
      </c>
      <c r="DI1016" s="26" t="s">
        <v>139</v>
      </c>
      <c r="DJ1016" s="26" t="s">
        <v>139</v>
      </c>
      <c r="DK1016" s="26" t="s">
        <v>139</v>
      </c>
      <c r="DL1016" s="26" t="s">
        <v>139</v>
      </c>
      <c r="DM1016" s="26" t="s">
        <v>139</v>
      </c>
      <c r="DN1016" s="26" t="s">
        <v>139</v>
      </c>
      <c r="DO1016" s="26" t="s">
        <v>139</v>
      </c>
    </row>
    <row r="1017" spans="1:119" ht="20.100000000000001" customHeight="1" x14ac:dyDescent="0.25">
      <c r="A1017" s="29" t="str">
        <f t="shared" si="210"/>
        <v>Educate, Advocate, Support, Empower Foundation4</v>
      </c>
      <c r="B1017" s="29" t="str">
        <f t="shared" si="211"/>
        <v>Educate, Advocate, Support, Empower Foundation</v>
      </c>
      <c r="C1017" s="29">
        <f t="shared" si="212"/>
        <v>4</v>
      </c>
      <c r="D1017" s="30" t="str">
        <f t="shared" si="213"/>
        <v>South Asia</v>
      </c>
      <c r="E1017" s="30" t="str">
        <f t="shared" si="214"/>
        <v>Battaramulla, Sri Lanka</v>
      </c>
      <c r="F1017" s="31">
        <f t="shared" si="215"/>
        <v>3</v>
      </c>
      <c r="G1017" s="31">
        <f t="shared" si="216"/>
        <v>3</v>
      </c>
      <c r="H1017" s="31">
        <f t="shared" si="217"/>
        <v>3</v>
      </c>
      <c r="I1017" s="31">
        <f t="shared" si="218"/>
        <v>3</v>
      </c>
      <c r="J1017" s="31">
        <f t="shared" si="219"/>
        <v>4</v>
      </c>
      <c r="K1017" s="31">
        <f t="shared" si="220"/>
        <v>4</v>
      </c>
      <c r="L1017" s="31">
        <f t="shared" si="221"/>
        <v>4</v>
      </c>
      <c r="M1017" s="31">
        <f t="shared" si="222"/>
        <v>3</v>
      </c>
      <c r="N1017" s="31">
        <f t="shared" si="223"/>
        <v>3.4</v>
      </c>
      <c r="O1017" s="26" t="s">
        <v>5715</v>
      </c>
      <c r="P1017" s="26" t="s">
        <v>108</v>
      </c>
      <c r="Q1017" s="27">
        <v>42502</v>
      </c>
      <c r="R1017" s="26" t="s">
        <v>109</v>
      </c>
      <c r="S1017" s="26" t="s">
        <v>184</v>
      </c>
      <c r="T1017" s="26" t="s">
        <v>157</v>
      </c>
      <c r="U1017" s="26" t="s">
        <v>833</v>
      </c>
      <c r="V1017" s="26" t="s">
        <v>225</v>
      </c>
      <c r="W1017" s="26" t="s">
        <v>2101</v>
      </c>
      <c r="X1017" s="26" t="s">
        <v>5708</v>
      </c>
      <c r="Y1017" s="26" t="s">
        <v>5709</v>
      </c>
      <c r="Z1017" s="24"/>
      <c r="AA1017" s="24"/>
      <c r="AB1017" s="26" t="s">
        <v>117</v>
      </c>
      <c r="AC1017" s="28">
        <v>6000</v>
      </c>
      <c r="AD1017" s="24"/>
      <c r="AE1017" s="26" t="s">
        <v>249</v>
      </c>
      <c r="AF1017" s="26" t="s">
        <v>120</v>
      </c>
      <c r="AG1017" s="26" t="s">
        <v>175</v>
      </c>
      <c r="AH1017" s="26" t="s">
        <v>185</v>
      </c>
      <c r="AI1017" s="28">
        <v>6000</v>
      </c>
      <c r="AJ1017" s="26" t="s">
        <v>5710</v>
      </c>
      <c r="AK1017" s="26" t="s">
        <v>5711</v>
      </c>
      <c r="AL1017" s="26" t="s">
        <v>5712</v>
      </c>
      <c r="AM1017" s="24"/>
      <c r="AN1017" s="24"/>
      <c r="AO1017" s="24"/>
      <c r="AP1017" s="24"/>
      <c r="AQ1017" s="24"/>
      <c r="AR1017" s="24"/>
      <c r="AS1017" s="24"/>
      <c r="AT1017" s="26" t="s">
        <v>5716</v>
      </c>
      <c r="AU1017" s="24"/>
      <c r="AV1017" s="24"/>
      <c r="AW1017" s="28">
        <v>15390</v>
      </c>
      <c r="AX1017" s="26">
        <v>33</v>
      </c>
      <c r="AY1017" s="28">
        <v>33</v>
      </c>
      <c r="AZ1017" s="28">
        <v>33</v>
      </c>
      <c r="BA1017" s="24"/>
      <c r="BB1017" s="26" t="s">
        <v>241</v>
      </c>
      <c r="BC1017" s="26" t="s">
        <v>2436</v>
      </c>
      <c r="BD1017" s="26" t="s">
        <v>125</v>
      </c>
      <c r="BE1017" s="24"/>
      <c r="BF1017" s="24"/>
      <c r="BG1017" s="24"/>
      <c r="BH1017" s="24"/>
      <c r="BI1017" s="24"/>
      <c r="BJ1017" s="24"/>
      <c r="BK1017" s="24"/>
      <c r="BL1017" s="24"/>
      <c r="BM1017" s="24"/>
      <c r="BN1017" s="24"/>
      <c r="BO1017" s="24"/>
      <c r="BP1017" s="24"/>
      <c r="BQ1017" s="24"/>
      <c r="BR1017" s="26">
        <v>3</v>
      </c>
      <c r="BS1017" s="26">
        <v>3</v>
      </c>
      <c r="BT1017" s="26">
        <v>3</v>
      </c>
      <c r="BU1017" s="26">
        <v>3</v>
      </c>
      <c r="BV1017" s="26">
        <v>4</v>
      </c>
      <c r="BW1017" s="26">
        <v>4</v>
      </c>
      <c r="BX1017" s="26">
        <v>4</v>
      </c>
      <c r="BY1017" s="26">
        <v>3</v>
      </c>
      <c r="BZ1017" s="24"/>
      <c r="CA1017" s="24"/>
      <c r="CB1017" s="24"/>
      <c r="CC1017" s="24"/>
      <c r="CD1017" s="24"/>
      <c r="CE1017" s="24"/>
      <c r="CF1017" s="24"/>
      <c r="CG1017" s="24"/>
      <c r="CH1017" s="24"/>
      <c r="CI1017" s="24"/>
      <c r="CJ1017" s="24"/>
      <c r="CK1017" s="24"/>
      <c r="CL1017" s="24"/>
      <c r="CM1017" s="24"/>
      <c r="CN1017" s="24"/>
      <c r="CO1017" s="24"/>
      <c r="CP1017" s="24"/>
      <c r="CQ1017" s="24"/>
      <c r="CR1017" s="24"/>
      <c r="CS1017" s="24"/>
      <c r="CT1017" s="24"/>
      <c r="CU1017" s="24"/>
      <c r="CV1017" s="24"/>
      <c r="CW1017" s="24"/>
      <c r="CX1017" s="24"/>
      <c r="CY1017" s="24"/>
      <c r="CZ1017" s="24"/>
      <c r="DA1017" s="24"/>
      <c r="DB1017" s="24"/>
      <c r="DC1017" s="24"/>
      <c r="DD1017" s="24"/>
      <c r="DE1017" s="24"/>
      <c r="DF1017" s="26" t="s">
        <v>139</v>
      </c>
      <c r="DG1017" s="26" t="s">
        <v>139</v>
      </c>
      <c r="DH1017" s="26" t="s">
        <v>139</v>
      </c>
      <c r="DI1017" s="26" t="s">
        <v>139</v>
      </c>
      <c r="DJ1017" s="26" t="s">
        <v>139</v>
      </c>
      <c r="DK1017" s="26" t="s">
        <v>139</v>
      </c>
      <c r="DL1017" s="26" t="s">
        <v>139</v>
      </c>
      <c r="DM1017" s="26" t="s">
        <v>139</v>
      </c>
      <c r="DN1017" s="26" t="s">
        <v>139</v>
      </c>
      <c r="DO1017" s="26" t="s">
        <v>139</v>
      </c>
    </row>
    <row r="1018" spans="1:119" ht="20.100000000000001" customHeight="1" x14ac:dyDescent="0.25">
      <c r="A1018" s="29" t="str">
        <f t="shared" si="210"/>
        <v/>
      </c>
      <c r="B1018" s="29" t="str">
        <f t="shared" si="211"/>
        <v>Educate, Advocate, Support, Empower Foundation</v>
      </c>
      <c r="C1018" s="29">
        <f t="shared" si="212"/>
        <v>0</v>
      </c>
      <c r="D1018" s="30" t="str">
        <f t="shared" si="213"/>
        <v>South Asia</v>
      </c>
      <c r="E1018" s="30" t="str">
        <f t="shared" si="214"/>
        <v>Battaramulla, Sri Lanka</v>
      </c>
      <c r="F1018" s="31">
        <f t="shared" si="215"/>
        <v>0</v>
      </c>
      <c r="G1018" s="31">
        <f t="shared" si="216"/>
        <v>0</v>
      </c>
      <c r="H1018" s="31">
        <f t="shared" si="217"/>
        <v>0</v>
      </c>
      <c r="I1018" s="31">
        <f t="shared" si="218"/>
        <v>0</v>
      </c>
      <c r="J1018" s="31">
        <f t="shared" si="219"/>
        <v>0</v>
      </c>
      <c r="K1018" s="31">
        <f t="shared" si="220"/>
        <v>0</v>
      </c>
      <c r="L1018" s="31">
        <f t="shared" si="221"/>
        <v>0</v>
      </c>
      <c r="M1018" s="31">
        <f t="shared" si="222"/>
        <v>0</v>
      </c>
      <c r="N1018" s="31">
        <f t="shared" si="223"/>
        <v>0</v>
      </c>
      <c r="O1018" s="26" t="s">
        <v>16038</v>
      </c>
      <c r="P1018" s="26" t="s">
        <v>108</v>
      </c>
      <c r="Q1018" s="27">
        <v>42180</v>
      </c>
      <c r="R1018" s="24"/>
      <c r="S1018" s="24"/>
      <c r="T1018" s="26" t="s">
        <v>278</v>
      </c>
      <c r="U1018" s="24"/>
      <c r="V1018" s="26" t="s">
        <v>225</v>
      </c>
      <c r="W1018" s="26" t="s">
        <v>2101</v>
      </c>
      <c r="X1018" s="26" t="s">
        <v>5708</v>
      </c>
      <c r="Y1018" s="26" t="s">
        <v>5709</v>
      </c>
      <c r="Z1018" s="24"/>
      <c r="AA1018" s="24"/>
      <c r="AB1018" s="26" t="s">
        <v>15733</v>
      </c>
      <c r="AC1018" s="28">
        <v>4000</v>
      </c>
      <c r="AD1018" s="24"/>
      <c r="AE1018" s="26" t="s">
        <v>249</v>
      </c>
      <c r="AF1018" s="26" t="s">
        <v>120</v>
      </c>
      <c r="AG1018" s="26" t="s">
        <v>175</v>
      </c>
      <c r="AH1018" s="24"/>
      <c r="AI1018" s="28">
        <v>4000</v>
      </c>
      <c r="AJ1018" s="24"/>
      <c r="AK1018" s="24"/>
      <c r="AL1018" s="24"/>
      <c r="AM1018" s="24"/>
      <c r="AN1018" s="24"/>
      <c r="AO1018" s="24"/>
      <c r="AP1018" s="24"/>
      <c r="AQ1018" s="24"/>
      <c r="AR1018" s="24"/>
      <c r="AS1018" s="24"/>
      <c r="AT1018" s="24"/>
      <c r="AU1018" s="24"/>
      <c r="AV1018" s="24"/>
      <c r="AW1018" s="24"/>
      <c r="AX1018" s="24"/>
      <c r="AY1018" s="24"/>
      <c r="AZ1018" s="24"/>
      <c r="BA1018" s="24"/>
      <c r="BB1018" s="24"/>
      <c r="BC1018" s="26" t="s">
        <v>2436</v>
      </c>
      <c r="BD1018" s="24"/>
      <c r="BE1018" s="24"/>
      <c r="BF1018" s="24"/>
      <c r="BG1018" s="24"/>
      <c r="BH1018" s="24"/>
      <c r="BI1018" s="24"/>
      <c r="BJ1018" s="24"/>
      <c r="BK1018" s="24"/>
      <c r="BL1018" s="24"/>
      <c r="BM1018" s="24"/>
      <c r="BN1018" s="24"/>
      <c r="BO1018" s="24"/>
      <c r="BP1018" s="24"/>
      <c r="BQ1018" s="24"/>
      <c r="BR1018" s="24"/>
      <c r="BS1018" s="24"/>
      <c r="BT1018" s="24"/>
      <c r="BU1018" s="24"/>
      <c r="BV1018" s="24"/>
      <c r="BW1018" s="24"/>
      <c r="BX1018" s="24"/>
      <c r="BY1018" s="24"/>
      <c r="BZ1018" s="24"/>
      <c r="CA1018" s="24"/>
      <c r="CB1018" s="24"/>
      <c r="CC1018" s="24"/>
      <c r="CD1018" s="24"/>
      <c r="CE1018" s="24"/>
      <c r="CF1018" s="24"/>
      <c r="CG1018" s="24"/>
      <c r="CH1018" s="24"/>
      <c r="CI1018" s="24"/>
      <c r="CJ1018" s="24"/>
      <c r="CK1018" s="24"/>
      <c r="CL1018" s="24"/>
      <c r="CM1018" s="24"/>
      <c r="CN1018" s="24"/>
      <c r="CO1018" s="24"/>
      <c r="CP1018" s="24"/>
      <c r="CQ1018" s="24"/>
      <c r="CR1018" s="24"/>
      <c r="CS1018" s="24"/>
      <c r="CT1018" s="24"/>
      <c r="CU1018" s="24"/>
      <c r="CV1018" s="24"/>
      <c r="CW1018" s="24"/>
      <c r="CX1018" s="24"/>
      <c r="CY1018" s="24"/>
      <c r="CZ1018" s="24"/>
      <c r="DA1018" s="24"/>
      <c r="DB1018" s="24"/>
      <c r="DC1018" s="24"/>
      <c r="DD1018" s="24"/>
      <c r="DE1018" s="24"/>
      <c r="DF1018" s="26" t="s">
        <v>139</v>
      </c>
      <c r="DG1018" s="26" t="s">
        <v>139</v>
      </c>
      <c r="DH1018" s="26" t="s">
        <v>139</v>
      </c>
      <c r="DI1018" s="26" t="s">
        <v>139</v>
      </c>
      <c r="DJ1018" s="26" t="s">
        <v>139</v>
      </c>
      <c r="DK1018" s="26" t="s">
        <v>139</v>
      </c>
      <c r="DL1018" s="26" t="s">
        <v>139</v>
      </c>
      <c r="DM1018" s="26" t="s">
        <v>139</v>
      </c>
      <c r="DN1018" s="26" t="s">
        <v>139</v>
      </c>
      <c r="DO1018" s="26" t="s">
        <v>139</v>
      </c>
    </row>
    <row r="1019" spans="1:119" ht="20.100000000000001" customHeight="1" x14ac:dyDescent="0.25">
      <c r="A1019" s="29" t="str">
        <f t="shared" si="210"/>
        <v>Educate, Advocate, Support, Empower Foundation3</v>
      </c>
      <c r="B1019" s="29" t="str">
        <f t="shared" si="211"/>
        <v>Educate, Advocate, Support, Empower Foundation</v>
      </c>
      <c r="C1019" s="29">
        <f t="shared" si="212"/>
        <v>3</v>
      </c>
      <c r="D1019" s="30" t="str">
        <f t="shared" si="213"/>
        <v>South Asia</v>
      </c>
      <c r="E1019" s="30" t="str">
        <f t="shared" si="214"/>
        <v>Battaramulla, Sri Lanka</v>
      </c>
      <c r="F1019" s="31">
        <f t="shared" si="215"/>
        <v>3</v>
      </c>
      <c r="G1019" s="31">
        <f t="shared" si="216"/>
        <v>2</v>
      </c>
      <c r="H1019" s="31">
        <f t="shared" si="217"/>
        <v>2</v>
      </c>
      <c r="I1019" s="31">
        <f t="shared" si="218"/>
        <v>2</v>
      </c>
      <c r="J1019" s="31">
        <f t="shared" si="219"/>
        <v>3</v>
      </c>
      <c r="K1019" s="31">
        <f t="shared" si="220"/>
        <v>4</v>
      </c>
      <c r="L1019" s="31">
        <f t="shared" si="221"/>
        <v>2</v>
      </c>
      <c r="M1019" s="31">
        <f t="shared" si="222"/>
        <v>2</v>
      </c>
      <c r="N1019" s="31">
        <f t="shared" si="223"/>
        <v>2.5</v>
      </c>
      <c r="O1019" s="26" t="s">
        <v>5717</v>
      </c>
      <c r="P1019" s="26" t="s">
        <v>108</v>
      </c>
      <c r="Q1019" s="27">
        <v>41771</v>
      </c>
      <c r="R1019" s="26" t="s">
        <v>109</v>
      </c>
      <c r="S1019" s="26" t="s">
        <v>193</v>
      </c>
      <c r="T1019" s="26" t="s">
        <v>194</v>
      </c>
      <c r="U1019" s="26" t="s">
        <v>833</v>
      </c>
      <c r="V1019" s="26" t="s">
        <v>225</v>
      </c>
      <c r="W1019" s="26" t="s">
        <v>2101</v>
      </c>
      <c r="X1019" s="26" t="s">
        <v>5708</v>
      </c>
      <c r="Y1019" s="26" t="s">
        <v>5709</v>
      </c>
      <c r="Z1019" s="24"/>
      <c r="AA1019" s="24"/>
      <c r="AB1019" s="26" t="s">
        <v>117</v>
      </c>
      <c r="AC1019" s="28">
        <v>7000</v>
      </c>
      <c r="AD1019" s="24"/>
      <c r="AE1019" s="26" t="s">
        <v>249</v>
      </c>
      <c r="AF1019" s="26" t="s">
        <v>120</v>
      </c>
      <c r="AG1019" s="26" t="s">
        <v>175</v>
      </c>
      <c r="AH1019" s="26" t="s">
        <v>121</v>
      </c>
      <c r="AI1019" s="28">
        <v>7000</v>
      </c>
      <c r="AJ1019" s="26" t="s">
        <v>5710</v>
      </c>
      <c r="AK1019" s="26" t="s">
        <v>5718</v>
      </c>
      <c r="AL1019" s="26" t="s">
        <v>5719</v>
      </c>
      <c r="AM1019" s="24"/>
      <c r="AN1019" s="24"/>
      <c r="AO1019" s="24"/>
      <c r="AP1019" s="24"/>
      <c r="AQ1019" s="24"/>
      <c r="AR1019" s="24"/>
      <c r="AS1019" s="24"/>
      <c r="AT1019" s="24"/>
      <c r="AU1019" s="24"/>
      <c r="AV1019" s="24"/>
      <c r="AW1019" s="28">
        <v>15965</v>
      </c>
      <c r="AX1019" s="26">
        <v>30</v>
      </c>
      <c r="AY1019" s="28">
        <v>40</v>
      </c>
      <c r="AZ1019" s="28">
        <v>30</v>
      </c>
      <c r="BA1019" s="26">
        <v>0</v>
      </c>
      <c r="BB1019" s="26" t="s">
        <v>241</v>
      </c>
      <c r="BC1019" s="26" t="s">
        <v>2436</v>
      </c>
      <c r="BD1019" s="26" t="s">
        <v>125</v>
      </c>
      <c r="BE1019" s="24"/>
      <c r="BF1019" s="26" t="s">
        <v>5720</v>
      </c>
      <c r="BG1019" s="26" t="s">
        <v>395</v>
      </c>
      <c r="BH1019" s="26" t="s">
        <v>5721</v>
      </c>
      <c r="BI1019" s="26" t="s">
        <v>2101</v>
      </c>
      <c r="BJ1019" s="26" t="s">
        <v>5722</v>
      </c>
      <c r="BK1019" s="26" t="s">
        <v>2101</v>
      </c>
      <c r="BL1019" s="26" t="s">
        <v>5723</v>
      </c>
      <c r="BM1019" s="26" t="s">
        <v>395</v>
      </c>
      <c r="BN1019" s="26" t="s">
        <v>5724</v>
      </c>
      <c r="BO1019" s="26" t="s">
        <v>261</v>
      </c>
      <c r="BP1019" s="24"/>
      <c r="BQ1019" s="24"/>
      <c r="BR1019" s="26">
        <v>3</v>
      </c>
      <c r="BS1019" s="26">
        <v>2</v>
      </c>
      <c r="BT1019" s="26">
        <v>2</v>
      </c>
      <c r="BU1019" s="26">
        <v>2</v>
      </c>
      <c r="BV1019" s="26">
        <v>3</v>
      </c>
      <c r="BW1019" s="26">
        <v>4</v>
      </c>
      <c r="BX1019" s="26">
        <v>2</v>
      </c>
      <c r="BY1019" s="26">
        <v>2</v>
      </c>
      <c r="BZ1019" s="24"/>
      <c r="CA1019" s="24"/>
      <c r="CB1019" s="24"/>
      <c r="CC1019" s="24"/>
      <c r="CD1019" s="24"/>
      <c r="CE1019" s="24"/>
      <c r="CF1019" s="24"/>
      <c r="CG1019" s="24"/>
      <c r="CH1019" s="24"/>
      <c r="CI1019" s="24"/>
      <c r="CJ1019" s="24"/>
      <c r="CK1019" s="24"/>
      <c r="CL1019" s="24"/>
      <c r="CM1019" s="24"/>
      <c r="CN1019" s="24"/>
      <c r="CO1019" s="24"/>
      <c r="CP1019" s="24"/>
      <c r="CQ1019" s="24"/>
      <c r="CR1019" s="24"/>
      <c r="CS1019" s="24"/>
      <c r="CT1019" s="24"/>
      <c r="CU1019" s="24"/>
      <c r="CV1019" s="24"/>
      <c r="CW1019" s="24"/>
      <c r="CX1019" s="24"/>
      <c r="CY1019" s="24"/>
      <c r="CZ1019" s="24"/>
      <c r="DA1019" s="24"/>
      <c r="DB1019" s="24"/>
      <c r="DC1019" s="24"/>
      <c r="DD1019" s="24"/>
      <c r="DE1019" s="24"/>
      <c r="DF1019" s="26" t="s">
        <v>139</v>
      </c>
      <c r="DG1019" s="26" t="s">
        <v>120</v>
      </c>
      <c r="DH1019" s="26" t="s">
        <v>120</v>
      </c>
      <c r="DI1019" s="26" t="s">
        <v>139</v>
      </c>
      <c r="DJ1019" s="26" t="s">
        <v>139</v>
      </c>
      <c r="DK1019" s="26" t="s">
        <v>139</v>
      </c>
      <c r="DL1019" s="26" t="s">
        <v>139</v>
      </c>
      <c r="DM1019" s="26" t="s">
        <v>139</v>
      </c>
      <c r="DN1019" s="26" t="s">
        <v>139</v>
      </c>
      <c r="DO1019" s="26" t="s">
        <v>139</v>
      </c>
    </row>
    <row r="1020" spans="1:119" ht="20.100000000000001" customHeight="1" x14ac:dyDescent="0.25">
      <c r="A1020" s="29" t="str">
        <f t="shared" si="210"/>
        <v>Educate, Advocate, Support, Empower Foundation2</v>
      </c>
      <c r="B1020" s="29" t="str">
        <f t="shared" si="211"/>
        <v>Educate, Advocate, Support, Empower Foundation</v>
      </c>
      <c r="C1020" s="29">
        <f t="shared" si="212"/>
        <v>2</v>
      </c>
      <c r="D1020" s="30" t="str">
        <f t="shared" si="213"/>
        <v>South Asia</v>
      </c>
      <c r="E1020" s="30" t="str">
        <f t="shared" si="214"/>
        <v>Battaramulla, Sri Lanka</v>
      </c>
      <c r="F1020" s="31">
        <f t="shared" si="215"/>
        <v>1</v>
      </c>
      <c r="G1020" s="31">
        <f t="shared" si="216"/>
        <v>2</v>
      </c>
      <c r="H1020" s="31">
        <f t="shared" si="217"/>
        <v>2</v>
      </c>
      <c r="I1020" s="31">
        <f t="shared" si="218"/>
        <v>3</v>
      </c>
      <c r="J1020" s="31">
        <f t="shared" si="219"/>
        <v>1</v>
      </c>
      <c r="K1020" s="31">
        <f t="shared" si="220"/>
        <v>2</v>
      </c>
      <c r="L1020" s="31">
        <f t="shared" si="221"/>
        <v>2</v>
      </c>
      <c r="M1020" s="31">
        <f t="shared" si="222"/>
        <v>2</v>
      </c>
      <c r="N1020" s="31">
        <f t="shared" si="223"/>
        <v>1.9</v>
      </c>
      <c r="O1020" s="26" t="s">
        <v>5725</v>
      </c>
      <c r="P1020" s="26" t="s">
        <v>108</v>
      </c>
      <c r="Q1020" s="27">
        <v>41400</v>
      </c>
      <c r="R1020" s="26" t="s">
        <v>109</v>
      </c>
      <c r="S1020" s="26" t="s">
        <v>206</v>
      </c>
      <c r="T1020" s="26" t="s">
        <v>207</v>
      </c>
      <c r="U1020" s="26" t="s">
        <v>833</v>
      </c>
      <c r="V1020" s="26" t="s">
        <v>225</v>
      </c>
      <c r="W1020" s="26" t="s">
        <v>2101</v>
      </c>
      <c r="X1020" s="26" t="s">
        <v>5708</v>
      </c>
      <c r="Y1020" s="26" t="s">
        <v>5709</v>
      </c>
      <c r="Z1020" s="24"/>
      <c r="AA1020" s="24"/>
      <c r="AB1020" s="26" t="s">
        <v>117</v>
      </c>
      <c r="AC1020" s="28">
        <v>7000</v>
      </c>
      <c r="AD1020" s="24"/>
      <c r="AE1020" s="26" t="s">
        <v>249</v>
      </c>
      <c r="AF1020" s="26" t="s">
        <v>120</v>
      </c>
      <c r="AG1020" s="26" t="s">
        <v>175</v>
      </c>
      <c r="AH1020" s="26" t="s">
        <v>143</v>
      </c>
      <c r="AI1020" s="28">
        <v>7000</v>
      </c>
      <c r="AJ1020" s="26" t="s">
        <v>5726</v>
      </c>
      <c r="AK1020" s="26" t="s">
        <v>5727</v>
      </c>
      <c r="AL1020" s="26" t="s">
        <v>5728</v>
      </c>
      <c r="AM1020" s="24"/>
      <c r="AN1020" s="24"/>
      <c r="AO1020" s="24"/>
      <c r="AP1020" s="24"/>
      <c r="AQ1020" s="24"/>
      <c r="AR1020" s="24"/>
      <c r="AS1020" s="24"/>
      <c r="AT1020" s="24"/>
      <c r="AU1020" s="24"/>
      <c r="AV1020" s="24"/>
      <c r="AW1020" s="28">
        <v>13563</v>
      </c>
      <c r="AX1020" s="26">
        <v>30</v>
      </c>
      <c r="AY1020" s="28">
        <v>30</v>
      </c>
      <c r="AZ1020" s="28">
        <v>25</v>
      </c>
      <c r="BA1020" s="26">
        <v>0</v>
      </c>
      <c r="BB1020" s="26" t="s">
        <v>241</v>
      </c>
      <c r="BC1020" s="26" t="s">
        <v>2436</v>
      </c>
      <c r="BD1020" s="26" t="s">
        <v>125</v>
      </c>
      <c r="BE1020" s="24"/>
      <c r="BF1020" s="26" t="s">
        <v>5729</v>
      </c>
      <c r="BG1020" s="26" t="s">
        <v>2101</v>
      </c>
      <c r="BH1020" s="26" t="s">
        <v>5720</v>
      </c>
      <c r="BI1020" s="26" t="s">
        <v>395</v>
      </c>
      <c r="BJ1020" s="24"/>
      <c r="BK1020" s="24"/>
      <c r="BL1020" s="24"/>
      <c r="BM1020" s="24"/>
      <c r="BN1020" s="24"/>
      <c r="BO1020" s="24"/>
      <c r="BP1020" s="24"/>
      <c r="BQ1020" s="24"/>
      <c r="BR1020" s="26">
        <v>1</v>
      </c>
      <c r="BS1020" s="26">
        <v>2</v>
      </c>
      <c r="BT1020" s="26">
        <v>2</v>
      </c>
      <c r="BU1020" s="26">
        <v>3</v>
      </c>
      <c r="BV1020" s="26">
        <v>1</v>
      </c>
      <c r="BW1020" s="26">
        <v>2</v>
      </c>
      <c r="BX1020" s="26">
        <v>2</v>
      </c>
      <c r="BY1020" s="26">
        <v>2</v>
      </c>
      <c r="BZ1020" s="24"/>
      <c r="CA1020" s="24"/>
      <c r="CB1020" s="24"/>
      <c r="CC1020" s="24"/>
      <c r="CD1020" s="24"/>
      <c r="CE1020" s="24"/>
      <c r="CF1020" s="24"/>
      <c r="CG1020" s="24"/>
      <c r="CH1020" s="24"/>
      <c r="CI1020" s="24"/>
      <c r="CJ1020" s="24"/>
      <c r="CK1020" s="24"/>
      <c r="CL1020" s="24"/>
      <c r="CM1020" s="24"/>
      <c r="CN1020" s="24"/>
      <c r="CO1020" s="24"/>
      <c r="CP1020" s="24"/>
      <c r="CQ1020" s="24"/>
      <c r="CR1020" s="24"/>
      <c r="CS1020" s="24"/>
      <c r="CT1020" s="24"/>
      <c r="CU1020" s="24"/>
      <c r="CV1020" s="24"/>
      <c r="CW1020" s="24"/>
      <c r="CX1020" s="24"/>
      <c r="CY1020" s="24"/>
      <c r="CZ1020" s="24"/>
      <c r="DA1020" s="24"/>
      <c r="DB1020" s="24"/>
      <c r="DC1020" s="24"/>
      <c r="DD1020" s="24"/>
      <c r="DE1020" s="24"/>
      <c r="DF1020" s="26" t="s">
        <v>120</v>
      </c>
      <c r="DG1020" s="26" t="s">
        <v>120</v>
      </c>
      <c r="DH1020" s="26" t="s">
        <v>120</v>
      </c>
      <c r="DI1020" s="26" t="s">
        <v>139</v>
      </c>
      <c r="DJ1020" s="26" t="s">
        <v>139</v>
      </c>
      <c r="DK1020" s="26" t="s">
        <v>139</v>
      </c>
      <c r="DL1020" s="26" t="s">
        <v>139</v>
      </c>
      <c r="DM1020" s="26" t="s">
        <v>139</v>
      </c>
      <c r="DN1020" s="26" t="s">
        <v>139</v>
      </c>
      <c r="DO1020" s="26" t="s">
        <v>139</v>
      </c>
    </row>
    <row r="1021" spans="1:119" ht="20.100000000000001" customHeight="1" x14ac:dyDescent="0.25">
      <c r="A1021" s="29" t="str">
        <f t="shared" si="210"/>
        <v>Educate, Advocate, Support, Empower Foundation1</v>
      </c>
      <c r="B1021" s="29" t="str">
        <f t="shared" si="211"/>
        <v>Educate, Advocate, Support, Empower Foundation</v>
      </c>
      <c r="C1021" s="29">
        <f t="shared" si="212"/>
        <v>1</v>
      </c>
      <c r="D1021" s="30" t="str">
        <f t="shared" si="213"/>
        <v>South Asia</v>
      </c>
      <c r="E1021" s="30" t="str">
        <f t="shared" si="214"/>
        <v>Battaramulla, Sri Lanka</v>
      </c>
      <c r="F1021" s="31">
        <f t="shared" si="215"/>
        <v>1</v>
      </c>
      <c r="G1021" s="31">
        <f t="shared" si="216"/>
        <v>2</v>
      </c>
      <c r="H1021" s="31">
        <f t="shared" si="217"/>
        <v>2</v>
      </c>
      <c r="I1021" s="31">
        <f t="shared" si="218"/>
        <v>3</v>
      </c>
      <c r="J1021" s="31">
        <f t="shared" si="219"/>
        <v>1</v>
      </c>
      <c r="K1021" s="31">
        <f t="shared" si="220"/>
        <v>2</v>
      </c>
      <c r="L1021" s="31">
        <f t="shared" si="221"/>
        <v>2</v>
      </c>
      <c r="M1021" s="31">
        <f t="shared" si="222"/>
        <v>2</v>
      </c>
      <c r="N1021" s="31">
        <f t="shared" si="223"/>
        <v>1.9</v>
      </c>
      <c r="O1021" s="26" t="s">
        <v>5730</v>
      </c>
      <c r="P1021" s="26" t="s">
        <v>108</v>
      </c>
      <c r="Q1021" s="27">
        <v>41038</v>
      </c>
      <c r="R1021" s="26" t="s">
        <v>155</v>
      </c>
      <c r="S1021" s="26" t="s">
        <v>217</v>
      </c>
      <c r="T1021" s="26" t="s">
        <v>175</v>
      </c>
      <c r="U1021" s="26" t="s">
        <v>833</v>
      </c>
      <c r="V1021" s="26" t="s">
        <v>225</v>
      </c>
      <c r="W1021" s="26" t="s">
        <v>2101</v>
      </c>
      <c r="X1021" s="26" t="s">
        <v>5708</v>
      </c>
      <c r="Y1021" s="26" t="s">
        <v>5709</v>
      </c>
      <c r="Z1021" s="24"/>
      <c r="AA1021" s="24"/>
      <c r="AB1021" s="26" t="s">
        <v>117</v>
      </c>
      <c r="AC1021" s="28">
        <v>5000</v>
      </c>
      <c r="AD1021" s="24"/>
      <c r="AE1021" s="26" t="s">
        <v>249</v>
      </c>
      <c r="AF1021" s="26" t="s">
        <v>120</v>
      </c>
      <c r="AG1021" s="26" t="s">
        <v>175</v>
      </c>
      <c r="AH1021" s="26" t="s">
        <v>158</v>
      </c>
      <c r="AI1021" s="28">
        <v>5000</v>
      </c>
      <c r="AJ1021" s="24"/>
      <c r="AK1021" s="26" t="s">
        <v>5731</v>
      </c>
      <c r="AL1021" s="26" t="s">
        <v>5732</v>
      </c>
      <c r="AM1021" s="26" t="s">
        <v>5733</v>
      </c>
      <c r="AN1021" s="26" t="s">
        <v>5734</v>
      </c>
      <c r="AO1021" s="26" t="s">
        <v>5735</v>
      </c>
      <c r="AP1021" s="24"/>
      <c r="AQ1021" s="24"/>
      <c r="AR1021" s="24"/>
      <c r="AS1021" s="24"/>
      <c r="AT1021" s="24"/>
      <c r="AU1021" s="24"/>
      <c r="AV1021" s="24"/>
      <c r="AW1021" s="28">
        <v>9403</v>
      </c>
      <c r="AX1021" s="26">
        <v>25</v>
      </c>
      <c r="AY1021" s="28">
        <v>30</v>
      </c>
      <c r="AZ1021" s="28">
        <v>22</v>
      </c>
      <c r="BA1021" s="26">
        <v>0</v>
      </c>
      <c r="BB1021" s="26" t="s">
        <v>241</v>
      </c>
      <c r="BC1021" s="26" t="s">
        <v>2436</v>
      </c>
      <c r="BD1021" s="24"/>
      <c r="BE1021" s="24"/>
      <c r="BF1021" s="24"/>
      <c r="BG1021" s="24"/>
      <c r="BH1021" s="24"/>
      <c r="BI1021" s="24"/>
      <c r="BJ1021" s="24"/>
      <c r="BK1021" s="24"/>
      <c r="BL1021" s="24"/>
      <c r="BM1021" s="24"/>
      <c r="BN1021" s="24"/>
      <c r="BO1021" s="24"/>
      <c r="BP1021" s="24"/>
      <c r="BQ1021" s="24"/>
      <c r="BR1021" s="26">
        <v>1</v>
      </c>
      <c r="BS1021" s="26">
        <v>2</v>
      </c>
      <c r="BT1021" s="26">
        <v>2</v>
      </c>
      <c r="BU1021" s="26">
        <v>3</v>
      </c>
      <c r="BV1021" s="26">
        <v>1</v>
      </c>
      <c r="BW1021" s="26">
        <v>2</v>
      </c>
      <c r="BX1021" s="26">
        <v>2</v>
      </c>
      <c r="BY1021" s="26">
        <v>2</v>
      </c>
      <c r="BZ1021" s="24"/>
      <c r="CA1021" s="24"/>
      <c r="CB1021" s="24"/>
      <c r="CC1021" s="24"/>
      <c r="CD1021" s="24"/>
      <c r="CE1021" s="24"/>
      <c r="CF1021" s="24"/>
      <c r="CG1021" s="24"/>
      <c r="CH1021" s="24"/>
      <c r="CI1021" s="24"/>
      <c r="CJ1021" s="24"/>
      <c r="CK1021" s="24"/>
      <c r="CL1021" s="24"/>
      <c r="CM1021" s="24"/>
      <c r="CN1021" s="24"/>
      <c r="CO1021" s="24"/>
      <c r="CP1021" s="24"/>
      <c r="CQ1021" s="24"/>
      <c r="CR1021" s="24"/>
      <c r="CS1021" s="24"/>
      <c r="CT1021" s="24"/>
      <c r="CU1021" s="24"/>
      <c r="CV1021" s="24"/>
      <c r="CW1021" s="24"/>
      <c r="CX1021" s="24"/>
      <c r="CY1021" s="24"/>
      <c r="CZ1021" s="24"/>
      <c r="DA1021" s="24"/>
      <c r="DB1021" s="24"/>
      <c r="DC1021" s="24"/>
      <c r="DD1021" s="24"/>
      <c r="DE1021" s="24"/>
      <c r="DF1021" s="26" t="s">
        <v>139</v>
      </c>
      <c r="DG1021" s="26" t="s">
        <v>120</v>
      </c>
      <c r="DH1021" s="26" t="s">
        <v>139</v>
      </c>
      <c r="DI1021" s="26" t="s">
        <v>139</v>
      </c>
      <c r="DJ1021" s="26" t="s">
        <v>139</v>
      </c>
      <c r="DK1021" s="26" t="s">
        <v>139</v>
      </c>
      <c r="DL1021" s="26" t="s">
        <v>139</v>
      </c>
      <c r="DM1021" s="26" t="s">
        <v>139</v>
      </c>
      <c r="DN1021" s="26" t="s">
        <v>139</v>
      </c>
      <c r="DO1021" s="26" t="s">
        <v>139</v>
      </c>
    </row>
    <row r="1022" spans="1:119" ht="20.100000000000001" customHeight="1" x14ac:dyDescent="0.25">
      <c r="A1022" s="29" t="str">
        <f t="shared" si="210"/>
        <v>Educate-Me1</v>
      </c>
      <c r="B1022" s="29" t="str">
        <f t="shared" si="211"/>
        <v>Educate-Me</v>
      </c>
      <c r="C1022" s="29">
        <f t="shared" si="212"/>
        <v>1</v>
      </c>
      <c r="D1022" s="30" t="str">
        <f t="shared" si="213"/>
        <v>Africa and the Middle East</v>
      </c>
      <c r="E1022" s="30" t="str">
        <f t="shared" si="214"/>
        <v>Cairo, Egypt</v>
      </c>
      <c r="F1022" s="31">
        <f t="shared" si="215"/>
        <v>2</v>
      </c>
      <c r="G1022" s="31">
        <f t="shared" si="216"/>
        <v>2</v>
      </c>
      <c r="H1022" s="31">
        <f t="shared" si="217"/>
        <v>2</v>
      </c>
      <c r="I1022" s="31">
        <f t="shared" si="218"/>
        <v>3</v>
      </c>
      <c r="J1022" s="31">
        <f t="shared" si="219"/>
        <v>1</v>
      </c>
      <c r="K1022" s="31">
        <f t="shared" si="220"/>
        <v>2</v>
      </c>
      <c r="L1022" s="31">
        <f t="shared" si="221"/>
        <v>3</v>
      </c>
      <c r="M1022" s="31">
        <f t="shared" si="222"/>
        <v>3</v>
      </c>
      <c r="N1022" s="31">
        <f t="shared" si="223"/>
        <v>2.2999999999999998</v>
      </c>
      <c r="O1022" s="26" t="s">
        <v>5736</v>
      </c>
      <c r="P1022" s="26" t="s">
        <v>108</v>
      </c>
      <c r="Q1022" s="27">
        <v>42019</v>
      </c>
      <c r="R1022" s="26" t="s">
        <v>155</v>
      </c>
      <c r="S1022" s="26" t="s">
        <v>206</v>
      </c>
      <c r="T1022" s="26" t="s">
        <v>278</v>
      </c>
      <c r="U1022" s="26" t="s">
        <v>168</v>
      </c>
      <c r="V1022" s="26" t="s">
        <v>693</v>
      </c>
      <c r="W1022" s="26" t="s">
        <v>694</v>
      </c>
      <c r="X1022" s="26" t="s">
        <v>695</v>
      </c>
      <c r="Y1022" s="26" t="s">
        <v>5737</v>
      </c>
      <c r="Z1022" s="24"/>
      <c r="AA1022" s="24"/>
      <c r="AB1022" s="26" t="s">
        <v>117</v>
      </c>
      <c r="AC1022" s="28">
        <v>7000</v>
      </c>
      <c r="AD1022" s="26" t="s">
        <v>420</v>
      </c>
      <c r="AE1022" s="26" t="s">
        <v>343</v>
      </c>
      <c r="AF1022" s="26" t="s">
        <v>120</v>
      </c>
      <c r="AG1022" s="24"/>
      <c r="AH1022" s="26" t="s">
        <v>158</v>
      </c>
      <c r="AI1022" s="28">
        <v>7000</v>
      </c>
      <c r="AJ1022" s="26" t="s">
        <v>5738</v>
      </c>
      <c r="AK1022" s="26" t="s">
        <v>5739</v>
      </c>
      <c r="AL1022" s="26" t="s">
        <v>5740</v>
      </c>
      <c r="AM1022" s="26" t="s">
        <v>5741</v>
      </c>
      <c r="AN1022" s="26" t="s">
        <v>5742</v>
      </c>
      <c r="AO1022" s="26" t="s">
        <v>5743</v>
      </c>
      <c r="AP1022" s="26" t="s">
        <v>5744</v>
      </c>
      <c r="AQ1022" s="24"/>
      <c r="AR1022" s="24"/>
      <c r="AS1022" s="24"/>
      <c r="AT1022" s="24"/>
      <c r="AU1022" s="24"/>
      <c r="AV1022" s="24"/>
      <c r="AW1022" s="28">
        <v>78000</v>
      </c>
      <c r="AX1022" s="26">
        <v>250</v>
      </c>
      <c r="AY1022" s="28">
        <v>100</v>
      </c>
      <c r="AZ1022" s="28">
        <v>40</v>
      </c>
      <c r="BA1022" s="26">
        <v>0</v>
      </c>
      <c r="BB1022" s="26" t="s">
        <v>148</v>
      </c>
      <c r="BC1022" s="26" t="s">
        <v>5745</v>
      </c>
      <c r="BD1022" s="26" t="s">
        <v>437</v>
      </c>
      <c r="BE1022" s="26" t="s">
        <v>5746</v>
      </c>
      <c r="BF1022" s="26" t="s">
        <v>5747</v>
      </c>
      <c r="BG1022" s="26" t="s">
        <v>694</v>
      </c>
      <c r="BH1022" s="24"/>
      <c r="BI1022" s="24"/>
      <c r="BJ1022" s="24"/>
      <c r="BK1022" s="24"/>
      <c r="BL1022" s="24"/>
      <c r="BM1022" s="24"/>
      <c r="BN1022" s="24"/>
      <c r="BO1022" s="24"/>
      <c r="BP1022" s="24"/>
      <c r="BQ1022" s="24"/>
      <c r="BR1022" s="26">
        <v>2</v>
      </c>
      <c r="BS1022" s="26">
        <v>2</v>
      </c>
      <c r="BT1022" s="26">
        <v>2</v>
      </c>
      <c r="BU1022" s="26">
        <v>3</v>
      </c>
      <c r="BV1022" s="26">
        <v>1</v>
      </c>
      <c r="BW1022" s="26">
        <v>2</v>
      </c>
      <c r="BX1022" s="26">
        <v>3</v>
      </c>
      <c r="BY1022" s="26">
        <v>3</v>
      </c>
      <c r="BZ1022" s="24"/>
      <c r="CA1022" s="24"/>
      <c r="CB1022" s="24"/>
      <c r="CC1022" s="24"/>
      <c r="CD1022" s="24"/>
      <c r="CE1022" s="24"/>
      <c r="CF1022" s="24"/>
      <c r="CG1022" s="24"/>
      <c r="CH1022" s="24"/>
      <c r="CI1022" s="24"/>
      <c r="CJ1022" s="24"/>
      <c r="CK1022" s="24"/>
      <c r="CL1022" s="24"/>
      <c r="CM1022" s="24"/>
      <c r="CN1022" s="24"/>
      <c r="CO1022" s="24"/>
      <c r="CP1022" s="24"/>
      <c r="CQ1022" s="24"/>
      <c r="CR1022" s="24"/>
      <c r="CS1022" s="24"/>
      <c r="CT1022" s="24"/>
      <c r="CU1022" s="24"/>
      <c r="CV1022" s="24"/>
      <c r="CW1022" s="24"/>
      <c r="CX1022" s="24"/>
      <c r="CY1022" s="24"/>
      <c r="CZ1022" s="24"/>
      <c r="DA1022" s="24"/>
      <c r="DB1022" s="24"/>
      <c r="DC1022" s="24"/>
      <c r="DD1022" s="24"/>
      <c r="DE1022" s="24"/>
      <c r="DF1022" s="26" t="s">
        <v>120</v>
      </c>
      <c r="DG1022" s="26" t="s">
        <v>120</v>
      </c>
      <c r="DH1022" s="26" t="s">
        <v>120</v>
      </c>
      <c r="DI1022" s="26" t="s">
        <v>139</v>
      </c>
      <c r="DJ1022" s="26" t="s">
        <v>139</v>
      </c>
      <c r="DK1022" s="26" t="s">
        <v>139</v>
      </c>
      <c r="DL1022" s="26" t="s">
        <v>120</v>
      </c>
      <c r="DM1022" s="26" t="s">
        <v>139</v>
      </c>
      <c r="DN1022" s="26" t="s">
        <v>139</v>
      </c>
      <c r="DO1022" s="26" t="s">
        <v>139</v>
      </c>
    </row>
    <row r="1023" spans="1:119" ht="20.100000000000001" customHeight="1" x14ac:dyDescent="0.25">
      <c r="A1023" s="29" t="str">
        <f t="shared" si="210"/>
        <v/>
      </c>
      <c r="B1023" s="29" t="str">
        <f t="shared" si="211"/>
        <v>Educate-Me</v>
      </c>
      <c r="C1023" s="29">
        <f t="shared" si="212"/>
        <v>0</v>
      </c>
      <c r="D1023" s="30" t="str">
        <f t="shared" si="213"/>
        <v>Africa and the Middle East</v>
      </c>
      <c r="E1023" s="30" t="str">
        <f t="shared" si="214"/>
        <v>Cairo, Egypt</v>
      </c>
      <c r="F1023" s="31">
        <f t="shared" si="215"/>
        <v>0</v>
      </c>
      <c r="G1023" s="31">
        <f t="shared" si="216"/>
        <v>0</v>
      </c>
      <c r="H1023" s="31">
        <f t="shared" si="217"/>
        <v>0</v>
      </c>
      <c r="I1023" s="31">
        <f t="shared" si="218"/>
        <v>0</v>
      </c>
      <c r="J1023" s="31">
        <f t="shared" si="219"/>
        <v>0</v>
      </c>
      <c r="K1023" s="31">
        <f t="shared" si="220"/>
        <v>0</v>
      </c>
      <c r="L1023" s="31">
        <f t="shared" si="221"/>
        <v>0</v>
      </c>
      <c r="M1023" s="31">
        <f t="shared" si="222"/>
        <v>0</v>
      </c>
      <c r="N1023" s="31">
        <f t="shared" si="223"/>
        <v>0</v>
      </c>
      <c r="O1023" s="26" t="s">
        <v>16039</v>
      </c>
      <c r="P1023" s="26" t="s">
        <v>108</v>
      </c>
      <c r="Q1023" s="27">
        <v>41711</v>
      </c>
      <c r="R1023" s="24"/>
      <c r="S1023" s="24"/>
      <c r="T1023" s="26" t="s">
        <v>194</v>
      </c>
      <c r="U1023" s="24"/>
      <c r="V1023" s="26" t="s">
        <v>693</v>
      </c>
      <c r="W1023" s="26" t="s">
        <v>694</v>
      </c>
      <c r="X1023" s="26" t="s">
        <v>695</v>
      </c>
      <c r="Y1023" s="26" t="s">
        <v>5737</v>
      </c>
      <c r="Z1023" s="24"/>
      <c r="AA1023" s="24"/>
      <c r="AB1023" s="26" t="s">
        <v>15733</v>
      </c>
      <c r="AC1023" s="28">
        <v>4000</v>
      </c>
      <c r="AD1023" s="26" t="s">
        <v>420</v>
      </c>
      <c r="AE1023" s="26" t="s">
        <v>343</v>
      </c>
      <c r="AF1023" s="26" t="s">
        <v>120</v>
      </c>
      <c r="AG1023" s="24"/>
      <c r="AH1023" s="24"/>
      <c r="AI1023" s="28">
        <v>4000</v>
      </c>
      <c r="AJ1023" s="24"/>
      <c r="AK1023" s="24"/>
      <c r="AL1023" s="24"/>
      <c r="AM1023" s="24"/>
      <c r="AN1023" s="24"/>
      <c r="AO1023" s="24"/>
      <c r="AP1023" s="24"/>
      <c r="AQ1023" s="24"/>
      <c r="AR1023" s="24"/>
      <c r="AS1023" s="24"/>
      <c r="AT1023" s="24"/>
      <c r="AU1023" s="24"/>
      <c r="AV1023" s="24"/>
      <c r="AW1023" s="24"/>
      <c r="AX1023" s="24"/>
      <c r="AY1023" s="24"/>
      <c r="AZ1023" s="24"/>
      <c r="BA1023" s="24"/>
      <c r="BB1023" s="24"/>
      <c r="BC1023" s="26" t="s">
        <v>5745</v>
      </c>
      <c r="BD1023" s="24"/>
      <c r="BE1023" s="24"/>
      <c r="BF1023" s="24"/>
      <c r="BG1023" s="24"/>
      <c r="BH1023" s="24"/>
      <c r="BI1023" s="24"/>
      <c r="BJ1023" s="24"/>
      <c r="BK1023" s="24"/>
      <c r="BL1023" s="24"/>
      <c r="BM1023" s="24"/>
      <c r="BN1023" s="24"/>
      <c r="BO1023" s="24"/>
      <c r="BP1023" s="24"/>
      <c r="BQ1023" s="24"/>
      <c r="BR1023" s="24"/>
      <c r="BS1023" s="24"/>
      <c r="BT1023" s="24"/>
      <c r="BU1023" s="24"/>
      <c r="BV1023" s="24"/>
      <c r="BW1023" s="24"/>
      <c r="BX1023" s="24"/>
      <c r="BY1023" s="24"/>
      <c r="BZ1023" s="24"/>
      <c r="CA1023" s="24"/>
      <c r="CB1023" s="24"/>
      <c r="CC1023" s="24"/>
      <c r="CD1023" s="24"/>
      <c r="CE1023" s="24"/>
      <c r="CF1023" s="24"/>
      <c r="CG1023" s="24"/>
      <c r="CH1023" s="24"/>
      <c r="CI1023" s="24"/>
      <c r="CJ1023" s="24"/>
      <c r="CK1023" s="24"/>
      <c r="CL1023" s="24"/>
      <c r="CM1023" s="24"/>
      <c r="CN1023" s="24"/>
      <c r="CO1023" s="24"/>
      <c r="CP1023" s="24"/>
      <c r="CQ1023" s="24"/>
      <c r="CR1023" s="24"/>
      <c r="CS1023" s="24"/>
      <c r="CT1023" s="24"/>
      <c r="CU1023" s="24"/>
      <c r="CV1023" s="24"/>
      <c r="CW1023" s="24"/>
      <c r="CX1023" s="24"/>
      <c r="CY1023" s="24"/>
      <c r="CZ1023" s="24"/>
      <c r="DA1023" s="24"/>
      <c r="DB1023" s="24"/>
      <c r="DC1023" s="24"/>
      <c r="DD1023" s="24"/>
      <c r="DE1023" s="24"/>
      <c r="DF1023" s="26" t="s">
        <v>139</v>
      </c>
      <c r="DG1023" s="26" t="s">
        <v>139</v>
      </c>
      <c r="DH1023" s="26" t="s">
        <v>139</v>
      </c>
      <c r="DI1023" s="26" t="s">
        <v>139</v>
      </c>
      <c r="DJ1023" s="26" t="s">
        <v>139</v>
      </c>
      <c r="DK1023" s="26" t="s">
        <v>139</v>
      </c>
      <c r="DL1023" s="26" t="s">
        <v>139</v>
      </c>
      <c r="DM1023" s="26" t="s">
        <v>139</v>
      </c>
      <c r="DN1023" s="26" t="s">
        <v>139</v>
      </c>
      <c r="DO1023" s="26" t="s">
        <v>139</v>
      </c>
    </row>
    <row r="1024" spans="1:119" ht="20.100000000000001" customHeight="1" x14ac:dyDescent="0.25">
      <c r="A1024" s="29" t="str">
        <f t="shared" si="210"/>
        <v/>
      </c>
      <c r="B1024" s="29" t="str">
        <f t="shared" si="211"/>
        <v>Education as a Vaccine against AIDS</v>
      </c>
      <c r="C1024" s="29">
        <f t="shared" si="212"/>
        <v>0</v>
      </c>
      <c r="D1024" s="30" t="str">
        <f t="shared" si="213"/>
        <v>Africa and the Middle East</v>
      </c>
      <c r="E1024" s="30" t="str">
        <f t="shared" si="214"/>
        <v>Nigeria</v>
      </c>
      <c r="F1024" s="31">
        <f t="shared" si="215"/>
        <v>0</v>
      </c>
      <c r="G1024" s="31">
        <f t="shared" si="216"/>
        <v>0</v>
      </c>
      <c r="H1024" s="31">
        <f t="shared" si="217"/>
        <v>0</v>
      </c>
      <c r="I1024" s="31">
        <f t="shared" si="218"/>
        <v>0</v>
      </c>
      <c r="J1024" s="31">
        <f t="shared" si="219"/>
        <v>0</v>
      </c>
      <c r="K1024" s="31">
        <f t="shared" si="220"/>
        <v>0</v>
      </c>
      <c r="L1024" s="31">
        <f t="shared" si="221"/>
        <v>0</v>
      </c>
      <c r="M1024" s="31">
        <f t="shared" si="222"/>
        <v>0</v>
      </c>
      <c r="N1024" s="31">
        <f t="shared" si="223"/>
        <v>0</v>
      </c>
      <c r="O1024" s="26" t="s">
        <v>16040</v>
      </c>
      <c r="P1024" s="26" t="s">
        <v>108</v>
      </c>
      <c r="Q1024" s="27">
        <v>40669</v>
      </c>
      <c r="R1024" s="24"/>
      <c r="S1024" s="24"/>
      <c r="T1024" s="26" t="s">
        <v>333</v>
      </c>
      <c r="U1024" s="24"/>
      <c r="V1024" s="26" t="s">
        <v>169</v>
      </c>
      <c r="W1024" s="26" t="s">
        <v>3172</v>
      </c>
      <c r="X1024" s="24"/>
      <c r="Y1024" s="26" t="s">
        <v>5749</v>
      </c>
      <c r="Z1024" s="24"/>
      <c r="AA1024" s="24"/>
      <c r="AB1024" s="26" t="s">
        <v>15766</v>
      </c>
      <c r="AC1024" s="28">
        <v>1500</v>
      </c>
      <c r="AD1024" s="24"/>
      <c r="AE1024" s="24"/>
      <c r="AF1024" s="26" t="s">
        <v>139</v>
      </c>
      <c r="AG1024" s="26" t="s">
        <v>1852</v>
      </c>
      <c r="AH1024" s="24"/>
      <c r="AI1024" s="28">
        <v>1500</v>
      </c>
      <c r="AJ1024" s="24"/>
      <c r="AK1024" s="24"/>
      <c r="AL1024" s="24"/>
      <c r="AM1024" s="24"/>
      <c r="AN1024" s="24"/>
      <c r="AO1024" s="24"/>
      <c r="AP1024" s="24"/>
      <c r="AQ1024" s="24"/>
      <c r="AR1024" s="24"/>
      <c r="AS1024" s="24"/>
      <c r="AT1024" s="24"/>
      <c r="AU1024" s="24"/>
      <c r="AV1024" s="24"/>
      <c r="AW1024" s="28">
        <v>0</v>
      </c>
      <c r="AX1024" s="26">
        <v>0</v>
      </c>
      <c r="AY1024" s="28">
        <v>0</v>
      </c>
      <c r="AZ1024" s="28">
        <v>0</v>
      </c>
      <c r="BA1024" s="26">
        <v>0</v>
      </c>
      <c r="BB1024" s="24"/>
      <c r="BC1024" s="24"/>
      <c r="BD1024" s="24"/>
      <c r="BE1024" s="24"/>
      <c r="BF1024" s="24"/>
      <c r="BG1024" s="24"/>
      <c r="BH1024" s="24"/>
      <c r="BI1024" s="24"/>
      <c r="BJ1024" s="24"/>
      <c r="BK1024" s="24"/>
      <c r="BL1024" s="24"/>
      <c r="BM1024" s="24"/>
      <c r="BN1024" s="24"/>
      <c r="BO1024" s="24"/>
      <c r="BP1024" s="24"/>
      <c r="BQ1024" s="24"/>
      <c r="BR1024" s="26">
        <v>0</v>
      </c>
      <c r="BS1024" s="26">
        <v>0</v>
      </c>
      <c r="BT1024" s="26">
        <v>0</v>
      </c>
      <c r="BU1024" s="26">
        <v>0</v>
      </c>
      <c r="BV1024" s="26">
        <v>0</v>
      </c>
      <c r="BW1024" s="26">
        <v>0</v>
      </c>
      <c r="BX1024" s="26">
        <v>0</v>
      </c>
      <c r="BY1024" s="26">
        <v>0</v>
      </c>
      <c r="BZ1024" s="24"/>
      <c r="CA1024" s="24"/>
      <c r="CB1024" s="24"/>
      <c r="CC1024" s="24"/>
      <c r="CD1024" s="24"/>
      <c r="CE1024" s="24"/>
      <c r="CF1024" s="24"/>
      <c r="CG1024" s="24"/>
      <c r="CH1024" s="24"/>
      <c r="CI1024" s="24"/>
      <c r="CJ1024" s="24"/>
      <c r="CK1024" s="24"/>
      <c r="CL1024" s="24"/>
      <c r="CM1024" s="24"/>
      <c r="CN1024" s="24"/>
      <c r="CO1024" s="24"/>
      <c r="CP1024" s="24"/>
      <c r="CQ1024" s="24"/>
      <c r="CR1024" s="24"/>
      <c r="CS1024" s="24"/>
      <c r="CT1024" s="24"/>
      <c r="CU1024" s="24"/>
      <c r="CV1024" s="24"/>
      <c r="CW1024" s="24"/>
      <c r="CX1024" s="24"/>
      <c r="CY1024" s="24"/>
      <c r="CZ1024" s="24"/>
      <c r="DA1024" s="24"/>
      <c r="DB1024" s="24"/>
      <c r="DC1024" s="24"/>
      <c r="DD1024" s="24"/>
      <c r="DE1024" s="24"/>
      <c r="DF1024" s="26" t="s">
        <v>139</v>
      </c>
      <c r="DG1024" s="26" t="s">
        <v>139</v>
      </c>
      <c r="DH1024" s="26" t="s">
        <v>139</v>
      </c>
      <c r="DI1024" s="26" t="s">
        <v>139</v>
      </c>
      <c r="DJ1024" s="26" t="s">
        <v>139</v>
      </c>
      <c r="DK1024" s="26" t="s">
        <v>139</v>
      </c>
      <c r="DL1024" s="26" t="s">
        <v>139</v>
      </c>
      <c r="DM1024" s="26" t="s">
        <v>139</v>
      </c>
      <c r="DN1024" s="26" t="s">
        <v>139</v>
      </c>
      <c r="DO1024" s="26" t="s">
        <v>139</v>
      </c>
    </row>
    <row r="1025" spans="1:119" ht="20.100000000000001" customHeight="1" x14ac:dyDescent="0.25">
      <c r="A1025" s="29" t="str">
        <f t="shared" si="210"/>
        <v/>
      </c>
      <c r="B1025" s="29" t="str">
        <f t="shared" si="211"/>
        <v>Education as a Vaccine against AIDS</v>
      </c>
      <c r="C1025" s="29">
        <f t="shared" si="212"/>
        <v>0</v>
      </c>
      <c r="D1025" s="30" t="str">
        <f t="shared" si="213"/>
        <v>Africa and the Middle East</v>
      </c>
      <c r="E1025" s="30" t="str">
        <f t="shared" si="214"/>
        <v>Nigeria</v>
      </c>
      <c r="F1025" s="31">
        <f t="shared" si="215"/>
        <v>0</v>
      </c>
      <c r="G1025" s="31">
        <f t="shared" si="216"/>
        <v>0</v>
      </c>
      <c r="H1025" s="31">
        <f t="shared" si="217"/>
        <v>0</v>
      </c>
      <c r="I1025" s="31">
        <f t="shared" si="218"/>
        <v>0</v>
      </c>
      <c r="J1025" s="31">
        <f t="shared" si="219"/>
        <v>0</v>
      </c>
      <c r="K1025" s="31">
        <f t="shared" si="220"/>
        <v>0</v>
      </c>
      <c r="L1025" s="31">
        <f t="shared" si="221"/>
        <v>0</v>
      </c>
      <c r="M1025" s="31">
        <f t="shared" si="222"/>
        <v>0</v>
      </c>
      <c r="N1025" s="31">
        <f t="shared" si="223"/>
        <v>0</v>
      </c>
      <c r="O1025" s="26" t="s">
        <v>16041</v>
      </c>
      <c r="P1025" s="26" t="s">
        <v>108</v>
      </c>
      <c r="Q1025" s="27">
        <v>40437</v>
      </c>
      <c r="R1025" s="24"/>
      <c r="S1025" s="24"/>
      <c r="T1025" s="26" t="s">
        <v>333</v>
      </c>
      <c r="U1025" s="24"/>
      <c r="V1025" s="26" t="s">
        <v>169</v>
      </c>
      <c r="W1025" s="26" t="s">
        <v>3172</v>
      </c>
      <c r="X1025" s="24"/>
      <c r="Y1025" s="26" t="s">
        <v>5749</v>
      </c>
      <c r="Z1025" s="24"/>
      <c r="AA1025" s="24"/>
      <c r="AB1025" s="26" t="s">
        <v>15766</v>
      </c>
      <c r="AC1025" s="28">
        <v>3000</v>
      </c>
      <c r="AD1025" s="24"/>
      <c r="AE1025" s="24"/>
      <c r="AF1025" s="26" t="s">
        <v>139</v>
      </c>
      <c r="AG1025" s="26" t="s">
        <v>1852</v>
      </c>
      <c r="AH1025" s="24"/>
      <c r="AI1025" s="28">
        <v>3000</v>
      </c>
      <c r="AJ1025" s="24"/>
      <c r="AK1025" s="24"/>
      <c r="AL1025" s="24"/>
      <c r="AM1025" s="24"/>
      <c r="AN1025" s="24"/>
      <c r="AO1025" s="24"/>
      <c r="AP1025" s="24"/>
      <c r="AQ1025" s="24"/>
      <c r="AR1025" s="24"/>
      <c r="AS1025" s="24"/>
      <c r="AT1025" s="24"/>
      <c r="AU1025" s="24"/>
      <c r="AV1025" s="24"/>
      <c r="AW1025" s="28">
        <v>0</v>
      </c>
      <c r="AX1025" s="26">
        <v>0</v>
      </c>
      <c r="AY1025" s="28">
        <v>0</v>
      </c>
      <c r="AZ1025" s="28">
        <v>0</v>
      </c>
      <c r="BA1025" s="26">
        <v>0</v>
      </c>
      <c r="BB1025" s="24"/>
      <c r="BC1025" s="24"/>
      <c r="BD1025" s="24"/>
      <c r="BE1025" s="24"/>
      <c r="BF1025" s="24"/>
      <c r="BG1025" s="24"/>
      <c r="BH1025" s="24"/>
      <c r="BI1025" s="24"/>
      <c r="BJ1025" s="24"/>
      <c r="BK1025" s="24"/>
      <c r="BL1025" s="24"/>
      <c r="BM1025" s="24"/>
      <c r="BN1025" s="24"/>
      <c r="BO1025" s="24"/>
      <c r="BP1025" s="24"/>
      <c r="BQ1025" s="24"/>
      <c r="BR1025" s="26">
        <v>0</v>
      </c>
      <c r="BS1025" s="26">
        <v>0</v>
      </c>
      <c r="BT1025" s="26">
        <v>0</v>
      </c>
      <c r="BU1025" s="26">
        <v>0</v>
      </c>
      <c r="BV1025" s="26">
        <v>0</v>
      </c>
      <c r="BW1025" s="26">
        <v>0</v>
      </c>
      <c r="BX1025" s="26">
        <v>0</v>
      </c>
      <c r="BY1025" s="26">
        <v>0</v>
      </c>
      <c r="BZ1025" s="24"/>
      <c r="CA1025" s="24"/>
      <c r="CB1025" s="24"/>
      <c r="CC1025" s="24"/>
      <c r="CD1025" s="24"/>
      <c r="CE1025" s="24"/>
      <c r="CF1025" s="24"/>
      <c r="CG1025" s="24"/>
      <c r="CH1025" s="24"/>
      <c r="CI1025" s="24"/>
      <c r="CJ1025" s="24"/>
      <c r="CK1025" s="24"/>
      <c r="CL1025" s="24"/>
      <c r="CM1025" s="24"/>
      <c r="CN1025" s="24"/>
      <c r="CO1025" s="24"/>
      <c r="CP1025" s="24"/>
      <c r="CQ1025" s="24"/>
      <c r="CR1025" s="24"/>
      <c r="CS1025" s="24"/>
      <c r="CT1025" s="24"/>
      <c r="CU1025" s="24"/>
      <c r="CV1025" s="24"/>
      <c r="CW1025" s="24"/>
      <c r="CX1025" s="24"/>
      <c r="CY1025" s="24"/>
      <c r="CZ1025" s="24"/>
      <c r="DA1025" s="24"/>
      <c r="DB1025" s="24"/>
      <c r="DC1025" s="24"/>
      <c r="DD1025" s="24"/>
      <c r="DE1025" s="24"/>
      <c r="DF1025" s="26" t="s">
        <v>139</v>
      </c>
      <c r="DG1025" s="26" t="s">
        <v>139</v>
      </c>
      <c r="DH1025" s="26" t="s">
        <v>139</v>
      </c>
      <c r="DI1025" s="26" t="s">
        <v>139</v>
      </c>
      <c r="DJ1025" s="26" t="s">
        <v>139</v>
      </c>
      <c r="DK1025" s="26" t="s">
        <v>139</v>
      </c>
      <c r="DL1025" s="26" t="s">
        <v>139</v>
      </c>
      <c r="DM1025" s="26" t="s">
        <v>139</v>
      </c>
      <c r="DN1025" s="26" t="s">
        <v>139</v>
      </c>
      <c r="DO1025" s="26" t="s">
        <v>139</v>
      </c>
    </row>
    <row r="1026" spans="1:119" ht="20.100000000000001" customHeight="1" x14ac:dyDescent="0.25">
      <c r="A1026" s="29" t="str">
        <f t="shared" si="210"/>
        <v/>
      </c>
      <c r="B1026" s="29" t="str">
        <f t="shared" si="211"/>
        <v>Education as a Vaccine against AIDS</v>
      </c>
      <c r="C1026" s="29">
        <f t="shared" si="212"/>
        <v>0</v>
      </c>
      <c r="D1026" s="30" t="str">
        <f t="shared" si="213"/>
        <v>Africa and the Middle East</v>
      </c>
      <c r="E1026" s="30" t="str">
        <f t="shared" si="214"/>
        <v>Nigeria</v>
      </c>
      <c r="F1026" s="31">
        <f t="shared" si="215"/>
        <v>0</v>
      </c>
      <c r="G1026" s="31">
        <f t="shared" si="216"/>
        <v>0</v>
      </c>
      <c r="H1026" s="31">
        <f t="shared" si="217"/>
        <v>0</v>
      </c>
      <c r="I1026" s="31">
        <f t="shared" si="218"/>
        <v>0</v>
      </c>
      <c r="J1026" s="31">
        <f t="shared" si="219"/>
        <v>0</v>
      </c>
      <c r="K1026" s="31">
        <f t="shared" si="220"/>
        <v>0</v>
      </c>
      <c r="L1026" s="31">
        <f t="shared" si="221"/>
        <v>0</v>
      </c>
      <c r="M1026" s="31">
        <f t="shared" si="222"/>
        <v>0</v>
      </c>
      <c r="N1026" s="31">
        <f t="shared" si="223"/>
        <v>0</v>
      </c>
      <c r="O1026" s="26" t="s">
        <v>5748</v>
      </c>
      <c r="P1026" s="26" t="s">
        <v>108</v>
      </c>
      <c r="Q1026" s="27">
        <v>40232</v>
      </c>
      <c r="R1026" s="24"/>
      <c r="S1026" s="24"/>
      <c r="T1026" s="26" t="s">
        <v>224</v>
      </c>
      <c r="U1026" s="24"/>
      <c r="V1026" s="26" t="s">
        <v>169</v>
      </c>
      <c r="W1026" s="26" t="s">
        <v>3172</v>
      </c>
      <c r="X1026" s="24"/>
      <c r="Y1026" s="26" t="s">
        <v>5749</v>
      </c>
      <c r="Z1026" s="24"/>
      <c r="AA1026" s="24"/>
      <c r="AB1026" s="26" t="s">
        <v>228</v>
      </c>
      <c r="AC1026" s="28">
        <v>25000</v>
      </c>
      <c r="AD1026" s="24"/>
      <c r="AE1026" s="24"/>
      <c r="AF1026" s="26" t="s">
        <v>139</v>
      </c>
      <c r="AG1026" s="26" t="s">
        <v>1852</v>
      </c>
      <c r="AH1026" s="24"/>
      <c r="AI1026" s="28">
        <v>25000</v>
      </c>
      <c r="AJ1026" s="24"/>
      <c r="AK1026" s="26" t="s">
        <v>5750</v>
      </c>
      <c r="AL1026" s="26" t="s">
        <v>5751</v>
      </c>
      <c r="AM1026" s="26" t="s">
        <v>5752</v>
      </c>
      <c r="AN1026" s="24"/>
      <c r="AO1026" s="24"/>
      <c r="AP1026" s="24"/>
      <c r="AQ1026" s="24"/>
      <c r="AR1026" s="24"/>
      <c r="AS1026" s="24"/>
      <c r="AT1026" s="24"/>
      <c r="AU1026" s="24"/>
      <c r="AV1026" s="24"/>
      <c r="AW1026" s="28">
        <v>194780</v>
      </c>
      <c r="AX1026" s="26">
        <v>2760</v>
      </c>
      <c r="AY1026" s="28">
        <v>0</v>
      </c>
      <c r="AZ1026" s="28">
        <v>0</v>
      </c>
      <c r="BA1026" s="26">
        <v>0</v>
      </c>
      <c r="BB1026" s="24"/>
      <c r="BC1026" s="24"/>
      <c r="BD1026" s="24"/>
      <c r="BE1026" s="24"/>
      <c r="BF1026" s="24"/>
      <c r="BG1026" s="24"/>
      <c r="BH1026" s="24"/>
      <c r="BI1026" s="24"/>
      <c r="BJ1026" s="24"/>
      <c r="BK1026" s="24"/>
      <c r="BL1026" s="24"/>
      <c r="BM1026" s="24"/>
      <c r="BN1026" s="24"/>
      <c r="BO1026" s="24"/>
      <c r="BP1026" s="24"/>
      <c r="BQ1026" s="24"/>
      <c r="BR1026" s="26">
        <v>0</v>
      </c>
      <c r="BS1026" s="26">
        <v>0</v>
      </c>
      <c r="BT1026" s="26">
        <v>0</v>
      </c>
      <c r="BU1026" s="26">
        <v>0</v>
      </c>
      <c r="BV1026" s="26">
        <v>0</v>
      </c>
      <c r="BW1026" s="26">
        <v>0</v>
      </c>
      <c r="BX1026" s="26">
        <v>0</v>
      </c>
      <c r="BY1026" s="26">
        <v>0</v>
      </c>
      <c r="BZ1026" s="24"/>
      <c r="CA1026" s="24"/>
      <c r="CB1026" s="24"/>
      <c r="CC1026" s="24"/>
      <c r="CD1026" s="24"/>
      <c r="CE1026" s="24"/>
      <c r="CF1026" s="24"/>
      <c r="CG1026" s="24"/>
      <c r="CH1026" s="24"/>
      <c r="CI1026" s="24"/>
      <c r="CJ1026" s="24"/>
      <c r="CK1026" s="24"/>
      <c r="CL1026" s="24"/>
      <c r="CM1026" s="24"/>
      <c r="CN1026" s="24"/>
      <c r="CO1026" s="24"/>
      <c r="CP1026" s="24"/>
      <c r="CQ1026" s="24"/>
      <c r="CR1026" s="24"/>
      <c r="CS1026" s="24"/>
      <c r="CT1026" s="24"/>
      <c r="CU1026" s="24"/>
      <c r="CV1026" s="24"/>
      <c r="CW1026" s="24"/>
      <c r="CX1026" s="24"/>
      <c r="CY1026" s="24"/>
      <c r="CZ1026" s="24"/>
      <c r="DA1026" s="24"/>
      <c r="DB1026" s="24"/>
      <c r="DC1026" s="24"/>
      <c r="DD1026" s="24"/>
      <c r="DE1026" s="24"/>
      <c r="DF1026" s="26" t="s">
        <v>139</v>
      </c>
      <c r="DG1026" s="26" t="s">
        <v>139</v>
      </c>
      <c r="DH1026" s="26" t="s">
        <v>139</v>
      </c>
      <c r="DI1026" s="26" t="s">
        <v>139</v>
      </c>
      <c r="DJ1026" s="26" t="s">
        <v>139</v>
      </c>
      <c r="DK1026" s="26" t="s">
        <v>139</v>
      </c>
      <c r="DL1026" s="26" t="s">
        <v>139</v>
      </c>
      <c r="DM1026" s="26" t="s">
        <v>139</v>
      </c>
      <c r="DN1026" s="26" t="s">
        <v>139</v>
      </c>
      <c r="DO1026" s="26" t="s">
        <v>139</v>
      </c>
    </row>
    <row r="1027" spans="1:119" ht="20.100000000000001" customHeight="1" x14ac:dyDescent="0.25">
      <c r="A1027" s="29" t="str">
        <f t="shared" ref="A1027:A1090" si="224">IFERROR(IF(C1027=0,NA(),B1027&amp;C1027),"")</f>
        <v>Education as a Vaccine against AIDS8</v>
      </c>
      <c r="B1027" s="29" t="str">
        <f t="shared" ref="B1027:B1090" si="225">IFERROR(IF(AA1027=0,Y1027&amp;IF(Z1027=0,""," ("&amp;Z1027&amp;")"),AA1027&amp;IF(Z1027=0,""," ("&amp;Z1027&amp;")")),"")</f>
        <v>Education as a Vaccine against AIDS</v>
      </c>
      <c r="C1027" s="29">
        <f t="shared" ref="C1027:C1090" si="226">IFERROR(_xlfn.NUMBERVALUE(RIGHT(AH1027,1)),"")</f>
        <v>8</v>
      </c>
      <c r="D1027" s="30" t="str">
        <f t="shared" ref="D1027:D1090" si="227">IFERROR(IF(OR(V1027="Sub-Saharan Africa",V1027="Middle East &amp; North Africa"),"Africa and the Middle East",IF(V1027="Europe &amp; Central Asia","Europe and Eurasia",IF(V1027="East Asia &amp; Pacific","East and Southeast Asia",V1027))),"")</f>
        <v>Africa and the Middle East</v>
      </c>
      <c r="E1027" s="30" t="str">
        <f t="shared" ref="E1027:E1090" si="228">IFERROR(IF(X1027=0,W1027,X1027&amp;", "&amp;W1027),"")</f>
        <v>Nigeria</v>
      </c>
      <c r="F1027" s="31">
        <f t="shared" ref="F1027:F1090" si="229">IFERROR(IF(AND(BZ1027+CA1027+CB1027+CC1027&gt;=4,BZ1027+CA1027+CB1027+CC1027&lt;=6),1,IF(AND(BZ1027+CA1027+CB1027+CC1027&gt;=7,BZ1027+CA1027+CB1027+CC1027&lt;=10),2,IF(AND(BZ1027+CA1027+CB1027+CC1027&gt;=11,BZ1027+CA1027+CB1027+CC1027&lt;=14),3,IF(AND(BZ1027+CA1027+CB1027+CC1027&gt;=15,BZ1027+CA1027+CB1027+CC1027&lt;=18),4,IF(AND(BZ1027+CA1027+CB1027+CC1027&gt;=19,BZ1027+CA1027+CB1027+CC1027&lt;=20),5,BR1027))))),"")</f>
        <v>4</v>
      </c>
      <c r="G1027" s="31">
        <f t="shared" ref="G1027:G1090" si="230">IFERROR(IF(AND(CD1027+CE1027+CF1027+CG1027&gt;=4,CD1027+CE1027+CF1027+CG1027&lt;=6),1,IF(AND(CD1027+CE1027+CF1027+CG1027&gt;=7,CD1027+CE1027+CF1027+CG1027&lt;=10),2,IF(AND(CD1027+CE1027+CF1027+CG1027&gt;=11,CD1027+CE1027+CF1027+CG1027&lt;=14),3,IF(AND(CD1027+CE1027+CF1027+CG1027&gt;=15,CD1027+CE1027+CF1027+CG1027&lt;=18),4,IF(AND(CD1027+CE1027+CF1027+CG1027&gt;=19,CD1027+CE1027+CF1027+CG1027&lt;=20),5,BS1027))))),"")</f>
        <v>3</v>
      </c>
      <c r="H1027" s="31">
        <f t="shared" ref="H1027:H1090" si="231">IFERROR(IF(AND(CH1027+CI1027+CJ1027+CK1027&gt;=4,CH1027+CI1027+CJ1027+CK1027&lt;=6),1,IF(AND(CH1027+CI1027+CJ1027+CK1027&gt;=7,CH1027+CI1027+CJ1027+CK1027&lt;=10),2,IF(AND(CH1027+CI1027+CJ1027+CK1027&gt;=11,CH1027+CI1027+CJ1027+CK1027&lt;=14),3,IF(AND(CH1027+CI1027+CJ1027+CK1027&gt;=15,CH1027+CI1027+CJ1027+CK1027&lt;=18),4,IF(AND(CH1027+CI1027+CJ1027+CK1027&gt;=19,CH1027+CI1027+CJ1027+CK1027&lt;=20),5,BT1027))))),"")</f>
        <v>3</v>
      </c>
      <c r="I1027" s="31">
        <f t="shared" ref="I1027:I1090" si="232">IFERROR(IF(AND(CL1027+CM1027+CN1027+CO1027&gt;=4,CL1027+CM1027+CN1027+CO1027&lt;=6),1,IF(AND(CL1027+CM1027+CN1027+CO1027&gt;=7,CL1027+CM1027+CN1027+CO1027&lt;=10),2,IF(AND(CL1027+CM1027+CN1027+CO1027&gt;=11,CL1027+CM1027+CN1027+CO1027&lt;=14),3,IF(AND(CL1027+CM1027+CN1027+CO1027&gt;=15,CL1027+CM1027+CN1027+CO1027&lt;=18),4,IF(AND(CL1027+CM1027+CN1027+CO1027&gt;=19,CL1027+CM1027+CN1027+CO1027&lt;=20),5,BU1027))))),"")</f>
        <v>3</v>
      </c>
      <c r="J1027" s="31">
        <f t="shared" ref="J1027:J1090" si="233">IFERROR(IF(AND(CP1027+CQ1027+CR1027+CS1027&gt;=4,CP1027+CQ1027+CR1027+CS1027&lt;=6),1,IF(AND(CP1027+CQ1027+CR1027+CS1027&gt;=7,CP1027+CQ1027+CR1027+CS1027&lt;=10),2,IF(AND(CP1027+CQ1027+CR1027+CS1027&gt;=11,CP1027+CQ1027+CR1027+CS1027&lt;=14),3,IF(AND(CP1027+CQ1027+CR1027+CS1027&gt;=15,CP1027+CQ1027+CR1027+CS1027&lt;=18),4,IF(AND(CP1027+CQ1027+CR1027+CS1027&gt;=19,CP1027+CQ1027+CR1027+CS1027&lt;=20),5,BV1027))))),"")</f>
        <v>2</v>
      </c>
      <c r="K1027" s="31">
        <f t="shared" ref="K1027:K1090" si="234">IFERROR(IF(AND(CT1027+CU1027+CV1027+CW1027&gt;=4,CT1027+CU1027+CV1027+CW1027&lt;=6),1,IF(AND(CT1027+CU1027+CV1027+CW1027&gt;=7,CT1027+CU1027+CV1027+CW1027&lt;=10),2,IF(AND(CT1027+CU1027+CV1027+CW1027&gt;=11,CT1027+CU1027+CV1027+CW1027&lt;=14),3,IF(AND(CT1027+CU1027+CV1027+CW1027&gt;=15,CT1027+CU1027+CV1027+CW1027&lt;=18),4,IF(AND(CT1027+CU1027+CV1027+CW1027&gt;=19,CT1027+CU1027+CV1027+CW1027&lt;=20),5,BW1027))))),"")</f>
        <v>3</v>
      </c>
      <c r="L1027" s="31">
        <f t="shared" ref="L1027:L1090" si="235">IFERROR(IF(AND(CX1027+CY1027+CZ1027+DA1027&gt;=4,CX1027+CY1027+CZ1027+DA1027&lt;=6),1,IF(AND(CX1027+CY1027+CZ1027+DA1027&gt;=7,CX1027+CY1027+CZ1027+DA1027&lt;=10),2,IF(AND(CX1027+CY1027+CZ1027+DA1027&gt;=11,CX1027+CY1027+CZ1027+DA1027&lt;=14),3,IF(AND(CX1027+CY1027+CZ1027+DA1027&gt;=15,CX1027+CY1027+CZ1027+DA1027&lt;=18),4,IF(AND(CX1027+CY1027+CZ1027+DA1027&gt;=19,CX1027+CY1027+CZ1027+DA1027&lt;=20),5,BX1027))))),"")</f>
        <v>3</v>
      </c>
      <c r="M1027" s="31">
        <f t="shared" ref="M1027:M1090" si="236">IFERROR(IF(AND(DB1027+DC1027+DD1027+DE1027&gt;=4,DB1027+DC1027+DD1027+DE1027&lt;=6),1,IF(AND(DB1027+DC1027+DD1027+DE1027&gt;=7,DB1027+DC1027+DD1027+DE1027&lt;=10),2,IF(AND(DB1027+DC1027+DD1027+DE1027&gt;=11,DB1027+DC1027+DD1027+DE1027&lt;=14),3,IF(AND(DB1027+DC1027+DD1027+DE1027&gt;=15,DB1027+DC1027+DD1027+DE1027&lt;=18),4,IF(AND(DB1027+DC1027+DD1027+DE1027&gt;=19,DB1027+DC1027+DD1027+DE1027&lt;=20),5,BY1027))))),"")</f>
        <v>3</v>
      </c>
      <c r="N1027" s="31">
        <f t="shared" ref="N1027:N1090" si="237">IFERROR(ROUND(AVERAGE(F1027:M1027),1),"")</f>
        <v>3</v>
      </c>
      <c r="O1027" s="26" t="s">
        <v>5753</v>
      </c>
      <c r="P1027" s="26" t="s">
        <v>108</v>
      </c>
      <c r="Q1027" s="27">
        <v>40315</v>
      </c>
      <c r="R1027" s="24"/>
      <c r="S1027" s="26" t="s">
        <v>234</v>
      </c>
      <c r="T1027" s="26" t="s">
        <v>224</v>
      </c>
      <c r="U1027" s="26" t="s">
        <v>833</v>
      </c>
      <c r="V1027" s="26" t="s">
        <v>169</v>
      </c>
      <c r="W1027" s="26" t="s">
        <v>3172</v>
      </c>
      <c r="X1027" s="24"/>
      <c r="Y1027" s="26" t="s">
        <v>5749</v>
      </c>
      <c r="Z1027" s="24"/>
      <c r="AA1027" s="24"/>
      <c r="AB1027" s="26" t="s">
        <v>117</v>
      </c>
      <c r="AC1027" s="28">
        <v>20000</v>
      </c>
      <c r="AD1027" s="24"/>
      <c r="AE1027" s="24"/>
      <c r="AF1027" s="26" t="s">
        <v>139</v>
      </c>
      <c r="AG1027" s="26" t="s">
        <v>1852</v>
      </c>
      <c r="AH1027" s="26" t="s">
        <v>906</v>
      </c>
      <c r="AI1027" s="28">
        <v>20000</v>
      </c>
      <c r="AJ1027" s="24"/>
      <c r="AK1027" s="26" t="s">
        <v>5754</v>
      </c>
      <c r="AL1027" s="26" t="s">
        <v>5755</v>
      </c>
      <c r="AM1027" s="26" t="s">
        <v>5756</v>
      </c>
      <c r="AN1027" s="26" t="s">
        <v>5757</v>
      </c>
      <c r="AO1027" s="24"/>
      <c r="AP1027" s="24"/>
      <c r="AQ1027" s="24"/>
      <c r="AR1027" s="24"/>
      <c r="AS1027" s="26" t="s">
        <v>5758</v>
      </c>
      <c r="AT1027" s="24"/>
      <c r="AU1027" s="26" t="s">
        <v>5759</v>
      </c>
      <c r="AV1027" s="24"/>
      <c r="AW1027" s="28">
        <v>284184</v>
      </c>
      <c r="AX1027" s="26">
        <v>76397</v>
      </c>
      <c r="AY1027" s="28">
        <v>50</v>
      </c>
      <c r="AZ1027" s="28">
        <v>10</v>
      </c>
      <c r="BA1027" s="26">
        <v>0</v>
      </c>
      <c r="BB1027" s="26" t="s">
        <v>148</v>
      </c>
      <c r="BC1027" s="24"/>
      <c r="BD1027" s="24"/>
      <c r="BE1027" s="24"/>
      <c r="BF1027" s="24"/>
      <c r="BG1027" s="24"/>
      <c r="BH1027" s="24"/>
      <c r="BI1027" s="24"/>
      <c r="BJ1027" s="24"/>
      <c r="BK1027" s="24"/>
      <c r="BL1027" s="24"/>
      <c r="BM1027" s="24"/>
      <c r="BN1027" s="24"/>
      <c r="BO1027" s="24"/>
      <c r="BP1027" s="24"/>
      <c r="BQ1027" s="24"/>
      <c r="BR1027" s="26">
        <v>4</v>
      </c>
      <c r="BS1027" s="26">
        <v>3</v>
      </c>
      <c r="BT1027" s="26">
        <v>3</v>
      </c>
      <c r="BU1027" s="26">
        <v>3</v>
      </c>
      <c r="BV1027" s="26">
        <v>2</v>
      </c>
      <c r="BW1027" s="26">
        <v>3</v>
      </c>
      <c r="BX1027" s="26">
        <v>3</v>
      </c>
      <c r="BY1027" s="26">
        <v>3</v>
      </c>
      <c r="BZ1027" s="24"/>
      <c r="CA1027" s="24"/>
      <c r="CB1027" s="24"/>
      <c r="CC1027" s="24"/>
      <c r="CD1027" s="24"/>
      <c r="CE1027" s="24"/>
      <c r="CF1027" s="24"/>
      <c r="CG1027" s="24"/>
      <c r="CH1027" s="24"/>
      <c r="CI1027" s="24"/>
      <c r="CJ1027" s="24"/>
      <c r="CK1027" s="24"/>
      <c r="CL1027" s="24"/>
      <c r="CM1027" s="24"/>
      <c r="CN1027" s="24"/>
      <c r="CO1027" s="24"/>
      <c r="CP1027" s="24"/>
      <c r="CQ1027" s="24"/>
      <c r="CR1027" s="24"/>
      <c r="CS1027" s="24"/>
      <c r="CT1027" s="24"/>
      <c r="CU1027" s="24"/>
      <c r="CV1027" s="24"/>
      <c r="CW1027" s="24"/>
      <c r="CX1027" s="24"/>
      <c r="CY1027" s="24"/>
      <c r="CZ1027" s="24"/>
      <c r="DA1027" s="24"/>
      <c r="DB1027" s="24"/>
      <c r="DC1027" s="24"/>
      <c r="DD1027" s="24"/>
      <c r="DE1027" s="24"/>
      <c r="DF1027" s="26" t="s">
        <v>139</v>
      </c>
      <c r="DG1027" s="26" t="s">
        <v>139</v>
      </c>
      <c r="DH1027" s="26" t="s">
        <v>139</v>
      </c>
      <c r="DI1027" s="26" t="s">
        <v>139</v>
      </c>
      <c r="DJ1027" s="26" t="s">
        <v>139</v>
      </c>
      <c r="DK1027" s="26" t="s">
        <v>139</v>
      </c>
      <c r="DL1027" s="26" t="s">
        <v>139</v>
      </c>
      <c r="DM1027" s="26" t="s">
        <v>139</v>
      </c>
      <c r="DN1027" s="26" t="s">
        <v>139</v>
      </c>
      <c r="DO1027" s="26" t="s">
        <v>139</v>
      </c>
    </row>
    <row r="1028" spans="1:119" ht="20.100000000000001" customHeight="1" x14ac:dyDescent="0.25">
      <c r="A1028" s="29" t="str">
        <f t="shared" si="224"/>
        <v>Education Model Organization5</v>
      </c>
      <c r="B1028" s="29" t="str">
        <f t="shared" si="225"/>
        <v>Education Model Organization</v>
      </c>
      <c r="C1028" s="29">
        <f t="shared" si="226"/>
        <v>5</v>
      </c>
      <c r="D1028" s="30" t="str">
        <f t="shared" si="227"/>
        <v>Africa and the Middle East</v>
      </c>
      <c r="E1028" s="30" t="str">
        <f t="shared" si="228"/>
        <v>Arusha, Tanzania</v>
      </c>
      <c r="F1028" s="31">
        <f t="shared" si="229"/>
        <v>3</v>
      </c>
      <c r="G1028" s="31">
        <f t="shared" si="230"/>
        <v>1</v>
      </c>
      <c r="H1028" s="31">
        <f t="shared" si="231"/>
        <v>3</v>
      </c>
      <c r="I1028" s="31">
        <f t="shared" si="232"/>
        <v>2</v>
      </c>
      <c r="J1028" s="31">
        <f t="shared" si="233"/>
        <v>2</v>
      </c>
      <c r="K1028" s="31">
        <f t="shared" si="234"/>
        <v>3</v>
      </c>
      <c r="L1028" s="31">
        <f t="shared" si="235"/>
        <v>3</v>
      </c>
      <c r="M1028" s="31">
        <f t="shared" si="236"/>
        <v>2</v>
      </c>
      <c r="N1028" s="31">
        <f t="shared" si="237"/>
        <v>2.4</v>
      </c>
      <c r="O1028" s="26" t="s">
        <v>5760</v>
      </c>
      <c r="P1028" s="26" t="s">
        <v>108</v>
      </c>
      <c r="Q1028" s="27">
        <v>42129</v>
      </c>
      <c r="R1028" s="26" t="s">
        <v>305</v>
      </c>
      <c r="S1028" s="26" t="s">
        <v>277</v>
      </c>
      <c r="T1028" s="26" t="s">
        <v>278</v>
      </c>
      <c r="U1028" s="26" t="s">
        <v>112</v>
      </c>
      <c r="V1028" s="26" t="s">
        <v>169</v>
      </c>
      <c r="W1028" s="26" t="s">
        <v>417</v>
      </c>
      <c r="X1028" s="26" t="s">
        <v>418</v>
      </c>
      <c r="Y1028" s="26" t="s">
        <v>5761</v>
      </c>
      <c r="Z1028" s="24"/>
      <c r="AA1028" s="24"/>
      <c r="AB1028" s="26" t="s">
        <v>117</v>
      </c>
      <c r="AC1028" s="28">
        <v>5000</v>
      </c>
      <c r="AD1028" s="24"/>
      <c r="AE1028" s="24"/>
      <c r="AF1028" s="26" t="s">
        <v>120</v>
      </c>
      <c r="AG1028" s="26" t="s">
        <v>333</v>
      </c>
      <c r="AH1028" s="26" t="s">
        <v>176</v>
      </c>
      <c r="AI1028" s="28">
        <v>5000</v>
      </c>
      <c r="AJ1028" s="26" t="s">
        <v>5762</v>
      </c>
      <c r="AK1028" s="26" t="s">
        <v>5763</v>
      </c>
      <c r="AL1028" s="26" t="s">
        <v>5764</v>
      </c>
      <c r="AM1028" s="24"/>
      <c r="AN1028" s="24"/>
      <c r="AO1028" s="24"/>
      <c r="AP1028" s="24"/>
      <c r="AQ1028" s="24"/>
      <c r="AR1028" s="26" t="s">
        <v>5765</v>
      </c>
      <c r="AS1028" s="24"/>
      <c r="AT1028" s="24"/>
      <c r="AU1028" s="26" t="s">
        <v>5766</v>
      </c>
      <c r="AV1028" s="24"/>
      <c r="AW1028" s="28">
        <v>19700</v>
      </c>
      <c r="AX1028" s="26">
        <v>1639</v>
      </c>
      <c r="AY1028" s="24"/>
      <c r="AZ1028" s="24"/>
      <c r="BA1028" s="24"/>
      <c r="BB1028" s="24"/>
      <c r="BC1028" s="26" t="s">
        <v>5767</v>
      </c>
      <c r="BD1028" s="26" t="s">
        <v>125</v>
      </c>
      <c r="BE1028" s="24"/>
      <c r="BF1028" s="26" t="s">
        <v>5768</v>
      </c>
      <c r="BG1028" s="26" t="s">
        <v>417</v>
      </c>
      <c r="BH1028" s="24"/>
      <c r="BI1028" s="24"/>
      <c r="BJ1028" s="24"/>
      <c r="BK1028" s="24"/>
      <c r="BL1028" s="24"/>
      <c r="BM1028" s="24"/>
      <c r="BN1028" s="24"/>
      <c r="BO1028" s="24"/>
      <c r="BP1028" s="24"/>
      <c r="BQ1028" s="24"/>
      <c r="BR1028" s="26">
        <v>3</v>
      </c>
      <c r="BS1028" s="26">
        <v>1</v>
      </c>
      <c r="BT1028" s="26">
        <v>3</v>
      </c>
      <c r="BU1028" s="26">
        <v>2</v>
      </c>
      <c r="BV1028" s="26">
        <v>2</v>
      </c>
      <c r="BW1028" s="26">
        <v>3</v>
      </c>
      <c r="BX1028" s="26">
        <v>3</v>
      </c>
      <c r="BY1028" s="26">
        <v>2</v>
      </c>
      <c r="BZ1028" s="24"/>
      <c r="CA1028" s="24"/>
      <c r="CB1028" s="24"/>
      <c r="CC1028" s="24"/>
      <c r="CD1028" s="24"/>
      <c r="CE1028" s="24"/>
      <c r="CF1028" s="24"/>
      <c r="CG1028" s="24"/>
      <c r="CH1028" s="24"/>
      <c r="CI1028" s="24"/>
      <c r="CJ1028" s="24"/>
      <c r="CK1028" s="24"/>
      <c r="CL1028" s="24"/>
      <c r="CM1028" s="24"/>
      <c r="CN1028" s="24"/>
      <c r="CO1028" s="24"/>
      <c r="CP1028" s="24"/>
      <c r="CQ1028" s="24"/>
      <c r="CR1028" s="24"/>
      <c r="CS1028" s="24"/>
      <c r="CT1028" s="24"/>
      <c r="CU1028" s="24"/>
      <c r="CV1028" s="24"/>
      <c r="CW1028" s="24"/>
      <c r="CX1028" s="24"/>
      <c r="CY1028" s="24"/>
      <c r="CZ1028" s="24"/>
      <c r="DA1028" s="24"/>
      <c r="DB1028" s="24"/>
      <c r="DC1028" s="24"/>
      <c r="DD1028" s="24"/>
      <c r="DE1028" s="24"/>
      <c r="DF1028" s="26" t="s">
        <v>139</v>
      </c>
      <c r="DG1028" s="26" t="s">
        <v>120</v>
      </c>
      <c r="DH1028" s="26" t="s">
        <v>120</v>
      </c>
      <c r="DI1028" s="26" t="s">
        <v>139</v>
      </c>
      <c r="DJ1028" s="26" t="s">
        <v>139</v>
      </c>
      <c r="DK1028" s="26" t="s">
        <v>120</v>
      </c>
      <c r="DL1028" s="26" t="s">
        <v>139</v>
      </c>
      <c r="DM1028" s="26" t="s">
        <v>139</v>
      </c>
      <c r="DN1028" s="26" t="s">
        <v>139</v>
      </c>
      <c r="DO1028" s="26" t="s">
        <v>139</v>
      </c>
    </row>
    <row r="1029" spans="1:119" ht="20.100000000000001" customHeight="1" x14ac:dyDescent="0.25">
      <c r="A1029" s="29" t="str">
        <f t="shared" si="224"/>
        <v>Education Model Organization4</v>
      </c>
      <c r="B1029" s="29" t="str">
        <f t="shared" si="225"/>
        <v>Education Model Organization</v>
      </c>
      <c r="C1029" s="29">
        <f t="shared" si="226"/>
        <v>4</v>
      </c>
      <c r="D1029" s="30" t="str">
        <f t="shared" si="227"/>
        <v>Africa and the Middle East</v>
      </c>
      <c r="E1029" s="30" t="str">
        <f t="shared" si="228"/>
        <v>Arusha, Tanzania</v>
      </c>
      <c r="F1029" s="31">
        <f t="shared" si="229"/>
        <v>3</v>
      </c>
      <c r="G1029" s="31">
        <f t="shared" si="230"/>
        <v>2</v>
      </c>
      <c r="H1029" s="31">
        <f t="shared" si="231"/>
        <v>3</v>
      </c>
      <c r="I1029" s="31">
        <f t="shared" si="232"/>
        <v>1</v>
      </c>
      <c r="J1029" s="31">
        <f t="shared" si="233"/>
        <v>2</v>
      </c>
      <c r="K1029" s="31">
        <f t="shared" si="234"/>
        <v>3</v>
      </c>
      <c r="L1029" s="31">
        <f t="shared" si="235"/>
        <v>2</v>
      </c>
      <c r="M1029" s="31">
        <f t="shared" si="236"/>
        <v>2</v>
      </c>
      <c r="N1029" s="31">
        <f t="shared" si="237"/>
        <v>2.2999999999999998</v>
      </c>
      <c r="O1029" s="26" t="s">
        <v>5770</v>
      </c>
      <c r="P1029" s="26" t="s">
        <v>108</v>
      </c>
      <c r="Q1029" s="27">
        <v>41771</v>
      </c>
      <c r="R1029" s="26" t="s">
        <v>166</v>
      </c>
      <c r="S1029" s="26" t="s">
        <v>193</v>
      </c>
      <c r="T1029" s="26" t="s">
        <v>194</v>
      </c>
      <c r="U1029" s="26" t="s">
        <v>112</v>
      </c>
      <c r="V1029" s="26" t="s">
        <v>169</v>
      </c>
      <c r="W1029" s="26" t="s">
        <v>417</v>
      </c>
      <c r="X1029" s="26" t="s">
        <v>418</v>
      </c>
      <c r="Y1029" s="26" t="s">
        <v>5761</v>
      </c>
      <c r="Z1029" s="24"/>
      <c r="AA1029" s="24"/>
      <c r="AB1029" s="26" t="s">
        <v>117</v>
      </c>
      <c r="AC1029" s="28">
        <v>9000</v>
      </c>
      <c r="AD1029" s="24"/>
      <c r="AE1029" s="24"/>
      <c r="AF1029" s="26" t="s">
        <v>120</v>
      </c>
      <c r="AG1029" s="26" t="s">
        <v>333</v>
      </c>
      <c r="AH1029" s="26" t="s">
        <v>185</v>
      </c>
      <c r="AI1029" s="28">
        <v>9000</v>
      </c>
      <c r="AJ1029" s="26" t="s">
        <v>5771</v>
      </c>
      <c r="AK1029" s="26" t="s">
        <v>5763</v>
      </c>
      <c r="AL1029" s="26" t="s">
        <v>5764</v>
      </c>
      <c r="AM1029" s="24"/>
      <c r="AN1029" s="24"/>
      <c r="AO1029" s="24"/>
      <c r="AP1029" s="24"/>
      <c r="AQ1029" s="26" t="s">
        <v>5772</v>
      </c>
      <c r="AR1029" s="24"/>
      <c r="AS1029" s="24"/>
      <c r="AT1029" s="26" t="s">
        <v>5773</v>
      </c>
      <c r="AU1029" s="26" t="s">
        <v>5774</v>
      </c>
      <c r="AV1029" s="24"/>
      <c r="AW1029" s="28">
        <v>11536</v>
      </c>
      <c r="AX1029" s="26">
        <v>1500</v>
      </c>
      <c r="AY1029" s="28">
        <v>500</v>
      </c>
      <c r="AZ1029" s="28">
        <v>500</v>
      </c>
      <c r="BA1029" s="26">
        <v>0</v>
      </c>
      <c r="BB1029" s="26" t="s">
        <v>241</v>
      </c>
      <c r="BC1029" s="26" t="s">
        <v>5767</v>
      </c>
      <c r="BD1029" s="26" t="s">
        <v>437</v>
      </c>
      <c r="BE1029" s="26" t="s">
        <v>5775</v>
      </c>
      <c r="BF1029" s="26" t="s">
        <v>5776</v>
      </c>
      <c r="BG1029" s="26" t="s">
        <v>395</v>
      </c>
      <c r="BH1029" s="26" t="s">
        <v>5777</v>
      </c>
      <c r="BI1029" s="26" t="s">
        <v>191</v>
      </c>
      <c r="BJ1029" s="26" t="s">
        <v>5778</v>
      </c>
      <c r="BK1029" s="26" t="s">
        <v>417</v>
      </c>
      <c r="BL1029" s="24"/>
      <c r="BM1029" s="24"/>
      <c r="BN1029" s="24"/>
      <c r="BO1029" s="24"/>
      <c r="BP1029" s="24"/>
      <c r="BQ1029" s="24"/>
      <c r="BR1029" s="26">
        <v>3</v>
      </c>
      <c r="BS1029" s="26">
        <v>2</v>
      </c>
      <c r="BT1029" s="26">
        <v>3</v>
      </c>
      <c r="BU1029" s="26">
        <v>1</v>
      </c>
      <c r="BV1029" s="26">
        <v>2</v>
      </c>
      <c r="BW1029" s="26">
        <v>3</v>
      </c>
      <c r="BX1029" s="26">
        <v>2</v>
      </c>
      <c r="BY1029" s="26">
        <v>2</v>
      </c>
      <c r="BZ1029" s="24"/>
      <c r="CA1029" s="24"/>
      <c r="CB1029" s="24"/>
      <c r="CC1029" s="24"/>
      <c r="CD1029" s="24"/>
      <c r="CE1029" s="24"/>
      <c r="CF1029" s="24"/>
      <c r="CG1029" s="24"/>
      <c r="CH1029" s="24"/>
      <c r="CI1029" s="24"/>
      <c r="CJ1029" s="24"/>
      <c r="CK1029" s="24"/>
      <c r="CL1029" s="24"/>
      <c r="CM1029" s="24"/>
      <c r="CN1029" s="24"/>
      <c r="CO1029" s="24"/>
      <c r="CP1029" s="24"/>
      <c r="CQ1029" s="24"/>
      <c r="CR1029" s="24"/>
      <c r="CS1029" s="24"/>
      <c r="CT1029" s="24"/>
      <c r="CU1029" s="24"/>
      <c r="CV1029" s="24"/>
      <c r="CW1029" s="24"/>
      <c r="CX1029" s="24"/>
      <c r="CY1029" s="24"/>
      <c r="CZ1029" s="24"/>
      <c r="DA1029" s="24"/>
      <c r="DB1029" s="24"/>
      <c r="DC1029" s="24"/>
      <c r="DD1029" s="24"/>
      <c r="DE1029" s="24"/>
      <c r="DF1029" s="26" t="s">
        <v>139</v>
      </c>
      <c r="DG1029" s="26" t="s">
        <v>120</v>
      </c>
      <c r="DH1029" s="26" t="s">
        <v>120</v>
      </c>
      <c r="DI1029" s="26" t="s">
        <v>139</v>
      </c>
      <c r="DJ1029" s="26" t="s">
        <v>139</v>
      </c>
      <c r="DK1029" s="26" t="s">
        <v>139</v>
      </c>
      <c r="DL1029" s="26" t="s">
        <v>139</v>
      </c>
      <c r="DM1029" s="26" t="s">
        <v>139</v>
      </c>
      <c r="DN1029" s="26" t="s">
        <v>139</v>
      </c>
      <c r="DO1029" s="26" t="s">
        <v>139</v>
      </c>
    </row>
    <row r="1030" spans="1:119" ht="20.100000000000001" customHeight="1" x14ac:dyDescent="0.25">
      <c r="A1030" s="29" t="str">
        <f t="shared" si="224"/>
        <v/>
      </c>
      <c r="B1030" s="29" t="str">
        <f t="shared" si="225"/>
        <v>Education Model Organization</v>
      </c>
      <c r="C1030" s="29">
        <f t="shared" si="226"/>
        <v>0</v>
      </c>
      <c r="D1030" s="30" t="str">
        <f t="shared" si="227"/>
        <v>Africa and the Middle East</v>
      </c>
      <c r="E1030" s="30" t="str">
        <f t="shared" si="228"/>
        <v>Arusha, Tanzania</v>
      </c>
      <c r="F1030" s="31">
        <f t="shared" si="229"/>
        <v>0</v>
      </c>
      <c r="G1030" s="31">
        <f t="shared" si="230"/>
        <v>0</v>
      </c>
      <c r="H1030" s="31">
        <f t="shared" si="231"/>
        <v>0</v>
      </c>
      <c r="I1030" s="31">
        <f t="shared" si="232"/>
        <v>0</v>
      </c>
      <c r="J1030" s="31">
        <f t="shared" si="233"/>
        <v>0</v>
      </c>
      <c r="K1030" s="31">
        <f t="shared" si="234"/>
        <v>0</v>
      </c>
      <c r="L1030" s="31">
        <f t="shared" si="235"/>
        <v>0</v>
      </c>
      <c r="M1030" s="31">
        <f t="shared" si="236"/>
        <v>0</v>
      </c>
      <c r="N1030" s="31">
        <f t="shared" si="237"/>
        <v>0</v>
      </c>
      <c r="O1030" s="26" t="s">
        <v>5769</v>
      </c>
      <c r="P1030" s="26" t="s">
        <v>108</v>
      </c>
      <c r="Q1030" s="27">
        <v>41751</v>
      </c>
      <c r="R1030" s="24"/>
      <c r="S1030" s="24"/>
      <c r="T1030" s="26" t="s">
        <v>194</v>
      </c>
      <c r="U1030" s="24"/>
      <c r="V1030" s="26" t="s">
        <v>169</v>
      </c>
      <c r="W1030" s="26" t="s">
        <v>417</v>
      </c>
      <c r="X1030" s="26" t="s">
        <v>418</v>
      </c>
      <c r="Y1030" s="26" t="s">
        <v>5761</v>
      </c>
      <c r="Z1030" s="24"/>
      <c r="AA1030" s="24"/>
      <c r="AB1030" s="26" t="s">
        <v>723</v>
      </c>
      <c r="AC1030" s="28">
        <v>950</v>
      </c>
      <c r="AD1030" s="24"/>
      <c r="AE1030" s="24"/>
      <c r="AF1030" s="26" t="s">
        <v>120</v>
      </c>
      <c r="AG1030" s="26" t="s">
        <v>333</v>
      </c>
      <c r="AH1030" s="24"/>
      <c r="AI1030" s="28">
        <v>950</v>
      </c>
      <c r="AJ1030" s="24"/>
      <c r="AK1030" s="24"/>
      <c r="AL1030" s="24"/>
      <c r="AM1030" s="24"/>
      <c r="AN1030" s="24"/>
      <c r="AO1030" s="24"/>
      <c r="AP1030" s="24"/>
      <c r="AQ1030" s="24"/>
      <c r="AR1030" s="24"/>
      <c r="AS1030" s="24"/>
      <c r="AT1030" s="24"/>
      <c r="AU1030" s="24"/>
      <c r="AV1030" s="24"/>
      <c r="AW1030" s="24"/>
      <c r="AX1030" s="24"/>
      <c r="AY1030" s="24"/>
      <c r="AZ1030" s="24"/>
      <c r="BA1030" s="24"/>
      <c r="BB1030" s="24"/>
      <c r="BC1030" s="26" t="s">
        <v>5767</v>
      </c>
      <c r="BD1030" s="24"/>
      <c r="BE1030" s="24"/>
      <c r="BF1030" s="24"/>
      <c r="BG1030" s="24"/>
      <c r="BH1030" s="24"/>
      <c r="BI1030" s="24"/>
      <c r="BJ1030" s="24"/>
      <c r="BK1030" s="24"/>
      <c r="BL1030" s="24"/>
      <c r="BM1030" s="24"/>
      <c r="BN1030" s="24"/>
      <c r="BO1030" s="24"/>
      <c r="BP1030" s="24"/>
      <c r="BQ1030" s="24"/>
      <c r="BR1030" s="24"/>
      <c r="BS1030" s="24"/>
      <c r="BT1030" s="24"/>
      <c r="BU1030" s="24"/>
      <c r="BV1030" s="24"/>
      <c r="BW1030" s="24"/>
      <c r="BX1030" s="24"/>
      <c r="BY1030" s="24"/>
      <c r="BZ1030" s="24"/>
      <c r="CA1030" s="24"/>
      <c r="CB1030" s="24"/>
      <c r="CC1030" s="24"/>
      <c r="CD1030" s="24"/>
      <c r="CE1030" s="24"/>
      <c r="CF1030" s="24"/>
      <c r="CG1030" s="24"/>
      <c r="CH1030" s="24"/>
      <c r="CI1030" s="24"/>
      <c r="CJ1030" s="24"/>
      <c r="CK1030" s="24"/>
      <c r="CL1030" s="24"/>
      <c r="CM1030" s="24"/>
      <c r="CN1030" s="24"/>
      <c r="CO1030" s="24"/>
      <c r="CP1030" s="24"/>
      <c r="CQ1030" s="24"/>
      <c r="CR1030" s="24"/>
      <c r="CS1030" s="24"/>
      <c r="CT1030" s="24"/>
      <c r="CU1030" s="24"/>
      <c r="CV1030" s="24"/>
      <c r="CW1030" s="24"/>
      <c r="CX1030" s="24"/>
      <c r="CY1030" s="24"/>
      <c r="CZ1030" s="24"/>
      <c r="DA1030" s="24"/>
      <c r="DB1030" s="24"/>
      <c r="DC1030" s="24"/>
      <c r="DD1030" s="24"/>
      <c r="DE1030" s="24"/>
      <c r="DF1030" s="26" t="s">
        <v>139</v>
      </c>
      <c r="DG1030" s="26" t="s">
        <v>139</v>
      </c>
      <c r="DH1030" s="26" t="s">
        <v>139</v>
      </c>
      <c r="DI1030" s="26" t="s">
        <v>139</v>
      </c>
      <c r="DJ1030" s="26" t="s">
        <v>139</v>
      </c>
      <c r="DK1030" s="26" t="s">
        <v>139</v>
      </c>
      <c r="DL1030" s="26" t="s">
        <v>139</v>
      </c>
      <c r="DM1030" s="26" t="s">
        <v>139</v>
      </c>
      <c r="DN1030" s="26" t="s">
        <v>139</v>
      </c>
      <c r="DO1030" s="26" t="s">
        <v>139</v>
      </c>
    </row>
    <row r="1031" spans="1:119" ht="20.100000000000001" customHeight="1" x14ac:dyDescent="0.25">
      <c r="A1031" s="29" t="str">
        <f t="shared" si="224"/>
        <v/>
      </c>
      <c r="B1031" s="29" t="str">
        <f t="shared" si="225"/>
        <v>Education Model Organization</v>
      </c>
      <c r="C1031" s="29">
        <f t="shared" si="226"/>
        <v>0</v>
      </c>
      <c r="D1031" s="30" t="str">
        <f t="shared" si="227"/>
        <v>Africa and the Middle East</v>
      </c>
      <c r="E1031" s="30" t="str">
        <f t="shared" si="228"/>
        <v>Arusha, Tanzania</v>
      </c>
      <c r="F1031" s="31">
        <f t="shared" si="229"/>
        <v>0</v>
      </c>
      <c r="G1031" s="31">
        <f t="shared" si="230"/>
        <v>0</v>
      </c>
      <c r="H1031" s="31">
        <f t="shared" si="231"/>
        <v>0</v>
      </c>
      <c r="I1031" s="31">
        <f t="shared" si="232"/>
        <v>0</v>
      </c>
      <c r="J1031" s="31">
        <f t="shared" si="233"/>
        <v>0</v>
      </c>
      <c r="K1031" s="31">
        <f t="shared" si="234"/>
        <v>0</v>
      </c>
      <c r="L1031" s="31">
        <f t="shared" si="235"/>
        <v>0</v>
      </c>
      <c r="M1031" s="31">
        <f t="shared" si="236"/>
        <v>0</v>
      </c>
      <c r="N1031" s="31">
        <f t="shared" si="237"/>
        <v>0</v>
      </c>
      <c r="O1031" s="26" t="s">
        <v>16042</v>
      </c>
      <c r="P1031" s="26" t="s">
        <v>108</v>
      </c>
      <c r="Q1031" s="27">
        <v>41773</v>
      </c>
      <c r="R1031" s="24"/>
      <c r="S1031" s="24"/>
      <c r="T1031" s="26" t="s">
        <v>194</v>
      </c>
      <c r="U1031" s="24"/>
      <c r="V1031" s="26" t="s">
        <v>169</v>
      </c>
      <c r="W1031" s="26" t="s">
        <v>417</v>
      </c>
      <c r="X1031" s="26" t="s">
        <v>418</v>
      </c>
      <c r="Y1031" s="26" t="s">
        <v>5761</v>
      </c>
      <c r="Z1031" s="24"/>
      <c r="AA1031" s="24"/>
      <c r="AB1031" s="26" t="s">
        <v>15736</v>
      </c>
      <c r="AC1031" s="28">
        <v>1160</v>
      </c>
      <c r="AD1031" s="24"/>
      <c r="AE1031" s="24"/>
      <c r="AF1031" s="26" t="s">
        <v>120</v>
      </c>
      <c r="AG1031" s="26" t="s">
        <v>333</v>
      </c>
      <c r="AH1031" s="24"/>
      <c r="AI1031" s="28">
        <v>1174</v>
      </c>
      <c r="AJ1031" s="24"/>
      <c r="AK1031" s="24"/>
      <c r="AL1031" s="24"/>
      <c r="AM1031" s="24"/>
      <c r="AN1031" s="24"/>
      <c r="AO1031" s="24"/>
      <c r="AP1031" s="24"/>
      <c r="AQ1031" s="24"/>
      <c r="AR1031" s="24"/>
      <c r="AS1031" s="24"/>
      <c r="AT1031" s="24"/>
      <c r="AU1031" s="24"/>
      <c r="AV1031" s="24"/>
      <c r="AW1031" s="24"/>
      <c r="AX1031" s="24"/>
      <c r="AY1031" s="24"/>
      <c r="AZ1031" s="24"/>
      <c r="BA1031" s="24"/>
      <c r="BB1031" s="24"/>
      <c r="BC1031" s="26" t="s">
        <v>5767</v>
      </c>
      <c r="BD1031" s="24"/>
      <c r="BE1031" s="24"/>
      <c r="BF1031" s="24"/>
      <c r="BG1031" s="24"/>
      <c r="BH1031" s="24"/>
      <c r="BI1031" s="24"/>
      <c r="BJ1031" s="24"/>
      <c r="BK1031" s="24"/>
      <c r="BL1031" s="24"/>
      <c r="BM1031" s="24"/>
      <c r="BN1031" s="24"/>
      <c r="BO1031" s="24"/>
      <c r="BP1031" s="24"/>
      <c r="BQ1031" s="24"/>
      <c r="BR1031" s="24"/>
      <c r="BS1031" s="24"/>
      <c r="BT1031" s="24"/>
      <c r="BU1031" s="24"/>
      <c r="BV1031" s="24"/>
      <c r="BW1031" s="24"/>
      <c r="BX1031" s="24"/>
      <c r="BY1031" s="24"/>
      <c r="BZ1031" s="24"/>
      <c r="CA1031" s="24"/>
      <c r="CB1031" s="24"/>
      <c r="CC1031" s="24"/>
      <c r="CD1031" s="24"/>
      <c r="CE1031" s="24"/>
      <c r="CF1031" s="24"/>
      <c r="CG1031" s="24"/>
      <c r="CH1031" s="24"/>
      <c r="CI1031" s="24"/>
      <c r="CJ1031" s="24"/>
      <c r="CK1031" s="24"/>
      <c r="CL1031" s="24"/>
      <c r="CM1031" s="24"/>
      <c r="CN1031" s="24"/>
      <c r="CO1031" s="24"/>
      <c r="CP1031" s="24"/>
      <c r="CQ1031" s="24"/>
      <c r="CR1031" s="24"/>
      <c r="CS1031" s="24"/>
      <c r="CT1031" s="24"/>
      <c r="CU1031" s="24"/>
      <c r="CV1031" s="24"/>
      <c r="CW1031" s="24"/>
      <c r="CX1031" s="24"/>
      <c r="CY1031" s="24"/>
      <c r="CZ1031" s="24"/>
      <c r="DA1031" s="24"/>
      <c r="DB1031" s="24"/>
      <c r="DC1031" s="24"/>
      <c r="DD1031" s="24"/>
      <c r="DE1031" s="24"/>
      <c r="DF1031" s="26" t="s">
        <v>139</v>
      </c>
      <c r="DG1031" s="26" t="s">
        <v>139</v>
      </c>
      <c r="DH1031" s="26" t="s">
        <v>139</v>
      </c>
      <c r="DI1031" s="26" t="s">
        <v>139</v>
      </c>
      <c r="DJ1031" s="26" t="s">
        <v>139</v>
      </c>
      <c r="DK1031" s="26" t="s">
        <v>139</v>
      </c>
      <c r="DL1031" s="26" t="s">
        <v>139</v>
      </c>
      <c r="DM1031" s="26" t="s">
        <v>139</v>
      </c>
      <c r="DN1031" s="26" t="s">
        <v>139</v>
      </c>
      <c r="DO1031" s="26" t="s">
        <v>139</v>
      </c>
    </row>
    <row r="1032" spans="1:119" ht="20.100000000000001" customHeight="1" x14ac:dyDescent="0.25">
      <c r="A1032" s="29" t="str">
        <f t="shared" si="224"/>
        <v>Education Model Organization3</v>
      </c>
      <c r="B1032" s="29" t="str">
        <f t="shared" si="225"/>
        <v>Education Model Organization</v>
      </c>
      <c r="C1032" s="29">
        <f t="shared" si="226"/>
        <v>3</v>
      </c>
      <c r="D1032" s="30" t="str">
        <f t="shared" si="227"/>
        <v>Africa and the Middle East</v>
      </c>
      <c r="E1032" s="30" t="str">
        <f t="shared" si="228"/>
        <v>Arusha, Tanzania</v>
      </c>
      <c r="F1032" s="31">
        <f t="shared" si="229"/>
        <v>3</v>
      </c>
      <c r="G1032" s="31">
        <f t="shared" si="230"/>
        <v>1</v>
      </c>
      <c r="H1032" s="31">
        <f t="shared" si="231"/>
        <v>3</v>
      </c>
      <c r="I1032" s="31">
        <f t="shared" si="232"/>
        <v>2</v>
      </c>
      <c r="J1032" s="31">
        <f t="shared" si="233"/>
        <v>1</v>
      </c>
      <c r="K1032" s="31">
        <f t="shared" si="234"/>
        <v>2</v>
      </c>
      <c r="L1032" s="31">
        <f t="shared" si="235"/>
        <v>2</v>
      </c>
      <c r="M1032" s="31">
        <f t="shared" si="236"/>
        <v>2</v>
      </c>
      <c r="N1032" s="31">
        <f t="shared" si="237"/>
        <v>2</v>
      </c>
      <c r="O1032" s="26" t="s">
        <v>5779</v>
      </c>
      <c r="P1032" s="26" t="s">
        <v>108</v>
      </c>
      <c r="Q1032" s="27">
        <v>41400</v>
      </c>
      <c r="R1032" s="26" t="s">
        <v>166</v>
      </c>
      <c r="S1032" s="26" t="s">
        <v>206</v>
      </c>
      <c r="T1032" s="26" t="s">
        <v>207</v>
      </c>
      <c r="U1032" s="26" t="s">
        <v>112</v>
      </c>
      <c r="V1032" s="26" t="s">
        <v>169</v>
      </c>
      <c r="W1032" s="26" t="s">
        <v>417</v>
      </c>
      <c r="X1032" s="26" t="s">
        <v>418</v>
      </c>
      <c r="Y1032" s="26" t="s">
        <v>5761</v>
      </c>
      <c r="Z1032" s="24"/>
      <c r="AA1032" s="24"/>
      <c r="AB1032" s="26" t="s">
        <v>117</v>
      </c>
      <c r="AC1032" s="28">
        <v>9000</v>
      </c>
      <c r="AD1032" s="24"/>
      <c r="AE1032" s="24"/>
      <c r="AF1032" s="26" t="s">
        <v>120</v>
      </c>
      <c r="AG1032" s="26" t="s">
        <v>333</v>
      </c>
      <c r="AH1032" s="26" t="s">
        <v>121</v>
      </c>
      <c r="AI1032" s="28">
        <v>9000</v>
      </c>
      <c r="AJ1032" s="26" t="s">
        <v>5780</v>
      </c>
      <c r="AK1032" s="26" t="s">
        <v>5781</v>
      </c>
      <c r="AL1032" s="26" t="s">
        <v>5782</v>
      </c>
      <c r="AM1032" s="24"/>
      <c r="AN1032" s="24"/>
      <c r="AO1032" s="24"/>
      <c r="AP1032" s="24"/>
      <c r="AQ1032" s="26" t="s">
        <v>5783</v>
      </c>
      <c r="AR1032" s="24"/>
      <c r="AS1032" s="24"/>
      <c r="AT1032" s="24"/>
      <c r="AU1032" s="24"/>
      <c r="AV1032" s="24"/>
      <c r="AW1032" s="28">
        <v>13049</v>
      </c>
      <c r="AX1032" s="26">
        <v>1510</v>
      </c>
      <c r="AY1032" s="28">
        <v>600</v>
      </c>
      <c r="AZ1032" s="28">
        <v>800</v>
      </c>
      <c r="BA1032" s="26">
        <v>0</v>
      </c>
      <c r="BB1032" s="26" t="s">
        <v>241</v>
      </c>
      <c r="BC1032" s="26" t="s">
        <v>5767</v>
      </c>
      <c r="BD1032" s="26" t="s">
        <v>125</v>
      </c>
      <c r="BE1032" s="24"/>
      <c r="BF1032" s="26" t="s">
        <v>5784</v>
      </c>
      <c r="BG1032" s="26" t="s">
        <v>417</v>
      </c>
      <c r="BH1032" s="26" t="s">
        <v>5776</v>
      </c>
      <c r="BI1032" s="26" t="s">
        <v>395</v>
      </c>
      <c r="BJ1032" s="24"/>
      <c r="BK1032" s="24"/>
      <c r="BL1032" s="24"/>
      <c r="BM1032" s="24"/>
      <c r="BN1032" s="24"/>
      <c r="BO1032" s="24"/>
      <c r="BP1032" s="24"/>
      <c r="BQ1032" s="24"/>
      <c r="BR1032" s="26">
        <v>3</v>
      </c>
      <c r="BS1032" s="26">
        <v>1</v>
      </c>
      <c r="BT1032" s="26">
        <v>3</v>
      </c>
      <c r="BU1032" s="26">
        <v>2</v>
      </c>
      <c r="BV1032" s="26">
        <v>1</v>
      </c>
      <c r="BW1032" s="26">
        <v>2</v>
      </c>
      <c r="BX1032" s="26">
        <v>2</v>
      </c>
      <c r="BY1032" s="26">
        <v>2</v>
      </c>
      <c r="BZ1032" s="24"/>
      <c r="CA1032" s="24"/>
      <c r="CB1032" s="24"/>
      <c r="CC1032" s="24"/>
      <c r="CD1032" s="24"/>
      <c r="CE1032" s="24"/>
      <c r="CF1032" s="24"/>
      <c r="CG1032" s="24"/>
      <c r="CH1032" s="24"/>
      <c r="CI1032" s="24"/>
      <c r="CJ1032" s="24"/>
      <c r="CK1032" s="24"/>
      <c r="CL1032" s="24"/>
      <c r="CM1032" s="24"/>
      <c r="CN1032" s="24"/>
      <c r="CO1032" s="24"/>
      <c r="CP1032" s="24"/>
      <c r="CQ1032" s="24"/>
      <c r="CR1032" s="24"/>
      <c r="CS1032" s="24"/>
      <c r="CT1032" s="24"/>
      <c r="CU1032" s="24"/>
      <c r="CV1032" s="24"/>
      <c r="CW1032" s="24"/>
      <c r="CX1032" s="24"/>
      <c r="CY1032" s="24"/>
      <c r="CZ1032" s="24"/>
      <c r="DA1032" s="24"/>
      <c r="DB1032" s="24"/>
      <c r="DC1032" s="24"/>
      <c r="DD1032" s="24"/>
      <c r="DE1032" s="24"/>
      <c r="DF1032" s="26" t="s">
        <v>139</v>
      </c>
      <c r="DG1032" s="26" t="s">
        <v>120</v>
      </c>
      <c r="DH1032" s="26" t="s">
        <v>139</v>
      </c>
      <c r="DI1032" s="26" t="s">
        <v>139</v>
      </c>
      <c r="DJ1032" s="26" t="s">
        <v>120</v>
      </c>
      <c r="DK1032" s="26" t="s">
        <v>139</v>
      </c>
      <c r="DL1032" s="26" t="s">
        <v>139</v>
      </c>
      <c r="DM1032" s="26" t="s">
        <v>139</v>
      </c>
      <c r="DN1032" s="26" t="s">
        <v>139</v>
      </c>
      <c r="DO1032" s="26" t="s">
        <v>139</v>
      </c>
    </row>
    <row r="1033" spans="1:119" ht="35.1" customHeight="1" x14ac:dyDescent="0.25">
      <c r="A1033" s="29" t="str">
        <f t="shared" si="224"/>
        <v>Education Model Organization2</v>
      </c>
      <c r="B1033" s="29" t="str">
        <f t="shared" si="225"/>
        <v>Education Model Organization</v>
      </c>
      <c r="C1033" s="29">
        <f t="shared" si="226"/>
        <v>2</v>
      </c>
      <c r="D1033" s="30" t="str">
        <f t="shared" si="227"/>
        <v>Africa and the Middle East</v>
      </c>
      <c r="E1033" s="30" t="str">
        <f t="shared" si="228"/>
        <v>Arusha, Tanzania</v>
      </c>
      <c r="F1033" s="31">
        <f t="shared" si="229"/>
        <v>3</v>
      </c>
      <c r="G1033" s="31">
        <f t="shared" si="230"/>
        <v>2</v>
      </c>
      <c r="H1033" s="31">
        <f t="shared" si="231"/>
        <v>3</v>
      </c>
      <c r="I1033" s="31">
        <f t="shared" si="232"/>
        <v>3</v>
      </c>
      <c r="J1033" s="31">
        <f t="shared" si="233"/>
        <v>3</v>
      </c>
      <c r="K1033" s="31">
        <f t="shared" si="234"/>
        <v>4</v>
      </c>
      <c r="L1033" s="31">
        <f t="shared" si="235"/>
        <v>2</v>
      </c>
      <c r="M1033" s="31">
        <f t="shared" si="236"/>
        <v>1</v>
      </c>
      <c r="N1033" s="31">
        <f t="shared" si="237"/>
        <v>2.6</v>
      </c>
      <c r="O1033" s="26" t="s">
        <v>5785</v>
      </c>
      <c r="P1033" s="26" t="s">
        <v>108</v>
      </c>
      <c r="Q1033" s="27">
        <v>41038</v>
      </c>
      <c r="R1033" s="26" t="s">
        <v>109</v>
      </c>
      <c r="S1033" s="26" t="s">
        <v>217</v>
      </c>
      <c r="T1033" s="26" t="s">
        <v>175</v>
      </c>
      <c r="U1033" s="26" t="s">
        <v>112</v>
      </c>
      <c r="V1033" s="26" t="s">
        <v>169</v>
      </c>
      <c r="W1033" s="26" t="s">
        <v>417</v>
      </c>
      <c r="X1033" s="26" t="s">
        <v>418</v>
      </c>
      <c r="Y1033" s="26" t="s">
        <v>5761</v>
      </c>
      <c r="Z1033" s="24"/>
      <c r="AA1033" s="24"/>
      <c r="AB1033" s="26" t="s">
        <v>117</v>
      </c>
      <c r="AC1033" s="28">
        <v>8000</v>
      </c>
      <c r="AD1033" s="24"/>
      <c r="AE1033" s="24"/>
      <c r="AF1033" s="26" t="s">
        <v>120</v>
      </c>
      <c r="AG1033" s="26" t="s">
        <v>333</v>
      </c>
      <c r="AH1033" s="26" t="s">
        <v>143</v>
      </c>
      <c r="AI1033" s="28">
        <v>8000</v>
      </c>
      <c r="AJ1033" s="24"/>
      <c r="AK1033" s="26" t="s">
        <v>5763</v>
      </c>
      <c r="AL1033" s="26" t="s">
        <v>5782</v>
      </c>
      <c r="AM1033" s="26" t="s">
        <v>5786</v>
      </c>
      <c r="AN1033" s="26" t="s">
        <v>5787</v>
      </c>
      <c r="AO1033" s="26" t="s">
        <v>5788</v>
      </c>
      <c r="AP1033" s="24"/>
      <c r="AQ1033" s="24"/>
      <c r="AR1033" s="24"/>
      <c r="AS1033" s="24"/>
      <c r="AT1033" s="24"/>
      <c r="AU1033" s="24"/>
      <c r="AV1033" s="24"/>
      <c r="AW1033" s="28">
        <v>16754</v>
      </c>
      <c r="AX1033" s="26">
        <v>374</v>
      </c>
      <c r="AY1033" s="28">
        <v>1000</v>
      </c>
      <c r="AZ1033" s="28">
        <v>360</v>
      </c>
      <c r="BA1033" s="26">
        <v>0</v>
      </c>
      <c r="BB1033" s="26" t="s">
        <v>241</v>
      </c>
      <c r="BC1033" s="26" t="s">
        <v>5767</v>
      </c>
      <c r="BD1033" s="26" t="s">
        <v>125</v>
      </c>
      <c r="BE1033" s="24"/>
      <c r="BF1033" s="26" t="s">
        <v>5789</v>
      </c>
      <c r="BG1033" s="26" t="s">
        <v>417</v>
      </c>
      <c r="BH1033" s="26" t="s">
        <v>5790</v>
      </c>
      <c r="BI1033" s="26" t="s">
        <v>395</v>
      </c>
      <c r="BJ1033" s="26" t="s">
        <v>5791</v>
      </c>
      <c r="BK1033" s="26" t="s">
        <v>2920</v>
      </c>
      <c r="BL1033" s="24"/>
      <c r="BM1033" s="24"/>
      <c r="BN1033" s="24"/>
      <c r="BO1033" s="24"/>
      <c r="BP1033" s="24"/>
      <c r="BQ1033" s="24"/>
      <c r="BR1033" s="26">
        <v>3</v>
      </c>
      <c r="BS1033" s="26">
        <v>2</v>
      </c>
      <c r="BT1033" s="26">
        <v>3</v>
      </c>
      <c r="BU1033" s="26">
        <v>3</v>
      </c>
      <c r="BV1033" s="26">
        <v>3</v>
      </c>
      <c r="BW1033" s="26">
        <v>4</v>
      </c>
      <c r="BX1033" s="26">
        <v>2</v>
      </c>
      <c r="BY1033" s="26">
        <v>1</v>
      </c>
      <c r="BZ1033" s="24"/>
      <c r="CA1033" s="24"/>
      <c r="CB1033" s="24"/>
      <c r="CC1033" s="24"/>
      <c r="CD1033" s="24"/>
      <c r="CE1033" s="24"/>
      <c r="CF1033" s="24"/>
      <c r="CG1033" s="24"/>
      <c r="CH1033" s="24"/>
      <c r="CI1033" s="24"/>
      <c r="CJ1033" s="24"/>
      <c r="CK1033" s="24"/>
      <c r="CL1033" s="24"/>
      <c r="CM1033" s="24"/>
      <c r="CN1033" s="24"/>
      <c r="CO1033" s="24"/>
      <c r="CP1033" s="24"/>
      <c r="CQ1033" s="24"/>
      <c r="CR1033" s="24"/>
      <c r="CS1033" s="24"/>
      <c r="CT1033" s="24"/>
      <c r="CU1033" s="24"/>
      <c r="CV1033" s="24"/>
      <c r="CW1033" s="24"/>
      <c r="CX1033" s="24"/>
      <c r="CY1033" s="24"/>
      <c r="CZ1033" s="24"/>
      <c r="DA1033" s="24"/>
      <c r="DB1033" s="24"/>
      <c r="DC1033" s="24"/>
      <c r="DD1033" s="24"/>
      <c r="DE1033" s="24"/>
      <c r="DF1033" s="26" t="s">
        <v>139</v>
      </c>
      <c r="DG1033" s="26" t="s">
        <v>120</v>
      </c>
      <c r="DH1033" s="26" t="s">
        <v>139</v>
      </c>
      <c r="DI1033" s="26" t="s">
        <v>139</v>
      </c>
      <c r="DJ1033" s="26" t="s">
        <v>120</v>
      </c>
      <c r="DK1033" s="26" t="s">
        <v>139</v>
      </c>
      <c r="DL1033" s="26" t="s">
        <v>139</v>
      </c>
      <c r="DM1033" s="26" t="s">
        <v>139</v>
      </c>
      <c r="DN1033" s="26" t="s">
        <v>139</v>
      </c>
      <c r="DO1033" s="26" t="s">
        <v>139</v>
      </c>
    </row>
    <row r="1034" spans="1:119" ht="20.100000000000001" customHeight="1" x14ac:dyDescent="0.25">
      <c r="A1034" s="29" t="str">
        <f t="shared" si="224"/>
        <v>Education Model Organization1</v>
      </c>
      <c r="B1034" s="29" t="str">
        <f t="shared" si="225"/>
        <v>Education Model Organization</v>
      </c>
      <c r="C1034" s="29">
        <f t="shared" si="226"/>
        <v>1</v>
      </c>
      <c r="D1034" s="30" t="str">
        <f t="shared" si="227"/>
        <v>Africa and the Middle East</v>
      </c>
      <c r="E1034" s="30" t="str">
        <f t="shared" si="228"/>
        <v>Arusha, Tanzania</v>
      </c>
      <c r="F1034" s="31">
        <f t="shared" si="229"/>
        <v>3</v>
      </c>
      <c r="G1034" s="31">
        <f t="shared" si="230"/>
        <v>1</v>
      </c>
      <c r="H1034" s="31">
        <f t="shared" si="231"/>
        <v>2</v>
      </c>
      <c r="I1034" s="31">
        <f t="shared" si="232"/>
        <v>2</v>
      </c>
      <c r="J1034" s="31">
        <f t="shared" si="233"/>
        <v>1</v>
      </c>
      <c r="K1034" s="31">
        <f t="shared" si="234"/>
        <v>2</v>
      </c>
      <c r="L1034" s="31">
        <f t="shared" si="235"/>
        <v>2</v>
      </c>
      <c r="M1034" s="31">
        <f t="shared" si="236"/>
        <v>1</v>
      </c>
      <c r="N1034" s="31">
        <f t="shared" si="237"/>
        <v>1.8</v>
      </c>
      <c r="O1034" s="26" t="s">
        <v>5792</v>
      </c>
      <c r="P1034" s="26" t="s">
        <v>108</v>
      </c>
      <c r="Q1034" s="27">
        <v>40672</v>
      </c>
      <c r="R1034" s="26" t="s">
        <v>155</v>
      </c>
      <c r="S1034" s="26" t="s">
        <v>409</v>
      </c>
      <c r="T1034" s="26" t="s">
        <v>333</v>
      </c>
      <c r="U1034" s="26" t="s">
        <v>112</v>
      </c>
      <c r="V1034" s="26" t="s">
        <v>169</v>
      </c>
      <c r="W1034" s="26" t="s">
        <v>417</v>
      </c>
      <c r="X1034" s="26" t="s">
        <v>418</v>
      </c>
      <c r="Y1034" s="26" t="s">
        <v>5761</v>
      </c>
      <c r="Z1034" s="24"/>
      <c r="AA1034" s="24"/>
      <c r="AB1034" s="26" t="s">
        <v>117</v>
      </c>
      <c r="AC1034" s="28">
        <v>6000</v>
      </c>
      <c r="AD1034" s="24"/>
      <c r="AE1034" s="24"/>
      <c r="AF1034" s="26" t="s">
        <v>120</v>
      </c>
      <c r="AG1034" s="26" t="s">
        <v>333</v>
      </c>
      <c r="AH1034" s="26" t="s">
        <v>158</v>
      </c>
      <c r="AI1034" s="28">
        <v>6000</v>
      </c>
      <c r="AJ1034" s="24"/>
      <c r="AK1034" s="26" t="s">
        <v>5793</v>
      </c>
      <c r="AL1034" s="26" t="s">
        <v>5794</v>
      </c>
      <c r="AM1034" s="26" t="s">
        <v>5795</v>
      </c>
      <c r="AN1034" s="26" t="s">
        <v>5796</v>
      </c>
      <c r="AO1034" s="26" t="s">
        <v>5797</v>
      </c>
      <c r="AP1034" s="24"/>
      <c r="AQ1034" s="24"/>
      <c r="AR1034" s="24"/>
      <c r="AS1034" s="24"/>
      <c r="AT1034" s="24"/>
      <c r="AU1034" s="24"/>
      <c r="AV1034" s="24"/>
      <c r="AW1034" s="28">
        <v>5657</v>
      </c>
      <c r="AX1034" s="26">
        <v>200</v>
      </c>
      <c r="AY1034" s="28">
        <v>570</v>
      </c>
      <c r="AZ1034" s="28">
        <v>180</v>
      </c>
      <c r="BA1034" s="26">
        <v>0</v>
      </c>
      <c r="BB1034" s="26" t="s">
        <v>241</v>
      </c>
      <c r="BC1034" s="26" t="s">
        <v>5767</v>
      </c>
      <c r="BD1034" s="24"/>
      <c r="BE1034" s="24"/>
      <c r="BF1034" s="24"/>
      <c r="BG1034" s="24"/>
      <c r="BH1034" s="24"/>
      <c r="BI1034" s="24"/>
      <c r="BJ1034" s="24"/>
      <c r="BK1034" s="24"/>
      <c r="BL1034" s="24"/>
      <c r="BM1034" s="24"/>
      <c r="BN1034" s="24"/>
      <c r="BO1034" s="24"/>
      <c r="BP1034" s="24"/>
      <c r="BQ1034" s="24"/>
      <c r="BR1034" s="26">
        <v>3</v>
      </c>
      <c r="BS1034" s="26">
        <v>1</v>
      </c>
      <c r="BT1034" s="26">
        <v>2</v>
      </c>
      <c r="BU1034" s="26">
        <v>2</v>
      </c>
      <c r="BV1034" s="26">
        <v>1</v>
      </c>
      <c r="BW1034" s="26">
        <v>2</v>
      </c>
      <c r="BX1034" s="26">
        <v>2</v>
      </c>
      <c r="BY1034" s="26">
        <v>1</v>
      </c>
      <c r="BZ1034" s="24"/>
      <c r="CA1034" s="24"/>
      <c r="CB1034" s="24"/>
      <c r="CC1034" s="24"/>
      <c r="CD1034" s="24"/>
      <c r="CE1034" s="24"/>
      <c r="CF1034" s="24"/>
      <c r="CG1034" s="24"/>
      <c r="CH1034" s="24"/>
      <c r="CI1034" s="24"/>
      <c r="CJ1034" s="24"/>
      <c r="CK1034" s="24"/>
      <c r="CL1034" s="24"/>
      <c r="CM1034" s="24"/>
      <c r="CN1034" s="24"/>
      <c r="CO1034" s="24"/>
      <c r="CP1034" s="24"/>
      <c r="CQ1034" s="24"/>
      <c r="CR1034" s="24"/>
      <c r="CS1034" s="24"/>
      <c r="CT1034" s="24"/>
      <c r="CU1034" s="24"/>
      <c r="CV1034" s="24"/>
      <c r="CW1034" s="24"/>
      <c r="CX1034" s="24"/>
      <c r="CY1034" s="24"/>
      <c r="CZ1034" s="24"/>
      <c r="DA1034" s="24"/>
      <c r="DB1034" s="24"/>
      <c r="DC1034" s="24"/>
      <c r="DD1034" s="24"/>
      <c r="DE1034" s="24"/>
      <c r="DF1034" s="26" t="s">
        <v>139</v>
      </c>
      <c r="DG1034" s="26" t="s">
        <v>120</v>
      </c>
      <c r="DH1034" s="26" t="s">
        <v>139</v>
      </c>
      <c r="DI1034" s="26" t="s">
        <v>139</v>
      </c>
      <c r="DJ1034" s="26" t="s">
        <v>120</v>
      </c>
      <c r="DK1034" s="26" t="s">
        <v>139</v>
      </c>
      <c r="DL1034" s="26" t="s">
        <v>139</v>
      </c>
      <c r="DM1034" s="26" t="s">
        <v>139</v>
      </c>
      <c r="DN1034" s="26" t="s">
        <v>139</v>
      </c>
      <c r="DO1034" s="26" t="s">
        <v>139</v>
      </c>
    </row>
    <row r="1035" spans="1:119" ht="20.100000000000001" customHeight="1" x14ac:dyDescent="0.25">
      <c r="A1035" s="29" t="str">
        <f t="shared" si="224"/>
        <v/>
      </c>
      <c r="B1035" s="29" t="str">
        <f t="shared" si="225"/>
        <v>Eldany Charitable Foundation</v>
      </c>
      <c r="C1035" s="29">
        <f t="shared" si="226"/>
        <v>0</v>
      </c>
      <c r="D1035" s="30" t="str">
        <f t="shared" si="227"/>
        <v>Europe and Eurasia</v>
      </c>
      <c r="E1035" s="30" t="str">
        <f t="shared" si="228"/>
        <v>Almaty, Kazakhstan</v>
      </c>
      <c r="F1035" s="31">
        <f t="shared" si="229"/>
        <v>0</v>
      </c>
      <c r="G1035" s="31">
        <f t="shared" si="230"/>
        <v>0</v>
      </c>
      <c r="H1035" s="31">
        <f t="shared" si="231"/>
        <v>0</v>
      </c>
      <c r="I1035" s="31">
        <f t="shared" si="232"/>
        <v>0</v>
      </c>
      <c r="J1035" s="31">
        <f t="shared" si="233"/>
        <v>0</v>
      </c>
      <c r="K1035" s="31">
        <f t="shared" si="234"/>
        <v>0</v>
      </c>
      <c r="L1035" s="31">
        <f t="shared" si="235"/>
        <v>0</v>
      </c>
      <c r="M1035" s="31">
        <f t="shared" si="236"/>
        <v>0</v>
      </c>
      <c r="N1035" s="31">
        <f t="shared" si="237"/>
        <v>0</v>
      </c>
      <c r="O1035" s="26" t="s">
        <v>16043</v>
      </c>
      <c r="P1035" s="26" t="s">
        <v>108</v>
      </c>
      <c r="Q1035" s="27">
        <v>42191</v>
      </c>
      <c r="R1035" s="24"/>
      <c r="S1035" s="24"/>
      <c r="T1035" s="26" t="s">
        <v>157</v>
      </c>
      <c r="U1035" s="24"/>
      <c r="V1035" s="26" t="s">
        <v>15763</v>
      </c>
      <c r="W1035" s="26" t="s">
        <v>641</v>
      </c>
      <c r="X1035" s="26" t="s">
        <v>5799</v>
      </c>
      <c r="Y1035" s="26" t="s">
        <v>5800</v>
      </c>
      <c r="Z1035" s="24"/>
      <c r="AA1035" s="24"/>
      <c r="AB1035" s="26" t="s">
        <v>15733</v>
      </c>
      <c r="AC1035" s="28">
        <v>4170</v>
      </c>
      <c r="AD1035" s="26" t="s">
        <v>5801</v>
      </c>
      <c r="AE1035" s="24"/>
      <c r="AF1035" s="26" t="s">
        <v>120</v>
      </c>
      <c r="AG1035" s="26" t="s">
        <v>645</v>
      </c>
      <c r="AH1035" s="24"/>
      <c r="AI1035" s="28">
        <v>4170</v>
      </c>
      <c r="AJ1035" s="24"/>
      <c r="AK1035" s="24"/>
      <c r="AL1035" s="24"/>
      <c r="AM1035" s="24"/>
      <c r="AN1035" s="24"/>
      <c r="AO1035" s="24"/>
      <c r="AP1035" s="24"/>
      <c r="AQ1035" s="24"/>
      <c r="AR1035" s="24"/>
      <c r="AS1035" s="24"/>
      <c r="AT1035" s="24"/>
      <c r="AU1035" s="24"/>
      <c r="AV1035" s="24"/>
      <c r="AW1035" s="24"/>
      <c r="AX1035" s="24"/>
      <c r="AY1035" s="24"/>
      <c r="AZ1035" s="24"/>
      <c r="BA1035" s="24"/>
      <c r="BB1035" s="24"/>
      <c r="BC1035" s="26" t="s">
        <v>5807</v>
      </c>
      <c r="BD1035" s="24"/>
      <c r="BE1035" s="24"/>
      <c r="BF1035" s="24"/>
      <c r="BG1035" s="24"/>
      <c r="BH1035" s="24"/>
      <c r="BI1035" s="24"/>
      <c r="BJ1035" s="24"/>
      <c r="BK1035" s="24"/>
      <c r="BL1035" s="24"/>
      <c r="BM1035" s="24"/>
      <c r="BN1035" s="24"/>
      <c r="BO1035" s="24"/>
      <c r="BP1035" s="24"/>
      <c r="BQ1035" s="24"/>
      <c r="BR1035" s="24"/>
      <c r="BS1035" s="24"/>
      <c r="BT1035" s="24"/>
      <c r="BU1035" s="24"/>
      <c r="BV1035" s="24"/>
      <c r="BW1035" s="24"/>
      <c r="BX1035" s="24"/>
      <c r="BY1035" s="24"/>
      <c r="BZ1035" s="24"/>
      <c r="CA1035" s="24"/>
      <c r="CB1035" s="24"/>
      <c r="CC1035" s="24"/>
      <c r="CD1035" s="24"/>
      <c r="CE1035" s="24"/>
      <c r="CF1035" s="24"/>
      <c r="CG1035" s="24"/>
      <c r="CH1035" s="24"/>
      <c r="CI1035" s="24"/>
      <c r="CJ1035" s="24"/>
      <c r="CK1035" s="24"/>
      <c r="CL1035" s="24"/>
      <c r="CM1035" s="24"/>
      <c r="CN1035" s="24"/>
      <c r="CO1035" s="24"/>
      <c r="CP1035" s="24"/>
      <c r="CQ1035" s="24"/>
      <c r="CR1035" s="24"/>
      <c r="CS1035" s="24"/>
      <c r="CT1035" s="24"/>
      <c r="CU1035" s="24"/>
      <c r="CV1035" s="24"/>
      <c r="CW1035" s="24"/>
      <c r="CX1035" s="24"/>
      <c r="CY1035" s="24"/>
      <c r="CZ1035" s="24"/>
      <c r="DA1035" s="24"/>
      <c r="DB1035" s="24"/>
      <c r="DC1035" s="24"/>
      <c r="DD1035" s="24"/>
      <c r="DE1035" s="24"/>
      <c r="DF1035" s="26" t="s">
        <v>139</v>
      </c>
      <c r="DG1035" s="26" t="s">
        <v>139</v>
      </c>
      <c r="DH1035" s="26" t="s">
        <v>139</v>
      </c>
      <c r="DI1035" s="26" t="s">
        <v>139</v>
      </c>
      <c r="DJ1035" s="26" t="s">
        <v>139</v>
      </c>
      <c r="DK1035" s="26" t="s">
        <v>139</v>
      </c>
      <c r="DL1035" s="26" t="s">
        <v>139</v>
      </c>
      <c r="DM1035" s="26" t="s">
        <v>139</v>
      </c>
      <c r="DN1035" s="26" t="s">
        <v>139</v>
      </c>
      <c r="DO1035" s="26" t="s">
        <v>139</v>
      </c>
    </row>
    <row r="1036" spans="1:119" ht="20.100000000000001" customHeight="1" x14ac:dyDescent="0.25">
      <c r="A1036" s="29" t="str">
        <f t="shared" si="224"/>
        <v/>
      </c>
      <c r="B1036" s="29" t="str">
        <f t="shared" si="225"/>
        <v>Eldany Charitable Foundation</v>
      </c>
      <c r="C1036" s="29">
        <f t="shared" si="226"/>
        <v>0</v>
      </c>
      <c r="D1036" s="30" t="str">
        <f t="shared" si="227"/>
        <v>Europe and Eurasia</v>
      </c>
      <c r="E1036" s="30" t="str">
        <f t="shared" si="228"/>
        <v>Almaty, Kazakhstan</v>
      </c>
      <c r="F1036" s="31">
        <f t="shared" si="229"/>
        <v>0</v>
      </c>
      <c r="G1036" s="31">
        <f t="shared" si="230"/>
        <v>0</v>
      </c>
      <c r="H1036" s="31">
        <f t="shared" si="231"/>
        <v>0</v>
      </c>
      <c r="I1036" s="31">
        <f t="shared" si="232"/>
        <v>0</v>
      </c>
      <c r="J1036" s="31">
        <f t="shared" si="233"/>
        <v>0</v>
      </c>
      <c r="K1036" s="31">
        <f t="shared" si="234"/>
        <v>0</v>
      </c>
      <c r="L1036" s="31">
        <f t="shared" si="235"/>
        <v>0</v>
      </c>
      <c r="M1036" s="31">
        <f t="shared" si="236"/>
        <v>0</v>
      </c>
      <c r="N1036" s="31">
        <f t="shared" si="237"/>
        <v>0</v>
      </c>
      <c r="O1036" s="26" t="s">
        <v>16044</v>
      </c>
      <c r="P1036" s="26" t="s">
        <v>108</v>
      </c>
      <c r="Q1036" s="27">
        <v>42047</v>
      </c>
      <c r="R1036" s="24"/>
      <c r="S1036" s="24"/>
      <c r="T1036" s="26" t="s">
        <v>278</v>
      </c>
      <c r="U1036" s="24"/>
      <c r="V1036" s="26" t="s">
        <v>15763</v>
      </c>
      <c r="W1036" s="26" t="s">
        <v>641</v>
      </c>
      <c r="X1036" s="26" t="s">
        <v>5799</v>
      </c>
      <c r="Y1036" s="26" t="s">
        <v>5800</v>
      </c>
      <c r="Z1036" s="24"/>
      <c r="AA1036" s="24"/>
      <c r="AB1036" s="26" t="s">
        <v>15736</v>
      </c>
      <c r="AC1036" s="28">
        <v>825</v>
      </c>
      <c r="AD1036" s="26" t="s">
        <v>5801</v>
      </c>
      <c r="AE1036" s="24"/>
      <c r="AF1036" s="26" t="s">
        <v>120</v>
      </c>
      <c r="AG1036" s="26" t="s">
        <v>645</v>
      </c>
      <c r="AH1036" s="24"/>
      <c r="AI1036" s="28">
        <v>825</v>
      </c>
      <c r="AJ1036" s="24"/>
      <c r="AK1036" s="24"/>
      <c r="AL1036" s="24"/>
      <c r="AM1036" s="24"/>
      <c r="AN1036" s="24"/>
      <c r="AO1036" s="24"/>
      <c r="AP1036" s="24"/>
      <c r="AQ1036" s="24"/>
      <c r="AR1036" s="24"/>
      <c r="AS1036" s="24"/>
      <c r="AT1036" s="24"/>
      <c r="AU1036" s="24"/>
      <c r="AV1036" s="24"/>
      <c r="AW1036" s="24"/>
      <c r="AX1036" s="24"/>
      <c r="AY1036" s="24"/>
      <c r="AZ1036" s="24"/>
      <c r="BA1036" s="24"/>
      <c r="BB1036" s="24"/>
      <c r="BC1036" s="26" t="s">
        <v>5807</v>
      </c>
      <c r="BD1036" s="24"/>
      <c r="BE1036" s="24"/>
      <c r="BF1036" s="24"/>
      <c r="BG1036" s="24"/>
      <c r="BH1036" s="24"/>
      <c r="BI1036" s="24"/>
      <c r="BJ1036" s="24"/>
      <c r="BK1036" s="24"/>
      <c r="BL1036" s="24"/>
      <c r="BM1036" s="24"/>
      <c r="BN1036" s="24"/>
      <c r="BO1036" s="24"/>
      <c r="BP1036" s="24"/>
      <c r="BQ1036" s="24"/>
      <c r="BR1036" s="24"/>
      <c r="BS1036" s="24"/>
      <c r="BT1036" s="24"/>
      <c r="BU1036" s="24"/>
      <c r="BV1036" s="24"/>
      <c r="BW1036" s="24"/>
      <c r="BX1036" s="24"/>
      <c r="BY1036" s="24"/>
      <c r="BZ1036" s="24"/>
      <c r="CA1036" s="24"/>
      <c r="CB1036" s="24"/>
      <c r="CC1036" s="24"/>
      <c r="CD1036" s="24"/>
      <c r="CE1036" s="24"/>
      <c r="CF1036" s="24"/>
      <c r="CG1036" s="24"/>
      <c r="CH1036" s="24"/>
      <c r="CI1036" s="24"/>
      <c r="CJ1036" s="24"/>
      <c r="CK1036" s="24"/>
      <c r="CL1036" s="24"/>
      <c r="CM1036" s="24"/>
      <c r="CN1036" s="24"/>
      <c r="CO1036" s="24"/>
      <c r="CP1036" s="24"/>
      <c r="CQ1036" s="24"/>
      <c r="CR1036" s="24"/>
      <c r="CS1036" s="24"/>
      <c r="CT1036" s="24"/>
      <c r="CU1036" s="24"/>
      <c r="CV1036" s="24"/>
      <c r="CW1036" s="24"/>
      <c r="CX1036" s="24"/>
      <c r="CY1036" s="24"/>
      <c r="CZ1036" s="24"/>
      <c r="DA1036" s="24"/>
      <c r="DB1036" s="24"/>
      <c r="DC1036" s="24"/>
      <c r="DD1036" s="24"/>
      <c r="DE1036" s="24"/>
      <c r="DF1036" s="26" t="s">
        <v>139</v>
      </c>
      <c r="DG1036" s="26" t="s">
        <v>139</v>
      </c>
      <c r="DH1036" s="26" t="s">
        <v>139</v>
      </c>
      <c r="DI1036" s="26" t="s">
        <v>139</v>
      </c>
      <c r="DJ1036" s="26" t="s">
        <v>139</v>
      </c>
      <c r="DK1036" s="26" t="s">
        <v>139</v>
      </c>
      <c r="DL1036" s="26" t="s">
        <v>139</v>
      </c>
      <c r="DM1036" s="26" t="s">
        <v>139</v>
      </c>
      <c r="DN1036" s="26" t="s">
        <v>139</v>
      </c>
      <c r="DO1036" s="26" t="s">
        <v>139</v>
      </c>
    </row>
    <row r="1037" spans="1:119" ht="20.100000000000001" customHeight="1" x14ac:dyDescent="0.25">
      <c r="A1037" s="29" t="str">
        <f t="shared" si="224"/>
        <v>Eldany Charitable Foundation6</v>
      </c>
      <c r="B1037" s="29" t="str">
        <f t="shared" si="225"/>
        <v>Eldany Charitable Foundation</v>
      </c>
      <c r="C1037" s="29">
        <f t="shared" si="226"/>
        <v>6</v>
      </c>
      <c r="D1037" s="30" t="str">
        <f t="shared" si="227"/>
        <v>Europe and Eurasia</v>
      </c>
      <c r="E1037" s="30" t="str">
        <f t="shared" si="228"/>
        <v>Almaty, Kazakhstan</v>
      </c>
      <c r="F1037" s="31">
        <f t="shared" si="229"/>
        <v>3</v>
      </c>
      <c r="G1037" s="31">
        <f t="shared" si="230"/>
        <v>3</v>
      </c>
      <c r="H1037" s="31">
        <f t="shared" si="231"/>
        <v>3</v>
      </c>
      <c r="I1037" s="31">
        <f t="shared" si="232"/>
        <v>4</v>
      </c>
      <c r="J1037" s="31">
        <f t="shared" si="233"/>
        <v>3</v>
      </c>
      <c r="K1037" s="31">
        <f t="shared" si="234"/>
        <v>4</v>
      </c>
      <c r="L1037" s="31">
        <f t="shared" si="235"/>
        <v>4</v>
      </c>
      <c r="M1037" s="31">
        <f t="shared" si="236"/>
        <v>3</v>
      </c>
      <c r="N1037" s="31">
        <f t="shared" si="237"/>
        <v>3.4</v>
      </c>
      <c r="O1037" s="26" t="s">
        <v>5798</v>
      </c>
      <c r="P1037" s="26" t="s">
        <v>108</v>
      </c>
      <c r="Q1037" s="27">
        <v>41771</v>
      </c>
      <c r="R1037" s="26" t="s">
        <v>166</v>
      </c>
      <c r="S1037" s="26" t="s">
        <v>193</v>
      </c>
      <c r="T1037" s="26" t="s">
        <v>194</v>
      </c>
      <c r="U1037" s="26" t="s">
        <v>307</v>
      </c>
      <c r="V1037" s="26" t="s">
        <v>15763</v>
      </c>
      <c r="W1037" s="26" t="s">
        <v>641</v>
      </c>
      <c r="X1037" s="26" t="s">
        <v>5799</v>
      </c>
      <c r="Y1037" s="26" t="s">
        <v>5800</v>
      </c>
      <c r="Z1037" s="24"/>
      <c r="AA1037" s="24"/>
      <c r="AB1037" s="26" t="s">
        <v>117</v>
      </c>
      <c r="AC1037" s="28">
        <v>19000</v>
      </c>
      <c r="AD1037" s="26" t="s">
        <v>5801</v>
      </c>
      <c r="AE1037" s="24"/>
      <c r="AF1037" s="26" t="s">
        <v>120</v>
      </c>
      <c r="AG1037" s="26" t="s">
        <v>645</v>
      </c>
      <c r="AH1037" s="26" t="s">
        <v>250</v>
      </c>
      <c r="AI1037" s="28">
        <v>19000</v>
      </c>
      <c r="AJ1037" s="26" t="s">
        <v>5802</v>
      </c>
      <c r="AK1037" s="26" t="s">
        <v>5803</v>
      </c>
      <c r="AL1037" s="26" t="s">
        <v>5804</v>
      </c>
      <c r="AM1037" s="24"/>
      <c r="AN1037" s="24"/>
      <c r="AO1037" s="24"/>
      <c r="AP1037" s="24"/>
      <c r="AQ1037" s="26" t="s">
        <v>5805</v>
      </c>
      <c r="AR1037" s="24"/>
      <c r="AS1037" s="24"/>
      <c r="AT1037" s="24"/>
      <c r="AU1037" s="26" t="s">
        <v>5806</v>
      </c>
      <c r="AV1037" s="24"/>
      <c r="AW1037" s="28">
        <v>78100</v>
      </c>
      <c r="AX1037" s="26">
        <v>655</v>
      </c>
      <c r="AY1037" s="28">
        <v>50</v>
      </c>
      <c r="AZ1037" s="28">
        <v>30</v>
      </c>
      <c r="BA1037" s="26">
        <v>0</v>
      </c>
      <c r="BB1037" s="26" t="s">
        <v>148</v>
      </c>
      <c r="BC1037" s="26" t="s">
        <v>5807</v>
      </c>
      <c r="BD1037" s="26" t="s">
        <v>125</v>
      </c>
      <c r="BE1037" s="24"/>
      <c r="BF1037" s="26" t="s">
        <v>5808</v>
      </c>
      <c r="BG1037" s="26" t="s">
        <v>641</v>
      </c>
      <c r="BH1037" s="26" t="s">
        <v>5809</v>
      </c>
      <c r="BI1037" s="26" t="s">
        <v>641</v>
      </c>
      <c r="BJ1037" s="26" t="s">
        <v>5810</v>
      </c>
      <c r="BK1037" s="26" t="s">
        <v>641</v>
      </c>
      <c r="BL1037" s="26" t="s">
        <v>5811</v>
      </c>
      <c r="BM1037" s="26" t="s">
        <v>641</v>
      </c>
      <c r="BN1037" s="26" t="s">
        <v>5812</v>
      </c>
      <c r="BO1037" s="26" t="s">
        <v>261</v>
      </c>
      <c r="BP1037" s="24"/>
      <c r="BQ1037" s="24"/>
      <c r="BR1037" s="26">
        <v>3</v>
      </c>
      <c r="BS1037" s="26">
        <v>3</v>
      </c>
      <c r="BT1037" s="26">
        <v>3</v>
      </c>
      <c r="BU1037" s="26">
        <v>4</v>
      </c>
      <c r="BV1037" s="26">
        <v>3</v>
      </c>
      <c r="BW1037" s="26">
        <v>4</v>
      </c>
      <c r="BX1037" s="26">
        <v>4</v>
      </c>
      <c r="BY1037" s="26">
        <v>3</v>
      </c>
      <c r="BZ1037" s="24"/>
      <c r="CA1037" s="24"/>
      <c r="CB1037" s="24"/>
      <c r="CC1037" s="24"/>
      <c r="CD1037" s="24"/>
      <c r="CE1037" s="24"/>
      <c r="CF1037" s="24"/>
      <c r="CG1037" s="24"/>
      <c r="CH1037" s="24"/>
      <c r="CI1037" s="24"/>
      <c r="CJ1037" s="24"/>
      <c r="CK1037" s="24"/>
      <c r="CL1037" s="24"/>
      <c r="CM1037" s="24"/>
      <c r="CN1037" s="24"/>
      <c r="CO1037" s="24"/>
      <c r="CP1037" s="24"/>
      <c r="CQ1037" s="24"/>
      <c r="CR1037" s="24"/>
      <c r="CS1037" s="24"/>
      <c r="CT1037" s="24"/>
      <c r="CU1037" s="24"/>
      <c r="CV1037" s="24"/>
      <c r="CW1037" s="24"/>
      <c r="CX1037" s="24"/>
      <c r="CY1037" s="24"/>
      <c r="CZ1037" s="24"/>
      <c r="DA1037" s="24"/>
      <c r="DB1037" s="24"/>
      <c r="DC1037" s="24"/>
      <c r="DD1037" s="24"/>
      <c r="DE1037" s="24"/>
      <c r="DF1037" s="26" t="s">
        <v>120</v>
      </c>
      <c r="DG1037" s="26" t="s">
        <v>120</v>
      </c>
      <c r="DH1037" s="26" t="s">
        <v>120</v>
      </c>
      <c r="DI1037" s="26" t="s">
        <v>120</v>
      </c>
      <c r="DJ1037" s="26" t="s">
        <v>139</v>
      </c>
      <c r="DK1037" s="26" t="s">
        <v>139</v>
      </c>
      <c r="DL1037" s="26" t="s">
        <v>139</v>
      </c>
      <c r="DM1037" s="26" t="s">
        <v>139</v>
      </c>
      <c r="DN1037" s="26" t="s">
        <v>139</v>
      </c>
      <c r="DO1037" s="26" t="s">
        <v>139</v>
      </c>
    </row>
    <row r="1038" spans="1:119" ht="20.100000000000001" customHeight="1" x14ac:dyDescent="0.25">
      <c r="A1038" s="29" t="str">
        <f t="shared" si="224"/>
        <v>Eldany Charitable Foundation5</v>
      </c>
      <c r="B1038" s="29" t="str">
        <f t="shared" si="225"/>
        <v>Eldany Charitable Foundation</v>
      </c>
      <c r="C1038" s="29">
        <f t="shared" si="226"/>
        <v>5</v>
      </c>
      <c r="D1038" s="30" t="str">
        <f t="shared" si="227"/>
        <v>Europe and Eurasia</v>
      </c>
      <c r="E1038" s="30" t="str">
        <f t="shared" si="228"/>
        <v>Almaty, Kazakhstan</v>
      </c>
      <c r="F1038" s="31">
        <f t="shared" si="229"/>
        <v>3</v>
      </c>
      <c r="G1038" s="31">
        <f t="shared" si="230"/>
        <v>3</v>
      </c>
      <c r="H1038" s="31">
        <f t="shared" si="231"/>
        <v>3</v>
      </c>
      <c r="I1038" s="31">
        <f t="shared" si="232"/>
        <v>5</v>
      </c>
      <c r="J1038" s="31">
        <f t="shared" si="233"/>
        <v>3</v>
      </c>
      <c r="K1038" s="31">
        <f t="shared" si="234"/>
        <v>4</v>
      </c>
      <c r="L1038" s="31">
        <f t="shared" si="235"/>
        <v>4</v>
      </c>
      <c r="M1038" s="31">
        <f t="shared" si="236"/>
        <v>3</v>
      </c>
      <c r="N1038" s="31">
        <f t="shared" si="237"/>
        <v>3.5</v>
      </c>
      <c r="O1038" s="26" t="s">
        <v>5813</v>
      </c>
      <c r="P1038" s="26" t="s">
        <v>108</v>
      </c>
      <c r="Q1038" s="27">
        <v>41400</v>
      </c>
      <c r="R1038" s="26" t="s">
        <v>166</v>
      </c>
      <c r="S1038" s="26" t="s">
        <v>206</v>
      </c>
      <c r="T1038" s="26" t="s">
        <v>207</v>
      </c>
      <c r="U1038" s="26" t="s">
        <v>307</v>
      </c>
      <c r="V1038" s="26" t="s">
        <v>15763</v>
      </c>
      <c r="W1038" s="26" t="s">
        <v>641</v>
      </c>
      <c r="X1038" s="26" t="s">
        <v>5799</v>
      </c>
      <c r="Y1038" s="26" t="s">
        <v>5800</v>
      </c>
      <c r="Z1038" s="24"/>
      <c r="AA1038" s="24"/>
      <c r="AB1038" s="26" t="s">
        <v>117</v>
      </c>
      <c r="AC1038" s="28">
        <v>18000</v>
      </c>
      <c r="AD1038" s="26" t="s">
        <v>5801</v>
      </c>
      <c r="AE1038" s="24"/>
      <c r="AF1038" s="26" t="s">
        <v>120</v>
      </c>
      <c r="AG1038" s="26" t="s">
        <v>645</v>
      </c>
      <c r="AH1038" s="26" t="s">
        <v>176</v>
      </c>
      <c r="AI1038" s="28">
        <v>18000</v>
      </c>
      <c r="AJ1038" s="26" t="s">
        <v>5814</v>
      </c>
      <c r="AK1038" s="26" t="s">
        <v>5803</v>
      </c>
      <c r="AL1038" s="26" t="s">
        <v>5804</v>
      </c>
      <c r="AM1038" s="24"/>
      <c r="AN1038" s="24"/>
      <c r="AO1038" s="24"/>
      <c r="AP1038" s="24"/>
      <c r="AQ1038" s="26" t="s">
        <v>5815</v>
      </c>
      <c r="AR1038" s="24"/>
      <c r="AS1038" s="24"/>
      <c r="AT1038" s="24"/>
      <c r="AU1038" s="24"/>
      <c r="AV1038" s="24"/>
      <c r="AW1038" s="28">
        <v>120000</v>
      </c>
      <c r="AX1038" s="26">
        <v>655</v>
      </c>
      <c r="AY1038" s="28">
        <v>35</v>
      </c>
      <c r="AZ1038" s="28">
        <v>20</v>
      </c>
      <c r="BA1038" s="26">
        <v>0</v>
      </c>
      <c r="BB1038" s="26" t="s">
        <v>148</v>
      </c>
      <c r="BC1038" s="26" t="s">
        <v>5807</v>
      </c>
      <c r="BD1038" s="26" t="s">
        <v>125</v>
      </c>
      <c r="BE1038" s="24"/>
      <c r="BF1038" s="26" t="s">
        <v>5816</v>
      </c>
      <c r="BG1038" s="26" t="s">
        <v>641</v>
      </c>
      <c r="BH1038" s="24"/>
      <c r="BI1038" s="24"/>
      <c r="BJ1038" s="24"/>
      <c r="BK1038" s="24"/>
      <c r="BL1038" s="24"/>
      <c r="BM1038" s="24"/>
      <c r="BN1038" s="24"/>
      <c r="BO1038" s="24"/>
      <c r="BP1038" s="24"/>
      <c r="BQ1038" s="24"/>
      <c r="BR1038" s="26">
        <v>3</v>
      </c>
      <c r="BS1038" s="26">
        <v>3</v>
      </c>
      <c r="BT1038" s="26">
        <v>3</v>
      </c>
      <c r="BU1038" s="26">
        <v>5</v>
      </c>
      <c r="BV1038" s="26">
        <v>3</v>
      </c>
      <c r="BW1038" s="26">
        <v>4</v>
      </c>
      <c r="BX1038" s="26">
        <v>4</v>
      </c>
      <c r="BY1038" s="26">
        <v>3</v>
      </c>
      <c r="BZ1038" s="24"/>
      <c r="CA1038" s="24"/>
      <c r="CB1038" s="24"/>
      <c r="CC1038" s="24"/>
      <c r="CD1038" s="24"/>
      <c r="CE1038" s="24"/>
      <c r="CF1038" s="24"/>
      <c r="CG1038" s="24"/>
      <c r="CH1038" s="24"/>
      <c r="CI1038" s="24"/>
      <c r="CJ1038" s="24"/>
      <c r="CK1038" s="24"/>
      <c r="CL1038" s="24"/>
      <c r="CM1038" s="24"/>
      <c r="CN1038" s="24"/>
      <c r="CO1038" s="24"/>
      <c r="CP1038" s="24"/>
      <c r="CQ1038" s="24"/>
      <c r="CR1038" s="24"/>
      <c r="CS1038" s="24"/>
      <c r="CT1038" s="24"/>
      <c r="CU1038" s="24"/>
      <c r="CV1038" s="24"/>
      <c r="CW1038" s="24"/>
      <c r="CX1038" s="24"/>
      <c r="CY1038" s="24"/>
      <c r="CZ1038" s="24"/>
      <c r="DA1038" s="24"/>
      <c r="DB1038" s="24"/>
      <c r="DC1038" s="24"/>
      <c r="DD1038" s="24"/>
      <c r="DE1038" s="24"/>
      <c r="DF1038" s="26" t="s">
        <v>139</v>
      </c>
      <c r="DG1038" s="26" t="s">
        <v>120</v>
      </c>
      <c r="DH1038" s="26" t="s">
        <v>120</v>
      </c>
      <c r="DI1038" s="26" t="s">
        <v>120</v>
      </c>
      <c r="DJ1038" s="26" t="s">
        <v>139</v>
      </c>
      <c r="DK1038" s="26" t="s">
        <v>139</v>
      </c>
      <c r="DL1038" s="26" t="s">
        <v>139</v>
      </c>
      <c r="DM1038" s="26" t="s">
        <v>139</v>
      </c>
      <c r="DN1038" s="26" t="s">
        <v>139</v>
      </c>
      <c r="DO1038" s="26" t="s">
        <v>139</v>
      </c>
    </row>
    <row r="1039" spans="1:119" ht="20.100000000000001" customHeight="1" x14ac:dyDescent="0.25">
      <c r="A1039" s="29" t="str">
        <f t="shared" si="224"/>
        <v/>
      </c>
      <c r="B1039" s="29" t="str">
        <f t="shared" si="225"/>
        <v>Eldany Charitable Foundation</v>
      </c>
      <c r="C1039" s="29">
        <f t="shared" si="226"/>
        <v>0</v>
      </c>
      <c r="D1039" s="30" t="str">
        <f t="shared" si="227"/>
        <v>Europe and Eurasia</v>
      </c>
      <c r="E1039" s="30" t="str">
        <f t="shared" si="228"/>
        <v>Almaty, Kazakhstan</v>
      </c>
      <c r="F1039" s="31">
        <f t="shared" si="229"/>
        <v>0</v>
      </c>
      <c r="G1039" s="31">
        <f t="shared" si="230"/>
        <v>0</v>
      </c>
      <c r="H1039" s="31">
        <f t="shared" si="231"/>
        <v>0</v>
      </c>
      <c r="I1039" s="31">
        <f t="shared" si="232"/>
        <v>0</v>
      </c>
      <c r="J1039" s="31">
        <f t="shared" si="233"/>
        <v>0</v>
      </c>
      <c r="K1039" s="31">
        <f t="shared" si="234"/>
        <v>0</v>
      </c>
      <c r="L1039" s="31">
        <f t="shared" si="235"/>
        <v>0</v>
      </c>
      <c r="M1039" s="31">
        <f t="shared" si="236"/>
        <v>0</v>
      </c>
      <c r="N1039" s="31">
        <f t="shared" si="237"/>
        <v>0</v>
      </c>
      <c r="O1039" s="26" t="s">
        <v>16045</v>
      </c>
      <c r="P1039" s="26" t="s">
        <v>108</v>
      </c>
      <c r="Q1039" s="27">
        <v>41068</v>
      </c>
      <c r="R1039" s="24"/>
      <c r="S1039" s="24"/>
      <c r="T1039" s="26" t="s">
        <v>175</v>
      </c>
      <c r="U1039" s="24"/>
      <c r="V1039" s="26" t="s">
        <v>15763</v>
      </c>
      <c r="W1039" s="26" t="s">
        <v>641</v>
      </c>
      <c r="X1039" s="26" t="s">
        <v>5799</v>
      </c>
      <c r="Y1039" s="26" t="s">
        <v>5800</v>
      </c>
      <c r="Z1039" s="24"/>
      <c r="AA1039" s="24"/>
      <c r="AB1039" s="26" t="s">
        <v>15766</v>
      </c>
      <c r="AC1039" s="28">
        <v>2200</v>
      </c>
      <c r="AD1039" s="26" t="s">
        <v>5801</v>
      </c>
      <c r="AE1039" s="24"/>
      <c r="AF1039" s="26" t="s">
        <v>120</v>
      </c>
      <c r="AG1039" s="26" t="s">
        <v>645</v>
      </c>
      <c r="AH1039" s="24"/>
      <c r="AI1039" s="28">
        <v>2200</v>
      </c>
      <c r="AJ1039" s="24"/>
      <c r="AK1039" s="24"/>
      <c r="AL1039" s="24"/>
      <c r="AM1039" s="24"/>
      <c r="AN1039" s="24"/>
      <c r="AO1039" s="24"/>
      <c r="AP1039" s="24"/>
      <c r="AQ1039" s="24"/>
      <c r="AR1039" s="24"/>
      <c r="AS1039" s="24"/>
      <c r="AT1039" s="24"/>
      <c r="AU1039" s="24"/>
      <c r="AV1039" s="24"/>
      <c r="AW1039" s="24"/>
      <c r="AX1039" s="24"/>
      <c r="AY1039" s="24"/>
      <c r="AZ1039" s="24"/>
      <c r="BA1039" s="24"/>
      <c r="BB1039" s="24"/>
      <c r="BC1039" s="26" t="s">
        <v>5807</v>
      </c>
      <c r="BD1039" s="24"/>
      <c r="BE1039" s="24"/>
      <c r="BF1039" s="24"/>
      <c r="BG1039" s="24"/>
      <c r="BH1039" s="24"/>
      <c r="BI1039" s="24"/>
      <c r="BJ1039" s="24"/>
      <c r="BK1039" s="24"/>
      <c r="BL1039" s="24"/>
      <c r="BM1039" s="24"/>
      <c r="BN1039" s="24"/>
      <c r="BO1039" s="24"/>
      <c r="BP1039" s="24"/>
      <c r="BQ1039" s="24"/>
      <c r="BR1039" s="24"/>
      <c r="BS1039" s="24"/>
      <c r="BT1039" s="24"/>
      <c r="BU1039" s="24"/>
      <c r="BV1039" s="24"/>
      <c r="BW1039" s="24"/>
      <c r="BX1039" s="24"/>
      <c r="BY1039" s="24"/>
      <c r="BZ1039" s="24"/>
      <c r="CA1039" s="24"/>
      <c r="CB1039" s="24"/>
      <c r="CC1039" s="24"/>
      <c r="CD1039" s="24"/>
      <c r="CE1039" s="24"/>
      <c r="CF1039" s="24"/>
      <c r="CG1039" s="24"/>
      <c r="CH1039" s="24"/>
      <c r="CI1039" s="24"/>
      <c r="CJ1039" s="24"/>
      <c r="CK1039" s="24"/>
      <c r="CL1039" s="24"/>
      <c r="CM1039" s="24"/>
      <c r="CN1039" s="24"/>
      <c r="CO1039" s="24"/>
      <c r="CP1039" s="24"/>
      <c r="CQ1039" s="24"/>
      <c r="CR1039" s="24"/>
      <c r="CS1039" s="24"/>
      <c r="CT1039" s="24"/>
      <c r="CU1039" s="24"/>
      <c r="CV1039" s="24"/>
      <c r="CW1039" s="24"/>
      <c r="CX1039" s="24"/>
      <c r="CY1039" s="24"/>
      <c r="CZ1039" s="24"/>
      <c r="DA1039" s="24"/>
      <c r="DB1039" s="24"/>
      <c r="DC1039" s="24"/>
      <c r="DD1039" s="24"/>
      <c r="DE1039" s="24"/>
      <c r="DF1039" s="26" t="s">
        <v>139</v>
      </c>
      <c r="DG1039" s="26" t="s">
        <v>139</v>
      </c>
      <c r="DH1039" s="26" t="s">
        <v>139</v>
      </c>
      <c r="DI1039" s="26" t="s">
        <v>139</v>
      </c>
      <c r="DJ1039" s="26" t="s">
        <v>139</v>
      </c>
      <c r="DK1039" s="26" t="s">
        <v>139</v>
      </c>
      <c r="DL1039" s="26" t="s">
        <v>139</v>
      </c>
      <c r="DM1039" s="26" t="s">
        <v>139</v>
      </c>
      <c r="DN1039" s="26" t="s">
        <v>139</v>
      </c>
      <c r="DO1039" s="26" t="s">
        <v>139</v>
      </c>
    </row>
    <row r="1040" spans="1:119" ht="20.100000000000001" customHeight="1" x14ac:dyDescent="0.25">
      <c r="A1040" s="29" t="str">
        <f t="shared" si="224"/>
        <v>Eldany Charitable Foundation4</v>
      </c>
      <c r="B1040" s="29" t="str">
        <f t="shared" si="225"/>
        <v>Eldany Charitable Foundation</v>
      </c>
      <c r="C1040" s="29">
        <f t="shared" si="226"/>
        <v>4</v>
      </c>
      <c r="D1040" s="30" t="str">
        <f t="shared" si="227"/>
        <v>Europe and Eurasia</v>
      </c>
      <c r="E1040" s="30" t="str">
        <f t="shared" si="228"/>
        <v>Almaty, Kazakhstan</v>
      </c>
      <c r="F1040" s="31">
        <f t="shared" si="229"/>
        <v>3</v>
      </c>
      <c r="G1040" s="31">
        <f t="shared" si="230"/>
        <v>3</v>
      </c>
      <c r="H1040" s="31">
        <f t="shared" si="231"/>
        <v>2</v>
      </c>
      <c r="I1040" s="31">
        <f t="shared" si="232"/>
        <v>5</v>
      </c>
      <c r="J1040" s="31">
        <f t="shared" si="233"/>
        <v>3</v>
      </c>
      <c r="K1040" s="31">
        <f t="shared" si="234"/>
        <v>5</v>
      </c>
      <c r="L1040" s="31">
        <f t="shared" si="235"/>
        <v>4</v>
      </c>
      <c r="M1040" s="31">
        <f t="shared" si="236"/>
        <v>2</v>
      </c>
      <c r="N1040" s="31">
        <f t="shared" si="237"/>
        <v>3.4</v>
      </c>
      <c r="O1040" s="26" t="s">
        <v>5817</v>
      </c>
      <c r="P1040" s="26" t="s">
        <v>108</v>
      </c>
      <c r="Q1040" s="27">
        <v>41038</v>
      </c>
      <c r="R1040" s="26" t="s">
        <v>166</v>
      </c>
      <c r="S1040" s="26" t="s">
        <v>217</v>
      </c>
      <c r="T1040" s="26" t="s">
        <v>175</v>
      </c>
      <c r="U1040" s="26" t="s">
        <v>307</v>
      </c>
      <c r="V1040" s="26" t="s">
        <v>15763</v>
      </c>
      <c r="W1040" s="26" t="s">
        <v>641</v>
      </c>
      <c r="X1040" s="26" t="s">
        <v>5799</v>
      </c>
      <c r="Y1040" s="26" t="s">
        <v>5800</v>
      </c>
      <c r="Z1040" s="24"/>
      <c r="AA1040" s="24"/>
      <c r="AB1040" s="26" t="s">
        <v>117</v>
      </c>
      <c r="AC1040" s="28">
        <v>15000</v>
      </c>
      <c r="AD1040" s="26" t="s">
        <v>5801</v>
      </c>
      <c r="AE1040" s="24"/>
      <c r="AF1040" s="26" t="s">
        <v>120</v>
      </c>
      <c r="AG1040" s="26" t="s">
        <v>645</v>
      </c>
      <c r="AH1040" s="26" t="s">
        <v>185</v>
      </c>
      <c r="AI1040" s="28">
        <v>15000</v>
      </c>
      <c r="AJ1040" s="24"/>
      <c r="AK1040" s="26" t="s">
        <v>5818</v>
      </c>
      <c r="AL1040" s="26" t="s">
        <v>5819</v>
      </c>
      <c r="AM1040" s="26" t="s">
        <v>5820</v>
      </c>
      <c r="AN1040" s="26" t="s">
        <v>5821</v>
      </c>
      <c r="AO1040" s="26" t="s">
        <v>5822</v>
      </c>
      <c r="AP1040" s="24"/>
      <c r="AQ1040" s="24"/>
      <c r="AR1040" s="24"/>
      <c r="AS1040" s="24"/>
      <c r="AT1040" s="24"/>
      <c r="AU1040" s="24"/>
      <c r="AV1040" s="24"/>
      <c r="AW1040" s="28">
        <v>123648</v>
      </c>
      <c r="AX1040" s="26">
        <v>655</v>
      </c>
      <c r="AY1040" s="28">
        <v>55</v>
      </c>
      <c r="AZ1040" s="28">
        <v>45</v>
      </c>
      <c r="BA1040" s="26">
        <v>0</v>
      </c>
      <c r="BB1040" s="26" t="s">
        <v>148</v>
      </c>
      <c r="BC1040" s="26" t="s">
        <v>5807</v>
      </c>
      <c r="BD1040" s="26" t="s">
        <v>125</v>
      </c>
      <c r="BE1040" s="24"/>
      <c r="BF1040" s="24"/>
      <c r="BG1040" s="24"/>
      <c r="BH1040" s="24"/>
      <c r="BI1040" s="24"/>
      <c r="BJ1040" s="24"/>
      <c r="BK1040" s="24"/>
      <c r="BL1040" s="24"/>
      <c r="BM1040" s="24"/>
      <c r="BN1040" s="24"/>
      <c r="BO1040" s="24"/>
      <c r="BP1040" s="24"/>
      <c r="BQ1040" s="24"/>
      <c r="BR1040" s="26">
        <v>3</v>
      </c>
      <c r="BS1040" s="26">
        <v>3</v>
      </c>
      <c r="BT1040" s="26">
        <v>2</v>
      </c>
      <c r="BU1040" s="26">
        <v>5</v>
      </c>
      <c r="BV1040" s="26">
        <v>3</v>
      </c>
      <c r="BW1040" s="26">
        <v>5</v>
      </c>
      <c r="BX1040" s="26">
        <v>4</v>
      </c>
      <c r="BY1040" s="26">
        <v>2</v>
      </c>
      <c r="BZ1040" s="24"/>
      <c r="CA1040" s="24"/>
      <c r="CB1040" s="24"/>
      <c r="CC1040" s="24"/>
      <c r="CD1040" s="24"/>
      <c r="CE1040" s="24"/>
      <c r="CF1040" s="24"/>
      <c r="CG1040" s="24"/>
      <c r="CH1040" s="24"/>
      <c r="CI1040" s="24"/>
      <c r="CJ1040" s="24"/>
      <c r="CK1040" s="24"/>
      <c r="CL1040" s="24"/>
      <c r="CM1040" s="24"/>
      <c r="CN1040" s="24"/>
      <c r="CO1040" s="24"/>
      <c r="CP1040" s="24"/>
      <c r="CQ1040" s="24"/>
      <c r="CR1040" s="24"/>
      <c r="CS1040" s="24"/>
      <c r="CT1040" s="24"/>
      <c r="CU1040" s="24"/>
      <c r="CV1040" s="24"/>
      <c r="CW1040" s="24"/>
      <c r="CX1040" s="24"/>
      <c r="CY1040" s="24"/>
      <c r="CZ1040" s="24"/>
      <c r="DA1040" s="24"/>
      <c r="DB1040" s="24"/>
      <c r="DC1040" s="24"/>
      <c r="DD1040" s="24"/>
      <c r="DE1040" s="24"/>
      <c r="DF1040" s="26" t="s">
        <v>139</v>
      </c>
      <c r="DG1040" s="26" t="s">
        <v>120</v>
      </c>
      <c r="DH1040" s="26" t="s">
        <v>120</v>
      </c>
      <c r="DI1040" s="26" t="s">
        <v>120</v>
      </c>
      <c r="DJ1040" s="26" t="s">
        <v>139</v>
      </c>
      <c r="DK1040" s="26" t="s">
        <v>139</v>
      </c>
      <c r="DL1040" s="26" t="s">
        <v>139</v>
      </c>
      <c r="DM1040" s="26" t="s">
        <v>139</v>
      </c>
      <c r="DN1040" s="26" t="s">
        <v>139</v>
      </c>
      <c r="DO1040" s="26" t="s">
        <v>139</v>
      </c>
    </row>
    <row r="1041" spans="1:119" ht="20.100000000000001" customHeight="1" x14ac:dyDescent="0.25">
      <c r="A1041" s="29" t="str">
        <f t="shared" si="224"/>
        <v>Eldany Charitable Foundation3</v>
      </c>
      <c r="B1041" s="29" t="str">
        <f t="shared" si="225"/>
        <v>Eldany Charitable Foundation</v>
      </c>
      <c r="C1041" s="29">
        <f t="shared" si="226"/>
        <v>3</v>
      </c>
      <c r="D1041" s="30" t="str">
        <f t="shared" si="227"/>
        <v>Europe and Eurasia</v>
      </c>
      <c r="E1041" s="30" t="str">
        <f t="shared" si="228"/>
        <v>Almaty, Kazakhstan</v>
      </c>
      <c r="F1041" s="31">
        <f t="shared" si="229"/>
        <v>3</v>
      </c>
      <c r="G1041" s="31">
        <f t="shared" si="230"/>
        <v>3</v>
      </c>
      <c r="H1041" s="31">
        <f t="shared" si="231"/>
        <v>2</v>
      </c>
      <c r="I1041" s="31">
        <f t="shared" si="232"/>
        <v>5</v>
      </c>
      <c r="J1041" s="31">
        <f t="shared" si="233"/>
        <v>3</v>
      </c>
      <c r="K1041" s="31">
        <f t="shared" si="234"/>
        <v>5</v>
      </c>
      <c r="L1041" s="31">
        <f t="shared" si="235"/>
        <v>4</v>
      </c>
      <c r="M1041" s="31">
        <f t="shared" si="236"/>
        <v>2</v>
      </c>
      <c r="N1041" s="31">
        <f t="shared" si="237"/>
        <v>3.4</v>
      </c>
      <c r="O1041" s="26" t="s">
        <v>5823</v>
      </c>
      <c r="P1041" s="26" t="s">
        <v>108</v>
      </c>
      <c r="Q1041" s="27">
        <v>40672</v>
      </c>
      <c r="R1041" s="26" t="s">
        <v>109</v>
      </c>
      <c r="S1041" s="26" t="s">
        <v>409</v>
      </c>
      <c r="T1041" s="26" t="s">
        <v>333</v>
      </c>
      <c r="U1041" s="26" t="s">
        <v>307</v>
      </c>
      <c r="V1041" s="26" t="s">
        <v>15763</v>
      </c>
      <c r="W1041" s="26" t="s">
        <v>641</v>
      </c>
      <c r="X1041" s="26" t="s">
        <v>5799</v>
      </c>
      <c r="Y1041" s="26" t="s">
        <v>5800</v>
      </c>
      <c r="Z1041" s="24"/>
      <c r="AA1041" s="24"/>
      <c r="AB1041" s="26" t="s">
        <v>117</v>
      </c>
      <c r="AC1041" s="28">
        <v>12000</v>
      </c>
      <c r="AD1041" s="26" t="s">
        <v>5801</v>
      </c>
      <c r="AE1041" s="24"/>
      <c r="AF1041" s="26" t="s">
        <v>120</v>
      </c>
      <c r="AG1041" s="26" t="s">
        <v>645</v>
      </c>
      <c r="AH1041" s="26" t="s">
        <v>121</v>
      </c>
      <c r="AI1041" s="28">
        <v>12000</v>
      </c>
      <c r="AJ1041" s="24"/>
      <c r="AK1041" s="26" t="s">
        <v>5818</v>
      </c>
      <c r="AL1041" s="26" t="s">
        <v>5819</v>
      </c>
      <c r="AM1041" s="26" t="s">
        <v>5824</v>
      </c>
      <c r="AN1041" s="26" t="s">
        <v>5825</v>
      </c>
      <c r="AO1041" s="26" t="s">
        <v>5826</v>
      </c>
      <c r="AP1041" s="24"/>
      <c r="AQ1041" s="24"/>
      <c r="AR1041" s="24"/>
      <c r="AS1041" s="24"/>
      <c r="AT1041" s="24"/>
      <c r="AU1041" s="26" t="s">
        <v>5827</v>
      </c>
      <c r="AV1041" s="24"/>
      <c r="AW1041" s="28">
        <v>126162</v>
      </c>
      <c r="AX1041" s="26">
        <v>655</v>
      </c>
      <c r="AY1041" s="28">
        <v>50</v>
      </c>
      <c r="AZ1041" s="28">
        <v>40</v>
      </c>
      <c r="BA1041" s="26">
        <v>0</v>
      </c>
      <c r="BB1041" s="26" t="s">
        <v>148</v>
      </c>
      <c r="BC1041" s="26" t="s">
        <v>5807</v>
      </c>
      <c r="BD1041" s="24"/>
      <c r="BE1041" s="24"/>
      <c r="BF1041" s="26" t="s">
        <v>5828</v>
      </c>
      <c r="BG1041" s="26" t="s">
        <v>641</v>
      </c>
      <c r="BH1041" s="24"/>
      <c r="BI1041" s="24"/>
      <c r="BJ1041" s="24"/>
      <c r="BK1041" s="24"/>
      <c r="BL1041" s="24"/>
      <c r="BM1041" s="24"/>
      <c r="BN1041" s="24"/>
      <c r="BO1041" s="24"/>
      <c r="BP1041" s="24"/>
      <c r="BQ1041" s="24"/>
      <c r="BR1041" s="26">
        <v>3</v>
      </c>
      <c r="BS1041" s="26">
        <v>3</v>
      </c>
      <c r="BT1041" s="26">
        <v>2</v>
      </c>
      <c r="BU1041" s="26">
        <v>5</v>
      </c>
      <c r="BV1041" s="26">
        <v>3</v>
      </c>
      <c r="BW1041" s="26">
        <v>5</v>
      </c>
      <c r="BX1041" s="26">
        <v>4</v>
      </c>
      <c r="BY1041" s="26">
        <v>2</v>
      </c>
      <c r="BZ1041" s="24"/>
      <c r="CA1041" s="24"/>
      <c r="CB1041" s="24"/>
      <c r="CC1041" s="24"/>
      <c r="CD1041" s="24"/>
      <c r="CE1041" s="24"/>
      <c r="CF1041" s="24"/>
      <c r="CG1041" s="24"/>
      <c r="CH1041" s="24"/>
      <c r="CI1041" s="24"/>
      <c r="CJ1041" s="24"/>
      <c r="CK1041" s="24"/>
      <c r="CL1041" s="24"/>
      <c r="CM1041" s="24"/>
      <c r="CN1041" s="24"/>
      <c r="CO1041" s="24"/>
      <c r="CP1041" s="24"/>
      <c r="CQ1041" s="24"/>
      <c r="CR1041" s="24"/>
      <c r="CS1041" s="24"/>
      <c r="CT1041" s="24"/>
      <c r="CU1041" s="24"/>
      <c r="CV1041" s="24"/>
      <c r="CW1041" s="24"/>
      <c r="CX1041" s="24"/>
      <c r="CY1041" s="24"/>
      <c r="CZ1041" s="24"/>
      <c r="DA1041" s="24"/>
      <c r="DB1041" s="24"/>
      <c r="DC1041" s="24"/>
      <c r="DD1041" s="24"/>
      <c r="DE1041" s="24"/>
      <c r="DF1041" s="26" t="s">
        <v>139</v>
      </c>
      <c r="DG1041" s="26" t="s">
        <v>139</v>
      </c>
      <c r="DH1041" s="26" t="s">
        <v>120</v>
      </c>
      <c r="DI1041" s="26" t="s">
        <v>120</v>
      </c>
      <c r="DJ1041" s="26" t="s">
        <v>139</v>
      </c>
      <c r="DK1041" s="26" t="s">
        <v>139</v>
      </c>
      <c r="DL1041" s="26" t="s">
        <v>139</v>
      </c>
      <c r="DM1041" s="26" t="s">
        <v>139</v>
      </c>
      <c r="DN1041" s="26" t="s">
        <v>139</v>
      </c>
      <c r="DO1041" s="26" t="s">
        <v>139</v>
      </c>
    </row>
    <row r="1042" spans="1:119" ht="20.100000000000001" customHeight="1" x14ac:dyDescent="0.25">
      <c r="A1042" s="29" t="str">
        <f t="shared" si="224"/>
        <v/>
      </c>
      <c r="B1042" s="29" t="str">
        <f t="shared" si="225"/>
        <v>Eldany Charitable Foundation</v>
      </c>
      <c r="C1042" s="29">
        <f t="shared" si="226"/>
        <v>0</v>
      </c>
      <c r="D1042" s="30" t="str">
        <f t="shared" si="227"/>
        <v>Europe and Eurasia</v>
      </c>
      <c r="E1042" s="30" t="str">
        <f t="shared" si="228"/>
        <v>Almaty, Kazakhstan</v>
      </c>
      <c r="F1042" s="31">
        <f t="shared" si="229"/>
        <v>0</v>
      </c>
      <c r="G1042" s="31">
        <f t="shared" si="230"/>
        <v>0</v>
      </c>
      <c r="H1042" s="31">
        <f t="shared" si="231"/>
        <v>0</v>
      </c>
      <c r="I1042" s="31">
        <f t="shared" si="232"/>
        <v>0</v>
      </c>
      <c r="J1042" s="31">
        <f t="shared" si="233"/>
        <v>0</v>
      </c>
      <c r="K1042" s="31">
        <f t="shared" si="234"/>
        <v>0</v>
      </c>
      <c r="L1042" s="31">
        <f t="shared" si="235"/>
        <v>0</v>
      </c>
      <c r="M1042" s="31">
        <f t="shared" si="236"/>
        <v>0</v>
      </c>
      <c r="N1042" s="31">
        <f t="shared" si="237"/>
        <v>0</v>
      </c>
      <c r="O1042" s="26" t="s">
        <v>16046</v>
      </c>
      <c r="P1042" s="26" t="s">
        <v>108</v>
      </c>
      <c r="Q1042" s="27">
        <v>40669</v>
      </c>
      <c r="R1042" s="24"/>
      <c r="S1042" s="24"/>
      <c r="T1042" s="26" t="s">
        <v>333</v>
      </c>
      <c r="U1042" s="24"/>
      <c r="V1042" s="26" t="s">
        <v>15763</v>
      </c>
      <c r="W1042" s="26" t="s">
        <v>641</v>
      </c>
      <c r="X1042" s="26" t="s">
        <v>5799</v>
      </c>
      <c r="Y1042" s="26" t="s">
        <v>5800</v>
      </c>
      <c r="Z1042" s="24"/>
      <c r="AA1042" s="24"/>
      <c r="AB1042" s="26" t="s">
        <v>15766</v>
      </c>
      <c r="AC1042" s="28">
        <v>1500</v>
      </c>
      <c r="AD1042" s="26" t="s">
        <v>5801</v>
      </c>
      <c r="AE1042" s="24"/>
      <c r="AF1042" s="26" t="s">
        <v>120</v>
      </c>
      <c r="AG1042" s="26" t="s">
        <v>645</v>
      </c>
      <c r="AH1042" s="24"/>
      <c r="AI1042" s="28">
        <v>1500</v>
      </c>
      <c r="AJ1042" s="24"/>
      <c r="AK1042" s="24"/>
      <c r="AL1042" s="24"/>
      <c r="AM1042" s="24"/>
      <c r="AN1042" s="24"/>
      <c r="AO1042" s="24"/>
      <c r="AP1042" s="24"/>
      <c r="AQ1042" s="24"/>
      <c r="AR1042" s="24"/>
      <c r="AS1042" s="24"/>
      <c r="AT1042" s="24"/>
      <c r="AU1042" s="24"/>
      <c r="AV1042" s="24"/>
      <c r="AW1042" s="28">
        <v>0</v>
      </c>
      <c r="AX1042" s="26">
        <v>0</v>
      </c>
      <c r="AY1042" s="28">
        <v>0</v>
      </c>
      <c r="AZ1042" s="28">
        <v>0</v>
      </c>
      <c r="BA1042" s="26">
        <v>0</v>
      </c>
      <c r="BB1042" s="24"/>
      <c r="BC1042" s="26" t="s">
        <v>5807</v>
      </c>
      <c r="BD1042" s="24"/>
      <c r="BE1042" s="24"/>
      <c r="BF1042" s="24"/>
      <c r="BG1042" s="24"/>
      <c r="BH1042" s="24"/>
      <c r="BI1042" s="24"/>
      <c r="BJ1042" s="24"/>
      <c r="BK1042" s="24"/>
      <c r="BL1042" s="24"/>
      <c r="BM1042" s="24"/>
      <c r="BN1042" s="24"/>
      <c r="BO1042" s="24"/>
      <c r="BP1042" s="24"/>
      <c r="BQ1042" s="24"/>
      <c r="BR1042" s="26">
        <v>0</v>
      </c>
      <c r="BS1042" s="26">
        <v>0</v>
      </c>
      <c r="BT1042" s="26">
        <v>0</v>
      </c>
      <c r="BU1042" s="26">
        <v>0</v>
      </c>
      <c r="BV1042" s="26">
        <v>0</v>
      </c>
      <c r="BW1042" s="26">
        <v>0</v>
      </c>
      <c r="BX1042" s="26">
        <v>0</v>
      </c>
      <c r="BY1042" s="26">
        <v>0</v>
      </c>
      <c r="BZ1042" s="24"/>
      <c r="CA1042" s="24"/>
      <c r="CB1042" s="24"/>
      <c r="CC1042" s="24"/>
      <c r="CD1042" s="24"/>
      <c r="CE1042" s="24"/>
      <c r="CF1042" s="24"/>
      <c r="CG1042" s="24"/>
      <c r="CH1042" s="24"/>
      <c r="CI1042" s="24"/>
      <c r="CJ1042" s="24"/>
      <c r="CK1042" s="24"/>
      <c r="CL1042" s="24"/>
      <c r="CM1042" s="24"/>
      <c r="CN1042" s="24"/>
      <c r="CO1042" s="24"/>
      <c r="CP1042" s="24"/>
      <c r="CQ1042" s="24"/>
      <c r="CR1042" s="24"/>
      <c r="CS1042" s="24"/>
      <c r="CT1042" s="24"/>
      <c r="CU1042" s="24"/>
      <c r="CV1042" s="24"/>
      <c r="CW1042" s="24"/>
      <c r="CX1042" s="24"/>
      <c r="CY1042" s="24"/>
      <c r="CZ1042" s="24"/>
      <c r="DA1042" s="24"/>
      <c r="DB1042" s="24"/>
      <c r="DC1042" s="24"/>
      <c r="DD1042" s="24"/>
      <c r="DE1042" s="24"/>
      <c r="DF1042" s="26" t="s">
        <v>139</v>
      </c>
      <c r="DG1042" s="26" t="s">
        <v>139</v>
      </c>
      <c r="DH1042" s="26" t="s">
        <v>139</v>
      </c>
      <c r="DI1042" s="26" t="s">
        <v>139</v>
      </c>
      <c r="DJ1042" s="26" t="s">
        <v>139</v>
      </c>
      <c r="DK1042" s="26" t="s">
        <v>139</v>
      </c>
      <c r="DL1042" s="26" t="s">
        <v>139</v>
      </c>
      <c r="DM1042" s="26" t="s">
        <v>139</v>
      </c>
      <c r="DN1042" s="26" t="s">
        <v>139</v>
      </c>
      <c r="DO1042" s="26" t="s">
        <v>139</v>
      </c>
    </row>
    <row r="1043" spans="1:119" ht="20.100000000000001" customHeight="1" x14ac:dyDescent="0.25">
      <c r="A1043" s="29" t="str">
        <f t="shared" si="224"/>
        <v/>
      </c>
      <c r="B1043" s="29" t="str">
        <f t="shared" si="225"/>
        <v>Eldany Charitable Foundation</v>
      </c>
      <c r="C1043" s="29">
        <f t="shared" si="226"/>
        <v>0</v>
      </c>
      <c r="D1043" s="30" t="str">
        <f t="shared" si="227"/>
        <v>Europe and Eurasia</v>
      </c>
      <c r="E1043" s="30" t="str">
        <f t="shared" si="228"/>
        <v>Almaty, Kazakhstan</v>
      </c>
      <c r="F1043" s="31">
        <f t="shared" si="229"/>
        <v>0</v>
      </c>
      <c r="G1043" s="31">
        <f t="shared" si="230"/>
        <v>0</v>
      </c>
      <c r="H1043" s="31">
        <f t="shared" si="231"/>
        <v>0</v>
      </c>
      <c r="I1043" s="31">
        <f t="shared" si="232"/>
        <v>0</v>
      </c>
      <c r="J1043" s="31">
        <f t="shared" si="233"/>
        <v>0</v>
      </c>
      <c r="K1043" s="31">
        <f t="shared" si="234"/>
        <v>0</v>
      </c>
      <c r="L1043" s="31">
        <f t="shared" si="235"/>
        <v>0</v>
      </c>
      <c r="M1043" s="31">
        <f t="shared" si="236"/>
        <v>0</v>
      </c>
      <c r="N1043" s="31">
        <f t="shared" si="237"/>
        <v>0</v>
      </c>
      <c r="O1043" s="26" t="s">
        <v>16047</v>
      </c>
      <c r="P1043" s="26" t="s">
        <v>108</v>
      </c>
      <c r="Q1043" s="27">
        <v>40434</v>
      </c>
      <c r="R1043" s="24"/>
      <c r="S1043" s="24"/>
      <c r="T1043" s="26" t="s">
        <v>333</v>
      </c>
      <c r="U1043" s="24"/>
      <c r="V1043" s="26" t="s">
        <v>15763</v>
      </c>
      <c r="W1043" s="26" t="s">
        <v>641</v>
      </c>
      <c r="X1043" s="26" t="s">
        <v>5799</v>
      </c>
      <c r="Y1043" s="26" t="s">
        <v>5800</v>
      </c>
      <c r="Z1043" s="24"/>
      <c r="AA1043" s="24"/>
      <c r="AB1043" s="26" t="s">
        <v>15766</v>
      </c>
      <c r="AC1043" s="28">
        <v>3000</v>
      </c>
      <c r="AD1043" s="26" t="s">
        <v>5801</v>
      </c>
      <c r="AE1043" s="24"/>
      <c r="AF1043" s="26" t="s">
        <v>120</v>
      </c>
      <c r="AG1043" s="26" t="s">
        <v>645</v>
      </c>
      <c r="AH1043" s="24"/>
      <c r="AI1043" s="28">
        <v>3000</v>
      </c>
      <c r="AJ1043" s="24"/>
      <c r="AK1043" s="24"/>
      <c r="AL1043" s="24"/>
      <c r="AM1043" s="24"/>
      <c r="AN1043" s="24"/>
      <c r="AO1043" s="24"/>
      <c r="AP1043" s="24"/>
      <c r="AQ1043" s="24"/>
      <c r="AR1043" s="24"/>
      <c r="AS1043" s="24"/>
      <c r="AT1043" s="24"/>
      <c r="AU1043" s="24"/>
      <c r="AV1043" s="24"/>
      <c r="AW1043" s="28">
        <v>0</v>
      </c>
      <c r="AX1043" s="26">
        <v>0</v>
      </c>
      <c r="AY1043" s="28">
        <v>0</v>
      </c>
      <c r="AZ1043" s="28">
        <v>0</v>
      </c>
      <c r="BA1043" s="26">
        <v>0</v>
      </c>
      <c r="BB1043" s="24"/>
      <c r="BC1043" s="26" t="s">
        <v>5807</v>
      </c>
      <c r="BD1043" s="24"/>
      <c r="BE1043" s="24"/>
      <c r="BF1043" s="24"/>
      <c r="BG1043" s="24"/>
      <c r="BH1043" s="24"/>
      <c r="BI1043" s="24"/>
      <c r="BJ1043" s="24"/>
      <c r="BK1043" s="24"/>
      <c r="BL1043" s="24"/>
      <c r="BM1043" s="24"/>
      <c r="BN1043" s="24"/>
      <c r="BO1043" s="24"/>
      <c r="BP1043" s="24"/>
      <c r="BQ1043" s="24"/>
      <c r="BR1043" s="26">
        <v>0</v>
      </c>
      <c r="BS1043" s="26">
        <v>0</v>
      </c>
      <c r="BT1043" s="26">
        <v>0</v>
      </c>
      <c r="BU1043" s="26">
        <v>0</v>
      </c>
      <c r="BV1043" s="26">
        <v>0</v>
      </c>
      <c r="BW1043" s="26">
        <v>0</v>
      </c>
      <c r="BX1043" s="26">
        <v>0</v>
      </c>
      <c r="BY1043" s="26">
        <v>0</v>
      </c>
      <c r="BZ1043" s="24"/>
      <c r="CA1043" s="24"/>
      <c r="CB1043" s="24"/>
      <c r="CC1043" s="24"/>
      <c r="CD1043" s="24"/>
      <c r="CE1043" s="24"/>
      <c r="CF1043" s="24"/>
      <c r="CG1043" s="24"/>
      <c r="CH1043" s="24"/>
      <c r="CI1043" s="24"/>
      <c r="CJ1043" s="24"/>
      <c r="CK1043" s="24"/>
      <c r="CL1043" s="24"/>
      <c r="CM1043" s="24"/>
      <c r="CN1043" s="24"/>
      <c r="CO1043" s="24"/>
      <c r="CP1043" s="24"/>
      <c r="CQ1043" s="24"/>
      <c r="CR1043" s="24"/>
      <c r="CS1043" s="24"/>
      <c r="CT1043" s="24"/>
      <c r="CU1043" s="24"/>
      <c r="CV1043" s="24"/>
      <c r="CW1043" s="24"/>
      <c r="CX1043" s="24"/>
      <c r="CY1043" s="24"/>
      <c r="CZ1043" s="24"/>
      <c r="DA1043" s="24"/>
      <c r="DB1043" s="24"/>
      <c r="DC1043" s="24"/>
      <c r="DD1043" s="24"/>
      <c r="DE1043" s="24"/>
      <c r="DF1043" s="26" t="s">
        <v>139</v>
      </c>
      <c r="DG1043" s="26" t="s">
        <v>139</v>
      </c>
      <c r="DH1043" s="26" t="s">
        <v>139</v>
      </c>
      <c r="DI1043" s="26" t="s">
        <v>139</v>
      </c>
      <c r="DJ1043" s="26" t="s">
        <v>139</v>
      </c>
      <c r="DK1043" s="26" t="s">
        <v>139</v>
      </c>
      <c r="DL1043" s="26" t="s">
        <v>139</v>
      </c>
      <c r="DM1043" s="26" t="s">
        <v>139</v>
      </c>
      <c r="DN1043" s="26" t="s">
        <v>139</v>
      </c>
      <c r="DO1043" s="26" t="s">
        <v>139</v>
      </c>
    </row>
    <row r="1044" spans="1:119" ht="20.100000000000001" customHeight="1" x14ac:dyDescent="0.25">
      <c r="A1044" s="29" t="str">
        <f t="shared" si="224"/>
        <v>Eldany Charitable Foundation2</v>
      </c>
      <c r="B1044" s="29" t="str">
        <f t="shared" si="225"/>
        <v>Eldany Charitable Foundation</v>
      </c>
      <c r="C1044" s="29">
        <f t="shared" si="226"/>
        <v>2</v>
      </c>
      <c r="D1044" s="30" t="str">
        <f t="shared" si="227"/>
        <v>Europe and Eurasia</v>
      </c>
      <c r="E1044" s="30" t="str">
        <f t="shared" si="228"/>
        <v>Almaty, Kazakhstan</v>
      </c>
      <c r="F1044" s="31">
        <f t="shared" si="229"/>
        <v>3</v>
      </c>
      <c r="G1044" s="31">
        <f t="shared" si="230"/>
        <v>3</v>
      </c>
      <c r="H1044" s="31">
        <f t="shared" si="231"/>
        <v>2</v>
      </c>
      <c r="I1044" s="31">
        <f t="shared" si="232"/>
        <v>5</v>
      </c>
      <c r="J1044" s="31">
        <f t="shared" si="233"/>
        <v>4</v>
      </c>
      <c r="K1044" s="31">
        <f t="shared" si="234"/>
        <v>5</v>
      </c>
      <c r="L1044" s="31">
        <f t="shared" si="235"/>
        <v>4</v>
      </c>
      <c r="M1044" s="31">
        <f t="shared" si="236"/>
        <v>2</v>
      </c>
      <c r="N1044" s="31">
        <f t="shared" si="237"/>
        <v>3.5</v>
      </c>
      <c r="O1044" s="26" t="s">
        <v>5829</v>
      </c>
      <c r="P1044" s="26" t="s">
        <v>108</v>
      </c>
      <c r="Q1044" s="27">
        <v>40316</v>
      </c>
      <c r="R1044" s="26" t="s">
        <v>109</v>
      </c>
      <c r="S1044" s="26" t="s">
        <v>234</v>
      </c>
      <c r="T1044" s="26" t="s">
        <v>224</v>
      </c>
      <c r="U1044" s="26" t="s">
        <v>307</v>
      </c>
      <c r="V1044" s="26" t="s">
        <v>15763</v>
      </c>
      <c r="W1044" s="26" t="s">
        <v>641</v>
      </c>
      <c r="X1044" s="26" t="s">
        <v>5799</v>
      </c>
      <c r="Y1044" s="26" t="s">
        <v>5800</v>
      </c>
      <c r="Z1044" s="24"/>
      <c r="AA1044" s="24"/>
      <c r="AB1044" s="26" t="s">
        <v>117</v>
      </c>
      <c r="AC1044" s="28">
        <v>9000</v>
      </c>
      <c r="AD1044" s="26" t="s">
        <v>5801</v>
      </c>
      <c r="AE1044" s="24"/>
      <c r="AF1044" s="26" t="s">
        <v>120</v>
      </c>
      <c r="AG1044" s="26" t="s">
        <v>645</v>
      </c>
      <c r="AH1044" s="26" t="s">
        <v>143</v>
      </c>
      <c r="AI1044" s="28">
        <v>9000</v>
      </c>
      <c r="AJ1044" s="24"/>
      <c r="AK1044" s="26" t="s">
        <v>5830</v>
      </c>
      <c r="AL1044" s="26" t="s">
        <v>5831</v>
      </c>
      <c r="AM1044" s="26" t="s">
        <v>5832</v>
      </c>
      <c r="AN1044" s="26" t="s">
        <v>5833</v>
      </c>
      <c r="AO1044" s="24"/>
      <c r="AP1044" s="24"/>
      <c r="AQ1044" s="24"/>
      <c r="AR1044" s="24"/>
      <c r="AS1044" s="24"/>
      <c r="AT1044" s="26" t="s">
        <v>5834</v>
      </c>
      <c r="AU1044" s="24"/>
      <c r="AV1044" s="24"/>
      <c r="AW1044" s="28">
        <v>53334</v>
      </c>
      <c r="AX1044" s="26">
        <v>510</v>
      </c>
      <c r="AY1044" s="28">
        <v>0</v>
      </c>
      <c r="AZ1044" s="28">
        <v>0</v>
      </c>
      <c r="BA1044" s="26">
        <v>0</v>
      </c>
      <c r="BB1044" s="24"/>
      <c r="BC1044" s="26" t="s">
        <v>5807</v>
      </c>
      <c r="BD1044" s="24"/>
      <c r="BE1044" s="24"/>
      <c r="BF1044" s="24"/>
      <c r="BG1044" s="24"/>
      <c r="BH1044" s="24"/>
      <c r="BI1044" s="24"/>
      <c r="BJ1044" s="24"/>
      <c r="BK1044" s="24"/>
      <c r="BL1044" s="24"/>
      <c r="BM1044" s="24"/>
      <c r="BN1044" s="24"/>
      <c r="BO1044" s="24"/>
      <c r="BP1044" s="24"/>
      <c r="BQ1044" s="24"/>
      <c r="BR1044" s="26">
        <v>3</v>
      </c>
      <c r="BS1044" s="26">
        <v>3</v>
      </c>
      <c r="BT1044" s="26">
        <v>2</v>
      </c>
      <c r="BU1044" s="26">
        <v>5</v>
      </c>
      <c r="BV1044" s="26">
        <v>4</v>
      </c>
      <c r="BW1044" s="26">
        <v>5</v>
      </c>
      <c r="BX1044" s="26">
        <v>4</v>
      </c>
      <c r="BY1044" s="26">
        <v>2</v>
      </c>
      <c r="BZ1044" s="24"/>
      <c r="CA1044" s="24"/>
      <c r="CB1044" s="24"/>
      <c r="CC1044" s="24"/>
      <c r="CD1044" s="24"/>
      <c r="CE1044" s="24"/>
      <c r="CF1044" s="24"/>
      <c r="CG1044" s="24"/>
      <c r="CH1044" s="24"/>
      <c r="CI1044" s="24"/>
      <c r="CJ1044" s="24"/>
      <c r="CK1044" s="24"/>
      <c r="CL1044" s="24"/>
      <c r="CM1044" s="24"/>
      <c r="CN1044" s="24"/>
      <c r="CO1044" s="24"/>
      <c r="CP1044" s="24"/>
      <c r="CQ1044" s="24"/>
      <c r="CR1044" s="24"/>
      <c r="CS1044" s="24"/>
      <c r="CT1044" s="24"/>
      <c r="CU1044" s="24"/>
      <c r="CV1044" s="24"/>
      <c r="CW1044" s="24"/>
      <c r="CX1044" s="24"/>
      <c r="CY1044" s="24"/>
      <c r="CZ1044" s="24"/>
      <c r="DA1044" s="24"/>
      <c r="DB1044" s="24"/>
      <c r="DC1044" s="24"/>
      <c r="DD1044" s="24"/>
      <c r="DE1044" s="24"/>
      <c r="DF1044" s="26" t="s">
        <v>139</v>
      </c>
      <c r="DG1044" s="26" t="s">
        <v>139</v>
      </c>
      <c r="DH1044" s="26" t="s">
        <v>139</v>
      </c>
      <c r="DI1044" s="26" t="s">
        <v>139</v>
      </c>
      <c r="DJ1044" s="26" t="s">
        <v>139</v>
      </c>
      <c r="DK1044" s="26" t="s">
        <v>139</v>
      </c>
      <c r="DL1044" s="26" t="s">
        <v>139</v>
      </c>
      <c r="DM1044" s="26" t="s">
        <v>139</v>
      </c>
      <c r="DN1044" s="26" t="s">
        <v>139</v>
      </c>
      <c r="DO1044" s="26" t="s">
        <v>139</v>
      </c>
    </row>
    <row r="1045" spans="1:119" ht="20.100000000000001" customHeight="1" x14ac:dyDescent="0.25">
      <c r="A1045" s="29" t="str">
        <f t="shared" si="224"/>
        <v/>
      </c>
      <c r="B1045" s="29" t="str">
        <f t="shared" si="225"/>
        <v>Eldany Charitable Foundation</v>
      </c>
      <c r="C1045" s="29">
        <f t="shared" si="226"/>
        <v>0</v>
      </c>
      <c r="D1045" s="30" t="str">
        <f t="shared" si="227"/>
        <v>Europe and Eurasia</v>
      </c>
      <c r="E1045" s="30" t="str">
        <f t="shared" si="228"/>
        <v>Almaty, Kazakhstan</v>
      </c>
      <c r="F1045" s="31">
        <f t="shared" si="229"/>
        <v>0</v>
      </c>
      <c r="G1045" s="31">
        <f t="shared" si="230"/>
        <v>0</v>
      </c>
      <c r="H1045" s="31">
        <f t="shared" si="231"/>
        <v>0</v>
      </c>
      <c r="I1045" s="31">
        <f t="shared" si="232"/>
        <v>0</v>
      </c>
      <c r="J1045" s="31">
        <f t="shared" si="233"/>
        <v>0</v>
      </c>
      <c r="K1045" s="31">
        <f t="shared" si="234"/>
        <v>0</v>
      </c>
      <c r="L1045" s="31">
        <f t="shared" si="235"/>
        <v>0</v>
      </c>
      <c r="M1045" s="31">
        <f t="shared" si="236"/>
        <v>0</v>
      </c>
      <c r="N1045" s="31">
        <f t="shared" si="237"/>
        <v>0</v>
      </c>
      <c r="O1045" s="26" t="s">
        <v>16048</v>
      </c>
      <c r="P1045" s="26" t="s">
        <v>108</v>
      </c>
      <c r="Q1045" s="27">
        <v>40297</v>
      </c>
      <c r="R1045" s="24"/>
      <c r="S1045" s="24"/>
      <c r="T1045" s="26" t="s">
        <v>224</v>
      </c>
      <c r="U1045" s="24"/>
      <c r="V1045" s="26" t="s">
        <v>15763</v>
      </c>
      <c r="W1045" s="26" t="s">
        <v>641</v>
      </c>
      <c r="X1045" s="26" t="s">
        <v>5799</v>
      </c>
      <c r="Y1045" s="26" t="s">
        <v>5800</v>
      </c>
      <c r="Z1045" s="24"/>
      <c r="AA1045" s="24"/>
      <c r="AB1045" s="26" t="s">
        <v>15736</v>
      </c>
      <c r="AC1045" s="28">
        <v>918</v>
      </c>
      <c r="AD1045" s="26" t="s">
        <v>5801</v>
      </c>
      <c r="AE1045" s="24"/>
      <c r="AF1045" s="26" t="s">
        <v>120</v>
      </c>
      <c r="AG1045" s="26" t="s">
        <v>645</v>
      </c>
      <c r="AH1045" s="24"/>
      <c r="AI1045" s="28">
        <v>1240</v>
      </c>
      <c r="AJ1045" s="24"/>
      <c r="AK1045" s="24"/>
      <c r="AL1045" s="24"/>
      <c r="AM1045" s="24"/>
      <c r="AN1045" s="24"/>
      <c r="AO1045" s="24"/>
      <c r="AP1045" s="24"/>
      <c r="AQ1045" s="24"/>
      <c r="AR1045" s="24"/>
      <c r="AS1045" s="24"/>
      <c r="AT1045" s="24"/>
      <c r="AU1045" s="24"/>
      <c r="AV1045" s="24"/>
      <c r="AW1045" s="28">
        <v>0</v>
      </c>
      <c r="AX1045" s="26">
        <v>0</v>
      </c>
      <c r="AY1045" s="28">
        <v>0</v>
      </c>
      <c r="AZ1045" s="28">
        <v>0</v>
      </c>
      <c r="BA1045" s="26">
        <v>0</v>
      </c>
      <c r="BB1045" s="24"/>
      <c r="BC1045" s="26" t="s">
        <v>5807</v>
      </c>
      <c r="BD1045" s="24"/>
      <c r="BE1045" s="24"/>
      <c r="BF1045" s="24"/>
      <c r="BG1045" s="24"/>
      <c r="BH1045" s="24"/>
      <c r="BI1045" s="24"/>
      <c r="BJ1045" s="24"/>
      <c r="BK1045" s="24"/>
      <c r="BL1045" s="24"/>
      <c r="BM1045" s="24"/>
      <c r="BN1045" s="24"/>
      <c r="BO1045" s="24"/>
      <c r="BP1045" s="24"/>
      <c r="BQ1045" s="24"/>
      <c r="BR1045" s="26">
        <v>0</v>
      </c>
      <c r="BS1045" s="26">
        <v>0</v>
      </c>
      <c r="BT1045" s="26">
        <v>0</v>
      </c>
      <c r="BU1045" s="26">
        <v>0</v>
      </c>
      <c r="BV1045" s="26">
        <v>0</v>
      </c>
      <c r="BW1045" s="26">
        <v>0</v>
      </c>
      <c r="BX1045" s="26">
        <v>0</v>
      </c>
      <c r="BY1045" s="26">
        <v>0</v>
      </c>
      <c r="BZ1045" s="24"/>
      <c r="CA1045" s="24"/>
      <c r="CB1045" s="24"/>
      <c r="CC1045" s="24"/>
      <c r="CD1045" s="24"/>
      <c r="CE1045" s="24"/>
      <c r="CF1045" s="24"/>
      <c r="CG1045" s="24"/>
      <c r="CH1045" s="24"/>
      <c r="CI1045" s="24"/>
      <c r="CJ1045" s="24"/>
      <c r="CK1045" s="24"/>
      <c r="CL1045" s="24"/>
      <c r="CM1045" s="24"/>
      <c r="CN1045" s="24"/>
      <c r="CO1045" s="24"/>
      <c r="CP1045" s="24"/>
      <c r="CQ1045" s="24"/>
      <c r="CR1045" s="24"/>
      <c r="CS1045" s="24"/>
      <c r="CT1045" s="24"/>
      <c r="CU1045" s="24"/>
      <c r="CV1045" s="24"/>
      <c r="CW1045" s="24"/>
      <c r="CX1045" s="24"/>
      <c r="CY1045" s="24"/>
      <c r="CZ1045" s="24"/>
      <c r="DA1045" s="24"/>
      <c r="DB1045" s="24"/>
      <c r="DC1045" s="24"/>
      <c r="DD1045" s="24"/>
      <c r="DE1045" s="24"/>
      <c r="DF1045" s="26" t="s">
        <v>139</v>
      </c>
      <c r="DG1045" s="26" t="s">
        <v>139</v>
      </c>
      <c r="DH1045" s="26" t="s">
        <v>139</v>
      </c>
      <c r="DI1045" s="26" t="s">
        <v>139</v>
      </c>
      <c r="DJ1045" s="26" t="s">
        <v>139</v>
      </c>
      <c r="DK1045" s="26" t="s">
        <v>139</v>
      </c>
      <c r="DL1045" s="26" t="s">
        <v>139</v>
      </c>
      <c r="DM1045" s="26" t="s">
        <v>139</v>
      </c>
      <c r="DN1045" s="26" t="s">
        <v>139</v>
      </c>
      <c r="DO1045" s="26" t="s">
        <v>139</v>
      </c>
    </row>
    <row r="1046" spans="1:119" ht="20.100000000000001" customHeight="1" x14ac:dyDescent="0.25">
      <c r="A1046" s="29" t="str">
        <f t="shared" si="224"/>
        <v>Elevation Networks4</v>
      </c>
      <c r="B1046" s="29" t="str">
        <f t="shared" si="225"/>
        <v>Elevation Networks</v>
      </c>
      <c r="C1046" s="29">
        <f t="shared" si="226"/>
        <v>4</v>
      </c>
      <c r="D1046" s="30" t="str">
        <f t="shared" si="227"/>
        <v>Europe and Eurasia</v>
      </c>
      <c r="E1046" s="30" t="str">
        <f t="shared" si="228"/>
        <v>London, United Kingdom</v>
      </c>
      <c r="F1046" s="31">
        <f t="shared" si="229"/>
        <v>4</v>
      </c>
      <c r="G1046" s="31">
        <f t="shared" si="230"/>
        <v>3</v>
      </c>
      <c r="H1046" s="31">
        <f t="shared" si="231"/>
        <v>5</v>
      </c>
      <c r="I1046" s="31">
        <f t="shared" si="232"/>
        <v>5</v>
      </c>
      <c r="J1046" s="31">
        <f t="shared" si="233"/>
        <v>4</v>
      </c>
      <c r="K1046" s="31">
        <f t="shared" si="234"/>
        <v>4</v>
      </c>
      <c r="L1046" s="31">
        <f t="shared" si="235"/>
        <v>4</v>
      </c>
      <c r="M1046" s="31">
        <f t="shared" si="236"/>
        <v>4</v>
      </c>
      <c r="N1046" s="31">
        <f t="shared" si="237"/>
        <v>4.0999999999999996</v>
      </c>
      <c r="O1046" s="26" t="s">
        <v>5835</v>
      </c>
      <c r="P1046" s="26" t="s">
        <v>108</v>
      </c>
      <c r="Q1046" s="27">
        <v>42502</v>
      </c>
      <c r="R1046" s="26" t="s">
        <v>305</v>
      </c>
      <c r="S1046" s="26" t="s">
        <v>184</v>
      </c>
      <c r="T1046" s="26" t="s">
        <v>157</v>
      </c>
      <c r="U1046" s="26" t="s">
        <v>307</v>
      </c>
      <c r="V1046" s="26" t="s">
        <v>15763</v>
      </c>
      <c r="W1046" s="26" t="s">
        <v>1204</v>
      </c>
      <c r="X1046" s="26" t="s">
        <v>2050</v>
      </c>
      <c r="Y1046" s="26" t="s">
        <v>5836</v>
      </c>
      <c r="Z1046" s="24"/>
      <c r="AA1046" s="24"/>
      <c r="AB1046" s="26" t="s">
        <v>117</v>
      </c>
      <c r="AC1046" s="28">
        <v>15000</v>
      </c>
      <c r="AD1046" s="26" t="s">
        <v>5837</v>
      </c>
      <c r="AE1046" s="26" t="s">
        <v>558</v>
      </c>
      <c r="AF1046" s="26" t="s">
        <v>120</v>
      </c>
      <c r="AG1046" s="26" t="s">
        <v>175</v>
      </c>
      <c r="AH1046" s="26" t="s">
        <v>185</v>
      </c>
      <c r="AI1046" s="28">
        <v>15000</v>
      </c>
      <c r="AJ1046" s="26" t="s">
        <v>5838</v>
      </c>
      <c r="AK1046" s="26" t="s">
        <v>5839</v>
      </c>
      <c r="AL1046" s="26" t="s">
        <v>5840</v>
      </c>
      <c r="AM1046" s="24"/>
      <c r="AN1046" s="24"/>
      <c r="AO1046" s="24"/>
      <c r="AP1046" s="24"/>
      <c r="AQ1046" s="24"/>
      <c r="AR1046" s="26" t="s">
        <v>5841</v>
      </c>
      <c r="AS1046" s="26" t="s">
        <v>5842</v>
      </c>
      <c r="AT1046" s="24"/>
      <c r="AU1046" s="26" t="s">
        <v>5843</v>
      </c>
      <c r="AV1046" s="24"/>
      <c r="AW1046" s="28">
        <v>541179</v>
      </c>
      <c r="AX1046" s="26">
        <v>32294</v>
      </c>
      <c r="AY1046" s="28">
        <v>100</v>
      </c>
      <c r="AZ1046" s="28">
        <v>98</v>
      </c>
      <c r="BA1046" s="26">
        <v>0</v>
      </c>
      <c r="BB1046" s="26" t="s">
        <v>148</v>
      </c>
      <c r="BC1046" s="26" t="s">
        <v>5844</v>
      </c>
      <c r="BD1046" s="24"/>
      <c r="BE1046" s="24"/>
      <c r="BF1046" s="26" t="s">
        <v>5845</v>
      </c>
      <c r="BG1046" s="26" t="s">
        <v>395</v>
      </c>
      <c r="BH1046" s="26" t="s">
        <v>5846</v>
      </c>
      <c r="BI1046" s="26" t="s">
        <v>395</v>
      </c>
      <c r="BJ1046" s="24"/>
      <c r="BK1046" s="24"/>
      <c r="BL1046" s="24"/>
      <c r="BM1046" s="24"/>
      <c r="BN1046" s="24"/>
      <c r="BO1046" s="24"/>
      <c r="BP1046" s="24"/>
      <c r="BQ1046" s="24"/>
      <c r="BR1046" s="26">
        <v>4</v>
      </c>
      <c r="BS1046" s="26">
        <v>3</v>
      </c>
      <c r="BT1046" s="26">
        <v>5</v>
      </c>
      <c r="BU1046" s="26">
        <v>5</v>
      </c>
      <c r="BV1046" s="26">
        <v>4</v>
      </c>
      <c r="BW1046" s="26">
        <v>4</v>
      </c>
      <c r="BX1046" s="26">
        <v>4</v>
      </c>
      <c r="BY1046" s="26">
        <v>4</v>
      </c>
      <c r="BZ1046" s="24"/>
      <c r="CA1046" s="24"/>
      <c r="CB1046" s="24"/>
      <c r="CC1046" s="24"/>
      <c r="CD1046" s="24"/>
      <c r="CE1046" s="24"/>
      <c r="CF1046" s="24"/>
      <c r="CG1046" s="24"/>
      <c r="CH1046" s="24"/>
      <c r="CI1046" s="24"/>
      <c r="CJ1046" s="24"/>
      <c r="CK1046" s="24"/>
      <c r="CL1046" s="24"/>
      <c r="CM1046" s="24"/>
      <c r="CN1046" s="24"/>
      <c r="CO1046" s="24"/>
      <c r="CP1046" s="24"/>
      <c r="CQ1046" s="24"/>
      <c r="CR1046" s="24"/>
      <c r="CS1046" s="24"/>
      <c r="CT1046" s="24"/>
      <c r="CU1046" s="24"/>
      <c r="CV1046" s="24"/>
      <c r="CW1046" s="24"/>
      <c r="CX1046" s="24"/>
      <c r="CY1046" s="24"/>
      <c r="CZ1046" s="24"/>
      <c r="DA1046" s="24"/>
      <c r="DB1046" s="24"/>
      <c r="DC1046" s="24"/>
      <c r="DD1046" s="24"/>
      <c r="DE1046" s="24"/>
      <c r="DF1046" s="26" t="s">
        <v>139</v>
      </c>
      <c r="DG1046" s="26" t="s">
        <v>139</v>
      </c>
      <c r="DH1046" s="26" t="s">
        <v>139</v>
      </c>
      <c r="DI1046" s="26" t="s">
        <v>139</v>
      </c>
      <c r="DJ1046" s="26" t="s">
        <v>139</v>
      </c>
      <c r="DK1046" s="26" t="s">
        <v>139</v>
      </c>
      <c r="DL1046" s="26" t="s">
        <v>120</v>
      </c>
      <c r="DM1046" s="26" t="s">
        <v>139</v>
      </c>
      <c r="DN1046" s="26" t="s">
        <v>139</v>
      </c>
      <c r="DO1046" s="26" t="s">
        <v>139</v>
      </c>
    </row>
    <row r="1047" spans="1:119" ht="20.100000000000001" customHeight="1" x14ac:dyDescent="0.25">
      <c r="A1047" s="29" t="str">
        <f t="shared" si="224"/>
        <v/>
      </c>
      <c r="B1047" s="29" t="str">
        <f t="shared" si="225"/>
        <v>Elevation Networks</v>
      </c>
      <c r="C1047" s="29">
        <f t="shared" si="226"/>
        <v>0</v>
      </c>
      <c r="D1047" s="30" t="str">
        <f t="shared" si="227"/>
        <v>Europe and Eurasia</v>
      </c>
      <c r="E1047" s="30" t="str">
        <f t="shared" si="228"/>
        <v>London, United Kingdom</v>
      </c>
      <c r="F1047" s="31">
        <f t="shared" si="229"/>
        <v>0</v>
      </c>
      <c r="G1047" s="31">
        <f t="shared" si="230"/>
        <v>0</v>
      </c>
      <c r="H1047" s="31">
        <f t="shared" si="231"/>
        <v>0</v>
      </c>
      <c r="I1047" s="31">
        <f t="shared" si="232"/>
        <v>0</v>
      </c>
      <c r="J1047" s="31">
        <f t="shared" si="233"/>
        <v>0</v>
      </c>
      <c r="K1047" s="31">
        <f t="shared" si="234"/>
        <v>0</v>
      </c>
      <c r="L1047" s="31">
        <f t="shared" si="235"/>
        <v>0</v>
      </c>
      <c r="M1047" s="31">
        <f t="shared" si="236"/>
        <v>0</v>
      </c>
      <c r="N1047" s="31">
        <f t="shared" si="237"/>
        <v>0</v>
      </c>
      <c r="O1047" s="26" t="s">
        <v>16049</v>
      </c>
      <c r="P1047" s="26" t="s">
        <v>108</v>
      </c>
      <c r="Q1047" s="27">
        <v>41821</v>
      </c>
      <c r="R1047" s="24"/>
      <c r="S1047" s="24"/>
      <c r="T1047" s="26" t="s">
        <v>278</v>
      </c>
      <c r="U1047" s="24"/>
      <c r="V1047" s="26" t="s">
        <v>15763</v>
      </c>
      <c r="W1047" s="26" t="s">
        <v>1204</v>
      </c>
      <c r="X1047" s="26" t="s">
        <v>2050</v>
      </c>
      <c r="Y1047" s="26" t="s">
        <v>5836</v>
      </c>
      <c r="Z1047" s="24"/>
      <c r="AA1047" s="24"/>
      <c r="AB1047" s="26" t="s">
        <v>15736</v>
      </c>
      <c r="AC1047" s="28">
        <v>1680</v>
      </c>
      <c r="AD1047" s="26" t="s">
        <v>5837</v>
      </c>
      <c r="AE1047" s="26" t="s">
        <v>558</v>
      </c>
      <c r="AF1047" s="26" t="s">
        <v>120</v>
      </c>
      <c r="AG1047" s="26" t="s">
        <v>175</v>
      </c>
      <c r="AH1047" s="24"/>
      <c r="AI1047" s="28">
        <v>1680</v>
      </c>
      <c r="AJ1047" s="24"/>
      <c r="AK1047" s="24"/>
      <c r="AL1047" s="24"/>
      <c r="AM1047" s="24"/>
      <c r="AN1047" s="24"/>
      <c r="AO1047" s="24"/>
      <c r="AP1047" s="24"/>
      <c r="AQ1047" s="24"/>
      <c r="AR1047" s="24"/>
      <c r="AS1047" s="24"/>
      <c r="AT1047" s="24"/>
      <c r="AU1047" s="24"/>
      <c r="AV1047" s="24"/>
      <c r="AW1047" s="24"/>
      <c r="AX1047" s="24"/>
      <c r="AY1047" s="24"/>
      <c r="AZ1047" s="24"/>
      <c r="BA1047" s="24"/>
      <c r="BB1047" s="24"/>
      <c r="BC1047" s="26" t="s">
        <v>5844</v>
      </c>
      <c r="BD1047" s="24"/>
      <c r="BE1047" s="24"/>
      <c r="BF1047" s="24"/>
      <c r="BG1047" s="24"/>
      <c r="BH1047" s="24"/>
      <c r="BI1047" s="24"/>
      <c r="BJ1047" s="24"/>
      <c r="BK1047" s="24"/>
      <c r="BL1047" s="24"/>
      <c r="BM1047" s="24"/>
      <c r="BN1047" s="24"/>
      <c r="BO1047" s="24"/>
      <c r="BP1047" s="24"/>
      <c r="BQ1047" s="24"/>
      <c r="BR1047" s="24"/>
      <c r="BS1047" s="24"/>
      <c r="BT1047" s="24"/>
      <c r="BU1047" s="24"/>
      <c r="BV1047" s="24"/>
      <c r="BW1047" s="24"/>
      <c r="BX1047" s="24"/>
      <c r="BY1047" s="24"/>
      <c r="BZ1047" s="24"/>
      <c r="CA1047" s="24"/>
      <c r="CB1047" s="24"/>
      <c r="CC1047" s="24"/>
      <c r="CD1047" s="24"/>
      <c r="CE1047" s="24"/>
      <c r="CF1047" s="24"/>
      <c r="CG1047" s="24"/>
      <c r="CH1047" s="24"/>
      <c r="CI1047" s="24"/>
      <c r="CJ1047" s="24"/>
      <c r="CK1047" s="24"/>
      <c r="CL1047" s="24"/>
      <c r="CM1047" s="24"/>
      <c r="CN1047" s="24"/>
      <c r="CO1047" s="24"/>
      <c r="CP1047" s="24"/>
      <c r="CQ1047" s="24"/>
      <c r="CR1047" s="24"/>
      <c r="CS1047" s="24"/>
      <c r="CT1047" s="24"/>
      <c r="CU1047" s="24"/>
      <c r="CV1047" s="24"/>
      <c r="CW1047" s="24"/>
      <c r="CX1047" s="24"/>
      <c r="CY1047" s="24"/>
      <c r="CZ1047" s="24"/>
      <c r="DA1047" s="24"/>
      <c r="DB1047" s="24"/>
      <c r="DC1047" s="24"/>
      <c r="DD1047" s="24"/>
      <c r="DE1047" s="24"/>
      <c r="DF1047" s="26" t="s">
        <v>139</v>
      </c>
      <c r="DG1047" s="26" t="s">
        <v>139</v>
      </c>
      <c r="DH1047" s="26" t="s">
        <v>139</v>
      </c>
      <c r="DI1047" s="26" t="s">
        <v>139</v>
      </c>
      <c r="DJ1047" s="26" t="s">
        <v>139</v>
      </c>
      <c r="DK1047" s="26" t="s">
        <v>139</v>
      </c>
      <c r="DL1047" s="26" t="s">
        <v>139</v>
      </c>
      <c r="DM1047" s="26" t="s">
        <v>139</v>
      </c>
      <c r="DN1047" s="26" t="s">
        <v>139</v>
      </c>
      <c r="DO1047" s="26" t="s">
        <v>139</v>
      </c>
    </row>
    <row r="1048" spans="1:119" ht="20.100000000000001" customHeight="1" x14ac:dyDescent="0.25">
      <c r="A1048" s="29" t="str">
        <f t="shared" si="224"/>
        <v>Elevation Networks3</v>
      </c>
      <c r="B1048" s="29" t="str">
        <f t="shared" si="225"/>
        <v>Elevation Networks</v>
      </c>
      <c r="C1048" s="29">
        <f t="shared" si="226"/>
        <v>3</v>
      </c>
      <c r="D1048" s="30" t="str">
        <f t="shared" si="227"/>
        <v>Europe and Eurasia</v>
      </c>
      <c r="E1048" s="30" t="str">
        <f t="shared" si="228"/>
        <v>London, United Kingdom</v>
      </c>
      <c r="F1048" s="31">
        <f t="shared" si="229"/>
        <v>4</v>
      </c>
      <c r="G1048" s="31">
        <f t="shared" si="230"/>
        <v>2</v>
      </c>
      <c r="H1048" s="31">
        <f t="shared" si="231"/>
        <v>4</v>
      </c>
      <c r="I1048" s="31">
        <f t="shared" si="232"/>
        <v>4</v>
      </c>
      <c r="J1048" s="31">
        <f t="shared" si="233"/>
        <v>3</v>
      </c>
      <c r="K1048" s="31">
        <f t="shared" si="234"/>
        <v>4</v>
      </c>
      <c r="L1048" s="31">
        <f t="shared" si="235"/>
        <v>3</v>
      </c>
      <c r="M1048" s="31">
        <f t="shared" si="236"/>
        <v>3</v>
      </c>
      <c r="N1048" s="31">
        <f t="shared" si="237"/>
        <v>3.4</v>
      </c>
      <c r="O1048" s="26" t="s">
        <v>5847</v>
      </c>
      <c r="P1048" s="26" t="s">
        <v>108</v>
      </c>
      <c r="Q1048" s="27">
        <v>41771</v>
      </c>
      <c r="R1048" s="26" t="s">
        <v>166</v>
      </c>
      <c r="S1048" s="26" t="s">
        <v>193</v>
      </c>
      <c r="T1048" s="26" t="s">
        <v>194</v>
      </c>
      <c r="U1048" s="26" t="s">
        <v>307</v>
      </c>
      <c r="V1048" s="26" t="s">
        <v>15763</v>
      </c>
      <c r="W1048" s="26" t="s">
        <v>1204</v>
      </c>
      <c r="X1048" s="26" t="s">
        <v>2050</v>
      </c>
      <c r="Y1048" s="26" t="s">
        <v>5836</v>
      </c>
      <c r="Z1048" s="24"/>
      <c r="AA1048" s="24"/>
      <c r="AB1048" s="26" t="s">
        <v>117</v>
      </c>
      <c r="AC1048" s="28">
        <v>12000</v>
      </c>
      <c r="AD1048" s="26" t="s">
        <v>5837</v>
      </c>
      <c r="AE1048" s="26" t="s">
        <v>558</v>
      </c>
      <c r="AF1048" s="26" t="s">
        <v>120</v>
      </c>
      <c r="AG1048" s="26" t="s">
        <v>175</v>
      </c>
      <c r="AH1048" s="26" t="s">
        <v>121</v>
      </c>
      <c r="AI1048" s="28">
        <v>12000</v>
      </c>
      <c r="AJ1048" s="26" t="s">
        <v>5848</v>
      </c>
      <c r="AK1048" s="26" t="s">
        <v>5849</v>
      </c>
      <c r="AL1048" s="26" t="s">
        <v>5850</v>
      </c>
      <c r="AM1048" s="24"/>
      <c r="AN1048" s="24"/>
      <c r="AO1048" s="24"/>
      <c r="AP1048" s="24"/>
      <c r="AQ1048" s="26" t="s">
        <v>5851</v>
      </c>
      <c r="AR1048" s="24"/>
      <c r="AS1048" s="24"/>
      <c r="AT1048" s="24"/>
      <c r="AU1048" s="26" t="s">
        <v>5852</v>
      </c>
      <c r="AV1048" s="24"/>
      <c r="AW1048" s="28">
        <v>163018</v>
      </c>
      <c r="AX1048" s="26">
        <v>2752</v>
      </c>
      <c r="AY1048" s="28">
        <v>100</v>
      </c>
      <c r="AZ1048" s="28">
        <v>97</v>
      </c>
      <c r="BA1048" s="26">
        <v>0</v>
      </c>
      <c r="BB1048" s="26" t="s">
        <v>148</v>
      </c>
      <c r="BC1048" s="26" t="s">
        <v>5844</v>
      </c>
      <c r="BD1048" s="26" t="s">
        <v>125</v>
      </c>
      <c r="BE1048" s="24"/>
      <c r="BF1048" s="24"/>
      <c r="BG1048" s="24"/>
      <c r="BH1048" s="24"/>
      <c r="BI1048" s="24"/>
      <c r="BJ1048" s="24"/>
      <c r="BK1048" s="24"/>
      <c r="BL1048" s="24"/>
      <c r="BM1048" s="24"/>
      <c r="BN1048" s="24"/>
      <c r="BO1048" s="24"/>
      <c r="BP1048" s="24"/>
      <c r="BQ1048" s="24"/>
      <c r="BR1048" s="26">
        <v>4</v>
      </c>
      <c r="BS1048" s="26">
        <v>2</v>
      </c>
      <c r="BT1048" s="26">
        <v>4</v>
      </c>
      <c r="BU1048" s="26">
        <v>4</v>
      </c>
      <c r="BV1048" s="26">
        <v>3</v>
      </c>
      <c r="BW1048" s="26">
        <v>4</v>
      </c>
      <c r="BX1048" s="26">
        <v>3</v>
      </c>
      <c r="BY1048" s="26">
        <v>3</v>
      </c>
      <c r="BZ1048" s="24"/>
      <c r="CA1048" s="24"/>
      <c r="CB1048" s="24"/>
      <c r="CC1048" s="24"/>
      <c r="CD1048" s="24"/>
      <c r="CE1048" s="24"/>
      <c r="CF1048" s="24"/>
      <c r="CG1048" s="24"/>
      <c r="CH1048" s="24"/>
      <c r="CI1048" s="24"/>
      <c r="CJ1048" s="24"/>
      <c r="CK1048" s="24"/>
      <c r="CL1048" s="24"/>
      <c r="CM1048" s="24"/>
      <c r="CN1048" s="24"/>
      <c r="CO1048" s="24"/>
      <c r="CP1048" s="24"/>
      <c r="CQ1048" s="24"/>
      <c r="CR1048" s="24"/>
      <c r="CS1048" s="24"/>
      <c r="CT1048" s="24"/>
      <c r="CU1048" s="24"/>
      <c r="CV1048" s="24"/>
      <c r="CW1048" s="24"/>
      <c r="CX1048" s="24"/>
      <c r="CY1048" s="24"/>
      <c r="CZ1048" s="24"/>
      <c r="DA1048" s="24"/>
      <c r="DB1048" s="24"/>
      <c r="DC1048" s="24"/>
      <c r="DD1048" s="24"/>
      <c r="DE1048" s="24"/>
      <c r="DF1048" s="26" t="s">
        <v>139</v>
      </c>
      <c r="DG1048" s="26" t="s">
        <v>139</v>
      </c>
      <c r="DH1048" s="26" t="s">
        <v>139</v>
      </c>
      <c r="DI1048" s="26" t="s">
        <v>120</v>
      </c>
      <c r="DJ1048" s="26" t="s">
        <v>139</v>
      </c>
      <c r="DK1048" s="26" t="s">
        <v>139</v>
      </c>
      <c r="DL1048" s="26" t="s">
        <v>139</v>
      </c>
      <c r="DM1048" s="26" t="s">
        <v>139</v>
      </c>
      <c r="DN1048" s="26" t="s">
        <v>139</v>
      </c>
      <c r="DO1048" s="26" t="s">
        <v>139</v>
      </c>
    </row>
    <row r="1049" spans="1:119" ht="20.100000000000001" customHeight="1" x14ac:dyDescent="0.25">
      <c r="A1049" s="29" t="str">
        <f t="shared" si="224"/>
        <v>Elevation Networks2</v>
      </c>
      <c r="B1049" s="29" t="str">
        <f t="shared" si="225"/>
        <v>Elevation Networks</v>
      </c>
      <c r="C1049" s="29">
        <f t="shared" si="226"/>
        <v>2</v>
      </c>
      <c r="D1049" s="30" t="str">
        <f t="shared" si="227"/>
        <v>Europe and Eurasia</v>
      </c>
      <c r="E1049" s="30" t="str">
        <f t="shared" si="228"/>
        <v>London, United Kingdom</v>
      </c>
      <c r="F1049" s="31">
        <f t="shared" si="229"/>
        <v>3</v>
      </c>
      <c r="G1049" s="31">
        <f t="shared" si="230"/>
        <v>2</v>
      </c>
      <c r="H1049" s="31">
        <f t="shared" si="231"/>
        <v>4</v>
      </c>
      <c r="I1049" s="31">
        <f t="shared" si="232"/>
        <v>4</v>
      </c>
      <c r="J1049" s="31">
        <f t="shared" si="233"/>
        <v>2</v>
      </c>
      <c r="K1049" s="31">
        <f t="shared" si="234"/>
        <v>3</v>
      </c>
      <c r="L1049" s="31">
        <f t="shared" si="235"/>
        <v>2</v>
      </c>
      <c r="M1049" s="31">
        <f t="shared" si="236"/>
        <v>2</v>
      </c>
      <c r="N1049" s="31">
        <f t="shared" si="237"/>
        <v>2.8</v>
      </c>
      <c r="O1049" s="26" t="s">
        <v>5853</v>
      </c>
      <c r="P1049" s="26" t="s">
        <v>108</v>
      </c>
      <c r="Q1049" s="27">
        <v>41400</v>
      </c>
      <c r="R1049" s="26" t="s">
        <v>109</v>
      </c>
      <c r="S1049" s="26" t="s">
        <v>206</v>
      </c>
      <c r="T1049" s="26" t="s">
        <v>207</v>
      </c>
      <c r="U1049" s="26" t="s">
        <v>112</v>
      </c>
      <c r="V1049" s="26" t="s">
        <v>15763</v>
      </c>
      <c r="W1049" s="26" t="s">
        <v>1204</v>
      </c>
      <c r="X1049" s="26" t="s">
        <v>2050</v>
      </c>
      <c r="Y1049" s="26" t="s">
        <v>5836</v>
      </c>
      <c r="Z1049" s="24"/>
      <c r="AA1049" s="24"/>
      <c r="AB1049" s="26" t="s">
        <v>117</v>
      </c>
      <c r="AC1049" s="28">
        <v>9000</v>
      </c>
      <c r="AD1049" s="26" t="s">
        <v>5837</v>
      </c>
      <c r="AE1049" s="26" t="s">
        <v>558</v>
      </c>
      <c r="AF1049" s="26" t="s">
        <v>120</v>
      </c>
      <c r="AG1049" s="26" t="s">
        <v>175</v>
      </c>
      <c r="AH1049" s="26" t="s">
        <v>143</v>
      </c>
      <c r="AI1049" s="28">
        <v>9000</v>
      </c>
      <c r="AJ1049" s="26" t="s">
        <v>5854</v>
      </c>
      <c r="AK1049" s="26" t="s">
        <v>5849</v>
      </c>
      <c r="AL1049" s="26" t="s">
        <v>5850</v>
      </c>
      <c r="AM1049" s="24"/>
      <c r="AN1049" s="24"/>
      <c r="AO1049" s="24"/>
      <c r="AP1049" s="24"/>
      <c r="AQ1049" s="24"/>
      <c r="AR1049" s="24"/>
      <c r="AS1049" s="24"/>
      <c r="AT1049" s="24"/>
      <c r="AU1049" s="24"/>
      <c r="AV1049" s="24"/>
      <c r="AW1049" s="28">
        <v>40783</v>
      </c>
      <c r="AX1049" s="26">
        <v>1500</v>
      </c>
      <c r="AY1049" s="28">
        <v>100</v>
      </c>
      <c r="AZ1049" s="28">
        <v>96</v>
      </c>
      <c r="BA1049" s="26">
        <v>0</v>
      </c>
      <c r="BB1049" s="26" t="s">
        <v>148</v>
      </c>
      <c r="BC1049" s="26" t="s">
        <v>5844</v>
      </c>
      <c r="BD1049" s="26" t="s">
        <v>125</v>
      </c>
      <c r="BE1049" s="24"/>
      <c r="BF1049" s="26" t="s">
        <v>282</v>
      </c>
      <c r="BG1049" s="26" t="s">
        <v>395</v>
      </c>
      <c r="BH1049" s="26" t="s">
        <v>5855</v>
      </c>
      <c r="BI1049" s="26" t="s">
        <v>395</v>
      </c>
      <c r="BJ1049" s="24"/>
      <c r="BK1049" s="24"/>
      <c r="BL1049" s="24"/>
      <c r="BM1049" s="24"/>
      <c r="BN1049" s="24"/>
      <c r="BO1049" s="24"/>
      <c r="BP1049" s="24"/>
      <c r="BQ1049" s="24"/>
      <c r="BR1049" s="26">
        <v>3</v>
      </c>
      <c r="BS1049" s="26">
        <v>2</v>
      </c>
      <c r="BT1049" s="26">
        <v>4</v>
      </c>
      <c r="BU1049" s="26">
        <v>4</v>
      </c>
      <c r="BV1049" s="26">
        <v>2</v>
      </c>
      <c r="BW1049" s="26">
        <v>3</v>
      </c>
      <c r="BX1049" s="26">
        <v>2</v>
      </c>
      <c r="BY1049" s="26">
        <v>2</v>
      </c>
      <c r="BZ1049" s="24"/>
      <c r="CA1049" s="24"/>
      <c r="CB1049" s="24"/>
      <c r="CC1049" s="24"/>
      <c r="CD1049" s="24"/>
      <c r="CE1049" s="24"/>
      <c r="CF1049" s="24"/>
      <c r="CG1049" s="24"/>
      <c r="CH1049" s="24"/>
      <c r="CI1049" s="24"/>
      <c r="CJ1049" s="24"/>
      <c r="CK1049" s="24"/>
      <c r="CL1049" s="24"/>
      <c r="CM1049" s="24"/>
      <c r="CN1049" s="24"/>
      <c r="CO1049" s="24"/>
      <c r="CP1049" s="24"/>
      <c r="CQ1049" s="24"/>
      <c r="CR1049" s="24"/>
      <c r="CS1049" s="24"/>
      <c r="CT1049" s="24"/>
      <c r="CU1049" s="24"/>
      <c r="CV1049" s="24"/>
      <c r="CW1049" s="24"/>
      <c r="CX1049" s="24"/>
      <c r="CY1049" s="24"/>
      <c r="CZ1049" s="24"/>
      <c r="DA1049" s="24"/>
      <c r="DB1049" s="24"/>
      <c r="DC1049" s="24"/>
      <c r="DD1049" s="24"/>
      <c r="DE1049" s="24"/>
      <c r="DF1049" s="26" t="s">
        <v>139</v>
      </c>
      <c r="DG1049" s="26" t="s">
        <v>139</v>
      </c>
      <c r="DH1049" s="26" t="s">
        <v>120</v>
      </c>
      <c r="DI1049" s="26" t="s">
        <v>120</v>
      </c>
      <c r="DJ1049" s="26" t="s">
        <v>139</v>
      </c>
      <c r="DK1049" s="26" t="s">
        <v>139</v>
      </c>
      <c r="DL1049" s="26" t="s">
        <v>139</v>
      </c>
      <c r="DM1049" s="26" t="s">
        <v>139</v>
      </c>
      <c r="DN1049" s="26" t="s">
        <v>139</v>
      </c>
      <c r="DO1049" s="26" t="s">
        <v>139</v>
      </c>
    </row>
    <row r="1050" spans="1:119" ht="20.100000000000001" customHeight="1" x14ac:dyDescent="0.25">
      <c r="A1050" s="29" t="str">
        <f t="shared" si="224"/>
        <v>Elevation Networks1</v>
      </c>
      <c r="B1050" s="29" t="str">
        <f t="shared" si="225"/>
        <v>Elevation Networks</v>
      </c>
      <c r="C1050" s="29">
        <f t="shared" si="226"/>
        <v>1</v>
      </c>
      <c r="D1050" s="30" t="str">
        <f t="shared" si="227"/>
        <v>Europe and Eurasia</v>
      </c>
      <c r="E1050" s="30" t="str">
        <f t="shared" si="228"/>
        <v>London, United Kingdom</v>
      </c>
      <c r="F1050" s="31">
        <f t="shared" si="229"/>
        <v>3</v>
      </c>
      <c r="G1050" s="31">
        <f t="shared" si="230"/>
        <v>2</v>
      </c>
      <c r="H1050" s="31">
        <f t="shared" si="231"/>
        <v>3</v>
      </c>
      <c r="I1050" s="31">
        <f t="shared" si="232"/>
        <v>2</v>
      </c>
      <c r="J1050" s="31">
        <f t="shared" si="233"/>
        <v>3</v>
      </c>
      <c r="K1050" s="31">
        <f t="shared" si="234"/>
        <v>3</v>
      </c>
      <c r="L1050" s="31">
        <f t="shared" si="235"/>
        <v>3</v>
      </c>
      <c r="M1050" s="31">
        <f t="shared" si="236"/>
        <v>2</v>
      </c>
      <c r="N1050" s="31">
        <f t="shared" si="237"/>
        <v>2.6</v>
      </c>
      <c r="O1050" s="26" t="s">
        <v>5856</v>
      </c>
      <c r="P1050" s="26" t="s">
        <v>108</v>
      </c>
      <c r="Q1050" s="27">
        <v>41038</v>
      </c>
      <c r="R1050" s="26" t="s">
        <v>155</v>
      </c>
      <c r="S1050" s="26" t="s">
        <v>217</v>
      </c>
      <c r="T1050" s="26" t="s">
        <v>175</v>
      </c>
      <c r="U1050" s="26" t="s">
        <v>112</v>
      </c>
      <c r="V1050" s="26" t="s">
        <v>15763</v>
      </c>
      <c r="W1050" s="26" t="s">
        <v>1204</v>
      </c>
      <c r="X1050" s="26" t="s">
        <v>2050</v>
      </c>
      <c r="Y1050" s="26" t="s">
        <v>5836</v>
      </c>
      <c r="Z1050" s="24"/>
      <c r="AA1050" s="24"/>
      <c r="AB1050" s="26" t="s">
        <v>117</v>
      </c>
      <c r="AC1050" s="28">
        <v>8000</v>
      </c>
      <c r="AD1050" s="26" t="s">
        <v>5837</v>
      </c>
      <c r="AE1050" s="26" t="s">
        <v>558</v>
      </c>
      <c r="AF1050" s="26" t="s">
        <v>120</v>
      </c>
      <c r="AG1050" s="26" t="s">
        <v>175</v>
      </c>
      <c r="AH1050" s="26" t="s">
        <v>158</v>
      </c>
      <c r="AI1050" s="28">
        <v>8000</v>
      </c>
      <c r="AJ1050" s="24"/>
      <c r="AK1050" s="26" t="s">
        <v>5857</v>
      </c>
      <c r="AL1050" s="26" t="s">
        <v>5858</v>
      </c>
      <c r="AM1050" s="26" t="s">
        <v>5859</v>
      </c>
      <c r="AN1050" s="26" t="s">
        <v>5860</v>
      </c>
      <c r="AO1050" s="26" t="s">
        <v>5861</v>
      </c>
      <c r="AP1050" s="24"/>
      <c r="AQ1050" s="24"/>
      <c r="AR1050" s="24"/>
      <c r="AS1050" s="24"/>
      <c r="AT1050" s="24"/>
      <c r="AU1050" s="24"/>
      <c r="AV1050" s="24"/>
      <c r="AW1050" s="28">
        <v>55000</v>
      </c>
      <c r="AX1050" s="26">
        <v>1200</v>
      </c>
      <c r="AY1050" s="28">
        <v>90</v>
      </c>
      <c r="AZ1050" s="28">
        <v>80</v>
      </c>
      <c r="BA1050" s="26">
        <v>0</v>
      </c>
      <c r="BB1050" s="26" t="s">
        <v>148</v>
      </c>
      <c r="BC1050" s="26" t="s">
        <v>5844</v>
      </c>
      <c r="BD1050" s="24"/>
      <c r="BE1050" s="24"/>
      <c r="BF1050" s="26" t="s">
        <v>282</v>
      </c>
      <c r="BG1050" s="26" t="s">
        <v>395</v>
      </c>
      <c r="BH1050" s="26" t="s">
        <v>5862</v>
      </c>
      <c r="BI1050" s="26" t="s">
        <v>395</v>
      </c>
      <c r="BJ1050" s="24"/>
      <c r="BK1050" s="24"/>
      <c r="BL1050" s="24"/>
      <c r="BM1050" s="24"/>
      <c r="BN1050" s="24"/>
      <c r="BO1050" s="24"/>
      <c r="BP1050" s="24"/>
      <c r="BQ1050" s="24"/>
      <c r="BR1050" s="26">
        <v>3</v>
      </c>
      <c r="BS1050" s="26">
        <v>2</v>
      </c>
      <c r="BT1050" s="26">
        <v>3</v>
      </c>
      <c r="BU1050" s="26">
        <v>2</v>
      </c>
      <c r="BV1050" s="26">
        <v>3</v>
      </c>
      <c r="BW1050" s="26">
        <v>3</v>
      </c>
      <c r="BX1050" s="26">
        <v>3</v>
      </c>
      <c r="BY1050" s="26">
        <v>2</v>
      </c>
      <c r="BZ1050" s="24"/>
      <c r="CA1050" s="24"/>
      <c r="CB1050" s="24"/>
      <c r="CC1050" s="24"/>
      <c r="CD1050" s="24"/>
      <c r="CE1050" s="24"/>
      <c r="CF1050" s="24"/>
      <c r="CG1050" s="24"/>
      <c r="CH1050" s="24"/>
      <c r="CI1050" s="24"/>
      <c r="CJ1050" s="24"/>
      <c r="CK1050" s="24"/>
      <c r="CL1050" s="24"/>
      <c r="CM1050" s="24"/>
      <c r="CN1050" s="24"/>
      <c r="CO1050" s="24"/>
      <c r="CP1050" s="24"/>
      <c r="CQ1050" s="24"/>
      <c r="CR1050" s="24"/>
      <c r="CS1050" s="24"/>
      <c r="CT1050" s="24"/>
      <c r="CU1050" s="24"/>
      <c r="CV1050" s="24"/>
      <c r="CW1050" s="24"/>
      <c r="CX1050" s="24"/>
      <c r="CY1050" s="24"/>
      <c r="CZ1050" s="24"/>
      <c r="DA1050" s="24"/>
      <c r="DB1050" s="24"/>
      <c r="DC1050" s="24"/>
      <c r="DD1050" s="24"/>
      <c r="DE1050" s="24"/>
      <c r="DF1050" s="26" t="s">
        <v>139</v>
      </c>
      <c r="DG1050" s="26" t="s">
        <v>139</v>
      </c>
      <c r="DH1050" s="26" t="s">
        <v>120</v>
      </c>
      <c r="DI1050" s="26" t="s">
        <v>120</v>
      </c>
      <c r="DJ1050" s="26" t="s">
        <v>139</v>
      </c>
      <c r="DK1050" s="26" t="s">
        <v>139</v>
      </c>
      <c r="DL1050" s="26" t="s">
        <v>139</v>
      </c>
      <c r="DM1050" s="26" t="s">
        <v>139</v>
      </c>
      <c r="DN1050" s="26" t="s">
        <v>139</v>
      </c>
      <c r="DO1050" s="26" t="s">
        <v>139</v>
      </c>
    </row>
    <row r="1051" spans="1:119" ht="20.100000000000001" customHeight="1" x14ac:dyDescent="0.25">
      <c r="A1051" s="29" t="str">
        <f t="shared" si="224"/>
        <v>Empire des Enfants (Children's Empire)3</v>
      </c>
      <c r="B1051" s="29" t="str">
        <f t="shared" si="225"/>
        <v>Empire des Enfants (Children's Empire)</v>
      </c>
      <c r="C1051" s="29">
        <f t="shared" si="226"/>
        <v>3</v>
      </c>
      <c r="D1051" s="30" t="str">
        <f t="shared" si="227"/>
        <v>Africa and the Middle East</v>
      </c>
      <c r="E1051" s="30" t="str">
        <f t="shared" si="228"/>
        <v>Dakar, Senegal</v>
      </c>
      <c r="F1051" s="31">
        <f t="shared" si="229"/>
        <v>3</v>
      </c>
      <c r="G1051" s="31">
        <f t="shared" si="230"/>
        <v>1</v>
      </c>
      <c r="H1051" s="31">
        <f t="shared" si="231"/>
        <v>2</v>
      </c>
      <c r="I1051" s="31">
        <f t="shared" si="232"/>
        <v>3</v>
      </c>
      <c r="J1051" s="31">
        <f t="shared" si="233"/>
        <v>2</v>
      </c>
      <c r="K1051" s="31">
        <f t="shared" si="234"/>
        <v>3</v>
      </c>
      <c r="L1051" s="31">
        <f t="shared" si="235"/>
        <v>5</v>
      </c>
      <c r="M1051" s="31">
        <f t="shared" si="236"/>
        <v>2</v>
      </c>
      <c r="N1051" s="31">
        <f t="shared" si="237"/>
        <v>2.6</v>
      </c>
      <c r="O1051" s="26" t="s">
        <v>5863</v>
      </c>
      <c r="P1051" s="26" t="s">
        <v>108</v>
      </c>
      <c r="Q1051" s="27">
        <v>41400</v>
      </c>
      <c r="R1051" s="26" t="s">
        <v>109</v>
      </c>
      <c r="S1051" s="26" t="s">
        <v>206</v>
      </c>
      <c r="T1051" s="26" t="s">
        <v>207</v>
      </c>
      <c r="U1051" s="26" t="s">
        <v>168</v>
      </c>
      <c r="V1051" s="26" t="s">
        <v>169</v>
      </c>
      <c r="W1051" s="26" t="s">
        <v>2386</v>
      </c>
      <c r="X1051" s="26" t="s">
        <v>5864</v>
      </c>
      <c r="Y1051" s="26" t="s">
        <v>5865</v>
      </c>
      <c r="Z1051" s="26" t="s">
        <v>5866</v>
      </c>
      <c r="AA1051" s="24"/>
      <c r="AB1051" s="26" t="s">
        <v>117</v>
      </c>
      <c r="AC1051" s="28">
        <v>15000</v>
      </c>
      <c r="AD1051" s="26" t="s">
        <v>5867</v>
      </c>
      <c r="AE1051" s="26" t="s">
        <v>174</v>
      </c>
      <c r="AF1051" s="26" t="s">
        <v>120</v>
      </c>
      <c r="AG1051" s="26" t="s">
        <v>333</v>
      </c>
      <c r="AH1051" s="26" t="s">
        <v>121</v>
      </c>
      <c r="AI1051" s="28">
        <v>15000</v>
      </c>
      <c r="AJ1051" s="26" t="s">
        <v>5868</v>
      </c>
      <c r="AK1051" s="26" t="s">
        <v>5869</v>
      </c>
      <c r="AL1051" s="26" t="s">
        <v>5870</v>
      </c>
      <c r="AM1051" s="24"/>
      <c r="AN1051" s="24"/>
      <c r="AO1051" s="24"/>
      <c r="AP1051" s="24"/>
      <c r="AQ1051" s="24"/>
      <c r="AR1051" s="24"/>
      <c r="AS1051" s="24"/>
      <c r="AT1051" s="24"/>
      <c r="AU1051" s="24"/>
      <c r="AV1051" s="24"/>
      <c r="AW1051" s="28">
        <v>103864</v>
      </c>
      <c r="AX1051" s="26">
        <v>225</v>
      </c>
      <c r="AY1051" s="28">
        <v>75</v>
      </c>
      <c r="AZ1051" s="28">
        <v>96</v>
      </c>
      <c r="BA1051" s="26">
        <v>0</v>
      </c>
      <c r="BB1051" s="26" t="s">
        <v>148</v>
      </c>
      <c r="BC1051" s="26" t="s">
        <v>5871</v>
      </c>
      <c r="BD1051" s="26" t="s">
        <v>125</v>
      </c>
      <c r="BE1051" s="24"/>
      <c r="BF1051" s="26" t="s">
        <v>5872</v>
      </c>
      <c r="BG1051" s="26" t="s">
        <v>2600</v>
      </c>
      <c r="BH1051" s="26" t="s">
        <v>5873</v>
      </c>
      <c r="BI1051" s="26" t="s">
        <v>2392</v>
      </c>
      <c r="BJ1051" s="26" t="s">
        <v>5874</v>
      </c>
      <c r="BK1051" s="26" t="s">
        <v>2392</v>
      </c>
      <c r="BL1051" s="26" t="s">
        <v>5875</v>
      </c>
      <c r="BM1051" s="26" t="s">
        <v>387</v>
      </c>
      <c r="BN1051" s="26" t="s">
        <v>5876</v>
      </c>
      <c r="BO1051" s="26" t="s">
        <v>2392</v>
      </c>
      <c r="BP1051" s="24"/>
      <c r="BQ1051" s="24"/>
      <c r="BR1051" s="26">
        <v>3</v>
      </c>
      <c r="BS1051" s="26">
        <v>1</v>
      </c>
      <c r="BT1051" s="26">
        <v>2</v>
      </c>
      <c r="BU1051" s="26">
        <v>3</v>
      </c>
      <c r="BV1051" s="26">
        <v>2</v>
      </c>
      <c r="BW1051" s="26">
        <v>3</v>
      </c>
      <c r="BX1051" s="26">
        <v>5</v>
      </c>
      <c r="BY1051" s="26">
        <v>2</v>
      </c>
      <c r="BZ1051" s="24"/>
      <c r="CA1051" s="24"/>
      <c r="CB1051" s="24"/>
      <c r="CC1051" s="24"/>
      <c r="CD1051" s="24"/>
      <c r="CE1051" s="24"/>
      <c r="CF1051" s="24"/>
      <c r="CG1051" s="24"/>
      <c r="CH1051" s="24"/>
      <c r="CI1051" s="24"/>
      <c r="CJ1051" s="24"/>
      <c r="CK1051" s="24"/>
      <c r="CL1051" s="24"/>
      <c r="CM1051" s="24"/>
      <c r="CN1051" s="24"/>
      <c r="CO1051" s="24"/>
      <c r="CP1051" s="24"/>
      <c r="CQ1051" s="24"/>
      <c r="CR1051" s="24"/>
      <c r="CS1051" s="24"/>
      <c r="CT1051" s="24"/>
      <c r="CU1051" s="24"/>
      <c r="CV1051" s="24"/>
      <c r="CW1051" s="24"/>
      <c r="CX1051" s="24"/>
      <c r="CY1051" s="24"/>
      <c r="CZ1051" s="24"/>
      <c r="DA1051" s="24"/>
      <c r="DB1051" s="24"/>
      <c r="DC1051" s="24"/>
      <c r="DD1051" s="24"/>
      <c r="DE1051" s="24"/>
      <c r="DF1051" s="26" t="s">
        <v>139</v>
      </c>
      <c r="DG1051" s="26" t="s">
        <v>120</v>
      </c>
      <c r="DH1051" s="26" t="s">
        <v>120</v>
      </c>
      <c r="DI1051" s="26" t="s">
        <v>120</v>
      </c>
      <c r="DJ1051" s="26" t="s">
        <v>139</v>
      </c>
      <c r="DK1051" s="26" t="s">
        <v>139</v>
      </c>
      <c r="DL1051" s="26" t="s">
        <v>139</v>
      </c>
      <c r="DM1051" s="26" t="s">
        <v>139</v>
      </c>
      <c r="DN1051" s="26" t="s">
        <v>139</v>
      </c>
      <c r="DO1051" s="26" t="s">
        <v>139</v>
      </c>
    </row>
    <row r="1052" spans="1:119" ht="20.100000000000001" customHeight="1" x14ac:dyDescent="0.25">
      <c r="A1052" s="29" t="str">
        <f t="shared" si="224"/>
        <v/>
      </c>
      <c r="B1052" s="29" t="str">
        <f t="shared" si="225"/>
        <v>Empire des Enfants (Children's Empire)</v>
      </c>
      <c r="C1052" s="29">
        <f t="shared" si="226"/>
        <v>0</v>
      </c>
      <c r="D1052" s="30" t="str">
        <f t="shared" si="227"/>
        <v>Africa and the Middle East</v>
      </c>
      <c r="E1052" s="30" t="str">
        <f t="shared" si="228"/>
        <v>Dakar, Senegal</v>
      </c>
      <c r="F1052" s="31">
        <f t="shared" si="229"/>
        <v>0</v>
      </c>
      <c r="G1052" s="31">
        <f t="shared" si="230"/>
        <v>0</v>
      </c>
      <c r="H1052" s="31">
        <f t="shared" si="231"/>
        <v>0</v>
      </c>
      <c r="I1052" s="31">
        <f t="shared" si="232"/>
        <v>0</v>
      </c>
      <c r="J1052" s="31">
        <f t="shared" si="233"/>
        <v>0</v>
      </c>
      <c r="K1052" s="31">
        <f t="shared" si="234"/>
        <v>0</v>
      </c>
      <c r="L1052" s="31">
        <f t="shared" si="235"/>
        <v>0</v>
      </c>
      <c r="M1052" s="31">
        <f t="shared" si="236"/>
        <v>0</v>
      </c>
      <c r="N1052" s="31">
        <f t="shared" si="237"/>
        <v>0</v>
      </c>
      <c r="O1052" s="26" t="s">
        <v>16050</v>
      </c>
      <c r="P1052" s="26" t="s">
        <v>108</v>
      </c>
      <c r="Q1052" s="27">
        <v>41450</v>
      </c>
      <c r="R1052" s="24"/>
      <c r="S1052" s="24"/>
      <c r="T1052" s="26" t="s">
        <v>207</v>
      </c>
      <c r="U1052" s="24"/>
      <c r="V1052" s="26" t="s">
        <v>169</v>
      </c>
      <c r="W1052" s="26" t="s">
        <v>2386</v>
      </c>
      <c r="X1052" s="26" t="s">
        <v>5864</v>
      </c>
      <c r="Y1052" s="26" t="s">
        <v>5865</v>
      </c>
      <c r="Z1052" s="26" t="s">
        <v>5866</v>
      </c>
      <c r="AA1052" s="24"/>
      <c r="AB1052" s="26" t="s">
        <v>15733</v>
      </c>
      <c r="AC1052" s="28">
        <v>10000</v>
      </c>
      <c r="AD1052" s="26" t="s">
        <v>5867</v>
      </c>
      <c r="AE1052" s="26" t="s">
        <v>174</v>
      </c>
      <c r="AF1052" s="26" t="s">
        <v>120</v>
      </c>
      <c r="AG1052" s="26" t="s">
        <v>333</v>
      </c>
      <c r="AH1052" s="24"/>
      <c r="AI1052" s="28">
        <v>10000</v>
      </c>
      <c r="AJ1052" s="24"/>
      <c r="AK1052" s="24"/>
      <c r="AL1052" s="24"/>
      <c r="AM1052" s="24"/>
      <c r="AN1052" s="24"/>
      <c r="AO1052" s="24"/>
      <c r="AP1052" s="24"/>
      <c r="AQ1052" s="24"/>
      <c r="AR1052" s="24"/>
      <c r="AS1052" s="24"/>
      <c r="AT1052" s="24"/>
      <c r="AU1052" s="24"/>
      <c r="AV1052" s="24"/>
      <c r="AW1052" s="24"/>
      <c r="AX1052" s="24"/>
      <c r="AY1052" s="24"/>
      <c r="AZ1052" s="24"/>
      <c r="BA1052" s="24"/>
      <c r="BB1052" s="24"/>
      <c r="BC1052" s="26" t="s">
        <v>5871</v>
      </c>
      <c r="BD1052" s="24"/>
      <c r="BE1052" s="24"/>
      <c r="BF1052" s="24"/>
      <c r="BG1052" s="24"/>
      <c r="BH1052" s="24"/>
      <c r="BI1052" s="24"/>
      <c r="BJ1052" s="24"/>
      <c r="BK1052" s="24"/>
      <c r="BL1052" s="24"/>
      <c r="BM1052" s="24"/>
      <c r="BN1052" s="24"/>
      <c r="BO1052" s="24"/>
      <c r="BP1052" s="24"/>
      <c r="BQ1052" s="24"/>
      <c r="BR1052" s="24"/>
      <c r="BS1052" s="24"/>
      <c r="BT1052" s="24"/>
      <c r="BU1052" s="24"/>
      <c r="BV1052" s="24"/>
      <c r="BW1052" s="24"/>
      <c r="BX1052" s="24"/>
      <c r="BY1052" s="24"/>
      <c r="BZ1052" s="24"/>
      <c r="CA1052" s="24"/>
      <c r="CB1052" s="24"/>
      <c r="CC1052" s="24"/>
      <c r="CD1052" s="24"/>
      <c r="CE1052" s="24"/>
      <c r="CF1052" s="24"/>
      <c r="CG1052" s="24"/>
      <c r="CH1052" s="24"/>
      <c r="CI1052" s="24"/>
      <c r="CJ1052" s="24"/>
      <c r="CK1052" s="24"/>
      <c r="CL1052" s="24"/>
      <c r="CM1052" s="24"/>
      <c r="CN1052" s="24"/>
      <c r="CO1052" s="24"/>
      <c r="CP1052" s="24"/>
      <c r="CQ1052" s="24"/>
      <c r="CR1052" s="24"/>
      <c r="CS1052" s="24"/>
      <c r="CT1052" s="24"/>
      <c r="CU1052" s="24"/>
      <c r="CV1052" s="24"/>
      <c r="CW1052" s="24"/>
      <c r="CX1052" s="24"/>
      <c r="CY1052" s="24"/>
      <c r="CZ1052" s="24"/>
      <c r="DA1052" s="24"/>
      <c r="DB1052" s="24"/>
      <c r="DC1052" s="24"/>
      <c r="DD1052" s="24"/>
      <c r="DE1052" s="24"/>
      <c r="DF1052" s="26" t="s">
        <v>139</v>
      </c>
      <c r="DG1052" s="26" t="s">
        <v>139</v>
      </c>
      <c r="DH1052" s="26" t="s">
        <v>139</v>
      </c>
      <c r="DI1052" s="26" t="s">
        <v>139</v>
      </c>
      <c r="DJ1052" s="26" t="s">
        <v>139</v>
      </c>
      <c r="DK1052" s="26" t="s">
        <v>139</v>
      </c>
      <c r="DL1052" s="26" t="s">
        <v>139</v>
      </c>
      <c r="DM1052" s="26" t="s">
        <v>139</v>
      </c>
      <c r="DN1052" s="26" t="s">
        <v>139</v>
      </c>
      <c r="DO1052" s="26" t="s">
        <v>139</v>
      </c>
    </row>
    <row r="1053" spans="1:119" ht="20.100000000000001" customHeight="1" x14ac:dyDescent="0.25">
      <c r="A1053" s="29" t="str">
        <f t="shared" si="224"/>
        <v>Empire des Enfants (Children's Empire)2</v>
      </c>
      <c r="B1053" s="29" t="str">
        <f t="shared" si="225"/>
        <v>Empire des Enfants (Children's Empire)</v>
      </c>
      <c r="C1053" s="29">
        <f t="shared" si="226"/>
        <v>2</v>
      </c>
      <c r="D1053" s="30" t="str">
        <f t="shared" si="227"/>
        <v>Africa and the Middle East</v>
      </c>
      <c r="E1053" s="30" t="str">
        <f t="shared" si="228"/>
        <v>Dakar, Senegal</v>
      </c>
      <c r="F1053" s="31">
        <f t="shared" si="229"/>
        <v>2</v>
      </c>
      <c r="G1053" s="31">
        <f t="shared" si="230"/>
        <v>1</v>
      </c>
      <c r="H1053" s="31">
        <f t="shared" si="231"/>
        <v>2</v>
      </c>
      <c r="I1053" s="31">
        <f t="shared" si="232"/>
        <v>2</v>
      </c>
      <c r="J1053" s="31">
        <f t="shared" si="233"/>
        <v>3</v>
      </c>
      <c r="K1053" s="31">
        <f t="shared" si="234"/>
        <v>4</v>
      </c>
      <c r="L1053" s="31">
        <f t="shared" si="235"/>
        <v>5</v>
      </c>
      <c r="M1053" s="31">
        <f t="shared" si="236"/>
        <v>4</v>
      </c>
      <c r="N1053" s="31">
        <f t="shared" si="237"/>
        <v>2.9</v>
      </c>
      <c r="O1053" s="26" t="s">
        <v>5877</v>
      </c>
      <c r="P1053" s="26" t="s">
        <v>108</v>
      </c>
      <c r="Q1053" s="27">
        <v>41038</v>
      </c>
      <c r="R1053" s="26" t="s">
        <v>109</v>
      </c>
      <c r="S1053" s="26" t="s">
        <v>217</v>
      </c>
      <c r="T1053" s="26" t="s">
        <v>175</v>
      </c>
      <c r="U1053" s="26" t="s">
        <v>168</v>
      </c>
      <c r="V1053" s="26" t="s">
        <v>169</v>
      </c>
      <c r="W1053" s="26" t="s">
        <v>2386</v>
      </c>
      <c r="X1053" s="26" t="s">
        <v>5864</v>
      </c>
      <c r="Y1053" s="26" t="s">
        <v>5865</v>
      </c>
      <c r="Z1053" s="26" t="s">
        <v>5866</v>
      </c>
      <c r="AA1053" s="24"/>
      <c r="AB1053" s="26" t="s">
        <v>117</v>
      </c>
      <c r="AC1053" s="28">
        <v>11000</v>
      </c>
      <c r="AD1053" s="26" t="s">
        <v>5867</v>
      </c>
      <c r="AE1053" s="26" t="s">
        <v>174</v>
      </c>
      <c r="AF1053" s="26" t="s">
        <v>120</v>
      </c>
      <c r="AG1053" s="26" t="s">
        <v>333</v>
      </c>
      <c r="AH1053" s="26" t="s">
        <v>143</v>
      </c>
      <c r="AI1053" s="28">
        <v>11000</v>
      </c>
      <c r="AJ1053" s="24"/>
      <c r="AK1053" s="26" t="s">
        <v>5878</v>
      </c>
      <c r="AL1053" s="26" t="s">
        <v>5879</v>
      </c>
      <c r="AM1053" s="26" t="s">
        <v>5880</v>
      </c>
      <c r="AN1053" s="26" t="s">
        <v>5881</v>
      </c>
      <c r="AO1053" s="26" t="s">
        <v>5882</v>
      </c>
      <c r="AP1053" s="24"/>
      <c r="AQ1053" s="24"/>
      <c r="AR1053" s="24"/>
      <c r="AS1053" s="26" t="s">
        <v>5883</v>
      </c>
      <c r="AT1053" s="26" t="s">
        <v>5884</v>
      </c>
      <c r="AU1053" s="24"/>
      <c r="AV1053" s="24"/>
      <c r="AW1053" s="28">
        <v>110968</v>
      </c>
      <c r="AX1053" s="26">
        <v>197</v>
      </c>
      <c r="AY1053" s="28">
        <v>75</v>
      </c>
      <c r="AZ1053" s="28">
        <v>60</v>
      </c>
      <c r="BA1053" s="26">
        <v>0</v>
      </c>
      <c r="BB1053" s="26" t="s">
        <v>148</v>
      </c>
      <c r="BC1053" s="26" t="s">
        <v>5871</v>
      </c>
      <c r="BD1053" s="26" t="s">
        <v>125</v>
      </c>
      <c r="BE1053" s="24"/>
      <c r="BF1053" s="26" t="s">
        <v>5885</v>
      </c>
      <c r="BG1053" s="26" t="s">
        <v>4301</v>
      </c>
      <c r="BH1053" s="26" t="s">
        <v>5886</v>
      </c>
      <c r="BI1053" s="26" t="s">
        <v>2386</v>
      </c>
      <c r="BJ1053" s="26" t="s">
        <v>5887</v>
      </c>
      <c r="BK1053" s="26" t="s">
        <v>387</v>
      </c>
      <c r="BL1053" s="24"/>
      <c r="BM1053" s="24"/>
      <c r="BN1053" s="24"/>
      <c r="BO1053" s="24"/>
      <c r="BP1053" s="24"/>
      <c r="BQ1053" s="24"/>
      <c r="BR1053" s="26">
        <v>2</v>
      </c>
      <c r="BS1053" s="26">
        <v>1</v>
      </c>
      <c r="BT1053" s="26">
        <v>2</v>
      </c>
      <c r="BU1053" s="26">
        <v>2</v>
      </c>
      <c r="BV1053" s="26">
        <v>3</v>
      </c>
      <c r="BW1053" s="26">
        <v>4</v>
      </c>
      <c r="BX1053" s="26">
        <v>5</v>
      </c>
      <c r="BY1053" s="26">
        <v>4</v>
      </c>
      <c r="BZ1053" s="24"/>
      <c r="CA1053" s="24"/>
      <c r="CB1053" s="24"/>
      <c r="CC1053" s="24"/>
      <c r="CD1053" s="24"/>
      <c r="CE1053" s="24"/>
      <c r="CF1053" s="24"/>
      <c r="CG1053" s="24"/>
      <c r="CH1053" s="24"/>
      <c r="CI1053" s="24"/>
      <c r="CJ1053" s="24"/>
      <c r="CK1053" s="24"/>
      <c r="CL1053" s="24"/>
      <c r="CM1053" s="24"/>
      <c r="CN1053" s="24"/>
      <c r="CO1053" s="24"/>
      <c r="CP1053" s="24"/>
      <c r="CQ1053" s="24"/>
      <c r="CR1053" s="24"/>
      <c r="CS1053" s="24"/>
      <c r="CT1053" s="24"/>
      <c r="CU1053" s="24"/>
      <c r="CV1053" s="24"/>
      <c r="CW1053" s="24"/>
      <c r="CX1053" s="24"/>
      <c r="CY1053" s="24"/>
      <c r="CZ1053" s="24"/>
      <c r="DA1053" s="24"/>
      <c r="DB1053" s="24"/>
      <c r="DC1053" s="24"/>
      <c r="DD1053" s="24"/>
      <c r="DE1053" s="24"/>
      <c r="DF1053" s="26" t="s">
        <v>139</v>
      </c>
      <c r="DG1053" s="26" t="s">
        <v>120</v>
      </c>
      <c r="DH1053" s="26" t="s">
        <v>139</v>
      </c>
      <c r="DI1053" s="26" t="s">
        <v>139</v>
      </c>
      <c r="DJ1053" s="26" t="s">
        <v>139</v>
      </c>
      <c r="DK1053" s="26" t="s">
        <v>139</v>
      </c>
      <c r="DL1053" s="26" t="s">
        <v>139</v>
      </c>
      <c r="DM1053" s="26" t="s">
        <v>139</v>
      </c>
      <c r="DN1053" s="26" t="s">
        <v>139</v>
      </c>
      <c r="DO1053" s="26" t="s">
        <v>139</v>
      </c>
    </row>
    <row r="1054" spans="1:119" ht="20.100000000000001" customHeight="1" x14ac:dyDescent="0.25">
      <c r="A1054" s="29" t="str">
        <f t="shared" si="224"/>
        <v>Empire des Enfants (Children's Empire)1</v>
      </c>
      <c r="B1054" s="29" t="str">
        <f t="shared" si="225"/>
        <v>Empire des Enfants (Children's Empire)</v>
      </c>
      <c r="C1054" s="29">
        <f t="shared" si="226"/>
        <v>1</v>
      </c>
      <c r="D1054" s="30" t="str">
        <f t="shared" si="227"/>
        <v>Africa and the Middle East</v>
      </c>
      <c r="E1054" s="30" t="str">
        <f t="shared" si="228"/>
        <v>Dakar, Senegal</v>
      </c>
      <c r="F1054" s="31">
        <f t="shared" si="229"/>
        <v>2</v>
      </c>
      <c r="G1054" s="31">
        <f t="shared" si="230"/>
        <v>1</v>
      </c>
      <c r="H1054" s="31">
        <f t="shared" si="231"/>
        <v>2</v>
      </c>
      <c r="I1054" s="31">
        <f t="shared" si="232"/>
        <v>2</v>
      </c>
      <c r="J1054" s="31">
        <f t="shared" si="233"/>
        <v>2</v>
      </c>
      <c r="K1054" s="31">
        <f t="shared" si="234"/>
        <v>3</v>
      </c>
      <c r="L1054" s="31">
        <f t="shared" si="235"/>
        <v>4</v>
      </c>
      <c r="M1054" s="31">
        <f t="shared" si="236"/>
        <v>3</v>
      </c>
      <c r="N1054" s="31">
        <f t="shared" si="237"/>
        <v>2.4</v>
      </c>
      <c r="O1054" s="26" t="s">
        <v>5888</v>
      </c>
      <c r="P1054" s="26" t="s">
        <v>108</v>
      </c>
      <c r="Q1054" s="27">
        <v>40672</v>
      </c>
      <c r="R1054" s="26" t="s">
        <v>155</v>
      </c>
      <c r="S1054" s="26" t="s">
        <v>409</v>
      </c>
      <c r="T1054" s="26" t="s">
        <v>333</v>
      </c>
      <c r="U1054" s="26" t="s">
        <v>168</v>
      </c>
      <c r="V1054" s="26" t="s">
        <v>169</v>
      </c>
      <c r="W1054" s="26" t="s">
        <v>2386</v>
      </c>
      <c r="X1054" s="26" t="s">
        <v>5864</v>
      </c>
      <c r="Y1054" s="26" t="s">
        <v>5865</v>
      </c>
      <c r="Z1054" s="26" t="s">
        <v>5866</v>
      </c>
      <c r="AA1054" s="24"/>
      <c r="AB1054" s="26" t="s">
        <v>117</v>
      </c>
      <c r="AC1054" s="28">
        <v>7000</v>
      </c>
      <c r="AD1054" s="26" t="s">
        <v>5867</v>
      </c>
      <c r="AE1054" s="26" t="s">
        <v>174</v>
      </c>
      <c r="AF1054" s="26" t="s">
        <v>120</v>
      </c>
      <c r="AG1054" s="26" t="s">
        <v>333</v>
      </c>
      <c r="AH1054" s="26" t="s">
        <v>158</v>
      </c>
      <c r="AI1054" s="28">
        <v>7000</v>
      </c>
      <c r="AJ1054" s="24"/>
      <c r="AK1054" s="26" t="s">
        <v>5889</v>
      </c>
      <c r="AL1054" s="26" t="s">
        <v>5890</v>
      </c>
      <c r="AM1054" s="26" t="s">
        <v>5880</v>
      </c>
      <c r="AN1054" s="26" t="s">
        <v>5881</v>
      </c>
      <c r="AO1054" s="26" t="s">
        <v>5891</v>
      </c>
      <c r="AP1054" s="24"/>
      <c r="AQ1054" s="24"/>
      <c r="AR1054" s="24"/>
      <c r="AS1054" s="24"/>
      <c r="AT1054" s="24"/>
      <c r="AU1054" s="24"/>
      <c r="AV1054" s="24"/>
      <c r="AW1054" s="28">
        <v>114152</v>
      </c>
      <c r="AX1054" s="26">
        <v>259</v>
      </c>
      <c r="AY1054" s="28">
        <v>100</v>
      </c>
      <c r="AZ1054" s="28">
        <v>100</v>
      </c>
      <c r="BA1054" s="26">
        <v>0</v>
      </c>
      <c r="BB1054" s="26" t="s">
        <v>148</v>
      </c>
      <c r="BC1054" s="26" t="s">
        <v>5871</v>
      </c>
      <c r="BD1054" s="24"/>
      <c r="BE1054" s="24"/>
      <c r="BF1054" s="26" t="s">
        <v>5885</v>
      </c>
      <c r="BG1054" s="26" t="s">
        <v>4301</v>
      </c>
      <c r="BH1054" s="26" t="s">
        <v>5892</v>
      </c>
      <c r="BI1054" s="26" t="s">
        <v>387</v>
      </c>
      <c r="BJ1054" s="24"/>
      <c r="BK1054" s="24"/>
      <c r="BL1054" s="24"/>
      <c r="BM1054" s="24"/>
      <c r="BN1054" s="24"/>
      <c r="BO1054" s="24"/>
      <c r="BP1054" s="24"/>
      <c r="BQ1054" s="24"/>
      <c r="BR1054" s="26">
        <v>2</v>
      </c>
      <c r="BS1054" s="26">
        <v>1</v>
      </c>
      <c r="BT1054" s="26">
        <v>2</v>
      </c>
      <c r="BU1054" s="26">
        <v>2</v>
      </c>
      <c r="BV1054" s="26">
        <v>2</v>
      </c>
      <c r="BW1054" s="26">
        <v>3</v>
      </c>
      <c r="BX1054" s="26">
        <v>4</v>
      </c>
      <c r="BY1054" s="26">
        <v>3</v>
      </c>
      <c r="BZ1054" s="24"/>
      <c r="CA1054" s="24"/>
      <c r="CB1054" s="24"/>
      <c r="CC1054" s="24"/>
      <c r="CD1054" s="24"/>
      <c r="CE1054" s="24"/>
      <c r="CF1054" s="24"/>
      <c r="CG1054" s="24"/>
      <c r="CH1054" s="24"/>
      <c r="CI1054" s="24"/>
      <c r="CJ1054" s="24"/>
      <c r="CK1054" s="24"/>
      <c r="CL1054" s="24"/>
      <c r="CM1054" s="24"/>
      <c r="CN1054" s="24"/>
      <c r="CO1054" s="24"/>
      <c r="CP1054" s="24"/>
      <c r="CQ1054" s="24"/>
      <c r="CR1054" s="24"/>
      <c r="CS1054" s="24"/>
      <c r="CT1054" s="24"/>
      <c r="CU1054" s="24"/>
      <c r="CV1054" s="24"/>
      <c r="CW1054" s="24"/>
      <c r="CX1054" s="24"/>
      <c r="CY1054" s="24"/>
      <c r="CZ1054" s="24"/>
      <c r="DA1054" s="24"/>
      <c r="DB1054" s="24"/>
      <c r="DC1054" s="24"/>
      <c r="DD1054" s="24"/>
      <c r="DE1054" s="24"/>
      <c r="DF1054" s="26" t="s">
        <v>139</v>
      </c>
      <c r="DG1054" s="26" t="s">
        <v>120</v>
      </c>
      <c r="DH1054" s="26" t="s">
        <v>120</v>
      </c>
      <c r="DI1054" s="26" t="s">
        <v>139</v>
      </c>
      <c r="DJ1054" s="26" t="s">
        <v>139</v>
      </c>
      <c r="DK1054" s="26" t="s">
        <v>139</v>
      </c>
      <c r="DL1054" s="26" t="s">
        <v>139</v>
      </c>
      <c r="DM1054" s="26" t="s">
        <v>139</v>
      </c>
      <c r="DN1054" s="26" t="s">
        <v>139</v>
      </c>
      <c r="DO1054" s="26" t="s">
        <v>139</v>
      </c>
    </row>
    <row r="1055" spans="1:119" ht="20.100000000000001" customHeight="1" x14ac:dyDescent="0.25">
      <c r="A1055" s="29" t="str">
        <f t="shared" si="224"/>
        <v>Equal Community Foundation5</v>
      </c>
      <c r="B1055" s="29" t="str">
        <f t="shared" si="225"/>
        <v>Equal Community Foundation</v>
      </c>
      <c r="C1055" s="29">
        <f t="shared" si="226"/>
        <v>5</v>
      </c>
      <c r="D1055" s="30" t="str">
        <f t="shared" si="227"/>
        <v>South Asia</v>
      </c>
      <c r="E1055" s="30" t="str">
        <f t="shared" si="228"/>
        <v>Pune, India</v>
      </c>
      <c r="F1055" s="31">
        <f t="shared" si="229"/>
        <v>4</v>
      </c>
      <c r="G1055" s="31">
        <f t="shared" si="230"/>
        <v>3</v>
      </c>
      <c r="H1055" s="31">
        <f t="shared" si="231"/>
        <v>3</v>
      </c>
      <c r="I1055" s="31">
        <f t="shared" si="232"/>
        <v>4</v>
      </c>
      <c r="J1055" s="31">
        <f t="shared" si="233"/>
        <v>4</v>
      </c>
      <c r="K1055" s="31">
        <f t="shared" si="234"/>
        <v>4</v>
      </c>
      <c r="L1055" s="31">
        <f t="shared" si="235"/>
        <v>3</v>
      </c>
      <c r="M1055" s="31">
        <f t="shared" si="236"/>
        <v>4</v>
      </c>
      <c r="N1055" s="31">
        <f t="shared" si="237"/>
        <v>3.6</v>
      </c>
      <c r="O1055" s="26" t="s">
        <v>5893</v>
      </c>
      <c r="P1055" s="26" t="s">
        <v>108</v>
      </c>
      <c r="Q1055" s="27">
        <v>43054</v>
      </c>
      <c r="R1055" s="26" t="s">
        <v>166</v>
      </c>
      <c r="S1055" s="26" t="s">
        <v>110</v>
      </c>
      <c r="T1055" s="26" t="s">
        <v>111</v>
      </c>
      <c r="U1055" s="26" t="s">
        <v>168</v>
      </c>
      <c r="V1055" s="26" t="s">
        <v>225</v>
      </c>
      <c r="W1055" s="26" t="s">
        <v>226</v>
      </c>
      <c r="X1055" s="26" t="s">
        <v>5894</v>
      </c>
      <c r="Y1055" s="26" t="s">
        <v>5895</v>
      </c>
      <c r="Z1055" s="24"/>
      <c r="AA1055" s="24"/>
      <c r="AB1055" s="26" t="s">
        <v>117</v>
      </c>
      <c r="AC1055" s="28">
        <v>19000</v>
      </c>
      <c r="AD1055" s="26" t="s">
        <v>5896</v>
      </c>
      <c r="AE1055" s="26" t="s">
        <v>249</v>
      </c>
      <c r="AF1055" s="26" t="s">
        <v>120</v>
      </c>
      <c r="AG1055" s="24"/>
      <c r="AH1055" s="26" t="s">
        <v>176</v>
      </c>
      <c r="AI1055" s="28">
        <v>19000</v>
      </c>
      <c r="AJ1055" s="26" t="s">
        <v>5897</v>
      </c>
      <c r="AK1055" s="26" t="s">
        <v>5898</v>
      </c>
      <c r="AL1055" s="26" t="s">
        <v>5899</v>
      </c>
      <c r="AM1055" s="24"/>
      <c r="AN1055" s="24"/>
      <c r="AO1055" s="24"/>
      <c r="AP1055" s="24"/>
      <c r="AQ1055" s="26" t="s">
        <v>5900</v>
      </c>
      <c r="AR1055" s="24"/>
      <c r="AS1055" s="24"/>
      <c r="AT1055" s="24"/>
      <c r="AU1055" s="26" t="s">
        <v>5901</v>
      </c>
      <c r="AV1055" s="24"/>
      <c r="AW1055" s="28">
        <v>241198</v>
      </c>
      <c r="AX1055" s="26">
        <v>653</v>
      </c>
      <c r="AY1055" s="28">
        <v>70</v>
      </c>
      <c r="AZ1055" s="28">
        <v>82</v>
      </c>
      <c r="BA1055" s="26">
        <v>120</v>
      </c>
      <c r="BB1055" s="24"/>
      <c r="BC1055" s="26" t="s">
        <v>5902</v>
      </c>
      <c r="BD1055" s="26" t="s">
        <v>125</v>
      </c>
      <c r="BE1055" s="24"/>
      <c r="BF1055" s="26" t="s">
        <v>5903</v>
      </c>
      <c r="BG1055" s="26" t="s">
        <v>226</v>
      </c>
      <c r="BH1055" s="26" t="s">
        <v>5904</v>
      </c>
      <c r="BI1055" s="26" t="s">
        <v>589</v>
      </c>
      <c r="BJ1055" s="26" t="s">
        <v>5905</v>
      </c>
      <c r="BK1055" s="26" t="s">
        <v>395</v>
      </c>
      <c r="BL1055" s="26" t="s">
        <v>5906</v>
      </c>
      <c r="BM1055" s="26" t="s">
        <v>367</v>
      </c>
      <c r="BN1055" s="26" t="s">
        <v>2691</v>
      </c>
      <c r="BO1055" s="26" t="s">
        <v>395</v>
      </c>
      <c r="BP1055" s="24"/>
      <c r="BQ1055" s="24"/>
      <c r="BR1055" s="26">
        <v>0</v>
      </c>
      <c r="BS1055" s="26">
        <v>0</v>
      </c>
      <c r="BT1055" s="26">
        <v>0</v>
      </c>
      <c r="BU1055" s="26">
        <v>0</v>
      </c>
      <c r="BV1055" s="26">
        <v>0</v>
      </c>
      <c r="BW1055" s="26">
        <v>0</v>
      </c>
      <c r="BX1055" s="26">
        <v>0</v>
      </c>
      <c r="BY1055" s="26">
        <v>0</v>
      </c>
      <c r="BZ1055" s="26" t="s">
        <v>138</v>
      </c>
      <c r="CA1055" s="26" t="s">
        <v>134</v>
      </c>
      <c r="CB1055" s="26" t="s">
        <v>138</v>
      </c>
      <c r="CC1055" s="26" t="s">
        <v>136</v>
      </c>
      <c r="CD1055" s="26" t="s">
        <v>136</v>
      </c>
      <c r="CE1055" s="26" t="s">
        <v>136</v>
      </c>
      <c r="CF1055" s="26" t="s">
        <v>135</v>
      </c>
      <c r="CG1055" s="26" t="s">
        <v>134</v>
      </c>
      <c r="CH1055" s="26" t="s">
        <v>134</v>
      </c>
      <c r="CI1055" s="26" t="s">
        <v>136</v>
      </c>
      <c r="CJ1055" s="26" t="s">
        <v>135</v>
      </c>
      <c r="CK1055" s="26" t="s">
        <v>135</v>
      </c>
      <c r="CL1055" s="26" t="s">
        <v>134</v>
      </c>
      <c r="CM1055" s="26" t="s">
        <v>138</v>
      </c>
      <c r="CN1055" s="26" t="s">
        <v>134</v>
      </c>
      <c r="CO1055" s="26" t="s">
        <v>138</v>
      </c>
      <c r="CP1055" s="26" t="s">
        <v>135</v>
      </c>
      <c r="CQ1055" s="26" t="s">
        <v>138</v>
      </c>
      <c r="CR1055" s="26" t="s">
        <v>138</v>
      </c>
      <c r="CS1055" s="26" t="s">
        <v>138</v>
      </c>
      <c r="CT1055" s="26" t="s">
        <v>134</v>
      </c>
      <c r="CU1055" s="26" t="s">
        <v>134</v>
      </c>
      <c r="CV1055" s="26" t="s">
        <v>138</v>
      </c>
      <c r="CW1055" s="26" t="s">
        <v>138</v>
      </c>
      <c r="CX1055" s="26" t="s">
        <v>134</v>
      </c>
      <c r="CY1055" s="26" t="s">
        <v>134</v>
      </c>
      <c r="CZ1055" s="26" t="s">
        <v>135</v>
      </c>
      <c r="DA1055" s="26" t="s">
        <v>137</v>
      </c>
      <c r="DB1055" s="26" t="s">
        <v>134</v>
      </c>
      <c r="DC1055" s="26" t="s">
        <v>134</v>
      </c>
      <c r="DD1055" s="26" t="s">
        <v>138</v>
      </c>
      <c r="DE1055" s="26" t="s">
        <v>134</v>
      </c>
      <c r="DF1055" s="26" t="s">
        <v>139</v>
      </c>
      <c r="DG1055" s="26" t="s">
        <v>139</v>
      </c>
      <c r="DH1055" s="26" t="s">
        <v>139</v>
      </c>
      <c r="DI1055" s="26" t="s">
        <v>139</v>
      </c>
      <c r="DJ1055" s="26" t="s">
        <v>139</v>
      </c>
      <c r="DK1055" s="26" t="s">
        <v>139</v>
      </c>
      <c r="DL1055" s="26" t="s">
        <v>139</v>
      </c>
      <c r="DM1055" s="26" t="s">
        <v>139</v>
      </c>
      <c r="DN1055" s="26" t="s">
        <v>139</v>
      </c>
      <c r="DO1055" s="26" t="s">
        <v>139</v>
      </c>
    </row>
    <row r="1056" spans="1:119" ht="20.100000000000001" customHeight="1" x14ac:dyDescent="0.25">
      <c r="A1056" s="29" t="str">
        <f t="shared" si="224"/>
        <v>Equal Community Foundation4</v>
      </c>
      <c r="B1056" s="29" t="str">
        <f t="shared" si="225"/>
        <v>Equal Community Foundation</v>
      </c>
      <c r="C1056" s="29">
        <f t="shared" si="226"/>
        <v>4</v>
      </c>
      <c r="D1056" s="30" t="str">
        <f t="shared" si="227"/>
        <v>South Asia</v>
      </c>
      <c r="E1056" s="30" t="str">
        <f t="shared" si="228"/>
        <v>Pune, India</v>
      </c>
      <c r="F1056" s="31">
        <f t="shared" si="229"/>
        <v>4</v>
      </c>
      <c r="G1056" s="31">
        <f t="shared" si="230"/>
        <v>3</v>
      </c>
      <c r="H1056" s="31">
        <f t="shared" si="231"/>
        <v>3</v>
      </c>
      <c r="I1056" s="31">
        <f t="shared" si="232"/>
        <v>4</v>
      </c>
      <c r="J1056" s="31">
        <f t="shared" si="233"/>
        <v>3</v>
      </c>
      <c r="K1056" s="31">
        <f t="shared" si="234"/>
        <v>4</v>
      </c>
      <c r="L1056" s="31">
        <f t="shared" si="235"/>
        <v>4</v>
      </c>
      <c r="M1056" s="31">
        <f t="shared" si="236"/>
        <v>4</v>
      </c>
      <c r="N1056" s="31">
        <f t="shared" si="237"/>
        <v>3.6</v>
      </c>
      <c r="O1056" s="26" t="s">
        <v>5907</v>
      </c>
      <c r="P1056" s="26" t="s">
        <v>108</v>
      </c>
      <c r="Q1056" s="27">
        <v>42640</v>
      </c>
      <c r="R1056" s="26" t="s">
        <v>166</v>
      </c>
      <c r="S1056" s="26" t="s">
        <v>141</v>
      </c>
      <c r="T1056" s="26" t="s">
        <v>142</v>
      </c>
      <c r="U1056" s="26" t="s">
        <v>168</v>
      </c>
      <c r="V1056" s="26" t="s">
        <v>225</v>
      </c>
      <c r="W1056" s="26" t="s">
        <v>226</v>
      </c>
      <c r="X1056" s="26" t="s">
        <v>5894</v>
      </c>
      <c r="Y1056" s="26" t="s">
        <v>5895</v>
      </c>
      <c r="Z1056" s="24"/>
      <c r="AA1056" s="24"/>
      <c r="AB1056" s="26" t="s">
        <v>117</v>
      </c>
      <c r="AC1056" s="28">
        <v>17000</v>
      </c>
      <c r="AD1056" s="26" t="s">
        <v>5896</v>
      </c>
      <c r="AE1056" s="26" t="s">
        <v>249</v>
      </c>
      <c r="AF1056" s="26" t="s">
        <v>120</v>
      </c>
      <c r="AG1056" s="24"/>
      <c r="AH1056" s="26" t="s">
        <v>185</v>
      </c>
      <c r="AI1056" s="28">
        <v>17000</v>
      </c>
      <c r="AJ1056" s="26" t="s">
        <v>5908</v>
      </c>
      <c r="AK1056" s="26" t="s">
        <v>5898</v>
      </c>
      <c r="AL1056" s="26" t="s">
        <v>5899</v>
      </c>
      <c r="AM1056" s="24"/>
      <c r="AN1056" s="24"/>
      <c r="AO1056" s="24"/>
      <c r="AP1056" s="24"/>
      <c r="AQ1056" s="26" t="s">
        <v>5909</v>
      </c>
      <c r="AR1056" s="24"/>
      <c r="AS1056" s="26" t="s">
        <v>5910</v>
      </c>
      <c r="AT1056" s="24"/>
      <c r="AU1056" s="24"/>
      <c r="AV1056" s="24"/>
      <c r="AW1056" s="28">
        <v>106514</v>
      </c>
      <c r="AX1056" s="26">
        <v>685</v>
      </c>
      <c r="AY1056" s="28">
        <v>91</v>
      </c>
      <c r="AZ1056" s="28">
        <v>91</v>
      </c>
      <c r="BA1056" s="26">
        <v>0</v>
      </c>
      <c r="BB1056" s="26" t="s">
        <v>241</v>
      </c>
      <c r="BC1056" s="26" t="s">
        <v>5902</v>
      </c>
      <c r="BD1056" s="26" t="s">
        <v>125</v>
      </c>
      <c r="BE1056" s="24"/>
      <c r="BF1056" s="26" t="s">
        <v>5911</v>
      </c>
      <c r="BG1056" s="26" t="s">
        <v>395</v>
      </c>
      <c r="BH1056" s="26" t="s">
        <v>5904</v>
      </c>
      <c r="BI1056" s="26" t="s">
        <v>589</v>
      </c>
      <c r="BJ1056" s="26" t="s">
        <v>4088</v>
      </c>
      <c r="BK1056" s="26" t="s">
        <v>226</v>
      </c>
      <c r="BL1056" s="26" t="s">
        <v>5912</v>
      </c>
      <c r="BM1056" s="26" t="s">
        <v>191</v>
      </c>
      <c r="BN1056" s="26" t="s">
        <v>5913</v>
      </c>
      <c r="BO1056" s="26" t="s">
        <v>395</v>
      </c>
      <c r="BP1056" s="24"/>
      <c r="BQ1056" s="24"/>
      <c r="BR1056" s="26">
        <v>4</v>
      </c>
      <c r="BS1056" s="26">
        <v>3</v>
      </c>
      <c r="BT1056" s="26">
        <v>3</v>
      </c>
      <c r="BU1056" s="26">
        <v>4</v>
      </c>
      <c r="BV1056" s="26">
        <v>3</v>
      </c>
      <c r="BW1056" s="26">
        <v>4</v>
      </c>
      <c r="BX1056" s="26">
        <v>4</v>
      </c>
      <c r="BY1056" s="26">
        <v>4</v>
      </c>
      <c r="BZ1056" s="24"/>
      <c r="CA1056" s="24"/>
      <c r="CB1056" s="24"/>
      <c r="CC1056" s="24"/>
      <c r="CD1056" s="24"/>
      <c r="CE1056" s="24"/>
      <c r="CF1056" s="24"/>
      <c r="CG1056" s="24"/>
      <c r="CH1056" s="24"/>
      <c r="CI1056" s="24"/>
      <c r="CJ1056" s="24"/>
      <c r="CK1056" s="24"/>
      <c r="CL1056" s="24"/>
      <c r="CM1056" s="24"/>
      <c r="CN1056" s="24"/>
      <c r="CO1056" s="24"/>
      <c r="CP1056" s="24"/>
      <c r="CQ1056" s="24"/>
      <c r="CR1056" s="24"/>
      <c r="CS1056" s="24"/>
      <c r="CT1056" s="24"/>
      <c r="CU1056" s="24"/>
      <c r="CV1056" s="24"/>
      <c r="CW1056" s="24"/>
      <c r="CX1056" s="24"/>
      <c r="CY1056" s="24"/>
      <c r="CZ1056" s="24"/>
      <c r="DA1056" s="24"/>
      <c r="DB1056" s="24"/>
      <c r="DC1056" s="24"/>
      <c r="DD1056" s="24"/>
      <c r="DE1056" s="24"/>
      <c r="DF1056" s="26" t="s">
        <v>139</v>
      </c>
      <c r="DG1056" s="26" t="s">
        <v>120</v>
      </c>
      <c r="DH1056" s="26" t="s">
        <v>139</v>
      </c>
      <c r="DI1056" s="26" t="s">
        <v>139</v>
      </c>
      <c r="DJ1056" s="26" t="s">
        <v>139</v>
      </c>
      <c r="DK1056" s="26" t="s">
        <v>139</v>
      </c>
      <c r="DL1056" s="26" t="s">
        <v>139</v>
      </c>
      <c r="DM1056" s="26" t="s">
        <v>139</v>
      </c>
      <c r="DN1056" s="26" t="s">
        <v>139</v>
      </c>
      <c r="DO1056" s="26" t="s">
        <v>139</v>
      </c>
    </row>
    <row r="1057" spans="1:119" ht="20.100000000000001" customHeight="1" x14ac:dyDescent="0.25">
      <c r="A1057" s="29" t="str">
        <f t="shared" si="224"/>
        <v/>
      </c>
      <c r="B1057" s="29" t="str">
        <f t="shared" si="225"/>
        <v>Equal Community Foundation</v>
      </c>
      <c r="C1057" s="29">
        <f t="shared" si="226"/>
        <v>0</v>
      </c>
      <c r="D1057" s="30" t="str">
        <f t="shared" si="227"/>
        <v>South Asia</v>
      </c>
      <c r="E1057" s="30" t="str">
        <f t="shared" si="228"/>
        <v>Pune, India</v>
      </c>
      <c r="F1057" s="31">
        <f t="shared" si="229"/>
        <v>0</v>
      </c>
      <c r="G1057" s="31">
        <f t="shared" si="230"/>
        <v>0</v>
      </c>
      <c r="H1057" s="31">
        <f t="shared" si="231"/>
        <v>0</v>
      </c>
      <c r="I1057" s="31">
        <f t="shared" si="232"/>
        <v>0</v>
      </c>
      <c r="J1057" s="31">
        <f t="shared" si="233"/>
        <v>0</v>
      </c>
      <c r="K1057" s="31">
        <f t="shared" si="234"/>
        <v>0</v>
      </c>
      <c r="L1057" s="31">
        <f t="shared" si="235"/>
        <v>0</v>
      </c>
      <c r="M1057" s="31">
        <f t="shared" si="236"/>
        <v>0</v>
      </c>
      <c r="N1057" s="31">
        <f t="shared" si="237"/>
        <v>0</v>
      </c>
      <c r="O1057" s="26" t="s">
        <v>16051</v>
      </c>
      <c r="P1057" s="26" t="s">
        <v>108</v>
      </c>
      <c r="Q1057" s="27">
        <v>42885</v>
      </c>
      <c r="R1057" s="24"/>
      <c r="S1057" s="24"/>
      <c r="T1057" s="26" t="s">
        <v>142</v>
      </c>
      <c r="U1057" s="24"/>
      <c r="V1057" s="26" t="s">
        <v>225</v>
      </c>
      <c r="W1057" s="26" t="s">
        <v>226</v>
      </c>
      <c r="X1057" s="26" t="s">
        <v>5894</v>
      </c>
      <c r="Y1057" s="26" t="s">
        <v>5895</v>
      </c>
      <c r="Z1057" s="24"/>
      <c r="AA1057" s="24"/>
      <c r="AB1057" s="26" t="s">
        <v>15733</v>
      </c>
      <c r="AC1057" s="28">
        <v>5000</v>
      </c>
      <c r="AD1057" s="26" t="s">
        <v>5896</v>
      </c>
      <c r="AE1057" s="26" t="s">
        <v>249</v>
      </c>
      <c r="AF1057" s="26" t="s">
        <v>120</v>
      </c>
      <c r="AG1057" s="24"/>
      <c r="AH1057" s="24"/>
      <c r="AI1057" s="28">
        <v>5000</v>
      </c>
      <c r="AJ1057" s="24"/>
      <c r="AK1057" s="24"/>
      <c r="AL1057" s="24"/>
      <c r="AM1057" s="24"/>
      <c r="AN1057" s="24"/>
      <c r="AO1057" s="24"/>
      <c r="AP1057" s="24"/>
      <c r="AQ1057" s="24"/>
      <c r="AR1057" s="24"/>
      <c r="AS1057" s="24"/>
      <c r="AT1057" s="24"/>
      <c r="AU1057" s="24"/>
      <c r="AV1057" s="24"/>
      <c r="AW1057" s="28">
        <v>0</v>
      </c>
      <c r="AX1057" s="26">
        <v>0</v>
      </c>
      <c r="AY1057" s="28">
        <v>0</v>
      </c>
      <c r="AZ1057" s="28">
        <v>0</v>
      </c>
      <c r="BA1057" s="26">
        <v>0</v>
      </c>
      <c r="BB1057" s="24"/>
      <c r="BC1057" s="26" t="s">
        <v>5902</v>
      </c>
      <c r="BD1057" s="24"/>
      <c r="BE1057" s="24"/>
      <c r="BF1057" s="24"/>
      <c r="BG1057" s="24"/>
      <c r="BH1057" s="24"/>
      <c r="BI1057" s="24"/>
      <c r="BJ1057" s="24"/>
      <c r="BK1057" s="24"/>
      <c r="BL1057" s="24"/>
      <c r="BM1057" s="24"/>
      <c r="BN1057" s="24"/>
      <c r="BO1057" s="24"/>
      <c r="BP1057" s="24"/>
      <c r="BQ1057" s="24"/>
      <c r="BR1057" s="26">
        <v>0</v>
      </c>
      <c r="BS1057" s="26">
        <v>0</v>
      </c>
      <c r="BT1057" s="26">
        <v>0</v>
      </c>
      <c r="BU1057" s="26">
        <v>0</v>
      </c>
      <c r="BV1057" s="26">
        <v>0</v>
      </c>
      <c r="BW1057" s="26">
        <v>0</v>
      </c>
      <c r="BX1057" s="26">
        <v>0</v>
      </c>
      <c r="BY1057" s="26">
        <v>0</v>
      </c>
      <c r="BZ1057" s="24"/>
      <c r="CA1057" s="24"/>
      <c r="CB1057" s="24"/>
      <c r="CC1057" s="24"/>
      <c r="CD1057" s="24"/>
      <c r="CE1057" s="24"/>
      <c r="CF1057" s="24"/>
      <c r="CG1057" s="24"/>
      <c r="CH1057" s="24"/>
      <c r="CI1057" s="24"/>
      <c r="CJ1057" s="24"/>
      <c r="CK1057" s="24"/>
      <c r="CL1057" s="24"/>
      <c r="CM1057" s="24"/>
      <c r="CN1057" s="24"/>
      <c r="CO1057" s="24"/>
      <c r="CP1057" s="24"/>
      <c r="CQ1057" s="24"/>
      <c r="CR1057" s="24"/>
      <c r="CS1057" s="24"/>
      <c r="CT1057" s="24"/>
      <c r="CU1057" s="24"/>
      <c r="CV1057" s="24"/>
      <c r="CW1057" s="24"/>
      <c r="CX1057" s="24"/>
      <c r="CY1057" s="24"/>
      <c r="CZ1057" s="24"/>
      <c r="DA1057" s="24"/>
      <c r="DB1057" s="24"/>
      <c r="DC1057" s="24"/>
      <c r="DD1057" s="24"/>
      <c r="DE1057" s="24"/>
      <c r="DF1057" s="26" t="s">
        <v>139</v>
      </c>
      <c r="DG1057" s="26" t="s">
        <v>139</v>
      </c>
      <c r="DH1057" s="26" t="s">
        <v>139</v>
      </c>
      <c r="DI1057" s="26" t="s">
        <v>139</v>
      </c>
      <c r="DJ1057" s="26" t="s">
        <v>139</v>
      </c>
      <c r="DK1057" s="26" t="s">
        <v>139</v>
      </c>
      <c r="DL1057" s="26" t="s">
        <v>139</v>
      </c>
      <c r="DM1057" s="26" t="s">
        <v>139</v>
      </c>
      <c r="DN1057" s="26" t="s">
        <v>139</v>
      </c>
      <c r="DO1057" s="26" t="s">
        <v>139</v>
      </c>
    </row>
    <row r="1058" spans="1:119" ht="20.100000000000001" customHeight="1" x14ac:dyDescent="0.25">
      <c r="A1058" s="29" t="str">
        <f t="shared" si="224"/>
        <v>Equal Community Foundation3</v>
      </c>
      <c r="B1058" s="29" t="str">
        <f t="shared" si="225"/>
        <v>Equal Community Foundation</v>
      </c>
      <c r="C1058" s="29">
        <f t="shared" si="226"/>
        <v>3</v>
      </c>
      <c r="D1058" s="30" t="str">
        <f t="shared" si="227"/>
        <v>South Asia</v>
      </c>
      <c r="E1058" s="30" t="str">
        <f t="shared" si="228"/>
        <v>Pune, India</v>
      </c>
      <c r="F1058" s="31">
        <f t="shared" si="229"/>
        <v>4</v>
      </c>
      <c r="G1058" s="31">
        <f t="shared" si="230"/>
        <v>4</v>
      </c>
      <c r="H1058" s="31">
        <f t="shared" si="231"/>
        <v>3</v>
      </c>
      <c r="I1058" s="31">
        <f t="shared" si="232"/>
        <v>4</v>
      </c>
      <c r="J1058" s="31">
        <f t="shared" si="233"/>
        <v>3</v>
      </c>
      <c r="K1058" s="31">
        <f t="shared" si="234"/>
        <v>4</v>
      </c>
      <c r="L1058" s="31">
        <f t="shared" si="235"/>
        <v>3</v>
      </c>
      <c r="M1058" s="31">
        <f t="shared" si="236"/>
        <v>4</v>
      </c>
      <c r="N1058" s="31">
        <f t="shared" si="237"/>
        <v>3.6</v>
      </c>
      <c r="O1058" s="26" t="s">
        <v>5914</v>
      </c>
      <c r="P1058" s="26" t="s">
        <v>108</v>
      </c>
      <c r="Q1058" s="27">
        <v>42305</v>
      </c>
      <c r="R1058" s="26" t="s">
        <v>166</v>
      </c>
      <c r="S1058" s="26" t="s">
        <v>156</v>
      </c>
      <c r="T1058" s="26" t="s">
        <v>157</v>
      </c>
      <c r="U1058" s="26" t="s">
        <v>168</v>
      </c>
      <c r="V1058" s="26" t="s">
        <v>225</v>
      </c>
      <c r="W1058" s="26" t="s">
        <v>226</v>
      </c>
      <c r="X1058" s="26" t="s">
        <v>5894</v>
      </c>
      <c r="Y1058" s="26" t="s">
        <v>5895</v>
      </c>
      <c r="Z1058" s="24"/>
      <c r="AA1058" s="24"/>
      <c r="AB1058" s="26" t="s">
        <v>117</v>
      </c>
      <c r="AC1058" s="28">
        <v>15000</v>
      </c>
      <c r="AD1058" s="26" t="s">
        <v>5896</v>
      </c>
      <c r="AE1058" s="26" t="s">
        <v>249</v>
      </c>
      <c r="AF1058" s="26" t="s">
        <v>120</v>
      </c>
      <c r="AG1058" s="24"/>
      <c r="AH1058" s="26" t="s">
        <v>121</v>
      </c>
      <c r="AI1058" s="28">
        <v>15000</v>
      </c>
      <c r="AJ1058" s="26" t="s">
        <v>5915</v>
      </c>
      <c r="AK1058" s="26" t="s">
        <v>5898</v>
      </c>
      <c r="AL1058" s="26" t="s">
        <v>5899</v>
      </c>
      <c r="AM1058" s="24"/>
      <c r="AN1058" s="24"/>
      <c r="AO1058" s="24"/>
      <c r="AP1058" s="24"/>
      <c r="AQ1058" s="26" t="s">
        <v>5916</v>
      </c>
      <c r="AR1058" s="24"/>
      <c r="AS1058" s="24"/>
      <c r="AT1058" s="26" t="s">
        <v>5917</v>
      </c>
      <c r="AU1058" s="24"/>
      <c r="AV1058" s="24"/>
      <c r="AW1058" s="28">
        <v>95324</v>
      </c>
      <c r="AX1058" s="26">
        <v>856</v>
      </c>
      <c r="AY1058" s="28">
        <v>70</v>
      </c>
      <c r="AZ1058" s="28">
        <v>77</v>
      </c>
      <c r="BA1058" s="26">
        <v>0</v>
      </c>
      <c r="BB1058" s="26" t="s">
        <v>241</v>
      </c>
      <c r="BC1058" s="26" t="s">
        <v>5902</v>
      </c>
      <c r="BD1058" s="26" t="s">
        <v>125</v>
      </c>
      <c r="BE1058" s="24"/>
      <c r="BF1058" s="26" t="s">
        <v>5918</v>
      </c>
      <c r="BG1058" s="26" t="s">
        <v>395</v>
      </c>
      <c r="BH1058" s="26" t="s">
        <v>5919</v>
      </c>
      <c r="BI1058" s="26" t="s">
        <v>226</v>
      </c>
      <c r="BJ1058" s="26" t="s">
        <v>5920</v>
      </c>
      <c r="BK1058" s="26" t="s">
        <v>226</v>
      </c>
      <c r="BL1058" s="26" t="s">
        <v>5913</v>
      </c>
      <c r="BM1058" s="26" t="s">
        <v>395</v>
      </c>
      <c r="BN1058" s="26" t="s">
        <v>5921</v>
      </c>
      <c r="BO1058" s="26" t="s">
        <v>395</v>
      </c>
      <c r="BP1058" s="24"/>
      <c r="BQ1058" s="24"/>
      <c r="BR1058" s="26">
        <v>4</v>
      </c>
      <c r="BS1058" s="26">
        <v>4</v>
      </c>
      <c r="BT1058" s="26">
        <v>3</v>
      </c>
      <c r="BU1058" s="26">
        <v>4</v>
      </c>
      <c r="BV1058" s="26">
        <v>3</v>
      </c>
      <c r="BW1058" s="26">
        <v>4</v>
      </c>
      <c r="BX1058" s="26">
        <v>3</v>
      </c>
      <c r="BY1058" s="26">
        <v>4</v>
      </c>
      <c r="BZ1058" s="24"/>
      <c r="CA1058" s="24"/>
      <c r="CB1058" s="24"/>
      <c r="CC1058" s="24"/>
      <c r="CD1058" s="24"/>
      <c r="CE1058" s="24"/>
      <c r="CF1058" s="24"/>
      <c r="CG1058" s="24"/>
      <c r="CH1058" s="24"/>
      <c r="CI1058" s="24"/>
      <c r="CJ1058" s="24"/>
      <c r="CK1058" s="24"/>
      <c r="CL1058" s="24"/>
      <c r="CM1058" s="24"/>
      <c r="CN1058" s="24"/>
      <c r="CO1058" s="24"/>
      <c r="CP1058" s="24"/>
      <c r="CQ1058" s="24"/>
      <c r="CR1058" s="24"/>
      <c r="CS1058" s="24"/>
      <c r="CT1058" s="24"/>
      <c r="CU1058" s="24"/>
      <c r="CV1058" s="24"/>
      <c r="CW1058" s="24"/>
      <c r="CX1058" s="24"/>
      <c r="CY1058" s="24"/>
      <c r="CZ1058" s="24"/>
      <c r="DA1058" s="24"/>
      <c r="DB1058" s="24"/>
      <c r="DC1058" s="24"/>
      <c r="DD1058" s="24"/>
      <c r="DE1058" s="24"/>
      <c r="DF1058" s="26" t="s">
        <v>139</v>
      </c>
      <c r="DG1058" s="26" t="s">
        <v>120</v>
      </c>
      <c r="DH1058" s="26" t="s">
        <v>139</v>
      </c>
      <c r="DI1058" s="26" t="s">
        <v>139</v>
      </c>
      <c r="DJ1058" s="26" t="s">
        <v>139</v>
      </c>
      <c r="DK1058" s="26" t="s">
        <v>139</v>
      </c>
      <c r="DL1058" s="26" t="s">
        <v>139</v>
      </c>
      <c r="DM1058" s="26" t="s">
        <v>139</v>
      </c>
      <c r="DN1058" s="26" t="s">
        <v>139</v>
      </c>
      <c r="DO1058" s="26" t="s">
        <v>139</v>
      </c>
    </row>
    <row r="1059" spans="1:119" ht="20.100000000000001" customHeight="1" x14ac:dyDescent="0.25">
      <c r="A1059" s="29" t="str">
        <f t="shared" si="224"/>
        <v>Equal Community Foundation2</v>
      </c>
      <c r="B1059" s="29" t="str">
        <f t="shared" si="225"/>
        <v>Equal Community Foundation</v>
      </c>
      <c r="C1059" s="29">
        <f t="shared" si="226"/>
        <v>2</v>
      </c>
      <c r="D1059" s="30" t="str">
        <f t="shared" si="227"/>
        <v>South Asia</v>
      </c>
      <c r="E1059" s="30" t="str">
        <f t="shared" si="228"/>
        <v>Pune, India</v>
      </c>
      <c r="F1059" s="31">
        <f t="shared" si="229"/>
        <v>4</v>
      </c>
      <c r="G1059" s="31">
        <f t="shared" si="230"/>
        <v>3</v>
      </c>
      <c r="H1059" s="31">
        <f t="shared" si="231"/>
        <v>3</v>
      </c>
      <c r="I1059" s="31">
        <f t="shared" si="232"/>
        <v>4</v>
      </c>
      <c r="J1059" s="31">
        <f t="shared" si="233"/>
        <v>3</v>
      </c>
      <c r="K1059" s="31">
        <f t="shared" si="234"/>
        <v>4</v>
      </c>
      <c r="L1059" s="31">
        <f t="shared" si="235"/>
        <v>3</v>
      </c>
      <c r="M1059" s="31">
        <f t="shared" si="236"/>
        <v>4</v>
      </c>
      <c r="N1059" s="31">
        <f t="shared" si="237"/>
        <v>3.5</v>
      </c>
      <c r="O1059" s="26" t="s">
        <v>5922</v>
      </c>
      <c r="P1059" s="26" t="s">
        <v>108</v>
      </c>
      <c r="Q1059" s="27">
        <v>41771</v>
      </c>
      <c r="R1059" s="26" t="s">
        <v>109</v>
      </c>
      <c r="S1059" s="26" t="s">
        <v>193</v>
      </c>
      <c r="T1059" s="26" t="s">
        <v>194</v>
      </c>
      <c r="U1059" s="26" t="s">
        <v>168</v>
      </c>
      <c r="V1059" s="26" t="s">
        <v>225</v>
      </c>
      <c r="W1059" s="26" t="s">
        <v>226</v>
      </c>
      <c r="X1059" s="26" t="s">
        <v>5894</v>
      </c>
      <c r="Y1059" s="26" t="s">
        <v>5895</v>
      </c>
      <c r="Z1059" s="24"/>
      <c r="AA1059" s="24"/>
      <c r="AB1059" s="26" t="s">
        <v>117</v>
      </c>
      <c r="AC1059" s="28">
        <v>13000</v>
      </c>
      <c r="AD1059" s="26" t="s">
        <v>5896</v>
      </c>
      <c r="AE1059" s="26" t="s">
        <v>249</v>
      </c>
      <c r="AF1059" s="26" t="s">
        <v>120</v>
      </c>
      <c r="AG1059" s="24"/>
      <c r="AH1059" s="26" t="s">
        <v>143</v>
      </c>
      <c r="AI1059" s="28">
        <v>13000</v>
      </c>
      <c r="AJ1059" s="26" t="s">
        <v>5915</v>
      </c>
      <c r="AK1059" s="26" t="s">
        <v>5923</v>
      </c>
      <c r="AL1059" s="26" t="s">
        <v>5899</v>
      </c>
      <c r="AM1059" s="24"/>
      <c r="AN1059" s="24"/>
      <c r="AO1059" s="24"/>
      <c r="AP1059" s="24"/>
      <c r="AQ1059" s="24"/>
      <c r="AR1059" s="24"/>
      <c r="AS1059" s="24"/>
      <c r="AT1059" s="24"/>
      <c r="AU1059" s="24"/>
      <c r="AV1059" s="24"/>
      <c r="AW1059" s="28">
        <v>85326</v>
      </c>
      <c r="AX1059" s="26">
        <v>800</v>
      </c>
      <c r="AY1059" s="28">
        <v>90</v>
      </c>
      <c r="AZ1059" s="28">
        <v>80</v>
      </c>
      <c r="BA1059" s="26">
        <v>0</v>
      </c>
      <c r="BB1059" s="26" t="s">
        <v>241</v>
      </c>
      <c r="BC1059" s="26" t="s">
        <v>5902</v>
      </c>
      <c r="BD1059" s="26" t="s">
        <v>125</v>
      </c>
      <c r="BE1059" s="24"/>
      <c r="BF1059" s="26" t="s">
        <v>5918</v>
      </c>
      <c r="BG1059" s="26" t="s">
        <v>395</v>
      </c>
      <c r="BH1059" s="26" t="s">
        <v>5919</v>
      </c>
      <c r="BI1059" s="26" t="s">
        <v>226</v>
      </c>
      <c r="BJ1059" s="26" t="s">
        <v>5920</v>
      </c>
      <c r="BK1059" s="26" t="s">
        <v>226</v>
      </c>
      <c r="BL1059" s="26" t="s">
        <v>5913</v>
      </c>
      <c r="BM1059" s="26" t="s">
        <v>395</v>
      </c>
      <c r="BN1059" s="26" t="s">
        <v>5921</v>
      </c>
      <c r="BO1059" s="26" t="s">
        <v>395</v>
      </c>
      <c r="BP1059" s="24"/>
      <c r="BQ1059" s="24"/>
      <c r="BR1059" s="26">
        <v>4</v>
      </c>
      <c r="BS1059" s="26">
        <v>3</v>
      </c>
      <c r="BT1059" s="26">
        <v>3</v>
      </c>
      <c r="BU1059" s="26">
        <v>4</v>
      </c>
      <c r="BV1059" s="26">
        <v>3</v>
      </c>
      <c r="BW1059" s="26">
        <v>4</v>
      </c>
      <c r="BX1059" s="26">
        <v>3</v>
      </c>
      <c r="BY1059" s="26">
        <v>4</v>
      </c>
      <c r="BZ1059" s="24"/>
      <c r="CA1059" s="24"/>
      <c r="CB1059" s="24"/>
      <c r="CC1059" s="24"/>
      <c r="CD1059" s="24"/>
      <c r="CE1059" s="24"/>
      <c r="CF1059" s="24"/>
      <c r="CG1059" s="24"/>
      <c r="CH1059" s="24"/>
      <c r="CI1059" s="24"/>
      <c r="CJ1059" s="24"/>
      <c r="CK1059" s="24"/>
      <c r="CL1059" s="24"/>
      <c r="CM1059" s="24"/>
      <c r="CN1059" s="24"/>
      <c r="CO1059" s="24"/>
      <c r="CP1059" s="24"/>
      <c r="CQ1059" s="24"/>
      <c r="CR1059" s="24"/>
      <c r="CS1059" s="24"/>
      <c r="CT1059" s="24"/>
      <c r="CU1059" s="24"/>
      <c r="CV1059" s="24"/>
      <c r="CW1059" s="24"/>
      <c r="CX1059" s="24"/>
      <c r="CY1059" s="24"/>
      <c r="CZ1059" s="24"/>
      <c r="DA1059" s="24"/>
      <c r="DB1059" s="24"/>
      <c r="DC1059" s="24"/>
      <c r="DD1059" s="24"/>
      <c r="DE1059" s="24"/>
      <c r="DF1059" s="26" t="s">
        <v>139</v>
      </c>
      <c r="DG1059" s="26" t="s">
        <v>120</v>
      </c>
      <c r="DH1059" s="26" t="s">
        <v>139</v>
      </c>
      <c r="DI1059" s="26" t="s">
        <v>139</v>
      </c>
      <c r="DJ1059" s="26" t="s">
        <v>139</v>
      </c>
      <c r="DK1059" s="26" t="s">
        <v>139</v>
      </c>
      <c r="DL1059" s="26" t="s">
        <v>139</v>
      </c>
      <c r="DM1059" s="26" t="s">
        <v>139</v>
      </c>
      <c r="DN1059" s="26" t="s">
        <v>139</v>
      </c>
      <c r="DO1059" s="26" t="s">
        <v>139</v>
      </c>
    </row>
    <row r="1060" spans="1:119" ht="20.100000000000001" customHeight="1" x14ac:dyDescent="0.25">
      <c r="A1060" s="29" t="str">
        <f t="shared" si="224"/>
        <v>Equal Community Foundation1</v>
      </c>
      <c r="B1060" s="29" t="str">
        <f t="shared" si="225"/>
        <v>Equal Community Foundation</v>
      </c>
      <c r="C1060" s="29">
        <f t="shared" si="226"/>
        <v>1</v>
      </c>
      <c r="D1060" s="30" t="str">
        <f t="shared" si="227"/>
        <v>South Asia</v>
      </c>
      <c r="E1060" s="30" t="str">
        <f t="shared" si="228"/>
        <v>Pune, India</v>
      </c>
      <c r="F1060" s="31">
        <f t="shared" si="229"/>
        <v>4</v>
      </c>
      <c r="G1060" s="31">
        <f t="shared" si="230"/>
        <v>2</v>
      </c>
      <c r="H1060" s="31">
        <f t="shared" si="231"/>
        <v>2</v>
      </c>
      <c r="I1060" s="31">
        <f t="shared" si="232"/>
        <v>4</v>
      </c>
      <c r="J1060" s="31">
        <f t="shared" si="233"/>
        <v>3</v>
      </c>
      <c r="K1060" s="31">
        <f t="shared" si="234"/>
        <v>4</v>
      </c>
      <c r="L1060" s="31">
        <f t="shared" si="235"/>
        <v>3</v>
      </c>
      <c r="M1060" s="31">
        <f t="shared" si="236"/>
        <v>4</v>
      </c>
      <c r="N1060" s="31">
        <f t="shared" si="237"/>
        <v>3.3</v>
      </c>
      <c r="O1060" s="26" t="s">
        <v>5924</v>
      </c>
      <c r="P1060" s="26" t="s">
        <v>108</v>
      </c>
      <c r="Q1060" s="27">
        <v>41400</v>
      </c>
      <c r="R1060" s="26" t="s">
        <v>155</v>
      </c>
      <c r="S1060" s="26" t="s">
        <v>206</v>
      </c>
      <c r="T1060" s="26" t="s">
        <v>207</v>
      </c>
      <c r="U1060" s="26" t="s">
        <v>168</v>
      </c>
      <c r="V1060" s="26" t="s">
        <v>225</v>
      </c>
      <c r="W1060" s="26" t="s">
        <v>226</v>
      </c>
      <c r="X1060" s="26" t="s">
        <v>5894</v>
      </c>
      <c r="Y1060" s="26" t="s">
        <v>5895</v>
      </c>
      <c r="Z1060" s="24"/>
      <c r="AA1060" s="24"/>
      <c r="AB1060" s="26" t="s">
        <v>117</v>
      </c>
      <c r="AC1060" s="28">
        <v>10000</v>
      </c>
      <c r="AD1060" s="26" t="s">
        <v>5896</v>
      </c>
      <c r="AE1060" s="26" t="s">
        <v>249</v>
      </c>
      <c r="AF1060" s="26" t="s">
        <v>120</v>
      </c>
      <c r="AG1060" s="24"/>
      <c r="AH1060" s="26" t="s">
        <v>158</v>
      </c>
      <c r="AI1060" s="28">
        <v>10000</v>
      </c>
      <c r="AJ1060" s="26" t="s">
        <v>5915</v>
      </c>
      <c r="AK1060" s="26" t="s">
        <v>5898</v>
      </c>
      <c r="AL1060" s="26" t="s">
        <v>5899</v>
      </c>
      <c r="AM1060" s="26" t="s">
        <v>5925</v>
      </c>
      <c r="AN1060" s="26" t="s">
        <v>5926</v>
      </c>
      <c r="AO1060" s="26" t="s">
        <v>5927</v>
      </c>
      <c r="AP1060" s="26" t="s">
        <v>5928</v>
      </c>
      <c r="AQ1060" s="24"/>
      <c r="AR1060" s="24"/>
      <c r="AS1060" s="24"/>
      <c r="AT1060" s="24"/>
      <c r="AU1060" s="24"/>
      <c r="AV1060" s="24"/>
      <c r="AW1060" s="28">
        <v>79073</v>
      </c>
      <c r="AX1060" s="26">
        <v>600</v>
      </c>
      <c r="AY1060" s="28">
        <v>61</v>
      </c>
      <c r="AZ1060" s="28">
        <v>61</v>
      </c>
      <c r="BA1060" s="26">
        <v>0</v>
      </c>
      <c r="BB1060" s="26" t="s">
        <v>241</v>
      </c>
      <c r="BC1060" s="26" t="s">
        <v>5902</v>
      </c>
      <c r="BD1060" s="24"/>
      <c r="BE1060" s="24"/>
      <c r="BF1060" s="26" t="s">
        <v>5929</v>
      </c>
      <c r="BG1060" s="26" t="s">
        <v>395</v>
      </c>
      <c r="BH1060" s="26" t="s">
        <v>5919</v>
      </c>
      <c r="BI1060" s="26" t="s">
        <v>226</v>
      </c>
      <c r="BJ1060" s="26" t="s">
        <v>5930</v>
      </c>
      <c r="BK1060" s="26" t="s">
        <v>226</v>
      </c>
      <c r="BL1060" s="26" t="s">
        <v>1018</v>
      </c>
      <c r="BM1060" s="26" t="s">
        <v>395</v>
      </c>
      <c r="BN1060" s="24"/>
      <c r="BO1060" s="24"/>
      <c r="BP1060" s="24"/>
      <c r="BQ1060" s="24"/>
      <c r="BR1060" s="26">
        <v>4</v>
      </c>
      <c r="BS1060" s="26">
        <v>2</v>
      </c>
      <c r="BT1060" s="26">
        <v>2</v>
      </c>
      <c r="BU1060" s="26">
        <v>4</v>
      </c>
      <c r="BV1060" s="26">
        <v>3</v>
      </c>
      <c r="BW1060" s="26">
        <v>4</v>
      </c>
      <c r="BX1060" s="26">
        <v>3</v>
      </c>
      <c r="BY1060" s="26">
        <v>4</v>
      </c>
      <c r="BZ1060" s="24"/>
      <c r="CA1060" s="24"/>
      <c r="CB1060" s="24"/>
      <c r="CC1060" s="24"/>
      <c r="CD1060" s="24"/>
      <c r="CE1060" s="24"/>
      <c r="CF1060" s="24"/>
      <c r="CG1060" s="24"/>
      <c r="CH1060" s="24"/>
      <c r="CI1060" s="24"/>
      <c r="CJ1060" s="24"/>
      <c r="CK1060" s="24"/>
      <c r="CL1060" s="24"/>
      <c r="CM1060" s="24"/>
      <c r="CN1060" s="24"/>
      <c r="CO1060" s="24"/>
      <c r="CP1060" s="24"/>
      <c r="CQ1060" s="24"/>
      <c r="CR1060" s="24"/>
      <c r="CS1060" s="24"/>
      <c r="CT1060" s="24"/>
      <c r="CU1060" s="24"/>
      <c r="CV1060" s="24"/>
      <c r="CW1060" s="24"/>
      <c r="CX1060" s="24"/>
      <c r="CY1060" s="24"/>
      <c r="CZ1060" s="24"/>
      <c r="DA1060" s="24"/>
      <c r="DB1060" s="24"/>
      <c r="DC1060" s="24"/>
      <c r="DD1060" s="24"/>
      <c r="DE1060" s="24"/>
      <c r="DF1060" s="26" t="s">
        <v>139</v>
      </c>
      <c r="DG1060" s="26" t="s">
        <v>139</v>
      </c>
      <c r="DH1060" s="26" t="s">
        <v>139</v>
      </c>
      <c r="DI1060" s="26" t="s">
        <v>139</v>
      </c>
      <c r="DJ1060" s="26" t="s">
        <v>139</v>
      </c>
      <c r="DK1060" s="26" t="s">
        <v>139</v>
      </c>
      <c r="DL1060" s="26" t="s">
        <v>139</v>
      </c>
      <c r="DM1060" s="26" t="s">
        <v>139</v>
      </c>
      <c r="DN1060" s="26" t="s">
        <v>139</v>
      </c>
      <c r="DO1060" s="26" t="s">
        <v>139</v>
      </c>
    </row>
    <row r="1061" spans="1:119" ht="20.100000000000001" customHeight="1" x14ac:dyDescent="0.25">
      <c r="A1061" s="29" t="str">
        <f t="shared" si="224"/>
        <v>Escola Estrela do Mar3</v>
      </c>
      <c r="B1061" s="29" t="str">
        <f t="shared" si="225"/>
        <v>Escola Estrela do Mar</v>
      </c>
      <c r="C1061" s="29">
        <f t="shared" si="226"/>
        <v>3</v>
      </c>
      <c r="D1061" s="30" t="str">
        <f t="shared" si="227"/>
        <v>Americas</v>
      </c>
      <c r="E1061" s="30" t="str">
        <f t="shared" si="228"/>
        <v>Brazil</v>
      </c>
      <c r="F1061" s="31">
        <f t="shared" si="229"/>
        <v>3</v>
      </c>
      <c r="G1061" s="31">
        <f t="shared" si="230"/>
        <v>2</v>
      </c>
      <c r="H1061" s="31">
        <f t="shared" si="231"/>
        <v>2</v>
      </c>
      <c r="I1061" s="31">
        <f t="shared" si="232"/>
        <v>3</v>
      </c>
      <c r="J1061" s="31">
        <f t="shared" si="233"/>
        <v>3</v>
      </c>
      <c r="K1061" s="31">
        <f t="shared" si="234"/>
        <v>3</v>
      </c>
      <c r="L1061" s="31">
        <f t="shared" si="235"/>
        <v>2</v>
      </c>
      <c r="M1061" s="31">
        <f t="shared" si="236"/>
        <v>2</v>
      </c>
      <c r="N1061" s="31">
        <f t="shared" si="237"/>
        <v>2.5</v>
      </c>
      <c r="O1061" s="26" t="s">
        <v>5931</v>
      </c>
      <c r="P1061" s="26" t="s">
        <v>108</v>
      </c>
      <c r="Q1061" s="27">
        <v>40469</v>
      </c>
      <c r="R1061" s="26" t="s">
        <v>109</v>
      </c>
      <c r="S1061" s="26" t="s">
        <v>332</v>
      </c>
      <c r="T1061" s="26" t="s">
        <v>333</v>
      </c>
      <c r="U1061" s="26" t="s">
        <v>112</v>
      </c>
      <c r="V1061" s="26" t="s">
        <v>15731</v>
      </c>
      <c r="W1061" s="26" t="s">
        <v>308</v>
      </c>
      <c r="X1061" s="24"/>
      <c r="Y1061" s="26" t="s">
        <v>5932</v>
      </c>
      <c r="Z1061" s="24"/>
      <c r="AA1061" s="24"/>
      <c r="AB1061" s="26" t="s">
        <v>117</v>
      </c>
      <c r="AC1061" s="28">
        <v>7000</v>
      </c>
      <c r="AD1061" s="24"/>
      <c r="AE1061" s="24"/>
      <c r="AF1061" s="26" t="s">
        <v>139</v>
      </c>
      <c r="AG1061" s="26" t="s">
        <v>528</v>
      </c>
      <c r="AH1061" s="26" t="s">
        <v>121</v>
      </c>
      <c r="AI1061" s="28">
        <v>7000</v>
      </c>
      <c r="AJ1061" s="24"/>
      <c r="AK1061" s="26" t="s">
        <v>5933</v>
      </c>
      <c r="AL1061" s="26" t="s">
        <v>826</v>
      </c>
      <c r="AM1061" s="26" t="s">
        <v>5934</v>
      </c>
      <c r="AN1061" s="26" t="s">
        <v>5935</v>
      </c>
      <c r="AO1061" s="26" t="s">
        <v>5936</v>
      </c>
      <c r="AP1061" s="24"/>
      <c r="AQ1061" s="24"/>
      <c r="AR1061" s="24"/>
      <c r="AS1061" s="24"/>
      <c r="AT1061" s="24"/>
      <c r="AU1061" s="26" t="s">
        <v>5937</v>
      </c>
      <c r="AV1061" s="24"/>
      <c r="AW1061" s="28">
        <v>267434</v>
      </c>
      <c r="AX1061" s="26">
        <v>150</v>
      </c>
      <c r="AY1061" s="28">
        <v>60</v>
      </c>
      <c r="AZ1061" s="28">
        <v>40</v>
      </c>
      <c r="BA1061" s="26">
        <v>0</v>
      </c>
      <c r="BB1061" s="26" t="s">
        <v>148</v>
      </c>
      <c r="BC1061" s="24"/>
      <c r="BD1061" s="24"/>
      <c r="BE1061" s="24"/>
      <c r="BF1061" s="26" t="s">
        <v>5938</v>
      </c>
      <c r="BG1061" s="26" t="s">
        <v>392</v>
      </c>
      <c r="BH1061" s="26" t="s">
        <v>5939</v>
      </c>
      <c r="BI1061" s="26" t="s">
        <v>261</v>
      </c>
      <c r="BJ1061" s="26" t="s">
        <v>5940</v>
      </c>
      <c r="BK1061" s="26" t="s">
        <v>392</v>
      </c>
      <c r="BL1061" s="26" t="s">
        <v>5941</v>
      </c>
      <c r="BM1061" s="26" t="s">
        <v>261</v>
      </c>
      <c r="BN1061" s="24"/>
      <c r="BO1061" s="24"/>
      <c r="BP1061" s="24"/>
      <c r="BQ1061" s="24"/>
      <c r="BR1061" s="26">
        <v>3</v>
      </c>
      <c r="BS1061" s="26">
        <v>2</v>
      </c>
      <c r="BT1061" s="26">
        <v>2</v>
      </c>
      <c r="BU1061" s="26">
        <v>3</v>
      </c>
      <c r="BV1061" s="26">
        <v>3</v>
      </c>
      <c r="BW1061" s="26">
        <v>3</v>
      </c>
      <c r="BX1061" s="26">
        <v>2</v>
      </c>
      <c r="BY1061" s="26">
        <v>2</v>
      </c>
      <c r="BZ1061" s="24"/>
      <c r="CA1061" s="24"/>
      <c r="CB1061" s="24"/>
      <c r="CC1061" s="24"/>
      <c r="CD1061" s="24"/>
      <c r="CE1061" s="24"/>
      <c r="CF1061" s="24"/>
      <c r="CG1061" s="24"/>
      <c r="CH1061" s="24"/>
      <c r="CI1061" s="24"/>
      <c r="CJ1061" s="24"/>
      <c r="CK1061" s="24"/>
      <c r="CL1061" s="24"/>
      <c r="CM1061" s="24"/>
      <c r="CN1061" s="24"/>
      <c r="CO1061" s="24"/>
      <c r="CP1061" s="24"/>
      <c r="CQ1061" s="24"/>
      <c r="CR1061" s="24"/>
      <c r="CS1061" s="24"/>
      <c r="CT1061" s="24"/>
      <c r="CU1061" s="24"/>
      <c r="CV1061" s="24"/>
      <c r="CW1061" s="24"/>
      <c r="CX1061" s="24"/>
      <c r="CY1061" s="24"/>
      <c r="CZ1061" s="24"/>
      <c r="DA1061" s="24"/>
      <c r="DB1061" s="24"/>
      <c r="DC1061" s="24"/>
      <c r="DD1061" s="24"/>
      <c r="DE1061" s="24"/>
      <c r="DF1061" s="26" t="s">
        <v>139</v>
      </c>
      <c r="DG1061" s="26" t="s">
        <v>120</v>
      </c>
      <c r="DH1061" s="26" t="s">
        <v>139</v>
      </c>
      <c r="DI1061" s="26" t="s">
        <v>139</v>
      </c>
      <c r="DJ1061" s="26" t="s">
        <v>139</v>
      </c>
      <c r="DK1061" s="26" t="s">
        <v>139</v>
      </c>
      <c r="DL1061" s="26" t="s">
        <v>139</v>
      </c>
      <c r="DM1061" s="26" t="s">
        <v>139</v>
      </c>
      <c r="DN1061" s="26" t="s">
        <v>139</v>
      </c>
      <c r="DO1061" s="26" t="s">
        <v>139</v>
      </c>
    </row>
    <row r="1062" spans="1:119" ht="20.100000000000001" customHeight="1" x14ac:dyDescent="0.25">
      <c r="A1062" s="29" t="str">
        <f t="shared" si="224"/>
        <v/>
      </c>
      <c r="B1062" s="29" t="str">
        <f t="shared" si="225"/>
        <v>Espacio Migrante (Migrant Space)</v>
      </c>
      <c r="C1062" s="29">
        <f t="shared" si="226"/>
        <v>0</v>
      </c>
      <c r="D1062" s="30" t="str">
        <f t="shared" si="227"/>
        <v>Americas</v>
      </c>
      <c r="E1062" s="30" t="str">
        <f t="shared" si="228"/>
        <v>Tijuana, Mexico</v>
      </c>
      <c r="F1062" s="31">
        <f t="shared" si="229"/>
        <v>0</v>
      </c>
      <c r="G1062" s="31">
        <f t="shared" si="230"/>
        <v>0</v>
      </c>
      <c r="H1062" s="31">
        <f t="shared" si="231"/>
        <v>0</v>
      </c>
      <c r="I1062" s="31">
        <f t="shared" si="232"/>
        <v>0</v>
      </c>
      <c r="J1062" s="31">
        <f t="shared" si="233"/>
        <v>0</v>
      </c>
      <c r="K1062" s="31">
        <f t="shared" si="234"/>
        <v>0</v>
      </c>
      <c r="L1062" s="31">
        <f t="shared" si="235"/>
        <v>0</v>
      </c>
      <c r="M1062" s="31">
        <f t="shared" si="236"/>
        <v>0</v>
      </c>
      <c r="N1062" s="31">
        <f t="shared" si="237"/>
        <v>0</v>
      </c>
      <c r="O1062" s="26" t="s">
        <v>16052</v>
      </c>
      <c r="P1062" s="26" t="s">
        <v>108</v>
      </c>
      <c r="Q1062" s="27">
        <v>43299</v>
      </c>
      <c r="R1062" s="24"/>
      <c r="S1062" s="24"/>
      <c r="T1062" s="26" t="s">
        <v>15983</v>
      </c>
      <c r="U1062" s="24"/>
      <c r="V1062" s="26" t="s">
        <v>15731</v>
      </c>
      <c r="W1062" s="26" t="s">
        <v>676</v>
      </c>
      <c r="X1062" s="26" t="s">
        <v>677</v>
      </c>
      <c r="Y1062" s="26" t="s">
        <v>5943</v>
      </c>
      <c r="Z1062" s="26" t="s">
        <v>5944</v>
      </c>
      <c r="AA1062" s="24"/>
      <c r="AB1062" s="26" t="s">
        <v>15736</v>
      </c>
      <c r="AC1062" s="28">
        <v>1632</v>
      </c>
      <c r="AD1062" s="24"/>
      <c r="AE1062" s="26" t="s">
        <v>3861</v>
      </c>
      <c r="AF1062" s="26" t="s">
        <v>139</v>
      </c>
      <c r="AG1062" s="24"/>
      <c r="AH1062" s="24"/>
      <c r="AI1062" s="28">
        <v>1632</v>
      </c>
      <c r="AJ1062" s="24"/>
      <c r="AK1062" s="24"/>
      <c r="AL1062" s="24"/>
      <c r="AM1062" s="24"/>
      <c r="AN1062" s="24"/>
      <c r="AO1062" s="24"/>
      <c r="AP1062" s="24"/>
      <c r="AQ1062" s="24"/>
      <c r="AR1062" s="24"/>
      <c r="AS1062" s="24"/>
      <c r="AT1062" s="24"/>
      <c r="AU1062" s="24"/>
      <c r="AV1062" s="24"/>
      <c r="AW1062" s="28">
        <v>0</v>
      </c>
      <c r="AX1062" s="26">
        <v>0</v>
      </c>
      <c r="AY1062" s="28">
        <v>0</v>
      </c>
      <c r="AZ1062" s="28">
        <v>0</v>
      </c>
      <c r="BA1062" s="26">
        <v>0</v>
      </c>
      <c r="BB1062" s="24"/>
      <c r="BC1062" s="24"/>
      <c r="BD1062" s="24"/>
      <c r="BE1062" s="24"/>
      <c r="BF1062" s="24"/>
      <c r="BG1062" s="24"/>
      <c r="BH1062" s="24"/>
      <c r="BI1062" s="24"/>
      <c r="BJ1062" s="24"/>
      <c r="BK1062" s="24"/>
      <c r="BL1062" s="24"/>
      <c r="BM1062" s="24"/>
      <c r="BN1062" s="24"/>
      <c r="BO1062" s="24"/>
      <c r="BP1062" s="24"/>
      <c r="BQ1062" s="24"/>
      <c r="BR1062" s="26">
        <v>0</v>
      </c>
      <c r="BS1062" s="26">
        <v>0</v>
      </c>
      <c r="BT1062" s="26">
        <v>0</v>
      </c>
      <c r="BU1062" s="26">
        <v>0</v>
      </c>
      <c r="BV1062" s="26">
        <v>0</v>
      </c>
      <c r="BW1062" s="26">
        <v>0</v>
      </c>
      <c r="BX1062" s="26">
        <v>0</v>
      </c>
      <c r="BY1062" s="26">
        <v>0</v>
      </c>
      <c r="BZ1062" s="24"/>
      <c r="CA1062" s="24"/>
      <c r="CB1062" s="24"/>
      <c r="CC1062" s="24"/>
      <c r="CD1062" s="24"/>
      <c r="CE1062" s="24"/>
      <c r="CF1062" s="24"/>
      <c r="CG1062" s="24"/>
      <c r="CH1062" s="24"/>
      <c r="CI1062" s="24"/>
      <c r="CJ1062" s="24"/>
      <c r="CK1062" s="24"/>
      <c r="CL1062" s="24"/>
      <c r="CM1062" s="24"/>
      <c r="CN1062" s="24"/>
      <c r="CO1062" s="24"/>
      <c r="CP1062" s="24"/>
      <c r="CQ1062" s="24"/>
      <c r="CR1062" s="24"/>
      <c r="CS1062" s="24"/>
      <c r="CT1062" s="24"/>
      <c r="CU1062" s="24"/>
      <c r="CV1062" s="24"/>
      <c r="CW1062" s="24"/>
      <c r="CX1062" s="24"/>
      <c r="CY1062" s="24"/>
      <c r="CZ1062" s="24"/>
      <c r="DA1062" s="24"/>
      <c r="DB1062" s="24"/>
      <c r="DC1062" s="24"/>
      <c r="DD1062" s="24"/>
      <c r="DE1062" s="24"/>
      <c r="DF1062" s="26" t="s">
        <v>139</v>
      </c>
      <c r="DG1062" s="26" t="s">
        <v>139</v>
      </c>
      <c r="DH1062" s="26" t="s">
        <v>139</v>
      </c>
      <c r="DI1062" s="26" t="s">
        <v>139</v>
      </c>
      <c r="DJ1062" s="26" t="s">
        <v>139</v>
      </c>
      <c r="DK1062" s="26" t="s">
        <v>139</v>
      </c>
      <c r="DL1062" s="26" t="s">
        <v>139</v>
      </c>
      <c r="DM1062" s="26" t="s">
        <v>139</v>
      </c>
      <c r="DN1062" s="26" t="s">
        <v>139</v>
      </c>
      <c r="DO1062" s="26" t="s">
        <v>139</v>
      </c>
    </row>
    <row r="1063" spans="1:119" ht="20.100000000000001" customHeight="1" x14ac:dyDescent="0.25">
      <c r="A1063" s="29" t="str">
        <f t="shared" si="224"/>
        <v>Espacio Migrante (Migrant Space)1</v>
      </c>
      <c r="B1063" s="29" t="str">
        <f t="shared" si="225"/>
        <v>Espacio Migrante (Migrant Space)</v>
      </c>
      <c r="C1063" s="29">
        <f t="shared" si="226"/>
        <v>1</v>
      </c>
      <c r="D1063" s="30" t="str">
        <f t="shared" si="227"/>
        <v>Americas</v>
      </c>
      <c r="E1063" s="30" t="str">
        <f t="shared" si="228"/>
        <v>Tijuana, Mexico</v>
      </c>
      <c r="F1063" s="31">
        <f t="shared" si="229"/>
        <v>2</v>
      </c>
      <c r="G1063" s="31">
        <f t="shared" si="230"/>
        <v>2</v>
      </c>
      <c r="H1063" s="31">
        <f t="shared" si="231"/>
        <v>3</v>
      </c>
      <c r="I1063" s="31">
        <f t="shared" si="232"/>
        <v>3</v>
      </c>
      <c r="J1063" s="31">
        <f t="shared" si="233"/>
        <v>2</v>
      </c>
      <c r="K1063" s="31">
        <f t="shared" si="234"/>
        <v>4</v>
      </c>
      <c r="L1063" s="31">
        <f t="shared" si="235"/>
        <v>4</v>
      </c>
      <c r="M1063" s="31">
        <f t="shared" si="236"/>
        <v>3</v>
      </c>
      <c r="N1063" s="31">
        <f t="shared" si="237"/>
        <v>2.9</v>
      </c>
      <c r="O1063" s="26" t="s">
        <v>5942</v>
      </c>
      <c r="P1063" s="26" t="s">
        <v>108</v>
      </c>
      <c r="Q1063" s="27">
        <v>43223</v>
      </c>
      <c r="R1063" s="26" t="s">
        <v>155</v>
      </c>
      <c r="S1063" s="26" t="s">
        <v>244</v>
      </c>
      <c r="T1063" s="26" t="s">
        <v>111</v>
      </c>
      <c r="U1063" s="24"/>
      <c r="V1063" s="26" t="s">
        <v>15731</v>
      </c>
      <c r="W1063" s="26" t="s">
        <v>676</v>
      </c>
      <c r="X1063" s="26" t="s">
        <v>677</v>
      </c>
      <c r="Y1063" s="26" t="s">
        <v>5943</v>
      </c>
      <c r="Z1063" s="26" t="s">
        <v>5944</v>
      </c>
      <c r="AA1063" s="24"/>
      <c r="AB1063" s="26" t="s">
        <v>680</v>
      </c>
      <c r="AC1063" s="28">
        <v>8000</v>
      </c>
      <c r="AD1063" s="24"/>
      <c r="AE1063" s="26" t="s">
        <v>3861</v>
      </c>
      <c r="AF1063" s="26" t="s">
        <v>139</v>
      </c>
      <c r="AG1063" s="24"/>
      <c r="AH1063" s="26" t="s">
        <v>158</v>
      </c>
      <c r="AI1063" s="28">
        <v>8000</v>
      </c>
      <c r="AJ1063" s="24"/>
      <c r="AK1063" s="24"/>
      <c r="AL1063" s="24"/>
      <c r="AM1063" s="26" t="s">
        <v>683</v>
      </c>
      <c r="AN1063" s="26" t="s">
        <v>5945</v>
      </c>
      <c r="AO1063" s="26" t="s">
        <v>5946</v>
      </c>
      <c r="AP1063" s="26" t="s">
        <v>5947</v>
      </c>
      <c r="AQ1063" s="24"/>
      <c r="AR1063" s="24"/>
      <c r="AS1063" s="24"/>
      <c r="AT1063" s="24"/>
      <c r="AU1063" s="24"/>
      <c r="AV1063" s="24"/>
      <c r="AW1063" s="28">
        <v>21323</v>
      </c>
      <c r="AX1063" s="26">
        <v>30</v>
      </c>
      <c r="AY1063" s="28">
        <v>0</v>
      </c>
      <c r="AZ1063" s="28">
        <v>0</v>
      </c>
      <c r="BA1063" s="26">
        <v>0</v>
      </c>
      <c r="BB1063" s="24"/>
      <c r="BC1063" s="24"/>
      <c r="BD1063" s="24"/>
      <c r="BE1063" s="24"/>
      <c r="BF1063" s="26" t="s">
        <v>5948</v>
      </c>
      <c r="BG1063" s="26" t="s">
        <v>1250</v>
      </c>
      <c r="BH1063" s="26" t="s">
        <v>5949</v>
      </c>
      <c r="BI1063" s="26" t="s">
        <v>734</v>
      </c>
      <c r="BJ1063" s="24"/>
      <c r="BK1063" s="24"/>
      <c r="BL1063" s="24"/>
      <c r="BM1063" s="24"/>
      <c r="BN1063" s="24"/>
      <c r="BO1063" s="24"/>
      <c r="BP1063" s="24"/>
      <c r="BQ1063" s="24"/>
      <c r="BR1063" s="26">
        <v>2</v>
      </c>
      <c r="BS1063" s="26">
        <v>2</v>
      </c>
      <c r="BT1063" s="26">
        <v>3</v>
      </c>
      <c r="BU1063" s="26">
        <v>3</v>
      </c>
      <c r="BV1063" s="26">
        <v>2</v>
      </c>
      <c r="BW1063" s="26">
        <v>4</v>
      </c>
      <c r="BX1063" s="26">
        <v>4</v>
      </c>
      <c r="BY1063" s="26">
        <v>3</v>
      </c>
      <c r="BZ1063" s="26" t="s">
        <v>137</v>
      </c>
      <c r="CA1063" s="26" t="s">
        <v>135</v>
      </c>
      <c r="CB1063" s="26" t="s">
        <v>136</v>
      </c>
      <c r="CC1063" s="26" t="s">
        <v>136</v>
      </c>
      <c r="CD1063" s="26" t="s">
        <v>135</v>
      </c>
      <c r="CE1063" s="26" t="s">
        <v>135</v>
      </c>
      <c r="CF1063" s="26" t="s">
        <v>135</v>
      </c>
      <c r="CG1063" s="26" t="s">
        <v>135</v>
      </c>
      <c r="CH1063" s="26" t="s">
        <v>136</v>
      </c>
      <c r="CI1063" s="26" t="s">
        <v>138</v>
      </c>
      <c r="CJ1063" s="26" t="s">
        <v>135</v>
      </c>
      <c r="CK1063" s="26" t="s">
        <v>134</v>
      </c>
      <c r="CL1063" s="26" t="s">
        <v>137</v>
      </c>
      <c r="CM1063" s="26" t="s">
        <v>135</v>
      </c>
      <c r="CN1063" s="26" t="s">
        <v>136</v>
      </c>
      <c r="CO1063" s="26" t="s">
        <v>138</v>
      </c>
      <c r="CP1063" s="26" t="s">
        <v>135</v>
      </c>
      <c r="CQ1063" s="26" t="s">
        <v>137</v>
      </c>
      <c r="CR1063" s="26" t="s">
        <v>138</v>
      </c>
      <c r="CS1063" s="26" t="s">
        <v>137</v>
      </c>
      <c r="CT1063" s="26" t="s">
        <v>135</v>
      </c>
      <c r="CU1063" s="26" t="s">
        <v>136</v>
      </c>
      <c r="CV1063" s="26" t="s">
        <v>138</v>
      </c>
      <c r="CW1063" s="26" t="s">
        <v>138</v>
      </c>
      <c r="CX1063" s="26" t="s">
        <v>134</v>
      </c>
      <c r="CY1063" s="26" t="s">
        <v>134</v>
      </c>
      <c r="CZ1063" s="26" t="s">
        <v>134</v>
      </c>
      <c r="DA1063" s="26" t="s">
        <v>136</v>
      </c>
      <c r="DB1063" s="26" t="s">
        <v>136</v>
      </c>
      <c r="DC1063" s="26" t="s">
        <v>135</v>
      </c>
      <c r="DD1063" s="26" t="s">
        <v>134</v>
      </c>
      <c r="DE1063" s="26" t="s">
        <v>134</v>
      </c>
      <c r="DF1063" s="26" t="s">
        <v>139</v>
      </c>
      <c r="DG1063" s="26" t="s">
        <v>120</v>
      </c>
      <c r="DH1063" s="26" t="s">
        <v>120</v>
      </c>
      <c r="DI1063" s="26" t="s">
        <v>120</v>
      </c>
      <c r="DJ1063" s="26" t="s">
        <v>120</v>
      </c>
      <c r="DK1063" s="26" t="s">
        <v>139</v>
      </c>
      <c r="DL1063" s="26" t="s">
        <v>139</v>
      </c>
      <c r="DM1063" s="26" t="s">
        <v>139</v>
      </c>
      <c r="DN1063" s="26" t="s">
        <v>139</v>
      </c>
      <c r="DO1063" s="26" t="s">
        <v>139</v>
      </c>
    </row>
    <row r="1064" spans="1:119" ht="20.100000000000001" customHeight="1" x14ac:dyDescent="0.25">
      <c r="A1064" s="29" t="str">
        <f t="shared" si="224"/>
        <v>Exspecto3</v>
      </c>
      <c r="B1064" s="29" t="str">
        <f t="shared" si="225"/>
        <v>Exspecto</v>
      </c>
      <c r="C1064" s="29">
        <f t="shared" si="226"/>
        <v>3</v>
      </c>
      <c r="D1064" s="30" t="str">
        <f t="shared" si="227"/>
        <v>Europe and Eurasia</v>
      </c>
      <c r="E1064" s="30" t="str">
        <f t="shared" si="228"/>
        <v>Subotica, Serbia</v>
      </c>
      <c r="F1064" s="31">
        <f t="shared" si="229"/>
        <v>3</v>
      </c>
      <c r="G1064" s="31">
        <f t="shared" si="230"/>
        <v>2</v>
      </c>
      <c r="H1064" s="31">
        <f t="shared" si="231"/>
        <v>3</v>
      </c>
      <c r="I1064" s="31">
        <f t="shared" si="232"/>
        <v>4</v>
      </c>
      <c r="J1064" s="31">
        <f t="shared" si="233"/>
        <v>4</v>
      </c>
      <c r="K1064" s="31">
        <f t="shared" si="234"/>
        <v>4</v>
      </c>
      <c r="L1064" s="31">
        <f t="shared" si="235"/>
        <v>3</v>
      </c>
      <c r="M1064" s="31">
        <f t="shared" si="236"/>
        <v>3</v>
      </c>
      <c r="N1064" s="31">
        <f t="shared" si="237"/>
        <v>3.3</v>
      </c>
      <c r="O1064" s="26" t="s">
        <v>5950</v>
      </c>
      <c r="P1064" s="26" t="s">
        <v>108</v>
      </c>
      <c r="Q1064" s="27">
        <v>42858</v>
      </c>
      <c r="R1064" s="26" t="s">
        <v>109</v>
      </c>
      <c r="S1064" s="26" t="s">
        <v>167</v>
      </c>
      <c r="T1064" s="26" t="s">
        <v>142</v>
      </c>
      <c r="U1064" s="26" t="s">
        <v>833</v>
      </c>
      <c r="V1064" s="26" t="s">
        <v>15763</v>
      </c>
      <c r="W1064" s="26" t="s">
        <v>2629</v>
      </c>
      <c r="X1064" s="26" t="s">
        <v>4637</v>
      </c>
      <c r="Y1064" s="26" t="s">
        <v>5951</v>
      </c>
      <c r="Z1064" s="24"/>
      <c r="AA1064" s="24"/>
      <c r="AB1064" s="26" t="s">
        <v>117</v>
      </c>
      <c r="AC1064" s="28">
        <v>4000</v>
      </c>
      <c r="AD1064" s="26" t="s">
        <v>5952</v>
      </c>
      <c r="AE1064" s="26" t="s">
        <v>558</v>
      </c>
      <c r="AF1064" s="26" t="s">
        <v>120</v>
      </c>
      <c r="AG1064" s="26" t="s">
        <v>194</v>
      </c>
      <c r="AH1064" s="26" t="s">
        <v>121</v>
      </c>
      <c r="AI1064" s="28">
        <v>4000</v>
      </c>
      <c r="AJ1064" s="26" t="s">
        <v>5953</v>
      </c>
      <c r="AK1064" s="26" t="s">
        <v>5954</v>
      </c>
      <c r="AL1064" s="26" t="s">
        <v>5955</v>
      </c>
      <c r="AM1064" s="24"/>
      <c r="AN1064" s="24"/>
      <c r="AO1064" s="24"/>
      <c r="AP1064" s="24"/>
      <c r="AQ1064" s="24"/>
      <c r="AR1064" s="24"/>
      <c r="AS1064" s="24"/>
      <c r="AT1064" s="24"/>
      <c r="AU1064" s="26" t="s">
        <v>5956</v>
      </c>
      <c r="AV1064" s="24"/>
      <c r="AW1064" s="28">
        <v>37825</v>
      </c>
      <c r="AX1064" s="26">
        <v>3200</v>
      </c>
      <c r="AY1064" s="28">
        <v>2000</v>
      </c>
      <c r="AZ1064" s="28">
        <v>2920</v>
      </c>
      <c r="BA1064" s="26">
        <v>2920</v>
      </c>
      <c r="BB1064" s="26" t="s">
        <v>241</v>
      </c>
      <c r="BC1064" s="26" t="s">
        <v>5957</v>
      </c>
      <c r="BD1064" s="26" t="s">
        <v>125</v>
      </c>
      <c r="BE1064" s="24"/>
      <c r="BF1064" s="26" t="s">
        <v>5958</v>
      </c>
      <c r="BG1064" s="26" t="s">
        <v>2629</v>
      </c>
      <c r="BH1064" s="26" t="s">
        <v>5959</v>
      </c>
      <c r="BI1064" s="26" t="s">
        <v>2629</v>
      </c>
      <c r="BJ1064" s="26" t="s">
        <v>5960</v>
      </c>
      <c r="BK1064" s="26" t="s">
        <v>2629</v>
      </c>
      <c r="BL1064" s="24"/>
      <c r="BM1064" s="24"/>
      <c r="BN1064" s="24"/>
      <c r="BO1064" s="24"/>
      <c r="BP1064" s="24"/>
      <c r="BQ1064" s="24"/>
      <c r="BR1064" s="26">
        <v>0</v>
      </c>
      <c r="BS1064" s="26">
        <v>0</v>
      </c>
      <c r="BT1064" s="26">
        <v>0</v>
      </c>
      <c r="BU1064" s="26">
        <v>0</v>
      </c>
      <c r="BV1064" s="26">
        <v>0</v>
      </c>
      <c r="BW1064" s="26">
        <v>0</v>
      </c>
      <c r="BX1064" s="26">
        <v>0</v>
      </c>
      <c r="BY1064" s="26">
        <v>0</v>
      </c>
      <c r="BZ1064" s="26" t="s">
        <v>134</v>
      </c>
      <c r="CA1064" s="26" t="s">
        <v>136</v>
      </c>
      <c r="CB1064" s="26" t="s">
        <v>136</v>
      </c>
      <c r="CC1064" s="26" t="s">
        <v>135</v>
      </c>
      <c r="CD1064" s="26" t="s">
        <v>136</v>
      </c>
      <c r="CE1064" s="26" t="s">
        <v>135</v>
      </c>
      <c r="CF1064" s="26" t="s">
        <v>135</v>
      </c>
      <c r="CG1064" s="26" t="s">
        <v>136</v>
      </c>
      <c r="CH1064" s="26" t="s">
        <v>136</v>
      </c>
      <c r="CI1064" s="26" t="s">
        <v>135</v>
      </c>
      <c r="CJ1064" s="26" t="s">
        <v>138</v>
      </c>
      <c r="CK1064" s="26" t="s">
        <v>137</v>
      </c>
      <c r="CL1064" s="26" t="s">
        <v>134</v>
      </c>
      <c r="CM1064" s="26" t="s">
        <v>135</v>
      </c>
      <c r="CN1064" s="26" t="s">
        <v>134</v>
      </c>
      <c r="CO1064" s="26" t="s">
        <v>138</v>
      </c>
      <c r="CP1064" s="26" t="s">
        <v>136</v>
      </c>
      <c r="CQ1064" s="26" t="s">
        <v>134</v>
      </c>
      <c r="CR1064" s="26" t="s">
        <v>138</v>
      </c>
      <c r="CS1064" s="26" t="s">
        <v>134</v>
      </c>
      <c r="CT1064" s="26" t="s">
        <v>134</v>
      </c>
      <c r="CU1064" s="26" t="s">
        <v>135</v>
      </c>
      <c r="CV1064" s="26" t="s">
        <v>138</v>
      </c>
      <c r="CW1064" s="26" t="s">
        <v>138</v>
      </c>
      <c r="CX1064" s="26" t="s">
        <v>134</v>
      </c>
      <c r="CY1064" s="26" t="s">
        <v>134</v>
      </c>
      <c r="CZ1064" s="26" t="s">
        <v>136</v>
      </c>
      <c r="DA1064" s="26" t="s">
        <v>136</v>
      </c>
      <c r="DB1064" s="26" t="s">
        <v>136</v>
      </c>
      <c r="DC1064" s="26" t="s">
        <v>135</v>
      </c>
      <c r="DD1064" s="26" t="s">
        <v>138</v>
      </c>
      <c r="DE1064" s="26" t="s">
        <v>134</v>
      </c>
      <c r="DF1064" s="26" t="s">
        <v>139</v>
      </c>
      <c r="DG1064" s="26" t="s">
        <v>120</v>
      </c>
      <c r="DH1064" s="26" t="s">
        <v>139</v>
      </c>
      <c r="DI1064" s="26" t="s">
        <v>120</v>
      </c>
      <c r="DJ1064" s="26" t="s">
        <v>139</v>
      </c>
      <c r="DK1064" s="26" t="s">
        <v>139</v>
      </c>
      <c r="DL1064" s="26" t="s">
        <v>139</v>
      </c>
      <c r="DM1064" s="26" t="s">
        <v>139</v>
      </c>
      <c r="DN1064" s="26" t="s">
        <v>139</v>
      </c>
      <c r="DO1064" s="26" t="s">
        <v>139</v>
      </c>
    </row>
    <row r="1065" spans="1:119" ht="20.100000000000001" customHeight="1" x14ac:dyDescent="0.25">
      <c r="A1065" s="29" t="str">
        <f t="shared" si="224"/>
        <v>Exspecto2</v>
      </c>
      <c r="B1065" s="29" t="str">
        <f t="shared" si="225"/>
        <v>Exspecto</v>
      </c>
      <c r="C1065" s="29">
        <f t="shared" si="226"/>
        <v>2</v>
      </c>
      <c r="D1065" s="30" t="str">
        <f t="shared" si="227"/>
        <v>Europe and Eurasia</v>
      </c>
      <c r="E1065" s="30" t="str">
        <f t="shared" si="228"/>
        <v>Subotica, Serbia</v>
      </c>
      <c r="F1065" s="31">
        <f t="shared" si="229"/>
        <v>3</v>
      </c>
      <c r="G1065" s="31">
        <f t="shared" si="230"/>
        <v>3</v>
      </c>
      <c r="H1065" s="31">
        <f t="shared" si="231"/>
        <v>4</v>
      </c>
      <c r="I1065" s="31">
        <f t="shared" si="232"/>
        <v>3</v>
      </c>
      <c r="J1065" s="31">
        <f t="shared" si="233"/>
        <v>3</v>
      </c>
      <c r="K1065" s="31">
        <f t="shared" si="234"/>
        <v>4</v>
      </c>
      <c r="L1065" s="31">
        <f t="shared" si="235"/>
        <v>4</v>
      </c>
      <c r="M1065" s="31">
        <f t="shared" si="236"/>
        <v>2</v>
      </c>
      <c r="N1065" s="31">
        <f t="shared" si="237"/>
        <v>3.3</v>
      </c>
      <c r="O1065" s="26" t="s">
        <v>5961</v>
      </c>
      <c r="P1065" s="26" t="s">
        <v>108</v>
      </c>
      <c r="Q1065" s="27">
        <v>42502</v>
      </c>
      <c r="R1065" s="26" t="s">
        <v>109</v>
      </c>
      <c r="S1065" s="26" t="s">
        <v>184</v>
      </c>
      <c r="T1065" s="26" t="s">
        <v>157</v>
      </c>
      <c r="U1065" s="26" t="s">
        <v>833</v>
      </c>
      <c r="V1065" s="26" t="s">
        <v>15763</v>
      </c>
      <c r="W1065" s="26" t="s">
        <v>2629</v>
      </c>
      <c r="X1065" s="26" t="s">
        <v>4637</v>
      </c>
      <c r="Y1065" s="26" t="s">
        <v>5951</v>
      </c>
      <c r="Z1065" s="24"/>
      <c r="AA1065" s="24"/>
      <c r="AB1065" s="26" t="s">
        <v>117</v>
      </c>
      <c r="AC1065" s="28">
        <v>4000</v>
      </c>
      <c r="AD1065" s="26" t="s">
        <v>5952</v>
      </c>
      <c r="AE1065" s="26" t="s">
        <v>558</v>
      </c>
      <c r="AF1065" s="26" t="s">
        <v>120</v>
      </c>
      <c r="AG1065" s="26" t="s">
        <v>194</v>
      </c>
      <c r="AH1065" s="26" t="s">
        <v>143</v>
      </c>
      <c r="AI1065" s="28">
        <v>4000</v>
      </c>
      <c r="AJ1065" s="26" t="s">
        <v>5953</v>
      </c>
      <c r="AK1065" s="26" t="s">
        <v>5954</v>
      </c>
      <c r="AL1065" s="26" t="s">
        <v>5955</v>
      </c>
      <c r="AM1065" s="24"/>
      <c r="AN1065" s="24"/>
      <c r="AO1065" s="24"/>
      <c r="AP1065" s="24"/>
      <c r="AQ1065" s="24"/>
      <c r="AR1065" s="24"/>
      <c r="AS1065" s="24"/>
      <c r="AT1065" s="24"/>
      <c r="AU1065" s="24"/>
      <c r="AV1065" s="24"/>
      <c r="AW1065" s="28">
        <v>44814</v>
      </c>
      <c r="AX1065" s="26">
        <v>3175</v>
      </c>
      <c r="AY1065" s="28">
        <v>2400</v>
      </c>
      <c r="AZ1065" s="28">
        <v>2400</v>
      </c>
      <c r="BA1065" s="26">
        <v>0</v>
      </c>
      <c r="BB1065" s="26" t="s">
        <v>241</v>
      </c>
      <c r="BC1065" s="26" t="s">
        <v>5957</v>
      </c>
      <c r="BD1065" s="26" t="s">
        <v>125</v>
      </c>
      <c r="BE1065" s="24"/>
      <c r="BF1065" s="26" t="s">
        <v>5958</v>
      </c>
      <c r="BG1065" s="26" t="s">
        <v>2629</v>
      </c>
      <c r="BH1065" s="26" t="s">
        <v>5962</v>
      </c>
      <c r="BI1065" s="26" t="s">
        <v>2629</v>
      </c>
      <c r="BJ1065" s="26" t="s">
        <v>5960</v>
      </c>
      <c r="BK1065" s="26" t="s">
        <v>2629</v>
      </c>
      <c r="BL1065" s="24"/>
      <c r="BM1065" s="24"/>
      <c r="BN1065" s="24"/>
      <c r="BO1065" s="24"/>
      <c r="BP1065" s="24"/>
      <c r="BQ1065" s="24"/>
      <c r="BR1065" s="26">
        <v>3</v>
      </c>
      <c r="BS1065" s="26">
        <v>3</v>
      </c>
      <c r="BT1065" s="26">
        <v>4</v>
      </c>
      <c r="BU1065" s="26">
        <v>3</v>
      </c>
      <c r="BV1065" s="26">
        <v>3</v>
      </c>
      <c r="BW1065" s="26">
        <v>4</v>
      </c>
      <c r="BX1065" s="26">
        <v>4</v>
      </c>
      <c r="BY1065" s="26">
        <v>2</v>
      </c>
      <c r="BZ1065" s="24"/>
      <c r="CA1065" s="24"/>
      <c r="CB1065" s="24"/>
      <c r="CC1065" s="24"/>
      <c r="CD1065" s="24"/>
      <c r="CE1065" s="24"/>
      <c r="CF1065" s="24"/>
      <c r="CG1065" s="24"/>
      <c r="CH1065" s="24"/>
      <c r="CI1065" s="24"/>
      <c r="CJ1065" s="24"/>
      <c r="CK1065" s="24"/>
      <c r="CL1065" s="24"/>
      <c r="CM1065" s="24"/>
      <c r="CN1065" s="24"/>
      <c r="CO1065" s="24"/>
      <c r="CP1065" s="24"/>
      <c r="CQ1065" s="24"/>
      <c r="CR1065" s="24"/>
      <c r="CS1065" s="24"/>
      <c r="CT1065" s="24"/>
      <c r="CU1065" s="24"/>
      <c r="CV1065" s="24"/>
      <c r="CW1065" s="24"/>
      <c r="CX1065" s="24"/>
      <c r="CY1065" s="24"/>
      <c r="CZ1065" s="24"/>
      <c r="DA1065" s="24"/>
      <c r="DB1065" s="24"/>
      <c r="DC1065" s="24"/>
      <c r="DD1065" s="24"/>
      <c r="DE1065" s="24"/>
      <c r="DF1065" s="26" t="s">
        <v>139</v>
      </c>
      <c r="DG1065" s="26" t="s">
        <v>120</v>
      </c>
      <c r="DH1065" s="26" t="s">
        <v>139</v>
      </c>
      <c r="DI1065" s="26" t="s">
        <v>120</v>
      </c>
      <c r="DJ1065" s="26" t="s">
        <v>139</v>
      </c>
      <c r="DK1065" s="26" t="s">
        <v>139</v>
      </c>
      <c r="DL1065" s="26" t="s">
        <v>139</v>
      </c>
      <c r="DM1065" s="26" t="s">
        <v>139</v>
      </c>
      <c r="DN1065" s="26" t="s">
        <v>139</v>
      </c>
      <c r="DO1065" s="26" t="s">
        <v>139</v>
      </c>
    </row>
    <row r="1066" spans="1:119" ht="20.100000000000001" customHeight="1" x14ac:dyDescent="0.25">
      <c r="A1066" s="29" t="str">
        <f t="shared" si="224"/>
        <v>Exspecto1</v>
      </c>
      <c r="B1066" s="29" t="str">
        <f t="shared" si="225"/>
        <v>Exspecto</v>
      </c>
      <c r="C1066" s="29">
        <f t="shared" si="226"/>
        <v>1</v>
      </c>
      <c r="D1066" s="30" t="str">
        <f t="shared" si="227"/>
        <v>Europe and Eurasia</v>
      </c>
      <c r="E1066" s="30" t="str">
        <f t="shared" si="228"/>
        <v>Subotica, Serbia</v>
      </c>
      <c r="F1066" s="31">
        <f t="shared" si="229"/>
        <v>3</v>
      </c>
      <c r="G1066" s="31">
        <f t="shared" si="230"/>
        <v>3</v>
      </c>
      <c r="H1066" s="31">
        <f t="shared" si="231"/>
        <v>3</v>
      </c>
      <c r="I1066" s="31">
        <f t="shared" si="232"/>
        <v>3</v>
      </c>
      <c r="J1066" s="31">
        <f t="shared" si="233"/>
        <v>3</v>
      </c>
      <c r="K1066" s="31">
        <f t="shared" si="234"/>
        <v>4</v>
      </c>
      <c r="L1066" s="31">
        <f t="shared" si="235"/>
        <v>4</v>
      </c>
      <c r="M1066" s="31">
        <f t="shared" si="236"/>
        <v>2</v>
      </c>
      <c r="N1066" s="31">
        <f t="shared" si="237"/>
        <v>3.1</v>
      </c>
      <c r="O1066" s="26" t="s">
        <v>5963</v>
      </c>
      <c r="P1066" s="26" t="s">
        <v>108</v>
      </c>
      <c r="Q1066" s="27">
        <v>41771</v>
      </c>
      <c r="R1066" s="26" t="s">
        <v>155</v>
      </c>
      <c r="S1066" s="26" t="s">
        <v>193</v>
      </c>
      <c r="T1066" s="26" t="s">
        <v>194</v>
      </c>
      <c r="U1066" s="26" t="s">
        <v>168</v>
      </c>
      <c r="V1066" s="26" t="s">
        <v>15763</v>
      </c>
      <c r="W1066" s="26" t="s">
        <v>2629</v>
      </c>
      <c r="X1066" s="26" t="s">
        <v>4637</v>
      </c>
      <c r="Y1066" s="26" t="s">
        <v>5951</v>
      </c>
      <c r="Z1066" s="24"/>
      <c r="AA1066" s="24"/>
      <c r="AB1066" s="26" t="s">
        <v>117</v>
      </c>
      <c r="AC1066" s="28">
        <v>9000</v>
      </c>
      <c r="AD1066" s="26" t="s">
        <v>5952</v>
      </c>
      <c r="AE1066" s="26" t="s">
        <v>558</v>
      </c>
      <c r="AF1066" s="26" t="s">
        <v>120</v>
      </c>
      <c r="AG1066" s="26" t="s">
        <v>194</v>
      </c>
      <c r="AH1066" s="26" t="s">
        <v>158</v>
      </c>
      <c r="AI1066" s="28">
        <v>9000</v>
      </c>
      <c r="AJ1066" s="26" t="s">
        <v>5964</v>
      </c>
      <c r="AK1066" s="26" t="s">
        <v>5954</v>
      </c>
      <c r="AL1066" s="26" t="s">
        <v>5955</v>
      </c>
      <c r="AM1066" s="26" t="s">
        <v>5965</v>
      </c>
      <c r="AN1066" s="26" t="s">
        <v>5966</v>
      </c>
      <c r="AO1066" s="26" t="s">
        <v>5967</v>
      </c>
      <c r="AP1066" s="26" t="s">
        <v>5968</v>
      </c>
      <c r="AQ1066" s="24"/>
      <c r="AR1066" s="24"/>
      <c r="AS1066" s="24"/>
      <c r="AT1066" s="24"/>
      <c r="AU1066" s="24"/>
      <c r="AV1066" s="24"/>
      <c r="AW1066" s="28">
        <v>54439</v>
      </c>
      <c r="AX1066" s="26">
        <v>3382</v>
      </c>
      <c r="AY1066" s="28">
        <v>2700</v>
      </c>
      <c r="AZ1066" s="28">
        <v>2574</v>
      </c>
      <c r="BA1066" s="26">
        <v>0</v>
      </c>
      <c r="BB1066" s="26" t="s">
        <v>241</v>
      </c>
      <c r="BC1066" s="26" t="s">
        <v>5957</v>
      </c>
      <c r="BD1066" s="24"/>
      <c r="BE1066" s="24"/>
      <c r="BF1066" s="24"/>
      <c r="BG1066" s="24"/>
      <c r="BH1066" s="26" t="s">
        <v>5969</v>
      </c>
      <c r="BI1066" s="26" t="s">
        <v>5667</v>
      </c>
      <c r="BJ1066" s="24"/>
      <c r="BK1066" s="24"/>
      <c r="BL1066" s="24"/>
      <c r="BM1066" s="24"/>
      <c r="BN1066" s="24"/>
      <c r="BO1066" s="24"/>
      <c r="BP1066" s="24"/>
      <c r="BQ1066" s="24"/>
      <c r="BR1066" s="26">
        <v>3</v>
      </c>
      <c r="BS1066" s="26">
        <v>3</v>
      </c>
      <c r="BT1066" s="26">
        <v>3</v>
      </c>
      <c r="BU1066" s="26">
        <v>3</v>
      </c>
      <c r="BV1066" s="26">
        <v>3</v>
      </c>
      <c r="BW1066" s="26">
        <v>4</v>
      </c>
      <c r="BX1066" s="26">
        <v>4</v>
      </c>
      <c r="BY1066" s="26">
        <v>2</v>
      </c>
      <c r="BZ1066" s="24"/>
      <c r="CA1066" s="24"/>
      <c r="CB1066" s="24"/>
      <c r="CC1066" s="24"/>
      <c r="CD1066" s="24"/>
      <c r="CE1066" s="24"/>
      <c r="CF1066" s="24"/>
      <c r="CG1066" s="24"/>
      <c r="CH1066" s="24"/>
      <c r="CI1066" s="24"/>
      <c r="CJ1066" s="24"/>
      <c r="CK1066" s="24"/>
      <c r="CL1066" s="24"/>
      <c r="CM1066" s="24"/>
      <c r="CN1066" s="24"/>
      <c r="CO1066" s="24"/>
      <c r="CP1066" s="24"/>
      <c r="CQ1066" s="24"/>
      <c r="CR1066" s="24"/>
      <c r="CS1066" s="24"/>
      <c r="CT1066" s="24"/>
      <c r="CU1066" s="24"/>
      <c r="CV1066" s="24"/>
      <c r="CW1066" s="24"/>
      <c r="CX1066" s="24"/>
      <c r="CY1066" s="24"/>
      <c r="CZ1066" s="24"/>
      <c r="DA1066" s="24"/>
      <c r="DB1066" s="24"/>
      <c r="DC1066" s="24"/>
      <c r="DD1066" s="24"/>
      <c r="DE1066" s="24"/>
      <c r="DF1066" s="26" t="s">
        <v>139</v>
      </c>
      <c r="DG1066" s="26" t="s">
        <v>120</v>
      </c>
      <c r="DH1066" s="26" t="s">
        <v>139</v>
      </c>
      <c r="DI1066" s="26" t="s">
        <v>120</v>
      </c>
      <c r="DJ1066" s="26" t="s">
        <v>139</v>
      </c>
      <c r="DK1066" s="26" t="s">
        <v>139</v>
      </c>
      <c r="DL1066" s="26" t="s">
        <v>139</v>
      </c>
      <c r="DM1066" s="26" t="s">
        <v>139</v>
      </c>
      <c r="DN1066" s="26" t="s">
        <v>139</v>
      </c>
      <c r="DO1066" s="26" t="s">
        <v>139</v>
      </c>
    </row>
    <row r="1067" spans="1:119" ht="20.100000000000001" customHeight="1" x14ac:dyDescent="0.25">
      <c r="A1067" s="29" t="str">
        <f t="shared" si="224"/>
        <v/>
      </c>
      <c r="B1067" s="29" t="str">
        <f t="shared" si="225"/>
        <v xml:space="preserve">Faraja Young Women Development Organization </v>
      </c>
      <c r="C1067" s="29">
        <f t="shared" si="226"/>
        <v>0</v>
      </c>
      <c r="D1067" s="30" t="str">
        <f t="shared" si="227"/>
        <v>Africa and the Middle East</v>
      </c>
      <c r="E1067" s="30" t="str">
        <f t="shared" si="228"/>
        <v>Arusha, Tanzania</v>
      </c>
      <c r="F1067" s="31">
        <f t="shared" si="229"/>
        <v>0</v>
      </c>
      <c r="G1067" s="31">
        <f t="shared" si="230"/>
        <v>0</v>
      </c>
      <c r="H1067" s="31">
        <f t="shared" si="231"/>
        <v>0</v>
      </c>
      <c r="I1067" s="31">
        <f t="shared" si="232"/>
        <v>0</v>
      </c>
      <c r="J1067" s="31">
        <f t="shared" si="233"/>
        <v>0</v>
      </c>
      <c r="K1067" s="31">
        <f t="shared" si="234"/>
        <v>0</v>
      </c>
      <c r="L1067" s="31">
        <f t="shared" si="235"/>
        <v>0</v>
      </c>
      <c r="M1067" s="31">
        <f t="shared" si="236"/>
        <v>0</v>
      </c>
      <c r="N1067" s="31">
        <f t="shared" si="237"/>
        <v>0</v>
      </c>
      <c r="O1067" s="26" t="s">
        <v>16053</v>
      </c>
      <c r="P1067" s="26" t="s">
        <v>108</v>
      </c>
      <c r="Q1067" s="27">
        <v>43179</v>
      </c>
      <c r="R1067" s="24"/>
      <c r="S1067" s="24"/>
      <c r="T1067" s="26" t="s">
        <v>111</v>
      </c>
      <c r="U1067" s="24"/>
      <c r="V1067" s="26" t="s">
        <v>169</v>
      </c>
      <c r="W1067" s="26" t="s">
        <v>417</v>
      </c>
      <c r="X1067" s="26" t="s">
        <v>418</v>
      </c>
      <c r="Y1067" s="26" t="s">
        <v>5971</v>
      </c>
      <c r="Z1067" s="24"/>
      <c r="AA1067" s="24"/>
      <c r="AB1067" s="26" t="s">
        <v>15736</v>
      </c>
      <c r="AC1067" s="28">
        <v>3000</v>
      </c>
      <c r="AD1067" s="26" t="s">
        <v>5972</v>
      </c>
      <c r="AE1067" s="26" t="s">
        <v>343</v>
      </c>
      <c r="AF1067" s="26" t="s">
        <v>120</v>
      </c>
      <c r="AG1067" s="26" t="s">
        <v>142</v>
      </c>
      <c r="AH1067" s="24"/>
      <c r="AI1067" s="28">
        <v>3000</v>
      </c>
      <c r="AJ1067" s="24"/>
      <c r="AK1067" s="24"/>
      <c r="AL1067" s="24"/>
      <c r="AM1067" s="24"/>
      <c r="AN1067" s="24"/>
      <c r="AO1067" s="24"/>
      <c r="AP1067" s="24"/>
      <c r="AQ1067" s="24"/>
      <c r="AR1067" s="24"/>
      <c r="AS1067" s="24"/>
      <c r="AT1067" s="24"/>
      <c r="AU1067" s="24"/>
      <c r="AV1067" s="24"/>
      <c r="AW1067" s="28">
        <v>0</v>
      </c>
      <c r="AX1067" s="26">
        <v>0</v>
      </c>
      <c r="AY1067" s="28">
        <v>0</v>
      </c>
      <c r="AZ1067" s="28">
        <v>0</v>
      </c>
      <c r="BA1067" s="26">
        <v>0</v>
      </c>
      <c r="BB1067" s="24"/>
      <c r="BC1067" s="26" t="s">
        <v>5974</v>
      </c>
      <c r="BD1067" s="24"/>
      <c r="BE1067" s="24"/>
      <c r="BF1067" s="24"/>
      <c r="BG1067" s="24"/>
      <c r="BH1067" s="24"/>
      <c r="BI1067" s="24"/>
      <c r="BJ1067" s="24"/>
      <c r="BK1067" s="24"/>
      <c r="BL1067" s="24"/>
      <c r="BM1067" s="24"/>
      <c r="BN1067" s="24"/>
      <c r="BO1067" s="24"/>
      <c r="BP1067" s="24"/>
      <c r="BQ1067" s="24"/>
      <c r="BR1067" s="26">
        <v>0</v>
      </c>
      <c r="BS1067" s="26">
        <v>0</v>
      </c>
      <c r="BT1067" s="26">
        <v>0</v>
      </c>
      <c r="BU1067" s="26">
        <v>0</v>
      </c>
      <c r="BV1067" s="26">
        <v>0</v>
      </c>
      <c r="BW1067" s="26">
        <v>0</v>
      </c>
      <c r="BX1067" s="26">
        <v>0</v>
      </c>
      <c r="BY1067" s="26">
        <v>0</v>
      </c>
      <c r="BZ1067" s="24"/>
      <c r="CA1067" s="24"/>
      <c r="CB1067" s="24"/>
      <c r="CC1067" s="24"/>
      <c r="CD1067" s="24"/>
      <c r="CE1067" s="24"/>
      <c r="CF1067" s="24"/>
      <c r="CG1067" s="24"/>
      <c r="CH1067" s="24"/>
      <c r="CI1067" s="24"/>
      <c r="CJ1067" s="24"/>
      <c r="CK1067" s="24"/>
      <c r="CL1067" s="24"/>
      <c r="CM1067" s="24"/>
      <c r="CN1067" s="24"/>
      <c r="CO1067" s="24"/>
      <c r="CP1067" s="24"/>
      <c r="CQ1067" s="24"/>
      <c r="CR1067" s="24"/>
      <c r="CS1067" s="24"/>
      <c r="CT1067" s="24"/>
      <c r="CU1067" s="24"/>
      <c r="CV1067" s="24"/>
      <c r="CW1067" s="24"/>
      <c r="CX1067" s="24"/>
      <c r="CY1067" s="24"/>
      <c r="CZ1067" s="24"/>
      <c r="DA1067" s="24"/>
      <c r="DB1067" s="24"/>
      <c r="DC1067" s="24"/>
      <c r="DD1067" s="24"/>
      <c r="DE1067" s="24"/>
      <c r="DF1067" s="26" t="s">
        <v>139</v>
      </c>
      <c r="DG1067" s="26" t="s">
        <v>139</v>
      </c>
      <c r="DH1067" s="26" t="s">
        <v>139</v>
      </c>
      <c r="DI1067" s="26" t="s">
        <v>139</v>
      </c>
      <c r="DJ1067" s="26" t="s">
        <v>139</v>
      </c>
      <c r="DK1067" s="26" t="s">
        <v>139</v>
      </c>
      <c r="DL1067" s="26" t="s">
        <v>139</v>
      </c>
      <c r="DM1067" s="26" t="s">
        <v>139</v>
      </c>
      <c r="DN1067" s="26" t="s">
        <v>139</v>
      </c>
      <c r="DO1067" s="26" t="s">
        <v>139</v>
      </c>
    </row>
    <row r="1068" spans="1:119" ht="20.100000000000001" customHeight="1" x14ac:dyDescent="0.25">
      <c r="A1068" s="29" t="str">
        <f t="shared" si="224"/>
        <v>Faraja Young Women Development Organization 2</v>
      </c>
      <c r="B1068" s="29" t="str">
        <f t="shared" si="225"/>
        <v xml:space="preserve">Faraja Young Women Development Organization </v>
      </c>
      <c r="C1068" s="29">
        <f t="shared" si="226"/>
        <v>2</v>
      </c>
      <c r="D1068" s="30" t="str">
        <f t="shared" si="227"/>
        <v>Africa and the Middle East</v>
      </c>
      <c r="E1068" s="30" t="str">
        <f t="shared" si="228"/>
        <v>Arusha, Tanzania</v>
      </c>
      <c r="F1068" s="31">
        <f t="shared" si="229"/>
        <v>2</v>
      </c>
      <c r="G1068" s="31">
        <f t="shared" si="230"/>
        <v>2</v>
      </c>
      <c r="H1068" s="31">
        <f t="shared" si="231"/>
        <v>3</v>
      </c>
      <c r="I1068" s="31">
        <f t="shared" si="232"/>
        <v>2</v>
      </c>
      <c r="J1068" s="31">
        <f t="shared" si="233"/>
        <v>2</v>
      </c>
      <c r="K1068" s="31">
        <f t="shared" si="234"/>
        <v>2</v>
      </c>
      <c r="L1068" s="31">
        <f t="shared" si="235"/>
        <v>3</v>
      </c>
      <c r="M1068" s="31">
        <f t="shared" si="236"/>
        <v>2</v>
      </c>
      <c r="N1068" s="31">
        <f t="shared" si="237"/>
        <v>2.2999999999999998</v>
      </c>
      <c r="O1068" s="26" t="s">
        <v>5970</v>
      </c>
      <c r="P1068" s="26" t="s">
        <v>108</v>
      </c>
      <c r="Q1068" s="27">
        <v>43214</v>
      </c>
      <c r="R1068" s="26" t="s">
        <v>109</v>
      </c>
      <c r="S1068" s="26" t="s">
        <v>244</v>
      </c>
      <c r="T1068" s="26" t="s">
        <v>111</v>
      </c>
      <c r="U1068" s="24"/>
      <c r="V1068" s="26" t="s">
        <v>169</v>
      </c>
      <c r="W1068" s="26" t="s">
        <v>417</v>
      </c>
      <c r="X1068" s="26" t="s">
        <v>418</v>
      </c>
      <c r="Y1068" s="26" t="s">
        <v>5971</v>
      </c>
      <c r="Z1068" s="24"/>
      <c r="AA1068" s="24"/>
      <c r="AB1068" s="26" t="s">
        <v>117</v>
      </c>
      <c r="AC1068" s="28">
        <v>17000</v>
      </c>
      <c r="AD1068" s="26" t="s">
        <v>5972</v>
      </c>
      <c r="AE1068" s="26" t="s">
        <v>343</v>
      </c>
      <c r="AF1068" s="26" t="s">
        <v>120</v>
      </c>
      <c r="AG1068" s="26" t="s">
        <v>142</v>
      </c>
      <c r="AH1068" s="26" t="s">
        <v>143</v>
      </c>
      <c r="AI1068" s="28">
        <v>17000</v>
      </c>
      <c r="AJ1068" s="24"/>
      <c r="AK1068" s="24"/>
      <c r="AL1068" s="24"/>
      <c r="AM1068" s="24"/>
      <c r="AN1068" s="24"/>
      <c r="AO1068" s="24"/>
      <c r="AP1068" s="24"/>
      <c r="AQ1068" s="24"/>
      <c r="AR1068" s="24"/>
      <c r="AS1068" s="24"/>
      <c r="AT1068" s="26" t="s">
        <v>5973</v>
      </c>
      <c r="AU1068" s="24"/>
      <c r="AV1068" s="24"/>
      <c r="AW1068" s="28">
        <v>37497</v>
      </c>
      <c r="AX1068" s="26">
        <v>68</v>
      </c>
      <c r="AY1068" s="28">
        <v>100</v>
      </c>
      <c r="AZ1068" s="28">
        <v>38</v>
      </c>
      <c r="BA1068" s="26">
        <v>38</v>
      </c>
      <c r="BB1068" s="24"/>
      <c r="BC1068" s="26" t="s">
        <v>5974</v>
      </c>
      <c r="BD1068" s="26" t="s">
        <v>125</v>
      </c>
      <c r="BE1068" s="24"/>
      <c r="BF1068" s="26" t="s">
        <v>5975</v>
      </c>
      <c r="BG1068" s="26" t="s">
        <v>5976</v>
      </c>
      <c r="BH1068" s="24"/>
      <c r="BI1068" s="24"/>
      <c r="BJ1068" s="24"/>
      <c r="BK1068" s="24"/>
      <c r="BL1068" s="24"/>
      <c r="BM1068" s="24"/>
      <c r="BN1068" s="24"/>
      <c r="BO1068" s="24"/>
      <c r="BP1068" s="24"/>
      <c r="BQ1068" s="24"/>
      <c r="BR1068" s="26">
        <v>0</v>
      </c>
      <c r="BS1068" s="26">
        <v>0</v>
      </c>
      <c r="BT1068" s="26">
        <v>0</v>
      </c>
      <c r="BU1068" s="26">
        <v>0</v>
      </c>
      <c r="BV1068" s="26">
        <v>0</v>
      </c>
      <c r="BW1068" s="26">
        <v>0</v>
      </c>
      <c r="BX1068" s="26">
        <v>0</v>
      </c>
      <c r="BY1068" s="26">
        <v>0</v>
      </c>
      <c r="BZ1068" s="26" t="s">
        <v>135</v>
      </c>
      <c r="CA1068" s="26" t="s">
        <v>135</v>
      </c>
      <c r="CB1068" s="26" t="s">
        <v>136</v>
      </c>
      <c r="CC1068" s="26" t="s">
        <v>136</v>
      </c>
      <c r="CD1068" s="26" t="s">
        <v>136</v>
      </c>
      <c r="CE1068" s="26" t="s">
        <v>135</v>
      </c>
      <c r="CF1068" s="26" t="s">
        <v>135</v>
      </c>
      <c r="CG1068" s="26" t="s">
        <v>137</v>
      </c>
      <c r="CH1068" s="26" t="s">
        <v>134</v>
      </c>
      <c r="CI1068" s="26" t="s">
        <v>135</v>
      </c>
      <c r="CJ1068" s="26" t="s">
        <v>136</v>
      </c>
      <c r="CK1068" s="26" t="s">
        <v>135</v>
      </c>
      <c r="CL1068" s="26" t="s">
        <v>137</v>
      </c>
      <c r="CM1068" s="26" t="s">
        <v>134</v>
      </c>
      <c r="CN1068" s="26" t="s">
        <v>137</v>
      </c>
      <c r="CO1068" s="26" t="s">
        <v>135</v>
      </c>
      <c r="CP1068" s="26" t="s">
        <v>136</v>
      </c>
      <c r="CQ1068" s="26" t="s">
        <v>137</v>
      </c>
      <c r="CR1068" s="26" t="s">
        <v>136</v>
      </c>
      <c r="CS1068" s="26" t="s">
        <v>137</v>
      </c>
      <c r="CT1068" s="26" t="s">
        <v>136</v>
      </c>
      <c r="CU1068" s="26" t="s">
        <v>137</v>
      </c>
      <c r="CV1068" s="26" t="s">
        <v>135</v>
      </c>
      <c r="CW1068" s="26" t="s">
        <v>136</v>
      </c>
      <c r="CX1068" s="26" t="s">
        <v>138</v>
      </c>
      <c r="CY1068" s="26" t="s">
        <v>136</v>
      </c>
      <c r="CZ1068" s="26" t="s">
        <v>136</v>
      </c>
      <c r="DA1068" s="26" t="s">
        <v>135</v>
      </c>
      <c r="DB1068" s="26" t="s">
        <v>135</v>
      </c>
      <c r="DC1068" s="26" t="s">
        <v>137</v>
      </c>
      <c r="DD1068" s="26" t="s">
        <v>134</v>
      </c>
      <c r="DE1068" s="26" t="s">
        <v>135</v>
      </c>
      <c r="DF1068" s="26" t="s">
        <v>120</v>
      </c>
      <c r="DG1068" s="26" t="s">
        <v>120</v>
      </c>
      <c r="DH1068" s="26" t="s">
        <v>139</v>
      </c>
      <c r="DI1068" s="26" t="s">
        <v>139</v>
      </c>
      <c r="DJ1068" s="26" t="s">
        <v>139</v>
      </c>
      <c r="DK1068" s="26" t="s">
        <v>120</v>
      </c>
      <c r="DL1068" s="26" t="s">
        <v>139</v>
      </c>
      <c r="DM1068" s="26" t="s">
        <v>139</v>
      </c>
      <c r="DN1068" s="26" t="s">
        <v>139</v>
      </c>
      <c r="DO1068" s="26" t="s">
        <v>139</v>
      </c>
    </row>
    <row r="1069" spans="1:119" ht="20.100000000000001" customHeight="1" x14ac:dyDescent="0.25">
      <c r="A1069" s="29" t="str">
        <f t="shared" si="224"/>
        <v/>
      </c>
      <c r="B1069" s="29" t="str">
        <f t="shared" si="225"/>
        <v xml:space="preserve">Faraja Young Women Development Organization </v>
      </c>
      <c r="C1069" s="29">
        <f t="shared" si="226"/>
        <v>0</v>
      </c>
      <c r="D1069" s="30" t="str">
        <f t="shared" si="227"/>
        <v>Africa and the Middle East</v>
      </c>
      <c r="E1069" s="30" t="str">
        <f t="shared" si="228"/>
        <v>Arusha, Tanzania</v>
      </c>
      <c r="F1069" s="31">
        <f t="shared" si="229"/>
        <v>0</v>
      </c>
      <c r="G1069" s="31">
        <f t="shared" si="230"/>
        <v>0</v>
      </c>
      <c r="H1069" s="31">
        <f t="shared" si="231"/>
        <v>0</v>
      </c>
      <c r="I1069" s="31">
        <f t="shared" si="232"/>
        <v>0</v>
      </c>
      <c r="J1069" s="31">
        <f t="shared" si="233"/>
        <v>0</v>
      </c>
      <c r="K1069" s="31">
        <f t="shared" si="234"/>
        <v>0</v>
      </c>
      <c r="L1069" s="31">
        <f t="shared" si="235"/>
        <v>0</v>
      </c>
      <c r="M1069" s="31">
        <f t="shared" si="236"/>
        <v>0</v>
      </c>
      <c r="N1069" s="31">
        <f t="shared" si="237"/>
        <v>0</v>
      </c>
      <c r="O1069" s="26" t="s">
        <v>16054</v>
      </c>
      <c r="P1069" s="26" t="s">
        <v>108</v>
      </c>
      <c r="Q1069" s="27">
        <v>42893</v>
      </c>
      <c r="R1069" s="24"/>
      <c r="S1069" s="24"/>
      <c r="T1069" s="26" t="s">
        <v>142</v>
      </c>
      <c r="U1069" s="24"/>
      <c r="V1069" s="26" t="s">
        <v>169</v>
      </c>
      <c r="W1069" s="26" t="s">
        <v>417</v>
      </c>
      <c r="X1069" s="26" t="s">
        <v>418</v>
      </c>
      <c r="Y1069" s="26" t="s">
        <v>5971</v>
      </c>
      <c r="Z1069" s="24"/>
      <c r="AA1069" s="24"/>
      <c r="AB1069" s="26" t="s">
        <v>15736</v>
      </c>
      <c r="AC1069" s="28">
        <v>2000</v>
      </c>
      <c r="AD1069" s="26" t="s">
        <v>5972</v>
      </c>
      <c r="AE1069" s="26" t="s">
        <v>343</v>
      </c>
      <c r="AF1069" s="26" t="s">
        <v>120</v>
      </c>
      <c r="AG1069" s="26" t="s">
        <v>142</v>
      </c>
      <c r="AH1069" s="24"/>
      <c r="AI1069" s="28">
        <v>2000</v>
      </c>
      <c r="AJ1069" s="24"/>
      <c r="AK1069" s="24"/>
      <c r="AL1069" s="24"/>
      <c r="AM1069" s="24"/>
      <c r="AN1069" s="24"/>
      <c r="AO1069" s="24"/>
      <c r="AP1069" s="24"/>
      <c r="AQ1069" s="24"/>
      <c r="AR1069" s="24"/>
      <c r="AS1069" s="24"/>
      <c r="AT1069" s="24"/>
      <c r="AU1069" s="24"/>
      <c r="AV1069" s="24"/>
      <c r="AW1069" s="28">
        <v>0</v>
      </c>
      <c r="AX1069" s="26">
        <v>0</v>
      </c>
      <c r="AY1069" s="28">
        <v>0</v>
      </c>
      <c r="AZ1069" s="28">
        <v>0</v>
      </c>
      <c r="BA1069" s="26">
        <v>0</v>
      </c>
      <c r="BB1069" s="24"/>
      <c r="BC1069" s="26" t="s">
        <v>5974</v>
      </c>
      <c r="BD1069" s="24"/>
      <c r="BE1069" s="24"/>
      <c r="BF1069" s="24"/>
      <c r="BG1069" s="24"/>
      <c r="BH1069" s="24"/>
      <c r="BI1069" s="24"/>
      <c r="BJ1069" s="24"/>
      <c r="BK1069" s="24"/>
      <c r="BL1069" s="24"/>
      <c r="BM1069" s="24"/>
      <c r="BN1069" s="24"/>
      <c r="BO1069" s="24"/>
      <c r="BP1069" s="24"/>
      <c r="BQ1069" s="24"/>
      <c r="BR1069" s="26">
        <v>0</v>
      </c>
      <c r="BS1069" s="26">
        <v>0</v>
      </c>
      <c r="BT1069" s="26">
        <v>0</v>
      </c>
      <c r="BU1069" s="26">
        <v>0</v>
      </c>
      <c r="BV1069" s="26">
        <v>0</v>
      </c>
      <c r="BW1069" s="26">
        <v>0</v>
      </c>
      <c r="BX1069" s="26">
        <v>0</v>
      </c>
      <c r="BY1069" s="26">
        <v>0</v>
      </c>
      <c r="BZ1069" s="24"/>
      <c r="CA1069" s="24"/>
      <c r="CB1069" s="24"/>
      <c r="CC1069" s="24"/>
      <c r="CD1069" s="24"/>
      <c r="CE1069" s="24"/>
      <c r="CF1069" s="24"/>
      <c r="CG1069" s="24"/>
      <c r="CH1069" s="24"/>
      <c r="CI1069" s="24"/>
      <c r="CJ1069" s="24"/>
      <c r="CK1069" s="24"/>
      <c r="CL1069" s="24"/>
      <c r="CM1069" s="24"/>
      <c r="CN1069" s="24"/>
      <c r="CO1069" s="24"/>
      <c r="CP1069" s="24"/>
      <c r="CQ1069" s="24"/>
      <c r="CR1069" s="24"/>
      <c r="CS1069" s="24"/>
      <c r="CT1069" s="24"/>
      <c r="CU1069" s="24"/>
      <c r="CV1069" s="24"/>
      <c r="CW1069" s="24"/>
      <c r="CX1069" s="24"/>
      <c r="CY1069" s="24"/>
      <c r="CZ1069" s="24"/>
      <c r="DA1069" s="24"/>
      <c r="DB1069" s="24"/>
      <c r="DC1069" s="24"/>
      <c r="DD1069" s="24"/>
      <c r="DE1069" s="24"/>
      <c r="DF1069" s="26" t="s">
        <v>139</v>
      </c>
      <c r="DG1069" s="26" t="s">
        <v>139</v>
      </c>
      <c r="DH1069" s="26" t="s">
        <v>139</v>
      </c>
      <c r="DI1069" s="26" t="s">
        <v>139</v>
      </c>
      <c r="DJ1069" s="26" t="s">
        <v>139</v>
      </c>
      <c r="DK1069" s="26" t="s">
        <v>139</v>
      </c>
      <c r="DL1069" s="26" t="s">
        <v>139</v>
      </c>
      <c r="DM1069" s="26" t="s">
        <v>139</v>
      </c>
      <c r="DN1069" s="26" t="s">
        <v>139</v>
      </c>
      <c r="DO1069" s="26" t="s">
        <v>139</v>
      </c>
    </row>
    <row r="1070" spans="1:119" ht="20.100000000000001" customHeight="1" x14ac:dyDescent="0.25">
      <c r="A1070" s="29" t="str">
        <f t="shared" si="224"/>
        <v/>
      </c>
      <c r="B1070" s="29" t="str">
        <f t="shared" si="225"/>
        <v xml:space="preserve">Faraja Young Women Development Organization </v>
      </c>
      <c r="C1070" s="29">
        <f t="shared" si="226"/>
        <v>0</v>
      </c>
      <c r="D1070" s="30" t="str">
        <f t="shared" si="227"/>
        <v>Africa and the Middle East</v>
      </c>
      <c r="E1070" s="30" t="str">
        <f t="shared" si="228"/>
        <v>Arusha, Tanzania</v>
      </c>
      <c r="F1070" s="31">
        <f t="shared" si="229"/>
        <v>0</v>
      </c>
      <c r="G1070" s="31">
        <f t="shared" si="230"/>
        <v>0</v>
      </c>
      <c r="H1070" s="31">
        <f t="shared" si="231"/>
        <v>0</v>
      </c>
      <c r="I1070" s="31">
        <f t="shared" si="232"/>
        <v>0</v>
      </c>
      <c r="J1070" s="31">
        <f t="shared" si="233"/>
        <v>0</v>
      </c>
      <c r="K1070" s="31">
        <f t="shared" si="234"/>
        <v>0</v>
      </c>
      <c r="L1070" s="31">
        <f t="shared" si="235"/>
        <v>0</v>
      </c>
      <c r="M1070" s="31">
        <f t="shared" si="236"/>
        <v>0</v>
      </c>
      <c r="N1070" s="31">
        <f t="shared" si="237"/>
        <v>0</v>
      </c>
      <c r="O1070" s="26" t="s">
        <v>16055</v>
      </c>
      <c r="P1070" s="26" t="s">
        <v>108</v>
      </c>
      <c r="Q1070" s="27">
        <v>42879</v>
      </c>
      <c r="R1070" s="24"/>
      <c r="S1070" s="24"/>
      <c r="T1070" s="26" t="s">
        <v>142</v>
      </c>
      <c r="U1070" s="24"/>
      <c r="V1070" s="26" t="s">
        <v>169</v>
      </c>
      <c r="W1070" s="26" t="s">
        <v>417</v>
      </c>
      <c r="X1070" s="26" t="s">
        <v>418</v>
      </c>
      <c r="Y1070" s="26" t="s">
        <v>5971</v>
      </c>
      <c r="Z1070" s="24"/>
      <c r="AA1070" s="24"/>
      <c r="AB1070" s="26" t="s">
        <v>15736</v>
      </c>
      <c r="AC1070" s="28">
        <v>3000</v>
      </c>
      <c r="AD1070" s="26" t="s">
        <v>5972</v>
      </c>
      <c r="AE1070" s="26" t="s">
        <v>343</v>
      </c>
      <c r="AF1070" s="26" t="s">
        <v>120</v>
      </c>
      <c r="AG1070" s="26" t="s">
        <v>142</v>
      </c>
      <c r="AH1070" s="24"/>
      <c r="AI1070" s="28">
        <v>3000</v>
      </c>
      <c r="AJ1070" s="24"/>
      <c r="AK1070" s="24"/>
      <c r="AL1070" s="24"/>
      <c r="AM1070" s="24"/>
      <c r="AN1070" s="24"/>
      <c r="AO1070" s="24"/>
      <c r="AP1070" s="24"/>
      <c r="AQ1070" s="24"/>
      <c r="AR1070" s="24"/>
      <c r="AS1070" s="24"/>
      <c r="AT1070" s="24"/>
      <c r="AU1070" s="24"/>
      <c r="AV1070" s="24"/>
      <c r="AW1070" s="28">
        <v>0</v>
      </c>
      <c r="AX1070" s="26">
        <v>0</v>
      </c>
      <c r="AY1070" s="28">
        <v>0</v>
      </c>
      <c r="AZ1070" s="28">
        <v>0</v>
      </c>
      <c r="BA1070" s="26">
        <v>0</v>
      </c>
      <c r="BB1070" s="24"/>
      <c r="BC1070" s="26" t="s">
        <v>5974</v>
      </c>
      <c r="BD1070" s="24"/>
      <c r="BE1070" s="24"/>
      <c r="BF1070" s="24"/>
      <c r="BG1070" s="24"/>
      <c r="BH1070" s="24"/>
      <c r="BI1070" s="24"/>
      <c r="BJ1070" s="24"/>
      <c r="BK1070" s="24"/>
      <c r="BL1070" s="24"/>
      <c r="BM1070" s="24"/>
      <c r="BN1070" s="24"/>
      <c r="BO1070" s="24"/>
      <c r="BP1070" s="24"/>
      <c r="BQ1070" s="24"/>
      <c r="BR1070" s="26">
        <v>0</v>
      </c>
      <c r="BS1070" s="26">
        <v>0</v>
      </c>
      <c r="BT1070" s="26">
        <v>0</v>
      </c>
      <c r="BU1070" s="26">
        <v>0</v>
      </c>
      <c r="BV1070" s="26">
        <v>0</v>
      </c>
      <c r="BW1070" s="26">
        <v>0</v>
      </c>
      <c r="BX1070" s="26">
        <v>0</v>
      </c>
      <c r="BY1070" s="26">
        <v>0</v>
      </c>
      <c r="BZ1070" s="24"/>
      <c r="CA1070" s="24"/>
      <c r="CB1070" s="24"/>
      <c r="CC1070" s="24"/>
      <c r="CD1070" s="24"/>
      <c r="CE1070" s="24"/>
      <c r="CF1070" s="24"/>
      <c r="CG1070" s="24"/>
      <c r="CH1070" s="24"/>
      <c r="CI1070" s="24"/>
      <c r="CJ1070" s="24"/>
      <c r="CK1070" s="24"/>
      <c r="CL1070" s="24"/>
      <c r="CM1070" s="24"/>
      <c r="CN1070" s="24"/>
      <c r="CO1070" s="24"/>
      <c r="CP1070" s="24"/>
      <c r="CQ1070" s="24"/>
      <c r="CR1070" s="24"/>
      <c r="CS1070" s="24"/>
      <c r="CT1070" s="24"/>
      <c r="CU1070" s="24"/>
      <c r="CV1070" s="24"/>
      <c r="CW1070" s="24"/>
      <c r="CX1070" s="24"/>
      <c r="CY1070" s="24"/>
      <c r="CZ1070" s="24"/>
      <c r="DA1070" s="24"/>
      <c r="DB1070" s="24"/>
      <c r="DC1070" s="24"/>
      <c r="DD1070" s="24"/>
      <c r="DE1070" s="24"/>
      <c r="DF1070" s="26" t="s">
        <v>139</v>
      </c>
      <c r="DG1070" s="26" t="s">
        <v>139</v>
      </c>
      <c r="DH1070" s="26" t="s">
        <v>139</v>
      </c>
      <c r="DI1070" s="26" t="s">
        <v>139</v>
      </c>
      <c r="DJ1070" s="26" t="s">
        <v>139</v>
      </c>
      <c r="DK1070" s="26" t="s">
        <v>139</v>
      </c>
      <c r="DL1070" s="26" t="s">
        <v>139</v>
      </c>
      <c r="DM1070" s="26" t="s">
        <v>139</v>
      </c>
      <c r="DN1070" s="26" t="s">
        <v>139</v>
      </c>
      <c r="DO1070" s="26" t="s">
        <v>139</v>
      </c>
    </row>
    <row r="1071" spans="1:119" ht="20.100000000000001" customHeight="1" x14ac:dyDescent="0.25">
      <c r="A1071" s="29" t="str">
        <f t="shared" si="224"/>
        <v>Faraja Young Women Development Organization 1</v>
      </c>
      <c r="B1071" s="29" t="str">
        <f t="shared" si="225"/>
        <v xml:space="preserve">Faraja Young Women Development Organization </v>
      </c>
      <c r="C1071" s="29">
        <f t="shared" si="226"/>
        <v>1</v>
      </c>
      <c r="D1071" s="30" t="str">
        <f t="shared" si="227"/>
        <v>Africa and the Middle East</v>
      </c>
      <c r="E1071" s="30" t="str">
        <f t="shared" si="228"/>
        <v>Arusha, Tanzania</v>
      </c>
      <c r="F1071" s="31">
        <f t="shared" si="229"/>
        <v>3</v>
      </c>
      <c r="G1071" s="31">
        <f t="shared" si="230"/>
        <v>2</v>
      </c>
      <c r="H1071" s="31">
        <f t="shared" si="231"/>
        <v>3</v>
      </c>
      <c r="I1071" s="31">
        <f t="shared" si="232"/>
        <v>2</v>
      </c>
      <c r="J1071" s="31">
        <f t="shared" si="233"/>
        <v>3</v>
      </c>
      <c r="K1071" s="31">
        <f t="shared" si="234"/>
        <v>3</v>
      </c>
      <c r="L1071" s="31">
        <f t="shared" si="235"/>
        <v>3</v>
      </c>
      <c r="M1071" s="31">
        <f t="shared" si="236"/>
        <v>2</v>
      </c>
      <c r="N1071" s="31">
        <f t="shared" si="237"/>
        <v>2.6</v>
      </c>
      <c r="O1071" s="26" t="s">
        <v>5977</v>
      </c>
      <c r="P1071" s="26" t="s">
        <v>108</v>
      </c>
      <c r="Q1071" s="27">
        <v>42858</v>
      </c>
      <c r="R1071" s="26" t="s">
        <v>155</v>
      </c>
      <c r="S1071" s="26" t="s">
        <v>167</v>
      </c>
      <c r="T1071" s="26" t="s">
        <v>142</v>
      </c>
      <c r="U1071" s="26" t="s">
        <v>112</v>
      </c>
      <c r="V1071" s="26" t="s">
        <v>169</v>
      </c>
      <c r="W1071" s="26" t="s">
        <v>417</v>
      </c>
      <c r="X1071" s="26" t="s">
        <v>418</v>
      </c>
      <c r="Y1071" s="26" t="s">
        <v>5971</v>
      </c>
      <c r="Z1071" s="24"/>
      <c r="AA1071" s="24"/>
      <c r="AB1071" s="26" t="s">
        <v>117</v>
      </c>
      <c r="AC1071" s="28">
        <v>6000</v>
      </c>
      <c r="AD1071" s="26" t="s">
        <v>5972</v>
      </c>
      <c r="AE1071" s="26" t="s">
        <v>343</v>
      </c>
      <c r="AF1071" s="26" t="s">
        <v>120</v>
      </c>
      <c r="AG1071" s="26" t="s">
        <v>142</v>
      </c>
      <c r="AH1071" s="26" t="s">
        <v>158</v>
      </c>
      <c r="AI1071" s="28">
        <v>6000</v>
      </c>
      <c r="AJ1071" s="26" t="s">
        <v>5978</v>
      </c>
      <c r="AK1071" s="26" t="s">
        <v>5979</v>
      </c>
      <c r="AL1071" s="26" t="s">
        <v>5980</v>
      </c>
      <c r="AM1071" s="26" t="s">
        <v>5981</v>
      </c>
      <c r="AN1071" s="26" t="s">
        <v>5982</v>
      </c>
      <c r="AO1071" s="26" t="s">
        <v>5983</v>
      </c>
      <c r="AP1071" s="26" t="s">
        <v>5984</v>
      </c>
      <c r="AQ1071" s="24"/>
      <c r="AR1071" s="24"/>
      <c r="AS1071" s="24"/>
      <c r="AT1071" s="24"/>
      <c r="AU1071" s="24"/>
      <c r="AV1071" s="24"/>
      <c r="AW1071" s="28">
        <v>44774</v>
      </c>
      <c r="AX1071" s="26">
        <v>80</v>
      </c>
      <c r="AY1071" s="28">
        <v>75</v>
      </c>
      <c r="AZ1071" s="28">
        <v>300</v>
      </c>
      <c r="BA1071" s="26">
        <v>397</v>
      </c>
      <c r="BB1071" s="24"/>
      <c r="BC1071" s="26" t="s">
        <v>5974</v>
      </c>
      <c r="BD1071" s="26" t="s">
        <v>125</v>
      </c>
      <c r="BE1071" s="24"/>
      <c r="BF1071" s="26" t="s">
        <v>5985</v>
      </c>
      <c r="BG1071" s="26" t="s">
        <v>367</v>
      </c>
      <c r="BH1071" s="26" t="s">
        <v>5986</v>
      </c>
      <c r="BI1071" s="26" t="s">
        <v>417</v>
      </c>
      <c r="BJ1071" s="24"/>
      <c r="BK1071" s="24"/>
      <c r="BL1071" s="24"/>
      <c r="BM1071" s="24"/>
      <c r="BN1071" s="24"/>
      <c r="BO1071" s="24"/>
      <c r="BP1071" s="24"/>
      <c r="BQ1071" s="24"/>
      <c r="BR1071" s="26">
        <v>0</v>
      </c>
      <c r="BS1071" s="26">
        <v>0</v>
      </c>
      <c r="BT1071" s="26">
        <v>0</v>
      </c>
      <c r="BU1071" s="26">
        <v>0</v>
      </c>
      <c r="BV1071" s="26">
        <v>0</v>
      </c>
      <c r="BW1071" s="26">
        <v>0</v>
      </c>
      <c r="BX1071" s="26">
        <v>0</v>
      </c>
      <c r="BY1071" s="26">
        <v>0</v>
      </c>
      <c r="BZ1071" s="26" t="s">
        <v>136</v>
      </c>
      <c r="CA1071" s="26" t="s">
        <v>136</v>
      </c>
      <c r="CB1071" s="26" t="s">
        <v>136</v>
      </c>
      <c r="CC1071" s="26" t="s">
        <v>136</v>
      </c>
      <c r="CD1071" s="26" t="s">
        <v>135</v>
      </c>
      <c r="CE1071" s="26" t="s">
        <v>135</v>
      </c>
      <c r="CF1071" s="26" t="s">
        <v>135</v>
      </c>
      <c r="CG1071" s="26" t="s">
        <v>135</v>
      </c>
      <c r="CH1071" s="26" t="s">
        <v>134</v>
      </c>
      <c r="CI1071" s="26" t="s">
        <v>136</v>
      </c>
      <c r="CJ1071" s="26" t="s">
        <v>136</v>
      </c>
      <c r="CK1071" s="26" t="s">
        <v>135</v>
      </c>
      <c r="CL1071" s="26" t="s">
        <v>137</v>
      </c>
      <c r="CM1071" s="26" t="s">
        <v>135</v>
      </c>
      <c r="CN1071" s="26" t="s">
        <v>136</v>
      </c>
      <c r="CO1071" s="26" t="s">
        <v>134</v>
      </c>
      <c r="CP1071" s="26" t="s">
        <v>136</v>
      </c>
      <c r="CQ1071" s="26" t="s">
        <v>135</v>
      </c>
      <c r="CR1071" s="26" t="s">
        <v>138</v>
      </c>
      <c r="CS1071" s="26" t="s">
        <v>136</v>
      </c>
      <c r="CT1071" s="26" t="s">
        <v>136</v>
      </c>
      <c r="CU1071" s="26" t="s">
        <v>135</v>
      </c>
      <c r="CV1071" s="26" t="s">
        <v>136</v>
      </c>
      <c r="CW1071" s="26" t="s">
        <v>136</v>
      </c>
      <c r="CX1071" s="26" t="s">
        <v>138</v>
      </c>
      <c r="CY1071" s="26" t="s">
        <v>136</v>
      </c>
      <c r="CZ1071" s="26" t="s">
        <v>136</v>
      </c>
      <c r="DA1071" s="26" t="s">
        <v>136</v>
      </c>
      <c r="DB1071" s="26" t="s">
        <v>135</v>
      </c>
      <c r="DC1071" s="26" t="s">
        <v>135</v>
      </c>
      <c r="DD1071" s="26" t="s">
        <v>136</v>
      </c>
      <c r="DE1071" s="26" t="s">
        <v>135</v>
      </c>
      <c r="DF1071" s="26" t="s">
        <v>120</v>
      </c>
      <c r="DG1071" s="26" t="s">
        <v>120</v>
      </c>
      <c r="DH1071" s="26" t="s">
        <v>139</v>
      </c>
      <c r="DI1071" s="26" t="s">
        <v>139</v>
      </c>
      <c r="DJ1071" s="26" t="s">
        <v>139</v>
      </c>
      <c r="DK1071" s="26" t="s">
        <v>120</v>
      </c>
      <c r="DL1071" s="26" t="s">
        <v>120</v>
      </c>
      <c r="DM1071" s="26" t="s">
        <v>139</v>
      </c>
      <c r="DN1071" s="26" t="s">
        <v>139</v>
      </c>
      <c r="DO1071" s="26" t="s">
        <v>139</v>
      </c>
    </row>
    <row r="1072" spans="1:119" ht="20.100000000000001" customHeight="1" x14ac:dyDescent="0.25">
      <c r="A1072" s="29" t="str">
        <f t="shared" si="224"/>
        <v/>
      </c>
      <c r="B1072" s="29" t="str">
        <f t="shared" si="225"/>
        <v>Fatayat Nahdlatul Ulama NAD</v>
      </c>
      <c r="C1072" s="29">
        <f t="shared" si="226"/>
        <v>0</v>
      </c>
      <c r="D1072" s="30" t="str">
        <f t="shared" si="227"/>
        <v>East and Southeast Asia</v>
      </c>
      <c r="E1072" s="30" t="str">
        <f t="shared" si="228"/>
        <v>Indonesia</v>
      </c>
      <c r="F1072" s="31">
        <f t="shared" si="229"/>
        <v>0</v>
      </c>
      <c r="G1072" s="31">
        <f t="shared" si="230"/>
        <v>0</v>
      </c>
      <c r="H1072" s="31">
        <f t="shared" si="231"/>
        <v>0</v>
      </c>
      <c r="I1072" s="31">
        <f t="shared" si="232"/>
        <v>0</v>
      </c>
      <c r="J1072" s="31">
        <f t="shared" si="233"/>
        <v>0</v>
      </c>
      <c r="K1072" s="31">
        <f t="shared" si="234"/>
        <v>0</v>
      </c>
      <c r="L1072" s="31">
        <f t="shared" si="235"/>
        <v>0</v>
      </c>
      <c r="M1072" s="31">
        <f t="shared" si="236"/>
        <v>0</v>
      </c>
      <c r="N1072" s="31">
        <f t="shared" si="237"/>
        <v>0</v>
      </c>
      <c r="O1072" s="26" t="s">
        <v>5998</v>
      </c>
      <c r="P1072" s="26" t="s">
        <v>108</v>
      </c>
      <c r="Q1072" s="27">
        <v>40945</v>
      </c>
      <c r="R1072" s="24"/>
      <c r="S1072" s="24"/>
      <c r="T1072" s="26" t="s">
        <v>175</v>
      </c>
      <c r="U1072" s="24"/>
      <c r="V1072" s="26" t="s">
        <v>469</v>
      </c>
      <c r="W1072" s="26" t="s">
        <v>5988</v>
      </c>
      <c r="X1072" s="24"/>
      <c r="Y1072" s="26" t="s">
        <v>5989</v>
      </c>
      <c r="Z1072" s="24"/>
      <c r="AA1072" s="24"/>
      <c r="AB1072" s="26" t="s">
        <v>228</v>
      </c>
      <c r="AC1072" s="28">
        <v>25000</v>
      </c>
      <c r="AD1072" s="24"/>
      <c r="AE1072" s="24"/>
      <c r="AF1072" s="26" t="s">
        <v>139</v>
      </c>
      <c r="AG1072" s="26" t="s">
        <v>312</v>
      </c>
      <c r="AH1072" s="24"/>
      <c r="AI1072" s="28">
        <v>25000</v>
      </c>
      <c r="AJ1072" s="24"/>
      <c r="AK1072" s="24"/>
      <c r="AL1072" s="24"/>
      <c r="AM1072" s="26" t="s">
        <v>5999</v>
      </c>
      <c r="AN1072" s="24"/>
      <c r="AO1072" s="24"/>
      <c r="AP1072" s="24"/>
      <c r="AQ1072" s="24"/>
      <c r="AR1072" s="24"/>
      <c r="AS1072" s="24"/>
      <c r="AT1072" s="24"/>
      <c r="AU1072" s="24"/>
      <c r="AV1072" s="24"/>
      <c r="AW1072" s="28">
        <v>500000</v>
      </c>
      <c r="AX1072" s="26">
        <v>822</v>
      </c>
      <c r="AY1072" s="28">
        <v>0</v>
      </c>
      <c r="AZ1072" s="28">
        <v>0</v>
      </c>
      <c r="BA1072" s="26">
        <v>0</v>
      </c>
      <c r="BB1072" s="24"/>
      <c r="BC1072" s="24"/>
      <c r="BD1072" s="24"/>
      <c r="BE1072" s="24"/>
      <c r="BF1072" s="24"/>
      <c r="BG1072" s="24"/>
      <c r="BH1072" s="24"/>
      <c r="BI1072" s="24"/>
      <c r="BJ1072" s="24"/>
      <c r="BK1072" s="24"/>
      <c r="BL1072" s="24"/>
      <c r="BM1072" s="24"/>
      <c r="BN1072" s="24"/>
      <c r="BO1072" s="24"/>
      <c r="BP1072" s="24"/>
      <c r="BQ1072" s="24"/>
      <c r="BR1072" s="26">
        <v>0</v>
      </c>
      <c r="BS1072" s="26">
        <v>0</v>
      </c>
      <c r="BT1072" s="26">
        <v>0</v>
      </c>
      <c r="BU1072" s="26">
        <v>0</v>
      </c>
      <c r="BV1072" s="26">
        <v>0</v>
      </c>
      <c r="BW1072" s="26">
        <v>0</v>
      </c>
      <c r="BX1072" s="26">
        <v>0</v>
      </c>
      <c r="BY1072" s="26">
        <v>0</v>
      </c>
      <c r="BZ1072" s="24"/>
      <c r="CA1072" s="24"/>
      <c r="CB1072" s="24"/>
      <c r="CC1072" s="24"/>
      <c r="CD1072" s="24"/>
      <c r="CE1072" s="24"/>
      <c r="CF1072" s="24"/>
      <c r="CG1072" s="24"/>
      <c r="CH1072" s="24"/>
      <c r="CI1072" s="24"/>
      <c r="CJ1072" s="24"/>
      <c r="CK1072" s="24"/>
      <c r="CL1072" s="24"/>
      <c r="CM1072" s="24"/>
      <c r="CN1072" s="24"/>
      <c r="CO1072" s="24"/>
      <c r="CP1072" s="24"/>
      <c r="CQ1072" s="24"/>
      <c r="CR1072" s="24"/>
      <c r="CS1072" s="24"/>
      <c r="CT1072" s="24"/>
      <c r="CU1072" s="24"/>
      <c r="CV1072" s="24"/>
      <c r="CW1072" s="24"/>
      <c r="CX1072" s="24"/>
      <c r="CY1072" s="24"/>
      <c r="CZ1072" s="24"/>
      <c r="DA1072" s="24"/>
      <c r="DB1072" s="24"/>
      <c r="DC1072" s="24"/>
      <c r="DD1072" s="24"/>
      <c r="DE1072" s="24"/>
      <c r="DF1072" s="26" t="s">
        <v>139</v>
      </c>
      <c r="DG1072" s="26" t="s">
        <v>139</v>
      </c>
      <c r="DH1072" s="26" t="s">
        <v>139</v>
      </c>
      <c r="DI1072" s="26" t="s">
        <v>139</v>
      </c>
      <c r="DJ1072" s="26" t="s">
        <v>139</v>
      </c>
      <c r="DK1072" s="26" t="s">
        <v>139</v>
      </c>
      <c r="DL1072" s="26" t="s">
        <v>139</v>
      </c>
      <c r="DM1072" s="26" t="s">
        <v>139</v>
      </c>
      <c r="DN1072" s="26" t="s">
        <v>139</v>
      </c>
      <c r="DO1072" s="26" t="s">
        <v>139</v>
      </c>
    </row>
    <row r="1073" spans="1:119" ht="20.100000000000001" customHeight="1" x14ac:dyDescent="0.25">
      <c r="A1073" s="29" t="str">
        <f t="shared" si="224"/>
        <v>Fatayat Nahdlatul Ulama NAD7</v>
      </c>
      <c r="B1073" s="29" t="str">
        <f t="shared" si="225"/>
        <v>Fatayat Nahdlatul Ulama NAD</v>
      </c>
      <c r="C1073" s="29">
        <f t="shared" si="226"/>
        <v>7</v>
      </c>
      <c r="D1073" s="30" t="str">
        <f t="shared" si="227"/>
        <v>East and Southeast Asia</v>
      </c>
      <c r="E1073" s="30" t="str">
        <f t="shared" si="228"/>
        <v>Indonesia</v>
      </c>
      <c r="F1073" s="31">
        <f t="shared" si="229"/>
        <v>3</v>
      </c>
      <c r="G1073" s="31">
        <f t="shared" si="230"/>
        <v>3</v>
      </c>
      <c r="H1073" s="31">
        <f t="shared" si="231"/>
        <v>4</v>
      </c>
      <c r="I1073" s="31">
        <f t="shared" si="232"/>
        <v>4</v>
      </c>
      <c r="J1073" s="31">
        <f t="shared" si="233"/>
        <v>3</v>
      </c>
      <c r="K1073" s="31">
        <f t="shared" si="234"/>
        <v>3</v>
      </c>
      <c r="L1073" s="31">
        <f t="shared" si="235"/>
        <v>4</v>
      </c>
      <c r="M1073" s="31">
        <f t="shared" si="236"/>
        <v>2</v>
      </c>
      <c r="N1073" s="31">
        <f t="shared" si="237"/>
        <v>3.3</v>
      </c>
      <c r="O1073" s="26" t="s">
        <v>5987</v>
      </c>
      <c r="P1073" s="26" t="s">
        <v>108</v>
      </c>
      <c r="Q1073" s="27">
        <v>41038</v>
      </c>
      <c r="R1073" s="26" t="s">
        <v>305</v>
      </c>
      <c r="S1073" s="26" t="s">
        <v>217</v>
      </c>
      <c r="T1073" s="26" t="s">
        <v>175</v>
      </c>
      <c r="U1073" s="26" t="s">
        <v>112</v>
      </c>
      <c r="V1073" s="26" t="s">
        <v>469</v>
      </c>
      <c r="W1073" s="26" t="s">
        <v>5988</v>
      </c>
      <c r="X1073" s="24"/>
      <c r="Y1073" s="26" t="s">
        <v>5989</v>
      </c>
      <c r="Z1073" s="24"/>
      <c r="AA1073" s="24"/>
      <c r="AB1073" s="26" t="s">
        <v>117</v>
      </c>
      <c r="AC1073" s="28">
        <v>20000</v>
      </c>
      <c r="AD1073" s="24"/>
      <c r="AE1073" s="24"/>
      <c r="AF1073" s="26" t="s">
        <v>139</v>
      </c>
      <c r="AG1073" s="26" t="s">
        <v>312</v>
      </c>
      <c r="AH1073" s="26" t="s">
        <v>235</v>
      </c>
      <c r="AI1073" s="28">
        <v>20000</v>
      </c>
      <c r="AJ1073" s="24"/>
      <c r="AK1073" s="26" t="s">
        <v>5990</v>
      </c>
      <c r="AL1073" s="26" t="s">
        <v>5991</v>
      </c>
      <c r="AM1073" s="26" t="s">
        <v>5992</v>
      </c>
      <c r="AN1073" s="26" t="s">
        <v>5993</v>
      </c>
      <c r="AO1073" s="26" t="s">
        <v>5994</v>
      </c>
      <c r="AP1073" s="24"/>
      <c r="AQ1073" s="24"/>
      <c r="AR1073" s="24"/>
      <c r="AS1073" s="26" t="s">
        <v>5995</v>
      </c>
      <c r="AT1073" s="24"/>
      <c r="AU1073" s="26" t="s">
        <v>5996</v>
      </c>
      <c r="AV1073" s="24"/>
      <c r="AW1073" s="28">
        <v>515000</v>
      </c>
      <c r="AX1073" s="26">
        <v>1049</v>
      </c>
      <c r="AY1073" s="28">
        <v>1200</v>
      </c>
      <c r="AZ1073" s="28">
        <v>1094</v>
      </c>
      <c r="BA1073" s="26">
        <v>0</v>
      </c>
      <c r="BB1073" s="26" t="s">
        <v>241</v>
      </c>
      <c r="BC1073" s="24"/>
      <c r="BD1073" s="26" t="s">
        <v>125</v>
      </c>
      <c r="BE1073" s="24"/>
      <c r="BF1073" s="26" t="s">
        <v>5997</v>
      </c>
      <c r="BG1073" s="26" t="s">
        <v>5988</v>
      </c>
      <c r="BH1073" s="24"/>
      <c r="BI1073" s="24"/>
      <c r="BJ1073" s="24"/>
      <c r="BK1073" s="24"/>
      <c r="BL1073" s="24"/>
      <c r="BM1073" s="24"/>
      <c r="BN1073" s="24"/>
      <c r="BO1073" s="24"/>
      <c r="BP1073" s="24"/>
      <c r="BQ1073" s="24"/>
      <c r="BR1073" s="26">
        <v>3</v>
      </c>
      <c r="BS1073" s="26">
        <v>3</v>
      </c>
      <c r="BT1073" s="26">
        <v>4</v>
      </c>
      <c r="BU1073" s="26">
        <v>4</v>
      </c>
      <c r="BV1073" s="26">
        <v>3</v>
      </c>
      <c r="BW1073" s="26">
        <v>3</v>
      </c>
      <c r="BX1073" s="26">
        <v>4</v>
      </c>
      <c r="BY1073" s="26">
        <v>2</v>
      </c>
      <c r="BZ1073" s="24"/>
      <c r="CA1073" s="24"/>
      <c r="CB1073" s="24"/>
      <c r="CC1073" s="24"/>
      <c r="CD1073" s="24"/>
      <c r="CE1073" s="24"/>
      <c r="CF1073" s="24"/>
      <c r="CG1073" s="24"/>
      <c r="CH1073" s="24"/>
      <c r="CI1073" s="24"/>
      <c r="CJ1073" s="24"/>
      <c r="CK1073" s="24"/>
      <c r="CL1073" s="24"/>
      <c r="CM1073" s="24"/>
      <c r="CN1073" s="24"/>
      <c r="CO1073" s="24"/>
      <c r="CP1073" s="24"/>
      <c r="CQ1073" s="24"/>
      <c r="CR1073" s="24"/>
      <c r="CS1073" s="24"/>
      <c r="CT1073" s="24"/>
      <c r="CU1073" s="24"/>
      <c r="CV1073" s="24"/>
      <c r="CW1073" s="24"/>
      <c r="CX1073" s="24"/>
      <c r="CY1073" s="24"/>
      <c r="CZ1073" s="24"/>
      <c r="DA1073" s="24"/>
      <c r="DB1073" s="24"/>
      <c r="DC1073" s="24"/>
      <c r="DD1073" s="24"/>
      <c r="DE1073" s="24"/>
      <c r="DF1073" s="26" t="s">
        <v>139</v>
      </c>
      <c r="DG1073" s="26" t="s">
        <v>139</v>
      </c>
      <c r="DH1073" s="26" t="s">
        <v>139</v>
      </c>
      <c r="DI1073" s="26" t="s">
        <v>139</v>
      </c>
      <c r="DJ1073" s="26" t="s">
        <v>139</v>
      </c>
      <c r="DK1073" s="26" t="s">
        <v>139</v>
      </c>
      <c r="DL1073" s="26" t="s">
        <v>139</v>
      </c>
      <c r="DM1073" s="26" t="s">
        <v>139</v>
      </c>
      <c r="DN1073" s="26" t="s">
        <v>139</v>
      </c>
      <c r="DO1073" s="26" t="s">
        <v>139</v>
      </c>
    </row>
    <row r="1074" spans="1:119" ht="35.1" customHeight="1" x14ac:dyDescent="0.25">
      <c r="A1074" s="29" t="str">
        <f t="shared" si="224"/>
        <v>Fatayat Nahdlatul Ulama NAD6</v>
      </c>
      <c r="B1074" s="29" t="str">
        <f t="shared" si="225"/>
        <v>Fatayat Nahdlatul Ulama NAD</v>
      </c>
      <c r="C1074" s="29">
        <f t="shared" si="226"/>
        <v>6</v>
      </c>
      <c r="D1074" s="30" t="str">
        <f t="shared" si="227"/>
        <v>East and Southeast Asia</v>
      </c>
      <c r="E1074" s="30" t="str">
        <f t="shared" si="228"/>
        <v>Indonesia</v>
      </c>
      <c r="F1074" s="31">
        <f t="shared" si="229"/>
        <v>0</v>
      </c>
      <c r="G1074" s="31">
        <f t="shared" si="230"/>
        <v>0</v>
      </c>
      <c r="H1074" s="31">
        <f t="shared" si="231"/>
        <v>0</v>
      </c>
      <c r="I1074" s="31">
        <f t="shared" si="232"/>
        <v>0</v>
      </c>
      <c r="J1074" s="31">
        <f t="shared" si="233"/>
        <v>0</v>
      </c>
      <c r="K1074" s="31">
        <f t="shared" si="234"/>
        <v>0</v>
      </c>
      <c r="L1074" s="31">
        <f t="shared" si="235"/>
        <v>0</v>
      </c>
      <c r="M1074" s="31">
        <f t="shared" si="236"/>
        <v>0</v>
      </c>
      <c r="N1074" s="31">
        <f t="shared" si="237"/>
        <v>0</v>
      </c>
      <c r="O1074" s="26" t="s">
        <v>6000</v>
      </c>
      <c r="P1074" s="26" t="s">
        <v>108</v>
      </c>
      <c r="Q1074" s="27">
        <v>40672</v>
      </c>
      <c r="R1074" s="26" t="s">
        <v>166</v>
      </c>
      <c r="S1074" s="26" t="s">
        <v>409</v>
      </c>
      <c r="T1074" s="26" t="s">
        <v>333</v>
      </c>
      <c r="U1074" s="26" t="s">
        <v>112</v>
      </c>
      <c r="V1074" s="26" t="s">
        <v>469</v>
      </c>
      <c r="W1074" s="26" t="s">
        <v>5988</v>
      </c>
      <c r="X1074" s="24"/>
      <c r="Y1074" s="26" t="s">
        <v>5989</v>
      </c>
      <c r="Z1074" s="24"/>
      <c r="AA1074" s="24"/>
      <c r="AB1074" s="26" t="s">
        <v>117</v>
      </c>
      <c r="AC1074" s="28">
        <v>15000</v>
      </c>
      <c r="AD1074" s="24"/>
      <c r="AE1074" s="24"/>
      <c r="AF1074" s="26" t="s">
        <v>139</v>
      </c>
      <c r="AG1074" s="26" t="s">
        <v>312</v>
      </c>
      <c r="AH1074" s="26" t="s">
        <v>250</v>
      </c>
      <c r="AI1074" s="28">
        <v>15000</v>
      </c>
      <c r="AJ1074" s="24"/>
      <c r="AK1074" s="26" t="s">
        <v>6001</v>
      </c>
      <c r="AL1074" s="26" t="s">
        <v>5991</v>
      </c>
      <c r="AM1074" s="26" t="s">
        <v>6002</v>
      </c>
      <c r="AN1074" s="26" t="s">
        <v>6003</v>
      </c>
      <c r="AO1074" s="26" t="s">
        <v>6004</v>
      </c>
      <c r="AP1074" s="24"/>
      <c r="AQ1074" s="24"/>
      <c r="AR1074" s="24"/>
      <c r="AS1074" s="26" t="s">
        <v>3023</v>
      </c>
      <c r="AT1074" s="24"/>
      <c r="AU1074" s="26" t="s">
        <v>3023</v>
      </c>
      <c r="AV1074" s="24"/>
      <c r="AW1074" s="28">
        <v>500000</v>
      </c>
      <c r="AX1074" s="26">
        <v>1000</v>
      </c>
      <c r="AY1074" s="28">
        <v>1200</v>
      </c>
      <c r="AZ1074" s="28">
        <v>1000</v>
      </c>
      <c r="BA1074" s="26">
        <v>0</v>
      </c>
      <c r="BB1074" s="26" t="s">
        <v>241</v>
      </c>
      <c r="BC1074" s="24"/>
      <c r="BD1074" s="24"/>
      <c r="BE1074" s="24"/>
      <c r="BF1074" s="24"/>
      <c r="BG1074" s="24"/>
      <c r="BH1074" s="24"/>
      <c r="BI1074" s="24"/>
      <c r="BJ1074" s="24"/>
      <c r="BK1074" s="24"/>
      <c r="BL1074" s="24"/>
      <c r="BM1074" s="24"/>
      <c r="BN1074" s="24"/>
      <c r="BO1074" s="24"/>
      <c r="BP1074" s="24"/>
      <c r="BQ1074" s="24"/>
      <c r="BR1074" s="26">
        <v>0</v>
      </c>
      <c r="BS1074" s="26">
        <v>0</v>
      </c>
      <c r="BT1074" s="26">
        <v>0</v>
      </c>
      <c r="BU1074" s="26">
        <v>0</v>
      </c>
      <c r="BV1074" s="26">
        <v>0</v>
      </c>
      <c r="BW1074" s="26">
        <v>0</v>
      </c>
      <c r="BX1074" s="26">
        <v>0</v>
      </c>
      <c r="BY1074" s="26">
        <v>0</v>
      </c>
      <c r="BZ1074" s="24"/>
      <c r="CA1074" s="24"/>
      <c r="CB1074" s="24"/>
      <c r="CC1074" s="24"/>
      <c r="CD1074" s="24"/>
      <c r="CE1074" s="24"/>
      <c r="CF1074" s="24"/>
      <c r="CG1074" s="24"/>
      <c r="CH1074" s="24"/>
      <c r="CI1074" s="24"/>
      <c r="CJ1074" s="24"/>
      <c r="CK1074" s="24"/>
      <c r="CL1074" s="24"/>
      <c r="CM1074" s="24"/>
      <c r="CN1074" s="24"/>
      <c r="CO1074" s="24"/>
      <c r="CP1074" s="24"/>
      <c r="CQ1074" s="24"/>
      <c r="CR1074" s="24"/>
      <c r="CS1074" s="24"/>
      <c r="CT1074" s="24"/>
      <c r="CU1074" s="24"/>
      <c r="CV1074" s="24"/>
      <c r="CW1074" s="24"/>
      <c r="CX1074" s="24"/>
      <c r="CY1074" s="24"/>
      <c r="CZ1074" s="24"/>
      <c r="DA1074" s="24"/>
      <c r="DB1074" s="24"/>
      <c r="DC1074" s="24"/>
      <c r="DD1074" s="24"/>
      <c r="DE1074" s="24"/>
      <c r="DF1074" s="26" t="s">
        <v>139</v>
      </c>
      <c r="DG1074" s="26" t="s">
        <v>139</v>
      </c>
      <c r="DH1074" s="26" t="s">
        <v>139</v>
      </c>
      <c r="DI1074" s="26" t="s">
        <v>139</v>
      </c>
      <c r="DJ1074" s="26" t="s">
        <v>139</v>
      </c>
      <c r="DK1074" s="26" t="s">
        <v>139</v>
      </c>
      <c r="DL1074" s="26" t="s">
        <v>139</v>
      </c>
      <c r="DM1074" s="26" t="s">
        <v>139</v>
      </c>
      <c r="DN1074" s="26" t="s">
        <v>139</v>
      </c>
      <c r="DO1074" s="26" t="s">
        <v>139</v>
      </c>
    </row>
    <row r="1075" spans="1:119" ht="20.100000000000001" customHeight="1" x14ac:dyDescent="0.25">
      <c r="A1075" s="29" t="str">
        <f t="shared" si="224"/>
        <v>Fatayat Nahdlatul Ulama NAD5</v>
      </c>
      <c r="B1075" s="29" t="str">
        <f t="shared" si="225"/>
        <v>Fatayat Nahdlatul Ulama NAD</v>
      </c>
      <c r="C1075" s="29">
        <f t="shared" si="226"/>
        <v>5</v>
      </c>
      <c r="D1075" s="30" t="str">
        <f t="shared" si="227"/>
        <v>East and Southeast Asia</v>
      </c>
      <c r="E1075" s="30" t="str">
        <f t="shared" si="228"/>
        <v>Indonesia</v>
      </c>
      <c r="F1075" s="31">
        <f t="shared" si="229"/>
        <v>3</v>
      </c>
      <c r="G1075" s="31">
        <f t="shared" si="230"/>
        <v>3</v>
      </c>
      <c r="H1075" s="31">
        <f t="shared" si="231"/>
        <v>4</v>
      </c>
      <c r="I1075" s="31">
        <f t="shared" si="232"/>
        <v>4</v>
      </c>
      <c r="J1075" s="31">
        <f t="shared" si="233"/>
        <v>3</v>
      </c>
      <c r="K1075" s="31">
        <f t="shared" si="234"/>
        <v>3</v>
      </c>
      <c r="L1075" s="31">
        <f t="shared" si="235"/>
        <v>4</v>
      </c>
      <c r="M1075" s="31">
        <f t="shared" si="236"/>
        <v>2</v>
      </c>
      <c r="N1075" s="31">
        <f t="shared" si="237"/>
        <v>3.3</v>
      </c>
      <c r="O1075" s="26" t="s">
        <v>6005</v>
      </c>
      <c r="P1075" s="26" t="s">
        <v>108</v>
      </c>
      <c r="Q1075" s="27">
        <v>40312</v>
      </c>
      <c r="R1075" s="26" t="s">
        <v>166</v>
      </c>
      <c r="S1075" s="26" t="s">
        <v>234</v>
      </c>
      <c r="T1075" s="26" t="s">
        <v>224</v>
      </c>
      <c r="U1075" s="26" t="s">
        <v>112</v>
      </c>
      <c r="V1075" s="26" t="s">
        <v>469</v>
      </c>
      <c r="W1075" s="26" t="s">
        <v>5988</v>
      </c>
      <c r="X1075" s="24"/>
      <c r="Y1075" s="26" t="s">
        <v>5989</v>
      </c>
      <c r="Z1075" s="24"/>
      <c r="AA1075" s="24"/>
      <c r="AB1075" s="26" t="s">
        <v>117</v>
      </c>
      <c r="AC1075" s="28">
        <v>13000</v>
      </c>
      <c r="AD1075" s="24"/>
      <c r="AE1075" s="24"/>
      <c r="AF1075" s="26" t="s">
        <v>139</v>
      </c>
      <c r="AG1075" s="26" t="s">
        <v>312</v>
      </c>
      <c r="AH1075" s="26" t="s">
        <v>176</v>
      </c>
      <c r="AI1075" s="28">
        <v>13000</v>
      </c>
      <c r="AJ1075" s="24"/>
      <c r="AK1075" s="26" t="s">
        <v>6006</v>
      </c>
      <c r="AL1075" s="26" t="s">
        <v>6007</v>
      </c>
      <c r="AM1075" s="26" t="s">
        <v>6002</v>
      </c>
      <c r="AN1075" s="26" t="s">
        <v>6003</v>
      </c>
      <c r="AO1075" s="24"/>
      <c r="AP1075" s="24"/>
      <c r="AQ1075" s="24"/>
      <c r="AR1075" s="24"/>
      <c r="AS1075" s="26" t="s">
        <v>3023</v>
      </c>
      <c r="AT1075" s="24"/>
      <c r="AU1075" s="26" t="s">
        <v>3023</v>
      </c>
      <c r="AV1075" s="24"/>
      <c r="AW1075" s="28">
        <v>500000</v>
      </c>
      <c r="AX1075" s="26">
        <v>822</v>
      </c>
      <c r="AY1075" s="28">
        <v>1200</v>
      </c>
      <c r="AZ1075" s="28">
        <v>800</v>
      </c>
      <c r="BA1075" s="26">
        <v>0</v>
      </c>
      <c r="BB1075" s="26" t="s">
        <v>241</v>
      </c>
      <c r="BC1075" s="24"/>
      <c r="BD1075" s="24"/>
      <c r="BE1075" s="24"/>
      <c r="BF1075" s="24"/>
      <c r="BG1075" s="24"/>
      <c r="BH1075" s="24"/>
      <c r="BI1075" s="24"/>
      <c r="BJ1075" s="24"/>
      <c r="BK1075" s="24"/>
      <c r="BL1075" s="24"/>
      <c r="BM1075" s="24"/>
      <c r="BN1075" s="24"/>
      <c r="BO1075" s="24"/>
      <c r="BP1075" s="24"/>
      <c r="BQ1075" s="24"/>
      <c r="BR1075" s="26">
        <v>3</v>
      </c>
      <c r="BS1075" s="26">
        <v>3</v>
      </c>
      <c r="BT1075" s="26">
        <v>4</v>
      </c>
      <c r="BU1075" s="26">
        <v>4</v>
      </c>
      <c r="BV1075" s="26">
        <v>3</v>
      </c>
      <c r="BW1075" s="26">
        <v>3</v>
      </c>
      <c r="BX1075" s="26">
        <v>4</v>
      </c>
      <c r="BY1075" s="26">
        <v>2</v>
      </c>
      <c r="BZ1075" s="24"/>
      <c r="CA1075" s="24"/>
      <c r="CB1075" s="24"/>
      <c r="CC1075" s="24"/>
      <c r="CD1075" s="24"/>
      <c r="CE1075" s="24"/>
      <c r="CF1075" s="24"/>
      <c r="CG1075" s="24"/>
      <c r="CH1075" s="24"/>
      <c r="CI1075" s="24"/>
      <c r="CJ1075" s="24"/>
      <c r="CK1075" s="24"/>
      <c r="CL1075" s="24"/>
      <c r="CM1075" s="24"/>
      <c r="CN1075" s="24"/>
      <c r="CO1075" s="24"/>
      <c r="CP1075" s="24"/>
      <c r="CQ1075" s="24"/>
      <c r="CR1075" s="24"/>
      <c r="CS1075" s="24"/>
      <c r="CT1075" s="24"/>
      <c r="CU1075" s="24"/>
      <c r="CV1075" s="24"/>
      <c r="CW1075" s="24"/>
      <c r="CX1075" s="24"/>
      <c r="CY1075" s="24"/>
      <c r="CZ1075" s="24"/>
      <c r="DA1075" s="24"/>
      <c r="DB1075" s="24"/>
      <c r="DC1075" s="24"/>
      <c r="DD1075" s="24"/>
      <c r="DE1075" s="24"/>
      <c r="DF1075" s="26" t="s">
        <v>139</v>
      </c>
      <c r="DG1075" s="26" t="s">
        <v>139</v>
      </c>
      <c r="DH1075" s="26" t="s">
        <v>139</v>
      </c>
      <c r="DI1075" s="26" t="s">
        <v>139</v>
      </c>
      <c r="DJ1075" s="26" t="s">
        <v>139</v>
      </c>
      <c r="DK1075" s="26" t="s">
        <v>139</v>
      </c>
      <c r="DL1075" s="26" t="s">
        <v>139</v>
      </c>
      <c r="DM1075" s="26" t="s">
        <v>139</v>
      </c>
      <c r="DN1075" s="26" t="s">
        <v>139</v>
      </c>
      <c r="DO1075" s="26" t="s">
        <v>139</v>
      </c>
    </row>
    <row r="1076" spans="1:119" ht="35.1" customHeight="1" x14ac:dyDescent="0.25">
      <c r="A1076" s="29" t="str">
        <f t="shared" si="224"/>
        <v>Fihankra Akoma Ntoaso (Safe House, Linked Hearts)2</v>
      </c>
      <c r="B1076" s="29" t="str">
        <f t="shared" si="225"/>
        <v>Fihankra Akoma Ntoaso (Safe House, Linked Hearts)</v>
      </c>
      <c r="C1076" s="29">
        <f t="shared" si="226"/>
        <v>2</v>
      </c>
      <c r="D1076" s="30" t="str">
        <f t="shared" si="227"/>
        <v>North America</v>
      </c>
      <c r="E1076" s="30" t="str">
        <f t="shared" si="228"/>
        <v>Washington, United States</v>
      </c>
      <c r="F1076" s="31">
        <f t="shared" si="229"/>
        <v>3</v>
      </c>
      <c r="G1076" s="31">
        <f t="shared" si="230"/>
        <v>3</v>
      </c>
      <c r="H1076" s="31">
        <f t="shared" si="231"/>
        <v>4</v>
      </c>
      <c r="I1076" s="31">
        <f t="shared" si="232"/>
        <v>3</v>
      </c>
      <c r="J1076" s="31">
        <f t="shared" si="233"/>
        <v>2</v>
      </c>
      <c r="K1076" s="31">
        <f t="shared" si="234"/>
        <v>2</v>
      </c>
      <c r="L1076" s="31">
        <f t="shared" si="235"/>
        <v>1</v>
      </c>
      <c r="M1076" s="31">
        <f t="shared" si="236"/>
        <v>2</v>
      </c>
      <c r="N1076" s="31">
        <f t="shared" si="237"/>
        <v>2.5</v>
      </c>
      <c r="O1076" s="26" t="s">
        <v>6008</v>
      </c>
      <c r="P1076" s="26" t="s">
        <v>108</v>
      </c>
      <c r="Q1076" s="27">
        <v>42858</v>
      </c>
      <c r="R1076" s="26" t="s">
        <v>109</v>
      </c>
      <c r="S1076" s="26" t="s">
        <v>167</v>
      </c>
      <c r="T1076" s="26" t="s">
        <v>142</v>
      </c>
      <c r="U1076" s="26" t="s">
        <v>112</v>
      </c>
      <c r="V1076" s="26" t="s">
        <v>1142</v>
      </c>
      <c r="W1076" s="26" t="s">
        <v>211</v>
      </c>
      <c r="X1076" s="26" t="s">
        <v>6009</v>
      </c>
      <c r="Y1076" s="26" t="s">
        <v>6010</v>
      </c>
      <c r="Z1076" s="26" t="s">
        <v>6011</v>
      </c>
      <c r="AA1076" s="24"/>
      <c r="AB1076" s="26" t="s">
        <v>117</v>
      </c>
      <c r="AC1076" s="28">
        <v>6000</v>
      </c>
      <c r="AD1076" s="26" t="s">
        <v>6012</v>
      </c>
      <c r="AE1076" s="26" t="s">
        <v>725</v>
      </c>
      <c r="AF1076" s="26" t="s">
        <v>139</v>
      </c>
      <c r="AG1076" s="26" t="s">
        <v>157</v>
      </c>
      <c r="AH1076" s="26" t="s">
        <v>143</v>
      </c>
      <c r="AI1076" s="28">
        <v>6000</v>
      </c>
      <c r="AJ1076" s="26" t="s">
        <v>6013</v>
      </c>
      <c r="AK1076" s="26" t="s">
        <v>6014</v>
      </c>
      <c r="AL1076" s="26" t="s">
        <v>6015</v>
      </c>
      <c r="AM1076" s="24"/>
      <c r="AN1076" s="24"/>
      <c r="AO1076" s="24"/>
      <c r="AP1076" s="24"/>
      <c r="AQ1076" s="24"/>
      <c r="AR1076" s="24"/>
      <c r="AS1076" s="26" t="s">
        <v>6016</v>
      </c>
      <c r="AT1076" s="24"/>
      <c r="AU1076" s="24"/>
      <c r="AV1076" s="24"/>
      <c r="AW1076" s="28">
        <v>170000</v>
      </c>
      <c r="AX1076" s="26">
        <v>30</v>
      </c>
      <c r="AY1076" s="28">
        <v>90</v>
      </c>
      <c r="AZ1076" s="28">
        <v>5</v>
      </c>
      <c r="BA1076" s="26">
        <v>8</v>
      </c>
      <c r="BB1076" s="24"/>
      <c r="BC1076" s="26" t="s">
        <v>800</v>
      </c>
      <c r="BD1076" s="26" t="s">
        <v>125</v>
      </c>
      <c r="BE1076" s="24"/>
      <c r="BF1076" s="26" t="s">
        <v>6017</v>
      </c>
      <c r="BG1076" s="26" t="s">
        <v>191</v>
      </c>
      <c r="BH1076" s="26" t="s">
        <v>6018</v>
      </c>
      <c r="BI1076" s="26" t="s">
        <v>191</v>
      </c>
      <c r="BJ1076" s="26" t="s">
        <v>6019</v>
      </c>
      <c r="BK1076" s="26" t="s">
        <v>191</v>
      </c>
      <c r="BL1076" s="26" t="s">
        <v>6020</v>
      </c>
      <c r="BM1076" s="26" t="s">
        <v>6021</v>
      </c>
      <c r="BN1076" s="26" t="s">
        <v>6022</v>
      </c>
      <c r="BO1076" s="26" t="s">
        <v>191</v>
      </c>
      <c r="BP1076" s="24"/>
      <c r="BQ1076" s="24"/>
      <c r="BR1076" s="26">
        <v>0</v>
      </c>
      <c r="BS1076" s="26">
        <v>0</v>
      </c>
      <c r="BT1076" s="26">
        <v>0</v>
      </c>
      <c r="BU1076" s="26">
        <v>0</v>
      </c>
      <c r="BV1076" s="26">
        <v>0</v>
      </c>
      <c r="BW1076" s="26">
        <v>0</v>
      </c>
      <c r="BX1076" s="26">
        <v>0</v>
      </c>
      <c r="BY1076" s="26">
        <v>0</v>
      </c>
      <c r="BZ1076" s="26" t="s">
        <v>134</v>
      </c>
      <c r="CA1076" s="26" t="s">
        <v>135</v>
      </c>
      <c r="CB1076" s="26" t="s">
        <v>134</v>
      </c>
      <c r="CC1076" s="26" t="s">
        <v>136</v>
      </c>
      <c r="CD1076" s="26" t="s">
        <v>134</v>
      </c>
      <c r="CE1076" s="26" t="s">
        <v>136</v>
      </c>
      <c r="CF1076" s="26" t="s">
        <v>136</v>
      </c>
      <c r="CG1076" s="26" t="s">
        <v>135</v>
      </c>
      <c r="CH1076" s="26" t="s">
        <v>138</v>
      </c>
      <c r="CI1076" s="26" t="s">
        <v>138</v>
      </c>
      <c r="CJ1076" s="26" t="s">
        <v>134</v>
      </c>
      <c r="CK1076" s="26" t="s">
        <v>134</v>
      </c>
      <c r="CL1076" s="26" t="s">
        <v>136</v>
      </c>
      <c r="CM1076" s="26" t="s">
        <v>135</v>
      </c>
      <c r="CN1076" s="26" t="s">
        <v>136</v>
      </c>
      <c r="CO1076" s="26" t="s">
        <v>134</v>
      </c>
      <c r="CP1076" s="26" t="s">
        <v>136</v>
      </c>
      <c r="CQ1076" s="26" t="s">
        <v>135</v>
      </c>
      <c r="CR1076" s="26" t="s">
        <v>134</v>
      </c>
      <c r="CS1076" s="26" t="s">
        <v>137</v>
      </c>
      <c r="CT1076" s="26" t="s">
        <v>135</v>
      </c>
      <c r="CU1076" s="26" t="s">
        <v>137</v>
      </c>
      <c r="CV1076" s="26" t="s">
        <v>135</v>
      </c>
      <c r="CW1076" s="26" t="s">
        <v>135</v>
      </c>
      <c r="CX1076" s="26" t="s">
        <v>137</v>
      </c>
      <c r="CY1076" s="26" t="s">
        <v>136</v>
      </c>
      <c r="CZ1076" s="26" t="s">
        <v>137</v>
      </c>
      <c r="DA1076" s="26" t="s">
        <v>137</v>
      </c>
      <c r="DB1076" s="26" t="s">
        <v>137</v>
      </c>
      <c r="DC1076" s="26" t="s">
        <v>136</v>
      </c>
      <c r="DD1076" s="26" t="s">
        <v>136</v>
      </c>
      <c r="DE1076" s="26" t="s">
        <v>136</v>
      </c>
      <c r="DF1076" s="26" t="s">
        <v>139</v>
      </c>
      <c r="DG1076" s="26" t="s">
        <v>120</v>
      </c>
      <c r="DH1076" s="26" t="s">
        <v>139</v>
      </c>
      <c r="DI1076" s="26" t="s">
        <v>120</v>
      </c>
      <c r="DJ1076" s="26" t="s">
        <v>139</v>
      </c>
      <c r="DK1076" s="26" t="s">
        <v>139</v>
      </c>
      <c r="DL1076" s="26" t="s">
        <v>139</v>
      </c>
      <c r="DM1076" s="26" t="s">
        <v>139</v>
      </c>
      <c r="DN1076" s="26" t="s">
        <v>139</v>
      </c>
      <c r="DO1076" s="26" t="s">
        <v>139</v>
      </c>
    </row>
    <row r="1077" spans="1:119" ht="20.100000000000001" customHeight="1" x14ac:dyDescent="0.25">
      <c r="A1077" s="29" t="str">
        <f t="shared" si="224"/>
        <v>Fihankra Akoma Ntoaso (Safe House, Linked Hearts)1</v>
      </c>
      <c r="B1077" s="29" t="str">
        <f t="shared" si="225"/>
        <v>Fihankra Akoma Ntoaso (Safe House, Linked Hearts)</v>
      </c>
      <c r="C1077" s="29">
        <f t="shared" si="226"/>
        <v>1</v>
      </c>
      <c r="D1077" s="30" t="str">
        <f t="shared" si="227"/>
        <v>North America</v>
      </c>
      <c r="E1077" s="30" t="str">
        <f t="shared" si="228"/>
        <v>Washington, United States</v>
      </c>
      <c r="F1077" s="31">
        <f t="shared" si="229"/>
        <v>2</v>
      </c>
      <c r="G1077" s="31">
        <f t="shared" si="230"/>
        <v>3</v>
      </c>
      <c r="H1077" s="31">
        <f t="shared" si="231"/>
        <v>3</v>
      </c>
      <c r="I1077" s="31">
        <f t="shared" si="232"/>
        <v>3</v>
      </c>
      <c r="J1077" s="31">
        <f t="shared" si="233"/>
        <v>2</v>
      </c>
      <c r="K1077" s="31">
        <f t="shared" si="234"/>
        <v>2</v>
      </c>
      <c r="L1077" s="31">
        <f t="shared" si="235"/>
        <v>1</v>
      </c>
      <c r="M1077" s="31">
        <f t="shared" si="236"/>
        <v>2</v>
      </c>
      <c r="N1077" s="31">
        <f t="shared" si="237"/>
        <v>2.2999999999999998</v>
      </c>
      <c r="O1077" s="26" t="s">
        <v>6023</v>
      </c>
      <c r="P1077" s="26" t="s">
        <v>108</v>
      </c>
      <c r="Q1077" s="27">
        <v>42502</v>
      </c>
      <c r="R1077" s="26" t="s">
        <v>155</v>
      </c>
      <c r="S1077" s="26" t="s">
        <v>184</v>
      </c>
      <c r="T1077" s="26" t="s">
        <v>157</v>
      </c>
      <c r="U1077" s="26" t="s">
        <v>112</v>
      </c>
      <c r="V1077" s="26" t="s">
        <v>1142</v>
      </c>
      <c r="W1077" s="26" t="s">
        <v>211</v>
      </c>
      <c r="X1077" s="26" t="s">
        <v>6009</v>
      </c>
      <c r="Y1077" s="26" t="s">
        <v>6010</v>
      </c>
      <c r="Z1077" s="26" t="s">
        <v>6011</v>
      </c>
      <c r="AA1077" s="24"/>
      <c r="AB1077" s="26" t="s">
        <v>117</v>
      </c>
      <c r="AC1077" s="28">
        <v>5000</v>
      </c>
      <c r="AD1077" s="26" t="s">
        <v>6012</v>
      </c>
      <c r="AE1077" s="26" t="s">
        <v>725</v>
      </c>
      <c r="AF1077" s="26" t="s">
        <v>139</v>
      </c>
      <c r="AG1077" s="26" t="s">
        <v>157</v>
      </c>
      <c r="AH1077" s="26" t="s">
        <v>158</v>
      </c>
      <c r="AI1077" s="28">
        <v>5000</v>
      </c>
      <c r="AJ1077" s="26" t="s">
        <v>5475</v>
      </c>
      <c r="AK1077" s="24"/>
      <c r="AL1077" s="24"/>
      <c r="AM1077" s="26" t="s">
        <v>6024</v>
      </c>
      <c r="AN1077" s="26" t="s">
        <v>6025</v>
      </c>
      <c r="AO1077" s="26" t="s">
        <v>6026</v>
      </c>
      <c r="AP1077" s="26" t="s">
        <v>6027</v>
      </c>
      <c r="AQ1077" s="24"/>
      <c r="AR1077" s="24"/>
      <c r="AS1077" s="24"/>
      <c r="AT1077" s="24"/>
      <c r="AU1077" s="24"/>
      <c r="AV1077" s="24"/>
      <c r="AW1077" s="28">
        <v>180765</v>
      </c>
      <c r="AX1077" s="26">
        <v>50</v>
      </c>
      <c r="AY1077" s="28">
        <v>80</v>
      </c>
      <c r="AZ1077" s="28">
        <v>75</v>
      </c>
      <c r="BA1077" s="26">
        <v>0</v>
      </c>
      <c r="BB1077" s="26" t="s">
        <v>148</v>
      </c>
      <c r="BC1077" s="26" t="s">
        <v>800</v>
      </c>
      <c r="BD1077" s="24"/>
      <c r="BE1077" s="24"/>
      <c r="BF1077" s="24"/>
      <c r="BG1077" s="24"/>
      <c r="BH1077" s="24"/>
      <c r="BI1077" s="24"/>
      <c r="BJ1077" s="26" t="s">
        <v>1171</v>
      </c>
      <c r="BK1077" s="26" t="s">
        <v>191</v>
      </c>
      <c r="BL1077" s="26" t="s">
        <v>6019</v>
      </c>
      <c r="BM1077" s="26" t="s">
        <v>191</v>
      </c>
      <c r="BN1077" s="26" t="s">
        <v>6020</v>
      </c>
      <c r="BO1077" s="26" t="s">
        <v>191</v>
      </c>
      <c r="BP1077" s="24"/>
      <c r="BQ1077" s="24"/>
      <c r="BR1077" s="26">
        <v>2</v>
      </c>
      <c r="BS1077" s="26">
        <v>3</v>
      </c>
      <c r="BT1077" s="26">
        <v>3</v>
      </c>
      <c r="BU1077" s="26">
        <v>3</v>
      </c>
      <c r="BV1077" s="26">
        <v>2</v>
      </c>
      <c r="BW1077" s="26">
        <v>2</v>
      </c>
      <c r="BX1077" s="26">
        <v>1</v>
      </c>
      <c r="BY1077" s="26">
        <v>2</v>
      </c>
      <c r="BZ1077" s="24"/>
      <c r="CA1077" s="24"/>
      <c r="CB1077" s="24"/>
      <c r="CC1077" s="24"/>
      <c r="CD1077" s="24"/>
      <c r="CE1077" s="24"/>
      <c r="CF1077" s="24"/>
      <c r="CG1077" s="24"/>
      <c r="CH1077" s="24"/>
      <c r="CI1077" s="24"/>
      <c r="CJ1077" s="24"/>
      <c r="CK1077" s="24"/>
      <c r="CL1077" s="24"/>
      <c r="CM1077" s="24"/>
      <c r="CN1077" s="24"/>
      <c r="CO1077" s="24"/>
      <c r="CP1077" s="24"/>
      <c r="CQ1077" s="24"/>
      <c r="CR1077" s="24"/>
      <c r="CS1077" s="24"/>
      <c r="CT1077" s="24"/>
      <c r="CU1077" s="24"/>
      <c r="CV1077" s="24"/>
      <c r="CW1077" s="24"/>
      <c r="CX1077" s="24"/>
      <c r="CY1077" s="24"/>
      <c r="CZ1077" s="24"/>
      <c r="DA1077" s="24"/>
      <c r="DB1077" s="24"/>
      <c r="DC1077" s="24"/>
      <c r="DD1077" s="24"/>
      <c r="DE1077" s="24"/>
      <c r="DF1077" s="26" t="s">
        <v>139</v>
      </c>
      <c r="DG1077" s="26" t="s">
        <v>120</v>
      </c>
      <c r="DH1077" s="26" t="s">
        <v>139</v>
      </c>
      <c r="DI1077" s="26" t="s">
        <v>120</v>
      </c>
      <c r="DJ1077" s="26" t="s">
        <v>139</v>
      </c>
      <c r="DK1077" s="26" t="s">
        <v>139</v>
      </c>
      <c r="DL1077" s="26" t="s">
        <v>139</v>
      </c>
      <c r="DM1077" s="26" t="s">
        <v>139</v>
      </c>
      <c r="DN1077" s="26" t="s">
        <v>139</v>
      </c>
      <c r="DO1077" s="26" t="s">
        <v>139</v>
      </c>
    </row>
    <row r="1078" spans="1:119" ht="20.100000000000001" customHeight="1" x14ac:dyDescent="0.25">
      <c r="A1078" s="29" t="str">
        <f t="shared" si="224"/>
        <v>Fokus Muda  (Young Focus)3</v>
      </c>
      <c r="B1078" s="29" t="str">
        <f t="shared" si="225"/>
        <v>Fokus Muda  (Young Focus)</v>
      </c>
      <c r="C1078" s="29">
        <f t="shared" si="226"/>
        <v>3</v>
      </c>
      <c r="D1078" s="30" t="str">
        <f t="shared" si="227"/>
        <v>East and Southeast Asia</v>
      </c>
      <c r="E1078" s="30" t="str">
        <f t="shared" si="228"/>
        <v>Jakarta, Indonesia</v>
      </c>
      <c r="F1078" s="31">
        <f t="shared" si="229"/>
        <v>3</v>
      </c>
      <c r="G1078" s="31">
        <f t="shared" si="230"/>
        <v>2</v>
      </c>
      <c r="H1078" s="31">
        <f t="shared" si="231"/>
        <v>3</v>
      </c>
      <c r="I1078" s="31">
        <f t="shared" si="232"/>
        <v>2</v>
      </c>
      <c r="J1078" s="31">
        <f t="shared" si="233"/>
        <v>1</v>
      </c>
      <c r="K1078" s="31">
        <f t="shared" si="234"/>
        <v>2</v>
      </c>
      <c r="L1078" s="31">
        <f t="shared" si="235"/>
        <v>3</v>
      </c>
      <c r="M1078" s="31">
        <f t="shared" si="236"/>
        <v>2</v>
      </c>
      <c r="N1078" s="31">
        <f t="shared" si="237"/>
        <v>2.2999999999999998</v>
      </c>
      <c r="O1078" s="26" t="s">
        <v>6028</v>
      </c>
      <c r="P1078" s="26" t="s">
        <v>108</v>
      </c>
      <c r="Q1078" s="27">
        <v>43214</v>
      </c>
      <c r="R1078" s="26" t="s">
        <v>109</v>
      </c>
      <c r="S1078" s="26" t="s">
        <v>244</v>
      </c>
      <c r="T1078" s="26" t="s">
        <v>111</v>
      </c>
      <c r="U1078" s="26" t="s">
        <v>833</v>
      </c>
      <c r="V1078" s="26" t="s">
        <v>469</v>
      </c>
      <c r="W1078" s="26" t="s">
        <v>5988</v>
      </c>
      <c r="X1078" s="26" t="s">
        <v>6029</v>
      </c>
      <c r="Y1078" s="26" t="s">
        <v>6030</v>
      </c>
      <c r="Z1078" s="26" t="s">
        <v>6031</v>
      </c>
      <c r="AA1078" s="24"/>
      <c r="AB1078" s="26" t="s">
        <v>117</v>
      </c>
      <c r="AC1078" s="28">
        <v>12000</v>
      </c>
      <c r="AD1078" s="26" t="s">
        <v>420</v>
      </c>
      <c r="AE1078" s="26" t="s">
        <v>778</v>
      </c>
      <c r="AF1078" s="26" t="s">
        <v>120</v>
      </c>
      <c r="AG1078" s="26" t="s">
        <v>157</v>
      </c>
      <c r="AH1078" s="26" t="s">
        <v>121</v>
      </c>
      <c r="AI1078" s="28">
        <v>12000</v>
      </c>
      <c r="AJ1078" s="24"/>
      <c r="AK1078" s="26" t="s">
        <v>6032</v>
      </c>
      <c r="AL1078" s="26" t="s">
        <v>6033</v>
      </c>
      <c r="AM1078" s="24"/>
      <c r="AN1078" s="24"/>
      <c r="AO1078" s="24"/>
      <c r="AP1078" s="24"/>
      <c r="AQ1078" s="24"/>
      <c r="AR1078" s="24"/>
      <c r="AS1078" s="24"/>
      <c r="AT1078" s="24"/>
      <c r="AU1078" s="24"/>
      <c r="AV1078" s="24"/>
      <c r="AW1078" s="28">
        <v>70000</v>
      </c>
      <c r="AX1078" s="26">
        <v>97</v>
      </c>
      <c r="AY1078" s="28">
        <v>100</v>
      </c>
      <c r="AZ1078" s="28">
        <v>97</v>
      </c>
      <c r="BA1078" s="26">
        <v>80</v>
      </c>
      <c r="BB1078" s="24"/>
      <c r="BC1078" s="26" t="s">
        <v>6034</v>
      </c>
      <c r="BD1078" s="26" t="s">
        <v>125</v>
      </c>
      <c r="BE1078" s="24"/>
      <c r="BF1078" s="26" t="s">
        <v>6035</v>
      </c>
      <c r="BG1078" s="26" t="s">
        <v>5988</v>
      </c>
      <c r="BH1078" s="26" t="s">
        <v>6036</v>
      </c>
      <c r="BI1078" s="26" t="s">
        <v>5988</v>
      </c>
      <c r="BJ1078" s="26" t="s">
        <v>6037</v>
      </c>
      <c r="BK1078" s="26" t="s">
        <v>6038</v>
      </c>
      <c r="BL1078" s="26" t="s">
        <v>6039</v>
      </c>
      <c r="BM1078" s="26" t="s">
        <v>5988</v>
      </c>
      <c r="BN1078" s="24"/>
      <c r="BO1078" s="24"/>
      <c r="BP1078" s="24"/>
      <c r="BQ1078" s="24"/>
      <c r="BR1078" s="26">
        <v>0</v>
      </c>
      <c r="BS1078" s="26">
        <v>0</v>
      </c>
      <c r="BT1078" s="26">
        <v>0</v>
      </c>
      <c r="BU1078" s="26">
        <v>0</v>
      </c>
      <c r="BV1078" s="26">
        <v>0</v>
      </c>
      <c r="BW1078" s="26">
        <v>0</v>
      </c>
      <c r="BX1078" s="26">
        <v>0</v>
      </c>
      <c r="BY1078" s="26">
        <v>0</v>
      </c>
      <c r="BZ1078" s="26" t="s">
        <v>134</v>
      </c>
      <c r="CA1078" s="26" t="s">
        <v>134</v>
      </c>
      <c r="CB1078" s="26" t="s">
        <v>136</v>
      </c>
      <c r="CC1078" s="26" t="s">
        <v>136</v>
      </c>
      <c r="CD1078" s="26" t="s">
        <v>136</v>
      </c>
      <c r="CE1078" s="26" t="s">
        <v>135</v>
      </c>
      <c r="CF1078" s="26" t="s">
        <v>136</v>
      </c>
      <c r="CG1078" s="26" t="s">
        <v>137</v>
      </c>
      <c r="CH1078" s="26" t="s">
        <v>136</v>
      </c>
      <c r="CI1078" s="26" t="s">
        <v>134</v>
      </c>
      <c r="CJ1078" s="26" t="s">
        <v>135</v>
      </c>
      <c r="CK1078" s="26" t="s">
        <v>135</v>
      </c>
      <c r="CL1078" s="26" t="s">
        <v>136</v>
      </c>
      <c r="CM1078" s="26" t="s">
        <v>136</v>
      </c>
      <c r="CN1078" s="26" t="s">
        <v>135</v>
      </c>
      <c r="CO1078" s="26" t="s">
        <v>135</v>
      </c>
      <c r="CP1078" s="26" t="s">
        <v>137</v>
      </c>
      <c r="CQ1078" s="26" t="s">
        <v>137</v>
      </c>
      <c r="CR1078" s="26" t="s">
        <v>135</v>
      </c>
      <c r="CS1078" s="26" t="s">
        <v>137</v>
      </c>
      <c r="CT1078" s="26" t="s">
        <v>135</v>
      </c>
      <c r="CU1078" s="26" t="s">
        <v>137</v>
      </c>
      <c r="CV1078" s="26" t="s">
        <v>135</v>
      </c>
      <c r="CW1078" s="26" t="s">
        <v>135</v>
      </c>
      <c r="CX1078" s="26" t="s">
        <v>134</v>
      </c>
      <c r="CY1078" s="26" t="s">
        <v>134</v>
      </c>
      <c r="CZ1078" s="26" t="s">
        <v>137</v>
      </c>
      <c r="DA1078" s="26" t="s">
        <v>135</v>
      </c>
      <c r="DB1078" s="26" t="s">
        <v>137</v>
      </c>
      <c r="DC1078" s="26" t="s">
        <v>135</v>
      </c>
      <c r="DD1078" s="26" t="s">
        <v>136</v>
      </c>
      <c r="DE1078" s="26" t="s">
        <v>136</v>
      </c>
      <c r="DF1078" s="26" t="s">
        <v>139</v>
      </c>
      <c r="DG1078" s="26" t="s">
        <v>139</v>
      </c>
      <c r="DH1078" s="26" t="s">
        <v>139</v>
      </c>
      <c r="DI1078" s="26" t="s">
        <v>139</v>
      </c>
      <c r="DJ1078" s="26" t="s">
        <v>139</v>
      </c>
      <c r="DK1078" s="26" t="s">
        <v>139</v>
      </c>
      <c r="DL1078" s="26" t="s">
        <v>139</v>
      </c>
      <c r="DM1078" s="26" t="s">
        <v>139</v>
      </c>
      <c r="DN1078" s="26" t="s">
        <v>139</v>
      </c>
      <c r="DO1078" s="26" t="s">
        <v>139</v>
      </c>
    </row>
    <row r="1079" spans="1:119" ht="20.100000000000001" customHeight="1" x14ac:dyDescent="0.25">
      <c r="A1079" s="29" t="str">
        <f t="shared" si="224"/>
        <v>Fokus Muda  (Young Focus)2</v>
      </c>
      <c r="B1079" s="29" t="str">
        <f t="shared" si="225"/>
        <v>Fokus Muda  (Young Focus)</v>
      </c>
      <c r="C1079" s="29">
        <f t="shared" si="226"/>
        <v>2</v>
      </c>
      <c r="D1079" s="30" t="str">
        <f t="shared" si="227"/>
        <v>East and Southeast Asia</v>
      </c>
      <c r="E1079" s="30" t="str">
        <f t="shared" si="228"/>
        <v>Jakarta, Indonesia</v>
      </c>
      <c r="F1079" s="31">
        <f t="shared" si="229"/>
        <v>4</v>
      </c>
      <c r="G1079" s="31">
        <f t="shared" si="230"/>
        <v>2</v>
      </c>
      <c r="H1079" s="31">
        <f t="shared" si="231"/>
        <v>3</v>
      </c>
      <c r="I1079" s="31">
        <f t="shared" si="232"/>
        <v>1</v>
      </c>
      <c r="J1079" s="31">
        <f t="shared" si="233"/>
        <v>1</v>
      </c>
      <c r="K1079" s="31">
        <f t="shared" si="234"/>
        <v>2</v>
      </c>
      <c r="L1079" s="31">
        <f t="shared" si="235"/>
        <v>4</v>
      </c>
      <c r="M1079" s="31">
        <f t="shared" si="236"/>
        <v>1</v>
      </c>
      <c r="N1079" s="31">
        <f t="shared" si="237"/>
        <v>2.2999999999999998</v>
      </c>
      <c r="O1079" s="26" t="s">
        <v>6040</v>
      </c>
      <c r="P1079" s="26" t="s">
        <v>108</v>
      </c>
      <c r="Q1079" s="27">
        <v>42858</v>
      </c>
      <c r="R1079" s="26" t="s">
        <v>109</v>
      </c>
      <c r="S1079" s="26" t="s">
        <v>167</v>
      </c>
      <c r="T1079" s="26" t="s">
        <v>142</v>
      </c>
      <c r="U1079" s="26" t="s">
        <v>833</v>
      </c>
      <c r="V1079" s="26" t="s">
        <v>469</v>
      </c>
      <c r="W1079" s="26" t="s">
        <v>5988</v>
      </c>
      <c r="X1079" s="26" t="s">
        <v>6029</v>
      </c>
      <c r="Y1079" s="26" t="s">
        <v>6030</v>
      </c>
      <c r="Z1079" s="26" t="s">
        <v>6031</v>
      </c>
      <c r="AA1079" s="24"/>
      <c r="AB1079" s="26" t="s">
        <v>117</v>
      </c>
      <c r="AC1079" s="28">
        <v>10000</v>
      </c>
      <c r="AD1079" s="26" t="s">
        <v>420</v>
      </c>
      <c r="AE1079" s="26" t="s">
        <v>778</v>
      </c>
      <c r="AF1079" s="26" t="s">
        <v>120</v>
      </c>
      <c r="AG1079" s="26" t="s">
        <v>157</v>
      </c>
      <c r="AH1079" s="26" t="s">
        <v>143</v>
      </c>
      <c r="AI1079" s="28">
        <v>10000</v>
      </c>
      <c r="AJ1079" s="26" t="s">
        <v>5057</v>
      </c>
      <c r="AK1079" s="26" t="s">
        <v>6032</v>
      </c>
      <c r="AL1079" s="26" t="s">
        <v>6033</v>
      </c>
      <c r="AM1079" s="24"/>
      <c r="AN1079" s="24"/>
      <c r="AO1079" s="24"/>
      <c r="AP1079" s="24"/>
      <c r="AQ1079" s="24"/>
      <c r="AR1079" s="24"/>
      <c r="AS1079" s="24"/>
      <c r="AT1079" s="26" t="s">
        <v>6041</v>
      </c>
      <c r="AU1079" s="24"/>
      <c r="AV1079" s="24"/>
      <c r="AW1079" s="28">
        <v>75000</v>
      </c>
      <c r="AX1079" s="26">
        <v>89</v>
      </c>
      <c r="AY1079" s="28">
        <v>75</v>
      </c>
      <c r="AZ1079" s="28">
        <v>60</v>
      </c>
      <c r="BA1079" s="26">
        <v>80</v>
      </c>
      <c r="BB1079" s="24"/>
      <c r="BC1079" s="26" t="s">
        <v>6034</v>
      </c>
      <c r="BD1079" s="26" t="s">
        <v>125</v>
      </c>
      <c r="BE1079" s="24"/>
      <c r="BF1079" s="26" t="s">
        <v>6042</v>
      </c>
      <c r="BG1079" s="26" t="s">
        <v>6038</v>
      </c>
      <c r="BH1079" s="26" t="s">
        <v>288</v>
      </c>
      <c r="BI1079" s="26" t="s">
        <v>6043</v>
      </c>
      <c r="BJ1079" s="26" t="s">
        <v>6036</v>
      </c>
      <c r="BK1079" s="26" t="s">
        <v>5988</v>
      </c>
      <c r="BL1079" s="24"/>
      <c r="BM1079" s="24"/>
      <c r="BN1079" s="24"/>
      <c r="BO1079" s="24"/>
      <c r="BP1079" s="24"/>
      <c r="BQ1079" s="24"/>
      <c r="BR1079" s="26">
        <v>0</v>
      </c>
      <c r="BS1079" s="26">
        <v>0</v>
      </c>
      <c r="BT1079" s="26">
        <v>0</v>
      </c>
      <c r="BU1079" s="26">
        <v>0</v>
      </c>
      <c r="BV1079" s="26">
        <v>0</v>
      </c>
      <c r="BW1079" s="26">
        <v>0</v>
      </c>
      <c r="BX1079" s="26">
        <v>0</v>
      </c>
      <c r="BY1079" s="26">
        <v>0</v>
      </c>
      <c r="BZ1079" s="26" t="s">
        <v>134</v>
      </c>
      <c r="CA1079" s="26" t="s">
        <v>134</v>
      </c>
      <c r="CB1079" s="26" t="s">
        <v>138</v>
      </c>
      <c r="CC1079" s="26" t="s">
        <v>135</v>
      </c>
      <c r="CD1079" s="26" t="s">
        <v>135</v>
      </c>
      <c r="CE1079" s="26" t="s">
        <v>135</v>
      </c>
      <c r="CF1079" s="26" t="s">
        <v>136</v>
      </c>
      <c r="CG1079" s="26" t="s">
        <v>137</v>
      </c>
      <c r="CH1079" s="26" t="s">
        <v>134</v>
      </c>
      <c r="CI1079" s="26" t="s">
        <v>134</v>
      </c>
      <c r="CJ1079" s="26" t="s">
        <v>136</v>
      </c>
      <c r="CK1079" s="26" t="s">
        <v>137</v>
      </c>
      <c r="CL1079" s="26" t="s">
        <v>136</v>
      </c>
      <c r="CM1079" s="26" t="s">
        <v>137</v>
      </c>
      <c r="CN1079" s="26" t="s">
        <v>137</v>
      </c>
      <c r="CO1079" s="26" t="s">
        <v>137</v>
      </c>
      <c r="CP1079" s="26" t="s">
        <v>137</v>
      </c>
      <c r="CQ1079" s="26" t="s">
        <v>137</v>
      </c>
      <c r="CR1079" s="26" t="s">
        <v>136</v>
      </c>
      <c r="CS1079" s="26" t="s">
        <v>137</v>
      </c>
      <c r="CT1079" s="26" t="s">
        <v>137</v>
      </c>
      <c r="CU1079" s="26" t="s">
        <v>137</v>
      </c>
      <c r="CV1079" s="26" t="s">
        <v>135</v>
      </c>
      <c r="CW1079" s="26" t="s">
        <v>136</v>
      </c>
      <c r="CX1079" s="26" t="s">
        <v>138</v>
      </c>
      <c r="CY1079" s="26" t="s">
        <v>138</v>
      </c>
      <c r="CZ1079" s="26" t="s">
        <v>137</v>
      </c>
      <c r="DA1079" s="26" t="s">
        <v>138</v>
      </c>
      <c r="DB1079" s="26" t="s">
        <v>137</v>
      </c>
      <c r="DC1079" s="26" t="s">
        <v>135</v>
      </c>
      <c r="DD1079" s="26" t="s">
        <v>135</v>
      </c>
      <c r="DE1079" s="26" t="s">
        <v>137</v>
      </c>
      <c r="DF1079" s="26" t="s">
        <v>139</v>
      </c>
      <c r="DG1079" s="26" t="s">
        <v>139</v>
      </c>
      <c r="DH1079" s="26" t="s">
        <v>139</v>
      </c>
      <c r="DI1079" s="26" t="s">
        <v>139</v>
      </c>
      <c r="DJ1079" s="26" t="s">
        <v>139</v>
      </c>
      <c r="DK1079" s="26" t="s">
        <v>139</v>
      </c>
      <c r="DL1079" s="26" t="s">
        <v>139</v>
      </c>
      <c r="DM1079" s="26" t="s">
        <v>139</v>
      </c>
      <c r="DN1079" s="26" t="s">
        <v>139</v>
      </c>
      <c r="DO1079" s="26" t="s">
        <v>139</v>
      </c>
    </row>
    <row r="1080" spans="1:119" ht="41.1" customHeight="1" x14ac:dyDescent="0.25">
      <c r="A1080" s="29" t="str">
        <f t="shared" si="224"/>
        <v>Fokus Muda  (Young Focus)1</v>
      </c>
      <c r="B1080" s="29" t="str">
        <f t="shared" si="225"/>
        <v>Fokus Muda  (Young Focus)</v>
      </c>
      <c r="C1080" s="29">
        <f t="shared" si="226"/>
        <v>1</v>
      </c>
      <c r="D1080" s="30" t="str">
        <f t="shared" si="227"/>
        <v>East and Southeast Asia</v>
      </c>
      <c r="E1080" s="30" t="str">
        <f t="shared" si="228"/>
        <v>Jakarta, Indonesia</v>
      </c>
      <c r="F1080" s="31">
        <f t="shared" si="229"/>
        <v>0</v>
      </c>
      <c r="G1080" s="31">
        <f t="shared" si="230"/>
        <v>0</v>
      </c>
      <c r="H1080" s="31">
        <f t="shared" si="231"/>
        <v>0</v>
      </c>
      <c r="I1080" s="31">
        <f t="shared" si="232"/>
        <v>0</v>
      </c>
      <c r="J1080" s="31">
        <f t="shared" si="233"/>
        <v>0</v>
      </c>
      <c r="K1080" s="31">
        <f t="shared" si="234"/>
        <v>0</v>
      </c>
      <c r="L1080" s="31">
        <f t="shared" si="235"/>
        <v>0</v>
      </c>
      <c r="M1080" s="31">
        <f t="shared" si="236"/>
        <v>0</v>
      </c>
      <c r="N1080" s="31">
        <f t="shared" si="237"/>
        <v>0</v>
      </c>
      <c r="O1080" s="26" t="s">
        <v>6044</v>
      </c>
      <c r="P1080" s="26" t="s">
        <v>108</v>
      </c>
      <c r="Q1080" s="27">
        <v>42502</v>
      </c>
      <c r="R1080" s="26" t="s">
        <v>155</v>
      </c>
      <c r="S1080" s="26" t="s">
        <v>184</v>
      </c>
      <c r="T1080" s="26" t="s">
        <v>157</v>
      </c>
      <c r="U1080" s="26" t="s">
        <v>833</v>
      </c>
      <c r="V1080" s="26" t="s">
        <v>469</v>
      </c>
      <c r="W1080" s="26" t="s">
        <v>5988</v>
      </c>
      <c r="X1080" s="26" t="s">
        <v>6029</v>
      </c>
      <c r="Y1080" s="26" t="s">
        <v>6030</v>
      </c>
      <c r="Z1080" s="26" t="s">
        <v>6031</v>
      </c>
      <c r="AA1080" s="24"/>
      <c r="AB1080" s="26" t="s">
        <v>117</v>
      </c>
      <c r="AC1080" s="28">
        <v>9000</v>
      </c>
      <c r="AD1080" s="26" t="s">
        <v>420</v>
      </c>
      <c r="AE1080" s="26" t="s">
        <v>778</v>
      </c>
      <c r="AF1080" s="26" t="s">
        <v>120</v>
      </c>
      <c r="AG1080" s="26" t="s">
        <v>157</v>
      </c>
      <c r="AH1080" s="26" t="s">
        <v>158</v>
      </c>
      <c r="AI1080" s="28">
        <v>9000</v>
      </c>
      <c r="AJ1080" s="26" t="s">
        <v>6045</v>
      </c>
      <c r="AK1080" s="26" t="s">
        <v>6032</v>
      </c>
      <c r="AL1080" s="26" t="s">
        <v>6033</v>
      </c>
      <c r="AM1080" s="26" t="s">
        <v>6046</v>
      </c>
      <c r="AN1080" s="26" t="s">
        <v>6047</v>
      </c>
      <c r="AO1080" s="26" t="s">
        <v>6048</v>
      </c>
      <c r="AP1080" s="26" t="s">
        <v>6049</v>
      </c>
      <c r="AQ1080" s="24"/>
      <c r="AR1080" s="24"/>
      <c r="AS1080" s="24"/>
      <c r="AT1080" s="24"/>
      <c r="AU1080" s="24"/>
      <c r="AV1080" s="24"/>
      <c r="AW1080" s="28">
        <v>51210</v>
      </c>
      <c r="AX1080" s="26">
        <v>95</v>
      </c>
      <c r="AY1080" s="28">
        <v>0</v>
      </c>
      <c r="AZ1080" s="28">
        <v>40</v>
      </c>
      <c r="BA1080" s="26">
        <v>95</v>
      </c>
      <c r="BB1080" s="26" t="s">
        <v>148</v>
      </c>
      <c r="BC1080" s="26" t="s">
        <v>6034</v>
      </c>
      <c r="BD1080" s="24"/>
      <c r="BE1080" s="24"/>
      <c r="BF1080" s="26" t="s">
        <v>6037</v>
      </c>
      <c r="BG1080" s="26" t="s">
        <v>938</v>
      </c>
      <c r="BH1080" s="26" t="s">
        <v>1695</v>
      </c>
      <c r="BI1080" s="26" t="s">
        <v>5988</v>
      </c>
      <c r="BJ1080" s="24"/>
      <c r="BK1080" s="24"/>
      <c r="BL1080" s="24"/>
      <c r="BM1080" s="24"/>
      <c r="BN1080" s="24"/>
      <c r="BO1080" s="24"/>
      <c r="BP1080" s="24"/>
      <c r="BQ1080" s="24"/>
      <c r="BR1080" s="26">
        <v>0</v>
      </c>
      <c r="BS1080" s="26">
        <v>0</v>
      </c>
      <c r="BT1080" s="26">
        <v>0</v>
      </c>
      <c r="BU1080" s="26">
        <v>0</v>
      </c>
      <c r="BV1080" s="26">
        <v>0</v>
      </c>
      <c r="BW1080" s="26">
        <v>0</v>
      </c>
      <c r="BX1080" s="26">
        <v>0</v>
      </c>
      <c r="BY1080" s="26">
        <v>0</v>
      </c>
      <c r="BZ1080" s="24"/>
      <c r="CA1080" s="24"/>
      <c r="CB1080" s="24"/>
      <c r="CC1080" s="24"/>
      <c r="CD1080" s="24"/>
      <c r="CE1080" s="24"/>
      <c r="CF1080" s="24"/>
      <c r="CG1080" s="24"/>
      <c r="CH1080" s="24"/>
      <c r="CI1080" s="24"/>
      <c r="CJ1080" s="24"/>
      <c r="CK1080" s="24"/>
      <c r="CL1080" s="24"/>
      <c r="CM1080" s="24"/>
      <c r="CN1080" s="24"/>
      <c r="CO1080" s="24"/>
      <c r="CP1080" s="24"/>
      <c r="CQ1080" s="24"/>
      <c r="CR1080" s="24"/>
      <c r="CS1080" s="24"/>
      <c r="CT1080" s="24"/>
      <c r="CU1080" s="24"/>
      <c r="CV1080" s="24"/>
      <c r="CW1080" s="24"/>
      <c r="CX1080" s="24"/>
      <c r="CY1080" s="24"/>
      <c r="CZ1080" s="24"/>
      <c r="DA1080" s="24"/>
      <c r="DB1080" s="24"/>
      <c r="DC1080" s="24"/>
      <c r="DD1080" s="24"/>
      <c r="DE1080" s="24"/>
      <c r="DF1080" s="26" t="s">
        <v>139</v>
      </c>
      <c r="DG1080" s="26" t="s">
        <v>139</v>
      </c>
      <c r="DH1080" s="26" t="s">
        <v>139</v>
      </c>
      <c r="DI1080" s="26" t="s">
        <v>120</v>
      </c>
      <c r="DJ1080" s="26" t="s">
        <v>139</v>
      </c>
      <c r="DK1080" s="26" t="s">
        <v>139</v>
      </c>
      <c r="DL1080" s="26" t="s">
        <v>139</v>
      </c>
      <c r="DM1080" s="26" t="s">
        <v>139</v>
      </c>
      <c r="DN1080" s="26" t="s">
        <v>139</v>
      </c>
      <c r="DO1080" s="26" t="s">
        <v>120</v>
      </c>
    </row>
    <row r="1081" spans="1:119" ht="41.1" customHeight="1" x14ac:dyDescent="0.25">
      <c r="A1081" s="29" t="str">
        <f t="shared" si="224"/>
        <v>Fondation Secours Universel  (Universal Relief Foundation)2</v>
      </c>
      <c r="B1081" s="29" t="str">
        <f t="shared" si="225"/>
        <v>Fondation Secours Universel  (Universal Relief Foundation)</v>
      </c>
      <c r="C1081" s="29">
        <f t="shared" si="226"/>
        <v>2</v>
      </c>
      <c r="D1081" s="30" t="str">
        <f t="shared" si="227"/>
        <v>Africa and the Middle East</v>
      </c>
      <c r="E1081" s="30" t="str">
        <f t="shared" si="228"/>
        <v>Lomé, Togo</v>
      </c>
      <c r="F1081" s="31">
        <f t="shared" si="229"/>
        <v>3</v>
      </c>
      <c r="G1081" s="31">
        <f t="shared" si="230"/>
        <v>2</v>
      </c>
      <c r="H1081" s="31">
        <f t="shared" si="231"/>
        <v>2</v>
      </c>
      <c r="I1081" s="31">
        <f t="shared" si="232"/>
        <v>2</v>
      </c>
      <c r="J1081" s="31">
        <f t="shared" si="233"/>
        <v>3</v>
      </c>
      <c r="K1081" s="31">
        <f t="shared" si="234"/>
        <v>2</v>
      </c>
      <c r="L1081" s="31">
        <f t="shared" si="235"/>
        <v>2</v>
      </c>
      <c r="M1081" s="31">
        <f t="shared" si="236"/>
        <v>3</v>
      </c>
      <c r="N1081" s="31">
        <f t="shared" si="237"/>
        <v>2.4</v>
      </c>
      <c r="O1081" s="26" t="s">
        <v>6050</v>
      </c>
      <c r="P1081" s="26" t="s">
        <v>108</v>
      </c>
      <c r="Q1081" s="27">
        <v>43214</v>
      </c>
      <c r="R1081" s="26" t="s">
        <v>109</v>
      </c>
      <c r="S1081" s="26" t="s">
        <v>244</v>
      </c>
      <c r="T1081" s="26" t="s">
        <v>111</v>
      </c>
      <c r="U1081" s="24"/>
      <c r="V1081" s="26" t="s">
        <v>169</v>
      </c>
      <c r="W1081" s="26" t="s">
        <v>452</v>
      </c>
      <c r="X1081" s="26" t="s">
        <v>6051</v>
      </c>
      <c r="Y1081" s="26" t="s">
        <v>6052</v>
      </c>
      <c r="Z1081" s="26" t="s">
        <v>6053</v>
      </c>
      <c r="AA1081" s="24"/>
      <c r="AB1081" s="26" t="s">
        <v>117</v>
      </c>
      <c r="AC1081" s="28">
        <v>8000</v>
      </c>
      <c r="AD1081" s="26" t="s">
        <v>5972</v>
      </c>
      <c r="AE1081" s="26" t="s">
        <v>343</v>
      </c>
      <c r="AF1081" s="26" t="s">
        <v>120</v>
      </c>
      <c r="AG1081" s="26" t="s">
        <v>142</v>
      </c>
      <c r="AH1081" s="26" t="s">
        <v>143</v>
      </c>
      <c r="AI1081" s="28">
        <v>8000</v>
      </c>
      <c r="AJ1081" s="24"/>
      <c r="AK1081" s="24"/>
      <c r="AL1081" s="24"/>
      <c r="AM1081" s="24"/>
      <c r="AN1081" s="24"/>
      <c r="AO1081" s="24"/>
      <c r="AP1081" s="24"/>
      <c r="AQ1081" s="24"/>
      <c r="AR1081" s="24"/>
      <c r="AS1081" s="24"/>
      <c r="AT1081" s="26" t="s">
        <v>457</v>
      </c>
      <c r="AU1081" s="26" t="s">
        <v>6054</v>
      </c>
      <c r="AV1081" s="24"/>
      <c r="AW1081" s="28">
        <v>100000</v>
      </c>
      <c r="AX1081" s="26">
        <v>60</v>
      </c>
      <c r="AY1081" s="28">
        <v>2147483646</v>
      </c>
      <c r="AZ1081" s="28">
        <v>50</v>
      </c>
      <c r="BA1081" s="26">
        <v>80</v>
      </c>
      <c r="BB1081" s="24"/>
      <c r="BC1081" s="26" t="s">
        <v>6055</v>
      </c>
      <c r="BD1081" s="26" t="s">
        <v>125</v>
      </c>
      <c r="BE1081" s="24"/>
      <c r="BF1081" s="26" t="s">
        <v>6056</v>
      </c>
      <c r="BG1081" s="26" t="s">
        <v>387</v>
      </c>
      <c r="BH1081" s="26" t="s">
        <v>6057</v>
      </c>
      <c r="BI1081" s="26" t="s">
        <v>6058</v>
      </c>
      <c r="BJ1081" s="26" t="s">
        <v>6059</v>
      </c>
      <c r="BK1081" s="26" t="s">
        <v>6060</v>
      </c>
      <c r="BL1081" s="26" t="s">
        <v>6061</v>
      </c>
      <c r="BM1081" s="26" t="s">
        <v>6062</v>
      </c>
      <c r="BN1081" s="26" t="s">
        <v>6063</v>
      </c>
      <c r="BO1081" s="26" t="s">
        <v>452</v>
      </c>
      <c r="BP1081" s="24"/>
      <c r="BQ1081" s="24"/>
      <c r="BR1081" s="26">
        <v>0</v>
      </c>
      <c r="BS1081" s="26">
        <v>0</v>
      </c>
      <c r="BT1081" s="26">
        <v>0</v>
      </c>
      <c r="BU1081" s="26">
        <v>0</v>
      </c>
      <c r="BV1081" s="26">
        <v>0</v>
      </c>
      <c r="BW1081" s="26">
        <v>0</v>
      </c>
      <c r="BX1081" s="26">
        <v>0</v>
      </c>
      <c r="BY1081" s="26">
        <v>0</v>
      </c>
      <c r="BZ1081" s="26" t="s">
        <v>135</v>
      </c>
      <c r="CA1081" s="26" t="s">
        <v>136</v>
      </c>
      <c r="CB1081" s="26" t="s">
        <v>136</v>
      </c>
      <c r="CC1081" s="26" t="s">
        <v>136</v>
      </c>
      <c r="CD1081" s="26" t="s">
        <v>135</v>
      </c>
      <c r="CE1081" s="26" t="s">
        <v>135</v>
      </c>
      <c r="CF1081" s="26" t="s">
        <v>136</v>
      </c>
      <c r="CG1081" s="26" t="s">
        <v>135</v>
      </c>
      <c r="CH1081" s="26" t="s">
        <v>136</v>
      </c>
      <c r="CI1081" s="26" t="s">
        <v>136</v>
      </c>
      <c r="CJ1081" s="26" t="s">
        <v>135</v>
      </c>
      <c r="CK1081" s="26" t="s">
        <v>135</v>
      </c>
      <c r="CL1081" s="26" t="s">
        <v>135</v>
      </c>
      <c r="CM1081" s="26" t="s">
        <v>135</v>
      </c>
      <c r="CN1081" s="26" t="s">
        <v>136</v>
      </c>
      <c r="CO1081" s="26" t="s">
        <v>135</v>
      </c>
      <c r="CP1081" s="26" t="s">
        <v>136</v>
      </c>
      <c r="CQ1081" s="26" t="s">
        <v>136</v>
      </c>
      <c r="CR1081" s="26" t="s">
        <v>136</v>
      </c>
      <c r="CS1081" s="26" t="s">
        <v>136</v>
      </c>
      <c r="CT1081" s="26" t="s">
        <v>135</v>
      </c>
      <c r="CU1081" s="26" t="s">
        <v>137</v>
      </c>
      <c r="CV1081" s="26" t="s">
        <v>135</v>
      </c>
      <c r="CW1081" s="26" t="s">
        <v>135</v>
      </c>
      <c r="CX1081" s="26" t="s">
        <v>136</v>
      </c>
      <c r="CY1081" s="26" t="s">
        <v>136</v>
      </c>
      <c r="CZ1081" s="26" t="s">
        <v>135</v>
      </c>
      <c r="DA1081" s="26" t="s">
        <v>135</v>
      </c>
      <c r="DB1081" s="26" t="s">
        <v>135</v>
      </c>
      <c r="DC1081" s="26" t="s">
        <v>135</v>
      </c>
      <c r="DD1081" s="26" t="s">
        <v>136</v>
      </c>
      <c r="DE1081" s="26" t="s">
        <v>134</v>
      </c>
      <c r="DF1081" s="26" t="s">
        <v>139</v>
      </c>
      <c r="DG1081" s="26" t="s">
        <v>120</v>
      </c>
      <c r="DH1081" s="26" t="s">
        <v>139</v>
      </c>
      <c r="DI1081" s="26" t="s">
        <v>139</v>
      </c>
      <c r="DJ1081" s="26" t="s">
        <v>139</v>
      </c>
      <c r="DK1081" s="26" t="s">
        <v>139</v>
      </c>
      <c r="DL1081" s="26" t="s">
        <v>139</v>
      </c>
      <c r="DM1081" s="26" t="s">
        <v>139</v>
      </c>
      <c r="DN1081" s="26" t="s">
        <v>139</v>
      </c>
      <c r="DO1081" s="26" t="s">
        <v>139</v>
      </c>
    </row>
    <row r="1082" spans="1:119" ht="41.1" customHeight="1" x14ac:dyDescent="0.25">
      <c r="A1082" s="29" t="str">
        <f t="shared" si="224"/>
        <v>Fondation Secours Universel  (Universal Relief Foundation)1</v>
      </c>
      <c r="B1082" s="29" t="str">
        <f t="shared" si="225"/>
        <v>Fondation Secours Universel  (Universal Relief Foundation)</v>
      </c>
      <c r="C1082" s="29">
        <f t="shared" si="226"/>
        <v>1</v>
      </c>
      <c r="D1082" s="30" t="str">
        <f t="shared" si="227"/>
        <v>Africa and the Middle East</v>
      </c>
      <c r="E1082" s="30" t="str">
        <f t="shared" si="228"/>
        <v>Lomé, Togo</v>
      </c>
      <c r="F1082" s="31">
        <f t="shared" si="229"/>
        <v>0</v>
      </c>
      <c r="G1082" s="31">
        <f t="shared" si="230"/>
        <v>0</v>
      </c>
      <c r="H1082" s="31">
        <f t="shared" si="231"/>
        <v>0</v>
      </c>
      <c r="I1082" s="31">
        <f t="shared" si="232"/>
        <v>0</v>
      </c>
      <c r="J1082" s="31">
        <f t="shared" si="233"/>
        <v>0</v>
      </c>
      <c r="K1082" s="31">
        <f t="shared" si="234"/>
        <v>0</v>
      </c>
      <c r="L1082" s="31">
        <f t="shared" si="235"/>
        <v>0</v>
      </c>
      <c r="M1082" s="31">
        <f t="shared" si="236"/>
        <v>0</v>
      </c>
      <c r="N1082" s="31">
        <f t="shared" si="237"/>
        <v>0</v>
      </c>
      <c r="O1082" s="26" t="s">
        <v>6064</v>
      </c>
      <c r="P1082" s="26" t="s">
        <v>108</v>
      </c>
      <c r="Q1082" s="27">
        <v>42858</v>
      </c>
      <c r="R1082" s="26" t="s">
        <v>155</v>
      </c>
      <c r="S1082" s="26" t="s">
        <v>167</v>
      </c>
      <c r="T1082" s="26" t="s">
        <v>142</v>
      </c>
      <c r="U1082" s="26" t="s">
        <v>112</v>
      </c>
      <c r="V1082" s="26" t="s">
        <v>169</v>
      </c>
      <c r="W1082" s="26" t="s">
        <v>452</v>
      </c>
      <c r="X1082" s="26" t="s">
        <v>6051</v>
      </c>
      <c r="Y1082" s="26" t="s">
        <v>6052</v>
      </c>
      <c r="Z1082" s="26" t="s">
        <v>6053</v>
      </c>
      <c r="AA1082" s="24"/>
      <c r="AB1082" s="26" t="s">
        <v>117</v>
      </c>
      <c r="AC1082" s="28">
        <v>9000</v>
      </c>
      <c r="AD1082" s="26" t="s">
        <v>5972</v>
      </c>
      <c r="AE1082" s="26" t="s">
        <v>343</v>
      </c>
      <c r="AF1082" s="26" t="s">
        <v>120</v>
      </c>
      <c r="AG1082" s="26" t="s">
        <v>142</v>
      </c>
      <c r="AH1082" s="26" t="s">
        <v>158</v>
      </c>
      <c r="AI1082" s="28">
        <v>9000</v>
      </c>
      <c r="AJ1082" s="26" t="s">
        <v>6065</v>
      </c>
      <c r="AK1082" s="26" t="s">
        <v>6066</v>
      </c>
      <c r="AL1082" s="26" t="s">
        <v>6067</v>
      </c>
      <c r="AM1082" s="26" t="s">
        <v>6068</v>
      </c>
      <c r="AN1082" s="26" t="s">
        <v>6069</v>
      </c>
      <c r="AO1082" s="26" t="s">
        <v>6070</v>
      </c>
      <c r="AP1082" s="26" t="s">
        <v>6071</v>
      </c>
      <c r="AQ1082" s="24"/>
      <c r="AR1082" s="24"/>
      <c r="AS1082" s="24"/>
      <c r="AT1082" s="24"/>
      <c r="AU1082" s="24"/>
      <c r="AV1082" s="24"/>
      <c r="AW1082" s="28">
        <v>29929</v>
      </c>
      <c r="AX1082" s="26">
        <v>51</v>
      </c>
      <c r="AY1082" s="28">
        <v>80</v>
      </c>
      <c r="AZ1082" s="28">
        <v>0</v>
      </c>
      <c r="BA1082" s="26">
        <v>0</v>
      </c>
      <c r="BB1082" s="24"/>
      <c r="BC1082" s="26" t="s">
        <v>6055</v>
      </c>
      <c r="BD1082" s="26" t="s">
        <v>125</v>
      </c>
      <c r="BE1082" s="24"/>
      <c r="BF1082" s="26" t="s">
        <v>6072</v>
      </c>
      <c r="BG1082" s="26" t="s">
        <v>452</v>
      </c>
      <c r="BH1082" s="24"/>
      <c r="BI1082" s="24"/>
      <c r="BJ1082" s="24"/>
      <c r="BK1082" s="24"/>
      <c r="BL1082" s="24"/>
      <c r="BM1082" s="24"/>
      <c r="BN1082" s="24"/>
      <c r="BO1082" s="24"/>
      <c r="BP1082" s="24"/>
      <c r="BQ1082" s="24"/>
      <c r="BR1082" s="26">
        <v>0</v>
      </c>
      <c r="BS1082" s="26">
        <v>0</v>
      </c>
      <c r="BT1082" s="26">
        <v>0</v>
      </c>
      <c r="BU1082" s="26">
        <v>0</v>
      </c>
      <c r="BV1082" s="26">
        <v>0</v>
      </c>
      <c r="BW1082" s="26">
        <v>0</v>
      </c>
      <c r="BX1082" s="26">
        <v>0</v>
      </c>
      <c r="BY1082" s="26">
        <v>0</v>
      </c>
      <c r="BZ1082" s="24"/>
      <c r="CA1082" s="24"/>
      <c r="CB1082" s="24"/>
      <c r="CC1082" s="24"/>
      <c r="CD1082" s="24"/>
      <c r="CE1082" s="24"/>
      <c r="CF1082" s="24"/>
      <c r="CG1082" s="24"/>
      <c r="CH1082" s="24"/>
      <c r="CI1082" s="24"/>
      <c r="CJ1082" s="24"/>
      <c r="CK1082" s="24"/>
      <c r="CL1082" s="24"/>
      <c r="CM1082" s="24"/>
      <c r="CN1082" s="24"/>
      <c r="CO1082" s="24"/>
      <c r="CP1082" s="24"/>
      <c r="CQ1082" s="24"/>
      <c r="CR1082" s="24"/>
      <c r="CS1082" s="24"/>
      <c r="CT1082" s="24"/>
      <c r="CU1082" s="24"/>
      <c r="CV1082" s="24"/>
      <c r="CW1082" s="24"/>
      <c r="CX1082" s="24"/>
      <c r="CY1082" s="24"/>
      <c r="CZ1082" s="24"/>
      <c r="DA1082" s="24"/>
      <c r="DB1082" s="24"/>
      <c r="DC1082" s="24"/>
      <c r="DD1082" s="24"/>
      <c r="DE1082" s="24"/>
      <c r="DF1082" s="26" t="s">
        <v>139</v>
      </c>
      <c r="DG1082" s="26" t="s">
        <v>120</v>
      </c>
      <c r="DH1082" s="26" t="s">
        <v>120</v>
      </c>
      <c r="DI1082" s="26" t="s">
        <v>139</v>
      </c>
      <c r="DJ1082" s="26" t="s">
        <v>139</v>
      </c>
      <c r="DK1082" s="26" t="s">
        <v>139</v>
      </c>
      <c r="DL1082" s="26" t="s">
        <v>139</v>
      </c>
      <c r="DM1082" s="26" t="s">
        <v>139</v>
      </c>
      <c r="DN1082" s="26" t="s">
        <v>139</v>
      </c>
      <c r="DO1082" s="26" t="s">
        <v>139</v>
      </c>
    </row>
    <row r="1083" spans="1:119" ht="41.1" customHeight="1" x14ac:dyDescent="0.25">
      <c r="A1083" s="29" t="str">
        <f t="shared" si="224"/>
        <v/>
      </c>
      <c r="B1083" s="29" t="str">
        <f t="shared" si="225"/>
        <v>Foundation for Development of Needy Communities</v>
      </c>
      <c r="C1083" s="29">
        <f t="shared" si="226"/>
        <v>0</v>
      </c>
      <c r="D1083" s="30" t="str">
        <f t="shared" si="227"/>
        <v>Africa and the Middle East</v>
      </c>
      <c r="E1083" s="30" t="str">
        <f t="shared" si="228"/>
        <v>Uganda</v>
      </c>
      <c r="F1083" s="31">
        <f t="shared" si="229"/>
        <v>0</v>
      </c>
      <c r="G1083" s="31">
        <f t="shared" si="230"/>
        <v>0</v>
      </c>
      <c r="H1083" s="31">
        <f t="shared" si="231"/>
        <v>0</v>
      </c>
      <c r="I1083" s="31">
        <f t="shared" si="232"/>
        <v>0</v>
      </c>
      <c r="J1083" s="31">
        <f t="shared" si="233"/>
        <v>0</v>
      </c>
      <c r="K1083" s="31">
        <f t="shared" si="234"/>
        <v>0</v>
      </c>
      <c r="L1083" s="31">
        <f t="shared" si="235"/>
        <v>0</v>
      </c>
      <c r="M1083" s="31">
        <f t="shared" si="236"/>
        <v>0</v>
      </c>
      <c r="N1083" s="31">
        <f t="shared" si="237"/>
        <v>0</v>
      </c>
      <c r="O1083" s="26" t="s">
        <v>6073</v>
      </c>
      <c r="P1083" s="26" t="s">
        <v>108</v>
      </c>
      <c r="Q1083" s="27">
        <v>40245</v>
      </c>
      <c r="R1083" s="24"/>
      <c r="S1083" s="24"/>
      <c r="T1083" s="26" t="s">
        <v>224</v>
      </c>
      <c r="U1083" s="24"/>
      <c r="V1083" s="26" t="s">
        <v>169</v>
      </c>
      <c r="W1083" s="26" t="s">
        <v>1028</v>
      </c>
      <c r="X1083" s="24"/>
      <c r="Y1083" s="26" t="s">
        <v>6074</v>
      </c>
      <c r="Z1083" s="24"/>
      <c r="AA1083" s="24"/>
      <c r="AB1083" s="26" t="s">
        <v>723</v>
      </c>
      <c r="AC1083" s="28">
        <v>1500</v>
      </c>
      <c r="AD1083" s="24"/>
      <c r="AE1083" s="24"/>
      <c r="AF1083" s="26" t="s">
        <v>139</v>
      </c>
      <c r="AG1083" s="26" t="s">
        <v>6075</v>
      </c>
      <c r="AH1083" s="24"/>
      <c r="AI1083" s="28">
        <v>1500</v>
      </c>
      <c r="AJ1083" s="24"/>
      <c r="AK1083" s="24"/>
      <c r="AL1083" s="24"/>
      <c r="AM1083" s="24"/>
      <c r="AN1083" s="24"/>
      <c r="AO1083" s="24"/>
      <c r="AP1083" s="24"/>
      <c r="AQ1083" s="24"/>
      <c r="AR1083" s="24"/>
      <c r="AS1083" s="24"/>
      <c r="AT1083" s="24"/>
      <c r="AU1083" s="24"/>
      <c r="AV1083" s="24"/>
      <c r="AW1083" s="28">
        <v>0</v>
      </c>
      <c r="AX1083" s="26">
        <v>0</v>
      </c>
      <c r="AY1083" s="28">
        <v>0</v>
      </c>
      <c r="AZ1083" s="28">
        <v>0</v>
      </c>
      <c r="BA1083" s="26">
        <v>0</v>
      </c>
      <c r="BB1083" s="24"/>
      <c r="BC1083" s="24"/>
      <c r="BD1083" s="24"/>
      <c r="BE1083" s="24"/>
      <c r="BF1083" s="24"/>
      <c r="BG1083" s="24"/>
      <c r="BH1083" s="24"/>
      <c r="BI1083" s="24"/>
      <c r="BJ1083" s="24"/>
      <c r="BK1083" s="24"/>
      <c r="BL1083" s="24"/>
      <c r="BM1083" s="24"/>
      <c r="BN1083" s="24"/>
      <c r="BO1083" s="24"/>
      <c r="BP1083" s="24"/>
      <c r="BQ1083" s="24"/>
      <c r="BR1083" s="26">
        <v>0</v>
      </c>
      <c r="BS1083" s="26">
        <v>0</v>
      </c>
      <c r="BT1083" s="26">
        <v>0</v>
      </c>
      <c r="BU1083" s="26">
        <v>0</v>
      </c>
      <c r="BV1083" s="26">
        <v>0</v>
      </c>
      <c r="BW1083" s="26">
        <v>0</v>
      </c>
      <c r="BX1083" s="26">
        <v>0</v>
      </c>
      <c r="BY1083" s="26">
        <v>0</v>
      </c>
      <c r="BZ1083" s="24"/>
      <c r="CA1083" s="24"/>
      <c r="CB1083" s="24"/>
      <c r="CC1083" s="24"/>
      <c r="CD1083" s="24"/>
      <c r="CE1083" s="24"/>
      <c r="CF1083" s="24"/>
      <c r="CG1083" s="24"/>
      <c r="CH1083" s="24"/>
      <c r="CI1083" s="24"/>
      <c r="CJ1083" s="24"/>
      <c r="CK1083" s="24"/>
      <c r="CL1083" s="24"/>
      <c r="CM1083" s="24"/>
      <c r="CN1083" s="24"/>
      <c r="CO1083" s="24"/>
      <c r="CP1083" s="24"/>
      <c r="CQ1083" s="24"/>
      <c r="CR1083" s="24"/>
      <c r="CS1083" s="24"/>
      <c r="CT1083" s="24"/>
      <c r="CU1083" s="24"/>
      <c r="CV1083" s="24"/>
      <c r="CW1083" s="24"/>
      <c r="CX1083" s="24"/>
      <c r="CY1083" s="24"/>
      <c r="CZ1083" s="24"/>
      <c r="DA1083" s="24"/>
      <c r="DB1083" s="24"/>
      <c r="DC1083" s="24"/>
      <c r="DD1083" s="24"/>
      <c r="DE1083" s="24"/>
      <c r="DF1083" s="26" t="s">
        <v>139</v>
      </c>
      <c r="DG1083" s="26" t="s">
        <v>139</v>
      </c>
      <c r="DH1083" s="26" t="s">
        <v>139</v>
      </c>
      <c r="DI1083" s="26" t="s">
        <v>139</v>
      </c>
      <c r="DJ1083" s="26" t="s">
        <v>139</v>
      </c>
      <c r="DK1083" s="26" t="s">
        <v>139</v>
      </c>
      <c r="DL1083" s="26" t="s">
        <v>139</v>
      </c>
      <c r="DM1083" s="26" t="s">
        <v>139</v>
      </c>
      <c r="DN1083" s="26" t="s">
        <v>139</v>
      </c>
      <c r="DO1083" s="26" t="s">
        <v>139</v>
      </c>
    </row>
    <row r="1084" spans="1:119" ht="41.1" customHeight="1" x14ac:dyDescent="0.25">
      <c r="A1084" s="29" t="str">
        <f t="shared" si="224"/>
        <v>Foundation for Empowerment of Rural Women8</v>
      </c>
      <c r="B1084" s="29" t="str">
        <f t="shared" si="225"/>
        <v>Foundation for Empowerment of Rural Women</v>
      </c>
      <c r="C1084" s="29">
        <f t="shared" si="226"/>
        <v>8</v>
      </c>
      <c r="D1084" s="30" t="str">
        <f t="shared" si="227"/>
        <v>East and Southeast Asia</v>
      </c>
      <c r="E1084" s="30" t="str">
        <f t="shared" si="228"/>
        <v>Ulaanbaatar, Mongolia</v>
      </c>
      <c r="F1084" s="31">
        <f t="shared" si="229"/>
        <v>2</v>
      </c>
      <c r="G1084" s="31">
        <f t="shared" si="230"/>
        <v>2</v>
      </c>
      <c r="H1084" s="31">
        <f t="shared" si="231"/>
        <v>2</v>
      </c>
      <c r="I1084" s="31">
        <f t="shared" si="232"/>
        <v>2</v>
      </c>
      <c r="J1084" s="31">
        <f t="shared" si="233"/>
        <v>3</v>
      </c>
      <c r="K1084" s="31">
        <f t="shared" si="234"/>
        <v>3</v>
      </c>
      <c r="L1084" s="31">
        <f t="shared" si="235"/>
        <v>2</v>
      </c>
      <c r="M1084" s="31">
        <f t="shared" si="236"/>
        <v>2</v>
      </c>
      <c r="N1084" s="31">
        <f t="shared" si="237"/>
        <v>2.2999999999999998</v>
      </c>
      <c r="O1084" s="26" t="s">
        <v>6076</v>
      </c>
      <c r="P1084" s="26" t="s">
        <v>108</v>
      </c>
      <c r="Q1084" s="27">
        <v>43214</v>
      </c>
      <c r="R1084" s="26" t="s">
        <v>166</v>
      </c>
      <c r="S1084" s="26" t="s">
        <v>244</v>
      </c>
      <c r="T1084" s="26" t="s">
        <v>111</v>
      </c>
      <c r="U1084" s="24"/>
      <c r="V1084" s="26" t="s">
        <v>469</v>
      </c>
      <c r="W1084" s="26" t="s">
        <v>3555</v>
      </c>
      <c r="X1084" s="26" t="s">
        <v>3556</v>
      </c>
      <c r="Y1084" s="26" t="s">
        <v>6077</v>
      </c>
      <c r="Z1084" s="24"/>
      <c r="AA1084" s="24"/>
      <c r="AB1084" s="26" t="s">
        <v>117</v>
      </c>
      <c r="AC1084" s="28">
        <v>12000</v>
      </c>
      <c r="AD1084" s="24"/>
      <c r="AE1084" s="24"/>
      <c r="AF1084" s="26" t="s">
        <v>139</v>
      </c>
      <c r="AG1084" s="26" t="s">
        <v>224</v>
      </c>
      <c r="AH1084" s="26" t="s">
        <v>906</v>
      </c>
      <c r="AI1084" s="28">
        <v>12000</v>
      </c>
      <c r="AJ1084" s="24"/>
      <c r="AK1084" s="26" t="s">
        <v>6078</v>
      </c>
      <c r="AL1084" s="26" t="s">
        <v>6079</v>
      </c>
      <c r="AM1084" s="24"/>
      <c r="AN1084" s="24"/>
      <c r="AO1084" s="24"/>
      <c r="AP1084" s="24"/>
      <c r="AQ1084" s="24"/>
      <c r="AR1084" s="26" t="s">
        <v>6080</v>
      </c>
      <c r="AS1084" s="26" t="s">
        <v>6081</v>
      </c>
      <c r="AT1084" s="24"/>
      <c r="AU1084" s="24"/>
      <c r="AV1084" s="24"/>
      <c r="AW1084" s="28">
        <v>10140</v>
      </c>
      <c r="AX1084" s="26">
        <v>566</v>
      </c>
      <c r="AY1084" s="28">
        <v>150</v>
      </c>
      <c r="AZ1084" s="28">
        <v>160</v>
      </c>
      <c r="BA1084" s="26">
        <v>0</v>
      </c>
      <c r="BB1084" s="24"/>
      <c r="BC1084" s="26" t="s">
        <v>6082</v>
      </c>
      <c r="BD1084" s="26" t="s">
        <v>125</v>
      </c>
      <c r="BE1084" s="24"/>
      <c r="BF1084" s="26" t="s">
        <v>6083</v>
      </c>
      <c r="BG1084" s="26" t="s">
        <v>392</v>
      </c>
      <c r="BH1084" s="26" t="s">
        <v>6084</v>
      </c>
      <c r="BI1084" s="26" t="s">
        <v>3555</v>
      </c>
      <c r="BJ1084" s="24"/>
      <c r="BK1084" s="24"/>
      <c r="BL1084" s="24"/>
      <c r="BM1084" s="24"/>
      <c r="BN1084" s="24"/>
      <c r="BO1084" s="24"/>
      <c r="BP1084" s="24"/>
      <c r="BQ1084" s="24"/>
      <c r="BR1084" s="26">
        <v>0</v>
      </c>
      <c r="BS1084" s="26">
        <v>0</v>
      </c>
      <c r="BT1084" s="26">
        <v>0</v>
      </c>
      <c r="BU1084" s="26">
        <v>0</v>
      </c>
      <c r="BV1084" s="26">
        <v>0</v>
      </c>
      <c r="BW1084" s="26">
        <v>0</v>
      </c>
      <c r="BX1084" s="26">
        <v>0</v>
      </c>
      <c r="BY1084" s="26">
        <v>0</v>
      </c>
      <c r="BZ1084" s="26" t="s">
        <v>136</v>
      </c>
      <c r="CA1084" s="26" t="s">
        <v>135</v>
      </c>
      <c r="CB1084" s="26" t="s">
        <v>135</v>
      </c>
      <c r="CC1084" s="26" t="s">
        <v>135</v>
      </c>
      <c r="CD1084" s="26" t="s">
        <v>135</v>
      </c>
      <c r="CE1084" s="26" t="s">
        <v>136</v>
      </c>
      <c r="CF1084" s="26" t="s">
        <v>135</v>
      </c>
      <c r="CG1084" s="26" t="s">
        <v>135</v>
      </c>
      <c r="CH1084" s="26" t="s">
        <v>136</v>
      </c>
      <c r="CI1084" s="26" t="s">
        <v>135</v>
      </c>
      <c r="CJ1084" s="26" t="s">
        <v>135</v>
      </c>
      <c r="CK1084" s="26" t="s">
        <v>135</v>
      </c>
      <c r="CL1084" s="26" t="s">
        <v>135</v>
      </c>
      <c r="CM1084" s="26" t="s">
        <v>135</v>
      </c>
      <c r="CN1084" s="26" t="s">
        <v>136</v>
      </c>
      <c r="CO1084" s="26" t="s">
        <v>136</v>
      </c>
      <c r="CP1084" s="26" t="s">
        <v>136</v>
      </c>
      <c r="CQ1084" s="26" t="s">
        <v>136</v>
      </c>
      <c r="CR1084" s="26" t="s">
        <v>134</v>
      </c>
      <c r="CS1084" s="26" t="s">
        <v>134</v>
      </c>
      <c r="CT1084" s="26" t="s">
        <v>136</v>
      </c>
      <c r="CU1084" s="26" t="s">
        <v>135</v>
      </c>
      <c r="CV1084" s="26" t="s">
        <v>136</v>
      </c>
      <c r="CW1084" s="26" t="s">
        <v>136</v>
      </c>
      <c r="CX1084" s="26" t="s">
        <v>135</v>
      </c>
      <c r="CY1084" s="26" t="s">
        <v>135</v>
      </c>
      <c r="CZ1084" s="26" t="s">
        <v>136</v>
      </c>
      <c r="DA1084" s="26" t="s">
        <v>135</v>
      </c>
      <c r="DB1084" s="26" t="s">
        <v>136</v>
      </c>
      <c r="DC1084" s="26" t="s">
        <v>135</v>
      </c>
      <c r="DD1084" s="26" t="s">
        <v>135</v>
      </c>
      <c r="DE1084" s="26" t="s">
        <v>136</v>
      </c>
      <c r="DF1084" s="26" t="s">
        <v>120</v>
      </c>
      <c r="DG1084" s="26" t="s">
        <v>139</v>
      </c>
      <c r="DH1084" s="26" t="s">
        <v>139</v>
      </c>
      <c r="DI1084" s="26" t="s">
        <v>120</v>
      </c>
      <c r="DJ1084" s="26" t="s">
        <v>139</v>
      </c>
      <c r="DK1084" s="26" t="s">
        <v>139</v>
      </c>
      <c r="DL1084" s="26" t="s">
        <v>139</v>
      </c>
      <c r="DM1084" s="26" t="s">
        <v>139</v>
      </c>
      <c r="DN1084" s="26" t="s">
        <v>139</v>
      </c>
      <c r="DO1084" s="26" t="s">
        <v>139</v>
      </c>
    </row>
    <row r="1085" spans="1:119" ht="41.1" customHeight="1" x14ac:dyDescent="0.25">
      <c r="A1085" s="29" t="str">
        <f t="shared" si="224"/>
        <v>Foundation for Empowerment of Rural Women7</v>
      </c>
      <c r="B1085" s="29" t="str">
        <f t="shared" si="225"/>
        <v>Foundation for Empowerment of Rural Women</v>
      </c>
      <c r="C1085" s="29">
        <f t="shared" si="226"/>
        <v>7</v>
      </c>
      <c r="D1085" s="30" t="str">
        <f t="shared" si="227"/>
        <v>East and Southeast Asia</v>
      </c>
      <c r="E1085" s="30" t="str">
        <f t="shared" si="228"/>
        <v>Ulaanbaatar, Mongolia</v>
      </c>
      <c r="F1085" s="31">
        <f t="shared" si="229"/>
        <v>2</v>
      </c>
      <c r="G1085" s="31">
        <f t="shared" si="230"/>
        <v>2</v>
      </c>
      <c r="H1085" s="31">
        <f t="shared" si="231"/>
        <v>2</v>
      </c>
      <c r="I1085" s="31">
        <f t="shared" si="232"/>
        <v>2</v>
      </c>
      <c r="J1085" s="31">
        <f t="shared" si="233"/>
        <v>3</v>
      </c>
      <c r="K1085" s="31">
        <f t="shared" si="234"/>
        <v>2</v>
      </c>
      <c r="L1085" s="31">
        <f t="shared" si="235"/>
        <v>2</v>
      </c>
      <c r="M1085" s="31">
        <f t="shared" si="236"/>
        <v>3</v>
      </c>
      <c r="N1085" s="31">
        <f t="shared" si="237"/>
        <v>2.2999999999999998</v>
      </c>
      <c r="O1085" s="26" t="s">
        <v>6085</v>
      </c>
      <c r="P1085" s="26" t="s">
        <v>108</v>
      </c>
      <c r="Q1085" s="27">
        <v>42858</v>
      </c>
      <c r="R1085" s="26" t="s">
        <v>166</v>
      </c>
      <c r="S1085" s="26" t="s">
        <v>167</v>
      </c>
      <c r="T1085" s="26" t="s">
        <v>142</v>
      </c>
      <c r="U1085" s="26" t="s">
        <v>112</v>
      </c>
      <c r="V1085" s="26" t="s">
        <v>469</v>
      </c>
      <c r="W1085" s="26" t="s">
        <v>3555</v>
      </c>
      <c r="X1085" s="26" t="s">
        <v>3556</v>
      </c>
      <c r="Y1085" s="26" t="s">
        <v>6077</v>
      </c>
      <c r="Z1085" s="24"/>
      <c r="AA1085" s="24"/>
      <c r="AB1085" s="26" t="s">
        <v>117</v>
      </c>
      <c r="AC1085" s="28">
        <v>7000</v>
      </c>
      <c r="AD1085" s="24"/>
      <c r="AE1085" s="24"/>
      <c r="AF1085" s="26" t="s">
        <v>139</v>
      </c>
      <c r="AG1085" s="26" t="s">
        <v>224</v>
      </c>
      <c r="AH1085" s="26" t="s">
        <v>235</v>
      </c>
      <c r="AI1085" s="28">
        <v>7000</v>
      </c>
      <c r="AJ1085" s="26" t="s">
        <v>6086</v>
      </c>
      <c r="AK1085" s="26" t="s">
        <v>6078</v>
      </c>
      <c r="AL1085" s="26" t="s">
        <v>6079</v>
      </c>
      <c r="AM1085" s="24"/>
      <c r="AN1085" s="24"/>
      <c r="AO1085" s="24"/>
      <c r="AP1085" s="24"/>
      <c r="AQ1085" s="26" t="s">
        <v>6080</v>
      </c>
      <c r="AR1085" s="24"/>
      <c r="AS1085" s="26" t="s">
        <v>6087</v>
      </c>
      <c r="AT1085" s="24"/>
      <c r="AU1085" s="24"/>
      <c r="AV1085" s="24"/>
      <c r="AW1085" s="28">
        <v>11715</v>
      </c>
      <c r="AX1085" s="26">
        <v>1960</v>
      </c>
      <c r="AY1085" s="28">
        <v>75</v>
      </c>
      <c r="AZ1085" s="28">
        <v>1240</v>
      </c>
      <c r="BA1085" s="26">
        <v>1960</v>
      </c>
      <c r="BB1085" s="24"/>
      <c r="BC1085" s="26" t="s">
        <v>6082</v>
      </c>
      <c r="BD1085" s="26" t="s">
        <v>125</v>
      </c>
      <c r="BE1085" s="24"/>
      <c r="BF1085" s="26" t="s">
        <v>6088</v>
      </c>
      <c r="BG1085" s="26" t="s">
        <v>392</v>
      </c>
      <c r="BH1085" s="26" t="s">
        <v>6089</v>
      </c>
      <c r="BI1085" s="26" t="s">
        <v>392</v>
      </c>
      <c r="BJ1085" s="26" t="s">
        <v>6090</v>
      </c>
      <c r="BK1085" s="26" t="s">
        <v>392</v>
      </c>
      <c r="BL1085" s="24"/>
      <c r="BM1085" s="24"/>
      <c r="BN1085" s="24"/>
      <c r="BO1085" s="24"/>
      <c r="BP1085" s="24"/>
      <c r="BQ1085" s="24"/>
      <c r="BR1085" s="26">
        <v>0</v>
      </c>
      <c r="BS1085" s="26">
        <v>0</v>
      </c>
      <c r="BT1085" s="26">
        <v>0</v>
      </c>
      <c r="BU1085" s="26">
        <v>0</v>
      </c>
      <c r="BV1085" s="26">
        <v>0</v>
      </c>
      <c r="BW1085" s="26">
        <v>0</v>
      </c>
      <c r="BX1085" s="26">
        <v>0</v>
      </c>
      <c r="BY1085" s="26">
        <v>0</v>
      </c>
      <c r="BZ1085" s="26" t="s">
        <v>135</v>
      </c>
      <c r="CA1085" s="26" t="s">
        <v>136</v>
      </c>
      <c r="CB1085" s="26" t="s">
        <v>136</v>
      </c>
      <c r="CC1085" s="26" t="s">
        <v>135</v>
      </c>
      <c r="CD1085" s="26" t="s">
        <v>135</v>
      </c>
      <c r="CE1085" s="26" t="s">
        <v>136</v>
      </c>
      <c r="CF1085" s="26" t="s">
        <v>135</v>
      </c>
      <c r="CG1085" s="26" t="s">
        <v>137</v>
      </c>
      <c r="CH1085" s="26" t="s">
        <v>136</v>
      </c>
      <c r="CI1085" s="26" t="s">
        <v>135</v>
      </c>
      <c r="CJ1085" s="26" t="s">
        <v>135</v>
      </c>
      <c r="CK1085" s="26" t="s">
        <v>135</v>
      </c>
      <c r="CL1085" s="26" t="s">
        <v>135</v>
      </c>
      <c r="CM1085" s="26" t="s">
        <v>135</v>
      </c>
      <c r="CN1085" s="26" t="s">
        <v>135</v>
      </c>
      <c r="CO1085" s="26" t="s">
        <v>137</v>
      </c>
      <c r="CP1085" s="26" t="s">
        <v>136</v>
      </c>
      <c r="CQ1085" s="26" t="s">
        <v>136</v>
      </c>
      <c r="CR1085" s="26" t="s">
        <v>134</v>
      </c>
      <c r="CS1085" s="26" t="s">
        <v>134</v>
      </c>
      <c r="CT1085" s="26" t="s">
        <v>136</v>
      </c>
      <c r="CU1085" s="26" t="s">
        <v>136</v>
      </c>
      <c r="CV1085" s="26" t="s">
        <v>135</v>
      </c>
      <c r="CW1085" s="26" t="s">
        <v>135</v>
      </c>
      <c r="CX1085" s="26" t="s">
        <v>136</v>
      </c>
      <c r="CY1085" s="26" t="s">
        <v>135</v>
      </c>
      <c r="CZ1085" s="26" t="s">
        <v>135</v>
      </c>
      <c r="DA1085" s="26" t="s">
        <v>135</v>
      </c>
      <c r="DB1085" s="26" t="s">
        <v>135</v>
      </c>
      <c r="DC1085" s="26" t="s">
        <v>136</v>
      </c>
      <c r="DD1085" s="26" t="s">
        <v>136</v>
      </c>
      <c r="DE1085" s="26" t="s">
        <v>136</v>
      </c>
      <c r="DF1085" s="26" t="s">
        <v>120</v>
      </c>
      <c r="DG1085" s="26" t="s">
        <v>139</v>
      </c>
      <c r="DH1085" s="26" t="s">
        <v>139</v>
      </c>
      <c r="DI1085" s="26" t="s">
        <v>139</v>
      </c>
      <c r="DJ1085" s="26" t="s">
        <v>139</v>
      </c>
      <c r="DK1085" s="26" t="s">
        <v>139</v>
      </c>
      <c r="DL1085" s="26" t="s">
        <v>139</v>
      </c>
      <c r="DM1085" s="26" t="s">
        <v>139</v>
      </c>
      <c r="DN1085" s="26" t="s">
        <v>139</v>
      </c>
      <c r="DO1085" s="26" t="s">
        <v>139</v>
      </c>
    </row>
    <row r="1086" spans="1:119" ht="41.1" customHeight="1" x14ac:dyDescent="0.25">
      <c r="A1086" s="29" t="str">
        <f t="shared" si="224"/>
        <v>Foundation for Empowerment of Rural Women6</v>
      </c>
      <c r="B1086" s="29" t="str">
        <f t="shared" si="225"/>
        <v>Foundation for Empowerment of Rural Women</v>
      </c>
      <c r="C1086" s="29">
        <f t="shared" si="226"/>
        <v>6</v>
      </c>
      <c r="D1086" s="30" t="str">
        <f t="shared" si="227"/>
        <v>East and Southeast Asia</v>
      </c>
      <c r="E1086" s="30" t="str">
        <f t="shared" si="228"/>
        <v>Ulaanbaatar, Mongolia</v>
      </c>
      <c r="F1086" s="31">
        <f t="shared" si="229"/>
        <v>3</v>
      </c>
      <c r="G1086" s="31">
        <f t="shared" si="230"/>
        <v>1</v>
      </c>
      <c r="H1086" s="31">
        <f t="shared" si="231"/>
        <v>2</v>
      </c>
      <c r="I1086" s="31">
        <f t="shared" si="232"/>
        <v>2</v>
      </c>
      <c r="J1086" s="31">
        <f t="shared" si="233"/>
        <v>3</v>
      </c>
      <c r="K1086" s="31">
        <f t="shared" si="234"/>
        <v>2</v>
      </c>
      <c r="L1086" s="31">
        <f t="shared" si="235"/>
        <v>2</v>
      </c>
      <c r="M1086" s="31">
        <f t="shared" si="236"/>
        <v>2</v>
      </c>
      <c r="N1086" s="31">
        <f t="shared" si="237"/>
        <v>2.1</v>
      </c>
      <c r="O1086" s="26" t="s">
        <v>6091</v>
      </c>
      <c r="P1086" s="26" t="s">
        <v>108</v>
      </c>
      <c r="Q1086" s="27">
        <v>42502</v>
      </c>
      <c r="R1086" s="26" t="s">
        <v>166</v>
      </c>
      <c r="S1086" s="26" t="s">
        <v>184</v>
      </c>
      <c r="T1086" s="26" t="s">
        <v>157</v>
      </c>
      <c r="U1086" s="26" t="s">
        <v>112</v>
      </c>
      <c r="V1086" s="26" t="s">
        <v>469</v>
      </c>
      <c r="W1086" s="26" t="s">
        <v>3555</v>
      </c>
      <c r="X1086" s="26" t="s">
        <v>3556</v>
      </c>
      <c r="Y1086" s="26" t="s">
        <v>6077</v>
      </c>
      <c r="Z1086" s="24"/>
      <c r="AA1086" s="24"/>
      <c r="AB1086" s="26" t="s">
        <v>117</v>
      </c>
      <c r="AC1086" s="28">
        <v>5000</v>
      </c>
      <c r="AD1086" s="24"/>
      <c r="AE1086" s="24"/>
      <c r="AF1086" s="26" t="s">
        <v>139</v>
      </c>
      <c r="AG1086" s="26" t="s">
        <v>224</v>
      </c>
      <c r="AH1086" s="26" t="s">
        <v>250</v>
      </c>
      <c r="AI1086" s="28">
        <v>5000</v>
      </c>
      <c r="AJ1086" s="26" t="s">
        <v>6092</v>
      </c>
      <c r="AK1086" s="26" t="s">
        <v>6078</v>
      </c>
      <c r="AL1086" s="26" t="s">
        <v>6079</v>
      </c>
      <c r="AM1086" s="26" t="s">
        <v>2983</v>
      </c>
      <c r="AN1086" s="24"/>
      <c r="AO1086" s="24"/>
      <c r="AP1086" s="24"/>
      <c r="AQ1086" s="26" t="s">
        <v>6093</v>
      </c>
      <c r="AR1086" s="24"/>
      <c r="AS1086" s="24"/>
      <c r="AT1086" s="24"/>
      <c r="AU1086" s="26" t="s">
        <v>6094</v>
      </c>
      <c r="AV1086" s="26" t="s">
        <v>6095</v>
      </c>
      <c r="AW1086" s="28">
        <v>21769</v>
      </c>
      <c r="AX1086" s="26">
        <v>420</v>
      </c>
      <c r="AY1086" s="28">
        <v>500</v>
      </c>
      <c r="AZ1086" s="28">
        <v>420</v>
      </c>
      <c r="BA1086" s="26">
        <v>0</v>
      </c>
      <c r="BB1086" s="26" t="s">
        <v>241</v>
      </c>
      <c r="BC1086" s="26" t="s">
        <v>6082</v>
      </c>
      <c r="BD1086" s="26" t="s">
        <v>125</v>
      </c>
      <c r="BE1086" s="24"/>
      <c r="BF1086" s="26" t="s">
        <v>272</v>
      </c>
      <c r="BG1086" s="26" t="s">
        <v>191</v>
      </c>
      <c r="BH1086" s="26" t="s">
        <v>6096</v>
      </c>
      <c r="BI1086" s="26" t="s">
        <v>392</v>
      </c>
      <c r="BJ1086" s="24"/>
      <c r="BK1086" s="24"/>
      <c r="BL1086" s="24"/>
      <c r="BM1086" s="24"/>
      <c r="BN1086" s="24"/>
      <c r="BO1086" s="24"/>
      <c r="BP1086" s="24"/>
      <c r="BQ1086" s="24"/>
      <c r="BR1086" s="26">
        <v>3</v>
      </c>
      <c r="BS1086" s="26">
        <v>1</v>
      </c>
      <c r="BT1086" s="26">
        <v>2</v>
      </c>
      <c r="BU1086" s="26">
        <v>2</v>
      </c>
      <c r="BV1086" s="26">
        <v>3</v>
      </c>
      <c r="BW1086" s="26">
        <v>2</v>
      </c>
      <c r="BX1086" s="26">
        <v>2</v>
      </c>
      <c r="BY1086" s="26">
        <v>2</v>
      </c>
      <c r="BZ1086" s="24"/>
      <c r="CA1086" s="24"/>
      <c r="CB1086" s="24"/>
      <c r="CC1086" s="24"/>
      <c r="CD1086" s="24"/>
      <c r="CE1086" s="24"/>
      <c r="CF1086" s="24"/>
      <c r="CG1086" s="24"/>
      <c r="CH1086" s="24"/>
      <c r="CI1086" s="24"/>
      <c r="CJ1086" s="24"/>
      <c r="CK1086" s="24"/>
      <c r="CL1086" s="24"/>
      <c r="CM1086" s="24"/>
      <c r="CN1086" s="24"/>
      <c r="CO1086" s="24"/>
      <c r="CP1086" s="24"/>
      <c r="CQ1086" s="24"/>
      <c r="CR1086" s="24"/>
      <c r="CS1086" s="24"/>
      <c r="CT1086" s="24"/>
      <c r="CU1086" s="24"/>
      <c r="CV1086" s="24"/>
      <c r="CW1086" s="24"/>
      <c r="CX1086" s="24"/>
      <c r="CY1086" s="24"/>
      <c r="CZ1086" s="24"/>
      <c r="DA1086" s="24"/>
      <c r="DB1086" s="24"/>
      <c r="DC1086" s="24"/>
      <c r="DD1086" s="24"/>
      <c r="DE1086" s="24"/>
      <c r="DF1086" s="26" t="s">
        <v>120</v>
      </c>
      <c r="DG1086" s="26" t="s">
        <v>139</v>
      </c>
      <c r="DH1086" s="26" t="s">
        <v>139</v>
      </c>
      <c r="DI1086" s="26" t="s">
        <v>139</v>
      </c>
      <c r="DJ1086" s="26" t="s">
        <v>139</v>
      </c>
      <c r="DK1086" s="26" t="s">
        <v>139</v>
      </c>
      <c r="DL1086" s="26" t="s">
        <v>139</v>
      </c>
      <c r="DM1086" s="26" t="s">
        <v>139</v>
      </c>
      <c r="DN1086" s="26" t="s">
        <v>120</v>
      </c>
      <c r="DO1086" s="26" t="s">
        <v>120</v>
      </c>
    </row>
    <row r="1087" spans="1:119" ht="41.1" customHeight="1" x14ac:dyDescent="0.25">
      <c r="A1087" s="29" t="str">
        <f t="shared" si="224"/>
        <v/>
      </c>
      <c r="B1087" s="29" t="str">
        <f t="shared" si="225"/>
        <v>Foundation for Empowerment of Rural Women</v>
      </c>
      <c r="C1087" s="29">
        <f t="shared" si="226"/>
        <v>0</v>
      </c>
      <c r="D1087" s="30" t="str">
        <f t="shared" si="227"/>
        <v>East and Southeast Asia</v>
      </c>
      <c r="E1087" s="30" t="str">
        <f t="shared" si="228"/>
        <v>Ulaanbaatar, Mongolia</v>
      </c>
      <c r="F1087" s="31">
        <f t="shared" si="229"/>
        <v>0</v>
      </c>
      <c r="G1087" s="31">
        <f t="shared" si="230"/>
        <v>0</v>
      </c>
      <c r="H1087" s="31">
        <f t="shared" si="231"/>
        <v>0</v>
      </c>
      <c r="I1087" s="31">
        <f t="shared" si="232"/>
        <v>0</v>
      </c>
      <c r="J1087" s="31">
        <f t="shared" si="233"/>
        <v>0</v>
      </c>
      <c r="K1087" s="31">
        <f t="shared" si="234"/>
        <v>0</v>
      </c>
      <c r="L1087" s="31">
        <f t="shared" si="235"/>
        <v>0</v>
      </c>
      <c r="M1087" s="31">
        <f t="shared" si="236"/>
        <v>0</v>
      </c>
      <c r="N1087" s="31">
        <f t="shared" si="237"/>
        <v>0</v>
      </c>
      <c r="O1087" s="26" t="s">
        <v>16056</v>
      </c>
      <c r="P1087" s="26" t="s">
        <v>108</v>
      </c>
      <c r="Q1087" s="27">
        <v>42492</v>
      </c>
      <c r="R1087" s="24"/>
      <c r="S1087" s="24"/>
      <c r="T1087" s="26" t="s">
        <v>157</v>
      </c>
      <c r="U1087" s="24"/>
      <c r="V1087" s="26" t="s">
        <v>469</v>
      </c>
      <c r="W1087" s="26" t="s">
        <v>3555</v>
      </c>
      <c r="X1087" s="26" t="s">
        <v>3556</v>
      </c>
      <c r="Y1087" s="26" t="s">
        <v>6077</v>
      </c>
      <c r="Z1087" s="24"/>
      <c r="AA1087" s="24"/>
      <c r="AB1087" s="26" t="s">
        <v>15736</v>
      </c>
      <c r="AC1087" s="28">
        <v>1950</v>
      </c>
      <c r="AD1087" s="24"/>
      <c r="AE1087" s="24"/>
      <c r="AF1087" s="26" t="s">
        <v>139</v>
      </c>
      <c r="AG1087" s="26" t="s">
        <v>224</v>
      </c>
      <c r="AH1087" s="24"/>
      <c r="AI1087" s="28">
        <v>1950</v>
      </c>
      <c r="AJ1087" s="24"/>
      <c r="AK1087" s="24"/>
      <c r="AL1087" s="24"/>
      <c r="AM1087" s="24"/>
      <c r="AN1087" s="24"/>
      <c r="AO1087" s="24"/>
      <c r="AP1087" s="24"/>
      <c r="AQ1087" s="24"/>
      <c r="AR1087" s="24"/>
      <c r="AS1087" s="24"/>
      <c r="AT1087" s="24"/>
      <c r="AU1087" s="24"/>
      <c r="AV1087" s="24"/>
      <c r="AW1087" s="24"/>
      <c r="AX1087" s="24"/>
      <c r="AY1087" s="24"/>
      <c r="AZ1087" s="24"/>
      <c r="BA1087" s="24"/>
      <c r="BB1087" s="24"/>
      <c r="BC1087" s="26" t="s">
        <v>6082</v>
      </c>
      <c r="BD1087" s="24"/>
      <c r="BE1087" s="24"/>
      <c r="BF1087" s="24"/>
      <c r="BG1087" s="24"/>
      <c r="BH1087" s="24"/>
      <c r="BI1087" s="24"/>
      <c r="BJ1087" s="24"/>
      <c r="BK1087" s="24"/>
      <c r="BL1087" s="24"/>
      <c r="BM1087" s="24"/>
      <c r="BN1087" s="24"/>
      <c r="BO1087" s="24"/>
      <c r="BP1087" s="24"/>
      <c r="BQ1087" s="24"/>
      <c r="BR1087" s="24"/>
      <c r="BS1087" s="24"/>
      <c r="BT1087" s="24"/>
      <c r="BU1087" s="24"/>
      <c r="BV1087" s="24"/>
      <c r="BW1087" s="24"/>
      <c r="BX1087" s="24"/>
      <c r="BY1087" s="24"/>
      <c r="BZ1087" s="24"/>
      <c r="CA1087" s="24"/>
      <c r="CB1087" s="24"/>
      <c r="CC1087" s="24"/>
      <c r="CD1087" s="24"/>
      <c r="CE1087" s="24"/>
      <c r="CF1087" s="24"/>
      <c r="CG1087" s="24"/>
      <c r="CH1087" s="24"/>
      <c r="CI1087" s="24"/>
      <c r="CJ1087" s="24"/>
      <c r="CK1087" s="24"/>
      <c r="CL1087" s="24"/>
      <c r="CM1087" s="24"/>
      <c r="CN1087" s="24"/>
      <c r="CO1087" s="24"/>
      <c r="CP1087" s="24"/>
      <c r="CQ1087" s="24"/>
      <c r="CR1087" s="24"/>
      <c r="CS1087" s="24"/>
      <c r="CT1087" s="24"/>
      <c r="CU1087" s="24"/>
      <c r="CV1087" s="24"/>
      <c r="CW1087" s="24"/>
      <c r="CX1087" s="24"/>
      <c r="CY1087" s="24"/>
      <c r="CZ1087" s="24"/>
      <c r="DA1087" s="24"/>
      <c r="DB1087" s="24"/>
      <c r="DC1087" s="24"/>
      <c r="DD1087" s="24"/>
      <c r="DE1087" s="24"/>
      <c r="DF1087" s="26" t="s">
        <v>139</v>
      </c>
      <c r="DG1087" s="26" t="s">
        <v>139</v>
      </c>
      <c r="DH1087" s="26" t="s">
        <v>139</v>
      </c>
      <c r="DI1087" s="26" t="s">
        <v>139</v>
      </c>
      <c r="DJ1087" s="26" t="s">
        <v>139</v>
      </c>
      <c r="DK1087" s="26" t="s">
        <v>139</v>
      </c>
      <c r="DL1087" s="26" t="s">
        <v>139</v>
      </c>
      <c r="DM1087" s="26" t="s">
        <v>139</v>
      </c>
      <c r="DN1087" s="26" t="s">
        <v>139</v>
      </c>
      <c r="DO1087" s="26" t="s">
        <v>139</v>
      </c>
    </row>
    <row r="1088" spans="1:119" ht="41.1" customHeight="1" x14ac:dyDescent="0.25">
      <c r="A1088" s="29" t="str">
        <f t="shared" si="224"/>
        <v>Foundation for Empowerment of Rural Women5</v>
      </c>
      <c r="B1088" s="29" t="str">
        <f t="shared" si="225"/>
        <v>Foundation for Empowerment of Rural Women</v>
      </c>
      <c r="C1088" s="29">
        <f t="shared" si="226"/>
        <v>5</v>
      </c>
      <c r="D1088" s="30" t="str">
        <f t="shared" si="227"/>
        <v>East and Southeast Asia</v>
      </c>
      <c r="E1088" s="30" t="str">
        <f t="shared" si="228"/>
        <v>Ulaanbaatar, Mongolia</v>
      </c>
      <c r="F1088" s="31">
        <f t="shared" si="229"/>
        <v>2</v>
      </c>
      <c r="G1088" s="31">
        <f t="shared" si="230"/>
        <v>2</v>
      </c>
      <c r="H1088" s="31">
        <f t="shared" si="231"/>
        <v>2</v>
      </c>
      <c r="I1088" s="31">
        <f t="shared" si="232"/>
        <v>2</v>
      </c>
      <c r="J1088" s="31">
        <f t="shared" si="233"/>
        <v>3</v>
      </c>
      <c r="K1088" s="31">
        <f t="shared" si="234"/>
        <v>2</v>
      </c>
      <c r="L1088" s="31">
        <f t="shared" si="235"/>
        <v>2</v>
      </c>
      <c r="M1088" s="31">
        <f t="shared" si="236"/>
        <v>2</v>
      </c>
      <c r="N1088" s="31">
        <f t="shared" si="237"/>
        <v>2.1</v>
      </c>
      <c r="O1088" s="26" t="s">
        <v>6097</v>
      </c>
      <c r="P1088" s="26" t="s">
        <v>108</v>
      </c>
      <c r="Q1088" s="27">
        <v>41946</v>
      </c>
      <c r="R1088" s="26" t="s">
        <v>166</v>
      </c>
      <c r="S1088" s="26" t="s">
        <v>609</v>
      </c>
      <c r="T1088" s="26" t="s">
        <v>278</v>
      </c>
      <c r="U1088" s="26" t="s">
        <v>112</v>
      </c>
      <c r="V1088" s="26" t="s">
        <v>469</v>
      </c>
      <c r="W1088" s="26" t="s">
        <v>3555</v>
      </c>
      <c r="X1088" s="26" t="s">
        <v>3556</v>
      </c>
      <c r="Y1088" s="26" t="s">
        <v>6077</v>
      </c>
      <c r="Z1088" s="24"/>
      <c r="AA1088" s="24"/>
      <c r="AB1088" s="26" t="s">
        <v>117</v>
      </c>
      <c r="AC1088" s="28">
        <v>8000</v>
      </c>
      <c r="AD1088" s="24"/>
      <c r="AE1088" s="24"/>
      <c r="AF1088" s="26" t="s">
        <v>139</v>
      </c>
      <c r="AG1088" s="26" t="s">
        <v>224</v>
      </c>
      <c r="AH1088" s="26" t="s">
        <v>176</v>
      </c>
      <c r="AI1088" s="28">
        <v>8000</v>
      </c>
      <c r="AJ1088" s="26" t="s">
        <v>6098</v>
      </c>
      <c r="AK1088" s="26" t="s">
        <v>6099</v>
      </c>
      <c r="AL1088" s="26" t="s">
        <v>6079</v>
      </c>
      <c r="AM1088" s="24"/>
      <c r="AN1088" s="24"/>
      <c r="AO1088" s="24"/>
      <c r="AP1088" s="24"/>
      <c r="AQ1088" s="26" t="s">
        <v>6100</v>
      </c>
      <c r="AR1088" s="24"/>
      <c r="AS1088" s="26" t="s">
        <v>6101</v>
      </c>
      <c r="AT1088" s="24"/>
      <c r="AU1088" s="24"/>
      <c r="AV1088" s="24"/>
      <c r="AW1088" s="28">
        <v>35000</v>
      </c>
      <c r="AX1088" s="26">
        <v>330</v>
      </c>
      <c r="AY1088" s="28">
        <v>100</v>
      </c>
      <c r="AZ1088" s="28">
        <v>98</v>
      </c>
      <c r="BA1088" s="26">
        <v>0</v>
      </c>
      <c r="BB1088" s="26" t="s">
        <v>148</v>
      </c>
      <c r="BC1088" s="26" t="s">
        <v>6082</v>
      </c>
      <c r="BD1088" s="26" t="s">
        <v>125</v>
      </c>
      <c r="BE1088" s="24"/>
      <c r="BF1088" s="26" t="s">
        <v>212</v>
      </c>
      <c r="BG1088" s="26" t="s">
        <v>261</v>
      </c>
      <c r="BH1088" s="26" t="s">
        <v>212</v>
      </c>
      <c r="BI1088" s="26" t="s">
        <v>261</v>
      </c>
      <c r="BJ1088" s="26" t="s">
        <v>6088</v>
      </c>
      <c r="BK1088" s="26" t="s">
        <v>392</v>
      </c>
      <c r="BL1088" s="26" t="s">
        <v>6102</v>
      </c>
      <c r="BM1088" s="26" t="s">
        <v>392</v>
      </c>
      <c r="BN1088" s="24"/>
      <c r="BO1088" s="24"/>
      <c r="BP1088" s="24"/>
      <c r="BQ1088" s="24"/>
      <c r="BR1088" s="26">
        <v>2</v>
      </c>
      <c r="BS1088" s="26">
        <v>2</v>
      </c>
      <c r="BT1088" s="26">
        <v>2</v>
      </c>
      <c r="BU1088" s="26">
        <v>2</v>
      </c>
      <c r="BV1088" s="26">
        <v>3</v>
      </c>
      <c r="BW1088" s="26">
        <v>2</v>
      </c>
      <c r="BX1088" s="26">
        <v>2</v>
      </c>
      <c r="BY1088" s="26">
        <v>2</v>
      </c>
      <c r="BZ1088" s="24"/>
      <c r="CA1088" s="24"/>
      <c r="CB1088" s="24"/>
      <c r="CC1088" s="24"/>
      <c r="CD1088" s="24"/>
      <c r="CE1088" s="24"/>
      <c r="CF1088" s="24"/>
      <c r="CG1088" s="24"/>
      <c r="CH1088" s="24"/>
      <c r="CI1088" s="24"/>
      <c r="CJ1088" s="24"/>
      <c r="CK1088" s="24"/>
      <c r="CL1088" s="24"/>
      <c r="CM1088" s="24"/>
      <c r="CN1088" s="24"/>
      <c r="CO1088" s="24"/>
      <c r="CP1088" s="24"/>
      <c r="CQ1088" s="24"/>
      <c r="CR1088" s="24"/>
      <c r="CS1088" s="24"/>
      <c r="CT1088" s="24"/>
      <c r="CU1088" s="24"/>
      <c r="CV1088" s="24"/>
      <c r="CW1088" s="24"/>
      <c r="CX1088" s="24"/>
      <c r="CY1088" s="24"/>
      <c r="CZ1088" s="24"/>
      <c r="DA1088" s="24"/>
      <c r="DB1088" s="24"/>
      <c r="DC1088" s="24"/>
      <c r="DD1088" s="24"/>
      <c r="DE1088" s="24"/>
      <c r="DF1088" s="26" t="s">
        <v>139</v>
      </c>
      <c r="DG1088" s="26" t="s">
        <v>139</v>
      </c>
      <c r="DH1088" s="26" t="s">
        <v>139</v>
      </c>
      <c r="DI1088" s="26" t="s">
        <v>139</v>
      </c>
      <c r="DJ1088" s="26" t="s">
        <v>139</v>
      </c>
      <c r="DK1088" s="26" t="s">
        <v>139</v>
      </c>
      <c r="DL1088" s="26" t="s">
        <v>139</v>
      </c>
      <c r="DM1088" s="26" t="s">
        <v>139</v>
      </c>
      <c r="DN1088" s="26" t="s">
        <v>139</v>
      </c>
      <c r="DO1088" s="26" t="s">
        <v>139</v>
      </c>
    </row>
    <row r="1089" spans="1:119" ht="41.1" customHeight="1" x14ac:dyDescent="0.25">
      <c r="A1089" s="29" t="str">
        <f t="shared" si="224"/>
        <v>Foundation for Empowerment of Rural Women4</v>
      </c>
      <c r="B1089" s="29" t="str">
        <f t="shared" si="225"/>
        <v>Foundation for Empowerment of Rural Women</v>
      </c>
      <c r="C1089" s="29">
        <f t="shared" si="226"/>
        <v>4</v>
      </c>
      <c r="D1089" s="30" t="str">
        <f t="shared" si="227"/>
        <v>East and Southeast Asia</v>
      </c>
      <c r="E1089" s="30" t="str">
        <f t="shared" si="228"/>
        <v>Ulaanbaatar, Mongolia</v>
      </c>
      <c r="F1089" s="31">
        <f t="shared" si="229"/>
        <v>2</v>
      </c>
      <c r="G1089" s="31">
        <f t="shared" si="230"/>
        <v>2</v>
      </c>
      <c r="H1089" s="31">
        <f t="shared" si="231"/>
        <v>2</v>
      </c>
      <c r="I1089" s="31">
        <f t="shared" si="232"/>
        <v>2</v>
      </c>
      <c r="J1089" s="31">
        <f t="shared" si="233"/>
        <v>3</v>
      </c>
      <c r="K1089" s="31">
        <f t="shared" si="234"/>
        <v>2</v>
      </c>
      <c r="L1089" s="31">
        <f t="shared" si="235"/>
        <v>2</v>
      </c>
      <c r="M1089" s="31">
        <f t="shared" si="236"/>
        <v>2</v>
      </c>
      <c r="N1089" s="31">
        <f t="shared" si="237"/>
        <v>2.1</v>
      </c>
      <c r="O1089" s="26" t="s">
        <v>6103</v>
      </c>
      <c r="P1089" s="26" t="s">
        <v>108</v>
      </c>
      <c r="Q1089" s="27">
        <v>41568</v>
      </c>
      <c r="R1089" s="26" t="s">
        <v>166</v>
      </c>
      <c r="S1089" s="26" t="s">
        <v>622</v>
      </c>
      <c r="T1089" s="26" t="s">
        <v>194</v>
      </c>
      <c r="U1089" s="26" t="s">
        <v>112</v>
      </c>
      <c r="V1089" s="26" t="s">
        <v>469</v>
      </c>
      <c r="W1089" s="26" t="s">
        <v>3555</v>
      </c>
      <c r="X1089" s="26" t="s">
        <v>3556</v>
      </c>
      <c r="Y1089" s="26" t="s">
        <v>6077</v>
      </c>
      <c r="Z1089" s="24"/>
      <c r="AA1089" s="24"/>
      <c r="AB1089" s="26" t="s">
        <v>117</v>
      </c>
      <c r="AC1089" s="28">
        <v>8000</v>
      </c>
      <c r="AD1089" s="24"/>
      <c r="AE1089" s="24"/>
      <c r="AF1089" s="26" t="s">
        <v>139</v>
      </c>
      <c r="AG1089" s="26" t="s">
        <v>224</v>
      </c>
      <c r="AH1089" s="26" t="s">
        <v>185</v>
      </c>
      <c r="AI1089" s="28">
        <v>8000</v>
      </c>
      <c r="AJ1089" s="26" t="s">
        <v>6104</v>
      </c>
      <c r="AK1089" s="26" t="s">
        <v>6099</v>
      </c>
      <c r="AL1089" s="26" t="s">
        <v>6105</v>
      </c>
      <c r="AM1089" s="24"/>
      <c r="AN1089" s="24"/>
      <c r="AO1089" s="24"/>
      <c r="AP1089" s="24"/>
      <c r="AQ1089" s="26" t="s">
        <v>6106</v>
      </c>
      <c r="AR1089" s="24"/>
      <c r="AS1089" s="24"/>
      <c r="AT1089" s="24"/>
      <c r="AU1089" s="24"/>
      <c r="AV1089" s="24"/>
      <c r="AW1089" s="28">
        <v>36200</v>
      </c>
      <c r="AX1089" s="26">
        <v>379</v>
      </c>
      <c r="AY1089" s="28">
        <v>98</v>
      </c>
      <c r="AZ1089" s="28">
        <v>98</v>
      </c>
      <c r="BA1089" s="26">
        <v>0</v>
      </c>
      <c r="BB1089" s="26" t="s">
        <v>148</v>
      </c>
      <c r="BC1089" s="26" t="s">
        <v>6082</v>
      </c>
      <c r="BD1089" s="26" t="s">
        <v>125</v>
      </c>
      <c r="BE1089" s="24"/>
      <c r="BF1089" s="26" t="s">
        <v>6107</v>
      </c>
      <c r="BG1089" s="26" t="s">
        <v>392</v>
      </c>
      <c r="BH1089" s="26" t="s">
        <v>6108</v>
      </c>
      <c r="BI1089" s="26" t="s">
        <v>392</v>
      </c>
      <c r="BJ1089" s="24"/>
      <c r="BK1089" s="24"/>
      <c r="BL1089" s="24"/>
      <c r="BM1089" s="24"/>
      <c r="BN1089" s="24"/>
      <c r="BO1089" s="24"/>
      <c r="BP1089" s="24"/>
      <c r="BQ1089" s="24"/>
      <c r="BR1089" s="26">
        <v>2</v>
      </c>
      <c r="BS1089" s="26">
        <v>2</v>
      </c>
      <c r="BT1089" s="26">
        <v>2</v>
      </c>
      <c r="BU1089" s="26">
        <v>2</v>
      </c>
      <c r="BV1089" s="26">
        <v>3</v>
      </c>
      <c r="BW1089" s="26">
        <v>2</v>
      </c>
      <c r="BX1089" s="26">
        <v>2</v>
      </c>
      <c r="BY1089" s="26">
        <v>2</v>
      </c>
      <c r="BZ1089" s="24"/>
      <c r="CA1089" s="24"/>
      <c r="CB1089" s="24"/>
      <c r="CC1089" s="24"/>
      <c r="CD1089" s="24"/>
      <c r="CE1089" s="24"/>
      <c r="CF1089" s="24"/>
      <c r="CG1089" s="24"/>
      <c r="CH1089" s="24"/>
      <c r="CI1089" s="24"/>
      <c r="CJ1089" s="24"/>
      <c r="CK1089" s="24"/>
      <c r="CL1089" s="24"/>
      <c r="CM1089" s="24"/>
      <c r="CN1089" s="24"/>
      <c r="CO1089" s="24"/>
      <c r="CP1089" s="24"/>
      <c r="CQ1089" s="24"/>
      <c r="CR1089" s="24"/>
      <c r="CS1089" s="24"/>
      <c r="CT1089" s="24"/>
      <c r="CU1089" s="24"/>
      <c r="CV1089" s="24"/>
      <c r="CW1089" s="24"/>
      <c r="CX1089" s="24"/>
      <c r="CY1089" s="24"/>
      <c r="CZ1089" s="24"/>
      <c r="DA1089" s="24"/>
      <c r="DB1089" s="24"/>
      <c r="DC1089" s="24"/>
      <c r="DD1089" s="24"/>
      <c r="DE1089" s="24"/>
      <c r="DF1089" s="26" t="s">
        <v>139</v>
      </c>
      <c r="DG1089" s="26" t="s">
        <v>139</v>
      </c>
      <c r="DH1089" s="26" t="s">
        <v>139</v>
      </c>
      <c r="DI1089" s="26" t="s">
        <v>139</v>
      </c>
      <c r="DJ1089" s="26" t="s">
        <v>139</v>
      </c>
      <c r="DK1089" s="26" t="s">
        <v>139</v>
      </c>
      <c r="DL1089" s="26" t="s">
        <v>139</v>
      </c>
      <c r="DM1089" s="26" t="s">
        <v>139</v>
      </c>
      <c r="DN1089" s="26" t="s">
        <v>139</v>
      </c>
      <c r="DO1089" s="26" t="s">
        <v>139</v>
      </c>
    </row>
    <row r="1090" spans="1:119" ht="41.1" customHeight="1" x14ac:dyDescent="0.25">
      <c r="A1090" s="29" t="str">
        <f t="shared" si="224"/>
        <v>Foundation for Empowerment of Rural Women3</v>
      </c>
      <c r="B1090" s="29" t="str">
        <f t="shared" si="225"/>
        <v>Foundation for Empowerment of Rural Women</v>
      </c>
      <c r="C1090" s="29">
        <f t="shared" si="226"/>
        <v>3</v>
      </c>
      <c r="D1090" s="30" t="str">
        <f t="shared" si="227"/>
        <v>East and Southeast Asia</v>
      </c>
      <c r="E1090" s="30" t="str">
        <f t="shared" si="228"/>
        <v>Ulaanbaatar, Mongolia</v>
      </c>
      <c r="F1090" s="31">
        <f t="shared" si="229"/>
        <v>2</v>
      </c>
      <c r="G1090" s="31">
        <f t="shared" si="230"/>
        <v>2</v>
      </c>
      <c r="H1090" s="31">
        <f t="shared" si="231"/>
        <v>2</v>
      </c>
      <c r="I1090" s="31">
        <f t="shared" si="232"/>
        <v>2</v>
      </c>
      <c r="J1090" s="31">
        <f t="shared" si="233"/>
        <v>3</v>
      </c>
      <c r="K1090" s="31">
        <f t="shared" si="234"/>
        <v>2</v>
      </c>
      <c r="L1090" s="31">
        <f t="shared" si="235"/>
        <v>2</v>
      </c>
      <c r="M1090" s="31">
        <f t="shared" si="236"/>
        <v>2</v>
      </c>
      <c r="N1090" s="31">
        <f t="shared" si="237"/>
        <v>2.1</v>
      </c>
      <c r="O1090" s="26" t="s">
        <v>6109</v>
      </c>
      <c r="P1090" s="26" t="s">
        <v>108</v>
      </c>
      <c r="Q1090" s="27">
        <v>41204</v>
      </c>
      <c r="R1090" s="26" t="s">
        <v>109</v>
      </c>
      <c r="S1090" s="26" t="s">
        <v>306</v>
      </c>
      <c r="T1090" s="26" t="s">
        <v>207</v>
      </c>
      <c r="U1090" s="26" t="s">
        <v>112</v>
      </c>
      <c r="V1090" s="26" t="s">
        <v>469</v>
      </c>
      <c r="W1090" s="26" t="s">
        <v>3555</v>
      </c>
      <c r="X1090" s="26" t="s">
        <v>3556</v>
      </c>
      <c r="Y1090" s="26" t="s">
        <v>6077</v>
      </c>
      <c r="Z1090" s="24"/>
      <c r="AA1090" s="24"/>
      <c r="AB1090" s="26" t="s">
        <v>117</v>
      </c>
      <c r="AC1090" s="28">
        <v>8000</v>
      </c>
      <c r="AD1090" s="24"/>
      <c r="AE1090" s="24"/>
      <c r="AF1090" s="26" t="s">
        <v>139</v>
      </c>
      <c r="AG1090" s="26" t="s">
        <v>224</v>
      </c>
      <c r="AH1090" s="26" t="s">
        <v>121</v>
      </c>
      <c r="AI1090" s="28">
        <v>8000</v>
      </c>
      <c r="AJ1090" s="26" t="s">
        <v>6110</v>
      </c>
      <c r="AK1090" s="26" t="s">
        <v>6111</v>
      </c>
      <c r="AL1090" s="26" t="s">
        <v>6112</v>
      </c>
      <c r="AM1090" s="24"/>
      <c r="AN1090" s="24"/>
      <c r="AO1090" s="24"/>
      <c r="AP1090" s="24"/>
      <c r="AQ1090" s="24"/>
      <c r="AR1090" s="24"/>
      <c r="AS1090" s="24"/>
      <c r="AT1090" s="24"/>
      <c r="AU1090" s="24"/>
      <c r="AV1090" s="24"/>
      <c r="AW1090" s="28">
        <v>30967</v>
      </c>
      <c r="AX1090" s="26">
        <v>319</v>
      </c>
      <c r="AY1090" s="28">
        <v>80</v>
      </c>
      <c r="AZ1090" s="28">
        <v>98</v>
      </c>
      <c r="BA1090" s="26">
        <v>0</v>
      </c>
      <c r="BB1090" s="26" t="s">
        <v>148</v>
      </c>
      <c r="BC1090" s="26" t="s">
        <v>6082</v>
      </c>
      <c r="BD1090" s="26" t="s">
        <v>437</v>
      </c>
      <c r="BE1090" s="26" t="s">
        <v>6113</v>
      </c>
      <c r="BF1090" s="24"/>
      <c r="BG1090" s="24"/>
      <c r="BH1090" s="24"/>
      <c r="BI1090" s="24"/>
      <c r="BJ1090" s="24"/>
      <c r="BK1090" s="24"/>
      <c r="BL1090" s="24"/>
      <c r="BM1090" s="24"/>
      <c r="BN1090" s="24"/>
      <c r="BO1090" s="24"/>
      <c r="BP1090" s="24"/>
      <c r="BQ1090" s="24"/>
      <c r="BR1090" s="26">
        <v>2</v>
      </c>
      <c r="BS1090" s="26">
        <v>2</v>
      </c>
      <c r="BT1090" s="26">
        <v>2</v>
      </c>
      <c r="BU1090" s="26">
        <v>2</v>
      </c>
      <c r="BV1090" s="26">
        <v>3</v>
      </c>
      <c r="BW1090" s="26">
        <v>2</v>
      </c>
      <c r="BX1090" s="26">
        <v>2</v>
      </c>
      <c r="BY1090" s="26">
        <v>2</v>
      </c>
      <c r="BZ1090" s="24"/>
      <c r="CA1090" s="24"/>
      <c r="CB1090" s="24"/>
      <c r="CC1090" s="24"/>
      <c r="CD1090" s="24"/>
      <c r="CE1090" s="24"/>
      <c r="CF1090" s="24"/>
      <c r="CG1090" s="24"/>
      <c r="CH1090" s="24"/>
      <c r="CI1090" s="24"/>
      <c r="CJ1090" s="24"/>
      <c r="CK1090" s="24"/>
      <c r="CL1090" s="24"/>
      <c r="CM1090" s="24"/>
      <c r="CN1090" s="24"/>
      <c r="CO1090" s="24"/>
      <c r="CP1090" s="24"/>
      <c r="CQ1090" s="24"/>
      <c r="CR1090" s="24"/>
      <c r="CS1090" s="24"/>
      <c r="CT1090" s="24"/>
      <c r="CU1090" s="24"/>
      <c r="CV1090" s="24"/>
      <c r="CW1090" s="24"/>
      <c r="CX1090" s="24"/>
      <c r="CY1090" s="24"/>
      <c r="CZ1090" s="24"/>
      <c r="DA1090" s="24"/>
      <c r="DB1090" s="24"/>
      <c r="DC1090" s="24"/>
      <c r="DD1090" s="24"/>
      <c r="DE1090" s="24"/>
      <c r="DF1090" s="26" t="s">
        <v>139</v>
      </c>
      <c r="DG1090" s="26" t="s">
        <v>139</v>
      </c>
      <c r="DH1090" s="26" t="s">
        <v>139</v>
      </c>
      <c r="DI1090" s="26" t="s">
        <v>139</v>
      </c>
      <c r="DJ1090" s="26" t="s">
        <v>139</v>
      </c>
      <c r="DK1090" s="26" t="s">
        <v>139</v>
      </c>
      <c r="DL1090" s="26" t="s">
        <v>139</v>
      </c>
      <c r="DM1090" s="26" t="s">
        <v>139</v>
      </c>
      <c r="DN1090" s="26" t="s">
        <v>139</v>
      </c>
      <c r="DO1090" s="26" t="s">
        <v>139</v>
      </c>
    </row>
    <row r="1091" spans="1:119" ht="41.1" customHeight="1" x14ac:dyDescent="0.25">
      <c r="A1091" s="29" t="str">
        <f t="shared" ref="A1091:A1154" si="238">IFERROR(IF(C1091=0,NA(),B1091&amp;C1091),"")</f>
        <v/>
      </c>
      <c r="B1091" s="29" t="str">
        <f t="shared" ref="B1091:B1154" si="239">IFERROR(IF(AA1091=0,Y1091&amp;IF(Z1091=0,""," ("&amp;Z1091&amp;")"),AA1091&amp;IF(Z1091=0,""," ("&amp;Z1091&amp;")")),"")</f>
        <v>Foundation for Empowerment of Rural Women</v>
      </c>
      <c r="C1091" s="29">
        <f t="shared" ref="C1091:C1154" si="240">IFERROR(_xlfn.NUMBERVALUE(RIGHT(AH1091,1)),"")</f>
        <v>0</v>
      </c>
      <c r="D1091" s="30" t="str">
        <f t="shared" ref="D1091:D1154" si="241">IFERROR(IF(OR(V1091="Sub-Saharan Africa",V1091="Middle East &amp; North Africa"),"Africa and the Middle East",IF(V1091="Europe &amp; Central Asia","Europe and Eurasia",IF(V1091="East Asia &amp; Pacific","East and Southeast Asia",V1091))),"")</f>
        <v>East and Southeast Asia</v>
      </c>
      <c r="E1091" s="30" t="str">
        <f t="shared" ref="E1091:E1154" si="242">IFERROR(IF(X1091=0,W1091,X1091&amp;", "&amp;W1091),"")</f>
        <v>Ulaanbaatar, Mongolia</v>
      </c>
      <c r="F1091" s="31">
        <f t="shared" ref="F1091:F1154" si="243">IFERROR(IF(AND(BZ1091+CA1091+CB1091+CC1091&gt;=4,BZ1091+CA1091+CB1091+CC1091&lt;=6),1,IF(AND(BZ1091+CA1091+CB1091+CC1091&gt;=7,BZ1091+CA1091+CB1091+CC1091&lt;=10),2,IF(AND(BZ1091+CA1091+CB1091+CC1091&gt;=11,BZ1091+CA1091+CB1091+CC1091&lt;=14),3,IF(AND(BZ1091+CA1091+CB1091+CC1091&gt;=15,BZ1091+CA1091+CB1091+CC1091&lt;=18),4,IF(AND(BZ1091+CA1091+CB1091+CC1091&gt;=19,BZ1091+CA1091+CB1091+CC1091&lt;=20),5,BR1091))))),"")</f>
        <v>0</v>
      </c>
      <c r="G1091" s="31">
        <f t="shared" ref="G1091:G1154" si="244">IFERROR(IF(AND(CD1091+CE1091+CF1091+CG1091&gt;=4,CD1091+CE1091+CF1091+CG1091&lt;=6),1,IF(AND(CD1091+CE1091+CF1091+CG1091&gt;=7,CD1091+CE1091+CF1091+CG1091&lt;=10),2,IF(AND(CD1091+CE1091+CF1091+CG1091&gt;=11,CD1091+CE1091+CF1091+CG1091&lt;=14),3,IF(AND(CD1091+CE1091+CF1091+CG1091&gt;=15,CD1091+CE1091+CF1091+CG1091&lt;=18),4,IF(AND(CD1091+CE1091+CF1091+CG1091&gt;=19,CD1091+CE1091+CF1091+CG1091&lt;=20),5,BS1091))))),"")</f>
        <v>0</v>
      </c>
      <c r="H1091" s="31">
        <f t="shared" ref="H1091:H1154" si="245">IFERROR(IF(AND(CH1091+CI1091+CJ1091+CK1091&gt;=4,CH1091+CI1091+CJ1091+CK1091&lt;=6),1,IF(AND(CH1091+CI1091+CJ1091+CK1091&gt;=7,CH1091+CI1091+CJ1091+CK1091&lt;=10),2,IF(AND(CH1091+CI1091+CJ1091+CK1091&gt;=11,CH1091+CI1091+CJ1091+CK1091&lt;=14),3,IF(AND(CH1091+CI1091+CJ1091+CK1091&gt;=15,CH1091+CI1091+CJ1091+CK1091&lt;=18),4,IF(AND(CH1091+CI1091+CJ1091+CK1091&gt;=19,CH1091+CI1091+CJ1091+CK1091&lt;=20),5,BT1091))))),"")</f>
        <v>0</v>
      </c>
      <c r="I1091" s="31">
        <f t="shared" ref="I1091:I1154" si="246">IFERROR(IF(AND(CL1091+CM1091+CN1091+CO1091&gt;=4,CL1091+CM1091+CN1091+CO1091&lt;=6),1,IF(AND(CL1091+CM1091+CN1091+CO1091&gt;=7,CL1091+CM1091+CN1091+CO1091&lt;=10),2,IF(AND(CL1091+CM1091+CN1091+CO1091&gt;=11,CL1091+CM1091+CN1091+CO1091&lt;=14),3,IF(AND(CL1091+CM1091+CN1091+CO1091&gt;=15,CL1091+CM1091+CN1091+CO1091&lt;=18),4,IF(AND(CL1091+CM1091+CN1091+CO1091&gt;=19,CL1091+CM1091+CN1091+CO1091&lt;=20),5,BU1091))))),"")</f>
        <v>0</v>
      </c>
      <c r="J1091" s="31">
        <f t="shared" ref="J1091:J1154" si="247">IFERROR(IF(AND(CP1091+CQ1091+CR1091+CS1091&gt;=4,CP1091+CQ1091+CR1091+CS1091&lt;=6),1,IF(AND(CP1091+CQ1091+CR1091+CS1091&gt;=7,CP1091+CQ1091+CR1091+CS1091&lt;=10),2,IF(AND(CP1091+CQ1091+CR1091+CS1091&gt;=11,CP1091+CQ1091+CR1091+CS1091&lt;=14),3,IF(AND(CP1091+CQ1091+CR1091+CS1091&gt;=15,CP1091+CQ1091+CR1091+CS1091&lt;=18),4,IF(AND(CP1091+CQ1091+CR1091+CS1091&gt;=19,CP1091+CQ1091+CR1091+CS1091&lt;=20),5,BV1091))))),"")</f>
        <v>0</v>
      </c>
      <c r="K1091" s="31">
        <f t="shared" ref="K1091:K1154" si="248">IFERROR(IF(AND(CT1091+CU1091+CV1091+CW1091&gt;=4,CT1091+CU1091+CV1091+CW1091&lt;=6),1,IF(AND(CT1091+CU1091+CV1091+CW1091&gt;=7,CT1091+CU1091+CV1091+CW1091&lt;=10),2,IF(AND(CT1091+CU1091+CV1091+CW1091&gt;=11,CT1091+CU1091+CV1091+CW1091&lt;=14),3,IF(AND(CT1091+CU1091+CV1091+CW1091&gt;=15,CT1091+CU1091+CV1091+CW1091&lt;=18),4,IF(AND(CT1091+CU1091+CV1091+CW1091&gt;=19,CT1091+CU1091+CV1091+CW1091&lt;=20),5,BW1091))))),"")</f>
        <v>0</v>
      </c>
      <c r="L1091" s="31">
        <f t="shared" ref="L1091:L1154" si="249">IFERROR(IF(AND(CX1091+CY1091+CZ1091+DA1091&gt;=4,CX1091+CY1091+CZ1091+DA1091&lt;=6),1,IF(AND(CX1091+CY1091+CZ1091+DA1091&gt;=7,CX1091+CY1091+CZ1091+DA1091&lt;=10),2,IF(AND(CX1091+CY1091+CZ1091+DA1091&gt;=11,CX1091+CY1091+CZ1091+DA1091&lt;=14),3,IF(AND(CX1091+CY1091+CZ1091+DA1091&gt;=15,CX1091+CY1091+CZ1091+DA1091&lt;=18),4,IF(AND(CX1091+CY1091+CZ1091+DA1091&gt;=19,CX1091+CY1091+CZ1091+DA1091&lt;=20),5,BX1091))))),"")</f>
        <v>0</v>
      </c>
      <c r="M1091" s="31">
        <f t="shared" ref="M1091:M1154" si="250">IFERROR(IF(AND(DB1091+DC1091+DD1091+DE1091&gt;=4,DB1091+DC1091+DD1091+DE1091&lt;=6),1,IF(AND(DB1091+DC1091+DD1091+DE1091&gt;=7,DB1091+DC1091+DD1091+DE1091&lt;=10),2,IF(AND(DB1091+DC1091+DD1091+DE1091&gt;=11,DB1091+DC1091+DD1091+DE1091&lt;=14),3,IF(AND(DB1091+DC1091+DD1091+DE1091&gt;=15,DB1091+DC1091+DD1091+DE1091&lt;=18),4,IF(AND(DB1091+DC1091+DD1091+DE1091&gt;=19,DB1091+DC1091+DD1091+DE1091&lt;=20),5,BY1091))))),"")</f>
        <v>0</v>
      </c>
      <c r="N1091" s="31">
        <f t="shared" ref="N1091:N1154" si="251">IFERROR(ROUND(AVERAGE(F1091:M1091),1),"")</f>
        <v>0</v>
      </c>
      <c r="O1091" s="26" t="s">
        <v>16057</v>
      </c>
      <c r="P1091" s="26" t="s">
        <v>108</v>
      </c>
      <c r="Q1091" s="27">
        <v>41439</v>
      </c>
      <c r="R1091" s="24"/>
      <c r="S1091" s="24"/>
      <c r="T1091" s="26" t="s">
        <v>207</v>
      </c>
      <c r="U1091" s="24"/>
      <c r="V1091" s="26" t="s">
        <v>469</v>
      </c>
      <c r="W1091" s="26" t="s">
        <v>3555</v>
      </c>
      <c r="X1091" s="26" t="s">
        <v>3556</v>
      </c>
      <c r="Y1091" s="26" t="s">
        <v>6077</v>
      </c>
      <c r="Z1091" s="24"/>
      <c r="AA1091" s="24"/>
      <c r="AB1091" s="26" t="s">
        <v>15736</v>
      </c>
      <c r="AC1091" s="28">
        <v>882</v>
      </c>
      <c r="AD1091" s="24"/>
      <c r="AE1091" s="24"/>
      <c r="AF1091" s="26" t="s">
        <v>139</v>
      </c>
      <c r="AG1091" s="26" t="s">
        <v>224</v>
      </c>
      <c r="AH1091" s="24"/>
      <c r="AI1091" s="28">
        <v>882</v>
      </c>
      <c r="AJ1091" s="24"/>
      <c r="AK1091" s="24"/>
      <c r="AL1091" s="24"/>
      <c r="AM1091" s="24"/>
      <c r="AN1091" s="24"/>
      <c r="AO1091" s="24"/>
      <c r="AP1091" s="24"/>
      <c r="AQ1091" s="24"/>
      <c r="AR1091" s="24"/>
      <c r="AS1091" s="24"/>
      <c r="AT1091" s="24"/>
      <c r="AU1091" s="24"/>
      <c r="AV1091" s="24"/>
      <c r="AW1091" s="24"/>
      <c r="AX1091" s="24"/>
      <c r="AY1091" s="24"/>
      <c r="AZ1091" s="24"/>
      <c r="BA1091" s="24"/>
      <c r="BB1091" s="24"/>
      <c r="BC1091" s="26" t="s">
        <v>6082</v>
      </c>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M1091" s="24"/>
      <c r="CN1091" s="24"/>
      <c r="CO1091" s="24"/>
      <c r="CP1091" s="24"/>
      <c r="CQ1091" s="24"/>
      <c r="CR1091" s="24"/>
      <c r="CS1091" s="24"/>
      <c r="CT1091" s="24"/>
      <c r="CU1091" s="24"/>
      <c r="CV1091" s="24"/>
      <c r="CW1091" s="24"/>
      <c r="CX1091" s="24"/>
      <c r="CY1091" s="24"/>
      <c r="CZ1091" s="24"/>
      <c r="DA1091" s="24"/>
      <c r="DB1091" s="24"/>
      <c r="DC1091" s="24"/>
      <c r="DD1091" s="24"/>
      <c r="DE1091" s="24"/>
      <c r="DF1091" s="26" t="s">
        <v>139</v>
      </c>
      <c r="DG1091" s="26" t="s">
        <v>139</v>
      </c>
      <c r="DH1091" s="26" t="s">
        <v>139</v>
      </c>
      <c r="DI1091" s="26" t="s">
        <v>139</v>
      </c>
      <c r="DJ1091" s="26" t="s">
        <v>139</v>
      </c>
      <c r="DK1091" s="26" t="s">
        <v>139</v>
      </c>
      <c r="DL1091" s="26" t="s">
        <v>139</v>
      </c>
      <c r="DM1091" s="26" t="s">
        <v>139</v>
      </c>
      <c r="DN1091" s="26" t="s">
        <v>139</v>
      </c>
      <c r="DO1091" s="26" t="s">
        <v>139</v>
      </c>
    </row>
    <row r="1092" spans="1:119" ht="20.100000000000001" customHeight="1" x14ac:dyDescent="0.25">
      <c r="A1092" s="29" t="str">
        <f t="shared" si="238"/>
        <v>Foundation for Empowerment of Rural Women2</v>
      </c>
      <c r="B1092" s="29" t="str">
        <f t="shared" si="239"/>
        <v>Foundation for Empowerment of Rural Women</v>
      </c>
      <c r="C1092" s="29">
        <f t="shared" si="240"/>
        <v>2</v>
      </c>
      <c r="D1092" s="30" t="str">
        <f t="shared" si="241"/>
        <v>East and Southeast Asia</v>
      </c>
      <c r="E1092" s="30" t="str">
        <f t="shared" si="242"/>
        <v>Ulaanbaatar, Mongolia</v>
      </c>
      <c r="F1092" s="31">
        <f t="shared" si="243"/>
        <v>3</v>
      </c>
      <c r="G1092" s="31">
        <f t="shared" si="244"/>
        <v>2</v>
      </c>
      <c r="H1092" s="31">
        <f t="shared" si="245"/>
        <v>3</v>
      </c>
      <c r="I1092" s="31">
        <f t="shared" si="246"/>
        <v>3</v>
      </c>
      <c r="J1092" s="31">
        <f t="shared" si="247"/>
        <v>3</v>
      </c>
      <c r="K1092" s="31">
        <f t="shared" si="248"/>
        <v>3</v>
      </c>
      <c r="L1092" s="31">
        <f t="shared" si="249"/>
        <v>3</v>
      </c>
      <c r="M1092" s="31">
        <f t="shared" si="250"/>
        <v>2</v>
      </c>
      <c r="N1092" s="31">
        <f t="shared" si="251"/>
        <v>2.8</v>
      </c>
      <c r="O1092" s="26" t="s">
        <v>6114</v>
      </c>
      <c r="P1092" s="26" t="s">
        <v>108</v>
      </c>
      <c r="Q1092" s="27">
        <v>40833</v>
      </c>
      <c r="R1092" s="26" t="s">
        <v>155</v>
      </c>
      <c r="S1092" s="26" t="s">
        <v>321</v>
      </c>
      <c r="T1092" s="26" t="s">
        <v>175</v>
      </c>
      <c r="U1092" s="26" t="s">
        <v>112</v>
      </c>
      <c r="V1092" s="26" t="s">
        <v>469</v>
      </c>
      <c r="W1092" s="26" t="s">
        <v>3555</v>
      </c>
      <c r="X1092" s="26" t="s">
        <v>3556</v>
      </c>
      <c r="Y1092" s="26" t="s">
        <v>6077</v>
      </c>
      <c r="Z1092" s="24"/>
      <c r="AA1092" s="24"/>
      <c r="AB1092" s="26" t="s">
        <v>117</v>
      </c>
      <c r="AC1092" s="28">
        <v>7000</v>
      </c>
      <c r="AD1092" s="24"/>
      <c r="AE1092" s="24"/>
      <c r="AF1092" s="26" t="s">
        <v>139</v>
      </c>
      <c r="AG1092" s="26" t="s">
        <v>224</v>
      </c>
      <c r="AH1092" s="26" t="s">
        <v>143</v>
      </c>
      <c r="AI1092" s="28">
        <v>7000</v>
      </c>
      <c r="AJ1092" s="24"/>
      <c r="AK1092" s="26" t="s">
        <v>6115</v>
      </c>
      <c r="AL1092" s="26" t="s">
        <v>6116</v>
      </c>
      <c r="AM1092" s="26" t="s">
        <v>6117</v>
      </c>
      <c r="AN1092" s="26" t="s">
        <v>6118</v>
      </c>
      <c r="AO1092" s="26" t="s">
        <v>6119</v>
      </c>
      <c r="AP1092" s="24"/>
      <c r="AQ1092" s="24"/>
      <c r="AR1092" s="24"/>
      <c r="AS1092" s="24"/>
      <c r="AT1092" s="26" t="s">
        <v>6120</v>
      </c>
      <c r="AU1092" s="24"/>
      <c r="AV1092" s="26" t="s">
        <v>6121</v>
      </c>
      <c r="AW1092" s="28">
        <v>39062</v>
      </c>
      <c r="AX1092" s="26">
        <v>230</v>
      </c>
      <c r="AY1092" s="28">
        <v>400</v>
      </c>
      <c r="AZ1092" s="28">
        <v>300</v>
      </c>
      <c r="BA1092" s="26">
        <v>0</v>
      </c>
      <c r="BB1092" s="26" t="s">
        <v>241</v>
      </c>
      <c r="BC1092" s="26" t="s">
        <v>6082</v>
      </c>
      <c r="BD1092" s="24"/>
      <c r="BE1092" s="24"/>
      <c r="BF1092" s="26" t="s">
        <v>6122</v>
      </c>
      <c r="BG1092" s="26" t="s">
        <v>392</v>
      </c>
      <c r="BH1092" s="24"/>
      <c r="BI1092" s="24"/>
      <c r="BJ1092" s="24"/>
      <c r="BK1092" s="24"/>
      <c r="BL1092" s="24"/>
      <c r="BM1092" s="24"/>
      <c r="BN1092" s="24"/>
      <c r="BO1092" s="24"/>
      <c r="BP1092" s="24"/>
      <c r="BQ1092" s="24"/>
      <c r="BR1092" s="26">
        <v>3</v>
      </c>
      <c r="BS1092" s="26">
        <v>2</v>
      </c>
      <c r="BT1092" s="26">
        <v>3</v>
      </c>
      <c r="BU1092" s="26">
        <v>3</v>
      </c>
      <c r="BV1092" s="26">
        <v>3</v>
      </c>
      <c r="BW1092" s="26">
        <v>3</v>
      </c>
      <c r="BX1092" s="26">
        <v>3</v>
      </c>
      <c r="BY1092" s="26">
        <v>2</v>
      </c>
      <c r="BZ1092" s="24"/>
      <c r="CA1092" s="24"/>
      <c r="CB1092" s="24"/>
      <c r="CC1092" s="24"/>
      <c r="CD1092" s="24"/>
      <c r="CE1092" s="24"/>
      <c r="CF1092" s="24"/>
      <c r="CG1092" s="24"/>
      <c r="CH1092" s="24"/>
      <c r="CI1092" s="24"/>
      <c r="CJ1092" s="24"/>
      <c r="CK1092" s="24"/>
      <c r="CL1092" s="24"/>
      <c r="CM1092" s="24"/>
      <c r="CN1092" s="24"/>
      <c r="CO1092" s="24"/>
      <c r="CP1092" s="24"/>
      <c r="CQ1092" s="24"/>
      <c r="CR1092" s="24"/>
      <c r="CS1092" s="24"/>
      <c r="CT1092" s="24"/>
      <c r="CU1092" s="24"/>
      <c r="CV1092" s="24"/>
      <c r="CW1092" s="24"/>
      <c r="CX1092" s="24"/>
      <c r="CY1092" s="24"/>
      <c r="CZ1092" s="24"/>
      <c r="DA1092" s="24"/>
      <c r="DB1092" s="24"/>
      <c r="DC1092" s="24"/>
      <c r="DD1092" s="24"/>
      <c r="DE1092" s="24"/>
      <c r="DF1092" s="26" t="s">
        <v>120</v>
      </c>
      <c r="DG1092" s="26" t="s">
        <v>139</v>
      </c>
      <c r="DH1092" s="26" t="s">
        <v>139</v>
      </c>
      <c r="DI1092" s="26" t="s">
        <v>139</v>
      </c>
      <c r="DJ1092" s="26" t="s">
        <v>139</v>
      </c>
      <c r="DK1092" s="26" t="s">
        <v>139</v>
      </c>
      <c r="DL1092" s="26" t="s">
        <v>139</v>
      </c>
      <c r="DM1092" s="26" t="s">
        <v>139</v>
      </c>
      <c r="DN1092" s="26" t="s">
        <v>139</v>
      </c>
      <c r="DO1092" s="26" t="s">
        <v>120</v>
      </c>
    </row>
    <row r="1093" spans="1:119" ht="20.100000000000001" customHeight="1" x14ac:dyDescent="0.25">
      <c r="A1093" s="29" t="str">
        <f t="shared" si="238"/>
        <v>Foundation for Empowerment of Rural Women1</v>
      </c>
      <c r="B1093" s="29" t="str">
        <f t="shared" si="239"/>
        <v>Foundation for Empowerment of Rural Women</v>
      </c>
      <c r="C1093" s="29">
        <f t="shared" si="240"/>
        <v>1</v>
      </c>
      <c r="D1093" s="30" t="str">
        <f t="shared" si="241"/>
        <v>East and Southeast Asia</v>
      </c>
      <c r="E1093" s="30" t="str">
        <f t="shared" si="242"/>
        <v>Ulaanbaatar, Mongolia</v>
      </c>
      <c r="F1093" s="31">
        <f t="shared" si="243"/>
        <v>2</v>
      </c>
      <c r="G1093" s="31">
        <f t="shared" si="244"/>
        <v>2</v>
      </c>
      <c r="H1093" s="31">
        <f t="shared" si="245"/>
        <v>2</v>
      </c>
      <c r="I1093" s="31">
        <f t="shared" si="246"/>
        <v>3</v>
      </c>
      <c r="J1093" s="31">
        <f t="shared" si="247"/>
        <v>2</v>
      </c>
      <c r="K1093" s="31">
        <f t="shared" si="248"/>
        <v>2</v>
      </c>
      <c r="L1093" s="31">
        <f t="shared" si="249"/>
        <v>3</v>
      </c>
      <c r="M1093" s="31">
        <f t="shared" si="250"/>
        <v>3</v>
      </c>
      <c r="N1093" s="31">
        <f t="shared" si="251"/>
        <v>2.4</v>
      </c>
      <c r="O1093" s="26" t="s">
        <v>6123</v>
      </c>
      <c r="P1093" s="26" t="s">
        <v>108</v>
      </c>
      <c r="Q1093" s="27">
        <v>40469</v>
      </c>
      <c r="R1093" s="26" t="s">
        <v>155</v>
      </c>
      <c r="S1093" s="26" t="s">
        <v>332</v>
      </c>
      <c r="T1093" s="26" t="s">
        <v>333</v>
      </c>
      <c r="U1093" s="26" t="s">
        <v>112</v>
      </c>
      <c r="V1093" s="26" t="s">
        <v>469</v>
      </c>
      <c r="W1093" s="26" t="s">
        <v>3555</v>
      </c>
      <c r="X1093" s="26" t="s">
        <v>3556</v>
      </c>
      <c r="Y1093" s="26" t="s">
        <v>6077</v>
      </c>
      <c r="Z1093" s="24"/>
      <c r="AA1093" s="24"/>
      <c r="AB1093" s="26" t="s">
        <v>117</v>
      </c>
      <c r="AC1093" s="28">
        <v>6000</v>
      </c>
      <c r="AD1093" s="24"/>
      <c r="AE1093" s="24"/>
      <c r="AF1093" s="26" t="s">
        <v>139</v>
      </c>
      <c r="AG1093" s="26" t="s">
        <v>224</v>
      </c>
      <c r="AH1093" s="26" t="s">
        <v>158</v>
      </c>
      <c r="AI1093" s="28">
        <v>6000</v>
      </c>
      <c r="AJ1093" s="24"/>
      <c r="AK1093" s="26" t="s">
        <v>6115</v>
      </c>
      <c r="AL1093" s="26" t="s">
        <v>6116</v>
      </c>
      <c r="AM1093" s="26" t="s">
        <v>6124</v>
      </c>
      <c r="AN1093" s="26" t="s">
        <v>6125</v>
      </c>
      <c r="AO1093" s="26" t="s">
        <v>6126</v>
      </c>
      <c r="AP1093" s="24"/>
      <c r="AQ1093" s="24"/>
      <c r="AR1093" s="24"/>
      <c r="AS1093" s="24"/>
      <c r="AT1093" s="24"/>
      <c r="AU1093" s="24"/>
      <c r="AV1093" s="24"/>
      <c r="AW1093" s="28">
        <v>46394</v>
      </c>
      <c r="AX1093" s="26">
        <v>290</v>
      </c>
      <c r="AY1093" s="28">
        <v>90</v>
      </c>
      <c r="AZ1093" s="28">
        <v>60</v>
      </c>
      <c r="BA1093" s="26">
        <v>0</v>
      </c>
      <c r="BB1093" s="26" t="s">
        <v>148</v>
      </c>
      <c r="BC1093" s="26" t="s">
        <v>6082</v>
      </c>
      <c r="BD1093" s="24"/>
      <c r="BE1093" s="24"/>
      <c r="BF1093" s="26" t="s">
        <v>6127</v>
      </c>
      <c r="BG1093" s="26" t="s">
        <v>392</v>
      </c>
      <c r="BH1093" s="26" t="s">
        <v>6128</v>
      </c>
      <c r="BI1093" s="26" t="s">
        <v>3555</v>
      </c>
      <c r="BJ1093" s="26" t="s">
        <v>6129</v>
      </c>
      <c r="BK1093" s="26" t="s">
        <v>395</v>
      </c>
      <c r="BL1093" s="24"/>
      <c r="BM1093" s="24"/>
      <c r="BN1093" s="24"/>
      <c r="BO1093" s="24"/>
      <c r="BP1093" s="24"/>
      <c r="BQ1093" s="24"/>
      <c r="BR1093" s="26">
        <v>2</v>
      </c>
      <c r="BS1093" s="26">
        <v>2</v>
      </c>
      <c r="BT1093" s="26">
        <v>2</v>
      </c>
      <c r="BU1093" s="26">
        <v>3</v>
      </c>
      <c r="BV1093" s="26">
        <v>2</v>
      </c>
      <c r="BW1093" s="26">
        <v>2</v>
      </c>
      <c r="BX1093" s="26">
        <v>3</v>
      </c>
      <c r="BY1093" s="26">
        <v>3</v>
      </c>
      <c r="BZ1093" s="24"/>
      <c r="CA1093" s="24"/>
      <c r="CB1093" s="24"/>
      <c r="CC1093" s="24"/>
      <c r="CD1093" s="24"/>
      <c r="CE1093" s="24"/>
      <c r="CF1093" s="24"/>
      <c r="CG1093" s="24"/>
      <c r="CH1093" s="24"/>
      <c r="CI1093" s="24"/>
      <c r="CJ1093" s="24"/>
      <c r="CK1093" s="24"/>
      <c r="CL1093" s="24"/>
      <c r="CM1093" s="24"/>
      <c r="CN1093" s="24"/>
      <c r="CO1093" s="24"/>
      <c r="CP1093" s="24"/>
      <c r="CQ1093" s="24"/>
      <c r="CR1093" s="24"/>
      <c r="CS1093" s="24"/>
      <c r="CT1093" s="24"/>
      <c r="CU1093" s="24"/>
      <c r="CV1093" s="24"/>
      <c r="CW1093" s="24"/>
      <c r="CX1093" s="24"/>
      <c r="CY1093" s="24"/>
      <c r="CZ1093" s="24"/>
      <c r="DA1093" s="24"/>
      <c r="DB1093" s="24"/>
      <c r="DC1093" s="24"/>
      <c r="DD1093" s="24"/>
      <c r="DE1093" s="24"/>
      <c r="DF1093" s="26" t="s">
        <v>139</v>
      </c>
      <c r="DG1093" s="26" t="s">
        <v>139</v>
      </c>
      <c r="DH1093" s="26" t="s">
        <v>139</v>
      </c>
      <c r="DI1093" s="26" t="s">
        <v>139</v>
      </c>
      <c r="DJ1093" s="26" t="s">
        <v>139</v>
      </c>
      <c r="DK1093" s="26" t="s">
        <v>139</v>
      </c>
      <c r="DL1093" s="26" t="s">
        <v>139</v>
      </c>
      <c r="DM1093" s="26" t="s">
        <v>139</v>
      </c>
      <c r="DN1093" s="26" t="s">
        <v>139</v>
      </c>
      <c r="DO1093" s="26" t="s">
        <v>139</v>
      </c>
    </row>
    <row r="1094" spans="1:119" ht="20.100000000000001" customHeight="1" x14ac:dyDescent="0.25">
      <c r="A1094" s="29" t="str">
        <f t="shared" si="238"/>
        <v/>
      </c>
      <c r="B1094" s="29" t="str">
        <f t="shared" si="239"/>
        <v>Foundation for Inclusive Community Help</v>
      </c>
      <c r="C1094" s="29">
        <f t="shared" si="240"/>
        <v>0</v>
      </c>
      <c r="D1094" s="30" t="str">
        <f t="shared" si="241"/>
        <v>Africa and the Middle East</v>
      </c>
      <c r="E1094" s="30" t="str">
        <f t="shared" si="242"/>
        <v>Oyam, Uganda</v>
      </c>
      <c r="F1094" s="31">
        <f t="shared" si="243"/>
        <v>0</v>
      </c>
      <c r="G1094" s="31">
        <f t="shared" si="244"/>
        <v>0</v>
      </c>
      <c r="H1094" s="31">
        <f t="shared" si="245"/>
        <v>0</v>
      </c>
      <c r="I1094" s="31">
        <f t="shared" si="246"/>
        <v>0</v>
      </c>
      <c r="J1094" s="31">
        <f t="shared" si="247"/>
        <v>0</v>
      </c>
      <c r="K1094" s="31">
        <f t="shared" si="248"/>
        <v>0</v>
      </c>
      <c r="L1094" s="31">
        <f t="shared" si="249"/>
        <v>0</v>
      </c>
      <c r="M1094" s="31">
        <f t="shared" si="250"/>
        <v>0</v>
      </c>
      <c r="N1094" s="31">
        <f t="shared" si="251"/>
        <v>0</v>
      </c>
      <c r="O1094" s="26" t="s">
        <v>16058</v>
      </c>
      <c r="P1094" s="26" t="s">
        <v>108</v>
      </c>
      <c r="Q1094" s="27">
        <v>43336</v>
      </c>
      <c r="R1094" s="24"/>
      <c r="S1094" s="24"/>
      <c r="T1094" s="26" t="s">
        <v>15983</v>
      </c>
      <c r="U1094" s="24"/>
      <c r="V1094" s="26" t="s">
        <v>169</v>
      </c>
      <c r="W1094" s="26" t="s">
        <v>1028</v>
      </c>
      <c r="X1094" s="26" t="s">
        <v>6131</v>
      </c>
      <c r="Y1094" s="26" t="s">
        <v>6132</v>
      </c>
      <c r="Z1094" s="24"/>
      <c r="AA1094" s="24"/>
      <c r="AB1094" s="26" t="s">
        <v>983</v>
      </c>
      <c r="AC1094" s="28">
        <v>0</v>
      </c>
      <c r="AD1094" s="26" t="s">
        <v>420</v>
      </c>
      <c r="AE1094" s="26" t="s">
        <v>343</v>
      </c>
      <c r="AF1094" s="26" t="s">
        <v>120</v>
      </c>
      <c r="AG1094" s="26" t="s">
        <v>207</v>
      </c>
      <c r="AH1094" s="24"/>
      <c r="AI1094" s="28">
        <v>0</v>
      </c>
      <c r="AJ1094" s="24"/>
      <c r="AK1094" s="24"/>
      <c r="AL1094" s="24"/>
      <c r="AM1094" s="24"/>
      <c r="AN1094" s="24"/>
      <c r="AO1094" s="24"/>
      <c r="AP1094" s="24"/>
      <c r="AQ1094" s="24"/>
      <c r="AR1094" s="24"/>
      <c r="AS1094" s="24"/>
      <c r="AT1094" s="24"/>
      <c r="AU1094" s="24"/>
      <c r="AV1094" s="24"/>
      <c r="AW1094" s="28">
        <v>0</v>
      </c>
      <c r="AX1094" s="26">
        <v>0</v>
      </c>
      <c r="AY1094" s="28">
        <v>0</v>
      </c>
      <c r="AZ1094" s="28">
        <v>0</v>
      </c>
      <c r="BA1094" s="26">
        <v>0</v>
      </c>
      <c r="BB1094" s="24"/>
      <c r="BC1094" s="26" t="s">
        <v>181</v>
      </c>
      <c r="BD1094" s="24"/>
      <c r="BE1094" s="24"/>
      <c r="BF1094" s="24"/>
      <c r="BG1094" s="24"/>
      <c r="BH1094" s="24"/>
      <c r="BI1094" s="24"/>
      <c r="BJ1094" s="24"/>
      <c r="BK1094" s="24"/>
      <c r="BL1094" s="24"/>
      <c r="BM1094" s="24"/>
      <c r="BN1094" s="24"/>
      <c r="BO1094" s="24"/>
      <c r="BP1094" s="24"/>
      <c r="BQ1094" s="24"/>
      <c r="BR1094" s="26">
        <v>0</v>
      </c>
      <c r="BS1094" s="26">
        <v>0</v>
      </c>
      <c r="BT1094" s="26">
        <v>0</v>
      </c>
      <c r="BU1094" s="26">
        <v>0</v>
      </c>
      <c r="BV1094" s="26">
        <v>0</v>
      </c>
      <c r="BW1094" s="26">
        <v>0</v>
      </c>
      <c r="BX1094" s="26">
        <v>0</v>
      </c>
      <c r="BY1094" s="26">
        <v>0</v>
      </c>
      <c r="BZ1094" s="24"/>
      <c r="CA1094" s="24"/>
      <c r="CB1094" s="24"/>
      <c r="CC1094" s="24"/>
      <c r="CD1094" s="24"/>
      <c r="CE1094" s="24"/>
      <c r="CF1094" s="24"/>
      <c r="CG1094" s="24"/>
      <c r="CH1094" s="24"/>
      <c r="CI1094" s="24"/>
      <c r="CJ1094" s="24"/>
      <c r="CK1094" s="24"/>
      <c r="CL1094" s="24"/>
      <c r="CM1094" s="24"/>
      <c r="CN1094" s="24"/>
      <c r="CO1094" s="24"/>
      <c r="CP1094" s="24"/>
      <c r="CQ1094" s="24"/>
      <c r="CR1094" s="24"/>
      <c r="CS1094" s="24"/>
      <c r="CT1094" s="24"/>
      <c r="CU1094" s="24"/>
      <c r="CV1094" s="24"/>
      <c r="CW1094" s="24"/>
      <c r="CX1094" s="24"/>
      <c r="CY1094" s="24"/>
      <c r="CZ1094" s="24"/>
      <c r="DA1094" s="24"/>
      <c r="DB1094" s="24"/>
      <c r="DC1094" s="24"/>
      <c r="DD1094" s="24"/>
      <c r="DE1094" s="24"/>
      <c r="DF1094" s="26" t="s">
        <v>139</v>
      </c>
      <c r="DG1094" s="26" t="s">
        <v>139</v>
      </c>
      <c r="DH1094" s="26" t="s">
        <v>139</v>
      </c>
      <c r="DI1094" s="26" t="s">
        <v>139</v>
      </c>
      <c r="DJ1094" s="26" t="s">
        <v>139</v>
      </c>
      <c r="DK1094" s="26" t="s">
        <v>139</v>
      </c>
      <c r="DL1094" s="26" t="s">
        <v>139</v>
      </c>
      <c r="DM1094" s="26" t="s">
        <v>139</v>
      </c>
      <c r="DN1094" s="26" t="s">
        <v>139</v>
      </c>
      <c r="DO1094" s="26" t="s">
        <v>139</v>
      </c>
    </row>
    <row r="1095" spans="1:119" ht="20.100000000000001" customHeight="1" x14ac:dyDescent="0.25">
      <c r="A1095" s="29" t="str">
        <f t="shared" si="238"/>
        <v/>
      </c>
      <c r="B1095" s="29" t="str">
        <f t="shared" si="239"/>
        <v>Foundation for Inclusive Community Help</v>
      </c>
      <c r="C1095" s="29">
        <f t="shared" si="240"/>
        <v>0</v>
      </c>
      <c r="D1095" s="30" t="str">
        <f t="shared" si="241"/>
        <v>Africa and the Middle East</v>
      </c>
      <c r="E1095" s="30" t="str">
        <f t="shared" si="242"/>
        <v>Oyam, Uganda</v>
      </c>
      <c r="F1095" s="31">
        <f t="shared" si="243"/>
        <v>0</v>
      </c>
      <c r="G1095" s="31">
        <f t="shared" si="244"/>
        <v>0</v>
      </c>
      <c r="H1095" s="31">
        <f t="shared" si="245"/>
        <v>0</v>
      </c>
      <c r="I1095" s="31">
        <f t="shared" si="246"/>
        <v>0</v>
      </c>
      <c r="J1095" s="31">
        <f t="shared" si="247"/>
        <v>0</v>
      </c>
      <c r="K1095" s="31">
        <f t="shared" si="248"/>
        <v>0</v>
      </c>
      <c r="L1095" s="31">
        <f t="shared" si="249"/>
        <v>0</v>
      </c>
      <c r="M1095" s="31">
        <f t="shared" si="250"/>
        <v>0</v>
      </c>
      <c r="N1095" s="31">
        <f t="shared" si="251"/>
        <v>0</v>
      </c>
      <c r="O1095" s="26" t="s">
        <v>16059</v>
      </c>
      <c r="P1095" s="26" t="s">
        <v>108</v>
      </c>
      <c r="Q1095" s="27">
        <v>43214</v>
      </c>
      <c r="R1095" s="24"/>
      <c r="S1095" s="24"/>
      <c r="T1095" s="26" t="s">
        <v>111</v>
      </c>
      <c r="U1095" s="24"/>
      <c r="V1095" s="26" t="s">
        <v>169</v>
      </c>
      <c r="W1095" s="26" t="s">
        <v>1028</v>
      </c>
      <c r="X1095" s="26" t="s">
        <v>6131</v>
      </c>
      <c r="Y1095" s="26" t="s">
        <v>6132</v>
      </c>
      <c r="Z1095" s="24"/>
      <c r="AA1095" s="24"/>
      <c r="AB1095" s="26" t="s">
        <v>15736</v>
      </c>
      <c r="AC1095" s="28">
        <v>2000</v>
      </c>
      <c r="AD1095" s="26" t="s">
        <v>420</v>
      </c>
      <c r="AE1095" s="26" t="s">
        <v>343</v>
      </c>
      <c r="AF1095" s="26" t="s">
        <v>120</v>
      </c>
      <c r="AG1095" s="26" t="s">
        <v>207</v>
      </c>
      <c r="AH1095" s="24"/>
      <c r="AI1095" s="28">
        <v>2000</v>
      </c>
      <c r="AJ1095" s="24"/>
      <c r="AK1095" s="24"/>
      <c r="AL1095" s="24"/>
      <c r="AM1095" s="24"/>
      <c r="AN1095" s="24"/>
      <c r="AO1095" s="24"/>
      <c r="AP1095" s="24"/>
      <c r="AQ1095" s="24"/>
      <c r="AR1095" s="24"/>
      <c r="AS1095" s="24"/>
      <c r="AT1095" s="24"/>
      <c r="AU1095" s="24"/>
      <c r="AV1095" s="24"/>
      <c r="AW1095" s="28">
        <v>0</v>
      </c>
      <c r="AX1095" s="26">
        <v>0</v>
      </c>
      <c r="AY1095" s="28">
        <v>0</v>
      </c>
      <c r="AZ1095" s="28">
        <v>0</v>
      </c>
      <c r="BA1095" s="26">
        <v>0</v>
      </c>
      <c r="BB1095" s="24"/>
      <c r="BC1095" s="26" t="s">
        <v>181</v>
      </c>
      <c r="BD1095" s="24"/>
      <c r="BE1095" s="24"/>
      <c r="BF1095" s="24"/>
      <c r="BG1095" s="24"/>
      <c r="BH1095" s="24"/>
      <c r="BI1095" s="24"/>
      <c r="BJ1095" s="24"/>
      <c r="BK1095" s="24"/>
      <c r="BL1095" s="24"/>
      <c r="BM1095" s="24"/>
      <c r="BN1095" s="24"/>
      <c r="BO1095" s="24"/>
      <c r="BP1095" s="24"/>
      <c r="BQ1095" s="24"/>
      <c r="BR1095" s="26">
        <v>0</v>
      </c>
      <c r="BS1095" s="26">
        <v>0</v>
      </c>
      <c r="BT1095" s="26">
        <v>0</v>
      </c>
      <c r="BU1095" s="26">
        <v>0</v>
      </c>
      <c r="BV1095" s="26">
        <v>0</v>
      </c>
      <c r="BW1095" s="26">
        <v>0</v>
      </c>
      <c r="BX1095" s="26">
        <v>0</v>
      </c>
      <c r="BY1095" s="26">
        <v>0</v>
      </c>
      <c r="BZ1095" s="24"/>
      <c r="CA1095" s="24"/>
      <c r="CB1095" s="24"/>
      <c r="CC1095" s="24"/>
      <c r="CD1095" s="24"/>
      <c r="CE1095" s="24"/>
      <c r="CF1095" s="24"/>
      <c r="CG1095" s="24"/>
      <c r="CH1095" s="24"/>
      <c r="CI1095" s="24"/>
      <c r="CJ1095" s="24"/>
      <c r="CK1095" s="24"/>
      <c r="CL1095" s="24"/>
      <c r="CM1095" s="24"/>
      <c r="CN1095" s="24"/>
      <c r="CO1095" s="24"/>
      <c r="CP1095" s="24"/>
      <c r="CQ1095" s="24"/>
      <c r="CR1095" s="24"/>
      <c r="CS1095" s="24"/>
      <c r="CT1095" s="24"/>
      <c r="CU1095" s="24"/>
      <c r="CV1095" s="24"/>
      <c r="CW1095" s="24"/>
      <c r="CX1095" s="24"/>
      <c r="CY1095" s="24"/>
      <c r="CZ1095" s="24"/>
      <c r="DA1095" s="24"/>
      <c r="DB1095" s="24"/>
      <c r="DC1095" s="24"/>
      <c r="DD1095" s="24"/>
      <c r="DE1095" s="24"/>
      <c r="DF1095" s="26" t="s">
        <v>139</v>
      </c>
      <c r="DG1095" s="26" t="s">
        <v>139</v>
      </c>
      <c r="DH1095" s="26" t="s">
        <v>139</v>
      </c>
      <c r="DI1095" s="26" t="s">
        <v>139</v>
      </c>
      <c r="DJ1095" s="26" t="s">
        <v>139</v>
      </c>
      <c r="DK1095" s="26" t="s">
        <v>139</v>
      </c>
      <c r="DL1095" s="26" t="s">
        <v>139</v>
      </c>
      <c r="DM1095" s="26" t="s">
        <v>139</v>
      </c>
      <c r="DN1095" s="26" t="s">
        <v>139</v>
      </c>
      <c r="DO1095" s="26" t="s">
        <v>139</v>
      </c>
    </row>
    <row r="1096" spans="1:119" ht="20.100000000000001" customHeight="1" x14ac:dyDescent="0.25">
      <c r="A1096" s="29" t="str">
        <f t="shared" si="238"/>
        <v>Foundation for Inclusive Community Help5</v>
      </c>
      <c r="B1096" s="29" t="str">
        <f t="shared" si="239"/>
        <v>Foundation for Inclusive Community Help</v>
      </c>
      <c r="C1096" s="29">
        <f t="shared" si="240"/>
        <v>5</v>
      </c>
      <c r="D1096" s="30" t="str">
        <f t="shared" si="241"/>
        <v>Africa and the Middle East</v>
      </c>
      <c r="E1096" s="30" t="str">
        <f t="shared" si="242"/>
        <v>Oyam, Uganda</v>
      </c>
      <c r="F1096" s="31">
        <f t="shared" si="243"/>
        <v>4</v>
      </c>
      <c r="G1096" s="31">
        <f t="shared" si="244"/>
        <v>3</v>
      </c>
      <c r="H1096" s="31">
        <f t="shared" si="245"/>
        <v>4</v>
      </c>
      <c r="I1096" s="31">
        <f t="shared" si="246"/>
        <v>3</v>
      </c>
      <c r="J1096" s="31">
        <f t="shared" si="247"/>
        <v>4</v>
      </c>
      <c r="K1096" s="31">
        <f t="shared" si="248"/>
        <v>4</v>
      </c>
      <c r="L1096" s="31">
        <f t="shared" si="249"/>
        <v>4</v>
      </c>
      <c r="M1096" s="31">
        <f t="shared" si="250"/>
        <v>2</v>
      </c>
      <c r="N1096" s="31">
        <f t="shared" si="251"/>
        <v>3.5</v>
      </c>
      <c r="O1096" s="26" t="s">
        <v>6130</v>
      </c>
      <c r="P1096" s="26" t="s">
        <v>108</v>
      </c>
      <c r="Q1096" s="27">
        <v>43214</v>
      </c>
      <c r="R1096" s="26" t="s">
        <v>109</v>
      </c>
      <c r="S1096" s="26" t="s">
        <v>244</v>
      </c>
      <c r="T1096" s="26" t="s">
        <v>111</v>
      </c>
      <c r="U1096" s="24"/>
      <c r="V1096" s="26" t="s">
        <v>169</v>
      </c>
      <c r="W1096" s="26" t="s">
        <v>1028</v>
      </c>
      <c r="X1096" s="26" t="s">
        <v>6131</v>
      </c>
      <c r="Y1096" s="26" t="s">
        <v>6132</v>
      </c>
      <c r="Z1096" s="24"/>
      <c r="AA1096" s="24"/>
      <c r="AB1096" s="26" t="s">
        <v>117</v>
      </c>
      <c r="AC1096" s="28">
        <v>12000</v>
      </c>
      <c r="AD1096" s="26" t="s">
        <v>420</v>
      </c>
      <c r="AE1096" s="26" t="s">
        <v>343</v>
      </c>
      <c r="AF1096" s="26" t="s">
        <v>120</v>
      </c>
      <c r="AG1096" s="26" t="s">
        <v>207</v>
      </c>
      <c r="AH1096" s="26" t="s">
        <v>176</v>
      </c>
      <c r="AI1096" s="28">
        <v>12000</v>
      </c>
      <c r="AJ1096" s="24"/>
      <c r="AK1096" s="24"/>
      <c r="AL1096" s="24"/>
      <c r="AM1096" s="24"/>
      <c r="AN1096" s="24"/>
      <c r="AO1096" s="24"/>
      <c r="AP1096" s="24"/>
      <c r="AQ1096" s="26" t="s">
        <v>6133</v>
      </c>
      <c r="AR1096" s="24"/>
      <c r="AS1096" s="24"/>
      <c r="AT1096" s="24"/>
      <c r="AU1096" s="26" t="s">
        <v>6134</v>
      </c>
      <c r="AV1096" s="24"/>
      <c r="AW1096" s="28">
        <v>112385</v>
      </c>
      <c r="AX1096" s="26">
        <v>870</v>
      </c>
      <c r="AY1096" s="28">
        <v>100</v>
      </c>
      <c r="AZ1096" s="28">
        <v>19</v>
      </c>
      <c r="BA1096" s="26">
        <v>21</v>
      </c>
      <c r="BB1096" s="24"/>
      <c r="BC1096" s="26" t="s">
        <v>181</v>
      </c>
      <c r="BD1096" s="26" t="s">
        <v>125</v>
      </c>
      <c r="BE1096" s="24"/>
      <c r="BF1096" s="26" t="s">
        <v>6135</v>
      </c>
      <c r="BG1096" s="26" t="s">
        <v>1028</v>
      </c>
      <c r="BH1096" s="26" t="s">
        <v>6136</v>
      </c>
      <c r="BI1096" s="26" t="s">
        <v>417</v>
      </c>
      <c r="BJ1096" s="26" t="s">
        <v>4111</v>
      </c>
      <c r="BK1096" s="26" t="s">
        <v>261</v>
      </c>
      <c r="BL1096" s="26" t="s">
        <v>6137</v>
      </c>
      <c r="BM1096" s="26" t="s">
        <v>1028</v>
      </c>
      <c r="BN1096" s="24"/>
      <c r="BO1096" s="24"/>
      <c r="BP1096" s="24"/>
      <c r="BQ1096" s="24"/>
      <c r="BR1096" s="26">
        <v>0</v>
      </c>
      <c r="BS1096" s="26">
        <v>0</v>
      </c>
      <c r="BT1096" s="26">
        <v>0</v>
      </c>
      <c r="BU1096" s="26">
        <v>0</v>
      </c>
      <c r="BV1096" s="26">
        <v>0</v>
      </c>
      <c r="BW1096" s="26">
        <v>0</v>
      </c>
      <c r="BX1096" s="26">
        <v>0</v>
      </c>
      <c r="BY1096" s="26">
        <v>0</v>
      </c>
      <c r="BZ1096" s="26" t="s">
        <v>134</v>
      </c>
      <c r="CA1096" s="26" t="s">
        <v>134</v>
      </c>
      <c r="CB1096" s="26" t="s">
        <v>134</v>
      </c>
      <c r="CC1096" s="26" t="s">
        <v>136</v>
      </c>
      <c r="CD1096" s="26" t="s">
        <v>136</v>
      </c>
      <c r="CE1096" s="26" t="s">
        <v>135</v>
      </c>
      <c r="CF1096" s="26" t="s">
        <v>136</v>
      </c>
      <c r="CG1096" s="26" t="s">
        <v>134</v>
      </c>
      <c r="CH1096" s="26" t="s">
        <v>138</v>
      </c>
      <c r="CI1096" s="26" t="s">
        <v>134</v>
      </c>
      <c r="CJ1096" s="26" t="s">
        <v>134</v>
      </c>
      <c r="CK1096" s="26" t="s">
        <v>134</v>
      </c>
      <c r="CL1096" s="26" t="s">
        <v>136</v>
      </c>
      <c r="CM1096" s="26" t="s">
        <v>136</v>
      </c>
      <c r="CN1096" s="26" t="s">
        <v>136</v>
      </c>
      <c r="CO1096" s="26" t="s">
        <v>136</v>
      </c>
      <c r="CP1096" s="26" t="s">
        <v>136</v>
      </c>
      <c r="CQ1096" s="26" t="s">
        <v>134</v>
      </c>
      <c r="CR1096" s="26" t="s">
        <v>138</v>
      </c>
      <c r="CS1096" s="26" t="s">
        <v>134</v>
      </c>
      <c r="CT1096" s="26" t="s">
        <v>138</v>
      </c>
      <c r="CU1096" s="26" t="s">
        <v>134</v>
      </c>
      <c r="CV1096" s="26" t="s">
        <v>138</v>
      </c>
      <c r="CW1096" s="26" t="s">
        <v>134</v>
      </c>
      <c r="CX1096" s="26" t="s">
        <v>138</v>
      </c>
      <c r="CY1096" s="26" t="s">
        <v>134</v>
      </c>
      <c r="CZ1096" s="26" t="s">
        <v>134</v>
      </c>
      <c r="DA1096" s="26" t="s">
        <v>134</v>
      </c>
      <c r="DB1096" s="26" t="s">
        <v>135</v>
      </c>
      <c r="DC1096" s="26" t="s">
        <v>135</v>
      </c>
      <c r="DD1096" s="26" t="s">
        <v>136</v>
      </c>
      <c r="DE1096" s="26" t="s">
        <v>135</v>
      </c>
      <c r="DF1096" s="26" t="s">
        <v>120</v>
      </c>
      <c r="DG1096" s="26" t="s">
        <v>120</v>
      </c>
      <c r="DH1096" s="26" t="s">
        <v>120</v>
      </c>
      <c r="DI1096" s="26" t="s">
        <v>139</v>
      </c>
      <c r="DJ1096" s="26" t="s">
        <v>120</v>
      </c>
      <c r="DK1096" s="26" t="s">
        <v>139</v>
      </c>
      <c r="DL1096" s="26" t="s">
        <v>120</v>
      </c>
      <c r="DM1096" s="26" t="s">
        <v>139</v>
      </c>
      <c r="DN1096" s="26" t="s">
        <v>139</v>
      </c>
      <c r="DO1096" s="26" t="s">
        <v>139</v>
      </c>
    </row>
    <row r="1097" spans="1:119" ht="20.100000000000001" customHeight="1" x14ac:dyDescent="0.25">
      <c r="A1097" s="29" t="str">
        <f t="shared" si="238"/>
        <v/>
      </c>
      <c r="B1097" s="29" t="str">
        <f t="shared" si="239"/>
        <v>Foundation for Inclusive Community Help</v>
      </c>
      <c r="C1097" s="29">
        <f t="shared" si="240"/>
        <v>0</v>
      </c>
      <c r="D1097" s="30" t="str">
        <f t="shared" si="241"/>
        <v>Africa and the Middle East</v>
      </c>
      <c r="E1097" s="30" t="str">
        <f t="shared" si="242"/>
        <v>Oyam, Uganda</v>
      </c>
      <c r="F1097" s="31">
        <f t="shared" si="243"/>
        <v>0</v>
      </c>
      <c r="G1097" s="31">
        <f t="shared" si="244"/>
        <v>0</v>
      </c>
      <c r="H1097" s="31">
        <f t="shared" si="245"/>
        <v>0</v>
      </c>
      <c r="I1097" s="31">
        <f t="shared" si="246"/>
        <v>0</v>
      </c>
      <c r="J1097" s="31">
        <f t="shared" si="247"/>
        <v>0</v>
      </c>
      <c r="K1097" s="31">
        <f t="shared" si="248"/>
        <v>0</v>
      </c>
      <c r="L1097" s="31">
        <f t="shared" si="249"/>
        <v>0</v>
      </c>
      <c r="M1097" s="31">
        <f t="shared" si="250"/>
        <v>0</v>
      </c>
      <c r="N1097" s="31">
        <f t="shared" si="251"/>
        <v>0</v>
      </c>
      <c r="O1097" s="26" t="s">
        <v>16060</v>
      </c>
      <c r="P1097" s="26" t="s">
        <v>108</v>
      </c>
      <c r="Q1097" s="27">
        <v>42916</v>
      </c>
      <c r="R1097" s="24"/>
      <c r="S1097" s="24"/>
      <c r="T1097" s="26" t="s">
        <v>142</v>
      </c>
      <c r="U1097" s="24"/>
      <c r="V1097" s="26" t="s">
        <v>169</v>
      </c>
      <c r="W1097" s="26" t="s">
        <v>1028</v>
      </c>
      <c r="X1097" s="26" t="s">
        <v>6131</v>
      </c>
      <c r="Y1097" s="26" t="s">
        <v>6132</v>
      </c>
      <c r="Z1097" s="24"/>
      <c r="AA1097" s="24"/>
      <c r="AB1097" s="26" t="s">
        <v>15736</v>
      </c>
      <c r="AC1097" s="28">
        <v>5000</v>
      </c>
      <c r="AD1097" s="26" t="s">
        <v>420</v>
      </c>
      <c r="AE1097" s="26" t="s">
        <v>343</v>
      </c>
      <c r="AF1097" s="26" t="s">
        <v>120</v>
      </c>
      <c r="AG1097" s="26" t="s">
        <v>207</v>
      </c>
      <c r="AH1097" s="24"/>
      <c r="AI1097" s="28">
        <v>5000</v>
      </c>
      <c r="AJ1097" s="24"/>
      <c r="AK1097" s="24"/>
      <c r="AL1097" s="24"/>
      <c r="AM1097" s="24"/>
      <c r="AN1097" s="24"/>
      <c r="AO1097" s="24"/>
      <c r="AP1097" s="24"/>
      <c r="AQ1097" s="24"/>
      <c r="AR1097" s="24"/>
      <c r="AS1097" s="24"/>
      <c r="AT1097" s="24"/>
      <c r="AU1097" s="24"/>
      <c r="AV1097" s="24"/>
      <c r="AW1097" s="28">
        <v>0</v>
      </c>
      <c r="AX1097" s="26">
        <v>0</v>
      </c>
      <c r="AY1097" s="28">
        <v>0</v>
      </c>
      <c r="AZ1097" s="28">
        <v>0</v>
      </c>
      <c r="BA1097" s="26">
        <v>0</v>
      </c>
      <c r="BB1097" s="24"/>
      <c r="BC1097" s="26" t="s">
        <v>181</v>
      </c>
      <c r="BD1097" s="24"/>
      <c r="BE1097" s="24"/>
      <c r="BF1097" s="24"/>
      <c r="BG1097" s="24"/>
      <c r="BH1097" s="24"/>
      <c r="BI1097" s="24"/>
      <c r="BJ1097" s="24"/>
      <c r="BK1097" s="24"/>
      <c r="BL1097" s="24"/>
      <c r="BM1097" s="24"/>
      <c r="BN1097" s="24"/>
      <c r="BO1097" s="24"/>
      <c r="BP1097" s="24"/>
      <c r="BQ1097" s="24"/>
      <c r="BR1097" s="26">
        <v>0</v>
      </c>
      <c r="BS1097" s="26">
        <v>0</v>
      </c>
      <c r="BT1097" s="26">
        <v>0</v>
      </c>
      <c r="BU1097" s="26">
        <v>0</v>
      </c>
      <c r="BV1097" s="26">
        <v>0</v>
      </c>
      <c r="BW1097" s="26">
        <v>0</v>
      </c>
      <c r="BX1097" s="26">
        <v>0</v>
      </c>
      <c r="BY1097" s="26">
        <v>0</v>
      </c>
      <c r="BZ1097" s="24"/>
      <c r="CA1097" s="24"/>
      <c r="CB1097" s="24"/>
      <c r="CC1097" s="24"/>
      <c r="CD1097" s="24"/>
      <c r="CE1097" s="24"/>
      <c r="CF1097" s="24"/>
      <c r="CG1097" s="24"/>
      <c r="CH1097" s="24"/>
      <c r="CI1097" s="24"/>
      <c r="CJ1097" s="24"/>
      <c r="CK1097" s="24"/>
      <c r="CL1097" s="24"/>
      <c r="CM1097" s="24"/>
      <c r="CN1097" s="24"/>
      <c r="CO1097" s="24"/>
      <c r="CP1097" s="24"/>
      <c r="CQ1097" s="24"/>
      <c r="CR1097" s="24"/>
      <c r="CS1097" s="24"/>
      <c r="CT1097" s="24"/>
      <c r="CU1097" s="24"/>
      <c r="CV1097" s="24"/>
      <c r="CW1097" s="24"/>
      <c r="CX1097" s="24"/>
      <c r="CY1097" s="24"/>
      <c r="CZ1097" s="24"/>
      <c r="DA1097" s="24"/>
      <c r="DB1097" s="24"/>
      <c r="DC1097" s="24"/>
      <c r="DD1097" s="24"/>
      <c r="DE1097" s="24"/>
      <c r="DF1097" s="26" t="s">
        <v>139</v>
      </c>
      <c r="DG1097" s="26" t="s">
        <v>139</v>
      </c>
      <c r="DH1097" s="26" t="s">
        <v>139</v>
      </c>
      <c r="DI1097" s="26" t="s">
        <v>139</v>
      </c>
      <c r="DJ1097" s="26" t="s">
        <v>139</v>
      </c>
      <c r="DK1097" s="26" t="s">
        <v>139</v>
      </c>
      <c r="DL1097" s="26" t="s">
        <v>139</v>
      </c>
      <c r="DM1097" s="26" t="s">
        <v>139</v>
      </c>
      <c r="DN1097" s="26" t="s">
        <v>139</v>
      </c>
      <c r="DO1097" s="26" t="s">
        <v>139</v>
      </c>
    </row>
    <row r="1098" spans="1:119" ht="20.100000000000001" customHeight="1" x14ac:dyDescent="0.25">
      <c r="A1098" s="29" t="str">
        <f t="shared" si="238"/>
        <v>Foundation for Inclusive Community Help4</v>
      </c>
      <c r="B1098" s="29" t="str">
        <f t="shared" si="239"/>
        <v>Foundation for Inclusive Community Help</v>
      </c>
      <c r="C1098" s="29">
        <f t="shared" si="240"/>
        <v>4</v>
      </c>
      <c r="D1098" s="30" t="str">
        <f t="shared" si="241"/>
        <v>Africa and the Middle East</v>
      </c>
      <c r="E1098" s="30" t="str">
        <f t="shared" si="242"/>
        <v>Oyam, Uganda</v>
      </c>
      <c r="F1098" s="31">
        <f t="shared" si="243"/>
        <v>3</v>
      </c>
      <c r="G1098" s="31">
        <f t="shared" si="244"/>
        <v>2</v>
      </c>
      <c r="H1098" s="31">
        <f t="shared" si="245"/>
        <v>4</v>
      </c>
      <c r="I1098" s="31">
        <f t="shared" si="246"/>
        <v>2</v>
      </c>
      <c r="J1098" s="31">
        <f t="shared" si="247"/>
        <v>4</v>
      </c>
      <c r="K1098" s="31">
        <f t="shared" si="248"/>
        <v>4</v>
      </c>
      <c r="L1098" s="31">
        <f t="shared" si="249"/>
        <v>3</v>
      </c>
      <c r="M1098" s="31">
        <f t="shared" si="250"/>
        <v>2</v>
      </c>
      <c r="N1098" s="31">
        <f t="shared" si="251"/>
        <v>3</v>
      </c>
      <c r="O1098" s="26" t="s">
        <v>6138</v>
      </c>
      <c r="P1098" s="26" t="s">
        <v>108</v>
      </c>
      <c r="Q1098" s="27">
        <v>42858</v>
      </c>
      <c r="R1098" s="26" t="s">
        <v>166</v>
      </c>
      <c r="S1098" s="26" t="s">
        <v>167</v>
      </c>
      <c r="T1098" s="26" t="s">
        <v>142</v>
      </c>
      <c r="U1098" s="26" t="s">
        <v>168</v>
      </c>
      <c r="V1098" s="26" t="s">
        <v>169</v>
      </c>
      <c r="W1098" s="26" t="s">
        <v>1028</v>
      </c>
      <c r="X1098" s="26" t="s">
        <v>6131</v>
      </c>
      <c r="Y1098" s="26" t="s">
        <v>6132</v>
      </c>
      <c r="Z1098" s="24"/>
      <c r="AA1098" s="24"/>
      <c r="AB1098" s="26" t="s">
        <v>117</v>
      </c>
      <c r="AC1098" s="28">
        <v>15000</v>
      </c>
      <c r="AD1098" s="26" t="s">
        <v>420</v>
      </c>
      <c r="AE1098" s="26" t="s">
        <v>343</v>
      </c>
      <c r="AF1098" s="26" t="s">
        <v>120</v>
      </c>
      <c r="AG1098" s="26" t="s">
        <v>207</v>
      </c>
      <c r="AH1098" s="26" t="s">
        <v>185</v>
      </c>
      <c r="AI1098" s="28">
        <v>15000</v>
      </c>
      <c r="AJ1098" s="26" t="s">
        <v>6139</v>
      </c>
      <c r="AK1098" s="26" t="s">
        <v>6140</v>
      </c>
      <c r="AL1098" s="26" t="s">
        <v>6141</v>
      </c>
      <c r="AM1098" s="24"/>
      <c r="AN1098" s="24"/>
      <c r="AO1098" s="24"/>
      <c r="AP1098" s="24"/>
      <c r="AQ1098" s="26" t="s">
        <v>6142</v>
      </c>
      <c r="AR1098" s="24"/>
      <c r="AS1098" s="24"/>
      <c r="AT1098" s="26" t="s">
        <v>6143</v>
      </c>
      <c r="AU1098" s="24"/>
      <c r="AV1098" s="24"/>
      <c r="AW1098" s="28">
        <v>85207</v>
      </c>
      <c r="AX1098" s="26">
        <v>721</v>
      </c>
      <c r="AY1098" s="28">
        <v>80</v>
      </c>
      <c r="AZ1098" s="28">
        <v>51</v>
      </c>
      <c r="BA1098" s="26">
        <v>64</v>
      </c>
      <c r="BB1098" s="24"/>
      <c r="BC1098" s="26" t="s">
        <v>181</v>
      </c>
      <c r="BD1098" s="26" t="s">
        <v>378</v>
      </c>
      <c r="BE1098" s="26" t="s">
        <v>6144</v>
      </c>
      <c r="BF1098" s="26" t="s">
        <v>6145</v>
      </c>
      <c r="BG1098" s="26" t="s">
        <v>1028</v>
      </c>
      <c r="BH1098" s="26" t="s">
        <v>6146</v>
      </c>
      <c r="BI1098" s="26" t="s">
        <v>417</v>
      </c>
      <c r="BJ1098" s="26" t="s">
        <v>6147</v>
      </c>
      <c r="BK1098" s="26" t="s">
        <v>1028</v>
      </c>
      <c r="BL1098" s="24"/>
      <c r="BM1098" s="24"/>
      <c r="BN1098" s="24"/>
      <c r="BO1098" s="24"/>
      <c r="BP1098" s="24"/>
      <c r="BQ1098" s="24"/>
      <c r="BR1098" s="26">
        <v>0</v>
      </c>
      <c r="BS1098" s="26">
        <v>0</v>
      </c>
      <c r="BT1098" s="26">
        <v>0</v>
      </c>
      <c r="BU1098" s="26">
        <v>0</v>
      </c>
      <c r="BV1098" s="26">
        <v>0</v>
      </c>
      <c r="BW1098" s="26">
        <v>0</v>
      </c>
      <c r="BX1098" s="26">
        <v>0</v>
      </c>
      <c r="BY1098" s="26">
        <v>0</v>
      </c>
      <c r="BZ1098" s="26" t="s">
        <v>136</v>
      </c>
      <c r="CA1098" s="26" t="s">
        <v>134</v>
      </c>
      <c r="CB1098" s="26" t="s">
        <v>136</v>
      </c>
      <c r="CC1098" s="26" t="s">
        <v>135</v>
      </c>
      <c r="CD1098" s="26" t="s">
        <v>136</v>
      </c>
      <c r="CE1098" s="26" t="s">
        <v>135</v>
      </c>
      <c r="CF1098" s="26" t="s">
        <v>135</v>
      </c>
      <c r="CG1098" s="26" t="s">
        <v>135</v>
      </c>
      <c r="CH1098" s="26" t="s">
        <v>138</v>
      </c>
      <c r="CI1098" s="26" t="s">
        <v>134</v>
      </c>
      <c r="CJ1098" s="26" t="s">
        <v>134</v>
      </c>
      <c r="CK1098" s="26" t="s">
        <v>136</v>
      </c>
      <c r="CL1098" s="26" t="s">
        <v>135</v>
      </c>
      <c r="CM1098" s="26" t="s">
        <v>135</v>
      </c>
      <c r="CN1098" s="26" t="s">
        <v>136</v>
      </c>
      <c r="CO1098" s="26" t="s">
        <v>135</v>
      </c>
      <c r="CP1098" s="26" t="s">
        <v>135</v>
      </c>
      <c r="CQ1098" s="26" t="s">
        <v>134</v>
      </c>
      <c r="CR1098" s="26" t="s">
        <v>138</v>
      </c>
      <c r="CS1098" s="26" t="s">
        <v>134</v>
      </c>
      <c r="CT1098" s="26" t="s">
        <v>138</v>
      </c>
      <c r="CU1098" s="26" t="s">
        <v>134</v>
      </c>
      <c r="CV1098" s="26" t="s">
        <v>134</v>
      </c>
      <c r="CW1098" s="26" t="s">
        <v>136</v>
      </c>
      <c r="CX1098" s="26" t="s">
        <v>134</v>
      </c>
      <c r="CY1098" s="26" t="s">
        <v>134</v>
      </c>
      <c r="CZ1098" s="26" t="s">
        <v>135</v>
      </c>
      <c r="DA1098" s="26" t="s">
        <v>134</v>
      </c>
      <c r="DB1098" s="26" t="s">
        <v>135</v>
      </c>
      <c r="DC1098" s="26" t="s">
        <v>135</v>
      </c>
      <c r="DD1098" s="26" t="s">
        <v>136</v>
      </c>
      <c r="DE1098" s="26" t="s">
        <v>137</v>
      </c>
      <c r="DF1098" s="26" t="s">
        <v>120</v>
      </c>
      <c r="DG1098" s="26" t="s">
        <v>120</v>
      </c>
      <c r="DH1098" s="26" t="s">
        <v>120</v>
      </c>
      <c r="DI1098" s="26" t="s">
        <v>139</v>
      </c>
      <c r="DJ1098" s="26" t="s">
        <v>120</v>
      </c>
      <c r="DK1098" s="26" t="s">
        <v>139</v>
      </c>
      <c r="DL1098" s="26" t="s">
        <v>120</v>
      </c>
      <c r="DM1098" s="26" t="s">
        <v>139</v>
      </c>
      <c r="DN1098" s="26" t="s">
        <v>139</v>
      </c>
      <c r="DO1098" s="26" t="s">
        <v>139</v>
      </c>
    </row>
    <row r="1099" spans="1:119" ht="20.100000000000001" customHeight="1" x14ac:dyDescent="0.25">
      <c r="A1099" s="29" t="str">
        <f t="shared" si="238"/>
        <v/>
      </c>
      <c r="B1099" s="29" t="str">
        <f t="shared" si="239"/>
        <v>Foundation for Inclusive Community Help</v>
      </c>
      <c r="C1099" s="29">
        <f t="shared" si="240"/>
        <v>0</v>
      </c>
      <c r="D1099" s="30" t="str">
        <f t="shared" si="241"/>
        <v>Africa and the Middle East</v>
      </c>
      <c r="E1099" s="30" t="str">
        <f t="shared" si="242"/>
        <v>Oyam, Uganda</v>
      </c>
      <c r="F1099" s="31">
        <f t="shared" si="243"/>
        <v>0</v>
      </c>
      <c r="G1099" s="31">
        <f t="shared" si="244"/>
        <v>0</v>
      </c>
      <c r="H1099" s="31">
        <f t="shared" si="245"/>
        <v>0</v>
      </c>
      <c r="I1099" s="31">
        <f t="shared" si="246"/>
        <v>0</v>
      </c>
      <c r="J1099" s="31">
        <f t="shared" si="247"/>
        <v>0</v>
      </c>
      <c r="K1099" s="31">
        <f t="shared" si="248"/>
        <v>0</v>
      </c>
      <c r="L1099" s="31">
        <f t="shared" si="249"/>
        <v>0</v>
      </c>
      <c r="M1099" s="31">
        <f t="shared" si="250"/>
        <v>0</v>
      </c>
      <c r="N1099" s="31">
        <f t="shared" si="251"/>
        <v>0</v>
      </c>
      <c r="O1099" s="26" t="s">
        <v>16061</v>
      </c>
      <c r="P1099" s="26" t="s">
        <v>108</v>
      </c>
      <c r="Q1099" s="27">
        <v>42611</v>
      </c>
      <c r="R1099" s="24"/>
      <c r="S1099" s="24"/>
      <c r="T1099" s="26" t="s">
        <v>142</v>
      </c>
      <c r="U1099" s="24"/>
      <c r="V1099" s="26" t="s">
        <v>169</v>
      </c>
      <c r="W1099" s="26" t="s">
        <v>1028</v>
      </c>
      <c r="X1099" s="26" t="s">
        <v>6131</v>
      </c>
      <c r="Y1099" s="26" t="s">
        <v>6132</v>
      </c>
      <c r="Z1099" s="24"/>
      <c r="AA1099" s="24"/>
      <c r="AB1099" s="26" t="s">
        <v>15736</v>
      </c>
      <c r="AC1099" s="28">
        <v>570</v>
      </c>
      <c r="AD1099" s="26" t="s">
        <v>420</v>
      </c>
      <c r="AE1099" s="26" t="s">
        <v>343</v>
      </c>
      <c r="AF1099" s="26" t="s">
        <v>120</v>
      </c>
      <c r="AG1099" s="26" t="s">
        <v>207</v>
      </c>
      <c r="AH1099" s="24"/>
      <c r="AI1099" s="28">
        <v>570</v>
      </c>
      <c r="AJ1099" s="24"/>
      <c r="AK1099" s="24"/>
      <c r="AL1099" s="24"/>
      <c r="AM1099" s="24"/>
      <c r="AN1099" s="24"/>
      <c r="AO1099" s="24"/>
      <c r="AP1099" s="24"/>
      <c r="AQ1099" s="24"/>
      <c r="AR1099" s="24"/>
      <c r="AS1099" s="24"/>
      <c r="AT1099" s="24"/>
      <c r="AU1099" s="24"/>
      <c r="AV1099" s="24"/>
      <c r="AW1099" s="24"/>
      <c r="AX1099" s="24"/>
      <c r="AY1099" s="24"/>
      <c r="AZ1099" s="24"/>
      <c r="BA1099" s="24"/>
      <c r="BB1099" s="24"/>
      <c r="BC1099" s="26" t="s">
        <v>181</v>
      </c>
      <c r="BD1099" s="24"/>
      <c r="BE1099" s="24"/>
      <c r="BF1099" s="24"/>
      <c r="BG1099" s="24"/>
      <c r="BH1099" s="24"/>
      <c r="BI1099" s="24"/>
      <c r="BJ1099" s="24"/>
      <c r="BK1099" s="24"/>
      <c r="BL1099" s="24"/>
      <c r="BM1099" s="24"/>
      <c r="BN1099" s="24"/>
      <c r="BO1099" s="24"/>
      <c r="BP1099" s="24"/>
      <c r="BQ1099" s="24"/>
      <c r="BR1099" s="24"/>
      <c r="BS1099" s="24"/>
      <c r="BT1099" s="24"/>
      <c r="BU1099" s="24"/>
      <c r="BV1099" s="24"/>
      <c r="BW1099" s="24"/>
      <c r="BX1099" s="24"/>
      <c r="BY1099" s="24"/>
      <c r="BZ1099" s="24"/>
      <c r="CA1099" s="24"/>
      <c r="CB1099" s="24"/>
      <c r="CC1099" s="24"/>
      <c r="CD1099" s="24"/>
      <c r="CE1099" s="24"/>
      <c r="CF1099" s="24"/>
      <c r="CG1099" s="24"/>
      <c r="CH1099" s="24"/>
      <c r="CI1099" s="24"/>
      <c r="CJ1099" s="24"/>
      <c r="CK1099" s="24"/>
      <c r="CL1099" s="24"/>
      <c r="CM1099" s="24"/>
      <c r="CN1099" s="24"/>
      <c r="CO1099" s="24"/>
      <c r="CP1099" s="24"/>
      <c r="CQ1099" s="24"/>
      <c r="CR1099" s="24"/>
      <c r="CS1099" s="24"/>
      <c r="CT1099" s="24"/>
      <c r="CU1099" s="24"/>
      <c r="CV1099" s="24"/>
      <c r="CW1099" s="24"/>
      <c r="CX1099" s="24"/>
      <c r="CY1099" s="24"/>
      <c r="CZ1099" s="24"/>
      <c r="DA1099" s="24"/>
      <c r="DB1099" s="24"/>
      <c r="DC1099" s="24"/>
      <c r="DD1099" s="24"/>
      <c r="DE1099" s="24"/>
      <c r="DF1099" s="26" t="s">
        <v>139</v>
      </c>
      <c r="DG1099" s="26" t="s">
        <v>139</v>
      </c>
      <c r="DH1099" s="26" t="s">
        <v>139</v>
      </c>
      <c r="DI1099" s="26" t="s">
        <v>139</v>
      </c>
      <c r="DJ1099" s="26" t="s">
        <v>139</v>
      </c>
      <c r="DK1099" s="26" t="s">
        <v>139</v>
      </c>
      <c r="DL1099" s="26" t="s">
        <v>139</v>
      </c>
      <c r="DM1099" s="26" t="s">
        <v>139</v>
      </c>
      <c r="DN1099" s="26" t="s">
        <v>139</v>
      </c>
      <c r="DO1099" s="26" t="s">
        <v>139</v>
      </c>
    </row>
    <row r="1100" spans="1:119" ht="20.100000000000001" customHeight="1" x14ac:dyDescent="0.25">
      <c r="A1100" s="29" t="str">
        <f t="shared" si="238"/>
        <v/>
      </c>
      <c r="B1100" s="29" t="str">
        <f t="shared" si="239"/>
        <v>Foundation for Inclusive Community Help</v>
      </c>
      <c r="C1100" s="29">
        <f t="shared" si="240"/>
        <v>0</v>
      </c>
      <c r="D1100" s="30" t="str">
        <f t="shared" si="241"/>
        <v>Africa and the Middle East</v>
      </c>
      <c r="E1100" s="30" t="str">
        <f t="shared" si="242"/>
        <v>Oyam, Uganda</v>
      </c>
      <c r="F1100" s="31">
        <f t="shared" si="243"/>
        <v>0</v>
      </c>
      <c r="G1100" s="31">
        <f t="shared" si="244"/>
        <v>0</v>
      </c>
      <c r="H1100" s="31">
        <f t="shared" si="245"/>
        <v>0</v>
      </c>
      <c r="I1100" s="31">
        <f t="shared" si="246"/>
        <v>0</v>
      </c>
      <c r="J1100" s="31">
        <f t="shared" si="247"/>
        <v>0</v>
      </c>
      <c r="K1100" s="31">
        <f t="shared" si="248"/>
        <v>0</v>
      </c>
      <c r="L1100" s="31">
        <f t="shared" si="249"/>
        <v>0</v>
      </c>
      <c r="M1100" s="31">
        <f t="shared" si="250"/>
        <v>0</v>
      </c>
      <c r="N1100" s="31">
        <f t="shared" si="251"/>
        <v>0</v>
      </c>
      <c r="O1100" s="26" t="s">
        <v>16062</v>
      </c>
      <c r="P1100" s="26" t="s">
        <v>108</v>
      </c>
      <c r="Q1100" s="27">
        <v>42408</v>
      </c>
      <c r="R1100" s="24"/>
      <c r="S1100" s="24"/>
      <c r="T1100" s="26" t="s">
        <v>157</v>
      </c>
      <c r="U1100" s="24"/>
      <c r="V1100" s="26" t="s">
        <v>169</v>
      </c>
      <c r="W1100" s="26" t="s">
        <v>1028</v>
      </c>
      <c r="X1100" s="26" t="s">
        <v>6131</v>
      </c>
      <c r="Y1100" s="26" t="s">
        <v>6132</v>
      </c>
      <c r="Z1100" s="24"/>
      <c r="AA1100" s="24"/>
      <c r="AB1100" s="26" t="s">
        <v>15736</v>
      </c>
      <c r="AC1100" s="28">
        <v>389</v>
      </c>
      <c r="AD1100" s="26" t="s">
        <v>420</v>
      </c>
      <c r="AE1100" s="26" t="s">
        <v>343</v>
      </c>
      <c r="AF1100" s="26" t="s">
        <v>120</v>
      </c>
      <c r="AG1100" s="26" t="s">
        <v>207</v>
      </c>
      <c r="AH1100" s="24"/>
      <c r="AI1100" s="28">
        <v>389</v>
      </c>
      <c r="AJ1100" s="24"/>
      <c r="AK1100" s="24"/>
      <c r="AL1100" s="24"/>
      <c r="AM1100" s="24"/>
      <c r="AN1100" s="24"/>
      <c r="AO1100" s="24"/>
      <c r="AP1100" s="24"/>
      <c r="AQ1100" s="24"/>
      <c r="AR1100" s="24"/>
      <c r="AS1100" s="24"/>
      <c r="AT1100" s="24"/>
      <c r="AU1100" s="24"/>
      <c r="AV1100" s="24"/>
      <c r="AW1100" s="24"/>
      <c r="AX1100" s="24"/>
      <c r="AY1100" s="24"/>
      <c r="AZ1100" s="24"/>
      <c r="BA1100" s="24"/>
      <c r="BB1100" s="24"/>
      <c r="BC1100" s="26" t="s">
        <v>181</v>
      </c>
      <c r="BD1100" s="24"/>
      <c r="BE1100" s="24"/>
      <c r="BF1100" s="24"/>
      <c r="BG1100" s="24"/>
      <c r="BH1100" s="24"/>
      <c r="BI1100" s="24"/>
      <c r="BJ1100" s="24"/>
      <c r="BK1100" s="24"/>
      <c r="BL1100" s="24"/>
      <c r="BM1100" s="24"/>
      <c r="BN1100" s="24"/>
      <c r="BO1100" s="24"/>
      <c r="BP1100" s="24"/>
      <c r="BQ1100" s="24"/>
      <c r="BR1100" s="24"/>
      <c r="BS1100" s="24"/>
      <c r="BT1100" s="24"/>
      <c r="BU1100" s="24"/>
      <c r="BV1100" s="24"/>
      <c r="BW1100" s="24"/>
      <c r="BX1100" s="24"/>
      <c r="BY1100" s="24"/>
      <c r="BZ1100" s="24"/>
      <c r="CA1100" s="24"/>
      <c r="CB1100" s="24"/>
      <c r="CC1100" s="24"/>
      <c r="CD1100" s="24"/>
      <c r="CE1100" s="24"/>
      <c r="CF1100" s="24"/>
      <c r="CG1100" s="24"/>
      <c r="CH1100" s="24"/>
      <c r="CI1100" s="24"/>
      <c r="CJ1100" s="24"/>
      <c r="CK1100" s="24"/>
      <c r="CL1100" s="24"/>
      <c r="CM1100" s="24"/>
      <c r="CN1100" s="24"/>
      <c r="CO1100" s="24"/>
      <c r="CP1100" s="24"/>
      <c r="CQ1100" s="24"/>
      <c r="CR1100" s="24"/>
      <c r="CS1100" s="24"/>
      <c r="CT1100" s="24"/>
      <c r="CU1100" s="24"/>
      <c r="CV1100" s="24"/>
      <c r="CW1100" s="24"/>
      <c r="CX1100" s="24"/>
      <c r="CY1100" s="24"/>
      <c r="CZ1100" s="24"/>
      <c r="DA1100" s="24"/>
      <c r="DB1100" s="24"/>
      <c r="DC1100" s="24"/>
      <c r="DD1100" s="24"/>
      <c r="DE1100" s="24"/>
      <c r="DF1100" s="26" t="s">
        <v>139</v>
      </c>
      <c r="DG1100" s="26" t="s">
        <v>139</v>
      </c>
      <c r="DH1100" s="26" t="s">
        <v>139</v>
      </c>
      <c r="DI1100" s="26" t="s">
        <v>139</v>
      </c>
      <c r="DJ1100" s="26" t="s">
        <v>139</v>
      </c>
      <c r="DK1100" s="26" t="s">
        <v>139</v>
      </c>
      <c r="DL1100" s="26" t="s">
        <v>139</v>
      </c>
      <c r="DM1100" s="26" t="s">
        <v>139</v>
      </c>
      <c r="DN1100" s="26" t="s">
        <v>139</v>
      </c>
      <c r="DO1100" s="26" t="s">
        <v>139</v>
      </c>
    </row>
    <row r="1101" spans="1:119" ht="20.100000000000001" customHeight="1" x14ac:dyDescent="0.25">
      <c r="A1101" s="29" t="str">
        <f t="shared" si="238"/>
        <v>Foundation for Inclusive Community Help3</v>
      </c>
      <c r="B1101" s="29" t="str">
        <f t="shared" si="239"/>
        <v>Foundation for Inclusive Community Help</v>
      </c>
      <c r="C1101" s="29">
        <f t="shared" si="240"/>
        <v>3</v>
      </c>
      <c r="D1101" s="30" t="str">
        <f t="shared" si="241"/>
        <v>Africa and the Middle East</v>
      </c>
      <c r="E1101" s="30" t="str">
        <f t="shared" si="242"/>
        <v>Oyam, Uganda</v>
      </c>
      <c r="F1101" s="31">
        <f t="shared" si="243"/>
        <v>2</v>
      </c>
      <c r="G1101" s="31">
        <f t="shared" si="244"/>
        <v>2</v>
      </c>
      <c r="H1101" s="31">
        <f t="shared" si="245"/>
        <v>2</v>
      </c>
      <c r="I1101" s="31">
        <f t="shared" si="246"/>
        <v>3</v>
      </c>
      <c r="J1101" s="31">
        <f t="shared" si="247"/>
        <v>3</v>
      </c>
      <c r="K1101" s="31">
        <f t="shared" si="248"/>
        <v>3</v>
      </c>
      <c r="L1101" s="31">
        <f t="shared" si="249"/>
        <v>3</v>
      </c>
      <c r="M1101" s="31">
        <f t="shared" si="250"/>
        <v>2</v>
      </c>
      <c r="N1101" s="31">
        <f t="shared" si="251"/>
        <v>2.5</v>
      </c>
      <c r="O1101" s="26" t="s">
        <v>6148</v>
      </c>
      <c r="P1101" s="26" t="s">
        <v>108</v>
      </c>
      <c r="Q1101" s="27">
        <v>42305</v>
      </c>
      <c r="R1101" s="26" t="s">
        <v>166</v>
      </c>
      <c r="S1101" s="26" t="s">
        <v>156</v>
      </c>
      <c r="T1101" s="26" t="s">
        <v>157</v>
      </c>
      <c r="U1101" s="26" t="s">
        <v>168</v>
      </c>
      <c r="V1101" s="26" t="s">
        <v>169</v>
      </c>
      <c r="W1101" s="26" t="s">
        <v>1028</v>
      </c>
      <c r="X1101" s="26" t="s">
        <v>6131</v>
      </c>
      <c r="Y1101" s="26" t="s">
        <v>6132</v>
      </c>
      <c r="Z1101" s="24"/>
      <c r="AA1101" s="24"/>
      <c r="AB1101" s="26" t="s">
        <v>117</v>
      </c>
      <c r="AC1101" s="28">
        <v>14000</v>
      </c>
      <c r="AD1101" s="26" t="s">
        <v>420</v>
      </c>
      <c r="AE1101" s="26" t="s">
        <v>343</v>
      </c>
      <c r="AF1101" s="26" t="s">
        <v>120</v>
      </c>
      <c r="AG1101" s="26" t="s">
        <v>207</v>
      </c>
      <c r="AH1101" s="26" t="s">
        <v>121</v>
      </c>
      <c r="AI1101" s="28">
        <v>14000</v>
      </c>
      <c r="AJ1101" s="26" t="s">
        <v>6149</v>
      </c>
      <c r="AK1101" s="26" t="s">
        <v>6140</v>
      </c>
      <c r="AL1101" s="26" t="s">
        <v>6141</v>
      </c>
      <c r="AM1101" s="24"/>
      <c r="AN1101" s="24"/>
      <c r="AO1101" s="24"/>
      <c r="AP1101" s="24"/>
      <c r="AQ1101" s="26" t="s">
        <v>6150</v>
      </c>
      <c r="AR1101" s="24"/>
      <c r="AS1101" s="24"/>
      <c r="AT1101" s="26" t="s">
        <v>6151</v>
      </c>
      <c r="AU1101" s="26" t="s">
        <v>6152</v>
      </c>
      <c r="AV1101" s="24"/>
      <c r="AW1101" s="28">
        <v>83000</v>
      </c>
      <c r="AX1101" s="26">
        <v>710</v>
      </c>
      <c r="AY1101" s="28">
        <v>100</v>
      </c>
      <c r="AZ1101" s="28">
        <v>90</v>
      </c>
      <c r="BA1101" s="26">
        <v>0</v>
      </c>
      <c r="BB1101" s="26" t="s">
        <v>148</v>
      </c>
      <c r="BC1101" s="26" t="s">
        <v>181</v>
      </c>
      <c r="BD1101" s="26" t="s">
        <v>378</v>
      </c>
      <c r="BE1101" s="26" t="s">
        <v>6153</v>
      </c>
      <c r="BF1101" s="26" t="s">
        <v>6135</v>
      </c>
      <c r="BG1101" s="26" t="s">
        <v>1028</v>
      </c>
      <c r="BH1101" s="26" t="s">
        <v>6154</v>
      </c>
      <c r="BI1101" s="26" t="s">
        <v>417</v>
      </c>
      <c r="BJ1101" s="24"/>
      <c r="BK1101" s="24"/>
      <c r="BL1101" s="24"/>
      <c r="BM1101" s="24"/>
      <c r="BN1101" s="24"/>
      <c r="BO1101" s="24"/>
      <c r="BP1101" s="24"/>
      <c r="BQ1101" s="24"/>
      <c r="BR1101" s="26">
        <v>2</v>
      </c>
      <c r="BS1101" s="26">
        <v>2</v>
      </c>
      <c r="BT1101" s="26">
        <v>2</v>
      </c>
      <c r="BU1101" s="26">
        <v>3</v>
      </c>
      <c r="BV1101" s="26">
        <v>3</v>
      </c>
      <c r="BW1101" s="26">
        <v>3</v>
      </c>
      <c r="BX1101" s="26">
        <v>3</v>
      </c>
      <c r="BY1101" s="26">
        <v>2</v>
      </c>
      <c r="BZ1101" s="24"/>
      <c r="CA1101" s="24"/>
      <c r="CB1101" s="24"/>
      <c r="CC1101" s="24"/>
      <c r="CD1101" s="24"/>
      <c r="CE1101" s="24"/>
      <c r="CF1101" s="24"/>
      <c r="CG1101" s="24"/>
      <c r="CH1101" s="24"/>
      <c r="CI1101" s="24"/>
      <c r="CJ1101" s="24"/>
      <c r="CK1101" s="24"/>
      <c r="CL1101" s="24"/>
      <c r="CM1101" s="24"/>
      <c r="CN1101" s="24"/>
      <c r="CO1101" s="24"/>
      <c r="CP1101" s="24"/>
      <c r="CQ1101" s="24"/>
      <c r="CR1101" s="24"/>
      <c r="CS1101" s="24"/>
      <c r="CT1101" s="24"/>
      <c r="CU1101" s="24"/>
      <c r="CV1101" s="24"/>
      <c r="CW1101" s="24"/>
      <c r="CX1101" s="24"/>
      <c r="CY1101" s="24"/>
      <c r="CZ1101" s="24"/>
      <c r="DA1101" s="24"/>
      <c r="DB1101" s="24"/>
      <c r="DC1101" s="24"/>
      <c r="DD1101" s="24"/>
      <c r="DE1101" s="24"/>
      <c r="DF1101" s="26" t="s">
        <v>120</v>
      </c>
      <c r="DG1101" s="26" t="s">
        <v>120</v>
      </c>
      <c r="DH1101" s="26" t="s">
        <v>120</v>
      </c>
      <c r="DI1101" s="26" t="s">
        <v>139</v>
      </c>
      <c r="DJ1101" s="26" t="s">
        <v>120</v>
      </c>
      <c r="DK1101" s="26" t="s">
        <v>139</v>
      </c>
      <c r="DL1101" s="26" t="s">
        <v>120</v>
      </c>
      <c r="DM1101" s="26" t="s">
        <v>139</v>
      </c>
      <c r="DN1101" s="26" t="s">
        <v>139</v>
      </c>
      <c r="DO1101" s="26" t="s">
        <v>139</v>
      </c>
    </row>
    <row r="1102" spans="1:119" ht="20.100000000000001" customHeight="1" x14ac:dyDescent="0.25">
      <c r="A1102" s="29" t="str">
        <f t="shared" si="238"/>
        <v/>
      </c>
      <c r="B1102" s="29" t="str">
        <f t="shared" si="239"/>
        <v>Foundation for Inclusive Community Help</v>
      </c>
      <c r="C1102" s="29">
        <f t="shared" si="240"/>
        <v>0</v>
      </c>
      <c r="D1102" s="30" t="str">
        <f t="shared" si="241"/>
        <v>Africa and the Middle East</v>
      </c>
      <c r="E1102" s="30" t="str">
        <f t="shared" si="242"/>
        <v>Oyam, Uganda</v>
      </c>
      <c r="F1102" s="31">
        <f t="shared" si="243"/>
        <v>0</v>
      </c>
      <c r="G1102" s="31">
        <f t="shared" si="244"/>
        <v>0</v>
      </c>
      <c r="H1102" s="31">
        <f t="shared" si="245"/>
        <v>0</v>
      </c>
      <c r="I1102" s="31">
        <f t="shared" si="246"/>
        <v>0</v>
      </c>
      <c r="J1102" s="31">
        <f t="shared" si="247"/>
        <v>0</v>
      </c>
      <c r="K1102" s="31">
        <f t="shared" si="248"/>
        <v>0</v>
      </c>
      <c r="L1102" s="31">
        <f t="shared" si="249"/>
        <v>0</v>
      </c>
      <c r="M1102" s="31">
        <f t="shared" si="250"/>
        <v>0</v>
      </c>
      <c r="N1102" s="31">
        <f t="shared" si="251"/>
        <v>0</v>
      </c>
      <c r="O1102" s="26" t="s">
        <v>16063</v>
      </c>
      <c r="P1102" s="26" t="s">
        <v>108</v>
      </c>
      <c r="Q1102" s="27">
        <v>42244</v>
      </c>
      <c r="R1102" s="24"/>
      <c r="S1102" s="24"/>
      <c r="T1102" s="26" t="s">
        <v>157</v>
      </c>
      <c r="U1102" s="24"/>
      <c r="V1102" s="26" t="s">
        <v>169</v>
      </c>
      <c r="W1102" s="26" t="s">
        <v>1028</v>
      </c>
      <c r="X1102" s="26" t="s">
        <v>6131</v>
      </c>
      <c r="Y1102" s="26" t="s">
        <v>6132</v>
      </c>
      <c r="Z1102" s="24"/>
      <c r="AA1102" s="24"/>
      <c r="AB1102" s="26" t="s">
        <v>15736</v>
      </c>
      <c r="AC1102" s="28">
        <v>500</v>
      </c>
      <c r="AD1102" s="26" t="s">
        <v>420</v>
      </c>
      <c r="AE1102" s="26" t="s">
        <v>343</v>
      </c>
      <c r="AF1102" s="26" t="s">
        <v>120</v>
      </c>
      <c r="AG1102" s="26" t="s">
        <v>207</v>
      </c>
      <c r="AH1102" s="24"/>
      <c r="AI1102" s="28">
        <v>500</v>
      </c>
      <c r="AJ1102" s="24"/>
      <c r="AK1102" s="24"/>
      <c r="AL1102" s="24"/>
      <c r="AM1102" s="24"/>
      <c r="AN1102" s="24"/>
      <c r="AO1102" s="24"/>
      <c r="AP1102" s="24"/>
      <c r="AQ1102" s="24"/>
      <c r="AR1102" s="24"/>
      <c r="AS1102" s="24"/>
      <c r="AT1102" s="24"/>
      <c r="AU1102" s="24"/>
      <c r="AV1102" s="24"/>
      <c r="AW1102" s="24"/>
      <c r="AX1102" s="24"/>
      <c r="AY1102" s="24"/>
      <c r="AZ1102" s="24"/>
      <c r="BA1102" s="24"/>
      <c r="BB1102" s="24"/>
      <c r="BC1102" s="26" t="s">
        <v>181</v>
      </c>
      <c r="BD1102" s="24"/>
      <c r="BE1102" s="24"/>
      <c r="BF1102" s="24"/>
      <c r="BG1102" s="24"/>
      <c r="BH1102" s="24"/>
      <c r="BI1102" s="24"/>
      <c r="BJ1102" s="24"/>
      <c r="BK1102" s="24"/>
      <c r="BL1102" s="24"/>
      <c r="BM1102" s="24"/>
      <c r="BN1102" s="24"/>
      <c r="BO1102" s="24"/>
      <c r="BP1102" s="24"/>
      <c r="BQ1102" s="24"/>
      <c r="BR1102" s="24"/>
      <c r="BS1102" s="24"/>
      <c r="BT1102" s="24"/>
      <c r="BU1102" s="24"/>
      <c r="BV1102" s="24"/>
      <c r="BW1102" s="24"/>
      <c r="BX1102" s="24"/>
      <c r="BY1102" s="24"/>
      <c r="BZ1102" s="24"/>
      <c r="CA1102" s="24"/>
      <c r="CB1102" s="24"/>
      <c r="CC1102" s="24"/>
      <c r="CD1102" s="24"/>
      <c r="CE1102" s="24"/>
      <c r="CF1102" s="24"/>
      <c r="CG1102" s="24"/>
      <c r="CH1102" s="24"/>
      <c r="CI1102" s="24"/>
      <c r="CJ1102" s="24"/>
      <c r="CK1102" s="24"/>
      <c r="CL1102" s="24"/>
      <c r="CM1102" s="24"/>
      <c r="CN1102" s="24"/>
      <c r="CO1102" s="24"/>
      <c r="CP1102" s="24"/>
      <c r="CQ1102" s="24"/>
      <c r="CR1102" s="24"/>
      <c r="CS1102" s="24"/>
      <c r="CT1102" s="24"/>
      <c r="CU1102" s="24"/>
      <c r="CV1102" s="24"/>
      <c r="CW1102" s="24"/>
      <c r="CX1102" s="24"/>
      <c r="CY1102" s="24"/>
      <c r="CZ1102" s="24"/>
      <c r="DA1102" s="24"/>
      <c r="DB1102" s="24"/>
      <c r="DC1102" s="24"/>
      <c r="DD1102" s="24"/>
      <c r="DE1102" s="24"/>
      <c r="DF1102" s="26" t="s">
        <v>139</v>
      </c>
      <c r="DG1102" s="26" t="s">
        <v>139</v>
      </c>
      <c r="DH1102" s="26" t="s">
        <v>139</v>
      </c>
      <c r="DI1102" s="26" t="s">
        <v>139</v>
      </c>
      <c r="DJ1102" s="26" t="s">
        <v>139</v>
      </c>
      <c r="DK1102" s="26" t="s">
        <v>139</v>
      </c>
      <c r="DL1102" s="26" t="s">
        <v>139</v>
      </c>
      <c r="DM1102" s="26" t="s">
        <v>139</v>
      </c>
      <c r="DN1102" s="26" t="s">
        <v>139</v>
      </c>
      <c r="DO1102" s="26" t="s">
        <v>139</v>
      </c>
    </row>
    <row r="1103" spans="1:119" ht="20.100000000000001" customHeight="1" x14ac:dyDescent="0.25">
      <c r="A1103" s="29" t="str">
        <f t="shared" si="238"/>
        <v/>
      </c>
      <c r="B1103" s="29" t="str">
        <f t="shared" si="239"/>
        <v>Foundation for Inclusive Community Help</v>
      </c>
      <c r="C1103" s="29">
        <f t="shared" si="240"/>
        <v>0</v>
      </c>
      <c r="D1103" s="30" t="str">
        <f t="shared" si="241"/>
        <v>Africa and the Middle East</v>
      </c>
      <c r="E1103" s="30" t="str">
        <f t="shared" si="242"/>
        <v>Oyam, Uganda</v>
      </c>
      <c r="F1103" s="31">
        <f t="shared" si="243"/>
        <v>0</v>
      </c>
      <c r="G1103" s="31">
        <f t="shared" si="244"/>
        <v>0</v>
      </c>
      <c r="H1103" s="31">
        <f t="shared" si="245"/>
        <v>0</v>
      </c>
      <c r="I1103" s="31">
        <f t="shared" si="246"/>
        <v>0</v>
      </c>
      <c r="J1103" s="31">
        <f t="shared" si="247"/>
        <v>0</v>
      </c>
      <c r="K1103" s="31">
        <f t="shared" si="248"/>
        <v>0</v>
      </c>
      <c r="L1103" s="31">
        <f t="shared" si="249"/>
        <v>0</v>
      </c>
      <c r="M1103" s="31">
        <f t="shared" si="250"/>
        <v>0</v>
      </c>
      <c r="N1103" s="31">
        <f t="shared" si="251"/>
        <v>0</v>
      </c>
      <c r="O1103" s="26" t="s">
        <v>16064</v>
      </c>
      <c r="P1103" s="26" t="s">
        <v>108</v>
      </c>
      <c r="Q1103" s="27">
        <v>42199</v>
      </c>
      <c r="R1103" s="24"/>
      <c r="S1103" s="24"/>
      <c r="T1103" s="26" t="s">
        <v>157</v>
      </c>
      <c r="U1103" s="24"/>
      <c r="V1103" s="26" t="s">
        <v>169</v>
      </c>
      <c r="W1103" s="26" t="s">
        <v>1028</v>
      </c>
      <c r="X1103" s="26" t="s">
        <v>6131</v>
      </c>
      <c r="Y1103" s="26" t="s">
        <v>6132</v>
      </c>
      <c r="Z1103" s="24"/>
      <c r="AA1103" s="24"/>
      <c r="AB1103" s="26" t="s">
        <v>15736</v>
      </c>
      <c r="AC1103" s="28">
        <v>308</v>
      </c>
      <c r="AD1103" s="26" t="s">
        <v>420</v>
      </c>
      <c r="AE1103" s="26" t="s">
        <v>343</v>
      </c>
      <c r="AF1103" s="26" t="s">
        <v>120</v>
      </c>
      <c r="AG1103" s="26" t="s">
        <v>207</v>
      </c>
      <c r="AH1103" s="24"/>
      <c r="AI1103" s="28">
        <v>308</v>
      </c>
      <c r="AJ1103" s="24"/>
      <c r="AK1103" s="24"/>
      <c r="AL1103" s="24"/>
      <c r="AM1103" s="24"/>
      <c r="AN1103" s="24"/>
      <c r="AO1103" s="24"/>
      <c r="AP1103" s="24"/>
      <c r="AQ1103" s="24"/>
      <c r="AR1103" s="24"/>
      <c r="AS1103" s="24"/>
      <c r="AT1103" s="24"/>
      <c r="AU1103" s="24"/>
      <c r="AV1103" s="24"/>
      <c r="AW1103" s="24"/>
      <c r="AX1103" s="24"/>
      <c r="AY1103" s="24"/>
      <c r="AZ1103" s="24"/>
      <c r="BA1103" s="24"/>
      <c r="BB1103" s="24"/>
      <c r="BC1103" s="26" t="s">
        <v>181</v>
      </c>
      <c r="BD1103" s="24"/>
      <c r="BE1103" s="24"/>
      <c r="BF1103" s="24"/>
      <c r="BG1103" s="24"/>
      <c r="BH1103" s="24"/>
      <c r="BI1103" s="24"/>
      <c r="BJ1103" s="24"/>
      <c r="BK1103" s="24"/>
      <c r="BL1103" s="24"/>
      <c r="BM1103" s="24"/>
      <c r="BN1103" s="24"/>
      <c r="BO1103" s="24"/>
      <c r="BP1103" s="24"/>
      <c r="BQ1103" s="24"/>
      <c r="BR1103" s="24"/>
      <c r="BS1103" s="24"/>
      <c r="BT1103" s="24"/>
      <c r="BU1103" s="24"/>
      <c r="BV1103" s="24"/>
      <c r="BW1103" s="24"/>
      <c r="BX1103" s="24"/>
      <c r="BY1103" s="24"/>
      <c r="BZ1103" s="24"/>
      <c r="CA1103" s="24"/>
      <c r="CB1103" s="24"/>
      <c r="CC1103" s="24"/>
      <c r="CD1103" s="24"/>
      <c r="CE1103" s="24"/>
      <c r="CF1103" s="24"/>
      <c r="CG1103" s="24"/>
      <c r="CH1103" s="24"/>
      <c r="CI1103" s="24"/>
      <c r="CJ1103" s="24"/>
      <c r="CK1103" s="24"/>
      <c r="CL1103" s="24"/>
      <c r="CM1103" s="24"/>
      <c r="CN1103" s="24"/>
      <c r="CO1103" s="24"/>
      <c r="CP1103" s="24"/>
      <c r="CQ1103" s="24"/>
      <c r="CR1103" s="24"/>
      <c r="CS1103" s="24"/>
      <c r="CT1103" s="24"/>
      <c r="CU1103" s="24"/>
      <c r="CV1103" s="24"/>
      <c r="CW1103" s="24"/>
      <c r="CX1103" s="24"/>
      <c r="CY1103" s="24"/>
      <c r="CZ1103" s="24"/>
      <c r="DA1103" s="24"/>
      <c r="DB1103" s="24"/>
      <c r="DC1103" s="24"/>
      <c r="DD1103" s="24"/>
      <c r="DE1103" s="24"/>
      <c r="DF1103" s="26" t="s">
        <v>139</v>
      </c>
      <c r="DG1103" s="26" t="s">
        <v>139</v>
      </c>
      <c r="DH1103" s="26" t="s">
        <v>139</v>
      </c>
      <c r="DI1103" s="26" t="s">
        <v>139</v>
      </c>
      <c r="DJ1103" s="26" t="s">
        <v>139</v>
      </c>
      <c r="DK1103" s="26" t="s">
        <v>139</v>
      </c>
      <c r="DL1103" s="26" t="s">
        <v>139</v>
      </c>
      <c r="DM1103" s="26" t="s">
        <v>139</v>
      </c>
      <c r="DN1103" s="26" t="s">
        <v>139</v>
      </c>
      <c r="DO1103" s="26" t="s">
        <v>139</v>
      </c>
    </row>
    <row r="1104" spans="1:119" ht="20.100000000000001" customHeight="1" x14ac:dyDescent="0.25">
      <c r="A1104" s="29" t="str">
        <f t="shared" si="238"/>
        <v/>
      </c>
      <c r="B1104" s="29" t="str">
        <f t="shared" si="239"/>
        <v>Foundation for Inclusive Community Help</v>
      </c>
      <c r="C1104" s="29">
        <f t="shared" si="240"/>
        <v>0</v>
      </c>
      <c r="D1104" s="30" t="str">
        <f t="shared" si="241"/>
        <v>Africa and the Middle East</v>
      </c>
      <c r="E1104" s="30" t="str">
        <f t="shared" si="242"/>
        <v>Oyam, Uganda</v>
      </c>
      <c r="F1104" s="31">
        <f t="shared" si="243"/>
        <v>0</v>
      </c>
      <c r="G1104" s="31">
        <f t="shared" si="244"/>
        <v>0</v>
      </c>
      <c r="H1104" s="31">
        <f t="shared" si="245"/>
        <v>0</v>
      </c>
      <c r="I1104" s="31">
        <f t="shared" si="246"/>
        <v>0</v>
      </c>
      <c r="J1104" s="31">
        <f t="shared" si="247"/>
        <v>0</v>
      </c>
      <c r="K1104" s="31">
        <f t="shared" si="248"/>
        <v>0</v>
      </c>
      <c r="L1104" s="31">
        <f t="shared" si="249"/>
        <v>0</v>
      </c>
      <c r="M1104" s="31">
        <f t="shared" si="250"/>
        <v>0</v>
      </c>
      <c r="N1104" s="31">
        <f t="shared" si="251"/>
        <v>0</v>
      </c>
      <c r="O1104" s="26" t="s">
        <v>16065</v>
      </c>
      <c r="P1104" s="26" t="s">
        <v>108</v>
      </c>
      <c r="Q1104" s="27">
        <v>42181</v>
      </c>
      <c r="R1104" s="24"/>
      <c r="S1104" s="24"/>
      <c r="T1104" s="26" t="s">
        <v>278</v>
      </c>
      <c r="U1104" s="24"/>
      <c r="V1104" s="26" t="s">
        <v>169</v>
      </c>
      <c r="W1104" s="26" t="s">
        <v>1028</v>
      </c>
      <c r="X1104" s="26" t="s">
        <v>6131</v>
      </c>
      <c r="Y1104" s="26" t="s">
        <v>6132</v>
      </c>
      <c r="Z1104" s="24"/>
      <c r="AA1104" s="24"/>
      <c r="AB1104" s="26" t="s">
        <v>15733</v>
      </c>
      <c r="AC1104" s="28">
        <v>857</v>
      </c>
      <c r="AD1104" s="26" t="s">
        <v>420</v>
      </c>
      <c r="AE1104" s="26" t="s">
        <v>343</v>
      </c>
      <c r="AF1104" s="26" t="s">
        <v>120</v>
      </c>
      <c r="AG1104" s="26" t="s">
        <v>207</v>
      </c>
      <c r="AH1104" s="24"/>
      <c r="AI1104" s="28">
        <v>857</v>
      </c>
      <c r="AJ1104" s="24"/>
      <c r="AK1104" s="24"/>
      <c r="AL1104" s="24"/>
      <c r="AM1104" s="24"/>
      <c r="AN1104" s="24"/>
      <c r="AO1104" s="24"/>
      <c r="AP1104" s="24"/>
      <c r="AQ1104" s="24"/>
      <c r="AR1104" s="24"/>
      <c r="AS1104" s="24"/>
      <c r="AT1104" s="24"/>
      <c r="AU1104" s="24"/>
      <c r="AV1104" s="24"/>
      <c r="AW1104" s="24"/>
      <c r="AX1104" s="24"/>
      <c r="AY1104" s="24"/>
      <c r="AZ1104" s="24"/>
      <c r="BA1104" s="24"/>
      <c r="BB1104" s="24"/>
      <c r="BC1104" s="26" t="s">
        <v>181</v>
      </c>
      <c r="BD1104" s="24"/>
      <c r="BE1104" s="24"/>
      <c r="BF1104" s="24"/>
      <c r="BG1104" s="24"/>
      <c r="BH1104" s="24"/>
      <c r="BI1104" s="24"/>
      <c r="BJ1104" s="24"/>
      <c r="BK1104" s="24"/>
      <c r="BL1104" s="24"/>
      <c r="BM1104" s="24"/>
      <c r="BN1104" s="24"/>
      <c r="BO1104" s="24"/>
      <c r="BP1104" s="24"/>
      <c r="BQ1104" s="24"/>
      <c r="BR1104" s="24"/>
      <c r="BS1104" s="24"/>
      <c r="BT1104" s="24"/>
      <c r="BU1104" s="24"/>
      <c r="BV1104" s="24"/>
      <c r="BW1104" s="24"/>
      <c r="BX1104" s="24"/>
      <c r="BY1104" s="24"/>
      <c r="BZ1104" s="24"/>
      <c r="CA1104" s="24"/>
      <c r="CB1104" s="24"/>
      <c r="CC1104" s="24"/>
      <c r="CD1104" s="24"/>
      <c r="CE1104" s="24"/>
      <c r="CF1104" s="24"/>
      <c r="CG1104" s="24"/>
      <c r="CH1104" s="24"/>
      <c r="CI1104" s="24"/>
      <c r="CJ1104" s="24"/>
      <c r="CK1104" s="24"/>
      <c r="CL1104" s="24"/>
      <c r="CM1104" s="24"/>
      <c r="CN1104" s="24"/>
      <c r="CO1104" s="24"/>
      <c r="CP1104" s="24"/>
      <c r="CQ1104" s="24"/>
      <c r="CR1104" s="24"/>
      <c r="CS1104" s="24"/>
      <c r="CT1104" s="24"/>
      <c r="CU1104" s="24"/>
      <c r="CV1104" s="24"/>
      <c r="CW1104" s="24"/>
      <c r="CX1104" s="24"/>
      <c r="CY1104" s="24"/>
      <c r="CZ1104" s="24"/>
      <c r="DA1104" s="24"/>
      <c r="DB1104" s="24"/>
      <c r="DC1104" s="24"/>
      <c r="DD1104" s="24"/>
      <c r="DE1104" s="24"/>
      <c r="DF1104" s="26" t="s">
        <v>139</v>
      </c>
      <c r="DG1104" s="26" t="s">
        <v>139</v>
      </c>
      <c r="DH1104" s="26" t="s">
        <v>139</v>
      </c>
      <c r="DI1104" s="26" t="s">
        <v>139</v>
      </c>
      <c r="DJ1104" s="26" t="s">
        <v>139</v>
      </c>
      <c r="DK1104" s="26" t="s">
        <v>139</v>
      </c>
      <c r="DL1104" s="26" t="s">
        <v>139</v>
      </c>
      <c r="DM1104" s="26" t="s">
        <v>139</v>
      </c>
      <c r="DN1104" s="26" t="s">
        <v>139</v>
      </c>
      <c r="DO1104" s="26" t="s">
        <v>139</v>
      </c>
    </row>
    <row r="1105" spans="1:119" ht="20.100000000000001" customHeight="1" x14ac:dyDescent="0.25">
      <c r="A1105" s="29" t="str">
        <f t="shared" si="238"/>
        <v>Foundation for Inclusive Community Help2</v>
      </c>
      <c r="B1105" s="29" t="str">
        <f t="shared" si="239"/>
        <v>Foundation for Inclusive Community Help</v>
      </c>
      <c r="C1105" s="29">
        <f t="shared" si="240"/>
        <v>2</v>
      </c>
      <c r="D1105" s="30" t="str">
        <f t="shared" si="241"/>
        <v>Africa and the Middle East</v>
      </c>
      <c r="E1105" s="30" t="str">
        <f t="shared" si="242"/>
        <v>Oyam, Uganda</v>
      </c>
      <c r="F1105" s="31">
        <f t="shared" si="243"/>
        <v>1</v>
      </c>
      <c r="G1105" s="31">
        <f t="shared" si="244"/>
        <v>2</v>
      </c>
      <c r="H1105" s="31">
        <f t="shared" si="245"/>
        <v>1</v>
      </c>
      <c r="I1105" s="31">
        <f t="shared" si="246"/>
        <v>1</v>
      </c>
      <c r="J1105" s="31">
        <f t="shared" si="247"/>
        <v>1</v>
      </c>
      <c r="K1105" s="31">
        <f t="shared" si="248"/>
        <v>2</v>
      </c>
      <c r="L1105" s="31">
        <f t="shared" si="249"/>
        <v>2</v>
      </c>
      <c r="M1105" s="31">
        <f t="shared" si="250"/>
        <v>2</v>
      </c>
      <c r="N1105" s="31">
        <f t="shared" si="251"/>
        <v>1.5</v>
      </c>
      <c r="O1105" s="26" t="s">
        <v>6155</v>
      </c>
      <c r="P1105" s="26" t="s">
        <v>108</v>
      </c>
      <c r="Q1105" s="27">
        <v>41946</v>
      </c>
      <c r="R1105" s="26" t="s">
        <v>109</v>
      </c>
      <c r="S1105" s="26" t="s">
        <v>609</v>
      </c>
      <c r="T1105" s="26" t="s">
        <v>278</v>
      </c>
      <c r="U1105" s="26" t="s">
        <v>168</v>
      </c>
      <c r="V1105" s="26" t="s">
        <v>169</v>
      </c>
      <c r="W1105" s="26" t="s">
        <v>1028</v>
      </c>
      <c r="X1105" s="26" t="s">
        <v>6131</v>
      </c>
      <c r="Y1105" s="26" t="s">
        <v>6132</v>
      </c>
      <c r="Z1105" s="24"/>
      <c r="AA1105" s="24"/>
      <c r="AB1105" s="26" t="s">
        <v>117</v>
      </c>
      <c r="AC1105" s="28">
        <v>10000</v>
      </c>
      <c r="AD1105" s="26" t="s">
        <v>420</v>
      </c>
      <c r="AE1105" s="26" t="s">
        <v>343</v>
      </c>
      <c r="AF1105" s="26" t="s">
        <v>120</v>
      </c>
      <c r="AG1105" s="26" t="s">
        <v>207</v>
      </c>
      <c r="AH1105" s="26" t="s">
        <v>143</v>
      </c>
      <c r="AI1105" s="28">
        <v>10000</v>
      </c>
      <c r="AJ1105" s="26" t="s">
        <v>6156</v>
      </c>
      <c r="AK1105" s="26" t="s">
        <v>6157</v>
      </c>
      <c r="AL1105" s="26" t="s">
        <v>6141</v>
      </c>
      <c r="AM1105" s="24"/>
      <c r="AN1105" s="24"/>
      <c r="AO1105" s="24"/>
      <c r="AP1105" s="24"/>
      <c r="AQ1105" s="24"/>
      <c r="AR1105" s="24"/>
      <c r="AS1105" s="26" t="s">
        <v>6158</v>
      </c>
      <c r="AT1105" s="26" t="s">
        <v>6159</v>
      </c>
      <c r="AU1105" s="26" t="s">
        <v>6160</v>
      </c>
      <c r="AV1105" s="24"/>
      <c r="AW1105" s="28">
        <v>62741</v>
      </c>
      <c r="AX1105" s="26">
        <v>620</v>
      </c>
      <c r="AY1105" s="28">
        <v>70</v>
      </c>
      <c r="AZ1105" s="28">
        <v>88</v>
      </c>
      <c r="BA1105" s="26">
        <v>0</v>
      </c>
      <c r="BB1105" s="26" t="s">
        <v>148</v>
      </c>
      <c r="BC1105" s="26" t="s">
        <v>181</v>
      </c>
      <c r="BD1105" s="26" t="s">
        <v>125</v>
      </c>
      <c r="BE1105" s="24"/>
      <c r="BF1105" s="24"/>
      <c r="BG1105" s="24"/>
      <c r="BH1105" s="24"/>
      <c r="BI1105" s="24"/>
      <c r="BJ1105" s="24"/>
      <c r="BK1105" s="24"/>
      <c r="BL1105" s="24"/>
      <c r="BM1105" s="24"/>
      <c r="BN1105" s="24"/>
      <c r="BO1105" s="24"/>
      <c r="BP1105" s="24"/>
      <c r="BQ1105" s="24"/>
      <c r="BR1105" s="26">
        <v>1</v>
      </c>
      <c r="BS1105" s="26">
        <v>2</v>
      </c>
      <c r="BT1105" s="26">
        <v>1</v>
      </c>
      <c r="BU1105" s="26">
        <v>1</v>
      </c>
      <c r="BV1105" s="26">
        <v>1</v>
      </c>
      <c r="BW1105" s="26">
        <v>2</v>
      </c>
      <c r="BX1105" s="26">
        <v>2</v>
      </c>
      <c r="BY1105" s="26">
        <v>2</v>
      </c>
      <c r="BZ1105" s="24"/>
      <c r="CA1105" s="24"/>
      <c r="CB1105" s="24"/>
      <c r="CC1105" s="24"/>
      <c r="CD1105" s="24"/>
      <c r="CE1105" s="24"/>
      <c r="CF1105" s="24"/>
      <c r="CG1105" s="24"/>
      <c r="CH1105" s="24"/>
      <c r="CI1105" s="24"/>
      <c r="CJ1105" s="24"/>
      <c r="CK1105" s="24"/>
      <c r="CL1105" s="24"/>
      <c r="CM1105" s="24"/>
      <c r="CN1105" s="24"/>
      <c r="CO1105" s="24"/>
      <c r="CP1105" s="24"/>
      <c r="CQ1105" s="24"/>
      <c r="CR1105" s="24"/>
      <c r="CS1105" s="24"/>
      <c r="CT1105" s="24"/>
      <c r="CU1105" s="24"/>
      <c r="CV1105" s="24"/>
      <c r="CW1105" s="24"/>
      <c r="CX1105" s="24"/>
      <c r="CY1105" s="24"/>
      <c r="CZ1105" s="24"/>
      <c r="DA1105" s="24"/>
      <c r="DB1105" s="24"/>
      <c r="DC1105" s="24"/>
      <c r="DD1105" s="24"/>
      <c r="DE1105" s="24"/>
      <c r="DF1105" s="26" t="s">
        <v>120</v>
      </c>
      <c r="DG1105" s="26" t="s">
        <v>120</v>
      </c>
      <c r="DH1105" s="26" t="s">
        <v>120</v>
      </c>
      <c r="DI1105" s="26" t="s">
        <v>139</v>
      </c>
      <c r="DJ1105" s="26" t="s">
        <v>120</v>
      </c>
      <c r="DK1105" s="26" t="s">
        <v>139</v>
      </c>
      <c r="DL1105" s="26" t="s">
        <v>139</v>
      </c>
      <c r="DM1105" s="26" t="s">
        <v>139</v>
      </c>
      <c r="DN1105" s="26" t="s">
        <v>139</v>
      </c>
      <c r="DO1105" s="26" t="s">
        <v>139</v>
      </c>
    </row>
    <row r="1106" spans="1:119" ht="20.100000000000001" customHeight="1" x14ac:dyDescent="0.25">
      <c r="A1106" s="29" t="str">
        <f t="shared" si="238"/>
        <v/>
      </c>
      <c r="B1106" s="29" t="str">
        <f t="shared" si="239"/>
        <v>Foundation for Inclusive Community Help</v>
      </c>
      <c r="C1106" s="29">
        <f t="shared" si="240"/>
        <v>0</v>
      </c>
      <c r="D1106" s="30" t="str">
        <f t="shared" si="241"/>
        <v>Africa and the Middle East</v>
      </c>
      <c r="E1106" s="30" t="str">
        <f t="shared" si="242"/>
        <v>Oyam, Uganda</v>
      </c>
      <c r="F1106" s="31">
        <f t="shared" si="243"/>
        <v>0</v>
      </c>
      <c r="G1106" s="31">
        <f t="shared" si="244"/>
        <v>0</v>
      </c>
      <c r="H1106" s="31">
        <f t="shared" si="245"/>
        <v>0</v>
      </c>
      <c r="I1106" s="31">
        <f t="shared" si="246"/>
        <v>0</v>
      </c>
      <c r="J1106" s="31">
        <f t="shared" si="247"/>
        <v>0</v>
      </c>
      <c r="K1106" s="31">
        <f t="shared" si="248"/>
        <v>0</v>
      </c>
      <c r="L1106" s="31">
        <f t="shared" si="249"/>
        <v>0</v>
      </c>
      <c r="M1106" s="31">
        <f t="shared" si="250"/>
        <v>0</v>
      </c>
      <c r="N1106" s="31">
        <f t="shared" si="251"/>
        <v>0</v>
      </c>
      <c r="O1106" s="26" t="s">
        <v>16066</v>
      </c>
      <c r="P1106" s="26" t="s">
        <v>108</v>
      </c>
      <c r="Q1106" s="27">
        <v>41962</v>
      </c>
      <c r="R1106" s="24"/>
      <c r="S1106" s="24"/>
      <c r="T1106" s="26" t="s">
        <v>278</v>
      </c>
      <c r="U1106" s="24"/>
      <c r="V1106" s="26" t="s">
        <v>169</v>
      </c>
      <c r="W1106" s="26" t="s">
        <v>1028</v>
      </c>
      <c r="X1106" s="26" t="s">
        <v>6131</v>
      </c>
      <c r="Y1106" s="26" t="s">
        <v>6132</v>
      </c>
      <c r="Z1106" s="24"/>
      <c r="AA1106" s="24"/>
      <c r="AB1106" s="26" t="s">
        <v>15733</v>
      </c>
      <c r="AC1106" s="28">
        <v>857</v>
      </c>
      <c r="AD1106" s="26" t="s">
        <v>420</v>
      </c>
      <c r="AE1106" s="26" t="s">
        <v>343</v>
      </c>
      <c r="AF1106" s="26" t="s">
        <v>120</v>
      </c>
      <c r="AG1106" s="26" t="s">
        <v>207</v>
      </c>
      <c r="AH1106" s="24"/>
      <c r="AI1106" s="28">
        <v>2572</v>
      </c>
      <c r="AJ1106" s="24"/>
      <c r="AK1106" s="24"/>
      <c r="AL1106" s="24"/>
      <c r="AM1106" s="24"/>
      <c r="AN1106" s="24"/>
      <c r="AO1106" s="24"/>
      <c r="AP1106" s="24"/>
      <c r="AQ1106" s="24"/>
      <c r="AR1106" s="24"/>
      <c r="AS1106" s="24"/>
      <c r="AT1106" s="24"/>
      <c r="AU1106" s="24"/>
      <c r="AV1106" s="24"/>
      <c r="AW1106" s="24"/>
      <c r="AX1106" s="24"/>
      <c r="AY1106" s="24"/>
      <c r="AZ1106" s="24"/>
      <c r="BA1106" s="24"/>
      <c r="BB1106" s="24"/>
      <c r="BC1106" s="26" t="s">
        <v>181</v>
      </c>
      <c r="BD1106" s="24"/>
      <c r="BE1106" s="24"/>
      <c r="BF1106" s="24"/>
      <c r="BG1106" s="24"/>
      <c r="BH1106" s="24"/>
      <c r="BI1106" s="24"/>
      <c r="BJ1106" s="24"/>
      <c r="BK1106" s="24"/>
      <c r="BL1106" s="24"/>
      <c r="BM1106" s="24"/>
      <c r="BN1106" s="24"/>
      <c r="BO1106" s="24"/>
      <c r="BP1106" s="24"/>
      <c r="BQ1106" s="24"/>
      <c r="BR1106" s="24"/>
      <c r="BS1106" s="24"/>
      <c r="BT1106" s="24"/>
      <c r="BU1106" s="24"/>
      <c r="BV1106" s="24"/>
      <c r="BW1106" s="24"/>
      <c r="BX1106" s="24"/>
      <c r="BY1106" s="24"/>
      <c r="BZ1106" s="24"/>
      <c r="CA1106" s="24"/>
      <c r="CB1106" s="24"/>
      <c r="CC1106" s="24"/>
      <c r="CD1106" s="24"/>
      <c r="CE1106" s="24"/>
      <c r="CF1106" s="24"/>
      <c r="CG1106" s="24"/>
      <c r="CH1106" s="24"/>
      <c r="CI1106" s="24"/>
      <c r="CJ1106" s="24"/>
      <c r="CK1106" s="24"/>
      <c r="CL1106" s="24"/>
      <c r="CM1106" s="24"/>
      <c r="CN1106" s="24"/>
      <c r="CO1106" s="24"/>
      <c r="CP1106" s="24"/>
      <c r="CQ1106" s="24"/>
      <c r="CR1106" s="24"/>
      <c r="CS1106" s="24"/>
      <c r="CT1106" s="24"/>
      <c r="CU1106" s="24"/>
      <c r="CV1106" s="24"/>
      <c r="CW1106" s="24"/>
      <c r="CX1106" s="24"/>
      <c r="CY1106" s="24"/>
      <c r="CZ1106" s="24"/>
      <c r="DA1106" s="24"/>
      <c r="DB1106" s="24"/>
      <c r="DC1106" s="24"/>
      <c r="DD1106" s="24"/>
      <c r="DE1106" s="24"/>
      <c r="DF1106" s="26" t="s">
        <v>139</v>
      </c>
      <c r="DG1106" s="26" t="s">
        <v>139</v>
      </c>
      <c r="DH1106" s="26" t="s">
        <v>139</v>
      </c>
      <c r="DI1106" s="26" t="s">
        <v>139</v>
      </c>
      <c r="DJ1106" s="26" t="s">
        <v>139</v>
      </c>
      <c r="DK1106" s="26" t="s">
        <v>139</v>
      </c>
      <c r="DL1106" s="26" t="s">
        <v>139</v>
      </c>
      <c r="DM1106" s="26" t="s">
        <v>139</v>
      </c>
      <c r="DN1106" s="26" t="s">
        <v>139</v>
      </c>
      <c r="DO1106" s="26" t="s">
        <v>139</v>
      </c>
    </row>
    <row r="1107" spans="1:119" ht="20.100000000000001" customHeight="1" x14ac:dyDescent="0.25">
      <c r="A1107" s="29" t="str">
        <f t="shared" si="238"/>
        <v/>
      </c>
      <c r="B1107" s="29" t="str">
        <f t="shared" si="239"/>
        <v>Foundation for Inclusive Community Help</v>
      </c>
      <c r="C1107" s="29">
        <f t="shared" si="240"/>
        <v>0</v>
      </c>
      <c r="D1107" s="30" t="str">
        <f t="shared" si="241"/>
        <v>Africa and the Middle East</v>
      </c>
      <c r="E1107" s="30" t="str">
        <f t="shared" si="242"/>
        <v>Oyam, Uganda</v>
      </c>
      <c r="F1107" s="31">
        <f t="shared" si="243"/>
        <v>0</v>
      </c>
      <c r="G1107" s="31">
        <f t="shared" si="244"/>
        <v>0</v>
      </c>
      <c r="H1107" s="31">
        <f t="shared" si="245"/>
        <v>0</v>
      </c>
      <c r="I1107" s="31">
        <f t="shared" si="246"/>
        <v>0</v>
      </c>
      <c r="J1107" s="31">
        <f t="shared" si="247"/>
        <v>0</v>
      </c>
      <c r="K1107" s="31">
        <f t="shared" si="248"/>
        <v>0</v>
      </c>
      <c r="L1107" s="31">
        <f t="shared" si="249"/>
        <v>0</v>
      </c>
      <c r="M1107" s="31">
        <f t="shared" si="250"/>
        <v>0</v>
      </c>
      <c r="N1107" s="31">
        <f t="shared" si="251"/>
        <v>0</v>
      </c>
      <c r="O1107" s="26" t="s">
        <v>16067</v>
      </c>
      <c r="P1107" s="26" t="s">
        <v>108</v>
      </c>
      <c r="Q1107" s="27">
        <v>42088</v>
      </c>
      <c r="R1107" s="24"/>
      <c r="S1107" s="24"/>
      <c r="T1107" s="26" t="s">
        <v>278</v>
      </c>
      <c r="U1107" s="24"/>
      <c r="V1107" s="26" t="s">
        <v>169</v>
      </c>
      <c r="W1107" s="26" t="s">
        <v>1028</v>
      </c>
      <c r="X1107" s="26" t="s">
        <v>6131</v>
      </c>
      <c r="Y1107" s="26" t="s">
        <v>6132</v>
      </c>
      <c r="Z1107" s="24"/>
      <c r="AA1107" s="24"/>
      <c r="AB1107" s="26" t="s">
        <v>15736</v>
      </c>
      <c r="AC1107" s="28">
        <v>460</v>
      </c>
      <c r="AD1107" s="26" t="s">
        <v>420</v>
      </c>
      <c r="AE1107" s="26" t="s">
        <v>343</v>
      </c>
      <c r="AF1107" s="26" t="s">
        <v>120</v>
      </c>
      <c r="AG1107" s="26" t="s">
        <v>207</v>
      </c>
      <c r="AH1107" s="24"/>
      <c r="AI1107" s="28">
        <v>460</v>
      </c>
      <c r="AJ1107" s="24"/>
      <c r="AK1107" s="24"/>
      <c r="AL1107" s="24"/>
      <c r="AM1107" s="24"/>
      <c r="AN1107" s="24"/>
      <c r="AO1107" s="24"/>
      <c r="AP1107" s="24"/>
      <c r="AQ1107" s="24"/>
      <c r="AR1107" s="24"/>
      <c r="AS1107" s="24"/>
      <c r="AT1107" s="24"/>
      <c r="AU1107" s="24"/>
      <c r="AV1107" s="24"/>
      <c r="AW1107" s="24"/>
      <c r="AX1107" s="24"/>
      <c r="AY1107" s="24"/>
      <c r="AZ1107" s="24"/>
      <c r="BA1107" s="24"/>
      <c r="BB1107" s="24"/>
      <c r="BC1107" s="26" t="s">
        <v>181</v>
      </c>
      <c r="BD1107" s="24"/>
      <c r="BE1107" s="24"/>
      <c r="BF1107" s="24"/>
      <c r="BG1107" s="24"/>
      <c r="BH1107" s="24"/>
      <c r="BI1107" s="24"/>
      <c r="BJ1107" s="24"/>
      <c r="BK1107" s="24"/>
      <c r="BL1107" s="24"/>
      <c r="BM1107" s="24"/>
      <c r="BN1107" s="24"/>
      <c r="BO1107" s="24"/>
      <c r="BP1107" s="24"/>
      <c r="BQ1107" s="24"/>
      <c r="BR1107" s="24"/>
      <c r="BS1107" s="24"/>
      <c r="BT1107" s="24"/>
      <c r="BU1107" s="24"/>
      <c r="BV1107" s="24"/>
      <c r="BW1107" s="24"/>
      <c r="BX1107" s="24"/>
      <c r="BY1107" s="24"/>
      <c r="BZ1107" s="24"/>
      <c r="CA1107" s="24"/>
      <c r="CB1107" s="24"/>
      <c r="CC1107" s="24"/>
      <c r="CD1107" s="24"/>
      <c r="CE1107" s="24"/>
      <c r="CF1107" s="24"/>
      <c r="CG1107" s="24"/>
      <c r="CH1107" s="24"/>
      <c r="CI1107" s="24"/>
      <c r="CJ1107" s="24"/>
      <c r="CK1107" s="24"/>
      <c r="CL1107" s="24"/>
      <c r="CM1107" s="24"/>
      <c r="CN1107" s="24"/>
      <c r="CO1107" s="24"/>
      <c r="CP1107" s="24"/>
      <c r="CQ1107" s="24"/>
      <c r="CR1107" s="24"/>
      <c r="CS1107" s="24"/>
      <c r="CT1107" s="24"/>
      <c r="CU1107" s="24"/>
      <c r="CV1107" s="24"/>
      <c r="CW1107" s="24"/>
      <c r="CX1107" s="24"/>
      <c r="CY1107" s="24"/>
      <c r="CZ1107" s="24"/>
      <c r="DA1107" s="24"/>
      <c r="DB1107" s="24"/>
      <c r="DC1107" s="24"/>
      <c r="DD1107" s="24"/>
      <c r="DE1107" s="24"/>
      <c r="DF1107" s="26" t="s">
        <v>139</v>
      </c>
      <c r="DG1107" s="26" t="s">
        <v>139</v>
      </c>
      <c r="DH1107" s="26" t="s">
        <v>139</v>
      </c>
      <c r="DI1107" s="26" t="s">
        <v>139</v>
      </c>
      <c r="DJ1107" s="26" t="s">
        <v>139</v>
      </c>
      <c r="DK1107" s="26" t="s">
        <v>139</v>
      </c>
      <c r="DL1107" s="26" t="s">
        <v>139</v>
      </c>
      <c r="DM1107" s="26" t="s">
        <v>139</v>
      </c>
      <c r="DN1107" s="26" t="s">
        <v>139</v>
      </c>
      <c r="DO1107" s="26" t="s">
        <v>139</v>
      </c>
    </row>
    <row r="1108" spans="1:119" ht="20.100000000000001" customHeight="1" x14ac:dyDescent="0.25">
      <c r="A1108" s="29" t="str">
        <f t="shared" si="238"/>
        <v/>
      </c>
      <c r="B1108" s="29" t="str">
        <f t="shared" si="239"/>
        <v>Foundation for Inclusive Community Help</v>
      </c>
      <c r="C1108" s="29">
        <f t="shared" si="240"/>
        <v>0</v>
      </c>
      <c r="D1108" s="30" t="str">
        <f t="shared" si="241"/>
        <v>Africa and the Middle East</v>
      </c>
      <c r="E1108" s="30" t="str">
        <f t="shared" si="242"/>
        <v>Oyam, Uganda</v>
      </c>
      <c r="F1108" s="31">
        <f t="shared" si="243"/>
        <v>0</v>
      </c>
      <c r="G1108" s="31">
        <f t="shared" si="244"/>
        <v>0</v>
      </c>
      <c r="H1108" s="31">
        <f t="shared" si="245"/>
        <v>0</v>
      </c>
      <c r="I1108" s="31">
        <f t="shared" si="246"/>
        <v>0</v>
      </c>
      <c r="J1108" s="31">
        <f t="shared" si="247"/>
        <v>0</v>
      </c>
      <c r="K1108" s="31">
        <f t="shared" si="248"/>
        <v>0</v>
      </c>
      <c r="L1108" s="31">
        <f t="shared" si="249"/>
        <v>0</v>
      </c>
      <c r="M1108" s="31">
        <f t="shared" si="250"/>
        <v>0</v>
      </c>
      <c r="N1108" s="31">
        <f t="shared" si="251"/>
        <v>0</v>
      </c>
      <c r="O1108" s="26" t="s">
        <v>16068</v>
      </c>
      <c r="P1108" s="26" t="s">
        <v>108</v>
      </c>
      <c r="Q1108" s="27">
        <v>42088</v>
      </c>
      <c r="R1108" s="24"/>
      <c r="S1108" s="24"/>
      <c r="T1108" s="26" t="s">
        <v>278</v>
      </c>
      <c r="U1108" s="24"/>
      <c r="V1108" s="26" t="s">
        <v>169</v>
      </c>
      <c r="W1108" s="26" t="s">
        <v>1028</v>
      </c>
      <c r="X1108" s="26" t="s">
        <v>6131</v>
      </c>
      <c r="Y1108" s="26" t="s">
        <v>6132</v>
      </c>
      <c r="Z1108" s="24"/>
      <c r="AA1108" s="24"/>
      <c r="AB1108" s="26" t="s">
        <v>15736</v>
      </c>
      <c r="AC1108" s="28">
        <v>264</v>
      </c>
      <c r="AD1108" s="26" t="s">
        <v>420</v>
      </c>
      <c r="AE1108" s="26" t="s">
        <v>343</v>
      </c>
      <c r="AF1108" s="26" t="s">
        <v>120</v>
      </c>
      <c r="AG1108" s="26" t="s">
        <v>207</v>
      </c>
      <c r="AH1108" s="24"/>
      <c r="AI1108" s="28">
        <v>264</v>
      </c>
      <c r="AJ1108" s="24"/>
      <c r="AK1108" s="24"/>
      <c r="AL1108" s="24"/>
      <c r="AM1108" s="24"/>
      <c r="AN1108" s="24"/>
      <c r="AO1108" s="24"/>
      <c r="AP1108" s="24"/>
      <c r="AQ1108" s="24"/>
      <c r="AR1108" s="24"/>
      <c r="AS1108" s="24"/>
      <c r="AT1108" s="24"/>
      <c r="AU1108" s="24"/>
      <c r="AV1108" s="24"/>
      <c r="AW1108" s="24"/>
      <c r="AX1108" s="24"/>
      <c r="AY1108" s="24"/>
      <c r="AZ1108" s="24"/>
      <c r="BA1108" s="24"/>
      <c r="BB1108" s="24"/>
      <c r="BC1108" s="26" t="s">
        <v>181</v>
      </c>
      <c r="BD1108" s="24"/>
      <c r="BE1108" s="24"/>
      <c r="BF1108" s="24"/>
      <c r="BG1108" s="24"/>
      <c r="BH1108" s="24"/>
      <c r="BI1108" s="24"/>
      <c r="BJ1108" s="24"/>
      <c r="BK1108" s="24"/>
      <c r="BL1108" s="24"/>
      <c r="BM1108" s="24"/>
      <c r="BN1108" s="24"/>
      <c r="BO1108" s="24"/>
      <c r="BP1108" s="24"/>
      <c r="BQ1108" s="24"/>
      <c r="BR1108" s="24"/>
      <c r="BS1108" s="24"/>
      <c r="BT1108" s="24"/>
      <c r="BU1108" s="24"/>
      <c r="BV1108" s="24"/>
      <c r="BW1108" s="24"/>
      <c r="BX1108" s="24"/>
      <c r="BY1108" s="24"/>
      <c r="BZ1108" s="24"/>
      <c r="CA1108" s="24"/>
      <c r="CB1108" s="24"/>
      <c r="CC1108" s="24"/>
      <c r="CD1108" s="24"/>
      <c r="CE1108" s="24"/>
      <c r="CF1108" s="24"/>
      <c r="CG1108" s="24"/>
      <c r="CH1108" s="24"/>
      <c r="CI1108" s="24"/>
      <c r="CJ1108" s="24"/>
      <c r="CK1108" s="24"/>
      <c r="CL1108" s="24"/>
      <c r="CM1108" s="24"/>
      <c r="CN1108" s="24"/>
      <c r="CO1108" s="24"/>
      <c r="CP1108" s="24"/>
      <c r="CQ1108" s="24"/>
      <c r="CR1108" s="24"/>
      <c r="CS1108" s="24"/>
      <c r="CT1108" s="24"/>
      <c r="CU1108" s="24"/>
      <c r="CV1108" s="24"/>
      <c r="CW1108" s="24"/>
      <c r="CX1108" s="24"/>
      <c r="CY1108" s="24"/>
      <c r="CZ1108" s="24"/>
      <c r="DA1108" s="24"/>
      <c r="DB1108" s="24"/>
      <c r="DC1108" s="24"/>
      <c r="DD1108" s="24"/>
      <c r="DE1108" s="24"/>
      <c r="DF1108" s="26" t="s">
        <v>139</v>
      </c>
      <c r="DG1108" s="26" t="s">
        <v>139</v>
      </c>
      <c r="DH1108" s="26" t="s">
        <v>139</v>
      </c>
      <c r="DI1108" s="26" t="s">
        <v>139</v>
      </c>
      <c r="DJ1108" s="26" t="s">
        <v>139</v>
      </c>
      <c r="DK1108" s="26" t="s">
        <v>139</v>
      </c>
      <c r="DL1108" s="26" t="s">
        <v>139</v>
      </c>
      <c r="DM1108" s="26" t="s">
        <v>139</v>
      </c>
      <c r="DN1108" s="26" t="s">
        <v>139</v>
      </c>
      <c r="DO1108" s="26" t="s">
        <v>139</v>
      </c>
    </row>
    <row r="1109" spans="1:119" ht="20.100000000000001" customHeight="1" x14ac:dyDescent="0.25">
      <c r="A1109" s="29" t="str">
        <f t="shared" si="238"/>
        <v>Foundation for Inclusive Community Help1</v>
      </c>
      <c r="B1109" s="29" t="str">
        <f t="shared" si="239"/>
        <v>Foundation for Inclusive Community Help</v>
      </c>
      <c r="C1109" s="29">
        <f t="shared" si="240"/>
        <v>1</v>
      </c>
      <c r="D1109" s="30" t="str">
        <f t="shared" si="241"/>
        <v>Africa and the Middle East</v>
      </c>
      <c r="E1109" s="30" t="str">
        <f t="shared" si="242"/>
        <v>Oyam, Uganda</v>
      </c>
      <c r="F1109" s="31">
        <f t="shared" si="243"/>
        <v>1</v>
      </c>
      <c r="G1109" s="31">
        <f t="shared" si="244"/>
        <v>1</v>
      </c>
      <c r="H1109" s="31">
        <f t="shared" si="245"/>
        <v>1</v>
      </c>
      <c r="I1109" s="31">
        <f t="shared" si="246"/>
        <v>1</v>
      </c>
      <c r="J1109" s="31">
        <f t="shared" si="247"/>
        <v>1</v>
      </c>
      <c r="K1109" s="31">
        <f t="shared" si="248"/>
        <v>1</v>
      </c>
      <c r="L1109" s="31">
        <f t="shared" si="249"/>
        <v>2</v>
      </c>
      <c r="M1109" s="31">
        <f t="shared" si="250"/>
        <v>2</v>
      </c>
      <c r="N1109" s="31">
        <f t="shared" si="251"/>
        <v>1.3</v>
      </c>
      <c r="O1109" s="26" t="s">
        <v>6161</v>
      </c>
      <c r="P1109" s="26" t="s">
        <v>108</v>
      </c>
      <c r="Q1109" s="27">
        <v>41568</v>
      </c>
      <c r="R1109" s="26" t="s">
        <v>155</v>
      </c>
      <c r="S1109" s="26" t="s">
        <v>622</v>
      </c>
      <c r="T1109" s="26" t="s">
        <v>194</v>
      </c>
      <c r="U1109" s="26" t="s">
        <v>307</v>
      </c>
      <c r="V1109" s="26" t="s">
        <v>169</v>
      </c>
      <c r="W1109" s="26" t="s">
        <v>1028</v>
      </c>
      <c r="X1109" s="26" t="s">
        <v>6131</v>
      </c>
      <c r="Y1109" s="26" t="s">
        <v>6132</v>
      </c>
      <c r="Z1109" s="24"/>
      <c r="AA1109" s="24"/>
      <c r="AB1109" s="26" t="s">
        <v>117</v>
      </c>
      <c r="AC1109" s="28">
        <v>10000</v>
      </c>
      <c r="AD1109" s="26" t="s">
        <v>420</v>
      </c>
      <c r="AE1109" s="26" t="s">
        <v>343</v>
      </c>
      <c r="AF1109" s="26" t="s">
        <v>120</v>
      </c>
      <c r="AG1109" s="26" t="s">
        <v>207</v>
      </c>
      <c r="AH1109" s="26" t="s">
        <v>158</v>
      </c>
      <c r="AI1109" s="28">
        <v>10000</v>
      </c>
      <c r="AJ1109" s="26" t="s">
        <v>6162</v>
      </c>
      <c r="AK1109" s="26" t="s">
        <v>6163</v>
      </c>
      <c r="AL1109" s="26" t="s">
        <v>6164</v>
      </c>
      <c r="AM1109" s="26" t="s">
        <v>6165</v>
      </c>
      <c r="AN1109" s="26" t="s">
        <v>6166</v>
      </c>
      <c r="AO1109" s="26" t="s">
        <v>6167</v>
      </c>
      <c r="AP1109" s="26" t="s">
        <v>6168</v>
      </c>
      <c r="AQ1109" s="24"/>
      <c r="AR1109" s="24"/>
      <c r="AS1109" s="24"/>
      <c r="AT1109" s="24"/>
      <c r="AU1109" s="24"/>
      <c r="AV1109" s="24"/>
      <c r="AW1109" s="28">
        <v>37971</v>
      </c>
      <c r="AX1109" s="26">
        <v>310</v>
      </c>
      <c r="AY1109" s="28">
        <v>80</v>
      </c>
      <c r="AZ1109" s="28">
        <v>35</v>
      </c>
      <c r="BA1109" s="26">
        <v>0</v>
      </c>
      <c r="BB1109" s="26" t="s">
        <v>148</v>
      </c>
      <c r="BC1109" s="26" t="s">
        <v>181</v>
      </c>
      <c r="BD1109" s="24"/>
      <c r="BE1109" s="24"/>
      <c r="BF1109" s="26" t="s">
        <v>5001</v>
      </c>
      <c r="BG1109" s="26" t="s">
        <v>1028</v>
      </c>
      <c r="BH1109" s="26" t="s">
        <v>6169</v>
      </c>
      <c r="BI1109" s="26" t="s">
        <v>1028</v>
      </c>
      <c r="BJ1109" s="24"/>
      <c r="BK1109" s="24"/>
      <c r="BL1109" s="24"/>
      <c r="BM1109" s="24"/>
      <c r="BN1109" s="24"/>
      <c r="BO1109" s="24"/>
      <c r="BP1109" s="24"/>
      <c r="BQ1109" s="24"/>
      <c r="BR1109" s="26">
        <v>1</v>
      </c>
      <c r="BS1109" s="26">
        <v>1</v>
      </c>
      <c r="BT1109" s="26">
        <v>1</v>
      </c>
      <c r="BU1109" s="26">
        <v>1</v>
      </c>
      <c r="BV1109" s="26">
        <v>1</v>
      </c>
      <c r="BW1109" s="26">
        <v>1</v>
      </c>
      <c r="BX1109" s="26">
        <v>2</v>
      </c>
      <c r="BY1109" s="26">
        <v>2</v>
      </c>
      <c r="BZ1109" s="24"/>
      <c r="CA1109" s="24"/>
      <c r="CB1109" s="24"/>
      <c r="CC1109" s="24"/>
      <c r="CD1109" s="24"/>
      <c r="CE1109" s="24"/>
      <c r="CF1109" s="24"/>
      <c r="CG1109" s="24"/>
      <c r="CH1109" s="24"/>
      <c r="CI1109" s="24"/>
      <c r="CJ1109" s="24"/>
      <c r="CK1109" s="24"/>
      <c r="CL1109" s="24"/>
      <c r="CM1109" s="24"/>
      <c r="CN1109" s="24"/>
      <c r="CO1109" s="24"/>
      <c r="CP1109" s="24"/>
      <c r="CQ1109" s="24"/>
      <c r="CR1109" s="24"/>
      <c r="CS1109" s="24"/>
      <c r="CT1109" s="24"/>
      <c r="CU1109" s="24"/>
      <c r="CV1109" s="24"/>
      <c r="CW1109" s="24"/>
      <c r="CX1109" s="24"/>
      <c r="CY1109" s="24"/>
      <c r="CZ1109" s="24"/>
      <c r="DA1109" s="24"/>
      <c r="DB1109" s="24"/>
      <c r="DC1109" s="24"/>
      <c r="DD1109" s="24"/>
      <c r="DE1109" s="24"/>
      <c r="DF1109" s="26" t="s">
        <v>120</v>
      </c>
      <c r="DG1109" s="26" t="s">
        <v>120</v>
      </c>
      <c r="DH1109" s="26" t="s">
        <v>120</v>
      </c>
      <c r="DI1109" s="26" t="s">
        <v>139</v>
      </c>
      <c r="DJ1109" s="26" t="s">
        <v>139</v>
      </c>
      <c r="DK1109" s="26" t="s">
        <v>139</v>
      </c>
      <c r="DL1109" s="26" t="s">
        <v>139</v>
      </c>
      <c r="DM1109" s="26" t="s">
        <v>139</v>
      </c>
      <c r="DN1109" s="26" t="s">
        <v>139</v>
      </c>
      <c r="DO1109" s="26" t="s">
        <v>139</v>
      </c>
    </row>
    <row r="1110" spans="1:119" ht="20.100000000000001" customHeight="1" x14ac:dyDescent="0.25">
      <c r="A1110" s="29" t="str">
        <f t="shared" si="238"/>
        <v>Foundation for Initiatives in Development and Education for All6</v>
      </c>
      <c r="B1110" s="29" t="str">
        <f t="shared" si="239"/>
        <v>Foundation for Initiatives in Development and Education for All</v>
      </c>
      <c r="C1110" s="29">
        <f t="shared" si="240"/>
        <v>6</v>
      </c>
      <c r="D1110" s="30" t="str">
        <f t="shared" si="241"/>
        <v>South Asia</v>
      </c>
      <c r="E1110" s="30" t="str">
        <f t="shared" si="242"/>
        <v>Pune, India</v>
      </c>
      <c r="F1110" s="31">
        <f t="shared" si="243"/>
        <v>3</v>
      </c>
      <c r="G1110" s="31">
        <f t="shared" si="244"/>
        <v>2</v>
      </c>
      <c r="H1110" s="31">
        <f t="shared" si="245"/>
        <v>3</v>
      </c>
      <c r="I1110" s="31">
        <f t="shared" si="246"/>
        <v>4</v>
      </c>
      <c r="J1110" s="31">
        <f t="shared" si="247"/>
        <v>4</v>
      </c>
      <c r="K1110" s="31">
        <f t="shared" si="248"/>
        <v>3</v>
      </c>
      <c r="L1110" s="31">
        <f t="shared" si="249"/>
        <v>2</v>
      </c>
      <c r="M1110" s="31">
        <f t="shared" si="250"/>
        <v>3</v>
      </c>
      <c r="N1110" s="31">
        <f t="shared" si="251"/>
        <v>3</v>
      </c>
      <c r="O1110" s="26" t="s">
        <v>6170</v>
      </c>
      <c r="P1110" s="26" t="s">
        <v>108</v>
      </c>
      <c r="Q1110" s="27">
        <v>42858</v>
      </c>
      <c r="R1110" s="26" t="s">
        <v>166</v>
      </c>
      <c r="S1110" s="26" t="s">
        <v>167</v>
      </c>
      <c r="T1110" s="26" t="s">
        <v>142</v>
      </c>
      <c r="U1110" s="26" t="s">
        <v>112</v>
      </c>
      <c r="V1110" s="26" t="s">
        <v>225</v>
      </c>
      <c r="W1110" s="26" t="s">
        <v>226</v>
      </c>
      <c r="X1110" s="26" t="s">
        <v>5894</v>
      </c>
      <c r="Y1110" s="26" t="s">
        <v>6171</v>
      </c>
      <c r="Z1110" s="24"/>
      <c r="AA1110" s="24"/>
      <c r="AB1110" s="26" t="s">
        <v>117</v>
      </c>
      <c r="AC1110" s="28">
        <v>6000</v>
      </c>
      <c r="AD1110" s="26" t="s">
        <v>420</v>
      </c>
      <c r="AE1110" s="26" t="s">
        <v>249</v>
      </c>
      <c r="AF1110" s="26" t="s">
        <v>120</v>
      </c>
      <c r="AG1110" s="26" t="s">
        <v>175</v>
      </c>
      <c r="AH1110" s="26" t="s">
        <v>250</v>
      </c>
      <c r="AI1110" s="28">
        <v>6000</v>
      </c>
      <c r="AJ1110" s="26" t="s">
        <v>6172</v>
      </c>
      <c r="AK1110" s="26" t="s">
        <v>6173</v>
      </c>
      <c r="AL1110" s="26" t="s">
        <v>6174</v>
      </c>
      <c r="AM1110" s="24"/>
      <c r="AN1110" s="24"/>
      <c r="AO1110" s="24"/>
      <c r="AP1110" s="24"/>
      <c r="AQ1110" s="26" t="s">
        <v>6175</v>
      </c>
      <c r="AR1110" s="24"/>
      <c r="AS1110" s="24"/>
      <c r="AT1110" s="24"/>
      <c r="AU1110" s="26" t="s">
        <v>6176</v>
      </c>
      <c r="AV1110" s="24"/>
      <c r="AW1110" s="28">
        <v>208440</v>
      </c>
      <c r="AX1110" s="26">
        <v>3450</v>
      </c>
      <c r="AY1110" s="28">
        <v>80</v>
      </c>
      <c r="AZ1110" s="28">
        <v>14</v>
      </c>
      <c r="BA1110" s="26">
        <v>70</v>
      </c>
      <c r="BB1110" s="24"/>
      <c r="BC1110" s="26" t="s">
        <v>800</v>
      </c>
      <c r="BD1110" s="26" t="s">
        <v>125</v>
      </c>
      <c r="BE1110" s="24"/>
      <c r="BF1110" s="26" t="s">
        <v>6177</v>
      </c>
      <c r="BG1110" s="26" t="s">
        <v>226</v>
      </c>
      <c r="BH1110" s="26" t="s">
        <v>6178</v>
      </c>
      <c r="BI1110" s="26" t="s">
        <v>449</v>
      </c>
      <c r="BJ1110" s="26" t="s">
        <v>6179</v>
      </c>
      <c r="BK1110" s="26" t="s">
        <v>226</v>
      </c>
      <c r="BL1110" s="26" t="s">
        <v>6180</v>
      </c>
      <c r="BM1110" s="26" t="s">
        <v>395</v>
      </c>
      <c r="BN1110" s="26" t="s">
        <v>6181</v>
      </c>
      <c r="BO1110" s="26" t="s">
        <v>226</v>
      </c>
      <c r="BP1110" s="24"/>
      <c r="BQ1110" s="24"/>
      <c r="BR1110" s="26">
        <v>0</v>
      </c>
      <c r="BS1110" s="26">
        <v>0</v>
      </c>
      <c r="BT1110" s="26">
        <v>0</v>
      </c>
      <c r="BU1110" s="26">
        <v>0</v>
      </c>
      <c r="BV1110" s="26">
        <v>0</v>
      </c>
      <c r="BW1110" s="26">
        <v>0</v>
      </c>
      <c r="BX1110" s="26">
        <v>0</v>
      </c>
      <c r="BY1110" s="26">
        <v>0</v>
      </c>
      <c r="BZ1110" s="26" t="s">
        <v>136</v>
      </c>
      <c r="CA1110" s="26" t="s">
        <v>136</v>
      </c>
      <c r="CB1110" s="26" t="s">
        <v>136</v>
      </c>
      <c r="CC1110" s="26" t="s">
        <v>136</v>
      </c>
      <c r="CD1110" s="26" t="s">
        <v>136</v>
      </c>
      <c r="CE1110" s="26" t="s">
        <v>136</v>
      </c>
      <c r="CF1110" s="26" t="s">
        <v>135</v>
      </c>
      <c r="CG1110" s="26" t="s">
        <v>135</v>
      </c>
      <c r="CH1110" s="26" t="s">
        <v>138</v>
      </c>
      <c r="CI1110" s="26" t="s">
        <v>136</v>
      </c>
      <c r="CJ1110" s="26" t="s">
        <v>134</v>
      </c>
      <c r="CK1110" s="26" t="s">
        <v>135</v>
      </c>
      <c r="CL1110" s="26" t="s">
        <v>134</v>
      </c>
      <c r="CM1110" s="26" t="s">
        <v>134</v>
      </c>
      <c r="CN1110" s="26" t="s">
        <v>136</v>
      </c>
      <c r="CO1110" s="26" t="s">
        <v>134</v>
      </c>
      <c r="CP1110" s="26" t="s">
        <v>136</v>
      </c>
      <c r="CQ1110" s="26" t="s">
        <v>138</v>
      </c>
      <c r="CR1110" s="26" t="s">
        <v>138</v>
      </c>
      <c r="CS1110" s="26" t="s">
        <v>134</v>
      </c>
      <c r="CT1110" s="26" t="s">
        <v>136</v>
      </c>
      <c r="CU1110" s="26" t="s">
        <v>136</v>
      </c>
      <c r="CV1110" s="26" t="s">
        <v>136</v>
      </c>
      <c r="CW1110" s="26" t="s">
        <v>136</v>
      </c>
      <c r="CX1110" s="26" t="s">
        <v>135</v>
      </c>
      <c r="CY1110" s="26" t="s">
        <v>135</v>
      </c>
      <c r="CZ1110" s="26" t="s">
        <v>135</v>
      </c>
      <c r="DA1110" s="26" t="s">
        <v>135</v>
      </c>
      <c r="DB1110" s="26" t="s">
        <v>136</v>
      </c>
      <c r="DC1110" s="26" t="s">
        <v>136</v>
      </c>
      <c r="DD1110" s="26" t="s">
        <v>136</v>
      </c>
      <c r="DE1110" s="26" t="s">
        <v>134</v>
      </c>
      <c r="DF1110" s="26" t="s">
        <v>139</v>
      </c>
      <c r="DG1110" s="26" t="s">
        <v>120</v>
      </c>
      <c r="DH1110" s="26" t="s">
        <v>139</v>
      </c>
      <c r="DI1110" s="26" t="s">
        <v>139</v>
      </c>
      <c r="DJ1110" s="26" t="s">
        <v>139</v>
      </c>
      <c r="DK1110" s="26" t="s">
        <v>120</v>
      </c>
      <c r="DL1110" s="26" t="s">
        <v>139</v>
      </c>
      <c r="DM1110" s="26" t="s">
        <v>139</v>
      </c>
      <c r="DN1110" s="26" t="s">
        <v>139</v>
      </c>
      <c r="DO1110" s="26" t="s">
        <v>139</v>
      </c>
    </row>
    <row r="1111" spans="1:119" ht="20.100000000000001" customHeight="1" x14ac:dyDescent="0.25">
      <c r="A1111" s="29" t="str">
        <f t="shared" si="238"/>
        <v>Foundation for Initiatives in Development and Education for All5</v>
      </c>
      <c r="B1111" s="29" t="str">
        <f t="shared" si="239"/>
        <v>Foundation for Initiatives in Development and Education for All</v>
      </c>
      <c r="C1111" s="29">
        <f t="shared" si="240"/>
        <v>5</v>
      </c>
      <c r="D1111" s="30" t="str">
        <f t="shared" si="241"/>
        <v>South Asia</v>
      </c>
      <c r="E1111" s="30" t="str">
        <f t="shared" si="242"/>
        <v>Pune, India</v>
      </c>
      <c r="F1111" s="31">
        <f t="shared" si="243"/>
        <v>3</v>
      </c>
      <c r="G1111" s="31">
        <f t="shared" si="244"/>
        <v>2</v>
      </c>
      <c r="H1111" s="31">
        <f t="shared" si="245"/>
        <v>4</v>
      </c>
      <c r="I1111" s="31">
        <f t="shared" si="246"/>
        <v>3</v>
      </c>
      <c r="J1111" s="31">
        <f t="shared" si="247"/>
        <v>3</v>
      </c>
      <c r="K1111" s="31">
        <f t="shared" si="248"/>
        <v>3</v>
      </c>
      <c r="L1111" s="31">
        <f t="shared" si="249"/>
        <v>2</v>
      </c>
      <c r="M1111" s="31">
        <f t="shared" si="250"/>
        <v>3</v>
      </c>
      <c r="N1111" s="31">
        <f t="shared" si="251"/>
        <v>2.9</v>
      </c>
      <c r="O1111" s="26" t="s">
        <v>6182</v>
      </c>
      <c r="P1111" s="26" t="s">
        <v>108</v>
      </c>
      <c r="Q1111" s="27">
        <v>42502</v>
      </c>
      <c r="R1111" s="26" t="s">
        <v>166</v>
      </c>
      <c r="S1111" s="26" t="s">
        <v>184</v>
      </c>
      <c r="T1111" s="26" t="s">
        <v>157</v>
      </c>
      <c r="U1111" s="26" t="s">
        <v>112</v>
      </c>
      <c r="V1111" s="26" t="s">
        <v>225</v>
      </c>
      <c r="W1111" s="26" t="s">
        <v>226</v>
      </c>
      <c r="X1111" s="26" t="s">
        <v>5894</v>
      </c>
      <c r="Y1111" s="26" t="s">
        <v>6171</v>
      </c>
      <c r="Z1111" s="24"/>
      <c r="AA1111" s="24"/>
      <c r="AB1111" s="26" t="s">
        <v>117</v>
      </c>
      <c r="AC1111" s="28">
        <v>6000</v>
      </c>
      <c r="AD1111" s="26" t="s">
        <v>420</v>
      </c>
      <c r="AE1111" s="26" t="s">
        <v>249</v>
      </c>
      <c r="AF1111" s="26" t="s">
        <v>120</v>
      </c>
      <c r="AG1111" s="26" t="s">
        <v>175</v>
      </c>
      <c r="AH1111" s="26" t="s">
        <v>176</v>
      </c>
      <c r="AI1111" s="28">
        <v>6000</v>
      </c>
      <c r="AJ1111" s="26" t="s">
        <v>6183</v>
      </c>
      <c r="AK1111" s="26" t="s">
        <v>6173</v>
      </c>
      <c r="AL1111" s="26" t="s">
        <v>6174</v>
      </c>
      <c r="AM1111" s="24"/>
      <c r="AN1111" s="24"/>
      <c r="AO1111" s="24"/>
      <c r="AP1111" s="24"/>
      <c r="AQ1111" s="26" t="s">
        <v>6184</v>
      </c>
      <c r="AR1111" s="24"/>
      <c r="AS1111" s="24"/>
      <c r="AT1111" s="24"/>
      <c r="AU1111" s="24"/>
      <c r="AV1111" s="24"/>
      <c r="AW1111" s="28">
        <v>99318</v>
      </c>
      <c r="AX1111" s="26">
        <v>3220</v>
      </c>
      <c r="AY1111" s="28">
        <v>80</v>
      </c>
      <c r="AZ1111" s="28">
        <v>70</v>
      </c>
      <c r="BA1111" s="26">
        <v>0</v>
      </c>
      <c r="BB1111" s="26" t="s">
        <v>148</v>
      </c>
      <c r="BC1111" s="26" t="s">
        <v>800</v>
      </c>
      <c r="BD1111" s="26" t="s">
        <v>125</v>
      </c>
      <c r="BE1111" s="24"/>
      <c r="BF1111" s="26" t="s">
        <v>6185</v>
      </c>
      <c r="BG1111" s="26" t="s">
        <v>226</v>
      </c>
      <c r="BH1111" s="26" t="s">
        <v>6178</v>
      </c>
      <c r="BI1111" s="26" t="s">
        <v>449</v>
      </c>
      <c r="BJ1111" s="26" t="s">
        <v>6186</v>
      </c>
      <c r="BK1111" s="26" t="s">
        <v>226</v>
      </c>
      <c r="BL1111" s="26" t="s">
        <v>6187</v>
      </c>
      <c r="BM1111" s="26" t="s">
        <v>226</v>
      </c>
      <c r="BN1111" s="26" t="s">
        <v>6188</v>
      </c>
      <c r="BO1111" s="26" t="s">
        <v>191</v>
      </c>
      <c r="BP1111" s="24"/>
      <c r="BQ1111" s="24"/>
      <c r="BR1111" s="26">
        <v>3</v>
      </c>
      <c r="BS1111" s="26">
        <v>2</v>
      </c>
      <c r="BT1111" s="26">
        <v>4</v>
      </c>
      <c r="BU1111" s="26">
        <v>3</v>
      </c>
      <c r="BV1111" s="26">
        <v>3</v>
      </c>
      <c r="BW1111" s="26">
        <v>3</v>
      </c>
      <c r="BX1111" s="26">
        <v>2</v>
      </c>
      <c r="BY1111" s="26">
        <v>3</v>
      </c>
      <c r="BZ1111" s="24"/>
      <c r="CA1111" s="24"/>
      <c r="CB1111" s="24"/>
      <c r="CC1111" s="24"/>
      <c r="CD1111" s="24"/>
      <c r="CE1111" s="24"/>
      <c r="CF1111" s="24"/>
      <c r="CG1111" s="24"/>
      <c r="CH1111" s="24"/>
      <c r="CI1111" s="24"/>
      <c r="CJ1111" s="24"/>
      <c r="CK1111" s="24"/>
      <c r="CL1111" s="24"/>
      <c r="CM1111" s="24"/>
      <c r="CN1111" s="24"/>
      <c r="CO1111" s="24"/>
      <c r="CP1111" s="24"/>
      <c r="CQ1111" s="24"/>
      <c r="CR1111" s="24"/>
      <c r="CS1111" s="24"/>
      <c r="CT1111" s="24"/>
      <c r="CU1111" s="24"/>
      <c r="CV1111" s="24"/>
      <c r="CW1111" s="24"/>
      <c r="CX1111" s="24"/>
      <c r="CY1111" s="24"/>
      <c r="CZ1111" s="24"/>
      <c r="DA1111" s="24"/>
      <c r="DB1111" s="24"/>
      <c r="DC1111" s="24"/>
      <c r="DD1111" s="24"/>
      <c r="DE1111" s="24"/>
      <c r="DF1111" s="26" t="s">
        <v>139</v>
      </c>
      <c r="DG1111" s="26" t="s">
        <v>120</v>
      </c>
      <c r="DH1111" s="26" t="s">
        <v>120</v>
      </c>
      <c r="DI1111" s="26" t="s">
        <v>139</v>
      </c>
      <c r="DJ1111" s="26" t="s">
        <v>139</v>
      </c>
      <c r="DK1111" s="26" t="s">
        <v>139</v>
      </c>
      <c r="DL1111" s="26" t="s">
        <v>139</v>
      </c>
      <c r="DM1111" s="26" t="s">
        <v>139</v>
      </c>
      <c r="DN1111" s="26" t="s">
        <v>139</v>
      </c>
      <c r="DO1111" s="26" t="s">
        <v>139</v>
      </c>
    </row>
    <row r="1112" spans="1:119" ht="20.100000000000001" customHeight="1" x14ac:dyDescent="0.25">
      <c r="A1112" s="29" t="str">
        <f t="shared" si="238"/>
        <v>Foundation for Initiatives in Development and Education for All4</v>
      </c>
      <c r="B1112" s="29" t="str">
        <f t="shared" si="239"/>
        <v>Foundation for Initiatives in Development and Education for All</v>
      </c>
      <c r="C1112" s="29">
        <f t="shared" si="240"/>
        <v>4</v>
      </c>
      <c r="D1112" s="30" t="str">
        <f t="shared" si="241"/>
        <v>South Asia</v>
      </c>
      <c r="E1112" s="30" t="str">
        <f t="shared" si="242"/>
        <v>Pune, India</v>
      </c>
      <c r="F1112" s="31">
        <f t="shared" si="243"/>
        <v>3</v>
      </c>
      <c r="G1112" s="31">
        <f t="shared" si="244"/>
        <v>2</v>
      </c>
      <c r="H1112" s="31">
        <f t="shared" si="245"/>
        <v>4</v>
      </c>
      <c r="I1112" s="31">
        <f t="shared" si="246"/>
        <v>3</v>
      </c>
      <c r="J1112" s="31">
        <f t="shared" si="247"/>
        <v>3</v>
      </c>
      <c r="K1112" s="31">
        <f t="shared" si="248"/>
        <v>3</v>
      </c>
      <c r="L1112" s="31">
        <f t="shared" si="249"/>
        <v>2</v>
      </c>
      <c r="M1112" s="31">
        <f t="shared" si="250"/>
        <v>3</v>
      </c>
      <c r="N1112" s="31">
        <f t="shared" si="251"/>
        <v>2.9</v>
      </c>
      <c r="O1112" s="26" t="s">
        <v>6189</v>
      </c>
      <c r="P1112" s="26" t="s">
        <v>108</v>
      </c>
      <c r="Q1112" s="27">
        <v>41946</v>
      </c>
      <c r="R1112" s="26" t="s">
        <v>166</v>
      </c>
      <c r="S1112" s="26" t="s">
        <v>609</v>
      </c>
      <c r="T1112" s="26" t="s">
        <v>278</v>
      </c>
      <c r="U1112" s="26" t="s">
        <v>112</v>
      </c>
      <c r="V1112" s="26" t="s">
        <v>225</v>
      </c>
      <c r="W1112" s="26" t="s">
        <v>226</v>
      </c>
      <c r="X1112" s="26" t="s">
        <v>5894</v>
      </c>
      <c r="Y1112" s="26" t="s">
        <v>6171</v>
      </c>
      <c r="Z1112" s="24"/>
      <c r="AA1112" s="24"/>
      <c r="AB1112" s="26" t="s">
        <v>117</v>
      </c>
      <c r="AC1112" s="28">
        <v>10000</v>
      </c>
      <c r="AD1112" s="26" t="s">
        <v>420</v>
      </c>
      <c r="AE1112" s="26" t="s">
        <v>249</v>
      </c>
      <c r="AF1112" s="26" t="s">
        <v>120</v>
      </c>
      <c r="AG1112" s="26" t="s">
        <v>175</v>
      </c>
      <c r="AH1112" s="26" t="s">
        <v>185</v>
      </c>
      <c r="AI1112" s="28">
        <v>10000</v>
      </c>
      <c r="AJ1112" s="26" t="s">
        <v>6190</v>
      </c>
      <c r="AK1112" s="26" t="s">
        <v>6191</v>
      </c>
      <c r="AL1112" s="26" t="s">
        <v>6174</v>
      </c>
      <c r="AM1112" s="24"/>
      <c r="AN1112" s="24"/>
      <c r="AO1112" s="24"/>
      <c r="AP1112" s="24"/>
      <c r="AQ1112" s="26" t="s">
        <v>6192</v>
      </c>
      <c r="AR1112" s="24"/>
      <c r="AS1112" s="24"/>
      <c r="AT1112" s="26" t="s">
        <v>6193</v>
      </c>
      <c r="AU1112" s="26" t="s">
        <v>6194</v>
      </c>
      <c r="AV1112" s="24"/>
      <c r="AW1112" s="28">
        <v>159289</v>
      </c>
      <c r="AX1112" s="26">
        <v>5601</v>
      </c>
      <c r="AY1112" s="28">
        <v>80</v>
      </c>
      <c r="AZ1112" s="28">
        <v>75</v>
      </c>
      <c r="BA1112" s="26">
        <v>0</v>
      </c>
      <c r="BB1112" s="26" t="s">
        <v>148</v>
      </c>
      <c r="BC1112" s="26" t="s">
        <v>800</v>
      </c>
      <c r="BD1112" s="26" t="s">
        <v>125</v>
      </c>
      <c r="BE1112" s="24"/>
      <c r="BF1112" s="26" t="s">
        <v>6195</v>
      </c>
      <c r="BG1112" s="26" t="s">
        <v>449</v>
      </c>
      <c r="BH1112" s="26" t="s">
        <v>6196</v>
      </c>
      <c r="BI1112" s="26" t="s">
        <v>990</v>
      </c>
      <c r="BJ1112" s="26" t="s">
        <v>6197</v>
      </c>
      <c r="BK1112" s="26" t="s">
        <v>990</v>
      </c>
      <c r="BL1112" s="26" t="s">
        <v>6198</v>
      </c>
      <c r="BM1112" s="26" t="s">
        <v>990</v>
      </c>
      <c r="BN1112" s="26" t="s">
        <v>6199</v>
      </c>
      <c r="BO1112" s="26" t="s">
        <v>261</v>
      </c>
      <c r="BP1112" s="24"/>
      <c r="BQ1112" s="24"/>
      <c r="BR1112" s="26">
        <v>3</v>
      </c>
      <c r="BS1112" s="26">
        <v>2</v>
      </c>
      <c r="BT1112" s="26">
        <v>4</v>
      </c>
      <c r="BU1112" s="26">
        <v>3</v>
      </c>
      <c r="BV1112" s="26">
        <v>3</v>
      </c>
      <c r="BW1112" s="26">
        <v>3</v>
      </c>
      <c r="BX1112" s="26">
        <v>2</v>
      </c>
      <c r="BY1112" s="26">
        <v>3</v>
      </c>
      <c r="BZ1112" s="24"/>
      <c r="CA1112" s="24"/>
      <c r="CB1112" s="24"/>
      <c r="CC1112" s="24"/>
      <c r="CD1112" s="24"/>
      <c r="CE1112" s="24"/>
      <c r="CF1112" s="24"/>
      <c r="CG1112" s="24"/>
      <c r="CH1112" s="24"/>
      <c r="CI1112" s="24"/>
      <c r="CJ1112" s="24"/>
      <c r="CK1112" s="24"/>
      <c r="CL1112" s="24"/>
      <c r="CM1112" s="24"/>
      <c r="CN1112" s="24"/>
      <c r="CO1112" s="24"/>
      <c r="CP1112" s="24"/>
      <c r="CQ1112" s="24"/>
      <c r="CR1112" s="24"/>
      <c r="CS1112" s="24"/>
      <c r="CT1112" s="24"/>
      <c r="CU1112" s="24"/>
      <c r="CV1112" s="24"/>
      <c r="CW1112" s="24"/>
      <c r="CX1112" s="24"/>
      <c r="CY1112" s="24"/>
      <c r="CZ1112" s="24"/>
      <c r="DA1112" s="24"/>
      <c r="DB1112" s="24"/>
      <c r="DC1112" s="24"/>
      <c r="DD1112" s="24"/>
      <c r="DE1112" s="24"/>
      <c r="DF1112" s="26" t="s">
        <v>120</v>
      </c>
      <c r="DG1112" s="26" t="s">
        <v>120</v>
      </c>
      <c r="DH1112" s="26" t="s">
        <v>120</v>
      </c>
      <c r="DI1112" s="26" t="s">
        <v>139</v>
      </c>
      <c r="DJ1112" s="26" t="s">
        <v>139</v>
      </c>
      <c r="DK1112" s="26" t="s">
        <v>120</v>
      </c>
      <c r="DL1112" s="26" t="s">
        <v>139</v>
      </c>
      <c r="DM1112" s="26" t="s">
        <v>139</v>
      </c>
      <c r="DN1112" s="26" t="s">
        <v>139</v>
      </c>
      <c r="DO1112" s="26" t="s">
        <v>139</v>
      </c>
    </row>
    <row r="1113" spans="1:119" ht="20.100000000000001" customHeight="1" x14ac:dyDescent="0.25">
      <c r="A1113" s="29" t="str">
        <f t="shared" si="238"/>
        <v/>
      </c>
      <c r="B1113" s="29" t="str">
        <f t="shared" si="239"/>
        <v>Foundation for Initiatives in Development and Education for All</v>
      </c>
      <c r="C1113" s="29">
        <f t="shared" si="240"/>
        <v>0</v>
      </c>
      <c r="D1113" s="30" t="str">
        <f t="shared" si="241"/>
        <v>South Asia</v>
      </c>
      <c r="E1113" s="30" t="str">
        <f t="shared" si="242"/>
        <v>Pune, India</v>
      </c>
      <c r="F1113" s="31">
        <f t="shared" si="243"/>
        <v>0</v>
      </c>
      <c r="G1113" s="31">
        <f t="shared" si="244"/>
        <v>0</v>
      </c>
      <c r="H1113" s="31">
        <f t="shared" si="245"/>
        <v>0</v>
      </c>
      <c r="I1113" s="31">
        <f t="shared" si="246"/>
        <v>0</v>
      </c>
      <c r="J1113" s="31">
        <f t="shared" si="247"/>
        <v>0</v>
      </c>
      <c r="K1113" s="31">
        <f t="shared" si="248"/>
        <v>0</v>
      </c>
      <c r="L1113" s="31">
        <f t="shared" si="249"/>
        <v>0</v>
      </c>
      <c r="M1113" s="31">
        <f t="shared" si="250"/>
        <v>0</v>
      </c>
      <c r="N1113" s="31">
        <f t="shared" si="251"/>
        <v>0</v>
      </c>
      <c r="O1113" s="26" t="s">
        <v>16069</v>
      </c>
      <c r="P1113" s="26" t="s">
        <v>108</v>
      </c>
      <c r="Q1113" s="27">
        <v>41787</v>
      </c>
      <c r="R1113" s="24"/>
      <c r="S1113" s="24"/>
      <c r="T1113" s="26" t="s">
        <v>194</v>
      </c>
      <c r="U1113" s="24"/>
      <c r="V1113" s="26" t="s">
        <v>225</v>
      </c>
      <c r="W1113" s="26" t="s">
        <v>226</v>
      </c>
      <c r="X1113" s="26" t="s">
        <v>5894</v>
      </c>
      <c r="Y1113" s="26" t="s">
        <v>6171</v>
      </c>
      <c r="Z1113" s="24"/>
      <c r="AA1113" s="24"/>
      <c r="AB1113" s="26" t="s">
        <v>15736</v>
      </c>
      <c r="AC1113" s="28">
        <v>500</v>
      </c>
      <c r="AD1113" s="26" t="s">
        <v>420</v>
      </c>
      <c r="AE1113" s="26" t="s">
        <v>249</v>
      </c>
      <c r="AF1113" s="26" t="s">
        <v>120</v>
      </c>
      <c r="AG1113" s="26" t="s">
        <v>175</v>
      </c>
      <c r="AH1113" s="24"/>
      <c r="AI1113" s="28">
        <v>500</v>
      </c>
      <c r="AJ1113" s="24"/>
      <c r="AK1113" s="24"/>
      <c r="AL1113" s="24"/>
      <c r="AM1113" s="24"/>
      <c r="AN1113" s="24"/>
      <c r="AO1113" s="24"/>
      <c r="AP1113" s="24"/>
      <c r="AQ1113" s="24"/>
      <c r="AR1113" s="24"/>
      <c r="AS1113" s="24"/>
      <c r="AT1113" s="24"/>
      <c r="AU1113" s="24"/>
      <c r="AV1113" s="24"/>
      <c r="AW1113" s="24"/>
      <c r="AX1113" s="24"/>
      <c r="AY1113" s="24"/>
      <c r="AZ1113" s="24"/>
      <c r="BA1113" s="24"/>
      <c r="BB1113" s="24"/>
      <c r="BC1113" s="26" t="s">
        <v>800</v>
      </c>
      <c r="BD1113" s="24"/>
      <c r="BE1113" s="24"/>
      <c r="BF1113" s="24"/>
      <c r="BG1113" s="24"/>
      <c r="BH1113" s="24"/>
      <c r="BI1113" s="24"/>
      <c r="BJ1113" s="24"/>
      <c r="BK1113" s="24"/>
      <c r="BL1113" s="24"/>
      <c r="BM1113" s="24"/>
      <c r="BN1113" s="24"/>
      <c r="BO1113" s="24"/>
      <c r="BP1113" s="24"/>
      <c r="BQ1113" s="24"/>
      <c r="BR1113" s="24"/>
      <c r="BS1113" s="24"/>
      <c r="BT1113" s="24"/>
      <c r="BU1113" s="24"/>
      <c r="BV1113" s="24"/>
      <c r="BW1113" s="24"/>
      <c r="BX1113" s="24"/>
      <c r="BY1113" s="24"/>
      <c r="BZ1113" s="24"/>
      <c r="CA1113" s="24"/>
      <c r="CB1113" s="24"/>
      <c r="CC1113" s="24"/>
      <c r="CD1113" s="24"/>
      <c r="CE1113" s="24"/>
      <c r="CF1113" s="24"/>
      <c r="CG1113" s="24"/>
      <c r="CH1113" s="24"/>
      <c r="CI1113" s="24"/>
      <c r="CJ1113" s="24"/>
      <c r="CK1113" s="24"/>
      <c r="CL1113" s="24"/>
      <c r="CM1113" s="24"/>
      <c r="CN1113" s="24"/>
      <c r="CO1113" s="24"/>
      <c r="CP1113" s="24"/>
      <c r="CQ1113" s="24"/>
      <c r="CR1113" s="24"/>
      <c r="CS1113" s="24"/>
      <c r="CT1113" s="24"/>
      <c r="CU1113" s="24"/>
      <c r="CV1113" s="24"/>
      <c r="CW1113" s="24"/>
      <c r="CX1113" s="24"/>
      <c r="CY1113" s="24"/>
      <c r="CZ1113" s="24"/>
      <c r="DA1113" s="24"/>
      <c r="DB1113" s="24"/>
      <c r="DC1113" s="24"/>
      <c r="DD1113" s="24"/>
      <c r="DE1113" s="24"/>
      <c r="DF1113" s="26" t="s">
        <v>139</v>
      </c>
      <c r="DG1113" s="26" t="s">
        <v>139</v>
      </c>
      <c r="DH1113" s="26" t="s">
        <v>139</v>
      </c>
      <c r="DI1113" s="26" t="s">
        <v>139</v>
      </c>
      <c r="DJ1113" s="26" t="s">
        <v>139</v>
      </c>
      <c r="DK1113" s="26" t="s">
        <v>139</v>
      </c>
      <c r="DL1113" s="26" t="s">
        <v>139</v>
      </c>
      <c r="DM1113" s="26" t="s">
        <v>139</v>
      </c>
      <c r="DN1113" s="26" t="s">
        <v>139</v>
      </c>
      <c r="DO1113" s="26" t="s">
        <v>139</v>
      </c>
    </row>
    <row r="1114" spans="1:119" ht="20.100000000000001" customHeight="1" x14ac:dyDescent="0.25">
      <c r="A1114" s="29" t="str">
        <f t="shared" si="238"/>
        <v>Foundation for Initiatives in Development and Education for All3</v>
      </c>
      <c r="B1114" s="29" t="str">
        <f t="shared" si="239"/>
        <v>Foundation for Initiatives in Development and Education for All</v>
      </c>
      <c r="C1114" s="29">
        <f t="shared" si="240"/>
        <v>3</v>
      </c>
      <c r="D1114" s="30" t="str">
        <f t="shared" si="241"/>
        <v>South Asia</v>
      </c>
      <c r="E1114" s="30" t="str">
        <f t="shared" si="242"/>
        <v>Pune, India</v>
      </c>
      <c r="F1114" s="31">
        <f t="shared" si="243"/>
        <v>2</v>
      </c>
      <c r="G1114" s="31">
        <f t="shared" si="244"/>
        <v>2</v>
      </c>
      <c r="H1114" s="31">
        <f t="shared" si="245"/>
        <v>2</v>
      </c>
      <c r="I1114" s="31">
        <f t="shared" si="246"/>
        <v>2</v>
      </c>
      <c r="J1114" s="31">
        <f t="shared" si="247"/>
        <v>3</v>
      </c>
      <c r="K1114" s="31">
        <f t="shared" si="248"/>
        <v>2</v>
      </c>
      <c r="L1114" s="31">
        <f t="shared" si="249"/>
        <v>2</v>
      </c>
      <c r="M1114" s="31">
        <f t="shared" si="250"/>
        <v>2</v>
      </c>
      <c r="N1114" s="31">
        <f t="shared" si="251"/>
        <v>2.1</v>
      </c>
      <c r="O1114" s="26" t="s">
        <v>6200</v>
      </c>
      <c r="P1114" s="26" t="s">
        <v>108</v>
      </c>
      <c r="Q1114" s="27">
        <v>41568</v>
      </c>
      <c r="R1114" s="26" t="s">
        <v>109</v>
      </c>
      <c r="S1114" s="26" t="s">
        <v>622</v>
      </c>
      <c r="T1114" s="26" t="s">
        <v>194</v>
      </c>
      <c r="U1114" s="26" t="s">
        <v>112</v>
      </c>
      <c r="V1114" s="26" t="s">
        <v>225</v>
      </c>
      <c r="W1114" s="26" t="s">
        <v>226</v>
      </c>
      <c r="X1114" s="26" t="s">
        <v>5894</v>
      </c>
      <c r="Y1114" s="26" t="s">
        <v>6171</v>
      </c>
      <c r="Z1114" s="24"/>
      <c r="AA1114" s="24"/>
      <c r="AB1114" s="26" t="s">
        <v>117</v>
      </c>
      <c r="AC1114" s="28">
        <v>10000</v>
      </c>
      <c r="AD1114" s="26" t="s">
        <v>420</v>
      </c>
      <c r="AE1114" s="26" t="s">
        <v>249</v>
      </c>
      <c r="AF1114" s="26" t="s">
        <v>120</v>
      </c>
      <c r="AG1114" s="26" t="s">
        <v>175</v>
      </c>
      <c r="AH1114" s="26" t="s">
        <v>121</v>
      </c>
      <c r="AI1114" s="28">
        <v>10000</v>
      </c>
      <c r="AJ1114" s="26" t="s">
        <v>6201</v>
      </c>
      <c r="AK1114" s="26" t="s">
        <v>6202</v>
      </c>
      <c r="AL1114" s="26" t="s">
        <v>6203</v>
      </c>
      <c r="AM1114" s="24"/>
      <c r="AN1114" s="24"/>
      <c r="AO1114" s="24"/>
      <c r="AP1114" s="24"/>
      <c r="AQ1114" s="24"/>
      <c r="AR1114" s="24"/>
      <c r="AS1114" s="24"/>
      <c r="AT1114" s="24"/>
      <c r="AU1114" s="24"/>
      <c r="AV1114" s="24"/>
      <c r="AW1114" s="28">
        <v>86082</v>
      </c>
      <c r="AX1114" s="26">
        <v>5143</v>
      </c>
      <c r="AY1114" s="28">
        <v>80</v>
      </c>
      <c r="AZ1114" s="28">
        <v>70</v>
      </c>
      <c r="BA1114" s="26">
        <v>0</v>
      </c>
      <c r="BB1114" s="26" t="s">
        <v>148</v>
      </c>
      <c r="BC1114" s="26" t="s">
        <v>800</v>
      </c>
      <c r="BD1114" s="26" t="s">
        <v>125</v>
      </c>
      <c r="BE1114" s="24"/>
      <c r="BF1114" s="26" t="s">
        <v>6204</v>
      </c>
      <c r="BG1114" s="26" t="s">
        <v>226</v>
      </c>
      <c r="BH1114" s="26" t="s">
        <v>6205</v>
      </c>
      <c r="BI1114" s="26" t="s">
        <v>226</v>
      </c>
      <c r="BJ1114" s="26" t="s">
        <v>6206</v>
      </c>
      <c r="BK1114" s="26" t="s">
        <v>449</v>
      </c>
      <c r="BL1114" s="26" t="s">
        <v>6207</v>
      </c>
      <c r="BM1114" s="26" t="s">
        <v>226</v>
      </c>
      <c r="BN1114" s="24"/>
      <c r="BO1114" s="24"/>
      <c r="BP1114" s="24"/>
      <c r="BQ1114" s="24"/>
      <c r="BR1114" s="26">
        <v>2</v>
      </c>
      <c r="BS1114" s="26">
        <v>2</v>
      </c>
      <c r="BT1114" s="26">
        <v>2</v>
      </c>
      <c r="BU1114" s="26">
        <v>2</v>
      </c>
      <c r="BV1114" s="26">
        <v>3</v>
      </c>
      <c r="BW1114" s="26">
        <v>2</v>
      </c>
      <c r="BX1114" s="26">
        <v>2</v>
      </c>
      <c r="BY1114" s="26">
        <v>2</v>
      </c>
      <c r="BZ1114" s="24"/>
      <c r="CA1114" s="24"/>
      <c r="CB1114" s="24"/>
      <c r="CC1114" s="24"/>
      <c r="CD1114" s="24"/>
      <c r="CE1114" s="24"/>
      <c r="CF1114" s="24"/>
      <c r="CG1114" s="24"/>
      <c r="CH1114" s="24"/>
      <c r="CI1114" s="24"/>
      <c r="CJ1114" s="24"/>
      <c r="CK1114" s="24"/>
      <c r="CL1114" s="24"/>
      <c r="CM1114" s="24"/>
      <c r="CN1114" s="24"/>
      <c r="CO1114" s="24"/>
      <c r="CP1114" s="24"/>
      <c r="CQ1114" s="24"/>
      <c r="CR1114" s="24"/>
      <c r="CS1114" s="24"/>
      <c r="CT1114" s="24"/>
      <c r="CU1114" s="24"/>
      <c r="CV1114" s="24"/>
      <c r="CW1114" s="24"/>
      <c r="CX1114" s="24"/>
      <c r="CY1114" s="24"/>
      <c r="CZ1114" s="24"/>
      <c r="DA1114" s="24"/>
      <c r="DB1114" s="24"/>
      <c r="DC1114" s="24"/>
      <c r="DD1114" s="24"/>
      <c r="DE1114" s="24"/>
      <c r="DF1114" s="26" t="s">
        <v>120</v>
      </c>
      <c r="DG1114" s="26" t="s">
        <v>120</v>
      </c>
      <c r="DH1114" s="26" t="s">
        <v>120</v>
      </c>
      <c r="DI1114" s="26" t="s">
        <v>139</v>
      </c>
      <c r="DJ1114" s="26" t="s">
        <v>120</v>
      </c>
      <c r="DK1114" s="26" t="s">
        <v>120</v>
      </c>
      <c r="DL1114" s="26" t="s">
        <v>139</v>
      </c>
      <c r="DM1114" s="26" t="s">
        <v>139</v>
      </c>
      <c r="DN1114" s="26" t="s">
        <v>139</v>
      </c>
      <c r="DO1114" s="26" t="s">
        <v>139</v>
      </c>
    </row>
    <row r="1115" spans="1:119" ht="20.100000000000001" customHeight="1" x14ac:dyDescent="0.25">
      <c r="A1115" s="29" t="str">
        <f t="shared" si="238"/>
        <v/>
      </c>
      <c r="B1115" s="29" t="str">
        <f t="shared" si="239"/>
        <v>Foundation for Initiatives in Development and Education for All</v>
      </c>
      <c r="C1115" s="29">
        <f t="shared" si="240"/>
        <v>0</v>
      </c>
      <c r="D1115" s="30" t="str">
        <f t="shared" si="241"/>
        <v>South Asia</v>
      </c>
      <c r="E1115" s="30" t="str">
        <f t="shared" si="242"/>
        <v>Pune, India</v>
      </c>
      <c r="F1115" s="31">
        <f t="shared" si="243"/>
        <v>0</v>
      </c>
      <c r="G1115" s="31">
        <f t="shared" si="244"/>
        <v>0</v>
      </c>
      <c r="H1115" s="31">
        <f t="shared" si="245"/>
        <v>0</v>
      </c>
      <c r="I1115" s="31">
        <f t="shared" si="246"/>
        <v>0</v>
      </c>
      <c r="J1115" s="31">
        <f t="shared" si="247"/>
        <v>0</v>
      </c>
      <c r="K1115" s="31">
        <f t="shared" si="248"/>
        <v>0</v>
      </c>
      <c r="L1115" s="31">
        <f t="shared" si="249"/>
        <v>0</v>
      </c>
      <c r="M1115" s="31">
        <f t="shared" si="250"/>
        <v>0</v>
      </c>
      <c r="N1115" s="31">
        <f t="shared" si="251"/>
        <v>0</v>
      </c>
      <c r="O1115" s="26" t="s">
        <v>16070</v>
      </c>
      <c r="P1115" s="26" t="s">
        <v>108</v>
      </c>
      <c r="Q1115" s="27">
        <v>41380</v>
      </c>
      <c r="R1115" s="24"/>
      <c r="S1115" s="24"/>
      <c r="T1115" s="26" t="s">
        <v>207</v>
      </c>
      <c r="U1115" s="24"/>
      <c r="V1115" s="26" t="s">
        <v>225</v>
      </c>
      <c r="W1115" s="26" t="s">
        <v>226</v>
      </c>
      <c r="X1115" s="26" t="s">
        <v>5894</v>
      </c>
      <c r="Y1115" s="26" t="s">
        <v>6171</v>
      </c>
      <c r="Z1115" s="24"/>
      <c r="AA1115" s="24"/>
      <c r="AB1115" s="26" t="s">
        <v>15733</v>
      </c>
      <c r="AC1115" s="28">
        <v>8000</v>
      </c>
      <c r="AD1115" s="26" t="s">
        <v>420</v>
      </c>
      <c r="AE1115" s="26" t="s">
        <v>249</v>
      </c>
      <c r="AF1115" s="26" t="s">
        <v>120</v>
      </c>
      <c r="AG1115" s="26" t="s">
        <v>175</v>
      </c>
      <c r="AH1115" s="24"/>
      <c r="AI1115" s="28">
        <v>8000</v>
      </c>
      <c r="AJ1115" s="24"/>
      <c r="AK1115" s="24"/>
      <c r="AL1115" s="24"/>
      <c r="AM1115" s="24"/>
      <c r="AN1115" s="24"/>
      <c r="AO1115" s="24"/>
      <c r="AP1115" s="24"/>
      <c r="AQ1115" s="24"/>
      <c r="AR1115" s="24"/>
      <c r="AS1115" s="24"/>
      <c r="AT1115" s="24"/>
      <c r="AU1115" s="24"/>
      <c r="AV1115" s="24"/>
      <c r="AW1115" s="24"/>
      <c r="AX1115" s="24"/>
      <c r="AY1115" s="24"/>
      <c r="AZ1115" s="24"/>
      <c r="BA1115" s="24"/>
      <c r="BB1115" s="24"/>
      <c r="BC1115" s="26" t="s">
        <v>800</v>
      </c>
      <c r="BD1115" s="24"/>
      <c r="BE1115" s="24"/>
      <c r="BF1115" s="24"/>
      <c r="BG1115" s="24"/>
      <c r="BH1115" s="24"/>
      <c r="BI1115" s="24"/>
      <c r="BJ1115" s="24"/>
      <c r="BK1115" s="24"/>
      <c r="BL1115" s="24"/>
      <c r="BM1115" s="24"/>
      <c r="BN1115" s="24"/>
      <c r="BO1115" s="24"/>
      <c r="BP1115" s="24"/>
      <c r="BQ1115" s="24"/>
      <c r="BR1115" s="24"/>
      <c r="BS1115" s="24"/>
      <c r="BT1115" s="24"/>
      <c r="BU1115" s="24"/>
      <c r="BV1115" s="24"/>
      <c r="BW1115" s="24"/>
      <c r="BX1115" s="24"/>
      <c r="BY1115" s="24"/>
      <c r="BZ1115" s="24"/>
      <c r="CA1115" s="24"/>
      <c r="CB1115" s="24"/>
      <c r="CC1115" s="24"/>
      <c r="CD1115" s="24"/>
      <c r="CE1115" s="24"/>
      <c r="CF1115" s="24"/>
      <c r="CG1115" s="24"/>
      <c r="CH1115" s="24"/>
      <c r="CI1115" s="24"/>
      <c r="CJ1115" s="24"/>
      <c r="CK1115" s="24"/>
      <c r="CL1115" s="24"/>
      <c r="CM1115" s="24"/>
      <c r="CN1115" s="24"/>
      <c r="CO1115" s="24"/>
      <c r="CP1115" s="24"/>
      <c r="CQ1115" s="24"/>
      <c r="CR1115" s="24"/>
      <c r="CS1115" s="24"/>
      <c r="CT1115" s="24"/>
      <c r="CU1115" s="24"/>
      <c r="CV1115" s="24"/>
      <c r="CW1115" s="24"/>
      <c r="CX1115" s="24"/>
      <c r="CY1115" s="24"/>
      <c r="CZ1115" s="24"/>
      <c r="DA1115" s="24"/>
      <c r="DB1115" s="24"/>
      <c r="DC1115" s="24"/>
      <c r="DD1115" s="24"/>
      <c r="DE1115" s="24"/>
      <c r="DF1115" s="26" t="s">
        <v>139</v>
      </c>
      <c r="DG1115" s="26" t="s">
        <v>139</v>
      </c>
      <c r="DH1115" s="26" t="s">
        <v>139</v>
      </c>
      <c r="DI1115" s="26" t="s">
        <v>139</v>
      </c>
      <c r="DJ1115" s="26" t="s">
        <v>139</v>
      </c>
      <c r="DK1115" s="26" t="s">
        <v>139</v>
      </c>
      <c r="DL1115" s="26" t="s">
        <v>139</v>
      </c>
      <c r="DM1115" s="26" t="s">
        <v>139</v>
      </c>
      <c r="DN1115" s="26" t="s">
        <v>139</v>
      </c>
      <c r="DO1115" s="26" t="s">
        <v>139</v>
      </c>
    </row>
    <row r="1116" spans="1:119" ht="20.100000000000001" customHeight="1" x14ac:dyDescent="0.25">
      <c r="A1116" s="29" t="str">
        <f t="shared" si="238"/>
        <v>Foundation for Initiatives in Development and Education for All2</v>
      </c>
      <c r="B1116" s="29" t="str">
        <f t="shared" si="239"/>
        <v>Foundation for Initiatives in Development and Education for All</v>
      </c>
      <c r="C1116" s="29">
        <f t="shared" si="240"/>
        <v>2</v>
      </c>
      <c r="D1116" s="30" t="str">
        <f t="shared" si="241"/>
        <v>South Asia</v>
      </c>
      <c r="E1116" s="30" t="str">
        <f t="shared" si="242"/>
        <v>Pune, India</v>
      </c>
      <c r="F1116" s="31">
        <f t="shared" si="243"/>
        <v>2</v>
      </c>
      <c r="G1116" s="31">
        <f t="shared" si="244"/>
        <v>3</v>
      </c>
      <c r="H1116" s="31">
        <f t="shared" si="245"/>
        <v>3</v>
      </c>
      <c r="I1116" s="31">
        <f t="shared" si="246"/>
        <v>3</v>
      </c>
      <c r="J1116" s="31">
        <f t="shared" si="247"/>
        <v>3</v>
      </c>
      <c r="K1116" s="31">
        <f t="shared" si="248"/>
        <v>2</v>
      </c>
      <c r="L1116" s="31">
        <f t="shared" si="249"/>
        <v>3</v>
      </c>
      <c r="M1116" s="31">
        <f t="shared" si="250"/>
        <v>2</v>
      </c>
      <c r="N1116" s="31">
        <f t="shared" si="251"/>
        <v>2.6</v>
      </c>
      <c r="O1116" s="26" t="s">
        <v>6208</v>
      </c>
      <c r="P1116" s="26" t="s">
        <v>108</v>
      </c>
      <c r="Q1116" s="27">
        <v>41204</v>
      </c>
      <c r="R1116" s="26" t="s">
        <v>109</v>
      </c>
      <c r="S1116" s="26" t="s">
        <v>306</v>
      </c>
      <c r="T1116" s="26" t="s">
        <v>207</v>
      </c>
      <c r="U1116" s="26" t="s">
        <v>112</v>
      </c>
      <c r="V1116" s="26" t="s">
        <v>225</v>
      </c>
      <c r="W1116" s="26" t="s">
        <v>226</v>
      </c>
      <c r="X1116" s="26" t="s">
        <v>5894</v>
      </c>
      <c r="Y1116" s="26" t="s">
        <v>6171</v>
      </c>
      <c r="Z1116" s="24"/>
      <c r="AA1116" s="24"/>
      <c r="AB1116" s="26" t="s">
        <v>117</v>
      </c>
      <c r="AC1116" s="28">
        <v>9000</v>
      </c>
      <c r="AD1116" s="26" t="s">
        <v>420</v>
      </c>
      <c r="AE1116" s="26" t="s">
        <v>249</v>
      </c>
      <c r="AF1116" s="26" t="s">
        <v>120</v>
      </c>
      <c r="AG1116" s="26" t="s">
        <v>175</v>
      </c>
      <c r="AH1116" s="26" t="s">
        <v>143</v>
      </c>
      <c r="AI1116" s="28">
        <v>9000</v>
      </c>
      <c r="AJ1116" s="26" t="s">
        <v>6209</v>
      </c>
      <c r="AK1116" s="26" t="s">
        <v>6210</v>
      </c>
      <c r="AL1116" s="26" t="s">
        <v>6211</v>
      </c>
      <c r="AM1116" s="24"/>
      <c r="AN1116" s="24"/>
      <c r="AO1116" s="24"/>
      <c r="AP1116" s="24"/>
      <c r="AQ1116" s="24"/>
      <c r="AR1116" s="24"/>
      <c r="AS1116" s="24"/>
      <c r="AT1116" s="24"/>
      <c r="AU1116" s="24"/>
      <c r="AV1116" s="24"/>
      <c r="AW1116" s="28">
        <v>78400</v>
      </c>
      <c r="AX1116" s="26">
        <v>1794</v>
      </c>
      <c r="AY1116" s="28">
        <v>80</v>
      </c>
      <c r="AZ1116" s="28">
        <v>70</v>
      </c>
      <c r="BA1116" s="26">
        <v>0</v>
      </c>
      <c r="BB1116" s="26" t="s">
        <v>148</v>
      </c>
      <c r="BC1116" s="26" t="s">
        <v>800</v>
      </c>
      <c r="BD1116" s="26" t="s">
        <v>125</v>
      </c>
      <c r="BE1116" s="24"/>
      <c r="BF1116" s="26" t="s">
        <v>886</v>
      </c>
      <c r="BG1116" s="26" t="s">
        <v>226</v>
      </c>
      <c r="BH1116" s="26" t="s">
        <v>6212</v>
      </c>
      <c r="BI1116" s="26" t="s">
        <v>191</v>
      </c>
      <c r="BJ1116" s="26" t="s">
        <v>202</v>
      </c>
      <c r="BK1116" s="26" t="s">
        <v>191</v>
      </c>
      <c r="BL1116" s="26" t="s">
        <v>6213</v>
      </c>
      <c r="BM1116" s="26" t="s">
        <v>226</v>
      </c>
      <c r="BN1116" s="26" t="s">
        <v>6214</v>
      </c>
      <c r="BO1116" s="26" t="s">
        <v>226</v>
      </c>
      <c r="BP1116" s="24"/>
      <c r="BQ1116" s="24"/>
      <c r="BR1116" s="26">
        <v>2</v>
      </c>
      <c r="BS1116" s="26">
        <v>3</v>
      </c>
      <c r="BT1116" s="26">
        <v>3</v>
      </c>
      <c r="BU1116" s="26">
        <v>3</v>
      </c>
      <c r="BV1116" s="26">
        <v>3</v>
      </c>
      <c r="BW1116" s="26">
        <v>2</v>
      </c>
      <c r="BX1116" s="26">
        <v>3</v>
      </c>
      <c r="BY1116" s="26">
        <v>2</v>
      </c>
      <c r="BZ1116" s="24"/>
      <c r="CA1116" s="24"/>
      <c r="CB1116" s="24"/>
      <c r="CC1116" s="24"/>
      <c r="CD1116" s="24"/>
      <c r="CE1116" s="24"/>
      <c r="CF1116" s="24"/>
      <c r="CG1116" s="24"/>
      <c r="CH1116" s="24"/>
      <c r="CI1116" s="24"/>
      <c r="CJ1116" s="24"/>
      <c r="CK1116" s="24"/>
      <c r="CL1116" s="24"/>
      <c r="CM1116" s="24"/>
      <c r="CN1116" s="24"/>
      <c r="CO1116" s="24"/>
      <c r="CP1116" s="24"/>
      <c r="CQ1116" s="24"/>
      <c r="CR1116" s="24"/>
      <c r="CS1116" s="24"/>
      <c r="CT1116" s="24"/>
      <c r="CU1116" s="24"/>
      <c r="CV1116" s="24"/>
      <c r="CW1116" s="24"/>
      <c r="CX1116" s="24"/>
      <c r="CY1116" s="24"/>
      <c r="CZ1116" s="24"/>
      <c r="DA1116" s="24"/>
      <c r="DB1116" s="24"/>
      <c r="DC1116" s="24"/>
      <c r="DD1116" s="24"/>
      <c r="DE1116" s="24"/>
      <c r="DF1116" s="26" t="s">
        <v>139</v>
      </c>
      <c r="DG1116" s="26" t="s">
        <v>120</v>
      </c>
      <c r="DH1116" s="26" t="s">
        <v>139</v>
      </c>
      <c r="DI1116" s="26" t="s">
        <v>139</v>
      </c>
      <c r="DJ1116" s="26" t="s">
        <v>139</v>
      </c>
      <c r="DK1116" s="26" t="s">
        <v>139</v>
      </c>
      <c r="DL1116" s="26" t="s">
        <v>139</v>
      </c>
      <c r="DM1116" s="26" t="s">
        <v>139</v>
      </c>
      <c r="DN1116" s="26" t="s">
        <v>139</v>
      </c>
      <c r="DO1116" s="26" t="s">
        <v>139</v>
      </c>
    </row>
    <row r="1117" spans="1:119" ht="20.100000000000001" customHeight="1" x14ac:dyDescent="0.25">
      <c r="A1117" s="29" t="str">
        <f t="shared" si="238"/>
        <v>Foundation for Initiatives in Development and Education for All1</v>
      </c>
      <c r="B1117" s="29" t="str">
        <f t="shared" si="239"/>
        <v>Foundation for Initiatives in Development and Education for All</v>
      </c>
      <c r="C1117" s="29">
        <f t="shared" si="240"/>
        <v>1</v>
      </c>
      <c r="D1117" s="30" t="str">
        <f t="shared" si="241"/>
        <v>South Asia</v>
      </c>
      <c r="E1117" s="30" t="str">
        <f t="shared" si="242"/>
        <v>Pune, India</v>
      </c>
      <c r="F1117" s="31">
        <f t="shared" si="243"/>
        <v>2</v>
      </c>
      <c r="G1117" s="31">
        <f t="shared" si="244"/>
        <v>2</v>
      </c>
      <c r="H1117" s="31">
        <f t="shared" si="245"/>
        <v>3</v>
      </c>
      <c r="I1117" s="31">
        <f t="shared" si="246"/>
        <v>3</v>
      </c>
      <c r="J1117" s="31">
        <f t="shared" si="247"/>
        <v>2</v>
      </c>
      <c r="K1117" s="31">
        <f t="shared" si="248"/>
        <v>2</v>
      </c>
      <c r="L1117" s="31">
        <f t="shared" si="249"/>
        <v>2</v>
      </c>
      <c r="M1117" s="31">
        <f t="shared" si="250"/>
        <v>2</v>
      </c>
      <c r="N1117" s="31">
        <f t="shared" si="251"/>
        <v>2.2999999999999998</v>
      </c>
      <c r="O1117" s="26" t="s">
        <v>6215</v>
      </c>
      <c r="P1117" s="26" t="s">
        <v>108</v>
      </c>
      <c r="Q1117" s="27">
        <v>40833</v>
      </c>
      <c r="R1117" s="26" t="s">
        <v>155</v>
      </c>
      <c r="S1117" s="26" t="s">
        <v>321</v>
      </c>
      <c r="T1117" s="26" t="s">
        <v>175</v>
      </c>
      <c r="U1117" s="26" t="s">
        <v>112</v>
      </c>
      <c r="V1117" s="26" t="s">
        <v>225</v>
      </c>
      <c r="W1117" s="26" t="s">
        <v>226</v>
      </c>
      <c r="X1117" s="26" t="s">
        <v>5894</v>
      </c>
      <c r="Y1117" s="26" t="s">
        <v>6171</v>
      </c>
      <c r="Z1117" s="24"/>
      <c r="AA1117" s="24"/>
      <c r="AB1117" s="26" t="s">
        <v>117</v>
      </c>
      <c r="AC1117" s="28">
        <v>8000</v>
      </c>
      <c r="AD1117" s="26" t="s">
        <v>420</v>
      </c>
      <c r="AE1117" s="26" t="s">
        <v>249</v>
      </c>
      <c r="AF1117" s="26" t="s">
        <v>120</v>
      </c>
      <c r="AG1117" s="26" t="s">
        <v>175</v>
      </c>
      <c r="AH1117" s="26" t="s">
        <v>158</v>
      </c>
      <c r="AI1117" s="28">
        <v>8000</v>
      </c>
      <c r="AJ1117" s="24"/>
      <c r="AK1117" s="26" t="s">
        <v>6216</v>
      </c>
      <c r="AL1117" s="26" t="s">
        <v>6217</v>
      </c>
      <c r="AM1117" s="26" t="s">
        <v>6218</v>
      </c>
      <c r="AN1117" s="26" t="s">
        <v>6219</v>
      </c>
      <c r="AO1117" s="26" t="s">
        <v>6220</v>
      </c>
      <c r="AP1117" s="24"/>
      <c r="AQ1117" s="24"/>
      <c r="AR1117" s="24"/>
      <c r="AS1117" s="24"/>
      <c r="AT1117" s="24"/>
      <c r="AU1117" s="24"/>
      <c r="AV1117" s="24"/>
      <c r="AW1117" s="28">
        <v>33933</v>
      </c>
      <c r="AX1117" s="26">
        <v>800</v>
      </c>
      <c r="AY1117" s="28">
        <v>80</v>
      </c>
      <c r="AZ1117" s="28">
        <v>60</v>
      </c>
      <c r="BA1117" s="26">
        <v>0</v>
      </c>
      <c r="BB1117" s="26" t="s">
        <v>148</v>
      </c>
      <c r="BC1117" s="26" t="s">
        <v>800</v>
      </c>
      <c r="BD1117" s="24"/>
      <c r="BE1117" s="24"/>
      <c r="BF1117" s="26" t="s">
        <v>886</v>
      </c>
      <c r="BG1117" s="26" t="s">
        <v>226</v>
      </c>
      <c r="BH1117" s="26" t="s">
        <v>6221</v>
      </c>
      <c r="BI1117" s="26" t="s">
        <v>226</v>
      </c>
      <c r="BJ1117" s="24"/>
      <c r="BK1117" s="24"/>
      <c r="BL1117" s="24"/>
      <c r="BM1117" s="24"/>
      <c r="BN1117" s="24"/>
      <c r="BO1117" s="24"/>
      <c r="BP1117" s="24"/>
      <c r="BQ1117" s="24"/>
      <c r="BR1117" s="26">
        <v>2</v>
      </c>
      <c r="BS1117" s="26">
        <v>2</v>
      </c>
      <c r="BT1117" s="26">
        <v>3</v>
      </c>
      <c r="BU1117" s="26">
        <v>3</v>
      </c>
      <c r="BV1117" s="26">
        <v>2</v>
      </c>
      <c r="BW1117" s="26">
        <v>2</v>
      </c>
      <c r="BX1117" s="26">
        <v>2</v>
      </c>
      <c r="BY1117" s="26">
        <v>2</v>
      </c>
      <c r="BZ1117" s="24"/>
      <c r="CA1117" s="24"/>
      <c r="CB1117" s="24"/>
      <c r="CC1117" s="24"/>
      <c r="CD1117" s="24"/>
      <c r="CE1117" s="24"/>
      <c r="CF1117" s="24"/>
      <c r="CG1117" s="24"/>
      <c r="CH1117" s="24"/>
      <c r="CI1117" s="24"/>
      <c r="CJ1117" s="24"/>
      <c r="CK1117" s="24"/>
      <c r="CL1117" s="24"/>
      <c r="CM1117" s="24"/>
      <c r="CN1117" s="24"/>
      <c r="CO1117" s="24"/>
      <c r="CP1117" s="24"/>
      <c r="CQ1117" s="24"/>
      <c r="CR1117" s="24"/>
      <c r="CS1117" s="24"/>
      <c r="CT1117" s="24"/>
      <c r="CU1117" s="24"/>
      <c r="CV1117" s="24"/>
      <c r="CW1117" s="24"/>
      <c r="CX1117" s="24"/>
      <c r="CY1117" s="24"/>
      <c r="CZ1117" s="24"/>
      <c r="DA1117" s="24"/>
      <c r="DB1117" s="24"/>
      <c r="DC1117" s="24"/>
      <c r="DD1117" s="24"/>
      <c r="DE1117" s="24"/>
      <c r="DF1117" s="26" t="s">
        <v>139</v>
      </c>
      <c r="DG1117" s="26" t="s">
        <v>120</v>
      </c>
      <c r="DH1117" s="26" t="s">
        <v>139</v>
      </c>
      <c r="DI1117" s="26" t="s">
        <v>139</v>
      </c>
      <c r="DJ1117" s="26" t="s">
        <v>139</v>
      </c>
      <c r="DK1117" s="26" t="s">
        <v>139</v>
      </c>
      <c r="DL1117" s="26" t="s">
        <v>139</v>
      </c>
      <c r="DM1117" s="26" t="s">
        <v>139</v>
      </c>
      <c r="DN1117" s="26" t="s">
        <v>139</v>
      </c>
      <c r="DO1117" s="26" t="s">
        <v>139</v>
      </c>
    </row>
    <row r="1118" spans="1:119" ht="20.100000000000001" customHeight="1" x14ac:dyDescent="0.25">
      <c r="A1118" s="29" t="str">
        <f t="shared" si="238"/>
        <v>Foundation for Multi-ethnic Cooperation, Napredak4</v>
      </c>
      <c r="B1118" s="29" t="str">
        <f t="shared" si="239"/>
        <v>Foundation for Multi-ethnic Cooperation, Napredak</v>
      </c>
      <c r="C1118" s="29">
        <f t="shared" si="240"/>
        <v>4</v>
      </c>
      <c r="D1118" s="30" t="str">
        <f t="shared" si="241"/>
        <v>Europe and Eurasia</v>
      </c>
      <c r="E1118" s="30" t="str">
        <f t="shared" si="242"/>
        <v>Pazardjik, Bulgaria</v>
      </c>
      <c r="F1118" s="31">
        <f t="shared" si="243"/>
        <v>1</v>
      </c>
      <c r="G1118" s="31">
        <f t="shared" si="244"/>
        <v>1</v>
      </c>
      <c r="H1118" s="31">
        <f t="shared" si="245"/>
        <v>1</v>
      </c>
      <c r="I1118" s="31">
        <f t="shared" si="246"/>
        <v>2</v>
      </c>
      <c r="J1118" s="31">
        <f t="shared" si="247"/>
        <v>1</v>
      </c>
      <c r="K1118" s="31">
        <f t="shared" si="248"/>
        <v>2</v>
      </c>
      <c r="L1118" s="31">
        <f t="shared" si="249"/>
        <v>3</v>
      </c>
      <c r="M1118" s="31">
        <f t="shared" si="250"/>
        <v>1</v>
      </c>
      <c r="N1118" s="31">
        <f t="shared" si="251"/>
        <v>1.5</v>
      </c>
      <c r="O1118" s="26" t="s">
        <v>6222</v>
      </c>
      <c r="P1118" s="26" t="s">
        <v>108</v>
      </c>
      <c r="Q1118" s="27">
        <v>41204</v>
      </c>
      <c r="R1118" s="26" t="s">
        <v>305</v>
      </c>
      <c r="S1118" s="26" t="s">
        <v>306</v>
      </c>
      <c r="T1118" s="26" t="s">
        <v>207</v>
      </c>
      <c r="U1118" s="26" t="s">
        <v>112</v>
      </c>
      <c r="V1118" s="26" t="s">
        <v>15763</v>
      </c>
      <c r="W1118" s="26" t="s">
        <v>744</v>
      </c>
      <c r="X1118" s="26" t="s">
        <v>6223</v>
      </c>
      <c r="Y1118" s="26" t="s">
        <v>6224</v>
      </c>
      <c r="Z1118" s="24"/>
      <c r="AA1118" s="26" t="s">
        <v>6224</v>
      </c>
      <c r="AB1118" s="26" t="s">
        <v>117</v>
      </c>
      <c r="AC1118" s="28">
        <v>11000</v>
      </c>
      <c r="AD1118" s="24"/>
      <c r="AE1118" s="24"/>
      <c r="AF1118" s="26" t="s">
        <v>139</v>
      </c>
      <c r="AG1118" s="26" t="s">
        <v>645</v>
      </c>
      <c r="AH1118" s="26" t="s">
        <v>185</v>
      </c>
      <c r="AI1118" s="28">
        <v>11000</v>
      </c>
      <c r="AJ1118" s="26" t="s">
        <v>6225</v>
      </c>
      <c r="AK1118" s="26" t="s">
        <v>6226</v>
      </c>
      <c r="AL1118" s="26" t="s">
        <v>6227</v>
      </c>
      <c r="AM1118" s="24"/>
      <c r="AN1118" s="24"/>
      <c r="AO1118" s="24"/>
      <c r="AP1118" s="24"/>
      <c r="AQ1118" s="24"/>
      <c r="AR1118" s="26" t="s">
        <v>6228</v>
      </c>
      <c r="AS1118" s="24"/>
      <c r="AT1118" s="24"/>
      <c r="AU1118" s="24"/>
      <c r="AV1118" s="24"/>
      <c r="AW1118" s="28">
        <v>11000</v>
      </c>
      <c r="AX1118" s="26">
        <v>150</v>
      </c>
      <c r="AY1118" s="28">
        <v>0</v>
      </c>
      <c r="AZ1118" s="28">
        <v>63</v>
      </c>
      <c r="BA1118" s="26">
        <v>0</v>
      </c>
      <c r="BB1118" s="26" t="s">
        <v>241</v>
      </c>
      <c r="BC1118" s="26" t="s">
        <v>6229</v>
      </c>
      <c r="BD1118" s="24"/>
      <c r="BE1118" s="24"/>
      <c r="BF1118" s="24"/>
      <c r="BG1118" s="24"/>
      <c r="BH1118" s="24"/>
      <c r="BI1118" s="24"/>
      <c r="BJ1118" s="24"/>
      <c r="BK1118" s="24"/>
      <c r="BL1118" s="24"/>
      <c r="BM1118" s="24"/>
      <c r="BN1118" s="24"/>
      <c r="BO1118" s="24"/>
      <c r="BP1118" s="24"/>
      <c r="BQ1118" s="24"/>
      <c r="BR1118" s="26">
        <v>1</v>
      </c>
      <c r="BS1118" s="26">
        <v>1</v>
      </c>
      <c r="BT1118" s="26">
        <v>1</v>
      </c>
      <c r="BU1118" s="26">
        <v>2</v>
      </c>
      <c r="BV1118" s="26">
        <v>1</v>
      </c>
      <c r="BW1118" s="26">
        <v>2</v>
      </c>
      <c r="BX1118" s="26">
        <v>3</v>
      </c>
      <c r="BY1118" s="26">
        <v>1</v>
      </c>
      <c r="BZ1118" s="24"/>
      <c r="CA1118" s="24"/>
      <c r="CB1118" s="24"/>
      <c r="CC1118" s="24"/>
      <c r="CD1118" s="24"/>
      <c r="CE1118" s="24"/>
      <c r="CF1118" s="24"/>
      <c r="CG1118" s="24"/>
      <c r="CH1118" s="24"/>
      <c r="CI1118" s="24"/>
      <c r="CJ1118" s="24"/>
      <c r="CK1118" s="24"/>
      <c r="CL1118" s="24"/>
      <c r="CM1118" s="24"/>
      <c r="CN1118" s="24"/>
      <c r="CO1118" s="24"/>
      <c r="CP1118" s="24"/>
      <c r="CQ1118" s="24"/>
      <c r="CR1118" s="24"/>
      <c r="CS1118" s="24"/>
      <c r="CT1118" s="24"/>
      <c r="CU1118" s="24"/>
      <c r="CV1118" s="24"/>
      <c r="CW1118" s="24"/>
      <c r="CX1118" s="24"/>
      <c r="CY1118" s="24"/>
      <c r="CZ1118" s="24"/>
      <c r="DA1118" s="24"/>
      <c r="DB1118" s="24"/>
      <c r="DC1118" s="24"/>
      <c r="DD1118" s="24"/>
      <c r="DE1118" s="24"/>
      <c r="DF1118" s="26" t="s">
        <v>139</v>
      </c>
      <c r="DG1118" s="26" t="s">
        <v>120</v>
      </c>
      <c r="DH1118" s="26" t="s">
        <v>139</v>
      </c>
      <c r="DI1118" s="26" t="s">
        <v>139</v>
      </c>
      <c r="DJ1118" s="26" t="s">
        <v>139</v>
      </c>
      <c r="DK1118" s="26" t="s">
        <v>139</v>
      </c>
      <c r="DL1118" s="26" t="s">
        <v>139</v>
      </c>
      <c r="DM1118" s="26" t="s">
        <v>139</v>
      </c>
      <c r="DN1118" s="26" t="s">
        <v>139</v>
      </c>
      <c r="DO1118" s="26" t="s">
        <v>120</v>
      </c>
    </row>
    <row r="1119" spans="1:119" ht="20.100000000000001" customHeight="1" x14ac:dyDescent="0.25">
      <c r="A1119" s="29" t="str">
        <f t="shared" si="238"/>
        <v>Foundation for Multi-ethnic Cooperation, Napredak3</v>
      </c>
      <c r="B1119" s="29" t="str">
        <f t="shared" si="239"/>
        <v>Foundation for Multi-ethnic Cooperation, Napredak</v>
      </c>
      <c r="C1119" s="29">
        <f t="shared" si="240"/>
        <v>3</v>
      </c>
      <c r="D1119" s="30" t="str">
        <f t="shared" si="241"/>
        <v>Europe and Eurasia</v>
      </c>
      <c r="E1119" s="30" t="str">
        <f t="shared" si="242"/>
        <v>Pazardjik, Bulgaria</v>
      </c>
      <c r="F1119" s="31">
        <f t="shared" si="243"/>
        <v>3</v>
      </c>
      <c r="G1119" s="31">
        <f t="shared" si="244"/>
        <v>3</v>
      </c>
      <c r="H1119" s="31">
        <f t="shared" si="245"/>
        <v>2</v>
      </c>
      <c r="I1119" s="31">
        <f t="shared" si="246"/>
        <v>3</v>
      </c>
      <c r="J1119" s="31">
        <f t="shared" si="247"/>
        <v>1</v>
      </c>
      <c r="K1119" s="31">
        <f t="shared" si="248"/>
        <v>3</v>
      </c>
      <c r="L1119" s="31">
        <f t="shared" si="249"/>
        <v>3</v>
      </c>
      <c r="M1119" s="31">
        <f t="shared" si="250"/>
        <v>3</v>
      </c>
      <c r="N1119" s="31">
        <f t="shared" si="251"/>
        <v>2.6</v>
      </c>
      <c r="O1119" s="26" t="s">
        <v>6230</v>
      </c>
      <c r="P1119" s="26" t="s">
        <v>108</v>
      </c>
      <c r="Q1119" s="27">
        <v>40833</v>
      </c>
      <c r="R1119" s="26" t="s">
        <v>155</v>
      </c>
      <c r="S1119" s="26" t="s">
        <v>321</v>
      </c>
      <c r="T1119" s="26" t="s">
        <v>175</v>
      </c>
      <c r="U1119" s="26" t="s">
        <v>112</v>
      </c>
      <c r="V1119" s="26" t="s">
        <v>15763</v>
      </c>
      <c r="W1119" s="26" t="s">
        <v>744</v>
      </c>
      <c r="X1119" s="26" t="s">
        <v>6223</v>
      </c>
      <c r="Y1119" s="26" t="s">
        <v>6224</v>
      </c>
      <c r="Z1119" s="24"/>
      <c r="AA1119" s="26" t="s">
        <v>6224</v>
      </c>
      <c r="AB1119" s="26" t="s">
        <v>117</v>
      </c>
      <c r="AC1119" s="28">
        <v>11000</v>
      </c>
      <c r="AD1119" s="24"/>
      <c r="AE1119" s="24"/>
      <c r="AF1119" s="26" t="s">
        <v>139</v>
      </c>
      <c r="AG1119" s="26" t="s">
        <v>645</v>
      </c>
      <c r="AH1119" s="26" t="s">
        <v>121</v>
      </c>
      <c r="AI1119" s="28">
        <v>11000</v>
      </c>
      <c r="AJ1119" s="24"/>
      <c r="AK1119" s="26" t="s">
        <v>6231</v>
      </c>
      <c r="AL1119" s="26" t="s">
        <v>6232</v>
      </c>
      <c r="AM1119" s="26" t="s">
        <v>6233</v>
      </c>
      <c r="AN1119" s="26" t="s">
        <v>6234</v>
      </c>
      <c r="AO1119" s="26" t="s">
        <v>6235</v>
      </c>
      <c r="AP1119" s="24"/>
      <c r="AQ1119" s="24"/>
      <c r="AR1119" s="24"/>
      <c r="AS1119" s="26" t="s">
        <v>6236</v>
      </c>
      <c r="AT1119" s="24"/>
      <c r="AU1119" s="26" t="s">
        <v>6237</v>
      </c>
      <c r="AV1119" s="24"/>
      <c r="AW1119" s="28">
        <v>30000</v>
      </c>
      <c r="AX1119" s="26">
        <v>143</v>
      </c>
      <c r="AY1119" s="28">
        <v>0</v>
      </c>
      <c r="AZ1119" s="28">
        <v>103</v>
      </c>
      <c r="BA1119" s="26">
        <v>0</v>
      </c>
      <c r="BB1119" s="26" t="s">
        <v>241</v>
      </c>
      <c r="BC1119" s="26" t="s">
        <v>6229</v>
      </c>
      <c r="BD1119" s="26" t="s">
        <v>437</v>
      </c>
      <c r="BE1119" s="24"/>
      <c r="BF1119" s="26" t="s">
        <v>4749</v>
      </c>
      <c r="BG1119" s="26" t="s">
        <v>5667</v>
      </c>
      <c r="BH1119" s="24"/>
      <c r="BI1119" s="24"/>
      <c r="BJ1119" s="24"/>
      <c r="BK1119" s="24"/>
      <c r="BL1119" s="24"/>
      <c r="BM1119" s="24"/>
      <c r="BN1119" s="24"/>
      <c r="BO1119" s="24"/>
      <c r="BP1119" s="24"/>
      <c r="BQ1119" s="24"/>
      <c r="BR1119" s="26">
        <v>3</v>
      </c>
      <c r="BS1119" s="26">
        <v>3</v>
      </c>
      <c r="BT1119" s="26">
        <v>2</v>
      </c>
      <c r="BU1119" s="26">
        <v>3</v>
      </c>
      <c r="BV1119" s="26">
        <v>1</v>
      </c>
      <c r="BW1119" s="26">
        <v>3</v>
      </c>
      <c r="BX1119" s="26">
        <v>3</v>
      </c>
      <c r="BY1119" s="26">
        <v>3</v>
      </c>
      <c r="BZ1119" s="24"/>
      <c r="CA1119" s="24"/>
      <c r="CB1119" s="24"/>
      <c r="CC1119" s="24"/>
      <c r="CD1119" s="24"/>
      <c r="CE1119" s="24"/>
      <c r="CF1119" s="24"/>
      <c r="CG1119" s="24"/>
      <c r="CH1119" s="24"/>
      <c r="CI1119" s="24"/>
      <c r="CJ1119" s="24"/>
      <c r="CK1119" s="24"/>
      <c r="CL1119" s="24"/>
      <c r="CM1119" s="24"/>
      <c r="CN1119" s="24"/>
      <c r="CO1119" s="24"/>
      <c r="CP1119" s="24"/>
      <c r="CQ1119" s="24"/>
      <c r="CR1119" s="24"/>
      <c r="CS1119" s="24"/>
      <c r="CT1119" s="24"/>
      <c r="CU1119" s="24"/>
      <c r="CV1119" s="24"/>
      <c r="CW1119" s="24"/>
      <c r="CX1119" s="24"/>
      <c r="CY1119" s="24"/>
      <c r="CZ1119" s="24"/>
      <c r="DA1119" s="24"/>
      <c r="DB1119" s="24"/>
      <c r="DC1119" s="24"/>
      <c r="DD1119" s="24"/>
      <c r="DE1119" s="24"/>
      <c r="DF1119" s="26" t="s">
        <v>139</v>
      </c>
      <c r="DG1119" s="26" t="s">
        <v>139</v>
      </c>
      <c r="DH1119" s="26" t="s">
        <v>139</v>
      </c>
      <c r="DI1119" s="26" t="s">
        <v>139</v>
      </c>
      <c r="DJ1119" s="26" t="s">
        <v>139</v>
      </c>
      <c r="DK1119" s="26" t="s">
        <v>139</v>
      </c>
      <c r="DL1119" s="26" t="s">
        <v>139</v>
      </c>
      <c r="DM1119" s="26" t="s">
        <v>139</v>
      </c>
      <c r="DN1119" s="26" t="s">
        <v>139</v>
      </c>
      <c r="DO1119" s="26" t="s">
        <v>120</v>
      </c>
    </row>
    <row r="1120" spans="1:119" ht="20.100000000000001" customHeight="1" x14ac:dyDescent="0.25">
      <c r="A1120" s="29" t="str">
        <f t="shared" si="238"/>
        <v>Foundation for Multi-ethnic Cooperation, Napredak2</v>
      </c>
      <c r="B1120" s="29" t="str">
        <f t="shared" si="239"/>
        <v>Foundation for Multi-ethnic Cooperation, Napredak</v>
      </c>
      <c r="C1120" s="29">
        <f t="shared" si="240"/>
        <v>2</v>
      </c>
      <c r="D1120" s="30" t="str">
        <f t="shared" si="241"/>
        <v>Europe and Eurasia</v>
      </c>
      <c r="E1120" s="30" t="str">
        <f t="shared" si="242"/>
        <v>Pazardjik, Bulgaria</v>
      </c>
      <c r="F1120" s="31">
        <f t="shared" si="243"/>
        <v>3</v>
      </c>
      <c r="G1120" s="31">
        <f t="shared" si="244"/>
        <v>3</v>
      </c>
      <c r="H1120" s="31">
        <f t="shared" si="245"/>
        <v>1</v>
      </c>
      <c r="I1120" s="31">
        <f t="shared" si="246"/>
        <v>3</v>
      </c>
      <c r="J1120" s="31">
        <f t="shared" si="247"/>
        <v>3</v>
      </c>
      <c r="K1120" s="31">
        <f t="shared" si="248"/>
        <v>3</v>
      </c>
      <c r="L1120" s="31">
        <f t="shared" si="249"/>
        <v>3</v>
      </c>
      <c r="M1120" s="31">
        <f t="shared" si="250"/>
        <v>0</v>
      </c>
      <c r="N1120" s="31">
        <f t="shared" si="251"/>
        <v>2.4</v>
      </c>
      <c r="O1120" s="26" t="s">
        <v>6238</v>
      </c>
      <c r="P1120" s="26" t="s">
        <v>108</v>
      </c>
      <c r="Q1120" s="27">
        <v>40469</v>
      </c>
      <c r="R1120" s="26" t="s">
        <v>155</v>
      </c>
      <c r="S1120" s="26" t="s">
        <v>332</v>
      </c>
      <c r="T1120" s="26" t="s">
        <v>333</v>
      </c>
      <c r="U1120" s="26" t="s">
        <v>112</v>
      </c>
      <c r="V1120" s="26" t="s">
        <v>15763</v>
      </c>
      <c r="W1120" s="26" t="s">
        <v>744</v>
      </c>
      <c r="X1120" s="26" t="s">
        <v>6223</v>
      </c>
      <c r="Y1120" s="26" t="s">
        <v>6224</v>
      </c>
      <c r="Z1120" s="24"/>
      <c r="AA1120" s="26" t="s">
        <v>6224</v>
      </c>
      <c r="AB1120" s="26" t="s">
        <v>117</v>
      </c>
      <c r="AC1120" s="28">
        <v>7000</v>
      </c>
      <c r="AD1120" s="24"/>
      <c r="AE1120" s="24"/>
      <c r="AF1120" s="26" t="s">
        <v>139</v>
      </c>
      <c r="AG1120" s="26" t="s">
        <v>645</v>
      </c>
      <c r="AH1120" s="26" t="s">
        <v>143</v>
      </c>
      <c r="AI1120" s="28">
        <v>7000</v>
      </c>
      <c r="AJ1120" s="24"/>
      <c r="AK1120" s="26" t="s">
        <v>6231</v>
      </c>
      <c r="AL1120" s="26" t="s">
        <v>6232</v>
      </c>
      <c r="AM1120" s="26" t="s">
        <v>6239</v>
      </c>
      <c r="AN1120" s="26" t="s">
        <v>6240</v>
      </c>
      <c r="AO1120" s="26" t="s">
        <v>6241</v>
      </c>
      <c r="AP1120" s="24"/>
      <c r="AQ1120" s="24"/>
      <c r="AR1120" s="24"/>
      <c r="AS1120" s="24"/>
      <c r="AT1120" s="24"/>
      <c r="AU1120" s="24"/>
      <c r="AV1120" s="24"/>
      <c r="AW1120" s="28">
        <v>61053</v>
      </c>
      <c r="AX1120" s="26">
        <v>40</v>
      </c>
      <c r="AY1120" s="28">
        <v>100</v>
      </c>
      <c r="AZ1120" s="28">
        <v>100</v>
      </c>
      <c r="BA1120" s="26">
        <v>0</v>
      </c>
      <c r="BB1120" s="26" t="s">
        <v>241</v>
      </c>
      <c r="BC1120" s="26" t="s">
        <v>6229</v>
      </c>
      <c r="BD1120" s="24"/>
      <c r="BE1120" s="24"/>
      <c r="BF1120" s="26" t="s">
        <v>6242</v>
      </c>
      <c r="BG1120" s="26" t="s">
        <v>5667</v>
      </c>
      <c r="BH1120" s="24"/>
      <c r="BI1120" s="24"/>
      <c r="BJ1120" s="24"/>
      <c r="BK1120" s="24"/>
      <c r="BL1120" s="24"/>
      <c r="BM1120" s="24"/>
      <c r="BN1120" s="24"/>
      <c r="BO1120" s="24"/>
      <c r="BP1120" s="24"/>
      <c r="BQ1120" s="24"/>
      <c r="BR1120" s="26">
        <v>3</v>
      </c>
      <c r="BS1120" s="26">
        <v>3</v>
      </c>
      <c r="BT1120" s="26">
        <v>1</v>
      </c>
      <c r="BU1120" s="26">
        <v>3</v>
      </c>
      <c r="BV1120" s="26">
        <v>3</v>
      </c>
      <c r="BW1120" s="26">
        <v>3</v>
      </c>
      <c r="BX1120" s="26">
        <v>3</v>
      </c>
      <c r="BY1120" s="26">
        <v>0</v>
      </c>
      <c r="BZ1120" s="24"/>
      <c r="CA1120" s="24"/>
      <c r="CB1120" s="24"/>
      <c r="CC1120" s="24"/>
      <c r="CD1120" s="24"/>
      <c r="CE1120" s="24"/>
      <c r="CF1120" s="24"/>
      <c r="CG1120" s="24"/>
      <c r="CH1120" s="24"/>
      <c r="CI1120" s="24"/>
      <c r="CJ1120" s="24"/>
      <c r="CK1120" s="24"/>
      <c r="CL1120" s="24"/>
      <c r="CM1120" s="24"/>
      <c r="CN1120" s="24"/>
      <c r="CO1120" s="24"/>
      <c r="CP1120" s="24"/>
      <c r="CQ1120" s="24"/>
      <c r="CR1120" s="24"/>
      <c r="CS1120" s="24"/>
      <c r="CT1120" s="24"/>
      <c r="CU1120" s="24"/>
      <c r="CV1120" s="24"/>
      <c r="CW1120" s="24"/>
      <c r="CX1120" s="24"/>
      <c r="CY1120" s="24"/>
      <c r="CZ1120" s="24"/>
      <c r="DA1120" s="24"/>
      <c r="DB1120" s="24"/>
      <c r="DC1120" s="24"/>
      <c r="DD1120" s="24"/>
      <c r="DE1120" s="24"/>
      <c r="DF1120" s="26" t="s">
        <v>139</v>
      </c>
      <c r="DG1120" s="26" t="s">
        <v>139</v>
      </c>
      <c r="DH1120" s="26" t="s">
        <v>139</v>
      </c>
      <c r="DI1120" s="26" t="s">
        <v>139</v>
      </c>
      <c r="DJ1120" s="26" t="s">
        <v>139</v>
      </c>
      <c r="DK1120" s="26" t="s">
        <v>139</v>
      </c>
      <c r="DL1120" s="26" t="s">
        <v>139</v>
      </c>
      <c r="DM1120" s="26" t="s">
        <v>139</v>
      </c>
      <c r="DN1120" s="26" t="s">
        <v>139</v>
      </c>
      <c r="DO1120" s="26" t="s">
        <v>139</v>
      </c>
    </row>
    <row r="1121" spans="1:119" ht="20.100000000000001" customHeight="1" x14ac:dyDescent="0.25">
      <c r="A1121" s="29" t="str">
        <f t="shared" si="238"/>
        <v>Foundation on Education Development7</v>
      </c>
      <c r="B1121" s="29" t="str">
        <f t="shared" si="239"/>
        <v>Foundation on Education Development</v>
      </c>
      <c r="C1121" s="29">
        <f t="shared" si="240"/>
        <v>7</v>
      </c>
      <c r="D1121" s="30" t="str">
        <f t="shared" si="241"/>
        <v>Europe and Eurasia</v>
      </c>
      <c r="E1121" s="30" t="str">
        <f t="shared" si="242"/>
        <v>Esik, Kazakhstan</v>
      </c>
      <c r="F1121" s="31">
        <f t="shared" si="243"/>
        <v>3</v>
      </c>
      <c r="G1121" s="31">
        <f t="shared" si="244"/>
        <v>1</v>
      </c>
      <c r="H1121" s="31">
        <f t="shared" si="245"/>
        <v>3</v>
      </c>
      <c r="I1121" s="31">
        <f t="shared" si="246"/>
        <v>2</v>
      </c>
      <c r="J1121" s="31">
        <f t="shared" si="247"/>
        <v>1</v>
      </c>
      <c r="K1121" s="31">
        <f t="shared" si="248"/>
        <v>4</v>
      </c>
      <c r="L1121" s="31">
        <f t="shared" si="249"/>
        <v>4</v>
      </c>
      <c r="M1121" s="31">
        <f t="shared" si="250"/>
        <v>1</v>
      </c>
      <c r="N1121" s="31">
        <f t="shared" si="251"/>
        <v>2.4</v>
      </c>
      <c r="O1121" s="26" t="s">
        <v>6243</v>
      </c>
      <c r="P1121" s="26" t="s">
        <v>108</v>
      </c>
      <c r="Q1121" s="27">
        <v>42502</v>
      </c>
      <c r="R1121" s="26" t="s">
        <v>305</v>
      </c>
      <c r="S1121" s="26" t="s">
        <v>184</v>
      </c>
      <c r="T1121" s="26" t="s">
        <v>157</v>
      </c>
      <c r="U1121" s="26" t="s">
        <v>112</v>
      </c>
      <c r="V1121" s="26" t="s">
        <v>15763</v>
      </c>
      <c r="W1121" s="26" t="s">
        <v>641</v>
      </c>
      <c r="X1121" s="26" t="s">
        <v>6244</v>
      </c>
      <c r="Y1121" s="26" t="s">
        <v>6245</v>
      </c>
      <c r="Z1121" s="24"/>
      <c r="AA1121" s="24"/>
      <c r="AB1121" s="26" t="s">
        <v>117</v>
      </c>
      <c r="AC1121" s="28">
        <v>4000</v>
      </c>
      <c r="AD1121" s="26" t="s">
        <v>6246</v>
      </c>
      <c r="AE1121" s="24"/>
      <c r="AF1121" s="26" t="s">
        <v>120</v>
      </c>
      <c r="AG1121" s="26" t="s">
        <v>645</v>
      </c>
      <c r="AH1121" s="26" t="s">
        <v>235</v>
      </c>
      <c r="AI1121" s="28">
        <v>4000</v>
      </c>
      <c r="AJ1121" s="26" t="s">
        <v>6247</v>
      </c>
      <c r="AK1121" s="26" t="s">
        <v>6248</v>
      </c>
      <c r="AL1121" s="26" t="s">
        <v>6249</v>
      </c>
      <c r="AM1121" s="24"/>
      <c r="AN1121" s="24"/>
      <c r="AO1121" s="24"/>
      <c r="AP1121" s="24"/>
      <c r="AQ1121" s="24"/>
      <c r="AR1121" s="26" t="s">
        <v>6250</v>
      </c>
      <c r="AS1121" s="26" t="s">
        <v>6251</v>
      </c>
      <c r="AT1121" s="24"/>
      <c r="AU1121" s="24"/>
      <c r="AV1121" s="24"/>
      <c r="AW1121" s="28">
        <v>9220</v>
      </c>
      <c r="AX1121" s="26">
        <v>346</v>
      </c>
      <c r="AY1121" s="28">
        <v>100</v>
      </c>
      <c r="AZ1121" s="28">
        <v>80</v>
      </c>
      <c r="BA1121" s="26">
        <v>0</v>
      </c>
      <c r="BB1121" s="26" t="s">
        <v>148</v>
      </c>
      <c r="BC1121" s="26" t="s">
        <v>1100</v>
      </c>
      <c r="BD1121" s="24"/>
      <c r="BE1121" s="24"/>
      <c r="BF1121" s="24"/>
      <c r="BG1121" s="24"/>
      <c r="BH1121" s="24"/>
      <c r="BI1121" s="24"/>
      <c r="BJ1121" s="24"/>
      <c r="BK1121" s="24"/>
      <c r="BL1121" s="24"/>
      <c r="BM1121" s="24"/>
      <c r="BN1121" s="24"/>
      <c r="BO1121" s="24"/>
      <c r="BP1121" s="24"/>
      <c r="BQ1121" s="24"/>
      <c r="BR1121" s="26">
        <v>3</v>
      </c>
      <c r="BS1121" s="26">
        <v>1</v>
      </c>
      <c r="BT1121" s="26">
        <v>3</v>
      </c>
      <c r="BU1121" s="26">
        <v>2</v>
      </c>
      <c r="BV1121" s="26">
        <v>1</v>
      </c>
      <c r="BW1121" s="26">
        <v>4</v>
      </c>
      <c r="BX1121" s="26">
        <v>4</v>
      </c>
      <c r="BY1121" s="26">
        <v>1</v>
      </c>
      <c r="BZ1121" s="24"/>
      <c r="CA1121" s="24"/>
      <c r="CB1121" s="24"/>
      <c r="CC1121" s="24"/>
      <c r="CD1121" s="24"/>
      <c r="CE1121" s="24"/>
      <c r="CF1121" s="24"/>
      <c r="CG1121" s="24"/>
      <c r="CH1121" s="24"/>
      <c r="CI1121" s="24"/>
      <c r="CJ1121" s="24"/>
      <c r="CK1121" s="24"/>
      <c r="CL1121" s="24"/>
      <c r="CM1121" s="24"/>
      <c r="CN1121" s="24"/>
      <c r="CO1121" s="24"/>
      <c r="CP1121" s="24"/>
      <c r="CQ1121" s="24"/>
      <c r="CR1121" s="24"/>
      <c r="CS1121" s="24"/>
      <c r="CT1121" s="24"/>
      <c r="CU1121" s="24"/>
      <c r="CV1121" s="24"/>
      <c r="CW1121" s="24"/>
      <c r="CX1121" s="24"/>
      <c r="CY1121" s="24"/>
      <c r="CZ1121" s="24"/>
      <c r="DA1121" s="24"/>
      <c r="DB1121" s="24"/>
      <c r="DC1121" s="24"/>
      <c r="DD1121" s="24"/>
      <c r="DE1121" s="24"/>
      <c r="DF1121" s="26" t="s">
        <v>139</v>
      </c>
      <c r="DG1121" s="26" t="s">
        <v>139</v>
      </c>
      <c r="DH1121" s="26" t="s">
        <v>120</v>
      </c>
      <c r="DI1121" s="26" t="s">
        <v>139</v>
      </c>
      <c r="DJ1121" s="26" t="s">
        <v>139</v>
      </c>
      <c r="DK1121" s="26" t="s">
        <v>139</v>
      </c>
      <c r="DL1121" s="26" t="s">
        <v>139</v>
      </c>
      <c r="DM1121" s="26" t="s">
        <v>139</v>
      </c>
      <c r="DN1121" s="26" t="s">
        <v>139</v>
      </c>
      <c r="DO1121" s="26" t="s">
        <v>139</v>
      </c>
    </row>
    <row r="1122" spans="1:119" ht="20.100000000000001" customHeight="1" x14ac:dyDescent="0.25">
      <c r="A1122" s="29" t="str">
        <f t="shared" si="238"/>
        <v>Foundation on Education Development6</v>
      </c>
      <c r="B1122" s="29" t="str">
        <f t="shared" si="239"/>
        <v>Foundation on Education Development</v>
      </c>
      <c r="C1122" s="29">
        <f t="shared" si="240"/>
        <v>6</v>
      </c>
      <c r="D1122" s="30" t="str">
        <f t="shared" si="241"/>
        <v>Europe and Eurasia</v>
      </c>
      <c r="E1122" s="30" t="str">
        <f t="shared" si="242"/>
        <v>Esik, Kazakhstan</v>
      </c>
      <c r="F1122" s="31">
        <f t="shared" si="243"/>
        <v>3</v>
      </c>
      <c r="G1122" s="31">
        <f t="shared" si="244"/>
        <v>1</v>
      </c>
      <c r="H1122" s="31">
        <f t="shared" si="245"/>
        <v>3</v>
      </c>
      <c r="I1122" s="31">
        <f t="shared" si="246"/>
        <v>2</v>
      </c>
      <c r="J1122" s="31">
        <f t="shared" si="247"/>
        <v>1</v>
      </c>
      <c r="K1122" s="31">
        <f t="shared" si="248"/>
        <v>4</v>
      </c>
      <c r="L1122" s="31">
        <f t="shared" si="249"/>
        <v>4</v>
      </c>
      <c r="M1122" s="31">
        <f t="shared" si="250"/>
        <v>1</v>
      </c>
      <c r="N1122" s="31">
        <f t="shared" si="251"/>
        <v>2.4</v>
      </c>
      <c r="O1122" s="26" t="s">
        <v>6252</v>
      </c>
      <c r="P1122" s="26" t="s">
        <v>108</v>
      </c>
      <c r="Q1122" s="27">
        <v>41946</v>
      </c>
      <c r="R1122" s="26" t="s">
        <v>166</v>
      </c>
      <c r="S1122" s="26" t="s">
        <v>609</v>
      </c>
      <c r="T1122" s="26" t="s">
        <v>278</v>
      </c>
      <c r="U1122" s="26" t="s">
        <v>112</v>
      </c>
      <c r="V1122" s="26" t="s">
        <v>15763</v>
      </c>
      <c r="W1122" s="26" t="s">
        <v>641</v>
      </c>
      <c r="X1122" s="26" t="s">
        <v>6244</v>
      </c>
      <c r="Y1122" s="26" t="s">
        <v>6245</v>
      </c>
      <c r="Z1122" s="24"/>
      <c r="AA1122" s="24"/>
      <c r="AB1122" s="26" t="s">
        <v>117</v>
      </c>
      <c r="AC1122" s="28">
        <v>7000</v>
      </c>
      <c r="AD1122" s="26" t="s">
        <v>6246</v>
      </c>
      <c r="AE1122" s="24"/>
      <c r="AF1122" s="26" t="s">
        <v>120</v>
      </c>
      <c r="AG1122" s="26" t="s">
        <v>645</v>
      </c>
      <c r="AH1122" s="26" t="s">
        <v>250</v>
      </c>
      <c r="AI1122" s="28">
        <v>7000</v>
      </c>
      <c r="AJ1122" s="26" t="s">
        <v>6253</v>
      </c>
      <c r="AK1122" s="26" t="s">
        <v>6254</v>
      </c>
      <c r="AL1122" s="26" t="s">
        <v>6255</v>
      </c>
      <c r="AM1122" s="24"/>
      <c r="AN1122" s="24"/>
      <c r="AO1122" s="24"/>
      <c r="AP1122" s="24"/>
      <c r="AQ1122" s="26" t="s">
        <v>6256</v>
      </c>
      <c r="AR1122" s="24"/>
      <c r="AS1122" s="24"/>
      <c r="AT1122" s="24"/>
      <c r="AU1122" s="24"/>
      <c r="AV1122" s="24"/>
      <c r="AW1122" s="28">
        <v>9557</v>
      </c>
      <c r="AX1122" s="26">
        <v>195</v>
      </c>
      <c r="AY1122" s="28">
        <v>100</v>
      </c>
      <c r="AZ1122" s="28">
        <v>85</v>
      </c>
      <c r="BA1122" s="26">
        <v>0</v>
      </c>
      <c r="BB1122" s="26" t="s">
        <v>148</v>
      </c>
      <c r="BC1122" s="26" t="s">
        <v>1100</v>
      </c>
      <c r="BD1122" s="26" t="s">
        <v>125</v>
      </c>
      <c r="BE1122" s="24"/>
      <c r="BF1122" s="24"/>
      <c r="BG1122" s="24"/>
      <c r="BH1122" s="24"/>
      <c r="BI1122" s="24"/>
      <c r="BJ1122" s="24"/>
      <c r="BK1122" s="24"/>
      <c r="BL1122" s="24"/>
      <c r="BM1122" s="24"/>
      <c r="BN1122" s="24"/>
      <c r="BO1122" s="24"/>
      <c r="BP1122" s="24"/>
      <c r="BQ1122" s="24"/>
      <c r="BR1122" s="26">
        <v>3</v>
      </c>
      <c r="BS1122" s="26">
        <v>1</v>
      </c>
      <c r="BT1122" s="26">
        <v>3</v>
      </c>
      <c r="BU1122" s="26">
        <v>2</v>
      </c>
      <c r="BV1122" s="26">
        <v>1</v>
      </c>
      <c r="BW1122" s="26">
        <v>4</v>
      </c>
      <c r="BX1122" s="26">
        <v>4</v>
      </c>
      <c r="BY1122" s="26">
        <v>1</v>
      </c>
      <c r="BZ1122" s="24"/>
      <c r="CA1122" s="24"/>
      <c r="CB1122" s="24"/>
      <c r="CC1122" s="24"/>
      <c r="CD1122" s="24"/>
      <c r="CE1122" s="24"/>
      <c r="CF1122" s="24"/>
      <c r="CG1122" s="24"/>
      <c r="CH1122" s="24"/>
      <c r="CI1122" s="24"/>
      <c r="CJ1122" s="24"/>
      <c r="CK1122" s="24"/>
      <c r="CL1122" s="24"/>
      <c r="CM1122" s="24"/>
      <c r="CN1122" s="24"/>
      <c r="CO1122" s="24"/>
      <c r="CP1122" s="24"/>
      <c r="CQ1122" s="24"/>
      <c r="CR1122" s="24"/>
      <c r="CS1122" s="24"/>
      <c r="CT1122" s="24"/>
      <c r="CU1122" s="24"/>
      <c r="CV1122" s="24"/>
      <c r="CW1122" s="24"/>
      <c r="CX1122" s="24"/>
      <c r="CY1122" s="24"/>
      <c r="CZ1122" s="24"/>
      <c r="DA1122" s="24"/>
      <c r="DB1122" s="24"/>
      <c r="DC1122" s="24"/>
      <c r="DD1122" s="24"/>
      <c r="DE1122" s="24"/>
      <c r="DF1122" s="26" t="s">
        <v>139</v>
      </c>
      <c r="DG1122" s="26" t="s">
        <v>139</v>
      </c>
      <c r="DH1122" s="26" t="s">
        <v>120</v>
      </c>
      <c r="DI1122" s="26" t="s">
        <v>139</v>
      </c>
      <c r="DJ1122" s="26" t="s">
        <v>139</v>
      </c>
      <c r="DK1122" s="26" t="s">
        <v>139</v>
      </c>
      <c r="DL1122" s="26" t="s">
        <v>139</v>
      </c>
      <c r="DM1122" s="26" t="s">
        <v>139</v>
      </c>
      <c r="DN1122" s="26" t="s">
        <v>139</v>
      </c>
      <c r="DO1122" s="26" t="s">
        <v>139</v>
      </c>
    </row>
    <row r="1123" spans="1:119" ht="20.100000000000001" customHeight="1" x14ac:dyDescent="0.25">
      <c r="A1123" s="29" t="str">
        <f t="shared" si="238"/>
        <v>Foundation on Education Development5</v>
      </c>
      <c r="B1123" s="29" t="str">
        <f t="shared" si="239"/>
        <v>Foundation on Education Development</v>
      </c>
      <c r="C1123" s="29">
        <f t="shared" si="240"/>
        <v>5</v>
      </c>
      <c r="D1123" s="30" t="str">
        <f t="shared" si="241"/>
        <v>Europe and Eurasia</v>
      </c>
      <c r="E1123" s="30" t="str">
        <f t="shared" si="242"/>
        <v>Esik, Kazakhstan</v>
      </c>
      <c r="F1123" s="31">
        <f t="shared" si="243"/>
        <v>3</v>
      </c>
      <c r="G1123" s="31">
        <f t="shared" si="244"/>
        <v>1</v>
      </c>
      <c r="H1123" s="31">
        <f t="shared" si="245"/>
        <v>3</v>
      </c>
      <c r="I1123" s="31">
        <f t="shared" si="246"/>
        <v>2</v>
      </c>
      <c r="J1123" s="31">
        <f t="shared" si="247"/>
        <v>1</v>
      </c>
      <c r="K1123" s="31">
        <f t="shared" si="248"/>
        <v>4</v>
      </c>
      <c r="L1123" s="31">
        <f t="shared" si="249"/>
        <v>4</v>
      </c>
      <c r="M1123" s="31">
        <f t="shared" si="250"/>
        <v>1</v>
      </c>
      <c r="N1123" s="31">
        <f t="shared" si="251"/>
        <v>2.4</v>
      </c>
      <c r="O1123" s="26" t="s">
        <v>6257</v>
      </c>
      <c r="P1123" s="26" t="s">
        <v>108</v>
      </c>
      <c r="Q1123" s="27">
        <v>41568</v>
      </c>
      <c r="R1123" s="26" t="s">
        <v>166</v>
      </c>
      <c r="S1123" s="26" t="s">
        <v>622</v>
      </c>
      <c r="T1123" s="26" t="s">
        <v>194</v>
      </c>
      <c r="U1123" s="26" t="s">
        <v>112</v>
      </c>
      <c r="V1123" s="26" t="s">
        <v>15763</v>
      </c>
      <c r="W1123" s="26" t="s">
        <v>641</v>
      </c>
      <c r="X1123" s="26" t="s">
        <v>6244</v>
      </c>
      <c r="Y1123" s="26" t="s">
        <v>6245</v>
      </c>
      <c r="Z1123" s="24"/>
      <c r="AA1123" s="24"/>
      <c r="AB1123" s="26" t="s">
        <v>117</v>
      </c>
      <c r="AC1123" s="28">
        <v>7000</v>
      </c>
      <c r="AD1123" s="26" t="s">
        <v>6246</v>
      </c>
      <c r="AE1123" s="24"/>
      <c r="AF1123" s="26" t="s">
        <v>120</v>
      </c>
      <c r="AG1123" s="26" t="s">
        <v>645</v>
      </c>
      <c r="AH1123" s="26" t="s">
        <v>176</v>
      </c>
      <c r="AI1123" s="28">
        <v>7000</v>
      </c>
      <c r="AJ1123" s="26" t="s">
        <v>6258</v>
      </c>
      <c r="AK1123" s="26" t="s">
        <v>6254</v>
      </c>
      <c r="AL1123" s="26" t="s">
        <v>6259</v>
      </c>
      <c r="AM1123" s="24"/>
      <c r="AN1123" s="24"/>
      <c r="AO1123" s="24"/>
      <c r="AP1123" s="24"/>
      <c r="AQ1123" s="26" t="s">
        <v>6260</v>
      </c>
      <c r="AR1123" s="24"/>
      <c r="AS1123" s="24"/>
      <c r="AT1123" s="24"/>
      <c r="AU1123" s="24"/>
      <c r="AV1123" s="24"/>
      <c r="AW1123" s="28">
        <v>6000</v>
      </c>
      <c r="AX1123" s="26">
        <v>91</v>
      </c>
      <c r="AY1123" s="28">
        <v>100</v>
      </c>
      <c r="AZ1123" s="28">
        <v>80</v>
      </c>
      <c r="BA1123" s="26">
        <v>0</v>
      </c>
      <c r="BB1123" s="26" t="s">
        <v>148</v>
      </c>
      <c r="BC1123" s="26" t="s">
        <v>1100</v>
      </c>
      <c r="BD1123" s="26" t="s">
        <v>437</v>
      </c>
      <c r="BE1123" s="26" t="s">
        <v>6261</v>
      </c>
      <c r="BF1123" s="24"/>
      <c r="BG1123" s="24"/>
      <c r="BH1123" s="24"/>
      <c r="BI1123" s="24"/>
      <c r="BJ1123" s="24"/>
      <c r="BK1123" s="24"/>
      <c r="BL1123" s="24"/>
      <c r="BM1123" s="24"/>
      <c r="BN1123" s="24"/>
      <c r="BO1123" s="24"/>
      <c r="BP1123" s="24"/>
      <c r="BQ1123" s="24"/>
      <c r="BR1123" s="26">
        <v>3</v>
      </c>
      <c r="BS1123" s="26">
        <v>1</v>
      </c>
      <c r="BT1123" s="26">
        <v>3</v>
      </c>
      <c r="BU1123" s="26">
        <v>2</v>
      </c>
      <c r="BV1123" s="26">
        <v>1</v>
      </c>
      <c r="BW1123" s="26">
        <v>4</v>
      </c>
      <c r="BX1123" s="26">
        <v>4</v>
      </c>
      <c r="BY1123" s="26">
        <v>1</v>
      </c>
      <c r="BZ1123" s="24"/>
      <c r="CA1123" s="24"/>
      <c r="CB1123" s="24"/>
      <c r="CC1123" s="24"/>
      <c r="CD1123" s="24"/>
      <c r="CE1123" s="24"/>
      <c r="CF1123" s="24"/>
      <c r="CG1123" s="24"/>
      <c r="CH1123" s="24"/>
      <c r="CI1123" s="24"/>
      <c r="CJ1123" s="24"/>
      <c r="CK1123" s="24"/>
      <c r="CL1123" s="24"/>
      <c r="CM1123" s="24"/>
      <c r="CN1123" s="24"/>
      <c r="CO1123" s="24"/>
      <c r="CP1123" s="24"/>
      <c r="CQ1123" s="24"/>
      <c r="CR1123" s="24"/>
      <c r="CS1123" s="24"/>
      <c r="CT1123" s="24"/>
      <c r="CU1123" s="24"/>
      <c r="CV1123" s="24"/>
      <c r="CW1123" s="24"/>
      <c r="CX1123" s="24"/>
      <c r="CY1123" s="24"/>
      <c r="CZ1123" s="24"/>
      <c r="DA1123" s="24"/>
      <c r="DB1123" s="24"/>
      <c r="DC1123" s="24"/>
      <c r="DD1123" s="24"/>
      <c r="DE1123" s="24"/>
      <c r="DF1123" s="26" t="s">
        <v>139</v>
      </c>
      <c r="DG1123" s="26" t="s">
        <v>139</v>
      </c>
      <c r="DH1123" s="26" t="s">
        <v>139</v>
      </c>
      <c r="DI1123" s="26" t="s">
        <v>139</v>
      </c>
      <c r="DJ1123" s="26" t="s">
        <v>139</v>
      </c>
      <c r="DK1123" s="26" t="s">
        <v>139</v>
      </c>
      <c r="DL1123" s="26" t="s">
        <v>120</v>
      </c>
      <c r="DM1123" s="26" t="s">
        <v>139</v>
      </c>
      <c r="DN1123" s="26" t="s">
        <v>139</v>
      </c>
      <c r="DO1123" s="26" t="s">
        <v>139</v>
      </c>
    </row>
    <row r="1124" spans="1:119" ht="20.100000000000001" customHeight="1" x14ac:dyDescent="0.25">
      <c r="A1124" s="29" t="str">
        <f t="shared" si="238"/>
        <v>Foundation on Education Development4</v>
      </c>
      <c r="B1124" s="29" t="str">
        <f t="shared" si="239"/>
        <v>Foundation on Education Development</v>
      </c>
      <c r="C1124" s="29">
        <f t="shared" si="240"/>
        <v>4</v>
      </c>
      <c r="D1124" s="30" t="str">
        <f t="shared" si="241"/>
        <v>Europe and Eurasia</v>
      </c>
      <c r="E1124" s="30" t="str">
        <f t="shared" si="242"/>
        <v>Esik, Kazakhstan</v>
      </c>
      <c r="F1124" s="31">
        <f t="shared" si="243"/>
        <v>3</v>
      </c>
      <c r="G1124" s="31">
        <f t="shared" si="244"/>
        <v>2</v>
      </c>
      <c r="H1124" s="31">
        <f t="shared" si="245"/>
        <v>3</v>
      </c>
      <c r="I1124" s="31">
        <f t="shared" si="246"/>
        <v>2</v>
      </c>
      <c r="J1124" s="31">
        <f t="shared" si="247"/>
        <v>1</v>
      </c>
      <c r="K1124" s="31">
        <f t="shared" si="248"/>
        <v>4</v>
      </c>
      <c r="L1124" s="31">
        <f t="shared" si="249"/>
        <v>4</v>
      </c>
      <c r="M1124" s="31">
        <f t="shared" si="250"/>
        <v>1</v>
      </c>
      <c r="N1124" s="31">
        <f t="shared" si="251"/>
        <v>2.5</v>
      </c>
      <c r="O1124" s="26" t="s">
        <v>6262</v>
      </c>
      <c r="P1124" s="26" t="s">
        <v>108</v>
      </c>
      <c r="Q1124" s="27">
        <v>41204</v>
      </c>
      <c r="R1124" s="26" t="s">
        <v>166</v>
      </c>
      <c r="S1124" s="26" t="s">
        <v>306</v>
      </c>
      <c r="T1124" s="26" t="s">
        <v>207</v>
      </c>
      <c r="U1124" s="26" t="s">
        <v>112</v>
      </c>
      <c r="V1124" s="26" t="s">
        <v>15763</v>
      </c>
      <c r="W1124" s="26" t="s">
        <v>641</v>
      </c>
      <c r="X1124" s="26" t="s">
        <v>6244</v>
      </c>
      <c r="Y1124" s="26" t="s">
        <v>6245</v>
      </c>
      <c r="Z1124" s="24"/>
      <c r="AA1124" s="24"/>
      <c r="AB1124" s="26" t="s">
        <v>117</v>
      </c>
      <c r="AC1124" s="28">
        <v>7000</v>
      </c>
      <c r="AD1124" s="26" t="s">
        <v>6246</v>
      </c>
      <c r="AE1124" s="24"/>
      <c r="AF1124" s="26" t="s">
        <v>120</v>
      </c>
      <c r="AG1124" s="26" t="s">
        <v>645</v>
      </c>
      <c r="AH1124" s="26" t="s">
        <v>185</v>
      </c>
      <c r="AI1124" s="28">
        <v>7000</v>
      </c>
      <c r="AJ1124" s="26" t="s">
        <v>6258</v>
      </c>
      <c r="AK1124" s="26" t="s">
        <v>6263</v>
      </c>
      <c r="AL1124" s="26" t="s">
        <v>6264</v>
      </c>
      <c r="AM1124" s="24"/>
      <c r="AN1124" s="24"/>
      <c r="AO1124" s="24"/>
      <c r="AP1124" s="24"/>
      <c r="AQ1124" s="26" t="s">
        <v>6265</v>
      </c>
      <c r="AR1124" s="24"/>
      <c r="AS1124" s="24"/>
      <c r="AT1124" s="24"/>
      <c r="AU1124" s="24"/>
      <c r="AV1124" s="24"/>
      <c r="AW1124" s="28">
        <v>6604</v>
      </c>
      <c r="AX1124" s="26">
        <v>104</v>
      </c>
      <c r="AY1124" s="28">
        <v>100</v>
      </c>
      <c r="AZ1124" s="28">
        <v>80</v>
      </c>
      <c r="BA1124" s="26">
        <v>0</v>
      </c>
      <c r="BB1124" s="26" t="s">
        <v>148</v>
      </c>
      <c r="BC1124" s="26" t="s">
        <v>1100</v>
      </c>
      <c r="BD1124" s="26" t="s">
        <v>437</v>
      </c>
      <c r="BE1124" s="26" t="s">
        <v>6266</v>
      </c>
      <c r="BF1124" s="24"/>
      <c r="BG1124" s="24"/>
      <c r="BH1124" s="24"/>
      <c r="BI1124" s="24"/>
      <c r="BJ1124" s="24"/>
      <c r="BK1124" s="24"/>
      <c r="BL1124" s="24"/>
      <c r="BM1124" s="24"/>
      <c r="BN1124" s="24"/>
      <c r="BO1124" s="24"/>
      <c r="BP1124" s="24"/>
      <c r="BQ1124" s="24"/>
      <c r="BR1124" s="26">
        <v>3</v>
      </c>
      <c r="BS1124" s="26">
        <v>2</v>
      </c>
      <c r="BT1124" s="26">
        <v>3</v>
      </c>
      <c r="BU1124" s="26">
        <v>2</v>
      </c>
      <c r="BV1124" s="26">
        <v>1</v>
      </c>
      <c r="BW1124" s="26">
        <v>4</v>
      </c>
      <c r="BX1124" s="26">
        <v>4</v>
      </c>
      <c r="BY1124" s="26">
        <v>1</v>
      </c>
      <c r="BZ1124" s="24"/>
      <c r="CA1124" s="24"/>
      <c r="CB1124" s="24"/>
      <c r="CC1124" s="24"/>
      <c r="CD1124" s="24"/>
      <c r="CE1124" s="24"/>
      <c r="CF1124" s="24"/>
      <c r="CG1124" s="24"/>
      <c r="CH1124" s="24"/>
      <c r="CI1124" s="24"/>
      <c r="CJ1124" s="24"/>
      <c r="CK1124" s="24"/>
      <c r="CL1124" s="24"/>
      <c r="CM1124" s="24"/>
      <c r="CN1124" s="24"/>
      <c r="CO1124" s="24"/>
      <c r="CP1124" s="24"/>
      <c r="CQ1124" s="24"/>
      <c r="CR1124" s="24"/>
      <c r="CS1124" s="24"/>
      <c r="CT1124" s="24"/>
      <c r="CU1124" s="24"/>
      <c r="CV1124" s="24"/>
      <c r="CW1124" s="24"/>
      <c r="CX1124" s="24"/>
      <c r="CY1124" s="24"/>
      <c r="CZ1124" s="24"/>
      <c r="DA1124" s="24"/>
      <c r="DB1124" s="24"/>
      <c r="DC1124" s="24"/>
      <c r="DD1124" s="24"/>
      <c r="DE1124" s="24"/>
      <c r="DF1124" s="26" t="s">
        <v>139</v>
      </c>
      <c r="DG1124" s="26" t="s">
        <v>120</v>
      </c>
      <c r="DH1124" s="26" t="s">
        <v>139</v>
      </c>
      <c r="DI1124" s="26" t="s">
        <v>139</v>
      </c>
      <c r="DJ1124" s="26" t="s">
        <v>139</v>
      </c>
      <c r="DK1124" s="26" t="s">
        <v>139</v>
      </c>
      <c r="DL1124" s="26" t="s">
        <v>139</v>
      </c>
      <c r="DM1124" s="26" t="s">
        <v>139</v>
      </c>
      <c r="DN1124" s="26" t="s">
        <v>139</v>
      </c>
      <c r="DO1124" s="26" t="s">
        <v>139</v>
      </c>
    </row>
    <row r="1125" spans="1:119" ht="20.100000000000001" customHeight="1" x14ac:dyDescent="0.25">
      <c r="A1125" s="29" t="str">
        <f t="shared" si="238"/>
        <v>Foundation on Education Development3</v>
      </c>
      <c r="B1125" s="29" t="str">
        <f t="shared" si="239"/>
        <v>Foundation on Education Development</v>
      </c>
      <c r="C1125" s="29">
        <f t="shared" si="240"/>
        <v>3</v>
      </c>
      <c r="D1125" s="30" t="str">
        <f t="shared" si="241"/>
        <v>Europe and Eurasia</v>
      </c>
      <c r="E1125" s="30" t="str">
        <f t="shared" si="242"/>
        <v>Esik, Kazakhstan</v>
      </c>
      <c r="F1125" s="31">
        <f t="shared" si="243"/>
        <v>3</v>
      </c>
      <c r="G1125" s="31">
        <f t="shared" si="244"/>
        <v>1</v>
      </c>
      <c r="H1125" s="31">
        <f t="shared" si="245"/>
        <v>3</v>
      </c>
      <c r="I1125" s="31">
        <f t="shared" si="246"/>
        <v>2</v>
      </c>
      <c r="J1125" s="31">
        <f t="shared" si="247"/>
        <v>1</v>
      </c>
      <c r="K1125" s="31">
        <f t="shared" si="248"/>
        <v>3</v>
      </c>
      <c r="L1125" s="31">
        <f t="shared" si="249"/>
        <v>3</v>
      </c>
      <c r="M1125" s="31">
        <f t="shared" si="250"/>
        <v>1</v>
      </c>
      <c r="N1125" s="31">
        <f t="shared" si="251"/>
        <v>2.1</v>
      </c>
      <c r="O1125" s="26" t="s">
        <v>6267</v>
      </c>
      <c r="P1125" s="26" t="s">
        <v>108</v>
      </c>
      <c r="Q1125" s="27">
        <v>40833</v>
      </c>
      <c r="R1125" s="26" t="s">
        <v>155</v>
      </c>
      <c r="S1125" s="26" t="s">
        <v>321</v>
      </c>
      <c r="T1125" s="26" t="s">
        <v>175</v>
      </c>
      <c r="U1125" s="26" t="s">
        <v>112</v>
      </c>
      <c r="V1125" s="26" t="s">
        <v>15763</v>
      </c>
      <c r="W1125" s="26" t="s">
        <v>641</v>
      </c>
      <c r="X1125" s="26" t="s">
        <v>6244</v>
      </c>
      <c r="Y1125" s="26" t="s">
        <v>6245</v>
      </c>
      <c r="Z1125" s="24"/>
      <c r="AA1125" s="24"/>
      <c r="AB1125" s="26" t="s">
        <v>117</v>
      </c>
      <c r="AC1125" s="28">
        <v>5500</v>
      </c>
      <c r="AD1125" s="26" t="s">
        <v>6246</v>
      </c>
      <c r="AE1125" s="24"/>
      <c r="AF1125" s="26" t="s">
        <v>120</v>
      </c>
      <c r="AG1125" s="26" t="s">
        <v>645</v>
      </c>
      <c r="AH1125" s="26" t="s">
        <v>121</v>
      </c>
      <c r="AI1125" s="28">
        <v>5500</v>
      </c>
      <c r="AJ1125" s="24"/>
      <c r="AK1125" s="26" t="s">
        <v>6254</v>
      </c>
      <c r="AL1125" s="26" t="s">
        <v>6268</v>
      </c>
      <c r="AM1125" s="26" t="s">
        <v>6269</v>
      </c>
      <c r="AN1125" s="26" t="s">
        <v>6270</v>
      </c>
      <c r="AO1125" s="26" t="s">
        <v>6271</v>
      </c>
      <c r="AP1125" s="24"/>
      <c r="AQ1125" s="24"/>
      <c r="AR1125" s="24"/>
      <c r="AS1125" s="24"/>
      <c r="AT1125" s="24"/>
      <c r="AU1125" s="26" t="s">
        <v>6272</v>
      </c>
      <c r="AV1125" s="24"/>
      <c r="AW1125" s="28">
        <v>12042</v>
      </c>
      <c r="AX1125" s="26">
        <v>583</v>
      </c>
      <c r="AY1125" s="28">
        <v>100</v>
      </c>
      <c r="AZ1125" s="28">
        <v>90</v>
      </c>
      <c r="BA1125" s="26">
        <v>0</v>
      </c>
      <c r="BB1125" s="26" t="s">
        <v>148</v>
      </c>
      <c r="BC1125" s="26" t="s">
        <v>1100</v>
      </c>
      <c r="BD1125" s="24"/>
      <c r="BE1125" s="24"/>
      <c r="BF1125" s="24"/>
      <c r="BG1125" s="24"/>
      <c r="BH1125" s="24"/>
      <c r="BI1125" s="24"/>
      <c r="BJ1125" s="24"/>
      <c r="BK1125" s="24"/>
      <c r="BL1125" s="24"/>
      <c r="BM1125" s="24"/>
      <c r="BN1125" s="24"/>
      <c r="BO1125" s="24"/>
      <c r="BP1125" s="24"/>
      <c r="BQ1125" s="24"/>
      <c r="BR1125" s="26">
        <v>3</v>
      </c>
      <c r="BS1125" s="26">
        <v>1</v>
      </c>
      <c r="BT1125" s="26">
        <v>3</v>
      </c>
      <c r="BU1125" s="26">
        <v>2</v>
      </c>
      <c r="BV1125" s="26">
        <v>1</v>
      </c>
      <c r="BW1125" s="26">
        <v>3</v>
      </c>
      <c r="BX1125" s="26">
        <v>3</v>
      </c>
      <c r="BY1125" s="26">
        <v>1</v>
      </c>
      <c r="BZ1125" s="24"/>
      <c r="CA1125" s="24"/>
      <c r="CB1125" s="24"/>
      <c r="CC1125" s="24"/>
      <c r="CD1125" s="24"/>
      <c r="CE1125" s="24"/>
      <c r="CF1125" s="24"/>
      <c r="CG1125" s="24"/>
      <c r="CH1125" s="24"/>
      <c r="CI1125" s="24"/>
      <c r="CJ1125" s="24"/>
      <c r="CK1125" s="24"/>
      <c r="CL1125" s="24"/>
      <c r="CM1125" s="24"/>
      <c r="CN1125" s="24"/>
      <c r="CO1125" s="24"/>
      <c r="CP1125" s="24"/>
      <c r="CQ1125" s="24"/>
      <c r="CR1125" s="24"/>
      <c r="CS1125" s="24"/>
      <c r="CT1125" s="24"/>
      <c r="CU1125" s="24"/>
      <c r="CV1125" s="24"/>
      <c r="CW1125" s="24"/>
      <c r="CX1125" s="24"/>
      <c r="CY1125" s="24"/>
      <c r="CZ1125" s="24"/>
      <c r="DA1125" s="24"/>
      <c r="DB1125" s="24"/>
      <c r="DC1125" s="24"/>
      <c r="DD1125" s="24"/>
      <c r="DE1125" s="24"/>
      <c r="DF1125" s="26" t="s">
        <v>139</v>
      </c>
      <c r="DG1125" s="26" t="s">
        <v>139</v>
      </c>
      <c r="DH1125" s="26" t="s">
        <v>139</v>
      </c>
      <c r="DI1125" s="26" t="s">
        <v>139</v>
      </c>
      <c r="DJ1125" s="26" t="s">
        <v>139</v>
      </c>
      <c r="DK1125" s="26" t="s">
        <v>139</v>
      </c>
      <c r="DL1125" s="26" t="s">
        <v>139</v>
      </c>
      <c r="DM1125" s="26" t="s">
        <v>120</v>
      </c>
      <c r="DN1125" s="26" t="s">
        <v>139</v>
      </c>
      <c r="DO1125" s="26" t="s">
        <v>139</v>
      </c>
    </row>
    <row r="1126" spans="1:119" ht="20.100000000000001" customHeight="1" x14ac:dyDescent="0.25">
      <c r="A1126" s="29" t="str">
        <f t="shared" si="238"/>
        <v>Foundation on Education Development2</v>
      </c>
      <c r="B1126" s="29" t="str">
        <f t="shared" si="239"/>
        <v>Foundation on Education Development</v>
      </c>
      <c r="C1126" s="29">
        <f t="shared" si="240"/>
        <v>2</v>
      </c>
      <c r="D1126" s="30" t="str">
        <f t="shared" si="241"/>
        <v>Europe and Eurasia</v>
      </c>
      <c r="E1126" s="30" t="str">
        <f t="shared" si="242"/>
        <v>Esik, Kazakhstan</v>
      </c>
      <c r="F1126" s="31">
        <f t="shared" si="243"/>
        <v>2</v>
      </c>
      <c r="G1126" s="31">
        <f t="shared" si="244"/>
        <v>1</v>
      </c>
      <c r="H1126" s="31">
        <f t="shared" si="245"/>
        <v>2</v>
      </c>
      <c r="I1126" s="31">
        <f t="shared" si="246"/>
        <v>2</v>
      </c>
      <c r="J1126" s="31">
        <f t="shared" si="247"/>
        <v>1</v>
      </c>
      <c r="K1126" s="31">
        <f t="shared" si="248"/>
        <v>4</v>
      </c>
      <c r="L1126" s="31">
        <f t="shared" si="249"/>
        <v>2</v>
      </c>
      <c r="M1126" s="31">
        <f t="shared" si="250"/>
        <v>2</v>
      </c>
      <c r="N1126" s="31">
        <f t="shared" si="251"/>
        <v>2</v>
      </c>
      <c r="O1126" s="26" t="s">
        <v>6273</v>
      </c>
      <c r="P1126" s="26" t="s">
        <v>108</v>
      </c>
      <c r="Q1126" s="27">
        <v>40469</v>
      </c>
      <c r="R1126" s="26" t="s">
        <v>155</v>
      </c>
      <c r="S1126" s="26" t="s">
        <v>332</v>
      </c>
      <c r="T1126" s="26" t="s">
        <v>333</v>
      </c>
      <c r="U1126" s="26" t="s">
        <v>112</v>
      </c>
      <c r="V1126" s="26" t="s">
        <v>15763</v>
      </c>
      <c r="W1126" s="26" t="s">
        <v>641</v>
      </c>
      <c r="X1126" s="26" t="s">
        <v>6244</v>
      </c>
      <c r="Y1126" s="26" t="s">
        <v>6245</v>
      </c>
      <c r="Z1126" s="24"/>
      <c r="AA1126" s="24"/>
      <c r="AB1126" s="26" t="s">
        <v>117</v>
      </c>
      <c r="AC1126" s="28">
        <v>5500</v>
      </c>
      <c r="AD1126" s="26" t="s">
        <v>6246</v>
      </c>
      <c r="AE1126" s="24"/>
      <c r="AF1126" s="26" t="s">
        <v>120</v>
      </c>
      <c r="AG1126" s="26" t="s">
        <v>645</v>
      </c>
      <c r="AH1126" s="26" t="s">
        <v>143</v>
      </c>
      <c r="AI1126" s="28">
        <v>5500</v>
      </c>
      <c r="AJ1126" s="24"/>
      <c r="AK1126" s="26" t="s">
        <v>6254</v>
      </c>
      <c r="AL1126" s="26" t="s">
        <v>6268</v>
      </c>
      <c r="AM1126" s="26" t="s">
        <v>6274</v>
      </c>
      <c r="AN1126" s="26" t="s">
        <v>6275</v>
      </c>
      <c r="AO1126" s="26" t="s">
        <v>6276</v>
      </c>
      <c r="AP1126" s="24"/>
      <c r="AQ1126" s="24"/>
      <c r="AR1126" s="24"/>
      <c r="AS1126" s="24"/>
      <c r="AT1126" s="24"/>
      <c r="AU1126" s="24"/>
      <c r="AV1126" s="24"/>
      <c r="AW1126" s="28">
        <v>5471</v>
      </c>
      <c r="AX1126" s="26">
        <v>580</v>
      </c>
      <c r="AY1126" s="28">
        <v>100</v>
      </c>
      <c r="AZ1126" s="28">
        <v>90</v>
      </c>
      <c r="BA1126" s="26">
        <v>0</v>
      </c>
      <c r="BB1126" s="26" t="s">
        <v>148</v>
      </c>
      <c r="BC1126" s="26" t="s">
        <v>1100</v>
      </c>
      <c r="BD1126" s="24"/>
      <c r="BE1126" s="24"/>
      <c r="BF1126" s="24"/>
      <c r="BG1126" s="24"/>
      <c r="BH1126" s="24"/>
      <c r="BI1126" s="24"/>
      <c r="BJ1126" s="24"/>
      <c r="BK1126" s="24"/>
      <c r="BL1126" s="24"/>
      <c r="BM1126" s="24"/>
      <c r="BN1126" s="24"/>
      <c r="BO1126" s="24"/>
      <c r="BP1126" s="24"/>
      <c r="BQ1126" s="24"/>
      <c r="BR1126" s="26">
        <v>2</v>
      </c>
      <c r="BS1126" s="26">
        <v>1</v>
      </c>
      <c r="BT1126" s="26">
        <v>2</v>
      </c>
      <c r="BU1126" s="26">
        <v>2</v>
      </c>
      <c r="BV1126" s="26">
        <v>1</v>
      </c>
      <c r="BW1126" s="26">
        <v>4</v>
      </c>
      <c r="BX1126" s="26">
        <v>2</v>
      </c>
      <c r="BY1126" s="26">
        <v>2</v>
      </c>
      <c r="BZ1126" s="24"/>
      <c r="CA1126" s="24"/>
      <c r="CB1126" s="24"/>
      <c r="CC1126" s="24"/>
      <c r="CD1126" s="24"/>
      <c r="CE1126" s="24"/>
      <c r="CF1126" s="24"/>
      <c r="CG1126" s="24"/>
      <c r="CH1126" s="24"/>
      <c r="CI1126" s="24"/>
      <c r="CJ1126" s="24"/>
      <c r="CK1126" s="24"/>
      <c r="CL1126" s="24"/>
      <c r="CM1126" s="24"/>
      <c r="CN1126" s="24"/>
      <c r="CO1126" s="24"/>
      <c r="CP1126" s="24"/>
      <c r="CQ1126" s="24"/>
      <c r="CR1126" s="24"/>
      <c r="CS1126" s="24"/>
      <c r="CT1126" s="24"/>
      <c r="CU1126" s="24"/>
      <c r="CV1126" s="24"/>
      <c r="CW1126" s="24"/>
      <c r="CX1126" s="24"/>
      <c r="CY1126" s="24"/>
      <c r="CZ1126" s="24"/>
      <c r="DA1126" s="24"/>
      <c r="DB1126" s="24"/>
      <c r="DC1126" s="24"/>
      <c r="DD1126" s="24"/>
      <c r="DE1126" s="24"/>
      <c r="DF1126" s="26" t="s">
        <v>139</v>
      </c>
      <c r="DG1126" s="26" t="s">
        <v>120</v>
      </c>
      <c r="DH1126" s="26" t="s">
        <v>120</v>
      </c>
      <c r="DI1126" s="26" t="s">
        <v>139</v>
      </c>
      <c r="DJ1126" s="26" t="s">
        <v>139</v>
      </c>
      <c r="DK1126" s="26" t="s">
        <v>139</v>
      </c>
      <c r="DL1126" s="26" t="s">
        <v>139</v>
      </c>
      <c r="DM1126" s="26" t="s">
        <v>139</v>
      </c>
      <c r="DN1126" s="26" t="s">
        <v>139</v>
      </c>
      <c r="DO1126" s="26" t="s">
        <v>139</v>
      </c>
    </row>
    <row r="1127" spans="1:119" ht="20.100000000000001" customHeight="1" x14ac:dyDescent="0.25">
      <c r="A1127" s="29" t="str">
        <f t="shared" si="238"/>
        <v/>
      </c>
      <c r="B1127" s="29" t="str">
        <f t="shared" si="239"/>
        <v>Foundation on Education Development</v>
      </c>
      <c r="C1127" s="29">
        <f t="shared" si="240"/>
        <v>0</v>
      </c>
      <c r="D1127" s="30" t="str">
        <f t="shared" si="241"/>
        <v>Europe and Eurasia</v>
      </c>
      <c r="E1127" s="30" t="str">
        <f t="shared" si="242"/>
        <v>Esik, Kazakhstan</v>
      </c>
      <c r="F1127" s="31">
        <f t="shared" si="243"/>
        <v>0</v>
      </c>
      <c r="G1127" s="31">
        <f t="shared" si="244"/>
        <v>0</v>
      </c>
      <c r="H1127" s="31">
        <f t="shared" si="245"/>
        <v>0</v>
      </c>
      <c r="I1127" s="31">
        <f t="shared" si="246"/>
        <v>0</v>
      </c>
      <c r="J1127" s="31">
        <f t="shared" si="247"/>
        <v>0</v>
      </c>
      <c r="K1127" s="31">
        <f t="shared" si="248"/>
        <v>0</v>
      </c>
      <c r="L1127" s="31">
        <f t="shared" si="249"/>
        <v>0</v>
      </c>
      <c r="M1127" s="31">
        <f t="shared" si="250"/>
        <v>0</v>
      </c>
      <c r="N1127" s="31">
        <f t="shared" si="251"/>
        <v>0</v>
      </c>
      <c r="O1127" s="26" t="s">
        <v>16071</v>
      </c>
      <c r="P1127" s="26" t="s">
        <v>108</v>
      </c>
      <c r="Q1127" s="27">
        <v>40297</v>
      </c>
      <c r="R1127" s="24"/>
      <c r="S1127" s="24"/>
      <c r="T1127" s="26" t="s">
        <v>224</v>
      </c>
      <c r="U1127" s="24"/>
      <c r="V1127" s="26" t="s">
        <v>15763</v>
      </c>
      <c r="W1127" s="26" t="s">
        <v>641</v>
      </c>
      <c r="X1127" s="26" t="s">
        <v>6244</v>
      </c>
      <c r="Y1127" s="26" t="s">
        <v>6245</v>
      </c>
      <c r="Z1127" s="24"/>
      <c r="AA1127" s="24"/>
      <c r="AB1127" s="26" t="s">
        <v>15736</v>
      </c>
      <c r="AC1127" s="28">
        <v>1280</v>
      </c>
      <c r="AD1127" s="26" t="s">
        <v>6246</v>
      </c>
      <c r="AE1127" s="24"/>
      <c r="AF1127" s="26" t="s">
        <v>120</v>
      </c>
      <c r="AG1127" s="26" t="s">
        <v>645</v>
      </c>
      <c r="AH1127" s="24"/>
      <c r="AI1127" s="28">
        <v>1240</v>
      </c>
      <c r="AJ1127" s="24"/>
      <c r="AK1127" s="24"/>
      <c r="AL1127" s="24"/>
      <c r="AM1127" s="24"/>
      <c r="AN1127" s="24"/>
      <c r="AO1127" s="24"/>
      <c r="AP1127" s="24"/>
      <c r="AQ1127" s="24"/>
      <c r="AR1127" s="24"/>
      <c r="AS1127" s="24"/>
      <c r="AT1127" s="24"/>
      <c r="AU1127" s="24"/>
      <c r="AV1127" s="24"/>
      <c r="AW1127" s="28">
        <v>0</v>
      </c>
      <c r="AX1127" s="26">
        <v>0</v>
      </c>
      <c r="AY1127" s="28">
        <v>0</v>
      </c>
      <c r="AZ1127" s="28">
        <v>0</v>
      </c>
      <c r="BA1127" s="26">
        <v>0</v>
      </c>
      <c r="BB1127" s="24"/>
      <c r="BC1127" s="26" t="s">
        <v>1100</v>
      </c>
      <c r="BD1127" s="24"/>
      <c r="BE1127" s="24"/>
      <c r="BF1127" s="24"/>
      <c r="BG1127" s="24"/>
      <c r="BH1127" s="24"/>
      <c r="BI1127" s="24"/>
      <c r="BJ1127" s="24"/>
      <c r="BK1127" s="24"/>
      <c r="BL1127" s="24"/>
      <c r="BM1127" s="24"/>
      <c r="BN1127" s="24"/>
      <c r="BO1127" s="24"/>
      <c r="BP1127" s="24"/>
      <c r="BQ1127" s="24"/>
      <c r="BR1127" s="26">
        <v>0</v>
      </c>
      <c r="BS1127" s="26">
        <v>0</v>
      </c>
      <c r="BT1127" s="26">
        <v>0</v>
      </c>
      <c r="BU1127" s="26">
        <v>0</v>
      </c>
      <c r="BV1127" s="26">
        <v>0</v>
      </c>
      <c r="BW1127" s="26">
        <v>0</v>
      </c>
      <c r="BX1127" s="26">
        <v>0</v>
      </c>
      <c r="BY1127" s="26">
        <v>0</v>
      </c>
      <c r="BZ1127" s="24"/>
      <c r="CA1127" s="24"/>
      <c r="CB1127" s="24"/>
      <c r="CC1127" s="24"/>
      <c r="CD1127" s="24"/>
      <c r="CE1127" s="24"/>
      <c r="CF1127" s="24"/>
      <c r="CG1127" s="24"/>
      <c r="CH1127" s="24"/>
      <c r="CI1127" s="24"/>
      <c r="CJ1127" s="24"/>
      <c r="CK1127" s="24"/>
      <c r="CL1127" s="24"/>
      <c r="CM1127" s="24"/>
      <c r="CN1127" s="24"/>
      <c r="CO1127" s="24"/>
      <c r="CP1127" s="24"/>
      <c r="CQ1127" s="24"/>
      <c r="CR1127" s="24"/>
      <c r="CS1127" s="24"/>
      <c r="CT1127" s="24"/>
      <c r="CU1127" s="24"/>
      <c r="CV1127" s="24"/>
      <c r="CW1127" s="24"/>
      <c r="CX1127" s="24"/>
      <c r="CY1127" s="24"/>
      <c r="CZ1127" s="24"/>
      <c r="DA1127" s="24"/>
      <c r="DB1127" s="24"/>
      <c r="DC1127" s="24"/>
      <c r="DD1127" s="24"/>
      <c r="DE1127" s="24"/>
      <c r="DF1127" s="26" t="s">
        <v>139</v>
      </c>
      <c r="DG1127" s="26" t="s">
        <v>139</v>
      </c>
      <c r="DH1127" s="26" t="s">
        <v>139</v>
      </c>
      <c r="DI1127" s="26" t="s">
        <v>139</v>
      </c>
      <c r="DJ1127" s="26" t="s">
        <v>139</v>
      </c>
      <c r="DK1127" s="26" t="s">
        <v>139</v>
      </c>
      <c r="DL1127" s="26" t="s">
        <v>139</v>
      </c>
      <c r="DM1127" s="26" t="s">
        <v>139</v>
      </c>
      <c r="DN1127" s="26" t="s">
        <v>139</v>
      </c>
      <c r="DO1127" s="26" t="s">
        <v>139</v>
      </c>
    </row>
    <row r="1128" spans="1:119" ht="20.100000000000001" customHeight="1" x14ac:dyDescent="0.25">
      <c r="A1128" s="29" t="str">
        <f t="shared" si="238"/>
        <v/>
      </c>
      <c r="B1128" s="29" t="str">
        <f t="shared" si="239"/>
        <v>Free Minds Book Club and Writing Workshop</v>
      </c>
      <c r="C1128" s="29">
        <f t="shared" si="240"/>
        <v>0</v>
      </c>
      <c r="D1128" s="30" t="str">
        <f t="shared" si="241"/>
        <v>North America</v>
      </c>
      <c r="E1128" s="30" t="str">
        <f t="shared" si="242"/>
        <v>United States</v>
      </c>
      <c r="F1128" s="31">
        <f t="shared" si="243"/>
        <v>0</v>
      </c>
      <c r="G1128" s="31">
        <f t="shared" si="244"/>
        <v>0</v>
      </c>
      <c r="H1128" s="31">
        <f t="shared" si="245"/>
        <v>0</v>
      </c>
      <c r="I1128" s="31">
        <f t="shared" si="246"/>
        <v>0</v>
      </c>
      <c r="J1128" s="31">
        <f t="shared" si="247"/>
        <v>0</v>
      </c>
      <c r="K1128" s="31">
        <f t="shared" si="248"/>
        <v>0</v>
      </c>
      <c r="L1128" s="31">
        <f t="shared" si="249"/>
        <v>0</v>
      </c>
      <c r="M1128" s="31">
        <f t="shared" si="250"/>
        <v>0</v>
      </c>
      <c r="N1128" s="31">
        <f t="shared" si="251"/>
        <v>0</v>
      </c>
      <c r="O1128" s="26" t="s">
        <v>6277</v>
      </c>
      <c r="P1128" s="26" t="s">
        <v>108</v>
      </c>
      <c r="Q1128" s="27">
        <v>40945</v>
      </c>
      <c r="R1128" s="24"/>
      <c r="S1128" s="24"/>
      <c r="T1128" s="26" t="s">
        <v>175</v>
      </c>
      <c r="U1128" s="24"/>
      <c r="V1128" s="26" t="s">
        <v>1142</v>
      </c>
      <c r="W1128" s="26" t="s">
        <v>211</v>
      </c>
      <c r="X1128" s="24"/>
      <c r="Y1128" s="26" t="s">
        <v>6278</v>
      </c>
      <c r="Z1128" s="24"/>
      <c r="AA1128" s="24"/>
      <c r="AB1128" s="26" t="s">
        <v>228</v>
      </c>
      <c r="AC1128" s="28">
        <v>25000</v>
      </c>
      <c r="AD1128" s="24"/>
      <c r="AE1128" s="24"/>
      <c r="AF1128" s="26" t="s">
        <v>139</v>
      </c>
      <c r="AG1128" s="26" t="s">
        <v>312</v>
      </c>
      <c r="AH1128" s="24"/>
      <c r="AI1128" s="28">
        <v>25000</v>
      </c>
      <c r="AJ1128" s="24"/>
      <c r="AK1128" s="24"/>
      <c r="AL1128" s="24"/>
      <c r="AM1128" s="26" t="s">
        <v>6279</v>
      </c>
      <c r="AN1128" s="24"/>
      <c r="AO1128" s="24"/>
      <c r="AP1128" s="24"/>
      <c r="AQ1128" s="24"/>
      <c r="AR1128" s="24"/>
      <c r="AS1128" s="24"/>
      <c r="AT1128" s="24"/>
      <c r="AU1128" s="24"/>
      <c r="AV1128" s="24"/>
      <c r="AW1128" s="28">
        <v>180203</v>
      </c>
      <c r="AX1128" s="26">
        <v>221</v>
      </c>
      <c r="AY1128" s="28">
        <v>0</v>
      </c>
      <c r="AZ1128" s="28">
        <v>0</v>
      </c>
      <c r="BA1128" s="26">
        <v>0</v>
      </c>
      <c r="BB1128" s="24"/>
      <c r="BC1128" s="24"/>
      <c r="BD1128" s="24"/>
      <c r="BE1128" s="24"/>
      <c r="BF1128" s="24"/>
      <c r="BG1128" s="24"/>
      <c r="BH1128" s="24"/>
      <c r="BI1128" s="24"/>
      <c r="BJ1128" s="24"/>
      <c r="BK1128" s="24"/>
      <c r="BL1128" s="24"/>
      <c r="BM1128" s="24"/>
      <c r="BN1128" s="24"/>
      <c r="BO1128" s="24"/>
      <c r="BP1128" s="24"/>
      <c r="BQ1128" s="24"/>
      <c r="BR1128" s="26">
        <v>0</v>
      </c>
      <c r="BS1128" s="26">
        <v>0</v>
      </c>
      <c r="BT1128" s="26">
        <v>0</v>
      </c>
      <c r="BU1128" s="26">
        <v>0</v>
      </c>
      <c r="BV1128" s="26">
        <v>0</v>
      </c>
      <c r="BW1128" s="26">
        <v>0</v>
      </c>
      <c r="BX1128" s="26">
        <v>0</v>
      </c>
      <c r="BY1128" s="26">
        <v>0</v>
      </c>
      <c r="BZ1128" s="24"/>
      <c r="CA1128" s="24"/>
      <c r="CB1128" s="24"/>
      <c r="CC1128" s="24"/>
      <c r="CD1128" s="24"/>
      <c r="CE1128" s="24"/>
      <c r="CF1128" s="24"/>
      <c r="CG1128" s="24"/>
      <c r="CH1128" s="24"/>
      <c r="CI1128" s="24"/>
      <c r="CJ1128" s="24"/>
      <c r="CK1128" s="24"/>
      <c r="CL1128" s="24"/>
      <c r="CM1128" s="24"/>
      <c r="CN1128" s="24"/>
      <c r="CO1128" s="24"/>
      <c r="CP1128" s="24"/>
      <c r="CQ1128" s="24"/>
      <c r="CR1128" s="24"/>
      <c r="CS1128" s="24"/>
      <c r="CT1128" s="24"/>
      <c r="CU1128" s="24"/>
      <c r="CV1128" s="24"/>
      <c r="CW1128" s="24"/>
      <c r="CX1128" s="24"/>
      <c r="CY1128" s="24"/>
      <c r="CZ1128" s="24"/>
      <c r="DA1128" s="24"/>
      <c r="DB1128" s="24"/>
      <c r="DC1128" s="24"/>
      <c r="DD1128" s="24"/>
      <c r="DE1128" s="24"/>
      <c r="DF1128" s="26" t="s">
        <v>139</v>
      </c>
      <c r="DG1128" s="26" t="s">
        <v>139</v>
      </c>
      <c r="DH1128" s="26" t="s">
        <v>139</v>
      </c>
      <c r="DI1128" s="26" t="s">
        <v>139</v>
      </c>
      <c r="DJ1128" s="26" t="s">
        <v>139</v>
      </c>
      <c r="DK1128" s="26" t="s">
        <v>139</v>
      </c>
      <c r="DL1128" s="26" t="s">
        <v>139</v>
      </c>
      <c r="DM1128" s="26" t="s">
        <v>139</v>
      </c>
      <c r="DN1128" s="26" t="s">
        <v>139</v>
      </c>
      <c r="DO1128" s="26" t="s">
        <v>139</v>
      </c>
    </row>
    <row r="1129" spans="1:119" ht="20.100000000000001" customHeight="1" x14ac:dyDescent="0.25">
      <c r="A1129" s="29" t="str">
        <f t="shared" si="238"/>
        <v>Free Minds Book Club and Writing Workshop6</v>
      </c>
      <c r="B1129" s="29" t="str">
        <f t="shared" si="239"/>
        <v>Free Minds Book Club and Writing Workshop</v>
      </c>
      <c r="C1129" s="29">
        <f t="shared" si="240"/>
        <v>6</v>
      </c>
      <c r="D1129" s="30" t="str">
        <f t="shared" si="241"/>
        <v>North America</v>
      </c>
      <c r="E1129" s="30" t="str">
        <f t="shared" si="242"/>
        <v>United States</v>
      </c>
      <c r="F1129" s="31">
        <f t="shared" si="243"/>
        <v>3</v>
      </c>
      <c r="G1129" s="31">
        <f t="shared" si="244"/>
        <v>3</v>
      </c>
      <c r="H1129" s="31">
        <f t="shared" si="245"/>
        <v>3</v>
      </c>
      <c r="I1129" s="31">
        <f t="shared" si="246"/>
        <v>4</v>
      </c>
      <c r="J1129" s="31">
        <f t="shared" si="247"/>
        <v>3</v>
      </c>
      <c r="K1129" s="31">
        <f t="shared" si="248"/>
        <v>4</v>
      </c>
      <c r="L1129" s="31">
        <f t="shared" si="249"/>
        <v>4</v>
      </c>
      <c r="M1129" s="31">
        <f t="shared" si="250"/>
        <v>3</v>
      </c>
      <c r="N1129" s="31">
        <f t="shared" si="251"/>
        <v>3.4</v>
      </c>
      <c r="O1129" s="26" t="s">
        <v>6280</v>
      </c>
      <c r="P1129" s="26" t="s">
        <v>108</v>
      </c>
      <c r="Q1129" s="27">
        <v>40833</v>
      </c>
      <c r="R1129" s="26" t="s">
        <v>305</v>
      </c>
      <c r="S1129" s="26" t="s">
        <v>321</v>
      </c>
      <c r="T1129" s="26" t="s">
        <v>175</v>
      </c>
      <c r="U1129" s="26" t="s">
        <v>112</v>
      </c>
      <c r="V1129" s="26" t="s">
        <v>1142</v>
      </c>
      <c r="W1129" s="26" t="s">
        <v>211</v>
      </c>
      <c r="X1129" s="24"/>
      <c r="Y1129" s="26" t="s">
        <v>6278</v>
      </c>
      <c r="Z1129" s="24"/>
      <c r="AA1129" s="24"/>
      <c r="AB1129" s="26" t="s">
        <v>117</v>
      </c>
      <c r="AC1129" s="28">
        <v>20000</v>
      </c>
      <c r="AD1129" s="24"/>
      <c r="AE1129" s="24"/>
      <c r="AF1129" s="26" t="s">
        <v>139</v>
      </c>
      <c r="AG1129" s="26" t="s">
        <v>312</v>
      </c>
      <c r="AH1129" s="26" t="s">
        <v>250</v>
      </c>
      <c r="AI1129" s="28">
        <v>20000</v>
      </c>
      <c r="AJ1129" s="24"/>
      <c r="AK1129" s="26" t="s">
        <v>6281</v>
      </c>
      <c r="AL1129" s="26" t="s">
        <v>6282</v>
      </c>
      <c r="AM1129" s="26" t="s">
        <v>6283</v>
      </c>
      <c r="AN1129" s="26" t="s">
        <v>6284</v>
      </c>
      <c r="AO1129" s="26" t="s">
        <v>6285</v>
      </c>
      <c r="AP1129" s="24"/>
      <c r="AQ1129" s="24"/>
      <c r="AR1129" s="24"/>
      <c r="AS1129" s="26" t="s">
        <v>6286</v>
      </c>
      <c r="AT1129" s="24"/>
      <c r="AU1129" s="24"/>
      <c r="AV1129" s="24"/>
      <c r="AW1129" s="28">
        <v>180203</v>
      </c>
      <c r="AX1129" s="26">
        <v>221</v>
      </c>
      <c r="AY1129" s="28">
        <v>85</v>
      </c>
      <c r="AZ1129" s="28">
        <v>70</v>
      </c>
      <c r="BA1129" s="26">
        <v>0</v>
      </c>
      <c r="BB1129" s="26" t="s">
        <v>148</v>
      </c>
      <c r="BC1129" s="24"/>
      <c r="BD1129" s="24"/>
      <c r="BE1129" s="24"/>
      <c r="BF1129" s="26" t="s">
        <v>6287</v>
      </c>
      <c r="BG1129" s="26" t="s">
        <v>191</v>
      </c>
      <c r="BH1129" s="26" t="s">
        <v>6288</v>
      </c>
      <c r="BI1129" s="26" t="s">
        <v>191</v>
      </c>
      <c r="BJ1129" s="26" t="s">
        <v>6289</v>
      </c>
      <c r="BK1129" s="26" t="s">
        <v>191</v>
      </c>
      <c r="BL1129" s="26" t="s">
        <v>6290</v>
      </c>
      <c r="BM1129" s="26" t="s">
        <v>191</v>
      </c>
      <c r="BN1129" s="26" t="s">
        <v>6291</v>
      </c>
      <c r="BO1129" s="26" t="s">
        <v>191</v>
      </c>
      <c r="BP1129" s="26" t="s">
        <v>6292</v>
      </c>
      <c r="BQ1129" s="26" t="s">
        <v>191</v>
      </c>
      <c r="BR1129" s="26">
        <v>3</v>
      </c>
      <c r="BS1129" s="26">
        <v>3</v>
      </c>
      <c r="BT1129" s="26">
        <v>3</v>
      </c>
      <c r="BU1129" s="26">
        <v>4</v>
      </c>
      <c r="BV1129" s="26">
        <v>3</v>
      </c>
      <c r="BW1129" s="26">
        <v>4</v>
      </c>
      <c r="BX1129" s="26">
        <v>4</v>
      </c>
      <c r="BY1129" s="26">
        <v>3</v>
      </c>
      <c r="BZ1129" s="24"/>
      <c r="CA1129" s="24"/>
      <c r="CB1129" s="24"/>
      <c r="CC1129" s="24"/>
      <c r="CD1129" s="24"/>
      <c r="CE1129" s="24"/>
      <c r="CF1129" s="24"/>
      <c r="CG1129" s="24"/>
      <c r="CH1129" s="24"/>
      <c r="CI1129" s="24"/>
      <c r="CJ1129" s="24"/>
      <c r="CK1129" s="24"/>
      <c r="CL1129" s="24"/>
      <c r="CM1129" s="24"/>
      <c r="CN1129" s="24"/>
      <c r="CO1129" s="24"/>
      <c r="CP1129" s="24"/>
      <c r="CQ1129" s="24"/>
      <c r="CR1129" s="24"/>
      <c r="CS1129" s="24"/>
      <c r="CT1129" s="24"/>
      <c r="CU1129" s="24"/>
      <c r="CV1129" s="24"/>
      <c r="CW1129" s="24"/>
      <c r="CX1129" s="24"/>
      <c r="CY1129" s="24"/>
      <c r="CZ1129" s="24"/>
      <c r="DA1129" s="24"/>
      <c r="DB1129" s="24"/>
      <c r="DC1129" s="24"/>
      <c r="DD1129" s="24"/>
      <c r="DE1129" s="24"/>
      <c r="DF1129" s="26" t="s">
        <v>139</v>
      </c>
      <c r="DG1129" s="26" t="s">
        <v>139</v>
      </c>
      <c r="DH1129" s="26" t="s">
        <v>139</v>
      </c>
      <c r="DI1129" s="26" t="s">
        <v>139</v>
      </c>
      <c r="DJ1129" s="26" t="s">
        <v>139</v>
      </c>
      <c r="DK1129" s="26" t="s">
        <v>139</v>
      </c>
      <c r="DL1129" s="26" t="s">
        <v>139</v>
      </c>
      <c r="DM1129" s="26" t="s">
        <v>139</v>
      </c>
      <c r="DN1129" s="26" t="s">
        <v>139</v>
      </c>
      <c r="DO1129" s="26" t="s">
        <v>139</v>
      </c>
    </row>
    <row r="1130" spans="1:119" ht="20.100000000000001" customHeight="1" x14ac:dyDescent="0.25">
      <c r="A1130" s="29" t="str">
        <f t="shared" si="238"/>
        <v>Free Minds Book Club and Writing Workshop5</v>
      </c>
      <c r="B1130" s="29" t="str">
        <f t="shared" si="239"/>
        <v>Free Minds Book Club and Writing Workshop</v>
      </c>
      <c r="C1130" s="29">
        <f t="shared" si="240"/>
        <v>5</v>
      </c>
      <c r="D1130" s="30" t="str">
        <f t="shared" si="241"/>
        <v>North America</v>
      </c>
      <c r="E1130" s="30" t="str">
        <f t="shared" si="242"/>
        <v>United States</v>
      </c>
      <c r="F1130" s="31">
        <f t="shared" si="243"/>
        <v>3</v>
      </c>
      <c r="G1130" s="31">
        <f t="shared" si="244"/>
        <v>3</v>
      </c>
      <c r="H1130" s="31">
        <f t="shared" si="245"/>
        <v>3</v>
      </c>
      <c r="I1130" s="31">
        <f t="shared" si="246"/>
        <v>4</v>
      </c>
      <c r="J1130" s="31">
        <f t="shared" si="247"/>
        <v>3</v>
      </c>
      <c r="K1130" s="31">
        <f t="shared" si="248"/>
        <v>3</v>
      </c>
      <c r="L1130" s="31">
        <f t="shared" si="249"/>
        <v>3</v>
      </c>
      <c r="M1130" s="31">
        <f t="shared" si="250"/>
        <v>4</v>
      </c>
      <c r="N1130" s="31">
        <f t="shared" si="251"/>
        <v>3.3</v>
      </c>
      <c r="O1130" s="26" t="s">
        <v>6293</v>
      </c>
      <c r="P1130" s="26" t="s">
        <v>108</v>
      </c>
      <c r="Q1130" s="27">
        <v>40469</v>
      </c>
      <c r="R1130" s="26" t="s">
        <v>166</v>
      </c>
      <c r="S1130" s="26" t="s">
        <v>332</v>
      </c>
      <c r="T1130" s="26" t="s">
        <v>333</v>
      </c>
      <c r="U1130" s="26" t="s">
        <v>112</v>
      </c>
      <c r="V1130" s="26" t="s">
        <v>1142</v>
      </c>
      <c r="W1130" s="26" t="s">
        <v>211</v>
      </c>
      <c r="X1130" s="24"/>
      <c r="Y1130" s="26" t="s">
        <v>6278</v>
      </c>
      <c r="Z1130" s="24"/>
      <c r="AA1130" s="24"/>
      <c r="AB1130" s="26" t="s">
        <v>117</v>
      </c>
      <c r="AC1130" s="28">
        <v>17000</v>
      </c>
      <c r="AD1130" s="24"/>
      <c r="AE1130" s="24"/>
      <c r="AF1130" s="26" t="s">
        <v>139</v>
      </c>
      <c r="AG1130" s="26" t="s">
        <v>312</v>
      </c>
      <c r="AH1130" s="26" t="s">
        <v>176</v>
      </c>
      <c r="AI1130" s="28">
        <v>17000</v>
      </c>
      <c r="AJ1130" s="24"/>
      <c r="AK1130" s="26" t="s">
        <v>6281</v>
      </c>
      <c r="AL1130" s="26" t="s">
        <v>6294</v>
      </c>
      <c r="AM1130" s="26" t="s">
        <v>6283</v>
      </c>
      <c r="AN1130" s="26" t="s">
        <v>6284</v>
      </c>
      <c r="AO1130" s="26" t="s">
        <v>6295</v>
      </c>
      <c r="AP1130" s="24"/>
      <c r="AQ1130" s="24"/>
      <c r="AR1130" s="24"/>
      <c r="AS1130" s="24"/>
      <c r="AT1130" s="26" t="s">
        <v>6296</v>
      </c>
      <c r="AU1130" s="24"/>
      <c r="AV1130" s="24"/>
      <c r="AW1130" s="28">
        <v>170516</v>
      </c>
      <c r="AX1130" s="26">
        <v>200</v>
      </c>
      <c r="AY1130" s="28">
        <v>80</v>
      </c>
      <c r="AZ1130" s="28">
        <v>65</v>
      </c>
      <c r="BA1130" s="26">
        <v>0</v>
      </c>
      <c r="BB1130" s="26" t="s">
        <v>148</v>
      </c>
      <c r="BC1130" s="24"/>
      <c r="BD1130" s="24"/>
      <c r="BE1130" s="24"/>
      <c r="BF1130" s="26" t="s">
        <v>6297</v>
      </c>
      <c r="BG1130" s="26" t="s">
        <v>191</v>
      </c>
      <c r="BH1130" s="26" t="s">
        <v>6298</v>
      </c>
      <c r="BI1130" s="26" t="s">
        <v>191</v>
      </c>
      <c r="BJ1130" s="26" t="s">
        <v>6289</v>
      </c>
      <c r="BK1130" s="26" t="s">
        <v>191</v>
      </c>
      <c r="BL1130" s="26" t="s">
        <v>6290</v>
      </c>
      <c r="BM1130" s="26" t="s">
        <v>191</v>
      </c>
      <c r="BN1130" s="26" t="s">
        <v>6291</v>
      </c>
      <c r="BO1130" s="26" t="s">
        <v>191</v>
      </c>
      <c r="BP1130" s="24"/>
      <c r="BQ1130" s="24"/>
      <c r="BR1130" s="26">
        <v>3</v>
      </c>
      <c r="BS1130" s="26">
        <v>3</v>
      </c>
      <c r="BT1130" s="26">
        <v>3</v>
      </c>
      <c r="BU1130" s="26">
        <v>4</v>
      </c>
      <c r="BV1130" s="26">
        <v>3</v>
      </c>
      <c r="BW1130" s="26">
        <v>3</v>
      </c>
      <c r="BX1130" s="26">
        <v>3</v>
      </c>
      <c r="BY1130" s="26">
        <v>4</v>
      </c>
      <c r="BZ1130" s="24"/>
      <c r="CA1130" s="24"/>
      <c r="CB1130" s="24"/>
      <c r="CC1130" s="24"/>
      <c r="CD1130" s="24"/>
      <c r="CE1130" s="24"/>
      <c r="CF1130" s="24"/>
      <c r="CG1130" s="24"/>
      <c r="CH1130" s="24"/>
      <c r="CI1130" s="24"/>
      <c r="CJ1130" s="24"/>
      <c r="CK1130" s="24"/>
      <c r="CL1130" s="24"/>
      <c r="CM1130" s="24"/>
      <c r="CN1130" s="24"/>
      <c r="CO1130" s="24"/>
      <c r="CP1130" s="24"/>
      <c r="CQ1130" s="24"/>
      <c r="CR1130" s="24"/>
      <c r="CS1130" s="24"/>
      <c r="CT1130" s="24"/>
      <c r="CU1130" s="24"/>
      <c r="CV1130" s="24"/>
      <c r="CW1130" s="24"/>
      <c r="CX1130" s="24"/>
      <c r="CY1130" s="24"/>
      <c r="CZ1130" s="24"/>
      <c r="DA1130" s="24"/>
      <c r="DB1130" s="24"/>
      <c r="DC1130" s="24"/>
      <c r="DD1130" s="24"/>
      <c r="DE1130" s="24"/>
      <c r="DF1130" s="26" t="s">
        <v>139</v>
      </c>
      <c r="DG1130" s="26" t="s">
        <v>139</v>
      </c>
      <c r="DH1130" s="26" t="s">
        <v>139</v>
      </c>
      <c r="DI1130" s="26" t="s">
        <v>139</v>
      </c>
      <c r="DJ1130" s="26" t="s">
        <v>139</v>
      </c>
      <c r="DK1130" s="26" t="s">
        <v>139</v>
      </c>
      <c r="DL1130" s="26" t="s">
        <v>139</v>
      </c>
      <c r="DM1130" s="26" t="s">
        <v>139</v>
      </c>
      <c r="DN1130" s="26" t="s">
        <v>139</v>
      </c>
      <c r="DO1130" s="26" t="s">
        <v>139</v>
      </c>
    </row>
    <row r="1131" spans="1:119" ht="20.100000000000001" customHeight="1" x14ac:dyDescent="0.25">
      <c r="A1131" s="29" t="str">
        <f t="shared" si="238"/>
        <v/>
      </c>
      <c r="B1131" s="29" t="str">
        <f t="shared" si="239"/>
        <v>Free Minds Book Club and Writing Workshop</v>
      </c>
      <c r="C1131" s="29">
        <f t="shared" si="240"/>
        <v>0</v>
      </c>
      <c r="D1131" s="30" t="str">
        <f t="shared" si="241"/>
        <v>North America</v>
      </c>
      <c r="E1131" s="30" t="str">
        <f t="shared" si="242"/>
        <v>United States</v>
      </c>
      <c r="F1131" s="31">
        <f t="shared" si="243"/>
        <v>0</v>
      </c>
      <c r="G1131" s="31">
        <f t="shared" si="244"/>
        <v>0</v>
      </c>
      <c r="H1131" s="31">
        <f t="shared" si="245"/>
        <v>0</v>
      </c>
      <c r="I1131" s="31">
        <f t="shared" si="246"/>
        <v>0</v>
      </c>
      <c r="J1131" s="31">
        <f t="shared" si="247"/>
        <v>0</v>
      </c>
      <c r="K1131" s="31">
        <f t="shared" si="248"/>
        <v>0</v>
      </c>
      <c r="L1131" s="31">
        <f t="shared" si="249"/>
        <v>0</v>
      </c>
      <c r="M1131" s="31">
        <f t="shared" si="250"/>
        <v>0</v>
      </c>
      <c r="N1131" s="31">
        <f t="shared" si="251"/>
        <v>0</v>
      </c>
      <c r="O1131" s="26" t="s">
        <v>16072</v>
      </c>
      <c r="P1131" s="26" t="s">
        <v>108</v>
      </c>
      <c r="Q1131" s="27">
        <v>40708</v>
      </c>
      <c r="R1131" s="24"/>
      <c r="S1131" s="24"/>
      <c r="T1131" s="26" t="s">
        <v>333</v>
      </c>
      <c r="U1131" s="24"/>
      <c r="V1131" s="26" t="s">
        <v>1142</v>
      </c>
      <c r="W1131" s="26" t="s">
        <v>211</v>
      </c>
      <c r="X1131" s="24"/>
      <c r="Y1131" s="26" t="s">
        <v>6278</v>
      </c>
      <c r="Z1131" s="24"/>
      <c r="AA1131" s="24"/>
      <c r="AB1131" s="26" t="s">
        <v>15733</v>
      </c>
      <c r="AC1131" s="28">
        <v>6000</v>
      </c>
      <c r="AD1131" s="24"/>
      <c r="AE1131" s="24"/>
      <c r="AF1131" s="26" t="s">
        <v>139</v>
      </c>
      <c r="AG1131" s="26" t="s">
        <v>312</v>
      </c>
      <c r="AH1131" s="24"/>
      <c r="AI1131" s="28">
        <v>7000</v>
      </c>
      <c r="AJ1131" s="24"/>
      <c r="AK1131" s="24"/>
      <c r="AL1131" s="24"/>
      <c r="AM1131" s="24"/>
      <c r="AN1131" s="24"/>
      <c r="AO1131" s="24"/>
      <c r="AP1131" s="24"/>
      <c r="AQ1131" s="24"/>
      <c r="AR1131" s="24"/>
      <c r="AS1131" s="24"/>
      <c r="AT1131" s="24"/>
      <c r="AU1131" s="24"/>
      <c r="AV1131" s="24"/>
      <c r="AW1131" s="28">
        <v>0</v>
      </c>
      <c r="AX1131" s="26">
        <v>0</v>
      </c>
      <c r="AY1131" s="28">
        <v>0</v>
      </c>
      <c r="AZ1131" s="28">
        <v>0</v>
      </c>
      <c r="BA1131" s="26">
        <v>0</v>
      </c>
      <c r="BB1131" s="24"/>
      <c r="BC1131" s="24"/>
      <c r="BD1131" s="24"/>
      <c r="BE1131" s="24"/>
      <c r="BF1131" s="24"/>
      <c r="BG1131" s="24"/>
      <c r="BH1131" s="24"/>
      <c r="BI1131" s="24"/>
      <c r="BJ1131" s="24"/>
      <c r="BK1131" s="24"/>
      <c r="BL1131" s="24"/>
      <c r="BM1131" s="24"/>
      <c r="BN1131" s="24"/>
      <c r="BO1131" s="24"/>
      <c r="BP1131" s="24"/>
      <c r="BQ1131" s="24"/>
      <c r="BR1131" s="26">
        <v>0</v>
      </c>
      <c r="BS1131" s="26">
        <v>0</v>
      </c>
      <c r="BT1131" s="26">
        <v>0</v>
      </c>
      <c r="BU1131" s="26">
        <v>0</v>
      </c>
      <c r="BV1131" s="26">
        <v>0</v>
      </c>
      <c r="BW1131" s="26">
        <v>0</v>
      </c>
      <c r="BX1131" s="26">
        <v>0</v>
      </c>
      <c r="BY1131" s="26">
        <v>0</v>
      </c>
      <c r="BZ1131" s="24"/>
      <c r="CA1131" s="24"/>
      <c r="CB1131" s="24"/>
      <c r="CC1131" s="24"/>
      <c r="CD1131" s="24"/>
      <c r="CE1131" s="24"/>
      <c r="CF1131" s="24"/>
      <c r="CG1131" s="24"/>
      <c r="CH1131" s="24"/>
      <c r="CI1131" s="24"/>
      <c r="CJ1131" s="24"/>
      <c r="CK1131" s="24"/>
      <c r="CL1131" s="24"/>
      <c r="CM1131" s="24"/>
      <c r="CN1131" s="24"/>
      <c r="CO1131" s="24"/>
      <c r="CP1131" s="24"/>
      <c r="CQ1131" s="24"/>
      <c r="CR1131" s="24"/>
      <c r="CS1131" s="24"/>
      <c r="CT1131" s="24"/>
      <c r="CU1131" s="24"/>
      <c r="CV1131" s="24"/>
      <c r="CW1131" s="24"/>
      <c r="CX1131" s="24"/>
      <c r="CY1131" s="24"/>
      <c r="CZ1131" s="24"/>
      <c r="DA1131" s="24"/>
      <c r="DB1131" s="24"/>
      <c r="DC1131" s="24"/>
      <c r="DD1131" s="24"/>
      <c r="DE1131" s="24"/>
      <c r="DF1131" s="26" t="s">
        <v>139</v>
      </c>
      <c r="DG1131" s="26" t="s">
        <v>139</v>
      </c>
      <c r="DH1131" s="26" t="s">
        <v>139</v>
      </c>
      <c r="DI1131" s="26" t="s">
        <v>139</v>
      </c>
      <c r="DJ1131" s="26" t="s">
        <v>139</v>
      </c>
      <c r="DK1131" s="26" t="s">
        <v>139</v>
      </c>
      <c r="DL1131" s="26" t="s">
        <v>139</v>
      </c>
      <c r="DM1131" s="26" t="s">
        <v>139</v>
      </c>
      <c r="DN1131" s="26" t="s">
        <v>139</v>
      </c>
      <c r="DO1131" s="26" t="s">
        <v>139</v>
      </c>
    </row>
    <row r="1132" spans="1:119" ht="20.100000000000001" customHeight="1" x14ac:dyDescent="0.25">
      <c r="A1132" s="29" t="str">
        <f t="shared" si="238"/>
        <v/>
      </c>
      <c r="B1132" s="29" t="str">
        <f t="shared" si="239"/>
        <v>Free Minds Book Club and Writing Workshop</v>
      </c>
      <c r="C1132" s="29">
        <f t="shared" si="240"/>
        <v>0</v>
      </c>
      <c r="D1132" s="30" t="str">
        <f t="shared" si="241"/>
        <v>North America</v>
      </c>
      <c r="E1132" s="30" t="str">
        <f t="shared" si="242"/>
        <v>United States</v>
      </c>
      <c r="F1132" s="31">
        <f t="shared" si="243"/>
        <v>0</v>
      </c>
      <c r="G1132" s="31">
        <f t="shared" si="244"/>
        <v>0</v>
      </c>
      <c r="H1132" s="31">
        <f t="shared" si="245"/>
        <v>0</v>
      </c>
      <c r="I1132" s="31">
        <f t="shared" si="246"/>
        <v>0</v>
      </c>
      <c r="J1132" s="31">
        <f t="shared" si="247"/>
        <v>0</v>
      </c>
      <c r="K1132" s="31">
        <f t="shared" si="248"/>
        <v>0</v>
      </c>
      <c r="L1132" s="31">
        <f t="shared" si="249"/>
        <v>0</v>
      </c>
      <c r="M1132" s="31">
        <f t="shared" si="250"/>
        <v>0</v>
      </c>
      <c r="N1132" s="31">
        <f t="shared" si="251"/>
        <v>0</v>
      </c>
      <c r="O1132" s="26" t="s">
        <v>16073</v>
      </c>
      <c r="P1132" s="26" t="s">
        <v>108</v>
      </c>
      <c r="Q1132" s="27">
        <v>40430</v>
      </c>
      <c r="R1132" s="24"/>
      <c r="S1132" s="24"/>
      <c r="T1132" s="26" t="s">
        <v>333</v>
      </c>
      <c r="U1132" s="24"/>
      <c r="V1132" s="26" t="s">
        <v>1142</v>
      </c>
      <c r="W1132" s="26" t="s">
        <v>211</v>
      </c>
      <c r="X1132" s="24"/>
      <c r="Y1132" s="26" t="s">
        <v>6278</v>
      </c>
      <c r="Z1132" s="24"/>
      <c r="AA1132" s="24"/>
      <c r="AB1132" s="26" t="s">
        <v>15736</v>
      </c>
      <c r="AC1132" s="28">
        <v>500</v>
      </c>
      <c r="AD1132" s="24"/>
      <c r="AE1132" s="24"/>
      <c r="AF1132" s="26" t="s">
        <v>139</v>
      </c>
      <c r="AG1132" s="26" t="s">
        <v>312</v>
      </c>
      <c r="AH1132" s="24"/>
      <c r="AI1132" s="28">
        <v>500</v>
      </c>
      <c r="AJ1132" s="24"/>
      <c r="AK1132" s="24"/>
      <c r="AL1132" s="24"/>
      <c r="AM1132" s="24"/>
      <c r="AN1132" s="24"/>
      <c r="AO1132" s="24"/>
      <c r="AP1132" s="24"/>
      <c r="AQ1132" s="24"/>
      <c r="AR1132" s="24"/>
      <c r="AS1132" s="24"/>
      <c r="AT1132" s="24"/>
      <c r="AU1132" s="24"/>
      <c r="AV1132" s="24"/>
      <c r="AW1132" s="28">
        <v>0</v>
      </c>
      <c r="AX1132" s="26">
        <v>0</v>
      </c>
      <c r="AY1132" s="28">
        <v>0</v>
      </c>
      <c r="AZ1132" s="28">
        <v>0</v>
      </c>
      <c r="BA1132" s="26">
        <v>0</v>
      </c>
      <c r="BB1132" s="24"/>
      <c r="BC1132" s="24"/>
      <c r="BD1132" s="24"/>
      <c r="BE1132" s="24"/>
      <c r="BF1132" s="24"/>
      <c r="BG1132" s="24"/>
      <c r="BH1132" s="24"/>
      <c r="BI1132" s="24"/>
      <c r="BJ1132" s="24"/>
      <c r="BK1132" s="24"/>
      <c r="BL1132" s="24"/>
      <c r="BM1132" s="24"/>
      <c r="BN1132" s="24"/>
      <c r="BO1132" s="24"/>
      <c r="BP1132" s="24"/>
      <c r="BQ1132" s="24"/>
      <c r="BR1132" s="26">
        <v>0</v>
      </c>
      <c r="BS1132" s="26">
        <v>0</v>
      </c>
      <c r="BT1132" s="26">
        <v>0</v>
      </c>
      <c r="BU1132" s="26">
        <v>0</v>
      </c>
      <c r="BV1132" s="26">
        <v>0</v>
      </c>
      <c r="BW1132" s="26">
        <v>0</v>
      </c>
      <c r="BX1132" s="26">
        <v>0</v>
      </c>
      <c r="BY1132" s="26">
        <v>0</v>
      </c>
      <c r="BZ1132" s="24"/>
      <c r="CA1132" s="24"/>
      <c r="CB1132" s="24"/>
      <c r="CC1132" s="24"/>
      <c r="CD1132" s="24"/>
      <c r="CE1132" s="24"/>
      <c r="CF1132" s="24"/>
      <c r="CG1132" s="24"/>
      <c r="CH1132" s="24"/>
      <c r="CI1132" s="24"/>
      <c r="CJ1132" s="24"/>
      <c r="CK1132" s="24"/>
      <c r="CL1132" s="24"/>
      <c r="CM1132" s="24"/>
      <c r="CN1132" s="24"/>
      <c r="CO1132" s="24"/>
      <c r="CP1132" s="24"/>
      <c r="CQ1132" s="24"/>
      <c r="CR1132" s="24"/>
      <c r="CS1132" s="24"/>
      <c r="CT1132" s="24"/>
      <c r="CU1132" s="24"/>
      <c r="CV1132" s="24"/>
      <c r="CW1132" s="24"/>
      <c r="CX1132" s="24"/>
      <c r="CY1132" s="24"/>
      <c r="CZ1132" s="24"/>
      <c r="DA1132" s="24"/>
      <c r="DB1132" s="24"/>
      <c r="DC1132" s="24"/>
      <c r="DD1132" s="24"/>
      <c r="DE1132" s="24"/>
      <c r="DF1132" s="26" t="s">
        <v>139</v>
      </c>
      <c r="DG1132" s="26" t="s">
        <v>139</v>
      </c>
      <c r="DH1132" s="26" t="s">
        <v>139</v>
      </c>
      <c r="DI1132" s="26" t="s">
        <v>139</v>
      </c>
      <c r="DJ1132" s="26" t="s">
        <v>139</v>
      </c>
      <c r="DK1132" s="26" t="s">
        <v>139</v>
      </c>
      <c r="DL1132" s="26" t="s">
        <v>139</v>
      </c>
      <c r="DM1132" s="26" t="s">
        <v>139</v>
      </c>
      <c r="DN1132" s="26" t="s">
        <v>139</v>
      </c>
      <c r="DO1132" s="26" t="s">
        <v>139</v>
      </c>
    </row>
    <row r="1133" spans="1:119" ht="20.100000000000001" customHeight="1" x14ac:dyDescent="0.25">
      <c r="A1133" s="29" t="str">
        <f t="shared" si="238"/>
        <v/>
      </c>
      <c r="B1133" s="29" t="str">
        <f t="shared" si="239"/>
        <v>Free Minds Book Club and Writing Workshop</v>
      </c>
      <c r="C1133" s="29">
        <f t="shared" si="240"/>
        <v>0</v>
      </c>
      <c r="D1133" s="30" t="str">
        <f t="shared" si="241"/>
        <v>North America</v>
      </c>
      <c r="E1133" s="30" t="str">
        <f t="shared" si="242"/>
        <v>United States</v>
      </c>
      <c r="F1133" s="31">
        <f t="shared" si="243"/>
        <v>0</v>
      </c>
      <c r="G1133" s="31">
        <f t="shared" si="244"/>
        <v>0</v>
      </c>
      <c r="H1133" s="31">
        <f t="shared" si="245"/>
        <v>0</v>
      </c>
      <c r="I1133" s="31">
        <f t="shared" si="246"/>
        <v>0</v>
      </c>
      <c r="J1133" s="31">
        <f t="shared" si="247"/>
        <v>0</v>
      </c>
      <c r="K1133" s="31">
        <f t="shared" si="248"/>
        <v>0</v>
      </c>
      <c r="L1133" s="31">
        <f t="shared" si="249"/>
        <v>0</v>
      </c>
      <c r="M1133" s="31">
        <f t="shared" si="250"/>
        <v>0</v>
      </c>
      <c r="N1133" s="31">
        <f t="shared" si="251"/>
        <v>0</v>
      </c>
      <c r="O1133" s="26" t="s">
        <v>16074</v>
      </c>
      <c r="P1133" s="26" t="s">
        <v>108</v>
      </c>
      <c r="Q1133" s="27">
        <v>40400</v>
      </c>
      <c r="R1133" s="24"/>
      <c r="S1133" s="24"/>
      <c r="T1133" s="26" t="s">
        <v>333</v>
      </c>
      <c r="U1133" s="24"/>
      <c r="V1133" s="26" t="s">
        <v>1142</v>
      </c>
      <c r="W1133" s="26" t="s">
        <v>211</v>
      </c>
      <c r="X1133" s="24"/>
      <c r="Y1133" s="26" t="s">
        <v>6278</v>
      </c>
      <c r="Z1133" s="24"/>
      <c r="AA1133" s="24"/>
      <c r="AB1133" s="26" t="s">
        <v>15736</v>
      </c>
      <c r="AC1133" s="28">
        <v>2000</v>
      </c>
      <c r="AD1133" s="24"/>
      <c r="AE1133" s="24"/>
      <c r="AF1133" s="26" t="s">
        <v>139</v>
      </c>
      <c r="AG1133" s="26" t="s">
        <v>312</v>
      </c>
      <c r="AH1133" s="24"/>
      <c r="AI1133" s="28">
        <v>2000</v>
      </c>
      <c r="AJ1133" s="24"/>
      <c r="AK1133" s="24"/>
      <c r="AL1133" s="24"/>
      <c r="AM1133" s="24"/>
      <c r="AN1133" s="24"/>
      <c r="AO1133" s="24"/>
      <c r="AP1133" s="24"/>
      <c r="AQ1133" s="24"/>
      <c r="AR1133" s="24"/>
      <c r="AS1133" s="24"/>
      <c r="AT1133" s="24"/>
      <c r="AU1133" s="24"/>
      <c r="AV1133" s="24"/>
      <c r="AW1133" s="28">
        <v>0</v>
      </c>
      <c r="AX1133" s="26">
        <v>0</v>
      </c>
      <c r="AY1133" s="28">
        <v>0</v>
      </c>
      <c r="AZ1133" s="28">
        <v>0</v>
      </c>
      <c r="BA1133" s="26">
        <v>0</v>
      </c>
      <c r="BB1133" s="24"/>
      <c r="BC1133" s="24"/>
      <c r="BD1133" s="24"/>
      <c r="BE1133" s="24"/>
      <c r="BF1133" s="26" t="s">
        <v>16075</v>
      </c>
      <c r="BG1133" s="24"/>
      <c r="BH1133" s="24"/>
      <c r="BI1133" s="24"/>
      <c r="BJ1133" s="24"/>
      <c r="BK1133" s="24"/>
      <c r="BL1133" s="24"/>
      <c r="BM1133" s="24"/>
      <c r="BN1133" s="24"/>
      <c r="BO1133" s="24"/>
      <c r="BP1133" s="24"/>
      <c r="BQ1133" s="24"/>
      <c r="BR1133" s="26">
        <v>0</v>
      </c>
      <c r="BS1133" s="26">
        <v>0</v>
      </c>
      <c r="BT1133" s="26">
        <v>0</v>
      </c>
      <c r="BU1133" s="26">
        <v>0</v>
      </c>
      <c r="BV1133" s="26">
        <v>0</v>
      </c>
      <c r="BW1133" s="26">
        <v>0</v>
      </c>
      <c r="BX1133" s="26">
        <v>0</v>
      </c>
      <c r="BY1133" s="26">
        <v>0</v>
      </c>
      <c r="BZ1133" s="24"/>
      <c r="CA1133" s="24"/>
      <c r="CB1133" s="24"/>
      <c r="CC1133" s="24"/>
      <c r="CD1133" s="24"/>
      <c r="CE1133" s="24"/>
      <c r="CF1133" s="24"/>
      <c r="CG1133" s="24"/>
      <c r="CH1133" s="24"/>
      <c r="CI1133" s="24"/>
      <c r="CJ1133" s="24"/>
      <c r="CK1133" s="24"/>
      <c r="CL1133" s="24"/>
      <c r="CM1133" s="24"/>
      <c r="CN1133" s="24"/>
      <c r="CO1133" s="24"/>
      <c r="CP1133" s="24"/>
      <c r="CQ1133" s="24"/>
      <c r="CR1133" s="24"/>
      <c r="CS1133" s="24"/>
      <c r="CT1133" s="24"/>
      <c r="CU1133" s="24"/>
      <c r="CV1133" s="24"/>
      <c r="CW1133" s="24"/>
      <c r="CX1133" s="24"/>
      <c r="CY1133" s="24"/>
      <c r="CZ1133" s="24"/>
      <c r="DA1133" s="24"/>
      <c r="DB1133" s="24"/>
      <c r="DC1133" s="24"/>
      <c r="DD1133" s="24"/>
      <c r="DE1133" s="24"/>
      <c r="DF1133" s="26" t="s">
        <v>139</v>
      </c>
      <c r="DG1133" s="26" t="s">
        <v>139</v>
      </c>
      <c r="DH1133" s="26" t="s">
        <v>139</v>
      </c>
      <c r="DI1133" s="26" t="s">
        <v>139</v>
      </c>
      <c r="DJ1133" s="26" t="s">
        <v>120</v>
      </c>
      <c r="DK1133" s="26" t="s">
        <v>120</v>
      </c>
      <c r="DL1133" s="26" t="s">
        <v>139</v>
      </c>
      <c r="DM1133" s="26" t="s">
        <v>139</v>
      </c>
      <c r="DN1133" s="26" t="s">
        <v>139</v>
      </c>
      <c r="DO1133" s="26" t="s">
        <v>139</v>
      </c>
    </row>
    <row r="1134" spans="1:119" ht="20.100000000000001" customHeight="1" x14ac:dyDescent="0.25">
      <c r="A1134" s="29" t="str">
        <f t="shared" si="238"/>
        <v>Fregenet Kidan Lehitsanat (Fregenet School)7</v>
      </c>
      <c r="B1134" s="29" t="str">
        <f t="shared" si="239"/>
        <v>Fregenet Kidan Lehitsanat (Fregenet School)</v>
      </c>
      <c r="C1134" s="29">
        <f t="shared" si="240"/>
        <v>7</v>
      </c>
      <c r="D1134" s="30" t="str">
        <f t="shared" si="241"/>
        <v>Africa and the Middle East</v>
      </c>
      <c r="E1134" s="30" t="str">
        <f t="shared" si="242"/>
        <v>Addis Ababa, Ethiopia</v>
      </c>
      <c r="F1134" s="31">
        <f t="shared" si="243"/>
        <v>4</v>
      </c>
      <c r="G1134" s="31">
        <f t="shared" si="244"/>
        <v>2</v>
      </c>
      <c r="H1134" s="31">
        <f t="shared" si="245"/>
        <v>4</v>
      </c>
      <c r="I1134" s="31">
        <f t="shared" si="246"/>
        <v>3</v>
      </c>
      <c r="J1134" s="31">
        <f t="shared" si="247"/>
        <v>4</v>
      </c>
      <c r="K1134" s="31">
        <f t="shared" si="248"/>
        <v>3</v>
      </c>
      <c r="L1134" s="31">
        <f t="shared" si="249"/>
        <v>3</v>
      </c>
      <c r="M1134" s="31">
        <f t="shared" si="250"/>
        <v>4</v>
      </c>
      <c r="N1134" s="31">
        <f t="shared" si="251"/>
        <v>3.4</v>
      </c>
      <c r="O1134" s="26" t="s">
        <v>6299</v>
      </c>
      <c r="P1134" s="26" t="s">
        <v>108</v>
      </c>
      <c r="Q1134" s="27">
        <v>42858</v>
      </c>
      <c r="R1134" s="26" t="s">
        <v>305</v>
      </c>
      <c r="S1134" s="26" t="s">
        <v>167</v>
      </c>
      <c r="T1134" s="26" t="s">
        <v>142</v>
      </c>
      <c r="U1134" s="26" t="s">
        <v>112</v>
      </c>
      <c r="V1134" s="26" t="s">
        <v>169</v>
      </c>
      <c r="W1134" s="26" t="s">
        <v>6300</v>
      </c>
      <c r="X1134" s="26" t="s">
        <v>6301</v>
      </c>
      <c r="Y1134" s="26" t="s">
        <v>6302</v>
      </c>
      <c r="Z1134" s="26" t="s">
        <v>6303</v>
      </c>
      <c r="AA1134" s="24"/>
      <c r="AB1134" s="26" t="s">
        <v>117</v>
      </c>
      <c r="AC1134" s="28">
        <v>4000</v>
      </c>
      <c r="AD1134" s="24"/>
      <c r="AE1134" s="24"/>
      <c r="AF1134" s="26" t="s">
        <v>139</v>
      </c>
      <c r="AG1134" s="26" t="s">
        <v>224</v>
      </c>
      <c r="AH1134" s="26" t="s">
        <v>235</v>
      </c>
      <c r="AI1134" s="28">
        <v>4000</v>
      </c>
      <c r="AJ1134" s="26" t="s">
        <v>6304</v>
      </c>
      <c r="AK1134" s="26" t="s">
        <v>6305</v>
      </c>
      <c r="AL1134" s="26" t="s">
        <v>6306</v>
      </c>
      <c r="AM1134" s="24"/>
      <c r="AN1134" s="24"/>
      <c r="AO1134" s="24"/>
      <c r="AP1134" s="24"/>
      <c r="AQ1134" s="24"/>
      <c r="AR1134" s="26" t="s">
        <v>6307</v>
      </c>
      <c r="AS1134" s="24"/>
      <c r="AT1134" s="26" t="s">
        <v>6308</v>
      </c>
      <c r="AU1134" s="26" t="s">
        <v>6309</v>
      </c>
      <c r="AV1134" s="24"/>
      <c r="AW1134" s="28">
        <v>44924</v>
      </c>
      <c r="AX1134" s="26">
        <v>357</v>
      </c>
      <c r="AY1134" s="28">
        <v>30</v>
      </c>
      <c r="AZ1134" s="28">
        <v>25</v>
      </c>
      <c r="BA1134" s="26">
        <v>26</v>
      </c>
      <c r="BB1134" s="24"/>
      <c r="BC1134" s="26" t="s">
        <v>4585</v>
      </c>
      <c r="BD1134" s="26" t="s">
        <v>125</v>
      </c>
      <c r="BE1134" s="24"/>
      <c r="BF1134" s="24"/>
      <c r="BG1134" s="24"/>
      <c r="BH1134" s="24"/>
      <c r="BI1134" s="24"/>
      <c r="BJ1134" s="24"/>
      <c r="BK1134" s="24"/>
      <c r="BL1134" s="24"/>
      <c r="BM1134" s="24"/>
      <c r="BN1134" s="24"/>
      <c r="BO1134" s="24"/>
      <c r="BP1134" s="24"/>
      <c r="BQ1134" s="24"/>
      <c r="BR1134" s="26">
        <v>0</v>
      </c>
      <c r="BS1134" s="26">
        <v>0</v>
      </c>
      <c r="BT1134" s="26">
        <v>0</v>
      </c>
      <c r="BU1134" s="26">
        <v>0</v>
      </c>
      <c r="BV1134" s="26">
        <v>0</v>
      </c>
      <c r="BW1134" s="26">
        <v>0</v>
      </c>
      <c r="BX1134" s="26">
        <v>0</v>
      </c>
      <c r="BY1134" s="26">
        <v>0</v>
      </c>
      <c r="BZ1134" s="26" t="s">
        <v>134</v>
      </c>
      <c r="CA1134" s="26" t="s">
        <v>134</v>
      </c>
      <c r="CB1134" s="26" t="s">
        <v>136</v>
      </c>
      <c r="CC1134" s="26" t="s">
        <v>134</v>
      </c>
      <c r="CD1134" s="26" t="s">
        <v>135</v>
      </c>
      <c r="CE1134" s="26" t="s">
        <v>135</v>
      </c>
      <c r="CF1134" s="26" t="s">
        <v>135</v>
      </c>
      <c r="CG1134" s="26" t="s">
        <v>134</v>
      </c>
      <c r="CH1134" s="26" t="s">
        <v>138</v>
      </c>
      <c r="CI1134" s="26" t="s">
        <v>136</v>
      </c>
      <c r="CJ1134" s="26" t="s">
        <v>134</v>
      </c>
      <c r="CK1134" s="26" t="s">
        <v>134</v>
      </c>
      <c r="CL1134" s="26" t="s">
        <v>136</v>
      </c>
      <c r="CM1134" s="26" t="s">
        <v>136</v>
      </c>
      <c r="CN1134" s="26" t="s">
        <v>134</v>
      </c>
      <c r="CO1134" s="26" t="s">
        <v>134</v>
      </c>
      <c r="CP1134" s="26" t="s">
        <v>134</v>
      </c>
      <c r="CQ1134" s="26" t="s">
        <v>134</v>
      </c>
      <c r="CR1134" s="26" t="s">
        <v>138</v>
      </c>
      <c r="CS1134" s="26" t="s">
        <v>138</v>
      </c>
      <c r="CT1134" s="26" t="s">
        <v>134</v>
      </c>
      <c r="CU1134" s="26" t="s">
        <v>135</v>
      </c>
      <c r="CV1134" s="26" t="s">
        <v>136</v>
      </c>
      <c r="CW1134" s="26" t="s">
        <v>136</v>
      </c>
      <c r="CX1134" s="26" t="s">
        <v>134</v>
      </c>
      <c r="CY1134" s="26" t="s">
        <v>136</v>
      </c>
      <c r="CZ1134" s="26" t="s">
        <v>135</v>
      </c>
      <c r="DA1134" s="26" t="s">
        <v>135</v>
      </c>
      <c r="DB1134" s="26" t="s">
        <v>134</v>
      </c>
      <c r="DC1134" s="26" t="s">
        <v>134</v>
      </c>
      <c r="DD1134" s="26" t="s">
        <v>136</v>
      </c>
      <c r="DE1134" s="26" t="s">
        <v>134</v>
      </c>
      <c r="DF1134" s="26" t="s">
        <v>139</v>
      </c>
      <c r="DG1134" s="26" t="s">
        <v>120</v>
      </c>
      <c r="DH1134" s="26" t="s">
        <v>120</v>
      </c>
      <c r="DI1134" s="26" t="s">
        <v>139</v>
      </c>
      <c r="DJ1134" s="26" t="s">
        <v>120</v>
      </c>
      <c r="DK1134" s="26" t="s">
        <v>139</v>
      </c>
      <c r="DL1134" s="26" t="s">
        <v>139</v>
      </c>
      <c r="DM1134" s="26" t="s">
        <v>139</v>
      </c>
      <c r="DN1134" s="26" t="s">
        <v>139</v>
      </c>
      <c r="DO1134" s="26" t="s">
        <v>139</v>
      </c>
    </row>
    <row r="1135" spans="1:119" ht="20.100000000000001" customHeight="1" x14ac:dyDescent="0.25">
      <c r="A1135" s="29" t="str">
        <f t="shared" si="238"/>
        <v/>
      </c>
      <c r="B1135" s="29" t="str">
        <f t="shared" si="239"/>
        <v>Fregenet Kidan Lehitsanat (Fregenet School)</v>
      </c>
      <c r="C1135" s="29">
        <f t="shared" si="240"/>
        <v>0</v>
      </c>
      <c r="D1135" s="30" t="str">
        <f t="shared" si="241"/>
        <v>Africa and the Middle East</v>
      </c>
      <c r="E1135" s="30" t="str">
        <f t="shared" si="242"/>
        <v>Addis Ababa, Ethiopia</v>
      </c>
      <c r="F1135" s="31">
        <f t="shared" si="243"/>
        <v>0</v>
      </c>
      <c r="G1135" s="31">
        <f t="shared" si="244"/>
        <v>0</v>
      </c>
      <c r="H1135" s="31">
        <f t="shared" si="245"/>
        <v>0</v>
      </c>
      <c r="I1135" s="31">
        <f t="shared" si="246"/>
        <v>0</v>
      </c>
      <c r="J1135" s="31">
        <f t="shared" si="247"/>
        <v>0</v>
      </c>
      <c r="K1135" s="31">
        <f t="shared" si="248"/>
        <v>0</v>
      </c>
      <c r="L1135" s="31">
        <f t="shared" si="249"/>
        <v>0</v>
      </c>
      <c r="M1135" s="31">
        <f t="shared" si="250"/>
        <v>0</v>
      </c>
      <c r="N1135" s="31">
        <f t="shared" si="251"/>
        <v>0</v>
      </c>
      <c r="O1135" s="26" t="s">
        <v>16076</v>
      </c>
      <c r="P1135" s="26" t="s">
        <v>108</v>
      </c>
      <c r="Q1135" s="27">
        <v>42867</v>
      </c>
      <c r="R1135" s="24"/>
      <c r="S1135" s="24"/>
      <c r="T1135" s="26" t="s">
        <v>142</v>
      </c>
      <c r="U1135" s="24"/>
      <c r="V1135" s="26" t="s">
        <v>169</v>
      </c>
      <c r="W1135" s="26" t="s">
        <v>6300</v>
      </c>
      <c r="X1135" s="26" t="s">
        <v>6301</v>
      </c>
      <c r="Y1135" s="26" t="s">
        <v>6302</v>
      </c>
      <c r="Z1135" s="26" t="s">
        <v>6303</v>
      </c>
      <c r="AA1135" s="24"/>
      <c r="AB1135" s="26" t="s">
        <v>15736</v>
      </c>
      <c r="AC1135" s="28">
        <v>2000</v>
      </c>
      <c r="AD1135" s="24"/>
      <c r="AE1135" s="24"/>
      <c r="AF1135" s="26" t="s">
        <v>139</v>
      </c>
      <c r="AG1135" s="26" t="s">
        <v>224</v>
      </c>
      <c r="AH1135" s="24"/>
      <c r="AI1135" s="28">
        <v>2000</v>
      </c>
      <c r="AJ1135" s="24"/>
      <c r="AK1135" s="24"/>
      <c r="AL1135" s="24"/>
      <c r="AM1135" s="24"/>
      <c r="AN1135" s="24"/>
      <c r="AO1135" s="24"/>
      <c r="AP1135" s="24"/>
      <c r="AQ1135" s="24"/>
      <c r="AR1135" s="24"/>
      <c r="AS1135" s="24"/>
      <c r="AT1135" s="24"/>
      <c r="AU1135" s="24"/>
      <c r="AV1135" s="24"/>
      <c r="AW1135" s="28">
        <v>0</v>
      </c>
      <c r="AX1135" s="26">
        <v>0</v>
      </c>
      <c r="AY1135" s="28">
        <v>0</v>
      </c>
      <c r="AZ1135" s="28">
        <v>0</v>
      </c>
      <c r="BA1135" s="26">
        <v>0</v>
      </c>
      <c r="BB1135" s="24"/>
      <c r="BC1135" s="26" t="s">
        <v>4585</v>
      </c>
      <c r="BD1135" s="24"/>
      <c r="BE1135" s="24"/>
      <c r="BF1135" s="24"/>
      <c r="BG1135" s="24"/>
      <c r="BH1135" s="24"/>
      <c r="BI1135" s="24"/>
      <c r="BJ1135" s="24"/>
      <c r="BK1135" s="24"/>
      <c r="BL1135" s="24"/>
      <c r="BM1135" s="24"/>
      <c r="BN1135" s="24"/>
      <c r="BO1135" s="24"/>
      <c r="BP1135" s="24"/>
      <c r="BQ1135" s="24"/>
      <c r="BR1135" s="26">
        <v>0</v>
      </c>
      <c r="BS1135" s="26">
        <v>0</v>
      </c>
      <c r="BT1135" s="26">
        <v>0</v>
      </c>
      <c r="BU1135" s="26">
        <v>0</v>
      </c>
      <c r="BV1135" s="26">
        <v>0</v>
      </c>
      <c r="BW1135" s="26">
        <v>0</v>
      </c>
      <c r="BX1135" s="26">
        <v>0</v>
      </c>
      <c r="BY1135" s="26">
        <v>0</v>
      </c>
      <c r="BZ1135" s="24"/>
      <c r="CA1135" s="24"/>
      <c r="CB1135" s="24"/>
      <c r="CC1135" s="24"/>
      <c r="CD1135" s="24"/>
      <c r="CE1135" s="24"/>
      <c r="CF1135" s="24"/>
      <c r="CG1135" s="24"/>
      <c r="CH1135" s="24"/>
      <c r="CI1135" s="24"/>
      <c r="CJ1135" s="24"/>
      <c r="CK1135" s="24"/>
      <c r="CL1135" s="24"/>
      <c r="CM1135" s="24"/>
      <c r="CN1135" s="24"/>
      <c r="CO1135" s="24"/>
      <c r="CP1135" s="24"/>
      <c r="CQ1135" s="24"/>
      <c r="CR1135" s="24"/>
      <c r="CS1135" s="24"/>
      <c r="CT1135" s="24"/>
      <c r="CU1135" s="24"/>
      <c r="CV1135" s="24"/>
      <c r="CW1135" s="24"/>
      <c r="CX1135" s="24"/>
      <c r="CY1135" s="24"/>
      <c r="CZ1135" s="24"/>
      <c r="DA1135" s="24"/>
      <c r="DB1135" s="24"/>
      <c r="DC1135" s="24"/>
      <c r="DD1135" s="24"/>
      <c r="DE1135" s="24"/>
      <c r="DF1135" s="26" t="s">
        <v>139</v>
      </c>
      <c r="DG1135" s="26" t="s">
        <v>139</v>
      </c>
      <c r="DH1135" s="26" t="s">
        <v>139</v>
      </c>
      <c r="DI1135" s="26" t="s">
        <v>139</v>
      </c>
      <c r="DJ1135" s="26" t="s">
        <v>139</v>
      </c>
      <c r="DK1135" s="26" t="s">
        <v>139</v>
      </c>
      <c r="DL1135" s="26" t="s">
        <v>139</v>
      </c>
      <c r="DM1135" s="26" t="s">
        <v>139</v>
      </c>
      <c r="DN1135" s="26" t="s">
        <v>139</v>
      </c>
      <c r="DO1135" s="26" t="s">
        <v>139</v>
      </c>
    </row>
    <row r="1136" spans="1:119" ht="20.100000000000001" customHeight="1" x14ac:dyDescent="0.25">
      <c r="A1136" s="29" t="str">
        <f t="shared" si="238"/>
        <v/>
      </c>
      <c r="B1136" s="29" t="str">
        <f t="shared" si="239"/>
        <v>Fregenet Kidan Lehitsanat (Fregenet School)</v>
      </c>
      <c r="C1136" s="29">
        <f t="shared" si="240"/>
        <v>0</v>
      </c>
      <c r="D1136" s="30" t="str">
        <f t="shared" si="241"/>
        <v>Africa and the Middle East</v>
      </c>
      <c r="E1136" s="30" t="str">
        <f t="shared" si="242"/>
        <v>Addis Ababa, Ethiopia</v>
      </c>
      <c r="F1136" s="31">
        <f t="shared" si="243"/>
        <v>0</v>
      </c>
      <c r="G1136" s="31">
        <f t="shared" si="244"/>
        <v>0</v>
      </c>
      <c r="H1136" s="31">
        <f t="shared" si="245"/>
        <v>0</v>
      </c>
      <c r="I1136" s="31">
        <f t="shared" si="246"/>
        <v>0</v>
      </c>
      <c r="J1136" s="31">
        <f t="shared" si="247"/>
        <v>0</v>
      </c>
      <c r="K1136" s="31">
        <f t="shared" si="248"/>
        <v>0</v>
      </c>
      <c r="L1136" s="31">
        <f t="shared" si="249"/>
        <v>0</v>
      </c>
      <c r="M1136" s="31">
        <f t="shared" si="250"/>
        <v>0</v>
      </c>
      <c r="N1136" s="31">
        <f t="shared" si="251"/>
        <v>0</v>
      </c>
      <c r="O1136" s="26" t="s">
        <v>16077</v>
      </c>
      <c r="P1136" s="26" t="s">
        <v>108</v>
      </c>
      <c r="Q1136" s="27">
        <v>42530</v>
      </c>
      <c r="R1136" s="24"/>
      <c r="S1136" s="24"/>
      <c r="T1136" s="26" t="s">
        <v>157</v>
      </c>
      <c r="U1136" s="24"/>
      <c r="V1136" s="26" t="s">
        <v>169</v>
      </c>
      <c r="W1136" s="26" t="s">
        <v>6300</v>
      </c>
      <c r="X1136" s="26" t="s">
        <v>6301</v>
      </c>
      <c r="Y1136" s="26" t="s">
        <v>6302</v>
      </c>
      <c r="Z1136" s="26" t="s">
        <v>6303</v>
      </c>
      <c r="AA1136" s="24"/>
      <c r="AB1136" s="26" t="s">
        <v>15736</v>
      </c>
      <c r="AC1136" s="28">
        <v>500</v>
      </c>
      <c r="AD1136" s="24"/>
      <c r="AE1136" s="24"/>
      <c r="AF1136" s="26" t="s">
        <v>139</v>
      </c>
      <c r="AG1136" s="26" t="s">
        <v>224</v>
      </c>
      <c r="AH1136" s="24"/>
      <c r="AI1136" s="28">
        <v>500</v>
      </c>
      <c r="AJ1136" s="24"/>
      <c r="AK1136" s="24"/>
      <c r="AL1136" s="24"/>
      <c r="AM1136" s="24"/>
      <c r="AN1136" s="24"/>
      <c r="AO1136" s="24"/>
      <c r="AP1136" s="24"/>
      <c r="AQ1136" s="24"/>
      <c r="AR1136" s="24"/>
      <c r="AS1136" s="24"/>
      <c r="AT1136" s="24"/>
      <c r="AU1136" s="24"/>
      <c r="AV1136" s="24"/>
      <c r="AW1136" s="28">
        <v>0</v>
      </c>
      <c r="AX1136" s="26">
        <v>0</v>
      </c>
      <c r="AY1136" s="28">
        <v>0</v>
      </c>
      <c r="AZ1136" s="28">
        <v>0</v>
      </c>
      <c r="BA1136" s="26">
        <v>0</v>
      </c>
      <c r="BB1136" s="24"/>
      <c r="BC1136" s="26" t="s">
        <v>4585</v>
      </c>
      <c r="BD1136" s="24"/>
      <c r="BE1136" s="24"/>
      <c r="BF1136" s="24"/>
      <c r="BG1136" s="24"/>
      <c r="BH1136" s="24"/>
      <c r="BI1136" s="24"/>
      <c r="BJ1136" s="24"/>
      <c r="BK1136" s="24"/>
      <c r="BL1136" s="24"/>
      <c r="BM1136" s="24"/>
      <c r="BN1136" s="24"/>
      <c r="BO1136" s="24"/>
      <c r="BP1136" s="24"/>
      <c r="BQ1136" s="24"/>
      <c r="BR1136" s="26">
        <v>0</v>
      </c>
      <c r="BS1136" s="26">
        <v>0</v>
      </c>
      <c r="BT1136" s="26">
        <v>0</v>
      </c>
      <c r="BU1136" s="26">
        <v>0</v>
      </c>
      <c r="BV1136" s="26">
        <v>0</v>
      </c>
      <c r="BW1136" s="26">
        <v>0</v>
      </c>
      <c r="BX1136" s="26">
        <v>0</v>
      </c>
      <c r="BY1136" s="26">
        <v>0</v>
      </c>
      <c r="BZ1136" s="24"/>
      <c r="CA1136" s="24"/>
      <c r="CB1136" s="24"/>
      <c r="CC1136" s="24"/>
      <c r="CD1136" s="24"/>
      <c r="CE1136" s="24"/>
      <c r="CF1136" s="24"/>
      <c r="CG1136" s="24"/>
      <c r="CH1136" s="24"/>
      <c r="CI1136" s="24"/>
      <c r="CJ1136" s="24"/>
      <c r="CK1136" s="24"/>
      <c r="CL1136" s="24"/>
      <c r="CM1136" s="24"/>
      <c r="CN1136" s="24"/>
      <c r="CO1136" s="24"/>
      <c r="CP1136" s="24"/>
      <c r="CQ1136" s="24"/>
      <c r="CR1136" s="24"/>
      <c r="CS1136" s="24"/>
      <c r="CT1136" s="24"/>
      <c r="CU1136" s="24"/>
      <c r="CV1136" s="24"/>
      <c r="CW1136" s="24"/>
      <c r="CX1136" s="24"/>
      <c r="CY1136" s="24"/>
      <c r="CZ1136" s="24"/>
      <c r="DA1136" s="24"/>
      <c r="DB1136" s="24"/>
      <c r="DC1136" s="24"/>
      <c r="DD1136" s="24"/>
      <c r="DE1136" s="24"/>
      <c r="DF1136" s="26" t="s">
        <v>139</v>
      </c>
      <c r="DG1136" s="26" t="s">
        <v>139</v>
      </c>
      <c r="DH1136" s="26" t="s">
        <v>139</v>
      </c>
      <c r="DI1136" s="26" t="s">
        <v>139</v>
      </c>
      <c r="DJ1136" s="26" t="s">
        <v>139</v>
      </c>
      <c r="DK1136" s="26" t="s">
        <v>139</v>
      </c>
      <c r="DL1136" s="26" t="s">
        <v>139</v>
      </c>
      <c r="DM1136" s="26" t="s">
        <v>139</v>
      </c>
      <c r="DN1136" s="26" t="s">
        <v>139</v>
      </c>
      <c r="DO1136" s="26" t="s">
        <v>139</v>
      </c>
    </row>
    <row r="1137" spans="1:119" ht="20.100000000000001" customHeight="1" x14ac:dyDescent="0.25">
      <c r="A1137" s="29" t="str">
        <f t="shared" si="238"/>
        <v>Fregenet Kidan Lehitsanat (Fregenet School)6</v>
      </c>
      <c r="B1137" s="29" t="str">
        <f t="shared" si="239"/>
        <v>Fregenet Kidan Lehitsanat (Fregenet School)</v>
      </c>
      <c r="C1137" s="29">
        <f t="shared" si="240"/>
        <v>6</v>
      </c>
      <c r="D1137" s="30" t="str">
        <f t="shared" si="241"/>
        <v>Africa and the Middle East</v>
      </c>
      <c r="E1137" s="30" t="str">
        <f t="shared" si="242"/>
        <v>Addis Ababa, Ethiopia</v>
      </c>
      <c r="F1137" s="31">
        <f t="shared" si="243"/>
        <v>3</v>
      </c>
      <c r="G1137" s="31">
        <f t="shared" si="244"/>
        <v>3</v>
      </c>
      <c r="H1137" s="31">
        <f t="shared" si="245"/>
        <v>4</v>
      </c>
      <c r="I1137" s="31">
        <f t="shared" si="246"/>
        <v>4</v>
      </c>
      <c r="J1137" s="31">
        <f t="shared" si="247"/>
        <v>4</v>
      </c>
      <c r="K1137" s="31">
        <f t="shared" si="248"/>
        <v>3</v>
      </c>
      <c r="L1137" s="31">
        <f t="shared" si="249"/>
        <v>3</v>
      </c>
      <c r="M1137" s="31">
        <f t="shared" si="250"/>
        <v>4</v>
      </c>
      <c r="N1137" s="31">
        <f t="shared" si="251"/>
        <v>3.5</v>
      </c>
      <c r="O1137" s="26" t="s">
        <v>6310</v>
      </c>
      <c r="P1137" s="26" t="s">
        <v>108</v>
      </c>
      <c r="Q1137" s="27">
        <v>42502</v>
      </c>
      <c r="R1137" s="26" t="s">
        <v>166</v>
      </c>
      <c r="S1137" s="26" t="s">
        <v>184</v>
      </c>
      <c r="T1137" s="26" t="s">
        <v>157</v>
      </c>
      <c r="U1137" s="26" t="s">
        <v>112</v>
      </c>
      <c r="V1137" s="26" t="s">
        <v>169</v>
      </c>
      <c r="W1137" s="26" t="s">
        <v>6300</v>
      </c>
      <c r="X1137" s="26" t="s">
        <v>6301</v>
      </c>
      <c r="Y1137" s="26" t="s">
        <v>6302</v>
      </c>
      <c r="Z1137" s="26" t="s">
        <v>6303</v>
      </c>
      <c r="AA1137" s="24"/>
      <c r="AB1137" s="26" t="s">
        <v>117</v>
      </c>
      <c r="AC1137" s="28">
        <v>5000</v>
      </c>
      <c r="AD1137" s="24"/>
      <c r="AE1137" s="24"/>
      <c r="AF1137" s="26" t="s">
        <v>139</v>
      </c>
      <c r="AG1137" s="26" t="s">
        <v>224</v>
      </c>
      <c r="AH1137" s="26" t="s">
        <v>250</v>
      </c>
      <c r="AI1137" s="28">
        <v>5000</v>
      </c>
      <c r="AJ1137" s="26" t="s">
        <v>6311</v>
      </c>
      <c r="AK1137" s="26" t="s">
        <v>6312</v>
      </c>
      <c r="AL1137" s="26" t="s">
        <v>6306</v>
      </c>
      <c r="AM1137" s="24"/>
      <c r="AN1137" s="24"/>
      <c r="AO1137" s="24"/>
      <c r="AP1137" s="24"/>
      <c r="AQ1137" s="26" t="s">
        <v>6313</v>
      </c>
      <c r="AR1137" s="24"/>
      <c r="AS1137" s="24"/>
      <c r="AT1137" s="26" t="s">
        <v>6314</v>
      </c>
      <c r="AU1137" s="26" t="s">
        <v>6315</v>
      </c>
      <c r="AV1137" s="24"/>
      <c r="AW1137" s="28">
        <v>62607</v>
      </c>
      <c r="AX1137" s="26">
        <v>340</v>
      </c>
      <c r="AY1137" s="28">
        <v>80</v>
      </c>
      <c r="AZ1137" s="28">
        <v>87</v>
      </c>
      <c r="BA1137" s="26">
        <v>0</v>
      </c>
      <c r="BB1137" s="26" t="s">
        <v>148</v>
      </c>
      <c r="BC1137" s="26" t="s">
        <v>4585</v>
      </c>
      <c r="BD1137" s="26" t="s">
        <v>125</v>
      </c>
      <c r="BE1137" s="24"/>
      <c r="BF1137" s="26" t="s">
        <v>6316</v>
      </c>
      <c r="BG1137" s="26" t="s">
        <v>191</v>
      </c>
      <c r="BH1137" s="24"/>
      <c r="BI1137" s="24"/>
      <c r="BJ1137" s="24"/>
      <c r="BK1137" s="24"/>
      <c r="BL1137" s="24"/>
      <c r="BM1137" s="24"/>
      <c r="BN1137" s="24"/>
      <c r="BO1137" s="24"/>
      <c r="BP1137" s="24"/>
      <c r="BQ1137" s="24"/>
      <c r="BR1137" s="26">
        <v>3</v>
      </c>
      <c r="BS1137" s="26">
        <v>3</v>
      </c>
      <c r="BT1137" s="26">
        <v>4</v>
      </c>
      <c r="BU1137" s="26">
        <v>4</v>
      </c>
      <c r="BV1137" s="26">
        <v>4</v>
      </c>
      <c r="BW1137" s="26">
        <v>3</v>
      </c>
      <c r="BX1137" s="26">
        <v>3</v>
      </c>
      <c r="BY1137" s="26">
        <v>4</v>
      </c>
      <c r="BZ1137" s="24"/>
      <c r="CA1137" s="24"/>
      <c r="CB1137" s="24"/>
      <c r="CC1137" s="24"/>
      <c r="CD1137" s="24"/>
      <c r="CE1137" s="24"/>
      <c r="CF1137" s="24"/>
      <c r="CG1137" s="24"/>
      <c r="CH1137" s="24"/>
      <c r="CI1137" s="24"/>
      <c r="CJ1137" s="24"/>
      <c r="CK1137" s="24"/>
      <c r="CL1137" s="24"/>
      <c r="CM1137" s="24"/>
      <c r="CN1137" s="24"/>
      <c r="CO1137" s="24"/>
      <c r="CP1137" s="24"/>
      <c r="CQ1137" s="24"/>
      <c r="CR1137" s="24"/>
      <c r="CS1137" s="24"/>
      <c r="CT1137" s="24"/>
      <c r="CU1137" s="24"/>
      <c r="CV1137" s="24"/>
      <c r="CW1137" s="24"/>
      <c r="CX1137" s="24"/>
      <c r="CY1137" s="24"/>
      <c r="CZ1137" s="24"/>
      <c r="DA1137" s="24"/>
      <c r="DB1137" s="24"/>
      <c r="DC1137" s="24"/>
      <c r="DD1137" s="24"/>
      <c r="DE1137" s="24"/>
      <c r="DF1137" s="26" t="s">
        <v>139</v>
      </c>
      <c r="DG1137" s="26" t="s">
        <v>120</v>
      </c>
      <c r="DH1137" s="26" t="s">
        <v>120</v>
      </c>
      <c r="DI1137" s="26" t="s">
        <v>139</v>
      </c>
      <c r="DJ1137" s="26" t="s">
        <v>139</v>
      </c>
      <c r="DK1137" s="26" t="s">
        <v>120</v>
      </c>
      <c r="DL1137" s="26" t="s">
        <v>139</v>
      </c>
      <c r="DM1137" s="26" t="s">
        <v>139</v>
      </c>
      <c r="DN1137" s="26" t="s">
        <v>139</v>
      </c>
      <c r="DO1137" s="26" t="s">
        <v>139</v>
      </c>
    </row>
    <row r="1138" spans="1:119" ht="20.100000000000001" customHeight="1" x14ac:dyDescent="0.25">
      <c r="A1138" s="29" t="str">
        <f t="shared" si="238"/>
        <v/>
      </c>
      <c r="B1138" s="29" t="str">
        <f t="shared" si="239"/>
        <v>Fregenet Kidan Lehitsanat (Fregenet School)</v>
      </c>
      <c r="C1138" s="29">
        <f t="shared" si="240"/>
        <v>0</v>
      </c>
      <c r="D1138" s="30" t="str">
        <f t="shared" si="241"/>
        <v>Africa and the Middle East</v>
      </c>
      <c r="E1138" s="30" t="str">
        <f t="shared" si="242"/>
        <v>Addis Ababa, Ethiopia</v>
      </c>
      <c r="F1138" s="31">
        <f t="shared" si="243"/>
        <v>0</v>
      </c>
      <c r="G1138" s="31">
        <f t="shared" si="244"/>
        <v>0</v>
      </c>
      <c r="H1138" s="31">
        <f t="shared" si="245"/>
        <v>0</v>
      </c>
      <c r="I1138" s="31">
        <f t="shared" si="246"/>
        <v>0</v>
      </c>
      <c r="J1138" s="31">
        <f t="shared" si="247"/>
        <v>0</v>
      </c>
      <c r="K1138" s="31">
        <f t="shared" si="248"/>
        <v>0</v>
      </c>
      <c r="L1138" s="31">
        <f t="shared" si="249"/>
        <v>0</v>
      </c>
      <c r="M1138" s="31">
        <f t="shared" si="250"/>
        <v>0</v>
      </c>
      <c r="N1138" s="31">
        <f t="shared" si="251"/>
        <v>0</v>
      </c>
      <c r="O1138" s="26" t="s">
        <v>16078</v>
      </c>
      <c r="P1138" s="26" t="s">
        <v>108</v>
      </c>
      <c r="Q1138" s="27">
        <v>42243</v>
      </c>
      <c r="R1138" s="24"/>
      <c r="S1138" s="24"/>
      <c r="T1138" s="26" t="s">
        <v>157</v>
      </c>
      <c r="U1138" s="24"/>
      <c r="V1138" s="26" t="s">
        <v>169</v>
      </c>
      <c r="W1138" s="26" t="s">
        <v>6300</v>
      </c>
      <c r="X1138" s="26" t="s">
        <v>6301</v>
      </c>
      <c r="Y1138" s="26" t="s">
        <v>6302</v>
      </c>
      <c r="Z1138" s="26" t="s">
        <v>6303</v>
      </c>
      <c r="AA1138" s="24"/>
      <c r="AB1138" s="26" t="s">
        <v>15733</v>
      </c>
      <c r="AC1138" s="28">
        <v>9600</v>
      </c>
      <c r="AD1138" s="24"/>
      <c r="AE1138" s="24"/>
      <c r="AF1138" s="26" t="s">
        <v>139</v>
      </c>
      <c r="AG1138" s="26" t="s">
        <v>224</v>
      </c>
      <c r="AH1138" s="24"/>
      <c r="AI1138" s="28">
        <v>9600</v>
      </c>
      <c r="AJ1138" s="24"/>
      <c r="AK1138" s="24"/>
      <c r="AL1138" s="24"/>
      <c r="AM1138" s="24"/>
      <c r="AN1138" s="24"/>
      <c r="AO1138" s="24"/>
      <c r="AP1138" s="24"/>
      <c r="AQ1138" s="24"/>
      <c r="AR1138" s="24"/>
      <c r="AS1138" s="24"/>
      <c r="AT1138" s="24"/>
      <c r="AU1138" s="24"/>
      <c r="AV1138" s="24"/>
      <c r="AW1138" s="24"/>
      <c r="AX1138" s="24"/>
      <c r="AY1138" s="24"/>
      <c r="AZ1138" s="24"/>
      <c r="BA1138" s="24"/>
      <c r="BB1138" s="24"/>
      <c r="BC1138" s="26" t="s">
        <v>4585</v>
      </c>
      <c r="BD1138" s="24"/>
      <c r="BE1138" s="24"/>
      <c r="BF1138" s="24"/>
      <c r="BG1138" s="24"/>
      <c r="BH1138" s="24"/>
      <c r="BI1138" s="24"/>
      <c r="BJ1138" s="24"/>
      <c r="BK1138" s="24"/>
      <c r="BL1138" s="24"/>
      <c r="BM1138" s="24"/>
      <c r="BN1138" s="24"/>
      <c r="BO1138" s="24"/>
      <c r="BP1138" s="24"/>
      <c r="BQ1138" s="24"/>
      <c r="BR1138" s="24"/>
      <c r="BS1138" s="24"/>
      <c r="BT1138" s="24"/>
      <c r="BU1138" s="24"/>
      <c r="BV1138" s="24"/>
      <c r="BW1138" s="24"/>
      <c r="BX1138" s="24"/>
      <c r="BY1138" s="24"/>
      <c r="BZ1138" s="24"/>
      <c r="CA1138" s="24"/>
      <c r="CB1138" s="24"/>
      <c r="CC1138" s="24"/>
      <c r="CD1138" s="24"/>
      <c r="CE1138" s="24"/>
      <c r="CF1138" s="24"/>
      <c r="CG1138" s="24"/>
      <c r="CH1138" s="24"/>
      <c r="CI1138" s="24"/>
      <c r="CJ1138" s="24"/>
      <c r="CK1138" s="24"/>
      <c r="CL1138" s="24"/>
      <c r="CM1138" s="24"/>
      <c r="CN1138" s="24"/>
      <c r="CO1138" s="24"/>
      <c r="CP1138" s="24"/>
      <c r="CQ1138" s="24"/>
      <c r="CR1138" s="24"/>
      <c r="CS1138" s="24"/>
      <c r="CT1138" s="24"/>
      <c r="CU1138" s="24"/>
      <c r="CV1138" s="24"/>
      <c r="CW1138" s="24"/>
      <c r="CX1138" s="24"/>
      <c r="CY1138" s="24"/>
      <c r="CZ1138" s="24"/>
      <c r="DA1138" s="24"/>
      <c r="DB1138" s="24"/>
      <c r="DC1138" s="24"/>
      <c r="DD1138" s="24"/>
      <c r="DE1138" s="24"/>
      <c r="DF1138" s="26" t="s">
        <v>139</v>
      </c>
      <c r="DG1138" s="26" t="s">
        <v>139</v>
      </c>
      <c r="DH1138" s="26" t="s">
        <v>139</v>
      </c>
      <c r="DI1138" s="26" t="s">
        <v>139</v>
      </c>
      <c r="DJ1138" s="26" t="s">
        <v>139</v>
      </c>
      <c r="DK1138" s="26" t="s">
        <v>139</v>
      </c>
      <c r="DL1138" s="26" t="s">
        <v>139</v>
      </c>
      <c r="DM1138" s="26" t="s">
        <v>139</v>
      </c>
      <c r="DN1138" s="26" t="s">
        <v>139</v>
      </c>
      <c r="DO1138" s="26" t="s">
        <v>139</v>
      </c>
    </row>
    <row r="1139" spans="1:119" ht="20.100000000000001" customHeight="1" x14ac:dyDescent="0.25">
      <c r="A1139" s="29" t="str">
        <f t="shared" si="238"/>
        <v/>
      </c>
      <c r="B1139" s="29" t="str">
        <f t="shared" si="239"/>
        <v>Fregenet Kidan Lehitsanat (Fregenet School)</v>
      </c>
      <c r="C1139" s="29">
        <f t="shared" si="240"/>
        <v>0</v>
      </c>
      <c r="D1139" s="30" t="str">
        <f t="shared" si="241"/>
        <v>Africa and the Middle East</v>
      </c>
      <c r="E1139" s="30" t="str">
        <f t="shared" si="242"/>
        <v>Addis Ababa, Ethiopia</v>
      </c>
      <c r="F1139" s="31">
        <f t="shared" si="243"/>
        <v>0</v>
      </c>
      <c r="G1139" s="31">
        <f t="shared" si="244"/>
        <v>0</v>
      </c>
      <c r="H1139" s="31">
        <f t="shared" si="245"/>
        <v>0</v>
      </c>
      <c r="I1139" s="31">
        <f t="shared" si="246"/>
        <v>0</v>
      </c>
      <c r="J1139" s="31">
        <f t="shared" si="247"/>
        <v>0</v>
      </c>
      <c r="K1139" s="31">
        <f t="shared" si="248"/>
        <v>0</v>
      </c>
      <c r="L1139" s="31">
        <f t="shared" si="249"/>
        <v>0</v>
      </c>
      <c r="M1139" s="31">
        <f t="shared" si="250"/>
        <v>0</v>
      </c>
      <c r="N1139" s="31">
        <f t="shared" si="251"/>
        <v>0</v>
      </c>
      <c r="O1139" s="26" t="s">
        <v>6317</v>
      </c>
      <c r="P1139" s="26" t="s">
        <v>108</v>
      </c>
      <c r="Q1139" s="27">
        <v>42310</v>
      </c>
      <c r="R1139" s="24"/>
      <c r="S1139" s="24"/>
      <c r="T1139" s="26" t="s">
        <v>157</v>
      </c>
      <c r="U1139" s="24"/>
      <c r="V1139" s="26" t="s">
        <v>169</v>
      </c>
      <c r="W1139" s="26" t="s">
        <v>6300</v>
      </c>
      <c r="X1139" s="26" t="s">
        <v>6301</v>
      </c>
      <c r="Y1139" s="26" t="s">
        <v>6302</v>
      </c>
      <c r="Z1139" s="26" t="s">
        <v>6303</v>
      </c>
      <c r="AA1139" s="24"/>
      <c r="AB1139" s="26" t="s">
        <v>723</v>
      </c>
      <c r="AC1139" s="28">
        <v>3000</v>
      </c>
      <c r="AD1139" s="24"/>
      <c r="AE1139" s="24"/>
      <c r="AF1139" s="26" t="s">
        <v>139</v>
      </c>
      <c r="AG1139" s="26" t="s">
        <v>224</v>
      </c>
      <c r="AH1139" s="24"/>
      <c r="AI1139" s="28">
        <v>3000</v>
      </c>
      <c r="AJ1139" s="24"/>
      <c r="AK1139" s="24"/>
      <c r="AL1139" s="24"/>
      <c r="AM1139" s="24"/>
      <c r="AN1139" s="24"/>
      <c r="AO1139" s="24"/>
      <c r="AP1139" s="24"/>
      <c r="AQ1139" s="24"/>
      <c r="AR1139" s="24"/>
      <c r="AS1139" s="24"/>
      <c r="AT1139" s="24"/>
      <c r="AU1139" s="24"/>
      <c r="AV1139" s="24"/>
      <c r="AW1139" s="24"/>
      <c r="AX1139" s="24"/>
      <c r="AY1139" s="24"/>
      <c r="AZ1139" s="24"/>
      <c r="BA1139" s="24"/>
      <c r="BB1139" s="24"/>
      <c r="BC1139" s="26" t="s">
        <v>4585</v>
      </c>
      <c r="BD1139" s="24"/>
      <c r="BE1139" s="24"/>
      <c r="BF1139" s="24"/>
      <c r="BG1139" s="24"/>
      <c r="BH1139" s="24"/>
      <c r="BI1139" s="24"/>
      <c r="BJ1139" s="24"/>
      <c r="BK1139" s="24"/>
      <c r="BL1139" s="24"/>
      <c r="BM1139" s="24"/>
      <c r="BN1139" s="24"/>
      <c r="BO1139" s="24"/>
      <c r="BP1139" s="24"/>
      <c r="BQ1139" s="24"/>
      <c r="BR1139" s="24"/>
      <c r="BS1139" s="24"/>
      <c r="BT1139" s="24"/>
      <c r="BU1139" s="24"/>
      <c r="BV1139" s="24"/>
      <c r="BW1139" s="24"/>
      <c r="BX1139" s="24"/>
      <c r="BY1139" s="24"/>
      <c r="BZ1139" s="24"/>
      <c r="CA1139" s="24"/>
      <c r="CB1139" s="24"/>
      <c r="CC1139" s="24"/>
      <c r="CD1139" s="24"/>
      <c r="CE1139" s="24"/>
      <c r="CF1139" s="24"/>
      <c r="CG1139" s="24"/>
      <c r="CH1139" s="24"/>
      <c r="CI1139" s="24"/>
      <c r="CJ1139" s="24"/>
      <c r="CK1139" s="24"/>
      <c r="CL1139" s="24"/>
      <c r="CM1139" s="24"/>
      <c r="CN1139" s="24"/>
      <c r="CO1139" s="24"/>
      <c r="CP1139" s="24"/>
      <c r="CQ1139" s="24"/>
      <c r="CR1139" s="24"/>
      <c r="CS1139" s="24"/>
      <c r="CT1139" s="24"/>
      <c r="CU1139" s="24"/>
      <c r="CV1139" s="24"/>
      <c r="CW1139" s="24"/>
      <c r="CX1139" s="24"/>
      <c r="CY1139" s="24"/>
      <c r="CZ1139" s="24"/>
      <c r="DA1139" s="24"/>
      <c r="DB1139" s="24"/>
      <c r="DC1139" s="24"/>
      <c r="DD1139" s="24"/>
      <c r="DE1139" s="24"/>
      <c r="DF1139" s="26" t="s">
        <v>139</v>
      </c>
      <c r="DG1139" s="26" t="s">
        <v>139</v>
      </c>
      <c r="DH1139" s="26" t="s">
        <v>139</v>
      </c>
      <c r="DI1139" s="26" t="s">
        <v>139</v>
      </c>
      <c r="DJ1139" s="26" t="s">
        <v>139</v>
      </c>
      <c r="DK1139" s="26" t="s">
        <v>139</v>
      </c>
      <c r="DL1139" s="26" t="s">
        <v>139</v>
      </c>
      <c r="DM1139" s="26" t="s">
        <v>139</v>
      </c>
      <c r="DN1139" s="26" t="s">
        <v>139</v>
      </c>
      <c r="DO1139" s="26" t="s">
        <v>139</v>
      </c>
    </row>
    <row r="1140" spans="1:119" ht="20.100000000000001" customHeight="1" x14ac:dyDescent="0.25">
      <c r="A1140" s="29" t="str">
        <f t="shared" si="238"/>
        <v>Fregenet Kidan Lehitsanat (Fregenet School)5</v>
      </c>
      <c r="B1140" s="29" t="str">
        <f t="shared" si="239"/>
        <v>Fregenet Kidan Lehitsanat (Fregenet School)</v>
      </c>
      <c r="C1140" s="29">
        <f t="shared" si="240"/>
        <v>5</v>
      </c>
      <c r="D1140" s="30" t="str">
        <f t="shared" si="241"/>
        <v>Africa and the Middle East</v>
      </c>
      <c r="E1140" s="30" t="str">
        <f t="shared" si="242"/>
        <v>Addis Ababa, Ethiopia</v>
      </c>
      <c r="F1140" s="31">
        <f t="shared" si="243"/>
        <v>3</v>
      </c>
      <c r="G1140" s="31">
        <f t="shared" si="244"/>
        <v>3</v>
      </c>
      <c r="H1140" s="31">
        <f t="shared" si="245"/>
        <v>4</v>
      </c>
      <c r="I1140" s="31">
        <f t="shared" si="246"/>
        <v>4</v>
      </c>
      <c r="J1140" s="31">
        <f t="shared" si="247"/>
        <v>3</v>
      </c>
      <c r="K1140" s="31">
        <f t="shared" si="248"/>
        <v>4</v>
      </c>
      <c r="L1140" s="31">
        <f t="shared" si="249"/>
        <v>3</v>
      </c>
      <c r="M1140" s="31">
        <f t="shared" si="250"/>
        <v>2</v>
      </c>
      <c r="N1140" s="31">
        <f t="shared" si="251"/>
        <v>3.3</v>
      </c>
      <c r="O1140" s="26" t="s">
        <v>6318</v>
      </c>
      <c r="P1140" s="26" t="s">
        <v>108</v>
      </c>
      <c r="Q1140" s="27">
        <v>41946</v>
      </c>
      <c r="R1140" s="26" t="s">
        <v>166</v>
      </c>
      <c r="S1140" s="26" t="s">
        <v>609</v>
      </c>
      <c r="T1140" s="26" t="s">
        <v>278</v>
      </c>
      <c r="U1140" s="26" t="s">
        <v>112</v>
      </c>
      <c r="V1140" s="26" t="s">
        <v>169</v>
      </c>
      <c r="W1140" s="26" t="s">
        <v>6300</v>
      </c>
      <c r="X1140" s="26" t="s">
        <v>6301</v>
      </c>
      <c r="Y1140" s="26" t="s">
        <v>6302</v>
      </c>
      <c r="Z1140" s="26" t="s">
        <v>6303</v>
      </c>
      <c r="AA1140" s="24"/>
      <c r="AB1140" s="26" t="s">
        <v>117</v>
      </c>
      <c r="AC1140" s="28">
        <v>9000</v>
      </c>
      <c r="AD1140" s="24"/>
      <c r="AE1140" s="24"/>
      <c r="AF1140" s="26" t="s">
        <v>139</v>
      </c>
      <c r="AG1140" s="26" t="s">
        <v>224</v>
      </c>
      <c r="AH1140" s="26" t="s">
        <v>176</v>
      </c>
      <c r="AI1140" s="28">
        <v>9000</v>
      </c>
      <c r="AJ1140" s="26" t="s">
        <v>6319</v>
      </c>
      <c r="AK1140" s="26" t="s">
        <v>6305</v>
      </c>
      <c r="AL1140" s="26" t="s">
        <v>6306</v>
      </c>
      <c r="AM1140" s="24"/>
      <c r="AN1140" s="24"/>
      <c r="AO1140" s="24"/>
      <c r="AP1140" s="24"/>
      <c r="AQ1140" s="26" t="s">
        <v>6320</v>
      </c>
      <c r="AR1140" s="24"/>
      <c r="AS1140" s="24"/>
      <c r="AT1140" s="26" t="s">
        <v>6321</v>
      </c>
      <c r="AU1140" s="26" t="s">
        <v>6322</v>
      </c>
      <c r="AV1140" s="24"/>
      <c r="AW1140" s="28">
        <v>46380</v>
      </c>
      <c r="AX1140" s="26">
        <v>288</v>
      </c>
      <c r="AY1140" s="28">
        <v>100</v>
      </c>
      <c r="AZ1140" s="28">
        <v>100</v>
      </c>
      <c r="BA1140" s="26">
        <v>0</v>
      </c>
      <c r="BB1140" s="26" t="s">
        <v>148</v>
      </c>
      <c r="BC1140" s="26" t="s">
        <v>4585</v>
      </c>
      <c r="BD1140" s="26" t="s">
        <v>125</v>
      </c>
      <c r="BE1140" s="24"/>
      <c r="BF1140" s="26" t="s">
        <v>6316</v>
      </c>
      <c r="BG1140" s="26" t="s">
        <v>191</v>
      </c>
      <c r="BH1140" s="26" t="s">
        <v>6323</v>
      </c>
      <c r="BI1140" s="26" t="s">
        <v>6300</v>
      </c>
      <c r="BJ1140" s="24"/>
      <c r="BK1140" s="24"/>
      <c r="BL1140" s="24"/>
      <c r="BM1140" s="24"/>
      <c r="BN1140" s="24"/>
      <c r="BO1140" s="24"/>
      <c r="BP1140" s="24"/>
      <c r="BQ1140" s="24"/>
      <c r="BR1140" s="26">
        <v>3</v>
      </c>
      <c r="BS1140" s="26">
        <v>3</v>
      </c>
      <c r="BT1140" s="26">
        <v>4</v>
      </c>
      <c r="BU1140" s="26">
        <v>4</v>
      </c>
      <c r="BV1140" s="26">
        <v>3</v>
      </c>
      <c r="BW1140" s="26">
        <v>4</v>
      </c>
      <c r="BX1140" s="26">
        <v>3</v>
      </c>
      <c r="BY1140" s="26">
        <v>2</v>
      </c>
      <c r="BZ1140" s="24"/>
      <c r="CA1140" s="24"/>
      <c r="CB1140" s="24"/>
      <c r="CC1140" s="24"/>
      <c r="CD1140" s="24"/>
      <c r="CE1140" s="24"/>
      <c r="CF1140" s="24"/>
      <c r="CG1140" s="24"/>
      <c r="CH1140" s="24"/>
      <c r="CI1140" s="24"/>
      <c r="CJ1140" s="24"/>
      <c r="CK1140" s="24"/>
      <c r="CL1140" s="24"/>
      <c r="CM1140" s="24"/>
      <c r="CN1140" s="24"/>
      <c r="CO1140" s="24"/>
      <c r="CP1140" s="24"/>
      <c r="CQ1140" s="24"/>
      <c r="CR1140" s="24"/>
      <c r="CS1140" s="24"/>
      <c r="CT1140" s="24"/>
      <c r="CU1140" s="24"/>
      <c r="CV1140" s="24"/>
      <c r="CW1140" s="24"/>
      <c r="CX1140" s="24"/>
      <c r="CY1140" s="24"/>
      <c r="CZ1140" s="24"/>
      <c r="DA1140" s="24"/>
      <c r="DB1140" s="24"/>
      <c r="DC1140" s="24"/>
      <c r="DD1140" s="24"/>
      <c r="DE1140" s="24"/>
      <c r="DF1140" s="26" t="s">
        <v>139</v>
      </c>
      <c r="DG1140" s="26" t="s">
        <v>120</v>
      </c>
      <c r="DH1140" s="26" t="s">
        <v>139</v>
      </c>
      <c r="DI1140" s="26" t="s">
        <v>139</v>
      </c>
      <c r="DJ1140" s="26" t="s">
        <v>120</v>
      </c>
      <c r="DK1140" s="26" t="s">
        <v>139</v>
      </c>
      <c r="DL1140" s="26" t="s">
        <v>139</v>
      </c>
      <c r="DM1140" s="26" t="s">
        <v>139</v>
      </c>
      <c r="DN1140" s="26" t="s">
        <v>139</v>
      </c>
      <c r="DO1140" s="26" t="s">
        <v>139</v>
      </c>
    </row>
    <row r="1141" spans="1:119" ht="20.100000000000001" customHeight="1" x14ac:dyDescent="0.25">
      <c r="A1141" s="29" t="str">
        <f t="shared" si="238"/>
        <v>Fregenet Kidan Lehitsanat (Fregenet School)4</v>
      </c>
      <c r="B1141" s="29" t="str">
        <f t="shared" si="239"/>
        <v>Fregenet Kidan Lehitsanat (Fregenet School)</v>
      </c>
      <c r="C1141" s="29">
        <f t="shared" si="240"/>
        <v>4</v>
      </c>
      <c r="D1141" s="30" t="str">
        <f t="shared" si="241"/>
        <v>Africa and the Middle East</v>
      </c>
      <c r="E1141" s="30" t="str">
        <f t="shared" si="242"/>
        <v>Addis Ababa, Ethiopia</v>
      </c>
      <c r="F1141" s="31">
        <f t="shared" si="243"/>
        <v>3</v>
      </c>
      <c r="G1141" s="31">
        <f t="shared" si="244"/>
        <v>2</v>
      </c>
      <c r="H1141" s="31">
        <f t="shared" si="245"/>
        <v>4</v>
      </c>
      <c r="I1141" s="31">
        <f t="shared" si="246"/>
        <v>3</v>
      </c>
      <c r="J1141" s="31">
        <f t="shared" si="247"/>
        <v>3</v>
      </c>
      <c r="K1141" s="31">
        <f t="shared" si="248"/>
        <v>2</v>
      </c>
      <c r="L1141" s="31">
        <f t="shared" si="249"/>
        <v>3</v>
      </c>
      <c r="M1141" s="31">
        <f t="shared" si="250"/>
        <v>2</v>
      </c>
      <c r="N1141" s="31">
        <f t="shared" si="251"/>
        <v>2.8</v>
      </c>
      <c r="O1141" s="26" t="s">
        <v>6324</v>
      </c>
      <c r="P1141" s="26" t="s">
        <v>108</v>
      </c>
      <c r="Q1141" s="27">
        <v>41568</v>
      </c>
      <c r="R1141" s="26" t="s">
        <v>166</v>
      </c>
      <c r="S1141" s="26" t="s">
        <v>622</v>
      </c>
      <c r="T1141" s="26" t="s">
        <v>194</v>
      </c>
      <c r="U1141" s="26" t="s">
        <v>112</v>
      </c>
      <c r="V1141" s="26" t="s">
        <v>169</v>
      </c>
      <c r="W1141" s="26" t="s">
        <v>6300</v>
      </c>
      <c r="X1141" s="26" t="s">
        <v>6301</v>
      </c>
      <c r="Y1141" s="26" t="s">
        <v>6302</v>
      </c>
      <c r="Z1141" s="26" t="s">
        <v>6303</v>
      </c>
      <c r="AA1141" s="24"/>
      <c r="AB1141" s="26" t="s">
        <v>117</v>
      </c>
      <c r="AC1141" s="28">
        <v>9000</v>
      </c>
      <c r="AD1141" s="24"/>
      <c r="AE1141" s="24"/>
      <c r="AF1141" s="26" t="s">
        <v>139</v>
      </c>
      <c r="AG1141" s="26" t="s">
        <v>224</v>
      </c>
      <c r="AH1141" s="26" t="s">
        <v>185</v>
      </c>
      <c r="AI1141" s="28">
        <v>9000</v>
      </c>
      <c r="AJ1141" s="26" t="s">
        <v>6325</v>
      </c>
      <c r="AK1141" s="26" t="s">
        <v>6312</v>
      </c>
      <c r="AL1141" s="26" t="s">
        <v>6326</v>
      </c>
      <c r="AM1141" s="24"/>
      <c r="AN1141" s="24"/>
      <c r="AO1141" s="24"/>
      <c r="AP1141" s="24"/>
      <c r="AQ1141" s="26" t="s">
        <v>6327</v>
      </c>
      <c r="AR1141" s="24"/>
      <c r="AS1141" s="24"/>
      <c r="AT1141" s="24"/>
      <c r="AU1141" s="24"/>
      <c r="AV1141" s="24"/>
      <c r="AW1141" s="28">
        <v>42548</v>
      </c>
      <c r="AX1141" s="26">
        <v>262</v>
      </c>
      <c r="AY1141" s="28">
        <v>80</v>
      </c>
      <c r="AZ1141" s="28">
        <v>92</v>
      </c>
      <c r="BA1141" s="26">
        <v>0</v>
      </c>
      <c r="BB1141" s="26" t="s">
        <v>148</v>
      </c>
      <c r="BC1141" s="26" t="s">
        <v>4585</v>
      </c>
      <c r="BD1141" s="26" t="s">
        <v>125</v>
      </c>
      <c r="BE1141" s="24"/>
      <c r="BF1141" s="26" t="s">
        <v>6316</v>
      </c>
      <c r="BG1141" s="26" t="s">
        <v>191</v>
      </c>
      <c r="BH1141" s="24"/>
      <c r="BI1141" s="24"/>
      <c r="BJ1141" s="24"/>
      <c r="BK1141" s="24"/>
      <c r="BL1141" s="24"/>
      <c r="BM1141" s="24"/>
      <c r="BN1141" s="24"/>
      <c r="BO1141" s="24"/>
      <c r="BP1141" s="24"/>
      <c r="BQ1141" s="24"/>
      <c r="BR1141" s="26">
        <v>3</v>
      </c>
      <c r="BS1141" s="26">
        <v>2</v>
      </c>
      <c r="BT1141" s="26">
        <v>4</v>
      </c>
      <c r="BU1141" s="26">
        <v>3</v>
      </c>
      <c r="BV1141" s="26">
        <v>3</v>
      </c>
      <c r="BW1141" s="26">
        <v>2</v>
      </c>
      <c r="BX1141" s="26">
        <v>3</v>
      </c>
      <c r="BY1141" s="26">
        <v>2</v>
      </c>
      <c r="BZ1141" s="24"/>
      <c r="CA1141" s="24"/>
      <c r="CB1141" s="24"/>
      <c r="CC1141" s="24"/>
      <c r="CD1141" s="24"/>
      <c r="CE1141" s="24"/>
      <c r="CF1141" s="24"/>
      <c r="CG1141" s="24"/>
      <c r="CH1141" s="24"/>
      <c r="CI1141" s="24"/>
      <c r="CJ1141" s="24"/>
      <c r="CK1141" s="24"/>
      <c r="CL1141" s="24"/>
      <c r="CM1141" s="24"/>
      <c r="CN1141" s="24"/>
      <c r="CO1141" s="24"/>
      <c r="CP1141" s="24"/>
      <c r="CQ1141" s="24"/>
      <c r="CR1141" s="24"/>
      <c r="CS1141" s="24"/>
      <c r="CT1141" s="24"/>
      <c r="CU1141" s="24"/>
      <c r="CV1141" s="24"/>
      <c r="CW1141" s="24"/>
      <c r="CX1141" s="24"/>
      <c r="CY1141" s="24"/>
      <c r="CZ1141" s="24"/>
      <c r="DA1141" s="24"/>
      <c r="DB1141" s="24"/>
      <c r="DC1141" s="24"/>
      <c r="DD1141" s="24"/>
      <c r="DE1141" s="24"/>
      <c r="DF1141" s="26" t="s">
        <v>139</v>
      </c>
      <c r="DG1141" s="26" t="s">
        <v>139</v>
      </c>
      <c r="DH1141" s="26" t="s">
        <v>139</v>
      </c>
      <c r="DI1141" s="26" t="s">
        <v>139</v>
      </c>
      <c r="DJ1141" s="26" t="s">
        <v>139</v>
      </c>
      <c r="DK1141" s="26" t="s">
        <v>139</v>
      </c>
      <c r="DL1141" s="26" t="s">
        <v>139</v>
      </c>
      <c r="DM1141" s="26" t="s">
        <v>139</v>
      </c>
      <c r="DN1141" s="26" t="s">
        <v>139</v>
      </c>
      <c r="DO1141" s="26" t="s">
        <v>139</v>
      </c>
    </row>
    <row r="1142" spans="1:119" ht="20.100000000000001" customHeight="1" x14ac:dyDescent="0.25">
      <c r="A1142" s="29" t="str">
        <f t="shared" si="238"/>
        <v>Fregenet Kidan Lehitsanat (Fregenet School)3</v>
      </c>
      <c r="B1142" s="29" t="str">
        <f t="shared" si="239"/>
        <v>Fregenet Kidan Lehitsanat (Fregenet School)</v>
      </c>
      <c r="C1142" s="29">
        <f t="shared" si="240"/>
        <v>3</v>
      </c>
      <c r="D1142" s="30" t="str">
        <f t="shared" si="241"/>
        <v>Africa and the Middle East</v>
      </c>
      <c r="E1142" s="30" t="str">
        <f t="shared" si="242"/>
        <v>Addis Ababa, Ethiopia</v>
      </c>
      <c r="F1142" s="31">
        <f t="shared" si="243"/>
        <v>3</v>
      </c>
      <c r="G1142" s="31">
        <f t="shared" si="244"/>
        <v>2</v>
      </c>
      <c r="H1142" s="31">
        <f t="shared" si="245"/>
        <v>3</v>
      </c>
      <c r="I1142" s="31">
        <f t="shared" si="246"/>
        <v>3</v>
      </c>
      <c r="J1142" s="31">
        <f t="shared" si="247"/>
        <v>3</v>
      </c>
      <c r="K1142" s="31">
        <f t="shared" si="248"/>
        <v>4</v>
      </c>
      <c r="L1142" s="31">
        <f t="shared" si="249"/>
        <v>2</v>
      </c>
      <c r="M1142" s="31">
        <f t="shared" si="250"/>
        <v>2</v>
      </c>
      <c r="N1142" s="31">
        <f t="shared" si="251"/>
        <v>2.8</v>
      </c>
      <c r="O1142" s="26" t="s">
        <v>6328</v>
      </c>
      <c r="P1142" s="26" t="s">
        <v>108</v>
      </c>
      <c r="Q1142" s="27">
        <v>41204</v>
      </c>
      <c r="R1142" s="26" t="s">
        <v>109</v>
      </c>
      <c r="S1142" s="26" t="s">
        <v>306</v>
      </c>
      <c r="T1142" s="26" t="s">
        <v>207</v>
      </c>
      <c r="U1142" s="26" t="s">
        <v>112</v>
      </c>
      <c r="V1142" s="26" t="s">
        <v>169</v>
      </c>
      <c r="W1142" s="26" t="s">
        <v>6300</v>
      </c>
      <c r="X1142" s="26" t="s">
        <v>6301</v>
      </c>
      <c r="Y1142" s="26" t="s">
        <v>6302</v>
      </c>
      <c r="Z1142" s="26" t="s">
        <v>6303</v>
      </c>
      <c r="AA1142" s="24"/>
      <c r="AB1142" s="26" t="s">
        <v>117</v>
      </c>
      <c r="AC1142" s="28">
        <v>7000</v>
      </c>
      <c r="AD1142" s="24"/>
      <c r="AE1142" s="24"/>
      <c r="AF1142" s="26" t="s">
        <v>139</v>
      </c>
      <c r="AG1142" s="26" t="s">
        <v>224</v>
      </c>
      <c r="AH1142" s="26" t="s">
        <v>121</v>
      </c>
      <c r="AI1142" s="28">
        <v>7000</v>
      </c>
      <c r="AJ1142" s="26" t="s">
        <v>6329</v>
      </c>
      <c r="AK1142" s="26" t="s">
        <v>6312</v>
      </c>
      <c r="AL1142" s="26" t="s">
        <v>6330</v>
      </c>
      <c r="AM1142" s="24"/>
      <c r="AN1142" s="24"/>
      <c r="AO1142" s="24"/>
      <c r="AP1142" s="24"/>
      <c r="AQ1142" s="24"/>
      <c r="AR1142" s="24"/>
      <c r="AS1142" s="24"/>
      <c r="AT1142" s="24"/>
      <c r="AU1142" s="24"/>
      <c r="AV1142" s="24"/>
      <c r="AW1142" s="28">
        <v>42050</v>
      </c>
      <c r="AX1142" s="26">
        <v>244</v>
      </c>
      <c r="AY1142" s="28">
        <v>100</v>
      </c>
      <c r="AZ1142" s="28">
        <v>100</v>
      </c>
      <c r="BA1142" s="26">
        <v>0</v>
      </c>
      <c r="BB1142" s="26" t="s">
        <v>148</v>
      </c>
      <c r="BC1142" s="26" t="s">
        <v>4585</v>
      </c>
      <c r="BD1142" s="26" t="s">
        <v>125</v>
      </c>
      <c r="BE1142" s="24"/>
      <c r="BF1142" s="26" t="s">
        <v>6316</v>
      </c>
      <c r="BG1142" s="26" t="s">
        <v>191</v>
      </c>
      <c r="BH1142" s="24"/>
      <c r="BI1142" s="24"/>
      <c r="BJ1142" s="26" t="s">
        <v>6331</v>
      </c>
      <c r="BK1142" s="26" t="s">
        <v>6300</v>
      </c>
      <c r="BL1142" s="26" t="s">
        <v>6332</v>
      </c>
      <c r="BM1142" s="26" t="s">
        <v>6300</v>
      </c>
      <c r="BN1142" s="24"/>
      <c r="BO1142" s="24"/>
      <c r="BP1142" s="24"/>
      <c r="BQ1142" s="24"/>
      <c r="BR1142" s="26">
        <v>3</v>
      </c>
      <c r="BS1142" s="26">
        <v>2</v>
      </c>
      <c r="BT1142" s="26">
        <v>3</v>
      </c>
      <c r="BU1142" s="26">
        <v>3</v>
      </c>
      <c r="BV1142" s="26">
        <v>3</v>
      </c>
      <c r="BW1142" s="26">
        <v>4</v>
      </c>
      <c r="BX1142" s="26">
        <v>2</v>
      </c>
      <c r="BY1142" s="26">
        <v>2</v>
      </c>
      <c r="BZ1142" s="24"/>
      <c r="CA1142" s="24"/>
      <c r="CB1142" s="24"/>
      <c r="CC1142" s="24"/>
      <c r="CD1142" s="24"/>
      <c r="CE1142" s="24"/>
      <c r="CF1142" s="24"/>
      <c r="CG1142" s="24"/>
      <c r="CH1142" s="24"/>
      <c r="CI1142" s="24"/>
      <c r="CJ1142" s="24"/>
      <c r="CK1142" s="24"/>
      <c r="CL1142" s="24"/>
      <c r="CM1142" s="24"/>
      <c r="CN1142" s="24"/>
      <c r="CO1142" s="24"/>
      <c r="CP1142" s="24"/>
      <c r="CQ1142" s="24"/>
      <c r="CR1142" s="24"/>
      <c r="CS1142" s="24"/>
      <c r="CT1142" s="24"/>
      <c r="CU1142" s="24"/>
      <c r="CV1142" s="24"/>
      <c r="CW1142" s="24"/>
      <c r="CX1142" s="24"/>
      <c r="CY1142" s="24"/>
      <c r="CZ1142" s="24"/>
      <c r="DA1142" s="24"/>
      <c r="DB1142" s="24"/>
      <c r="DC1142" s="24"/>
      <c r="DD1142" s="24"/>
      <c r="DE1142" s="24"/>
      <c r="DF1142" s="26" t="s">
        <v>139</v>
      </c>
      <c r="DG1142" s="26" t="s">
        <v>139</v>
      </c>
      <c r="DH1142" s="26" t="s">
        <v>139</v>
      </c>
      <c r="DI1142" s="26" t="s">
        <v>139</v>
      </c>
      <c r="DJ1142" s="26" t="s">
        <v>139</v>
      </c>
      <c r="DK1142" s="26" t="s">
        <v>139</v>
      </c>
      <c r="DL1142" s="26" t="s">
        <v>139</v>
      </c>
      <c r="DM1142" s="26" t="s">
        <v>139</v>
      </c>
      <c r="DN1142" s="26" t="s">
        <v>139</v>
      </c>
      <c r="DO1142" s="26" t="s">
        <v>139</v>
      </c>
    </row>
    <row r="1143" spans="1:119" ht="20.100000000000001" customHeight="1" x14ac:dyDescent="0.25">
      <c r="A1143" s="29" t="str">
        <f t="shared" si="238"/>
        <v>Fregenet Kidan Lehitsanat (Fregenet School)2</v>
      </c>
      <c r="B1143" s="29" t="str">
        <f t="shared" si="239"/>
        <v>Fregenet Kidan Lehitsanat (Fregenet School)</v>
      </c>
      <c r="C1143" s="29">
        <f t="shared" si="240"/>
        <v>2</v>
      </c>
      <c r="D1143" s="30" t="str">
        <f t="shared" si="241"/>
        <v>Africa and the Middle East</v>
      </c>
      <c r="E1143" s="30" t="str">
        <f t="shared" si="242"/>
        <v>Addis Ababa, Ethiopia</v>
      </c>
      <c r="F1143" s="31">
        <f t="shared" si="243"/>
        <v>2</v>
      </c>
      <c r="G1143" s="31">
        <f t="shared" si="244"/>
        <v>2</v>
      </c>
      <c r="H1143" s="31">
        <f t="shared" si="245"/>
        <v>3</v>
      </c>
      <c r="I1143" s="31">
        <f t="shared" si="246"/>
        <v>3</v>
      </c>
      <c r="J1143" s="31">
        <f t="shared" si="247"/>
        <v>3</v>
      </c>
      <c r="K1143" s="31">
        <f t="shared" si="248"/>
        <v>3</v>
      </c>
      <c r="L1143" s="31">
        <f t="shared" si="249"/>
        <v>3</v>
      </c>
      <c r="M1143" s="31">
        <f t="shared" si="250"/>
        <v>2</v>
      </c>
      <c r="N1143" s="31">
        <f t="shared" si="251"/>
        <v>2.6</v>
      </c>
      <c r="O1143" s="26" t="s">
        <v>6333</v>
      </c>
      <c r="P1143" s="26" t="s">
        <v>108</v>
      </c>
      <c r="Q1143" s="27">
        <v>40835</v>
      </c>
      <c r="R1143" s="26" t="s">
        <v>109</v>
      </c>
      <c r="S1143" s="26" t="s">
        <v>321</v>
      </c>
      <c r="T1143" s="26" t="s">
        <v>175</v>
      </c>
      <c r="U1143" s="26" t="s">
        <v>112</v>
      </c>
      <c r="V1143" s="26" t="s">
        <v>169</v>
      </c>
      <c r="W1143" s="26" t="s">
        <v>6300</v>
      </c>
      <c r="X1143" s="26" t="s">
        <v>6301</v>
      </c>
      <c r="Y1143" s="26" t="s">
        <v>6302</v>
      </c>
      <c r="Z1143" s="26" t="s">
        <v>6303</v>
      </c>
      <c r="AA1143" s="24"/>
      <c r="AB1143" s="26" t="s">
        <v>117</v>
      </c>
      <c r="AC1143" s="28">
        <v>7000</v>
      </c>
      <c r="AD1143" s="24"/>
      <c r="AE1143" s="24"/>
      <c r="AF1143" s="26" t="s">
        <v>139</v>
      </c>
      <c r="AG1143" s="26" t="s">
        <v>224</v>
      </c>
      <c r="AH1143" s="26" t="s">
        <v>143</v>
      </c>
      <c r="AI1143" s="28">
        <v>7000</v>
      </c>
      <c r="AJ1143" s="24"/>
      <c r="AK1143" s="26" t="s">
        <v>6334</v>
      </c>
      <c r="AL1143" s="26" t="s">
        <v>6335</v>
      </c>
      <c r="AM1143" s="26" t="s">
        <v>6336</v>
      </c>
      <c r="AN1143" s="26" t="s">
        <v>6337</v>
      </c>
      <c r="AO1143" s="26" t="s">
        <v>6338</v>
      </c>
      <c r="AP1143" s="24"/>
      <c r="AQ1143" s="24"/>
      <c r="AR1143" s="24"/>
      <c r="AS1143" s="24"/>
      <c r="AT1143" s="24"/>
      <c r="AU1143" s="24"/>
      <c r="AV1143" s="24"/>
      <c r="AW1143" s="28">
        <v>50844</v>
      </c>
      <c r="AX1143" s="26">
        <v>214</v>
      </c>
      <c r="AY1143" s="28">
        <v>100</v>
      </c>
      <c r="AZ1143" s="28">
        <v>70</v>
      </c>
      <c r="BA1143" s="26">
        <v>0</v>
      </c>
      <c r="BB1143" s="26" t="s">
        <v>148</v>
      </c>
      <c r="BC1143" s="26" t="s">
        <v>4585</v>
      </c>
      <c r="BD1143" s="24"/>
      <c r="BE1143" s="24"/>
      <c r="BF1143" s="26" t="s">
        <v>6339</v>
      </c>
      <c r="BG1143" s="26" t="s">
        <v>191</v>
      </c>
      <c r="BH1143" s="26" t="s">
        <v>6340</v>
      </c>
      <c r="BI1143" s="26" t="s">
        <v>6300</v>
      </c>
      <c r="BJ1143" s="24"/>
      <c r="BK1143" s="24"/>
      <c r="BL1143" s="24"/>
      <c r="BM1143" s="24"/>
      <c r="BN1143" s="24"/>
      <c r="BO1143" s="24"/>
      <c r="BP1143" s="24"/>
      <c r="BQ1143" s="24"/>
      <c r="BR1143" s="26">
        <v>2</v>
      </c>
      <c r="BS1143" s="26">
        <v>2</v>
      </c>
      <c r="BT1143" s="26">
        <v>3</v>
      </c>
      <c r="BU1143" s="26">
        <v>3</v>
      </c>
      <c r="BV1143" s="26">
        <v>3</v>
      </c>
      <c r="BW1143" s="26">
        <v>3</v>
      </c>
      <c r="BX1143" s="26">
        <v>3</v>
      </c>
      <c r="BY1143" s="26">
        <v>2</v>
      </c>
      <c r="BZ1143" s="24"/>
      <c r="CA1143" s="24"/>
      <c r="CB1143" s="24"/>
      <c r="CC1143" s="24"/>
      <c r="CD1143" s="24"/>
      <c r="CE1143" s="24"/>
      <c r="CF1143" s="24"/>
      <c r="CG1143" s="24"/>
      <c r="CH1143" s="24"/>
      <c r="CI1143" s="24"/>
      <c r="CJ1143" s="24"/>
      <c r="CK1143" s="24"/>
      <c r="CL1143" s="24"/>
      <c r="CM1143" s="24"/>
      <c r="CN1143" s="24"/>
      <c r="CO1143" s="24"/>
      <c r="CP1143" s="24"/>
      <c r="CQ1143" s="24"/>
      <c r="CR1143" s="24"/>
      <c r="CS1143" s="24"/>
      <c r="CT1143" s="24"/>
      <c r="CU1143" s="24"/>
      <c r="CV1143" s="24"/>
      <c r="CW1143" s="24"/>
      <c r="CX1143" s="24"/>
      <c r="CY1143" s="24"/>
      <c r="CZ1143" s="24"/>
      <c r="DA1143" s="24"/>
      <c r="DB1143" s="24"/>
      <c r="DC1143" s="24"/>
      <c r="DD1143" s="24"/>
      <c r="DE1143" s="24"/>
      <c r="DF1143" s="26" t="s">
        <v>139</v>
      </c>
      <c r="DG1143" s="26" t="s">
        <v>120</v>
      </c>
      <c r="DH1143" s="26" t="s">
        <v>139</v>
      </c>
      <c r="DI1143" s="26" t="s">
        <v>139</v>
      </c>
      <c r="DJ1143" s="26" t="s">
        <v>139</v>
      </c>
      <c r="DK1143" s="26" t="s">
        <v>139</v>
      </c>
      <c r="DL1143" s="26" t="s">
        <v>139</v>
      </c>
      <c r="DM1143" s="26" t="s">
        <v>139</v>
      </c>
      <c r="DN1143" s="26" t="s">
        <v>139</v>
      </c>
      <c r="DO1143" s="26" t="s">
        <v>139</v>
      </c>
    </row>
    <row r="1144" spans="1:119" ht="20.100000000000001" customHeight="1" x14ac:dyDescent="0.25">
      <c r="A1144" s="29" t="str">
        <f t="shared" si="238"/>
        <v>Fregenet Kidan Lehitsanat (Fregenet School)1</v>
      </c>
      <c r="B1144" s="29" t="str">
        <f t="shared" si="239"/>
        <v>Fregenet Kidan Lehitsanat (Fregenet School)</v>
      </c>
      <c r="C1144" s="29">
        <f t="shared" si="240"/>
        <v>1</v>
      </c>
      <c r="D1144" s="30" t="str">
        <f t="shared" si="241"/>
        <v>Africa and the Middle East</v>
      </c>
      <c r="E1144" s="30" t="str">
        <f t="shared" si="242"/>
        <v>Addis Ababa, Ethiopia</v>
      </c>
      <c r="F1144" s="31">
        <f t="shared" si="243"/>
        <v>2</v>
      </c>
      <c r="G1144" s="31">
        <f t="shared" si="244"/>
        <v>2</v>
      </c>
      <c r="H1144" s="31">
        <f t="shared" si="245"/>
        <v>2</v>
      </c>
      <c r="I1144" s="31">
        <f t="shared" si="246"/>
        <v>3</v>
      </c>
      <c r="J1144" s="31">
        <f t="shared" si="247"/>
        <v>3</v>
      </c>
      <c r="K1144" s="31">
        <f t="shared" si="248"/>
        <v>3</v>
      </c>
      <c r="L1144" s="31">
        <f t="shared" si="249"/>
        <v>3</v>
      </c>
      <c r="M1144" s="31">
        <f t="shared" si="250"/>
        <v>2</v>
      </c>
      <c r="N1144" s="31">
        <f t="shared" si="251"/>
        <v>2.5</v>
      </c>
      <c r="O1144" s="26" t="s">
        <v>6341</v>
      </c>
      <c r="P1144" s="26" t="s">
        <v>108</v>
      </c>
      <c r="Q1144" s="27">
        <v>40469</v>
      </c>
      <c r="R1144" s="26" t="s">
        <v>155</v>
      </c>
      <c r="S1144" s="26" t="s">
        <v>332</v>
      </c>
      <c r="T1144" s="26" t="s">
        <v>333</v>
      </c>
      <c r="U1144" s="26" t="s">
        <v>112</v>
      </c>
      <c r="V1144" s="26" t="s">
        <v>169</v>
      </c>
      <c r="W1144" s="26" t="s">
        <v>6300</v>
      </c>
      <c r="X1144" s="26" t="s">
        <v>6301</v>
      </c>
      <c r="Y1144" s="26" t="s">
        <v>6302</v>
      </c>
      <c r="Z1144" s="26" t="s">
        <v>6303</v>
      </c>
      <c r="AA1144" s="24"/>
      <c r="AB1144" s="26" t="s">
        <v>117</v>
      </c>
      <c r="AC1144" s="28">
        <v>6000</v>
      </c>
      <c r="AD1144" s="24"/>
      <c r="AE1144" s="24"/>
      <c r="AF1144" s="26" t="s">
        <v>139</v>
      </c>
      <c r="AG1144" s="26" t="s">
        <v>224</v>
      </c>
      <c r="AH1144" s="26" t="s">
        <v>158</v>
      </c>
      <c r="AI1144" s="28">
        <v>6000</v>
      </c>
      <c r="AJ1144" s="24"/>
      <c r="AK1144" s="26" t="s">
        <v>6334</v>
      </c>
      <c r="AL1144" s="26" t="s">
        <v>6335</v>
      </c>
      <c r="AM1144" s="26" t="s">
        <v>6342</v>
      </c>
      <c r="AN1144" s="26" t="s">
        <v>6343</v>
      </c>
      <c r="AO1144" s="26" t="s">
        <v>6344</v>
      </c>
      <c r="AP1144" s="24"/>
      <c r="AQ1144" s="24"/>
      <c r="AR1144" s="24"/>
      <c r="AS1144" s="24"/>
      <c r="AT1144" s="24"/>
      <c r="AU1144" s="24"/>
      <c r="AV1144" s="24"/>
      <c r="AW1144" s="28">
        <v>48786</v>
      </c>
      <c r="AX1144" s="26">
        <v>185</v>
      </c>
      <c r="AY1144" s="28">
        <v>100</v>
      </c>
      <c r="AZ1144" s="28">
        <v>75</v>
      </c>
      <c r="BA1144" s="26">
        <v>0</v>
      </c>
      <c r="BB1144" s="26" t="s">
        <v>148</v>
      </c>
      <c r="BC1144" s="26" t="s">
        <v>4585</v>
      </c>
      <c r="BD1144" s="24"/>
      <c r="BE1144" s="24"/>
      <c r="BF1144" s="26" t="s">
        <v>6316</v>
      </c>
      <c r="BG1144" s="26" t="s">
        <v>191</v>
      </c>
      <c r="BH1144" s="26" t="s">
        <v>6345</v>
      </c>
      <c r="BI1144" s="26" t="s">
        <v>6300</v>
      </c>
      <c r="BJ1144" s="24"/>
      <c r="BK1144" s="24"/>
      <c r="BL1144" s="24"/>
      <c r="BM1144" s="24"/>
      <c r="BN1144" s="24"/>
      <c r="BO1144" s="24"/>
      <c r="BP1144" s="24"/>
      <c r="BQ1144" s="24"/>
      <c r="BR1144" s="26">
        <v>2</v>
      </c>
      <c r="BS1144" s="26">
        <v>2</v>
      </c>
      <c r="BT1144" s="26">
        <v>2</v>
      </c>
      <c r="BU1144" s="26">
        <v>3</v>
      </c>
      <c r="BV1144" s="26">
        <v>3</v>
      </c>
      <c r="BW1144" s="26">
        <v>3</v>
      </c>
      <c r="BX1144" s="26">
        <v>3</v>
      </c>
      <c r="BY1144" s="26">
        <v>2</v>
      </c>
      <c r="BZ1144" s="24"/>
      <c r="CA1144" s="24"/>
      <c r="CB1144" s="24"/>
      <c r="CC1144" s="24"/>
      <c r="CD1144" s="24"/>
      <c r="CE1144" s="24"/>
      <c r="CF1144" s="24"/>
      <c r="CG1144" s="24"/>
      <c r="CH1144" s="24"/>
      <c r="CI1144" s="24"/>
      <c r="CJ1144" s="24"/>
      <c r="CK1144" s="24"/>
      <c r="CL1144" s="24"/>
      <c r="CM1144" s="24"/>
      <c r="CN1144" s="24"/>
      <c r="CO1144" s="24"/>
      <c r="CP1144" s="24"/>
      <c r="CQ1144" s="24"/>
      <c r="CR1144" s="24"/>
      <c r="CS1144" s="24"/>
      <c r="CT1144" s="24"/>
      <c r="CU1144" s="24"/>
      <c r="CV1144" s="24"/>
      <c r="CW1144" s="24"/>
      <c r="CX1144" s="24"/>
      <c r="CY1144" s="24"/>
      <c r="CZ1144" s="24"/>
      <c r="DA1144" s="24"/>
      <c r="DB1144" s="24"/>
      <c r="DC1144" s="24"/>
      <c r="DD1144" s="24"/>
      <c r="DE1144" s="24"/>
      <c r="DF1144" s="26" t="s">
        <v>139</v>
      </c>
      <c r="DG1144" s="26" t="s">
        <v>139</v>
      </c>
      <c r="DH1144" s="26" t="s">
        <v>139</v>
      </c>
      <c r="DI1144" s="26" t="s">
        <v>139</v>
      </c>
      <c r="DJ1144" s="26" t="s">
        <v>139</v>
      </c>
      <c r="DK1144" s="26" t="s">
        <v>139</v>
      </c>
      <c r="DL1144" s="26" t="s">
        <v>139</v>
      </c>
      <c r="DM1144" s="26" t="s">
        <v>139</v>
      </c>
      <c r="DN1144" s="26" t="s">
        <v>139</v>
      </c>
      <c r="DO1144" s="26" t="s">
        <v>139</v>
      </c>
    </row>
    <row r="1145" spans="1:119" ht="20.100000000000001" customHeight="1" x14ac:dyDescent="0.25">
      <c r="A1145" s="29" t="str">
        <f t="shared" si="238"/>
        <v>Frente de Salud Infantil y Reproductiva de Guatemala7</v>
      </c>
      <c r="B1145" s="29" t="str">
        <f t="shared" si="239"/>
        <v>Frente de Salud Infantil y Reproductiva de Guatemala</v>
      </c>
      <c r="C1145" s="29">
        <f t="shared" si="240"/>
        <v>7</v>
      </c>
      <c r="D1145" s="30" t="str">
        <f t="shared" si="241"/>
        <v>Americas</v>
      </c>
      <c r="E1145" s="30" t="str">
        <f t="shared" si="242"/>
        <v>Guatemala</v>
      </c>
      <c r="F1145" s="31">
        <f t="shared" si="243"/>
        <v>3</v>
      </c>
      <c r="G1145" s="31">
        <f t="shared" si="244"/>
        <v>2</v>
      </c>
      <c r="H1145" s="31">
        <f t="shared" si="245"/>
        <v>3</v>
      </c>
      <c r="I1145" s="31">
        <f t="shared" si="246"/>
        <v>3</v>
      </c>
      <c r="J1145" s="31">
        <f t="shared" si="247"/>
        <v>3</v>
      </c>
      <c r="K1145" s="31">
        <f t="shared" si="248"/>
        <v>3</v>
      </c>
      <c r="L1145" s="31">
        <f t="shared" si="249"/>
        <v>4</v>
      </c>
      <c r="M1145" s="31">
        <f t="shared" si="250"/>
        <v>2</v>
      </c>
      <c r="N1145" s="31">
        <f t="shared" si="251"/>
        <v>2.9</v>
      </c>
      <c r="O1145" s="26" t="s">
        <v>6346</v>
      </c>
      <c r="P1145" s="26" t="s">
        <v>108</v>
      </c>
      <c r="Q1145" s="27">
        <v>41038</v>
      </c>
      <c r="R1145" s="26" t="s">
        <v>305</v>
      </c>
      <c r="S1145" s="26" t="s">
        <v>217</v>
      </c>
      <c r="T1145" s="26" t="s">
        <v>175</v>
      </c>
      <c r="U1145" s="26" t="s">
        <v>307</v>
      </c>
      <c r="V1145" s="26" t="s">
        <v>15731</v>
      </c>
      <c r="W1145" s="26" t="s">
        <v>1261</v>
      </c>
      <c r="X1145" s="24"/>
      <c r="Y1145" s="26" t="s">
        <v>6347</v>
      </c>
      <c r="Z1145" s="24"/>
      <c r="AA1145" s="24"/>
      <c r="AB1145" s="26" t="s">
        <v>117</v>
      </c>
      <c r="AC1145" s="28">
        <v>12000</v>
      </c>
      <c r="AD1145" s="24"/>
      <c r="AE1145" s="24"/>
      <c r="AF1145" s="26" t="s">
        <v>139</v>
      </c>
      <c r="AG1145" s="26" t="s">
        <v>312</v>
      </c>
      <c r="AH1145" s="26" t="s">
        <v>235</v>
      </c>
      <c r="AI1145" s="28">
        <v>12000</v>
      </c>
      <c r="AJ1145" s="24"/>
      <c r="AK1145" s="26" t="s">
        <v>6348</v>
      </c>
      <c r="AL1145" s="26" t="s">
        <v>6349</v>
      </c>
      <c r="AM1145" s="26" t="s">
        <v>6350</v>
      </c>
      <c r="AN1145" s="26" t="s">
        <v>6351</v>
      </c>
      <c r="AO1145" s="26" t="s">
        <v>6352</v>
      </c>
      <c r="AP1145" s="24"/>
      <c r="AQ1145" s="24"/>
      <c r="AR1145" s="24"/>
      <c r="AS1145" s="24"/>
      <c r="AT1145" s="24"/>
      <c r="AU1145" s="24"/>
      <c r="AV1145" s="24"/>
      <c r="AW1145" s="28">
        <v>88721</v>
      </c>
      <c r="AX1145" s="26">
        <v>469</v>
      </c>
      <c r="AY1145" s="28">
        <v>90</v>
      </c>
      <c r="AZ1145" s="28">
        <v>80</v>
      </c>
      <c r="BA1145" s="26">
        <v>0</v>
      </c>
      <c r="BB1145" s="26" t="s">
        <v>148</v>
      </c>
      <c r="BC1145" s="24"/>
      <c r="BD1145" s="26" t="s">
        <v>125</v>
      </c>
      <c r="BE1145" s="24"/>
      <c r="BF1145" s="26" t="s">
        <v>6353</v>
      </c>
      <c r="BG1145" s="26" t="s">
        <v>191</v>
      </c>
      <c r="BH1145" s="26" t="s">
        <v>6354</v>
      </c>
      <c r="BI1145" s="26" t="s">
        <v>191</v>
      </c>
      <c r="BJ1145" s="26" t="s">
        <v>6355</v>
      </c>
      <c r="BK1145" s="26" t="s">
        <v>191</v>
      </c>
      <c r="BL1145" s="26" t="s">
        <v>3386</v>
      </c>
      <c r="BM1145" s="26" t="s">
        <v>191</v>
      </c>
      <c r="BN1145" s="24"/>
      <c r="BO1145" s="24"/>
      <c r="BP1145" s="24"/>
      <c r="BQ1145" s="24"/>
      <c r="BR1145" s="26">
        <v>3</v>
      </c>
      <c r="BS1145" s="26">
        <v>2</v>
      </c>
      <c r="BT1145" s="26">
        <v>3</v>
      </c>
      <c r="BU1145" s="26">
        <v>3</v>
      </c>
      <c r="BV1145" s="26">
        <v>3</v>
      </c>
      <c r="BW1145" s="26">
        <v>3</v>
      </c>
      <c r="BX1145" s="26">
        <v>4</v>
      </c>
      <c r="BY1145" s="26">
        <v>2</v>
      </c>
      <c r="BZ1145" s="24"/>
      <c r="CA1145" s="24"/>
      <c r="CB1145" s="24"/>
      <c r="CC1145" s="24"/>
      <c r="CD1145" s="24"/>
      <c r="CE1145" s="24"/>
      <c r="CF1145" s="24"/>
      <c r="CG1145" s="24"/>
      <c r="CH1145" s="24"/>
      <c r="CI1145" s="24"/>
      <c r="CJ1145" s="24"/>
      <c r="CK1145" s="24"/>
      <c r="CL1145" s="24"/>
      <c r="CM1145" s="24"/>
      <c r="CN1145" s="24"/>
      <c r="CO1145" s="24"/>
      <c r="CP1145" s="24"/>
      <c r="CQ1145" s="24"/>
      <c r="CR1145" s="24"/>
      <c r="CS1145" s="24"/>
      <c r="CT1145" s="24"/>
      <c r="CU1145" s="24"/>
      <c r="CV1145" s="24"/>
      <c r="CW1145" s="24"/>
      <c r="CX1145" s="24"/>
      <c r="CY1145" s="24"/>
      <c r="CZ1145" s="24"/>
      <c r="DA1145" s="24"/>
      <c r="DB1145" s="24"/>
      <c r="DC1145" s="24"/>
      <c r="DD1145" s="24"/>
      <c r="DE1145" s="24"/>
      <c r="DF1145" s="26" t="s">
        <v>139</v>
      </c>
      <c r="DG1145" s="26" t="s">
        <v>139</v>
      </c>
      <c r="DH1145" s="26" t="s">
        <v>139</v>
      </c>
      <c r="DI1145" s="26" t="s">
        <v>139</v>
      </c>
      <c r="DJ1145" s="26" t="s">
        <v>139</v>
      </c>
      <c r="DK1145" s="26" t="s">
        <v>139</v>
      </c>
      <c r="DL1145" s="26" t="s">
        <v>139</v>
      </c>
      <c r="DM1145" s="26" t="s">
        <v>139</v>
      </c>
      <c r="DN1145" s="26" t="s">
        <v>139</v>
      </c>
      <c r="DO1145" s="26" t="s">
        <v>139</v>
      </c>
    </row>
    <row r="1146" spans="1:119" ht="20.100000000000001" customHeight="1" x14ac:dyDescent="0.25">
      <c r="A1146" s="29" t="str">
        <f t="shared" si="238"/>
        <v>Frente de Salud Infantil y Reproductiva de Guatemala6</v>
      </c>
      <c r="B1146" s="29" t="str">
        <f t="shared" si="239"/>
        <v>Frente de Salud Infantil y Reproductiva de Guatemala</v>
      </c>
      <c r="C1146" s="29">
        <f t="shared" si="240"/>
        <v>6</v>
      </c>
      <c r="D1146" s="30" t="str">
        <f t="shared" si="241"/>
        <v>Americas</v>
      </c>
      <c r="E1146" s="30" t="str">
        <f t="shared" si="242"/>
        <v>Guatemala</v>
      </c>
      <c r="F1146" s="31">
        <f t="shared" si="243"/>
        <v>3</v>
      </c>
      <c r="G1146" s="31">
        <f t="shared" si="244"/>
        <v>2</v>
      </c>
      <c r="H1146" s="31">
        <f t="shared" si="245"/>
        <v>2</v>
      </c>
      <c r="I1146" s="31">
        <f t="shared" si="246"/>
        <v>3</v>
      </c>
      <c r="J1146" s="31">
        <f t="shared" si="247"/>
        <v>3</v>
      </c>
      <c r="K1146" s="31">
        <f t="shared" si="248"/>
        <v>3</v>
      </c>
      <c r="L1146" s="31">
        <f t="shared" si="249"/>
        <v>4</v>
      </c>
      <c r="M1146" s="31">
        <f t="shared" si="250"/>
        <v>3</v>
      </c>
      <c r="N1146" s="31">
        <f t="shared" si="251"/>
        <v>2.9</v>
      </c>
      <c r="O1146" s="26" t="s">
        <v>6356</v>
      </c>
      <c r="P1146" s="26" t="s">
        <v>108</v>
      </c>
      <c r="Q1146" s="27">
        <v>40672</v>
      </c>
      <c r="R1146" s="26" t="s">
        <v>305</v>
      </c>
      <c r="S1146" s="26" t="s">
        <v>409</v>
      </c>
      <c r="T1146" s="26" t="s">
        <v>333</v>
      </c>
      <c r="U1146" s="26" t="s">
        <v>307</v>
      </c>
      <c r="V1146" s="26" t="s">
        <v>15731</v>
      </c>
      <c r="W1146" s="26" t="s">
        <v>1261</v>
      </c>
      <c r="X1146" s="24"/>
      <c r="Y1146" s="26" t="s">
        <v>6347</v>
      </c>
      <c r="Z1146" s="24"/>
      <c r="AA1146" s="24"/>
      <c r="AB1146" s="26" t="s">
        <v>117</v>
      </c>
      <c r="AC1146" s="28">
        <v>12000</v>
      </c>
      <c r="AD1146" s="24"/>
      <c r="AE1146" s="24"/>
      <c r="AF1146" s="26" t="s">
        <v>139</v>
      </c>
      <c r="AG1146" s="26" t="s">
        <v>312</v>
      </c>
      <c r="AH1146" s="26" t="s">
        <v>250</v>
      </c>
      <c r="AI1146" s="28">
        <v>12000</v>
      </c>
      <c r="AJ1146" s="24"/>
      <c r="AK1146" s="26" t="s">
        <v>6348</v>
      </c>
      <c r="AL1146" s="26" t="s">
        <v>6357</v>
      </c>
      <c r="AM1146" s="26" t="s">
        <v>6350</v>
      </c>
      <c r="AN1146" s="26" t="s">
        <v>6351</v>
      </c>
      <c r="AO1146" s="26" t="s">
        <v>6358</v>
      </c>
      <c r="AP1146" s="24"/>
      <c r="AQ1146" s="24"/>
      <c r="AR1146" s="24"/>
      <c r="AS1146" s="24"/>
      <c r="AT1146" s="24"/>
      <c r="AU1146" s="24"/>
      <c r="AV1146" s="24"/>
      <c r="AW1146" s="28">
        <v>76000</v>
      </c>
      <c r="AX1146" s="26">
        <v>469</v>
      </c>
      <c r="AY1146" s="28">
        <v>85</v>
      </c>
      <c r="AZ1146" s="28">
        <v>60</v>
      </c>
      <c r="BA1146" s="26">
        <v>0</v>
      </c>
      <c r="BB1146" s="26" t="s">
        <v>148</v>
      </c>
      <c r="BC1146" s="24"/>
      <c r="BD1146" s="24"/>
      <c r="BE1146" s="24"/>
      <c r="BF1146" s="26" t="s">
        <v>3386</v>
      </c>
      <c r="BG1146" s="26" t="s">
        <v>191</v>
      </c>
      <c r="BH1146" s="26" t="s">
        <v>620</v>
      </c>
      <c r="BI1146" s="26" t="s">
        <v>191</v>
      </c>
      <c r="BJ1146" s="26" t="s">
        <v>1939</v>
      </c>
      <c r="BK1146" s="26" t="s">
        <v>191</v>
      </c>
      <c r="BL1146" s="26" t="s">
        <v>6359</v>
      </c>
      <c r="BM1146" s="26" t="s">
        <v>191</v>
      </c>
      <c r="BN1146" s="24"/>
      <c r="BO1146" s="24"/>
      <c r="BP1146" s="24"/>
      <c r="BQ1146" s="24"/>
      <c r="BR1146" s="26">
        <v>3</v>
      </c>
      <c r="BS1146" s="26">
        <v>2</v>
      </c>
      <c r="BT1146" s="26">
        <v>2</v>
      </c>
      <c r="BU1146" s="26">
        <v>3</v>
      </c>
      <c r="BV1146" s="26">
        <v>3</v>
      </c>
      <c r="BW1146" s="26">
        <v>3</v>
      </c>
      <c r="BX1146" s="26">
        <v>4</v>
      </c>
      <c r="BY1146" s="26">
        <v>3</v>
      </c>
      <c r="BZ1146" s="24"/>
      <c r="CA1146" s="24"/>
      <c r="CB1146" s="24"/>
      <c r="CC1146" s="24"/>
      <c r="CD1146" s="24"/>
      <c r="CE1146" s="24"/>
      <c r="CF1146" s="24"/>
      <c r="CG1146" s="24"/>
      <c r="CH1146" s="24"/>
      <c r="CI1146" s="24"/>
      <c r="CJ1146" s="24"/>
      <c r="CK1146" s="24"/>
      <c r="CL1146" s="24"/>
      <c r="CM1146" s="24"/>
      <c r="CN1146" s="24"/>
      <c r="CO1146" s="24"/>
      <c r="CP1146" s="24"/>
      <c r="CQ1146" s="24"/>
      <c r="CR1146" s="24"/>
      <c r="CS1146" s="24"/>
      <c r="CT1146" s="24"/>
      <c r="CU1146" s="24"/>
      <c r="CV1146" s="24"/>
      <c r="CW1146" s="24"/>
      <c r="CX1146" s="24"/>
      <c r="CY1146" s="24"/>
      <c r="CZ1146" s="24"/>
      <c r="DA1146" s="24"/>
      <c r="DB1146" s="24"/>
      <c r="DC1146" s="24"/>
      <c r="DD1146" s="24"/>
      <c r="DE1146" s="24"/>
      <c r="DF1146" s="26" t="s">
        <v>139</v>
      </c>
      <c r="DG1146" s="26" t="s">
        <v>139</v>
      </c>
      <c r="DH1146" s="26" t="s">
        <v>139</v>
      </c>
      <c r="DI1146" s="26" t="s">
        <v>139</v>
      </c>
      <c r="DJ1146" s="26" t="s">
        <v>139</v>
      </c>
      <c r="DK1146" s="26" t="s">
        <v>139</v>
      </c>
      <c r="DL1146" s="26" t="s">
        <v>139</v>
      </c>
      <c r="DM1146" s="26" t="s">
        <v>139</v>
      </c>
      <c r="DN1146" s="26" t="s">
        <v>139</v>
      </c>
      <c r="DO1146" s="26" t="s">
        <v>139</v>
      </c>
    </row>
    <row r="1147" spans="1:119" ht="20.100000000000001" customHeight="1" x14ac:dyDescent="0.25">
      <c r="A1147" s="29" t="str">
        <f t="shared" si="238"/>
        <v/>
      </c>
      <c r="B1147" s="29" t="str">
        <f t="shared" si="239"/>
        <v>Frente de Salud Infantil y Reproductiva de Guatemala</v>
      </c>
      <c r="C1147" s="29">
        <f t="shared" si="240"/>
        <v>0</v>
      </c>
      <c r="D1147" s="30" t="str">
        <f t="shared" si="241"/>
        <v>Americas</v>
      </c>
      <c r="E1147" s="30" t="str">
        <f t="shared" si="242"/>
        <v>Guatemala</v>
      </c>
      <c r="F1147" s="31">
        <f t="shared" si="243"/>
        <v>0</v>
      </c>
      <c r="G1147" s="31">
        <f t="shared" si="244"/>
        <v>0</v>
      </c>
      <c r="H1147" s="31">
        <f t="shared" si="245"/>
        <v>0</v>
      </c>
      <c r="I1147" s="31">
        <f t="shared" si="246"/>
        <v>0</v>
      </c>
      <c r="J1147" s="31">
        <f t="shared" si="247"/>
        <v>0</v>
      </c>
      <c r="K1147" s="31">
        <f t="shared" si="248"/>
        <v>0</v>
      </c>
      <c r="L1147" s="31">
        <f t="shared" si="249"/>
        <v>0</v>
      </c>
      <c r="M1147" s="31">
        <f t="shared" si="250"/>
        <v>0</v>
      </c>
      <c r="N1147" s="31">
        <f t="shared" si="251"/>
        <v>0</v>
      </c>
      <c r="O1147" s="26" t="s">
        <v>16079</v>
      </c>
      <c r="P1147" s="26" t="s">
        <v>108</v>
      </c>
      <c r="Q1147" s="27">
        <v>40652</v>
      </c>
      <c r="R1147" s="24"/>
      <c r="S1147" s="24"/>
      <c r="T1147" s="26" t="s">
        <v>333</v>
      </c>
      <c r="U1147" s="24"/>
      <c r="V1147" s="26" t="s">
        <v>15731</v>
      </c>
      <c r="W1147" s="26" t="s">
        <v>1261</v>
      </c>
      <c r="X1147" s="24"/>
      <c r="Y1147" s="26" t="s">
        <v>6347</v>
      </c>
      <c r="Z1147" s="24"/>
      <c r="AA1147" s="24"/>
      <c r="AB1147" s="26" t="s">
        <v>15736</v>
      </c>
      <c r="AC1147" s="28">
        <v>2000</v>
      </c>
      <c r="AD1147" s="24"/>
      <c r="AE1147" s="24"/>
      <c r="AF1147" s="26" t="s">
        <v>139</v>
      </c>
      <c r="AG1147" s="26" t="s">
        <v>312</v>
      </c>
      <c r="AH1147" s="24"/>
      <c r="AI1147" s="28">
        <v>2000</v>
      </c>
      <c r="AJ1147" s="24"/>
      <c r="AK1147" s="24"/>
      <c r="AL1147" s="24"/>
      <c r="AM1147" s="24"/>
      <c r="AN1147" s="24"/>
      <c r="AO1147" s="24"/>
      <c r="AP1147" s="24"/>
      <c r="AQ1147" s="24"/>
      <c r="AR1147" s="24"/>
      <c r="AS1147" s="24"/>
      <c r="AT1147" s="24"/>
      <c r="AU1147" s="24"/>
      <c r="AV1147" s="24"/>
      <c r="AW1147" s="28">
        <v>0</v>
      </c>
      <c r="AX1147" s="26">
        <v>0</v>
      </c>
      <c r="AY1147" s="28">
        <v>0</v>
      </c>
      <c r="AZ1147" s="28">
        <v>0</v>
      </c>
      <c r="BA1147" s="26">
        <v>0</v>
      </c>
      <c r="BB1147" s="24"/>
      <c r="BC1147" s="24"/>
      <c r="BD1147" s="24"/>
      <c r="BE1147" s="24"/>
      <c r="BF1147" s="24"/>
      <c r="BG1147" s="24"/>
      <c r="BH1147" s="24"/>
      <c r="BI1147" s="24"/>
      <c r="BJ1147" s="24"/>
      <c r="BK1147" s="24"/>
      <c r="BL1147" s="24"/>
      <c r="BM1147" s="24"/>
      <c r="BN1147" s="24"/>
      <c r="BO1147" s="24"/>
      <c r="BP1147" s="24"/>
      <c r="BQ1147" s="24"/>
      <c r="BR1147" s="26">
        <v>0</v>
      </c>
      <c r="BS1147" s="26">
        <v>0</v>
      </c>
      <c r="BT1147" s="26">
        <v>0</v>
      </c>
      <c r="BU1147" s="26">
        <v>0</v>
      </c>
      <c r="BV1147" s="26">
        <v>0</v>
      </c>
      <c r="BW1147" s="26">
        <v>0</v>
      </c>
      <c r="BX1147" s="26">
        <v>0</v>
      </c>
      <c r="BY1147" s="26">
        <v>0</v>
      </c>
      <c r="BZ1147" s="24"/>
      <c r="CA1147" s="24"/>
      <c r="CB1147" s="24"/>
      <c r="CC1147" s="24"/>
      <c r="CD1147" s="24"/>
      <c r="CE1147" s="24"/>
      <c r="CF1147" s="24"/>
      <c r="CG1147" s="24"/>
      <c r="CH1147" s="24"/>
      <c r="CI1147" s="24"/>
      <c r="CJ1147" s="24"/>
      <c r="CK1147" s="24"/>
      <c r="CL1147" s="24"/>
      <c r="CM1147" s="24"/>
      <c r="CN1147" s="24"/>
      <c r="CO1147" s="24"/>
      <c r="CP1147" s="24"/>
      <c r="CQ1147" s="24"/>
      <c r="CR1147" s="24"/>
      <c r="CS1147" s="24"/>
      <c r="CT1147" s="24"/>
      <c r="CU1147" s="24"/>
      <c r="CV1147" s="24"/>
      <c r="CW1147" s="24"/>
      <c r="CX1147" s="24"/>
      <c r="CY1147" s="24"/>
      <c r="CZ1147" s="24"/>
      <c r="DA1147" s="24"/>
      <c r="DB1147" s="24"/>
      <c r="DC1147" s="24"/>
      <c r="DD1147" s="24"/>
      <c r="DE1147" s="24"/>
      <c r="DF1147" s="26" t="s">
        <v>139</v>
      </c>
      <c r="DG1147" s="26" t="s">
        <v>139</v>
      </c>
      <c r="DH1147" s="26" t="s">
        <v>139</v>
      </c>
      <c r="DI1147" s="26" t="s">
        <v>139</v>
      </c>
      <c r="DJ1147" s="26" t="s">
        <v>139</v>
      </c>
      <c r="DK1147" s="26" t="s">
        <v>139</v>
      </c>
      <c r="DL1147" s="26" t="s">
        <v>139</v>
      </c>
      <c r="DM1147" s="26" t="s">
        <v>139</v>
      </c>
      <c r="DN1147" s="26" t="s">
        <v>139</v>
      </c>
      <c r="DO1147" s="26" t="s">
        <v>139</v>
      </c>
    </row>
    <row r="1148" spans="1:119" ht="20.100000000000001" customHeight="1" x14ac:dyDescent="0.25">
      <c r="A1148" s="29" t="str">
        <f t="shared" si="238"/>
        <v/>
      </c>
      <c r="B1148" s="29" t="str">
        <f t="shared" si="239"/>
        <v>Frente de Salud Infantil y Reproductiva de Guatemala</v>
      </c>
      <c r="C1148" s="29">
        <f t="shared" si="240"/>
        <v>0</v>
      </c>
      <c r="D1148" s="30" t="str">
        <f t="shared" si="241"/>
        <v>Americas</v>
      </c>
      <c r="E1148" s="30" t="str">
        <f t="shared" si="242"/>
        <v>Guatemala</v>
      </c>
      <c r="F1148" s="31">
        <f t="shared" si="243"/>
        <v>0</v>
      </c>
      <c r="G1148" s="31">
        <f t="shared" si="244"/>
        <v>0</v>
      </c>
      <c r="H1148" s="31">
        <f t="shared" si="245"/>
        <v>0</v>
      </c>
      <c r="I1148" s="31">
        <f t="shared" si="246"/>
        <v>0</v>
      </c>
      <c r="J1148" s="31">
        <f t="shared" si="247"/>
        <v>0</v>
      </c>
      <c r="K1148" s="31">
        <f t="shared" si="248"/>
        <v>0</v>
      </c>
      <c r="L1148" s="31">
        <f t="shared" si="249"/>
        <v>0</v>
      </c>
      <c r="M1148" s="31">
        <f t="shared" si="250"/>
        <v>0</v>
      </c>
      <c r="N1148" s="31">
        <f t="shared" si="251"/>
        <v>0</v>
      </c>
      <c r="O1148" s="26" t="s">
        <v>6363</v>
      </c>
      <c r="P1148" s="26" t="s">
        <v>108</v>
      </c>
      <c r="Q1148" s="27">
        <v>40333</v>
      </c>
      <c r="R1148" s="24"/>
      <c r="S1148" s="24"/>
      <c r="T1148" s="26" t="s">
        <v>224</v>
      </c>
      <c r="U1148" s="24"/>
      <c r="V1148" s="26" t="s">
        <v>15731</v>
      </c>
      <c r="W1148" s="26" t="s">
        <v>1261</v>
      </c>
      <c r="X1148" s="24"/>
      <c r="Y1148" s="26" t="s">
        <v>6347</v>
      </c>
      <c r="Z1148" s="24"/>
      <c r="AA1148" s="24"/>
      <c r="AB1148" s="26" t="s">
        <v>723</v>
      </c>
      <c r="AC1148" s="28">
        <v>1000</v>
      </c>
      <c r="AD1148" s="24"/>
      <c r="AE1148" s="24"/>
      <c r="AF1148" s="26" t="s">
        <v>139</v>
      </c>
      <c r="AG1148" s="26" t="s">
        <v>312</v>
      </c>
      <c r="AH1148" s="24"/>
      <c r="AI1148" s="28">
        <v>1000</v>
      </c>
      <c r="AJ1148" s="24"/>
      <c r="AK1148" s="24"/>
      <c r="AL1148" s="24"/>
      <c r="AM1148" s="24"/>
      <c r="AN1148" s="24"/>
      <c r="AO1148" s="24"/>
      <c r="AP1148" s="24"/>
      <c r="AQ1148" s="24"/>
      <c r="AR1148" s="24"/>
      <c r="AS1148" s="24"/>
      <c r="AT1148" s="24"/>
      <c r="AU1148" s="24"/>
      <c r="AV1148" s="24"/>
      <c r="AW1148" s="28">
        <v>0</v>
      </c>
      <c r="AX1148" s="26">
        <v>0</v>
      </c>
      <c r="AY1148" s="28">
        <v>0</v>
      </c>
      <c r="AZ1148" s="28">
        <v>0</v>
      </c>
      <c r="BA1148" s="26">
        <v>0</v>
      </c>
      <c r="BB1148" s="24"/>
      <c r="BC1148" s="24"/>
      <c r="BD1148" s="24"/>
      <c r="BE1148" s="24"/>
      <c r="BF1148" s="24"/>
      <c r="BG1148" s="24"/>
      <c r="BH1148" s="24"/>
      <c r="BI1148" s="24"/>
      <c r="BJ1148" s="24"/>
      <c r="BK1148" s="24"/>
      <c r="BL1148" s="24"/>
      <c r="BM1148" s="24"/>
      <c r="BN1148" s="24"/>
      <c r="BO1148" s="24"/>
      <c r="BP1148" s="24"/>
      <c r="BQ1148" s="24"/>
      <c r="BR1148" s="26">
        <v>0</v>
      </c>
      <c r="BS1148" s="26">
        <v>0</v>
      </c>
      <c r="BT1148" s="26">
        <v>0</v>
      </c>
      <c r="BU1148" s="26">
        <v>0</v>
      </c>
      <c r="BV1148" s="26">
        <v>0</v>
      </c>
      <c r="BW1148" s="26">
        <v>0</v>
      </c>
      <c r="BX1148" s="26">
        <v>0</v>
      </c>
      <c r="BY1148" s="26">
        <v>0</v>
      </c>
      <c r="BZ1148" s="24"/>
      <c r="CA1148" s="24"/>
      <c r="CB1148" s="24"/>
      <c r="CC1148" s="24"/>
      <c r="CD1148" s="24"/>
      <c r="CE1148" s="24"/>
      <c r="CF1148" s="24"/>
      <c r="CG1148" s="24"/>
      <c r="CH1148" s="24"/>
      <c r="CI1148" s="24"/>
      <c r="CJ1148" s="24"/>
      <c r="CK1148" s="24"/>
      <c r="CL1148" s="24"/>
      <c r="CM1148" s="24"/>
      <c r="CN1148" s="24"/>
      <c r="CO1148" s="24"/>
      <c r="CP1148" s="24"/>
      <c r="CQ1148" s="24"/>
      <c r="CR1148" s="24"/>
      <c r="CS1148" s="24"/>
      <c r="CT1148" s="24"/>
      <c r="CU1148" s="24"/>
      <c r="CV1148" s="24"/>
      <c r="CW1148" s="24"/>
      <c r="CX1148" s="24"/>
      <c r="CY1148" s="24"/>
      <c r="CZ1148" s="24"/>
      <c r="DA1148" s="24"/>
      <c r="DB1148" s="24"/>
      <c r="DC1148" s="24"/>
      <c r="DD1148" s="24"/>
      <c r="DE1148" s="24"/>
      <c r="DF1148" s="26" t="s">
        <v>139</v>
      </c>
      <c r="DG1148" s="26" t="s">
        <v>139</v>
      </c>
      <c r="DH1148" s="26" t="s">
        <v>139</v>
      </c>
      <c r="DI1148" s="26" t="s">
        <v>139</v>
      </c>
      <c r="DJ1148" s="26" t="s">
        <v>139</v>
      </c>
      <c r="DK1148" s="26" t="s">
        <v>139</v>
      </c>
      <c r="DL1148" s="26" t="s">
        <v>139</v>
      </c>
      <c r="DM1148" s="26" t="s">
        <v>139</v>
      </c>
      <c r="DN1148" s="26" t="s">
        <v>139</v>
      </c>
      <c r="DO1148" s="26" t="s">
        <v>139</v>
      </c>
    </row>
    <row r="1149" spans="1:119" ht="20.100000000000001" customHeight="1" x14ac:dyDescent="0.25">
      <c r="A1149" s="29" t="str">
        <f t="shared" si="238"/>
        <v>Frente de Salud Infantil y Reproductiva de Guatemala5</v>
      </c>
      <c r="B1149" s="29" t="str">
        <f t="shared" si="239"/>
        <v>Frente de Salud Infantil y Reproductiva de Guatemala</v>
      </c>
      <c r="C1149" s="29">
        <f t="shared" si="240"/>
        <v>5</v>
      </c>
      <c r="D1149" s="30" t="str">
        <f t="shared" si="241"/>
        <v>Americas</v>
      </c>
      <c r="E1149" s="30" t="str">
        <f t="shared" si="242"/>
        <v>Guatemala</v>
      </c>
      <c r="F1149" s="31">
        <f t="shared" si="243"/>
        <v>3</v>
      </c>
      <c r="G1149" s="31">
        <f t="shared" si="244"/>
        <v>2</v>
      </c>
      <c r="H1149" s="31">
        <f t="shared" si="245"/>
        <v>4</v>
      </c>
      <c r="I1149" s="31">
        <f t="shared" si="246"/>
        <v>3</v>
      </c>
      <c r="J1149" s="31">
        <f t="shared" si="247"/>
        <v>3</v>
      </c>
      <c r="K1149" s="31">
        <f t="shared" si="248"/>
        <v>3</v>
      </c>
      <c r="L1149" s="31">
        <f t="shared" si="249"/>
        <v>4</v>
      </c>
      <c r="M1149" s="31">
        <f t="shared" si="250"/>
        <v>2</v>
      </c>
      <c r="N1149" s="31">
        <f t="shared" si="251"/>
        <v>3</v>
      </c>
      <c r="O1149" s="26" t="s">
        <v>6360</v>
      </c>
      <c r="P1149" s="26" t="s">
        <v>108</v>
      </c>
      <c r="Q1149" s="27">
        <v>40311</v>
      </c>
      <c r="R1149" s="26" t="s">
        <v>305</v>
      </c>
      <c r="S1149" s="26" t="s">
        <v>234</v>
      </c>
      <c r="T1149" s="26" t="s">
        <v>224</v>
      </c>
      <c r="U1149" s="26" t="s">
        <v>307</v>
      </c>
      <c r="V1149" s="26" t="s">
        <v>15731</v>
      </c>
      <c r="W1149" s="26" t="s">
        <v>1261</v>
      </c>
      <c r="X1149" s="24"/>
      <c r="Y1149" s="26" t="s">
        <v>6347</v>
      </c>
      <c r="Z1149" s="24"/>
      <c r="AA1149" s="24"/>
      <c r="AB1149" s="26" t="s">
        <v>117</v>
      </c>
      <c r="AC1149" s="28">
        <v>11000</v>
      </c>
      <c r="AD1149" s="24"/>
      <c r="AE1149" s="24"/>
      <c r="AF1149" s="26" t="s">
        <v>139</v>
      </c>
      <c r="AG1149" s="26" t="s">
        <v>312</v>
      </c>
      <c r="AH1149" s="26" t="s">
        <v>176</v>
      </c>
      <c r="AI1149" s="28">
        <v>11000</v>
      </c>
      <c r="AJ1149" s="24"/>
      <c r="AK1149" s="26" t="s">
        <v>6348</v>
      </c>
      <c r="AL1149" s="26" t="s">
        <v>6361</v>
      </c>
      <c r="AM1149" s="26" t="s">
        <v>6350</v>
      </c>
      <c r="AN1149" s="26" t="s">
        <v>6362</v>
      </c>
      <c r="AO1149" s="24"/>
      <c r="AP1149" s="24"/>
      <c r="AQ1149" s="24"/>
      <c r="AR1149" s="24"/>
      <c r="AS1149" s="24"/>
      <c r="AT1149" s="24"/>
      <c r="AU1149" s="24"/>
      <c r="AV1149" s="24"/>
      <c r="AW1149" s="28">
        <v>45000</v>
      </c>
      <c r="AX1149" s="26">
        <v>556</v>
      </c>
      <c r="AY1149" s="28">
        <v>80</v>
      </c>
      <c r="AZ1149" s="28">
        <v>65</v>
      </c>
      <c r="BA1149" s="26">
        <v>0</v>
      </c>
      <c r="BB1149" s="26" t="s">
        <v>148</v>
      </c>
      <c r="BC1149" s="24"/>
      <c r="BD1149" s="24"/>
      <c r="BE1149" s="24"/>
      <c r="BF1149" s="24"/>
      <c r="BG1149" s="24"/>
      <c r="BH1149" s="24"/>
      <c r="BI1149" s="24"/>
      <c r="BJ1149" s="24"/>
      <c r="BK1149" s="24"/>
      <c r="BL1149" s="24"/>
      <c r="BM1149" s="24"/>
      <c r="BN1149" s="24"/>
      <c r="BO1149" s="24"/>
      <c r="BP1149" s="24"/>
      <c r="BQ1149" s="24"/>
      <c r="BR1149" s="26">
        <v>3</v>
      </c>
      <c r="BS1149" s="26">
        <v>2</v>
      </c>
      <c r="BT1149" s="26">
        <v>4</v>
      </c>
      <c r="BU1149" s="26">
        <v>3</v>
      </c>
      <c r="BV1149" s="26">
        <v>3</v>
      </c>
      <c r="BW1149" s="26">
        <v>3</v>
      </c>
      <c r="BX1149" s="26">
        <v>4</v>
      </c>
      <c r="BY1149" s="26">
        <v>2</v>
      </c>
      <c r="BZ1149" s="24"/>
      <c r="CA1149" s="24"/>
      <c r="CB1149" s="24"/>
      <c r="CC1149" s="24"/>
      <c r="CD1149" s="24"/>
      <c r="CE1149" s="24"/>
      <c r="CF1149" s="24"/>
      <c r="CG1149" s="24"/>
      <c r="CH1149" s="24"/>
      <c r="CI1149" s="24"/>
      <c r="CJ1149" s="24"/>
      <c r="CK1149" s="24"/>
      <c r="CL1149" s="24"/>
      <c r="CM1149" s="24"/>
      <c r="CN1149" s="24"/>
      <c r="CO1149" s="24"/>
      <c r="CP1149" s="24"/>
      <c r="CQ1149" s="24"/>
      <c r="CR1149" s="24"/>
      <c r="CS1149" s="24"/>
      <c r="CT1149" s="24"/>
      <c r="CU1149" s="24"/>
      <c r="CV1149" s="24"/>
      <c r="CW1149" s="24"/>
      <c r="CX1149" s="24"/>
      <c r="CY1149" s="24"/>
      <c r="CZ1149" s="24"/>
      <c r="DA1149" s="24"/>
      <c r="DB1149" s="24"/>
      <c r="DC1149" s="24"/>
      <c r="DD1149" s="24"/>
      <c r="DE1149" s="24"/>
      <c r="DF1149" s="26" t="s">
        <v>139</v>
      </c>
      <c r="DG1149" s="26" t="s">
        <v>139</v>
      </c>
      <c r="DH1149" s="26" t="s">
        <v>139</v>
      </c>
      <c r="DI1149" s="26" t="s">
        <v>139</v>
      </c>
      <c r="DJ1149" s="26" t="s">
        <v>139</v>
      </c>
      <c r="DK1149" s="26" t="s">
        <v>139</v>
      </c>
      <c r="DL1149" s="26" t="s">
        <v>139</v>
      </c>
      <c r="DM1149" s="26" t="s">
        <v>139</v>
      </c>
      <c r="DN1149" s="26" t="s">
        <v>139</v>
      </c>
      <c r="DO1149" s="26" t="s">
        <v>139</v>
      </c>
    </row>
    <row r="1150" spans="1:119" ht="20.100000000000001" customHeight="1" x14ac:dyDescent="0.25">
      <c r="A1150" s="29" t="str">
        <f t="shared" si="238"/>
        <v/>
      </c>
      <c r="B1150" s="29" t="str">
        <f t="shared" si="239"/>
        <v>Friends for Street Children</v>
      </c>
      <c r="C1150" s="29">
        <f t="shared" si="240"/>
        <v>0</v>
      </c>
      <c r="D1150" s="30" t="str">
        <f t="shared" si="241"/>
        <v>East and Southeast Asia</v>
      </c>
      <c r="E1150" s="30" t="str">
        <f t="shared" si="242"/>
        <v>Vietnam</v>
      </c>
      <c r="F1150" s="31">
        <f t="shared" si="243"/>
        <v>0</v>
      </c>
      <c r="G1150" s="31">
        <f t="shared" si="244"/>
        <v>0</v>
      </c>
      <c r="H1150" s="31">
        <f t="shared" si="245"/>
        <v>0</v>
      </c>
      <c r="I1150" s="31">
        <f t="shared" si="246"/>
        <v>0</v>
      </c>
      <c r="J1150" s="31">
        <f t="shared" si="247"/>
        <v>0</v>
      </c>
      <c r="K1150" s="31">
        <f t="shared" si="248"/>
        <v>0</v>
      </c>
      <c r="L1150" s="31">
        <f t="shared" si="249"/>
        <v>0</v>
      </c>
      <c r="M1150" s="31">
        <f t="shared" si="250"/>
        <v>0</v>
      </c>
      <c r="N1150" s="31">
        <f t="shared" si="251"/>
        <v>0</v>
      </c>
      <c r="O1150" s="26" t="s">
        <v>16080</v>
      </c>
      <c r="P1150" s="26" t="s">
        <v>108</v>
      </c>
      <c r="Q1150" s="27">
        <v>40669</v>
      </c>
      <c r="R1150" s="24"/>
      <c r="S1150" s="24"/>
      <c r="T1150" s="26" t="s">
        <v>333</v>
      </c>
      <c r="U1150" s="24"/>
      <c r="V1150" s="26" t="s">
        <v>469</v>
      </c>
      <c r="W1150" s="26" t="s">
        <v>6365</v>
      </c>
      <c r="X1150" s="24"/>
      <c r="Y1150" s="26" t="s">
        <v>6366</v>
      </c>
      <c r="Z1150" s="24"/>
      <c r="AA1150" s="24"/>
      <c r="AB1150" s="26" t="s">
        <v>15766</v>
      </c>
      <c r="AC1150" s="28">
        <v>3000</v>
      </c>
      <c r="AD1150" s="24"/>
      <c r="AE1150" s="24"/>
      <c r="AF1150" s="26" t="s">
        <v>139</v>
      </c>
      <c r="AG1150" s="26" t="s">
        <v>6367</v>
      </c>
      <c r="AH1150" s="24"/>
      <c r="AI1150" s="28">
        <v>3000</v>
      </c>
      <c r="AJ1150" s="24"/>
      <c r="AK1150" s="24"/>
      <c r="AL1150" s="24"/>
      <c r="AM1150" s="24"/>
      <c r="AN1150" s="24"/>
      <c r="AO1150" s="24"/>
      <c r="AP1150" s="24"/>
      <c r="AQ1150" s="24"/>
      <c r="AR1150" s="24"/>
      <c r="AS1150" s="24"/>
      <c r="AT1150" s="24"/>
      <c r="AU1150" s="24"/>
      <c r="AV1150" s="24"/>
      <c r="AW1150" s="28">
        <v>0</v>
      </c>
      <c r="AX1150" s="26">
        <v>0</v>
      </c>
      <c r="AY1150" s="28">
        <v>0</v>
      </c>
      <c r="AZ1150" s="28">
        <v>0</v>
      </c>
      <c r="BA1150" s="26">
        <v>0</v>
      </c>
      <c r="BB1150" s="24"/>
      <c r="BC1150" s="24"/>
      <c r="BD1150" s="24"/>
      <c r="BE1150" s="24"/>
      <c r="BF1150" s="24"/>
      <c r="BG1150" s="24"/>
      <c r="BH1150" s="24"/>
      <c r="BI1150" s="24"/>
      <c r="BJ1150" s="24"/>
      <c r="BK1150" s="24"/>
      <c r="BL1150" s="24"/>
      <c r="BM1150" s="24"/>
      <c r="BN1150" s="24"/>
      <c r="BO1150" s="24"/>
      <c r="BP1150" s="24"/>
      <c r="BQ1150" s="24"/>
      <c r="BR1150" s="26">
        <v>0</v>
      </c>
      <c r="BS1150" s="26">
        <v>0</v>
      </c>
      <c r="BT1150" s="26">
        <v>0</v>
      </c>
      <c r="BU1150" s="26">
        <v>0</v>
      </c>
      <c r="BV1150" s="26">
        <v>0</v>
      </c>
      <c r="BW1150" s="26">
        <v>0</v>
      </c>
      <c r="BX1150" s="26">
        <v>0</v>
      </c>
      <c r="BY1150" s="26">
        <v>0</v>
      </c>
      <c r="BZ1150" s="24"/>
      <c r="CA1150" s="24"/>
      <c r="CB1150" s="24"/>
      <c r="CC1150" s="24"/>
      <c r="CD1150" s="24"/>
      <c r="CE1150" s="24"/>
      <c r="CF1150" s="24"/>
      <c r="CG1150" s="24"/>
      <c r="CH1150" s="24"/>
      <c r="CI1150" s="24"/>
      <c r="CJ1150" s="24"/>
      <c r="CK1150" s="24"/>
      <c r="CL1150" s="24"/>
      <c r="CM1150" s="24"/>
      <c r="CN1150" s="24"/>
      <c r="CO1150" s="24"/>
      <c r="CP1150" s="24"/>
      <c r="CQ1150" s="24"/>
      <c r="CR1150" s="24"/>
      <c r="CS1150" s="24"/>
      <c r="CT1150" s="24"/>
      <c r="CU1150" s="24"/>
      <c r="CV1150" s="24"/>
      <c r="CW1150" s="24"/>
      <c r="CX1150" s="24"/>
      <c r="CY1150" s="24"/>
      <c r="CZ1150" s="24"/>
      <c r="DA1150" s="24"/>
      <c r="DB1150" s="24"/>
      <c r="DC1150" s="24"/>
      <c r="DD1150" s="24"/>
      <c r="DE1150" s="24"/>
      <c r="DF1150" s="26" t="s">
        <v>139</v>
      </c>
      <c r="DG1150" s="26" t="s">
        <v>139</v>
      </c>
      <c r="DH1150" s="26" t="s">
        <v>139</v>
      </c>
      <c r="DI1150" s="26" t="s">
        <v>139</v>
      </c>
      <c r="DJ1150" s="26" t="s">
        <v>139</v>
      </c>
      <c r="DK1150" s="26" t="s">
        <v>139</v>
      </c>
      <c r="DL1150" s="26" t="s">
        <v>139</v>
      </c>
      <c r="DM1150" s="26" t="s">
        <v>139</v>
      </c>
      <c r="DN1150" s="26" t="s">
        <v>139</v>
      </c>
      <c r="DO1150" s="26" t="s">
        <v>139</v>
      </c>
    </row>
    <row r="1151" spans="1:119" ht="20.100000000000001" customHeight="1" x14ac:dyDescent="0.25">
      <c r="A1151" s="29" t="str">
        <f t="shared" si="238"/>
        <v/>
      </c>
      <c r="B1151" s="29" t="str">
        <f t="shared" si="239"/>
        <v>Friends for Street Children</v>
      </c>
      <c r="C1151" s="29">
        <f t="shared" si="240"/>
        <v>0</v>
      </c>
      <c r="D1151" s="30" t="str">
        <f t="shared" si="241"/>
        <v>East and Southeast Asia</v>
      </c>
      <c r="E1151" s="30" t="str">
        <f t="shared" si="242"/>
        <v>Vietnam</v>
      </c>
      <c r="F1151" s="31">
        <f t="shared" si="243"/>
        <v>0</v>
      </c>
      <c r="G1151" s="31">
        <f t="shared" si="244"/>
        <v>0</v>
      </c>
      <c r="H1151" s="31">
        <f t="shared" si="245"/>
        <v>0</v>
      </c>
      <c r="I1151" s="31">
        <f t="shared" si="246"/>
        <v>0</v>
      </c>
      <c r="J1151" s="31">
        <f t="shared" si="247"/>
        <v>0</v>
      </c>
      <c r="K1151" s="31">
        <f t="shared" si="248"/>
        <v>0</v>
      </c>
      <c r="L1151" s="31">
        <f t="shared" si="249"/>
        <v>0</v>
      </c>
      <c r="M1151" s="31">
        <f t="shared" si="250"/>
        <v>0</v>
      </c>
      <c r="N1151" s="31">
        <f t="shared" si="251"/>
        <v>0</v>
      </c>
      <c r="O1151" s="26" t="s">
        <v>6364</v>
      </c>
      <c r="P1151" s="26" t="s">
        <v>108</v>
      </c>
      <c r="Q1151" s="27">
        <v>40232</v>
      </c>
      <c r="R1151" s="24"/>
      <c r="S1151" s="24"/>
      <c r="T1151" s="26" t="s">
        <v>224</v>
      </c>
      <c r="U1151" s="24"/>
      <c r="V1151" s="26" t="s">
        <v>469</v>
      </c>
      <c r="W1151" s="26" t="s">
        <v>6365</v>
      </c>
      <c r="X1151" s="24"/>
      <c r="Y1151" s="26" t="s">
        <v>6366</v>
      </c>
      <c r="Z1151" s="24"/>
      <c r="AA1151" s="24"/>
      <c r="AB1151" s="26" t="s">
        <v>228</v>
      </c>
      <c r="AC1151" s="28">
        <v>25000</v>
      </c>
      <c r="AD1151" s="24"/>
      <c r="AE1151" s="24"/>
      <c r="AF1151" s="26" t="s">
        <v>139</v>
      </c>
      <c r="AG1151" s="26" t="s">
        <v>6367</v>
      </c>
      <c r="AH1151" s="24"/>
      <c r="AI1151" s="28">
        <v>25000</v>
      </c>
      <c r="AJ1151" s="24"/>
      <c r="AK1151" s="26" t="s">
        <v>6368</v>
      </c>
      <c r="AL1151" s="26" t="s">
        <v>5751</v>
      </c>
      <c r="AM1151" s="26" t="s">
        <v>6369</v>
      </c>
      <c r="AN1151" s="24"/>
      <c r="AO1151" s="24"/>
      <c r="AP1151" s="24"/>
      <c r="AQ1151" s="24"/>
      <c r="AR1151" s="24"/>
      <c r="AS1151" s="24"/>
      <c r="AT1151" s="24"/>
      <c r="AU1151" s="24"/>
      <c r="AV1151" s="24"/>
      <c r="AW1151" s="28">
        <v>195161</v>
      </c>
      <c r="AX1151" s="26">
        <v>1535</v>
      </c>
      <c r="AY1151" s="28">
        <v>0</v>
      </c>
      <c r="AZ1151" s="28">
        <v>0</v>
      </c>
      <c r="BA1151" s="26">
        <v>0</v>
      </c>
      <c r="BB1151" s="24"/>
      <c r="BC1151" s="24"/>
      <c r="BD1151" s="24"/>
      <c r="BE1151" s="24"/>
      <c r="BF1151" s="24"/>
      <c r="BG1151" s="24"/>
      <c r="BH1151" s="24"/>
      <c r="BI1151" s="24"/>
      <c r="BJ1151" s="24"/>
      <c r="BK1151" s="24"/>
      <c r="BL1151" s="24"/>
      <c r="BM1151" s="24"/>
      <c r="BN1151" s="24"/>
      <c r="BO1151" s="24"/>
      <c r="BP1151" s="24"/>
      <c r="BQ1151" s="24"/>
      <c r="BR1151" s="26">
        <v>0</v>
      </c>
      <c r="BS1151" s="26">
        <v>0</v>
      </c>
      <c r="BT1151" s="26">
        <v>0</v>
      </c>
      <c r="BU1151" s="26">
        <v>0</v>
      </c>
      <c r="BV1151" s="26">
        <v>0</v>
      </c>
      <c r="BW1151" s="26">
        <v>0</v>
      </c>
      <c r="BX1151" s="26">
        <v>0</v>
      </c>
      <c r="BY1151" s="26">
        <v>0</v>
      </c>
      <c r="BZ1151" s="24"/>
      <c r="CA1151" s="24"/>
      <c r="CB1151" s="24"/>
      <c r="CC1151" s="24"/>
      <c r="CD1151" s="24"/>
      <c r="CE1151" s="24"/>
      <c r="CF1151" s="24"/>
      <c r="CG1151" s="24"/>
      <c r="CH1151" s="24"/>
      <c r="CI1151" s="24"/>
      <c r="CJ1151" s="24"/>
      <c r="CK1151" s="24"/>
      <c r="CL1151" s="24"/>
      <c r="CM1151" s="24"/>
      <c r="CN1151" s="24"/>
      <c r="CO1151" s="24"/>
      <c r="CP1151" s="24"/>
      <c r="CQ1151" s="24"/>
      <c r="CR1151" s="24"/>
      <c r="CS1151" s="24"/>
      <c r="CT1151" s="24"/>
      <c r="CU1151" s="24"/>
      <c r="CV1151" s="24"/>
      <c r="CW1151" s="24"/>
      <c r="CX1151" s="24"/>
      <c r="CY1151" s="24"/>
      <c r="CZ1151" s="24"/>
      <c r="DA1151" s="24"/>
      <c r="DB1151" s="24"/>
      <c r="DC1151" s="24"/>
      <c r="DD1151" s="24"/>
      <c r="DE1151" s="24"/>
      <c r="DF1151" s="26" t="s">
        <v>139</v>
      </c>
      <c r="DG1151" s="26" t="s">
        <v>139</v>
      </c>
      <c r="DH1151" s="26" t="s">
        <v>139</v>
      </c>
      <c r="DI1151" s="26" t="s">
        <v>139</v>
      </c>
      <c r="DJ1151" s="26" t="s">
        <v>139</v>
      </c>
      <c r="DK1151" s="26" t="s">
        <v>139</v>
      </c>
      <c r="DL1151" s="26" t="s">
        <v>139</v>
      </c>
      <c r="DM1151" s="26" t="s">
        <v>139</v>
      </c>
      <c r="DN1151" s="26" t="s">
        <v>139</v>
      </c>
      <c r="DO1151" s="26" t="s">
        <v>139</v>
      </c>
    </row>
    <row r="1152" spans="1:119" ht="20.100000000000001" customHeight="1" x14ac:dyDescent="0.25">
      <c r="A1152" s="29" t="str">
        <f t="shared" si="238"/>
        <v/>
      </c>
      <c r="B1152" s="29" t="str">
        <f t="shared" si="239"/>
        <v>Friends for Street Children</v>
      </c>
      <c r="C1152" s="29">
        <f t="shared" si="240"/>
        <v>0</v>
      </c>
      <c r="D1152" s="30" t="str">
        <f t="shared" si="241"/>
        <v>East and Southeast Asia</v>
      </c>
      <c r="E1152" s="30" t="str">
        <f t="shared" si="242"/>
        <v>Vietnam</v>
      </c>
      <c r="F1152" s="31">
        <f t="shared" si="243"/>
        <v>3</v>
      </c>
      <c r="G1152" s="31">
        <f t="shared" si="244"/>
        <v>3</v>
      </c>
      <c r="H1152" s="31">
        <f t="shared" si="245"/>
        <v>3</v>
      </c>
      <c r="I1152" s="31">
        <f t="shared" si="246"/>
        <v>4</v>
      </c>
      <c r="J1152" s="31">
        <f t="shared" si="247"/>
        <v>3</v>
      </c>
      <c r="K1152" s="31">
        <f t="shared" si="248"/>
        <v>4</v>
      </c>
      <c r="L1152" s="31">
        <f t="shared" si="249"/>
        <v>3</v>
      </c>
      <c r="M1152" s="31">
        <f t="shared" si="250"/>
        <v>3</v>
      </c>
      <c r="N1152" s="31">
        <f t="shared" si="251"/>
        <v>3.3</v>
      </c>
      <c r="O1152" s="26" t="s">
        <v>6370</v>
      </c>
      <c r="P1152" s="26" t="s">
        <v>108</v>
      </c>
      <c r="Q1152" s="27">
        <v>40312</v>
      </c>
      <c r="R1152" s="26" t="s">
        <v>305</v>
      </c>
      <c r="S1152" s="26" t="s">
        <v>234</v>
      </c>
      <c r="T1152" s="26" t="s">
        <v>224</v>
      </c>
      <c r="U1152" s="26" t="s">
        <v>112</v>
      </c>
      <c r="V1152" s="26" t="s">
        <v>469</v>
      </c>
      <c r="W1152" s="26" t="s">
        <v>6365</v>
      </c>
      <c r="X1152" s="24"/>
      <c r="Y1152" s="26" t="s">
        <v>6366</v>
      </c>
      <c r="Z1152" s="24"/>
      <c r="AA1152" s="24"/>
      <c r="AB1152" s="26" t="s">
        <v>117</v>
      </c>
      <c r="AC1152" s="28">
        <v>16000</v>
      </c>
      <c r="AD1152" s="24"/>
      <c r="AE1152" s="24"/>
      <c r="AF1152" s="26" t="s">
        <v>139</v>
      </c>
      <c r="AG1152" s="26" t="s">
        <v>6367</v>
      </c>
      <c r="AH1152" s="26" t="s">
        <v>5338</v>
      </c>
      <c r="AI1152" s="28">
        <v>16000</v>
      </c>
      <c r="AJ1152" s="24"/>
      <c r="AK1152" s="26" t="s">
        <v>6371</v>
      </c>
      <c r="AL1152" s="26" t="s">
        <v>6372</v>
      </c>
      <c r="AM1152" s="26" t="s">
        <v>6373</v>
      </c>
      <c r="AN1152" s="26" t="s">
        <v>6374</v>
      </c>
      <c r="AO1152" s="24"/>
      <c r="AP1152" s="24"/>
      <c r="AQ1152" s="24"/>
      <c r="AR1152" s="24"/>
      <c r="AS1152" s="24"/>
      <c r="AT1152" s="24"/>
      <c r="AU1152" s="24"/>
      <c r="AV1152" s="24"/>
      <c r="AW1152" s="28">
        <v>285471</v>
      </c>
      <c r="AX1152" s="26">
        <v>1525</v>
      </c>
      <c r="AY1152" s="28">
        <v>0</v>
      </c>
      <c r="AZ1152" s="28">
        <v>0</v>
      </c>
      <c r="BA1152" s="26">
        <v>0</v>
      </c>
      <c r="BB1152" s="24"/>
      <c r="BC1152" s="24"/>
      <c r="BD1152" s="24"/>
      <c r="BE1152" s="24"/>
      <c r="BF1152" s="24"/>
      <c r="BG1152" s="24"/>
      <c r="BH1152" s="24"/>
      <c r="BI1152" s="24"/>
      <c r="BJ1152" s="24"/>
      <c r="BK1152" s="24"/>
      <c r="BL1152" s="24"/>
      <c r="BM1152" s="24"/>
      <c r="BN1152" s="24"/>
      <c r="BO1152" s="24"/>
      <c r="BP1152" s="24"/>
      <c r="BQ1152" s="24"/>
      <c r="BR1152" s="26">
        <v>3</v>
      </c>
      <c r="BS1152" s="26">
        <v>3</v>
      </c>
      <c r="BT1152" s="26">
        <v>3</v>
      </c>
      <c r="BU1152" s="26">
        <v>4</v>
      </c>
      <c r="BV1152" s="26">
        <v>3</v>
      </c>
      <c r="BW1152" s="26">
        <v>4</v>
      </c>
      <c r="BX1152" s="26">
        <v>3</v>
      </c>
      <c r="BY1152" s="26">
        <v>3</v>
      </c>
      <c r="BZ1152" s="24"/>
      <c r="CA1152" s="24"/>
      <c r="CB1152" s="24"/>
      <c r="CC1152" s="24"/>
      <c r="CD1152" s="24"/>
      <c r="CE1152" s="24"/>
      <c r="CF1152" s="24"/>
      <c r="CG1152" s="24"/>
      <c r="CH1152" s="24"/>
      <c r="CI1152" s="24"/>
      <c r="CJ1152" s="24"/>
      <c r="CK1152" s="24"/>
      <c r="CL1152" s="24"/>
      <c r="CM1152" s="24"/>
      <c r="CN1152" s="24"/>
      <c r="CO1152" s="24"/>
      <c r="CP1152" s="24"/>
      <c r="CQ1152" s="24"/>
      <c r="CR1152" s="24"/>
      <c r="CS1152" s="24"/>
      <c r="CT1152" s="24"/>
      <c r="CU1152" s="24"/>
      <c r="CV1152" s="24"/>
      <c r="CW1152" s="24"/>
      <c r="CX1152" s="24"/>
      <c r="CY1152" s="24"/>
      <c r="CZ1152" s="24"/>
      <c r="DA1152" s="24"/>
      <c r="DB1152" s="24"/>
      <c r="DC1152" s="24"/>
      <c r="DD1152" s="24"/>
      <c r="DE1152" s="24"/>
      <c r="DF1152" s="26" t="s">
        <v>139</v>
      </c>
      <c r="DG1152" s="26" t="s">
        <v>139</v>
      </c>
      <c r="DH1152" s="26" t="s">
        <v>139</v>
      </c>
      <c r="DI1152" s="26" t="s">
        <v>139</v>
      </c>
      <c r="DJ1152" s="26" t="s">
        <v>139</v>
      </c>
      <c r="DK1152" s="26" t="s">
        <v>139</v>
      </c>
      <c r="DL1152" s="26" t="s">
        <v>139</v>
      </c>
      <c r="DM1152" s="26" t="s">
        <v>139</v>
      </c>
      <c r="DN1152" s="26" t="s">
        <v>139</v>
      </c>
      <c r="DO1152" s="26" t="s">
        <v>139</v>
      </c>
    </row>
    <row r="1153" spans="1:119" ht="20.100000000000001" customHeight="1" x14ac:dyDescent="0.25">
      <c r="A1153" s="29" t="str">
        <f t="shared" si="238"/>
        <v>Friends of the Disabled6</v>
      </c>
      <c r="B1153" s="29" t="str">
        <f t="shared" si="239"/>
        <v>Friends of the Disabled</v>
      </c>
      <c r="C1153" s="29">
        <f t="shared" si="240"/>
        <v>6</v>
      </c>
      <c r="D1153" s="30" t="str">
        <f t="shared" si="241"/>
        <v>Africa and the Middle East</v>
      </c>
      <c r="E1153" s="30" t="str">
        <f t="shared" si="242"/>
        <v>Lagos, Nigeria</v>
      </c>
      <c r="F1153" s="31">
        <f t="shared" si="243"/>
        <v>3</v>
      </c>
      <c r="G1153" s="31">
        <f t="shared" si="244"/>
        <v>2</v>
      </c>
      <c r="H1153" s="31">
        <f t="shared" si="245"/>
        <v>3</v>
      </c>
      <c r="I1153" s="31">
        <f t="shared" si="246"/>
        <v>4</v>
      </c>
      <c r="J1153" s="31">
        <f t="shared" si="247"/>
        <v>3</v>
      </c>
      <c r="K1153" s="31">
        <f t="shared" si="248"/>
        <v>4</v>
      </c>
      <c r="L1153" s="31">
        <f t="shared" si="249"/>
        <v>5</v>
      </c>
      <c r="M1153" s="31">
        <f t="shared" si="250"/>
        <v>3</v>
      </c>
      <c r="N1153" s="31">
        <f t="shared" si="251"/>
        <v>3.4</v>
      </c>
      <c r="O1153" s="26" t="s">
        <v>6375</v>
      </c>
      <c r="P1153" s="26" t="s">
        <v>108</v>
      </c>
      <c r="Q1153" s="27">
        <v>41568</v>
      </c>
      <c r="R1153" s="26" t="s">
        <v>305</v>
      </c>
      <c r="S1153" s="26" t="s">
        <v>622</v>
      </c>
      <c r="T1153" s="26" t="s">
        <v>194</v>
      </c>
      <c r="U1153" s="26" t="s">
        <v>112</v>
      </c>
      <c r="V1153" s="26" t="s">
        <v>169</v>
      </c>
      <c r="W1153" s="26" t="s">
        <v>3172</v>
      </c>
      <c r="X1153" s="26" t="s">
        <v>3717</v>
      </c>
      <c r="Y1153" s="26" t="s">
        <v>6376</v>
      </c>
      <c r="Z1153" s="24"/>
      <c r="AA1153" s="24"/>
      <c r="AB1153" s="26" t="s">
        <v>117</v>
      </c>
      <c r="AC1153" s="28">
        <v>14000</v>
      </c>
      <c r="AD1153" s="26" t="s">
        <v>4322</v>
      </c>
      <c r="AE1153" s="26" t="s">
        <v>595</v>
      </c>
      <c r="AF1153" s="26" t="s">
        <v>139</v>
      </c>
      <c r="AG1153" s="26" t="s">
        <v>528</v>
      </c>
      <c r="AH1153" s="26" t="s">
        <v>250</v>
      </c>
      <c r="AI1153" s="28">
        <v>14000</v>
      </c>
      <c r="AJ1153" s="26" t="s">
        <v>6377</v>
      </c>
      <c r="AK1153" s="26" t="s">
        <v>6378</v>
      </c>
      <c r="AL1153" s="26" t="s">
        <v>6379</v>
      </c>
      <c r="AM1153" s="24"/>
      <c r="AN1153" s="24"/>
      <c r="AO1153" s="24"/>
      <c r="AP1153" s="24"/>
      <c r="AQ1153" s="24"/>
      <c r="AR1153" s="26" t="s">
        <v>6380</v>
      </c>
      <c r="AS1153" s="24"/>
      <c r="AT1153" s="24"/>
      <c r="AU1153" s="24"/>
      <c r="AV1153" s="24"/>
      <c r="AW1153" s="28">
        <v>132977</v>
      </c>
      <c r="AX1153" s="26">
        <v>570</v>
      </c>
      <c r="AY1153" s="28">
        <v>80</v>
      </c>
      <c r="AZ1153" s="28">
        <v>80</v>
      </c>
      <c r="BA1153" s="26">
        <v>0</v>
      </c>
      <c r="BB1153" s="26" t="s">
        <v>148</v>
      </c>
      <c r="BC1153" s="26" t="s">
        <v>6381</v>
      </c>
      <c r="BD1153" s="24"/>
      <c r="BE1153" s="24"/>
      <c r="BF1153" s="26" t="s">
        <v>6382</v>
      </c>
      <c r="BG1153" s="26" t="s">
        <v>3172</v>
      </c>
      <c r="BH1153" s="26" t="s">
        <v>6383</v>
      </c>
      <c r="BI1153" s="26" t="s">
        <v>3172</v>
      </c>
      <c r="BJ1153" s="26" t="s">
        <v>6384</v>
      </c>
      <c r="BK1153" s="26" t="s">
        <v>3172</v>
      </c>
      <c r="BL1153" s="26" t="s">
        <v>4111</v>
      </c>
      <c r="BM1153" s="26" t="s">
        <v>191</v>
      </c>
      <c r="BN1153" s="24"/>
      <c r="BO1153" s="24"/>
      <c r="BP1153" s="24"/>
      <c r="BQ1153" s="24"/>
      <c r="BR1153" s="26">
        <v>3</v>
      </c>
      <c r="BS1153" s="26">
        <v>2</v>
      </c>
      <c r="BT1153" s="26">
        <v>3</v>
      </c>
      <c r="BU1153" s="26">
        <v>4</v>
      </c>
      <c r="BV1153" s="26">
        <v>3</v>
      </c>
      <c r="BW1153" s="26">
        <v>4</v>
      </c>
      <c r="BX1153" s="26">
        <v>5</v>
      </c>
      <c r="BY1153" s="26">
        <v>3</v>
      </c>
      <c r="BZ1153" s="24"/>
      <c r="CA1153" s="24"/>
      <c r="CB1153" s="24"/>
      <c r="CC1153" s="24"/>
      <c r="CD1153" s="24"/>
      <c r="CE1153" s="24"/>
      <c r="CF1153" s="24"/>
      <c r="CG1153" s="24"/>
      <c r="CH1153" s="24"/>
      <c r="CI1153" s="24"/>
      <c r="CJ1153" s="24"/>
      <c r="CK1153" s="24"/>
      <c r="CL1153" s="24"/>
      <c r="CM1153" s="24"/>
      <c r="CN1153" s="24"/>
      <c r="CO1153" s="24"/>
      <c r="CP1153" s="24"/>
      <c r="CQ1153" s="24"/>
      <c r="CR1153" s="24"/>
      <c r="CS1153" s="24"/>
      <c r="CT1153" s="24"/>
      <c r="CU1153" s="24"/>
      <c r="CV1153" s="24"/>
      <c r="CW1153" s="24"/>
      <c r="CX1153" s="24"/>
      <c r="CY1153" s="24"/>
      <c r="CZ1153" s="24"/>
      <c r="DA1153" s="24"/>
      <c r="DB1153" s="24"/>
      <c r="DC1153" s="24"/>
      <c r="DD1153" s="24"/>
      <c r="DE1153" s="24"/>
      <c r="DF1153" s="26" t="s">
        <v>120</v>
      </c>
      <c r="DG1153" s="26" t="s">
        <v>120</v>
      </c>
      <c r="DH1153" s="26" t="s">
        <v>120</v>
      </c>
      <c r="DI1153" s="26" t="s">
        <v>139</v>
      </c>
      <c r="DJ1153" s="26" t="s">
        <v>139</v>
      </c>
      <c r="DK1153" s="26" t="s">
        <v>139</v>
      </c>
      <c r="DL1153" s="26" t="s">
        <v>139</v>
      </c>
      <c r="DM1153" s="26" t="s">
        <v>139</v>
      </c>
      <c r="DN1153" s="26" t="s">
        <v>139</v>
      </c>
      <c r="DO1153" s="26" t="s">
        <v>139</v>
      </c>
    </row>
    <row r="1154" spans="1:119" ht="20.100000000000001" customHeight="1" x14ac:dyDescent="0.25">
      <c r="A1154" s="29" t="str">
        <f t="shared" si="238"/>
        <v>Friends of the Disabled5</v>
      </c>
      <c r="B1154" s="29" t="str">
        <f t="shared" si="239"/>
        <v>Friends of the Disabled</v>
      </c>
      <c r="C1154" s="29">
        <f t="shared" si="240"/>
        <v>5</v>
      </c>
      <c r="D1154" s="30" t="str">
        <f t="shared" si="241"/>
        <v>Africa and the Middle East</v>
      </c>
      <c r="E1154" s="30" t="str">
        <f t="shared" si="242"/>
        <v>Lagos, Nigeria</v>
      </c>
      <c r="F1154" s="31">
        <f t="shared" si="243"/>
        <v>3</v>
      </c>
      <c r="G1154" s="31">
        <f t="shared" si="244"/>
        <v>2</v>
      </c>
      <c r="H1154" s="31">
        <f t="shared" si="245"/>
        <v>3</v>
      </c>
      <c r="I1154" s="31">
        <f t="shared" si="246"/>
        <v>4</v>
      </c>
      <c r="J1154" s="31">
        <f t="shared" si="247"/>
        <v>3</v>
      </c>
      <c r="K1154" s="31">
        <f t="shared" si="248"/>
        <v>4</v>
      </c>
      <c r="L1154" s="31">
        <f t="shared" si="249"/>
        <v>5</v>
      </c>
      <c r="M1154" s="31">
        <f t="shared" si="250"/>
        <v>3</v>
      </c>
      <c r="N1154" s="31">
        <f t="shared" si="251"/>
        <v>3.4</v>
      </c>
      <c r="O1154" s="26" t="s">
        <v>6385</v>
      </c>
      <c r="P1154" s="26" t="s">
        <v>108</v>
      </c>
      <c r="Q1154" s="27">
        <v>41204</v>
      </c>
      <c r="R1154" s="26" t="s">
        <v>166</v>
      </c>
      <c r="S1154" s="26" t="s">
        <v>306</v>
      </c>
      <c r="T1154" s="26" t="s">
        <v>207</v>
      </c>
      <c r="U1154" s="26" t="s">
        <v>112</v>
      </c>
      <c r="V1154" s="26" t="s">
        <v>169</v>
      </c>
      <c r="W1154" s="26" t="s">
        <v>3172</v>
      </c>
      <c r="X1154" s="26" t="s">
        <v>3717</v>
      </c>
      <c r="Y1154" s="26" t="s">
        <v>6376</v>
      </c>
      <c r="Z1154" s="24"/>
      <c r="AA1154" s="24"/>
      <c r="AB1154" s="26" t="s">
        <v>117</v>
      </c>
      <c r="AC1154" s="28">
        <v>13000</v>
      </c>
      <c r="AD1154" s="26" t="s">
        <v>4322</v>
      </c>
      <c r="AE1154" s="26" t="s">
        <v>595</v>
      </c>
      <c r="AF1154" s="26" t="s">
        <v>139</v>
      </c>
      <c r="AG1154" s="26" t="s">
        <v>528</v>
      </c>
      <c r="AH1154" s="26" t="s">
        <v>176</v>
      </c>
      <c r="AI1154" s="28">
        <v>13000</v>
      </c>
      <c r="AJ1154" s="26" t="s">
        <v>6386</v>
      </c>
      <c r="AK1154" s="26" t="s">
        <v>6378</v>
      </c>
      <c r="AL1154" s="26" t="s">
        <v>6387</v>
      </c>
      <c r="AM1154" s="24"/>
      <c r="AN1154" s="24"/>
      <c r="AO1154" s="24"/>
      <c r="AP1154" s="24"/>
      <c r="AQ1154" s="26" t="s">
        <v>6388</v>
      </c>
      <c r="AR1154" s="24"/>
      <c r="AS1154" s="24"/>
      <c r="AT1154" s="24"/>
      <c r="AU1154" s="24"/>
      <c r="AV1154" s="24"/>
      <c r="AW1154" s="28">
        <v>137875</v>
      </c>
      <c r="AX1154" s="26">
        <v>570</v>
      </c>
      <c r="AY1154" s="28">
        <v>75</v>
      </c>
      <c r="AZ1154" s="28">
        <v>80</v>
      </c>
      <c r="BA1154" s="26">
        <v>0</v>
      </c>
      <c r="BB1154" s="26" t="s">
        <v>148</v>
      </c>
      <c r="BC1154" s="26" t="s">
        <v>6381</v>
      </c>
      <c r="BD1154" s="26" t="s">
        <v>125</v>
      </c>
      <c r="BE1154" s="24"/>
      <c r="BF1154" s="26" t="s">
        <v>6382</v>
      </c>
      <c r="BG1154" s="26" t="s">
        <v>3172</v>
      </c>
      <c r="BH1154" s="26" t="s">
        <v>6389</v>
      </c>
      <c r="BI1154" s="26" t="s">
        <v>3172</v>
      </c>
      <c r="BJ1154" s="26" t="s">
        <v>202</v>
      </c>
      <c r="BK1154" s="26" t="s">
        <v>191</v>
      </c>
      <c r="BL1154" s="24"/>
      <c r="BM1154" s="24"/>
      <c r="BN1154" s="24"/>
      <c r="BO1154" s="24"/>
      <c r="BP1154" s="24"/>
      <c r="BQ1154" s="24"/>
      <c r="BR1154" s="26">
        <v>3</v>
      </c>
      <c r="BS1154" s="26">
        <v>2</v>
      </c>
      <c r="BT1154" s="26">
        <v>3</v>
      </c>
      <c r="BU1154" s="26">
        <v>4</v>
      </c>
      <c r="BV1154" s="26">
        <v>3</v>
      </c>
      <c r="BW1154" s="26">
        <v>4</v>
      </c>
      <c r="BX1154" s="26">
        <v>5</v>
      </c>
      <c r="BY1154" s="26">
        <v>3</v>
      </c>
      <c r="BZ1154" s="24"/>
      <c r="CA1154" s="24"/>
      <c r="CB1154" s="24"/>
      <c r="CC1154" s="24"/>
      <c r="CD1154" s="24"/>
      <c r="CE1154" s="24"/>
      <c r="CF1154" s="24"/>
      <c r="CG1154" s="24"/>
      <c r="CH1154" s="24"/>
      <c r="CI1154" s="24"/>
      <c r="CJ1154" s="24"/>
      <c r="CK1154" s="24"/>
      <c r="CL1154" s="24"/>
      <c r="CM1154" s="24"/>
      <c r="CN1154" s="24"/>
      <c r="CO1154" s="24"/>
      <c r="CP1154" s="24"/>
      <c r="CQ1154" s="24"/>
      <c r="CR1154" s="24"/>
      <c r="CS1154" s="24"/>
      <c r="CT1154" s="24"/>
      <c r="CU1154" s="24"/>
      <c r="CV1154" s="24"/>
      <c r="CW1154" s="24"/>
      <c r="CX1154" s="24"/>
      <c r="CY1154" s="24"/>
      <c r="CZ1154" s="24"/>
      <c r="DA1154" s="24"/>
      <c r="DB1154" s="24"/>
      <c r="DC1154" s="24"/>
      <c r="DD1154" s="24"/>
      <c r="DE1154" s="24"/>
      <c r="DF1154" s="26" t="s">
        <v>120</v>
      </c>
      <c r="DG1154" s="26" t="s">
        <v>120</v>
      </c>
      <c r="DH1154" s="26" t="s">
        <v>120</v>
      </c>
      <c r="DI1154" s="26" t="s">
        <v>120</v>
      </c>
      <c r="DJ1154" s="26" t="s">
        <v>120</v>
      </c>
      <c r="DK1154" s="26" t="s">
        <v>139</v>
      </c>
      <c r="DL1154" s="26" t="s">
        <v>139</v>
      </c>
      <c r="DM1154" s="26" t="s">
        <v>139</v>
      </c>
      <c r="DN1154" s="26" t="s">
        <v>139</v>
      </c>
      <c r="DO1154" s="26" t="s">
        <v>139</v>
      </c>
    </row>
    <row r="1155" spans="1:119" ht="20.100000000000001" customHeight="1" x14ac:dyDescent="0.25">
      <c r="A1155" s="29" t="str">
        <f t="shared" ref="A1155:A1218" si="252">IFERROR(IF(C1155=0,NA(),B1155&amp;C1155),"")</f>
        <v>Friends of the Disabled4</v>
      </c>
      <c r="B1155" s="29" t="str">
        <f t="shared" ref="B1155:B1218" si="253">IFERROR(IF(AA1155=0,Y1155&amp;IF(Z1155=0,""," ("&amp;Z1155&amp;")"),AA1155&amp;IF(Z1155=0,""," ("&amp;Z1155&amp;")")),"")</f>
        <v>Friends of the Disabled</v>
      </c>
      <c r="C1155" s="29">
        <f t="shared" ref="C1155:C1218" si="254">IFERROR(_xlfn.NUMBERVALUE(RIGHT(AH1155,1)),"")</f>
        <v>4</v>
      </c>
      <c r="D1155" s="30" t="str">
        <f t="shared" ref="D1155:D1218" si="255">IFERROR(IF(OR(V1155="Sub-Saharan Africa",V1155="Middle East &amp; North Africa"),"Africa and the Middle East",IF(V1155="Europe &amp; Central Asia","Europe and Eurasia",IF(V1155="East Asia &amp; Pacific","East and Southeast Asia",V1155))),"")</f>
        <v>Africa and the Middle East</v>
      </c>
      <c r="E1155" s="30" t="str">
        <f t="shared" ref="E1155:E1218" si="256">IFERROR(IF(X1155=0,W1155,X1155&amp;", "&amp;W1155),"")</f>
        <v>Lagos, Nigeria</v>
      </c>
      <c r="F1155" s="31">
        <f t="shared" ref="F1155:F1218" si="257">IFERROR(IF(AND(BZ1155+CA1155+CB1155+CC1155&gt;=4,BZ1155+CA1155+CB1155+CC1155&lt;=6),1,IF(AND(BZ1155+CA1155+CB1155+CC1155&gt;=7,BZ1155+CA1155+CB1155+CC1155&lt;=10),2,IF(AND(BZ1155+CA1155+CB1155+CC1155&gt;=11,BZ1155+CA1155+CB1155+CC1155&lt;=14),3,IF(AND(BZ1155+CA1155+CB1155+CC1155&gt;=15,BZ1155+CA1155+CB1155+CC1155&lt;=18),4,IF(AND(BZ1155+CA1155+CB1155+CC1155&gt;=19,BZ1155+CA1155+CB1155+CC1155&lt;=20),5,BR1155))))),"")</f>
        <v>3</v>
      </c>
      <c r="G1155" s="31">
        <f t="shared" ref="G1155:G1218" si="258">IFERROR(IF(AND(CD1155+CE1155+CF1155+CG1155&gt;=4,CD1155+CE1155+CF1155+CG1155&lt;=6),1,IF(AND(CD1155+CE1155+CF1155+CG1155&gt;=7,CD1155+CE1155+CF1155+CG1155&lt;=10),2,IF(AND(CD1155+CE1155+CF1155+CG1155&gt;=11,CD1155+CE1155+CF1155+CG1155&lt;=14),3,IF(AND(CD1155+CE1155+CF1155+CG1155&gt;=15,CD1155+CE1155+CF1155+CG1155&lt;=18),4,IF(AND(CD1155+CE1155+CF1155+CG1155&gt;=19,CD1155+CE1155+CF1155+CG1155&lt;=20),5,BS1155))))),"")</f>
        <v>2</v>
      </c>
      <c r="H1155" s="31">
        <f t="shared" ref="H1155:H1218" si="259">IFERROR(IF(AND(CH1155+CI1155+CJ1155+CK1155&gt;=4,CH1155+CI1155+CJ1155+CK1155&lt;=6),1,IF(AND(CH1155+CI1155+CJ1155+CK1155&gt;=7,CH1155+CI1155+CJ1155+CK1155&lt;=10),2,IF(AND(CH1155+CI1155+CJ1155+CK1155&gt;=11,CH1155+CI1155+CJ1155+CK1155&lt;=14),3,IF(AND(CH1155+CI1155+CJ1155+CK1155&gt;=15,CH1155+CI1155+CJ1155+CK1155&lt;=18),4,IF(AND(CH1155+CI1155+CJ1155+CK1155&gt;=19,CH1155+CI1155+CJ1155+CK1155&lt;=20),5,BT1155))))),"")</f>
        <v>2</v>
      </c>
      <c r="I1155" s="31">
        <f t="shared" ref="I1155:I1218" si="260">IFERROR(IF(AND(CL1155+CM1155+CN1155+CO1155&gt;=4,CL1155+CM1155+CN1155+CO1155&lt;=6),1,IF(AND(CL1155+CM1155+CN1155+CO1155&gt;=7,CL1155+CM1155+CN1155+CO1155&lt;=10),2,IF(AND(CL1155+CM1155+CN1155+CO1155&gt;=11,CL1155+CM1155+CN1155+CO1155&lt;=14),3,IF(AND(CL1155+CM1155+CN1155+CO1155&gt;=15,CL1155+CM1155+CN1155+CO1155&lt;=18),4,IF(AND(CL1155+CM1155+CN1155+CO1155&gt;=19,CL1155+CM1155+CN1155+CO1155&lt;=20),5,BU1155))))),"")</f>
        <v>3</v>
      </c>
      <c r="J1155" s="31">
        <f t="shared" ref="J1155:J1218" si="261">IFERROR(IF(AND(CP1155+CQ1155+CR1155+CS1155&gt;=4,CP1155+CQ1155+CR1155+CS1155&lt;=6),1,IF(AND(CP1155+CQ1155+CR1155+CS1155&gt;=7,CP1155+CQ1155+CR1155+CS1155&lt;=10),2,IF(AND(CP1155+CQ1155+CR1155+CS1155&gt;=11,CP1155+CQ1155+CR1155+CS1155&lt;=14),3,IF(AND(CP1155+CQ1155+CR1155+CS1155&gt;=15,CP1155+CQ1155+CR1155+CS1155&lt;=18),4,IF(AND(CP1155+CQ1155+CR1155+CS1155&gt;=19,CP1155+CQ1155+CR1155+CS1155&lt;=20),5,BV1155))))),"")</f>
        <v>3</v>
      </c>
      <c r="K1155" s="31">
        <f t="shared" ref="K1155:K1218" si="262">IFERROR(IF(AND(CT1155+CU1155+CV1155+CW1155&gt;=4,CT1155+CU1155+CV1155+CW1155&lt;=6),1,IF(AND(CT1155+CU1155+CV1155+CW1155&gt;=7,CT1155+CU1155+CV1155+CW1155&lt;=10),2,IF(AND(CT1155+CU1155+CV1155+CW1155&gt;=11,CT1155+CU1155+CV1155+CW1155&lt;=14),3,IF(AND(CT1155+CU1155+CV1155+CW1155&gt;=15,CT1155+CU1155+CV1155+CW1155&lt;=18),4,IF(AND(CT1155+CU1155+CV1155+CW1155&gt;=19,CT1155+CU1155+CV1155+CW1155&lt;=20),5,BW1155))))),"")</f>
        <v>3</v>
      </c>
      <c r="L1155" s="31">
        <f t="shared" ref="L1155:L1218" si="263">IFERROR(IF(AND(CX1155+CY1155+CZ1155+DA1155&gt;=4,CX1155+CY1155+CZ1155+DA1155&lt;=6),1,IF(AND(CX1155+CY1155+CZ1155+DA1155&gt;=7,CX1155+CY1155+CZ1155+DA1155&lt;=10),2,IF(AND(CX1155+CY1155+CZ1155+DA1155&gt;=11,CX1155+CY1155+CZ1155+DA1155&lt;=14),3,IF(AND(CX1155+CY1155+CZ1155+DA1155&gt;=15,CX1155+CY1155+CZ1155+DA1155&lt;=18),4,IF(AND(CX1155+CY1155+CZ1155+DA1155&gt;=19,CX1155+CY1155+CZ1155+DA1155&lt;=20),5,BX1155))))),"")</f>
        <v>3</v>
      </c>
      <c r="M1155" s="31">
        <f t="shared" ref="M1155:M1218" si="264">IFERROR(IF(AND(DB1155+DC1155+DD1155+DE1155&gt;=4,DB1155+DC1155+DD1155+DE1155&lt;=6),1,IF(AND(DB1155+DC1155+DD1155+DE1155&gt;=7,DB1155+DC1155+DD1155+DE1155&lt;=10),2,IF(AND(DB1155+DC1155+DD1155+DE1155&gt;=11,DB1155+DC1155+DD1155+DE1155&lt;=14),3,IF(AND(DB1155+DC1155+DD1155+DE1155&gt;=15,DB1155+DC1155+DD1155+DE1155&lt;=18),4,IF(AND(DB1155+DC1155+DD1155+DE1155&gt;=19,DB1155+DC1155+DD1155+DE1155&lt;=20),5,BY1155))))),"")</f>
        <v>2</v>
      </c>
      <c r="N1155" s="31">
        <f t="shared" ref="N1155:N1218" si="265">IFERROR(ROUND(AVERAGE(F1155:M1155),1),"")</f>
        <v>2.6</v>
      </c>
      <c r="O1155" s="26" t="s">
        <v>6390</v>
      </c>
      <c r="P1155" s="26" t="s">
        <v>108</v>
      </c>
      <c r="Q1155" s="27">
        <v>40835</v>
      </c>
      <c r="R1155" s="26" t="s">
        <v>166</v>
      </c>
      <c r="S1155" s="26" t="s">
        <v>321</v>
      </c>
      <c r="T1155" s="26" t="s">
        <v>175</v>
      </c>
      <c r="U1155" s="26" t="s">
        <v>112</v>
      </c>
      <c r="V1155" s="26" t="s">
        <v>169</v>
      </c>
      <c r="W1155" s="26" t="s">
        <v>3172</v>
      </c>
      <c r="X1155" s="26" t="s">
        <v>3717</v>
      </c>
      <c r="Y1155" s="26" t="s">
        <v>6376</v>
      </c>
      <c r="Z1155" s="24"/>
      <c r="AA1155" s="24"/>
      <c r="AB1155" s="26" t="s">
        <v>117</v>
      </c>
      <c r="AC1155" s="28">
        <v>12000</v>
      </c>
      <c r="AD1155" s="26" t="s">
        <v>4322</v>
      </c>
      <c r="AE1155" s="26" t="s">
        <v>595</v>
      </c>
      <c r="AF1155" s="26" t="s">
        <v>139</v>
      </c>
      <c r="AG1155" s="26" t="s">
        <v>528</v>
      </c>
      <c r="AH1155" s="26" t="s">
        <v>185</v>
      </c>
      <c r="AI1155" s="28">
        <v>12000</v>
      </c>
      <c r="AJ1155" s="24"/>
      <c r="AK1155" s="26" t="s">
        <v>6391</v>
      </c>
      <c r="AL1155" s="26" t="s">
        <v>6392</v>
      </c>
      <c r="AM1155" s="26" t="s">
        <v>6393</v>
      </c>
      <c r="AN1155" s="26" t="s">
        <v>6394</v>
      </c>
      <c r="AO1155" s="26" t="s">
        <v>6395</v>
      </c>
      <c r="AP1155" s="24"/>
      <c r="AQ1155" s="24"/>
      <c r="AR1155" s="24"/>
      <c r="AS1155" s="26" t="s">
        <v>6396</v>
      </c>
      <c r="AT1155" s="26" t="s">
        <v>6397</v>
      </c>
      <c r="AU1155" s="24"/>
      <c r="AV1155" s="24"/>
      <c r="AW1155" s="28">
        <v>91349</v>
      </c>
      <c r="AX1155" s="26">
        <v>420</v>
      </c>
      <c r="AY1155" s="28">
        <v>85</v>
      </c>
      <c r="AZ1155" s="28">
        <v>75</v>
      </c>
      <c r="BA1155" s="26">
        <v>0</v>
      </c>
      <c r="BB1155" s="26" t="s">
        <v>148</v>
      </c>
      <c r="BC1155" s="26" t="s">
        <v>6381</v>
      </c>
      <c r="BD1155" s="24"/>
      <c r="BE1155" s="24"/>
      <c r="BF1155" s="26" t="s">
        <v>6382</v>
      </c>
      <c r="BG1155" s="26" t="s">
        <v>3172</v>
      </c>
      <c r="BH1155" s="26" t="s">
        <v>6398</v>
      </c>
      <c r="BI1155" s="26" t="s">
        <v>3172</v>
      </c>
      <c r="BJ1155" s="24"/>
      <c r="BK1155" s="24"/>
      <c r="BL1155" s="24"/>
      <c r="BM1155" s="24"/>
      <c r="BN1155" s="24"/>
      <c r="BO1155" s="24"/>
      <c r="BP1155" s="24"/>
      <c r="BQ1155" s="24"/>
      <c r="BR1155" s="26">
        <v>3</v>
      </c>
      <c r="BS1155" s="26">
        <v>2</v>
      </c>
      <c r="BT1155" s="26">
        <v>2</v>
      </c>
      <c r="BU1155" s="26">
        <v>3</v>
      </c>
      <c r="BV1155" s="26">
        <v>3</v>
      </c>
      <c r="BW1155" s="26">
        <v>3</v>
      </c>
      <c r="BX1155" s="26">
        <v>3</v>
      </c>
      <c r="BY1155" s="26">
        <v>2</v>
      </c>
      <c r="BZ1155" s="24"/>
      <c r="CA1155" s="24"/>
      <c r="CB1155" s="24"/>
      <c r="CC1155" s="24"/>
      <c r="CD1155" s="24"/>
      <c r="CE1155" s="24"/>
      <c r="CF1155" s="24"/>
      <c r="CG1155" s="24"/>
      <c r="CH1155" s="24"/>
      <c r="CI1155" s="24"/>
      <c r="CJ1155" s="24"/>
      <c r="CK1155" s="24"/>
      <c r="CL1155" s="24"/>
      <c r="CM1155" s="24"/>
      <c r="CN1155" s="24"/>
      <c r="CO1155" s="24"/>
      <c r="CP1155" s="24"/>
      <c r="CQ1155" s="24"/>
      <c r="CR1155" s="24"/>
      <c r="CS1155" s="24"/>
      <c r="CT1155" s="24"/>
      <c r="CU1155" s="24"/>
      <c r="CV1155" s="24"/>
      <c r="CW1155" s="24"/>
      <c r="CX1155" s="24"/>
      <c r="CY1155" s="24"/>
      <c r="CZ1155" s="24"/>
      <c r="DA1155" s="24"/>
      <c r="DB1155" s="24"/>
      <c r="DC1155" s="24"/>
      <c r="DD1155" s="24"/>
      <c r="DE1155" s="24"/>
      <c r="DF1155" s="26" t="s">
        <v>120</v>
      </c>
      <c r="DG1155" s="26" t="s">
        <v>139</v>
      </c>
      <c r="DH1155" s="26" t="s">
        <v>139</v>
      </c>
      <c r="DI1155" s="26" t="s">
        <v>139</v>
      </c>
      <c r="DJ1155" s="26" t="s">
        <v>139</v>
      </c>
      <c r="DK1155" s="26" t="s">
        <v>139</v>
      </c>
      <c r="DL1155" s="26" t="s">
        <v>139</v>
      </c>
      <c r="DM1155" s="26" t="s">
        <v>139</v>
      </c>
      <c r="DN1155" s="26" t="s">
        <v>139</v>
      </c>
      <c r="DO1155" s="26" t="s">
        <v>139</v>
      </c>
    </row>
    <row r="1156" spans="1:119" ht="20.100000000000001" customHeight="1" x14ac:dyDescent="0.25">
      <c r="A1156" s="29" t="str">
        <f t="shared" si="252"/>
        <v>Friends of the Disabled3</v>
      </c>
      <c r="B1156" s="29" t="str">
        <f t="shared" si="253"/>
        <v>Friends of the Disabled</v>
      </c>
      <c r="C1156" s="29">
        <f t="shared" si="254"/>
        <v>3</v>
      </c>
      <c r="D1156" s="30" t="str">
        <f t="shared" si="255"/>
        <v>Africa and the Middle East</v>
      </c>
      <c r="E1156" s="30" t="str">
        <f t="shared" si="256"/>
        <v>Lagos, Nigeria</v>
      </c>
      <c r="F1156" s="31">
        <f t="shared" si="257"/>
        <v>3</v>
      </c>
      <c r="G1156" s="31">
        <f t="shared" si="258"/>
        <v>2</v>
      </c>
      <c r="H1156" s="31">
        <f t="shared" si="259"/>
        <v>2</v>
      </c>
      <c r="I1156" s="31">
        <f t="shared" si="260"/>
        <v>2</v>
      </c>
      <c r="J1156" s="31">
        <f t="shared" si="261"/>
        <v>3</v>
      </c>
      <c r="K1156" s="31">
        <f t="shared" si="262"/>
        <v>2</v>
      </c>
      <c r="L1156" s="31">
        <f t="shared" si="263"/>
        <v>3</v>
      </c>
      <c r="M1156" s="31">
        <f t="shared" si="264"/>
        <v>2</v>
      </c>
      <c r="N1156" s="31">
        <f t="shared" si="265"/>
        <v>2.4</v>
      </c>
      <c r="O1156" s="26" t="s">
        <v>6399</v>
      </c>
      <c r="P1156" s="26" t="s">
        <v>108</v>
      </c>
      <c r="Q1156" s="27">
        <v>40469</v>
      </c>
      <c r="R1156" s="26" t="s">
        <v>166</v>
      </c>
      <c r="S1156" s="26" t="s">
        <v>332</v>
      </c>
      <c r="T1156" s="26" t="s">
        <v>333</v>
      </c>
      <c r="U1156" s="26" t="s">
        <v>112</v>
      </c>
      <c r="V1156" s="26" t="s">
        <v>169</v>
      </c>
      <c r="W1156" s="26" t="s">
        <v>3172</v>
      </c>
      <c r="X1156" s="26" t="s">
        <v>3717</v>
      </c>
      <c r="Y1156" s="26" t="s">
        <v>6376</v>
      </c>
      <c r="Z1156" s="24"/>
      <c r="AA1156" s="24"/>
      <c r="AB1156" s="26" t="s">
        <v>117</v>
      </c>
      <c r="AC1156" s="28">
        <v>8000</v>
      </c>
      <c r="AD1156" s="26" t="s">
        <v>4322</v>
      </c>
      <c r="AE1156" s="26" t="s">
        <v>595</v>
      </c>
      <c r="AF1156" s="26" t="s">
        <v>139</v>
      </c>
      <c r="AG1156" s="26" t="s">
        <v>528</v>
      </c>
      <c r="AH1156" s="26" t="s">
        <v>121</v>
      </c>
      <c r="AI1156" s="28">
        <v>8000</v>
      </c>
      <c r="AJ1156" s="24"/>
      <c r="AK1156" s="26" t="s">
        <v>6391</v>
      </c>
      <c r="AL1156" s="26" t="s">
        <v>6392</v>
      </c>
      <c r="AM1156" s="26" t="s">
        <v>6393</v>
      </c>
      <c r="AN1156" s="26" t="s">
        <v>6400</v>
      </c>
      <c r="AO1156" s="26" t="s">
        <v>6401</v>
      </c>
      <c r="AP1156" s="24"/>
      <c r="AQ1156" s="24"/>
      <c r="AR1156" s="24"/>
      <c r="AS1156" s="24"/>
      <c r="AT1156" s="24"/>
      <c r="AU1156" s="24"/>
      <c r="AV1156" s="24"/>
      <c r="AW1156" s="28">
        <v>92127</v>
      </c>
      <c r="AX1156" s="26">
        <v>400</v>
      </c>
      <c r="AY1156" s="28">
        <v>90</v>
      </c>
      <c r="AZ1156" s="28">
        <v>70</v>
      </c>
      <c r="BA1156" s="26">
        <v>0</v>
      </c>
      <c r="BB1156" s="26" t="s">
        <v>148</v>
      </c>
      <c r="BC1156" s="26" t="s">
        <v>6381</v>
      </c>
      <c r="BD1156" s="24"/>
      <c r="BE1156" s="24"/>
      <c r="BF1156" s="26" t="s">
        <v>6382</v>
      </c>
      <c r="BG1156" s="26" t="s">
        <v>3172</v>
      </c>
      <c r="BH1156" s="26" t="s">
        <v>202</v>
      </c>
      <c r="BI1156" s="26" t="s">
        <v>191</v>
      </c>
      <c r="BJ1156" s="26" t="s">
        <v>6398</v>
      </c>
      <c r="BK1156" s="26" t="s">
        <v>3172</v>
      </c>
      <c r="BL1156" s="24"/>
      <c r="BM1156" s="24"/>
      <c r="BN1156" s="24"/>
      <c r="BO1156" s="24"/>
      <c r="BP1156" s="24"/>
      <c r="BQ1156" s="24"/>
      <c r="BR1156" s="26">
        <v>3</v>
      </c>
      <c r="BS1156" s="26">
        <v>2</v>
      </c>
      <c r="BT1156" s="26">
        <v>2</v>
      </c>
      <c r="BU1156" s="26">
        <v>2</v>
      </c>
      <c r="BV1156" s="26">
        <v>3</v>
      </c>
      <c r="BW1156" s="26">
        <v>2</v>
      </c>
      <c r="BX1156" s="26">
        <v>3</v>
      </c>
      <c r="BY1156" s="26">
        <v>2</v>
      </c>
      <c r="BZ1156" s="24"/>
      <c r="CA1156" s="24"/>
      <c r="CB1156" s="24"/>
      <c r="CC1156" s="24"/>
      <c r="CD1156" s="24"/>
      <c r="CE1156" s="24"/>
      <c r="CF1156" s="24"/>
      <c r="CG1156" s="24"/>
      <c r="CH1156" s="24"/>
      <c r="CI1156" s="24"/>
      <c r="CJ1156" s="24"/>
      <c r="CK1156" s="24"/>
      <c r="CL1156" s="24"/>
      <c r="CM1156" s="24"/>
      <c r="CN1156" s="24"/>
      <c r="CO1156" s="24"/>
      <c r="CP1156" s="24"/>
      <c r="CQ1156" s="24"/>
      <c r="CR1156" s="24"/>
      <c r="CS1156" s="24"/>
      <c r="CT1156" s="24"/>
      <c r="CU1156" s="24"/>
      <c r="CV1156" s="24"/>
      <c r="CW1156" s="24"/>
      <c r="CX1156" s="24"/>
      <c r="CY1156" s="24"/>
      <c r="CZ1156" s="24"/>
      <c r="DA1156" s="24"/>
      <c r="DB1156" s="24"/>
      <c r="DC1156" s="24"/>
      <c r="DD1156" s="24"/>
      <c r="DE1156" s="24"/>
      <c r="DF1156" s="26" t="s">
        <v>120</v>
      </c>
      <c r="DG1156" s="26" t="s">
        <v>139</v>
      </c>
      <c r="DH1156" s="26" t="s">
        <v>139</v>
      </c>
      <c r="DI1156" s="26" t="s">
        <v>139</v>
      </c>
      <c r="DJ1156" s="26" t="s">
        <v>139</v>
      </c>
      <c r="DK1156" s="26" t="s">
        <v>139</v>
      </c>
      <c r="DL1156" s="26" t="s">
        <v>139</v>
      </c>
      <c r="DM1156" s="26" t="s">
        <v>139</v>
      </c>
      <c r="DN1156" s="26" t="s">
        <v>139</v>
      </c>
      <c r="DO1156" s="26" t="s">
        <v>139</v>
      </c>
    </row>
    <row r="1157" spans="1:119" ht="20.100000000000001" customHeight="1" x14ac:dyDescent="0.25">
      <c r="A1157" s="29" t="str">
        <f t="shared" si="252"/>
        <v/>
      </c>
      <c r="B1157" s="29" t="str">
        <f t="shared" si="253"/>
        <v>Friends of the Disabled</v>
      </c>
      <c r="C1157" s="29">
        <f t="shared" si="254"/>
        <v>0</v>
      </c>
      <c r="D1157" s="30" t="str">
        <f t="shared" si="255"/>
        <v>Africa and the Middle East</v>
      </c>
      <c r="E1157" s="30" t="str">
        <f t="shared" si="256"/>
        <v>Lagos, Nigeria</v>
      </c>
      <c r="F1157" s="31">
        <f t="shared" si="257"/>
        <v>0</v>
      </c>
      <c r="G1157" s="31">
        <f t="shared" si="258"/>
        <v>0</v>
      </c>
      <c r="H1157" s="31">
        <f t="shared" si="259"/>
        <v>0</v>
      </c>
      <c r="I1157" s="31">
        <f t="shared" si="260"/>
        <v>0</v>
      </c>
      <c r="J1157" s="31">
        <f t="shared" si="261"/>
        <v>0</v>
      </c>
      <c r="K1157" s="31">
        <f t="shared" si="262"/>
        <v>0</v>
      </c>
      <c r="L1157" s="31">
        <f t="shared" si="263"/>
        <v>0</v>
      </c>
      <c r="M1157" s="31">
        <f t="shared" si="264"/>
        <v>0</v>
      </c>
      <c r="N1157" s="31">
        <f t="shared" si="265"/>
        <v>0</v>
      </c>
      <c r="O1157" s="26" t="s">
        <v>16081</v>
      </c>
      <c r="P1157" s="26" t="s">
        <v>108</v>
      </c>
      <c r="Q1157" s="27">
        <v>40576</v>
      </c>
      <c r="R1157" s="24"/>
      <c r="S1157" s="24"/>
      <c r="T1157" s="26" t="s">
        <v>333</v>
      </c>
      <c r="U1157" s="24"/>
      <c r="V1157" s="26" t="s">
        <v>169</v>
      </c>
      <c r="W1157" s="26" t="s">
        <v>3172</v>
      </c>
      <c r="X1157" s="26" t="s">
        <v>3717</v>
      </c>
      <c r="Y1157" s="26" t="s">
        <v>6376</v>
      </c>
      <c r="Z1157" s="24"/>
      <c r="AA1157" s="24"/>
      <c r="AB1157" s="26" t="s">
        <v>15736</v>
      </c>
      <c r="AC1157" s="28">
        <v>1000</v>
      </c>
      <c r="AD1157" s="26" t="s">
        <v>4322</v>
      </c>
      <c r="AE1157" s="26" t="s">
        <v>595</v>
      </c>
      <c r="AF1157" s="26" t="s">
        <v>139</v>
      </c>
      <c r="AG1157" s="26" t="s">
        <v>528</v>
      </c>
      <c r="AH1157" s="24"/>
      <c r="AI1157" s="28">
        <v>1000</v>
      </c>
      <c r="AJ1157" s="24"/>
      <c r="AK1157" s="24"/>
      <c r="AL1157" s="24"/>
      <c r="AM1157" s="24"/>
      <c r="AN1157" s="24"/>
      <c r="AO1157" s="24"/>
      <c r="AP1157" s="24"/>
      <c r="AQ1157" s="24"/>
      <c r="AR1157" s="24"/>
      <c r="AS1157" s="24"/>
      <c r="AT1157" s="24"/>
      <c r="AU1157" s="24"/>
      <c r="AV1157" s="24"/>
      <c r="AW1157" s="28">
        <v>0</v>
      </c>
      <c r="AX1157" s="26">
        <v>0</v>
      </c>
      <c r="AY1157" s="28">
        <v>0</v>
      </c>
      <c r="AZ1157" s="28">
        <v>0</v>
      </c>
      <c r="BA1157" s="26">
        <v>0</v>
      </c>
      <c r="BB1157" s="24"/>
      <c r="BC1157" s="26" t="s">
        <v>6381</v>
      </c>
      <c r="BD1157" s="24"/>
      <c r="BE1157" s="24"/>
      <c r="BF1157" s="24"/>
      <c r="BG1157" s="24"/>
      <c r="BH1157" s="24"/>
      <c r="BI1157" s="24"/>
      <c r="BJ1157" s="24"/>
      <c r="BK1157" s="24"/>
      <c r="BL1157" s="24"/>
      <c r="BM1157" s="24"/>
      <c r="BN1157" s="24"/>
      <c r="BO1157" s="24"/>
      <c r="BP1157" s="24"/>
      <c r="BQ1157" s="24"/>
      <c r="BR1157" s="26">
        <v>0</v>
      </c>
      <c r="BS1157" s="26">
        <v>0</v>
      </c>
      <c r="BT1157" s="26">
        <v>0</v>
      </c>
      <c r="BU1157" s="26">
        <v>0</v>
      </c>
      <c r="BV1157" s="26">
        <v>0</v>
      </c>
      <c r="BW1157" s="26">
        <v>0</v>
      </c>
      <c r="BX1157" s="26">
        <v>0</v>
      </c>
      <c r="BY1157" s="26">
        <v>0</v>
      </c>
      <c r="BZ1157" s="24"/>
      <c r="CA1157" s="24"/>
      <c r="CB1157" s="24"/>
      <c r="CC1157" s="24"/>
      <c r="CD1157" s="24"/>
      <c r="CE1157" s="24"/>
      <c r="CF1157" s="24"/>
      <c r="CG1157" s="24"/>
      <c r="CH1157" s="24"/>
      <c r="CI1157" s="24"/>
      <c r="CJ1157" s="24"/>
      <c r="CK1157" s="24"/>
      <c r="CL1157" s="24"/>
      <c r="CM1157" s="24"/>
      <c r="CN1157" s="24"/>
      <c r="CO1157" s="24"/>
      <c r="CP1157" s="24"/>
      <c r="CQ1157" s="24"/>
      <c r="CR1157" s="24"/>
      <c r="CS1157" s="24"/>
      <c r="CT1157" s="24"/>
      <c r="CU1157" s="24"/>
      <c r="CV1157" s="24"/>
      <c r="CW1157" s="24"/>
      <c r="CX1157" s="24"/>
      <c r="CY1157" s="24"/>
      <c r="CZ1157" s="24"/>
      <c r="DA1157" s="24"/>
      <c r="DB1157" s="24"/>
      <c r="DC1157" s="24"/>
      <c r="DD1157" s="24"/>
      <c r="DE1157" s="24"/>
      <c r="DF1157" s="26" t="s">
        <v>139</v>
      </c>
      <c r="DG1157" s="26" t="s">
        <v>139</v>
      </c>
      <c r="DH1157" s="26" t="s">
        <v>139</v>
      </c>
      <c r="DI1157" s="26" t="s">
        <v>139</v>
      </c>
      <c r="DJ1157" s="26" t="s">
        <v>139</v>
      </c>
      <c r="DK1157" s="26" t="s">
        <v>139</v>
      </c>
      <c r="DL1157" s="26" t="s">
        <v>139</v>
      </c>
      <c r="DM1157" s="26" t="s">
        <v>139</v>
      </c>
      <c r="DN1157" s="26" t="s">
        <v>139</v>
      </c>
      <c r="DO1157" s="26" t="s">
        <v>139</v>
      </c>
    </row>
    <row r="1158" spans="1:119" ht="20.100000000000001" customHeight="1" x14ac:dyDescent="0.25">
      <c r="A1158" s="29" t="str">
        <f t="shared" si="252"/>
        <v>Friends Without Borders Foundation5</v>
      </c>
      <c r="B1158" s="29" t="str">
        <f t="shared" si="253"/>
        <v>Friends Without Borders Foundation</v>
      </c>
      <c r="C1158" s="29">
        <f t="shared" si="254"/>
        <v>5</v>
      </c>
      <c r="D1158" s="30" t="str">
        <f t="shared" si="255"/>
        <v>East and Southeast Asia</v>
      </c>
      <c r="E1158" s="30" t="str">
        <f t="shared" si="256"/>
        <v>Chiang Mai, Thailand</v>
      </c>
      <c r="F1158" s="31">
        <f t="shared" si="257"/>
        <v>3</v>
      </c>
      <c r="G1158" s="31">
        <f t="shared" si="258"/>
        <v>2</v>
      </c>
      <c r="H1158" s="31">
        <f t="shared" si="259"/>
        <v>3</v>
      </c>
      <c r="I1158" s="31">
        <f t="shared" si="260"/>
        <v>4</v>
      </c>
      <c r="J1158" s="31">
        <f t="shared" si="261"/>
        <v>3</v>
      </c>
      <c r="K1158" s="31">
        <f t="shared" si="262"/>
        <v>3</v>
      </c>
      <c r="L1158" s="31">
        <f t="shared" si="263"/>
        <v>2</v>
      </c>
      <c r="M1158" s="31">
        <f t="shared" si="264"/>
        <v>2</v>
      </c>
      <c r="N1158" s="31">
        <f t="shared" si="265"/>
        <v>2.8</v>
      </c>
      <c r="O1158" s="26" t="s">
        <v>6402</v>
      </c>
      <c r="P1158" s="26" t="s">
        <v>108</v>
      </c>
      <c r="Q1158" s="27">
        <v>43214</v>
      </c>
      <c r="R1158" s="26" t="s">
        <v>109</v>
      </c>
      <c r="S1158" s="26" t="s">
        <v>244</v>
      </c>
      <c r="T1158" s="26" t="s">
        <v>111</v>
      </c>
      <c r="U1158" s="24"/>
      <c r="V1158" s="26" t="s">
        <v>469</v>
      </c>
      <c r="W1158" s="26" t="s">
        <v>938</v>
      </c>
      <c r="X1158" s="26" t="s">
        <v>6403</v>
      </c>
      <c r="Y1158" s="26" t="s">
        <v>6404</v>
      </c>
      <c r="Z1158" s="24"/>
      <c r="AA1158" s="24"/>
      <c r="AB1158" s="26" t="s">
        <v>117</v>
      </c>
      <c r="AC1158" s="28">
        <v>9000</v>
      </c>
      <c r="AD1158" s="24"/>
      <c r="AE1158" s="26" t="s">
        <v>2880</v>
      </c>
      <c r="AF1158" s="26" t="s">
        <v>139</v>
      </c>
      <c r="AG1158" s="26" t="s">
        <v>194</v>
      </c>
      <c r="AH1158" s="26" t="s">
        <v>176</v>
      </c>
      <c r="AI1158" s="28">
        <v>9000</v>
      </c>
      <c r="AJ1158" s="24"/>
      <c r="AK1158" s="26" t="s">
        <v>6405</v>
      </c>
      <c r="AL1158" s="26" t="s">
        <v>6406</v>
      </c>
      <c r="AM1158" s="24"/>
      <c r="AN1158" s="24"/>
      <c r="AO1158" s="24"/>
      <c r="AP1158" s="24"/>
      <c r="AQ1158" s="26" t="s">
        <v>6407</v>
      </c>
      <c r="AR1158" s="24"/>
      <c r="AS1158" s="26" t="s">
        <v>6408</v>
      </c>
      <c r="AT1158" s="24"/>
      <c r="AU1158" s="26" t="s">
        <v>6409</v>
      </c>
      <c r="AV1158" s="24"/>
      <c r="AW1158" s="28">
        <v>27800</v>
      </c>
      <c r="AX1158" s="26">
        <v>756</v>
      </c>
      <c r="AY1158" s="28">
        <v>70</v>
      </c>
      <c r="AZ1158" s="28">
        <v>538</v>
      </c>
      <c r="BA1158" s="26">
        <v>756</v>
      </c>
      <c r="BB1158" s="24"/>
      <c r="BC1158" s="26" t="s">
        <v>3529</v>
      </c>
      <c r="BD1158" s="26" t="s">
        <v>125</v>
      </c>
      <c r="BE1158" s="24"/>
      <c r="BF1158" s="26" t="s">
        <v>6410</v>
      </c>
      <c r="BG1158" s="26" t="s">
        <v>938</v>
      </c>
      <c r="BH1158" s="26" t="s">
        <v>6411</v>
      </c>
      <c r="BI1158" s="26" t="s">
        <v>938</v>
      </c>
      <c r="BJ1158" s="24"/>
      <c r="BK1158" s="24"/>
      <c r="BL1158" s="24"/>
      <c r="BM1158" s="24"/>
      <c r="BN1158" s="24"/>
      <c r="BO1158" s="24"/>
      <c r="BP1158" s="24"/>
      <c r="BQ1158" s="24"/>
      <c r="BR1158" s="26">
        <v>0</v>
      </c>
      <c r="BS1158" s="26">
        <v>0</v>
      </c>
      <c r="BT1158" s="26">
        <v>0</v>
      </c>
      <c r="BU1158" s="26">
        <v>0</v>
      </c>
      <c r="BV1158" s="26">
        <v>0</v>
      </c>
      <c r="BW1158" s="26">
        <v>0</v>
      </c>
      <c r="BX1158" s="26">
        <v>0</v>
      </c>
      <c r="BY1158" s="26">
        <v>0</v>
      </c>
      <c r="BZ1158" s="26" t="s">
        <v>138</v>
      </c>
      <c r="CA1158" s="26" t="s">
        <v>136</v>
      </c>
      <c r="CB1158" s="26" t="s">
        <v>136</v>
      </c>
      <c r="CC1158" s="26" t="s">
        <v>137</v>
      </c>
      <c r="CD1158" s="26" t="s">
        <v>135</v>
      </c>
      <c r="CE1158" s="26" t="s">
        <v>135</v>
      </c>
      <c r="CF1158" s="26" t="s">
        <v>135</v>
      </c>
      <c r="CG1158" s="26" t="s">
        <v>135</v>
      </c>
      <c r="CH1158" s="26" t="s">
        <v>135</v>
      </c>
      <c r="CI1158" s="26" t="s">
        <v>135</v>
      </c>
      <c r="CJ1158" s="26" t="s">
        <v>134</v>
      </c>
      <c r="CK1158" s="26" t="s">
        <v>134</v>
      </c>
      <c r="CL1158" s="26" t="s">
        <v>136</v>
      </c>
      <c r="CM1158" s="26" t="s">
        <v>138</v>
      </c>
      <c r="CN1158" s="26" t="s">
        <v>136</v>
      </c>
      <c r="CO1158" s="26" t="s">
        <v>134</v>
      </c>
      <c r="CP1158" s="26" t="s">
        <v>135</v>
      </c>
      <c r="CQ1158" s="26" t="s">
        <v>136</v>
      </c>
      <c r="CR1158" s="26" t="s">
        <v>138</v>
      </c>
      <c r="CS1158" s="26" t="s">
        <v>134</v>
      </c>
      <c r="CT1158" s="26" t="s">
        <v>136</v>
      </c>
      <c r="CU1158" s="26" t="s">
        <v>134</v>
      </c>
      <c r="CV1158" s="26" t="s">
        <v>135</v>
      </c>
      <c r="CW1158" s="26" t="s">
        <v>134</v>
      </c>
      <c r="CX1158" s="26" t="s">
        <v>136</v>
      </c>
      <c r="CY1158" s="26" t="s">
        <v>135</v>
      </c>
      <c r="CZ1158" s="26" t="s">
        <v>135</v>
      </c>
      <c r="DA1158" s="26" t="s">
        <v>135</v>
      </c>
      <c r="DB1158" s="26" t="s">
        <v>135</v>
      </c>
      <c r="DC1158" s="26" t="s">
        <v>135</v>
      </c>
      <c r="DD1158" s="26" t="s">
        <v>135</v>
      </c>
      <c r="DE1158" s="26" t="s">
        <v>137</v>
      </c>
      <c r="DF1158" s="26" t="s">
        <v>120</v>
      </c>
      <c r="DG1158" s="26" t="s">
        <v>139</v>
      </c>
      <c r="DH1158" s="26" t="s">
        <v>139</v>
      </c>
      <c r="DI1158" s="26" t="s">
        <v>139</v>
      </c>
      <c r="DJ1158" s="26" t="s">
        <v>139</v>
      </c>
      <c r="DK1158" s="26" t="s">
        <v>139</v>
      </c>
      <c r="DL1158" s="26" t="s">
        <v>139</v>
      </c>
      <c r="DM1158" s="26" t="s">
        <v>139</v>
      </c>
      <c r="DN1158" s="26" t="s">
        <v>139</v>
      </c>
      <c r="DO1158" s="26" t="s">
        <v>139</v>
      </c>
    </row>
    <row r="1159" spans="1:119" ht="20.100000000000001" customHeight="1" x14ac:dyDescent="0.25">
      <c r="A1159" s="29" t="str">
        <f t="shared" si="252"/>
        <v/>
      </c>
      <c r="B1159" s="29" t="str">
        <f t="shared" si="253"/>
        <v>Friends Without Borders Foundation</v>
      </c>
      <c r="C1159" s="29">
        <f t="shared" si="254"/>
        <v>0</v>
      </c>
      <c r="D1159" s="30" t="str">
        <f t="shared" si="255"/>
        <v>East and Southeast Asia</v>
      </c>
      <c r="E1159" s="30" t="str">
        <f t="shared" si="256"/>
        <v>Chiang Mai, Thailand</v>
      </c>
      <c r="F1159" s="31">
        <f t="shared" si="257"/>
        <v>0</v>
      </c>
      <c r="G1159" s="31">
        <f t="shared" si="258"/>
        <v>0</v>
      </c>
      <c r="H1159" s="31">
        <f t="shared" si="259"/>
        <v>0</v>
      </c>
      <c r="I1159" s="31">
        <f t="shared" si="260"/>
        <v>0</v>
      </c>
      <c r="J1159" s="31">
        <f t="shared" si="261"/>
        <v>0</v>
      </c>
      <c r="K1159" s="31">
        <f t="shared" si="262"/>
        <v>0</v>
      </c>
      <c r="L1159" s="31">
        <f t="shared" si="263"/>
        <v>0</v>
      </c>
      <c r="M1159" s="31">
        <f t="shared" si="264"/>
        <v>0</v>
      </c>
      <c r="N1159" s="31">
        <f t="shared" si="265"/>
        <v>0</v>
      </c>
      <c r="O1159" s="26" t="s">
        <v>16082</v>
      </c>
      <c r="P1159" s="26" t="s">
        <v>108</v>
      </c>
      <c r="Q1159" s="27">
        <v>42576</v>
      </c>
      <c r="R1159" s="24"/>
      <c r="S1159" s="24"/>
      <c r="T1159" s="26" t="s">
        <v>142</v>
      </c>
      <c r="U1159" s="24"/>
      <c r="V1159" s="26" t="s">
        <v>469</v>
      </c>
      <c r="W1159" s="26" t="s">
        <v>938</v>
      </c>
      <c r="X1159" s="26" t="s">
        <v>6403</v>
      </c>
      <c r="Y1159" s="26" t="s">
        <v>6404</v>
      </c>
      <c r="Z1159" s="24"/>
      <c r="AA1159" s="24"/>
      <c r="AB1159" s="26" t="s">
        <v>15736</v>
      </c>
      <c r="AC1159" s="28">
        <v>450</v>
      </c>
      <c r="AD1159" s="24"/>
      <c r="AE1159" s="26" t="s">
        <v>2880</v>
      </c>
      <c r="AF1159" s="26" t="s">
        <v>139</v>
      </c>
      <c r="AG1159" s="26" t="s">
        <v>194</v>
      </c>
      <c r="AH1159" s="24"/>
      <c r="AI1159" s="28">
        <v>450</v>
      </c>
      <c r="AJ1159" s="24"/>
      <c r="AK1159" s="24"/>
      <c r="AL1159" s="24"/>
      <c r="AM1159" s="24"/>
      <c r="AN1159" s="24"/>
      <c r="AO1159" s="24"/>
      <c r="AP1159" s="24"/>
      <c r="AQ1159" s="24"/>
      <c r="AR1159" s="24"/>
      <c r="AS1159" s="24"/>
      <c r="AT1159" s="24"/>
      <c r="AU1159" s="24"/>
      <c r="AV1159" s="24"/>
      <c r="AW1159" s="24"/>
      <c r="AX1159" s="24"/>
      <c r="AY1159" s="24"/>
      <c r="AZ1159" s="24"/>
      <c r="BA1159" s="24"/>
      <c r="BB1159" s="24"/>
      <c r="BC1159" s="26" t="s">
        <v>3529</v>
      </c>
      <c r="BD1159" s="24"/>
      <c r="BE1159" s="24"/>
      <c r="BF1159" s="24"/>
      <c r="BG1159" s="24"/>
      <c r="BH1159" s="24"/>
      <c r="BI1159" s="24"/>
      <c r="BJ1159" s="24"/>
      <c r="BK1159" s="24"/>
      <c r="BL1159" s="24"/>
      <c r="BM1159" s="24"/>
      <c r="BN1159" s="24"/>
      <c r="BO1159" s="24"/>
      <c r="BP1159" s="24"/>
      <c r="BQ1159" s="24"/>
      <c r="BR1159" s="24"/>
      <c r="BS1159" s="24"/>
      <c r="BT1159" s="24"/>
      <c r="BU1159" s="24"/>
      <c r="BV1159" s="24"/>
      <c r="BW1159" s="24"/>
      <c r="BX1159" s="24"/>
      <c r="BY1159" s="24"/>
      <c r="BZ1159" s="24"/>
      <c r="CA1159" s="24"/>
      <c r="CB1159" s="24"/>
      <c r="CC1159" s="24"/>
      <c r="CD1159" s="24"/>
      <c r="CE1159" s="24"/>
      <c r="CF1159" s="24"/>
      <c r="CG1159" s="24"/>
      <c r="CH1159" s="24"/>
      <c r="CI1159" s="24"/>
      <c r="CJ1159" s="24"/>
      <c r="CK1159" s="24"/>
      <c r="CL1159" s="24"/>
      <c r="CM1159" s="24"/>
      <c r="CN1159" s="24"/>
      <c r="CO1159" s="24"/>
      <c r="CP1159" s="24"/>
      <c r="CQ1159" s="24"/>
      <c r="CR1159" s="24"/>
      <c r="CS1159" s="24"/>
      <c r="CT1159" s="24"/>
      <c r="CU1159" s="24"/>
      <c r="CV1159" s="24"/>
      <c r="CW1159" s="24"/>
      <c r="CX1159" s="24"/>
      <c r="CY1159" s="24"/>
      <c r="CZ1159" s="24"/>
      <c r="DA1159" s="24"/>
      <c r="DB1159" s="24"/>
      <c r="DC1159" s="24"/>
      <c r="DD1159" s="24"/>
      <c r="DE1159" s="24"/>
      <c r="DF1159" s="26" t="s">
        <v>139</v>
      </c>
      <c r="DG1159" s="26" t="s">
        <v>139</v>
      </c>
      <c r="DH1159" s="26" t="s">
        <v>139</v>
      </c>
      <c r="DI1159" s="26" t="s">
        <v>139</v>
      </c>
      <c r="DJ1159" s="26" t="s">
        <v>139</v>
      </c>
      <c r="DK1159" s="26" t="s">
        <v>139</v>
      </c>
      <c r="DL1159" s="26" t="s">
        <v>139</v>
      </c>
      <c r="DM1159" s="26" t="s">
        <v>139</v>
      </c>
      <c r="DN1159" s="26" t="s">
        <v>139</v>
      </c>
      <c r="DO1159" s="26" t="s">
        <v>139</v>
      </c>
    </row>
    <row r="1160" spans="1:119" ht="20.100000000000001" customHeight="1" x14ac:dyDescent="0.25">
      <c r="A1160" s="29" t="str">
        <f t="shared" si="252"/>
        <v>Friends Without Borders Foundation4</v>
      </c>
      <c r="B1160" s="29" t="str">
        <f t="shared" si="253"/>
        <v>Friends Without Borders Foundation</v>
      </c>
      <c r="C1160" s="29">
        <f t="shared" si="254"/>
        <v>4</v>
      </c>
      <c r="D1160" s="30" t="str">
        <f t="shared" si="255"/>
        <v>East and Southeast Asia</v>
      </c>
      <c r="E1160" s="30" t="str">
        <f t="shared" si="256"/>
        <v>Chiang Mai, Thailand</v>
      </c>
      <c r="F1160" s="31">
        <f t="shared" si="257"/>
        <v>2</v>
      </c>
      <c r="G1160" s="31">
        <f t="shared" si="258"/>
        <v>2</v>
      </c>
      <c r="H1160" s="31">
        <f t="shared" si="259"/>
        <v>2</v>
      </c>
      <c r="I1160" s="31">
        <f t="shared" si="260"/>
        <v>3</v>
      </c>
      <c r="J1160" s="31">
        <f t="shared" si="261"/>
        <v>3</v>
      </c>
      <c r="K1160" s="31">
        <f t="shared" si="262"/>
        <v>3</v>
      </c>
      <c r="L1160" s="31">
        <f t="shared" si="263"/>
        <v>2</v>
      </c>
      <c r="M1160" s="31">
        <f t="shared" si="264"/>
        <v>3</v>
      </c>
      <c r="N1160" s="31">
        <f t="shared" si="265"/>
        <v>2.5</v>
      </c>
      <c r="O1160" s="26" t="s">
        <v>6412</v>
      </c>
      <c r="P1160" s="26" t="s">
        <v>108</v>
      </c>
      <c r="Q1160" s="27">
        <v>42858</v>
      </c>
      <c r="R1160" s="26" t="s">
        <v>109</v>
      </c>
      <c r="S1160" s="26" t="s">
        <v>167</v>
      </c>
      <c r="T1160" s="26" t="s">
        <v>142</v>
      </c>
      <c r="U1160" s="26" t="s">
        <v>168</v>
      </c>
      <c r="V1160" s="26" t="s">
        <v>469</v>
      </c>
      <c r="W1160" s="26" t="s">
        <v>938</v>
      </c>
      <c r="X1160" s="26" t="s">
        <v>6403</v>
      </c>
      <c r="Y1160" s="26" t="s">
        <v>6404</v>
      </c>
      <c r="Z1160" s="24"/>
      <c r="AA1160" s="24"/>
      <c r="AB1160" s="26" t="s">
        <v>117</v>
      </c>
      <c r="AC1160" s="28">
        <v>5000</v>
      </c>
      <c r="AD1160" s="24"/>
      <c r="AE1160" s="26" t="s">
        <v>2880</v>
      </c>
      <c r="AF1160" s="26" t="s">
        <v>139</v>
      </c>
      <c r="AG1160" s="26" t="s">
        <v>194</v>
      </c>
      <c r="AH1160" s="26" t="s">
        <v>185</v>
      </c>
      <c r="AI1160" s="28">
        <v>5000</v>
      </c>
      <c r="AJ1160" s="26" t="s">
        <v>6413</v>
      </c>
      <c r="AK1160" s="26" t="s">
        <v>6405</v>
      </c>
      <c r="AL1160" s="26" t="s">
        <v>6406</v>
      </c>
      <c r="AM1160" s="24"/>
      <c r="AN1160" s="24"/>
      <c r="AO1160" s="24"/>
      <c r="AP1160" s="24"/>
      <c r="AQ1160" s="24"/>
      <c r="AR1160" s="24"/>
      <c r="AS1160" s="24"/>
      <c r="AT1160" s="24"/>
      <c r="AU1160" s="24"/>
      <c r="AV1160" s="24"/>
      <c r="AW1160" s="28">
        <v>56902</v>
      </c>
      <c r="AX1160" s="26">
        <v>1500</v>
      </c>
      <c r="AY1160" s="28">
        <v>1500</v>
      </c>
      <c r="AZ1160" s="28">
        <v>1100</v>
      </c>
      <c r="BA1160" s="26">
        <v>0</v>
      </c>
      <c r="BB1160" s="24"/>
      <c r="BC1160" s="26" t="s">
        <v>3529</v>
      </c>
      <c r="BD1160" s="26" t="s">
        <v>125</v>
      </c>
      <c r="BE1160" s="24"/>
      <c r="BF1160" s="26" t="s">
        <v>6414</v>
      </c>
      <c r="BG1160" s="26" t="s">
        <v>367</v>
      </c>
      <c r="BH1160" s="26" t="s">
        <v>6415</v>
      </c>
      <c r="BI1160" s="26" t="s">
        <v>938</v>
      </c>
      <c r="BJ1160" s="24"/>
      <c r="BK1160" s="24"/>
      <c r="BL1160" s="24"/>
      <c r="BM1160" s="24"/>
      <c r="BN1160" s="24"/>
      <c r="BO1160" s="24"/>
      <c r="BP1160" s="24"/>
      <c r="BQ1160" s="24"/>
      <c r="BR1160" s="26">
        <v>2</v>
      </c>
      <c r="BS1160" s="26">
        <v>2</v>
      </c>
      <c r="BT1160" s="26">
        <v>2</v>
      </c>
      <c r="BU1160" s="26">
        <v>3</v>
      </c>
      <c r="BV1160" s="26">
        <v>3</v>
      </c>
      <c r="BW1160" s="26">
        <v>3</v>
      </c>
      <c r="BX1160" s="26">
        <v>2</v>
      </c>
      <c r="BY1160" s="26">
        <v>3</v>
      </c>
      <c r="BZ1160" s="24"/>
      <c r="CA1160" s="24"/>
      <c r="CB1160" s="24"/>
      <c r="CC1160" s="24"/>
      <c r="CD1160" s="24"/>
      <c r="CE1160" s="24"/>
      <c r="CF1160" s="24"/>
      <c r="CG1160" s="24"/>
      <c r="CH1160" s="24"/>
      <c r="CI1160" s="24"/>
      <c r="CJ1160" s="24"/>
      <c r="CK1160" s="24"/>
      <c r="CL1160" s="24"/>
      <c r="CM1160" s="24"/>
      <c r="CN1160" s="24"/>
      <c r="CO1160" s="24"/>
      <c r="CP1160" s="24"/>
      <c r="CQ1160" s="24"/>
      <c r="CR1160" s="24"/>
      <c r="CS1160" s="24"/>
      <c r="CT1160" s="24"/>
      <c r="CU1160" s="24"/>
      <c r="CV1160" s="24"/>
      <c r="CW1160" s="24"/>
      <c r="CX1160" s="24"/>
      <c r="CY1160" s="24"/>
      <c r="CZ1160" s="24"/>
      <c r="DA1160" s="24"/>
      <c r="DB1160" s="24"/>
      <c r="DC1160" s="24"/>
      <c r="DD1160" s="24"/>
      <c r="DE1160" s="24"/>
      <c r="DF1160" s="26" t="s">
        <v>120</v>
      </c>
      <c r="DG1160" s="26" t="s">
        <v>139</v>
      </c>
      <c r="DH1160" s="26" t="s">
        <v>139</v>
      </c>
      <c r="DI1160" s="26" t="s">
        <v>139</v>
      </c>
      <c r="DJ1160" s="26" t="s">
        <v>139</v>
      </c>
      <c r="DK1160" s="26" t="s">
        <v>139</v>
      </c>
      <c r="DL1160" s="26" t="s">
        <v>139</v>
      </c>
      <c r="DM1160" s="26" t="s">
        <v>139</v>
      </c>
      <c r="DN1160" s="26" t="s">
        <v>139</v>
      </c>
      <c r="DO1160" s="26" t="s">
        <v>139</v>
      </c>
    </row>
    <row r="1161" spans="1:119" ht="20.100000000000001" customHeight="1" x14ac:dyDescent="0.25">
      <c r="A1161" s="29" t="str">
        <f t="shared" si="252"/>
        <v>Friends Without Borders Foundation3</v>
      </c>
      <c r="B1161" s="29" t="str">
        <f t="shared" si="253"/>
        <v>Friends Without Borders Foundation</v>
      </c>
      <c r="C1161" s="29">
        <f t="shared" si="254"/>
        <v>3</v>
      </c>
      <c r="D1161" s="30" t="str">
        <f t="shared" si="255"/>
        <v>East and Southeast Asia</v>
      </c>
      <c r="E1161" s="30" t="str">
        <f t="shared" si="256"/>
        <v>Chiang Mai, Thailand</v>
      </c>
      <c r="F1161" s="31">
        <f t="shared" si="257"/>
        <v>2</v>
      </c>
      <c r="G1161" s="31">
        <f t="shared" si="258"/>
        <v>2</v>
      </c>
      <c r="H1161" s="31">
        <f t="shared" si="259"/>
        <v>2</v>
      </c>
      <c r="I1161" s="31">
        <f t="shared" si="260"/>
        <v>3</v>
      </c>
      <c r="J1161" s="31">
        <f t="shared" si="261"/>
        <v>3</v>
      </c>
      <c r="K1161" s="31">
        <f t="shared" si="262"/>
        <v>3</v>
      </c>
      <c r="L1161" s="31">
        <f t="shared" si="263"/>
        <v>2</v>
      </c>
      <c r="M1161" s="31">
        <f t="shared" si="264"/>
        <v>3</v>
      </c>
      <c r="N1161" s="31">
        <f t="shared" si="265"/>
        <v>2.5</v>
      </c>
      <c r="O1161" s="26" t="s">
        <v>6416</v>
      </c>
      <c r="P1161" s="26" t="s">
        <v>108</v>
      </c>
      <c r="Q1161" s="27">
        <v>42502</v>
      </c>
      <c r="R1161" s="26" t="s">
        <v>109</v>
      </c>
      <c r="S1161" s="26" t="s">
        <v>184</v>
      </c>
      <c r="T1161" s="26" t="s">
        <v>157</v>
      </c>
      <c r="U1161" s="26" t="s">
        <v>168</v>
      </c>
      <c r="V1161" s="26" t="s">
        <v>469</v>
      </c>
      <c r="W1161" s="26" t="s">
        <v>938</v>
      </c>
      <c r="X1161" s="26" t="s">
        <v>6403</v>
      </c>
      <c r="Y1161" s="26" t="s">
        <v>6404</v>
      </c>
      <c r="Z1161" s="24"/>
      <c r="AA1161" s="24"/>
      <c r="AB1161" s="26" t="s">
        <v>117</v>
      </c>
      <c r="AC1161" s="28">
        <v>5000</v>
      </c>
      <c r="AD1161" s="24"/>
      <c r="AE1161" s="26" t="s">
        <v>2880</v>
      </c>
      <c r="AF1161" s="26" t="s">
        <v>139</v>
      </c>
      <c r="AG1161" s="26" t="s">
        <v>194</v>
      </c>
      <c r="AH1161" s="26" t="s">
        <v>121</v>
      </c>
      <c r="AI1161" s="28">
        <v>5000</v>
      </c>
      <c r="AJ1161" s="26" t="s">
        <v>6417</v>
      </c>
      <c r="AK1161" s="26" t="s">
        <v>6405</v>
      </c>
      <c r="AL1161" s="26" t="s">
        <v>6406</v>
      </c>
      <c r="AM1161" s="24"/>
      <c r="AN1161" s="24"/>
      <c r="AO1161" s="24"/>
      <c r="AP1161" s="24"/>
      <c r="AQ1161" s="24"/>
      <c r="AR1161" s="24"/>
      <c r="AS1161" s="26" t="s">
        <v>6418</v>
      </c>
      <c r="AT1161" s="26" t="s">
        <v>6419</v>
      </c>
      <c r="AU1161" s="24"/>
      <c r="AV1161" s="26" t="s">
        <v>6420</v>
      </c>
      <c r="AW1161" s="28">
        <v>48700</v>
      </c>
      <c r="AX1161" s="26">
        <v>1100</v>
      </c>
      <c r="AY1161" s="24"/>
      <c r="AZ1161" s="24"/>
      <c r="BA1161" s="24"/>
      <c r="BB1161" s="26" t="s">
        <v>148</v>
      </c>
      <c r="BC1161" s="26" t="s">
        <v>3529</v>
      </c>
      <c r="BD1161" s="26" t="s">
        <v>125</v>
      </c>
      <c r="BE1161" s="24"/>
      <c r="BF1161" s="26" t="s">
        <v>6414</v>
      </c>
      <c r="BG1161" s="26" t="s">
        <v>367</v>
      </c>
      <c r="BH1161" s="26" t="s">
        <v>6421</v>
      </c>
      <c r="BI1161" s="26" t="s">
        <v>938</v>
      </c>
      <c r="BJ1161" s="24"/>
      <c r="BK1161" s="24"/>
      <c r="BL1161" s="24"/>
      <c r="BM1161" s="24"/>
      <c r="BN1161" s="24"/>
      <c r="BO1161" s="24"/>
      <c r="BP1161" s="24"/>
      <c r="BQ1161" s="24"/>
      <c r="BR1161" s="26">
        <v>2</v>
      </c>
      <c r="BS1161" s="26">
        <v>2</v>
      </c>
      <c r="BT1161" s="26">
        <v>2</v>
      </c>
      <c r="BU1161" s="26">
        <v>3</v>
      </c>
      <c r="BV1161" s="26">
        <v>3</v>
      </c>
      <c r="BW1161" s="26">
        <v>3</v>
      </c>
      <c r="BX1161" s="26">
        <v>2</v>
      </c>
      <c r="BY1161" s="26">
        <v>3</v>
      </c>
      <c r="BZ1161" s="24"/>
      <c r="CA1161" s="24"/>
      <c r="CB1161" s="24"/>
      <c r="CC1161" s="24"/>
      <c r="CD1161" s="24"/>
      <c r="CE1161" s="24"/>
      <c r="CF1161" s="24"/>
      <c r="CG1161" s="24"/>
      <c r="CH1161" s="24"/>
      <c r="CI1161" s="24"/>
      <c r="CJ1161" s="24"/>
      <c r="CK1161" s="24"/>
      <c r="CL1161" s="24"/>
      <c r="CM1161" s="24"/>
      <c r="CN1161" s="24"/>
      <c r="CO1161" s="24"/>
      <c r="CP1161" s="24"/>
      <c r="CQ1161" s="24"/>
      <c r="CR1161" s="24"/>
      <c r="CS1161" s="24"/>
      <c r="CT1161" s="24"/>
      <c r="CU1161" s="24"/>
      <c r="CV1161" s="24"/>
      <c r="CW1161" s="24"/>
      <c r="CX1161" s="24"/>
      <c r="CY1161" s="24"/>
      <c r="CZ1161" s="24"/>
      <c r="DA1161" s="24"/>
      <c r="DB1161" s="24"/>
      <c r="DC1161" s="24"/>
      <c r="DD1161" s="24"/>
      <c r="DE1161" s="24"/>
      <c r="DF1161" s="26" t="s">
        <v>139</v>
      </c>
      <c r="DG1161" s="26" t="s">
        <v>139</v>
      </c>
      <c r="DH1161" s="26" t="s">
        <v>139</v>
      </c>
      <c r="DI1161" s="26" t="s">
        <v>139</v>
      </c>
      <c r="DJ1161" s="26" t="s">
        <v>139</v>
      </c>
      <c r="DK1161" s="26" t="s">
        <v>139</v>
      </c>
      <c r="DL1161" s="26" t="s">
        <v>139</v>
      </c>
      <c r="DM1161" s="26" t="s">
        <v>139</v>
      </c>
      <c r="DN1161" s="26" t="s">
        <v>120</v>
      </c>
      <c r="DO1161" s="26" t="s">
        <v>120</v>
      </c>
    </row>
    <row r="1162" spans="1:119" ht="20.100000000000001" customHeight="1" x14ac:dyDescent="0.25">
      <c r="A1162" s="29" t="str">
        <f t="shared" si="252"/>
        <v>Friends Without Borders Foundation2</v>
      </c>
      <c r="B1162" s="29" t="str">
        <f t="shared" si="253"/>
        <v>Friends Without Borders Foundation</v>
      </c>
      <c r="C1162" s="29">
        <f t="shared" si="254"/>
        <v>2</v>
      </c>
      <c r="D1162" s="30" t="str">
        <f t="shared" si="255"/>
        <v>East and Southeast Asia</v>
      </c>
      <c r="E1162" s="30" t="str">
        <f t="shared" si="256"/>
        <v>Chiang Mai, Thailand</v>
      </c>
      <c r="F1162" s="31">
        <f t="shared" si="257"/>
        <v>2</v>
      </c>
      <c r="G1162" s="31">
        <f t="shared" si="258"/>
        <v>2</v>
      </c>
      <c r="H1162" s="31">
        <f t="shared" si="259"/>
        <v>2</v>
      </c>
      <c r="I1162" s="31">
        <f t="shared" si="260"/>
        <v>3</v>
      </c>
      <c r="J1162" s="31">
        <f t="shared" si="261"/>
        <v>2</v>
      </c>
      <c r="K1162" s="31">
        <f t="shared" si="262"/>
        <v>4</v>
      </c>
      <c r="L1162" s="31">
        <f t="shared" si="263"/>
        <v>2</v>
      </c>
      <c r="M1162" s="31">
        <f t="shared" si="264"/>
        <v>4</v>
      </c>
      <c r="N1162" s="31">
        <f t="shared" si="265"/>
        <v>2.6</v>
      </c>
      <c r="O1162" s="26" t="s">
        <v>6422</v>
      </c>
      <c r="P1162" s="26" t="s">
        <v>108</v>
      </c>
      <c r="Q1162" s="27">
        <v>42129</v>
      </c>
      <c r="R1162" s="26" t="s">
        <v>109</v>
      </c>
      <c r="S1162" s="26" t="s">
        <v>277</v>
      </c>
      <c r="T1162" s="26" t="s">
        <v>278</v>
      </c>
      <c r="U1162" s="26" t="s">
        <v>168</v>
      </c>
      <c r="V1162" s="26" t="s">
        <v>469</v>
      </c>
      <c r="W1162" s="26" t="s">
        <v>938</v>
      </c>
      <c r="X1162" s="26" t="s">
        <v>6403</v>
      </c>
      <c r="Y1162" s="26" t="s">
        <v>6404</v>
      </c>
      <c r="Z1162" s="24"/>
      <c r="AA1162" s="24"/>
      <c r="AB1162" s="26" t="s">
        <v>117</v>
      </c>
      <c r="AC1162" s="28">
        <v>5000</v>
      </c>
      <c r="AD1162" s="24"/>
      <c r="AE1162" s="26" t="s">
        <v>2880</v>
      </c>
      <c r="AF1162" s="26" t="s">
        <v>139</v>
      </c>
      <c r="AG1162" s="26" t="s">
        <v>194</v>
      </c>
      <c r="AH1162" s="26" t="s">
        <v>143</v>
      </c>
      <c r="AI1162" s="28">
        <v>5000</v>
      </c>
      <c r="AJ1162" s="26" t="s">
        <v>6423</v>
      </c>
      <c r="AK1162" s="26" t="s">
        <v>6424</v>
      </c>
      <c r="AL1162" s="26" t="s">
        <v>6425</v>
      </c>
      <c r="AM1162" s="24"/>
      <c r="AN1162" s="24"/>
      <c r="AO1162" s="24"/>
      <c r="AP1162" s="24"/>
      <c r="AQ1162" s="24"/>
      <c r="AR1162" s="24"/>
      <c r="AS1162" s="26" t="s">
        <v>6426</v>
      </c>
      <c r="AT1162" s="26" t="s">
        <v>3543</v>
      </c>
      <c r="AU1162" s="24"/>
      <c r="AV1162" s="24"/>
      <c r="AW1162" s="28">
        <v>50000</v>
      </c>
      <c r="AX1162" s="26">
        <v>288</v>
      </c>
      <c r="AY1162" s="28">
        <v>200</v>
      </c>
      <c r="AZ1162" s="28">
        <v>73</v>
      </c>
      <c r="BA1162" s="26">
        <v>0</v>
      </c>
      <c r="BB1162" s="26" t="s">
        <v>148</v>
      </c>
      <c r="BC1162" s="26" t="s">
        <v>3529</v>
      </c>
      <c r="BD1162" s="26" t="s">
        <v>378</v>
      </c>
      <c r="BE1162" s="26" t="s">
        <v>6427</v>
      </c>
      <c r="BF1162" s="26" t="s">
        <v>6428</v>
      </c>
      <c r="BG1162" s="26" t="s">
        <v>191</v>
      </c>
      <c r="BH1162" s="26" t="s">
        <v>6429</v>
      </c>
      <c r="BI1162" s="26" t="s">
        <v>938</v>
      </c>
      <c r="BJ1162" s="26" t="s">
        <v>6430</v>
      </c>
      <c r="BK1162" s="26" t="s">
        <v>938</v>
      </c>
      <c r="BL1162" s="24"/>
      <c r="BM1162" s="24"/>
      <c r="BN1162" s="24"/>
      <c r="BO1162" s="24"/>
      <c r="BP1162" s="24"/>
      <c r="BQ1162" s="24"/>
      <c r="BR1162" s="26">
        <v>2</v>
      </c>
      <c r="BS1162" s="26">
        <v>2</v>
      </c>
      <c r="BT1162" s="26">
        <v>2</v>
      </c>
      <c r="BU1162" s="26">
        <v>3</v>
      </c>
      <c r="BV1162" s="26">
        <v>2</v>
      </c>
      <c r="BW1162" s="26">
        <v>4</v>
      </c>
      <c r="BX1162" s="26">
        <v>2</v>
      </c>
      <c r="BY1162" s="26">
        <v>4</v>
      </c>
      <c r="BZ1162" s="24"/>
      <c r="CA1162" s="24"/>
      <c r="CB1162" s="24"/>
      <c r="CC1162" s="24"/>
      <c r="CD1162" s="24"/>
      <c r="CE1162" s="24"/>
      <c r="CF1162" s="24"/>
      <c r="CG1162" s="24"/>
      <c r="CH1162" s="24"/>
      <c r="CI1162" s="24"/>
      <c r="CJ1162" s="24"/>
      <c r="CK1162" s="24"/>
      <c r="CL1162" s="24"/>
      <c r="CM1162" s="24"/>
      <c r="CN1162" s="24"/>
      <c r="CO1162" s="24"/>
      <c r="CP1162" s="24"/>
      <c r="CQ1162" s="24"/>
      <c r="CR1162" s="24"/>
      <c r="CS1162" s="24"/>
      <c r="CT1162" s="24"/>
      <c r="CU1162" s="24"/>
      <c r="CV1162" s="24"/>
      <c r="CW1162" s="24"/>
      <c r="CX1162" s="24"/>
      <c r="CY1162" s="24"/>
      <c r="CZ1162" s="24"/>
      <c r="DA1162" s="24"/>
      <c r="DB1162" s="24"/>
      <c r="DC1162" s="24"/>
      <c r="DD1162" s="24"/>
      <c r="DE1162" s="24"/>
      <c r="DF1162" s="26" t="s">
        <v>120</v>
      </c>
      <c r="DG1162" s="26" t="s">
        <v>120</v>
      </c>
      <c r="DH1162" s="26" t="s">
        <v>139</v>
      </c>
      <c r="DI1162" s="26" t="s">
        <v>139</v>
      </c>
      <c r="DJ1162" s="26" t="s">
        <v>139</v>
      </c>
      <c r="DK1162" s="26" t="s">
        <v>139</v>
      </c>
      <c r="DL1162" s="26" t="s">
        <v>139</v>
      </c>
      <c r="DM1162" s="26" t="s">
        <v>139</v>
      </c>
      <c r="DN1162" s="26" t="s">
        <v>139</v>
      </c>
      <c r="DO1162" s="26" t="s">
        <v>120</v>
      </c>
    </row>
    <row r="1163" spans="1:119" ht="20.100000000000001" customHeight="1" x14ac:dyDescent="0.25">
      <c r="A1163" s="29" t="str">
        <f t="shared" si="252"/>
        <v>Friends Without Borders Foundation1</v>
      </c>
      <c r="B1163" s="29" t="str">
        <f t="shared" si="253"/>
        <v>Friends Without Borders Foundation</v>
      </c>
      <c r="C1163" s="29">
        <f t="shared" si="254"/>
        <v>1</v>
      </c>
      <c r="D1163" s="30" t="str">
        <f t="shared" si="255"/>
        <v>East and Southeast Asia</v>
      </c>
      <c r="E1163" s="30" t="str">
        <f t="shared" si="256"/>
        <v>Chiang Mai, Thailand</v>
      </c>
      <c r="F1163" s="31">
        <f t="shared" si="257"/>
        <v>0</v>
      </c>
      <c r="G1163" s="31">
        <f t="shared" si="258"/>
        <v>0</v>
      </c>
      <c r="H1163" s="31">
        <f t="shared" si="259"/>
        <v>0</v>
      </c>
      <c r="I1163" s="31">
        <f t="shared" si="260"/>
        <v>0</v>
      </c>
      <c r="J1163" s="31">
        <f t="shared" si="261"/>
        <v>0</v>
      </c>
      <c r="K1163" s="31">
        <f t="shared" si="262"/>
        <v>0</v>
      </c>
      <c r="L1163" s="31">
        <f t="shared" si="263"/>
        <v>0</v>
      </c>
      <c r="M1163" s="31">
        <f t="shared" si="264"/>
        <v>0</v>
      </c>
      <c r="N1163" s="31">
        <f t="shared" si="265"/>
        <v>0</v>
      </c>
      <c r="O1163" s="26" t="s">
        <v>6431</v>
      </c>
      <c r="P1163" s="26" t="s">
        <v>108</v>
      </c>
      <c r="Q1163" s="27">
        <v>41771</v>
      </c>
      <c r="R1163" s="26" t="s">
        <v>155</v>
      </c>
      <c r="S1163" s="26" t="s">
        <v>193</v>
      </c>
      <c r="T1163" s="26" t="s">
        <v>194</v>
      </c>
      <c r="U1163" s="26" t="s">
        <v>168</v>
      </c>
      <c r="V1163" s="26" t="s">
        <v>469</v>
      </c>
      <c r="W1163" s="26" t="s">
        <v>938</v>
      </c>
      <c r="X1163" s="26" t="s">
        <v>6403</v>
      </c>
      <c r="Y1163" s="26" t="s">
        <v>6404</v>
      </c>
      <c r="Z1163" s="24"/>
      <c r="AA1163" s="24"/>
      <c r="AB1163" s="26" t="s">
        <v>117</v>
      </c>
      <c r="AC1163" s="28">
        <v>7000</v>
      </c>
      <c r="AD1163" s="24"/>
      <c r="AE1163" s="26" t="s">
        <v>2880</v>
      </c>
      <c r="AF1163" s="26" t="s">
        <v>139</v>
      </c>
      <c r="AG1163" s="26" t="s">
        <v>194</v>
      </c>
      <c r="AH1163" s="26" t="s">
        <v>158</v>
      </c>
      <c r="AI1163" s="28">
        <v>7000</v>
      </c>
      <c r="AJ1163" s="26" t="s">
        <v>6432</v>
      </c>
      <c r="AK1163" s="26" t="s">
        <v>6433</v>
      </c>
      <c r="AL1163" s="26" t="s">
        <v>6425</v>
      </c>
      <c r="AM1163" s="26" t="s">
        <v>6434</v>
      </c>
      <c r="AN1163" s="26" t="s">
        <v>6435</v>
      </c>
      <c r="AO1163" s="26" t="s">
        <v>6436</v>
      </c>
      <c r="AP1163" s="26" t="s">
        <v>6437</v>
      </c>
      <c r="AQ1163" s="26" t="s">
        <v>6438</v>
      </c>
      <c r="AR1163" s="26" t="s">
        <v>6439</v>
      </c>
      <c r="AS1163" s="24"/>
      <c r="AT1163" s="24"/>
      <c r="AU1163" s="24"/>
      <c r="AV1163" s="24"/>
      <c r="AW1163" s="28">
        <v>40064</v>
      </c>
      <c r="AX1163" s="26">
        <v>54</v>
      </c>
      <c r="AY1163" s="28">
        <v>125</v>
      </c>
      <c r="AZ1163" s="28">
        <v>54</v>
      </c>
      <c r="BA1163" s="26">
        <v>0</v>
      </c>
      <c r="BB1163" s="26" t="s">
        <v>241</v>
      </c>
      <c r="BC1163" s="26" t="s">
        <v>3529</v>
      </c>
      <c r="BD1163" s="24"/>
      <c r="BE1163" s="24"/>
      <c r="BF1163" s="26" t="s">
        <v>6440</v>
      </c>
      <c r="BG1163" s="26" t="s">
        <v>938</v>
      </c>
      <c r="BH1163" s="26" t="s">
        <v>6441</v>
      </c>
      <c r="BI1163" s="26" t="s">
        <v>938</v>
      </c>
      <c r="BJ1163" s="24"/>
      <c r="BK1163" s="24"/>
      <c r="BL1163" s="24"/>
      <c r="BM1163" s="24"/>
      <c r="BN1163" s="24"/>
      <c r="BO1163" s="24"/>
      <c r="BP1163" s="24"/>
      <c r="BQ1163" s="24"/>
      <c r="BR1163" s="26">
        <v>0</v>
      </c>
      <c r="BS1163" s="26">
        <v>0</v>
      </c>
      <c r="BT1163" s="26">
        <v>0</v>
      </c>
      <c r="BU1163" s="26">
        <v>0</v>
      </c>
      <c r="BV1163" s="26">
        <v>0</v>
      </c>
      <c r="BW1163" s="26">
        <v>0</v>
      </c>
      <c r="BX1163" s="26">
        <v>0</v>
      </c>
      <c r="BY1163" s="26">
        <v>0</v>
      </c>
      <c r="BZ1163" s="24"/>
      <c r="CA1163" s="24"/>
      <c r="CB1163" s="24"/>
      <c r="CC1163" s="24"/>
      <c r="CD1163" s="24"/>
      <c r="CE1163" s="24"/>
      <c r="CF1163" s="24"/>
      <c r="CG1163" s="24"/>
      <c r="CH1163" s="24"/>
      <c r="CI1163" s="24"/>
      <c r="CJ1163" s="24"/>
      <c r="CK1163" s="24"/>
      <c r="CL1163" s="24"/>
      <c r="CM1163" s="24"/>
      <c r="CN1163" s="24"/>
      <c r="CO1163" s="24"/>
      <c r="CP1163" s="24"/>
      <c r="CQ1163" s="24"/>
      <c r="CR1163" s="24"/>
      <c r="CS1163" s="24"/>
      <c r="CT1163" s="24"/>
      <c r="CU1163" s="24"/>
      <c r="CV1163" s="24"/>
      <c r="CW1163" s="24"/>
      <c r="CX1163" s="24"/>
      <c r="CY1163" s="24"/>
      <c r="CZ1163" s="24"/>
      <c r="DA1163" s="24"/>
      <c r="DB1163" s="24"/>
      <c r="DC1163" s="24"/>
      <c r="DD1163" s="24"/>
      <c r="DE1163" s="24"/>
      <c r="DF1163" s="26" t="s">
        <v>120</v>
      </c>
      <c r="DG1163" s="26" t="s">
        <v>139</v>
      </c>
      <c r="DH1163" s="26" t="s">
        <v>139</v>
      </c>
      <c r="DI1163" s="26" t="s">
        <v>139</v>
      </c>
      <c r="DJ1163" s="26" t="s">
        <v>139</v>
      </c>
      <c r="DK1163" s="26" t="s">
        <v>139</v>
      </c>
      <c r="DL1163" s="26" t="s">
        <v>139</v>
      </c>
      <c r="DM1163" s="26" t="s">
        <v>139</v>
      </c>
      <c r="DN1163" s="26" t="s">
        <v>120</v>
      </c>
      <c r="DO1163" s="26" t="s">
        <v>120</v>
      </c>
    </row>
    <row r="1164" spans="1:119" ht="20.100000000000001" customHeight="1" x14ac:dyDescent="0.25">
      <c r="A1164" s="29" t="str">
        <f t="shared" si="252"/>
        <v/>
      </c>
      <c r="B1164" s="29" t="str">
        <f t="shared" si="253"/>
        <v>Fundación Alfonso Casas Morales para la Promoción Humana (Alfonso Casas Morales Foundation for Human Advancement)</v>
      </c>
      <c r="C1164" s="29">
        <f t="shared" si="254"/>
        <v>0</v>
      </c>
      <c r="D1164" s="30" t="str">
        <f t="shared" si="255"/>
        <v>Americas</v>
      </c>
      <c r="E1164" s="30" t="str">
        <f t="shared" si="256"/>
        <v>Bogotá, Colombia</v>
      </c>
      <c r="F1164" s="31">
        <f t="shared" si="257"/>
        <v>0</v>
      </c>
      <c r="G1164" s="31">
        <f t="shared" si="258"/>
        <v>0</v>
      </c>
      <c r="H1164" s="31">
        <f t="shared" si="259"/>
        <v>0</v>
      </c>
      <c r="I1164" s="31">
        <f t="shared" si="260"/>
        <v>0</v>
      </c>
      <c r="J1164" s="31">
        <f t="shared" si="261"/>
        <v>0</v>
      </c>
      <c r="K1164" s="31">
        <f t="shared" si="262"/>
        <v>0</v>
      </c>
      <c r="L1164" s="31">
        <f t="shared" si="263"/>
        <v>0</v>
      </c>
      <c r="M1164" s="31">
        <f t="shared" si="264"/>
        <v>0</v>
      </c>
      <c r="N1164" s="31">
        <f t="shared" si="265"/>
        <v>0</v>
      </c>
      <c r="O1164" s="26" t="s">
        <v>6451</v>
      </c>
      <c r="P1164" s="26" t="s">
        <v>108</v>
      </c>
      <c r="Q1164" s="27">
        <v>41317</v>
      </c>
      <c r="R1164" s="24"/>
      <c r="S1164" s="24"/>
      <c r="T1164" s="26" t="s">
        <v>207</v>
      </c>
      <c r="U1164" s="24"/>
      <c r="V1164" s="26" t="s">
        <v>15731</v>
      </c>
      <c r="W1164" s="26" t="s">
        <v>5071</v>
      </c>
      <c r="X1164" s="26" t="s">
        <v>6443</v>
      </c>
      <c r="Y1164" s="26" t="s">
        <v>6444</v>
      </c>
      <c r="Z1164" s="26" t="s">
        <v>6445</v>
      </c>
      <c r="AA1164" s="24"/>
      <c r="AB1164" s="26" t="s">
        <v>228</v>
      </c>
      <c r="AC1164" s="28">
        <v>35000</v>
      </c>
      <c r="AD1164" s="24"/>
      <c r="AE1164" s="26" t="s">
        <v>1314</v>
      </c>
      <c r="AF1164" s="26" t="s">
        <v>139</v>
      </c>
      <c r="AG1164" s="26" t="s">
        <v>312</v>
      </c>
      <c r="AH1164" s="24"/>
      <c r="AI1164" s="28">
        <v>35000</v>
      </c>
      <c r="AJ1164" s="24"/>
      <c r="AK1164" s="24"/>
      <c r="AL1164" s="24"/>
      <c r="AM1164" s="26" t="s">
        <v>6452</v>
      </c>
      <c r="AN1164" s="26" t="s">
        <v>6453</v>
      </c>
      <c r="AO1164" s="24"/>
      <c r="AP1164" s="24"/>
      <c r="AQ1164" s="24"/>
      <c r="AR1164" s="24"/>
      <c r="AS1164" s="24"/>
      <c r="AT1164" s="24"/>
      <c r="AU1164" s="24"/>
      <c r="AV1164" s="24"/>
      <c r="AW1164" s="28">
        <v>195277</v>
      </c>
      <c r="AX1164" s="26">
        <v>220</v>
      </c>
      <c r="AY1164" s="28">
        <v>0</v>
      </c>
      <c r="AZ1164" s="28">
        <v>0</v>
      </c>
      <c r="BA1164" s="26">
        <v>0</v>
      </c>
      <c r="BB1164" s="24"/>
      <c r="BC1164" s="26" t="s">
        <v>6450</v>
      </c>
      <c r="BD1164" s="24"/>
      <c r="BE1164" s="24"/>
      <c r="BF1164" s="24"/>
      <c r="BG1164" s="24"/>
      <c r="BH1164" s="24"/>
      <c r="BI1164" s="24"/>
      <c r="BJ1164" s="24"/>
      <c r="BK1164" s="24"/>
      <c r="BL1164" s="24"/>
      <c r="BM1164" s="24"/>
      <c r="BN1164" s="24"/>
      <c r="BO1164" s="24"/>
      <c r="BP1164" s="24"/>
      <c r="BQ1164" s="24"/>
      <c r="BR1164" s="26">
        <v>0</v>
      </c>
      <c r="BS1164" s="26">
        <v>0</v>
      </c>
      <c r="BT1164" s="26">
        <v>0</v>
      </c>
      <c r="BU1164" s="26">
        <v>0</v>
      </c>
      <c r="BV1164" s="26">
        <v>0</v>
      </c>
      <c r="BW1164" s="26">
        <v>0</v>
      </c>
      <c r="BX1164" s="26">
        <v>0</v>
      </c>
      <c r="BY1164" s="26">
        <v>0</v>
      </c>
      <c r="BZ1164" s="24"/>
      <c r="CA1164" s="24"/>
      <c r="CB1164" s="24"/>
      <c r="CC1164" s="24"/>
      <c r="CD1164" s="24"/>
      <c r="CE1164" s="24"/>
      <c r="CF1164" s="24"/>
      <c r="CG1164" s="24"/>
      <c r="CH1164" s="24"/>
      <c r="CI1164" s="24"/>
      <c r="CJ1164" s="24"/>
      <c r="CK1164" s="24"/>
      <c r="CL1164" s="24"/>
      <c r="CM1164" s="24"/>
      <c r="CN1164" s="24"/>
      <c r="CO1164" s="24"/>
      <c r="CP1164" s="24"/>
      <c r="CQ1164" s="24"/>
      <c r="CR1164" s="24"/>
      <c r="CS1164" s="24"/>
      <c r="CT1164" s="24"/>
      <c r="CU1164" s="24"/>
      <c r="CV1164" s="24"/>
      <c r="CW1164" s="24"/>
      <c r="CX1164" s="24"/>
      <c r="CY1164" s="24"/>
      <c r="CZ1164" s="24"/>
      <c r="DA1164" s="24"/>
      <c r="DB1164" s="24"/>
      <c r="DC1164" s="24"/>
      <c r="DD1164" s="24"/>
      <c r="DE1164" s="24"/>
      <c r="DF1164" s="26" t="s">
        <v>139</v>
      </c>
      <c r="DG1164" s="26" t="s">
        <v>139</v>
      </c>
      <c r="DH1164" s="26" t="s">
        <v>139</v>
      </c>
      <c r="DI1164" s="26" t="s">
        <v>139</v>
      </c>
      <c r="DJ1164" s="26" t="s">
        <v>139</v>
      </c>
      <c r="DK1164" s="26" t="s">
        <v>139</v>
      </c>
      <c r="DL1164" s="26" t="s">
        <v>139</v>
      </c>
      <c r="DM1164" s="26" t="s">
        <v>139</v>
      </c>
      <c r="DN1164" s="26" t="s">
        <v>139</v>
      </c>
      <c r="DO1164" s="26" t="s">
        <v>139</v>
      </c>
    </row>
    <row r="1165" spans="1:119" ht="20.100000000000001" customHeight="1" x14ac:dyDescent="0.25">
      <c r="A1165" s="29" t="str">
        <f t="shared" si="252"/>
        <v>Fundación Alfonso Casas Morales para la Promoción Humana (Alfonso Casas Morales Foundation for Human Advancement)7</v>
      </c>
      <c r="B1165" s="29" t="str">
        <f t="shared" si="253"/>
        <v>Fundación Alfonso Casas Morales para la Promoción Humana (Alfonso Casas Morales Foundation for Human Advancement)</v>
      </c>
      <c r="C1165" s="29">
        <f t="shared" si="254"/>
        <v>7</v>
      </c>
      <c r="D1165" s="30" t="str">
        <f t="shared" si="255"/>
        <v>Americas</v>
      </c>
      <c r="E1165" s="30" t="str">
        <f t="shared" si="256"/>
        <v>Bogotá, Colombia</v>
      </c>
      <c r="F1165" s="31">
        <f t="shared" si="257"/>
        <v>4</v>
      </c>
      <c r="G1165" s="31">
        <f t="shared" si="258"/>
        <v>3</v>
      </c>
      <c r="H1165" s="31">
        <f t="shared" si="259"/>
        <v>3</v>
      </c>
      <c r="I1165" s="31">
        <f t="shared" si="260"/>
        <v>4</v>
      </c>
      <c r="J1165" s="31">
        <f t="shared" si="261"/>
        <v>4</v>
      </c>
      <c r="K1165" s="31">
        <f t="shared" si="262"/>
        <v>5</v>
      </c>
      <c r="L1165" s="31">
        <f t="shared" si="263"/>
        <v>3</v>
      </c>
      <c r="M1165" s="31">
        <f t="shared" si="264"/>
        <v>4</v>
      </c>
      <c r="N1165" s="31">
        <f t="shared" si="265"/>
        <v>3.8</v>
      </c>
      <c r="O1165" s="26" t="s">
        <v>6442</v>
      </c>
      <c r="P1165" s="26" t="s">
        <v>108</v>
      </c>
      <c r="Q1165" s="27">
        <v>41204</v>
      </c>
      <c r="R1165" s="26" t="s">
        <v>305</v>
      </c>
      <c r="S1165" s="26" t="s">
        <v>306</v>
      </c>
      <c r="T1165" s="26" t="s">
        <v>207</v>
      </c>
      <c r="U1165" s="26" t="s">
        <v>112</v>
      </c>
      <c r="V1165" s="26" t="s">
        <v>15731</v>
      </c>
      <c r="W1165" s="26" t="s">
        <v>5071</v>
      </c>
      <c r="X1165" s="26" t="s">
        <v>6443</v>
      </c>
      <c r="Y1165" s="26" t="s">
        <v>6444</v>
      </c>
      <c r="Z1165" s="26" t="s">
        <v>6445</v>
      </c>
      <c r="AA1165" s="24"/>
      <c r="AB1165" s="26" t="s">
        <v>117</v>
      </c>
      <c r="AC1165" s="28">
        <v>15000</v>
      </c>
      <c r="AD1165" s="24"/>
      <c r="AE1165" s="26" t="s">
        <v>1314</v>
      </c>
      <c r="AF1165" s="26" t="s">
        <v>139</v>
      </c>
      <c r="AG1165" s="26" t="s">
        <v>312</v>
      </c>
      <c r="AH1165" s="26" t="s">
        <v>235</v>
      </c>
      <c r="AI1165" s="28">
        <v>15000</v>
      </c>
      <c r="AJ1165" s="26" t="s">
        <v>6446</v>
      </c>
      <c r="AK1165" s="26" t="s">
        <v>6447</v>
      </c>
      <c r="AL1165" s="26" t="s">
        <v>6448</v>
      </c>
      <c r="AM1165" s="24"/>
      <c r="AN1165" s="24"/>
      <c r="AO1165" s="24"/>
      <c r="AP1165" s="24"/>
      <c r="AQ1165" s="24"/>
      <c r="AR1165" s="26" t="s">
        <v>6449</v>
      </c>
      <c r="AS1165" s="24"/>
      <c r="AT1165" s="24"/>
      <c r="AU1165" s="24"/>
      <c r="AV1165" s="24"/>
      <c r="AW1165" s="28">
        <v>195277</v>
      </c>
      <c r="AX1165" s="26">
        <v>220</v>
      </c>
      <c r="AY1165" s="28">
        <v>100</v>
      </c>
      <c r="AZ1165" s="28">
        <v>91</v>
      </c>
      <c r="BA1165" s="26">
        <v>0</v>
      </c>
      <c r="BB1165" s="26" t="s">
        <v>148</v>
      </c>
      <c r="BC1165" s="26" t="s">
        <v>6450</v>
      </c>
      <c r="BD1165" s="26" t="s">
        <v>125</v>
      </c>
      <c r="BE1165" s="24"/>
      <c r="BF1165" s="24"/>
      <c r="BG1165" s="24"/>
      <c r="BH1165" s="24"/>
      <c r="BI1165" s="24"/>
      <c r="BJ1165" s="24"/>
      <c r="BK1165" s="24"/>
      <c r="BL1165" s="24"/>
      <c r="BM1165" s="24"/>
      <c r="BN1165" s="24"/>
      <c r="BO1165" s="24"/>
      <c r="BP1165" s="24"/>
      <c r="BQ1165" s="24"/>
      <c r="BR1165" s="26">
        <v>4</v>
      </c>
      <c r="BS1165" s="26">
        <v>3</v>
      </c>
      <c r="BT1165" s="26">
        <v>3</v>
      </c>
      <c r="BU1165" s="26">
        <v>4</v>
      </c>
      <c r="BV1165" s="26">
        <v>4</v>
      </c>
      <c r="BW1165" s="26">
        <v>5</v>
      </c>
      <c r="BX1165" s="26">
        <v>3</v>
      </c>
      <c r="BY1165" s="26">
        <v>4</v>
      </c>
      <c r="BZ1165" s="24"/>
      <c r="CA1165" s="24"/>
      <c r="CB1165" s="24"/>
      <c r="CC1165" s="24"/>
      <c r="CD1165" s="24"/>
      <c r="CE1165" s="24"/>
      <c r="CF1165" s="24"/>
      <c r="CG1165" s="24"/>
      <c r="CH1165" s="24"/>
      <c r="CI1165" s="24"/>
      <c r="CJ1165" s="24"/>
      <c r="CK1165" s="24"/>
      <c r="CL1165" s="24"/>
      <c r="CM1165" s="24"/>
      <c r="CN1165" s="24"/>
      <c r="CO1165" s="24"/>
      <c r="CP1165" s="24"/>
      <c r="CQ1165" s="24"/>
      <c r="CR1165" s="24"/>
      <c r="CS1165" s="24"/>
      <c r="CT1165" s="24"/>
      <c r="CU1165" s="24"/>
      <c r="CV1165" s="24"/>
      <c r="CW1165" s="24"/>
      <c r="CX1165" s="24"/>
      <c r="CY1165" s="24"/>
      <c r="CZ1165" s="24"/>
      <c r="DA1165" s="24"/>
      <c r="DB1165" s="24"/>
      <c r="DC1165" s="24"/>
      <c r="DD1165" s="24"/>
      <c r="DE1165" s="24"/>
      <c r="DF1165" s="26" t="s">
        <v>120</v>
      </c>
      <c r="DG1165" s="26" t="s">
        <v>120</v>
      </c>
      <c r="DH1165" s="26" t="s">
        <v>120</v>
      </c>
      <c r="DI1165" s="26" t="s">
        <v>139</v>
      </c>
      <c r="DJ1165" s="26" t="s">
        <v>120</v>
      </c>
      <c r="DK1165" s="26" t="s">
        <v>120</v>
      </c>
      <c r="DL1165" s="26" t="s">
        <v>120</v>
      </c>
      <c r="DM1165" s="26" t="s">
        <v>139</v>
      </c>
      <c r="DN1165" s="26" t="s">
        <v>139</v>
      </c>
      <c r="DO1165" s="26" t="s">
        <v>139</v>
      </c>
    </row>
    <row r="1166" spans="1:119" ht="20.100000000000001" customHeight="1" x14ac:dyDescent="0.25">
      <c r="A1166" s="29" t="str">
        <f t="shared" si="252"/>
        <v/>
      </c>
      <c r="B1166" s="29" t="str">
        <f t="shared" si="253"/>
        <v>Fundación Alfonso Casas Morales para la Promoción Humana (Alfonso Casas Morales Foundation for Human Advancement)</v>
      </c>
      <c r="C1166" s="29">
        <f t="shared" si="254"/>
        <v>0</v>
      </c>
      <c r="D1166" s="30" t="str">
        <f t="shared" si="255"/>
        <v>Americas</v>
      </c>
      <c r="E1166" s="30" t="str">
        <f t="shared" si="256"/>
        <v>Bogotá, Colombia</v>
      </c>
      <c r="F1166" s="31">
        <f t="shared" si="257"/>
        <v>0</v>
      </c>
      <c r="G1166" s="31">
        <f t="shared" si="258"/>
        <v>0</v>
      </c>
      <c r="H1166" s="31">
        <f t="shared" si="259"/>
        <v>0</v>
      </c>
      <c r="I1166" s="31">
        <f t="shared" si="260"/>
        <v>0</v>
      </c>
      <c r="J1166" s="31">
        <f t="shared" si="261"/>
        <v>0</v>
      </c>
      <c r="K1166" s="31">
        <f t="shared" si="262"/>
        <v>0</v>
      </c>
      <c r="L1166" s="31">
        <f t="shared" si="263"/>
        <v>0</v>
      </c>
      <c r="M1166" s="31">
        <f t="shared" si="264"/>
        <v>0</v>
      </c>
      <c r="N1166" s="31">
        <f t="shared" si="265"/>
        <v>0</v>
      </c>
      <c r="O1166" s="26" t="s">
        <v>6454</v>
      </c>
      <c r="P1166" s="26" t="s">
        <v>108</v>
      </c>
      <c r="Q1166" s="27">
        <v>40896</v>
      </c>
      <c r="R1166" s="24"/>
      <c r="S1166" s="24"/>
      <c r="T1166" s="26" t="s">
        <v>175</v>
      </c>
      <c r="U1166" s="24"/>
      <c r="V1166" s="26" t="s">
        <v>15731</v>
      </c>
      <c r="W1166" s="26" t="s">
        <v>5071</v>
      </c>
      <c r="X1166" s="26" t="s">
        <v>6443</v>
      </c>
      <c r="Y1166" s="26" t="s">
        <v>6444</v>
      </c>
      <c r="Z1166" s="26" t="s">
        <v>6445</v>
      </c>
      <c r="AA1166" s="24"/>
      <c r="AB1166" s="26" t="s">
        <v>723</v>
      </c>
      <c r="AC1166" s="28">
        <v>1200</v>
      </c>
      <c r="AD1166" s="24"/>
      <c r="AE1166" s="26" t="s">
        <v>1314</v>
      </c>
      <c r="AF1166" s="26" t="s">
        <v>139</v>
      </c>
      <c r="AG1166" s="26" t="s">
        <v>312</v>
      </c>
      <c r="AH1166" s="24"/>
      <c r="AI1166" s="28">
        <v>1200</v>
      </c>
      <c r="AJ1166" s="24"/>
      <c r="AK1166" s="24"/>
      <c r="AL1166" s="24"/>
      <c r="AM1166" s="24"/>
      <c r="AN1166" s="24"/>
      <c r="AO1166" s="24"/>
      <c r="AP1166" s="24"/>
      <c r="AQ1166" s="24"/>
      <c r="AR1166" s="24"/>
      <c r="AS1166" s="24"/>
      <c r="AT1166" s="24"/>
      <c r="AU1166" s="24"/>
      <c r="AV1166" s="24"/>
      <c r="AW1166" s="28">
        <v>0</v>
      </c>
      <c r="AX1166" s="26">
        <v>0</v>
      </c>
      <c r="AY1166" s="28">
        <v>0</v>
      </c>
      <c r="AZ1166" s="28">
        <v>0</v>
      </c>
      <c r="BA1166" s="26">
        <v>0</v>
      </c>
      <c r="BB1166" s="24"/>
      <c r="BC1166" s="26" t="s">
        <v>6450</v>
      </c>
      <c r="BD1166" s="24"/>
      <c r="BE1166" s="24"/>
      <c r="BF1166" s="24"/>
      <c r="BG1166" s="24"/>
      <c r="BH1166" s="24"/>
      <c r="BI1166" s="24"/>
      <c r="BJ1166" s="24"/>
      <c r="BK1166" s="24"/>
      <c r="BL1166" s="24"/>
      <c r="BM1166" s="24"/>
      <c r="BN1166" s="24"/>
      <c r="BO1166" s="24"/>
      <c r="BP1166" s="24"/>
      <c r="BQ1166" s="24"/>
      <c r="BR1166" s="26">
        <v>0</v>
      </c>
      <c r="BS1166" s="26">
        <v>0</v>
      </c>
      <c r="BT1166" s="26">
        <v>0</v>
      </c>
      <c r="BU1166" s="26">
        <v>0</v>
      </c>
      <c r="BV1166" s="26">
        <v>0</v>
      </c>
      <c r="BW1166" s="26">
        <v>0</v>
      </c>
      <c r="BX1166" s="26">
        <v>0</v>
      </c>
      <c r="BY1166" s="26">
        <v>0</v>
      </c>
      <c r="BZ1166" s="24"/>
      <c r="CA1166" s="24"/>
      <c r="CB1166" s="24"/>
      <c r="CC1166" s="24"/>
      <c r="CD1166" s="24"/>
      <c r="CE1166" s="24"/>
      <c r="CF1166" s="24"/>
      <c r="CG1166" s="24"/>
      <c r="CH1166" s="24"/>
      <c r="CI1166" s="24"/>
      <c r="CJ1166" s="24"/>
      <c r="CK1166" s="24"/>
      <c r="CL1166" s="24"/>
      <c r="CM1166" s="24"/>
      <c r="CN1166" s="24"/>
      <c r="CO1166" s="24"/>
      <c r="CP1166" s="24"/>
      <c r="CQ1166" s="24"/>
      <c r="CR1166" s="24"/>
      <c r="CS1166" s="24"/>
      <c r="CT1166" s="24"/>
      <c r="CU1166" s="24"/>
      <c r="CV1166" s="24"/>
      <c r="CW1166" s="24"/>
      <c r="CX1166" s="24"/>
      <c r="CY1166" s="24"/>
      <c r="CZ1166" s="24"/>
      <c r="DA1166" s="24"/>
      <c r="DB1166" s="24"/>
      <c r="DC1166" s="24"/>
      <c r="DD1166" s="24"/>
      <c r="DE1166" s="24"/>
      <c r="DF1166" s="26" t="s">
        <v>139</v>
      </c>
      <c r="DG1166" s="26" t="s">
        <v>139</v>
      </c>
      <c r="DH1166" s="26" t="s">
        <v>139</v>
      </c>
      <c r="DI1166" s="26" t="s">
        <v>139</v>
      </c>
      <c r="DJ1166" s="26" t="s">
        <v>139</v>
      </c>
      <c r="DK1166" s="26" t="s">
        <v>139</v>
      </c>
      <c r="DL1166" s="26" t="s">
        <v>139</v>
      </c>
      <c r="DM1166" s="26" t="s">
        <v>139</v>
      </c>
      <c r="DN1166" s="26" t="s">
        <v>139</v>
      </c>
      <c r="DO1166" s="26" t="s">
        <v>139</v>
      </c>
    </row>
    <row r="1167" spans="1:119" ht="20.100000000000001" customHeight="1" x14ac:dyDescent="0.25">
      <c r="A1167" s="29" t="str">
        <f t="shared" si="252"/>
        <v/>
      </c>
      <c r="B1167" s="29" t="str">
        <f t="shared" si="253"/>
        <v>Fundación Alfonso Casas Morales para la Promoción Humana (Alfonso Casas Morales Foundation for Human Advancement)</v>
      </c>
      <c r="C1167" s="29">
        <f t="shared" si="254"/>
        <v>0</v>
      </c>
      <c r="D1167" s="30" t="str">
        <f t="shared" si="255"/>
        <v>Americas</v>
      </c>
      <c r="E1167" s="30" t="str">
        <f t="shared" si="256"/>
        <v>Bogotá, Colombia</v>
      </c>
      <c r="F1167" s="31">
        <f t="shared" si="257"/>
        <v>0</v>
      </c>
      <c r="G1167" s="31">
        <f t="shared" si="258"/>
        <v>0</v>
      </c>
      <c r="H1167" s="31">
        <f t="shared" si="259"/>
        <v>0</v>
      </c>
      <c r="I1167" s="31">
        <f t="shared" si="260"/>
        <v>0</v>
      </c>
      <c r="J1167" s="31">
        <f t="shared" si="261"/>
        <v>0</v>
      </c>
      <c r="K1167" s="31">
        <f t="shared" si="262"/>
        <v>0</v>
      </c>
      <c r="L1167" s="31">
        <f t="shared" si="263"/>
        <v>0</v>
      </c>
      <c r="M1167" s="31">
        <f t="shared" si="264"/>
        <v>0</v>
      </c>
      <c r="N1167" s="31">
        <f t="shared" si="265"/>
        <v>0</v>
      </c>
      <c r="O1167" s="26" t="s">
        <v>16083</v>
      </c>
      <c r="P1167" s="26" t="s">
        <v>108</v>
      </c>
      <c r="Q1167" s="27">
        <v>40949</v>
      </c>
      <c r="R1167" s="24"/>
      <c r="S1167" s="24"/>
      <c r="T1167" s="26" t="s">
        <v>175</v>
      </c>
      <c r="U1167" s="24"/>
      <c r="V1167" s="26" t="s">
        <v>15731</v>
      </c>
      <c r="W1167" s="26" t="s">
        <v>5071</v>
      </c>
      <c r="X1167" s="26" t="s">
        <v>6443</v>
      </c>
      <c r="Y1167" s="26" t="s">
        <v>6444</v>
      </c>
      <c r="Z1167" s="26" t="s">
        <v>6445</v>
      </c>
      <c r="AA1167" s="24"/>
      <c r="AB1167" s="26" t="s">
        <v>15736</v>
      </c>
      <c r="AC1167" s="28">
        <v>2000</v>
      </c>
      <c r="AD1167" s="24"/>
      <c r="AE1167" s="26" t="s">
        <v>1314</v>
      </c>
      <c r="AF1167" s="26" t="s">
        <v>139</v>
      </c>
      <c r="AG1167" s="26" t="s">
        <v>312</v>
      </c>
      <c r="AH1167" s="24"/>
      <c r="AI1167" s="28">
        <v>2000</v>
      </c>
      <c r="AJ1167" s="24"/>
      <c r="AK1167" s="24"/>
      <c r="AL1167" s="24"/>
      <c r="AM1167" s="24"/>
      <c r="AN1167" s="24"/>
      <c r="AO1167" s="24"/>
      <c r="AP1167" s="24"/>
      <c r="AQ1167" s="24"/>
      <c r="AR1167" s="24"/>
      <c r="AS1167" s="24"/>
      <c r="AT1167" s="24"/>
      <c r="AU1167" s="24"/>
      <c r="AV1167" s="24"/>
      <c r="AW1167" s="28">
        <v>0</v>
      </c>
      <c r="AX1167" s="26">
        <v>0</v>
      </c>
      <c r="AY1167" s="28">
        <v>0</v>
      </c>
      <c r="AZ1167" s="28">
        <v>0</v>
      </c>
      <c r="BA1167" s="26">
        <v>0</v>
      </c>
      <c r="BB1167" s="24"/>
      <c r="BC1167" s="26" t="s">
        <v>6450</v>
      </c>
      <c r="BD1167" s="24"/>
      <c r="BE1167" s="24"/>
      <c r="BF1167" s="24"/>
      <c r="BG1167" s="24"/>
      <c r="BH1167" s="24"/>
      <c r="BI1167" s="24"/>
      <c r="BJ1167" s="24"/>
      <c r="BK1167" s="24"/>
      <c r="BL1167" s="24"/>
      <c r="BM1167" s="24"/>
      <c r="BN1167" s="24"/>
      <c r="BO1167" s="24"/>
      <c r="BP1167" s="24"/>
      <c r="BQ1167" s="24"/>
      <c r="BR1167" s="26">
        <v>0</v>
      </c>
      <c r="BS1167" s="26">
        <v>0</v>
      </c>
      <c r="BT1167" s="26">
        <v>0</v>
      </c>
      <c r="BU1167" s="26">
        <v>0</v>
      </c>
      <c r="BV1167" s="26">
        <v>0</v>
      </c>
      <c r="BW1167" s="26">
        <v>0</v>
      </c>
      <c r="BX1167" s="26">
        <v>0</v>
      </c>
      <c r="BY1167" s="26">
        <v>0</v>
      </c>
      <c r="BZ1167" s="24"/>
      <c r="CA1167" s="24"/>
      <c r="CB1167" s="24"/>
      <c r="CC1167" s="24"/>
      <c r="CD1167" s="24"/>
      <c r="CE1167" s="24"/>
      <c r="CF1167" s="24"/>
      <c r="CG1167" s="24"/>
      <c r="CH1167" s="24"/>
      <c r="CI1167" s="24"/>
      <c r="CJ1167" s="24"/>
      <c r="CK1167" s="24"/>
      <c r="CL1167" s="24"/>
      <c r="CM1167" s="24"/>
      <c r="CN1167" s="24"/>
      <c r="CO1167" s="24"/>
      <c r="CP1167" s="24"/>
      <c r="CQ1167" s="24"/>
      <c r="CR1167" s="24"/>
      <c r="CS1167" s="24"/>
      <c r="CT1167" s="24"/>
      <c r="CU1167" s="24"/>
      <c r="CV1167" s="24"/>
      <c r="CW1167" s="24"/>
      <c r="CX1167" s="24"/>
      <c r="CY1167" s="24"/>
      <c r="CZ1167" s="24"/>
      <c r="DA1167" s="24"/>
      <c r="DB1167" s="24"/>
      <c r="DC1167" s="24"/>
      <c r="DD1167" s="24"/>
      <c r="DE1167" s="24"/>
      <c r="DF1167" s="26" t="s">
        <v>139</v>
      </c>
      <c r="DG1167" s="26" t="s">
        <v>139</v>
      </c>
      <c r="DH1167" s="26" t="s">
        <v>139</v>
      </c>
      <c r="DI1167" s="26" t="s">
        <v>139</v>
      </c>
      <c r="DJ1167" s="26" t="s">
        <v>139</v>
      </c>
      <c r="DK1167" s="26" t="s">
        <v>139</v>
      </c>
      <c r="DL1167" s="26" t="s">
        <v>139</v>
      </c>
      <c r="DM1167" s="26" t="s">
        <v>139</v>
      </c>
      <c r="DN1167" s="26" t="s">
        <v>139</v>
      </c>
      <c r="DO1167" s="26" t="s">
        <v>139</v>
      </c>
    </row>
    <row r="1168" spans="1:119" ht="20.100000000000001" customHeight="1" x14ac:dyDescent="0.25">
      <c r="A1168" s="29" t="str">
        <f t="shared" si="252"/>
        <v>Fundación Alfonso Casas Morales para la Promoción Humana (Alfonso Casas Morales Foundation for Human Advancement)6</v>
      </c>
      <c r="B1168" s="29" t="str">
        <f t="shared" si="253"/>
        <v>Fundación Alfonso Casas Morales para la Promoción Humana (Alfonso Casas Morales Foundation for Human Advancement)</v>
      </c>
      <c r="C1168" s="29">
        <f t="shared" si="254"/>
        <v>6</v>
      </c>
      <c r="D1168" s="30" t="str">
        <f t="shared" si="255"/>
        <v>Americas</v>
      </c>
      <c r="E1168" s="30" t="str">
        <f t="shared" si="256"/>
        <v>Bogotá, Colombia</v>
      </c>
      <c r="F1168" s="31">
        <f t="shared" si="257"/>
        <v>4</v>
      </c>
      <c r="G1168" s="31">
        <f t="shared" si="258"/>
        <v>4</v>
      </c>
      <c r="H1168" s="31">
        <f t="shared" si="259"/>
        <v>5</v>
      </c>
      <c r="I1168" s="31">
        <f t="shared" si="260"/>
        <v>4</v>
      </c>
      <c r="J1168" s="31">
        <f t="shared" si="261"/>
        <v>3</v>
      </c>
      <c r="K1168" s="31">
        <f t="shared" si="262"/>
        <v>4</v>
      </c>
      <c r="L1168" s="31">
        <f t="shared" si="263"/>
        <v>4</v>
      </c>
      <c r="M1168" s="31">
        <f t="shared" si="264"/>
        <v>3</v>
      </c>
      <c r="N1168" s="31">
        <f t="shared" si="265"/>
        <v>3.9</v>
      </c>
      <c r="O1168" s="26" t="s">
        <v>6455</v>
      </c>
      <c r="P1168" s="26" t="s">
        <v>108</v>
      </c>
      <c r="Q1168" s="27">
        <v>40826</v>
      </c>
      <c r="R1168" s="26" t="s">
        <v>166</v>
      </c>
      <c r="S1168" s="26" t="s">
        <v>321</v>
      </c>
      <c r="T1168" s="26" t="s">
        <v>175</v>
      </c>
      <c r="U1168" s="26" t="s">
        <v>112</v>
      </c>
      <c r="V1168" s="26" t="s">
        <v>15731</v>
      </c>
      <c r="W1168" s="26" t="s">
        <v>5071</v>
      </c>
      <c r="X1168" s="26" t="s">
        <v>6443</v>
      </c>
      <c r="Y1168" s="26" t="s">
        <v>6444</v>
      </c>
      <c r="Z1168" s="26" t="s">
        <v>6445</v>
      </c>
      <c r="AA1168" s="24"/>
      <c r="AB1168" s="26" t="s">
        <v>117</v>
      </c>
      <c r="AC1168" s="28">
        <v>14000</v>
      </c>
      <c r="AD1168" s="24"/>
      <c r="AE1168" s="26" t="s">
        <v>1314</v>
      </c>
      <c r="AF1168" s="26" t="s">
        <v>139</v>
      </c>
      <c r="AG1168" s="26" t="s">
        <v>312</v>
      </c>
      <c r="AH1168" s="26" t="s">
        <v>250</v>
      </c>
      <c r="AI1168" s="28">
        <v>14000</v>
      </c>
      <c r="AJ1168" s="24"/>
      <c r="AK1168" s="26" t="s">
        <v>6456</v>
      </c>
      <c r="AL1168" s="26" t="s">
        <v>6457</v>
      </c>
      <c r="AM1168" s="26" t="s">
        <v>6458</v>
      </c>
      <c r="AN1168" s="26" t="s">
        <v>6459</v>
      </c>
      <c r="AO1168" s="26" t="s">
        <v>6460</v>
      </c>
      <c r="AP1168" s="24"/>
      <c r="AQ1168" s="24"/>
      <c r="AR1168" s="24"/>
      <c r="AS1168" s="24"/>
      <c r="AT1168" s="26" t="s">
        <v>6461</v>
      </c>
      <c r="AU1168" s="24"/>
      <c r="AV1168" s="24"/>
      <c r="AW1168" s="28">
        <v>132532</v>
      </c>
      <c r="AX1168" s="26">
        <v>177</v>
      </c>
      <c r="AY1168" s="28">
        <v>95</v>
      </c>
      <c r="AZ1168" s="28">
        <v>86</v>
      </c>
      <c r="BA1168" s="26">
        <v>0</v>
      </c>
      <c r="BB1168" s="26" t="s">
        <v>148</v>
      </c>
      <c r="BC1168" s="26" t="s">
        <v>6450</v>
      </c>
      <c r="BD1168" s="24"/>
      <c r="BE1168" s="24"/>
      <c r="BF1168" s="26" t="s">
        <v>6462</v>
      </c>
      <c r="BG1168" s="26" t="s">
        <v>5071</v>
      </c>
      <c r="BH1168" s="26" t="s">
        <v>6463</v>
      </c>
      <c r="BI1168" s="26" t="s">
        <v>5071</v>
      </c>
      <c r="BJ1168" s="24"/>
      <c r="BK1168" s="24"/>
      <c r="BL1168" s="24"/>
      <c r="BM1168" s="24"/>
      <c r="BN1168" s="24"/>
      <c r="BO1168" s="24"/>
      <c r="BP1168" s="24"/>
      <c r="BQ1168" s="24"/>
      <c r="BR1168" s="26">
        <v>4</v>
      </c>
      <c r="BS1168" s="26">
        <v>4</v>
      </c>
      <c r="BT1168" s="26">
        <v>5</v>
      </c>
      <c r="BU1168" s="26">
        <v>4</v>
      </c>
      <c r="BV1168" s="26">
        <v>3</v>
      </c>
      <c r="BW1168" s="26">
        <v>4</v>
      </c>
      <c r="BX1168" s="26">
        <v>4</v>
      </c>
      <c r="BY1168" s="26">
        <v>3</v>
      </c>
      <c r="BZ1168" s="24"/>
      <c r="CA1168" s="24"/>
      <c r="CB1168" s="24"/>
      <c r="CC1168" s="24"/>
      <c r="CD1168" s="24"/>
      <c r="CE1168" s="24"/>
      <c r="CF1168" s="24"/>
      <c r="CG1168" s="24"/>
      <c r="CH1168" s="24"/>
      <c r="CI1168" s="24"/>
      <c r="CJ1168" s="24"/>
      <c r="CK1168" s="24"/>
      <c r="CL1168" s="24"/>
      <c r="CM1168" s="24"/>
      <c r="CN1168" s="24"/>
      <c r="CO1168" s="24"/>
      <c r="CP1168" s="24"/>
      <c r="CQ1168" s="24"/>
      <c r="CR1168" s="24"/>
      <c r="CS1168" s="24"/>
      <c r="CT1168" s="24"/>
      <c r="CU1168" s="24"/>
      <c r="CV1168" s="24"/>
      <c r="CW1168" s="24"/>
      <c r="CX1168" s="24"/>
      <c r="CY1168" s="24"/>
      <c r="CZ1168" s="24"/>
      <c r="DA1168" s="24"/>
      <c r="DB1168" s="24"/>
      <c r="DC1168" s="24"/>
      <c r="DD1168" s="24"/>
      <c r="DE1168" s="24"/>
      <c r="DF1168" s="26" t="s">
        <v>120</v>
      </c>
      <c r="DG1168" s="26" t="s">
        <v>120</v>
      </c>
      <c r="DH1168" s="26" t="s">
        <v>139</v>
      </c>
      <c r="DI1168" s="26" t="s">
        <v>139</v>
      </c>
      <c r="DJ1168" s="26" t="s">
        <v>139</v>
      </c>
      <c r="DK1168" s="26" t="s">
        <v>139</v>
      </c>
      <c r="DL1168" s="26" t="s">
        <v>139</v>
      </c>
      <c r="DM1168" s="26" t="s">
        <v>139</v>
      </c>
      <c r="DN1168" s="26" t="s">
        <v>139</v>
      </c>
      <c r="DO1168" s="26" t="s">
        <v>139</v>
      </c>
    </row>
    <row r="1169" spans="1:119" ht="20.100000000000001" customHeight="1" x14ac:dyDescent="0.25">
      <c r="A1169" s="29" t="str">
        <f t="shared" si="252"/>
        <v>Fundación Alfonso Casas Morales para la Promoción Humana (Alfonso Casas Morales Foundation for Human Advancement)5</v>
      </c>
      <c r="B1169" s="29" t="str">
        <f t="shared" si="253"/>
        <v>Fundación Alfonso Casas Morales para la Promoción Humana (Alfonso Casas Morales Foundation for Human Advancement)</v>
      </c>
      <c r="C1169" s="29">
        <f t="shared" si="254"/>
        <v>5</v>
      </c>
      <c r="D1169" s="30" t="str">
        <f t="shared" si="255"/>
        <v>Americas</v>
      </c>
      <c r="E1169" s="30" t="str">
        <f t="shared" si="256"/>
        <v>Bogotá, Colombia</v>
      </c>
      <c r="F1169" s="31">
        <f t="shared" si="257"/>
        <v>4</v>
      </c>
      <c r="G1169" s="31">
        <f t="shared" si="258"/>
        <v>4</v>
      </c>
      <c r="H1169" s="31">
        <f t="shared" si="259"/>
        <v>2</v>
      </c>
      <c r="I1169" s="31">
        <f t="shared" si="260"/>
        <v>3</v>
      </c>
      <c r="J1169" s="31">
        <f t="shared" si="261"/>
        <v>4</v>
      </c>
      <c r="K1169" s="31">
        <f t="shared" si="262"/>
        <v>4</v>
      </c>
      <c r="L1169" s="31">
        <f t="shared" si="263"/>
        <v>4</v>
      </c>
      <c r="M1169" s="31">
        <f t="shared" si="264"/>
        <v>3</v>
      </c>
      <c r="N1169" s="31">
        <f t="shared" si="265"/>
        <v>3.5</v>
      </c>
      <c r="O1169" s="26" t="s">
        <v>6464</v>
      </c>
      <c r="P1169" s="26" t="s">
        <v>108</v>
      </c>
      <c r="Q1169" s="27">
        <v>40469</v>
      </c>
      <c r="R1169" s="26" t="s">
        <v>166</v>
      </c>
      <c r="S1169" s="26" t="s">
        <v>332</v>
      </c>
      <c r="T1169" s="26" t="s">
        <v>333</v>
      </c>
      <c r="U1169" s="26" t="s">
        <v>112</v>
      </c>
      <c r="V1169" s="26" t="s">
        <v>15731</v>
      </c>
      <c r="W1169" s="26" t="s">
        <v>5071</v>
      </c>
      <c r="X1169" s="26" t="s">
        <v>6443</v>
      </c>
      <c r="Y1169" s="26" t="s">
        <v>6444</v>
      </c>
      <c r="Z1169" s="26" t="s">
        <v>6445</v>
      </c>
      <c r="AA1169" s="24"/>
      <c r="AB1169" s="26" t="s">
        <v>117</v>
      </c>
      <c r="AC1169" s="28">
        <v>10000</v>
      </c>
      <c r="AD1169" s="24"/>
      <c r="AE1169" s="26" t="s">
        <v>1314</v>
      </c>
      <c r="AF1169" s="26" t="s">
        <v>139</v>
      </c>
      <c r="AG1169" s="26" t="s">
        <v>312</v>
      </c>
      <c r="AH1169" s="26" t="s">
        <v>176</v>
      </c>
      <c r="AI1169" s="28">
        <v>10000</v>
      </c>
      <c r="AJ1169" s="24"/>
      <c r="AK1169" s="26" t="s">
        <v>6456</v>
      </c>
      <c r="AL1169" s="26" t="s">
        <v>6457</v>
      </c>
      <c r="AM1169" s="26" t="s">
        <v>6458</v>
      </c>
      <c r="AN1169" s="26" t="s">
        <v>6465</v>
      </c>
      <c r="AO1169" s="26" t="s">
        <v>6466</v>
      </c>
      <c r="AP1169" s="24"/>
      <c r="AQ1169" s="24"/>
      <c r="AR1169" s="24"/>
      <c r="AS1169" s="24"/>
      <c r="AT1169" s="26" t="s">
        <v>6467</v>
      </c>
      <c r="AU1169" s="24"/>
      <c r="AV1169" s="24"/>
      <c r="AW1169" s="28">
        <v>107944</v>
      </c>
      <c r="AX1169" s="26">
        <v>113</v>
      </c>
      <c r="AY1169" s="28">
        <v>96</v>
      </c>
      <c r="AZ1169" s="28">
        <v>86</v>
      </c>
      <c r="BA1169" s="26">
        <v>0</v>
      </c>
      <c r="BB1169" s="26" t="s">
        <v>148</v>
      </c>
      <c r="BC1169" s="26" t="s">
        <v>6450</v>
      </c>
      <c r="BD1169" s="24"/>
      <c r="BE1169" s="24"/>
      <c r="BF1169" s="26" t="s">
        <v>6462</v>
      </c>
      <c r="BG1169" s="26" t="s">
        <v>5071</v>
      </c>
      <c r="BH1169" s="26" t="s">
        <v>6463</v>
      </c>
      <c r="BI1169" s="26" t="s">
        <v>5071</v>
      </c>
      <c r="BJ1169" s="24"/>
      <c r="BK1169" s="24"/>
      <c r="BL1169" s="24"/>
      <c r="BM1169" s="24"/>
      <c r="BN1169" s="24"/>
      <c r="BO1169" s="24"/>
      <c r="BP1169" s="24"/>
      <c r="BQ1169" s="24"/>
      <c r="BR1169" s="26">
        <v>4</v>
      </c>
      <c r="BS1169" s="26">
        <v>4</v>
      </c>
      <c r="BT1169" s="26">
        <v>2</v>
      </c>
      <c r="BU1169" s="26">
        <v>3</v>
      </c>
      <c r="BV1169" s="26">
        <v>4</v>
      </c>
      <c r="BW1169" s="26">
        <v>4</v>
      </c>
      <c r="BX1169" s="26">
        <v>4</v>
      </c>
      <c r="BY1169" s="26">
        <v>3</v>
      </c>
      <c r="BZ1169" s="24"/>
      <c r="CA1169" s="24"/>
      <c r="CB1169" s="24"/>
      <c r="CC1169" s="24"/>
      <c r="CD1169" s="24"/>
      <c r="CE1169" s="24"/>
      <c r="CF1169" s="24"/>
      <c r="CG1169" s="24"/>
      <c r="CH1169" s="24"/>
      <c r="CI1169" s="24"/>
      <c r="CJ1169" s="24"/>
      <c r="CK1169" s="24"/>
      <c r="CL1169" s="24"/>
      <c r="CM1169" s="24"/>
      <c r="CN1169" s="24"/>
      <c r="CO1169" s="24"/>
      <c r="CP1169" s="24"/>
      <c r="CQ1169" s="24"/>
      <c r="CR1169" s="24"/>
      <c r="CS1169" s="24"/>
      <c r="CT1169" s="24"/>
      <c r="CU1169" s="24"/>
      <c r="CV1169" s="24"/>
      <c r="CW1169" s="24"/>
      <c r="CX1169" s="24"/>
      <c r="CY1169" s="24"/>
      <c r="CZ1169" s="24"/>
      <c r="DA1169" s="24"/>
      <c r="DB1169" s="24"/>
      <c r="DC1169" s="24"/>
      <c r="DD1169" s="24"/>
      <c r="DE1169" s="24"/>
      <c r="DF1169" s="26" t="s">
        <v>120</v>
      </c>
      <c r="DG1169" s="26" t="s">
        <v>120</v>
      </c>
      <c r="DH1169" s="26" t="s">
        <v>139</v>
      </c>
      <c r="DI1169" s="26" t="s">
        <v>139</v>
      </c>
      <c r="DJ1169" s="26" t="s">
        <v>139</v>
      </c>
      <c r="DK1169" s="26" t="s">
        <v>139</v>
      </c>
      <c r="DL1169" s="26" t="s">
        <v>139</v>
      </c>
      <c r="DM1169" s="26" t="s">
        <v>139</v>
      </c>
      <c r="DN1169" s="26" t="s">
        <v>139</v>
      </c>
      <c r="DO1169" s="26" t="s">
        <v>139</v>
      </c>
    </row>
    <row r="1170" spans="1:119" ht="20.100000000000001" customHeight="1" x14ac:dyDescent="0.25">
      <c r="A1170" s="29" t="str">
        <f t="shared" si="252"/>
        <v>Fundación Calicanto (Masonry Foundation)5</v>
      </c>
      <c r="B1170" s="29" t="str">
        <f t="shared" si="253"/>
        <v>Fundación Calicanto (Masonry Foundation)</v>
      </c>
      <c r="C1170" s="29">
        <f t="shared" si="254"/>
        <v>5</v>
      </c>
      <c r="D1170" s="30" t="str">
        <f t="shared" si="255"/>
        <v>Americas</v>
      </c>
      <c r="E1170" s="30" t="str">
        <f t="shared" si="256"/>
        <v>Panama City, Panama</v>
      </c>
      <c r="F1170" s="31">
        <f t="shared" si="257"/>
        <v>3</v>
      </c>
      <c r="G1170" s="31">
        <f t="shared" si="258"/>
        <v>2</v>
      </c>
      <c r="H1170" s="31">
        <f t="shared" si="259"/>
        <v>2</v>
      </c>
      <c r="I1170" s="31">
        <f t="shared" si="260"/>
        <v>3</v>
      </c>
      <c r="J1170" s="31">
        <f t="shared" si="261"/>
        <v>2</v>
      </c>
      <c r="K1170" s="31">
        <f t="shared" si="262"/>
        <v>3</v>
      </c>
      <c r="L1170" s="31">
        <f t="shared" si="263"/>
        <v>3</v>
      </c>
      <c r="M1170" s="31">
        <f t="shared" si="264"/>
        <v>3</v>
      </c>
      <c r="N1170" s="31">
        <f t="shared" si="265"/>
        <v>2.6</v>
      </c>
      <c r="O1170" s="26" t="s">
        <v>6468</v>
      </c>
      <c r="P1170" s="26" t="s">
        <v>108</v>
      </c>
      <c r="Q1170" s="27">
        <v>42502</v>
      </c>
      <c r="R1170" s="26" t="s">
        <v>166</v>
      </c>
      <c r="S1170" s="26" t="s">
        <v>184</v>
      </c>
      <c r="T1170" s="26" t="s">
        <v>157</v>
      </c>
      <c r="U1170" s="26" t="s">
        <v>833</v>
      </c>
      <c r="V1170" s="26" t="s">
        <v>15731</v>
      </c>
      <c r="W1170" s="26" t="s">
        <v>1964</v>
      </c>
      <c r="X1170" s="26" t="s">
        <v>1965</v>
      </c>
      <c r="Y1170" s="26" t="s">
        <v>6469</v>
      </c>
      <c r="Z1170" s="26" t="s">
        <v>6470</v>
      </c>
      <c r="AA1170" s="24"/>
      <c r="AB1170" s="26" t="s">
        <v>117</v>
      </c>
      <c r="AC1170" s="28">
        <v>9000</v>
      </c>
      <c r="AD1170" s="24"/>
      <c r="AE1170" s="26" t="s">
        <v>1271</v>
      </c>
      <c r="AF1170" s="26" t="s">
        <v>120</v>
      </c>
      <c r="AG1170" s="26" t="s">
        <v>333</v>
      </c>
      <c r="AH1170" s="26" t="s">
        <v>176</v>
      </c>
      <c r="AI1170" s="28">
        <v>9000</v>
      </c>
      <c r="AJ1170" s="26" t="s">
        <v>6471</v>
      </c>
      <c r="AK1170" s="26" t="s">
        <v>6472</v>
      </c>
      <c r="AL1170" s="26" t="s">
        <v>6473</v>
      </c>
      <c r="AM1170" s="24"/>
      <c r="AN1170" s="24"/>
      <c r="AO1170" s="24"/>
      <c r="AP1170" s="24"/>
      <c r="AQ1170" s="26" t="s">
        <v>6474</v>
      </c>
      <c r="AR1170" s="24"/>
      <c r="AS1170" s="24"/>
      <c r="AT1170" s="24"/>
      <c r="AU1170" s="26" t="s">
        <v>6475</v>
      </c>
      <c r="AV1170" s="24"/>
      <c r="AW1170" s="28">
        <v>749955</v>
      </c>
      <c r="AX1170" s="26">
        <v>174</v>
      </c>
      <c r="AY1170" s="28">
        <v>60</v>
      </c>
      <c r="AZ1170" s="28">
        <v>61</v>
      </c>
      <c r="BA1170" s="26">
        <v>0</v>
      </c>
      <c r="BB1170" s="26" t="s">
        <v>148</v>
      </c>
      <c r="BC1170" s="26" t="s">
        <v>6476</v>
      </c>
      <c r="BD1170" s="26" t="s">
        <v>125</v>
      </c>
      <c r="BE1170" s="24"/>
      <c r="BF1170" s="26" t="s">
        <v>2244</v>
      </c>
      <c r="BG1170" s="26" t="s">
        <v>261</v>
      </c>
      <c r="BH1170" s="26" t="s">
        <v>6477</v>
      </c>
      <c r="BI1170" s="26" t="s">
        <v>261</v>
      </c>
      <c r="BJ1170" s="26" t="s">
        <v>6478</v>
      </c>
      <c r="BK1170" s="26" t="s">
        <v>271</v>
      </c>
      <c r="BL1170" s="24"/>
      <c r="BM1170" s="24"/>
      <c r="BN1170" s="24"/>
      <c r="BO1170" s="24"/>
      <c r="BP1170" s="24"/>
      <c r="BQ1170" s="24"/>
      <c r="BR1170" s="26">
        <v>3</v>
      </c>
      <c r="BS1170" s="26">
        <v>2</v>
      </c>
      <c r="BT1170" s="26">
        <v>2</v>
      </c>
      <c r="BU1170" s="26">
        <v>3</v>
      </c>
      <c r="BV1170" s="26">
        <v>2</v>
      </c>
      <c r="BW1170" s="26">
        <v>3</v>
      </c>
      <c r="BX1170" s="26">
        <v>3</v>
      </c>
      <c r="BY1170" s="26">
        <v>3</v>
      </c>
      <c r="BZ1170" s="24"/>
      <c r="CA1170" s="24"/>
      <c r="CB1170" s="24"/>
      <c r="CC1170" s="24"/>
      <c r="CD1170" s="24"/>
      <c r="CE1170" s="24"/>
      <c r="CF1170" s="24"/>
      <c r="CG1170" s="24"/>
      <c r="CH1170" s="24"/>
      <c r="CI1170" s="24"/>
      <c r="CJ1170" s="24"/>
      <c r="CK1170" s="24"/>
      <c r="CL1170" s="24"/>
      <c r="CM1170" s="24"/>
      <c r="CN1170" s="24"/>
      <c r="CO1170" s="24"/>
      <c r="CP1170" s="24"/>
      <c r="CQ1170" s="24"/>
      <c r="CR1170" s="24"/>
      <c r="CS1170" s="24"/>
      <c r="CT1170" s="24"/>
      <c r="CU1170" s="24"/>
      <c r="CV1170" s="24"/>
      <c r="CW1170" s="24"/>
      <c r="CX1170" s="24"/>
      <c r="CY1170" s="24"/>
      <c r="CZ1170" s="24"/>
      <c r="DA1170" s="24"/>
      <c r="DB1170" s="24"/>
      <c r="DC1170" s="24"/>
      <c r="DD1170" s="24"/>
      <c r="DE1170" s="24"/>
      <c r="DF1170" s="26" t="s">
        <v>139</v>
      </c>
      <c r="DG1170" s="26" t="s">
        <v>120</v>
      </c>
      <c r="DH1170" s="26" t="s">
        <v>120</v>
      </c>
      <c r="DI1170" s="26" t="s">
        <v>139</v>
      </c>
      <c r="DJ1170" s="26" t="s">
        <v>139</v>
      </c>
      <c r="DK1170" s="26" t="s">
        <v>139</v>
      </c>
      <c r="DL1170" s="26" t="s">
        <v>139</v>
      </c>
      <c r="DM1170" s="26" t="s">
        <v>139</v>
      </c>
      <c r="DN1170" s="26" t="s">
        <v>139</v>
      </c>
      <c r="DO1170" s="26" t="s">
        <v>139</v>
      </c>
    </row>
    <row r="1171" spans="1:119" ht="20.100000000000001" customHeight="1" x14ac:dyDescent="0.25">
      <c r="A1171" s="29" t="str">
        <f t="shared" si="252"/>
        <v/>
      </c>
      <c r="B1171" s="29" t="str">
        <f t="shared" si="253"/>
        <v>Fundación Calicanto (Masonry Foundation)</v>
      </c>
      <c r="C1171" s="29">
        <f t="shared" si="254"/>
        <v>0</v>
      </c>
      <c r="D1171" s="30" t="str">
        <f t="shared" si="255"/>
        <v>Americas</v>
      </c>
      <c r="E1171" s="30" t="str">
        <f t="shared" si="256"/>
        <v>Panama City, Panama</v>
      </c>
      <c r="F1171" s="31">
        <f t="shared" si="257"/>
        <v>0</v>
      </c>
      <c r="G1171" s="31">
        <f t="shared" si="258"/>
        <v>0</v>
      </c>
      <c r="H1171" s="31">
        <f t="shared" si="259"/>
        <v>0</v>
      </c>
      <c r="I1171" s="31">
        <f t="shared" si="260"/>
        <v>0</v>
      </c>
      <c r="J1171" s="31">
        <f t="shared" si="261"/>
        <v>0</v>
      </c>
      <c r="K1171" s="31">
        <f t="shared" si="262"/>
        <v>0</v>
      </c>
      <c r="L1171" s="31">
        <f t="shared" si="263"/>
        <v>0</v>
      </c>
      <c r="M1171" s="31">
        <f t="shared" si="264"/>
        <v>0</v>
      </c>
      <c r="N1171" s="31">
        <f t="shared" si="265"/>
        <v>0</v>
      </c>
      <c r="O1171" s="26" t="s">
        <v>16084</v>
      </c>
      <c r="P1171" s="26" t="s">
        <v>108</v>
      </c>
      <c r="Q1171" s="27">
        <v>41935</v>
      </c>
      <c r="R1171" s="24"/>
      <c r="S1171" s="24"/>
      <c r="T1171" s="26" t="s">
        <v>278</v>
      </c>
      <c r="U1171" s="24"/>
      <c r="V1171" s="26" t="s">
        <v>15731</v>
      </c>
      <c r="W1171" s="26" t="s">
        <v>1964</v>
      </c>
      <c r="X1171" s="26" t="s">
        <v>1965</v>
      </c>
      <c r="Y1171" s="26" t="s">
        <v>6469</v>
      </c>
      <c r="Z1171" s="26" t="s">
        <v>6470</v>
      </c>
      <c r="AA1171" s="24"/>
      <c r="AB1171" s="26" t="s">
        <v>15733</v>
      </c>
      <c r="AC1171" s="28">
        <v>5000</v>
      </c>
      <c r="AD1171" s="24"/>
      <c r="AE1171" s="26" t="s">
        <v>1271</v>
      </c>
      <c r="AF1171" s="26" t="s">
        <v>120</v>
      </c>
      <c r="AG1171" s="26" t="s">
        <v>333</v>
      </c>
      <c r="AH1171" s="24"/>
      <c r="AI1171" s="28">
        <v>5000</v>
      </c>
      <c r="AJ1171" s="24"/>
      <c r="AK1171" s="24"/>
      <c r="AL1171" s="24"/>
      <c r="AM1171" s="24"/>
      <c r="AN1171" s="24"/>
      <c r="AO1171" s="24"/>
      <c r="AP1171" s="24"/>
      <c r="AQ1171" s="24"/>
      <c r="AR1171" s="24"/>
      <c r="AS1171" s="24"/>
      <c r="AT1171" s="24"/>
      <c r="AU1171" s="24"/>
      <c r="AV1171" s="24"/>
      <c r="AW1171" s="24"/>
      <c r="AX1171" s="24"/>
      <c r="AY1171" s="24"/>
      <c r="AZ1171" s="24"/>
      <c r="BA1171" s="24"/>
      <c r="BB1171" s="24"/>
      <c r="BC1171" s="26" t="s">
        <v>6476</v>
      </c>
      <c r="BD1171" s="24"/>
      <c r="BE1171" s="24"/>
      <c r="BF1171" s="24"/>
      <c r="BG1171" s="24"/>
      <c r="BH1171" s="24"/>
      <c r="BI1171" s="24"/>
      <c r="BJ1171" s="24"/>
      <c r="BK1171" s="24"/>
      <c r="BL1171" s="24"/>
      <c r="BM1171" s="24"/>
      <c r="BN1171" s="24"/>
      <c r="BO1171" s="24"/>
      <c r="BP1171" s="24"/>
      <c r="BQ1171" s="24"/>
      <c r="BR1171" s="24"/>
      <c r="BS1171" s="24"/>
      <c r="BT1171" s="24"/>
      <c r="BU1171" s="24"/>
      <c r="BV1171" s="24"/>
      <c r="BW1171" s="24"/>
      <c r="BX1171" s="24"/>
      <c r="BY1171" s="24"/>
      <c r="BZ1171" s="24"/>
      <c r="CA1171" s="24"/>
      <c r="CB1171" s="24"/>
      <c r="CC1171" s="24"/>
      <c r="CD1171" s="24"/>
      <c r="CE1171" s="24"/>
      <c r="CF1171" s="24"/>
      <c r="CG1171" s="24"/>
      <c r="CH1171" s="24"/>
      <c r="CI1171" s="24"/>
      <c r="CJ1171" s="24"/>
      <c r="CK1171" s="24"/>
      <c r="CL1171" s="24"/>
      <c r="CM1171" s="24"/>
      <c r="CN1171" s="24"/>
      <c r="CO1171" s="24"/>
      <c r="CP1171" s="24"/>
      <c r="CQ1171" s="24"/>
      <c r="CR1171" s="24"/>
      <c r="CS1171" s="24"/>
      <c r="CT1171" s="24"/>
      <c r="CU1171" s="24"/>
      <c r="CV1171" s="24"/>
      <c r="CW1171" s="24"/>
      <c r="CX1171" s="24"/>
      <c r="CY1171" s="24"/>
      <c r="CZ1171" s="24"/>
      <c r="DA1171" s="24"/>
      <c r="DB1171" s="24"/>
      <c r="DC1171" s="24"/>
      <c r="DD1171" s="24"/>
      <c r="DE1171" s="24"/>
      <c r="DF1171" s="26" t="s">
        <v>139</v>
      </c>
      <c r="DG1171" s="26" t="s">
        <v>139</v>
      </c>
      <c r="DH1171" s="26" t="s">
        <v>139</v>
      </c>
      <c r="DI1171" s="26" t="s">
        <v>139</v>
      </c>
      <c r="DJ1171" s="26" t="s">
        <v>139</v>
      </c>
      <c r="DK1171" s="26" t="s">
        <v>139</v>
      </c>
      <c r="DL1171" s="26" t="s">
        <v>139</v>
      </c>
      <c r="DM1171" s="26" t="s">
        <v>139</v>
      </c>
      <c r="DN1171" s="26" t="s">
        <v>139</v>
      </c>
      <c r="DO1171" s="26" t="s">
        <v>139</v>
      </c>
    </row>
    <row r="1172" spans="1:119" ht="20.100000000000001" customHeight="1" x14ac:dyDescent="0.25">
      <c r="A1172" s="29" t="str">
        <f t="shared" si="252"/>
        <v>Fundación Calicanto (Masonry Foundation)4</v>
      </c>
      <c r="B1172" s="29" t="str">
        <f t="shared" si="253"/>
        <v>Fundación Calicanto (Masonry Foundation)</v>
      </c>
      <c r="C1172" s="29">
        <f t="shared" si="254"/>
        <v>4</v>
      </c>
      <c r="D1172" s="30" t="str">
        <f t="shared" si="255"/>
        <v>Americas</v>
      </c>
      <c r="E1172" s="30" t="str">
        <f t="shared" si="256"/>
        <v>Panama City, Panama</v>
      </c>
      <c r="F1172" s="31">
        <f t="shared" si="257"/>
        <v>3</v>
      </c>
      <c r="G1172" s="31">
        <f t="shared" si="258"/>
        <v>3</v>
      </c>
      <c r="H1172" s="31">
        <f t="shared" si="259"/>
        <v>3</v>
      </c>
      <c r="I1172" s="31">
        <f t="shared" si="260"/>
        <v>4</v>
      </c>
      <c r="J1172" s="31">
        <f t="shared" si="261"/>
        <v>3</v>
      </c>
      <c r="K1172" s="31">
        <f t="shared" si="262"/>
        <v>4</v>
      </c>
      <c r="L1172" s="31">
        <f t="shared" si="263"/>
        <v>3</v>
      </c>
      <c r="M1172" s="31">
        <f t="shared" si="264"/>
        <v>3</v>
      </c>
      <c r="N1172" s="31">
        <f t="shared" si="265"/>
        <v>3.3</v>
      </c>
      <c r="O1172" s="26" t="s">
        <v>6479</v>
      </c>
      <c r="P1172" s="26" t="s">
        <v>108</v>
      </c>
      <c r="Q1172" s="27">
        <v>42129</v>
      </c>
      <c r="R1172" s="26" t="s">
        <v>166</v>
      </c>
      <c r="S1172" s="26" t="s">
        <v>277</v>
      </c>
      <c r="T1172" s="26" t="s">
        <v>278</v>
      </c>
      <c r="U1172" s="26" t="s">
        <v>833</v>
      </c>
      <c r="V1172" s="26" t="s">
        <v>15731</v>
      </c>
      <c r="W1172" s="26" t="s">
        <v>1964</v>
      </c>
      <c r="X1172" s="26" t="s">
        <v>1965</v>
      </c>
      <c r="Y1172" s="26" t="s">
        <v>6469</v>
      </c>
      <c r="Z1172" s="26" t="s">
        <v>6470</v>
      </c>
      <c r="AA1172" s="24"/>
      <c r="AB1172" s="26" t="s">
        <v>117</v>
      </c>
      <c r="AC1172" s="28">
        <v>11000</v>
      </c>
      <c r="AD1172" s="24"/>
      <c r="AE1172" s="26" t="s">
        <v>1271</v>
      </c>
      <c r="AF1172" s="26" t="s">
        <v>120</v>
      </c>
      <c r="AG1172" s="26" t="s">
        <v>333</v>
      </c>
      <c r="AH1172" s="26" t="s">
        <v>185</v>
      </c>
      <c r="AI1172" s="28">
        <v>11000</v>
      </c>
      <c r="AJ1172" s="26" t="s">
        <v>6480</v>
      </c>
      <c r="AK1172" s="26" t="s">
        <v>6472</v>
      </c>
      <c r="AL1172" s="26" t="s">
        <v>6473</v>
      </c>
      <c r="AM1172" s="24"/>
      <c r="AN1172" s="24"/>
      <c r="AO1172" s="24"/>
      <c r="AP1172" s="24"/>
      <c r="AQ1172" s="26" t="s">
        <v>6481</v>
      </c>
      <c r="AR1172" s="24"/>
      <c r="AS1172" s="26" t="s">
        <v>6482</v>
      </c>
      <c r="AT1172" s="24"/>
      <c r="AU1172" s="26" t="s">
        <v>6483</v>
      </c>
      <c r="AV1172" s="26" t="s">
        <v>6484</v>
      </c>
      <c r="AW1172" s="28">
        <v>448689</v>
      </c>
      <c r="AX1172" s="26">
        <v>120</v>
      </c>
      <c r="AY1172" s="28">
        <v>30</v>
      </c>
      <c r="AZ1172" s="28">
        <v>66</v>
      </c>
      <c r="BA1172" s="26">
        <v>0</v>
      </c>
      <c r="BB1172" s="26" t="s">
        <v>148</v>
      </c>
      <c r="BC1172" s="26" t="s">
        <v>6476</v>
      </c>
      <c r="BD1172" s="26" t="s">
        <v>125</v>
      </c>
      <c r="BE1172" s="24"/>
      <c r="BF1172" s="26" t="s">
        <v>6485</v>
      </c>
      <c r="BG1172" s="26" t="s">
        <v>1964</v>
      </c>
      <c r="BH1172" s="26" t="s">
        <v>6486</v>
      </c>
      <c r="BI1172" s="26" t="s">
        <v>1964</v>
      </c>
      <c r="BJ1172" s="26" t="s">
        <v>1743</v>
      </c>
      <c r="BK1172" s="26" t="s">
        <v>211</v>
      </c>
      <c r="BL1172" s="26" t="s">
        <v>6478</v>
      </c>
      <c r="BM1172" s="26" t="s">
        <v>271</v>
      </c>
      <c r="BN1172" s="26" t="s">
        <v>98</v>
      </c>
      <c r="BO1172" s="26" t="s">
        <v>1964</v>
      </c>
      <c r="BP1172" s="24"/>
      <c r="BQ1172" s="24"/>
      <c r="BR1172" s="26">
        <v>3</v>
      </c>
      <c r="BS1172" s="26">
        <v>3</v>
      </c>
      <c r="BT1172" s="26">
        <v>3</v>
      </c>
      <c r="BU1172" s="26">
        <v>4</v>
      </c>
      <c r="BV1172" s="26">
        <v>3</v>
      </c>
      <c r="BW1172" s="26">
        <v>4</v>
      </c>
      <c r="BX1172" s="26">
        <v>3</v>
      </c>
      <c r="BY1172" s="26">
        <v>3</v>
      </c>
      <c r="BZ1172" s="24"/>
      <c r="CA1172" s="24"/>
      <c r="CB1172" s="24"/>
      <c r="CC1172" s="24"/>
      <c r="CD1172" s="24"/>
      <c r="CE1172" s="24"/>
      <c r="CF1172" s="24"/>
      <c r="CG1172" s="24"/>
      <c r="CH1172" s="24"/>
      <c r="CI1172" s="24"/>
      <c r="CJ1172" s="24"/>
      <c r="CK1172" s="24"/>
      <c r="CL1172" s="24"/>
      <c r="CM1172" s="24"/>
      <c r="CN1172" s="24"/>
      <c r="CO1172" s="24"/>
      <c r="CP1172" s="24"/>
      <c r="CQ1172" s="24"/>
      <c r="CR1172" s="24"/>
      <c r="CS1172" s="24"/>
      <c r="CT1172" s="24"/>
      <c r="CU1172" s="24"/>
      <c r="CV1172" s="24"/>
      <c r="CW1172" s="24"/>
      <c r="CX1172" s="24"/>
      <c r="CY1172" s="24"/>
      <c r="CZ1172" s="24"/>
      <c r="DA1172" s="24"/>
      <c r="DB1172" s="24"/>
      <c r="DC1172" s="24"/>
      <c r="DD1172" s="24"/>
      <c r="DE1172" s="24"/>
      <c r="DF1172" s="26" t="s">
        <v>139</v>
      </c>
      <c r="DG1172" s="26" t="s">
        <v>120</v>
      </c>
      <c r="DH1172" s="26" t="s">
        <v>120</v>
      </c>
      <c r="DI1172" s="26" t="s">
        <v>139</v>
      </c>
      <c r="DJ1172" s="26" t="s">
        <v>139</v>
      </c>
      <c r="DK1172" s="26" t="s">
        <v>139</v>
      </c>
      <c r="DL1172" s="26" t="s">
        <v>139</v>
      </c>
      <c r="DM1172" s="26" t="s">
        <v>139</v>
      </c>
      <c r="DN1172" s="26" t="s">
        <v>139</v>
      </c>
      <c r="DO1172" s="26" t="s">
        <v>139</v>
      </c>
    </row>
    <row r="1173" spans="1:119" ht="20.100000000000001" customHeight="1" x14ac:dyDescent="0.25">
      <c r="A1173" s="29" t="str">
        <f t="shared" si="252"/>
        <v>Fundación Calicanto (Masonry Foundation)3</v>
      </c>
      <c r="B1173" s="29" t="str">
        <f t="shared" si="253"/>
        <v>Fundación Calicanto (Masonry Foundation)</v>
      </c>
      <c r="C1173" s="29">
        <f t="shared" si="254"/>
        <v>3</v>
      </c>
      <c r="D1173" s="30" t="str">
        <f t="shared" si="255"/>
        <v>Americas</v>
      </c>
      <c r="E1173" s="30" t="str">
        <f t="shared" si="256"/>
        <v>Panama City, Panama</v>
      </c>
      <c r="F1173" s="31">
        <f t="shared" si="257"/>
        <v>3</v>
      </c>
      <c r="G1173" s="31">
        <f t="shared" si="258"/>
        <v>3</v>
      </c>
      <c r="H1173" s="31">
        <f t="shared" si="259"/>
        <v>3</v>
      </c>
      <c r="I1173" s="31">
        <f t="shared" si="260"/>
        <v>4</v>
      </c>
      <c r="J1173" s="31">
        <f t="shared" si="261"/>
        <v>3</v>
      </c>
      <c r="K1173" s="31">
        <f t="shared" si="262"/>
        <v>3</v>
      </c>
      <c r="L1173" s="31">
        <f t="shared" si="263"/>
        <v>3</v>
      </c>
      <c r="M1173" s="31">
        <f t="shared" si="264"/>
        <v>3</v>
      </c>
      <c r="N1173" s="31">
        <f t="shared" si="265"/>
        <v>3.1</v>
      </c>
      <c r="O1173" s="26" t="s">
        <v>6487</v>
      </c>
      <c r="P1173" s="26" t="s">
        <v>108</v>
      </c>
      <c r="Q1173" s="27">
        <v>41568</v>
      </c>
      <c r="R1173" s="26" t="s">
        <v>166</v>
      </c>
      <c r="S1173" s="26" t="s">
        <v>622</v>
      </c>
      <c r="T1173" s="26" t="s">
        <v>194</v>
      </c>
      <c r="U1173" s="26" t="s">
        <v>833</v>
      </c>
      <c r="V1173" s="26" t="s">
        <v>15731</v>
      </c>
      <c r="W1173" s="26" t="s">
        <v>1964</v>
      </c>
      <c r="X1173" s="26" t="s">
        <v>1965</v>
      </c>
      <c r="Y1173" s="26" t="s">
        <v>6469</v>
      </c>
      <c r="Z1173" s="26" t="s">
        <v>6470</v>
      </c>
      <c r="AA1173" s="24"/>
      <c r="AB1173" s="26" t="s">
        <v>117</v>
      </c>
      <c r="AC1173" s="28">
        <v>23000</v>
      </c>
      <c r="AD1173" s="24"/>
      <c r="AE1173" s="26" t="s">
        <v>1271</v>
      </c>
      <c r="AF1173" s="26" t="s">
        <v>120</v>
      </c>
      <c r="AG1173" s="26" t="s">
        <v>333</v>
      </c>
      <c r="AH1173" s="26" t="s">
        <v>121</v>
      </c>
      <c r="AI1173" s="28">
        <v>23000</v>
      </c>
      <c r="AJ1173" s="26" t="s">
        <v>6488</v>
      </c>
      <c r="AK1173" s="26" t="s">
        <v>6472</v>
      </c>
      <c r="AL1173" s="26" t="s">
        <v>6473</v>
      </c>
      <c r="AM1173" s="24"/>
      <c r="AN1173" s="24"/>
      <c r="AO1173" s="24"/>
      <c r="AP1173" s="24"/>
      <c r="AQ1173" s="26" t="s">
        <v>6489</v>
      </c>
      <c r="AR1173" s="26" t="s">
        <v>6490</v>
      </c>
      <c r="AS1173" s="24"/>
      <c r="AT1173" s="24"/>
      <c r="AU1173" s="24"/>
      <c r="AV1173" s="24"/>
      <c r="AW1173" s="28">
        <v>284717</v>
      </c>
      <c r="AX1173" s="26">
        <v>73</v>
      </c>
      <c r="AY1173" s="28">
        <v>30</v>
      </c>
      <c r="AZ1173" s="28">
        <v>30</v>
      </c>
      <c r="BA1173" s="26">
        <v>0</v>
      </c>
      <c r="BB1173" s="26" t="s">
        <v>148</v>
      </c>
      <c r="BC1173" s="26" t="s">
        <v>6476</v>
      </c>
      <c r="BD1173" s="26" t="s">
        <v>125</v>
      </c>
      <c r="BE1173" s="24"/>
      <c r="BF1173" s="26" t="s">
        <v>6491</v>
      </c>
      <c r="BG1173" s="26" t="s">
        <v>211</v>
      </c>
      <c r="BH1173" s="26" t="s">
        <v>6492</v>
      </c>
      <c r="BI1173" s="26" t="s">
        <v>271</v>
      </c>
      <c r="BJ1173" s="26" t="s">
        <v>202</v>
      </c>
      <c r="BK1173" s="26" t="s">
        <v>211</v>
      </c>
      <c r="BL1173" s="26" t="s">
        <v>6493</v>
      </c>
      <c r="BM1173" s="26" t="s">
        <v>1964</v>
      </c>
      <c r="BN1173" s="24"/>
      <c r="BO1173" s="24"/>
      <c r="BP1173" s="24"/>
      <c r="BQ1173" s="24"/>
      <c r="BR1173" s="26">
        <v>3</v>
      </c>
      <c r="BS1173" s="26">
        <v>3</v>
      </c>
      <c r="BT1173" s="26">
        <v>3</v>
      </c>
      <c r="BU1173" s="26">
        <v>4</v>
      </c>
      <c r="BV1173" s="26">
        <v>3</v>
      </c>
      <c r="BW1173" s="26">
        <v>3</v>
      </c>
      <c r="BX1173" s="26">
        <v>3</v>
      </c>
      <c r="BY1173" s="26">
        <v>3</v>
      </c>
      <c r="BZ1173" s="24"/>
      <c r="CA1173" s="24"/>
      <c r="CB1173" s="24"/>
      <c r="CC1173" s="24"/>
      <c r="CD1173" s="24"/>
      <c r="CE1173" s="24"/>
      <c r="CF1173" s="24"/>
      <c r="CG1173" s="24"/>
      <c r="CH1173" s="24"/>
      <c r="CI1173" s="24"/>
      <c r="CJ1173" s="24"/>
      <c r="CK1173" s="24"/>
      <c r="CL1173" s="24"/>
      <c r="CM1173" s="24"/>
      <c r="CN1173" s="24"/>
      <c r="CO1173" s="24"/>
      <c r="CP1173" s="24"/>
      <c r="CQ1173" s="24"/>
      <c r="CR1173" s="24"/>
      <c r="CS1173" s="24"/>
      <c r="CT1173" s="24"/>
      <c r="CU1173" s="24"/>
      <c r="CV1173" s="24"/>
      <c r="CW1173" s="24"/>
      <c r="CX1173" s="24"/>
      <c r="CY1173" s="24"/>
      <c r="CZ1173" s="24"/>
      <c r="DA1173" s="24"/>
      <c r="DB1173" s="24"/>
      <c r="DC1173" s="24"/>
      <c r="DD1173" s="24"/>
      <c r="DE1173" s="24"/>
      <c r="DF1173" s="26" t="s">
        <v>139</v>
      </c>
      <c r="DG1173" s="26" t="s">
        <v>120</v>
      </c>
      <c r="DH1173" s="26" t="s">
        <v>120</v>
      </c>
      <c r="DI1173" s="26" t="s">
        <v>139</v>
      </c>
      <c r="DJ1173" s="26" t="s">
        <v>139</v>
      </c>
      <c r="DK1173" s="26" t="s">
        <v>139</v>
      </c>
      <c r="DL1173" s="26" t="s">
        <v>139</v>
      </c>
      <c r="DM1173" s="26" t="s">
        <v>139</v>
      </c>
      <c r="DN1173" s="26" t="s">
        <v>139</v>
      </c>
      <c r="DO1173" s="26" t="s">
        <v>139</v>
      </c>
    </row>
    <row r="1174" spans="1:119" ht="20.100000000000001" customHeight="1" x14ac:dyDescent="0.25">
      <c r="A1174" s="29" t="str">
        <f t="shared" si="252"/>
        <v>Fundación Calicanto (Masonry Foundation)2</v>
      </c>
      <c r="B1174" s="29" t="str">
        <f t="shared" si="253"/>
        <v>Fundación Calicanto (Masonry Foundation)</v>
      </c>
      <c r="C1174" s="29">
        <f t="shared" si="254"/>
        <v>2</v>
      </c>
      <c r="D1174" s="30" t="str">
        <f t="shared" si="255"/>
        <v>Americas</v>
      </c>
      <c r="E1174" s="30" t="str">
        <f t="shared" si="256"/>
        <v>Panama City, Panama</v>
      </c>
      <c r="F1174" s="31">
        <f t="shared" si="257"/>
        <v>3</v>
      </c>
      <c r="G1174" s="31">
        <f t="shared" si="258"/>
        <v>3</v>
      </c>
      <c r="H1174" s="31">
        <f t="shared" si="259"/>
        <v>2</v>
      </c>
      <c r="I1174" s="31">
        <f t="shared" si="260"/>
        <v>3</v>
      </c>
      <c r="J1174" s="31">
        <f t="shared" si="261"/>
        <v>2</v>
      </c>
      <c r="K1174" s="31">
        <f t="shared" si="262"/>
        <v>3</v>
      </c>
      <c r="L1174" s="31">
        <f t="shared" si="263"/>
        <v>3</v>
      </c>
      <c r="M1174" s="31">
        <f t="shared" si="264"/>
        <v>2</v>
      </c>
      <c r="N1174" s="31">
        <f t="shared" si="265"/>
        <v>2.6</v>
      </c>
      <c r="O1174" s="26" t="s">
        <v>6494</v>
      </c>
      <c r="P1174" s="26" t="s">
        <v>108</v>
      </c>
      <c r="Q1174" s="27">
        <v>41204</v>
      </c>
      <c r="R1174" s="26" t="s">
        <v>109</v>
      </c>
      <c r="S1174" s="26" t="s">
        <v>306</v>
      </c>
      <c r="T1174" s="26" t="s">
        <v>207</v>
      </c>
      <c r="U1174" s="26" t="s">
        <v>833</v>
      </c>
      <c r="V1174" s="26" t="s">
        <v>15731</v>
      </c>
      <c r="W1174" s="26" t="s">
        <v>1964</v>
      </c>
      <c r="X1174" s="26" t="s">
        <v>1965</v>
      </c>
      <c r="Y1174" s="26" t="s">
        <v>6469</v>
      </c>
      <c r="Z1174" s="26" t="s">
        <v>6470</v>
      </c>
      <c r="AA1174" s="24"/>
      <c r="AB1174" s="26" t="s">
        <v>117</v>
      </c>
      <c r="AC1174" s="28">
        <v>20000</v>
      </c>
      <c r="AD1174" s="24"/>
      <c r="AE1174" s="26" t="s">
        <v>1271</v>
      </c>
      <c r="AF1174" s="26" t="s">
        <v>120</v>
      </c>
      <c r="AG1174" s="26" t="s">
        <v>333</v>
      </c>
      <c r="AH1174" s="26" t="s">
        <v>143</v>
      </c>
      <c r="AI1174" s="28">
        <v>20000</v>
      </c>
      <c r="AJ1174" s="26" t="s">
        <v>6495</v>
      </c>
      <c r="AK1174" s="26" t="s">
        <v>6496</v>
      </c>
      <c r="AL1174" s="26" t="s">
        <v>6473</v>
      </c>
      <c r="AM1174" s="24"/>
      <c r="AN1174" s="24"/>
      <c r="AO1174" s="24"/>
      <c r="AP1174" s="24"/>
      <c r="AQ1174" s="24"/>
      <c r="AR1174" s="24"/>
      <c r="AS1174" s="24"/>
      <c r="AT1174" s="24"/>
      <c r="AU1174" s="24"/>
      <c r="AV1174" s="24"/>
      <c r="AW1174" s="28">
        <v>257000</v>
      </c>
      <c r="AX1174" s="26">
        <v>70</v>
      </c>
      <c r="AY1174" s="28">
        <v>30</v>
      </c>
      <c r="AZ1174" s="28">
        <v>15</v>
      </c>
      <c r="BA1174" s="26">
        <v>0</v>
      </c>
      <c r="BB1174" s="26" t="s">
        <v>241</v>
      </c>
      <c r="BC1174" s="26" t="s">
        <v>6476</v>
      </c>
      <c r="BD1174" s="26" t="s">
        <v>378</v>
      </c>
      <c r="BE1174" s="26" t="s">
        <v>6497</v>
      </c>
      <c r="BF1174" s="26" t="s">
        <v>2321</v>
      </c>
      <c r="BG1174" s="26" t="s">
        <v>1242</v>
      </c>
      <c r="BH1174" s="26" t="s">
        <v>6498</v>
      </c>
      <c r="BI1174" s="26" t="s">
        <v>1964</v>
      </c>
      <c r="BJ1174" s="26" t="s">
        <v>6499</v>
      </c>
      <c r="BK1174" s="26" t="s">
        <v>1242</v>
      </c>
      <c r="BL1174" s="26" t="s">
        <v>6500</v>
      </c>
      <c r="BM1174" s="26" t="s">
        <v>1964</v>
      </c>
      <c r="BN1174" s="26" t="s">
        <v>6501</v>
      </c>
      <c r="BO1174" s="26" t="s">
        <v>1964</v>
      </c>
      <c r="BP1174" s="24"/>
      <c r="BQ1174" s="24"/>
      <c r="BR1174" s="26">
        <v>3</v>
      </c>
      <c r="BS1174" s="26">
        <v>3</v>
      </c>
      <c r="BT1174" s="26">
        <v>2</v>
      </c>
      <c r="BU1174" s="26">
        <v>3</v>
      </c>
      <c r="BV1174" s="26">
        <v>2</v>
      </c>
      <c r="BW1174" s="26">
        <v>3</v>
      </c>
      <c r="BX1174" s="26">
        <v>3</v>
      </c>
      <c r="BY1174" s="26">
        <v>2</v>
      </c>
      <c r="BZ1174" s="24"/>
      <c r="CA1174" s="24"/>
      <c r="CB1174" s="24"/>
      <c r="CC1174" s="24"/>
      <c r="CD1174" s="24"/>
      <c r="CE1174" s="24"/>
      <c r="CF1174" s="24"/>
      <c r="CG1174" s="24"/>
      <c r="CH1174" s="24"/>
      <c r="CI1174" s="24"/>
      <c r="CJ1174" s="24"/>
      <c r="CK1174" s="24"/>
      <c r="CL1174" s="24"/>
      <c r="CM1174" s="24"/>
      <c r="CN1174" s="24"/>
      <c r="CO1174" s="24"/>
      <c r="CP1174" s="24"/>
      <c r="CQ1174" s="24"/>
      <c r="CR1174" s="24"/>
      <c r="CS1174" s="24"/>
      <c r="CT1174" s="24"/>
      <c r="CU1174" s="24"/>
      <c r="CV1174" s="24"/>
      <c r="CW1174" s="24"/>
      <c r="CX1174" s="24"/>
      <c r="CY1174" s="24"/>
      <c r="CZ1174" s="24"/>
      <c r="DA1174" s="24"/>
      <c r="DB1174" s="24"/>
      <c r="DC1174" s="24"/>
      <c r="DD1174" s="24"/>
      <c r="DE1174" s="24"/>
      <c r="DF1174" s="26" t="s">
        <v>139</v>
      </c>
      <c r="DG1174" s="26" t="s">
        <v>120</v>
      </c>
      <c r="DH1174" s="26" t="s">
        <v>120</v>
      </c>
      <c r="DI1174" s="26" t="s">
        <v>139</v>
      </c>
      <c r="DJ1174" s="26" t="s">
        <v>139</v>
      </c>
      <c r="DK1174" s="26" t="s">
        <v>139</v>
      </c>
      <c r="DL1174" s="26" t="s">
        <v>139</v>
      </c>
      <c r="DM1174" s="26" t="s">
        <v>139</v>
      </c>
      <c r="DN1174" s="26" t="s">
        <v>139</v>
      </c>
      <c r="DO1174" s="26" t="s">
        <v>139</v>
      </c>
    </row>
    <row r="1175" spans="1:119" ht="20.100000000000001" customHeight="1" x14ac:dyDescent="0.25">
      <c r="A1175" s="29" t="str">
        <f t="shared" si="252"/>
        <v/>
      </c>
      <c r="B1175" s="29" t="str">
        <f t="shared" si="253"/>
        <v>Fundación Calicanto (Masonry Foundation)</v>
      </c>
      <c r="C1175" s="29">
        <f t="shared" si="254"/>
        <v>0</v>
      </c>
      <c r="D1175" s="30" t="str">
        <f t="shared" si="255"/>
        <v>Americas</v>
      </c>
      <c r="E1175" s="30" t="str">
        <f t="shared" si="256"/>
        <v>Panama City, Panama</v>
      </c>
      <c r="F1175" s="31">
        <f t="shared" si="257"/>
        <v>0</v>
      </c>
      <c r="G1175" s="31">
        <f t="shared" si="258"/>
        <v>0</v>
      </c>
      <c r="H1175" s="31">
        <f t="shared" si="259"/>
        <v>0</v>
      </c>
      <c r="I1175" s="31">
        <f t="shared" si="260"/>
        <v>0</v>
      </c>
      <c r="J1175" s="31">
        <f t="shared" si="261"/>
        <v>0</v>
      </c>
      <c r="K1175" s="31">
        <f t="shared" si="262"/>
        <v>0</v>
      </c>
      <c r="L1175" s="31">
        <f t="shared" si="263"/>
        <v>0</v>
      </c>
      <c r="M1175" s="31">
        <f t="shared" si="264"/>
        <v>0</v>
      </c>
      <c r="N1175" s="31">
        <f t="shared" si="265"/>
        <v>0</v>
      </c>
      <c r="O1175" s="26" t="s">
        <v>16085</v>
      </c>
      <c r="P1175" s="26" t="s">
        <v>108</v>
      </c>
      <c r="Q1175" s="27">
        <v>41283</v>
      </c>
      <c r="R1175" s="24"/>
      <c r="S1175" s="24"/>
      <c r="T1175" s="26" t="s">
        <v>207</v>
      </c>
      <c r="U1175" s="24"/>
      <c r="V1175" s="26" t="s">
        <v>15731</v>
      </c>
      <c r="W1175" s="26" t="s">
        <v>1964</v>
      </c>
      <c r="X1175" s="26" t="s">
        <v>1965</v>
      </c>
      <c r="Y1175" s="26" t="s">
        <v>6469</v>
      </c>
      <c r="Z1175" s="26" t="s">
        <v>6470</v>
      </c>
      <c r="AA1175" s="24"/>
      <c r="AB1175" s="26" t="s">
        <v>15736</v>
      </c>
      <c r="AC1175" s="28">
        <v>1400</v>
      </c>
      <c r="AD1175" s="24"/>
      <c r="AE1175" s="26" t="s">
        <v>1271</v>
      </c>
      <c r="AF1175" s="26" t="s">
        <v>120</v>
      </c>
      <c r="AG1175" s="26" t="s">
        <v>333</v>
      </c>
      <c r="AH1175" s="24"/>
      <c r="AI1175" s="28">
        <v>1400</v>
      </c>
      <c r="AJ1175" s="24"/>
      <c r="AK1175" s="24"/>
      <c r="AL1175" s="24"/>
      <c r="AM1175" s="24"/>
      <c r="AN1175" s="24"/>
      <c r="AO1175" s="24"/>
      <c r="AP1175" s="24"/>
      <c r="AQ1175" s="24"/>
      <c r="AR1175" s="24"/>
      <c r="AS1175" s="24"/>
      <c r="AT1175" s="24"/>
      <c r="AU1175" s="24"/>
      <c r="AV1175" s="24"/>
      <c r="AW1175" s="28">
        <v>0</v>
      </c>
      <c r="AX1175" s="26">
        <v>0</v>
      </c>
      <c r="AY1175" s="28">
        <v>0</v>
      </c>
      <c r="AZ1175" s="28">
        <v>0</v>
      </c>
      <c r="BA1175" s="26">
        <v>0</v>
      </c>
      <c r="BB1175" s="24"/>
      <c r="BC1175" s="26" t="s">
        <v>6476</v>
      </c>
      <c r="BD1175" s="24"/>
      <c r="BE1175" s="24"/>
      <c r="BF1175" s="24"/>
      <c r="BG1175" s="24"/>
      <c r="BH1175" s="24"/>
      <c r="BI1175" s="24"/>
      <c r="BJ1175" s="24"/>
      <c r="BK1175" s="24"/>
      <c r="BL1175" s="24"/>
      <c r="BM1175" s="24"/>
      <c r="BN1175" s="24"/>
      <c r="BO1175" s="24"/>
      <c r="BP1175" s="24"/>
      <c r="BQ1175" s="24"/>
      <c r="BR1175" s="26">
        <v>0</v>
      </c>
      <c r="BS1175" s="26">
        <v>0</v>
      </c>
      <c r="BT1175" s="26">
        <v>0</v>
      </c>
      <c r="BU1175" s="26">
        <v>0</v>
      </c>
      <c r="BV1175" s="26">
        <v>0</v>
      </c>
      <c r="BW1175" s="26">
        <v>0</v>
      </c>
      <c r="BX1175" s="26">
        <v>0</v>
      </c>
      <c r="BY1175" s="26">
        <v>0</v>
      </c>
      <c r="BZ1175" s="24"/>
      <c r="CA1175" s="24"/>
      <c r="CB1175" s="24"/>
      <c r="CC1175" s="24"/>
      <c r="CD1175" s="24"/>
      <c r="CE1175" s="24"/>
      <c r="CF1175" s="24"/>
      <c r="CG1175" s="24"/>
      <c r="CH1175" s="24"/>
      <c r="CI1175" s="24"/>
      <c r="CJ1175" s="24"/>
      <c r="CK1175" s="24"/>
      <c r="CL1175" s="24"/>
      <c r="CM1175" s="24"/>
      <c r="CN1175" s="24"/>
      <c r="CO1175" s="24"/>
      <c r="CP1175" s="24"/>
      <c r="CQ1175" s="24"/>
      <c r="CR1175" s="24"/>
      <c r="CS1175" s="24"/>
      <c r="CT1175" s="24"/>
      <c r="CU1175" s="24"/>
      <c r="CV1175" s="24"/>
      <c r="CW1175" s="24"/>
      <c r="CX1175" s="24"/>
      <c r="CY1175" s="24"/>
      <c r="CZ1175" s="24"/>
      <c r="DA1175" s="24"/>
      <c r="DB1175" s="24"/>
      <c r="DC1175" s="24"/>
      <c r="DD1175" s="24"/>
      <c r="DE1175" s="24"/>
      <c r="DF1175" s="26" t="s">
        <v>139</v>
      </c>
      <c r="DG1175" s="26" t="s">
        <v>139</v>
      </c>
      <c r="DH1175" s="26" t="s">
        <v>139</v>
      </c>
      <c r="DI1175" s="26" t="s">
        <v>139</v>
      </c>
      <c r="DJ1175" s="26" t="s">
        <v>139</v>
      </c>
      <c r="DK1175" s="26" t="s">
        <v>139</v>
      </c>
      <c r="DL1175" s="26" t="s">
        <v>139</v>
      </c>
      <c r="DM1175" s="26" t="s">
        <v>139</v>
      </c>
      <c r="DN1175" s="26" t="s">
        <v>139</v>
      </c>
      <c r="DO1175" s="26" t="s">
        <v>139</v>
      </c>
    </row>
    <row r="1176" spans="1:119" ht="20.100000000000001" customHeight="1" x14ac:dyDescent="0.25">
      <c r="A1176" s="29" t="str">
        <f t="shared" si="252"/>
        <v>Fundación Calicanto (Masonry Foundation)1</v>
      </c>
      <c r="B1176" s="29" t="str">
        <f t="shared" si="253"/>
        <v>Fundación Calicanto (Masonry Foundation)</v>
      </c>
      <c r="C1176" s="29">
        <f t="shared" si="254"/>
        <v>1</v>
      </c>
      <c r="D1176" s="30" t="str">
        <f t="shared" si="255"/>
        <v>Americas</v>
      </c>
      <c r="E1176" s="30" t="str">
        <f t="shared" si="256"/>
        <v>Panama City, Panama</v>
      </c>
      <c r="F1176" s="31">
        <f t="shared" si="257"/>
        <v>2</v>
      </c>
      <c r="G1176" s="31">
        <f t="shared" si="258"/>
        <v>2</v>
      </c>
      <c r="H1176" s="31">
        <f t="shared" si="259"/>
        <v>2</v>
      </c>
      <c r="I1176" s="31">
        <f t="shared" si="260"/>
        <v>4</v>
      </c>
      <c r="J1176" s="31">
        <f t="shared" si="261"/>
        <v>3</v>
      </c>
      <c r="K1176" s="31">
        <f t="shared" si="262"/>
        <v>4</v>
      </c>
      <c r="L1176" s="31">
        <f t="shared" si="263"/>
        <v>2</v>
      </c>
      <c r="M1176" s="31">
        <f t="shared" si="264"/>
        <v>3</v>
      </c>
      <c r="N1176" s="31">
        <f t="shared" si="265"/>
        <v>2.8</v>
      </c>
      <c r="O1176" s="26" t="s">
        <v>6502</v>
      </c>
      <c r="P1176" s="26" t="s">
        <v>108</v>
      </c>
      <c r="Q1176" s="27">
        <v>40826</v>
      </c>
      <c r="R1176" s="26" t="s">
        <v>155</v>
      </c>
      <c r="S1176" s="26" t="s">
        <v>321</v>
      </c>
      <c r="T1176" s="26" t="s">
        <v>175</v>
      </c>
      <c r="U1176" s="26" t="s">
        <v>833</v>
      </c>
      <c r="V1176" s="26" t="s">
        <v>15731</v>
      </c>
      <c r="W1176" s="26" t="s">
        <v>1964</v>
      </c>
      <c r="X1176" s="26" t="s">
        <v>1965</v>
      </c>
      <c r="Y1176" s="26" t="s">
        <v>6469</v>
      </c>
      <c r="Z1176" s="26" t="s">
        <v>6470</v>
      </c>
      <c r="AA1176" s="24"/>
      <c r="AB1176" s="26" t="s">
        <v>117</v>
      </c>
      <c r="AC1176" s="28">
        <v>10000</v>
      </c>
      <c r="AD1176" s="24"/>
      <c r="AE1176" s="26" t="s">
        <v>1271</v>
      </c>
      <c r="AF1176" s="26" t="s">
        <v>120</v>
      </c>
      <c r="AG1176" s="26" t="s">
        <v>333</v>
      </c>
      <c r="AH1176" s="26" t="s">
        <v>158</v>
      </c>
      <c r="AI1176" s="28">
        <v>10000</v>
      </c>
      <c r="AJ1176" s="24"/>
      <c r="AK1176" s="26" t="s">
        <v>6503</v>
      </c>
      <c r="AL1176" s="26" t="s">
        <v>6504</v>
      </c>
      <c r="AM1176" s="26" t="s">
        <v>6505</v>
      </c>
      <c r="AN1176" s="26" t="s">
        <v>6506</v>
      </c>
      <c r="AO1176" s="26" t="s">
        <v>6507</v>
      </c>
      <c r="AP1176" s="24"/>
      <c r="AQ1176" s="24"/>
      <c r="AR1176" s="24"/>
      <c r="AS1176" s="24"/>
      <c r="AT1176" s="24"/>
      <c r="AU1176" s="24"/>
      <c r="AV1176" s="26" t="s">
        <v>6508</v>
      </c>
      <c r="AW1176" s="28">
        <v>113498</v>
      </c>
      <c r="AX1176" s="26">
        <v>20</v>
      </c>
      <c r="AY1176" s="28">
        <v>0</v>
      </c>
      <c r="AZ1176" s="28">
        <v>0</v>
      </c>
      <c r="BA1176" s="26">
        <v>0</v>
      </c>
      <c r="BB1176" s="24"/>
      <c r="BC1176" s="26" t="s">
        <v>6476</v>
      </c>
      <c r="BD1176" s="24"/>
      <c r="BE1176" s="24"/>
      <c r="BF1176" s="26" t="s">
        <v>6509</v>
      </c>
      <c r="BG1176" s="26" t="s">
        <v>1964</v>
      </c>
      <c r="BH1176" s="26" t="s">
        <v>6510</v>
      </c>
      <c r="BI1176" s="26" t="s">
        <v>1964</v>
      </c>
      <c r="BJ1176" s="26" t="s">
        <v>6511</v>
      </c>
      <c r="BK1176" s="26" t="s">
        <v>1964</v>
      </c>
      <c r="BL1176" s="24"/>
      <c r="BM1176" s="24"/>
      <c r="BN1176" s="24"/>
      <c r="BO1176" s="24"/>
      <c r="BP1176" s="24"/>
      <c r="BQ1176" s="24"/>
      <c r="BR1176" s="26">
        <v>2</v>
      </c>
      <c r="BS1176" s="26">
        <v>2</v>
      </c>
      <c r="BT1176" s="26">
        <v>2</v>
      </c>
      <c r="BU1176" s="26">
        <v>4</v>
      </c>
      <c r="BV1176" s="26">
        <v>3</v>
      </c>
      <c r="BW1176" s="26">
        <v>4</v>
      </c>
      <c r="BX1176" s="26">
        <v>2</v>
      </c>
      <c r="BY1176" s="26">
        <v>3</v>
      </c>
      <c r="BZ1176" s="24"/>
      <c r="CA1176" s="24"/>
      <c r="CB1176" s="24"/>
      <c r="CC1176" s="24"/>
      <c r="CD1176" s="24"/>
      <c r="CE1176" s="24"/>
      <c r="CF1176" s="24"/>
      <c r="CG1176" s="24"/>
      <c r="CH1176" s="24"/>
      <c r="CI1176" s="24"/>
      <c r="CJ1176" s="24"/>
      <c r="CK1176" s="24"/>
      <c r="CL1176" s="24"/>
      <c r="CM1176" s="24"/>
      <c r="CN1176" s="24"/>
      <c r="CO1176" s="24"/>
      <c r="CP1176" s="24"/>
      <c r="CQ1176" s="24"/>
      <c r="CR1176" s="24"/>
      <c r="CS1176" s="24"/>
      <c r="CT1176" s="24"/>
      <c r="CU1176" s="24"/>
      <c r="CV1176" s="24"/>
      <c r="CW1176" s="24"/>
      <c r="CX1176" s="24"/>
      <c r="CY1176" s="24"/>
      <c r="CZ1176" s="24"/>
      <c r="DA1176" s="24"/>
      <c r="DB1176" s="24"/>
      <c r="DC1176" s="24"/>
      <c r="DD1176" s="24"/>
      <c r="DE1176" s="24"/>
      <c r="DF1176" s="26" t="s">
        <v>120</v>
      </c>
      <c r="DG1176" s="26" t="s">
        <v>120</v>
      </c>
      <c r="DH1176" s="26" t="s">
        <v>120</v>
      </c>
      <c r="DI1176" s="26" t="s">
        <v>120</v>
      </c>
      <c r="DJ1176" s="26" t="s">
        <v>139</v>
      </c>
      <c r="DK1176" s="26" t="s">
        <v>139</v>
      </c>
      <c r="DL1176" s="26" t="s">
        <v>139</v>
      </c>
      <c r="DM1176" s="26" t="s">
        <v>139</v>
      </c>
      <c r="DN1176" s="26" t="s">
        <v>139</v>
      </c>
      <c r="DO1176" s="26" t="s">
        <v>139</v>
      </c>
    </row>
    <row r="1177" spans="1:119" ht="20.100000000000001" customHeight="1" x14ac:dyDescent="0.25">
      <c r="A1177" s="29" t="str">
        <f t="shared" si="252"/>
        <v/>
      </c>
      <c r="B1177" s="29" t="str">
        <f t="shared" si="253"/>
        <v>Fundación Calicanto (Masonry Foundation)</v>
      </c>
      <c r="C1177" s="29">
        <f t="shared" si="254"/>
        <v>0</v>
      </c>
      <c r="D1177" s="30" t="str">
        <f t="shared" si="255"/>
        <v>Americas</v>
      </c>
      <c r="E1177" s="30" t="str">
        <f t="shared" si="256"/>
        <v>Panama City, Panama</v>
      </c>
      <c r="F1177" s="31">
        <f t="shared" si="257"/>
        <v>0</v>
      </c>
      <c r="G1177" s="31">
        <f t="shared" si="258"/>
        <v>0</v>
      </c>
      <c r="H1177" s="31">
        <f t="shared" si="259"/>
        <v>0</v>
      </c>
      <c r="I1177" s="31">
        <f t="shared" si="260"/>
        <v>0</v>
      </c>
      <c r="J1177" s="31">
        <f t="shared" si="261"/>
        <v>0</v>
      </c>
      <c r="K1177" s="31">
        <f t="shared" si="262"/>
        <v>0</v>
      </c>
      <c r="L1177" s="31">
        <f t="shared" si="263"/>
        <v>0</v>
      </c>
      <c r="M1177" s="31">
        <f t="shared" si="264"/>
        <v>0</v>
      </c>
      <c r="N1177" s="31">
        <f t="shared" si="265"/>
        <v>0</v>
      </c>
      <c r="O1177" s="26" t="s">
        <v>16086</v>
      </c>
      <c r="P1177" s="26" t="s">
        <v>108</v>
      </c>
      <c r="Q1177" s="27">
        <v>41052</v>
      </c>
      <c r="R1177" s="24"/>
      <c r="S1177" s="24"/>
      <c r="T1177" s="26" t="s">
        <v>175</v>
      </c>
      <c r="U1177" s="24"/>
      <c r="V1177" s="26" t="s">
        <v>15731</v>
      </c>
      <c r="W1177" s="26" t="s">
        <v>1964</v>
      </c>
      <c r="X1177" s="26" t="s">
        <v>1965</v>
      </c>
      <c r="Y1177" s="26" t="s">
        <v>6469</v>
      </c>
      <c r="Z1177" s="26" t="s">
        <v>6470</v>
      </c>
      <c r="AA1177" s="24"/>
      <c r="AB1177" s="26" t="s">
        <v>15736</v>
      </c>
      <c r="AC1177" s="28">
        <v>1250</v>
      </c>
      <c r="AD1177" s="24"/>
      <c r="AE1177" s="26" t="s">
        <v>1271</v>
      </c>
      <c r="AF1177" s="26" t="s">
        <v>120</v>
      </c>
      <c r="AG1177" s="26" t="s">
        <v>333</v>
      </c>
      <c r="AH1177" s="24"/>
      <c r="AI1177" s="28">
        <v>1250</v>
      </c>
      <c r="AJ1177" s="24"/>
      <c r="AK1177" s="24"/>
      <c r="AL1177" s="24"/>
      <c r="AM1177" s="24"/>
      <c r="AN1177" s="24"/>
      <c r="AO1177" s="24"/>
      <c r="AP1177" s="24"/>
      <c r="AQ1177" s="24"/>
      <c r="AR1177" s="24"/>
      <c r="AS1177" s="24"/>
      <c r="AT1177" s="24"/>
      <c r="AU1177" s="24"/>
      <c r="AV1177" s="24"/>
      <c r="AW1177" s="28">
        <v>0</v>
      </c>
      <c r="AX1177" s="26">
        <v>0</v>
      </c>
      <c r="AY1177" s="28">
        <v>0</v>
      </c>
      <c r="AZ1177" s="28">
        <v>0</v>
      </c>
      <c r="BA1177" s="26">
        <v>0</v>
      </c>
      <c r="BB1177" s="24"/>
      <c r="BC1177" s="26" t="s">
        <v>6476</v>
      </c>
      <c r="BD1177" s="24"/>
      <c r="BE1177" s="24"/>
      <c r="BF1177" s="24"/>
      <c r="BG1177" s="24"/>
      <c r="BH1177" s="24"/>
      <c r="BI1177" s="24"/>
      <c r="BJ1177" s="24"/>
      <c r="BK1177" s="24"/>
      <c r="BL1177" s="24"/>
      <c r="BM1177" s="24"/>
      <c r="BN1177" s="24"/>
      <c r="BO1177" s="24"/>
      <c r="BP1177" s="24"/>
      <c r="BQ1177" s="24"/>
      <c r="BR1177" s="26">
        <v>0</v>
      </c>
      <c r="BS1177" s="26">
        <v>0</v>
      </c>
      <c r="BT1177" s="26">
        <v>0</v>
      </c>
      <c r="BU1177" s="26">
        <v>0</v>
      </c>
      <c r="BV1177" s="26">
        <v>0</v>
      </c>
      <c r="BW1177" s="26">
        <v>0</v>
      </c>
      <c r="BX1177" s="26">
        <v>0</v>
      </c>
      <c r="BY1177" s="26">
        <v>0</v>
      </c>
      <c r="BZ1177" s="24"/>
      <c r="CA1177" s="24"/>
      <c r="CB1177" s="24"/>
      <c r="CC1177" s="24"/>
      <c r="CD1177" s="24"/>
      <c r="CE1177" s="24"/>
      <c r="CF1177" s="24"/>
      <c r="CG1177" s="24"/>
      <c r="CH1177" s="24"/>
      <c r="CI1177" s="24"/>
      <c r="CJ1177" s="24"/>
      <c r="CK1177" s="24"/>
      <c r="CL1177" s="24"/>
      <c r="CM1177" s="24"/>
      <c r="CN1177" s="24"/>
      <c r="CO1177" s="24"/>
      <c r="CP1177" s="24"/>
      <c r="CQ1177" s="24"/>
      <c r="CR1177" s="24"/>
      <c r="CS1177" s="24"/>
      <c r="CT1177" s="24"/>
      <c r="CU1177" s="24"/>
      <c r="CV1177" s="24"/>
      <c r="CW1177" s="24"/>
      <c r="CX1177" s="24"/>
      <c r="CY1177" s="24"/>
      <c r="CZ1177" s="24"/>
      <c r="DA1177" s="24"/>
      <c r="DB1177" s="24"/>
      <c r="DC1177" s="24"/>
      <c r="DD1177" s="24"/>
      <c r="DE1177" s="24"/>
      <c r="DF1177" s="26" t="s">
        <v>139</v>
      </c>
      <c r="DG1177" s="26" t="s">
        <v>139</v>
      </c>
      <c r="DH1177" s="26" t="s">
        <v>139</v>
      </c>
      <c r="DI1177" s="26" t="s">
        <v>139</v>
      </c>
      <c r="DJ1177" s="26" t="s">
        <v>139</v>
      </c>
      <c r="DK1177" s="26" t="s">
        <v>139</v>
      </c>
      <c r="DL1177" s="26" t="s">
        <v>139</v>
      </c>
      <c r="DM1177" s="26" t="s">
        <v>139</v>
      </c>
      <c r="DN1177" s="26" t="s">
        <v>139</v>
      </c>
      <c r="DO1177" s="26" t="s">
        <v>139</v>
      </c>
    </row>
    <row r="1178" spans="1:119" ht="20.100000000000001" customHeight="1" x14ac:dyDescent="0.25">
      <c r="A1178" s="29" t="str">
        <f t="shared" si="252"/>
        <v>Fundación Casa Hogar Nuestro Sueño (Our Dream Home Foundation)7</v>
      </c>
      <c r="B1178" s="29" t="str">
        <f t="shared" si="253"/>
        <v>Fundación Casa Hogar Nuestro Sueño (Our Dream Home Foundation)</v>
      </c>
      <c r="C1178" s="29">
        <f t="shared" si="254"/>
        <v>7</v>
      </c>
      <c r="D1178" s="30" t="str">
        <f t="shared" si="255"/>
        <v>Americas</v>
      </c>
      <c r="E1178" s="30" t="str">
        <f t="shared" si="256"/>
        <v>Quibdó, Colombia</v>
      </c>
      <c r="F1178" s="31">
        <f t="shared" si="257"/>
        <v>3</v>
      </c>
      <c r="G1178" s="31">
        <f t="shared" si="258"/>
        <v>2</v>
      </c>
      <c r="H1178" s="31">
        <f t="shared" si="259"/>
        <v>3</v>
      </c>
      <c r="I1178" s="31">
        <f t="shared" si="260"/>
        <v>3</v>
      </c>
      <c r="J1178" s="31">
        <f t="shared" si="261"/>
        <v>3</v>
      </c>
      <c r="K1178" s="31">
        <f t="shared" si="262"/>
        <v>5</v>
      </c>
      <c r="L1178" s="31">
        <f t="shared" si="263"/>
        <v>4</v>
      </c>
      <c r="M1178" s="31">
        <f t="shared" si="264"/>
        <v>2</v>
      </c>
      <c r="N1178" s="31">
        <f t="shared" si="265"/>
        <v>3.1</v>
      </c>
      <c r="O1178" s="26" t="s">
        <v>6512</v>
      </c>
      <c r="P1178" s="26" t="s">
        <v>108</v>
      </c>
      <c r="Q1178" s="27">
        <v>41568</v>
      </c>
      <c r="R1178" s="26" t="s">
        <v>305</v>
      </c>
      <c r="S1178" s="26" t="s">
        <v>622</v>
      </c>
      <c r="T1178" s="26" t="s">
        <v>194</v>
      </c>
      <c r="U1178" s="26" t="s">
        <v>833</v>
      </c>
      <c r="V1178" s="26" t="s">
        <v>15731</v>
      </c>
      <c r="W1178" s="26" t="s">
        <v>5071</v>
      </c>
      <c r="X1178" s="26" t="s">
        <v>6513</v>
      </c>
      <c r="Y1178" s="26" t="s">
        <v>6514</v>
      </c>
      <c r="Z1178" s="26" t="s">
        <v>6515</v>
      </c>
      <c r="AA1178" s="24"/>
      <c r="AB1178" s="26" t="s">
        <v>117</v>
      </c>
      <c r="AC1178" s="28">
        <v>16000</v>
      </c>
      <c r="AD1178" s="24"/>
      <c r="AE1178" s="26" t="s">
        <v>1314</v>
      </c>
      <c r="AF1178" s="26" t="s">
        <v>120</v>
      </c>
      <c r="AG1178" s="26" t="s">
        <v>846</v>
      </c>
      <c r="AH1178" s="26" t="s">
        <v>235</v>
      </c>
      <c r="AI1178" s="28">
        <v>16000</v>
      </c>
      <c r="AJ1178" s="26" t="s">
        <v>6516</v>
      </c>
      <c r="AK1178" s="26" t="s">
        <v>6517</v>
      </c>
      <c r="AL1178" s="26" t="s">
        <v>6518</v>
      </c>
      <c r="AM1178" s="24"/>
      <c r="AN1178" s="24"/>
      <c r="AO1178" s="24"/>
      <c r="AP1178" s="24"/>
      <c r="AQ1178" s="24"/>
      <c r="AR1178" s="26" t="s">
        <v>6519</v>
      </c>
      <c r="AS1178" s="24"/>
      <c r="AT1178" s="24"/>
      <c r="AU1178" s="24"/>
      <c r="AV1178" s="24"/>
      <c r="AW1178" s="28">
        <v>370116</v>
      </c>
      <c r="AX1178" s="26">
        <v>293</v>
      </c>
      <c r="AY1178" s="28">
        <v>100</v>
      </c>
      <c r="AZ1178" s="28">
        <v>99</v>
      </c>
      <c r="BA1178" s="26">
        <v>0</v>
      </c>
      <c r="BB1178" s="26" t="s">
        <v>148</v>
      </c>
      <c r="BC1178" s="26" t="s">
        <v>6520</v>
      </c>
      <c r="BD1178" s="24"/>
      <c r="BE1178" s="24"/>
      <c r="BF1178" s="24"/>
      <c r="BG1178" s="24"/>
      <c r="BH1178" s="24"/>
      <c r="BI1178" s="24"/>
      <c r="BJ1178" s="24"/>
      <c r="BK1178" s="24"/>
      <c r="BL1178" s="24"/>
      <c r="BM1178" s="24"/>
      <c r="BN1178" s="24"/>
      <c r="BO1178" s="24"/>
      <c r="BP1178" s="24"/>
      <c r="BQ1178" s="24"/>
      <c r="BR1178" s="26">
        <v>3</v>
      </c>
      <c r="BS1178" s="26">
        <v>2</v>
      </c>
      <c r="BT1178" s="26">
        <v>3</v>
      </c>
      <c r="BU1178" s="26">
        <v>3</v>
      </c>
      <c r="BV1178" s="26">
        <v>3</v>
      </c>
      <c r="BW1178" s="26">
        <v>5</v>
      </c>
      <c r="BX1178" s="26">
        <v>4</v>
      </c>
      <c r="BY1178" s="26">
        <v>2</v>
      </c>
      <c r="BZ1178" s="24"/>
      <c r="CA1178" s="24"/>
      <c r="CB1178" s="24"/>
      <c r="CC1178" s="24"/>
      <c r="CD1178" s="24"/>
      <c r="CE1178" s="24"/>
      <c r="CF1178" s="24"/>
      <c r="CG1178" s="24"/>
      <c r="CH1178" s="24"/>
      <c r="CI1178" s="24"/>
      <c r="CJ1178" s="24"/>
      <c r="CK1178" s="24"/>
      <c r="CL1178" s="24"/>
      <c r="CM1178" s="24"/>
      <c r="CN1178" s="24"/>
      <c r="CO1178" s="24"/>
      <c r="CP1178" s="24"/>
      <c r="CQ1178" s="24"/>
      <c r="CR1178" s="24"/>
      <c r="CS1178" s="24"/>
      <c r="CT1178" s="24"/>
      <c r="CU1178" s="24"/>
      <c r="CV1178" s="24"/>
      <c r="CW1178" s="24"/>
      <c r="CX1178" s="24"/>
      <c r="CY1178" s="24"/>
      <c r="CZ1178" s="24"/>
      <c r="DA1178" s="24"/>
      <c r="DB1178" s="24"/>
      <c r="DC1178" s="24"/>
      <c r="DD1178" s="24"/>
      <c r="DE1178" s="24"/>
      <c r="DF1178" s="26" t="s">
        <v>139</v>
      </c>
      <c r="DG1178" s="26" t="s">
        <v>139</v>
      </c>
      <c r="DH1178" s="26" t="s">
        <v>139</v>
      </c>
      <c r="DI1178" s="26" t="s">
        <v>120</v>
      </c>
      <c r="DJ1178" s="26" t="s">
        <v>139</v>
      </c>
      <c r="DK1178" s="26" t="s">
        <v>139</v>
      </c>
      <c r="DL1178" s="26" t="s">
        <v>139</v>
      </c>
      <c r="DM1178" s="26" t="s">
        <v>139</v>
      </c>
      <c r="DN1178" s="26" t="s">
        <v>139</v>
      </c>
      <c r="DO1178" s="26" t="s">
        <v>139</v>
      </c>
    </row>
    <row r="1179" spans="1:119" ht="20.100000000000001" customHeight="1" x14ac:dyDescent="0.25">
      <c r="A1179" s="29" t="str">
        <f t="shared" si="252"/>
        <v>Fundación Casa Hogar Nuestro Sueño (Our Dream Home Foundation)6</v>
      </c>
      <c r="B1179" s="29" t="str">
        <f t="shared" si="253"/>
        <v>Fundación Casa Hogar Nuestro Sueño (Our Dream Home Foundation)</v>
      </c>
      <c r="C1179" s="29">
        <f t="shared" si="254"/>
        <v>6</v>
      </c>
      <c r="D1179" s="30" t="str">
        <f t="shared" si="255"/>
        <v>Americas</v>
      </c>
      <c r="E1179" s="30" t="str">
        <f t="shared" si="256"/>
        <v>Quibdó, Colombia</v>
      </c>
      <c r="F1179" s="31">
        <f t="shared" si="257"/>
        <v>3</v>
      </c>
      <c r="G1179" s="31">
        <f t="shared" si="258"/>
        <v>2</v>
      </c>
      <c r="H1179" s="31">
        <f t="shared" si="259"/>
        <v>3</v>
      </c>
      <c r="I1179" s="31">
        <f t="shared" si="260"/>
        <v>3</v>
      </c>
      <c r="J1179" s="31">
        <f t="shared" si="261"/>
        <v>3</v>
      </c>
      <c r="K1179" s="31">
        <f t="shared" si="262"/>
        <v>5</v>
      </c>
      <c r="L1179" s="31">
        <f t="shared" si="263"/>
        <v>4</v>
      </c>
      <c r="M1179" s="31">
        <f t="shared" si="264"/>
        <v>2</v>
      </c>
      <c r="N1179" s="31">
        <f t="shared" si="265"/>
        <v>3.1</v>
      </c>
      <c r="O1179" s="26" t="s">
        <v>6521</v>
      </c>
      <c r="P1179" s="26" t="s">
        <v>108</v>
      </c>
      <c r="Q1179" s="27">
        <v>41204</v>
      </c>
      <c r="R1179" s="26" t="s">
        <v>166</v>
      </c>
      <c r="S1179" s="26" t="s">
        <v>306</v>
      </c>
      <c r="T1179" s="26" t="s">
        <v>207</v>
      </c>
      <c r="U1179" s="26" t="s">
        <v>833</v>
      </c>
      <c r="V1179" s="26" t="s">
        <v>15731</v>
      </c>
      <c r="W1179" s="26" t="s">
        <v>5071</v>
      </c>
      <c r="X1179" s="26" t="s">
        <v>6513</v>
      </c>
      <c r="Y1179" s="26" t="s">
        <v>6514</v>
      </c>
      <c r="Z1179" s="26" t="s">
        <v>6515</v>
      </c>
      <c r="AA1179" s="24"/>
      <c r="AB1179" s="26" t="s">
        <v>117</v>
      </c>
      <c r="AC1179" s="28">
        <v>15000</v>
      </c>
      <c r="AD1179" s="24"/>
      <c r="AE1179" s="26" t="s">
        <v>1314</v>
      </c>
      <c r="AF1179" s="26" t="s">
        <v>120</v>
      </c>
      <c r="AG1179" s="26" t="s">
        <v>846</v>
      </c>
      <c r="AH1179" s="26" t="s">
        <v>250</v>
      </c>
      <c r="AI1179" s="28">
        <v>15000</v>
      </c>
      <c r="AJ1179" s="26" t="s">
        <v>6522</v>
      </c>
      <c r="AK1179" s="26" t="s">
        <v>6523</v>
      </c>
      <c r="AL1179" s="26" t="s">
        <v>6524</v>
      </c>
      <c r="AM1179" s="24"/>
      <c r="AN1179" s="24"/>
      <c r="AO1179" s="24"/>
      <c r="AP1179" s="24"/>
      <c r="AQ1179" s="26" t="s">
        <v>6525</v>
      </c>
      <c r="AR1179" s="24"/>
      <c r="AS1179" s="24"/>
      <c r="AT1179" s="24"/>
      <c r="AU1179" s="24"/>
      <c r="AV1179" s="24"/>
      <c r="AW1179" s="28">
        <v>80433</v>
      </c>
      <c r="AX1179" s="26">
        <v>208</v>
      </c>
      <c r="AY1179" s="28">
        <v>100</v>
      </c>
      <c r="AZ1179" s="28">
        <v>100</v>
      </c>
      <c r="BA1179" s="26">
        <v>0</v>
      </c>
      <c r="BB1179" s="26" t="s">
        <v>148</v>
      </c>
      <c r="BC1179" s="26" t="s">
        <v>6520</v>
      </c>
      <c r="BD1179" s="26" t="s">
        <v>125</v>
      </c>
      <c r="BE1179" s="24"/>
      <c r="BF1179" s="26" t="s">
        <v>6526</v>
      </c>
      <c r="BG1179" s="26" t="s">
        <v>1242</v>
      </c>
      <c r="BH1179" s="26" t="s">
        <v>6527</v>
      </c>
      <c r="BI1179" s="26" t="s">
        <v>6528</v>
      </c>
      <c r="BJ1179" s="26" t="s">
        <v>6529</v>
      </c>
      <c r="BK1179" s="26" t="s">
        <v>6528</v>
      </c>
      <c r="BL1179" s="24"/>
      <c r="BM1179" s="24"/>
      <c r="BN1179" s="24"/>
      <c r="BO1179" s="24"/>
      <c r="BP1179" s="24"/>
      <c r="BQ1179" s="24"/>
      <c r="BR1179" s="26">
        <v>3</v>
      </c>
      <c r="BS1179" s="26">
        <v>2</v>
      </c>
      <c r="BT1179" s="26">
        <v>3</v>
      </c>
      <c r="BU1179" s="26">
        <v>3</v>
      </c>
      <c r="BV1179" s="26">
        <v>3</v>
      </c>
      <c r="BW1179" s="26">
        <v>5</v>
      </c>
      <c r="BX1179" s="26">
        <v>4</v>
      </c>
      <c r="BY1179" s="26">
        <v>2</v>
      </c>
      <c r="BZ1179" s="24"/>
      <c r="CA1179" s="24"/>
      <c r="CB1179" s="24"/>
      <c r="CC1179" s="24"/>
      <c r="CD1179" s="24"/>
      <c r="CE1179" s="24"/>
      <c r="CF1179" s="24"/>
      <c r="CG1179" s="24"/>
      <c r="CH1179" s="24"/>
      <c r="CI1179" s="24"/>
      <c r="CJ1179" s="24"/>
      <c r="CK1179" s="24"/>
      <c r="CL1179" s="24"/>
      <c r="CM1179" s="24"/>
      <c r="CN1179" s="24"/>
      <c r="CO1179" s="24"/>
      <c r="CP1179" s="24"/>
      <c r="CQ1179" s="24"/>
      <c r="CR1179" s="24"/>
      <c r="CS1179" s="24"/>
      <c r="CT1179" s="24"/>
      <c r="CU1179" s="24"/>
      <c r="CV1179" s="24"/>
      <c r="CW1179" s="24"/>
      <c r="CX1179" s="24"/>
      <c r="CY1179" s="24"/>
      <c r="CZ1179" s="24"/>
      <c r="DA1179" s="24"/>
      <c r="DB1179" s="24"/>
      <c r="DC1179" s="24"/>
      <c r="DD1179" s="24"/>
      <c r="DE1179" s="24"/>
      <c r="DF1179" s="26" t="s">
        <v>139</v>
      </c>
      <c r="DG1179" s="26" t="s">
        <v>139</v>
      </c>
      <c r="DH1179" s="26" t="s">
        <v>139</v>
      </c>
      <c r="DI1179" s="26" t="s">
        <v>120</v>
      </c>
      <c r="DJ1179" s="26" t="s">
        <v>139</v>
      </c>
      <c r="DK1179" s="26" t="s">
        <v>139</v>
      </c>
      <c r="DL1179" s="26" t="s">
        <v>139</v>
      </c>
      <c r="DM1179" s="26" t="s">
        <v>139</v>
      </c>
      <c r="DN1179" s="26" t="s">
        <v>139</v>
      </c>
      <c r="DO1179" s="26" t="s">
        <v>139</v>
      </c>
    </row>
    <row r="1180" spans="1:119" ht="20.100000000000001" customHeight="1" x14ac:dyDescent="0.25">
      <c r="A1180" s="29" t="str">
        <f t="shared" si="252"/>
        <v>Fundación Casa Hogar Nuestro Sueño (Our Dream Home Foundation)5</v>
      </c>
      <c r="B1180" s="29" t="str">
        <f t="shared" si="253"/>
        <v>Fundación Casa Hogar Nuestro Sueño (Our Dream Home Foundation)</v>
      </c>
      <c r="C1180" s="29">
        <f t="shared" si="254"/>
        <v>5</v>
      </c>
      <c r="D1180" s="30" t="str">
        <f t="shared" si="255"/>
        <v>Americas</v>
      </c>
      <c r="E1180" s="30" t="str">
        <f t="shared" si="256"/>
        <v>Quibdó, Colombia</v>
      </c>
      <c r="F1180" s="31">
        <f t="shared" si="257"/>
        <v>4</v>
      </c>
      <c r="G1180" s="31">
        <f t="shared" si="258"/>
        <v>3</v>
      </c>
      <c r="H1180" s="31">
        <f t="shared" si="259"/>
        <v>4</v>
      </c>
      <c r="I1180" s="31">
        <f t="shared" si="260"/>
        <v>5</v>
      </c>
      <c r="J1180" s="31">
        <f t="shared" si="261"/>
        <v>5</v>
      </c>
      <c r="K1180" s="31">
        <f t="shared" si="262"/>
        <v>5</v>
      </c>
      <c r="L1180" s="31">
        <f t="shared" si="263"/>
        <v>3</v>
      </c>
      <c r="M1180" s="31">
        <f t="shared" si="264"/>
        <v>2</v>
      </c>
      <c r="N1180" s="31">
        <f t="shared" si="265"/>
        <v>3.9</v>
      </c>
      <c r="O1180" s="26" t="s">
        <v>6530</v>
      </c>
      <c r="P1180" s="26" t="s">
        <v>108</v>
      </c>
      <c r="Q1180" s="27">
        <v>40826</v>
      </c>
      <c r="R1180" s="26" t="s">
        <v>166</v>
      </c>
      <c r="S1180" s="26" t="s">
        <v>321</v>
      </c>
      <c r="T1180" s="26" t="s">
        <v>175</v>
      </c>
      <c r="U1180" s="26" t="s">
        <v>833</v>
      </c>
      <c r="V1180" s="26" t="s">
        <v>15731</v>
      </c>
      <c r="W1180" s="26" t="s">
        <v>5071</v>
      </c>
      <c r="X1180" s="26" t="s">
        <v>6513</v>
      </c>
      <c r="Y1180" s="26" t="s">
        <v>6514</v>
      </c>
      <c r="Z1180" s="26" t="s">
        <v>6515</v>
      </c>
      <c r="AA1180" s="24"/>
      <c r="AB1180" s="26" t="s">
        <v>117</v>
      </c>
      <c r="AC1180" s="28">
        <v>12000</v>
      </c>
      <c r="AD1180" s="24"/>
      <c r="AE1180" s="26" t="s">
        <v>1314</v>
      </c>
      <c r="AF1180" s="26" t="s">
        <v>120</v>
      </c>
      <c r="AG1180" s="26" t="s">
        <v>846</v>
      </c>
      <c r="AH1180" s="26" t="s">
        <v>176</v>
      </c>
      <c r="AI1180" s="28">
        <v>12000</v>
      </c>
      <c r="AJ1180" s="24"/>
      <c r="AK1180" s="26" t="s">
        <v>6531</v>
      </c>
      <c r="AL1180" s="26" t="s">
        <v>6532</v>
      </c>
      <c r="AM1180" s="26" t="s">
        <v>6533</v>
      </c>
      <c r="AN1180" s="26" t="s">
        <v>6534</v>
      </c>
      <c r="AO1180" s="26" t="s">
        <v>6535</v>
      </c>
      <c r="AP1180" s="24"/>
      <c r="AQ1180" s="24"/>
      <c r="AR1180" s="24"/>
      <c r="AS1180" s="24"/>
      <c r="AT1180" s="26" t="s">
        <v>6536</v>
      </c>
      <c r="AU1180" s="26" t="s">
        <v>6537</v>
      </c>
      <c r="AV1180" s="24"/>
      <c r="AW1180" s="28">
        <v>115004</v>
      </c>
      <c r="AX1180" s="26">
        <v>490</v>
      </c>
      <c r="AY1180" s="28">
        <v>100</v>
      </c>
      <c r="AZ1180" s="28">
        <v>100</v>
      </c>
      <c r="BA1180" s="26">
        <v>0</v>
      </c>
      <c r="BB1180" s="26" t="s">
        <v>148</v>
      </c>
      <c r="BC1180" s="26" t="s">
        <v>6520</v>
      </c>
      <c r="BD1180" s="24"/>
      <c r="BE1180" s="24"/>
      <c r="BF1180" s="26" t="s">
        <v>6538</v>
      </c>
      <c r="BG1180" s="26" t="s">
        <v>5071</v>
      </c>
      <c r="BH1180" s="26" t="s">
        <v>6539</v>
      </c>
      <c r="BI1180" s="26" t="s">
        <v>5071</v>
      </c>
      <c r="BJ1180" s="24"/>
      <c r="BK1180" s="24"/>
      <c r="BL1180" s="24"/>
      <c r="BM1180" s="24"/>
      <c r="BN1180" s="24"/>
      <c r="BO1180" s="24"/>
      <c r="BP1180" s="24"/>
      <c r="BQ1180" s="24"/>
      <c r="BR1180" s="26">
        <v>4</v>
      </c>
      <c r="BS1180" s="26">
        <v>3</v>
      </c>
      <c r="BT1180" s="26">
        <v>4</v>
      </c>
      <c r="BU1180" s="26">
        <v>5</v>
      </c>
      <c r="BV1180" s="26">
        <v>5</v>
      </c>
      <c r="BW1180" s="26">
        <v>5</v>
      </c>
      <c r="BX1180" s="26">
        <v>3</v>
      </c>
      <c r="BY1180" s="26">
        <v>2</v>
      </c>
      <c r="BZ1180" s="24"/>
      <c r="CA1180" s="24"/>
      <c r="CB1180" s="24"/>
      <c r="CC1180" s="24"/>
      <c r="CD1180" s="24"/>
      <c r="CE1180" s="24"/>
      <c r="CF1180" s="24"/>
      <c r="CG1180" s="24"/>
      <c r="CH1180" s="24"/>
      <c r="CI1180" s="24"/>
      <c r="CJ1180" s="24"/>
      <c r="CK1180" s="24"/>
      <c r="CL1180" s="24"/>
      <c r="CM1180" s="24"/>
      <c r="CN1180" s="24"/>
      <c r="CO1180" s="24"/>
      <c r="CP1180" s="24"/>
      <c r="CQ1180" s="24"/>
      <c r="CR1180" s="24"/>
      <c r="CS1180" s="24"/>
      <c r="CT1180" s="24"/>
      <c r="CU1180" s="24"/>
      <c r="CV1180" s="24"/>
      <c r="CW1180" s="24"/>
      <c r="CX1180" s="24"/>
      <c r="CY1180" s="24"/>
      <c r="CZ1180" s="24"/>
      <c r="DA1180" s="24"/>
      <c r="DB1180" s="24"/>
      <c r="DC1180" s="24"/>
      <c r="DD1180" s="24"/>
      <c r="DE1180" s="24"/>
      <c r="DF1180" s="26" t="s">
        <v>139</v>
      </c>
      <c r="DG1180" s="26" t="s">
        <v>139</v>
      </c>
      <c r="DH1180" s="26" t="s">
        <v>139</v>
      </c>
      <c r="DI1180" s="26" t="s">
        <v>139</v>
      </c>
      <c r="DJ1180" s="26" t="s">
        <v>139</v>
      </c>
      <c r="DK1180" s="26" t="s">
        <v>139</v>
      </c>
      <c r="DL1180" s="26" t="s">
        <v>139</v>
      </c>
      <c r="DM1180" s="26" t="s">
        <v>139</v>
      </c>
      <c r="DN1180" s="26" t="s">
        <v>139</v>
      </c>
      <c r="DO1180" s="26" t="s">
        <v>139</v>
      </c>
    </row>
    <row r="1181" spans="1:119" ht="20.100000000000001" customHeight="1" x14ac:dyDescent="0.25">
      <c r="A1181" s="29" t="str">
        <f t="shared" si="252"/>
        <v>Fundación Casa Hogar Nuestro Sueño (Our Dream Home Foundation)4</v>
      </c>
      <c r="B1181" s="29" t="str">
        <f t="shared" si="253"/>
        <v>Fundación Casa Hogar Nuestro Sueño (Our Dream Home Foundation)</v>
      </c>
      <c r="C1181" s="29">
        <f t="shared" si="254"/>
        <v>4</v>
      </c>
      <c r="D1181" s="30" t="str">
        <f t="shared" si="255"/>
        <v>Americas</v>
      </c>
      <c r="E1181" s="30" t="str">
        <f t="shared" si="256"/>
        <v>Quibdó, Colombia</v>
      </c>
      <c r="F1181" s="31">
        <f t="shared" si="257"/>
        <v>3</v>
      </c>
      <c r="G1181" s="31">
        <f t="shared" si="258"/>
        <v>2</v>
      </c>
      <c r="H1181" s="31">
        <f t="shared" si="259"/>
        <v>2</v>
      </c>
      <c r="I1181" s="31">
        <f t="shared" si="260"/>
        <v>2</v>
      </c>
      <c r="J1181" s="31">
        <f t="shared" si="261"/>
        <v>2</v>
      </c>
      <c r="K1181" s="31">
        <f t="shared" si="262"/>
        <v>4</v>
      </c>
      <c r="L1181" s="31">
        <f t="shared" si="263"/>
        <v>3</v>
      </c>
      <c r="M1181" s="31">
        <f t="shared" si="264"/>
        <v>1</v>
      </c>
      <c r="N1181" s="31">
        <f t="shared" si="265"/>
        <v>2.4</v>
      </c>
      <c r="O1181" s="26" t="s">
        <v>6540</v>
      </c>
      <c r="P1181" s="26" t="s">
        <v>108</v>
      </c>
      <c r="Q1181" s="27">
        <v>40469</v>
      </c>
      <c r="R1181" s="26" t="s">
        <v>109</v>
      </c>
      <c r="S1181" s="26" t="s">
        <v>332</v>
      </c>
      <c r="T1181" s="26" t="s">
        <v>333</v>
      </c>
      <c r="U1181" s="26" t="s">
        <v>833</v>
      </c>
      <c r="V1181" s="26" t="s">
        <v>15731</v>
      </c>
      <c r="W1181" s="26" t="s">
        <v>5071</v>
      </c>
      <c r="X1181" s="26" t="s">
        <v>6513</v>
      </c>
      <c r="Y1181" s="26" t="s">
        <v>6514</v>
      </c>
      <c r="Z1181" s="26" t="s">
        <v>6515</v>
      </c>
      <c r="AA1181" s="24"/>
      <c r="AB1181" s="26" t="s">
        <v>117</v>
      </c>
      <c r="AC1181" s="28">
        <v>10000</v>
      </c>
      <c r="AD1181" s="24"/>
      <c r="AE1181" s="26" t="s">
        <v>1314</v>
      </c>
      <c r="AF1181" s="26" t="s">
        <v>120</v>
      </c>
      <c r="AG1181" s="26" t="s">
        <v>846</v>
      </c>
      <c r="AH1181" s="26" t="s">
        <v>185</v>
      </c>
      <c r="AI1181" s="28">
        <v>10000</v>
      </c>
      <c r="AJ1181" s="24"/>
      <c r="AK1181" s="26" t="s">
        <v>6541</v>
      </c>
      <c r="AL1181" s="26" t="s">
        <v>6542</v>
      </c>
      <c r="AM1181" s="26" t="s">
        <v>6533</v>
      </c>
      <c r="AN1181" s="26" t="s">
        <v>6534</v>
      </c>
      <c r="AO1181" s="26" t="s">
        <v>6543</v>
      </c>
      <c r="AP1181" s="24"/>
      <c r="AQ1181" s="24"/>
      <c r="AR1181" s="24"/>
      <c r="AS1181" s="26" t="s">
        <v>6544</v>
      </c>
      <c r="AT1181" s="26" t="s">
        <v>6545</v>
      </c>
      <c r="AU1181" s="26" t="s">
        <v>6546</v>
      </c>
      <c r="AV1181" s="24"/>
      <c r="AW1181" s="28">
        <v>80434</v>
      </c>
      <c r="AX1181" s="26">
        <v>350</v>
      </c>
      <c r="AY1181" s="28">
        <v>100</v>
      </c>
      <c r="AZ1181" s="28">
        <v>70</v>
      </c>
      <c r="BA1181" s="26">
        <v>0</v>
      </c>
      <c r="BB1181" s="26" t="s">
        <v>148</v>
      </c>
      <c r="BC1181" s="26" t="s">
        <v>6520</v>
      </c>
      <c r="BD1181" s="24"/>
      <c r="BE1181" s="24"/>
      <c r="BF1181" s="26" t="s">
        <v>6538</v>
      </c>
      <c r="BG1181" s="26" t="s">
        <v>5071</v>
      </c>
      <c r="BH1181" s="26" t="s">
        <v>6539</v>
      </c>
      <c r="BI1181" s="26" t="s">
        <v>5071</v>
      </c>
      <c r="BJ1181" s="24"/>
      <c r="BK1181" s="24"/>
      <c r="BL1181" s="24"/>
      <c r="BM1181" s="24"/>
      <c r="BN1181" s="24"/>
      <c r="BO1181" s="24"/>
      <c r="BP1181" s="24"/>
      <c r="BQ1181" s="24"/>
      <c r="BR1181" s="26">
        <v>3</v>
      </c>
      <c r="BS1181" s="26">
        <v>2</v>
      </c>
      <c r="BT1181" s="26">
        <v>2</v>
      </c>
      <c r="BU1181" s="26">
        <v>2</v>
      </c>
      <c r="BV1181" s="26">
        <v>2</v>
      </c>
      <c r="BW1181" s="26">
        <v>4</v>
      </c>
      <c r="BX1181" s="26">
        <v>3</v>
      </c>
      <c r="BY1181" s="26">
        <v>1</v>
      </c>
      <c r="BZ1181" s="24"/>
      <c r="CA1181" s="24"/>
      <c r="CB1181" s="24"/>
      <c r="CC1181" s="24"/>
      <c r="CD1181" s="24"/>
      <c r="CE1181" s="24"/>
      <c r="CF1181" s="24"/>
      <c r="CG1181" s="24"/>
      <c r="CH1181" s="24"/>
      <c r="CI1181" s="24"/>
      <c r="CJ1181" s="24"/>
      <c r="CK1181" s="24"/>
      <c r="CL1181" s="24"/>
      <c r="CM1181" s="24"/>
      <c r="CN1181" s="24"/>
      <c r="CO1181" s="24"/>
      <c r="CP1181" s="24"/>
      <c r="CQ1181" s="24"/>
      <c r="CR1181" s="24"/>
      <c r="CS1181" s="24"/>
      <c r="CT1181" s="24"/>
      <c r="CU1181" s="24"/>
      <c r="CV1181" s="24"/>
      <c r="CW1181" s="24"/>
      <c r="CX1181" s="24"/>
      <c r="CY1181" s="24"/>
      <c r="CZ1181" s="24"/>
      <c r="DA1181" s="24"/>
      <c r="DB1181" s="24"/>
      <c r="DC1181" s="24"/>
      <c r="DD1181" s="24"/>
      <c r="DE1181" s="24"/>
      <c r="DF1181" s="26" t="s">
        <v>139</v>
      </c>
      <c r="DG1181" s="26" t="s">
        <v>139</v>
      </c>
      <c r="DH1181" s="26" t="s">
        <v>139</v>
      </c>
      <c r="DI1181" s="26" t="s">
        <v>139</v>
      </c>
      <c r="DJ1181" s="26" t="s">
        <v>139</v>
      </c>
      <c r="DK1181" s="26" t="s">
        <v>120</v>
      </c>
      <c r="DL1181" s="26" t="s">
        <v>139</v>
      </c>
      <c r="DM1181" s="26" t="s">
        <v>139</v>
      </c>
      <c r="DN1181" s="26" t="s">
        <v>139</v>
      </c>
      <c r="DO1181" s="26" t="s">
        <v>139</v>
      </c>
    </row>
    <row r="1182" spans="1:119" ht="20.100000000000001" customHeight="1" x14ac:dyDescent="0.25">
      <c r="A1182" s="29" t="str">
        <f t="shared" si="252"/>
        <v/>
      </c>
      <c r="B1182" s="29" t="str">
        <f t="shared" si="253"/>
        <v>Fundación Casa Hogar Nuestro Sueño (Our Dream Home Foundation)</v>
      </c>
      <c r="C1182" s="29">
        <f t="shared" si="254"/>
        <v>0</v>
      </c>
      <c r="D1182" s="30" t="str">
        <f t="shared" si="255"/>
        <v>Americas</v>
      </c>
      <c r="E1182" s="30" t="str">
        <f t="shared" si="256"/>
        <v>Quibdó, Colombia</v>
      </c>
      <c r="F1182" s="31">
        <f t="shared" si="257"/>
        <v>0</v>
      </c>
      <c r="G1182" s="31">
        <f t="shared" si="258"/>
        <v>0</v>
      </c>
      <c r="H1182" s="31">
        <f t="shared" si="259"/>
        <v>0</v>
      </c>
      <c r="I1182" s="31">
        <f t="shared" si="260"/>
        <v>0</v>
      </c>
      <c r="J1182" s="31">
        <f t="shared" si="261"/>
        <v>0</v>
      </c>
      <c r="K1182" s="31">
        <f t="shared" si="262"/>
        <v>0</v>
      </c>
      <c r="L1182" s="31">
        <f t="shared" si="263"/>
        <v>0</v>
      </c>
      <c r="M1182" s="31">
        <f t="shared" si="264"/>
        <v>0</v>
      </c>
      <c r="N1182" s="31">
        <f t="shared" si="265"/>
        <v>0</v>
      </c>
      <c r="O1182" s="26" t="s">
        <v>6547</v>
      </c>
      <c r="P1182" s="26" t="s">
        <v>108</v>
      </c>
      <c r="Q1182" s="27">
        <v>40521</v>
      </c>
      <c r="R1182" s="24"/>
      <c r="S1182" s="24"/>
      <c r="T1182" s="26" t="s">
        <v>333</v>
      </c>
      <c r="U1182" s="24"/>
      <c r="V1182" s="26" t="s">
        <v>15731</v>
      </c>
      <c r="W1182" s="26" t="s">
        <v>5071</v>
      </c>
      <c r="X1182" s="26" t="s">
        <v>6513</v>
      </c>
      <c r="Y1182" s="26" t="s">
        <v>6514</v>
      </c>
      <c r="Z1182" s="26" t="s">
        <v>6515</v>
      </c>
      <c r="AA1182" s="24"/>
      <c r="AB1182" s="26" t="s">
        <v>723</v>
      </c>
      <c r="AC1182" s="28">
        <v>1100</v>
      </c>
      <c r="AD1182" s="24"/>
      <c r="AE1182" s="26" t="s">
        <v>1314</v>
      </c>
      <c r="AF1182" s="26" t="s">
        <v>120</v>
      </c>
      <c r="AG1182" s="26" t="s">
        <v>846</v>
      </c>
      <c r="AH1182" s="24"/>
      <c r="AI1182" s="28">
        <v>1100</v>
      </c>
      <c r="AJ1182" s="24"/>
      <c r="AK1182" s="24"/>
      <c r="AL1182" s="24"/>
      <c r="AM1182" s="24"/>
      <c r="AN1182" s="24"/>
      <c r="AO1182" s="24"/>
      <c r="AP1182" s="24"/>
      <c r="AQ1182" s="24"/>
      <c r="AR1182" s="24"/>
      <c r="AS1182" s="24"/>
      <c r="AT1182" s="24"/>
      <c r="AU1182" s="24"/>
      <c r="AV1182" s="24"/>
      <c r="AW1182" s="28">
        <v>0</v>
      </c>
      <c r="AX1182" s="26">
        <v>0</v>
      </c>
      <c r="AY1182" s="28">
        <v>0</v>
      </c>
      <c r="AZ1182" s="28">
        <v>0</v>
      </c>
      <c r="BA1182" s="26">
        <v>0</v>
      </c>
      <c r="BB1182" s="24"/>
      <c r="BC1182" s="26" t="s">
        <v>6520</v>
      </c>
      <c r="BD1182" s="24"/>
      <c r="BE1182" s="24"/>
      <c r="BF1182" s="24"/>
      <c r="BG1182" s="24"/>
      <c r="BH1182" s="24"/>
      <c r="BI1182" s="24"/>
      <c r="BJ1182" s="24"/>
      <c r="BK1182" s="24"/>
      <c r="BL1182" s="24"/>
      <c r="BM1182" s="24"/>
      <c r="BN1182" s="24"/>
      <c r="BO1182" s="24"/>
      <c r="BP1182" s="24"/>
      <c r="BQ1182" s="24"/>
      <c r="BR1182" s="26">
        <v>0</v>
      </c>
      <c r="BS1182" s="26">
        <v>0</v>
      </c>
      <c r="BT1182" s="26">
        <v>0</v>
      </c>
      <c r="BU1182" s="26">
        <v>0</v>
      </c>
      <c r="BV1182" s="26">
        <v>0</v>
      </c>
      <c r="BW1182" s="26">
        <v>0</v>
      </c>
      <c r="BX1182" s="26">
        <v>0</v>
      </c>
      <c r="BY1182" s="26">
        <v>0</v>
      </c>
      <c r="BZ1182" s="24"/>
      <c r="CA1182" s="24"/>
      <c r="CB1182" s="24"/>
      <c r="CC1182" s="24"/>
      <c r="CD1182" s="24"/>
      <c r="CE1182" s="24"/>
      <c r="CF1182" s="24"/>
      <c r="CG1182" s="24"/>
      <c r="CH1182" s="24"/>
      <c r="CI1182" s="24"/>
      <c r="CJ1182" s="24"/>
      <c r="CK1182" s="24"/>
      <c r="CL1182" s="24"/>
      <c r="CM1182" s="24"/>
      <c r="CN1182" s="24"/>
      <c r="CO1182" s="24"/>
      <c r="CP1182" s="24"/>
      <c r="CQ1182" s="24"/>
      <c r="CR1182" s="24"/>
      <c r="CS1182" s="24"/>
      <c r="CT1182" s="24"/>
      <c r="CU1182" s="24"/>
      <c r="CV1182" s="24"/>
      <c r="CW1182" s="24"/>
      <c r="CX1182" s="24"/>
      <c r="CY1182" s="24"/>
      <c r="CZ1182" s="24"/>
      <c r="DA1182" s="24"/>
      <c r="DB1182" s="24"/>
      <c r="DC1182" s="24"/>
      <c r="DD1182" s="24"/>
      <c r="DE1182" s="24"/>
      <c r="DF1182" s="26" t="s">
        <v>139</v>
      </c>
      <c r="DG1182" s="26" t="s">
        <v>139</v>
      </c>
      <c r="DH1182" s="26" t="s">
        <v>139</v>
      </c>
      <c r="DI1182" s="26" t="s">
        <v>139</v>
      </c>
      <c r="DJ1182" s="26" t="s">
        <v>139</v>
      </c>
      <c r="DK1182" s="26" t="s">
        <v>139</v>
      </c>
      <c r="DL1182" s="26" t="s">
        <v>139</v>
      </c>
      <c r="DM1182" s="26" t="s">
        <v>139</v>
      </c>
      <c r="DN1182" s="26" t="s">
        <v>139</v>
      </c>
      <c r="DO1182" s="26" t="s">
        <v>139</v>
      </c>
    </row>
    <row r="1183" spans="1:119" ht="20.100000000000001" customHeight="1" x14ac:dyDescent="0.25">
      <c r="A1183" s="29" t="str">
        <f t="shared" si="252"/>
        <v>Fundación Castillo de Amor para la Niñez (Castle of Love for Children Foundation)4</v>
      </c>
      <c r="B1183" s="29" t="str">
        <f t="shared" si="253"/>
        <v>Fundación Castillo de Amor para la Niñez (Castle of Love for Children Foundation)</v>
      </c>
      <c r="C1183" s="29">
        <f t="shared" si="254"/>
        <v>4</v>
      </c>
      <c r="D1183" s="30" t="str">
        <f t="shared" si="255"/>
        <v>Americas</v>
      </c>
      <c r="E1183" s="30" t="str">
        <f t="shared" si="256"/>
        <v>Chimaltenango, Guatemala</v>
      </c>
      <c r="F1183" s="31">
        <f t="shared" si="257"/>
        <v>1</v>
      </c>
      <c r="G1183" s="31">
        <f t="shared" si="258"/>
        <v>1</v>
      </c>
      <c r="H1183" s="31">
        <f t="shared" si="259"/>
        <v>2</v>
      </c>
      <c r="I1183" s="31">
        <f t="shared" si="260"/>
        <v>1</v>
      </c>
      <c r="J1183" s="31">
        <f t="shared" si="261"/>
        <v>2</v>
      </c>
      <c r="K1183" s="31">
        <f t="shared" si="262"/>
        <v>2</v>
      </c>
      <c r="L1183" s="31">
        <f t="shared" si="263"/>
        <v>1</v>
      </c>
      <c r="M1183" s="31">
        <f t="shared" si="264"/>
        <v>2</v>
      </c>
      <c r="N1183" s="31">
        <f t="shared" si="265"/>
        <v>1.5</v>
      </c>
      <c r="O1183" s="26" t="s">
        <v>6548</v>
      </c>
      <c r="P1183" s="26" t="s">
        <v>108</v>
      </c>
      <c r="Q1183" s="27">
        <v>41568</v>
      </c>
      <c r="R1183" s="26" t="s">
        <v>305</v>
      </c>
      <c r="S1183" s="26" t="s">
        <v>622</v>
      </c>
      <c r="T1183" s="26" t="s">
        <v>194</v>
      </c>
      <c r="U1183" s="26" t="s">
        <v>168</v>
      </c>
      <c r="V1183" s="26" t="s">
        <v>15731</v>
      </c>
      <c r="W1183" s="26" t="s">
        <v>1261</v>
      </c>
      <c r="X1183" s="26" t="s">
        <v>1717</v>
      </c>
      <c r="Y1183" s="26" t="s">
        <v>6549</v>
      </c>
      <c r="Z1183" s="26" t="s">
        <v>6550</v>
      </c>
      <c r="AA1183" s="24"/>
      <c r="AB1183" s="26" t="s">
        <v>117</v>
      </c>
      <c r="AC1183" s="28">
        <v>20000</v>
      </c>
      <c r="AD1183" s="24"/>
      <c r="AE1183" s="26" t="s">
        <v>1271</v>
      </c>
      <c r="AF1183" s="26" t="s">
        <v>139</v>
      </c>
      <c r="AG1183" s="26" t="s">
        <v>224</v>
      </c>
      <c r="AH1183" s="26" t="s">
        <v>185</v>
      </c>
      <c r="AI1183" s="28">
        <v>20000</v>
      </c>
      <c r="AJ1183" s="26" t="s">
        <v>6551</v>
      </c>
      <c r="AK1183" s="26" t="s">
        <v>6552</v>
      </c>
      <c r="AL1183" s="26" t="s">
        <v>6553</v>
      </c>
      <c r="AM1183" s="24"/>
      <c r="AN1183" s="24"/>
      <c r="AO1183" s="24"/>
      <c r="AP1183" s="24"/>
      <c r="AQ1183" s="24"/>
      <c r="AR1183" s="26" t="s">
        <v>6554</v>
      </c>
      <c r="AS1183" s="24"/>
      <c r="AT1183" s="24"/>
      <c r="AU1183" s="24"/>
      <c r="AV1183" s="24"/>
      <c r="AW1183" s="28">
        <v>310911</v>
      </c>
      <c r="AX1183" s="26">
        <v>101</v>
      </c>
      <c r="AY1183" s="24"/>
      <c r="AZ1183" s="28">
        <v>17</v>
      </c>
      <c r="BA1183" s="26">
        <v>0</v>
      </c>
      <c r="BB1183" s="26" t="s">
        <v>241</v>
      </c>
      <c r="BC1183" s="26" t="s">
        <v>6555</v>
      </c>
      <c r="BD1183" s="24"/>
      <c r="BE1183" s="24"/>
      <c r="BF1183" s="26" t="s">
        <v>6556</v>
      </c>
      <c r="BG1183" s="26" t="s">
        <v>395</v>
      </c>
      <c r="BH1183" s="26" t="s">
        <v>6557</v>
      </c>
      <c r="BI1183" s="26" t="s">
        <v>191</v>
      </c>
      <c r="BJ1183" s="24"/>
      <c r="BK1183" s="24"/>
      <c r="BL1183" s="24"/>
      <c r="BM1183" s="24"/>
      <c r="BN1183" s="24"/>
      <c r="BO1183" s="24"/>
      <c r="BP1183" s="24"/>
      <c r="BQ1183" s="24"/>
      <c r="BR1183" s="26">
        <v>1</v>
      </c>
      <c r="BS1183" s="26">
        <v>1</v>
      </c>
      <c r="BT1183" s="26">
        <v>2</v>
      </c>
      <c r="BU1183" s="26">
        <v>1</v>
      </c>
      <c r="BV1183" s="26">
        <v>2</v>
      </c>
      <c r="BW1183" s="26">
        <v>2</v>
      </c>
      <c r="BX1183" s="26">
        <v>1</v>
      </c>
      <c r="BY1183" s="26">
        <v>2</v>
      </c>
      <c r="BZ1183" s="24"/>
      <c r="CA1183" s="24"/>
      <c r="CB1183" s="24"/>
      <c r="CC1183" s="24"/>
      <c r="CD1183" s="24"/>
      <c r="CE1183" s="24"/>
      <c r="CF1183" s="24"/>
      <c r="CG1183" s="24"/>
      <c r="CH1183" s="24"/>
      <c r="CI1183" s="24"/>
      <c r="CJ1183" s="24"/>
      <c r="CK1183" s="24"/>
      <c r="CL1183" s="24"/>
      <c r="CM1183" s="24"/>
      <c r="CN1183" s="24"/>
      <c r="CO1183" s="24"/>
      <c r="CP1183" s="24"/>
      <c r="CQ1183" s="24"/>
      <c r="CR1183" s="24"/>
      <c r="CS1183" s="24"/>
      <c r="CT1183" s="24"/>
      <c r="CU1183" s="24"/>
      <c r="CV1183" s="24"/>
      <c r="CW1183" s="24"/>
      <c r="CX1183" s="24"/>
      <c r="CY1183" s="24"/>
      <c r="CZ1183" s="24"/>
      <c r="DA1183" s="24"/>
      <c r="DB1183" s="24"/>
      <c r="DC1183" s="24"/>
      <c r="DD1183" s="24"/>
      <c r="DE1183" s="24"/>
      <c r="DF1183" s="26" t="s">
        <v>120</v>
      </c>
      <c r="DG1183" s="26" t="s">
        <v>120</v>
      </c>
      <c r="DH1183" s="26" t="s">
        <v>139</v>
      </c>
      <c r="DI1183" s="26" t="s">
        <v>139</v>
      </c>
      <c r="DJ1183" s="26" t="s">
        <v>139</v>
      </c>
      <c r="DK1183" s="26" t="s">
        <v>139</v>
      </c>
      <c r="DL1183" s="26" t="s">
        <v>139</v>
      </c>
      <c r="DM1183" s="26" t="s">
        <v>139</v>
      </c>
      <c r="DN1183" s="26" t="s">
        <v>139</v>
      </c>
      <c r="DO1183" s="26" t="s">
        <v>120</v>
      </c>
    </row>
    <row r="1184" spans="1:119" ht="20.100000000000001" customHeight="1" x14ac:dyDescent="0.25">
      <c r="A1184" s="29" t="str">
        <f t="shared" si="252"/>
        <v>Fundación Castillo de Amor para la Niñez (Castle of Love for Children Foundation)3</v>
      </c>
      <c r="B1184" s="29" t="str">
        <f t="shared" si="253"/>
        <v>Fundación Castillo de Amor para la Niñez (Castle of Love for Children Foundation)</v>
      </c>
      <c r="C1184" s="29">
        <f t="shared" si="254"/>
        <v>3</v>
      </c>
      <c r="D1184" s="30" t="str">
        <f t="shared" si="255"/>
        <v>Americas</v>
      </c>
      <c r="E1184" s="30" t="str">
        <f t="shared" si="256"/>
        <v>Chimaltenango, Guatemala</v>
      </c>
      <c r="F1184" s="31">
        <f t="shared" si="257"/>
        <v>3</v>
      </c>
      <c r="G1184" s="31">
        <f t="shared" si="258"/>
        <v>1</v>
      </c>
      <c r="H1184" s="31">
        <f t="shared" si="259"/>
        <v>3</v>
      </c>
      <c r="I1184" s="31">
        <f t="shared" si="260"/>
        <v>4</v>
      </c>
      <c r="J1184" s="31">
        <f t="shared" si="261"/>
        <v>3</v>
      </c>
      <c r="K1184" s="31">
        <f t="shared" si="262"/>
        <v>3</v>
      </c>
      <c r="L1184" s="31">
        <f t="shared" si="263"/>
        <v>2</v>
      </c>
      <c r="M1184" s="31">
        <f t="shared" si="264"/>
        <v>3</v>
      </c>
      <c r="N1184" s="31">
        <f t="shared" si="265"/>
        <v>2.8</v>
      </c>
      <c r="O1184" s="26" t="s">
        <v>6558</v>
      </c>
      <c r="P1184" s="26" t="s">
        <v>108</v>
      </c>
      <c r="Q1184" s="27">
        <v>41204</v>
      </c>
      <c r="R1184" s="26" t="s">
        <v>166</v>
      </c>
      <c r="S1184" s="26" t="s">
        <v>306</v>
      </c>
      <c r="T1184" s="26" t="s">
        <v>207</v>
      </c>
      <c r="U1184" s="26" t="s">
        <v>168</v>
      </c>
      <c r="V1184" s="26" t="s">
        <v>15731</v>
      </c>
      <c r="W1184" s="26" t="s">
        <v>1261</v>
      </c>
      <c r="X1184" s="26" t="s">
        <v>1717</v>
      </c>
      <c r="Y1184" s="26" t="s">
        <v>6549</v>
      </c>
      <c r="Z1184" s="26" t="s">
        <v>6550</v>
      </c>
      <c r="AA1184" s="24"/>
      <c r="AB1184" s="26" t="s">
        <v>117</v>
      </c>
      <c r="AC1184" s="28">
        <v>21000</v>
      </c>
      <c r="AD1184" s="24"/>
      <c r="AE1184" s="26" t="s">
        <v>1271</v>
      </c>
      <c r="AF1184" s="26" t="s">
        <v>139</v>
      </c>
      <c r="AG1184" s="26" t="s">
        <v>224</v>
      </c>
      <c r="AH1184" s="26" t="s">
        <v>121</v>
      </c>
      <c r="AI1184" s="28">
        <v>21000</v>
      </c>
      <c r="AJ1184" s="26" t="s">
        <v>1913</v>
      </c>
      <c r="AK1184" s="26" t="s">
        <v>6559</v>
      </c>
      <c r="AL1184" s="26" t="s">
        <v>6560</v>
      </c>
      <c r="AM1184" s="24"/>
      <c r="AN1184" s="24"/>
      <c r="AO1184" s="24"/>
      <c r="AP1184" s="24"/>
      <c r="AQ1184" s="26" t="s">
        <v>6561</v>
      </c>
      <c r="AR1184" s="24"/>
      <c r="AS1184" s="24"/>
      <c r="AT1184" s="24"/>
      <c r="AU1184" s="24"/>
      <c r="AV1184" s="24"/>
      <c r="AW1184" s="28">
        <v>614636</v>
      </c>
      <c r="AX1184" s="26">
        <v>68</v>
      </c>
      <c r="AY1184" s="28">
        <v>10</v>
      </c>
      <c r="AZ1184" s="28">
        <v>20</v>
      </c>
      <c r="BA1184" s="26">
        <v>0</v>
      </c>
      <c r="BB1184" s="26" t="s">
        <v>241</v>
      </c>
      <c r="BC1184" s="26" t="s">
        <v>6555</v>
      </c>
      <c r="BD1184" s="26" t="s">
        <v>437</v>
      </c>
      <c r="BE1184" s="26" t="s">
        <v>6562</v>
      </c>
      <c r="BF1184" s="26" t="s">
        <v>6557</v>
      </c>
      <c r="BG1184" s="24"/>
      <c r="BH1184" s="26" t="s">
        <v>581</v>
      </c>
      <c r="BI1184" s="24"/>
      <c r="BJ1184" s="26" t="s">
        <v>6563</v>
      </c>
      <c r="BK1184" s="24"/>
      <c r="BL1184" s="26" t="s">
        <v>6564</v>
      </c>
      <c r="BM1184" s="24"/>
      <c r="BN1184" s="24"/>
      <c r="BO1184" s="24"/>
      <c r="BP1184" s="24"/>
      <c r="BQ1184" s="24"/>
      <c r="BR1184" s="26">
        <v>3</v>
      </c>
      <c r="BS1184" s="26">
        <v>1</v>
      </c>
      <c r="BT1184" s="26">
        <v>3</v>
      </c>
      <c r="BU1184" s="26">
        <v>4</v>
      </c>
      <c r="BV1184" s="26">
        <v>3</v>
      </c>
      <c r="BW1184" s="26">
        <v>3</v>
      </c>
      <c r="BX1184" s="26">
        <v>2</v>
      </c>
      <c r="BY1184" s="26">
        <v>3</v>
      </c>
      <c r="BZ1184" s="24"/>
      <c r="CA1184" s="24"/>
      <c r="CB1184" s="24"/>
      <c r="CC1184" s="24"/>
      <c r="CD1184" s="24"/>
      <c r="CE1184" s="24"/>
      <c r="CF1184" s="24"/>
      <c r="CG1184" s="24"/>
      <c r="CH1184" s="24"/>
      <c r="CI1184" s="24"/>
      <c r="CJ1184" s="24"/>
      <c r="CK1184" s="24"/>
      <c r="CL1184" s="24"/>
      <c r="CM1184" s="24"/>
      <c r="CN1184" s="24"/>
      <c r="CO1184" s="24"/>
      <c r="CP1184" s="24"/>
      <c r="CQ1184" s="24"/>
      <c r="CR1184" s="24"/>
      <c r="CS1184" s="24"/>
      <c r="CT1184" s="24"/>
      <c r="CU1184" s="24"/>
      <c r="CV1184" s="24"/>
      <c r="CW1184" s="24"/>
      <c r="CX1184" s="24"/>
      <c r="CY1184" s="24"/>
      <c r="CZ1184" s="24"/>
      <c r="DA1184" s="24"/>
      <c r="DB1184" s="24"/>
      <c r="DC1184" s="24"/>
      <c r="DD1184" s="24"/>
      <c r="DE1184" s="24"/>
      <c r="DF1184" s="26" t="s">
        <v>139</v>
      </c>
      <c r="DG1184" s="26" t="s">
        <v>120</v>
      </c>
      <c r="DH1184" s="26" t="s">
        <v>139</v>
      </c>
      <c r="DI1184" s="26" t="s">
        <v>139</v>
      </c>
      <c r="DJ1184" s="26" t="s">
        <v>139</v>
      </c>
      <c r="DK1184" s="26" t="s">
        <v>139</v>
      </c>
      <c r="DL1184" s="26" t="s">
        <v>139</v>
      </c>
      <c r="DM1184" s="26" t="s">
        <v>139</v>
      </c>
      <c r="DN1184" s="26" t="s">
        <v>139</v>
      </c>
      <c r="DO1184" s="26" t="s">
        <v>139</v>
      </c>
    </row>
    <row r="1185" spans="1:119" ht="20.100000000000001" customHeight="1" x14ac:dyDescent="0.25">
      <c r="A1185" s="29" t="str">
        <f t="shared" si="252"/>
        <v>Fundación Castillo de Amor para la Niñez (Castle of Love for Children Foundation)2</v>
      </c>
      <c r="B1185" s="29" t="str">
        <f t="shared" si="253"/>
        <v>Fundación Castillo de Amor para la Niñez (Castle of Love for Children Foundation)</v>
      </c>
      <c r="C1185" s="29">
        <f t="shared" si="254"/>
        <v>2</v>
      </c>
      <c r="D1185" s="30" t="str">
        <f t="shared" si="255"/>
        <v>Americas</v>
      </c>
      <c r="E1185" s="30" t="str">
        <f t="shared" si="256"/>
        <v>Chimaltenango, Guatemala</v>
      </c>
      <c r="F1185" s="31">
        <f t="shared" si="257"/>
        <v>2</v>
      </c>
      <c r="G1185" s="31">
        <f t="shared" si="258"/>
        <v>3</v>
      </c>
      <c r="H1185" s="31">
        <f t="shared" si="259"/>
        <v>2</v>
      </c>
      <c r="I1185" s="31">
        <f t="shared" si="260"/>
        <v>4</v>
      </c>
      <c r="J1185" s="31">
        <f t="shared" si="261"/>
        <v>3</v>
      </c>
      <c r="K1185" s="31">
        <f t="shared" si="262"/>
        <v>3</v>
      </c>
      <c r="L1185" s="31">
        <f t="shared" si="263"/>
        <v>3</v>
      </c>
      <c r="M1185" s="31">
        <f t="shared" si="264"/>
        <v>3</v>
      </c>
      <c r="N1185" s="31">
        <f t="shared" si="265"/>
        <v>2.9</v>
      </c>
      <c r="O1185" s="26" t="s">
        <v>6565</v>
      </c>
      <c r="P1185" s="26" t="s">
        <v>108</v>
      </c>
      <c r="Q1185" s="27">
        <v>40826</v>
      </c>
      <c r="R1185" s="26" t="s">
        <v>155</v>
      </c>
      <c r="S1185" s="26" t="s">
        <v>321</v>
      </c>
      <c r="T1185" s="26" t="s">
        <v>175</v>
      </c>
      <c r="U1185" s="26" t="s">
        <v>168</v>
      </c>
      <c r="V1185" s="26" t="s">
        <v>15731</v>
      </c>
      <c r="W1185" s="26" t="s">
        <v>1261</v>
      </c>
      <c r="X1185" s="26" t="s">
        <v>1717</v>
      </c>
      <c r="Y1185" s="26" t="s">
        <v>6549</v>
      </c>
      <c r="Z1185" s="26" t="s">
        <v>6550</v>
      </c>
      <c r="AA1185" s="24"/>
      <c r="AB1185" s="26" t="s">
        <v>117</v>
      </c>
      <c r="AC1185" s="28">
        <v>17000</v>
      </c>
      <c r="AD1185" s="24"/>
      <c r="AE1185" s="26" t="s">
        <v>1271</v>
      </c>
      <c r="AF1185" s="26" t="s">
        <v>139</v>
      </c>
      <c r="AG1185" s="26" t="s">
        <v>224</v>
      </c>
      <c r="AH1185" s="26" t="s">
        <v>143</v>
      </c>
      <c r="AI1185" s="28">
        <v>17000</v>
      </c>
      <c r="AJ1185" s="24"/>
      <c r="AK1185" s="26" t="s">
        <v>6566</v>
      </c>
      <c r="AL1185" s="26" t="s">
        <v>6567</v>
      </c>
      <c r="AM1185" s="26" t="s">
        <v>6568</v>
      </c>
      <c r="AN1185" s="26" t="s">
        <v>6569</v>
      </c>
      <c r="AO1185" s="26" t="s">
        <v>6570</v>
      </c>
      <c r="AP1185" s="24"/>
      <c r="AQ1185" s="24"/>
      <c r="AR1185" s="24"/>
      <c r="AS1185" s="24"/>
      <c r="AT1185" s="24"/>
      <c r="AU1185" s="24"/>
      <c r="AV1185" s="24"/>
      <c r="AW1185" s="28">
        <v>571000</v>
      </c>
      <c r="AX1185" s="26">
        <v>1650</v>
      </c>
      <c r="AY1185" s="28">
        <v>20</v>
      </c>
      <c r="AZ1185" s="28">
        <v>14</v>
      </c>
      <c r="BA1185" s="26">
        <v>0</v>
      </c>
      <c r="BB1185" s="26" t="s">
        <v>241</v>
      </c>
      <c r="BC1185" s="26" t="s">
        <v>6555</v>
      </c>
      <c r="BD1185" s="24"/>
      <c r="BE1185" s="24"/>
      <c r="BF1185" s="26" t="s">
        <v>6571</v>
      </c>
      <c r="BG1185" s="26" t="s">
        <v>2872</v>
      </c>
      <c r="BH1185" s="26" t="s">
        <v>6557</v>
      </c>
      <c r="BI1185" s="26" t="s">
        <v>191</v>
      </c>
      <c r="BJ1185" s="24"/>
      <c r="BK1185" s="24"/>
      <c r="BL1185" s="24"/>
      <c r="BM1185" s="24"/>
      <c r="BN1185" s="24"/>
      <c r="BO1185" s="24"/>
      <c r="BP1185" s="24"/>
      <c r="BQ1185" s="24"/>
      <c r="BR1185" s="26">
        <v>2</v>
      </c>
      <c r="BS1185" s="26">
        <v>3</v>
      </c>
      <c r="BT1185" s="26">
        <v>2</v>
      </c>
      <c r="BU1185" s="26">
        <v>4</v>
      </c>
      <c r="BV1185" s="26">
        <v>3</v>
      </c>
      <c r="BW1185" s="26">
        <v>3</v>
      </c>
      <c r="BX1185" s="26">
        <v>3</v>
      </c>
      <c r="BY1185" s="26">
        <v>3</v>
      </c>
      <c r="BZ1185" s="24"/>
      <c r="CA1185" s="24"/>
      <c r="CB1185" s="24"/>
      <c r="CC1185" s="24"/>
      <c r="CD1185" s="24"/>
      <c r="CE1185" s="24"/>
      <c r="CF1185" s="24"/>
      <c r="CG1185" s="24"/>
      <c r="CH1185" s="24"/>
      <c r="CI1185" s="24"/>
      <c r="CJ1185" s="24"/>
      <c r="CK1185" s="24"/>
      <c r="CL1185" s="24"/>
      <c r="CM1185" s="24"/>
      <c r="CN1185" s="24"/>
      <c r="CO1185" s="24"/>
      <c r="CP1185" s="24"/>
      <c r="CQ1185" s="24"/>
      <c r="CR1185" s="24"/>
      <c r="CS1185" s="24"/>
      <c r="CT1185" s="24"/>
      <c r="CU1185" s="24"/>
      <c r="CV1185" s="24"/>
      <c r="CW1185" s="24"/>
      <c r="CX1185" s="24"/>
      <c r="CY1185" s="24"/>
      <c r="CZ1185" s="24"/>
      <c r="DA1185" s="24"/>
      <c r="DB1185" s="24"/>
      <c r="DC1185" s="24"/>
      <c r="DD1185" s="24"/>
      <c r="DE1185" s="24"/>
      <c r="DF1185" s="26" t="s">
        <v>139</v>
      </c>
      <c r="DG1185" s="26" t="s">
        <v>139</v>
      </c>
      <c r="DH1185" s="26" t="s">
        <v>139</v>
      </c>
      <c r="DI1185" s="26" t="s">
        <v>139</v>
      </c>
      <c r="DJ1185" s="26" t="s">
        <v>139</v>
      </c>
      <c r="DK1185" s="26" t="s">
        <v>139</v>
      </c>
      <c r="DL1185" s="26" t="s">
        <v>139</v>
      </c>
      <c r="DM1185" s="26" t="s">
        <v>139</v>
      </c>
      <c r="DN1185" s="26" t="s">
        <v>139</v>
      </c>
      <c r="DO1185" s="26" t="s">
        <v>139</v>
      </c>
    </row>
    <row r="1186" spans="1:119" ht="20.100000000000001" customHeight="1" x14ac:dyDescent="0.25">
      <c r="A1186" s="29" t="str">
        <f t="shared" si="252"/>
        <v>Fundación Castillo de Amor para la Niñez (Castle of Love for Children Foundation)1</v>
      </c>
      <c r="B1186" s="29" t="str">
        <f t="shared" si="253"/>
        <v>Fundación Castillo de Amor para la Niñez (Castle of Love for Children Foundation)</v>
      </c>
      <c r="C1186" s="29">
        <f t="shared" si="254"/>
        <v>1</v>
      </c>
      <c r="D1186" s="30" t="str">
        <f t="shared" si="255"/>
        <v>Americas</v>
      </c>
      <c r="E1186" s="30" t="str">
        <f t="shared" si="256"/>
        <v>Chimaltenango, Guatemala</v>
      </c>
      <c r="F1186" s="31">
        <f t="shared" si="257"/>
        <v>2</v>
      </c>
      <c r="G1186" s="31">
        <f t="shared" si="258"/>
        <v>3</v>
      </c>
      <c r="H1186" s="31">
        <f t="shared" si="259"/>
        <v>2</v>
      </c>
      <c r="I1186" s="31">
        <f t="shared" si="260"/>
        <v>4</v>
      </c>
      <c r="J1186" s="31">
        <f t="shared" si="261"/>
        <v>3</v>
      </c>
      <c r="K1186" s="31">
        <f t="shared" si="262"/>
        <v>3</v>
      </c>
      <c r="L1186" s="31">
        <f t="shared" si="263"/>
        <v>3</v>
      </c>
      <c r="M1186" s="31">
        <f t="shared" si="264"/>
        <v>3</v>
      </c>
      <c r="N1186" s="31">
        <f t="shared" si="265"/>
        <v>2.9</v>
      </c>
      <c r="O1186" s="26" t="s">
        <v>6572</v>
      </c>
      <c r="P1186" s="26" t="s">
        <v>108</v>
      </c>
      <c r="Q1186" s="27">
        <v>40469</v>
      </c>
      <c r="R1186" s="26" t="s">
        <v>155</v>
      </c>
      <c r="S1186" s="26" t="s">
        <v>332</v>
      </c>
      <c r="T1186" s="26" t="s">
        <v>333</v>
      </c>
      <c r="U1186" s="26" t="s">
        <v>168</v>
      </c>
      <c r="V1186" s="26" t="s">
        <v>15731</v>
      </c>
      <c r="W1186" s="26" t="s">
        <v>1261</v>
      </c>
      <c r="X1186" s="26" t="s">
        <v>1717</v>
      </c>
      <c r="Y1186" s="26" t="s">
        <v>6549</v>
      </c>
      <c r="Z1186" s="26" t="s">
        <v>6550</v>
      </c>
      <c r="AA1186" s="24"/>
      <c r="AB1186" s="26" t="s">
        <v>117</v>
      </c>
      <c r="AC1186" s="28">
        <v>15000</v>
      </c>
      <c r="AD1186" s="24"/>
      <c r="AE1186" s="26" t="s">
        <v>1271</v>
      </c>
      <c r="AF1186" s="26" t="s">
        <v>139</v>
      </c>
      <c r="AG1186" s="26" t="s">
        <v>224</v>
      </c>
      <c r="AH1186" s="26" t="s">
        <v>158</v>
      </c>
      <c r="AI1186" s="28">
        <v>15000</v>
      </c>
      <c r="AJ1186" s="24"/>
      <c r="AK1186" s="26" t="s">
        <v>6566</v>
      </c>
      <c r="AL1186" s="26" t="s">
        <v>6567</v>
      </c>
      <c r="AM1186" s="26" t="s">
        <v>6573</v>
      </c>
      <c r="AN1186" s="26" t="s">
        <v>6574</v>
      </c>
      <c r="AO1186" s="26" t="s">
        <v>6575</v>
      </c>
      <c r="AP1186" s="24"/>
      <c r="AQ1186" s="24"/>
      <c r="AR1186" s="24"/>
      <c r="AS1186" s="24"/>
      <c r="AT1186" s="24"/>
      <c r="AU1186" s="26" t="s">
        <v>6576</v>
      </c>
      <c r="AV1186" s="24"/>
      <c r="AW1186" s="28">
        <v>550000</v>
      </c>
      <c r="AX1186" s="26">
        <v>1606</v>
      </c>
      <c r="AY1186" s="28">
        <v>14</v>
      </c>
      <c r="AZ1186" s="28">
        <v>8</v>
      </c>
      <c r="BA1186" s="26">
        <v>0</v>
      </c>
      <c r="BB1186" s="26" t="s">
        <v>241</v>
      </c>
      <c r="BC1186" s="26" t="s">
        <v>6555</v>
      </c>
      <c r="BD1186" s="24"/>
      <c r="BE1186" s="24"/>
      <c r="BF1186" s="26" t="s">
        <v>6577</v>
      </c>
      <c r="BG1186" s="26" t="s">
        <v>395</v>
      </c>
      <c r="BH1186" s="26" t="s">
        <v>6557</v>
      </c>
      <c r="BI1186" s="26" t="s">
        <v>191</v>
      </c>
      <c r="BJ1186" s="24"/>
      <c r="BK1186" s="24"/>
      <c r="BL1186" s="24"/>
      <c r="BM1186" s="24"/>
      <c r="BN1186" s="24"/>
      <c r="BO1186" s="24"/>
      <c r="BP1186" s="24"/>
      <c r="BQ1186" s="24"/>
      <c r="BR1186" s="26">
        <v>2</v>
      </c>
      <c r="BS1186" s="26">
        <v>3</v>
      </c>
      <c r="BT1186" s="26">
        <v>2</v>
      </c>
      <c r="BU1186" s="26">
        <v>4</v>
      </c>
      <c r="BV1186" s="26">
        <v>3</v>
      </c>
      <c r="BW1186" s="26">
        <v>3</v>
      </c>
      <c r="BX1186" s="26">
        <v>3</v>
      </c>
      <c r="BY1186" s="26">
        <v>3</v>
      </c>
      <c r="BZ1186" s="24"/>
      <c r="CA1186" s="24"/>
      <c r="CB1186" s="24"/>
      <c r="CC1186" s="24"/>
      <c r="CD1186" s="24"/>
      <c r="CE1186" s="24"/>
      <c r="CF1186" s="24"/>
      <c r="CG1186" s="24"/>
      <c r="CH1186" s="24"/>
      <c r="CI1186" s="24"/>
      <c r="CJ1186" s="24"/>
      <c r="CK1186" s="24"/>
      <c r="CL1186" s="24"/>
      <c r="CM1186" s="24"/>
      <c r="CN1186" s="24"/>
      <c r="CO1186" s="24"/>
      <c r="CP1186" s="24"/>
      <c r="CQ1186" s="24"/>
      <c r="CR1186" s="24"/>
      <c r="CS1186" s="24"/>
      <c r="CT1186" s="24"/>
      <c r="CU1186" s="24"/>
      <c r="CV1186" s="24"/>
      <c r="CW1186" s="24"/>
      <c r="CX1186" s="24"/>
      <c r="CY1186" s="24"/>
      <c r="CZ1186" s="24"/>
      <c r="DA1186" s="24"/>
      <c r="DB1186" s="24"/>
      <c r="DC1186" s="24"/>
      <c r="DD1186" s="24"/>
      <c r="DE1186" s="24"/>
      <c r="DF1186" s="26" t="s">
        <v>139</v>
      </c>
      <c r="DG1186" s="26" t="s">
        <v>120</v>
      </c>
      <c r="DH1186" s="26" t="s">
        <v>139</v>
      </c>
      <c r="DI1186" s="26" t="s">
        <v>139</v>
      </c>
      <c r="DJ1186" s="26" t="s">
        <v>139</v>
      </c>
      <c r="DK1186" s="26" t="s">
        <v>139</v>
      </c>
      <c r="DL1186" s="26" t="s">
        <v>139</v>
      </c>
      <c r="DM1186" s="26" t="s">
        <v>139</v>
      </c>
      <c r="DN1186" s="26" t="s">
        <v>139</v>
      </c>
      <c r="DO1186" s="26" t="s">
        <v>139</v>
      </c>
    </row>
    <row r="1187" spans="1:119" ht="20.100000000000001" customHeight="1" x14ac:dyDescent="0.25">
      <c r="A1187" s="29" t="str">
        <f t="shared" si="252"/>
        <v/>
      </c>
      <c r="B1187" s="29" t="str">
        <f t="shared" si="253"/>
        <v>Fundación Castillo de Amor para la Niñez (Castle of Love for Children Foundation)</v>
      </c>
      <c r="C1187" s="29">
        <f t="shared" si="254"/>
        <v>0</v>
      </c>
      <c r="D1187" s="30" t="str">
        <f t="shared" si="255"/>
        <v>Americas</v>
      </c>
      <c r="E1187" s="30" t="str">
        <f t="shared" si="256"/>
        <v>Chimaltenango, Guatemala</v>
      </c>
      <c r="F1187" s="31">
        <f t="shared" si="257"/>
        <v>0</v>
      </c>
      <c r="G1187" s="31">
        <f t="shared" si="258"/>
        <v>0</v>
      </c>
      <c r="H1187" s="31">
        <f t="shared" si="259"/>
        <v>0</v>
      </c>
      <c r="I1187" s="31">
        <f t="shared" si="260"/>
        <v>0</v>
      </c>
      <c r="J1187" s="31">
        <f t="shared" si="261"/>
        <v>0</v>
      </c>
      <c r="K1187" s="31">
        <f t="shared" si="262"/>
        <v>0</v>
      </c>
      <c r="L1187" s="31">
        <f t="shared" si="263"/>
        <v>0</v>
      </c>
      <c r="M1187" s="31">
        <f t="shared" si="264"/>
        <v>0</v>
      </c>
      <c r="N1187" s="31">
        <f t="shared" si="265"/>
        <v>0</v>
      </c>
      <c r="O1187" s="26" t="s">
        <v>16087</v>
      </c>
      <c r="P1187" s="26" t="s">
        <v>108</v>
      </c>
      <c r="Q1187" s="27">
        <v>40652</v>
      </c>
      <c r="R1187" s="24"/>
      <c r="S1187" s="24"/>
      <c r="T1187" s="26" t="s">
        <v>333</v>
      </c>
      <c r="U1187" s="24"/>
      <c r="V1187" s="26" t="s">
        <v>15731</v>
      </c>
      <c r="W1187" s="26" t="s">
        <v>1261</v>
      </c>
      <c r="X1187" s="26" t="s">
        <v>1717</v>
      </c>
      <c r="Y1187" s="26" t="s">
        <v>6549</v>
      </c>
      <c r="Z1187" s="26" t="s">
        <v>6550</v>
      </c>
      <c r="AA1187" s="24"/>
      <c r="AB1187" s="26" t="s">
        <v>15736</v>
      </c>
      <c r="AC1187" s="28">
        <v>1000</v>
      </c>
      <c r="AD1187" s="24"/>
      <c r="AE1187" s="26" t="s">
        <v>1271</v>
      </c>
      <c r="AF1187" s="26" t="s">
        <v>139</v>
      </c>
      <c r="AG1187" s="26" t="s">
        <v>224</v>
      </c>
      <c r="AH1187" s="24"/>
      <c r="AI1187" s="28">
        <v>1000</v>
      </c>
      <c r="AJ1187" s="24"/>
      <c r="AK1187" s="24"/>
      <c r="AL1187" s="24"/>
      <c r="AM1187" s="24"/>
      <c r="AN1187" s="24"/>
      <c r="AO1187" s="24"/>
      <c r="AP1187" s="24"/>
      <c r="AQ1187" s="24"/>
      <c r="AR1187" s="24"/>
      <c r="AS1187" s="24"/>
      <c r="AT1187" s="24"/>
      <c r="AU1187" s="24"/>
      <c r="AV1187" s="24"/>
      <c r="AW1187" s="28">
        <v>0</v>
      </c>
      <c r="AX1187" s="26">
        <v>0</v>
      </c>
      <c r="AY1187" s="28">
        <v>0</v>
      </c>
      <c r="AZ1187" s="28">
        <v>0</v>
      </c>
      <c r="BA1187" s="26">
        <v>0</v>
      </c>
      <c r="BB1187" s="24"/>
      <c r="BC1187" s="26" t="s">
        <v>6555</v>
      </c>
      <c r="BD1187" s="24"/>
      <c r="BE1187" s="24"/>
      <c r="BF1187" s="24"/>
      <c r="BG1187" s="24"/>
      <c r="BH1187" s="24"/>
      <c r="BI1187" s="24"/>
      <c r="BJ1187" s="24"/>
      <c r="BK1187" s="24"/>
      <c r="BL1187" s="24"/>
      <c r="BM1187" s="24"/>
      <c r="BN1187" s="24"/>
      <c r="BO1187" s="24"/>
      <c r="BP1187" s="24"/>
      <c r="BQ1187" s="24"/>
      <c r="BR1187" s="26">
        <v>0</v>
      </c>
      <c r="BS1187" s="26">
        <v>0</v>
      </c>
      <c r="BT1187" s="26">
        <v>0</v>
      </c>
      <c r="BU1187" s="26">
        <v>0</v>
      </c>
      <c r="BV1187" s="26">
        <v>0</v>
      </c>
      <c r="BW1187" s="26">
        <v>0</v>
      </c>
      <c r="BX1187" s="26">
        <v>0</v>
      </c>
      <c r="BY1187" s="26">
        <v>0</v>
      </c>
      <c r="BZ1187" s="24"/>
      <c r="CA1187" s="24"/>
      <c r="CB1187" s="24"/>
      <c r="CC1187" s="24"/>
      <c r="CD1187" s="24"/>
      <c r="CE1187" s="24"/>
      <c r="CF1187" s="24"/>
      <c r="CG1187" s="24"/>
      <c r="CH1187" s="24"/>
      <c r="CI1187" s="24"/>
      <c r="CJ1187" s="24"/>
      <c r="CK1187" s="24"/>
      <c r="CL1187" s="24"/>
      <c r="CM1187" s="24"/>
      <c r="CN1187" s="24"/>
      <c r="CO1187" s="24"/>
      <c r="CP1187" s="24"/>
      <c r="CQ1187" s="24"/>
      <c r="CR1187" s="24"/>
      <c r="CS1187" s="24"/>
      <c r="CT1187" s="24"/>
      <c r="CU1187" s="24"/>
      <c r="CV1187" s="24"/>
      <c r="CW1187" s="24"/>
      <c r="CX1187" s="24"/>
      <c r="CY1187" s="24"/>
      <c r="CZ1187" s="24"/>
      <c r="DA1187" s="24"/>
      <c r="DB1187" s="24"/>
      <c r="DC1187" s="24"/>
      <c r="DD1187" s="24"/>
      <c r="DE1187" s="24"/>
      <c r="DF1187" s="26" t="s">
        <v>139</v>
      </c>
      <c r="DG1187" s="26" t="s">
        <v>139</v>
      </c>
      <c r="DH1187" s="26" t="s">
        <v>139</v>
      </c>
      <c r="DI1187" s="26" t="s">
        <v>139</v>
      </c>
      <c r="DJ1187" s="26" t="s">
        <v>139</v>
      </c>
      <c r="DK1187" s="26" t="s">
        <v>139</v>
      </c>
      <c r="DL1187" s="26" t="s">
        <v>139</v>
      </c>
      <c r="DM1187" s="26" t="s">
        <v>139</v>
      </c>
      <c r="DN1187" s="26" t="s">
        <v>139</v>
      </c>
      <c r="DO1187" s="26" t="s">
        <v>139</v>
      </c>
    </row>
    <row r="1188" spans="1:119" ht="20.100000000000001" customHeight="1" x14ac:dyDescent="0.25">
      <c r="A1188" s="29" t="str">
        <f t="shared" si="252"/>
        <v>Fundación Centro Una Brisa de Esperanza (A Breeze of Hope Center Foundation)6</v>
      </c>
      <c r="B1188" s="29" t="str">
        <f t="shared" si="253"/>
        <v>Fundación Centro Una Brisa de Esperanza (A Breeze of Hope Center Foundation)</v>
      </c>
      <c r="C1188" s="29">
        <f t="shared" si="254"/>
        <v>6</v>
      </c>
      <c r="D1188" s="30" t="str">
        <f t="shared" si="255"/>
        <v>Americas</v>
      </c>
      <c r="E1188" s="30" t="str">
        <f t="shared" si="256"/>
        <v>Cochabamba, Bolivia</v>
      </c>
      <c r="F1188" s="31">
        <f t="shared" si="257"/>
        <v>4</v>
      </c>
      <c r="G1188" s="31">
        <f t="shared" si="258"/>
        <v>2</v>
      </c>
      <c r="H1188" s="31">
        <f t="shared" si="259"/>
        <v>4</v>
      </c>
      <c r="I1188" s="31">
        <f t="shared" si="260"/>
        <v>4</v>
      </c>
      <c r="J1188" s="31">
        <f t="shared" si="261"/>
        <v>4</v>
      </c>
      <c r="K1188" s="31">
        <f t="shared" si="262"/>
        <v>4</v>
      </c>
      <c r="L1188" s="31">
        <f t="shared" si="263"/>
        <v>5</v>
      </c>
      <c r="M1188" s="31">
        <f t="shared" si="264"/>
        <v>3</v>
      </c>
      <c r="N1188" s="31">
        <f t="shared" si="265"/>
        <v>3.8</v>
      </c>
      <c r="O1188" s="26" t="s">
        <v>6578</v>
      </c>
      <c r="P1188" s="26" t="s">
        <v>108</v>
      </c>
      <c r="Q1188" s="27">
        <v>43214</v>
      </c>
      <c r="R1188" s="26" t="s">
        <v>166</v>
      </c>
      <c r="S1188" s="26" t="s">
        <v>244</v>
      </c>
      <c r="T1188" s="26" t="s">
        <v>111</v>
      </c>
      <c r="U1188" s="24"/>
      <c r="V1188" s="26" t="s">
        <v>15731</v>
      </c>
      <c r="W1188" s="26" t="s">
        <v>1309</v>
      </c>
      <c r="X1188" s="26" t="s">
        <v>1310</v>
      </c>
      <c r="Y1188" s="26" t="s">
        <v>6579</v>
      </c>
      <c r="Z1188" s="26" t="s">
        <v>6580</v>
      </c>
      <c r="AA1188" s="24"/>
      <c r="AB1188" s="26" t="s">
        <v>117</v>
      </c>
      <c r="AC1188" s="28">
        <v>28000</v>
      </c>
      <c r="AD1188" s="26" t="s">
        <v>420</v>
      </c>
      <c r="AE1188" s="26" t="s">
        <v>1271</v>
      </c>
      <c r="AF1188" s="26" t="s">
        <v>139</v>
      </c>
      <c r="AG1188" s="26" t="s">
        <v>207</v>
      </c>
      <c r="AH1188" s="26" t="s">
        <v>250</v>
      </c>
      <c r="AI1188" s="28">
        <v>28000</v>
      </c>
      <c r="AJ1188" s="24"/>
      <c r="AK1188" s="24"/>
      <c r="AL1188" s="24"/>
      <c r="AM1188" s="26" t="s">
        <v>6581</v>
      </c>
      <c r="AN1188" s="26" t="s">
        <v>6582</v>
      </c>
      <c r="AO1188" s="26" t="s">
        <v>6583</v>
      </c>
      <c r="AP1188" s="26" t="s">
        <v>6584</v>
      </c>
      <c r="AQ1188" s="24"/>
      <c r="AR1188" s="26" t="s">
        <v>6585</v>
      </c>
      <c r="AS1188" s="24"/>
      <c r="AT1188" s="24"/>
      <c r="AU1188" s="24"/>
      <c r="AV1188" s="24"/>
      <c r="AW1188" s="28">
        <v>232000</v>
      </c>
      <c r="AX1188" s="26">
        <v>3941</v>
      </c>
      <c r="AY1188" s="28">
        <v>280</v>
      </c>
      <c r="AZ1188" s="28">
        <v>141</v>
      </c>
      <c r="BA1188" s="26">
        <v>211</v>
      </c>
      <c r="BB1188" s="24"/>
      <c r="BC1188" s="26" t="s">
        <v>566</v>
      </c>
      <c r="BD1188" s="26" t="s">
        <v>125</v>
      </c>
      <c r="BE1188" s="24"/>
      <c r="BF1188" s="26" t="s">
        <v>6586</v>
      </c>
      <c r="BG1188" s="26" t="s">
        <v>732</v>
      </c>
      <c r="BH1188" s="26" t="s">
        <v>6587</v>
      </c>
      <c r="BI1188" s="26" t="s">
        <v>1250</v>
      </c>
      <c r="BJ1188" s="26" t="s">
        <v>6588</v>
      </c>
      <c r="BK1188" s="26" t="s">
        <v>1554</v>
      </c>
      <c r="BL1188" s="26" t="s">
        <v>3293</v>
      </c>
      <c r="BM1188" s="26" t="s">
        <v>6589</v>
      </c>
      <c r="BN1188" s="24"/>
      <c r="BO1188" s="24"/>
      <c r="BP1188" s="24"/>
      <c r="BQ1188" s="24"/>
      <c r="BR1188" s="26">
        <v>0</v>
      </c>
      <c r="BS1188" s="26">
        <v>0</v>
      </c>
      <c r="BT1188" s="26">
        <v>0</v>
      </c>
      <c r="BU1188" s="26">
        <v>0</v>
      </c>
      <c r="BV1188" s="26">
        <v>0</v>
      </c>
      <c r="BW1188" s="26">
        <v>0</v>
      </c>
      <c r="BX1188" s="26">
        <v>0</v>
      </c>
      <c r="BY1188" s="26">
        <v>0</v>
      </c>
      <c r="BZ1188" s="26" t="s">
        <v>138</v>
      </c>
      <c r="CA1188" s="26" t="s">
        <v>134</v>
      </c>
      <c r="CB1188" s="26" t="s">
        <v>138</v>
      </c>
      <c r="CC1188" s="26" t="s">
        <v>136</v>
      </c>
      <c r="CD1188" s="26" t="s">
        <v>136</v>
      </c>
      <c r="CE1188" s="26" t="s">
        <v>135</v>
      </c>
      <c r="CF1188" s="26" t="s">
        <v>135</v>
      </c>
      <c r="CG1188" s="26" t="s">
        <v>136</v>
      </c>
      <c r="CH1188" s="26" t="s">
        <v>138</v>
      </c>
      <c r="CI1188" s="26" t="s">
        <v>134</v>
      </c>
      <c r="CJ1188" s="26" t="s">
        <v>134</v>
      </c>
      <c r="CK1188" s="26" t="s">
        <v>136</v>
      </c>
      <c r="CL1188" s="26" t="s">
        <v>136</v>
      </c>
      <c r="CM1188" s="26" t="s">
        <v>138</v>
      </c>
      <c r="CN1188" s="26" t="s">
        <v>138</v>
      </c>
      <c r="CO1188" s="26" t="s">
        <v>136</v>
      </c>
      <c r="CP1188" s="26" t="s">
        <v>136</v>
      </c>
      <c r="CQ1188" s="26" t="s">
        <v>135</v>
      </c>
      <c r="CR1188" s="26" t="s">
        <v>138</v>
      </c>
      <c r="CS1188" s="26" t="s">
        <v>138</v>
      </c>
      <c r="CT1188" s="26" t="s">
        <v>138</v>
      </c>
      <c r="CU1188" s="26" t="s">
        <v>136</v>
      </c>
      <c r="CV1188" s="26" t="s">
        <v>138</v>
      </c>
      <c r="CW1188" s="26" t="s">
        <v>138</v>
      </c>
      <c r="CX1188" s="26" t="s">
        <v>138</v>
      </c>
      <c r="CY1188" s="26" t="s">
        <v>138</v>
      </c>
      <c r="CZ1188" s="26" t="s">
        <v>138</v>
      </c>
      <c r="DA1188" s="26" t="s">
        <v>134</v>
      </c>
      <c r="DB1188" s="26" t="s">
        <v>135</v>
      </c>
      <c r="DC1188" s="26" t="s">
        <v>134</v>
      </c>
      <c r="DD1188" s="26" t="s">
        <v>136</v>
      </c>
      <c r="DE1188" s="26" t="s">
        <v>136</v>
      </c>
      <c r="DF1188" s="26" t="s">
        <v>120</v>
      </c>
      <c r="DG1188" s="26" t="s">
        <v>120</v>
      </c>
      <c r="DH1188" s="26" t="s">
        <v>139</v>
      </c>
      <c r="DI1188" s="26" t="s">
        <v>139</v>
      </c>
      <c r="DJ1188" s="26" t="s">
        <v>139</v>
      </c>
      <c r="DK1188" s="26" t="s">
        <v>139</v>
      </c>
      <c r="DL1188" s="26" t="s">
        <v>139</v>
      </c>
      <c r="DM1188" s="26" t="s">
        <v>139</v>
      </c>
      <c r="DN1188" s="26" t="s">
        <v>139</v>
      </c>
      <c r="DO1188" s="26" t="s">
        <v>139</v>
      </c>
    </row>
    <row r="1189" spans="1:119" ht="20.100000000000001" customHeight="1" x14ac:dyDescent="0.25">
      <c r="A1189" s="29" t="str">
        <f t="shared" si="252"/>
        <v/>
      </c>
      <c r="B1189" s="29" t="str">
        <f t="shared" si="253"/>
        <v>Fundación Centro Una Brisa de Esperanza (A Breeze of Hope Center Foundation)</v>
      </c>
      <c r="C1189" s="29">
        <f t="shared" si="254"/>
        <v>0</v>
      </c>
      <c r="D1189" s="30" t="str">
        <f t="shared" si="255"/>
        <v>Americas</v>
      </c>
      <c r="E1189" s="30" t="str">
        <f t="shared" si="256"/>
        <v>Cochabamba, Bolivia</v>
      </c>
      <c r="F1189" s="31">
        <f t="shared" si="257"/>
        <v>0</v>
      </c>
      <c r="G1189" s="31">
        <f t="shared" si="258"/>
        <v>0</v>
      </c>
      <c r="H1189" s="31">
        <f t="shared" si="259"/>
        <v>0</v>
      </c>
      <c r="I1189" s="31">
        <f t="shared" si="260"/>
        <v>0</v>
      </c>
      <c r="J1189" s="31">
        <f t="shared" si="261"/>
        <v>0</v>
      </c>
      <c r="K1189" s="31">
        <f t="shared" si="262"/>
        <v>0</v>
      </c>
      <c r="L1189" s="31">
        <f t="shared" si="263"/>
        <v>0</v>
      </c>
      <c r="M1189" s="31">
        <f t="shared" si="264"/>
        <v>0</v>
      </c>
      <c r="N1189" s="31">
        <f t="shared" si="265"/>
        <v>0</v>
      </c>
      <c r="O1189" s="26" t="s">
        <v>16088</v>
      </c>
      <c r="P1189" s="26" t="s">
        <v>108</v>
      </c>
      <c r="Q1189" s="27">
        <v>43171</v>
      </c>
      <c r="R1189" s="24"/>
      <c r="S1189" s="24"/>
      <c r="T1189" s="26" t="s">
        <v>111</v>
      </c>
      <c r="U1189" s="24"/>
      <c r="V1189" s="26" t="s">
        <v>15731</v>
      </c>
      <c r="W1189" s="26" t="s">
        <v>1309</v>
      </c>
      <c r="X1189" s="26" t="s">
        <v>1310</v>
      </c>
      <c r="Y1189" s="26" t="s">
        <v>6579</v>
      </c>
      <c r="Z1189" s="26" t="s">
        <v>6580</v>
      </c>
      <c r="AA1189" s="24"/>
      <c r="AB1189" s="26" t="s">
        <v>15736</v>
      </c>
      <c r="AC1189" s="28">
        <v>2500</v>
      </c>
      <c r="AD1189" s="26" t="s">
        <v>420</v>
      </c>
      <c r="AE1189" s="26" t="s">
        <v>1271</v>
      </c>
      <c r="AF1189" s="26" t="s">
        <v>139</v>
      </c>
      <c r="AG1189" s="26" t="s">
        <v>207</v>
      </c>
      <c r="AH1189" s="24"/>
      <c r="AI1189" s="28">
        <v>2500</v>
      </c>
      <c r="AJ1189" s="24"/>
      <c r="AK1189" s="24"/>
      <c r="AL1189" s="24"/>
      <c r="AM1189" s="24"/>
      <c r="AN1189" s="24"/>
      <c r="AO1189" s="24"/>
      <c r="AP1189" s="24"/>
      <c r="AQ1189" s="24"/>
      <c r="AR1189" s="24"/>
      <c r="AS1189" s="24"/>
      <c r="AT1189" s="24"/>
      <c r="AU1189" s="24"/>
      <c r="AV1189" s="24"/>
      <c r="AW1189" s="28">
        <v>0</v>
      </c>
      <c r="AX1189" s="26">
        <v>0</v>
      </c>
      <c r="AY1189" s="28">
        <v>0</v>
      </c>
      <c r="AZ1189" s="28">
        <v>0</v>
      </c>
      <c r="BA1189" s="26">
        <v>0</v>
      </c>
      <c r="BB1189" s="24"/>
      <c r="BC1189" s="26" t="s">
        <v>566</v>
      </c>
      <c r="BD1189" s="24"/>
      <c r="BE1189" s="24"/>
      <c r="BF1189" s="24"/>
      <c r="BG1189" s="24"/>
      <c r="BH1189" s="24"/>
      <c r="BI1189" s="24"/>
      <c r="BJ1189" s="24"/>
      <c r="BK1189" s="24"/>
      <c r="BL1189" s="24"/>
      <c r="BM1189" s="24"/>
      <c r="BN1189" s="24"/>
      <c r="BO1189" s="24"/>
      <c r="BP1189" s="24"/>
      <c r="BQ1189" s="24"/>
      <c r="BR1189" s="26">
        <v>0</v>
      </c>
      <c r="BS1189" s="26">
        <v>0</v>
      </c>
      <c r="BT1189" s="26">
        <v>0</v>
      </c>
      <c r="BU1189" s="26">
        <v>0</v>
      </c>
      <c r="BV1189" s="26">
        <v>0</v>
      </c>
      <c r="BW1189" s="26">
        <v>0</v>
      </c>
      <c r="BX1189" s="26">
        <v>0</v>
      </c>
      <c r="BY1189" s="26">
        <v>0</v>
      </c>
      <c r="BZ1189" s="24"/>
      <c r="CA1189" s="24"/>
      <c r="CB1189" s="24"/>
      <c r="CC1189" s="24"/>
      <c r="CD1189" s="24"/>
      <c r="CE1189" s="24"/>
      <c r="CF1189" s="24"/>
      <c r="CG1189" s="24"/>
      <c r="CH1189" s="24"/>
      <c r="CI1189" s="24"/>
      <c r="CJ1189" s="24"/>
      <c r="CK1189" s="24"/>
      <c r="CL1189" s="24"/>
      <c r="CM1189" s="24"/>
      <c r="CN1189" s="24"/>
      <c r="CO1189" s="24"/>
      <c r="CP1189" s="24"/>
      <c r="CQ1189" s="24"/>
      <c r="CR1189" s="24"/>
      <c r="CS1189" s="24"/>
      <c r="CT1189" s="24"/>
      <c r="CU1189" s="24"/>
      <c r="CV1189" s="24"/>
      <c r="CW1189" s="24"/>
      <c r="CX1189" s="24"/>
      <c r="CY1189" s="24"/>
      <c r="CZ1189" s="24"/>
      <c r="DA1189" s="24"/>
      <c r="DB1189" s="24"/>
      <c r="DC1189" s="24"/>
      <c r="DD1189" s="24"/>
      <c r="DE1189" s="24"/>
      <c r="DF1189" s="26" t="s">
        <v>139</v>
      </c>
      <c r="DG1189" s="26" t="s">
        <v>139</v>
      </c>
      <c r="DH1189" s="26" t="s">
        <v>139</v>
      </c>
      <c r="DI1189" s="26" t="s">
        <v>139</v>
      </c>
      <c r="DJ1189" s="26" t="s">
        <v>139</v>
      </c>
      <c r="DK1189" s="26" t="s">
        <v>139</v>
      </c>
      <c r="DL1189" s="26" t="s">
        <v>139</v>
      </c>
      <c r="DM1189" s="26" t="s">
        <v>139</v>
      </c>
      <c r="DN1189" s="26" t="s">
        <v>139</v>
      </c>
      <c r="DO1189" s="26" t="s">
        <v>139</v>
      </c>
    </row>
    <row r="1190" spans="1:119" ht="20.100000000000001" customHeight="1" x14ac:dyDescent="0.25">
      <c r="A1190" s="29" t="str">
        <f t="shared" si="252"/>
        <v>Fundación Centro Una Brisa de Esperanza (A Breeze of Hope Center Foundation)5</v>
      </c>
      <c r="B1190" s="29" t="str">
        <f t="shared" si="253"/>
        <v>Fundación Centro Una Brisa de Esperanza (A Breeze of Hope Center Foundation)</v>
      </c>
      <c r="C1190" s="29">
        <f t="shared" si="254"/>
        <v>5</v>
      </c>
      <c r="D1190" s="30" t="str">
        <f t="shared" si="255"/>
        <v>Americas</v>
      </c>
      <c r="E1190" s="30" t="str">
        <f t="shared" si="256"/>
        <v>Cochabamba, Bolivia</v>
      </c>
      <c r="F1190" s="31">
        <f t="shared" si="257"/>
        <v>4</v>
      </c>
      <c r="G1190" s="31">
        <f t="shared" si="258"/>
        <v>2</v>
      </c>
      <c r="H1190" s="31">
        <f t="shared" si="259"/>
        <v>4</v>
      </c>
      <c r="I1190" s="31">
        <f t="shared" si="260"/>
        <v>4</v>
      </c>
      <c r="J1190" s="31">
        <f t="shared" si="261"/>
        <v>3</v>
      </c>
      <c r="K1190" s="31">
        <f t="shared" si="262"/>
        <v>4</v>
      </c>
      <c r="L1190" s="31">
        <f t="shared" si="263"/>
        <v>5</v>
      </c>
      <c r="M1190" s="31">
        <f t="shared" si="264"/>
        <v>2</v>
      </c>
      <c r="N1190" s="31">
        <f t="shared" si="265"/>
        <v>3.5</v>
      </c>
      <c r="O1190" s="26" t="s">
        <v>6590</v>
      </c>
      <c r="P1190" s="26" t="s">
        <v>108</v>
      </c>
      <c r="Q1190" s="27">
        <v>42858</v>
      </c>
      <c r="R1190" s="26" t="s">
        <v>166</v>
      </c>
      <c r="S1190" s="26" t="s">
        <v>167</v>
      </c>
      <c r="T1190" s="26" t="s">
        <v>142</v>
      </c>
      <c r="U1190" s="26" t="s">
        <v>168</v>
      </c>
      <c r="V1190" s="26" t="s">
        <v>15731</v>
      </c>
      <c r="W1190" s="26" t="s">
        <v>1309</v>
      </c>
      <c r="X1190" s="26" t="s">
        <v>1310</v>
      </c>
      <c r="Y1190" s="26" t="s">
        <v>6579</v>
      </c>
      <c r="Z1190" s="26" t="s">
        <v>6580</v>
      </c>
      <c r="AA1190" s="24"/>
      <c r="AB1190" s="26" t="s">
        <v>117</v>
      </c>
      <c r="AC1190" s="28">
        <v>24000</v>
      </c>
      <c r="AD1190" s="26" t="s">
        <v>420</v>
      </c>
      <c r="AE1190" s="26" t="s">
        <v>1271</v>
      </c>
      <c r="AF1190" s="26" t="s">
        <v>139</v>
      </c>
      <c r="AG1190" s="26" t="s">
        <v>207</v>
      </c>
      <c r="AH1190" s="26" t="s">
        <v>176</v>
      </c>
      <c r="AI1190" s="28">
        <v>24000</v>
      </c>
      <c r="AJ1190" s="26" t="s">
        <v>6591</v>
      </c>
      <c r="AK1190" s="26" t="s">
        <v>6592</v>
      </c>
      <c r="AL1190" s="26" t="s">
        <v>6593</v>
      </c>
      <c r="AM1190" s="24"/>
      <c r="AN1190" s="24"/>
      <c r="AO1190" s="24"/>
      <c r="AP1190" s="24"/>
      <c r="AQ1190" s="26" t="s">
        <v>6594</v>
      </c>
      <c r="AR1190" s="24"/>
      <c r="AS1190" s="26" t="s">
        <v>6595</v>
      </c>
      <c r="AT1190" s="26" t="s">
        <v>1284</v>
      </c>
      <c r="AU1190" s="26" t="s">
        <v>6596</v>
      </c>
      <c r="AV1190" s="26" t="s">
        <v>6597</v>
      </c>
      <c r="AW1190" s="28">
        <v>243214</v>
      </c>
      <c r="AX1190" s="26">
        <v>2832</v>
      </c>
      <c r="AY1190" s="28">
        <v>64</v>
      </c>
      <c r="AZ1190" s="28">
        <v>147</v>
      </c>
      <c r="BA1190" s="26">
        <v>254</v>
      </c>
      <c r="BB1190" s="24"/>
      <c r="BC1190" s="26" t="s">
        <v>566</v>
      </c>
      <c r="BD1190" s="26" t="s">
        <v>125</v>
      </c>
      <c r="BE1190" s="24"/>
      <c r="BF1190" s="26" t="s">
        <v>6598</v>
      </c>
      <c r="BG1190" s="26" t="s">
        <v>261</v>
      </c>
      <c r="BH1190" s="26" t="s">
        <v>6599</v>
      </c>
      <c r="BI1190" s="26" t="s">
        <v>1554</v>
      </c>
      <c r="BJ1190" s="26" t="s">
        <v>6600</v>
      </c>
      <c r="BK1190" s="26" t="s">
        <v>6601</v>
      </c>
      <c r="BL1190" s="26" t="s">
        <v>212</v>
      </c>
      <c r="BM1190" s="26" t="s">
        <v>261</v>
      </c>
      <c r="BN1190" s="26" t="s">
        <v>6602</v>
      </c>
      <c r="BO1190" s="26" t="s">
        <v>1309</v>
      </c>
      <c r="BP1190" s="24"/>
      <c r="BQ1190" s="24"/>
      <c r="BR1190" s="26">
        <v>0</v>
      </c>
      <c r="BS1190" s="26">
        <v>0</v>
      </c>
      <c r="BT1190" s="26">
        <v>0</v>
      </c>
      <c r="BU1190" s="26">
        <v>0</v>
      </c>
      <c r="BV1190" s="26">
        <v>0</v>
      </c>
      <c r="BW1190" s="26">
        <v>0</v>
      </c>
      <c r="BX1190" s="26">
        <v>0</v>
      </c>
      <c r="BY1190" s="26">
        <v>0</v>
      </c>
      <c r="BZ1190" s="26" t="s">
        <v>134</v>
      </c>
      <c r="CA1190" s="26" t="s">
        <v>134</v>
      </c>
      <c r="CB1190" s="26" t="s">
        <v>138</v>
      </c>
      <c r="CC1190" s="26" t="s">
        <v>136</v>
      </c>
      <c r="CD1190" s="26" t="s">
        <v>136</v>
      </c>
      <c r="CE1190" s="26" t="s">
        <v>136</v>
      </c>
      <c r="CF1190" s="26" t="s">
        <v>135</v>
      </c>
      <c r="CG1190" s="26" t="s">
        <v>135</v>
      </c>
      <c r="CH1190" s="26" t="s">
        <v>138</v>
      </c>
      <c r="CI1190" s="26" t="s">
        <v>134</v>
      </c>
      <c r="CJ1190" s="26" t="s">
        <v>136</v>
      </c>
      <c r="CK1190" s="26" t="s">
        <v>138</v>
      </c>
      <c r="CL1190" s="26" t="s">
        <v>134</v>
      </c>
      <c r="CM1190" s="26" t="s">
        <v>138</v>
      </c>
      <c r="CN1190" s="26" t="s">
        <v>134</v>
      </c>
      <c r="CO1190" s="26" t="s">
        <v>134</v>
      </c>
      <c r="CP1190" s="26" t="s">
        <v>136</v>
      </c>
      <c r="CQ1190" s="26" t="s">
        <v>137</v>
      </c>
      <c r="CR1190" s="26" t="s">
        <v>138</v>
      </c>
      <c r="CS1190" s="26" t="s">
        <v>138</v>
      </c>
      <c r="CT1190" s="26" t="s">
        <v>134</v>
      </c>
      <c r="CU1190" s="26" t="s">
        <v>135</v>
      </c>
      <c r="CV1190" s="26" t="s">
        <v>138</v>
      </c>
      <c r="CW1190" s="26" t="s">
        <v>134</v>
      </c>
      <c r="CX1190" s="26" t="s">
        <v>138</v>
      </c>
      <c r="CY1190" s="26" t="s">
        <v>138</v>
      </c>
      <c r="CZ1190" s="26" t="s">
        <v>138</v>
      </c>
      <c r="DA1190" s="26" t="s">
        <v>138</v>
      </c>
      <c r="DB1190" s="26" t="s">
        <v>135</v>
      </c>
      <c r="DC1190" s="26" t="s">
        <v>135</v>
      </c>
      <c r="DD1190" s="26" t="s">
        <v>136</v>
      </c>
      <c r="DE1190" s="26" t="s">
        <v>136</v>
      </c>
      <c r="DF1190" s="26" t="s">
        <v>120</v>
      </c>
      <c r="DG1190" s="26" t="s">
        <v>139</v>
      </c>
      <c r="DH1190" s="26" t="s">
        <v>139</v>
      </c>
      <c r="DI1190" s="26" t="s">
        <v>139</v>
      </c>
      <c r="DJ1190" s="26" t="s">
        <v>139</v>
      </c>
      <c r="DK1190" s="26" t="s">
        <v>139</v>
      </c>
      <c r="DL1190" s="26" t="s">
        <v>139</v>
      </c>
      <c r="DM1190" s="26" t="s">
        <v>139</v>
      </c>
      <c r="DN1190" s="26" t="s">
        <v>139</v>
      </c>
      <c r="DO1190" s="26" t="s">
        <v>139</v>
      </c>
    </row>
    <row r="1191" spans="1:119" ht="20.100000000000001" customHeight="1" x14ac:dyDescent="0.25">
      <c r="A1191" s="29" t="str">
        <f t="shared" si="252"/>
        <v/>
      </c>
      <c r="B1191" s="29" t="str">
        <f t="shared" si="253"/>
        <v>Fundación Centro Una Brisa de Esperanza (A Breeze of Hope Center Foundation)</v>
      </c>
      <c r="C1191" s="29">
        <f t="shared" si="254"/>
        <v>0</v>
      </c>
      <c r="D1191" s="30" t="str">
        <f t="shared" si="255"/>
        <v>Americas</v>
      </c>
      <c r="E1191" s="30" t="str">
        <f t="shared" si="256"/>
        <v>Cochabamba, Bolivia</v>
      </c>
      <c r="F1191" s="31">
        <f t="shared" si="257"/>
        <v>0</v>
      </c>
      <c r="G1191" s="31">
        <f t="shared" si="258"/>
        <v>0</v>
      </c>
      <c r="H1191" s="31">
        <f t="shared" si="259"/>
        <v>0</v>
      </c>
      <c r="I1191" s="31">
        <f t="shared" si="260"/>
        <v>0</v>
      </c>
      <c r="J1191" s="31">
        <f t="shared" si="261"/>
        <v>0</v>
      </c>
      <c r="K1191" s="31">
        <f t="shared" si="262"/>
        <v>0</v>
      </c>
      <c r="L1191" s="31">
        <f t="shared" si="263"/>
        <v>0</v>
      </c>
      <c r="M1191" s="31">
        <f t="shared" si="264"/>
        <v>0</v>
      </c>
      <c r="N1191" s="31">
        <f t="shared" si="265"/>
        <v>0</v>
      </c>
      <c r="O1191" s="26" t="s">
        <v>16089</v>
      </c>
      <c r="P1191" s="26" t="s">
        <v>108</v>
      </c>
      <c r="Q1191" s="27">
        <v>42674</v>
      </c>
      <c r="R1191" s="26" t="s">
        <v>166</v>
      </c>
      <c r="S1191" s="24"/>
      <c r="T1191" s="26" t="s">
        <v>142</v>
      </c>
      <c r="U1191" s="24"/>
      <c r="V1191" s="26" t="s">
        <v>15731</v>
      </c>
      <c r="W1191" s="26" t="s">
        <v>1309</v>
      </c>
      <c r="X1191" s="26" t="s">
        <v>1310</v>
      </c>
      <c r="Y1191" s="26" t="s">
        <v>6579</v>
      </c>
      <c r="Z1191" s="26" t="s">
        <v>6580</v>
      </c>
      <c r="AA1191" s="24"/>
      <c r="AB1191" s="26" t="s">
        <v>15736</v>
      </c>
      <c r="AC1191" s="28">
        <v>3000</v>
      </c>
      <c r="AD1191" s="26" t="s">
        <v>420</v>
      </c>
      <c r="AE1191" s="26" t="s">
        <v>1271</v>
      </c>
      <c r="AF1191" s="26" t="s">
        <v>139</v>
      </c>
      <c r="AG1191" s="26" t="s">
        <v>207</v>
      </c>
      <c r="AH1191" s="24"/>
      <c r="AI1191" s="28">
        <v>3000</v>
      </c>
      <c r="AJ1191" s="24"/>
      <c r="AK1191" s="24"/>
      <c r="AL1191" s="24"/>
      <c r="AM1191" s="24"/>
      <c r="AN1191" s="24"/>
      <c r="AO1191" s="24"/>
      <c r="AP1191" s="24"/>
      <c r="AQ1191" s="24"/>
      <c r="AR1191" s="24"/>
      <c r="AS1191" s="24"/>
      <c r="AT1191" s="24"/>
      <c r="AU1191" s="24"/>
      <c r="AV1191" s="24"/>
      <c r="AW1191" s="28">
        <v>0</v>
      </c>
      <c r="AX1191" s="26">
        <v>0</v>
      </c>
      <c r="AY1191" s="28">
        <v>0</v>
      </c>
      <c r="AZ1191" s="28">
        <v>0</v>
      </c>
      <c r="BA1191" s="26">
        <v>0</v>
      </c>
      <c r="BB1191" s="24"/>
      <c r="BC1191" s="26" t="s">
        <v>566</v>
      </c>
      <c r="BD1191" s="24"/>
      <c r="BE1191" s="24"/>
      <c r="BF1191" s="24"/>
      <c r="BG1191" s="24"/>
      <c r="BH1191" s="24"/>
      <c r="BI1191" s="24"/>
      <c r="BJ1191" s="24"/>
      <c r="BK1191" s="24"/>
      <c r="BL1191" s="24"/>
      <c r="BM1191" s="24"/>
      <c r="BN1191" s="24"/>
      <c r="BO1191" s="24"/>
      <c r="BP1191" s="24"/>
      <c r="BQ1191" s="24"/>
      <c r="BR1191" s="26">
        <v>0</v>
      </c>
      <c r="BS1191" s="26">
        <v>0</v>
      </c>
      <c r="BT1191" s="26">
        <v>0</v>
      </c>
      <c r="BU1191" s="26">
        <v>0</v>
      </c>
      <c r="BV1191" s="26">
        <v>0</v>
      </c>
      <c r="BW1191" s="26">
        <v>0</v>
      </c>
      <c r="BX1191" s="26">
        <v>0</v>
      </c>
      <c r="BY1191" s="26">
        <v>0</v>
      </c>
      <c r="BZ1191" s="24"/>
      <c r="CA1191" s="24"/>
      <c r="CB1191" s="24"/>
      <c r="CC1191" s="24"/>
      <c r="CD1191" s="24"/>
      <c r="CE1191" s="24"/>
      <c r="CF1191" s="24"/>
      <c r="CG1191" s="24"/>
      <c r="CH1191" s="24"/>
      <c r="CI1191" s="24"/>
      <c r="CJ1191" s="24"/>
      <c r="CK1191" s="24"/>
      <c r="CL1191" s="24"/>
      <c r="CM1191" s="24"/>
      <c r="CN1191" s="24"/>
      <c r="CO1191" s="24"/>
      <c r="CP1191" s="24"/>
      <c r="CQ1191" s="24"/>
      <c r="CR1191" s="24"/>
      <c r="CS1191" s="24"/>
      <c r="CT1191" s="24"/>
      <c r="CU1191" s="24"/>
      <c r="CV1191" s="24"/>
      <c r="CW1191" s="24"/>
      <c r="CX1191" s="24"/>
      <c r="CY1191" s="24"/>
      <c r="CZ1191" s="24"/>
      <c r="DA1191" s="24"/>
      <c r="DB1191" s="24"/>
      <c r="DC1191" s="24"/>
      <c r="DD1191" s="24"/>
      <c r="DE1191" s="24"/>
      <c r="DF1191" s="26" t="s">
        <v>139</v>
      </c>
      <c r="DG1191" s="26" t="s">
        <v>139</v>
      </c>
      <c r="DH1191" s="26" t="s">
        <v>139</v>
      </c>
      <c r="DI1191" s="26" t="s">
        <v>139</v>
      </c>
      <c r="DJ1191" s="26" t="s">
        <v>139</v>
      </c>
      <c r="DK1191" s="26" t="s">
        <v>139</v>
      </c>
      <c r="DL1191" s="26" t="s">
        <v>139</v>
      </c>
      <c r="DM1191" s="26" t="s">
        <v>139</v>
      </c>
      <c r="DN1191" s="26" t="s">
        <v>139</v>
      </c>
      <c r="DO1191" s="26" t="s">
        <v>139</v>
      </c>
    </row>
    <row r="1192" spans="1:119" ht="20.100000000000001" customHeight="1" x14ac:dyDescent="0.25">
      <c r="A1192" s="29" t="str">
        <f t="shared" si="252"/>
        <v>Fundación Centro Una Brisa de Esperanza (A Breeze of Hope Center Foundation)4</v>
      </c>
      <c r="B1192" s="29" t="str">
        <f t="shared" si="253"/>
        <v>Fundación Centro Una Brisa de Esperanza (A Breeze of Hope Center Foundation)</v>
      </c>
      <c r="C1192" s="29">
        <f t="shared" si="254"/>
        <v>4</v>
      </c>
      <c r="D1192" s="30" t="str">
        <f t="shared" si="255"/>
        <v>Americas</v>
      </c>
      <c r="E1192" s="30" t="str">
        <f t="shared" si="256"/>
        <v>Cochabamba, Bolivia</v>
      </c>
      <c r="F1192" s="31">
        <f t="shared" si="257"/>
        <v>3</v>
      </c>
      <c r="G1192" s="31">
        <f t="shared" si="258"/>
        <v>3</v>
      </c>
      <c r="H1192" s="31">
        <f t="shared" si="259"/>
        <v>4</v>
      </c>
      <c r="I1192" s="31">
        <f t="shared" si="260"/>
        <v>4</v>
      </c>
      <c r="J1192" s="31">
        <f t="shared" si="261"/>
        <v>3</v>
      </c>
      <c r="K1192" s="31">
        <f t="shared" si="262"/>
        <v>4</v>
      </c>
      <c r="L1192" s="31">
        <f t="shared" si="263"/>
        <v>5</v>
      </c>
      <c r="M1192" s="31">
        <f t="shared" si="264"/>
        <v>4</v>
      </c>
      <c r="N1192" s="31">
        <f t="shared" si="265"/>
        <v>3.8</v>
      </c>
      <c r="O1192" s="26" t="s">
        <v>6603</v>
      </c>
      <c r="P1192" s="26" t="s">
        <v>108</v>
      </c>
      <c r="Q1192" s="27">
        <v>42502</v>
      </c>
      <c r="R1192" s="26" t="s">
        <v>166</v>
      </c>
      <c r="S1192" s="26" t="s">
        <v>184</v>
      </c>
      <c r="T1192" s="26" t="s">
        <v>157</v>
      </c>
      <c r="U1192" s="26" t="s">
        <v>168</v>
      </c>
      <c r="V1192" s="26" t="s">
        <v>15731</v>
      </c>
      <c r="W1192" s="26" t="s">
        <v>1309</v>
      </c>
      <c r="X1192" s="26" t="s">
        <v>1310</v>
      </c>
      <c r="Y1192" s="26" t="s">
        <v>6579</v>
      </c>
      <c r="Z1192" s="26" t="s">
        <v>6580</v>
      </c>
      <c r="AA1192" s="24"/>
      <c r="AB1192" s="26" t="s">
        <v>117</v>
      </c>
      <c r="AC1192" s="28">
        <v>22000</v>
      </c>
      <c r="AD1192" s="26" t="s">
        <v>420</v>
      </c>
      <c r="AE1192" s="26" t="s">
        <v>1271</v>
      </c>
      <c r="AF1192" s="26" t="s">
        <v>139</v>
      </c>
      <c r="AG1192" s="26" t="s">
        <v>207</v>
      </c>
      <c r="AH1192" s="26" t="s">
        <v>185</v>
      </c>
      <c r="AI1192" s="28">
        <v>22000</v>
      </c>
      <c r="AJ1192" s="26" t="s">
        <v>6604</v>
      </c>
      <c r="AK1192" s="26" t="s">
        <v>6592</v>
      </c>
      <c r="AL1192" s="26" t="s">
        <v>6593</v>
      </c>
      <c r="AM1192" s="24"/>
      <c r="AN1192" s="24"/>
      <c r="AO1192" s="24"/>
      <c r="AP1192" s="24"/>
      <c r="AQ1192" s="26" t="s">
        <v>6605</v>
      </c>
      <c r="AR1192" s="24"/>
      <c r="AS1192" s="26" t="s">
        <v>6606</v>
      </c>
      <c r="AT1192" s="24"/>
      <c r="AU1192" s="24"/>
      <c r="AV1192" s="24"/>
      <c r="AW1192" s="28">
        <v>172545</v>
      </c>
      <c r="AX1192" s="26">
        <v>10788</v>
      </c>
      <c r="AY1192" s="28">
        <v>42</v>
      </c>
      <c r="AZ1192" s="28">
        <v>80</v>
      </c>
      <c r="BA1192" s="26">
        <v>0</v>
      </c>
      <c r="BB1192" s="26" t="s">
        <v>148</v>
      </c>
      <c r="BC1192" s="26" t="s">
        <v>566</v>
      </c>
      <c r="BD1192" s="26" t="s">
        <v>125</v>
      </c>
      <c r="BE1192" s="24"/>
      <c r="BF1192" s="26" t="s">
        <v>6607</v>
      </c>
      <c r="BG1192" s="26" t="s">
        <v>367</v>
      </c>
      <c r="BH1192" s="26" t="s">
        <v>6608</v>
      </c>
      <c r="BI1192" s="26" t="s">
        <v>261</v>
      </c>
      <c r="BJ1192" s="26" t="s">
        <v>3293</v>
      </c>
      <c r="BK1192" s="26" t="s">
        <v>1309</v>
      </c>
      <c r="BL1192" s="26" t="s">
        <v>6609</v>
      </c>
      <c r="BM1192" s="26" t="s">
        <v>261</v>
      </c>
      <c r="BN1192" s="26" t="s">
        <v>212</v>
      </c>
      <c r="BO1192" s="26" t="s">
        <v>1309</v>
      </c>
      <c r="BP1192" s="24"/>
      <c r="BQ1192" s="24"/>
      <c r="BR1192" s="26">
        <v>3</v>
      </c>
      <c r="BS1192" s="26">
        <v>3</v>
      </c>
      <c r="BT1192" s="26">
        <v>4</v>
      </c>
      <c r="BU1192" s="26">
        <v>4</v>
      </c>
      <c r="BV1192" s="26">
        <v>3</v>
      </c>
      <c r="BW1192" s="26">
        <v>4</v>
      </c>
      <c r="BX1192" s="26">
        <v>5</v>
      </c>
      <c r="BY1192" s="26">
        <v>4</v>
      </c>
      <c r="BZ1192" s="24"/>
      <c r="CA1192" s="24"/>
      <c r="CB1192" s="24"/>
      <c r="CC1192" s="24"/>
      <c r="CD1192" s="24"/>
      <c r="CE1192" s="24"/>
      <c r="CF1192" s="24"/>
      <c r="CG1192" s="24"/>
      <c r="CH1192" s="24"/>
      <c r="CI1192" s="24"/>
      <c r="CJ1192" s="24"/>
      <c r="CK1192" s="24"/>
      <c r="CL1192" s="24"/>
      <c r="CM1192" s="24"/>
      <c r="CN1192" s="24"/>
      <c r="CO1192" s="24"/>
      <c r="CP1192" s="24"/>
      <c r="CQ1192" s="24"/>
      <c r="CR1192" s="24"/>
      <c r="CS1192" s="24"/>
      <c r="CT1192" s="24"/>
      <c r="CU1192" s="24"/>
      <c r="CV1192" s="24"/>
      <c r="CW1192" s="24"/>
      <c r="CX1192" s="24"/>
      <c r="CY1192" s="24"/>
      <c r="CZ1192" s="24"/>
      <c r="DA1192" s="24"/>
      <c r="DB1192" s="24"/>
      <c r="DC1192" s="24"/>
      <c r="DD1192" s="24"/>
      <c r="DE1192" s="24"/>
      <c r="DF1192" s="26" t="s">
        <v>120</v>
      </c>
      <c r="DG1192" s="26" t="s">
        <v>120</v>
      </c>
      <c r="DH1192" s="26" t="s">
        <v>139</v>
      </c>
      <c r="DI1192" s="26" t="s">
        <v>120</v>
      </c>
      <c r="DJ1192" s="26" t="s">
        <v>139</v>
      </c>
      <c r="DK1192" s="26" t="s">
        <v>139</v>
      </c>
      <c r="DL1192" s="26" t="s">
        <v>139</v>
      </c>
      <c r="DM1192" s="26" t="s">
        <v>139</v>
      </c>
      <c r="DN1192" s="26" t="s">
        <v>139</v>
      </c>
      <c r="DO1192" s="26" t="s">
        <v>139</v>
      </c>
    </row>
    <row r="1193" spans="1:119" ht="20.100000000000001" customHeight="1" x14ac:dyDescent="0.25">
      <c r="A1193" s="29" t="str">
        <f t="shared" si="252"/>
        <v>Fundación Centro Una Brisa de Esperanza (A Breeze of Hope Center Foundation)3</v>
      </c>
      <c r="B1193" s="29" t="str">
        <f t="shared" si="253"/>
        <v>Fundación Centro Una Brisa de Esperanza (A Breeze of Hope Center Foundation)</v>
      </c>
      <c r="C1193" s="29">
        <f t="shared" si="254"/>
        <v>3</v>
      </c>
      <c r="D1193" s="30" t="str">
        <f t="shared" si="255"/>
        <v>Americas</v>
      </c>
      <c r="E1193" s="30" t="str">
        <f t="shared" si="256"/>
        <v>Cochabamba, Bolivia</v>
      </c>
      <c r="F1193" s="31">
        <f t="shared" si="257"/>
        <v>0</v>
      </c>
      <c r="G1193" s="31">
        <f t="shared" si="258"/>
        <v>0</v>
      </c>
      <c r="H1193" s="31">
        <f t="shared" si="259"/>
        <v>0</v>
      </c>
      <c r="I1193" s="31">
        <f t="shared" si="260"/>
        <v>0</v>
      </c>
      <c r="J1193" s="31">
        <f t="shared" si="261"/>
        <v>0</v>
      </c>
      <c r="K1193" s="31">
        <f t="shared" si="262"/>
        <v>0</v>
      </c>
      <c r="L1193" s="31">
        <f t="shared" si="263"/>
        <v>0</v>
      </c>
      <c r="M1193" s="31">
        <f t="shared" si="264"/>
        <v>0</v>
      </c>
      <c r="N1193" s="31">
        <f t="shared" si="265"/>
        <v>0</v>
      </c>
      <c r="O1193" s="26" t="s">
        <v>16090</v>
      </c>
      <c r="P1193" s="26" t="s">
        <v>108</v>
      </c>
      <c r="Q1193" s="27">
        <v>42367</v>
      </c>
      <c r="R1193" s="26" t="s">
        <v>166</v>
      </c>
      <c r="S1193" s="24"/>
      <c r="T1193" s="26" t="s">
        <v>157</v>
      </c>
      <c r="U1193" s="24"/>
      <c r="V1193" s="26" t="s">
        <v>15731</v>
      </c>
      <c r="W1193" s="26" t="s">
        <v>1309</v>
      </c>
      <c r="X1193" s="26" t="s">
        <v>1310</v>
      </c>
      <c r="Y1193" s="26" t="s">
        <v>6579</v>
      </c>
      <c r="Z1193" s="26" t="s">
        <v>6580</v>
      </c>
      <c r="AA1193" s="24"/>
      <c r="AB1193" s="26" t="s">
        <v>15733</v>
      </c>
      <c r="AC1193" s="28">
        <v>5000</v>
      </c>
      <c r="AD1193" s="26" t="s">
        <v>420</v>
      </c>
      <c r="AE1193" s="26" t="s">
        <v>1271</v>
      </c>
      <c r="AF1193" s="26" t="s">
        <v>139</v>
      </c>
      <c r="AG1193" s="26" t="s">
        <v>207</v>
      </c>
      <c r="AH1193" s="26" t="s">
        <v>121</v>
      </c>
      <c r="AI1193" s="28">
        <v>5000</v>
      </c>
      <c r="AJ1193" s="24"/>
      <c r="AK1193" s="24"/>
      <c r="AL1193" s="24"/>
      <c r="AM1193" s="24"/>
      <c r="AN1193" s="24"/>
      <c r="AO1193" s="24"/>
      <c r="AP1193" s="24"/>
      <c r="AQ1193" s="24"/>
      <c r="AR1193" s="24"/>
      <c r="AS1193" s="24"/>
      <c r="AT1193" s="24"/>
      <c r="AU1193" s="24"/>
      <c r="AV1193" s="24"/>
      <c r="AW1193" s="24"/>
      <c r="AX1193" s="24"/>
      <c r="AY1193" s="24"/>
      <c r="AZ1193" s="24"/>
      <c r="BA1193" s="24"/>
      <c r="BB1193" s="24"/>
      <c r="BC1193" s="26" t="s">
        <v>566</v>
      </c>
      <c r="BD1193" s="24"/>
      <c r="BE1193" s="24"/>
      <c r="BF1193" s="24"/>
      <c r="BG1193" s="24"/>
      <c r="BH1193" s="24"/>
      <c r="BI1193" s="24"/>
      <c r="BJ1193" s="24"/>
      <c r="BK1193" s="24"/>
      <c r="BL1193" s="24"/>
      <c r="BM1193" s="24"/>
      <c r="BN1193" s="24"/>
      <c r="BO1193" s="24"/>
      <c r="BP1193" s="24"/>
      <c r="BQ1193" s="24"/>
      <c r="BR1193" s="24"/>
      <c r="BS1193" s="24"/>
      <c r="BT1193" s="24"/>
      <c r="BU1193" s="24"/>
      <c r="BV1193" s="24"/>
      <c r="BW1193" s="24"/>
      <c r="BX1193" s="24"/>
      <c r="BY1193" s="24"/>
      <c r="BZ1193" s="24"/>
      <c r="CA1193" s="24"/>
      <c r="CB1193" s="24"/>
      <c r="CC1193" s="24"/>
      <c r="CD1193" s="24"/>
      <c r="CE1193" s="24"/>
      <c r="CF1193" s="24"/>
      <c r="CG1193" s="24"/>
      <c r="CH1193" s="24"/>
      <c r="CI1193" s="24"/>
      <c r="CJ1193" s="24"/>
      <c r="CK1193" s="24"/>
      <c r="CL1193" s="24"/>
      <c r="CM1193" s="24"/>
      <c r="CN1193" s="24"/>
      <c r="CO1193" s="24"/>
      <c r="CP1193" s="24"/>
      <c r="CQ1193" s="24"/>
      <c r="CR1193" s="24"/>
      <c r="CS1193" s="24"/>
      <c r="CT1193" s="24"/>
      <c r="CU1193" s="24"/>
      <c r="CV1193" s="24"/>
      <c r="CW1193" s="24"/>
      <c r="CX1193" s="24"/>
      <c r="CY1193" s="24"/>
      <c r="CZ1193" s="24"/>
      <c r="DA1193" s="24"/>
      <c r="DB1193" s="24"/>
      <c r="DC1193" s="24"/>
      <c r="DD1193" s="24"/>
      <c r="DE1193" s="24"/>
      <c r="DF1193" s="26" t="s">
        <v>139</v>
      </c>
      <c r="DG1193" s="26" t="s">
        <v>139</v>
      </c>
      <c r="DH1193" s="26" t="s">
        <v>139</v>
      </c>
      <c r="DI1193" s="26" t="s">
        <v>139</v>
      </c>
      <c r="DJ1193" s="26" t="s">
        <v>139</v>
      </c>
      <c r="DK1193" s="26" t="s">
        <v>139</v>
      </c>
      <c r="DL1193" s="26" t="s">
        <v>139</v>
      </c>
      <c r="DM1193" s="26" t="s">
        <v>139</v>
      </c>
      <c r="DN1193" s="26" t="s">
        <v>139</v>
      </c>
      <c r="DO1193" s="26" t="s">
        <v>139</v>
      </c>
    </row>
    <row r="1194" spans="1:119" ht="20.100000000000001" customHeight="1" x14ac:dyDescent="0.25">
      <c r="A1194" s="29" t="str">
        <f t="shared" si="252"/>
        <v>Fundación Centro Una Brisa de Esperanza (A Breeze of Hope Center Foundation)3</v>
      </c>
      <c r="B1194" s="29" t="str">
        <f t="shared" si="253"/>
        <v>Fundación Centro Una Brisa de Esperanza (A Breeze of Hope Center Foundation)</v>
      </c>
      <c r="C1194" s="29">
        <f t="shared" si="254"/>
        <v>3</v>
      </c>
      <c r="D1194" s="30" t="str">
        <f t="shared" si="255"/>
        <v>Americas</v>
      </c>
      <c r="E1194" s="30" t="str">
        <f t="shared" si="256"/>
        <v>Cochabamba, Bolivia</v>
      </c>
      <c r="F1194" s="31">
        <f t="shared" si="257"/>
        <v>3</v>
      </c>
      <c r="G1194" s="31">
        <f t="shared" si="258"/>
        <v>3</v>
      </c>
      <c r="H1194" s="31">
        <f t="shared" si="259"/>
        <v>4</v>
      </c>
      <c r="I1194" s="31">
        <f t="shared" si="260"/>
        <v>5</v>
      </c>
      <c r="J1194" s="31">
        <f t="shared" si="261"/>
        <v>5</v>
      </c>
      <c r="K1194" s="31">
        <f t="shared" si="262"/>
        <v>5</v>
      </c>
      <c r="L1194" s="31">
        <f t="shared" si="263"/>
        <v>5</v>
      </c>
      <c r="M1194" s="31">
        <f t="shared" si="264"/>
        <v>2</v>
      </c>
      <c r="N1194" s="31">
        <f t="shared" si="265"/>
        <v>4</v>
      </c>
      <c r="O1194" s="26" t="s">
        <v>6610</v>
      </c>
      <c r="P1194" s="26" t="s">
        <v>108</v>
      </c>
      <c r="Q1194" s="27">
        <v>42129</v>
      </c>
      <c r="R1194" s="26" t="s">
        <v>166</v>
      </c>
      <c r="S1194" s="26" t="s">
        <v>277</v>
      </c>
      <c r="T1194" s="26" t="s">
        <v>278</v>
      </c>
      <c r="U1194" s="26" t="s">
        <v>168</v>
      </c>
      <c r="V1194" s="26" t="s">
        <v>15731</v>
      </c>
      <c r="W1194" s="26" t="s">
        <v>1309</v>
      </c>
      <c r="X1194" s="26" t="s">
        <v>1310</v>
      </c>
      <c r="Y1194" s="26" t="s">
        <v>6579</v>
      </c>
      <c r="Z1194" s="26" t="s">
        <v>6580</v>
      </c>
      <c r="AA1194" s="24"/>
      <c r="AB1194" s="26" t="s">
        <v>117</v>
      </c>
      <c r="AC1194" s="28">
        <v>20000</v>
      </c>
      <c r="AD1194" s="26" t="s">
        <v>420</v>
      </c>
      <c r="AE1194" s="26" t="s">
        <v>1271</v>
      </c>
      <c r="AF1194" s="26" t="s">
        <v>139</v>
      </c>
      <c r="AG1194" s="26" t="s">
        <v>207</v>
      </c>
      <c r="AH1194" s="26" t="s">
        <v>121</v>
      </c>
      <c r="AI1194" s="28">
        <v>20000</v>
      </c>
      <c r="AJ1194" s="26" t="s">
        <v>6611</v>
      </c>
      <c r="AK1194" s="26" t="s">
        <v>6592</v>
      </c>
      <c r="AL1194" s="26" t="s">
        <v>6593</v>
      </c>
      <c r="AM1194" s="24"/>
      <c r="AN1194" s="24"/>
      <c r="AO1194" s="24"/>
      <c r="AP1194" s="24"/>
      <c r="AQ1194" s="26" t="s">
        <v>6612</v>
      </c>
      <c r="AR1194" s="24"/>
      <c r="AS1194" s="26" t="s">
        <v>6613</v>
      </c>
      <c r="AT1194" s="24"/>
      <c r="AU1194" s="24"/>
      <c r="AV1194" s="26" t="s">
        <v>6614</v>
      </c>
      <c r="AW1194" s="28">
        <v>171269</v>
      </c>
      <c r="AX1194" s="26">
        <v>6504</v>
      </c>
      <c r="AY1194" s="28">
        <v>100</v>
      </c>
      <c r="AZ1194" s="28">
        <v>80</v>
      </c>
      <c r="BA1194" s="26">
        <v>0</v>
      </c>
      <c r="BB1194" s="26" t="s">
        <v>148</v>
      </c>
      <c r="BC1194" s="26" t="s">
        <v>566</v>
      </c>
      <c r="BD1194" s="26" t="s">
        <v>125</v>
      </c>
      <c r="BE1194" s="24"/>
      <c r="BF1194" s="26" t="s">
        <v>6615</v>
      </c>
      <c r="BG1194" s="26" t="s">
        <v>1839</v>
      </c>
      <c r="BH1194" s="26" t="s">
        <v>6616</v>
      </c>
      <c r="BI1194" s="26" t="s">
        <v>6617</v>
      </c>
      <c r="BJ1194" s="26" t="s">
        <v>6618</v>
      </c>
      <c r="BK1194" s="26" t="s">
        <v>6619</v>
      </c>
      <c r="BL1194" s="26" t="s">
        <v>6526</v>
      </c>
      <c r="BM1194" s="26" t="s">
        <v>6617</v>
      </c>
      <c r="BN1194" s="26" t="s">
        <v>6620</v>
      </c>
      <c r="BO1194" s="26" t="s">
        <v>6617</v>
      </c>
      <c r="BP1194" s="24"/>
      <c r="BQ1194" s="24"/>
      <c r="BR1194" s="26">
        <v>3</v>
      </c>
      <c r="BS1194" s="26">
        <v>3</v>
      </c>
      <c r="BT1194" s="26">
        <v>4</v>
      </c>
      <c r="BU1194" s="26">
        <v>5</v>
      </c>
      <c r="BV1194" s="26">
        <v>5</v>
      </c>
      <c r="BW1194" s="26">
        <v>5</v>
      </c>
      <c r="BX1194" s="26">
        <v>5</v>
      </c>
      <c r="BY1194" s="26">
        <v>2</v>
      </c>
      <c r="BZ1194" s="24"/>
      <c r="CA1194" s="24"/>
      <c r="CB1194" s="24"/>
      <c r="CC1194" s="24"/>
      <c r="CD1194" s="24"/>
      <c r="CE1194" s="24"/>
      <c r="CF1194" s="24"/>
      <c r="CG1194" s="24"/>
      <c r="CH1194" s="24"/>
      <c r="CI1194" s="24"/>
      <c r="CJ1194" s="24"/>
      <c r="CK1194" s="24"/>
      <c r="CL1194" s="24"/>
      <c r="CM1194" s="24"/>
      <c r="CN1194" s="24"/>
      <c r="CO1194" s="24"/>
      <c r="CP1194" s="24"/>
      <c r="CQ1194" s="24"/>
      <c r="CR1194" s="24"/>
      <c r="CS1194" s="24"/>
      <c r="CT1194" s="24"/>
      <c r="CU1194" s="24"/>
      <c r="CV1194" s="24"/>
      <c r="CW1194" s="24"/>
      <c r="CX1194" s="24"/>
      <c r="CY1194" s="24"/>
      <c r="CZ1194" s="24"/>
      <c r="DA1194" s="24"/>
      <c r="DB1194" s="24"/>
      <c r="DC1194" s="24"/>
      <c r="DD1194" s="24"/>
      <c r="DE1194" s="24"/>
      <c r="DF1194" s="26" t="s">
        <v>139</v>
      </c>
      <c r="DG1194" s="26" t="s">
        <v>139</v>
      </c>
      <c r="DH1194" s="26" t="s">
        <v>139</v>
      </c>
      <c r="DI1194" s="26" t="s">
        <v>120</v>
      </c>
      <c r="DJ1194" s="26" t="s">
        <v>139</v>
      </c>
      <c r="DK1194" s="26" t="s">
        <v>139</v>
      </c>
      <c r="DL1194" s="26" t="s">
        <v>139</v>
      </c>
      <c r="DM1194" s="26" t="s">
        <v>139</v>
      </c>
      <c r="DN1194" s="26" t="s">
        <v>139</v>
      </c>
      <c r="DO1194" s="26" t="s">
        <v>139</v>
      </c>
    </row>
    <row r="1195" spans="1:119" ht="20.100000000000001" customHeight="1" x14ac:dyDescent="0.25">
      <c r="A1195" s="29" t="str">
        <f t="shared" si="252"/>
        <v>Fundación Centro Una Brisa de Esperanza (A Breeze of Hope Center Foundation)2</v>
      </c>
      <c r="B1195" s="29" t="str">
        <f t="shared" si="253"/>
        <v>Fundación Centro Una Brisa de Esperanza (A Breeze of Hope Center Foundation)</v>
      </c>
      <c r="C1195" s="29">
        <f t="shared" si="254"/>
        <v>2</v>
      </c>
      <c r="D1195" s="30" t="str">
        <f t="shared" si="255"/>
        <v>Americas</v>
      </c>
      <c r="E1195" s="30" t="str">
        <f t="shared" si="256"/>
        <v>Cochabamba, Bolivia</v>
      </c>
      <c r="F1195" s="31">
        <f t="shared" si="257"/>
        <v>4</v>
      </c>
      <c r="G1195" s="31">
        <f t="shared" si="258"/>
        <v>3</v>
      </c>
      <c r="H1195" s="31">
        <f t="shared" si="259"/>
        <v>2</v>
      </c>
      <c r="I1195" s="31">
        <f t="shared" si="260"/>
        <v>4</v>
      </c>
      <c r="J1195" s="31">
        <f t="shared" si="261"/>
        <v>5</v>
      </c>
      <c r="K1195" s="31">
        <f t="shared" si="262"/>
        <v>4</v>
      </c>
      <c r="L1195" s="31">
        <f t="shared" si="263"/>
        <v>4</v>
      </c>
      <c r="M1195" s="31">
        <f t="shared" si="264"/>
        <v>2</v>
      </c>
      <c r="N1195" s="31">
        <f t="shared" si="265"/>
        <v>3.5</v>
      </c>
      <c r="O1195" s="26" t="s">
        <v>6621</v>
      </c>
      <c r="P1195" s="26" t="s">
        <v>108</v>
      </c>
      <c r="Q1195" s="27">
        <v>41771</v>
      </c>
      <c r="R1195" s="26" t="s">
        <v>109</v>
      </c>
      <c r="S1195" s="26" t="s">
        <v>193</v>
      </c>
      <c r="T1195" s="26" t="s">
        <v>194</v>
      </c>
      <c r="U1195" s="26" t="s">
        <v>168</v>
      </c>
      <c r="V1195" s="26" t="s">
        <v>15731</v>
      </c>
      <c r="W1195" s="26" t="s">
        <v>1309</v>
      </c>
      <c r="X1195" s="26" t="s">
        <v>1310</v>
      </c>
      <c r="Y1195" s="26" t="s">
        <v>6579</v>
      </c>
      <c r="Z1195" s="26" t="s">
        <v>6580</v>
      </c>
      <c r="AA1195" s="24"/>
      <c r="AB1195" s="26" t="s">
        <v>117</v>
      </c>
      <c r="AC1195" s="28">
        <v>14000</v>
      </c>
      <c r="AD1195" s="26" t="s">
        <v>420</v>
      </c>
      <c r="AE1195" s="26" t="s">
        <v>1271</v>
      </c>
      <c r="AF1195" s="26" t="s">
        <v>139</v>
      </c>
      <c r="AG1195" s="26" t="s">
        <v>207</v>
      </c>
      <c r="AH1195" s="26" t="s">
        <v>143</v>
      </c>
      <c r="AI1195" s="28">
        <v>14000</v>
      </c>
      <c r="AJ1195" s="26" t="s">
        <v>6622</v>
      </c>
      <c r="AK1195" s="26" t="s">
        <v>6623</v>
      </c>
      <c r="AL1195" s="26" t="s">
        <v>6624</v>
      </c>
      <c r="AM1195" s="24"/>
      <c r="AN1195" s="24"/>
      <c r="AO1195" s="24"/>
      <c r="AP1195" s="24"/>
      <c r="AQ1195" s="24"/>
      <c r="AR1195" s="24"/>
      <c r="AS1195" s="26" t="s">
        <v>6625</v>
      </c>
      <c r="AT1195" s="26" t="s">
        <v>6626</v>
      </c>
      <c r="AU1195" s="24"/>
      <c r="AV1195" s="26" t="s">
        <v>6627</v>
      </c>
      <c r="AW1195" s="28">
        <v>139961</v>
      </c>
      <c r="AX1195" s="26">
        <v>3061</v>
      </c>
      <c r="AY1195" s="28">
        <v>200</v>
      </c>
      <c r="AZ1195" s="28">
        <v>122</v>
      </c>
      <c r="BA1195" s="26">
        <v>0</v>
      </c>
      <c r="BB1195" s="26" t="s">
        <v>241</v>
      </c>
      <c r="BC1195" s="26" t="s">
        <v>566</v>
      </c>
      <c r="BD1195" s="26" t="s">
        <v>125</v>
      </c>
      <c r="BE1195" s="24"/>
      <c r="BF1195" s="26" t="s">
        <v>3145</v>
      </c>
      <c r="BG1195" s="26" t="s">
        <v>1810</v>
      </c>
      <c r="BH1195" s="26" t="s">
        <v>6628</v>
      </c>
      <c r="BI1195" s="26" t="s">
        <v>1250</v>
      </c>
      <c r="BJ1195" s="26" t="s">
        <v>3293</v>
      </c>
      <c r="BK1195" s="26" t="s">
        <v>1413</v>
      </c>
      <c r="BL1195" s="26" t="s">
        <v>6629</v>
      </c>
      <c r="BM1195" s="26" t="s">
        <v>1309</v>
      </c>
      <c r="BN1195" s="24"/>
      <c r="BO1195" s="24"/>
      <c r="BP1195" s="24"/>
      <c r="BQ1195" s="24"/>
      <c r="BR1195" s="26">
        <v>4</v>
      </c>
      <c r="BS1195" s="26">
        <v>3</v>
      </c>
      <c r="BT1195" s="26">
        <v>2</v>
      </c>
      <c r="BU1195" s="26">
        <v>4</v>
      </c>
      <c r="BV1195" s="26">
        <v>5</v>
      </c>
      <c r="BW1195" s="26">
        <v>4</v>
      </c>
      <c r="BX1195" s="26">
        <v>4</v>
      </c>
      <c r="BY1195" s="26">
        <v>2</v>
      </c>
      <c r="BZ1195" s="24"/>
      <c r="CA1195" s="24"/>
      <c r="CB1195" s="24"/>
      <c r="CC1195" s="24"/>
      <c r="CD1195" s="24"/>
      <c r="CE1195" s="24"/>
      <c r="CF1195" s="24"/>
      <c r="CG1195" s="24"/>
      <c r="CH1195" s="24"/>
      <c r="CI1195" s="24"/>
      <c r="CJ1195" s="24"/>
      <c r="CK1195" s="24"/>
      <c r="CL1195" s="24"/>
      <c r="CM1195" s="24"/>
      <c r="CN1195" s="24"/>
      <c r="CO1195" s="24"/>
      <c r="CP1195" s="24"/>
      <c r="CQ1195" s="24"/>
      <c r="CR1195" s="24"/>
      <c r="CS1195" s="24"/>
      <c r="CT1195" s="24"/>
      <c r="CU1195" s="24"/>
      <c r="CV1195" s="24"/>
      <c r="CW1195" s="24"/>
      <c r="CX1195" s="24"/>
      <c r="CY1195" s="24"/>
      <c r="CZ1195" s="24"/>
      <c r="DA1195" s="24"/>
      <c r="DB1195" s="24"/>
      <c r="DC1195" s="24"/>
      <c r="DD1195" s="24"/>
      <c r="DE1195" s="24"/>
      <c r="DF1195" s="26" t="s">
        <v>139</v>
      </c>
      <c r="DG1195" s="26" t="s">
        <v>139</v>
      </c>
      <c r="DH1195" s="26" t="s">
        <v>139</v>
      </c>
      <c r="DI1195" s="26" t="s">
        <v>120</v>
      </c>
      <c r="DJ1195" s="26" t="s">
        <v>139</v>
      </c>
      <c r="DK1195" s="26" t="s">
        <v>139</v>
      </c>
      <c r="DL1195" s="26" t="s">
        <v>139</v>
      </c>
      <c r="DM1195" s="26" t="s">
        <v>139</v>
      </c>
      <c r="DN1195" s="26" t="s">
        <v>139</v>
      </c>
      <c r="DO1195" s="26" t="s">
        <v>120</v>
      </c>
    </row>
    <row r="1196" spans="1:119" ht="20.100000000000001" customHeight="1" x14ac:dyDescent="0.25">
      <c r="A1196" s="29" t="str">
        <f t="shared" si="252"/>
        <v>Fundación Centro Una Brisa de Esperanza (A Breeze of Hope Center Foundation)1</v>
      </c>
      <c r="B1196" s="29" t="str">
        <f t="shared" si="253"/>
        <v>Fundación Centro Una Brisa de Esperanza (A Breeze of Hope Center Foundation)</v>
      </c>
      <c r="C1196" s="29">
        <f t="shared" si="254"/>
        <v>1</v>
      </c>
      <c r="D1196" s="30" t="str">
        <f t="shared" si="255"/>
        <v>Americas</v>
      </c>
      <c r="E1196" s="30" t="str">
        <f t="shared" si="256"/>
        <v>Cochabamba, Bolivia</v>
      </c>
      <c r="F1196" s="31">
        <f t="shared" si="257"/>
        <v>0</v>
      </c>
      <c r="G1196" s="31">
        <f t="shared" si="258"/>
        <v>0</v>
      </c>
      <c r="H1196" s="31">
        <f t="shared" si="259"/>
        <v>0</v>
      </c>
      <c r="I1196" s="31">
        <f t="shared" si="260"/>
        <v>0</v>
      </c>
      <c r="J1196" s="31">
        <f t="shared" si="261"/>
        <v>0</v>
      </c>
      <c r="K1196" s="31">
        <f t="shared" si="262"/>
        <v>0</v>
      </c>
      <c r="L1196" s="31">
        <f t="shared" si="263"/>
        <v>0</v>
      </c>
      <c r="M1196" s="31">
        <f t="shared" si="264"/>
        <v>0</v>
      </c>
      <c r="N1196" s="31">
        <f t="shared" si="265"/>
        <v>0</v>
      </c>
      <c r="O1196" s="26" t="s">
        <v>6630</v>
      </c>
      <c r="P1196" s="26" t="s">
        <v>108</v>
      </c>
      <c r="Q1196" s="27">
        <v>41400</v>
      </c>
      <c r="R1196" s="26" t="s">
        <v>155</v>
      </c>
      <c r="S1196" s="26" t="s">
        <v>206</v>
      </c>
      <c r="T1196" s="26" t="s">
        <v>207</v>
      </c>
      <c r="U1196" s="26" t="s">
        <v>168</v>
      </c>
      <c r="V1196" s="26" t="s">
        <v>15731</v>
      </c>
      <c r="W1196" s="26" t="s">
        <v>1309</v>
      </c>
      <c r="X1196" s="26" t="s">
        <v>1310</v>
      </c>
      <c r="Y1196" s="26" t="s">
        <v>6579</v>
      </c>
      <c r="Z1196" s="26" t="s">
        <v>6580</v>
      </c>
      <c r="AA1196" s="24"/>
      <c r="AB1196" s="26" t="s">
        <v>117</v>
      </c>
      <c r="AC1196" s="28">
        <v>9000</v>
      </c>
      <c r="AD1196" s="26" t="s">
        <v>420</v>
      </c>
      <c r="AE1196" s="26" t="s">
        <v>1271</v>
      </c>
      <c r="AF1196" s="26" t="s">
        <v>139</v>
      </c>
      <c r="AG1196" s="26" t="s">
        <v>207</v>
      </c>
      <c r="AH1196" s="26" t="s">
        <v>158</v>
      </c>
      <c r="AI1196" s="28">
        <v>9000</v>
      </c>
      <c r="AJ1196" s="26" t="s">
        <v>6631</v>
      </c>
      <c r="AK1196" s="26" t="s">
        <v>6632</v>
      </c>
      <c r="AL1196" s="26" t="s">
        <v>6633</v>
      </c>
      <c r="AM1196" s="26" t="s">
        <v>6581</v>
      </c>
      <c r="AN1196" s="26" t="s">
        <v>6582</v>
      </c>
      <c r="AO1196" s="26" t="s">
        <v>6583</v>
      </c>
      <c r="AP1196" s="26" t="s">
        <v>6584</v>
      </c>
      <c r="AQ1196" s="24"/>
      <c r="AR1196" s="24"/>
      <c r="AS1196" s="24"/>
      <c r="AT1196" s="24"/>
      <c r="AU1196" s="24"/>
      <c r="AV1196" s="24"/>
      <c r="AW1196" s="28">
        <v>148189</v>
      </c>
      <c r="AX1196" s="26">
        <v>204</v>
      </c>
      <c r="AY1196" s="28">
        <v>200</v>
      </c>
      <c r="AZ1196" s="28">
        <v>204</v>
      </c>
      <c r="BA1196" s="26">
        <v>0</v>
      </c>
      <c r="BB1196" s="26" t="s">
        <v>241</v>
      </c>
      <c r="BC1196" s="26" t="s">
        <v>566</v>
      </c>
      <c r="BD1196" s="24"/>
      <c r="BE1196" s="24"/>
      <c r="BF1196" s="26" t="s">
        <v>6634</v>
      </c>
      <c r="BG1196" s="26" t="s">
        <v>367</v>
      </c>
      <c r="BH1196" s="26" t="s">
        <v>6635</v>
      </c>
      <c r="BI1196" s="26" t="s">
        <v>271</v>
      </c>
      <c r="BJ1196" s="26" t="s">
        <v>6628</v>
      </c>
      <c r="BK1196" s="26" t="s">
        <v>191</v>
      </c>
      <c r="BL1196" s="24"/>
      <c r="BM1196" s="24"/>
      <c r="BN1196" s="24"/>
      <c r="BO1196" s="24"/>
      <c r="BP1196" s="24"/>
      <c r="BQ1196" s="24"/>
      <c r="BR1196" s="26">
        <v>0</v>
      </c>
      <c r="BS1196" s="26">
        <v>0</v>
      </c>
      <c r="BT1196" s="26">
        <v>0</v>
      </c>
      <c r="BU1196" s="26">
        <v>0</v>
      </c>
      <c r="BV1196" s="26">
        <v>0</v>
      </c>
      <c r="BW1196" s="26">
        <v>0</v>
      </c>
      <c r="BX1196" s="26">
        <v>0</v>
      </c>
      <c r="BY1196" s="26">
        <v>0</v>
      </c>
      <c r="BZ1196" s="24"/>
      <c r="CA1196" s="24"/>
      <c r="CB1196" s="24"/>
      <c r="CC1196" s="24"/>
      <c r="CD1196" s="24"/>
      <c r="CE1196" s="24"/>
      <c r="CF1196" s="24"/>
      <c r="CG1196" s="24"/>
      <c r="CH1196" s="24"/>
      <c r="CI1196" s="24"/>
      <c r="CJ1196" s="24"/>
      <c r="CK1196" s="24"/>
      <c r="CL1196" s="24"/>
      <c r="CM1196" s="24"/>
      <c r="CN1196" s="24"/>
      <c r="CO1196" s="24"/>
      <c r="CP1196" s="24"/>
      <c r="CQ1196" s="24"/>
      <c r="CR1196" s="24"/>
      <c r="CS1196" s="24"/>
      <c r="CT1196" s="24"/>
      <c r="CU1196" s="24"/>
      <c r="CV1196" s="24"/>
      <c r="CW1196" s="24"/>
      <c r="CX1196" s="24"/>
      <c r="CY1196" s="24"/>
      <c r="CZ1196" s="24"/>
      <c r="DA1196" s="24"/>
      <c r="DB1196" s="24"/>
      <c r="DC1196" s="24"/>
      <c r="DD1196" s="24"/>
      <c r="DE1196" s="24"/>
      <c r="DF1196" s="26" t="s">
        <v>139</v>
      </c>
      <c r="DG1196" s="26" t="s">
        <v>139</v>
      </c>
      <c r="DH1196" s="26" t="s">
        <v>139</v>
      </c>
      <c r="DI1196" s="26" t="s">
        <v>139</v>
      </c>
      <c r="DJ1196" s="26" t="s">
        <v>139</v>
      </c>
      <c r="DK1196" s="26" t="s">
        <v>139</v>
      </c>
      <c r="DL1196" s="26" t="s">
        <v>139</v>
      </c>
      <c r="DM1196" s="26" t="s">
        <v>139</v>
      </c>
      <c r="DN1196" s="26" t="s">
        <v>139</v>
      </c>
      <c r="DO1196" s="26" t="s">
        <v>139</v>
      </c>
    </row>
    <row r="1197" spans="1:119" ht="20.100000000000001" customHeight="1" x14ac:dyDescent="0.25">
      <c r="A1197" s="29" t="str">
        <f t="shared" si="252"/>
        <v>Fundación Chocó Jóven (Young Chocó Foundation)7</v>
      </c>
      <c r="B1197" s="29" t="str">
        <f t="shared" si="253"/>
        <v>Fundación Chocó Jóven (Young Chocó Foundation)</v>
      </c>
      <c r="C1197" s="29">
        <f t="shared" si="254"/>
        <v>7</v>
      </c>
      <c r="D1197" s="30" t="str">
        <f t="shared" si="255"/>
        <v>Americas</v>
      </c>
      <c r="E1197" s="30" t="str">
        <f t="shared" si="256"/>
        <v>Quibdó, Colombia</v>
      </c>
      <c r="F1197" s="31">
        <f t="shared" si="257"/>
        <v>4</v>
      </c>
      <c r="G1197" s="31">
        <f t="shared" si="258"/>
        <v>4</v>
      </c>
      <c r="H1197" s="31">
        <f t="shared" si="259"/>
        <v>4</v>
      </c>
      <c r="I1197" s="31">
        <f t="shared" si="260"/>
        <v>4</v>
      </c>
      <c r="J1197" s="31">
        <f t="shared" si="261"/>
        <v>3</v>
      </c>
      <c r="K1197" s="31">
        <f t="shared" si="262"/>
        <v>3</v>
      </c>
      <c r="L1197" s="31">
        <f t="shared" si="263"/>
        <v>4</v>
      </c>
      <c r="M1197" s="31">
        <f t="shared" si="264"/>
        <v>3</v>
      </c>
      <c r="N1197" s="31">
        <f t="shared" si="265"/>
        <v>3.6</v>
      </c>
      <c r="O1197" s="26" t="s">
        <v>6636</v>
      </c>
      <c r="P1197" s="26" t="s">
        <v>108</v>
      </c>
      <c r="Q1197" s="27">
        <v>41568</v>
      </c>
      <c r="R1197" s="26" t="s">
        <v>305</v>
      </c>
      <c r="S1197" s="26" t="s">
        <v>622</v>
      </c>
      <c r="T1197" s="26" t="s">
        <v>194</v>
      </c>
      <c r="U1197" s="26" t="s">
        <v>833</v>
      </c>
      <c r="V1197" s="26" t="s">
        <v>15731</v>
      </c>
      <c r="W1197" s="26" t="s">
        <v>5071</v>
      </c>
      <c r="X1197" s="26" t="s">
        <v>6513</v>
      </c>
      <c r="Y1197" s="26" t="s">
        <v>6637</v>
      </c>
      <c r="Z1197" s="26" t="s">
        <v>6638</v>
      </c>
      <c r="AA1197" s="24"/>
      <c r="AB1197" s="26" t="s">
        <v>117</v>
      </c>
      <c r="AC1197" s="28">
        <v>14000</v>
      </c>
      <c r="AD1197" s="24"/>
      <c r="AE1197" s="26" t="s">
        <v>1314</v>
      </c>
      <c r="AF1197" s="26" t="s">
        <v>120</v>
      </c>
      <c r="AG1197" s="26" t="s">
        <v>846</v>
      </c>
      <c r="AH1197" s="26" t="s">
        <v>235</v>
      </c>
      <c r="AI1197" s="28">
        <v>14000</v>
      </c>
      <c r="AJ1197" s="26" t="s">
        <v>6639</v>
      </c>
      <c r="AK1197" s="26" t="s">
        <v>6640</v>
      </c>
      <c r="AL1197" s="26" t="s">
        <v>6641</v>
      </c>
      <c r="AM1197" s="24"/>
      <c r="AN1197" s="24"/>
      <c r="AO1197" s="24"/>
      <c r="AP1197" s="24"/>
      <c r="AQ1197" s="24"/>
      <c r="AR1197" s="26" t="s">
        <v>6642</v>
      </c>
      <c r="AS1197" s="24"/>
      <c r="AT1197" s="24"/>
      <c r="AU1197" s="24"/>
      <c r="AV1197" s="24"/>
      <c r="AW1197" s="28">
        <v>179575</v>
      </c>
      <c r="AX1197" s="26">
        <v>172</v>
      </c>
      <c r="AY1197" s="28">
        <v>10</v>
      </c>
      <c r="AZ1197" s="28">
        <v>6</v>
      </c>
      <c r="BA1197" s="26">
        <v>0</v>
      </c>
      <c r="BB1197" s="26" t="s">
        <v>241</v>
      </c>
      <c r="BC1197" s="26" t="s">
        <v>6643</v>
      </c>
      <c r="BD1197" s="24"/>
      <c r="BE1197" s="24"/>
      <c r="BF1197" s="26" t="s">
        <v>1695</v>
      </c>
      <c r="BG1197" s="26" t="s">
        <v>5071</v>
      </c>
      <c r="BH1197" s="26" t="s">
        <v>6644</v>
      </c>
      <c r="BI1197" s="26" t="s">
        <v>271</v>
      </c>
      <c r="BJ1197" s="24"/>
      <c r="BK1197" s="24"/>
      <c r="BL1197" s="24"/>
      <c r="BM1197" s="24"/>
      <c r="BN1197" s="24"/>
      <c r="BO1197" s="24"/>
      <c r="BP1197" s="24"/>
      <c r="BQ1197" s="24"/>
      <c r="BR1197" s="26">
        <v>4</v>
      </c>
      <c r="BS1197" s="26">
        <v>4</v>
      </c>
      <c r="BT1197" s="26">
        <v>4</v>
      </c>
      <c r="BU1197" s="26">
        <v>4</v>
      </c>
      <c r="BV1197" s="26">
        <v>3</v>
      </c>
      <c r="BW1197" s="26">
        <v>3</v>
      </c>
      <c r="BX1197" s="26">
        <v>4</v>
      </c>
      <c r="BY1197" s="26">
        <v>3</v>
      </c>
      <c r="BZ1197" s="24"/>
      <c r="CA1197" s="24"/>
      <c r="CB1197" s="24"/>
      <c r="CC1197" s="24"/>
      <c r="CD1197" s="24"/>
      <c r="CE1197" s="24"/>
      <c r="CF1197" s="24"/>
      <c r="CG1197" s="24"/>
      <c r="CH1197" s="24"/>
      <c r="CI1197" s="24"/>
      <c r="CJ1197" s="24"/>
      <c r="CK1197" s="24"/>
      <c r="CL1197" s="24"/>
      <c r="CM1197" s="24"/>
      <c r="CN1197" s="24"/>
      <c r="CO1197" s="24"/>
      <c r="CP1197" s="24"/>
      <c r="CQ1197" s="24"/>
      <c r="CR1197" s="24"/>
      <c r="CS1197" s="24"/>
      <c r="CT1197" s="24"/>
      <c r="CU1197" s="24"/>
      <c r="CV1197" s="24"/>
      <c r="CW1197" s="24"/>
      <c r="CX1197" s="24"/>
      <c r="CY1197" s="24"/>
      <c r="CZ1197" s="24"/>
      <c r="DA1197" s="24"/>
      <c r="DB1197" s="24"/>
      <c r="DC1197" s="24"/>
      <c r="DD1197" s="24"/>
      <c r="DE1197" s="24"/>
      <c r="DF1197" s="26" t="s">
        <v>139</v>
      </c>
      <c r="DG1197" s="26" t="s">
        <v>139</v>
      </c>
      <c r="DH1197" s="26" t="s">
        <v>139</v>
      </c>
      <c r="DI1197" s="26" t="s">
        <v>139</v>
      </c>
      <c r="DJ1197" s="26" t="s">
        <v>139</v>
      </c>
      <c r="DK1197" s="26" t="s">
        <v>139</v>
      </c>
      <c r="DL1197" s="26" t="s">
        <v>139</v>
      </c>
      <c r="DM1197" s="26" t="s">
        <v>139</v>
      </c>
      <c r="DN1197" s="26" t="s">
        <v>139</v>
      </c>
      <c r="DO1197" s="26" t="s">
        <v>139</v>
      </c>
    </row>
    <row r="1198" spans="1:119" ht="20.100000000000001" customHeight="1" x14ac:dyDescent="0.25">
      <c r="A1198" s="29" t="str">
        <f t="shared" si="252"/>
        <v>Fundación Chocó Jóven (Young Chocó Foundation)6</v>
      </c>
      <c r="B1198" s="29" t="str">
        <f t="shared" si="253"/>
        <v>Fundación Chocó Jóven (Young Chocó Foundation)</v>
      </c>
      <c r="C1198" s="29">
        <f t="shared" si="254"/>
        <v>6</v>
      </c>
      <c r="D1198" s="30" t="str">
        <f t="shared" si="255"/>
        <v>Americas</v>
      </c>
      <c r="E1198" s="30" t="str">
        <f t="shared" si="256"/>
        <v>Quibdó, Colombia</v>
      </c>
      <c r="F1198" s="31">
        <f t="shared" si="257"/>
        <v>3</v>
      </c>
      <c r="G1198" s="31">
        <f t="shared" si="258"/>
        <v>1</v>
      </c>
      <c r="H1198" s="31">
        <f t="shared" si="259"/>
        <v>2</v>
      </c>
      <c r="I1198" s="31">
        <f t="shared" si="260"/>
        <v>3</v>
      </c>
      <c r="J1198" s="31">
        <f t="shared" si="261"/>
        <v>2</v>
      </c>
      <c r="K1198" s="31">
        <f t="shared" si="262"/>
        <v>5</v>
      </c>
      <c r="L1198" s="31">
        <f t="shared" si="263"/>
        <v>4</v>
      </c>
      <c r="M1198" s="31">
        <f t="shared" si="264"/>
        <v>2</v>
      </c>
      <c r="N1198" s="31">
        <f t="shared" si="265"/>
        <v>2.8</v>
      </c>
      <c r="O1198" s="26" t="s">
        <v>6645</v>
      </c>
      <c r="P1198" s="26" t="s">
        <v>108</v>
      </c>
      <c r="Q1198" s="27">
        <v>41204</v>
      </c>
      <c r="R1198" s="26" t="s">
        <v>166</v>
      </c>
      <c r="S1198" s="26" t="s">
        <v>306</v>
      </c>
      <c r="T1198" s="26" t="s">
        <v>207</v>
      </c>
      <c r="U1198" s="26" t="s">
        <v>833</v>
      </c>
      <c r="V1198" s="26" t="s">
        <v>15731</v>
      </c>
      <c r="W1198" s="26" t="s">
        <v>5071</v>
      </c>
      <c r="X1198" s="26" t="s">
        <v>6513</v>
      </c>
      <c r="Y1198" s="26" t="s">
        <v>6637</v>
      </c>
      <c r="Z1198" s="26" t="s">
        <v>6638</v>
      </c>
      <c r="AA1198" s="24"/>
      <c r="AB1198" s="26" t="s">
        <v>117</v>
      </c>
      <c r="AC1198" s="28">
        <v>13000</v>
      </c>
      <c r="AD1198" s="24"/>
      <c r="AE1198" s="26" t="s">
        <v>1314</v>
      </c>
      <c r="AF1198" s="26" t="s">
        <v>120</v>
      </c>
      <c r="AG1198" s="26" t="s">
        <v>846</v>
      </c>
      <c r="AH1198" s="26" t="s">
        <v>250</v>
      </c>
      <c r="AI1198" s="28">
        <v>13000</v>
      </c>
      <c r="AJ1198" s="26" t="s">
        <v>6646</v>
      </c>
      <c r="AK1198" s="26" t="s">
        <v>6647</v>
      </c>
      <c r="AL1198" s="26" t="s">
        <v>6648</v>
      </c>
      <c r="AM1198" s="24"/>
      <c r="AN1198" s="24"/>
      <c r="AO1198" s="24"/>
      <c r="AP1198" s="24"/>
      <c r="AQ1198" s="26" t="s">
        <v>6649</v>
      </c>
      <c r="AR1198" s="24"/>
      <c r="AS1198" s="24"/>
      <c r="AT1198" s="24"/>
      <c r="AU1198" s="24"/>
      <c r="AV1198" s="24"/>
      <c r="AW1198" s="28">
        <v>214833</v>
      </c>
      <c r="AX1198" s="26">
        <v>250</v>
      </c>
      <c r="AY1198" s="28">
        <v>60</v>
      </c>
      <c r="AZ1198" s="28">
        <v>40</v>
      </c>
      <c r="BA1198" s="26">
        <v>0</v>
      </c>
      <c r="BB1198" s="26" t="s">
        <v>148</v>
      </c>
      <c r="BC1198" s="26" t="s">
        <v>6643</v>
      </c>
      <c r="BD1198" s="26" t="s">
        <v>125</v>
      </c>
      <c r="BE1198" s="24"/>
      <c r="BF1198" s="26" t="s">
        <v>2601</v>
      </c>
      <c r="BG1198" s="26" t="s">
        <v>5071</v>
      </c>
      <c r="BH1198" s="26" t="s">
        <v>6650</v>
      </c>
      <c r="BI1198" s="26" t="s">
        <v>5071</v>
      </c>
      <c r="BJ1198" s="24"/>
      <c r="BK1198" s="24"/>
      <c r="BL1198" s="24"/>
      <c r="BM1198" s="24"/>
      <c r="BN1198" s="24"/>
      <c r="BO1198" s="24"/>
      <c r="BP1198" s="24"/>
      <c r="BQ1198" s="24"/>
      <c r="BR1198" s="26">
        <v>3</v>
      </c>
      <c r="BS1198" s="26">
        <v>1</v>
      </c>
      <c r="BT1198" s="26">
        <v>2</v>
      </c>
      <c r="BU1198" s="26">
        <v>3</v>
      </c>
      <c r="BV1198" s="26">
        <v>2</v>
      </c>
      <c r="BW1198" s="26">
        <v>5</v>
      </c>
      <c r="BX1198" s="26">
        <v>4</v>
      </c>
      <c r="BY1198" s="26">
        <v>2</v>
      </c>
      <c r="BZ1198" s="24"/>
      <c r="CA1198" s="24"/>
      <c r="CB1198" s="24"/>
      <c r="CC1198" s="24"/>
      <c r="CD1198" s="24"/>
      <c r="CE1198" s="24"/>
      <c r="CF1198" s="24"/>
      <c r="CG1198" s="24"/>
      <c r="CH1198" s="24"/>
      <c r="CI1198" s="24"/>
      <c r="CJ1198" s="24"/>
      <c r="CK1198" s="24"/>
      <c r="CL1198" s="24"/>
      <c r="CM1198" s="24"/>
      <c r="CN1198" s="24"/>
      <c r="CO1198" s="24"/>
      <c r="CP1198" s="24"/>
      <c r="CQ1198" s="24"/>
      <c r="CR1198" s="24"/>
      <c r="CS1198" s="24"/>
      <c r="CT1198" s="24"/>
      <c r="CU1198" s="24"/>
      <c r="CV1198" s="24"/>
      <c r="CW1198" s="24"/>
      <c r="CX1198" s="24"/>
      <c r="CY1198" s="24"/>
      <c r="CZ1198" s="24"/>
      <c r="DA1198" s="24"/>
      <c r="DB1198" s="24"/>
      <c r="DC1198" s="24"/>
      <c r="DD1198" s="24"/>
      <c r="DE1198" s="24"/>
      <c r="DF1198" s="26" t="s">
        <v>139</v>
      </c>
      <c r="DG1198" s="26" t="s">
        <v>139</v>
      </c>
      <c r="DH1198" s="26" t="s">
        <v>139</v>
      </c>
      <c r="DI1198" s="26" t="s">
        <v>139</v>
      </c>
      <c r="DJ1198" s="26" t="s">
        <v>139</v>
      </c>
      <c r="DK1198" s="26" t="s">
        <v>139</v>
      </c>
      <c r="DL1198" s="26" t="s">
        <v>139</v>
      </c>
      <c r="DM1198" s="26" t="s">
        <v>139</v>
      </c>
      <c r="DN1198" s="26" t="s">
        <v>139</v>
      </c>
      <c r="DO1198" s="26" t="s">
        <v>139</v>
      </c>
    </row>
    <row r="1199" spans="1:119" ht="20.100000000000001" customHeight="1" x14ac:dyDescent="0.25">
      <c r="A1199" s="29" t="str">
        <f t="shared" si="252"/>
        <v>Fundación Chocó Jóven (Young Chocó Foundation)5</v>
      </c>
      <c r="B1199" s="29" t="str">
        <f t="shared" si="253"/>
        <v>Fundación Chocó Jóven (Young Chocó Foundation)</v>
      </c>
      <c r="C1199" s="29">
        <f t="shared" si="254"/>
        <v>5</v>
      </c>
      <c r="D1199" s="30" t="str">
        <f t="shared" si="255"/>
        <v>Americas</v>
      </c>
      <c r="E1199" s="30" t="str">
        <f t="shared" si="256"/>
        <v>Quibdó, Colombia</v>
      </c>
      <c r="F1199" s="31">
        <f t="shared" si="257"/>
        <v>3</v>
      </c>
      <c r="G1199" s="31">
        <f t="shared" si="258"/>
        <v>2</v>
      </c>
      <c r="H1199" s="31">
        <f t="shared" si="259"/>
        <v>3</v>
      </c>
      <c r="I1199" s="31">
        <f t="shared" si="260"/>
        <v>4</v>
      </c>
      <c r="J1199" s="31">
        <f t="shared" si="261"/>
        <v>3</v>
      </c>
      <c r="K1199" s="31">
        <f t="shared" si="262"/>
        <v>4</v>
      </c>
      <c r="L1199" s="31">
        <f t="shared" si="263"/>
        <v>4</v>
      </c>
      <c r="M1199" s="31">
        <f t="shared" si="264"/>
        <v>4</v>
      </c>
      <c r="N1199" s="31">
        <f t="shared" si="265"/>
        <v>3.4</v>
      </c>
      <c r="O1199" s="26" t="s">
        <v>6651</v>
      </c>
      <c r="P1199" s="26" t="s">
        <v>108</v>
      </c>
      <c r="Q1199" s="27">
        <v>40826</v>
      </c>
      <c r="R1199" s="26" t="s">
        <v>166</v>
      </c>
      <c r="S1199" s="26" t="s">
        <v>321</v>
      </c>
      <c r="T1199" s="26" t="s">
        <v>175</v>
      </c>
      <c r="U1199" s="26" t="s">
        <v>833</v>
      </c>
      <c r="V1199" s="26" t="s">
        <v>15731</v>
      </c>
      <c r="W1199" s="26" t="s">
        <v>5071</v>
      </c>
      <c r="X1199" s="26" t="s">
        <v>6513</v>
      </c>
      <c r="Y1199" s="26" t="s">
        <v>6637</v>
      </c>
      <c r="Z1199" s="26" t="s">
        <v>6638</v>
      </c>
      <c r="AA1199" s="24"/>
      <c r="AB1199" s="26" t="s">
        <v>117</v>
      </c>
      <c r="AC1199" s="28">
        <v>11000</v>
      </c>
      <c r="AD1199" s="24"/>
      <c r="AE1199" s="26" t="s">
        <v>1314</v>
      </c>
      <c r="AF1199" s="26" t="s">
        <v>120</v>
      </c>
      <c r="AG1199" s="26" t="s">
        <v>846</v>
      </c>
      <c r="AH1199" s="26" t="s">
        <v>176</v>
      </c>
      <c r="AI1199" s="28">
        <v>11000</v>
      </c>
      <c r="AJ1199" s="24"/>
      <c r="AK1199" s="26" t="s">
        <v>6652</v>
      </c>
      <c r="AL1199" s="26" t="s">
        <v>6653</v>
      </c>
      <c r="AM1199" s="26" t="s">
        <v>6654</v>
      </c>
      <c r="AN1199" s="26" t="s">
        <v>6655</v>
      </c>
      <c r="AO1199" s="26" t="s">
        <v>6656</v>
      </c>
      <c r="AP1199" s="24"/>
      <c r="AQ1199" s="24"/>
      <c r="AR1199" s="24"/>
      <c r="AS1199" s="26" t="s">
        <v>6657</v>
      </c>
      <c r="AT1199" s="24"/>
      <c r="AU1199" s="26" t="s">
        <v>6658</v>
      </c>
      <c r="AV1199" s="24"/>
      <c r="AW1199" s="28">
        <v>110000</v>
      </c>
      <c r="AX1199" s="26">
        <v>400</v>
      </c>
      <c r="AY1199" s="28">
        <v>35</v>
      </c>
      <c r="AZ1199" s="28">
        <v>30</v>
      </c>
      <c r="BA1199" s="26">
        <v>0</v>
      </c>
      <c r="BB1199" s="26" t="s">
        <v>148</v>
      </c>
      <c r="BC1199" s="26" t="s">
        <v>6643</v>
      </c>
      <c r="BD1199" s="24"/>
      <c r="BE1199" s="24"/>
      <c r="BF1199" s="26" t="s">
        <v>1695</v>
      </c>
      <c r="BG1199" s="24"/>
      <c r="BH1199" s="26" t="s">
        <v>6659</v>
      </c>
      <c r="BI1199" s="26" t="s">
        <v>271</v>
      </c>
      <c r="BJ1199" s="24"/>
      <c r="BK1199" s="24"/>
      <c r="BL1199" s="24"/>
      <c r="BM1199" s="24"/>
      <c r="BN1199" s="24"/>
      <c r="BO1199" s="24"/>
      <c r="BP1199" s="24"/>
      <c r="BQ1199" s="24"/>
      <c r="BR1199" s="26">
        <v>3</v>
      </c>
      <c r="BS1199" s="26">
        <v>2</v>
      </c>
      <c r="BT1199" s="26">
        <v>3</v>
      </c>
      <c r="BU1199" s="26">
        <v>4</v>
      </c>
      <c r="BV1199" s="26">
        <v>3</v>
      </c>
      <c r="BW1199" s="26">
        <v>4</v>
      </c>
      <c r="BX1199" s="26">
        <v>4</v>
      </c>
      <c r="BY1199" s="26">
        <v>4</v>
      </c>
      <c r="BZ1199" s="24"/>
      <c r="CA1199" s="24"/>
      <c r="CB1199" s="24"/>
      <c r="CC1199" s="24"/>
      <c r="CD1199" s="24"/>
      <c r="CE1199" s="24"/>
      <c r="CF1199" s="24"/>
      <c r="CG1199" s="24"/>
      <c r="CH1199" s="24"/>
      <c r="CI1199" s="24"/>
      <c r="CJ1199" s="24"/>
      <c r="CK1199" s="24"/>
      <c r="CL1199" s="24"/>
      <c r="CM1199" s="24"/>
      <c r="CN1199" s="24"/>
      <c r="CO1199" s="24"/>
      <c r="CP1199" s="24"/>
      <c r="CQ1199" s="24"/>
      <c r="CR1199" s="24"/>
      <c r="CS1199" s="24"/>
      <c r="CT1199" s="24"/>
      <c r="CU1199" s="24"/>
      <c r="CV1199" s="24"/>
      <c r="CW1199" s="24"/>
      <c r="CX1199" s="24"/>
      <c r="CY1199" s="24"/>
      <c r="CZ1199" s="24"/>
      <c r="DA1199" s="24"/>
      <c r="DB1199" s="24"/>
      <c r="DC1199" s="24"/>
      <c r="DD1199" s="24"/>
      <c r="DE1199" s="24"/>
      <c r="DF1199" s="26" t="s">
        <v>139</v>
      </c>
      <c r="DG1199" s="26" t="s">
        <v>120</v>
      </c>
      <c r="DH1199" s="26" t="s">
        <v>139</v>
      </c>
      <c r="DI1199" s="26" t="s">
        <v>139</v>
      </c>
      <c r="DJ1199" s="26" t="s">
        <v>139</v>
      </c>
      <c r="DK1199" s="26" t="s">
        <v>139</v>
      </c>
      <c r="DL1199" s="26" t="s">
        <v>139</v>
      </c>
      <c r="DM1199" s="26" t="s">
        <v>139</v>
      </c>
      <c r="DN1199" s="26" t="s">
        <v>139</v>
      </c>
      <c r="DO1199" s="26" t="s">
        <v>139</v>
      </c>
    </row>
    <row r="1200" spans="1:119" ht="20.100000000000001" customHeight="1" x14ac:dyDescent="0.25">
      <c r="A1200" s="29" t="str">
        <f t="shared" si="252"/>
        <v>Fundación Chocó Jóven (Young Chocó Foundation)4</v>
      </c>
      <c r="B1200" s="29" t="str">
        <f t="shared" si="253"/>
        <v>Fundación Chocó Jóven (Young Chocó Foundation)</v>
      </c>
      <c r="C1200" s="29">
        <f t="shared" si="254"/>
        <v>4</v>
      </c>
      <c r="D1200" s="30" t="str">
        <f t="shared" si="255"/>
        <v>Americas</v>
      </c>
      <c r="E1200" s="30" t="str">
        <f t="shared" si="256"/>
        <v>Quibdó, Colombia</v>
      </c>
      <c r="F1200" s="31">
        <f t="shared" si="257"/>
        <v>3</v>
      </c>
      <c r="G1200" s="31">
        <f t="shared" si="258"/>
        <v>2</v>
      </c>
      <c r="H1200" s="31">
        <f t="shared" si="259"/>
        <v>3</v>
      </c>
      <c r="I1200" s="31">
        <f t="shared" si="260"/>
        <v>3</v>
      </c>
      <c r="J1200" s="31">
        <f t="shared" si="261"/>
        <v>3</v>
      </c>
      <c r="K1200" s="31">
        <f t="shared" si="262"/>
        <v>3</v>
      </c>
      <c r="L1200" s="31">
        <f t="shared" si="263"/>
        <v>3</v>
      </c>
      <c r="M1200" s="31">
        <f t="shared" si="264"/>
        <v>4</v>
      </c>
      <c r="N1200" s="31">
        <f t="shared" si="265"/>
        <v>3</v>
      </c>
      <c r="O1200" s="26" t="s">
        <v>6660</v>
      </c>
      <c r="P1200" s="26" t="s">
        <v>108</v>
      </c>
      <c r="Q1200" s="27">
        <v>40469</v>
      </c>
      <c r="R1200" s="26" t="s">
        <v>109</v>
      </c>
      <c r="S1200" s="26" t="s">
        <v>332</v>
      </c>
      <c r="T1200" s="26" t="s">
        <v>333</v>
      </c>
      <c r="U1200" s="26" t="s">
        <v>833</v>
      </c>
      <c r="V1200" s="26" t="s">
        <v>15731</v>
      </c>
      <c r="W1200" s="26" t="s">
        <v>5071</v>
      </c>
      <c r="X1200" s="26" t="s">
        <v>6513</v>
      </c>
      <c r="Y1200" s="26" t="s">
        <v>6637</v>
      </c>
      <c r="Z1200" s="26" t="s">
        <v>6638</v>
      </c>
      <c r="AA1200" s="24"/>
      <c r="AB1200" s="26" t="s">
        <v>117</v>
      </c>
      <c r="AC1200" s="28">
        <v>10000</v>
      </c>
      <c r="AD1200" s="24"/>
      <c r="AE1200" s="26" t="s">
        <v>1314</v>
      </c>
      <c r="AF1200" s="26" t="s">
        <v>120</v>
      </c>
      <c r="AG1200" s="26" t="s">
        <v>846</v>
      </c>
      <c r="AH1200" s="26" t="s">
        <v>185</v>
      </c>
      <c r="AI1200" s="28">
        <v>10000</v>
      </c>
      <c r="AJ1200" s="24"/>
      <c r="AK1200" s="26" t="s">
        <v>6661</v>
      </c>
      <c r="AL1200" s="26" t="s">
        <v>6662</v>
      </c>
      <c r="AM1200" s="26" t="s">
        <v>6654</v>
      </c>
      <c r="AN1200" s="26" t="s">
        <v>6663</v>
      </c>
      <c r="AO1200" s="26" t="s">
        <v>6664</v>
      </c>
      <c r="AP1200" s="24"/>
      <c r="AQ1200" s="24"/>
      <c r="AR1200" s="24"/>
      <c r="AS1200" s="26" t="s">
        <v>6665</v>
      </c>
      <c r="AT1200" s="26" t="s">
        <v>6666</v>
      </c>
      <c r="AU1200" s="26" t="s">
        <v>6667</v>
      </c>
      <c r="AV1200" s="24"/>
      <c r="AW1200" s="28">
        <v>50000</v>
      </c>
      <c r="AX1200" s="26">
        <v>210</v>
      </c>
      <c r="AY1200" s="28">
        <v>60</v>
      </c>
      <c r="AZ1200" s="28">
        <v>40</v>
      </c>
      <c r="BA1200" s="26">
        <v>0</v>
      </c>
      <c r="BB1200" s="26" t="s">
        <v>148</v>
      </c>
      <c r="BC1200" s="26" t="s">
        <v>6643</v>
      </c>
      <c r="BD1200" s="24"/>
      <c r="BE1200" s="24"/>
      <c r="BF1200" s="26" t="s">
        <v>6659</v>
      </c>
      <c r="BG1200" s="26" t="s">
        <v>271</v>
      </c>
      <c r="BH1200" s="26" t="s">
        <v>6668</v>
      </c>
      <c r="BI1200" s="26" t="s">
        <v>211</v>
      </c>
      <c r="BJ1200" s="24"/>
      <c r="BK1200" s="24"/>
      <c r="BL1200" s="24"/>
      <c r="BM1200" s="24"/>
      <c r="BN1200" s="24"/>
      <c r="BO1200" s="24"/>
      <c r="BP1200" s="24"/>
      <c r="BQ1200" s="24"/>
      <c r="BR1200" s="26">
        <v>3</v>
      </c>
      <c r="BS1200" s="26">
        <v>2</v>
      </c>
      <c r="BT1200" s="26">
        <v>3</v>
      </c>
      <c r="BU1200" s="26">
        <v>3</v>
      </c>
      <c r="BV1200" s="26">
        <v>3</v>
      </c>
      <c r="BW1200" s="26">
        <v>3</v>
      </c>
      <c r="BX1200" s="26">
        <v>3</v>
      </c>
      <c r="BY1200" s="26">
        <v>4</v>
      </c>
      <c r="BZ1200" s="24"/>
      <c r="CA1200" s="24"/>
      <c r="CB1200" s="24"/>
      <c r="CC1200" s="24"/>
      <c r="CD1200" s="24"/>
      <c r="CE1200" s="24"/>
      <c r="CF1200" s="24"/>
      <c r="CG1200" s="24"/>
      <c r="CH1200" s="24"/>
      <c r="CI1200" s="24"/>
      <c r="CJ1200" s="24"/>
      <c r="CK1200" s="24"/>
      <c r="CL1200" s="24"/>
      <c r="CM1200" s="24"/>
      <c r="CN1200" s="24"/>
      <c r="CO1200" s="24"/>
      <c r="CP1200" s="24"/>
      <c r="CQ1200" s="24"/>
      <c r="CR1200" s="24"/>
      <c r="CS1200" s="24"/>
      <c r="CT1200" s="24"/>
      <c r="CU1200" s="24"/>
      <c r="CV1200" s="24"/>
      <c r="CW1200" s="24"/>
      <c r="CX1200" s="24"/>
      <c r="CY1200" s="24"/>
      <c r="CZ1200" s="24"/>
      <c r="DA1200" s="24"/>
      <c r="DB1200" s="24"/>
      <c r="DC1200" s="24"/>
      <c r="DD1200" s="24"/>
      <c r="DE1200" s="24"/>
      <c r="DF1200" s="26" t="s">
        <v>139</v>
      </c>
      <c r="DG1200" s="26" t="s">
        <v>120</v>
      </c>
      <c r="DH1200" s="26" t="s">
        <v>139</v>
      </c>
      <c r="DI1200" s="26" t="s">
        <v>139</v>
      </c>
      <c r="DJ1200" s="26" t="s">
        <v>120</v>
      </c>
      <c r="DK1200" s="26" t="s">
        <v>139</v>
      </c>
      <c r="DL1200" s="26" t="s">
        <v>139</v>
      </c>
      <c r="DM1200" s="26" t="s">
        <v>139</v>
      </c>
      <c r="DN1200" s="26" t="s">
        <v>139</v>
      </c>
      <c r="DO1200" s="26" t="s">
        <v>139</v>
      </c>
    </row>
    <row r="1201" spans="1:119" ht="20.100000000000001" customHeight="1" x14ac:dyDescent="0.25">
      <c r="A1201" s="29" t="str">
        <f t="shared" si="252"/>
        <v>Fundación Crecer (Growth Foundation)6</v>
      </c>
      <c r="B1201" s="29" t="str">
        <f t="shared" si="253"/>
        <v>Fundación Crecer (Growth Foundation)</v>
      </c>
      <c r="C1201" s="29">
        <f t="shared" si="254"/>
        <v>6</v>
      </c>
      <c r="D1201" s="30" t="str">
        <f t="shared" si="255"/>
        <v>Americas</v>
      </c>
      <c r="E1201" s="30" t="str">
        <f t="shared" si="256"/>
        <v>Guayaquil, Ecuador</v>
      </c>
      <c r="F1201" s="31">
        <f t="shared" si="257"/>
        <v>2</v>
      </c>
      <c r="G1201" s="31">
        <f t="shared" si="258"/>
        <v>2</v>
      </c>
      <c r="H1201" s="31">
        <f t="shared" si="259"/>
        <v>2</v>
      </c>
      <c r="I1201" s="31">
        <f t="shared" si="260"/>
        <v>3</v>
      </c>
      <c r="J1201" s="31">
        <f t="shared" si="261"/>
        <v>2</v>
      </c>
      <c r="K1201" s="31">
        <f t="shared" si="262"/>
        <v>2</v>
      </c>
      <c r="L1201" s="31">
        <f t="shared" si="263"/>
        <v>4</v>
      </c>
      <c r="M1201" s="31">
        <f t="shared" si="264"/>
        <v>4</v>
      </c>
      <c r="N1201" s="31">
        <f t="shared" si="265"/>
        <v>2.6</v>
      </c>
      <c r="O1201" s="26" t="s">
        <v>6669</v>
      </c>
      <c r="P1201" s="26" t="s">
        <v>108</v>
      </c>
      <c r="Q1201" s="27">
        <v>41204</v>
      </c>
      <c r="R1201" s="26" t="s">
        <v>166</v>
      </c>
      <c r="S1201" s="26" t="s">
        <v>306</v>
      </c>
      <c r="T1201" s="26" t="s">
        <v>207</v>
      </c>
      <c r="U1201" s="26" t="s">
        <v>112</v>
      </c>
      <c r="V1201" s="26" t="s">
        <v>15731</v>
      </c>
      <c r="W1201" s="26" t="s">
        <v>1470</v>
      </c>
      <c r="X1201" s="26" t="s">
        <v>1471</v>
      </c>
      <c r="Y1201" s="26" t="s">
        <v>6670</v>
      </c>
      <c r="Z1201" s="26" t="s">
        <v>6671</v>
      </c>
      <c r="AA1201" s="24"/>
      <c r="AB1201" s="26" t="s">
        <v>117</v>
      </c>
      <c r="AC1201" s="28">
        <v>16000</v>
      </c>
      <c r="AD1201" s="24"/>
      <c r="AE1201" s="26" t="s">
        <v>1314</v>
      </c>
      <c r="AF1201" s="26" t="s">
        <v>120</v>
      </c>
      <c r="AG1201" s="26" t="s">
        <v>846</v>
      </c>
      <c r="AH1201" s="26" t="s">
        <v>250</v>
      </c>
      <c r="AI1201" s="28">
        <v>16000</v>
      </c>
      <c r="AJ1201" s="26" t="s">
        <v>6672</v>
      </c>
      <c r="AK1201" s="26" t="s">
        <v>6673</v>
      </c>
      <c r="AL1201" s="26" t="s">
        <v>6674</v>
      </c>
      <c r="AM1201" s="24"/>
      <c r="AN1201" s="24"/>
      <c r="AO1201" s="24"/>
      <c r="AP1201" s="24"/>
      <c r="AQ1201" s="26" t="s">
        <v>6675</v>
      </c>
      <c r="AR1201" s="24"/>
      <c r="AS1201" s="24"/>
      <c r="AT1201" s="24"/>
      <c r="AU1201" s="24"/>
      <c r="AV1201" s="24"/>
      <c r="AW1201" s="28">
        <v>154061</v>
      </c>
      <c r="AX1201" s="26">
        <v>75</v>
      </c>
      <c r="AY1201" s="28">
        <v>72</v>
      </c>
      <c r="AZ1201" s="28">
        <v>68</v>
      </c>
      <c r="BA1201" s="26">
        <v>0</v>
      </c>
      <c r="BB1201" s="26" t="s">
        <v>148</v>
      </c>
      <c r="BC1201" s="26" t="s">
        <v>6676</v>
      </c>
      <c r="BD1201" s="26" t="s">
        <v>125</v>
      </c>
      <c r="BE1201" s="24"/>
      <c r="BF1201" s="26" t="s">
        <v>1481</v>
      </c>
      <c r="BG1201" s="26" t="s">
        <v>1470</v>
      </c>
      <c r="BH1201" s="26" t="s">
        <v>212</v>
      </c>
      <c r="BI1201" s="26" t="s">
        <v>1250</v>
      </c>
      <c r="BJ1201" s="26" t="s">
        <v>6677</v>
      </c>
      <c r="BK1201" s="26" t="s">
        <v>1554</v>
      </c>
      <c r="BL1201" s="26" t="s">
        <v>2601</v>
      </c>
      <c r="BM1201" s="26" t="s">
        <v>1470</v>
      </c>
      <c r="BN1201" s="24"/>
      <c r="BO1201" s="24"/>
      <c r="BP1201" s="24"/>
      <c r="BQ1201" s="24"/>
      <c r="BR1201" s="26">
        <v>2</v>
      </c>
      <c r="BS1201" s="26">
        <v>2</v>
      </c>
      <c r="BT1201" s="26">
        <v>2</v>
      </c>
      <c r="BU1201" s="26">
        <v>3</v>
      </c>
      <c r="BV1201" s="26">
        <v>2</v>
      </c>
      <c r="BW1201" s="26">
        <v>2</v>
      </c>
      <c r="BX1201" s="26">
        <v>4</v>
      </c>
      <c r="BY1201" s="26">
        <v>4</v>
      </c>
      <c r="BZ1201" s="24"/>
      <c r="CA1201" s="24"/>
      <c r="CB1201" s="24"/>
      <c r="CC1201" s="24"/>
      <c r="CD1201" s="24"/>
      <c r="CE1201" s="24"/>
      <c r="CF1201" s="24"/>
      <c r="CG1201" s="24"/>
      <c r="CH1201" s="24"/>
      <c r="CI1201" s="24"/>
      <c r="CJ1201" s="24"/>
      <c r="CK1201" s="24"/>
      <c r="CL1201" s="24"/>
      <c r="CM1201" s="24"/>
      <c r="CN1201" s="24"/>
      <c r="CO1201" s="24"/>
      <c r="CP1201" s="24"/>
      <c r="CQ1201" s="24"/>
      <c r="CR1201" s="24"/>
      <c r="CS1201" s="24"/>
      <c r="CT1201" s="24"/>
      <c r="CU1201" s="24"/>
      <c r="CV1201" s="24"/>
      <c r="CW1201" s="24"/>
      <c r="CX1201" s="24"/>
      <c r="CY1201" s="24"/>
      <c r="CZ1201" s="24"/>
      <c r="DA1201" s="24"/>
      <c r="DB1201" s="24"/>
      <c r="DC1201" s="24"/>
      <c r="DD1201" s="24"/>
      <c r="DE1201" s="24"/>
      <c r="DF1201" s="26" t="s">
        <v>120</v>
      </c>
      <c r="DG1201" s="26" t="s">
        <v>120</v>
      </c>
      <c r="DH1201" s="26" t="s">
        <v>120</v>
      </c>
      <c r="DI1201" s="26" t="s">
        <v>120</v>
      </c>
      <c r="DJ1201" s="26" t="s">
        <v>120</v>
      </c>
      <c r="DK1201" s="26" t="s">
        <v>139</v>
      </c>
      <c r="DL1201" s="26" t="s">
        <v>139</v>
      </c>
      <c r="DM1201" s="26" t="s">
        <v>139</v>
      </c>
      <c r="DN1201" s="26" t="s">
        <v>139</v>
      </c>
      <c r="DO1201" s="26" t="s">
        <v>139</v>
      </c>
    </row>
    <row r="1202" spans="1:119" ht="20.100000000000001" customHeight="1" x14ac:dyDescent="0.25">
      <c r="A1202" s="29" t="str">
        <f t="shared" si="252"/>
        <v>Fundación Crecer (Growth Foundation)5</v>
      </c>
      <c r="B1202" s="29" t="str">
        <f t="shared" si="253"/>
        <v>Fundación Crecer (Growth Foundation)</v>
      </c>
      <c r="C1202" s="29">
        <f t="shared" si="254"/>
        <v>5</v>
      </c>
      <c r="D1202" s="30" t="str">
        <f t="shared" si="255"/>
        <v>Americas</v>
      </c>
      <c r="E1202" s="30" t="str">
        <f t="shared" si="256"/>
        <v>Guayaquil, Ecuador</v>
      </c>
      <c r="F1202" s="31">
        <f t="shared" si="257"/>
        <v>3</v>
      </c>
      <c r="G1202" s="31">
        <f t="shared" si="258"/>
        <v>2</v>
      </c>
      <c r="H1202" s="31">
        <f t="shared" si="259"/>
        <v>2</v>
      </c>
      <c r="I1202" s="31">
        <f t="shared" si="260"/>
        <v>4</v>
      </c>
      <c r="J1202" s="31">
        <f t="shared" si="261"/>
        <v>2</v>
      </c>
      <c r="K1202" s="31">
        <f t="shared" si="262"/>
        <v>3</v>
      </c>
      <c r="L1202" s="31">
        <f t="shared" si="263"/>
        <v>2</v>
      </c>
      <c r="M1202" s="31">
        <f t="shared" si="264"/>
        <v>2</v>
      </c>
      <c r="N1202" s="31">
        <f t="shared" si="265"/>
        <v>2.5</v>
      </c>
      <c r="O1202" s="26" t="s">
        <v>6678</v>
      </c>
      <c r="P1202" s="26" t="s">
        <v>108</v>
      </c>
      <c r="Q1202" s="27">
        <v>40826</v>
      </c>
      <c r="R1202" s="26" t="s">
        <v>109</v>
      </c>
      <c r="S1202" s="26" t="s">
        <v>321</v>
      </c>
      <c r="T1202" s="26" t="s">
        <v>175</v>
      </c>
      <c r="U1202" s="26" t="s">
        <v>112</v>
      </c>
      <c r="V1202" s="26" t="s">
        <v>15731</v>
      </c>
      <c r="W1202" s="26" t="s">
        <v>1470</v>
      </c>
      <c r="X1202" s="26" t="s">
        <v>1471</v>
      </c>
      <c r="Y1202" s="26" t="s">
        <v>6670</v>
      </c>
      <c r="Z1202" s="26" t="s">
        <v>6671</v>
      </c>
      <c r="AA1202" s="24"/>
      <c r="AB1202" s="26" t="s">
        <v>117</v>
      </c>
      <c r="AC1202" s="28">
        <v>15000</v>
      </c>
      <c r="AD1202" s="24"/>
      <c r="AE1202" s="26" t="s">
        <v>1314</v>
      </c>
      <c r="AF1202" s="26" t="s">
        <v>120</v>
      </c>
      <c r="AG1202" s="26" t="s">
        <v>846</v>
      </c>
      <c r="AH1202" s="26" t="s">
        <v>176</v>
      </c>
      <c r="AI1202" s="28">
        <v>15000</v>
      </c>
      <c r="AJ1202" s="24"/>
      <c r="AK1202" s="26" t="s">
        <v>6679</v>
      </c>
      <c r="AL1202" s="26" t="s">
        <v>6680</v>
      </c>
      <c r="AM1202" s="26" t="s">
        <v>6681</v>
      </c>
      <c r="AN1202" s="26" t="s">
        <v>6682</v>
      </c>
      <c r="AO1202" s="26" t="s">
        <v>6683</v>
      </c>
      <c r="AP1202" s="24"/>
      <c r="AQ1202" s="24"/>
      <c r="AR1202" s="24"/>
      <c r="AS1202" s="24"/>
      <c r="AT1202" s="24"/>
      <c r="AU1202" s="26" t="s">
        <v>6684</v>
      </c>
      <c r="AV1202" s="24"/>
      <c r="AW1202" s="28">
        <v>122079</v>
      </c>
      <c r="AX1202" s="26">
        <v>100</v>
      </c>
      <c r="AY1202" s="28">
        <v>77</v>
      </c>
      <c r="AZ1202" s="28">
        <v>75</v>
      </c>
      <c r="BA1202" s="26">
        <v>0</v>
      </c>
      <c r="BB1202" s="26" t="s">
        <v>148</v>
      </c>
      <c r="BC1202" s="26" t="s">
        <v>6676</v>
      </c>
      <c r="BD1202" s="24"/>
      <c r="BE1202" s="24"/>
      <c r="BF1202" s="26" t="s">
        <v>6685</v>
      </c>
      <c r="BG1202" s="26" t="s">
        <v>449</v>
      </c>
      <c r="BH1202" s="24"/>
      <c r="BI1202" s="24"/>
      <c r="BJ1202" s="24"/>
      <c r="BK1202" s="24"/>
      <c r="BL1202" s="24"/>
      <c r="BM1202" s="24"/>
      <c r="BN1202" s="24"/>
      <c r="BO1202" s="24"/>
      <c r="BP1202" s="24"/>
      <c r="BQ1202" s="24"/>
      <c r="BR1202" s="26">
        <v>3</v>
      </c>
      <c r="BS1202" s="26">
        <v>2</v>
      </c>
      <c r="BT1202" s="26">
        <v>2</v>
      </c>
      <c r="BU1202" s="26">
        <v>4</v>
      </c>
      <c r="BV1202" s="26">
        <v>2</v>
      </c>
      <c r="BW1202" s="26">
        <v>3</v>
      </c>
      <c r="BX1202" s="26">
        <v>2</v>
      </c>
      <c r="BY1202" s="26">
        <v>2</v>
      </c>
      <c r="BZ1202" s="24"/>
      <c r="CA1202" s="24"/>
      <c r="CB1202" s="24"/>
      <c r="CC1202" s="24"/>
      <c r="CD1202" s="24"/>
      <c r="CE1202" s="24"/>
      <c r="CF1202" s="24"/>
      <c r="CG1202" s="24"/>
      <c r="CH1202" s="24"/>
      <c r="CI1202" s="24"/>
      <c r="CJ1202" s="24"/>
      <c r="CK1202" s="24"/>
      <c r="CL1202" s="24"/>
      <c r="CM1202" s="24"/>
      <c r="CN1202" s="24"/>
      <c r="CO1202" s="24"/>
      <c r="CP1202" s="24"/>
      <c r="CQ1202" s="24"/>
      <c r="CR1202" s="24"/>
      <c r="CS1202" s="24"/>
      <c r="CT1202" s="24"/>
      <c r="CU1202" s="24"/>
      <c r="CV1202" s="24"/>
      <c r="CW1202" s="24"/>
      <c r="CX1202" s="24"/>
      <c r="CY1202" s="24"/>
      <c r="CZ1202" s="24"/>
      <c r="DA1202" s="24"/>
      <c r="DB1202" s="24"/>
      <c r="DC1202" s="24"/>
      <c r="DD1202" s="24"/>
      <c r="DE1202" s="24"/>
      <c r="DF1202" s="26" t="s">
        <v>120</v>
      </c>
      <c r="DG1202" s="26" t="s">
        <v>120</v>
      </c>
      <c r="DH1202" s="26" t="s">
        <v>120</v>
      </c>
      <c r="DI1202" s="26" t="s">
        <v>120</v>
      </c>
      <c r="DJ1202" s="26" t="s">
        <v>139</v>
      </c>
      <c r="DK1202" s="26" t="s">
        <v>139</v>
      </c>
      <c r="DL1202" s="26" t="s">
        <v>139</v>
      </c>
      <c r="DM1202" s="26" t="s">
        <v>139</v>
      </c>
      <c r="DN1202" s="26" t="s">
        <v>139</v>
      </c>
      <c r="DO1202" s="26" t="s">
        <v>139</v>
      </c>
    </row>
    <row r="1203" spans="1:119" ht="20.100000000000001" customHeight="1" x14ac:dyDescent="0.25">
      <c r="A1203" s="29" t="str">
        <f t="shared" si="252"/>
        <v>Fundación Crecer (Growth Foundation)4</v>
      </c>
      <c r="B1203" s="29" t="str">
        <f t="shared" si="253"/>
        <v>Fundación Crecer (Growth Foundation)</v>
      </c>
      <c r="C1203" s="29">
        <f t="shared" si="254"/>
        <v>4</v>
      </c>
      <c r="D1203" s="30" t="str">
        <f t="shared" si="255"/>
        <v>Americas</v>
      </c>
      <c r="E1203" s="30" t="str">
        <f t="shared" si="256"/>
        <v>Guayaquil, Ecuador</v>
      </c>
      <c r="F1203" s="31">
        <f t="shared" si="257"/>
        <v>3</v>
      </c>
      <c r="G1203" s="31">
        <f t="shared" si="258"/>
        <v>1</v>
      </c>
      <c r="H1203" s="31">
        <f t="shared" si="259"/>
        <v>3</v>
      </c>
      <c r="I1203" s="31">
        <f t="shared" si="260"/>
        <v>3</v>
      </c>
      <c r="J1203" s="31">
        <f t="shared" si="261"/>
        <v>1</v>
      </c>
      <c r="K1203" s="31">
        <f t="shared" si="262"/>
        <v>1</v>
      </c>
      <c r="L1203" s="31">
        <f t="shared" si="263"/>
        <v>4</v>
      </c>
      <c r="M1203" s="31">
        <f t="shared" si="264"/>
        <v>1</v>
      </c>
      <c r="N1203" s="31">
        <f t="shared" si="265"/>
        <v>2.1</v>
      </c>
      <c r="O1203" s="26" t="s">
        <v>6686</v>
      </c>
      <c r="P1203" s="26" t="s">
        <v>108</v>
      </c>
      <c r="Q1203" s="27">
        <v>40469</v>
      </c>
      <c r="R1203" s="26" t="s">
        <v>109</v>
      </c>
      <c r="S1203" s="26" t="s">
        <v>332</v>
      </c>
      <c r="T1203" s="26" t="s">
        <v>333</v>
      </c>
      <c r="U1203" s="26" t="s">
        <v>112</v>
      </c>
      <c r="V1203" s="26" t="s">
        <v>15731</v>
      </c>
      <c r="W1203" s="26" t="s">
        <v>1470</v>
      </c>
      <c r="X1203" s="26" t="s">
        <v>1471</v>
      </c>
      <c r="Y1203" s="26" t="s">
        <v>6670</v>
      </c>
      <c r="Z1203" s="26" t="s">
        <v>6671</v>
      </c>
      <c r="AA1203" s="24"/>
      <c r="AB1203" s="26" t="s">
        <v>117</v>
      </c>
      <c r="AC1203" s="28">
        <v>8000</v>
      </c>
      <c r="AD1203" s="24"/>
      <c r="AE1203" s="26" t="s">
        <v>1314</v>
      </c>
      <c r="AF1203" s="26" t="s">
        <v>120</v>
      </c>
      <c r="AG1203" s="26" t="s">
        <v>846</v>
      </c>
      <c r="AH1203" s="26" t="s">
        <v>185</v>
      </c>
      <c r="AI1203" s="28">
        <v>8000</v>
      </c>
      <c r="AJ1203" s="24"/>
      <c r="AK1203" s="26" t="s">
        <v>6679</v>
      </c>
      <c r="AL1203" s="26" t="s">
        <v>6680</v>
      </c>
      <c r="AM1203" s="26" t="s">
        <v>6687</v>
      </c>
      <c r="AN1203" s="26" t="s">
        <v>6682</v>
      </c>
      <c r="AO1203" s="26" t="s">
        <v>6688</v>
      </c>
      <c r="AP1203" s="24"/>
      <c r="AQ1203" s="24"/>
      <c r="AR1203" s="24"/>
      <c r="AS1203" s="24"/>
      <c r="AT1203" s="24"/>
      <c r="AU1203" s="24"/>
      <c r="AV1203" s="24"/>
      <c r="AW1203" s="28">
        <v>113999</v>
      </c>
      <c r="AX1203" s="26">
        <v>100</v>
      </c>
      <c r="AY1203" s="28">
        <v>75</v>
      </c>
      <c r="AZ1203" s="28">
        <v>70</v>
      </c>
      <c r="BA1203" s="26">
        <v>0</v>
      </c>
      <c r="BB1203" s="26" t="s">
        <v>148</v>
      </c>
      <c r="BC1203" s="26" t="s">
        <v>6676</v>
      </c>
      <c r="BD1203" s="24"/>
      <c r="BE1203" s="24"/>
      <c r="BF1203" s="26" t="s">
        <v>6685</v>
      </c>
      <c r="BG1203" s="26" t="s">
        <v>449</v>
      </c>
      <c r="BH1203" s="24"/>
      <c r="BI1203" s="24"/>
      <c r="BJ1203" s="24"/>
      <c r="BK1203" s="24"/>
      <c r="BL1203" s="24"/>
      <c r="BM1203" s="24"/>
      <c r="BN1203" s="24"/>
      <c r="BO1203" s="24"/>
      <c r="BP1203" s="24"/>
      <c r="BQ1203" s="24"/>
      <c r="BR1203" s="26">
        <v>3</v>
      </c>
      <c r="BS1203" s="26">
        <v>1</v>
      </c>
      <c r="BT1203" s="26">
        <v>3</v>
      </c>
      <c r="BU1203" s="26">
        <v>3</v>
      </c>
      <c r="BV1203" s="26">
        <v>1</v>
      </c>
      <c r="BW1203" s="26">
        <v>1</v>
      </c>
      <c r="BX1203" s="26">
        <v>4</v>
      </c>
      <c r="BY1203" s="26">
        <v>1</v>
      </c>
      <c r="BZ1203" s="24"/>
      <c r="CA1203" s="24"/>
      <c r="CB1203" s="24"/>
      <c r="CC1203" s="24"/>
      <c r="CD1203" s="24"/>
      <c r="CE1203" s="24"/>
      <c r="CF1203" s="24"/>
      <c r="CG1203" s="24"/>
      <c r="CH1203" s="24"/>
      <c r="CI1203" s="24"/>
      <c r="CJ1203" s="24"/>
      <c r="CK1203" s="24"/>
      <c r="CL1203" s="24"/>
      <c r="CM1203" s="24"/>
      <c r="CN1203" s="24"/>
      <c r="CO1203" s="24"/>
      <c r="CP1203" s="24"/>
      <c r="CQ1203" s="24"/>
      <c r="CR1203" s="24"/>
      <c r="CS1203" s="24"/>
      <c r="CT1203" s="24"/>
      <c r="CU1203" s="24"/>
      <c r="CV1203" s="24"/>
      <c r="CW1203" s="24"/>
      <c r="CX1203" s="24"/>
      <c r="CY1203" s="24"/>
      <c r="CZ1203" s="24"/>
      <c r="DA1203" s="24"/>
      <c r="DB1203" s="24"/>
      <c r="DC1203" s="24"/>
      <c r="DD1203" s="24"/>
      <c r="DE1203" s="24"/>
      <c r="DF1203" s="26" t="s">
        <v>120</v>
      </c>
      <c r="DG1203" s="26" t="s">
        <v>120</v>
      </c>
      <c r="DH1203" s="26" t="s">
        <v>120</v>
      </c>
      <c r="DI1203" s="26" t="s">
        <v>120</v>
      </c>
      <c r="DJ1203" s="26" t="s">
        <v>120</v>
      </c>
      <c r="DK1203" s="26" t="s">
        <v>139</v>
      </c>
      <c r="DL1203" s="26" t="s">
        <v>139</v>
      </c>
      <c r="DM1203" s="26" t="s">
        <v>139</v>
      </c>
      <c r="DN1203" s="26" t="s">
        <v>139</v>
      </c>
      <c r="DO1203" s="26" t="s">
        <v>139</v>
      </c>
    </row>
    <row r="1204" spans="1:119" ht="20.100000000000001" customHeight="1" x14ac:dyDescent="0.25">
      <c r="A1204" s="29" t="str">
        <f t="shared" si="252"/>
        <v/>
      </c>
      <c r="B1204" s="29" t="str">
        <f t="shared" si="253"/>
        <v>Fundación Dar Amor  (Give Love Foundation)</v>
      </c>
      <c r="C1204" s="29">
        <f t="shared" si="254"/>
        <v>0</v>
      </c>
      <c r="D1204" s="30" t="str">
        <f t="shared" si="255"/>
        <v>Americas</v>
      </c>
      <c r="E1204" s="30" t="str">
        <f t="shared" si="256"/>
        <v>Santiago de Cali, Colombia</v>
      </c>
      <c r="F1204" s="31">
        <f t="shared" si="257"/>
        <v>0</v>
      </c>
      <c r="G1204" s="31">
        <f t="shared" si="258"/>
        <v>0</v>
      </c>
      <c r="H1204" s="31">
        <f t="shared" si="259"/>
        <v>0</v>
      </c>
      <c r="I1204" s="31">
        <f t="shared" si="260"/>
        <v>0</v>
      </c>
      <c r="J1204" s="31">
        <f t="shared" si="261"/>
        <v>0</v>
      </c>
      <c r="K1204" s="31">
        <f t="shared" si="262"/>
        <v>0</v>
      </c>
      <c r="L1204" s="31">
        <f t="shared" si="263"/>
        <v>0</v>
      </c>
      <c r="M1204" s="31">
        <f t="shared" si="264"/>
        <v>0</v>
      </c>
      <c r="N1204" s="31">
        <f t="shared" si="265"/>
        <v>0</v>
      </c>
      <c r="O1204" s="26" t="s">
        <v>16091</v>
      </c>
      <c r="P1204" s="26" t="s">
        <v>108</v>
      </c>
      <c r="Q1204" s="27">
        <v>43172</v>
      </c>
      <c r="R1204" s="24"/>
      <c r="S1204" s="24"/>
      <c r="T1204" s="26" t="s">
        <v>111</v>
      </c>
      <c r="U1204" s="24"/>
      <c r="V1204" s="26" t="s">
        <v>15731</v>
      </c>
      <c r="W1204" s="26" t="s">
        <v>5071</v>
      </c>
      <c r="X1204" s="26" t="s">
        <v>6690</v>
      </c>
      <c r="Y1204" s="26" t="s">
        <v>6691</v>
      </c>
      <c r="Z1204" s="26" t="s">
        <v>6692</v>
      </c>
      <c r="AA1204" s="24"/>
      <c r="AB1204" s="26" t="s">
        <v>15736</v>
      </c>
      <c r="AC1204" s="28">
        <v>1500</v>
      </c>
      <c r="AD1204" s="26" t="s">
        <v>1187</v>
      </c>
      <c r="AE1204" s="26" t="s">
        <v>725</v>
      </c>
      <c r="AF1204" s="26" t="s">
        <v>139</v>
      </c>
      <c r="AG1204" s="26" t="s">
        <v>157</v>
      </c>
      <c r="AH1204" s="24"/>
      <c r="AI1204" s="28">
        <v>1500</v>
      </c>
      <c r="AJ1204" s="24"/>
      <c r="AK1204" s="24"/>
      <c r="AL1204" s="24"/>
      <c r="AM1204" s="24"/>
      <c r="AN1204" s="24"/>
      <c r="AO1204" s="24"/>
      <c r="AP1204" s="24"/>
      <c r="AQ1204" s="24"/>
      <c r="AR1204" s="24"/>
      <c r="AS1204" s="24"/>
      <c r="AT1204" s="24"/>
      <c r="AU1204" s="24"/>
      <c r="AV1204" s="24"/>
      <c r="AW1204" s="28">
        <v>0</v>
      </c>
      <c r="AX1204" s="26">
        <v>0</v>
      </c>
      <c r="AY1204" s="28">
        <v>0</v>
      </c>
      <c r="AZ1204" s="28">
        <v>0</v>
      </c>
      <c r="BA1204" s="26">
        <v>0</v>
      </c>
      <c r="BB1204" s="24"/>
      <c r="BC1204" s="26" t="s">
        <v>3779</v>
      </c>
      <c r="BD1204" s="24"/>
      <c r="BE1204" s="24"/>
      <c r="BF1204" s="24"/>
      <c r="BG1204" s="24"/>
      <c r="BH1204" s="24"/>
      <c r="BI1204" s="24"/>
      <c r="BJ1204" s="24"/>
      <c r="BK1204" s="24"/>
      <c r="BL1204" s="24"/>
      <c r="BM1204" s="24"/>
      <c r="BN1204" s="24"/>
      <c r="BO1204" s="24"/>
      <c r="BP1204" s="24"/>
      <c r="BQ1204" s="24"/>
      <c r="BR1204" s="26">
        <v>0</v>
      </c>
      <c r="BS1204" s="26">
        <v>0</v>
      </c>
      <c r="BT1204" s="26">
        <v>0</v>
      </c>
      <c r="BU1204" s="26">
        <v>0</v>
      </c>
      <c r="BV1204" s="26">
        <v>0</v>
      </c>
      <c r="BW1204" s="26">
        <v>0</v>
      </c>
      <c r="BX1204" s="26">
        <v>0</v>
      </c>
      <c r="BY1204" s="26">
        <v>0</v>
      </c>
      <c r="BZ1204" s="24"/>
      <c r="CA1204" s="24"/>
      <c r="CB1204" s="24"/>
      <c r="CC1204" s="24"/>
      <c r="CD1204" s="24"/>
      <c r="CE1204" s="24"/>
      <c r="CF1204" s="24"/>
      <c r="CG1204" s="24"/>
      <c r="CH1204" s="24"/>
      <c r="CI1204" s="24"/>
      <c r="CJ1204" s="24"/>
      <c r="CK1204" s="24"/>
      <c r="CL1204" s="24"/>
      <c r="CM1204" s="24"/>
      <c r="CN1204" s="24"/>
      <c r="CO1204" s="24"/>
      <c r="CP1204" s="24"/>
      <c r="CQ1204" s="24"/>
      <c r="CR1204" s="24"/>
      <c r="CS1204" s="24"/>
      <c r="CT1204" s="24"/>
      <c r="CU1204" s="24"/>
      <c r="CV1204" s="24"/>
      <c r="CW1204" s="24"/>
      <c r="CX1204" s="24"/>
      <c r="CY1204" s="24"/>
      <c r="CZ1204" s="24"/>
      <c r="DA1204" s="24"/>
      <c r="DB1204" s="24"/>
      <c r="DC1204" s="24"/>
      <c r="DD1204" s="24"/>
      <c r="DE1204" s="24"/>
      <c r="DF1204" s="26" t="s">
        <v>139</v>
      </c>
      <c r="DG1204" s="26" t="s">
        <v>139</v>
      </c>
      <c r="DH1204" s="26" t="s">
        <v>139</v>
      </c>
      <c r="DI1204" s="26" t="s">
        <v>139</v>
      </c>
      <c r="DJ1204" s="26" t="s">
        <v>139</v>
      </c>
      <c r="DK1204" s="26" t="s">
        <v>139</v>
      </c>
      <c r="DL1204" s="26" t="s">
        <v>139</v>
      </c>
      <c r="DM1204" s="26" t="s">
        <v>139</v>
      </c>
      <c r="DN1204" s="26" t="s">
        <v>139</v>
      </c>
      <c r="DO1204" s="26" t="s">
        <v>139</v>
      </c>
    </row>
    <row r="1205" spans="1:119" ht="20.100000000000001" customHeight="1" x14ac:dyDescent="0.25">
      <c r="A1205" s="29" t="str">
        <f t="shared" si="252"/>
        <v>Fundación Dar Amor  (Give Love Foundation)3</v>
      </c>
      <c r="B1205" s="29" t="str">
        <f t="shared" si="253"/>
        <v>Fundación Dar Amor  (Give Love Foundation)</v>
      </c>
      <c r="C1205" s="29">
        <f t="shared" si="254"/>
        <v>3</v>
      </c>
      <c r="D1205" s="30" t="str">
        <f t="shared" si="255"/>
        <v>Americas</v>
      </c>
      <c r="E1205" s="30" t="str">
        <f t="shared" si="256"/>
        <v>Santiago de Cali, Colombia</v>
      </c>
      <c r="F1205" s="31">
        <f t="shared" si="257"/>
        <v>4</v>
      </c>
      <c r="G1205" s="31">
        <f t="shared" si="258"/>
        <v>4</v>
      </c>
      <c r="H1205" s="31">
        <f t="shared" si="259"/>
        <v>4</v>
      </c>
      <c r="I1205" s="31">
        <f t="shared" si="260"/>
        <v>4</v>
      </c>
      <c r="J1205" s="31">
        <f t="shared" si="261"/>
        <v>4</v>
      </c>
      <c r="K1205" s="31">
        <f t="shared" si="262"/>
        <v>4</v>
      </c>
      <c r="L1205" s="31">
        <f t="shared" si="263"/>
        <v>4</v>
      </c>
      <c r="M1205" s="31">
        <f t="shared" si="264"/>
        <v>4</v>
      </c>
      <c r="N1205" s="31">
        <f t="shared" si="265"/>
        <v>4</v>
      </c>
      <c r="O1205" s="26" t="s">
        <v>6689</v>
      </c>
      <c r="P1205" s="26" t="s">
        <v>108</v>
      </c>
      <c r="Q1205" s="27">
        <v>43214</v>
      </c>
      <c r="R1205" s="26" t="s">
        <v>109</v>
      </c>
      <c r="S1205" s="26" t="s">
        <v>244</v>
      </c>
      <c r="T1205" s="26" t="s">
        <v>111</v>
      </c>
      <c r="U1205" s="24"/>
      <c r="V1205" s="26" t="s">
        <v>15731</v>
      </c>
      <c r="W1205" s="26" t="s">
        <v>5071</v>
      </c>
      <c r="X1205" s="26" t="s">
        <v>6690</v>
      </c>
      <c r="Y1205" s="26" t="s">
        <v>6691</v>
      </c>
      <c r="Z1205" s="26" t="s">
        <v>6692</v>
      </c>
      <c r="AA1205" s="24"/>
      <c r="AB1205" s="26" t="s">
        <v>117</v>
      </c>
      <c r="AC1205" s="28">
        <v>14000</v>
      </c>
      <c r="AD1205" s="26" t="s">
        <v>1187</v>
      </c>
      <c r="AE1205" s="26" t="s">
        <v>725</v>
      </c>
      <c r="AF1205" s="26" t="s">
        <v>139</v>
      </c>
      <c r="AG1205" s="26" t="s">
        <v>157</v>
      </c>
      <c r="AH1205" s="26" t="s">
        <v>121</v>
      </c>
      <c r="AI1205" s="28">
        <v>14000</v>
      </c>
      <c r="AJ1205" s="24"/>
      <c r="AK1205" s="26" t="s">
        <v>6693</v>
      </c>
      <c r="AL1205" s="26" t="s">
        <v>6694</v>
      </c>
      <c r="AM1205" s="24"/>
      <c r="AN1205" s="24"/>
      <c r="AO1205" s="24"/>
      <c r="AP1205" s="24"/>
      <c r="AQ1205" s="24"/>
      <c r="AR1205" s="24"/>
      <c r="AS1205" s="26" t="s">
        <v>6695</v>
      </c>
      <c r="AT1205" s="24"/>
      <c r="AU1205" s="24"/>
      <c r="AV1205" s="24"/>
      <c r="AW1205" s="28">
        <v>1401205</v>
      </c>
      <c r="AX1205" s="26">
        <v>695</v>
      </c>
      <c r="AY1205" s="28">
        <v>25</v>
      </c>
      <c r="AZ1205" s="28">
        <v>25</v>
      </c>
      <c r="BA1205" s="26">
        <v>115</v>
      </c>
      <c r="BB1205" s="24"/>
      <c r="BC1205" s="26" t="s">
        <v>3779</v>
      </c>
      <c r="BD1205" s="26" t="s">
        <v>125</v>
      </c>
      <c r="BE1205" s="24"/>
      <c r="BF1205" s="26" t="s">
        <v>6696</v>
      </c>
      <c r="BG1205" s="26" t="s">
        <v>6528</v>
      </c>
      <c r="BH1205" s="26" t="s">
        <v>6697</v>
      </c>
      <c r="BI1205" s="26" t="s">
        <v>6698</v>
      </c>
      <c r="BJ1205" s="26" t="s">
        <v>6699</v>
      </c>
      <c r="BK1205" s="26" t="s">
        <v>6528</v>
      </c>
      <c r="BL1205" s="26" t="s">
        <v>6700</v>
      </c>
      <c r="BM1205" s="26" t="s">
        <v>6528</v>
      </c>
      <c r="BN1205" s="24"/>
      <c r="BO1205" s="24"/>
      <c r="BP1205" s="24"/>
      <c r="BQ1205" s="24"/>
      <c r="BR1205" s="26">
        <v>0</v>
      </c>
      <c r="BS1205" s="26">
        <v>0</v>
      </c>
      <c r="BT1205" s="26">
        <v>0</v>
      </c>
      <c r="BU1205" s="26">
        <v>0</v>
      </c>
      <c r="BV1205" s="26">
        <v>0</v>
      </c>
      <c r="BW1205" s="26">
        <v>0</v>
      </c>
      <c r="BX1205" s="26">
        <v>0</v>
      </c>
      <c r="BY1205" s="26">
        <v>0</v>
      </c>
      <c r="BZ1205" s="26" t="s">
        <v>134</v>
      </c>
      <c r="CA1205" s="26" t="s">
        <v>134</v>
      </c>
      <c r="CB1205" s="26" t="s">
        <v>136</v>
      </c>
      <c r="CC1205" s="26" t="s">
        <v>134</v>
      </c>
      <c r="CD1205" s="26" t="s">
        <v>134</v>
      </c>
      <c r="CE1205" s="26" t="s">
        <v>134</v>
      </c>
      <c r="CF1205" s="26" t="s">
        <v>134</v>
      </c>
      <c r="CG1205" s="26" t="s">
        <v>134</v>
      </c>
      <c r="CH1205" s="26" t="s">
        <v>134</v>
      </c>
      <c r="CI1205" s="26" t="s">
        <v>134</v>
      </c>
      <c r="CJ1205" s="26" t="s">
        <v>134</v>
      </c>
      <c r="CK1205" s="26" t="s">
        <v>136</v>
      </c>
      <c r="CL1205" s="26" t="s">
        <v>134</v>
      </c>
      <c r="CM1205" s="26" t="s">
        <v>134</v>
      </c>
      <c r="CN1205" s="26" t="s">
        <v>134</v>
      </c>
      <c r="CO1205" s="26" t="s">
        <v>134</v>
      </c>
      <c r="CP1205" s="26" t="s">
        <v>134</v>
      </c>
      <c r="CQ1205" s="26" t="s">
        <v>134</v>
      </c>
      <c r="CR1205" s="26" t="s">
        <v>134</v>
      </c>
      <c r="CS1205" s="26" t="s">
        <v>134</v>
      </c>
      <c r="CT1205" s="26" t="s">
        <v>134</v>
      </c>
      <c r="CU1205" s="26" t="s">
        <v>134</v>
      </c>
      <c r="CV1205" s="26" t="s">
        <v>134</v>
      </c>
      <c r="CW1205" s="26" t="s">
        <v>134</v>
      </c>
      <c r="CX1205" s="26" t="s">
        <v>134</v>
      </c>
      <c r="CY1205" s="26" t="s">
        <v>138</v>
      </c>
      <c r="CZ1205" s="26" t="s">
        <v>134</v>
      </c>
      <c r="DA1205" s="26" t="s">
        <v>136</v>
      </c>
      <c r="DB1205" s="26" t="s">
        <v>136</v>
      </c>
      <c r="DC1205" s="26" t="s">
        <v>134</v>
      </c>
      <c r="DD1205" s="26" t="s">
        <v>134</v>
      </c>
      <c r="DE1205" s="26" t="s">
        <v>134</v>
      </c>
      <c r="DF1205" s="26" t="s">
        <v>120</v>
      </c>
      <c r="DG1205" s="26" t="s">
        <v>120</v>
      </c>
      <c r="DH1205" s="26" t="s">
        <v>120</v>
      </c>
      <c r="DI1205" s="26" t="s">
        <v>120</v>
      </c>
      <c r="DJ1205" s="26" t="s">
        <v>139</v>
      </c>
      <c r="DK1205" s="26" t="s">
        <v>139</v>
      </c>
      <c r="DL1205" s="26" t="s">
        <v>120</v>
      </c>
      <c r="DM1205" s="26" t="s">
        <v>139</v>
      </c>
      <c r="DN1205" s="26" t="s">
        <v>139</v>
      </c>
      <c r="DO1205" s="26" t="s">
        <v>139</v>
      </c>
    </row>
    <row r="1206" spans="1:119" ht="20.100000000000001" customHeight="1" x14ac:dyDescent="0.25">
      <c r="A1206" s="29" t="str">
        <f t="shared" si="252"/>
        <v/>
      </c>
      <c r="B1206" s="29" t="str">
        <f t="shared" si="253"/>
        <v>Fundación Dar Amor  (Give Love Foundation)</v>
      </c>
      <c r="C1206" s="29">
        <f t="shared" si="254"/>
        <v>0</v>
      </c>
      <c r="D1206" s="30" t="str">
        <f t="shared" si="255"/>
        <v>Americas</v>
      </c>
      <c r="E1206" s="30" t="str">
        <f t="shared" si="256"/>
        <v>Santiago de Cali, Colombia</v>
      </c>
      <c r="F1206" s="31">
        <f t="shared" si="257"/>
        <v>0</v>
      </c>
      <c r="G1206" s="31">
        <f t="shared" si="258"/>
        <v>0</v>
      </c>
      <c r="H1206" s="31">
        <f t="shared" si="259"/>
        <v>0</v>
      </c>
      <c r="I1206" s="31">
        <f t="shared" si="260"/>
        <v>0</v>
      </c>
      <c r="J1206" s="31">
        <f t="shared" si="261"/>
        <v>0</v>
      </c>
      <c r="K1206" s="31">
        <f t="shared" si="262"/>
        <v>0</v>
      </c>
      <c r="L1206" s="31">
        <f t="shared" si="263"/>
        <v>0</v>
      </c>
      <c r="M1206" s="31">
        <f t="shared" si="264"/>
        <v>0</v>
      </c>
      <c r="N1206" s="31">
        <f t="shared" si="265"/>
        <v>0</v>
      </c>
      <c r="O1206" s="26" t="s">
        <v>16092</v>
      </c>
      <c r="P1206" s="26" t="s">
        <v>108</v>
      </c>
      <c r="Q1206" s="27">
        <v>43270</v>
      </c>
      <c r="R1206" s="24"/>
      <c r="S1206" s="24"/>
      <c r="T1206" s="26" t="s">
        <v>111</v>
      </c>
      <c r="U1206" s="24"/>
      <c r="V1206" s="26" t="s">
        <v>15731</v>
      </c>
      <c r="W1206" s="26" t="s">
        <v>5071</v>
      </c>
      <c r="X1206" s="26" t="s">
        <v>6690</v>
      </c>
      <c r="Y1206" s="26" t="s">
        <v>6691</v>
      </c>
      <c r="Z1206" s="26" t="s">
        <v>6692</v>
      </c>
      <c r="AA1206" s="24"/>
      <c r="AB1206" s="26" t="s">
        <v>15736</v>
      </c>
      <c r="AC1206" s="28">
        <v>3000</v>
      </c>
      <c r="AD1206" s="26" t="s">
        <v>1187</v>
      </c>
      <c r="AE1206" s="26" t="s">
        <v>725</v>
      </c>
      <c r="AF1206" s="26" t="s">
        <v>139</v>
      </c>
      <c r="AG1206" s="26" t="s">
        <v>157</v>
      </c>
      <c r="AH1206" s="24"/>
      <c r="AI1206" s="28">
        <v>3000</v>
      </c>
      <c r="AJ1206" s="24"/>
      <c r="AK1206" s="24"/>
      <c r="AL1206" s="24"/>
      <c r="AM1206" s="24"/>
      <c r="AN1206" s="24"/>
      <c r="AO1206" s="24"/>
      <c r="AP1206" s="24"/>
      <c r="AQ1206" s="24"/>
      <c r="AR1206" s="24"/>
      <c r="AS1206" s="24"/>
      <c r="AT1206" s="24"/>
      <c r="AU1206" s="24"/>
      <c r="AV1206" s="24"/>
      <c r="AW1206" s="28">
        <v>0</v>
      </c>
      <c r="AX1206" s="26">
        <v>0</v>
      </c>
      <c r="AY1206" s="28">
        <v>0</v>
      </c>
      <c r="AZ1206" s="28">
        <v>0</v>
      </c>
      <c r="BA1206" s="26">
        <v>0</v>
      </c>
      <c r="BB1206" s="24"/>
      <c r="BC1206" s="26" t="s">
        <v>3779</v>
      </c>
      <c r="BD1206" s="24"/>
      <c r="BE1206" s="24"/>
      <c r="BF1206" s="24"/>
      <c r="BG1206" s="24"/>
      <c r="BH1206" s="24"/>
      <c r="BI1206" s="24"/>
      <c r="BJ1206" s="24"/>
      <c r="BK1206" s="24"/>
      <c r="BL1206" s="24"/>
      <c r="BM1206" s="24"/>
      <c r="BN1206" s="24"/>
      <c r="BO1206" s="24"/>
      <c r="BP1206" s="24"/>
      <c r="BQ1206" s="24"/>
      <c r="BR1206" s="26">
        <v>0</v>
      </c>
      <c r="BS1206" s="26">
        <v>0</v>
      </c>
      <c r="BT1206" s="26">
        <v>0</v>
      </c>
      <c r="BU1206" s="26">
        <v>0</v>
      </c>
      <c r="BV1206" s="26">
        <v>0</v>
      </c>
      <c r="BW1206" s="26">
        <v>0</v>
      </c>
      <c r="BX1206" s="26">
        <v>0</v>
      </c>
      <c r="BY1206" s="26">
        <v>0</v>
      </c>
      <c r="BZ1206" s="24"/>
      <c r="CA1206" s="24"/>
      <c r="CB1206" s="24"/>
      <c r="CC1206" s="24"/>
      <c r="CD1206" s="24"/>
      <c r="CE1206" s="24"/>
      <c r="CF1206" s="24"/>
      <c r="CG1206" s="24"/>
      <c r="CH1206" s="24"/>
      <c r="CI1206" s="24"/>
      <c r="CJ1206" s="24"/>
      <c r="CK1206" s="24"/>
      <c r="CL1206" s="24"/>
      <c r="CM1206" s="24"/>
      <c r="CN1206" s="24"/>
      <c r="CO1206" s="24"/>
      <c r="CP1206" s="24"/>
      <c r="CQ1206" s="24"/>
      <c r="CR1206" s="24"/>
      <c r="CS1206" s="24"/>
      <c r="CT1206" s="24"/>
      <c r="CU1206" s="24"/>
      <c r="CV1206" s="24"/>
      <c r="CW1206" s="24"/>
      <c r="CX1206" s="24"/>
      <c r="CY1206" s="24"/>
      <c r="CZ1206" s="24"/>
      <c r="DA1206" s="24"/>
      <c r="DB1206" s="24"/>
      <c r="DC1206" s="24"/>
      <c r="DD1206" s="24"/>
      <c r="DE1206" s="24"/>
      <c r="DF1206" s="26" t="s">
        <v>139</v>
      </c>
      <c r="DG1206" s="26" t="s">
        <v>139</v>
      </c>
      <c r="DH1206" s="26" t="s">
        <v>139</v>
      </c>
      <c r="DI1206" s="26" t="s">
        <v>139</v>
      </c>
      <c r="DJ1206" s="26" t="s">
        <v>139</v>
      </c>
      <c r="DK1206" s="26" t="s">
        <v>139</v>
      </c>
      <c r="DL1206" s="26" t="s">
        <v>139</v>
      </c>
      <c r="DM1206" s="26" t="s">
        <v>139</v>
      </c>
      <c r="DN1206" s="26" t="s">
        <v>139</v>
      </c>
      <c r="DO1206" s="26" t="s">
        <v>139</v>
      </c>
    </row>
    <row r="1207" spans="1:119" ht="20.100000000000001" customHeight="1" x14ac:dyDescent="0.25">
      <c r="A1207" s="29" t="str">
        <f t="shared" si="252"/>
        <v>Fundación Dar Amor  (Give Love Foundation)2</v>
      </c>
      <c r="B1207" s="29" t="str">
        <f t="shared" si="253"/>
        <v>Fundación Dar Amor  (Give Love Foundation)</v>
      </c>
      <c r="C1207" s="29">
        <f t="shared" si="254"/>
        <v>2</v>
      </c>
      <c r="D1207" s="30" t="str">
        <f t="shared" si="255"/>
        <v>Americas</v>
      </c>
      <c r="E1207" s="30" t="str">
        <f t="shared" si="256"/>
        <v>Santiago de Cali, Colombia</v>
      </c>
      <c r="F1207" s="31">
        <f t="shared" si="257"/>
        <v>4</v>
      </c>
      <c r="G1207" s="31">
        <f t="shared" si="258"/>
        <v>3</v>
      </c>
      <c r="H1207" s="31">
        <f t="shared" si="259"/>
        <v>4</v>
      </c>
      <c r="I1207" s="31">
        <f t="shared" si="260"/>
        <v>4</v>
      </c>
      <c r="J1207" s="31">
        <f t="shared" si="261"/>
        <v>4</v>
      </c>
      <c r="K1207" s="31">
        <f t="shared" si="262"/>
        <v>4</v>
      </c>
      <c r="L1207" s="31">
        <f t="shared" si="263"/>
        <v>5</v>
      </c>
      <c r="M1207" s="31">
        <f t="shared" si="264"/>
        <v>4</v>
      </c>
      <c r="N1207" s="31">
        <f t="shared" si="265"/>
        <v>4</v>
      </c>
      <c r="O1207" s="26" t="s">
        <v>6701</v>
      </c>
      <c r="P1207" s="26" t="s">
        <v>108</v>
      </c>
      <c r="Q1207" s="27">
        <v>42865</v>
      </c>
      <c r="R1207" s="26" t="s">
        <v>109</v>
      </c>
      <c r="S1207" s="26" t="s">
        <v>167</v>
      </c>
      <c r="T1207" s="26" t="s">
        <v>142</v>
      </c>
      <c r="U1207" s="26" t="s">
        <v>833</v>
      </c>
      <c r="V1207" s="26" t="s">
        <v>15731</v>
      </c>
      <c r="W1207" s="26" t="s">
        <v>5071</v>
      </c>
      <c r="X1207" s="26" t="s">
        <v>6690</v>
      </c>
      <c r="Y1207" s="26" t="s">
        <v>6691</v>
      </c>
      <c r="Z1207" s="26" t="s">
        <v>6692</v>
      </c>
      <c r="AA1207" s="24"/>
      <c r="AB1207" s="26" t="s">
        <v>117</v>
      </c>
      <c r="AC1207" s="28">
        <v>12000</v>
      </c>
      <c r="AD1207" s="26" t="s">
        <v>1187</v>
      </c>
      <c r="AE1207" s="26" t="s">
        <v>725</v>
      </c>
      <c r="AF1207" s="26" t="s">
        <v>139</v>
      </c>
      <c r="AG1207" s="26" t="s">
        <v>157</v>
      </c>
      <c r="AH1207" s="26" t="s">
        <v>143</v>
      </c>
      <c r="AI1207" s="28">
        <v>12000</v>
      </c>
      <c r="AJ1207" s="26" t="s">
        <v>6702</v>
      </c>
      <c r="AK1207" s="26" t="s">
        <v>6693</v>
      </c>
      <c r="AL1207" s="26" t="s">
        <v>6694</v>
      </c>
      <c r="AM1207" s="24"/>
      <c r="AN1207" s="24"/>
      <c r="AO1207" s="24"/>
      <c r="AP1207" s="24"/>
      <c r="AQ1207" s="24"/>
      <c r="AR1207" s="24"/>
      <c r="AS1207" s="26" t="s">
        <v>6703</v>
      </c>
      <c r="AT1207" s="24"/>
      <c r="AU1207" s="26" t="s">
        <v>6704</v>
      </c>
      <c r="AV1207" s="24"/>
      <c r="AW1207" s="28">
        <v>1331313</v>
      </c>
      <c r="AX1207" s="26">
        <v>2661</v>
      </c>
      <c r="AY1207" s="28">
        <v>100</v>
      </c>
      <c r="AZ1207" s="28">
        <v>16</v>
      </c>
      <c r="BA1207" s="26">
        <v>49</v>
      </c>
      <c r="BB1207" s="24"/>
      <c r="BC1207" s="26" t="s">
        <v>3779</v>
      </c>
      <c r="BD1207" s="26" t="s">
        <v>125</v>
      </c>
      <c r="BE1207" s="26" t="s">
        <v>2983</v>
      </c>
      <c r="BF1207" s="26" t="s">
        <v>6705</v>
      </c>
      <c r="BG1207" s="26" t="s">
        <v>5071</v>
      </c>
      <c r="BH1207" s="26" t="s">
        <v>6706</v>
      </c>
      <c r="BI1207" s="26" t="s">
        <v>5071</v>
      </c>
      <c r="BJ1207" s="26" t="s">
        <v>6707</v>
      </c>
      <c r="BK1207" s="26" t="s">
        <v>5071</v>
      </c>
      <c r="BL1207" s="26" t="s">
        <v>6708</v>
      </c>
      <c r="BM1207" s="26" t="s">
        <v>5071</v>
      </c>
      <c r="BN1207" s="26" t="s">
        <v>6709</v>
      </c>
      <c r="BO1207" s="26" t="s">
        <v>6710</v>
      </c>
      <c r="BP1207" s="24"/>
      <c r="BQ1207" s="24"/>
      <c r="BR1207" s="26">
        <v>0</v>
      </c>
      <c r="BS1207" s="26">
        <v>0</v>
      </c>
      <c r="BT1207" s="26">
        <v>0</v>
      </c>
      <c r="BU1207" s="26">
        <v>0</v>
      </c>
      <c r="BV1207" s="26">
        <v>0</v>
      </c>
      <c r="BW1207" s="26">
        <v>0</v>
      </c>
      <c r="BX1207" s="26">
        <v>0</v>
      </c>
      <c r="BY1207" s="26">
        <v>0</v>
      </c>
      <c r="BZ1207" s="26" t="s">
        <v>134</v>
      </c>
      <c r="CA1207" s="26" t="s">
        <v>134</v>
      </c>
      <c r="CB1207" s="26" t="s">
        <v>134</v>
      </c>
      <c r="CC1207" s="26" t="s">
        <v>136</v>
      </c>
      <c r="CD1207" s="26" t="s">
        <v>134</v>
      </c>
      <c r="CE1207" s="26" t="s">
        <v>136</v>
      </c>
      <c r="CF1207" s="26" t="s">
        <v>136</v>
      </c>
      <c r="CG1207" s="26" t="s">
        <v>134</v>
      </c>
      <c r="CH1207" s="26" t="s">
        <v>134</v>
      </c>
      <c r="CI1207" s="26" t="s">
        <v>134</v>
      </c>
      <c r="CJ1207" s="26" t="s">
        <v>134</v>
      </c>
      <c r="CK1207" s="26" t="s">
        <v>134</v>
      </c>
      <c r="CL1207" s="26" t="s">
        <v>134</v>
      </c>
      <c r="CM1207" s="26" t="s">
        <v>134</v>
      </c>
      <c r="CN1207" s="26" t="s">
        <v>134</v>
      </c>
      <c r="CO1207" s="26" t="s">
        <v>134</v>
      </c>
      <c r="CP1207" s="26" t="s">
        <v>136</v>
      </c>
      <c r="CQ1207" s="26" t="s">
        <v>138</v>
      </c>
      <c r="CR1207" s="26" t="s">
        <v>138</v>
      </c>
      <c r="CS1207" s="26" t="s">
        <v>138</v>
      </c>
      <c r="CT1207" s="26" t="s">
        <v>134</v>
      </c>
      <c r="CU1207" s="26" t="s">
        <v>134</v>
      </c>
      <c r="CV1207" s="26" t="s">
        <v>138</v>
      </c>
      <c r="CW1207" s="26" t="s">
        <v>134</v>
      </c>
      <c r="CX1207" s="26" t="s">
        <v>138</v>
      </c>
      <c r="CY1207" s="26" t="s">
        <v>138</v>
      </c>
      <c r="CZ1207" s="26" t="s">
        <v>134</v>
      </c>
      <c r="DA1207" s="26" t="s">
        <v>138</v>
      </c>
      <c r="DB1207" s="26" t="s">
        <v>134</v>
      </c>
      <c r="DC1207" s="26" t="s">
        <v>136</v>
      </c>
      <c r="DD1207" s="26" t="s">
        <v>138</v>
      </c>
      <c r="DE1207" s="26" t="s">
        <v>134</v>
      </c>
      <c r="DF1207" s="26" t="s">
        <v>120</v>
      </c>
      <c r="DG1207" s="26" t="s">
        <v>120</v>
      </c>
      <c r="DH1207" s="26" t="s">
        <v>120</v>
      </c>
      <c r="DI1207" s="26" t="s">
        <v>120</v>
      </c>
      <c r="DJ1207" s="26" t="s">
        <v>139</v>
      </c>
      <c r="DK1207" s="26" t="s">
        <v>139</v>
      </c>
      <c r="DL1207" s="26" t="s">
        <v>120</v>
      </c>
      <c r="DM1207" s="26" t="s">
        <v>139</v>
      </c>
      <c r="DN1207" s="26" t="s">
        <v>139</v>
      </c>
      <c r="DO1207" s="26" t="s">
        <v>139</v>
      </c>
    </row>
    <row r="1208" spans="1:119" ht="20.100000000000001" customHeight="1" x14ac:dyDescent="0.25">
      <c r="A1208" s="29" t="str">
        <f t="shared" si="252"/>
        <v>Fundación Dar Amor  (Give Love Foundation)1</v>
      </c>
      <c r="B1208" s="29" t="str">
        <f t="shared" si="253"/>
        <v>Fundación Dar Amor  (Give Love Foundation)</v>
      </c>
      <c r="C1208" s="29">
        <f t="shared" si="254"/>
        <v>1</v>
      </c>
      <c r="D1208" s="30" t="str">
        <f t="shared" si="255"/>
        <v>Americas</v>
      </c>
      <c r="E1208" s="30" t="str">
        <f t="shared" si="256"/>
        <v>Santiago de Cali, Colombia</v>
      </c>
      <c r="F1208" s="31">
        <f t="shared" si="257"/>
        <v>3</v>
      </c>
      <c r="G1208" s="31">
        <f t="shared" si="258"/>
        <v>3</v>
      </c>
      <c r="H1208" s="31">
        <f t="shared" si="259"/>
        <v>3</v>
      </c>
      <c r="I1208" s="31">
        <f t="shared" si="260"/>
        <v>4</v>
      </c>
      <c r="J1208" s="31">
        <f t="shared" si="261"/>
        <v>0</v>
      </c>
      <c r="K1208" s="31">
        <f t="shared" si="262"/>
        <v>4</v>
      </c>
      <c r="L1208" s="31">
        <f t="shared" si="263"/>
        <v>3</v>
      </c>
      <c r="M1208" s="31">
        <f t="shared" si="264"/>
        <v>2</v>
      </c>
      <c r="N1208" s="31">
        <f t="shared" si="265"/>
        <v>2.8</v>
      </c>
      <c r="O1208" s="26" t="s">
        <v>6711</v>
      </c>
      <c r="P1208" s="26" t="s">
        <v>108</v>
      </c>
      <c r="Q1208" s="27">
        <v>42502</v>
      </c>
      <c r="R1208" s="26" t="s">
        <v>155</v>
      </c>
      <c r="S1208" s="26" t="s">
        <v>184</v>
      </c>
      <c r="T1208" s="26" t="s">
        <v>157</v>
      </c>
      <c r="U1208" s="26" t="s">
        <v>833</v>
      </c>
      <c r="V1208" s="26" t="s">
        <v>15731</v>
      </c>
      <c r="W1208" s="26" t="s">
        <v>5071</v>
      </c>
      <c r="X1208" s="26" t="s">
        <v>6690</v>
      </c>
      <c r="Y1208" s="26" t="s">
        <v>6691</v>
      </c>
      <c r="Z1208" s="26" t="s">
        <v>6692</v>
      </c>
      <c r="AA1208" s="24"/>
      <c r="AB1208" s="26" t="s">
        <v>117</v>
      </c>
      <c r="AC1208" s="28">
        <v>9000</v>
      </c>
      <c r="AD1208" s="26" t="s">
        <v>1187</v>
      </c>
      <c r="AE1208" s="26" t="s">
        <v>725</v>
      </c>
      <c r="AF1208" s="26" t="s">
        <v>139</v>
      </c>
      <c r="AG1208" s="26" t="s">
        <v>157</v>
      </c>
      <c r="AH1208" s="26" t="s">
        <v>158</v>
      </c>
      <c r="AI1208" s="28">
        <v>9000</v>
      </c>
      <c r="AJ1208" s="26" t="s">
        <v>6712</v>
      </c>
      <c r="AK1208" s="24"/>
      <c r="AL1208" s="24"/>
      <c r="AM1208" s="26" t="s">
        <v>6713</v>
      </c>
      <c r="AN1208" s="26" t="s">
        <v>6714</v>
      </c>
      <c r="AO1208" s="26" t="s">
        <v>6715</v>
      </c>
      <c r="AP1208" s="26" t="s">
        <v>6716</v>
      </c>
      <c r="AQ1208" s="24"/>
      <c r="AR1208" s="24"/>
      <c r="AS1208" s="24"/>
      <c r="AT1208" s="24"/>
      <c r="AU1208" s="24"/>
      <c r="AV1208" s="24"/>
      <c r="AW1208" s="28">
        <v>202482</v>
      </c>
      <c r="AX1208" s="26">
        <v>1275</v>
      </c>
      <c r="AY1208" s="28">
        <v>42</v>
      </c>
      <c r="AZ1208" s="28">
        <v>40</v>
      </c>
      <c r="BA1208" s="26">
        <v>0</v>
      </c>
      <c r="BB1208" s="26" t="s">
        <v>241</v>
      </c>
      <c r="BC1208" s="26" t="s">
        <v>3779</v>
      </c>
      <c r="BD1208" s="24"/>
      <c r="BE1208" s="24"/>
      <c r="BF1208" s="26" t="s">
        <v>6717</v>
      </c>
      <c r="BG1208" s="26" t="s">
        <v>395</v>
      </c>
      <c r="BH1208" s="26" t="s">
        <v>6718</v>
      </c>
      <c r="BI1208" s="26" t="s">
        <v>5071</v>
      </c>
      <c r="BJ1208" s="26" t="s">
        <v>6719</v>
      </c>
      <c r="BK1208" s="26" t="s">
        <v>5071</v>
      </c>
      <c r="BL1208" s="26" t="s">
        <v>6720</v>
      </c>
      <c r="BM1208" s="26" t="s">
        <v>191</v>
      </c>
      <c r="BN1208" s="24"/>
      <c r="BO1208" s="24"/>
      <c r="BP1208" s="24"/>
      <c r="BQ1208" s="24"/>
      <c r="BR1208" s="26">
        <v>3</v>
      </c>
      <c r="BS1208" s="26">
        <v>3</v>
      </c>
      <c r="BT1208" s="26">
        <v>3</v>
      </c>
      <c r="BU1208" s="26">
        <v>4</v>
      </c>
      <c r="BV1208" s="26">
        <v>0</v>
      </c>
      <c r="BW1208" s="26">
        <v>4</v>
      </c>
      <c r="BX1208" s="26">
        <v>3</v>
      </c>
      <c r="BY1208" s="26">
        <v>2</v>
      </c>
      <c r="BZ1208" s="24"/>
      <c r="CA1208" s="24"/>
      <c r="CB1208" s="24"/>
      <c r="CC1208" s="24"/>
      <c r="CD1208" s="24"/>
      <c r="CE1208" s="24"/>
      <c r="CF1208" s="24"/>
      <c r="CG1208" s="24"/>
      <c r="CH1208" s="24"/>
      <c r="CI1208" s="24"/>
      <c r="CJ1208" s="24"/>
      <c r="CK1208" s="24"/>
      <c r="CL1208" s="24"/>
      <c r="CM1208" s="24"/>
      <c r="CN1208" s="24"/>
      <c r="CO1208" s="24"/>
      <c r="CP1208" s="24"/>
      <c r="CQ1208" s="24"/>
      <c r="CR1208" s="24"/>
      <c r="CS1208" s="24"/>
      <c r="CT1208" s="24"/>
      <c r="CU1208" s="24"/>
      <c r="CV1208" s="24"/>
      <c r="CW1208" s="24"/>
      <c r="CX1208" s="24"/>
      <c r="CY1208" s="24"/>
      <c r="CZ1208" s="24"/>
      <c r="DA1208" s="24"/>
      <c r="DB1208" s="24"/>
      <c r="DC1208" s="24"/>
      <c r="DD1208" s="24"/>
      <c r="DE1208" s="24"/>
      <c r="DF1208" s="26" t="s">
        <v>120</v>
      </c>
      <c r="DG1208" s="26" t="s">
        <v>120</v>
      </c>
      <c r="DH1208" s="26" t="s">
        <v>120</v>
      </c>
      <c r="DI1208" s="26" t="s">
        <v>139</v>
      </c>
      <c r="DJ1208" s="26" t="s">
        <v>139</v>
      </c>
      <c r="DK1208" s="26" t="s">
        <v>139</v>
      </c>
      <c r="DL1208" s="26" t="s">
        <v>120</v>
      </c>
      <c r="DM1208" s="26" t="s">
        <v>139</v>
      </c>
      <c r="DN1208" s="26" t="s">
        <v>139</v>
      </c>
      <c r="DO1208" s="26" t="s">
        <v>139</v>
      </c>
    </row>
    <row r="1209" spans="1:119" ht="20.100000000000001" customHeight="1" x14ac:dyDescent="0.25">
      <c r="A1209" s="29" t="str">
        <f t="shared" si="252"/>
        <v>Fundación Fénix (Phoenix Foundation)6</v>
      </c>
      <c r="B1209" s="29" t="str">
        <f t="shared" si="253"/>
        <v>Fundación Fénix (Phoenix Foundation)</v>
      </c>
      <c r="C1209" s="29">
        <f t="shared" si="254"/>
        <v>6</v>
      </c>
      <c r="D1209" s="30" t="str">
        <f t="shared" si="255"/>
        <v>Americas</v>
      </c>
      <c r="E1209" s="30" t="str">
        <f t="shared" si="256"/>
        <v>Managua, Nicaragua</v>
      </c>
      <c r="F1209" s="31">
        <f t="shared" si="257"/>
        <v>4</v>
      </c>
      <c r="G1209" s="31">
        <f t="shared" si="258"/>
        <v>3</v>
      </c>
      <c r="H1209" s="31">
        <f t="shared" si="259"/>
        <v>4</v>
      </c>
      <c r="I1209" s="31">
        <f t="shared" si="260"/>
        <v>4</v>
      </c>
      <c r="J1209" s="31">
        <f t="shared" si="261"/>
        <v>4</v>
      </c>
      <c r="K1209" s="31">
        <f t="shared" si="262"/>
        <v>4</v>
      </c>
      <c r="L1209" s="31">
        <f t="shared" si="263"/>
        <v>4</v>
      </c>
      <c r="M1209" s="31">
        <f t="shared" si="264"/>
        <v>3</v>
      </c>
      <c r="N1209" s="31">
        <f t="shared" si="265"/>
        <v>3.8</v>
      </c>
      <c r="O1209" s="26" t="s">
        <v>6721</v>
      </c>
      <c r="P1209" s="26" t="s">
        <v>108</v>
      </c>
      <c r="Q1209" s="27">
        <v>42640</v>
      </c>
      <c r="R1209" s="26" t="s">
        <v>166</v>
      </c>
      <c r="S1209" s="26" t="s">
        <v>141</v>
      </c>
      <c r="T1209" s="26" t="s">
        <v>142</v>
      </c>
      <c r="U1209" s="26" t="s">
        <v>168</v>
      </c>
      <c r="V1209" s="26" t="s">
        <v>15731</v>
      </c>
      <c r="W1209" s="26" t="s">
        <v>1307</v>
      </c>
      <c r="X1209" s="26" t="s">
        <v>1538</v>
      </c>
      <c r="Y1209" s="26" t="s">
        <v>6722</v>
      </c>
      <c r="Z1209" s="26" t="s">
        <v>6723</v>
      </c>
      <c r="AA1209" s="24"/>
      <c r="AB1209" s="26" t="s">
        <v>117</v>
      </c>
      <c r="AC1209" s="28">
        <v>9000</v>
      </c>
      <c r="AD1209" s="24"/>
      <c r="AE1209" s="26" t="s">
        <v>1271</v>
      </c>
      <c r="AF1209" s="26" t="s">
        <v>139</v>
      </c>
      <c r="AG1209" s="26" t="s">
        <v>333</v>
      </c>
      <c r="AH1209" s="26" t="s">
        <v>250</v>
      </c>
      <c r="AI1209" s="28">
        <v>9000</v>
      </c>
      <c r="AJ1209" s="26" t="s">
        <v>6724</v>
      </c>
      <c r="AK1209" s="26" t="s">
        <v>6725</v>
      </c>
      <c r="AL1209" s="26" t="s">
        <v>6726</v>
      </c>
      <c r="AM1209" s="24"/>
      <c r="AN1209" s="24"/>
      <c r="AO1209" s="24"/>
      <c r="AP1209" s="24"/>
      <c r="AQ1209" s="26" t="s">
        <v>6727</v>
      </c>
      <c r="AR1209" s="24"/>
      <c r="AS1209" s="26" t="s">
        <v>6728</v>
      </c>
      <c r="AT1209" s="24"/>
      <c r="AU1209" s="26" t="s">
        <v>6729</v>
      </c>
      <c r="AV1209" s="24"/>
      <c r="AW1209" s="28">
        <v>170000</v>
      </c>
      <c r="AX1209" s="26">
        <v>33600</v>
      </c>
      <c r="AY1209" s="28">
        <v>95</v>
      </c>
      <c r="AZ1209" s="28">
        <v>95</v>
      </c>
      <c r="BA1209" s="26">
        <v>0</v>
      </c>
      <c r="BB1209" s="26" t="s">
        <v>148</v>
      </c>
      <c r="BC1209" s="26" t="s">
        <v>6730</v>
      </c>
      <c r="BD1209" s="26" t="s">
        <v>125</v>
      </c>
      <c r="BE1209" s="24"/>
      <c r="BF1209" s="26" t="s">
        <v>6731</v>
      </c>
      <c r="BG1209" s="26" t="s">
        <v>1250</v>
      </c>
      <c r="BH1209" s="26" t="s">
        <v>581</v>
      </c>
      <c r="BI1209" s="26" t="s">
        <v>1250</v>
      </c>
      <c r="BJ1209" s="26" t="s">
        <v>6732</v>
      </c>
      <c r="BK1209" s="26" t="s">
        <v>1250</v>
      </c>
      <c r="BL1209" s="24"/>
      <c r="BM1209" s="24"/>
      <c r="BN1209" s="24"/>
      <c r="BO1209" s="24"/>
      <c r="BP1209" s="24"/>
      <c r="BQ1209" s="24"/>
      <c r="BR1209" s="26">
        <v>4</v>
      </c>
      <c r="BS1209" s="26">
        <v>3</v>
      </c>
      <c r="BT1209" s="26">
        <v>4</v>
      </c>
      <c r="BU1209" s="26">
        <v>4</v>
      </c>
      <c r="BV1209" s="26">
        <v>4</v>
      </c>
      <c r="BW1209" s="26">
        <v>4</v>
      </c>
      <c r="BX1209" s="26">
        <v>4</v>
      </c>
      <c r="BY1209" s="26">
        <v>3</v>
      </c>
      <c r="BZ1209" s="24"/>
      <c r="CA1209" s="24"/>
      <c r="CB1209" s="24"/>
      <c r="CC1209" s="24"/>
      <c r="CD1209" s="24"/>
      <c r="CE1209" s="24"/>
      <c r="CF1209" s="24"/>
      <c r="CG1209" s="24"/>
      <c r="CH1209" s="24"/>
      <c r="CI1209" s="24"/>
      <c r="CJ1209" s="24"/>
      <c r="CK1209" s="24"/>
      <c r="CL1209" s="24"/>
      <c r="CM1209" s="24"/>
      <c r="CN1209" s="24"/>
      <c r="CO1209" s="24"/>
      <c r="CP1209" s="24"/>
      <c r="CQ1209" s="24"/>
      <c r="CR1209" s="24"/>
      <c r="CS1209" s="24"/>
      <c r="CT1209" s="24"/>
      <c r="CU1209" s="24"/>
      <c r="CV1209" s="24"/>
      <c r="CW1209" s="24"/>
      <c r="CX1209" s="24"/>
      <c r="CY1209" s="24"/>
      <c r="CZ1209" s="24"/>
      <c r="DA1209" s="24"/>
      <c r="DB1209" s="24"/>
      <c r="DC1209" s="24"/>
      <c r="DD1209" s="24"/>
      <c r="DE1209" s="24"/>
      <c r="DF1209" s="26" t="s">
        <v>120</v>
      </c>
      <c r="DG1209" s="26" t="s">
        <v>139</v>
      </c>
      <c r="DH1209" s="26" t="s">
        <v>139</v>
      </c>
      <c r="DI1209" s="26" t="s">
        <v>139</v>
      </c>
      <c r="DJ1209" s="26" t="s">
        <v>139</v>
      </c>
      <c r="DK1209" s="26" t="s">
        <v>139</v>
      </c>
      <c r="DL1209" s="26" t="s">
        <v>139</v>
      </c>
      <c r="DM1209" s="26" t="s">
        <v>139</v>
      </c>
      <c r="DN1209" s="26" t="s">
        <v>139</v>
      </c>
      <c r="DO1209" s="26" t="s">
        <v>139</v>
      </c>
    </row>
    <row r="1210" spans="1:119" ht="20.100000000000001" customHeight="1" x14ac:dyDescent="0.25">
      <c r="A1210" s="29" t="str">
        <f t="shared" si="252"/>
        <v>Fundación Fénix (Phoenix Foundation)5</v>
      </c>
      <c r="B1210" s="29" t="str">
        <f t="shared" si="253"/>
        <v>Fundación Fénix (Phoenix Foundation)</v>
      </c>
      <c r="C1210" s="29">
        <f t="shared" si="254"/>
        <v>5</v>
      </c>
      <c r="D1210" s="30" t="str">
        <f t="shared" si="255"/>
        <v>Americas</v>
      </c>
      <c r="E1210" s="30" t="str">
        <f t="shared" si="256"/>
        <v>Managua, Nicaragua</v>
      </c>
      <c r="F1210" s="31">
        <f t="shared" si="257"/>
        <v>3</v>
      </c>
      <c r="G1210" s="31">
        <f t="shared" si="258"/>
        <v>3</v>
      </c>
      <c r="H1210" s="31">
        <f t="shared" si="259"/>
        <v>3</v>
      </c>
      <c r="I1210" s="31">
        <f t="shared" si="260"/>
        <v>3</v>
      </c>
      <c r="J1210" s="31">
        <f t="shared" si="261"/>
        <v>3</v>
      </c>
      <c r="K1210" s="31">
        <f t="shared" si="262"/>
        <v>4</v>
      </c>
      <c r="L1210" s="31">
        <f t="shared" si="263"/>
        <v>4</v>
      </c>
      <c r="M1210" s="31">
        <f t="shared" si="264"/>
        <v>3</v>
      </c>
      <c r="N1210" s="31">
        <f t="shared" si="265"/>
        <v>3.3</v>
      </c>
      <c r="O1210" s="26" t="s">
        <v>6733</v>
      </c>
      <c r="P1210" s="26" t="s">
        <v>108</v>
      </c>
      <c r="Q1210" s="27">
        <v>42305</v>
      </c>
      <c r="R1210" s="26" t="s">
        <v>166</v>
      </c>
      <c r="S1210" s="26" t="s">
        <v>156</v>
      </c>
      <c r="T1210" s="26" t="s">
        <v>157</v>
      </c>
      <c r="U1210" s="26" t="s">
        <v>168</v>
      </c>
      <c r="V1210" s="26" t="s">
        <v>15731</v>
      </c>
      <c r="W1210" s="26" t="s">
        <v>1307</v>
      </c>
      <c r="X1210" s="26" t="s">
        <v>1538</v>
      </c>
      <c r="Y1210" s="26" t="s">
        <v>6722</v>
      </c>
      <c r="Z1210" s="26" t="s">
        <v>6723</v>
      </c>
      <c r="AA1210" s="24"/>
      <c r="AB1210" s="26" t="s">
        <v>117</v>
      </c>
      <c r="AC1210" s="28">
        <v>9000</v>
      </c>
      <c r="AD1210" s="24"/>
      <c r="AE1210" s="26" t="s">
        <v>1271</v>
      </c>
      <c r="AF1210" s="26" t="s">
        <v>139</v>
      </c>
      <c r="AG1210" s="26" t="s">
        <v>333</v>
      </c>
      <c r="AH1210" s="26" t="s">
        <v>176</v>
      </c>
      <c r="AI1210" s="28">
        <v>9000</v>
      </c>
      <c r="AJ1210" s="26" t="s">
        <v>6734</v>
      </c>
      <c r="AK1210" s="26" t="s">
        <v>6735</v>
      </c>
      <c r="AL1210" s="26" t="s">
        <v>6736</v>
      </c>
      <c r="AM1210" s="24"/>
      <c r="AN1210" s="24"/>
      <c r="AO1210" s="24"/>
      <c r="AP1210" s="24"/>
      <c r="AQ1210" s="26" t="s">
        <v>6737</v>
      </c>
      <c r="AR1210" s="24"/>
      <c r="AS1210" s="24"/>
      <c r="AT1210" s="24"/>
      <c r="AU1210" s="24"/>
      <c r="AV1210" s="24"/>
      <c r="AW1210" s="28">
        <v>115000</v>
      </c>
      <c r="AX1210" s="26">
        <v>17000</v>
      </c>
      <c r="AY1210" s="28">
        <v>95</v>
      </c>
      <c r="AZ1210" s="28">
        <v>95</v>
      </c>
      <c r="BA1210" s="26">
        <v>0</v>
      </c>
      <c r="BB1210" s="26" t="s">
        <v>148</v>
      </c>
      <c r="BC1210" s="26" t="s">
        <v>6730</v>
      </c>
      <c r="BD1210" s="26" t="s">
        <v>125</v>
      </c>
      <c r="BE1210" s="24"/>
      <c r="BF1210" s="26" t="s">
        <v>6731</v>
      </c>
      <c r="BG1210" s="26" t="s">
        <v>1250</v>
      </c>
      <c r="BH1210" s="26" t="s">
        <v>6738</v>
      </c>
      <c r="BI1210" s="26" t="s">
        <v>1307</v>
      </c>
      <c r="BJ1210" s="26" t="s">
        <v>6739</v>
      </c>
      <c r="BK1210" s="26" t="s">
        <v>1250</v>
      </c>
      <c r="BL1210" s="26" t="s">
        <v>6740</v>
      </c>
      <c r="BM1210" s="26" t="s">
        <v>1250</v>
      </c>
      <c r="BN1210" s="24"/>
      <c r="BO1210" s="24"/>
      <c r="BP1210" s="24"/>
      <c r="BQ1210" s="24"/>
      <c r="BR1210" s="26">
        <v>3</v>
      </c>
      <c r="BS1210" s="26">
        <v>3</v>
      </c>
      <c r="BT1210" s="26">
        <v>3</v>
      </c>
      <c r="BU1210" s="26">
        <v>3</v>
      </c>
      <c r="BV1210" s="26">
        <v>3</v>
      </c>
      <c r="BW1210" s="26">
        <v>4</v>
      </c>
      <c r="BX1210" s="26">
        <v>4</v>
      </c>
      <c r="BY1210" s="26">
        <v>3</v>
      </c>
      <c r="BZ1210" s="24"/>
      <c r="CA1210" s="24"/>
      <c r="CB1210" s="24"/>
      <c r="CC1210" s="24"/>
      <c r="CD1210" s="24"/>
      <c r="CE1210" s="24"/>
      <c r="CF1210" s="24"/>
      <c r="CG1210" s="24"/>
      <c r="CH1210" s="24"/>
      <c r="CI1210" s="24"/>
      <c r="CJ1210" s="24"/>
      <c r="CK1210" s="24"/>
      <c r="CL1210" s="24"/>
      <c r="CM1210" s="24"/>
      <c r="CN1210" s="24"/>
      <c r="CO1210" s="24"/>
      <c r="CP1210" s="24"/>
      <c r="CQ1210" s="24"/>
      <c r="CR1210" s="24"/>
      <c r="CS1210" s="24"/>
      <c r="CT1210" s="24"/>
      <c r="CU1210" s="24"/>
      <c r="CV1210" s="24"/>
      <c r="CW1210" s="24"/>
      <c r="CX1210" s="24"/>
      <c r="CY1210" s="24"/>
      <c r="CZ1210" s="24"/>
      <c r="DA1210" s="24"/>
      <c r="DB1210" s="24"/>
      <c r="DC1210" s="24"/>
      <c r="DD1210" s="24"/>
      <c r="DE1210" s="24"/>
      <c r="DF1210" s="26" t="s">
        <v>120</v>
      </c>
      <c r="DG1210" s="26" t="s">
        <v>139</v>
      </c>
      <c r="DH1210" s="26" t="s">
        <v>139</v>
      </c>
      <c r="DI1210" s="26" t="s">
        <v>120</v>
      </c>
      <c r="DJ1210" s="26" t="s">
        <v>139</v>
      </c>
      <c r="DK1210" s="26" t="s">
        <v>139</v>
      </c>
      <c r="DL1210" s="26" t="s">
        <v>139</v>
      </c>
      <c r="DM1210" s="26" t="s">
        <v>139</v>
      </c>
      <c r="DN1210" s="26" t="s">
        <v>139</v>
      </c>
      <c r="DO1210" s="26" t="s">
        <v>139</v>
      </c>
    </row>
    <row r="1211" spans="1:119" ht="20.100000000000001" customHeight="1" x14ac:dyDescent="0.25">
      <c r="A1211" s="29" t="str">
        <f t="shared" si="252"/>
        <v>Fundación Fénix (Phoenix Foundation)4</v>
      </c>
      <c r="B1211" s="29" t="str">
        <f t="shared" si="253"/>
        <v>Fundación Fénix (Phoenix Foundation)</v>
      </c>
      <c r="C1211" s="29">
        <f t="shared" si="254"/>
        <v>4</v>
      </c>
      <c r="D1211" s="30" t="str">
        <f t="shared" si="255"/>
        <v>Americas</v>
      </c>
      <c r="E1211" s="30" t="str">
        <f t="shared" si="256"/>
        <v>Managua, Nicaragua</v>
      </c>
      <c r="F1211" s="31">
        <f t="shared" si="257"/>
        <v>3</v>
      </c>
      <c r="G1211" s="31">
        <f t="shared" si="258"/>
        <v>3</v>
      </c>
      <c r="H1211" s="31">
        <f t="shared" si="259"/>
        <v>3</v>
      </c>
      <c r="I1211" s="31">
        <f t="shared" si="260"/>
        <v>4</v>
      </c>
      <c r="J1211" s="31">
        <f t="shared" si="261"/>
        <v>3</v>
      </c>
      <c r="K1211" s="31">
        <f t="shared" si="262"/>
        <v>4</v>
      </c>
      <c r="L1211" s="31">
        <f t="shared" si="263"/>
        <v>4</v>
      </c>
      <c r="M1211" s="31">
        <f t="shared" si="264"/>
        <v>4</v>
      </c>
      <c r="N1211" s="31">
        <f t="shared" si="265"/>
        <v>3.5</v>
      </c>
      <c r="O1211" s="26" t="s">
        <v>6741</v>
      </c>
      <c r="P1211" s="26" t="s">
        <v>108</v>
      </c>
      <c r="Q1211" s="27">
        <v>41946</v>
      </c>
      <c r="R1211" s="26" t="s">
        <v>166</v>
      </c>
      <c r="S1211" s="26" t="s">
        <v>609</v>
      </c>
      <c r="T1211" s="26" t="s">
        <v>278</v>
      </c>
      <c r="U1211" s="26" t="s">
        <v>168</v>
      </c>
      <c r="V1211" s="26" t="s">
        <v>15731</v>
      </c>
      <c r="W1211" s="26" t="s">
        <v>1307</v>
      </c>
      <c r="X1211" s="26" t="s">
        <v>1538</v>
      </c>
      <c r="Y1211" s="26" t="s">
        <v>6722</v>
      </c>
      <c r="Z1211" s="26" t="s">
        <v>6723</v>
      </c>
      <c r="AA1211" s="24"/>
      <c r="AB1211" s="26" t="s">
        <v>117</v>
      </c>
      <c r="AC1211" s="28">
        <v>7000</v>
      </c>
      <c r="AD1211" s="24"/>
      <c r="AE1211" s="26" t="s">
        <v>1271</v>
      </c>
      <c r="AF1211" s="26" t="s">
        <v>139</v>
      </c>
      <c r="AG1211" s="26" t="s">
        <v>333</v>
      </c>
      <c r="AH1211" s="26" t="s">
        <v>185</v>
      </c>
      <c r="AI1211" s="28">
        <v>7000</v>
      </c>
      <c r="AJ1211" s="26" t="s">
        <v>6742</v>
      </c>
      <c r="AK1211" s="26" t="s">
        <v>6735</v>
      </c>
      <c r="AL1211" s="26" t="s">
        <v>6736</v>
      </c>
      <c r="AM1211" s="24"/>
      <c r="AN1211" s="24"/>
      <c r="AO1211" s="24"/>
      <c r="AP1211" s="24"/>
      <c r="AQ1211" s="26" t="s">
        <v>6743</v>
      </c>
      <c r="AR1211" s="24"/>
      <c r="AS1211" s="26" t="s">
        <v>6744</v>
      </c>
      <c r="AT1211" s="24"/>
      <c r="AU1211" s="26" t="s">
        <v>6745</v>
      </c>
      <c r="AV1211" s="24"/>
      <c r="AW1211" s="28">
        <v>130000</v>
      </c>
      <c r="AX1211" s="26">
        <v>15000</v>
      </c>
      <c r="AY1211" s="28">
        <v>95</v>
      </c>
      <c r="AZ1211" s="28">
        <v>93</v>
      </c>
      <c r="BA1211" s="26">
        <v>0</v>
      </c>
      <c r="BB1211" s="26" t="s">
        <v>148</v>
      </c>
      <c r="BC1211" s="26" t="s">
        <v>6730</v>
      </c>
      <c r="BD1211" s="26" t="s">
        <v>125</v>
      </c>
      <c r="BE1211" s="24"/>
      <c r="BF1211" s="26" t="s">
        <v>6746</v>
      </c>
      <c r="BG1211" s="26" t="s">
        <v>6617</v>
      </c>
      <c r="BH1211" s="26" t="s">
        <v>6747</v>
      </c>
      <c r="BI1211" s="26" t="s">
        <v>6617</v>
      </c>
      <c r="BJ1211" s="26" t="s">
        <v>6748</v>
      </c>
      <c r="BK1211" s="26" t="s">
        <v>6617</v>
      </c>
      <c r="BL1211" s="26" t="s">
        <v>581</v>
      </c>
      <c r="BM1211" s="26" t="s">
        <v>6617</v>
      </c>
      <c r="BN1211" s="26" t="s">
        <v>6749</v>
      </c>
      <c r="BO1211" s="26" t="s">
        <v>6617</v>
      </c>
      <c r="BP1211" s="24"/>
      <c r="BQ1211" s="24"/>
      <c r="BR1211" s="26">
        <v>3</v>
      </c>
      <c r="BS1211" s="26">
        <v>3</v>
      </c>
      <c r="BT1211" s="26">
        <v>3</v>
      </c>
      <c r="BU1211" s="26">
        <v>4</v>
      </c>
      <c r="BV1211" s="26">
        <v>3</v>
      </c>
      <c r="BW1211" s="26">
        <v>4</v>
      </c>
      <c r="BX1211" s="26">
        <v>4</v>
      </c>
      <c r="BY1211" s="26">
        <v>4</v>
      </c>
      <c r="BZ1211" s="24"/>
      <c r="CA1211" s="24"/>
      <c r="CB1211" s="24"/>
      <c r="CC1211" s="24"/>
      <c r="CD1211" s="24"/>
      <c r="CE1211" s="24"/>
      <c r="CF1211" s="24"/>
      <c r="CG1211" s="24"/>
      <c r="CH1211" s="24"/>
      <c r="CI1211" s="24"/>
      <c r="CJ1211" s="24"/>
      <c r="CK1211" s="24"/>
      <c r="CL1211" s="24"/>
      <c r="CM1211" s="24"/>
      <c r="CN1211" s="24"/>
      <c r="CO1211" s="24"/>
      <c r="CP1211" s="24"/>
      <c r="CQ1211" s="24"/>
      <c r="CR1211" s="24"/>
      <c r="CS1211" s="24"/>
      <c r="CT1211" s="24"/>
      <c r="CU1211" s="24"/>
      <c r="CV1211" s="24"/>
      <c r="CW1211" s="24"/>
      <c r="CX1211" s="24"/>
      <c r="CY1211" s="24"/>
      <c r="CZ1211" s="24"/>
      <c r="DA1211" s="24"/>
      <c r="DB1211" s="24"/>
      <c r="DC1211" s="24"/>
      <c r="DD1211" s="24"/>
      <c r="DE1211" s="24"/>
      <c r="DF1211" s="26" t="s">
        <v>120</v>
      </c>
      <c r="DG1211" s="26" t="s">
        <v>120</v>
      </c>
      <c r="DH1211" s="26" t="s">
        <v>139</v>
      </c>
      <c r="DI1211" s="26" t="s">
        <v>139</v>
      </c>
      <c r="DJ1211" s="26" t="s">
        <v>120</v>
      </c>
      <c r="DK1211" s="26" t="s">
        <v>139</v>
      </c>
      <c r="DL1211" s="26" t="s">
        <v>139</v>
      </c>
      <c r="DM1211" s="26" t="s">
        <v>139</v>
      </c>
      <c r="DN1211" s="26" t="s">
        <v>139</v>
      </c>
      <c r="DO1211" s="26" t="s">
        <v>139</v>
      </c>
    </row>
    <row r="1212" spans="1:119" ht="20.100000000000001" customHeight="1" x14ac:dyDescent="0.25">
      <c r="A1212" s="29" t="str">
        <f t="shared" si="252"/>
        <v>Fundación Fénix (Phoenix Foundation)3</v>
      </c>
      <c r="B1212" s="29" t="str">
        <f t="shared" si="253"/>
        <v>Fundación Fénix (Phoenix Foundation)</v>
      </c>
      <c r="C1212" s="29">
        <f t="shared" si="254"/>
        <v>3</v>
      </c>
      <c r="D1212" s="30" t="str">
        <f t="shared" si="255"/>
        <v>Americas</v>
      </c>
      <c r="E1212" s="30" t="str">
        <f t="shared" si="256"/>
        <v>Managua, Nicaragua</v>
      </c>
      <c r="F1212" s="31">
        <f t="shared" si="257"/>
        <v>4</v>
      </c>
      <c r="G1212" s="31">
        <f t="shared" si="258"/>
        <v>4</v>
      </c>
      <c r="H1212" s="31">
        <f t="shared" si="259"/>
        <v>3</v>
      </c>
      <c r="I1212" s="31">
        <f t="shared" si="260"/>
        <v>4</v>
      </c>
      <c r="J1212" s="31">
        <f t="shared" si="261"/>
        <v>3</v>
      </c>
      <c r="K1212" s="31">
        <f t="shared" si="262"/>
        <v>4</v>
      </c>
      <c r="L1212" s="31">
        <f t="shared" si="263"/>
        <v>4</v>
      </c>
      <c r="M1212" s="31">
        <f t="shared" si="264"/>
        <v>4</v>
      </c>
      <c r="N1212" s="31">
        <f t="shared" si="265"/>
        <v>3.8</v>
      </c>
      <c r="O1212" s="26" t="s">
        <v>6750</v>
      </c>
      <c r="P1212" s="26" t="s">
        <v>108</v>
      </c>
      <c r="Q1212" s="27">
        <v>41568</v>
      </c>
      <c r="R1212" s="26" t="s">
        <v>109</v>
      </c>
      <c r="S1212" s="26" t="s">
        <v>622</v>
      </c>
      <c r="T1212" s="26" t="s">
        <v>194</v>
      </c>
      <c r="U1212" s="26" t="s">
        <v>168</v>
      </c>
      <c r="V1212" s="26" t="s">
        <v>15731</v>
      </c>
      <c r="W1212" s="26" t="s">
        <v>1307</v>
      </c>
      <c r="X1212" s="26" t="s">
        <v>1538</v>
      </c>
      <c r="Y1212" s="26" t="s">
        <v>6722</v>
      </c>
      <c r="Z1212" s="26" t="s">
        <v>6723</v>
      </c>
      <c r="AA1212" s="24"/>
      <c r="AB1212" s="26" t="s">
        <v>117</v>
      </c>
      <c r="AC1212" s="28">
        <v>7000</v>
      </c>
      <c r="AD1212" s="24"/>
      <c r="AE1212" s="26" t="s">
        <v>1271</v>
      </c>
      <c r="AF1212" s="26" t="s">
        <v>139</v>
      </c>
      <c r="AG1212" s="26" t="s">
        <v>333</v>
      </c>
      <c r="AH1212" s="26" t="s">
        <v>121</v>
      </c>
      <c r="AI1212" s="28">
        <v>7000</v>
      </c>
      <c r="AJ1212" s="26" t="s">
        <v>6751</v>
      </c>
      <c r="AK1212" s="26" t="s">
        <v>6735</v>
      </c>
      <c r="AL1212" s="26" t="s">
        <v>6736</v>
      </c>
      <c r="AM1212" s="24"/>
      <c r="AN1212" s="24"/>
      <c r="AO1212" s="24"/>
      <c r="AP1212" s="24"/>
      <c r="AQ1212" s="24"/>
      <c r="AR1212" s="24"/>
      <c r="AS1212" s="24"/>
      <c r="AT1212" s="24"/>
      <c r="AU1212" s="24"/>
      <c r="AV1212" s="24"/>
      <c r="AW1212" s="28">
        <v>45090</v>
      </c>
      <c r="AX1212" s="26">
        <v>6133</v>
      </c>
      <c r="AY1212" s="28">
        <v>95</v>
      </c>
      <c r="AZ1212" s="28">
        <v>92</v>
      </c>
      <c r="BA1212" s="26">
        <v>0</v>
      </c>
      <c r="BB1212" s="26" t="s">
        <v>148</v>
      </c>
      <c r="BC1212" s="26" t="s">
        <v>6730</v>
      </c>
      <c r="BD1212" s="26" t="s">
        <v>125</v>
      </c>
      <c r="BE1212" s="24"/>
      <c r="BF1212" s="26" t="s">
        <v>6752</v>
      </c>
      <c r="BG1212" s="26" t="s">
        <v>1250</v>
      </c>
      <c r="BH1212" s="26" t="s">
        <v>6753</v>
      </c>
      <c r="BI1212" s="26" t="s">
        <v>1250</v>
      </c>
      <c r="BJ1212" s="26" t="s">
        <v>6754</v>
      </c>
      <c r="BK1212" s="26" t="s">
        <v>1250</v>
      </c>
      <c r="BL1212" s="24"/>
      <c r="BM1212" s="24"/>
      <c r="BN1212" s="24"/>
      <c r="BO1212" s="24"/>
      <c r="BP1212" s="24"/>
      <c r="BQ1212" s="24"/>
      <c r="BR1212" s="26">
        <v>4</v>
      </c>
      <c r="BS1212" s="26">
        <v>4</v>
      </c>
      <c r="BT1212" s="26">
        <v>3</v>
      </c>
      <c r="BU1212" s="26">
        <v>4</v>
      </c>
      <c r="BV1212" s="26">
        <v>3</v>
      </c>
      <c r="BW1212" s="26">
        <v>4</v>
      </c>
      <c r="BX1212" s="26">
        <v>4</v>
      </c>
      <c r="BY1212" s="26">
        <v>4</v>
      </c>
      <c r="BZ1212" s="24"/>
      <c r="CA1212" s="24"/>
      <c r="CB1212" s="24"/>
      <c r="CC1212" s="24"/>
      <c r="CD1212" s="24"/>
      <c r="CE1212" s="24"/>
      <c r="CF1212" s="24"/>
      <c r="CG1212" s="24"/>
      <c r="CH1212" s="24"/>
      <c r="CI1212" s="24"/>
      <c r="CJ1212" s="24"/>
      <c r="CK1212" s="24"/>
      <c r="CL1212" s="24"/>
      <c r="CM1212" s="24"/>
      <c r="CN1212" s="24"/>
      <c r="CO1212" s="24"/>
      <c r="CP1212" s="24"/>
      <c r="CQ1212" s="24"/>
      <c r="CR1212" s="24"/>
      <c r="CS1212" s="24"/>
      <c r="CT1212" s="24"/>
      <c r="CU1212" s="24"/>
      <c r="CV1212" s="24"/>
      <c r="CW1212" s="24"/>
      <c r="CX1212" s="24"/>
      <c r="CY1212" s="24"/>
      <c r="CZ1212" s="24"/>
      <c r="DA1212" s="24"/>
      <c r="DB1212" s="24"/>
      <c r="DC1212" s="24"/>
      <c r="DD1212" s="24"/>
      <c r="DE1212" s="24"/>
      <c r="DF1212" s="26" t="s">
        <v>120</v>
      </c>
      <c r="DG1212" s="26" t="s">
        <v>139</v>
      </c>
      <c r="DH1212" s="26" t="s">
        <v>139</v>
      </c>
      <c r="DI1212" s="26" t="s">
        <v>139</v>
      </c>
      <c r="DJ1212" s="26" t="s">
        <v>139</v>
      </c>
      <c r="DK1212" s="26" t="s">
        <v>139</v>
      </c>
      <c r="DL1212" s="26" t="s">
        <v>139</v>
      </c>
      <c r="DM1212" s="26" t="s">
        <v>139</v>
      </c>
      <c r="DN1212" s="26" t="s">
        <v>139</v>
      </c>
      <c r="DO1212" s="26" t="s">
        <v>139</v>
      </c>
    </row>
    <row r="1213" spans="1:119" ht="20.100000000000001" customHeight="1" x14ac:dyDescent="0.25">
      <c r="A1213" s="29" t="str">
        <f t="shared" si="252"/>
        <v>Fundación Fénix (Phoenix Foundation)2</v>
      </c>
      <c r="B1213" s="29" t="str">
        <f t="shared" si="253"/>
        <v>Fundación Fénix (Phoenix Foundation)</v>
      </c>
      <c r="C1213" s="29">
        <f t="shared" si="254"/>
        <v>2</v>
      </c>
      <c r="D1213" s="30" t="str">
        <f t="shared" si="255"/>
        <v>Americas</v>
      </c>
      <c r="E1213" s="30" t="str">
        <f t="shared" si="256"/>
        <v>Managua, Nicaragua</v>
      </c>
      <c r="F1213" s="31">
        <f t="shared" si="257"/>
        <v>3</v>
      </c>
      <c r="G1213" s="31">
        <f t="shared" si="258"/>
        <v>3</v>
      </c>
      <c r="H1213" s="31">
        <f t="shared" si="259"/>
        <v>3</v>
      </c>
      <c r="I1213" s="31">
        <f t="shared" si="260"/>
        <v>3</v>
      </c>
      <c r="J1213" s="31">
        <f t="shared" si="261"/>
        <v>3</v>
      </c>
      <c r="K1213" s="31">
        <f t="shared" si="262"/>
        <v>4</v>
      </c>
      <c r="L1213" s="31">
        <f t="shared" si="263"/>
        <v>4</v>
      </c>
      <c r="M1213" s="31">
        <f t="shared" si="264"/>
        <v>3</v>
      </c>
      <c r="N1213" s="31">
        <f t="shared" si="265"/>
        <v>3.3</v>
      </c>
      <c r="O1213" s="26" t="s">
        <v>6755</v>
      </c>
      <c r="P1213" s="26" t="s">
        <v>108</v>
      </c>
      <c r="Q1213" s="27">
        <v>41204</v>
      </c>
      <c r="R1213" s="26" t="s">
        <v>109</v>
      </c>
      <c r="S1213" s="26" t="s">
        <v>306</v>
      </c>
      <c r="T1213" s="26" t="s">
        <v>207</v>
      </c>
      <c r="U1213" s="26" t="s">
        <v>168</v>
      </c>
      <c r="V1213" s="26" t="s">
        <v>15731</v>
      </c>
      <c r="W1213" s="26" t="s">
        <v>1307</v>
      </c>
      <c r="X1213" s="26" t="s">
        <v>1538</v>
      </c>
      <c r="Y1213" s="26" t="s">
        <v>6722</v>
      </c>
      <c r="Z1213" s="26" t="s">
        <v>6723</v>
      </c>
      <c r="AA1213" s="24"/>
      <c r="AB1213" s="26" t="s">
        <v>117</v>
      </c>
      <c r="AC1213" s="28">
        <v>7000</v>
      </c>
      <c r="AD1213" s="24"/>
      <c r="AE1213" s="26" t="s">
        <v>1271</v>
      </c>
      <c r="AF1213" s="26" t="s">
        <v>139</v>
      </c>
      <c r="AG1213" s="26" t="s">
        <v>333</v>
      </c>
      <c r="AH1213" s="26" t="s">
        <v>143</v>
      </c>
      <c r="AI1213" s="28">
        <v>7000</v>
      </c>
      <c r="AJ1213" s="26" t="s">
        <v>6756</v>
      </c>
      <c r="AK1213" s="26" t="s">
        <v>6757</v>
      </c>
      <c r="AL1213" s="26" t="s">
        <v>6758</v>
      </c>
      <c r="AM1213" s="24"/>
      <c r="AN1213" s="24"/>
      <c r="AO1213" s="24"/>
      <c r="AP1213" s="24"/>
      <c r="AQ1213" s="24"/>
      <c r="AR1213" s="24"/>
      <c r="AS1213" s="24"/>
      <c r="AT1213" s="24"/>
      <c r="AU1213" s="24"/>
      <c r="AV1213" s="24"/>
      <c r="AW1213" s="28">
        <v>33400</v>
      </c>
      <c r="AX1213" s="26">
        <v>7604</v>
      </c>
      <c r="AY1213" s="28">
        <v>94</v>
      </c>
      <c r="AZ1213" s="28">
        <v>92</v>
      </c>
      <c r="BA1213" s="26">
        <v>0</v>
      </c>
      <c r="BB1213" s="26" t="s">
        <v>148</v>
      </c>
      <c r="BC1213" s="26" t="s">
        <v>6730</v>
      </c>
      <c r="BD1213" s="26" t="s">
        <v>125</v>
      </c>
      <c r="BE1213" s="24"/>
      <c r="BF1213" s="26" t="s">
        <v>6759</v>
      </c>
      <c r="BG1213" s="26" t="s">
        <v>1307</v>
      </c>
      <c r="BH1213" s="26" t="s">
        <v>6760</v>
      </c>
      <c r="BI1213" s="26" t="s">
        <v>1250</v>
      </c>
      <c r="BJ1213" s="26" t="s">
        <v>6761</v>
      </c>
      <c r="BK1213" s="26" t="s">
        <v>1250</v>
      </c>
      <c r="BL1213" s="26" t="s">
        <v>6762</v>
      </c>
      <c r="BM1213" s="26" t="s">
        <v>1250</v>
      </c>
      <c r="BN1213" s="26" t="s">
        <v>6763</v>
      </c>
      <c r="BO1213" s="26" t="s">
        <v>1250</v>
      </c>
      <c r="BP1213" s="24"/>
      <c r="BQ1213" s="24"/>
      <c r="BR1213" s="26">
        <v>3</v>
      </c>
      <c r="BS1213" s="26">
        <v>3</v>
      </c>
      <c r="BT1213" s="26">
        <v>3</v>
      </c>
      <c r="BU1213" s="26">
        <v>3</v>
      </c>
      <c r="BV1213" s="26">
        <v>3</v>
      </c>
      <c r="BW1213" s="26">
        <v>4</v>
      </c>
      <c r="BX1213" s="26">
        <v>4</v>
      </c>
      <c r="BY1213" s="26">
        <v>3</v>
      </c>
      <c r="BZ1213" s="24"/>
      <c r="CA1213" s="24"/>
      <c r="CB1213" s="24"/>
      <c r="CC1213" s="24"/>
      <c r="CD1213" s="24"/>
      <c r="CE1213" s="24"/>
      <c r="CF1213" s="24"/>
      <c r="CG1213" s="24"/>
      <c r="CH1213" s="24"/>
      <c r="CI1213" s="24"/>
      <c r="CJ1213" s="24"/>
      <c r="CK1213" s="24"/>
      <c r="CL1213" s="24"/>
      <c r="CM1213" s="24"/>
      <c r="CN1213" s="24"/>
      <c r="CO1213" s="24"/>
      <c r="CP1213" s="24"/>
      <c r="CQ1213" s="24"/>
      <c r="CR1213" s="24"/>
      <c r="CS1213" s="24"/>
      <c r="CT1213" s="24"/>
      <c r="CU1213" s="24"/>
      <c r="CV1213" s="24"/>
      <c r="CW1213" s="24"/>
      <c r="CX1213" s="24"/>
      <c r="CY1213" s="24"/>
      <c r="CZ1213" s="24"/>
      <c r="DA1213" s="24"/>
      <c r="DB1213" s="24"/>
      <c r="DC1213" s="24"/>
      <c r="DD1213" s="24"/>
      <c r="DE1213" s="24"/>
      <c r="DF1213" s="26" t="s">
        <v>120</v>
      </c>
      <c r="DG1213" s="26" t="s">
        <v>139</v>
      </c>
      <c r="DH1213" s="26" t="s">
        <v>139</v>
      </c>
      <c r="DI1213" s="26" t="s">
        <v>139</v>
      </c>
      <c r="DJ1213" s="26" t="s">
        <v>139</v>
      </c>
      <c r="DK1213" s="26" t="s">
        <v>139</v>
      </c>
      <c r="DL1213" s="26" t="s">
        <v>139</v>
      </c>
      <c r="DM1213" s="26" t="s">
        <v>139</v>
      </c>
      <c r="DN1213" s="26" t="s">
        <v>139</v>
      </c>
      <c r="DO1213" s="26" t="s">
        <v>139</v>
      </c>
    </row>
    <row r="1214" spans="1:119" ht="20.100000000000001" customHeight="1" x14ac:dyDescent="0.25">
      <c r="A1214" s="29" t="str">
        <f t="shared" si="252"/>
        <v>Fundación Fénix (Phoenix Foundation)1</v>
      </c>
      <c r="B1214" s="29" t="str">
        <f t="shared" si="253"/>
        <v>Fundación Fénix (Phoenix Foundation)</v>
      </c>
      <c r="C1214" s="29">
        <f t="shared" si="254"/>
        <v>1</v>
      </c>
      <c r="D1214" s="30" t="str">
        <f t="shared" si="255"/>
        <v>Americas</v>
      </c>
      <c r="E1214" s="30" t="str">
        <f t="shared" si="256"/>
        <v>Managua, Nicaragua</v>
      </c>
      <c r="F1214" s="31">
        <f t="shared" si="257"/>
        <v>3</v>
      </c>
      <c r="G1214" s="31">
        <f t="shared" si="258"/>
        <v>3</v>
      </c>
      <c r="H1214" s="31">
        <f t="shared" si="259"/>
        <v>2</v>
      </c>
      <c r="I1214" s="31">
        <f t="shared" si="260"/>
        <v>3</v>
      </c>
      <c r="J1214" s="31">
        <f t="shared" si="261"/>
        <v>3</v>
      </c>
      <c r="K1214" s="31">
        <f t="shared" si="262"/>
        <v>4</v>
      </c>
      <c r="L1214" s="31">
        <f t="shared" si="263"/>
        <v>4</v>
      </c>
      <c r="M1214" s="31">
        <f t="shared" si="264"/>
        <v>3</v>
      </c>
      <c r="N1214" s="31">
        <f t="shared" si="265"/>
        <v>3.1</v>
      </c>
      <c r="O1214" s="26" t="s">
        <v>6764</v>
      </c>
      <c r="P1214" s="26" t="s">
        <v>108</v>
      </c>
      <c r="Q1214" s="27">
        <v>40826</v>
      </c>
      <c r="R1214" s="26" t="s">
        <v>155</v>
      </c>
      <c r="S1214" s="26" t="s">
        <v>321</v>
      </c>
      <c r="T1214" s="26" t="s">
        <v>175</v>
      </c>
      <c r="U1214" s="26" t="s">
        <v>168</v>
      </c>
      <c r="V1214" s="26" t="s">
        <v>15731</v>
      </c>
      <c r="W1214" s="26" t="s">
        <v>1307</v>
      </c>
      <c r="X1214" s="26" t="s">
        <v>1538</v>
      </c>
      <c r="Y1214" s="26" t="s">
        <v>6722</v>
      </c>
      <c r="Z1214" s="26" t="s">
        <v>6723</v>
      </c>
      <c r="AA1214" s="24"/>
      <c r="AB1214" s="26" t="s">
        <v>117</v>
      </c>
      <c r="AC1214" s="28">
        <v>7000</v>
      </c>
      <c r="AD1214" s="24"/>
      <c r="AE1214" s="26" t="s">
        <v>1271</v>
      </c>
      <c r="AF1214" s="26" t="s">
        <v>139</v>
      </c>
      <c r="AG1214" s="26" t="s">
        <v>333</v>
      </c>
      <c r="AH1214" s="26" t="s">
        <v>158</v>
      </c>
      <c r="AI1214" s="28">
        <v>7000</v>
      </c>
      <c r="AJ1214" s="24"/>
      <c r="AK1214" s="26" t="s">
        <v>6765</v>
      </c>
      <c r="AL1214" s="26" t="s">
        <v>6766</v>
      </c>
      <c r="AM1214" s="26" t="s">
        <v>6767</v>
      </c>
      <c r="AN1214" s="26" t="s">
        <v>6768</v>
      </c>
      <c r="AO1214" s="26" t="s">
        <v>6769</v>
      </c>
      <c r="AP1214" s="24"/>
      <c r="AQ1214" s="24"/>
      <c r="AR1214" s="24"/>
      <c r="AS1214" s="24"/>
      <c r="AT1214" s="24"/>
      <c r="AU1214" s="24"/>
      <c r="AV1214" s="24"/>
      <c r="AW1214" s="28">
        <v>27537</v>
      </c>
      <c r="AX1214" s="26">
        <v>4000</v>
      </c>
      <c r="AY1214" s="28">
        <v>90</v>
      </c>
      <c r="AZ1214" s="28">
        <v>80</v>
      </c>
      <c r="BA1214" s="26">
        <v>0</v>
      </c>
      <c r="BB1214" s="26" t="s">
        <v>148</v>
      </c>
      <c r="BC1214" s="26" t="s">
        <v>6730</v>
      </c>
      <c r="BD1214" s="24"/>
      <c r="BE1214" s="24"/>
      <c r="BF1214" s="26" t="s">
        <v>6770</v>
      </c>
      <c r="BG1214" s="26" t="s">
        <v>191</v>
      </c>
      <c r="BH1214" s="26" t="s">
        <v>6771</v>
      </c>
      <c r="BI1214" s="26" t="s">
        <v>191</v>
      </c>
      <c r="BJ1214" s="26" t="s">
        <v>6772</v>
      </c>
      <c r="BK1214" s="26" t="s">
        <v>1307</v>
      </c>
      <c r="BL1214" s="26" t="s">
        <v>6773</v>
      </c>
      <c r="BM1214" s="26" t="s">
        <v>191</v>
      </c>
      <c r="BN1214" s="24"/>
      <c r="BO1214" s="24"/>
      <c r="BP1214" s="24"/>
      <c r="BQ1214" s="24"/>
      <c r="BR1214" s="26">
        <v>3</v>
      </c>
      <c r="BS1214" s="26">
        <v>3</v>
      </c>
      <c r="BT1214" s="26">
        <v>2</v>
      </c>
      <c r="BU1214" s="26">
        <v>3</v>
      </c>
      <c r="BV1214" s="26">
        <v>3</v>
      </c>
      <c r="BW1214" s="26">
        <v>4</v>
      </c>
      <c r="BX1214" s="26">
        <v>4</v>
      </c>
      <c r="BY1214" s="26">
        <v>3</v>
      </c>
      <c r="BZ1214" s="24"/>
      <c r="CA1214" s="24"/>
      <c r="CB1214" s="24"/>
      <c r="CC1214" s="24"/>
      <c r="CD1214" s="24"/>
      <c r="CE1214" s="24"/>
      <c r="CF1214" s="24"/>
      <c r="CG1214" s="24"/>
      <c r="CH1214" s="24"/>
      <c r="CI1214" s="24"/>
      <c r="CJ1214" s="24"/>
      <c r="CK1214" s="24"/>
      <c r="CL1214" s="24"/>
      <c r="CM1214" s="24"/>
      <c r="CN1214" s="24"/>
      <c r="CO1214" s="24"/>
      <c r="CP1214" s="24"/>
      <c r="CQ1214" s="24"/>
      <c r="CR1214" s="24"/>
      <c r="CS1214" s="24"/>
      <c r="CT1214" s="24"/>
      <c r="CU1214" s="24"/>
      <c r="CV1214" s="24"/>
      <c r="CW1214" s="24"/>
      <c r="CX1214" s="24"/>
      <c r="CY1214" s="24"/>
      <c r="CZ1214" s="24"/>
      <c r="DA1214" s="24"/>
      <c r="DB1214" s="24"/>
      <c r="DC1214" s="24"/>
      <c r="DD1214" s="24"/>
      <c r="DE1214" s="24"/>
      <c r="DF1214" s="26" t="s">
        <v>120</v>
      </c>
      <c r="DG1214" s="26" t="s">
        <v>120</v>
      </c>
      <c r="DH1214" s="26" t="s">
        <v>139</v>
      </c>
      <c r="DI1214" s="26" t="s">
        <v>139</v>
      </c>
      <c r="DJ1214" s="26" t="s">
        <v>139</v>
      </c>
      <c r="DK1214" s="26" t="s">
        <v>139</v>
      </c>
      <c r="DL1214" s="26" t="s">
        <v>139</v>
      </c>
      <c r="DM1214" s="26" t="s">
        <v>139</v>
      </c>
      <c r="DN1214" s="26" t="s">
        <v>139</v>
      </c>
      <c r="DO1214" s="26" t="s">
        <v>139</v>
      </c>
    </row>
    <row r="1215" spans="1:119" ht="20.100000000000001" customHeight="1" x14ac:dyDescent="0.25">
      <c r="A1215" s="29" t="str">
        <f t="shared" si="252"/>
        <v/>
      </c>
      <c r="B1215" s="29" t="str">
        <f t="shared" si="253"/>
        <v>Fundación Junto con los Niños</v>
      </c>
      <c r="C1215" s="29">
        <f t="shared" si="254"/>
        <v>0</v>
      </c>
      <c r="D1215" s="30" t="str">
        <f t="shared" si="255"/>
        <v>Americas</v>
      </c>
      <c r="E1215" s="30" t="str">
        <f t="shared" si="256"/>
        <v>Ecuador</v>
      </c>
      <c r="F1215" s="31">
        <f t="shared" si="257"/>
        <v>0</v>
      </c>
      <c r="G1215" s="31">
        <f t="shared" si="258"/>
        <v>0</v>
      </c>
      <c r="H1215" s="31">
        <f t="shared" si="259"/>
        <v>0</v>
      </c>
      <c r="I1215" s="31">
        <f t="shared" si="260"/>
        <v>0</v>
      </c>
      <c r="J1215" s="31">
        <f t="shared" si="261"/>
        <v>0</v>
      </c>
      <c r="K1215" s="31">
        <f t="shared" si="262"/>
        <v>0</v>
      </c>
      <c r="L1215" s="31">
        <f t="shared" si="263"/>
        <v>0</v>
      </c>
      <c r="M1215" s="31">
        <f t="shared" si="264"/>
        <v>0</v>
      </c>
      <c r="N1215" s="31">
        <f t="shared" si="265"/>
        <v>0</v>
      </c>
      <c r="O1215" s="26" t="s">
        <v>16093</v>
      </c>
      <c r="P1215" s="26" t="s">
        <v>108</v>
      </c>
      <c r="Q1215" s="27">
        <v>40406</v>
      </c>
      <c r="R1215" s="24"/>
      <c r="S1215" s="24"/>
      <c r="T1215" s="26" t="s">
        <v>333</v>
      </c>
      <c r="U1215" s="24"/>
      <c r="V1215" s="26" t="s">
        <v>15731</v>
      </c>
      <c r="W1215" s="26" t="s">
        <v>1470</v>
      </c>
      <c r="X1215" s="24"/>
      <c r="Y1215" s="26" t="s">
        <v>16094</v>
      </c>
      <c r="Z1215" s="24"/>
      <c r="AA1215" s="24"/>
      <c r="AB1215" s="26" t="s">
        <v>15736</v>
      </c>
      <c r="AC1215" s="28">
        <v>2000</v>
      </c>
      <c r="AD1215" s="24"/>
      <c r="AE1215" s="24"/>
      <c r="AF1215" s="26" t="s">
        <v>139</v>
      </c>
      <c r="AG1215" s="26" t="s">
        <v>229</v>
      </c>
      <c r="AH1215" s="24"/>
      <c r="AI1215" s="28">
        <v>2000</v>
      </c>
      <c r="AJ1215" s="24"/>
      <c r="AK1215" s="24"/>
      <c r="AL1215" s="24"/>
      <c r="AM1215" s="24"/>
      <c r="AN1215" s="24"/>
      <c r="AO1215" s="24"/>
      <c r="AP1215" s="24"/>
      <c r="AQ1215" s="24"/>
      <c r="AR1215" s="24"/>
      <c r="AS1215" s="24"/>
      <c r="AT1215" s="24"/>
      <c r="AU1215" s="24"/>
      <c r="AV1215" s="24"/>
      <c r="AW1215" s="28">
        <v>0</v>
      </c>
      <c r="AX1215" s="26">
        <v>0</v>
      </c>
      <c r="AY1215" s="28">
        <v>0</v>
      </c>
      <c r="AZ1215" s="28">
        <v>0</v>
      </c>
      <c r="BA1215" s="26">
        <v>0</v>
      </c>
      <c r="BB1215" s="24"/>
      <c r="BC1215" s="24"/>
      <c r="BD1215" s="24"/>
      <c r="BE1215" s="24"/>
      <c r="BF1215" s="24"/>
      <c r="BG1215" s="24"/>
      <c r="BH1215" s="24"/>
      <c r="BI1215" s="24"/>
      <c r="BJ1215" s="24"/>
      <c r="BK1215" s="24"/>
      <c r="BL1215" s="24"/>
      <c r="BM1215" s="24"/>
      <c r="BN1215" s="24"/>
      <c r="BO1215" s="24"/>
      <c r="BP1215" s="24"/>
      <c r="BQ1215" s="24"/>
      <c r="BR1215" s="26">
        <v>0</v>
      </c>
      <c r="BS1215" s="26">
        <v>0</v>
      </c>
      <c r="BT1215" s="26">
        <v>0</v>
      </c>
      <c r="BU1215" s="26">
        <v>0</v>
      </c>
      <c r="BV1215" s="26">
        <v>0</v>
      </c>
      <c r="BW1215" s="26">
        <v>0</v>
      </c>
      <c r="BX1215" s="26">
        <v>0</v>
      </c>
      <c r="BY1215" s="26">
        <v>0</v>
      </c>
      <c r="BZ1215" s="24"/>
      <c r="CA1215" s="24"/>
      <c r="CB1215" s="24"/>
      <c r="CC1215" s="24"/>
      <c r="CD1215" s="24"/>
      <c r="CE1215" s="24"/>
      <c r="CF1215" s="24"/>
      <c r="CG1215" s="24"/>
      <c r="CH1215" s="24"/>
      <c r="CI1215" s="24"/>
      <c r="CJ1215" s="24"/>
      <c r="CK1215" s="24"/>
      <c r="CL1215" s="24"/>
      <c r="CM1215" s="24"/>
      <c r="CN1215" s="24"/>
      <c r="CO1215" s="24"/>
      <c r="CP1215" s="24"/>
      <c r="CQ1215" s="24"/>
      <c r="CR1215" s="24"/>
      <c r="CS1215" s="24"/>
      <c r="CT1215" s="24"/>
      <c r="CU1215" s="24"/>
      <c r="CV1215" s="24"/>
      <c r="CW1215" s="24"/>
      <c r="CX1215" s="24"/>
      <c r="CY1215" s="24"/>
      <c r="CZ1215" s="24"/>
      <c r="DA1215" s="24"/>
      <c r="DB1215" s="24"/>
      <c r="DC1215" s="24"/>
      <c r="DD1215" s="24"/>
      <c r="DE1215" s="24"/>
      <c r="DF1215" s="26" t="s">
        <v>139</v>
      </c>
      <c r="DG1215" s="26" t="s">
        <v>139</v>
      </c>
      <c r="DH1215" s="26" t="s">
        <v>139</v>
      </c>
      <c r="DI1215" s="26" t="s">
        <v>139</v>
      </c>
      <c r="DJ1215" s="26" t="s">
        <v>139</v>
      </c>
      <c r="DK1215" s="26" t="s">
        <v>139</v>
      </c>
      <c r="DL1215" s="26" t="s">
        <v>139</v>
      </c>
      <c r="DM1215" s="26" t="s">
        <v>139</v>
      </c>
      <c r="DN1215" s="26" t="s">
        <v>139</v>
      </c>
      <c r="DO1215" s="26" t="s">
        <v>139</v>
      </c>
    </row>
    <row r="1216" spans="1:119" ht="20.100000000000001" customHeight="1" x14ac:dyDescent="0.25">
      <c r="A1216" s="29" t="str">
        <f t="shared" si="252"/>
        <v>Fundación La Merced (La Merced Foundation)5</v>
      </c>
      <c r="B1216" s="29" t="str">
        <f t="shared" si="253"/>
        <v>Fundación La Merced (La Merced Foundation)</v>
      </c>
      <c r="C1216" s="29">
        <f t="shared" si="254"/>
        <v>5</v>
      </c>
      <c r="D1216" s="30" t="str">
        <f t="shared" si="255"/>
        <v>Americas</v>
      </c>
      <c r="E1216" s="30" t="str">
        <f t="shared" si="256"/>
        <v>Santo Domingo Oeste, Dominican Republic</v>
      </c>
      <c r="F1216" s="31">
        <f t="shared" si="257"/>
        <v>3</v>
      </c>
      <c r="G1216" s="31">
        <f t="shared" si="258"/>
        <v>2</v>
      </c>
      <c r="H1216" s="31">
        <f t="shared" si="259"/>
        <v>3</v>
      </c>
      <c r="I1216" s="31">
        <f t="shared" si="260"/>
        <v>3</v>
      </c>
      <c r="J1216" s="31">
        <f t="shared" si="261"/>
        <v>2</v>
      </c>
      <c r="K1216" s="31">
        <f t="shared" si="262"/>
        <v>3</v>
      </c>
      <c r="L1216" s="31">
        <f t="shared" si="263"/>
        <v>3</v>
      </c>
      <c r="M1216" s="31">
        <f t="shared" si="264"/>
        <v>4</v>
      </c>
      <c r="N1216" s="31">
        <f t="shared" si="265"/>
        <v>2.9</v>
      </c>
      <c r="O1216" s="26" t="s">
        <v>6774</v>
      </c>
      <c r="P1216" s="26" t="s">
        <v>108</v>
      </c>
      <c r="Q1216" s="27">
        <v>43214</v>
      </c>
      <c r="R1216" s="26" t="s">
        <v>109</v>
      </c>
      <c r="S1216" s="26" t="s">
        <v>244</v>
      </c>
      <c r="T1216" s="26" t="s">
        <v>111</v>
      </c>
      <c r="U1216" s="24"/>
      <c r="V1216" s="26" t="s">
        <v>15731</v>
      </c>
      <c r="W1216" s="26" t="s">
        <v>113</v>
      </c>
      <c r="X1216" s="26" t="s">
        <v>6775</v>
      </c>
      <c r="Y1216" s="26" t="s">
        <v>6776</v>
      </c>
      <c r="Z1216" s="26" t="s">
        <v>6777</v>
      </c>
      <c r="AA1216" s="24"/>
      <c r="AB1216" s="26" t="s">
        <v>117</v>
      </c>
      <c r="AC1216" s="28">
        <v>17000</v>
      </c>
      <c r="AD1216" s="26" t="s">
        <v>6778</v>
      </c>
      <c r="AE1216" s="26" t="s">
        <v>1234</v>
      </c>
      <c r="AF1216" s="26" t="s">
        <v>120</v>
      </c>
      <c r="AG1216" s="26" t="s">
        <v>194</v>
      </c>
      <c r="AH1216" s="26" t="s">
        <v>176</v>
      </c>
      <c r="AI1216" s="28">
        <v>17000</v>
      </c>
      <c r="AJ1216" s="24"/>
      <c r="AK1216" s="26" t="s">
        <v>6779</v>
      </c>
      <c r="AL1216" s="26" t="s">
        <v>6780</v>
      </c>
      <c r="AM1216" s="24"/>
      <c r="AN1216" s="24"/>
      <c r="AO1216" s="24"/>
      <c r="AP1216" s="24"/>
      <c r="AQ1216" s="26" t="s">
        <v>6781</v>
      </c>
      <c r="AR1216" s="24"/>
      <c r="AS1216" s="24"/>
      <c r="AT1216" s="24"/>
      <c r="AU1216" s="24"/>
      <c r="AV1216" s="24"/>
      <c r="AW1216" s="28">
        <v>138926</v>
      </c>
      <c r="AX1216" s="26">
        <v>185</v>
      </c>
      <c r="AY1216" s="28">
        <v>75</v>
      </c>
      <c r="AZ1216" s="28">
        <v>40</v>
      </c>
      <c r="BA1216" s="26">
        <v>68</v>
      </c>
      <c r="BB1216" s="24"/>
      <c r="BC1216" s="26" t="s">
        <v>800</v>
      </c>
      <c r="BD1216" s="26" t="s">
        <v>125</v>
      </c>
      <c r="BE1216" s="24"/>
      <c r="BF1216" s="26" t="s">
        <v>6782</v>
      </c>
      <c r="BG1216" s="26" t="s">
        <v>1323</v>
      </c>
      <c r="BH1216" s="26" t="s">
        <v>6783</v>
      </c>
      <c r="BI1216" s="26" t="s">
        <v>6784</v>
      </c>
      <c r="BJ1216" s="26" t="s">
        <v>6785</v>
      </c>
      <c r="BK1216" s="26" t="s">
        <v>6619</v>
      </c>
      <c r="BL1216" s="26" t="s">
        <v>6786</v>
      </c>
      <c r="BM1216" s="26" t="s">
        <v>6787</v>
      </c>
      <c r="BN1216" s="26" t="s">
        <v>6788</v>
      </c>
      <c r="BO1216" s="26" t="s">
        <v>6789</v>
      </c>
      <c r="BP1216" s="24"/>
      <c r="BQ1216" s="24"/>
      <c r="BR1216" s="26">
        <v>0</v>
      </c>
      <c r="BS1216" s="26">
        <v>0</v>
      </c>
      <c r="BT1216" s="26">
        <v>0</v>
      </c>
      <c r="BU1216" s="26">
        <v>0</v>
      </c>
      <c r="BV1216" s="26">
        <v>0</v>
      </c>
      <c r="BW1216" s="26">
        <v>0</v>
      </c>
      <c r="BX1216" s="26">
        <v>0</v>
      </c>
      <c r="BY1216" s="26">
        <v>0</v>
      </c>
      <c r="BZ1216" s="26" t="s">
        <v>134</v>
      </c>
      <c r="CA1216" s="26" t="s">
        <v>134</v>
      </c>
      <c r="CB1216" s="26" t="s">
        <v>136</v>
      </c>
      <c r="CC1216" s="26" t="s">
        <v>136</v>
      </c>
      <c r="CD1216" s="26" t="s">
        <v>135</v>
      </c>
      <c r="CE1216" s="26" t="s">
        <v>135</v>
      </c>
      <c r="CF1216" s="26" t="s">
        <v>135</v>
      </c>
      <c r="CG1216" s="26" t="s">
        <v>135</v>
      </c>
      <c r="CH1216" s="26" t="s">
        <v>136</v>
      </c>
      <c r="CI1216" s="26" t="s">
        <v>136</v>
      </c>
      <c r="CJ1216" s="26" t="s">
        <v>136</v>
      </c>
      <c r="CK1216" s="26" t="s">
        <v>135</v>
      </c>
      <c r="CL1216" s="26" t="s">
        <v>136</v>
      </c>
      <c r="CM1216" s="26" t="s">
        <v>136</v>
      </c>
      <c r="CN1216" s="26" t="s">
        <v>136</v>
      </c>
      <c r="CO1216" s="26" t="s">
        <v>138</v>
      </c>
      <c r="CP1216" s="26" t="s">
        <v>135</v>
      </c>
      <c r="CQ1216" s="26" t="s">
        <v>137</v>
      </c>
      <c r="CR1216" s="26" t="s">
        <v>134</v>
      </c>
      <c r="CS1216" s="26" t="s">
        <v>135</v>
      </c>
      <c r="CT1216" s="26" t="s">
        <v>134</v>
      </c>
      <c r="CU1216" s="26" t="s">
        <v>135</v>
      </c>
      <c r="CV1216" s="26" t="s">
        <v>134</v>
      </c>
      <c r="CW1216" s="26" t="s">
        <v>134</v>
      </c>
      <c r="CX1216" s="26" t="s">
        <v>134</v>
      </c>
      <c r="CY1216" s="26" t="s">
        <v>136</v>
      </c>
      <c r="CZ1216" s="26" t="s">
        <v>136</v>
      </c>
      <c r="DA1216" s="26" t="s">
        <v>135</v>
      </c>
      <c r="DB1216" s="26" t="s">
        <v>138</v>
      </c>
      <c r="DC1216" s="26" t="s">
        <v>135</v>
      </c>
      <c r="DD1216" s="26" t="s">
        <v>138</v>
      </c>
      <c r="DE1216" s="26" t="s">
        <v>136</v>
      </c>
      <c r="DF1216" s="26" t="s">
        <v>120</v>
      </c>
      <c r="DG1216" s="26" t="s">
        <v>120</v>
      </c>
      <c r="DH1216" s="26" t="s">
        <v>120</v>
      </c>
      <c r="DI1216" s="26" t="s">
        <v>120</v>
      </c>
      <c r="DJ1216" s="26" t="s">
        <v>139</v>
      </c>
      <c r="DK1216" s="26" t="s">
        <v>139</v>
      </c>
      <c r="DL1216" s="26" t="s">
        <v>139</v>
      </c>
      <c r="DM1216" s="26" t="s">
        <v>139</v>
      </c>
      <c r="DN1216" s="26" t="s">
        <v>139</v>
      </c>
      <c r="DO1216" s="26" t="s">
        <v>139</v>
      </c>
    </row>
    <row r="1217" spans="1:119" ht="20.100000000000001" customHeight="1" x14ac:dyDescent="0.25">
      <c r="A1217" s="29" t="str">
        <f t="shared" si="252"/>
        <v>Fundación La Merced (La Merced Foundation)4</v>
      </c>
      <c r="B1217" s="29" t="str">
        <f t="shared" si="253"/>
        <v>Fundación La Merced (La Merced Foundation)</v>
      </c>
      <c r="C1217" s="29">
        <f t="shared" si="254"/>
        <v>4</v>
      </c>
      <c r="D1217" s="30" t="str">
        <f t="shared" si="255"/>
        <v>Americas</v>
      </c>
      <c r="E1217" s="30" t="str">
        <f t="shared" si="256"/>
        <v>Santo Domingo Oeste, Dominican Republic</v>
      </c>
      <c r="F1217" s="31">
        <f t="shared" si="257"/>
        <v>4</v>
      </c>
      <c r="G1217" s="31">
        <f t="shared" si="258"/>
        <v>2</v>
      </c>
      <c r="H1217" s="31">
        <f t="shared" si="259"/>
        <v>3</v>
      </c>
      <c r="I1217" s="31">
        <f t="shared" si="260"/>
        <v>4</v>
      </c>
      <c r="J1217" s="31">
        <f t="shared" si="261"/>
        <v>1</v>
      </c>
      <c r="K1217" s="31">
        <f t="shared" si="262"/>
        <v>3</v>
      </c>
      <c r="L1217" s="31">
        <f t="shared" si="263"/>
        <v>3</v>
      </c>
      <c r="M1217" s="31">
        <f t="shared" si="264"/>
        <v>3</v>
      </c>
      <c r="N1217" s="31">
        <f t="shared" si="265"/>
        <v>2.9</v>
      </c>
      <c r="O1217" s="26" t="s">
        <v>6790</v>
      </c>
      <c r="P1217" s="26" t="s">
        <v>108</v>
      </c>
      <c r="Q1217" s="27">
        <v>42858</v>
      </c>
      <c r="R1217" s="26" t="s">
        <v>166</v>
      </c>
      <c r="S1217" s="26" t="s">
        <v>167</v>
      </c>
      <c r="T1217" s="26" t="s">
        <v>142</v>
      </c>
      <c r="U1217" s="26" t="s">
        <v>168</v>
      </c>
      <c r="V1217" s="26" t="s">
        <v>15731</v>
      </c>
      <c r="W1217" s="26" t="s">
        <v>113</v>
      </c>
      <c r="X1217" s="26" t="s">
        <v>6775</v>
      </c>
      <c r="Y1217" s="26" t="s">
        <v>6776</v>
      </c>
      <c r="Z1217" s="26" t="s">
        <v>6777</v>
      </c>
      <c r="AA1217" s="24"/>
      <c r="AB1217" s="26" t="s">
        <v>117</v>
      </c>
      <c r="AC1217" s="28">
        <v>12000</v>
      </c>
      <c r="AD1217" s="26" t="s">
        <v>6778</v>
      </c>
      <c r="AE1217" s="26" t="s">
        <v>1234</v>
      </c>
      <c r="AF1217" s="26" t="s">
        <v>120</v>
      </c>
      <c r="AG1217" s="26" t="s">
        <v>194</v>
      </c>
      <c r="AH1217" s="26" t="s">
        <v>185</v>
      </c>
      <c r="AI1217" s="28">
        <v>12000</v>
      </c>
      <c r="AJ1217" s="26" t="s">
        <v>208</v>
      </c>
      <c r="AK1217" s="26" t="s">
        <v>6779</v>
      </c>
      <c r="AL1217" s="26" t="s">
        <v>6780</v>
      </c>
      <c r="AM1217" s="24"/>
      <c r="AN1217" s="24"/>
      <c r="AO1217" s="24"/>
      <c r="AP1217" s="24"/>
      <c r="AQ1217" s="26" t="s">
        <v>6791</v>
      </c>
      <c r="AR1217" s="24"/>
      <c r="AS1217" s="24"/>
      <c r="AT1217" s="24"/>
      <c r="AU1217" s="24"/>
      <c r="AV1217" s="26" t="s">
        <v>6792</v>
      </c>
      <c r="AW1217" s="28">
        <v>158276</v>
      </c>
      <c r="AX1217" s="26">
        <v>180</v>
      </c>
      <c r="AY1217" s="28">
        <v>100</v>
      </c>
      <c r="AZ1217" s="28">
        <v>35</v>
      </c>
      <c r="BA1217" s="26">
        <v>66</v>
      </c>
      <c r="BB1217" s="24"/>
      <c r="BC1217" s="26" t="s">
        <v>800</v>
      </c>
      <c r="BD1217" s="26" t="s">
        <v>125</v>
      </c>
      <c r="BE1217" s="24"/>
      <c r="BF1217" s="26" t="s">
        <v>6793</v>
      </c>
      <c r="BG1217" s="26" t="s">
        <v>1554</v>
      </c>
      <c r="BH1217" s="26" t="s">
        <v>6794</v>
      </c>
      <c r="BI1217" s="26" t="s">
        <v>1250</v>
      </c>
      <c r="BJ1217" s="26" t="s">
        <v>6795</v>
      </c>
      <c r="BK1217" s="26" t="s">
        <v>152</v>
      </c>
      <c r="BL1217" s="26" t="s">
        <v>6796</v>
      </c>
      <c r="BM1217" s="26" t="s">
        <v>1623</v>
      </c>
      <c r="BN1217" s="26" t="s">
        <v>6797</v>
      </c>
      <c r="BO1217" s="26" t="s">
        <v>6798</v>
      </c>
      <c r="BP1217" s="24"/>
      <c r="BQ1217" s="24"/>
      <c r="BR1217" s="26">
        <v>0</v>
      </c>
      <c r="BS1217" s="26">
        <v>0</v>
      </c>
      <c r="BT1217" s="26">
        <v>0</v>
      </c>
      <c r="BU1217" s="26">
        <v>0</v>
      </c>
      <c r="BV1217" s="26">
        <v>0</v>
      </c>
      <c r="BW1217" s="26">
        <v>0</v>
      </c>
      <c r="BX1217" s="26">
        <v>0</v>
      </c>
      <c r="BY1217" s="26">
        <v>0</v>
      </c>
      <c r="BZ1217" s="26" t="s">
        <v>138</v>
      </c>
      <c r="CA1217" s="26" t="s">
        <v>134</v>
      </c>
      <c r="CB1217" s="26" t="s">
        <v>134</v>
      </c>
      <c r="CC1217" s="26" t="s">
        <v>136</v>
      </c>
      <c r="CD1217" s="26" t="s">
        <v>136</v>
      </c>
      <c r="CE1217" s="26" t="s">
        <v>136</v>
      </c>
      <c r="CF1217" s="26" t="s">
        <v>135</v>
      </c>
      <c r="CG1217" s="26" t="s">
        <v>135</v>
      </c>
      <c r="CH1217" s="26" t="s">
        <v>136</v>
      </c>
      <c r="CI1217" s="26" t="s">
        <v>136</v>
      </c>
      <c r="CJ1217" s="26" t="s">
        <v>136</v>
      </c>
      <c r="CK1217" s="26" t="s">
        <v>135</v>
      </c>
      <c r="CL1217" s="26" t="s">
        <v>134</v>
      </c>
      <c r="CM1217" s="26" t="s">
        <v>134</v>
      </c>
      <c r="CN1217" s="26" t="s">
        <v>136</v>
      </c>
      <c r="CO1217" s="26" t="s">
        <v>138</v>
      </c>
      <c r="CP1217" s="26" t="s">
        <v>137</v>
      </c>
      <c r="CQ1217" s="26" t="s">
        <v>137</v>
      </c>
      <c r="CR1217" s="26" t="s">
        <v>137</v>
      </c>
      <c r="CS1217" s="26" t="s">
        <v>135</v>
      </c>
      <c r="CT1217" s="26" t="s">
        <v>134</v>
      </c>
      <c r="CU1217" s="26" t="s">
        <v>135</v>
      </c>
      <c r="CV1217" s="26" t="s">
        <v>134</v>
      </c>
      <c r="CW1217" s="26" t="s">
        <v>134</v>
      </c>
      <c r="CX1217" s="26" t="s">
        <v>134</v>
      </c>
      <c r="CY1217" s="26" t="s">
        <v>136</v>
      </c>
      <c r="CZ1217" s="26" t="s">
        <v>135</v>
      </c>
      <c r="DA1217" s="26" t="s">
        <v>135</v>
      </c>
      <c r="DB1217" s="26" t="s">
        <v>138</v>
      </c>
      <c r="DC1217" s="26" t="s">
        <v>135</v>
      </c>
      <c r="DD1217" s="26" t="s">
        <v>134</v>
      </c>
      <c r="DE1217" s="26" t="s">
        <v>136</v>
      </c>
      <c r="DF1217" s="26" t="s">
        <v>120</v>
      </c>
      <c r="DG1217" s="26" t="s">
        <v>139</v>
      </c>
      <c r="DH1217" s="26" t="s">
        <v>120</v>
      </c>
      <c r="DI1217" s="26" t="s">
        <v>139</v>
      </c>
      <c r="DJ1217" s="26" t="s">
        <v>139</v>
      </c>
      <c r="DK1217" s="26" t="s">
        <v>139</v>
      </c>
      <c r="DL1217" s="26" t="s">
        <v>139</v>
      </c>
      <c r="DM1217" s="26" t="s">
        <v>139</v>
      </c>
      <c r="DN1217" s="26" t="s">
        <v>139</v>
      </c>
      <c r="DO1217" s="26" t="s">
        <v>139</v>
      </c>
    </row>
    <row r="1218" spans="1:119" ht="20.100000000000001" customHeight="1" x14ac:dyDescent="0.25">
      <c r="A1218" s="29" t="str">
        <f t="shared" si="252"/>
        <v/>
      </c>
      <c r="B1218" s="29" t="str">
        <f t="shared" si="253"/>
        <v>Fundación La Merced (La Merced Foundation)</v>
      </c>
      <c r="C1218" s="29">
        <f t="shared" si="254"/>
        <v>0</v>
      </c>
      <c r="D1218" s="30" t="str">
        <f t="shared" si="255"/>
        <v>Americas</v>
      </c>
      <c r="E1218" s="30" t="str">
        <f t="shared" si="256"/>
        <v>Santo Domingo Oeste, Dominican Republic</v>
      </c>
      <c r="F1218" s="31">
        <f t="shared" si="257"/>
        <v>0</v>
      </c>
      <c r="G1218" s="31">
        <f t="shared" si="258"/>
        <v>0</v>
      </c>
      <c r="H1218" s="31">
        <f t="shared" si="259"/>
        <v>0</v>
      </c>
      <c r="I1218" s="31">
        <f t="shared" si="260"/>
        <v>0</v>
      </c>
      <c r="J1218" s="31">
        <f t="shared" si="261"/>
        <v>0</v>
      </c>
      <c r="K1218" s="31">
        <f t="shared" si="262"/>
        <v>0</v>
      </c>
      <c r="L1218" s="31">
        <f t="shared" si="263"/>
        <v>0</v>
      </c>
      <c r="M1218" s="31">
        <f t="shared" si="264"/>
        <v>0</v>
      </c>
      <c r="N1218" s="31">
        <f t="shared" si="265"/>
        <v>0</v>
      </c>
      <c r="O1218" s="26" t="s">
        <v>16095</v>
      </c>
      <c r="P1218" s="26" t="s">
        <v>108</v>
      </c>
      <c r="Q1218" s="27">
        <v>42292</v>
      </c>
      <c r="R1218" s="24"/>
      <c r="S1218" s="24"/>
      <c r="T1218" s="26" t="s">
        <v>157</v>
      </c>
      <c r="U1218" s="24"/>
      <c r="V1218" s="26" t="s">
        <v>15731</v>
      </c>
      <c r="W1218" s="26" t="s">
        <v>113</v>
      </c>
      <c r="X1218" s="26" t="s">
        <v>6775</v>
      </c>
      <c r="Y1218" s="26" t="s">
        <v>6776</v>
      </c>
      <c r="Z1218" s="26" t="s">
        <v>6777</v>
      </c>
      <c r="AA1218" s="24"/>
      <c r="AB1218" s="26" t="s">
        <v>15733</v>
      </c>
      <c r="AC1218" s="28">
        <v>10000</v>
      </c>
      <c r="AD1218" s="26" t="s">
        <v>6778</v>
      </c>
      <c r="AE1218" s="26" t="s">
        <v>1234</v>
      </c>
      <c r="AF1218" s="26" t="s">
        <v>120</v>
      </c>
      <c r="AG1218" s="26" t="s">
        <v>194</v>
      </c>
      <c r="AH1218" s="24"/>
      <c r="AI1218" s="28">
        <v>10000</v>
      </c>
      <c r="AJ1218" s="24"/>
      <c r="AK1218" s="24"/>
      <c r="AL1218" s="24"/>
      <c r="AM1218" s="24"/>
      <c r="AN1218" s="24"/>
      <c r="AO1218" s="24"/>
      <c r="AP1218" s="24"/>
      <c r="AQ1218" s="24"/>
      <c r="AR1218" s="24"/>
      <c r="AS1218" s="24"/>
      <c r="AT1218" s="24"/>
      <c r="AU1218" s="24"/>
      <c r="AV1218" s="24"/>
      <c r="AW1218" s="24"/>
      <c r="AX1218" s="24"/>
      <c r="AY1218" s="24"/>
      <c r="AZ1218" s="24"/>
      <c r="BA1218" s="24"/>
      <c r="BB1218" s="24"/>
      <c r="BC1218" s="26" t="s">
        <v>800</v>
      </c>
      <c r="BD1218" s="24"/>
      <c r="BE1218" s="24"/>
      <c r="BF1218" s="24"/>
      <c r="BG1218" s="24"/>
      <c r="BH1218" s="24"/>
      <c r="BI1218" s="24"/>
      <c r="BJ1218" s="24"/>
      <c r="BK1218" s="24"/>
      <c r="BL1218" s="24"/>
      <c r="BM1218" s="24"/>
      <c r="BN1218" s="24"/>
      <c r="BO1218" s="24"/>
      <c r="BP1218" s="24"/>
      <c r="BQ1218" s="24"/>
      <c r="BR1218" s="24"/>
      <c r="BS1218" s="24"/>
      <c r="BT1218" s="24"/>
      <c r="BU1218" s="24"/>
      <c r="BV1218" s="24"/>
      <c r="BW1218" s="24"/>
      <c r="BX1218" s="24"/>
      <c r="BY1218" s="24"/>
      <c r="BZ1218" s="24"/>
      <c r="CA1218" s="24"/>
      <c r="CB1218" s="24"/>
      <c r="CC1218" s="24"/>
      <c r="CD1218" s="24"/>
      <c r="CE1218" s="24"/>
      <c r="CF1218" s="24"/>
      <c r="CG1218" s="24"/>
      <c r="CH1218" s="24"/>
      <c r="CI1218" s="24"/>
      <c r="CJ1218" s="24"/>
      <c r="CK1218" s="24"/>
      <c r="CL1218" s="24"/>
      <c r="CM1218" s="24"/>
      <c r="CN1218" s="24"/>
      <c r="CO1218" s="24"/>
      <c r="CP1218" s="24"/>
      <c r="CQ1218" s="24"/>
      <c r="CR1218" s="24"/>
      <c r="CS1218" s="24"/>
      <c r="CT1218" s="24"/>
      <c r="CU1218" s="24"/>
      <c r="CV1218" s="24"/>
      <c r="CW1218" s="24"/>
      <c r="CX1218" s="24"/>
      <c r="CY1218" s="24"/>
      <c r="CZ1218" s="24"/>
      <c r="DA1218" s="24"/>
      <c r="DB1218" s="24"/>
      <c r="DC1218" s="24"/>
      <c r="DD1218" s="24"/>
      <c r="DE1218" s="24"/>
      <c r="DF1218" s="26" t="s">
        <v>139</v>
      </c>
      <c r="DG1218" s="26" t="s">
        <v>139</v>
      </c>
      <c r="DH1218" s="26" t="s">
        <v>139</v>
      </c>
      <c r="DI1218" s="26" t="s">
        <v>139</v>
      </c>
      <c r="DJ1218" s="26" t="s">
        <v>139</v>
      </c>
      <c r="DK1218" s="26" t="s">
        <v>139</v>
      </c>
      <c r="DL1218" s="26" t="s">
        <v>139</v>
      </c>
      <c r="DM1218" s="26" t="s">
        <v>139</v>
      </c>
      <c r="DN1218" s="26" t="s">
        <v>139</v>
      </c>
      <c r="DO1218" s="26" t="s">
        <v>139</v>
      </c>
    </row>
    <row r="1219" spans="1:119" ht="20.100000000000001" customHeight="1" x14ac:dyDescent="0.25">
      <c r="A1219" s="29" t="str">
        <f t="shared" ref="A1219:A1282" si="266">IFERROR(IF(C1219=0,NA(),B1219&amp;C1219),"")</f>
        <v>Fundación La Merced (La Merced Foundation)3</v>
      </c>
      <c r="B1219" s="29" t="str">
        <f t="shared" ref="B1219:B1282" si="267">IFERROR(IF(AA1219=0,Y1219&amp;IF(Z1219=0,""," ("&amp;Z1219&amp;")"),AA1219&amp;IF(Z1219=0,""," ("&amp;Z1219&amp;")")),"")</f>
        <v>Fundación La Merced (La Merced Foundation)</v>
      </c>
      <c r="C1219" s="29">
        <f t="shared" ref="C1219:C1282" si="268">IFERROR(_xlfn.NUMBERVALUE(RIGHT(AH1219,1)),"")</f>
        <v>3</v>
      </c>
      <c r="D1219" s="30" t="str">
        <f t="shared" ref="D1219:D1282" si="269">IFERROR(IF(OR(V1219="Sub-Saharan Africa",V1219="Middle East &amp; North Africa"),"Africa and the Middle East",IF(V1219="Europe &amp; Central Asia","Europe and Eurasia",IF(V1219="East Asia &amp; Pacific","East and Southeast Asia",V1219))),"")</f>
        <v>Americas</v>
      </c>
      <c r="E1219" s="30" t="str">
        <f t="shared" ref="E1219:E1282" si="270">IFERROR(IF(X1219=0,W1219,X1219&amp;", "&amp;W1219),"")</f>
        <v>Santo Domingo Oeste, Dominican Republic</v>
      </c>
      <c r="F1219" s="31">
        <f t="shared" ref="F1219:F1282" si="271">IFERROR(IF(AND(BZ1219+CA1219+CB1219+CC1219&gt;=4,BZ1219+CA1219+CB1219+CC1219&lt;=6),1,IF(AND(BZ1219+CA1219+CB1219+CC1219&gt;=7,BZ1219+CA1219+CB1219+CC1219&lt;=10),2,IF(AND(BZ1219+CA1219+CB1219+CC1219&gt;=11,BZ1219+CA1219+CB1219+CC1219&lt;=14),3,IF(AND(BZ1219+CA1219+CB1219+CC1219&gt;=15,BZ1219+CA1219+CB1219+CC1219&lt;=18),4,IF(AND(BZ1219+CA1219+CB1219+CC1219&gt;=19,BZ1219+CA1219+CB1219+CC1219&lt;=20),5,BR1219))))),"")</f>
        <v>3</v>
      </c>
      <c r="G1219" s="31">
        <f t="shared" ref="G1219:G1282" si="272">IFERROR(IF(AND(CD1219+CE1219+CF1219+CG1219&gt;=4,CD1219+CE1219+CF1219+CG1219&lt;=6),1,IF(AND(CD1219+CE1219+CF1219+CG1219&gt;=7,CD1219+CE1219+CF1219+CG1219&lt;=10),2,IF(AND(CD1219+CE1219+CF1219+CG1219&gt;=11,CD1219+CE1219+CF1219+CG1219&lt;=14),3,IF(AND(CD1219+CE1219+CF1219+CG1219&gt;=15,CD1219+CE1219+CF1219+CG1219&lt;=18),4,IF(AND(CD1219+CE1219+CF1219+CG1219&gt;=19,CD1219+CE1219+CF1219+CG1219&lt;=20),5,BS1219))))),"")</f>
        <v>2</v>
      </c>
      <c r="H1219" s="31">
        <f t="shared" ref="H1219:H1282" si="273">IFERROR(IF(AND(CH1219+CI1219+CJ1219+CK1219&gt;=4,CH1219+CI1219+CJ1219+CK1219&lt;=6),1,IF(AND(CH1219+CI1219+CJ1219+CK1219&gt;=7,CH1219+CI1219+CJ1219+CK1219&lt;=10),2,IF(AND(CH1219+CI1219+CJ1219+CK1219&gt;=11,CH1219+CI1219+CJ1219+CK1219&lt;=14),3,IF(AND(CH1219+CI1219+CJ1219+CK1219&gt;=15,CH1219+CI1219+CJ1219+CK1219&lt;=18),4,IF(AND(CH1219+CI1219+CJ1219+CK1219&gt;=19,CH1219+CI1219+CJ1219+CK1219&lt;=20),5,BT1219))))),"")</f>
        <v>3</v>
      </c>
      <c r="I1219" s="31">
        <f t="shared" ref="I1219:I1282" si="274">IFERROR(IF(AND(CL1219+CM1219+CN1219+CO1219&gt;=4,CL1219+CM1219+CN1219+CO1219&lt;=6),1,IF(AND(CL1219+CM1219+CN1219+CO1219&gt;=7,CL1219+CM1219+CN1219+CO1219&lt;=10),2,IF(AND(CL1219+CM1219+CN1219+CO1219&gt;=11,CL1219+CM1219+CN1219+CO1219&lt;=14),3,IF(AND(CL1219+CM1219+CN1219+CO1219&gt;=15,CL1219+CM1219+CN1219+CO1219&lt;=18),4,IF(AND(CL1219+CM1219+CN1219+CO1219&gt;=19,CL1219+CM1219+CN1219+CO1219&lt;=20),5,BU1219))))),"")</f>
        <v>3</v>
      </c>
      <c r="J1219" s="31">
        <f t="shared" ref="J1219:J1282" si="275">IFERROR(IF(AND(CP1219+CQ1219+CR1219+CS1219&gt;=4,CP1219+CQ1219+CR1219+CS1219&lt;=6),1,IF(AND(CP1219+CQ1219+CR1219+CS1219&gt;=7,CP1219+CQ1219+CR1219+CS1219&lt;=10),2,IF(AND(CP1219+CQ1219+CR1219+CS1219&gt;=11,CP1219+CQ1219+CR1219+CS1219&lt;=14),3,IF(AND(CP1219+CQ1219+CR1219+CS1219&gt;=15,CP1219+CQ1219+CR1219+CS1219&lt;=18),4,IF(AND(CP1219+CQ1219+CR1219+CS1219&gt;=19,CP1219+CQ1219+CR1219+CS1219&lt;=20),5,BV1219))))),"")</f>
        <v>1</v>
      </c>
      <c r="K1219" s="31">
        <f t="shared" ref="K1219:K1282" si="276">IFERROR(IF(AND(CT1219+CU1219+CV1219+CW1219&gt;=4,CT1219+CU1219+CV1219+CW1219&lt;=6),1,IF(AND(CT1219+CU1219+CV1219+CW1219&gt;=7,CT1219+CU1219+CV1219+CW1219&lt;=10),2,IF(AND(CT1219+CU1219+CV1219+CW1219&gt;=11,CT1219+CU1219+CV1219+CW1219&lt;=14),3,IF(AND(CT1219+CU1219+CV1219+CW1219&gt;=15,CT1219+CU1219+CV1219+CW1219&lt;=18),4,IF(AND(CT1219+CU1219+CV1219+CW1219&gt;=19,CT1219+CU1219+CV1219+CW1219&lt;=20),5,BW1219))))),"")</f>
        <v>3</v>
      </c>
      <c r="L1219" s="31">
        <f t="shared" ref="L1219:L1282" si="277">IFERROR(IF(AND(CX1219+CY1219+CZ1219+DA1219&gt;=4,CX1219+CY1219+CZ1219+DA1219&lt;=6),1,IF(AND(CX1219+CY1219+CZ1219+DA1219&gt;=7,CX1219+CY1219+CZ1219+DA1219&lt;=10),2,IF(AND(CX1219+CY1219+CZ1219+DA1219&gt;=11,CX1219+CY1219+CZ1219+DA1219&lt;=14),3,IF(AND(CX1219+CY1219+CZ1219+DA1219&gt;=15,CX1219+CY1219+CZ1219+DA1219&lt;=18),4,IF(AND(CX1219+CY1219+CZ1219+DA1219&gt;=19,CX1219+CY1219+CZ1219+DA1219&lt;=20),5,BX1219))))),"")</f>
        <v>2</v>
      </c>
      <c r="M1219" s="31">
        <f t="shared" ref="M1219:M1282" si="278">IFERROR(IF(AND(DB1219+DC1219+DD1219+DE1219&gt;=4,DB1219+DC1219+DD1219+DE1219&lt;=6),1,IF(AND(DB1219+DC1219+DD1219+DE1219&gt;=7,DB1219+DC1219+DD1219+DE1219&lt;=10),2,IF(AND(DB1219+DC1219+DD1219+DE1219&gt;=11,DB1219+DC1219+DD1219+DE1219&lt;=14),3,IF(AND(DB1219+DC1219+DD1219+DE1219&gt;=15,DB1219+DC1219+DD1219+DE1219&lt;=18),4,IF(AND(DB1219+DC1219+DD1219+DE1219&gt;=19,DB1219+DC1219+DD1219+DE1219&lt;=20),5,BY1219))))),"")</f>
        <v>2</v>
      </c>
      <c r="N1219" s="31">
        <f t="shared" ref="N1219:N1282" si="279">IFERROR(ROUND(AVERAGE(F1219:M1219),1),"")</f>
        <v>2.4</v>
      </c>
      <c r="O1219" s="26" t="s">
        <v>6799</v>
      </c>
      <c r="P1219" s="26" t="s">
        <v>108</v>
      </c>
      <c r="Q1219" s="27">
        <v>42502</v>
      </c>
      <c r="R1219" s="26" t="s">
        <v>109</v>
      </c>
      <c r="S1219" s="26" t="s">
        <v>184</v>
      </c>
      <c r="T1219" s="26" t="s">
        <v>157</v>
      </c>
      <c r="U1219" s="26" t="s">
        <v>168</v>
      </c>
      <c r="V1219" s="26" t="s">
        <v>15731</v>
      </c>
      <c r="W1219" s="26" t="s">
        <v>113</v>
      </c>
      <c r="X1219" s="26" t="s">
        <v>6775</v>
      </c>
      <c r="Y1219" s="26" t="s">
        <v>6776</v>
      </c>
      <c r="Z1219" s="26" t="s">
        <v>6777</v>
      </c>
      <c r="AA1219" s="24"/>
      <c r="AB1219" s="26" t="s">
        <v>117</v>
      </c>
      <c r="AC1219" s="28">
        <v>12000</v>
      </c>
      <c r="AD1219" s="26" t="s">
        <v>6778</v>
      </c>
      <c r="AE1219" s="26" t="s">
        <v>1234</v>
      </c>
      <c r="AF1219" s="26" t="s">
        <v>120</v>
      </c>
      <c r="AG1219" s="26" t="s">
        <v>194</v>
      </c>
      <c r="AH1219" s="26" t="s">
        <v>121</v>
      </c>
      <c r="AI1219" s="28">
        <v>12000</v>
      </c>
      <c r="AJ1219" s="26" t="s">
        <v>6800</v>
      </c>
      <c r="AK1219" s="26" t="s">
        <v>6779</v>
      </c>
      <c r="AL1219" s="26" t="s">
        <v>6780</v>
      </c>
      <c r="AM1219" s="24"/>
      <c r="AN1219" s="24"/>
      <c r="AO1219" s="24"/>
      <c r="AP1219" s="24"/>
      <c r="AQ1219" s="24"/>
      <c r="AR1219" s="24"/>
      <c r="AS1219" s="24"/>
      <c r="AT1219" s="24"/>
      <c r="AU1219" s="26" t="s">
        <v>6801</v>
      </c>
      <c r="AV1219" s="24"/>
      <c r="AW1219" s="28">
        <v>93769</v>
      </c>
      <c r="AX1219" s="26">
        <v>143</v>
      </c>
      <c r="AY1219" s="28">
        <v>90</v>
      </c>
      <c r="AZ1219" s="28">
        <v>90</v>
      </c>
      <c r="BA1219" s="26">
        <v>0</v>
      </c>
      <c r="BB1219" s="26" t="s">
        <v>148</v>
      </c>
      <c r="BC1219" s="26" t="s">
        <v>800</v>
      </c>
      <c r="BD1219" s="26" t="s">
        <v>125</v>
      </c>
      <c r="BE1219" s="24"/>
      <c r="BF1219" s="26" t="s">
        <v>6802</v>
      </c>
      <c r="BG1219" s="26" t="s">
        <v>1554</v>
      </c>
      <c r="BH1219" s="26" t="s">
        <v>6795</v>
      </c>
      <c r="BI1219" s="26" t="s">
        <v>152</v>
      </c>
      <c r="BJ1219" s="26" t="s">
        <v>6788</v>
      </c>
      <c r="BK1219" s="26" t="s">
        <v>6803</v>
      </c>
      <c r="BL1219" s="26" t="s">
        <v>6804</v>
      </c>
      <c r="BM1219" s="26" t="s">
        <v>1559</v>
      </c>
      <c r="BN1219" s="24"/>
      <c r="BO1219" s="24"/>
      <c r="BP1219" s="24"/>
      <c r="BQ1219" s="24"/>
      <c r="BR1219" s="26">
        <v>3</v>
      </c>
      <c r="BS1219" s="26">
        <v>2</v>
      </c>
      <c r="BT1219" s="26">
        <v>3</v>
      </c>
      <c r="BU1219" s="26">
        <v>3</v>
      </c>
      <c r="BV1219" s="26">
        <v>1</v>
      </c>
      <c r="BW1219" s="26">
        <v>3</v>
      </c>
      <c r="BX1219" s="26">
        <v>2</v>
      </c>
      <c r="BY1219" s="26">
        <v>2</v>
      </c>
      <c r="BZ1219" s="24"/>
      <c r="CA1219" s="24"/>
      <c r="CB1219" s="24"/>
      <c r="CC1219" s="24"/>
      <c r="CD1219" s="24"/>
      <c r="CE1219" s="24"/>
      <c r="CF1219" s="24"/>
      <c r="CG1219" s="24"/>
      <c r="CH1219" s="24"/>
      <c r="CI1219" s="24"/>
      <c r="CJ1219" s="24"/>
      <c r="CK1219" s="24"/>
      <c r="CL1219" s="24"/>
      <c r="CM1219" s="24"/>
      <c r="CN1219" s="24"/>
      <c r="CO1219" s="24"/>
      <c r="CP1219" s="24"/>
      <c r="CQ1219" s="24"/>
      <c r="CR1219" s="24"/>
      <c r="CS1219" s="24"/>
      <c r="CT1219" s="24"/>
      <c r="CU1219" s="24"/>
      <c r="CV1219" s="24"/>
      <c r="CW1219" s="24"/>
      <c r="CX1219" s="24"/>
      <c r="CY1219" s="24"/>
      <c r="CZ1219" s="24"/>
      <c r="DA1219" s="24"/>
      <c r="DB1219" s="24"/>
      <c r="DC1219" s="24"/>
      <c r="DD1219" s="24"/>
      <c r="DE1219" s="24"/>
      <c r="DF1219" s="26" t="s">
        <v>120</v>
      </c>
      <c r="DG1219" s="26" t="s">
        <v>120</v>
      </c>
      <c r="DH1219" s="26" t="s">
        <v>139</v>
      </c>
      <c r="DI1219" s="26" t="s">
        <v>139</v>
      </c>
      <c r="DJ1219" s="26" t="s">
        <v>139</v>
      </c>
      <c r="DK1219" s="26" t="s">
        <v>139</v>
      </c>
      <c r="DL1219" s="26" t="s">
        <v>139</v>
      </c>
      <c r="DM1219" s="26" t="s">
        <v>139</v>
      </c>
      <c r="DN1219" s="26" t="s">
        <v>139</v>
      </c>
      <c r="DO1219" s="26" t="s">
        <v>139</v>
      </c>
    </row>
    <row r="1220" spans="1:119" ht="20.100000000000001" customHeight="1" x14ac:dyDescent="0.25">
      <c r="A1220" s="29" t="str">
        <f t="shared" si="266"/>
        <v>Fundación La Merced (La Merced Foundation)2</v>
      </c>
      <c r="B1220" s="29" t="str">
        <f t="shared" si="267"/>
        <v>Fundación La Merced (La Merced Foundation)</v>
      </c>
      <c r="C1220" s="29">
        <f t="shared" si="268"/>
        <v>2</v>
      </c>
      <c r="D1220" s="30" t="str">
        <f t="shared" si="269"/>
        <v>Americas</v>
      </c>
      <c r="E1220" s="30" t="str">
        <f t="shared" si="270"/>
        <v>Santo Domingo Oeste, Dominican Republic</v>
      </c>
      <c r="F1220" s="31">
        <f t="shared" si="271"/>
        <v>2</v>
      </c>
      <c r="G1220" s="31">
        <f t="shared" si="272"/>
        <v>2</v>
      </c>
      <c r="H1220" s="31">
        <f t="shared" si="273"/>
        <v>3</v>
      </c>
      <c r="I1220" s="31">
        <f t="shared" si="274"/>
        <v>3</v>
      </c>
      <c r="J1220" s="31">
        <f t="shared" si="275"/>
        <v>2</v>
      </c>
      <c r="K1220" s="31">
        <f t="shared" si="276"/>
        <v>2</v>
      </c>
      <c r="L1220" s="31">
        <f t="shared" si="277"/>
        <v>3</v>
      </c>
      <c r="M1220" s="31">
        <f t="shared" si="278"/>
        <v>3</v>
      </c>
      <c r="N1220" s="31">
        <f t="shared" si="279"/>
        <v>2.5</v>
      </c>
      <c r="O1220" s="26" t="s">
        <v>6805</v>
      </c>
      <c r="P1220" s="26" t="s">
        <v>108</v>
      </c>
      <c r="Q1220" s="27">
        <v>42129</v>
      </c>
      <c r="R1220" s="26" t="s">
        <v>109</v>
      </c>
      <c r="S1220" s="26" t="s">
        <v>277</v>
      </c>
      <c r="T1220" s="26" t="s">
        <v>278</v>
      </c>
      <c r="U1220" s="26" t="s">
        <v>168</v>
      </c>
      <c r="V1220" s="26" t="s">
        <v>15731</v>
      </c>
      <c r="W1220" s="26" t="s">
        <v>113</v>
      </c>
      <c r="X1220" s="26" t="s">
        <v>6775</v>
      </c>
      <c r="Y1220" s="26" t="s">
        <v>6776</v>
      </c>
      <c r="Z1220" s="26" t="s">
        <v>6777</v>
      </c>
      <c r="AA1220" s="24"/>
      <c r="AB1220" s="26" t="s">
        <v>117</v>
      </c>
      <c r="AC1220" s="28">
        <v>10000</v>
      </c>
      <c r="AD1220" s="26" t="s">
        <v>6778</v>
      </c>
      <c r="AE1220" s="26" t="s">
        <v>1234</v>
      </c>
      <c r="AF1220" s="26" t="s">
        <v>120</v>
      </c>
      <c r="AG1220" s="26" t="s">
        <v>194</v>
      </c>
      <c r="AH1220" s="26" t="s">
        <v>143</v>
      </c>
      <c r="AI1220" s="28">
        <v>10000</v>
      </c>
      <c r="AJ1220" s="26" t="s">
        <v>208</v>
      </c>
      <c r="AK1220" s="26" t="s">
        <v>6806</v>
      </c>
      <c r="AL1220" s="26" t="s">
        <v>6780</v>
      </c>
      <c r="AM1220" s="24"/>
      <c r="AN1220" s="24"/>
      <c r="AO1220" s="24"/>
      <c r="AP1220" s="24"/>
      <c r="AQ1220" s="24"/>
      <c r="AR1220" s="24"/>
      <c r="AS1220" s="24"/>
      <c r="AT1220" s="24"/>
      <c r="AU1220" s="26" t="s">
        <v>6807</v>
      </c>
      <c r="AV1220" s="24"/>
      <c r="AW1220" s="28">
        <v>38735</v>
      </c>
      <c r="AX1220" s="26">
        <v>119</v>
      </c>
      <c r="AY1220" s="28">
        <v>66</v>
      </c>
      <c r="AZ1220" s="28">
        <v>66</v>
      </c>
      <c r="BA1220" s="26">
        <v>0</v>
      </c>
      <c r="BB1220" s="26" t="s">
        <v>148</v>
      </c>
      <c r="BC1220" s="26" t="s">
        <v>800</v>
      </c>
      <c r="BD1220" s="26" t="s">
        <v>125</v>
      </c>
      <c r="BE1220" s="24"/>
      <c r="BF1220" s="26" t="s">
        <v>6808</v>
      </c>
      <c r="BG1220" s="26" t="s">
        <v>1250</v>
      </c>
      <c r="BH1220" s="26" t="s">
        <v>6788</v>
      </c>
      <c r="BI1220" s="26" t="s">
        <v>6803</v>
      </c>
      <c r="BJ1220" s="26" t="s">
        <v>6795</v>
      </c>
      <c r="BK1220" s="26" t="s">
        <v>6809</v>
      </c>
      <c r="BL1220" s="26" t="s">
        <v>6810</v>
      </c>
      <c r="BM1220" s="26" t="s">
        <v>357</v>
      </c>
      <c r="BN1220" s="26" t="s">
        <v>6811</v>
      </c>
      <c r="BO1220" s="26" t="s">
        <v>6809</v>
      </c>
      <c r="BP1220" s="24"/>
      <c r="BQ1220" s="24"/>
      <c r="BR1220" s="26">
        <v>2</v>
      </c>
      <c r="BS1220" s="26">
        <v>2</v>
      </c>
      <c r="BT1220" s="26">
        <v>3</v>
      </c>
      <c r="BU1220" s="26">
        <v>3</v>
      </c>
      <c r="BV1220" s="26">
        <v>2</v>
      </c>
      <c r="BW1220" s="26">
        <v>2</v>
      </c>
      <c r="BX1220" s="26">
        <v>3</v>
      </c>
      <c r="BY1220" s="26">
        <v>3</v>
      </c>
      <c r="BZ1220" s="24"/>
      <c r="CA1220" s="24"/>
      <c r="CB1220" s="24"/>
      <c r="CC1220" s="24"/>
      <c r="CD1220" s="24"/>
      <c r="CE1220" s="24"/>
      <c r="CF1220" s="24"/>
      <c r="CG1220" s="24"/>
      <c r="CH1220" s="24"/>
      <c r="CI1220" s="24"/>
      <c r="CJ1220" s="24"/>
      <c r="CK1220" s="24"/>
      <c r="CL1220" s="24"/>
      <c r="CM1220" s="24"/>
      <c r="CN1220" s="24"/>
      <c r="CO1220" s="24"/>
      <c r="CP1220" s="24"/>
      <c r="CQ1220" s="24"/>
      <c r="CR1220" s="24"/>
      <c r="CS1220" s="24"/>
      <c r="CT1220" s="24"/>
      <c r="CU1220" s="24"/>
      <c r="CV1220" s="24"/>
      <c r="CW1220" s="24"/>
      <c r="CX1220" s="24"/>
      <c r="CY1220" s="24"/>
      <c r="CZ1220" s="24"/>
      <c r="DA1220" s="24"/>
      <c r="DB1220" s="24"/>
      <c r="DC1220" s="24"/>
      <c r="DD1220" s="24"/>
      <c r="DE1220" s="24"/>
      <c r="DF1220" s="26" t="s">
        <v>120</v>
      </c>
      <c r="DG1220" s="26" t="s">
        <v>139</v>
      </c>
      <c r="DH1220" s="26" t="s">
        <v>139</v>
      </c>
      <c r="DI1220" s="26" t="s">
        <v>139</v>
      </c>
      <c r="DJ1220" s="26" t="s">
        <v>139</v>
      </c>
      <c r="DK1220" s="26" t="s">
        <v>139</v>
      </c>
      <c r="DL1220" s="26" t="s">
        <v>139</v>
      </c>
      <c r="DM1220" s="26" t="s">
        <v>139</v>
      </c>
      <c r="DN1220" s="26" t="s">
        <v>139</v>
      </c>
      <c r="DO1220" s="26" t="s">
        <v>139</v>
      </c>
    </row>
    <row r="1221" spans="1:119" ht="20.100000000000001" customHeight="1" x14ac:dyDescent="0.25">
      <c r="A1221" s="29" t="str">
        <f t="shared" si="266"/>
        <v>Fundación La Merced (La Merced Foundation)1</v>
      </c>
      <c r="B1221" s="29" t="str">
        <f t="shared" si="267"/>
        <v>Fundación La Merced (La Merced Foundation)</v>
      </c>
      <c r="C1221" s="29">
        <f t="shared" si="268"/>
        <v>1</v>
      </c>
      <c r="D1221" s="30" t="str">
        <f t="shared" si="269"/>
        <v>Americas</v>
      </c>
      <c r="E1221" s="30" t="str">
        <f t="shared" si="270"/>
        <v>Santo Domingo Oeste, Dominican Republic</v>
      </c>
      <c r="F1221" s="31">
        <f t="shared" si="271"/>
        <v>1</v>
      </c>
      <c r="G1221" s="31">
        <f t="shared" si="272"/>
        <v>2</v>
      </c>
      <c r="H1221" s="31">
        <f t="shared" si="273"/>
        <v>3</v>
      </c>
      <c r="I1221" s="31">
        <f t="shared" si="274"/>
        <v>2</v>
      </c>
      <c r="J1221" s="31">
        <f t="shared" si="275"/>
        <v>2</v>
      </c>
      <c r="K1221" s="31">
        <f t="shared" si="276"/>
        <v>2</v>
      </c>
      <c r="L1221" s="31">
        <f t="shared" si="277"/>
        <v>3</v>
      </c>
      <c r="M1221" s="31">
        <f t="shared" si="278"/>
        <v>3</v>
      </c>
      <c r="N1221" s="31">
        <f t="shared" si="279"/>
        <v>2.2999999999999998</v>
      </c>
      <c r="O1221" s="26" t="s">
        <v>6812</v>
      </c>
      <c r="P1221" s="26" t="s">
        <v>108</v>
      </c>
      <c r="Q1221" s="27">
        <v>41771</v>
      </c>
      <c r="R1221" s="26" t="s">
        <v>155</v>
      </c>
      <c r="S1221" s="26" t="s">
        <v>193</v>
      </c>
      <c r="T1221" s="26" t="s">
        <v>194</v>
      </c>
      <c r="U1221" s="26" t="s">
        <v>168</v>
      </c>
      <c r="V1221" s="26" t="s">
        <v>15731</v>
      </c>
      <c r="W1221" s="26" t="s">
        <v>113</v>
      </c>
      <c r="X1221" s="26" t="s">
        <v>6775</v>
      </c>
      <c r="Y1221" s="26" t="s">
        <v>6776</v>
      </c>
      <c r="Z1221" s="26" t="s">
        <v>6777</v>
      </c>
      <c r="AA1221" s="24"/>
      <c r="AB1221" s="26" t="s">
        <v>117</v>
      </c>
      <c r="AC1221" s="28">
        <v>10000</v>
      </c>
      <c r="AD1221" s="26" t="s">
        <v>6778</v>
      </c>
      <c r="AE1221" s="26" t="s">
        <v>1234</v>
      </c>
      <c r="AF1221" s="26" t="s">
        <v>120</v>
      </c>
      <c r="AG1221" s="26" t="s">
        <v>194</v>
      </c>
      <c r="AH1221" s="26" t="s">
        <v>158</v>
      </c>
      <c r="AI1221" s="28">
        <v>10000</v>
      </c>
      <c r="AJ1221" s="26" t="s">
        <v>208</v>
      </c>
      <c r="AK1221" s="26" t="s">
        <v>6813</v>
      </c>
      <c r="AL1221" s="26" t="s">
        <v>6814</v>
      </c>
      <c r="AM1221" s="26" t="s">
        <v>6815</v>
      </c>
      <c r="AN1221" s="26" t="s">
        <v>6816</v>
      </c>
      <c r="AO1221" s="26" t="s">
        <v>6817</v>
      </c>
      <c r="AP1221" s="26" t="s">
        <v>6818</v>
      </c>
      <c r="AQ1221" s="24"/>
      <c r="AR1221" s="24"/>
      <c r="AS1221" s="24"/>
      <c r="AT1221" s="24"/>
      <c r="AU1221" s="24"/>
      <c r="AV1221" s="24"/>
      <c r="AW1221" s="28">
        <v>195000</v>
      </c>
      <c r="AX1221" s="26">
        <v>62</v>
      </c>
      <c r="AY1221" s="28">
        <v>62</v>
      </c>
      <c r="AZ1221" s="28">
        <v>50</v>
      </c>
      <c r="BA1221" s="26">
        <v>0</v>
      </c>
      <c r="BB1221" s="26" t="s">
        <v>241</v>
      </c>
      <c r="BC1221" s="26" t="s">
        <v>800</v>
      </c>
      <c r="BD1221" s="24"/>
      <c r="BE1221" s="24"/>
      <c r="BF1221" s="26" t="s">
        <v>6819</v>
      </c>
      <c r="BG1221" s="26" t="s">
        <v>6803</v>
      </c>
      <c r="BH1221" s="24"/>
      <c r="BI1221" s="24"/>
      <c r="BJ1221" s="24"/>
      <c r="BK1221" s="24"/>
      <c r="BL1221" s="24"/>
      <c r="BM1221" s="24"/>
      <c r="BN1221" s="24"/>
      <c r="BO1221" s="24"/>
      <c r="BP1221" s="24"/>
      <c r="BQ1221" s="24"/>
      <c r="BR1221" s="26">
        <v>1</v>
      </c>
      <c r="BS1221" s="26">
        <v>2</v>
      </c>
      <c r="BT1221" s="26">
        <v>3</v>
      </c>
      <c r="BU1221" s="26">
        <v>2</v>
      </c>
      <c r="BV1221" s="26">
        <v>2</v>
      </c>
      <c r="BW1221" s="26">
        <v>2</v>
      </c>
      <c r="BX1221" s="26">
        <v>3</v>
      </c>
      <c r="BY1221" s="26">
        <v>3</v>
      </c>
      <c r="BZ1221" s="24"/>
      <c r="CA1221" s="24"/>
      <c r="CB1221" s="24"/>
      <c r="CC1221" s="24"/>
      <c r="CD1221" s="24"/>
      <c r="CE1221" s="24"/>
      <c r="CF1221" s="24"/>
      <c r="CG1221" s="24"/>
      <c r="CH1221" s="24"/>
      <c r="CI1221" s="24"/>
      <c r="CJ1221" s="24"/>
      <c r="CK1221" s="24"/>
      <c r="CL1221" s="24"/>
      <c r="CM1221" s="24"/>
      <c r="CN1221" s="24"/>
      <c r="CO1221" s="24"/>
      <c r="CP1221" s="24"/>
      <c r="CQ1221" s="24"/>
      <c r="CR1221" s="24"/>
      <c r="CS1221" s="24"/>
      <c r="CT1221" s="24"/>
      <c r="CU1221" s="24"/>
      <c r="CV1221" s="24"/>
      <c r="CW1221" s="24"/>
      <c r="CX1221" s="24"/>
      <c r="CY1221" s="24"/>
      <c r="CZ1221" s="24"/>
      <c r="DA1221" s="24"/>
      <c r="DB1221" s="24"/>
      <c r="DC1221" s="24"/>
      <c r="DD1221" s="24"/>
      <c r="DE1221" s="24"/>
      <c r="DF1221" s="26" t="s">
        <v>120</v>
      </c>
      <c r="DG1221" s="26" t="s">
        <v>120</v>
      </c>
      <c r="DH1221" s="26" t="s">
        <v>120</v>
      </c>
      <c r="DI1221" s="26" t="s">
        <v>139</v>
      </c>
      <c r="DJ1221" s="26" t="s">
        <v>139</v>
      </c>
      <c r="DK1221" s="26" t="s">
        <v>139</v>
      </c>
      <c r="DL1221" s="26" t="s">
        <v>139</v>
      </c>
      <c r="DM1221" s="26" t="s">
        <v>139</v>
      </c>
      <c r="DN1221" s="26" t="s">
        <v>139</v>
      </c>
      <c r="DO1221" s="26" t="s">
        <v>120</v>
      </c>
    </row>
    <row r="1222" spans="1:119" ht="20.100000000000001" customHeight="1" x14ac:dyDescent="0.25">
      <c r="A1222" s="29" t="str">
        <f t="shared" si="266"/>
        <v>Fundación Ph15 para las Artes (Ph15 Foundation for the Arts)6</v>
      </c>
      <c r="B1222" s="29" t="str">
        <f t="shared" si="267"/>
        <v>Fundación Ph15 para las Artes (Ph15 Foundation for the Arts)</v>
      </c>
      <c r="C1222" s="29">
        <f t="shared" si="268"/>
        <v>6</v>
      </c>
      <c r="D1222" s="30" t="str">
        <f t="shared" si="269"/>
        <v>Americas</v>
      </c>
      <c r="E1222" s="30" t="str">
        <f t="shared" si="270"/>
        <v>Buenos Aires, Argentina</v>
      </c>
      <c r="F1222" s="31">
        <f t="shared" si="271"/>
        <v>3</v>
      </c>
      <c r="G1222" s="31">
        <f t="shared" si="272"/>
        <v>4</v>
      </c>
      <c r="H1222" s="31">
        <f t="shared" si="273"/>
        <v>4</v>
      </c>
      <c r="I1222" s="31">
        <f t="shared" si="274"/>
        <v>3</v>
      </c>
      <c r="J1222" s="31">
        <f t="shared" si="275"/>
        <v>3</v>
      </c>
      <c r="K1222" s="31">
        <f t="shared" si="276"/>
        <v>4</v>
      </c>
      <c r="L1222" s="31">
        <f t="shared" si="277"/>
        <v>5</v>
      </c>
      <c r="M1222" s="31">
        <f t="shared" si="278"/>
        <v>3</v>
      </c>
      <c r="N1222" s="31">
        <f t="shared" si="279"/>
        <v>3.6</v>
      </c>
      <c r="O1222" s="26" t="s">
        <v>6820</v>
      </c>
      <c r="P1222" s="26" t="s">
        <v>108</v>
      </c>
      <c r="Q1222" s="27">
        <v>42502</v>
      </c>
      <c r="R1222" s="26" t="s">
        <v>305</v>
      </c>
      <c r="S1222" s="26" t="s">
        <v>184</v>
      </c>
      <c r="T1222" s="26" t="s">
        <v>157</v>
      </c>
      <c r="U1222" s="26" t="s">
        <v>793</v>
      </c>
      <c r="V1222" s="26" t="s">
        <v>15731</v>
      </c>
      <c r="W1222" s="26" t="s">
        <v>1398</v>
      </c>
      <c r="X1222" s="26" t="s">
        <v>1399</v>
      </c>
      <c r="Y1222" s="26" t="s">
        <v>6821</v>
      </c>
      <c r="Z1222" s="26" t="s">
        <v>6822</v>
      </c>
      <c r="AA1222" s="24"/>
      <c r="AB1222" s="26" t="s">
        <v>117</v>
      </c>
      <c r="AC1222" s="28">
        <v>6000</v>
      </c>
      <c r="AD1222" s="26" t="s">
        <v>6823</v>
      </c>
      <c r="AE1222" s="26" t="s">
        <v>6824</v>
      </c>
      <c r="AF1222" s="26" t="s">
        <v>139</v>
      </c>
      <c r="AG1222" s="26" t="s">
        <v>333</v>
      </c>
      <c r="AH1222" s="26" t="s">
        <v>250</v>
      </c>
      <c r="AI1222" s="28">
        <v>6000</v>
      </c>
      <c r="AJ1222" s="26" t="s">
        <v>6825</v>
      </c>
      <c r="AK1222" s="26" t="s">
        <v>6826</v>
      </c>
      <c r="AL1222" s="26" t="s">
        <v>6827</v>
      </c>
      <c r="AM1222" s="24"/>
      <c r="AN1222" s="24"/>
      <c r="AO1222" s="24"/>
      <c r="AP1222" s="24"/>
      <c r="AQ1222" s="24"/>
      <c r="AR1222" s="26" t="s">
        <v>6828</v>
      </c>
      <c r="AS1222" s="26" t="s">
        <v>6829</v>
      </c>
      <c r="AT1222" s="24"/>
      <c r="AU1222" s="24"/>
      <c r="AV1222" s="24"/>
      <c r="AW1222" s="28">
        <v>82391</v>
      </c>
      <c r="AX1222" s="26">
        <v>1200</v>
      </c>
      <c r="AY1222" s="28">
        <v>100</v>
      </c>
      <c r="AZ1222" s="28">
        <v>80</v>
      </c>
      <c r="BA1222" s="26">
        <v>0</v>
      </c>
      <c r="BB1222" s="26" t="s">
        <v>148</v>
      </c>
      <c r="BC1222" s="26" t="s">
        <v>6830</v>
      </c>
      <c r="BD1222" s="26" t="s">
        <v>125</v>
      </c>
      <c r="BE1222" s="24"/>
      <c r="BF1222" s="26" t="s">
        <v>6831</v>
      </c>
      <c r="BG1222" s="26" t="s">
        <v>1398</v>
      </c>
      <c r="BH1222" s="24"/>
      <c r="BI1222" s="24"/>
      <c r="BJ1222" s="26" t="s">
        <v>6832</v>
      </c>
      <c r="BK1222" s="26" t="s">
        <v>1398</v>
      </c>
      <c r="BL1222" s="26" t="s">
        <v>6833</v>
      </c>
      <c r="BM1222" s="26" t="s">
        <v>1398</v>
      </c>
      <c r="BN1222" s="26" t="s">
        <v>580</v>
      </c>
      <c r="BO1222" s="26" t="s">
        <v>1398</v>
      </c>
      <c r="BP1222" s="24"/>
      <c r="BQ1222" s="24"/>
      <c r="BR1222" s="26">
        <v>3</v>
      </c>
      <c r="BS1222" s="26">
        <v>4</v>
      </c>
      <c r="BT1222" s="26">
        <v>4</v>
      </c>
      <c r="BU1222" s="26">
        <v>3</v>
      </c>
      <c r="BV1222" s="26">
        <v>3</v>
      </c>
      <c r="BW1222" s="26">
        <v>4</v>
      </c>
      <c r="BX1222" s="26">
        <v>5</v>
      </c>
      <c r="BY1222" s="26">
        <v>3</v>
      </c>
      <c r="BZ1222" s="24"/>
      <c r="CA1222" s="24"/>
      <c r="CB1222" s="24"/>
      <c r="CC1222" s="24"/>
      <c r="CD1222" s="24"/>
      <c r="CE1222" s="24"/>
      <c r="CF1222" s="24"/>
      <c r="CG1222" s="24"/>
      <c r="CH1222" s="24"/>
      <c r="CI1222" s="24"/>
      <c r="CJ1222" s="24"/>
      <c r="CK1222" s="24"/>
      <c r="CL1222" s="24"/>
      <c r="CM1222" s="24"/>
      <c r="CN1222" s="24"/>
      <c r="CO1222" s="24"/>
      <c r="CP1222" s="24"/>
      <c r="CQ1222" s="24"/>
      <c r="CR1222" s="24"/>
      <c r="CS1222" s="24"/>
      <c r="CT1222" s="24"/>
      <c r="CU1222" s="24"/>
      <c r="CV1222" s="24"/>
      <c r="CW1222" s="24"/>
      <c r="CX1222" s="24"/>
      <c r="CY1222" s="24"/>
      <c r="CZ1222" s="24"/>
      <c r="DA1222" s="24"/>
      <c r="DB1222" s="24"/>
      <c r="DC1222" s="24"/>
      <c r="DD1222" s="24"/>
      <c r="DE1222" s="24"/>
      <c r="DF1222" s="26" t="s">
        <v>139</v>
      </c>
      <c r="DG1222" s="26" t="s">
        <v>120</v>
      </c>
      <c r="DH1222" s="26" t="s">
        <v>120</v>
      </c>
      <c r="DI1222" s="26" t="s">
        <v>120</v>
      </c>
      <c r="DJ1222" s="26" t="s">
        <v>139</v>
      </c>
      <c r="DK1222" s="26" t="s">
        <v>139</v>
      </c>
      <c r="DL1222" s="26" t="s">
        <v>139</v>
      </c>
      <c r="DM1222" s="26" t="s">
        <v>139</v>
      </c>
      <c r="DN1222" s="26" t="s">
        <v>139</v>
      </c>
      <c r="DO1222" s="26" t="s">
        <v>139</v>
      </c>
    </row>
    <row r="1223" spans="1:119" ht="20.100000000000001" customHeight="1" x14ac:dyDescent="0.25">
      <c r="A1223" s="29" t="str">
        <f t="shared" si="266"/>
        <v/>
      </c>
      <c r="B1223" s="29" t="str">
        <f t="shared" si="267"/>
        <v>Fundación Ph15 para las Artes (Ph15 Foundation for the Arts)</v>
      </c>
      <c r="C1223" s="29">
        <f t="shared" si="268"/>
        <v>0</v>
      </c>
      <c r="D1223" s="30" t="str">
        <f t="shared" si="269"/>
        <v>Americas</v>
      </c>
      <c r="E1223" s="30" t="str">
        <f t="shared" si="270"/>
        <v>Buenos Aires, Argentina</v>
      </c>
      <c r="F1223" s="31">
        <f t="shared" si="271"/>
        <v>0</v>
      </c>
      <c r="G1223" s="31">
        <f t="shared" si="272"/>
        <v>0</v>
      </c>
      <c r="H1223" s="31">
        <f t="shared" si="273"/>
        <v>0</v>
      </c>
      <c r="I1223" s="31">
        <f t="shared" si="274"/>
        <v>0</v>
      </c>
      <c r="J1223" s="31">
        <f t="shared" si="275"/>
        <v>0</v>
      </c>
      <c r="K1223" s="31">
        <f t="shared" si="276"/>
        <v>0</v>
      </c>
      <c r="L1223" s="31">
        <f t="shared" si="277"/>
        <v>0</v>
      </c>
      <c r="M1223" s="31">
        <f t="shared" si="278"/>
        <v>0</v>
      </c>
      <c r="N1223" s="31">
        <f t="shared" si="279"/>
        <v>0</v>
      </c>
      <c r="O1223" s="26" t="s">
        <v>16096</v>
      </c>
      <c r="P1223" s="26" t="s">
        <v>108</v>
      </c>
      <c r="Q1223" s="27">
        <v>42222</v>
      </c>
      <c r="R1223" s="24"/>
      <c r="S1223" s="24"/>
      <c r="T1223" s="26" t="s">
        <v>157</v>
      </c>
      <c r="U1223" s="24"/>
      <c r="V1223" s="26" t="s">
        <v>15731</v>
      </c>
      <c r="W1223" s="26" t="s">
        <v>1398</v>
      </c>
      <c r="X1223" s="26" t="s">
        <v>1399</v>
      </c>
      <c r="Y1223" s="26" t="s">
        <v>6821</v>
      </c>
      <c r="Z1223" s="26" t="s">
        <v>6822</v>
      </c>
      <c r="AA1223" s="24"/>
      <c r="AB1223" s="26" t="s">
        <v>15736</v>
      </c>
      <c r="AC1223" s="28">
        <v>1100</v>
      </c>
      <c r="AD1223" s="26" t="s">
        <v>6823</v>
      </c>
      <c r="AE1223" s="26" t="s">
        <v>6824</v>
      </c>
      <c r="AF1223" s="26" t="s">
        <v>139</v>
      </c>
      <c r="AG1223" s="26" t="s">
        <v>333</v>
      </c>
      <c r="AH1223" s="24"/>
      <c r="AI1223" s="28">
        <v>1000</v>
      </c>
      <c r="AJ1223" s="24"/>
      <c r="AK1223" s="24"/>
      <c r="AL1223" s="24"/>
      <c r="AM1223" s="24"/>
      <c r="AN1223" s="24"/>
      <c r="AO1223" s="24"/>
      <c r="AP1223" s="24"/>
      <c r="AQ1223" s="24"/>
      <c r="AR1223" s="24"/>
      <c r="AS1223" s="24"/>
      <c r="AT1223" s="24"/>
      <c r="AU1223" s="24"/>
      <c r="AV1223" s="24"/>
      <c r="AW1223" s="24"/>
      <c r="AX1223" s="24"/>
      <c r="AY1223" s="24"/>
      <c r="AZ1223" s="24"/>
      <c r="BA1223" s="24"/>
      <c r="BB1223" s="24"/>
      <c r="BC1223" s="26" t="s">
        <v>6830</v>
      </c>
      <c r="BD1223" s="24"/>
      <c r="BE1223" s="24"/>
      <c r="BF1223" s="24"/>
      <c r="BG1223" s="24"/>
      <c r="BH1223" s="24"/>
      <c r="BI1223" s="24"/>
      <c r="BJ1223" s="24"/>
      <c r="BK1223" s="24"/>
      <c r="BL1223" s="24"/>
      <c r="BM1223" s="24"/>
      <c r="BN1223" s="24"/>
      <c r="BO1223" s="24"/>
      <c r="BP1223" s="24"/>
      <c r="BQ1223" s="24"/>
      <c r="BR1223" s="24"/>
      <c r="BS1223" s="24"/>
      <c r="BT1223" s="24"/>
      <c r="BU1223" s="24"/>
      <c r="BV1223" s="24"/>
      <c r="BW1223" s="24"/>
      <c r="BX1223" s="24"/>
      <c r="BY1223" s="24"/>
      <c r="BZ1223" s="24"/>
      <c r="CA1223" s="24"/>
      <c r="CB1223" s="24"/>
      <c r="CC1223" s="24"/>
      <c r="CD1223" s="24"/>
      <c r="CE1223" s="24"/>
      <c r="CF1223" s="24"/>
      <c r="CG1223" s="24"/>
      <c r="CH1223" s="24"/>
      <c r="CI1223" s="24"/>
      <c r="CJ1223" s="24"/>
      <c r="CK1223" s="24"/>
      <c r="CL1223" s="24"/>
      <c r="CM1223" s="24"/>
      <c r="CN1223" s="24"/>
      <c r="CO1223" s="24"/>
      <c r="CP1223" s="24"/>
      <c r="CQ1223" s="24"/>
      <c r="CR1223" s="24"/>
      <c r="CS1223" s="24"/>
      <c r="CT1223" s="24"/>
      <c r="CU1223" s="24"/>
      <c r="CV1223" s="24"/>
      <c r="CW1223" s="24"/>
      <c r="CX1223" s="24"/>
      <c r="CY1223" s="24"/>
      <c r="CZ1223" s="24"/>
      <c r="DA1223" s="24"/>
      <c r="DB1223" s="24"/>
      <c r="DC1223" s="24"/>
      <c r="DD1223" s="24"/>
      <c r="DE1223" s="24"/>
      <c r="DF1223" s="26" t="s">
        <v>139</v>
      </c>
      <c r="DG1223" s="26" t="s">
        <v>139</v>
      </c>
      <c r="DH1223" s="26" t="s">
        <v>139</v>
      </c>
      <c r="DI1223" s="26" t="s">
        <v>139</v>
      </c>
      <c r="DJ1223" s="26" t="s">
        <v>139</v>
      </c>
      <c r="DK1223" s="26" t="s">
        <v>139</v>
      </c>
      <c r="DL1223" s="26" t="s">
        <v>139</v>
      </c>
      <c r="DM1223" s="26" t="s">
        <v>139</v>
      </c>
      <c r="DN1223" s="26" t="s">
        <v>139</v>
      </c>
      <c r="DO1223" s="26" t="s">
        <v>139</v>
      </c>
    </row>
    <row r="1224" spans="1:119" ht="20.100000000000001" customHeight="1" x14ac:dyDescent="0.25">
      <c r="A1224" s="29" t="str">
        <f t="shared" si="266"/>
        <v>Fundación Ph15 para las Artes (Ph15 Foundation for the Arts)5</v>
      </c>
      <c r="B1224" s="29" t="str">
        <f t="shared" si="267"/>
        <v>Fundación Ph15 para las Artes (Ph15 Foundation for the Arts)</v>
      </c>
      <c r="C1224" s="29">
        <f t="shared" si="268"/>
        <v>5</v>
      </c>
      <c r="D1224" s="30" t="str">
        <f t="shared" si="269"/>
        <v>Americas</v>
      </c>
      <c r="E1224" s="30" t="str">
        <f t="shared" si="270"/>
        <v>Buenos Aires, Argentina</v>
      </c>
      <c r="F1224" s="31">
        <f t="shared" si="271"/>
        <v>3</v>
      </c>
      <c r="G1224" s="31">
        <f t="shared" si="272"/>
        <v>3</v>
      </c>
      <c r="H1224" s="31">
        <f t="shared" si="273"/>
        <v>2</v>
      </c>
      <c r="I1224" s="31">
        <f t="shared" si="274"/>
        <v>3</v>
      </c>
      <c r="J1224" s="31">
        <f t="shared" si="275"/>
        <v>3</v>
      </c>
      <c r="K1224" s="31">
        <f t="shared" si="276"/>
        <v>5</v>
      </c>
      <c r="L1224" s="31">
        <f t="shared" si="277"/>
        <v>5</v>
      </c>
      <c r="M1224" s="31">
        <f t="shared" si="278"/>
        <v>3</v>
      </c>
      <c r="N1224" s="31">
        <f t="shared" si="279"/>
        <v>3.4</v>
      </c>
      <c r="O1224" s="26" t="s">
        <v>6834</v>
      </c>
      <c r="P1224" s="26" t="s">
        <v>108</v>
      </c>
      <c r="Q1224" s="27">
        <v>42129</v>
      </c>
      <c r="R1224" s="26" t="s">
        <v>166</v>
      </c>
      <c r="S1224" s="26" t="s">
        <v>277</v>
      </c>
      <c r="T1224" s="26" t="s">
        <v>278</v>
      </c>
      <c r="U1224" s="26" t="s">
        <v>793</v>
      </c>
      <c r="V1224" s="26" t="s">
        <v>15731</v>
      </c>
      <c r="W1224" s="26" t="s">
        <v>1398</v>
      </c>
      <c r="X1224" s="26" t="s">
        <v>1399</v>
      </c>
      <c r="Y1224" s="26" t="s">
        <v>6821</v>
      </c>
      <c r="Z1224" s="26" t="s">
        <v>6822</v>
      </c>
      <c r="AA1224" s="24"/>
      <c r="AB1224" s="26" t="s">
        <v>117</v>
      </c>
      <c r="AC1224" s="28">
        <v>8000</v>
      </c>
      <c r="AD1224" s="26" t="s">
        <v>6823</v>
      </c>
      <c r="AE1224" s="26" t="s">
        <v>6824</v>
      </c>
      <c r="AF1224" s="26" t="s">
        <v>139</v>
      </c>
      <c r="AG1224" s="26" t="s">
        <v>333</v>
      </c>
      <c r="AH1224" s="26" t="s">
        <v>176</v>
      </c>
      <c r="AI1224" s="28">
        <v>8000</v>
      </c>
      <c r="AJ1224" s="26" t="s">
        <v>6835</v>
      </c>
      <c r="AK1224" s="26" t="s">
        <v>6826</v>
      </c>
      <c r="AL1224" s="26" t="s">
        <v>6827</v>
      </c>
      <c r="AM1224" s="24"/>
      <c r="AN1224" s="24"/>
      <c r="AO1224" s="24"/>
      <c r="AP1224" s="24"/>
      <c r="AQ1224" s="26" t="s">
        <v>6836</v>
      </c>
      <c r="AR1224" s="24"/>
      <c r="AS1224" s="24"/>
      <c r="AT1224" s="24"/>
      <c r="AU1224" s="26" t="s">
        <v>6837</v>
      </c>
      <c r="AV1224" s="24"/>
      <c r="AW1224" s="28">
        <v>80500</v>
      </c>
      <c r="AX1224" s="26">
        <v>322</v>
      </c>
      <c r="AY1224" s="28">
        <v>90</v>
      </c>
      <c r="AZ1224" s="28">
        <v>80</v>
      </c>
      <c r="BA1224" s="26">
        <v>0</v>
      </c>
      <c r="BB1224" s="26" t="s">
        <v>148</v>
      </c>
      <c r="BC1224" s="26" t="s">
        <v>6830</v>
      </c>
      <c r="BD1224" s="26" t="s">
        <v>125</v>
      </c>
      <c r="BE1224" s="24"/>
      <c r="BF1224" s="26" t="s">
        <v>6838</v>
      </c>
      <c r="BG1224" s="26" t="s">
        <v>1398</v>
      </c>
      <c r="BH1224" s="26" t="s">
        <v>6839</v>
      </c>
      <c r="BI1224" s="26" t="s">
        <v>1398</v>
      </c>
      <c r="BJ1224" s="26" t="s">
        <v>6840</v>
      </c>
      <c r="BK1224" s="26" t="s">
        <v>6841</v>
      </c>
      <c r="BL1224" s="26" t="s">
        <v>6842</v>
      </c>
      <c r="BM1224" s="26" t="s">
        <v>1559</v>
      </c>
      <c r="BN1224" s="26" t="s">
        <v>6843</v>
      </c>
      <c r="BO1224" s="26" t="s">
        <v>1398</v>
      </c>
      <c r="BP1224" s="24"/>
      <c r="BQ1224" s="24"/>
      <c r="BR1224" s="26">
        <v>3</v>
      </c>
      <c r="BS1224" s="26">
        <v>3</v>
      </c>
      <c r="BT1224" s="26">
        <v>2</v>
      </c>
      <c r="BU1224" s="26">
        <v>3</v>
      </c>
      <c r="BV1224" s="26">
        <v>3</v>
      </c>
      <c r="BW1224" s="26">
        <v>5</v>
      </c>
      <c r="BX1224" s="26">
        <v>5</v>
      </c>
      <c r="BY1224" s="26">
        <v>3</v>
      </c>
      <c r="BZ1224" s="24"/>
      <c r="CA1224" s="24"/>
      <c r="CB1224" s="24"/>
      <c r="CC1224" s="24"/>
      <c r="CD1224" s="24"/>
      <c r="CE1224" s="24"/>
      <c r="CF1224" s="24"/>
      <c r="CG1224" s="24"/>
      <c r="CH1224" s="24"/>
      <c r="CI1224" s="24"/>
      <c r="CJ1224" s="24"/>
      <c r="CK1224" s="24"/>
      <c r="CL1224" s="24"/>
      <c r="CM1224" s="24"/>
      <c r="CN1224" s="24"/>
      <c r="CO1224" s="24"/>
      <c r="CP1224" s="24"/>
      <c r="CQ1224" s="24"/>
      <c r="CR1224" s="24"/>
      <c r="CS1224" s="24"/>
      <c r="CT1224" s="24"/>
      <c r="CU1224" s="24"/>
      <c r="CV1224" s="24"/>
      <c r="CW1224" s="24"/>
      <c r="CX1224" s="24"/>
      <c r="CY1224" s="24"/>
      <c r="CZ1224" s="24"/>
      <c r="DA1224" s="24"/>
      <c r="DB1224" s="24"/>
      <c r="DC1224" s="24"/>
      <c r="DD1224" s="24"/>
      <c r="DE1224" s="24"/>
      <c r="DF1224" s="26" t="s">
        <v>120</v>
      </c>
      <c r="DG1224" s="26" t="s">
        <v>120</v>
      </c>
      <c r="DH1224" s="26" t="s">
        <v>139</v>
      </c>
      <c r="DI1224" s="26" t="s">
        <v>120</v>
      </c>
      <c r="DJ1224" s="26" t="s">
        <v>139</v>
      </c>
      <c r="DK1224" s="26" t="s">
        <v>139</v>
      </c>
      <c r="DL1224" s="26" t="s">
        <v>139</v>
      </c>
      <c r="DM1224" s="26" t="s">
        <v>139</v>
      </c>
      <c r="DN1224" s="26" t="s">
        <v>139</v>
      </c>
      <c r="DO1224" s="26" t="s">
        <v>139</v>
      </c>
    </row>
    <row r="1225" spans="1:119" ht="20.100000000000001" customHeight="1" x14ac:dyDescent="0.25">
      <c r="A1225" s="29" t="str">
        <f t="shared" si="266"/>
        <v>Fundación Ph15 para las Artes (Ph15 Foundation for the Arts)4</v>
      </c>
      <c r="B1225" s="29" t="str">
        <f t="shared" si="267"/>
        <v>Fundación Ph15 para las Artes (Ph15 Foundation for the Arts)</v>
      </c>
      <c r="C1225" s="29">
        <f t="shared" si="268"/>
        <v>4</v>
      </c>
      <c r="D1225" s="30" t="str">
        <f t="shared" si="269"/>
        <v>Americas</v>
      </c>
      <c r="E1225" s="30" t="str">
        <f t="shared" si="270"/>
        <v>Buenos Aires, Argentina</v>
      </c>
      <c r="F1225" s="31">
        <f t="shared" si="271"/>
        <v>3</v>
      </c>
      <c r="G1225" s="31">
        <f t="shared" si="272"/>
        <v>2</v>
      </c>
      <c r="H1225" s="31">
        <f t="shared" si="273"/>
        <v>2</v>
      </c>
      <c r="I1225" s="31">
        <f t="shared" si="274"/>
        <v>3</v>
      </c>
      <c r="J1225" s="31">
        <f t="shared" si="275"/>
        <v>3</v>
      </c>
      <c r="K1225" s="31">
        <f t="shared" si="276"/>
        <v>5</v>
      </c>
      <c r="L1225" s="31">
        <f t="shared" si="277"/>
        <v>5</v>
      </c>
      <c r="M1225" s="31">
        <f t="shared" si="278"/>
        <v>3</v>
      </c>
      <c r="N1225" s="31">
        <f t="shared" si="279"/>
        <v>3.3</v>
      </c>
      <c r="O1225" s="26" t="s">
        <v>6844</v>
      </c>
      <c r="P1225" s="26" t="s">
        <v>108</v>
      </c>
      <c r="Q1225" s="27">
        <v>41771</v>
      </c>
      <c r="R1225" s="26" t="s">
        <v>166</v>
      </c>
      <c r="S1225" s="26" t="s">
        <v>193</v>
      </c>
      <c r="T1225" s="26" t="s">
        <v>194</v>
      </c>
      <c r="U1225" s="26" t="s">
        <v>793</v>
      </c>
      <c r="V1225" s="26" t="s">
        <v>15731</v>
      </c>
      <c r="W1225" s="26" t="s">
        <v>1398</v>
      </c>
      <c r="X1225" s="26" t="s">
        <v>1399</v>
      </c>
      <c r="Y1225" s="26" t="s">
        <v>6821</v>
      </c>
      <c r="Z1225" s="26" t="s">
        <v>6822</v>
      </c>
      <c r="AA1225" s="24"/>
      <c r="AB1225" s="26" t="s">
        <v>117</v>
      </c>
      <c r="AC1225" s="28">
        <v>9000</v>
      </c>
      <c r="AD1225" s="26" t="s">
        <v>6823</v>
      </c>
      <c r="AE1225" s="26" t="s">
        <v>6824</v>
      </c>
      <c r="AF1225" s="26" t="s">
        <v>139</v>
      </c>
      <c r="AG1225" s="26" t="s">
        <v>333</v>
      </c>
      <c r="AH1225" s="26" t="s">
        <v>185</v>
      </c>
      <c r="AI1225" s="28">
        <v>9000</v>
      </c>
      <c r="AJ1225" s="26" t="s">
        <v>6845</v>
      </c>
      <c r="AK1225" s="26" t="s">
        <v>6846</v>
      </c>
      <c r="AL1225" s="26" t="s">
        <v>6827</v>
      </c>
      <c r="AM1225" s="24"/>
      <c r="AN1225" s="24"/>
      <c r="AO1225" s="24"/>
      <c r="AP1225" s="24"/>
      <c r="AQ1225" s="26" t="s">
        <v>6847</v>
      </c>
      <c r="AR1225" s="24"/>
      <c r="AS1225" s="26" t="s">
        <v>6848</v>
      </c>
      <c r="AT1225" s="24"/>
      <c r="AU1225" s="26" t="s">
        <v>6849</v>
      </c>
      <c r="AV1225" s="24"/>
      <c r="AW1225" s="28">
        <v>32828</v>
      </c>
      <c r="AX1225" s="26">
        <v>280</v>
      </c>
      <c r="AY1225" s="28">
        <v>80</v>
      </c>
      <c r="AZ1225" s="28">
        <v>70</v>
      </c>
      <c r="BA1225" s="26">
        <v>0</v>
      </c>
      <c r="BB1225" s="26" t="s">
        <v>148</v>
      </c>
      <c r="BC1225" s="26" t="s">
        <v>6830</v>
      </c>
      <c r="BD1225" s="26" t="s">
        <v>125</v>
      </c>
      <c r="BE1225" s="24"/>
      <c r="BF1225" s="26" t="s">
        <v>6850</v>
      </c>
      <c r="BG1225" s="26" t="s">
        <v>1398</v>
      </c>
      <c r="BH1225" s="26" t="s">
        <v>6839</v>
      </c>
      <c r="BI1225" s="26" t="s">
        <v>1398</v>
      </c>
      <c r="BJ1225" s="26" t="s">
        <v>6851</v>
      </c>
      <c r="BK1225" s="26" t="s">
        <v>1398</v>
      </c>
      <c r="BL1225" s="26" t="s">
        <v>6852</v>
      </c>
      <c r="BM1225" s="26" t="s">
        <v>357</v>
      </c>
      <c r="BN1225" s="26" t="s">
        <v>6853</v>
      </c>
      <c r="BO1225" s="26" t="s">
        <v>1250</v>
      </c>
      <c r="BP1225" s="24"/>
      <c r="BQ1225" s="24"/>
      <c r="BR1225" s="26">
        <v>3</v>
      </c>
      <c r="BS1225" s="26">
        <v>2</v>
      </c>
      <c r="BT1225" s="26">
        <v>2</v>
      </c>
      <c r="BU1225" s="26">
        <v>3</v>
      </c>
      <c r="BV1225" s="26">
        <v>3</v>
      </c>
      <c r="BW1225" s="26">
        <v>5</v>
      </c>
      <c r="BX1225" s="26">
        <v>5</v>
      </c>
      <c r="BY1225" s="26">
        <v>3</v>
      </c>
      <c r="BZ1225" s="24"/>
      <c r="CA1225" s="24"/>
      <c r="CB1225" s="24"/>
      <c r="CC1225" s="24"/>
      <c r="CD1225" s="24"/>
      <c r="CE1225" s="24"/>
      <c r="CF1225" s="24"/>
      <c r="CG1225" s="24"/>
      <c r="CH1225" s="24"/>
      <c r="CI1225" s="24"/>
      <c r="CJ1225" s="24"/>
      <c r="CK1225" s="24"/>
      <c r="CL1225" s="24"/>
      <c r="CM1225" s="24"/>
      <c r="CN1225" s="24"/>
      <c r="CO1225" s="24"/>
      <c r="CP1225" s="24"/>
      <c r="CQ1225" s="24"/>
      <c r="CR1225" s="24"/>
      <c r="CS1225" s="24"/>
      <c r="CT1225" s="24"/>
      <c r="CU1225" s="24"/>
      <c r="CV1225" s="24"/>
      <c r="CW1225" s="24"/>
      <c r="CX1225" s="24"/>
      <c r="CY1225" s="24"/>
      <c r="CZ1225" s="24"/>
      <c r="DA1225" s="24"/>
      <c r="DB1225" s="24"/>
      <c r="DC1225" s="24"/>
      <c r="DD1225" s="24"/>
      <c r="DE1225" s="24"/>
      <c r="DF1225" s="26" t="s">
        <v>120</v>
      </c>
      <c r="DG1225" s="26" t="s">
        <v>120</v>
      </c>
      <c r="DH1225" s="26" t="s">
        <v>139</v>
      </c>
      <c r="DI1225" s="26" t="s">
        <v>120</v>
      </c>
      <c r="DJ1225" s="26" t="s">
        <v>139</v>
      </c>
      <c r="DK1225" s="26" t="s">
        <v>139</v>
      </c>
      <c r="DL1225" s="26" t="s">
        <v>139</v>
      </c>
      <c r="DM1225" s="26" t="s">
        <v>139</v>
      </c>
      <c r="DN1225" s="26" t="s">
        <v>139</v>
      </c>
      <c r="DO1225" s="26" t="s">
        <v>139</v>
      </c>
    </row>
    <row r="1226" spans="1:119" ht="20.100000000000001" customHeight="1" x14ac:dyDescent="0.25">
      <c r="A1226" s="29" t="str">
        <f t="shared" si="266"/>
        <v>Fundación Ph15 para las Artes (Ph15 Foundation for the Arts)3</v>
      </c>
      <c r="B1226" s="29" t="str">
        <f t="shared" si="267"/>
        <v>Fundación Ph15 para las Artes (Ph15 Foundation for the Arts)</v>
      </c>
      <c r="C1226" s="29">
        <f t="shared" si="268"/>
        <v>3</v>
      </c>
      <c r="D1226" s="30" t="str">
        <f t="shared" si="269"/>
        <v>Americas</v>
      </c>
      <c r="E1226" s="30" t="str">
        <f t="shared" si="270"/>
        <v>Buenos Aires, Argentina</v>
      </c>
      <c r="F1226" s="31">
        <f t="shared" si="271"/>
        <v>3</v>
      </c>
      <c r="G1226" s="31">
        <f t="shared" si="272"/>
        <v>2</v>
      </c>
      <c r="H1226" s="31">
        <f t="shared" si="273"/>
        <v>2</v>
      </c>
      <c r="I1226" s="31">
        <f t="shared" si="274"/>
        <v>3</v>
      </c>
      <c r="J1226" s="31">
        <f t="shared" si="275"/>
        <v>3</v>
      </c>
      <c r="K1226" s="31">
        <f t="shared" si="276"/>
        <v>5</v>
      </c>
      <c r="L1226" s="31">
        <f t="shared" si="277"/>
        <v>5</v>
      </c>
      <c r="M1226" s="31">
        <f t="shared" si="278"/>
        <v>3</v>
      </c>
      <c r="N1226" s="31">
        <f t="shared" si="279"/>
        <v>3.3</v>
      </c>
      <c r="O1226" s="26" t="s">
        <v>6854</v>
      </c>
      <c r="P1226" s="26" t="s">
        <v>108</v>
      </c>
      <c r="Q1226" s="27">
        <v>41400</v>
      </c>
      <c r="R1226" s="26" t="s">
        <v>166</v>
      </c>
      <c r="S1226" s="26" t="s">
        <v>206</v>
      </c>
      <c r="T1226" s="26" t="s">
        <v>207</v>
      </c>
      <c r="U1226" s="26" t="s">
        <v>793</v>
      </c>
      <c r="V1226" s="26" t="s">
        <v>15731</v>
      </c>
      <c r="W1226" s="26" t="s">
        <v>1398</v>
      </c>
      <c r="X1226" s="26" t="s">
        <v>1399</v>
      </c>
      <c r="Y1226" s="26" t="s">
        <v>6821</v>
      </c>
      <c r="Z1226" s="26" t="s">
        <v>6822</v>
      </c>
      <c r="AA1226" s="24"/>
      <c r="AB1226" s="26" t="s">
        <v>117</v>
      </c>
      <c r="AC1226" s="28">
        <v>8000</v>
      </c>
      <c r="AD1226" s="26" t="s">
        <v>6823</v>
      </c>
      <c r="AE1226" s="26" t="s">
        <v>6824</v>
      </c>
      <c r="AF1226" s="26" t="s">
        <v>139</v>
      </c>
      <c r="AG1226" s="26" t="s">
        <v>333</v>
      </c>
      <c r="AH1226" s="26" t="s">
        <v>121</v>
      </c>
      <c r="AI1226" s="28">
        <v>8000</v>
      </c>
      <c r="AJ1226" s="26" t="s">
        <v>6855</v>
      </c>
      <c r="AK1226" s="26" t="s">
        <v>6826</v>
      </c>
      <c r="AL1226" s="26" t="s">
        <v>6827</v>
      </c>
      <c r="AM1226" s="24"/>
      <c r="AN1226" s="24"/>
      <c r="AO1226" s="24"/>
      <c r="AP1226" s="24"/>
      <c r="AQ1226" s="26" t="s">
        <v>6856</v>
      </c>
      <c r="AR1226" s="24"/>
      <c r="AS1226" s="24"/>
      <c r="AT1226" s="24"/>
      <c r="AU1226" s="24"/>
      <c r="AV1226" s="24"/>
      <c r="AW1226" s="28">
        <v>65000</v>
      </c>
      <c r="AX1226" s="26">
        <v>580</v>
      </c>
      <c r="AY1226" s="28">
        <v>75</v>
      </c>
      <c r="AZ1226" s="28">
        <v>65</v>
      </c>
      <c r="BA1226" s="26">
        <v>0</v>
      </c>
      <c r="BB1226" s="26" t="s">
        <v>148</v>
      </c>
      <c r="BC1226" s="26" t="s">
        <v>6830</v>
      </c>
      <c r="BD1226" s="26" t="s">
        <v>125</v>
      </c>
      <c r="BE1226" s="24"/>
      <c r="BF1226" s="26" t="s">
        <v>6857</v>
      </c>
      <c r="BG1226" s="26" t="s">
        <v>1250</v>
      </c>
      <c r="BH1226" s="26" t="s">
        <v>6850</v>
      </c>
      <c r="BI1226" s="26" t="s">
        <v>1398</v>
      </c>
      <c r="BJ1226" s="26" t="s">
        <v>6839</v>
      </c>
      <c r="BK1226" s="26" t="s">
        <v>1398</v>
      </c>
      <c r="BL1226" s="26" t="s">
        <v>6858</v>
      </c>
      <c r="BM1226" s="26" t="s">
        <v>1398</v>
      </c>
      <c r="BN1226" s="24"/>
      <c r="BO1226" s="24"/>
      <c r="BP1226" s="24"/>
      <c r="BQ1226" s="24"/>
      <c r="BR1226" s="26">
        <v>3</v>
      </c>
      <c r="BS1226" s="26">
        <v>2</v>
      </c>
      <c r="BT1226" s="26">
        <v>2</v>
      </c>
      <c r="BU1226" s="26">
        <v>3</v>
      </c>
      <c r="BV1226" s="26">
        <v>3</v>
      </c>
      <c r="BW1226" s="26">
        <v>5</v>
      </c>
      <c r="BX1226" s="26">
        <v>5</v>
      </c>
      <c r="BY1226" s="26">
        <v>3</v>
      </c>
      <c r="BZ1226" s="24"/>
      <c r="CA1226" s="24"/>
      <c r="CB1226" s="24"/>
      <c r="CC1226" s="24"/>
      <c r="CD1226" s="24"/>
      <c r="CE1226" s="24"/>
      <c r="CF1226" s="24"/>
      <c r="CG1226" s="24"/>
      <c r="CH1226" s="24"/>
      <c r="CI1226" s="24"/>
      <c r="CJ1226" s="24"/>
      <c r="CK1226" s="24"/>
      <c r="CL1226" s="24"/>
      <c r="CM1226" s="24"/>
      <c r="CN1226" s="24"/>
      <c r="CO1226" s="24"/>
      <c r="CP1226" s="24"/>
      <c r="CQ1226" s="24"/>
      <c r="CR1226" s="24"/>
      <c r="CS1226" s="24"/>
      <c r="CT1226" s="24"/>
      <c r="CU1226" s="24"/>
      <c r="CV1226" s="24"/>
      <c r="CW1226" s="24"/>
      <c r="CX1226" s="24"/>
      <c r="CY1226" s="24"/>
      <c r="CZ1226" s="24"/>
      <c r="DA1226" s="24"/>
      <c r="DB1226" s="24"/>
      <c r="DC1226" s="24"/>
      <c r="DD1226" s="24"/>
      <c r="DE1226" s="24"/>
      <c r="DF1226" s="26" t="s">
        <v>120</v>
      </c>
      <c r="DG1226" s="26" t="s">
        <v>120</v>
      </c>
      <c r="DH1226" s="26" t="s">
        <v>139</v>
      </c>
      <c r="DI1226" s="26" t="s">
        <v>120</v>
      </c>
      <c r="DJ1226" s="26" t="s">
        <v>139</v>
      </c>
      <c r="DK1226" s="26" t="s">
        <v>139</v>
      </c>
      <c r="DL1226" s="26" t="s">
        <v>139</v>
      </c>
      <c r="DM1226" s="26" t="s">
        <v>139</v>
      </c>
      <c r="DN1226" s="26" t="s">
        <v>139</v>
      </c>
      <c r="DO1226" s="26" t="s">
        <v>139</v>
      </c>
    </row>
    <row r="1227" spans="1:119" ht="20.100000000000001" customHeight="1" x14ac:dyDescent="0.25">
      <c r="A1227" s="29" t="str">
        <f t="shared" si="266"/>
        <v>Fundación Ph15 para las Artes (Ph15 Foundation for the Arts)2</v>
      </c>
      <c r="B1227" s="29" t="str">
        <f t="shared" si="267"/>
        <v>Fundación Ph15 para las Artes (Ph15 Foundation for the Arts)</v>
      </c>
      <c r="C1227" s="29">
        <f t="shared" si="268"/>
        <v>2</v>
      </c>
      <c r="D1227" s="30" t="str">
        <f t="shared" si="269"/>
        <v>Americas</v>
      </c>
      <c r="E1227" s="30" t="str">
        <f t="shared" si="270"/>
        <v>Buenos Aires, Argentina</v>
      </c>
      <c r="F1227" s="31">
        <f t="shared" si="271"/>
        <v>3</v>
      </c>
      <c r="G1227" s="31">
        <f t="shared" si="272"/>
        <v>2</v>
      </c>
      <c r="H1227" s="31">
        <f t="shared" si="273"/>
        <v>2</v>
      </c>
      <c r="I1227" s="31">
        <f t="shared" si="274"/>
        <v>3</v>
      </c>
      <c r="J1227" s="31">
        <f t="shared" si="275"/>
        <v>3</v>
      </c>
      <c r="K1227" s="31">
        <f t="shared" si="276"/>
        <v>5</v>
      </c>
      <c r="L1227" s="31">
        <f t="shared" si="277"/>
        <v>5</v>
      </c>
      <c r="M1227" s="31">
        <f t="shared" si="278"/>
        <v>3</v>
      </c>
      <c r="N1227" s="31">
        <f t="shared" si="279"/>
        <v>3.3</v>
      </c>
      <c r="O1227" s="26" t="s">
        <v>6859</v>
      </c>
      <c r="P1227" s="26" t="s">
        <v>108</v>
      </c>
      <c r="Q1227" s="27">
        <v>41038</v>
      </c>
      <c r="R1227" s="26" t="s">
        <v>109</v>
      </c>
      <c r="S1227" s="26" t="s">
        <v>217</v>
      </c>
      <c r="T1227" s="26" t="s">
        <v>175</v>
      </c>
      <c r="U1227" s="26" t="s">
        <v>793</v>
      </c>
      <c r="V1227" s="26" t="s">
        <v>15731</v>
      </c>
      <c r="W1227" s="26" t="s">
        <v>1398</v>
      </c>
      <c r="X1227" s="26" t="s">
        <v>1399</v>
      </c>
      <c r="Y1227" s="26" t="s">
        <v>6821</v>
      </c>
      <c r="Z1227" s="26" t="s">
        <v>6822</v>
      </c>
      <c r="AA1227" s="24"/>
      <c r="AB1227" s="26" t="s">
        <v>117</v>
      </c>
      <c r="AC1227" s="28">
        <v>8000</v>
      </c>
      <c r="AD1227" s="26" t="s">
        <v>6823</v>
      </c>
      <c r="AE1227" s="26" t="s">
        <v>6824</v>
      </c>
      <c r="AF1227" s="26" t="s">
        <v>139</v>
      </c>
      <c r="AG1227" s="26" t="s">
        <v>333</v>
      </c>
      <c r="AH1227" s="26" t="s">
        <v>143</v>
      </c>
      <c r="AI1227" s="28">
        <v>8000</v>
      </c>
      <c r="AJ1227" s="24"/>
      <c r="AK1227" s="26" t="s">
        <v>6860</v>
      </c>
      <c r="AL1227" s="26" t="s">
        <v>6861</v>
      </c>
      <c r="AM1227" s="26" t="s">
        <v>6862</v>
      </c>
      <c r="AN1227" s="26" t="s">
        <v>6863</v>
      </c>
      <c r="AO1227" s="26" t="s">
        <v>6864</v>
      </c>
      <c r="AP1227" s="24"/>
      <c r="AQ1227" s="24"/>
      <c r="AR1227" s="24"/>
      <c r="AS1227" s="24"/>
      <c r="AT1227" s="24"/>
      <c r="AU1227" s="26" t="s">
        <v>6865</v>
      </c>
      <c r="AV1227" s="24"/>
      <c r="AW1227" s="28">
        <v>23750</v>
      </c>
      <c r="AX1227" s="26">
        <v>500</v>
      </c>
      <c r="AY1227" s="28">
        <v>75</v>
      </c>
      <c r="AZ1227" s="28">
        <v>50</v>
      </c>
      <c r="BA1227" s="26">
        <v>0</v>
      </c>
      <c r="BB1227" s="26" t="s">
        <v>148</v>
      </c>
      <c r="BC1227" s="26" t="s">
        <v>6830</v>
      </c>
      <c r="BD1227" s="26" t="s">
        <v>437</v>
      </c>
      <c r="BE1227" s="24"/>
      <c r="BF1227" s="26" t="s">
        <v>202</v>
      </c>
      <c r="BG1227" s="26" t="s">
        <v>191</v>
      </c>
      <c r="BH1227" s="26" t="s">
        <v>6866</v>
      </c>
      <c r="BI1227" s="26" t="s">
        <v>1398</v>
      </c>
      <c r="BJ1227" s="26" t="s">
        <v>6867</v>
      </c>
      <c r="BK1227" s="26" t="s">
        <v>1398</v>
      </c>
      <c r="BL1227" s="24"/>
      <c r="BM1227" s="24"/>
      <c r="BN1227" s="24"/>
      <c r="BO1227" s="24"/>
      <c r="BP1227" s="24"/>
      <c r="BQ1227" s="24"/>
      <c r="BR1227" s="26">
        <v>3</v>
      </c>
      <c r="BS1227" s="26">
        <v>2</v>
      </c>
      <c r="BT1227" s="26">
        <v>2</v>
      </c>
      <c r="BU1227" s="26">
        <v>3</v>
      </c>
      <c r="BV1227" s="26">
        <v>3</v>
      </c>
      <c r="BW1227" s="26">
        <v>5</v>
      </c>
      <c r="BX1227" s="26">
        <v>5</v>
      </c>
      <c r="BY1227" s="26">
        <v>3</v>
      </c>
      <c r="BZ1227" s="24"/>
      <c r="CA1227" s="24"/>
      <c r="CB1227" s="24"/>
      <c r="CC1227" s="24"/>
      <c r="CD1227" s="24"/>
      <c r="CE1227" s="24"/>
      <c r="CF1227" s="24"/>
      <c r="CG1227" s="24"/>
      <c r="CH1227" s="24"/>
      <c r="CI1227" s="24"/>
      <c r="CJ1227" s="24"/>
      <c r="CK1227" s="24"/>
      <c r="CL1227" s="24"/>
      <c r="CM1227" s="24"/>
      <c r="CN1227" s="24"/>
      <c r="CO1227" s="24"/>
      <c r="CP1227" s="24"/>
      <c r="CQ1227" s="24"/>
      <c r="CR1227" s="24"/>
      <c r="CS1227" s="24"/>
      <c r="CT1227" s="24"/>
      <c r="CU1227" s="24"/>
      <c r="CV1227" s="24"/>
      <c r="CW1227" s="24"/>
      <c r="CX1227" s="24"/>
      <c r="CY1227" s="24"/>
      <c r="CZ1227" s="24"/>
      <c r="DA1227" s="24"/>
      <c r="DB1227" s="24"/>
      <c r="DC1227" s="24"/>
      <c r="DD1227" s="24"/>
      <c r="DE1227" s="24"/>
      <c r="DF1227" s="26" t="s">
        <v>120</v>
      </c>
      <c r="DG1227" s="26" t="s">
        <v>139</v>
      </c>
      <c r="DH1227" s="26" t="s">
        <v>139</v>
      </c>
      <c r="DI1227" s="26" t="s">
        <v>120</v>
      </c>
      <c r="DJ1227" s="26" t="s">
        <v>139</v>
      </c>
      <c r="DK1227" s="26" t="s">
        <v>139</v>
      </c>
      <c r="DL1227" s="26" t="s">
        <v>139</v>
      </c>
      <c r="DM1227" s="26" t="s">
        <v>139</v>
      </c>
      <c r="DN1227" s="26" t="s">
        <v>139</v>
      </c>
      <c r="DO1227" s="26" t="s">
        <v>139</v>
      </c>
    </row>
    <row r="1228" spans="1:119" ht="20.100000000000001" customHeight="1" x14ac:dyDescent="0.25">
      <c r="A1228" s="29" t="str">
        <f t="shared" si="266"/>
        <v>Fundación Ph15 para las Artes (Ph15 Foundation for the Arts)1</v>
      </c>
      <c r="B1228" s="29" t="str">
        <f t="shared" si="267"/>
        <v>Fundación Ph15 para las Artes (Ph15 Foundation for the Arts)</v>
      </c>
      <c r="C1228" s="29">
        <f t="shared" si="268"/>
        <v>1</v>
      </c>
      <c r="D1228" s="30" t="str">
        <f t="shared" si="269"/>
        <v>Americas</v>
      </c>
      <c r="E1228" s="30" t="str">
        <f t="shared" si="270"/>
        <v>Buenos Aires, Argentina</v>
      </c>
      <c r="F1228" s="31">
        <f t="shared" si="271"/>
        <v>3</v>
      </c>
      <c r="G1228" s="31">
        <f t="shared" si="272"/>
        <v>1</v>
      </c>
      <c r="H1228" s="31">
        <f t="shared" si="273"/>
        <v>2</v>
      </c>
      <c r="I1228" s="31">
        <f t="shared" si="274"/>
        <v>3</v>
      </c>
      <c r="J1228" s="31">
        <f t="shared" si="275"/>
        <v>3</v>
      </c>
      <c r="K1228" s="31">
        <f t="shared" si="276"/>
        <v>4</v>
      </c>
      <c r="L1228" s="31">
        <f t="shared" si="277"/>
        <v>4</v>
      </c>
      <c r="M1228" s="31">
        <f t="shared" si="278"/>
        <v>3</v>
      </c>
      <c r="N1228" s="31">
        <f t="shared" si="279"/>
        <v>2.9</v>
      </c>
      <c r="O1228" s="26" t="s">
        <v>6868</v>
      </c>
      <c r="P1228" s="26" t="s">
        <v>108</v>
      </c>
      <c r="Q1228" s="27">
        <v>40672</v>
      </c>
      <c r="R1228" s="26" t="s">
        <v>155</v>
      </c>
      <c r="S1228" s="26" t="s">
        <v>409</v>
      </c>
      <c r="T1228" s="26" t="s">
        <v>333</v>
      </c>
      <c r="U1228" s="26" t="s">
        <v>793</v>
      </c>
      <c r="V1228" s="26" t="s">
        <v>15731</v>
      </c>
      <c r="W1228" s="26" t="s">
        <v>1398</v>
      </c>
      <c r="X1228" s="26" t="s">
        <v>1399</v>
      </c>
      <c r="Y1228" s="26" t="s">
        <v>6821</v>
      </c>
      <c r="Z1228" s="26" t="s">
        <v>6822</v>
      </c>
      <c r="AA1228" s="24"/>
      <c r="AB1228" s="26" t="s">
        <v>117</v>
      </c>
      <c r="AC1228" s="28">
        <v>6000</v>
      </c>
      <c r="AD1228" s="26" t="s">
        <v>6823</v>
      </c>
      <c r="AE1228" s="26" t="s">
        <v>6824</v>
      </c>
      <c r="AF1228" s="26" t="s">
        <v>139</v>
      </c>
      <c r="AG1228" s="26" t="s">
        <v>333</v>
      </c>
      <c r="AH1228" s="26" t="s">
        <v>158</v>
      </c>
      <c r="AI1228" s="28">
        <v>6000</v>
      </c>
      <c r="AJ1228" s="24"/>
      <c r="AK1228" s="26" t="s">
        <v>6860</v>
      </c>
      <c r="AL1228" s="26" t="s">
        <v>6861</v>
      </c>
      <c r="AM1228" s="26" t="s">
        <v>6869</v>
      </c>
      <c r="AN1228" s="26" t="s">
        <v>6870</v>
      </c>
      <c r="AO1228" s="26" t="s">
        <v>6871</v>
      </c>
      <c r="AP1228" s="24"/>
      <c r="AQ1228" s="24"/>
      <c r="AR1228" s="24"/>
      <c r="AS1228" s="24"/>
      <c r="AT1228" s="24"/>
      <c r="AU1228" s="24"/>
      <c r="AV1228" s="24"/>
      <c r="AW1228" s="28">
        <v>37500</v>
      </c>
      <c r="AX1228" s="26">
        <v>450</v>
      </c>
      <c r="AY1228" s="28">
        <v>100</v>
      </c>
      <c r="AZ1228" s="28">
        <v>60</v>
      </c>
      <c r="BA1228" s="26">
        <v>0</v>
      </c>
      <c r="BB1228" s="26" t="s">
        <v>148</v>
      </c>
      <c r="BC1228" s="26" t="s">
        <v>6830</v>
      </c>
      <c r="BD1228" s="24"/>
      <c r="BE1228" s="24"/>
      <c r="BF1228" s="26" t="s">
        <v>2244</v>
      </c>
      <c r="BG1228" s="26" t="s">
        <v>1398</v>
      </c>
      <c r="BH1228" s="26" t="s">
        <v>6872</v>
      </c>
      <c r="BI1228" s="26" t="s">
        <v>1398</v>
      </c>
      <c r="BJ1228" s="26" t="s">
        <v>6873</v>
      </c>
      <c r="BK1228" s="26" t="s">
        <v>1398</v>
      </c>
      <c r="BL1228" s="24"/>
      <c r="BM1228" s="24"/>
      <c r="BN1228" s="24"/>
      <c r="BO1228" s="24"/>
      <c r="BP1228" s="24"/>
      <c r="BQ1228" s="24"/>
      <c r="BR1228" s="26">
        <v>3</v>
      </c>
      <c r="BS1228" s="26">
        <v>1</v>
      </c>
      <c r="BT1228" s="26">
        <v>2</v>
      </c>
      <c r="BU1228" s="26">
        <v>3</v>
      </c>
      <c r="BV1228" s="26">
        <v>3</v>
      </c>
      <c r="BW1228" s="26">
        <v>4</v>
      </c>
      <c r="BX1228" s="26">
        <v>4</v>
      </c>
      <c r="BY1228" s="26">
        <v>3</v>
      </c>
      <c r="BZ1228" s="24"/>
      <c r="CA1228" s="24"/>
      <c r="CB1228" s="24"/>
      <c r="CC1228" s="24"/>
      <c r="CD1228" s="24"/>
      <c r="CE1228" s="24"/>
      <c r="CF1228" s="24"/>
      <c r="CG1228" s="24"/>
      <c r="CH1228" s="24"/>
      <c r="CI1228" s="24"/>
      <c r="CJ1228" s="24"/>
      <c r="CK1228" s="24"/>
      <c r="CL1228" s="24"/>
      <c r="CM1228" s="24"/>
      <c r="CN1228" s="24"/>
      <c r="CO1228" s="24"/>
      <c r="CP1228" s="24"/>
      <c r="CQ1228" s="24"/>
      <c r="CR1228" s="24"/>
      <c r="CS1228" s="24"/>
      <c r="CT1228" s="24"/>
      <c r="CU1228" s="24"/>
      <c r="CV1228" s="24"/>
      <c r="CW1228" s="24"/>
      <c r="CX1228" s="24"/>
      <c r="CY1228" s="24"/>
      <c r="CZ1228" s="24"/>
      <c r="DA1228" s="24"/>
      <c r="DB1228" s="24"/>
      <c r="DC1228" s="24"/>
      <c r="DD1228" s="24"/>
      <c r="DE1228" s="24"/>
      <c r="DF1228" s="26" t="s">
        <v>120</v>
      </c>
      <c r="DG1228" s="26" t="s">
        <v>120</v>
      </c>
      <c r="DH1228" s="26" t="s">
        <v>120</v>
      </c>
      <c r="DI1228" s="26" t="s">
        <v>139</v>
      </c>
      <c r="DJ1228" s="26" t="s">
        <v>139</v>
      </c>
      <c r="DK1228" s="26" t="s">
        <v>139</v>
      </c>
      <c r="DL1228" s="26" t="s">
        <v>139</v>
      </c>
      <c r="DM1228" s="26" t="s">
        <v>120</v>
      </c>
      <c r="DN1228" s="26" t="s">
        <v>139</v>
      </c>
      <c r="DO1228" s="26" t="s">
        <v>139</v>
      </c>
    </row>
    <row r="1229" spans="1:119" ht="20.100000000000001" customHeight="1" x14ac:dyDescent="0.25">
      <c r="A1229" s="29" t="str">
        <f t="shared" si="266"/>
        <v>Fundación pro Bienestar y Dignidad de las Personas Afectadas por el VIH/SIDA (Foundation for the Well-being and Dignity of People Affected by HIV/AIDS)4</v>
      </c>
      <c r="B1229" s="29" t="str">
        <f t="shared" si="267"/>
        <v>Fundación pro Bienestar y Dignidad de las Personas Afectadas por el VIH/SIDA (Foundation for the Well-being and Dignity of People Affected by HIV/AIDS)</v>
      </c>
      <c r="C1229" s="29">
        <f t="shared" si="268"/>
        <v>4</v>
      </c>
      <c r="D1229" s="30" t="str">
        <f t="shared" si="269"/>
        <v>Americas</v>
      </c>
      <c r="E1229" s="30" t="str">
        <f t="shared" si="270"/>
        <v>Panama City, Panama</v>
      </c>
      <c r="F1229" s="31">
        <f t="shared" si="271"/>
        <v>3</v>
      </c>
      <c r="G1229" s="31">
        <f t="shared" si="272"/>
        <v>3</v>
      </c>
      <c r="H1229" s="31">
        <f t="shared" si="273"/>
        <v>5</v>
      </c>
      <c r="I1229" s="31">
        <f t="shared" si="274"/>
        <v>5</v>
      </c>
      <c r="J1229" s="31">
        <f t="shared" si="275"/>
        <v>3</v>
      </c>
      <c r="K1229" s="31">
        <f t="shared" si="276"/>
        <v>4</v>
      </c>
      <c r="L1229" s="31">
        <f t="shared" si="277"/>
        <v>4</v>
      </c>
      <c r="M1229" s="31">
        <f t="shared" si="278"/>
        <v>5</v>
      </c>
      <c r="N1229" s="31">
        <f t="shared" si="279"/>
        <v>4</v>
      </c>
      <c r="O1229" s="26" t="s">
        <v>6874</v>
      </c>
      <c r="P1229" s="26" t="s">
        <v>108</v>
      </c>
      <c r="Q1229" s="27">
        <v>41204</v>
      </c>
      <c r="R1229" s="26" t="s">
        <v>305</v>
      </c>
      <c r="S1229" s="26" t="s">
        <v>306</v>
      </c>
      <c r="T1229" s="26" t="s">
        <v>207</v>
      </c>
      <c r="U1229" s="26" t="s">
        <v>833</v>
      </c>
      <c r="V1229" s="26" t="s">
        <v>15731</v>
      </c>
      <c r="W1229" s="26" t="s">
        <v>1964</v>
      </c>
      <c r="X1229" s="26" t="s">
        <v>1965</v>
      </c>
      <c r="Y1229" s="26" t="s">
        <v>6875</v>
      </c>
      <c r="Z1229" s="26" t="s">
        <v>6876</v>
      </c>
      <c r="AA1229" s="24"/>
      <c r="AB1229" s="26" t="s">
        <v>117</v>
      </c>
      <c r="AC1229" s="28">
        <v>20000</v>
      </c>
      <c r="AD1229" s="24"/>
      <c r="AE1229" s="26" t="s">
        <v>1271</v>
      </c>
      <c r="AF1229" s="26" t="s">
        <v>139</v>
      </c>
      <c r="AG1229" s="26" t="s">
        <v>645</v>
      </c>
      <c r="AH1229" s="26" t="s">
        <v>185</v>
      </c>
      <c r="AI1229" s="28">
        <v>20000</v>
      </c>
      <c r="AJ1229" s="26" t="s">
        <v>6877</v>
      </c>
      <c r="AK1229" s="26" t="s">
        <v>6878</v>
      </c>
      <c r="AL1229" s="26" t="s">
        <v>6879</v>
      </c>
      <c r="AM1229" s="24"/>
      <c r="AN1229" s="24"/>
      <c r="AO1229" s="24"/>
      <c r="AP1229" s="24"/>
      <c r="AQ1229" s="24"/>
      <c r="AR1229" s="26" t="s">
        <v>6880</v>
      </c>
      <c r="AS1229" s="24"/>
      <c r="AT1229" s="24"/>
      <c r="AU1229" s="24"/>
      <c r="AV1229" s="24"/>
      <c r="AW1229" s="28">
        <v>597377</v>
      </c>
      <c r="AX1229" s="26">
        <v>6897</v>
      </c>
      <c r="AY1229" s="28">
        <v>100</v>
      </c>
      <c r="AZ1229" s="28">
        <v>100</v>
      </c>
      <c r="BA1229" s="26">
        <v>0</v>
      </c>
      <c r="BB1229" s="26" t="s">
        <v>148</v>
      </c>
      <c r="BC1229" s="26" t="s">
        <v>6881</v>
      </c>
      <c r="BD1229" s="26" t="s">
        <v>125</v>
      </c>
      <c r="BE1229" s="24"/>
      <c r="BF1229" s="26" t="s">
        <v>768</v>
      </c>
      <c r="BG1229" s="26" t="s">
        <v>1964</v>
      </c>
      <c r="BH1229" s="26" t="s">
        <v>6882</v>
      </c>
      <c r="BI1229" s="26" t="s">
        <v>1964</v>
      </c>
      <c r="BJ1229" s="26" t="s">
        <v>6883</v>
      </c>
      <c r="BK1229" s="26" t="s">
        <v>191</v>
      </c>
      <c r="BL1229" s="26" t="s">
        <v>1695</v>
      </c>
      <c r="BM1229" s="24"/>
      <c r="BN1229" s="24"/>
      <c r="BO1229" s="24"/>
      <c r="BP1229" s="24"/>
      <c r="BQ1229" s="24"/>
      <c r="BR1229" s="26">
        <v>3</v>
      </c>
      <c r="BS1229" s="26">
        <v>3</v>
      </c>
      <c r="BT1229" s="26">
        <v>5</v>
      </c>
      <c r="BU1229" s="26">
        <v>5</v>
      </c>
      <c r="BV1229" s="26">
        <v>3</v>
      </c>
      <c r="BW1229" s="26">
        <v>4</v>
      </c>
      <c r="BX1229" s="26">
        <v>4</v>
      </c>
      <c r="BY1229" s="26">
        <v>5</v>
      </c>
      <c r="BZ1229" s="24"/>
      <c r="CA1229" s="24"/>
      <c r="CB1229" s="24"/>
      <c r="CC1229" s="24"/>
      <c r="CD1229" s="24"/>
      <c r="CE1229" s="24"/>
      <c r="CF1229" s="24"/>
      <c r="CG1229" s="24"/>
      <c r="CH1229" s="24"/>
      <c r="CI1229" s="24"/>
      <c r="CJ1229" s="24"/>
      <c r="CK1229" s="24"/>
      <c r="CL1229" s="24"/>
      <c r="CM1229" s="24"/>
      <c r="CN1229" s="24"/>
      <c r="CO1229" s="24"/>
      <c r="CP1229" s="24"/>
      <c r="CQ1229" s="24"/>
      <c r="CR1229" s="24"/>
      <c r="CS1229" s="24"/>
      <c r="CT1229" s="24"/>
      <c r="CU1229" s="24"/>
      <c r="CV1229" s="24"/>
      <c r="CW1229" s="24"/>
      <c r="CX1229" s="24"/>
      <c r="CY1229" s="24"/>
      <c r="CZ1229" s="24"/>
      <c r="DA1229" s="24"/>
      <c r="DB1229" s="24"/>
      <c r="DC1229" s="24"/>
      <c r="DD1229" s="24"/>
      <c r="DE1229" s="24"/>
      <c r="DF1229" s="26" t="s">
        <v>120</v>
      </c>
      <c r="DG1229" s="26" t="s">
        <v>120</v>
      </c>
      <c r="DH1229" s="26" t="s">
        <v>120</v>
      </c>
      <c r="DI1229" s="26" t="s">
        <v>139</v>
      </c>
      <c r="DJ1229" s="26" t="s">
        <v>139</v>
      </c>
      <c r="DK1229" s="26" t="s">
        <v>139</v>
      </c>
      <c r="DL1229" s="26" t="s">
        <v>120</v>
      </c>
      <c r="DM1229" s="26" t="s">
        <v>139</v>
      </c>
      <c r="DN1229" s="26" t="s">
        <v>139</v>
      </c>
      <c r="DO1229" s="26" t="s">
        <v>139</v>
      </c>
    </row>
    <row r="1230" spans="1:119" ht="20.100000000000001" customHeight="1" x14ac:dyDescent="0.25">
      <c r="A1230" s="29" t="str">
        <f t="shared" si="266"/>
        <v>Fundación pro Bienestar y Dignidad de las Personas Afectadas por el VIH/SIDA (Foundation for the Well-being and Dignity of People Affected by HIV/AIDS)3</v>
      </c>
      <c r="B1230" s="29" t="str">
        <f t="shared" si="267"/>
        <v>Fundación pro Bienestar y Dignidad de las Personas Afectadas por el VIH/SIDA (Foundation for the Well-being and Dignity of People Affected by HIV/AIDS)</v>
      </c>
      <c r="C1230" s="29">
        <f t="shared" si="268"/>
        <v>3</v>
      </c>
      <c r="D1230" s="30" t="str">
        <f t="shared" si="269"/>
        <v>Americas</v>
      </c>
      <c r="E1230" s="30" t="str">
        <f t="shared" si="270"/>
        <v>Panama City, Panama</v>
      </c>
      <c r="F1230" s="31">
        <f t="shared" si="271"/>
        <v>3</v>
      </c>
      <c r="G1230" s="31">
        <f t="shared" si="272"/>
        <v>3</v>
      </c>
      <c r="H1230" s="31">
        <f t="shared" si="273"/>
        <v>3</v>
      </c>
      <c r="I1230" s="31">
        <f t="shared" si="274"/>
        <v>5</v>
      </c>
      <c r="J1230" s="31">
        <f t="shared" si="275"/>
        <v>3</v>
      </c>
      <c r="K1230" s="31">
        <f t="shared" si="276"/>
        <v>3</v>
      </c>
      <c r="L1230" s="31">
        <f t="shared" si="277"/>
        <v>5</v>
      </c>
      <c r="M1230" s="31">
        <f t="shared" si="278"/>
        <v>4</v>
      </c>
      <c r="N1230" s="31">
        <f t="shared" si="279"/>
        <v>3.6</v>
      </c>
      <c r="O1230" s="26" t="s">
        <v>6884</v>
      </c>
      <c r="P1230" s="26" t="s">
        <v>108</v>
      </c>
      <c r="Q1230" s="27">
        <v>40826</v>
      </c>
      <c r="R1230" s="26" t="s">
        <v>109</v>
      </c>
      <c r="S1230" s="26" t="s">
        <v>321</v>
      </c>
      <c r="T1230" s="26" t="s">
        <v>175</v>
      </c>
      <c r="U1230" s="26" t="s">
        <v>833</v>
      </c>
      <c r="V1230" s="26" t="s">
        <v>15731</v>
      </c>
      <c r="W1230" s="26" t="s">
        <v>1964</v>
      </c>
      <c r="X1230" s="26" t="s">
        <v>1965</v>
      </c>
      <c r="Y1230" s="26" t="s">
        <v>6875</v>
      </c>
      <c r="Z1230" s="26" t="s">
        <v>6876</v>
      </c>
      <c r="AA1230" s="24"/>
      <c r="AB1230" s="26" t="s">
        <v>117</v>
      </c>
      <c r="AC1230" s="28">
        <v>17000</v>
      </c>
      <c r="AD1230" s="24"/>
      <c r="AE1230" s="26" t="s">
        <v>1271</v>
      </c>
      <c r="AF1230" s="26" t="s">
        <v>139</v>
      </c>
      <c r="AG1230" s="26" t="s">
        <v>645</v>
      </c>
      <c r="AH1230" s="26" t="s">
        <v>121</v>
      </c>
      <c r="AI1230" s="28">
        <v>17000</v>
      </c>
      <c r="AJ1230" s="24"/>
      <c r="AK1230" s="26" t="s">
        <v>6885</v>
      </c>
      <c r="AL1230" s="26" t="s">
        <v>6886</v>
      </c>
      <c r="AM1230" s="26" t="s">
        <v>6887</v>
      </c>
      <c r="AN1230" s="26" t="s">
        <v>6888</v>
      </c>
      <c r="AO1230" s="26" t="s">
        <v>6889</v>
      </c>
      <c r="AP1230" s="24"/>
      <c r="AQ1230" s="24"/>
      <c r="AR1230" s="24"/>
      <c r="AS1230" s="24"/>
      <c r="AT1230" s="26" t="s">
        <v>4808</v>
      </c>
      <c r="AU1230" s="26" t="s">
        <v>6890</v>
      </c>
      <c r="AV1230" s="24"/>
      <c r="AW1230" s="28">
        <v>609721</v>
      </c>
      <c r="AX1230" s="26">
        <v>6365</v>
      </c>
      <c r="AY1230" s="28">
        <v>100</v>
      </c>
      <c r="AZ1230" s="28">
        <v>96</v>
      </c>
      <c r="BA1230" s="26">
        <v>0</v>
      </c>
      <c r="BB1230" s="26" t="s">
        <v>148</v>
      </c>
      <c r="BC1230" s="26" t="s">
        <v>6881</v>
      </c>
      <c r="BD1230" s="26" t="s">
        <v>437</v>
      </c>
      <c r="BE1230" s="24"/>
      <c r="BF1230" s="26" t="s">
        <v>6891</v>
      </c>
      <c r="BG1230" s="26" t="s">
        <v>191</v>
      </c>
      <c r="BH1230" s="26" t="s">
        <v>1695</v>
      </c>
      <c r="BI1230" s="24"/>
      <c r="BJ1230" s="26" t="s">
        <v>768</v>
      </c>
      <c r="BK1230" s="26" t="s">
        <v>1964</v>
      </c>
      <c r="BL1230" s="26" t="s">
        <v>6892</v>
      </c>
      <c r="BM1230" s="26" t="s">
        <v>1964</v>
      </c>
      <c r="BN1230" s="24"/>
      <c r="BO1230" s="24"/>
      <c r="BP1230" s="24"/>
      <c r="BQ1230" s="24"/>
      <c r="BR1230" s="26">
        <v>3</v>
      </c>
      <c r="BS1230" s="26">
        <v>3</v>
      </c>
      <c r="BT1230" s="26">
        <v>3</v>
      </c>
      <c r="BU1230" s="26">
        <v>5</v>
      </c>
      <c r="BV1230" s="26">
        <v>3</v>
      </c>
      <c r="BW1230" s="26">
        <v>3</v>
      </c>
      <c r="BX1230" s="26">
        <v>5</v>
      </c>
      <c r="BY1230" s="26">
        <v>4</v>
      </c>
      <c r="BZ1230" s="24"/>
      <c r="CA1230" s="24"/>
      <c r="CB1230" s="24"/>
      <c r="CC1230" s="24"/>
      <c r="CD1230" s="24"/>
      <c r="CE1230" s="24"/>
      <c r="CF1230" s="24"/>
      <c r="CG1230" s="24"/>
      <c r="CH1230" s="24"/>
      <c r="CI1230" s="24"/>
      <c r="CJ1230" s="24"/>
      <c r="CK1230" s="24"/>
      <c r="CL1230" s="24"/>
      <c r="CM1230" s="24"/>
      <c r="CN1230" s="24"/>
      <c r="CO1230" s="24"/>
      <c r="CP1230" s="24"/>
      <c r="CQ1230" s="24"/>
      <c r="CR1230" s="24"/>
      <c r="CS1230" s="24"/>
      <c r="CT1230" s="24"/>
      <c r="CU1230" s="24"/>
      <c r="CV1230" s="24"/>
      <c r="CW1230" s="24"/>
      <c r="CX1230" s="24"/>
      <c r="CY1230" s="24"/>
      <c r="CZ1230" s="24"/>
      <c r="DA1230" s="24"/>
      <c r="DB1230" s="24"/>
      <c r="DC1230" s="24"/>
      <c r="DD1230" s="24"/>
      <c r="DE1230" s="24"/>
      <c r="DF1230" s="26" t="s">
        <v>120</v>
      </c>
      <c r="DG1230" s="26" t="s">
        <v>139</v>
      </c>
      <c r="DH1230" s="26" t="s">
        <v>120</v>
      </c>
      <c r="DI1230" s="26" t="s">
        <v>139</v>
      </c>
      <c r="DJ1230" s="26" t="s">
        <v>139</v>
      </c>
      <c r="DK1230" s="26" t="s">
        <v>139</v>
      </c>
      <c r="DL1230" s="26" t="s">
        <v>139</v>
      </c>
      <c r="DM1230" s="26" t="s">
        <v>139</v>
      </c>
      <c r="DN1230" s="26" t="s">
        <v>139</v>
      </c>
      <c r="DO1230" s="26" t="s">
        <v>139</v>
      </c>
    </row>
    <row r="1231" spans="1:119" ht="20.100000000000001" customHeight="1" x14ac:dyDescent="0.25">
      <c r="A1231" s="29" t="str">
        <f t="shared" si="266"/>
        <v>Fundación pro Bienestar y Dignidad de las Personas Afectadas por el VIH/SIDA (Foundation for the Well-being and Dignity of People Affected by HIV/AIDS)2</v>
      </c>
      <c r="B1231" s="29" t="str">
        <f t="shared" si="267"/>
        <v>Fundación pro Bienestar y Dignidad de las Personas Afectadas por el VIH/SIDA (Foundation for the Well-being and Dignity of People Affected by HIV/AIDS)</v>
      </c>
      <c r="C1231" s="29">
        <f t="shared" si="268"/>
        <v>2</v>
      </c>
      <c r="D1231" s="30" t="str">
        <f t="shared" si="269"/>
        <v>Americas</v>
      </c>
      <c r="E1231" s="30" t="str">
        <f t="shared" si="270"/>
        <v>Panama City, Panama</v>
      </c>
      <c r="F1231" s="31">
        <f t="shared" si="271"/>
        <v>3</v>
      </c>
      <c r="G1231" s="31">
        <f t="shared" si="272"/>
        <v>3</v>
      </c>
      <c r="H1231" s="31">
        <f t="shared" si="273"/>
        <v>3</v>
      </c>
      <c r="I1231" s="31">
        <f t="shared" si="274"/>
        <v>3</v>
      </c>
      <c r="J1231" s="31">
        <f t="shared" si="275"/>
        <v>2</v>
      </c>
      <c r="K1231" s="31">
        <f t="shared" si="276"/>
        <v>2</v>
      </c>
      <c r="L1231" s="31">
        <f t="shared" si="277"/>
        <v>5</v>
      </c>
      <c r="M1231" s="31">
        <f t="shared" si="278"/>
        <v>4</v>
      </c>
      <c r="N1231" s="31">
        <f t="shared" si="279"/>
        <v>3.1</v>
      </c>
      <c r="O1231" s="26" t="s">
        <v>6893</v>
      </c>
      <c r="P1231" s="26" t="s">
        <v>108</v>
      </c>
      <c r="Q1231" s="27">
        <v>40469</v>
      </c>
      <c r="R1231" s="26" t="s">
        <v>109</v>
      </c>
      <c r="S1231" s="26" t="s">
        <v>332</v>
      </c>
      <c r="T1231" s="26" t="s">
        <v>333</v>
      </c>
      <c r="U1231" s="26" t="s">
        <v>833</v>
      </c>
      <c r="V1231" s="26" t="s">
        <v>15731</v>
      </c>
      <c r="W1231" s="26" t="s">
        <v>1964</v>
      </c>
      <c r="X1231" s="26" t="s">
        <v>1965</v>
      </c>
      <c r="Y1231" s="26" t="s">
        <v>6875</v>
      </c>
      <c r="Z1231" s="26" t="s">
        <v>6876</v>
      </c>
      <c r="AA1231" s="24"/>
      <c r="AB1231" s="26" t="s">
        <v>117</v>
      </c>
      <c r="AC1231" s="28">
        <v>7000</v>
      </c>
      <c r="AD1231" s="24"/>
      <c r="AE1231" s="26" t="s">
        <v>1271</v>
      </c>
      <c r="AF1231" s="26" t="s">
        <v>139</v>
      </c>
      <c r="AG1231" s="26" t="s">
        <v>645</v>
      </c>
      <c r="AH1231" s="26" t="s">
        <v>143</v>
      </c>
      <c r="AI1231" s="28">
        <v>7000</v>
      </c>
      <c r="AJ1231" s="24"/>
      <c r="AK1231" s="26" t="s">
        <v>6885</v>
      </c>
      <c r="AL1231" s="26" t="s">
        <v>6894</v>
      </c>
      <c r="AM1231" s="26" t="s">
        <v>6895</v>
      </c>
      <c r="AN1231" s="26" t="s">
        <v>6896</v>
      </c>
      <c r="AO1231" s="26" t="s">
        <v>6897</v>
      </c>
      <c r="AP1231" s="24"/>
      <c r="AQ1231" s="24"/>
      <c r="AR1231" s="24"/>
      <c r="AS1231" s="24"/>
      <c r="AT1231" s="24"/>
      <c r="AU1231" s="24"/>
      <c r="AV1231" s="24"/>
      <c r="AW1231" s="28">
        <v>249410</v>
      </c>
      <c r="AX1231" s="26">
        <v>7031</v>
      </c>
      <c r="AY1231" s="28">
        <v>100</v>
      </c>
      <c r="AZ1231" s="28">
        <v>100</v>
      </c>
      <c r="BA1231" s="26">
        <v>0</v>
      </c>
      <c r="BB1231" s="26" t="s">
        <v>148</v>
      </c>
      <c r="BC1231" s="26" t="s">
        <v>6881</v>
      </c>
      <c r="BD1231" s="24"/>
      <c r="BE1231" s="24"/>
      <c r="BF1231" s="26" t="s">
        <v>1695</v>
      </c>
      <c r="BG1231" s="26" t="s">
        <v>1964</v>
      </c>
      <c r="BH1231" s="26" t="s">
        <v>6898</v>
      </c>
      <c r="BI1231" s="26" t="s">
        <v>1964</v>
      </c>
      <c r="BJ1231" s="26" t="s">
        <v>6892</v>
      </c>
      <c r="BK1231" s="26" t="s">
        <v>1964</v>
      </c>
      <c r="BL1231" s="26" t="s">
        <v>580</v>
      </c>
      <c r="BM1231" s="26" t="s">
        <v>1964</v>
      </c>
      <c r="BN1231" s="24"/>
      <c r="BO1231" s="24"/>
      <c r="BP1231" s="24"/>
      <c r="BQ1231" s="24"/>
      <c r="BR1231" s="26">
        <v>3</v>
      </c>
      <c r="BS1231" s="26">
        <v>3</v>
      </c>
      <c r="BT1231" s="26">
        <v>3</v>
      </c>
      <c r="BU1231" s="26">
        <v>3</v>
      </c>
      <c r="BV1231" s="26">
        <v>2</v>
      </c>
      <c r="BW1231" s="26">
        <v>2</v>
      </c>
      <c r="BX1231" s="26">
        <v>5</v>
      </c>
      <c r="BY1231" s="26">
        <v>4</v>
      </c>
      <c r="BZ1231" s="24"/>
      <c r="CA1231" s="24"/>
      <c r="CB1231" s="24"/>
      <c r="CC1231" s="24"/>
      <c r="CD1231" s="24"/>
      <c r="CE1231" s="24"/>
      <c r="CF1231" s="24"/>
      <c r="CG1231" s="24"/>
      <c r="CH1231" s="24"/>
      <c r="CI1231" s="24"/>
      <c r="CJ1231" s="24"/>
      <c r="CK1231" s="24"/>
      <c r="CL1231" s="24"/>
      <c r="CM1231" s="24"/>
      <c r="CN1231" s="24"/>
      <c r="CO1231" s="24"/>
      <c r="CP1231" s="24"/>
      <c r="CQ1231" s="24"/>
      <c r="CR1231" s="24"/>
      <c r="CS1231" s="24"/>
      <c r="CT1231" s="24"/>
      <c r="CU1231" s="24"/>
      <c r="CV1231" s="24"/>
      <c r="CW1231" s="24"/>
      <c r="CX1231" s="24"/>
      <c r="CY1231" s="24"/>
      <c r="CZ1231" s="24"/>
      <c r="DA1231" s="24"/>
      <c r="DB1231" s="24"/>
      <c r="DC1231" s="24"/>
      <c r="DD1231" s="24"/>
      <c r="DE1231" s="24"/>
      <c r="DF1231" s="26" t="s">
        <v>120</v>
      </c>
      <c r="DG1231" s="26" t="s">
        <v>139</v>
      </c>
      <c r="DH1231" s="26" t="s">
        <v>139</v>
      </c>
      <c r="DI1231" s="26" t="s">
        <v>139</v>
      </c>
      <c r="DJ1231" s="26" t="s">
        <v>139</v>
      </c>
      <c r="DK1231" s="26" t="s">
        <v>139</v>
      </c>
      <c r="DL1231" s="26" t="s">
        <v>139</v>
      </c>
      <c r="DM1231" s="26" t="s">
        <v>139</v>
      </c>
      <c r="DN1231" s="26" t="s">
        <v>139</v>
      </c>
      <c r="DO1231" s="26" t="s">
        <v>139</v>
      </c>
    </row>
    <row r="1232" spans="1:119" ht="20.100000000000001" customHeight="1" x14ac:dyDescent="0.25">
      <c r="A1232" s="29" t="str">
        <f t="shared" si="266"/>
        <v>Fundación Simsa (Simsa Foundation)7</v>
      </c>
      <c r="B1232" s="29" t="str">
        <f t="shared" si="267"/>
        <v>Fundación Simsa (Simsa Foundation)</v>
      </c>
      <c r="C1232" s="29">
        <f t="shared" si="268"/>
        <v>7</v>
      </c>
      <c r="D1232" s="30" t="str">
        <f t="shared" si="269"/>
        <v>Americas</v>
      </c>
      <c r="E1232" s="30" t="str">
        <f t="shared" si="270"/>
        <v>Bogotá, Colombia</v>
      </c>
      <c r="F1232" s="31">
        <f t="shared" si="271"/>
        <v>3</v>
      </c>
      <c r="G1232" s="31">
        <f t="shared" si="272"/>
        <v>2</v>
      </c>
      <c r="H1232" s="31">
        <f t="shared" si="273"/>
        <v>2</v>
      </c>
      <c r="I1232" s="31">
        <f t="shared" si="274"/>
        <v>3</v>
      </c>
      <c r="J1232" s="31">
        <f t="shared" si="275"/>
        <v>2</v>
      </c>
      <c r="K1232" s="31">
        <f t="shared" si="276"/>
        <v>2</v>
      </c>
      <c r="L1232" s="31">
        <f t="shared" si="277"/>
        <v>3</v>
      </c>
      <c r="M1232" s="31">
        <f t="shared" si="278"/>
        <v>2</v>
      </c>
      <c r="N1232" s="31">
        <f t="shared" si="279"/>
        <v>2.4</v>
      </c>
      <c r="O1232" s="26" t="s">
        <v>6899</v>
      </c>
      <c r="P1232" s="26" t="s">
        <v>108</v>
      </c>
      <c r="Q1232" s="27">
        <v>41204</v>
      </c>
      <c r="R1232" s="26" t="s">
        <v>305</v>
      </c>
      <c r="S1232" s="26" t="s">
        <v>306</v>
      </c>
      <c r="T1232" s="26" t="s">
        <v>207</v>
      </c>
      <c r="U1232" s="26" t="s">
        <v>833</v>
      </c>
      <c r="V1232" s="26" t="s">
        <v>15731</v>
      </c>
      <c r="W1232" s="26" t="s">
        <v>5071</v>
      </c>
      <c r="X1232" s="26" t="s">
        <v>6443</v>
      </c>
      <c r="Y1232" s="26" t="s">
        <v>6900</v>
      </c>
      <c r="Z1232" s="26" t="s">
        <v>6901</v>
      </c>
      <c r="AA1232" s="24"/>
      <c r="AB1232" s="26" t="s">
        <v>117</v>
      </c>
      <c r="AC1232" s="28">
        <v>12000</v>
      </c>
      <c r="AD1232" s="24"/>
      <c r="AE1232" s="24"/>
      <c r="AF1232" s="26" t="s">
        <v>120</v>
      </c>
      <c r="AG1232" s="26" t="s">
        <v>312</v>
      </c>
      <c r="AH1232" s="26" t="s">
        <v>235</v>
      </c>
      <c r="AI1232" s="28">
        <v>12000</v>
      </c>
      <c r="AJ1232" s="26" t="s">
        <v>6902</v>
      </c>
      <c r="AK1232" s="26" t="s">
        <v>6903</v>
      </c>
      <c r="AL1232" s="26" t="s">
        <v>6904</v>
      </c>
      <c r="AM1232" s="24"/>
      <c r="AN1232" s="24"/>
      <c r="AO1232" s="24"/>
      <c r="AP1232" s="24"/>
      <c r="AQ1232" s="24"/>
      <c r="AR1232" s="26" t="s">
        <v>6905</v>
      </c>
      <c r="AS1232" s="24"/>
      <c r="AT1232" s="24"/>
      <c r="AU1232" s="24"/>
      <c r="AV1232" s="24"/>
      <c r="AW1232" s="28">
        <v>24500</v>
      </c>
      <c r="AX1232" s="26">
        <v>1439</v>
      </c>
      <c r="AY1232" s="28">
        <v>70</v>
      </c>
      <c r="AZ1232" s="28">
        <v>45</v>
      </c>
      <c r="BA1232" s="26">
        <v>0</v>
      </c>
      <c r="BB1232" s="26" t="s">
        <v>148</v>
      </c>
      <c r="BC1232" s="26" t="s">
        <v>6906</v>
      </c>
      <c r="BD1232" s="26" t="s">
        <v>125</v>
      </c>
      <c r="BE1232" s="24"/>
      <c r="BF1232" s="26" t="s">
        <v>6907</v>
      </c>
      <c r="BG1232" s="26" t="s">
        <v>5071</v>
      </c>
      <c r="BH1232" s="26" t="s">
        <v>6908</v>
      </c>
      <c r="BI1232" s="26" t="s">
        <v>5071</v>
      </c>
      <c r="BJ1232" s="24"/>
      <c r="BK1232" s="24"/>
      <c r="BL1232" s="24"/>
      <c r="BM1232" s="24"/>
      <c r="BN1232" s="24"/>
      <c r="BO1232" s="24"/>
      <c r="BP1232" s="24"/>
      <c r="BQ1232" s="24"/>
      <c r="BR1232" s="26">
        <v>3</v>
      </c>
      <c r="BS1232" s="26">
        <v>2</v>
      </c>
      <c r="BT1232" s="26">
        <v>2</v>
      </c>
      <c r="BU1232" s="26">
        <v>3</v>
      </c>
      <c r="BV1232" s="26">
        <v>2</v>
      </c>
      <c r="BW1232" s="26">
        <v>2</v>
      </c>
      <c r="BX1232" s="26">
        <v>3</v>
      </c>
      <c r="BY1232" s="26">
        <v>2</v>
      </c>
      <c r="BZ1232" s="24"/>
      <c r="CA1232" s="24"/>
      <c r="CB1232" s="24"/>
      <c r="CC1232" s="24"/>
      <c r="CD1232" s="24"/>
      <c r="CE1232" s="24"/>
      <c r="CF1232" s="24"/>
      <c r="CG1232" s="24"/>
      <c r="CH1232" s="24"/>
      <c r="CI1232" s="24"/>
      <c r="CJ1232" s="24"/>
      <c r="CK1232" s="24"/>
      <c r="CL1232" s="24"/>
      <c r="CM1232" s="24"/>
      <c r="CN1232" s="24"/>
      <c r="CO1232" s="24"/>
      <c r="CP1232" s="24"/>
      <c r="CQ1232" s="24"/>
      <c r="CR1232" s="24"/>
      <c r="CS1232" s="24"/>
      <c r="CT1232" s="24"/>
      <c r="CU1232" s="24"/>
      <c r="CV1232" s="24"/>
      <c r="CW1232" s="24"/>
      <c r="CX1232" s="24"/>
      <c r="CY1232" s="24"/>
      <c r="CZ1232" s="24"/>
      <c r="DA1232" s="24"/>
      <c r="DB1232" s="24"/>
      <c r="DC1232" s="24"/>
      <c r="DD1232" s="24"/>
      <c r="DE1232" s="24"/>
      <c r="DF1232" s="26" t="s">
        <v>139</v>
      </c>
      <c r="DG1232" s="26" t="s">
        <v>139</v>
      </c>
      <c r="DH1232" s="26" t="s">
        <v>139</v>
      </c>
      <c r="DI1232" s="26" t="s">
        <v>139</v>
      </c>
      <c r="DJ1232" s="26" t="s">
        <v>139</v>
      </c>
      <c r="DK1232" s="26" t="s">
        <v>139</v>
      </c>
      <c r="DL1232" s="26" t="s">
        <v>120</v>
      </c>
      <c r="DM1232" s="26" t="s">
        <v>139</v>
      </c>
      <c r="DN1232" s="26" t="s">
        <v>139</v>
      </c>
      <c r="DO1232" s="26" t="s">
        <v>139</v>
      </c>
    </row>
    <row r="1233" spans="1:119" ht="20.100000000000001" customHeight="1" x14ac:dyDescent="0.25">
      <c r="A1233" s="29" t="str">
        <f t="shared" si="266"/>
        <v>Fundación Simsa (Simsa Foundation)6</v>
      </c>
      <c r="B1233" s="29" t="str">
        <f t="shared" si="267"/>
        <v>Fundación Simsa (Simsa Foundation)</v>
      </c>
      <c r="C1233" s="29">
        <f t="shared" si="268"/>
        <v>6</v>
      </c>
      <c r="D1233" s="30" t="str">
        <f t="shared" si="269"/>
        <v>Americas</v>
      </c>
      <c r="E1233" s="30" t="str">
        <f t="shared" si="270"/>
        <v>Bogotá, Colombia</v>
      </c>
      <c r="F1233" s="31">
        <f t="shared" si="271"/>
        <v>2</v>
      </c>
      <c r="G1233" s="31">
        <f t="shared" si="272"/>
        <v>2</v>
      </c>
      <c r="H1233" s="31">
        <f t="shared" si="273"/>
        <v>2</v>
      </c>
      <c r="I1233" s="31">
        <f t="shared" si="274"/>
        <v>3</v>
      </c>
      <c r="J1233" s="31">
        <f t="shared" si="275"/>
        <v>2</v>
      </c>
      <c r="K1233" s="31">
        <f t="shared" si="276"/>
        <v>3</v>
      </c>
      <c r="L1233" s="31">
        <f t="shared" si="277"/>
        <v>2</v>
      </c>
      <c r="M1233" s="31">
        <f t="shared" si="278"/>
        <v>2</v>
      </c>
      <c r="N1233" s="31">
        <f t="shared" si="279"/>
        <v>2.2999999999999998</v>
      </c>
      <c r="O1233" s="26" t="s">
        <v>6909</v>
      </c>
      <c r="P1233" s="26" t="s">
        <v>108</v>
      </c>
      <c r="Q1233" s="27">
        <v>40826</v>
      </c>
      <c r="R1233" s="26" t="s">
        <v>166</v>
      </c>
      <c r="S1233" s="26" t="s">
        <v>321</v>
      </c>
      <c r="T1233" s="26" t="s">
        <v>175</v>
      </c>
      <c r="U1233" s="26" t="s">
        <v>833</v>
      </c>
      <c r="V1233" s="26" t="s">
        <v>15731</v>
      </c>
      <c r="W1233" s="26" t="s">
        <v>5071</v>
      </c>
      <c r="X1233" s="26" t="s">
        <v>6443</v>
      </c>
      <c r="Y1233" s="26" t="s">
        <v>6900</v>
      </c>
      <c r="Z1233" s="26" t="s">
        <v>6901</v>
      </c>
      <c r="AA1233" s="24"/>
      <c r="AB1233" s="26" t="s">
        <v>117</v>
      </c>
      <c r="AC1233" s="28">
        <v>12000</v>
      </c>
      <c r="AD1233" s="24"/>
      <c r="AE1233" s="24"/>
      <c r="AF1233" s="26" t="s">
        <v>120</v>
      </c>
      <c r="AG1233" s="26" t="s">
        <v>312</v>
      </c>
      <c r="AH1233" s="26" t="s">
        <v>250</v>
      </c>
      <c r="AI1233" s="28">
        <v>12000</v>
      </c>
      <c r="AJ1233" s="24"/>
      <c r="AK1233" s="26" t="s">
        <v>6910</v>
      </c>
      <c r="AL1233" s="26" t="s">
        <v>6911</v>
      </c>
      <c r="AM1233" s="26" t="s">
        <v>6912</v>
      </c>
      <c r="AN1233" s="26" t="s">
        <v>6913</v>
      </c>
      <c r="AO1233" s="26" t="s">
        <v>6914</v>
      </c>
      <c r="AP1233" s="24"/>
      <c r="AQ1233" s="24"/>
      <c r="AR1233" s="24"/>
      <c r="AS1233" s="24"/>
      <c r="AT1233" s="24"/>
      <c r="AU1233" s="24"/>
      <c r="AV1233" s="24"/>
      <c r="AW1233" s="28">
        <v>27500</v>
      </c>
      <c r="AX1233" s="26">
        <v>1300</v>
      </c>
      <c r="AY1233" s="28">
        <v>70</v>
      </c>
      <c r="AZ1233" s="28">
        <v>40</v>
      </c>
      <c r="BA1233" s="26">
        <v>0</v>
      </c>
      <c r="BB1233" s="26" t="s">
        <v>148</v>
      </c>
      <c r="BC1233" s="26" t="s">
        <v>6906</v>
      </c>
      <c r="BD1233" s="24"/>
      <c r="BE1233" s="24"/>
      <c r="BF1233" s="26" t="s">
        <v>6907</v>
      </c>
      <c r="BG1233" s="26" t="s">
        <v>191</v>
      </c>
      <c r="BH1233" s="24"/>
      <c r="BI1233" s="24"/>
      <c r="BJ1233" s="24"/>
      <c r="BK1233" s="24"/>
      <c r="BL1233" s="24"/>
      <c r="BM1233" s="24"/>
      <c r="BN1233" s="24"/>
      <c r="BO1233" s="24"/>
      <c r="BP1233" s="24"/>
      <c r="BQ1233" s="24"/>
      <c r="BR1233" s="26">
        <v>2</v>
      </c>
      <c r="BS1233" s="26">
        <v>2</v>
      </c>
      <c r="BT1233" s="26">
        <v>2</v>
      </c>
      <c r="BU1233" s="26">
        <v>3</v>
      </c>
      <c r="BV1233" s="26">
        <v>2</v>
      </c>
      <c r="BW1233" s="26">
        <v>3</v>
      </c>
      <c r="BX1233" s="26">
        <v>2</v>
      </c>
      <c r="BY1233" s="26">
        <v>2</v>
      </c>
      <c r="BZ1233" s="24"/>
      <c r="CA1233" s="24"/>
      <c r="CB1233" s="24"/>
      <c r="CC1233" s="24"/>
      <c r="CD1233" s="24"/>
      <c r="CE1233" s="24"/>
      <c r="CF1233" s="24"/>
      <c r="CG1233" s="24"/>
      <c r="CH1233" s="24"/>
      <c r="CI1233" s="24"/>
      <c r="CJ1233" s="24"/>
      <c r="CK1233" s="24"/>
      <c r="CL1233" s="24"/>
      <c r="CM1233" s="24"/>
      <c r="CN1233" s="24"/>
      <c r="CO1233" s="24"/>
      <c r="CP1233" s="24"/>
      <c r="CQ1233" s="24"/>
      <c r="CR1233" s="24"/>
      <c r="CS1233" s="24"/>
      <c r="CT1233" s="24"/>
      <c r="CU1233" s="24"/>
      <c r="CV1233" s="24"/>
      <c r="CW1233" s="24"/>
      <c r="CX1233" s="24"/>
      <c r="CY1233" s="24"/>
      <c r="CZ1233" s="24"/>
      <c r="DA1233" s="24"/>
      <c r="DB1233" s="24"/>
      <c r="DC1233" s="24"/>
      <c r="DD1233" s="24"/>
      <c r="DE1233" s="24"/>
      <c r="DF1233" s="26" t="s">
        <v>139</v>
      </c>
      <c r="DG1233" s="26" t="s">
        <v>120</v>
      </c>
      <c r="DH1233" s="26" t="s">
        <v>139</v>
      </c>
      <c r="DI1233" s="26" t="s">
        <v>139</v>
      </c>
      <c r="DJ1233" s="26" t="s">
        <v>139</v>
      </c>
      <c r="DK1233" s="26" t="s">
        <v>139</v>
      </c>
      <c r="DL1233" s="26" t="s">
        <v>139</v>
      </c>
      <c r="DM1233" s="26" t="s">
        <v>139</v>
      </c>
      <c r="DN1233" s="26" t="s">
        <v>139</v>
      </c>
      <c r="DO1233" s="26" t="s">
        <v>139</v>
      </c>
    </row>
    <row r="1234" spans="1:119" ht="20.100000000000001" customHeight="1" x14ac:dyDescent="0.25">
      <c r="A1234" s="29" t="str">
        <f t="shared" si="266"/>
        <v>Fundación Simsa (Simsa Foundation)5</v>
      </c>
      <c r="B1234" s="29" t="str">
        <f t="shared" si="267"/>
        <v>Fundación Simsa (Simsa Foundation)</v>
      </c>
      <c r="C1234" s="29">
        <f t="shared" si="268"/>
        <v>5</v>
      </c>
      <c r="D1234" s="30" t="str">
        <f t="shared" si="269"/>
        <v>Americas</v>
      </c>
      <c r="E1234" s="30" t="str">
        <f t="shared" si="270"/>
        <v>Bogotá, Colombia</v>
      </c>
      <c r="F1234" s="31">
        <f t="shared" si="271"/>
        <v>3</v>
      </c>
      <c r="G1234" s="31">
        <f t="shared" si="272"/>
        <v>2</v>
      </c>
      <c r="H1234" s="31">
        <f t="shared" si="273"/>
        <v>2</v>
      </c>
      <c r="I1234" s="31">
        <f t="shared" si="274"/>
        <v>3</v>
      </c>
      <c r="J1234" s="31">
        <f t="shared" si="275"/>
        <v>2</v>
      </c>
      <c r="K1234" s="31">
        <f t="shared" si="276"/>
        <v>3</v>
      </c>
      <c r="L1234" s="31">
        <f t="shared" si="277"/>
        <v>4</v>
      </c>
      <c r="M1234" s="31">
        <f t="shared" si="278"/>
        <v>3</v>
      </c>
      <c r="N1234" s="31">
        <f t="shared" si="279"/>
        <v>2.8</v>
      </c>
      <c r="O1234" s="26" t="s">
        <v>6915</v>
      </c>
      <c r="P1234" s="26" t="s">
        <v>108</v>
      </c>
      <c r="Q1234" s="27">
        <v>40469</v>
      </c>
      <c r="R1234" s="26" t="s">
        <v>166</v>
      </c>
      <c r="S1234" s="26" t="s">
        <v>332</v>
      </c>
      <c r="T1234" s="26" t="s">
        <v>333</v>
      </c>
      <c r="U1234" s="26" t="s">
        <v>833</v>
      </c>
      <c r="V1234" s="26" t="s">
        <v>15731</v>
      </c>
      <c r="W1234" s="26" t="s">
        <v>5071</v>
      </c>
      <c r="X1234" s="26" t="s">
        <v>6443</v>
      </c>
      <c r="Y1234" s="26" t="s">
        <v>6900</v>
      </c>
      <c r="Z1234" s="26" t="s">
        <v>6901</v>
      </c>
      <c r="AA1234" s="24"/>
      <c r="AB1234" s="26" t="s">
        <v>117</v>
      </c>
      <c r="AC1234" s="28">
        <v>10000</v>
      </c>
      <c r="AD1234" s="24"/>
      <c r="AE1234" s="24"/>
      <c r="AF1234" s="26" t="s">
        <v>120</v>
      </c>
      <c r="AG1234" s="26" t="s">
        <v>312</v>
      </c>
      <c r="AH1234" s="26" t="s">
        <v>176</v>
      </c>
      <c r="AI1234" s="28">
        <v>10000</v>
      </c>
      <c r="AJ1234" s="24"/>
      <c r="AK1234" s="26" t="s">
        <v>6910</v>
      </c>
      <c r="AL1234" s="26" t="s">
        <v>6916</v>
      </c>
      <c r="AM1234" s="26" t="s">
        <v>6917</v>
      </c>
      <c r="AN1234" s="26" t="s">
        <v>6913</v>
      </c>
      <c r="AO1234" s="26" t="s">
        <v>6914</v>
      </c>
      <c r="AP1234" s="24"/>
      <c r="AQ1234" s="24"/>
      <c r="AR1234" s="24"/>
      <c r="AS1234" s="24"/>
      <c r="AT1234" s="26" t="s">
        <v>6918</v>
      </c>
      <c r="AU1234" s="24"/>
      <c r="AV1234" s="24"/>
      <c r="AW1234" s="28">
        <v>22842</v>
      </c>
      <c r="AX1234" s="26">
        <v>1500</v>
      </c>
      <c r="AY1234" s="28">
        <v>60</v>
      </c>
      <c r="AZ1234" s="28">
        <v>50</v>
      </c>
      <c r="BA1234" s="26">
        <v>0</v>
      </c>
      <c r="BB1234" s="26" t="s">
        <v>148</v>
      </c>
      <c r="BC1234" s="26" t="s">
        <v>6906</v>
      </c>
      <c r="BD1234" s="24"/>
      <c r="BE1234" s="24"/>
      <c r="BF1234" s="24"/>
      <c r="BG1234" s="24"/>
      <c r="BH1234" s="24"/>
      <c r="BI1234" s="24"/>
      <c r="BJ1234" s="24"/>
      <c r="BK1234" s="24"/>
      <c r="BL1234" s="24"/>
      <c r="BM1234" s="24"/>
      <c r="BN1234" s="24"/>
      <c r="BO1234" s="24"/>
      <c r="BP1234" s="24"/>
      <c r="BQ1234" s="24"/>
      <c r="BR1234" s="26">
        <v>3</v>
      </c>
      <c r="BS1234" s="26">
        <v>2</v>
      </c>
      <c r="BT1234" s="26">
        <v>2</v>
      </c>
      <c r="BU1234" s="26">
        <v>3</v>
      </c>
      <c r="BV1234" s="26">
        <v>2</v>
      </c>
      <c r="BW1234" s="26">
        <v>3</v>
      </c>
      <c r="BX1234" s="26">
        <v>4</v>
      </c>
      <c r="BY1234" s="26">
        <v>3</v>
      </c>
      <c r="BZ1234" s="24"/>
      <c r="CA1234" s="24"/>
      <c r="CB1234" s="24"/>
      <c r="CC1234" s="24"/>
      <c r="CD1234" s="24"/>
      <c r="CE1234" s="24"/>
      <c r="CF1234" s="24"/>
      <c r="CG1234" s="24"/>
      <c r="CH1234" s="24"/>
      <c r="CI1234" s="24"/>
      <c r="CJ1234" s="24"/>
      <c r="CK1234" s="24"/>
      <c r="CL1234" s="24"/>
      <c r="CM1234" s="24"/>
      <c r="CN1234" s="24"/>
      <c r="CO1234" s="24"/>
      <c r="CP1234" s="24"/>
      <c r="CQ1234" s="24"/>
      <c r="CR1234" s="24"/>
      <c r="CS1234" s="24"/>
      <c r="CT1234" s="24"/>
      <c r="CU1234" s="24"/>
      <c r="CV1234" s="24"/>
      <c r="CW1234" s="24"/>
      <c r="CX1234" s="24"/>
      <c r="CY1234" s="24"/>
      <c r="CZ1234" s="24"/>
      <c r="DA1234" s="24"/>
      <c r="DB1234" s="24"/>
      <c r="DC1234" s="24"/>
      <c r="DD1234" s="24"/>
      <c r="DE1234" s="24"/>
      <c r="DF1234" s="26" t="s">
        <v>139</v>
      </c>
      <c r="DG1234" s="26" t="s">
        <v>120</v>
      </c>
      <c r="DH1234" s="26" t="s">
        <v>139</v>
      </c>
      <c r="DI1234" s="26" t="s">
        <v>139</v>
      </c>
      <c r="DJ1234" s="26" t="s">
        <v>139</v>
      </c>
      <c r="DK1234" s="26" t="s">
        <v>139</v>
      </c>
      <c r="DL1234" s="26" t="s">
        <v>139</v>
      </c>
      <c r="DM1234" s="26" t="s">
        <v>139</v>
      </c>
      <c r="DN1234" s="26" t="s">
        <v>139</v>
      </c>
      <c r="DO1234" s="26" t="s">
        <v>139</v>
      </c>
    </row>
    <row r="1235" spans="1:119" ht="20.100000000000001" customHeight="1" x14ac:dyDescent="0.25">
      <c r="A1235" s="29" t="str">
        <f t="shared" si="266"/>
        <v>Fundación UBECI (UBECI Foundation)6</v>
      </c>
      <c r="B1235" s="29" t="str">
        <f t="shared" si="267"/>
        <v>Fundación UBECI (UBECI Foundation)</v>
      </c>
      <c r="C1235" s="29">
        <f t="shared" si="268"/>
        <v>6</v>
      </c>
      <c r="D1235" s="30" t="str">
        <f t="shared" si="269"/>
        <v>Americas</v>
      </c>
      <c r="E1235" s="30" t="str">
        <f t="shared" si="270"/>
        <v>Quito, Ecuador</v>
      </c>
      <c r="F1235" s="31">
        <f t="shared" si="271"/>
        <v>4</v>
      </c>
      <c r="G1235" s="31">
        <f t="shared" si="272"/>
        <v>2</v>
      </c>
      <c r="H1235" s="31">
        <f t="shared" si="273"/>
        <v>3</v>
      </c>
      <c r="I1235" s="31">
        <f t="shared" si="274"/>
        <v>3</v>
      </c>
      <c r="J1235" s="31">
        <f t="shared" si="275"/>
        <v>3</v>
      </c>
      <c r="K1235" s="31">
        <f t="shared" si="276"/>
        <v>4</v>
      </c>
      <c r="L1235" s="31">
        <f t="shared" si="277"/>
        <v>2</v>
      </c>
      <c r="M1235" s="31">
        <f t="shared" si="278"/>
        <v>4</v>
      </c>
      <c r="N1235" s="31">
        <f t="shared" si="279"/>
        <v>3.1</v>
      </c>
      <c r="O1235" s="26" t="s">
        <v>6919</v>
      </c>
      <c r="P1235" s="26" t="s">
        <v>108</v>
      </c>
      <c r="Q1235" s="27">
        <v>42858</v>
      </c>
      <c r="R1235" s="26" t="s">
        <v>166</v>
      </c>
      <c r="S1235" s="26" t="s">
        <v>167</v>
      </c>
      <c r="T1235" s="26" t="s">
        <v>142</v>
      </c>
      <c r="U1235" s="26" t="s">
        <v>112</v>
      </c>
      <c r="V1235" s="26" t="s">
        <v>15731</v>
      </c>
      <c r="W1235" s="26" t="s">
        <v>1470</v>
      </c>
      <c r="X1235" s="26" t="s">
        <v>6920</v>
      </c>
      <c r="Y1235" s="26" t="s">
        <v>6921</v>
      </c>
      <c r="Z1235" s="26" t="s">
        <v>6922</v>
      </c>
      <c r="AA1235" s="24"/>
      <c r="AB1235" s="26" t="s">
        <v>117</v>
      </c>
      <c r="AC1235" s="28">
        <v>6000</v>
      </c>
      <c r="AD1235" s="26" t="s">
        <v>420</v>
      </c>
      <c r="AE1235" s="26" t="s">
        <v>1271</v>
      </c>
      <c r="AF1235" s="26" t="s">
        <v>120</v>
      </c>
      <c r="AG1235" s="26" t="s">
        <v>175</v>
      </c>
      <c r="AH1235" s="26" t="s">
        <v>250</v>
      </c>
      <c r="AI1235" s="28">
        <v>6000</v>
      </c>
      <c r="AJ1235" s="26" t="s">
        <v>5088</v>
      </c>
      <c r="AK1235" s="26" t="s">
        <v>6923</v>
      </c>
      <c r="AL1235" s="26" t="s">
        <v>6924</v>
      </c>
      <c r="AM1235" s="24"/>
      <c r="AN1235" s="24"/>
      <c r="AO1235" s="24"/>
      <c r="AP1235" s="24"/>
      <c r="AQ1235" s="26" t="s">
        <v>6925</v>
      </c>
      <c r="AR1235" s="24"/>
      <c r="AS1235" s="26" t="s">
        <v>6926</v>
      </c>
      <c r="AT1235" s="24"/>
      <c r="AU1235" s="24"/>
      <c r="AV1235" s="24"/>
      <c r="AW1235" s="28">
        <v>49576</v>
      </c>
      <c r="AX1235" s="26">
        <v>647</v>
      </c>
      <c r="AY1235" s="28">
        <v>600</v>
      </c>
      <c r="AZ1235" s="28">
        <v>647</v>
      </c>
      <c r="BA1235" s="26">
        <v>647</v>
      </c>
      <c r="BB1235" s="24"/>
      <c r="BC1235" s="26" t="s">
        <v>6927</v>
      </c>
      <c r="BD1235" s="26" t="s">
        <v>125</v>
      </c>
      <c r="BE1235" s="24"/>
      <c r="BF1235" s="26" t="s">
        <v>6928</v>
      </c>
      <c r="BG1235" s="26" t="s">
        <v>261</v>
      </c>
      <c r="BH1235" s="26" t="s">
        <v>6929</v>
      </c>
      <c r="BI1235" s="26" t="s">
        <v>395</v>
      </c>
      <c r="BJ1235" s="26" t="s">
        <v>6930</v>
      </c>
      <c r="BK1235" s="26" t="s">
        <v>261</v>
      </c>
      <c r="BL1235" s="26" t="s">
        <v>6931</v>
      </c>
      <c r="BM1235" s="26" t="s">
        <v>261</v>
      </c>
      <c r="BN1235" s="26" t="s">
        <v>6932</v>
      </c>
      <c r="BO1235" s="26" t="s">
        <v>261</v>
      </c>
      <c r="BP1235" s="24"/>
      <c r="BQ1235" s="24"/>
      <c r="BR1235" s="26">
        <v>0</v>
      </c>
      <c r="BS1235" s="26">
        <v>0</v>
      </c>
      <c r="BT1235" s="26">
        <v>0</v>
      </c>
      <c r="BU1235" s="26">
        <v>0</v>
      </c>
      <c r="BV1235" s="26">
        <v>0</v>
      </c>
      <c r="BW1235" s="26">
        <v>0</v>
      </c>
      <c r="BX1235" s="26">
        <v>0</v>
      </c>
      <c r="BY1235" s="26">
        <v>0</v>
      </c>
      <c r="BZ1235" s="26" t="s">
        <v>134</v>
      </c>
      <c r="CA1235" s="26" t="s">
        <v>134</v>
      </c>
      <c r="CB1235" s="26" t="s">
        <v>134</v>
      </c>
      <c r="CC1235" s="26" t="s">
        <v>136</v>
      </c>
      <c r="CD1235" s="26" t="s">
        <v>136</v>
      </c>
      <c r="CE1235" s="26" t="s">
        <v>135</v>
      </c>
      <c r="CF1235" s="26" t="s">
        <v>135</v>
      </c>
      <c r="CG1235" s="26" t="s">
        <v>136</v>
      </c>
      <c r="CH1235" s="26" t="s">
        <v>138</v>
      </c>
      <c r="CI1235" s="26" t="s">
        <v>137</v>
      </c>
      <c r="CJ1235" s="26" t="s">
        <v>137</v>
      </c>
      <c r="CK1235" s="26" t="s">
        <v>134</v>
      </c>
      <c r="CL1235" s="26" t="s">
        <v>134</v>
      </c>
      <c r="CM1235" s="26" t="s">
        <v>134</v>
      </c>
      <c r="CN1235" s="26" t="s">
        <v>137</v>
      </c>
      <c r="CO1235" s="26" t="s">
        <v>134</v>
      </c>
      <c r="CP1235" s="26" t="s">
        <v>136</v>
      </c>
      <c r="CQ1235" s="26" t="s">
        <v>137</v>
      </c>
      <c r="CR1235" s="26" t="s">
        <v>138</v>
      </c>
      <c r="CS1235" s="26" t="s">
        <v>134</v>
      </c>
      <c r="CT1235" s="26" t="s">
        <v>134</v>
      </c>
      <c r="CU1235" s="26" t="s">
        <v>136</v>
      </c>
      <c r="CV1235" s="26" t="s">
        <v>134</v>
      </c>
      <c r="CW1235" s="26" t="s">
        <v>134</v>
      </c>
      <c r="CX1235" s="26" t="s">
        <v>136</v>
      </c>
      <c r="CY1235" s="26" t="s">
        <v>136</v>
      </c>
      <c r="CZ1235" s="26" t="s">
        <v>135</v>
      </c>
      <c r="DA1235" s="26" t="s">
        <v>137</v>
      </c>
      <c r="DB1235" s="26" t="s">
        <v>136</v>
      </c>
      <c r="DC1235" s="26" t="s">
        <v>138</v>
      </c>
      <c r="DD1235" s="26" t="s">
        <v>138</v>
      </c>
      <c r="DE1235" s="26" t="s">
        <v>136</v>
      </c>
      <c r="DF1235" s="26" t="s">
        <v>120</v>
      </c>
      <c r="DG1235" s="26" t="s">
        <v>120</v>
      </c>
      <c r="DH1235" s="26" t="s">
        <v>139</v>
      </c>
      <c r="DI1235" s="26" t="s">
        <v>139</v>
      </c>
      <c r="DJ1235" s="26" t="s">
        <v>139</v>
      </c>
      <c r="DK1235" s="26" t="s">
        <v>139</v>
      </c>
      <c r="DL1235" s="26" t="s">
        <v>139</v>
      </c>
      <c r="DM1235" s="26" t="s">
        <v>139</v>
      </c>
      <c r="DN1235" s="26" t="s">
        <v>139</v>
      </c>
      <c r="DO1235" s="26" t="s">
        <v>139</v>
      </c>
    </row>
    <row r="1236" spans="1:119" ht="20.100000000000001" customHeight="1" x14ac:dyDescent="0.25">
      <c r="A1236" s="29" t="str">
        <f t="shared" si="266"/>
        <v>Fundación UBECI (UBECI Foundation)5</v>
      </c>
      <c r="B1236" s="29" t="str">
        <f t="shared" si="267"/>
        <v>Fundación UBECI (UBECI Foundation)</v>
      </c>
      <c r="C1236" s="29">
        <f t="shared" si="268"/>
        <v>5</v>
      </c>
      <c r="D1236" s="30" t="str">
        <f t="shared" si="269"/>
        <v>Americas</v>
      </c>
      <c r="E1236" s="30" t="str">
        <f t="shared" si="270"/>
        <v>Quito, Ecuador</v>
      </c>
      <c r="F1236" s="31">
        <f t="shared" si="271"/>
        <v>4</v>
      </c>
      <c r="G1236" s="31">
        <f t="shared" si="272"/>
        <v>3</v>
      </c>
      <c r="H1236" s="31">
        <f t="shared" si="273"/>
        <v>4</v>
      </c>
      <c r="I1236" s="31">
        <f t="shared" si="274"/>
        <v>4</v>
      </c>
      <c r="J1236" s="31">
        <f t="shared" si="275"/>
        <v>3</v>
      </c>
      <c r="K1236" s="31">
        <f t="shared" si="276"/>
        <v>4</v>
      </c>
      <c r="L1236" s="31">
        <f t="shared" si="277"/>
        <v>4</v>
      </c>
      <c r="M1236" s="31">
        <f t="shared" si="278"/>
        <v>4</v>
      </c>
      <c r="N1236" s="31">
        <f t="shared" si="279"/>
        <v>3.8</v>
      </c>
      <c r="O1236" s="26" t="s">
        <v>6933</v>
      </c>
      <c r="P1236" s="26" t="s">
        <v>108</v>
      </c>
      <c r="Q1236" s="27">
        <v>42502</v>
      </c>
      <c r="R1236" s="26" t="s">
        <v>166</v>
      </c>
      <c r="S1236" s="26" t="s">
        <v>184</v>
      </c>
      <c r="T1236" s="26" t="s">
        <v>157</v>
      </c>
      <c r="U1236" s="26" t="s">
        <v>112</v>
      </c>
      <c r="V1236" s="26" t="s">
        <v>15731</v>
      </c>
      <c r="W1236" s="26" t="s">
        <v>1470</v>
      </c>
      <c r="X1236" s="26" t="s">
        <v>6920</v>
      </c>
      <c r="Y1236" s="26" t="s">
        <v>6921</v>
      </c>
      <c r="Z1236" s="26" t="s">
        <v>6922</v>
      </c>
      <c r="AA1236" s="24"/>
      <c r="AB1236" s="26" t="s">
        <v>117</v>
      </c>
      <c r="AC1236" s="28">
        <v>6000</v>
      </c>
      <c r="AD1236" s="26" t="s">
        <v>420</v>
      </c>
      <c r="AE1236" s="26" t="s">
        <v>1271</v>
      </c>
      <c r="AF1236" s="26" t="s">
        <v>120</v>
      </c>
      <c r="AG1236" s="26" t="s">
        <v>175</v>
      </c>
      <c r="AH1236" s="26" t="s">
        <v>176</v>
      </c>
      <c r="AI1236" s="28">
        <v>6000</v>
      </c>
      <c r="AJ1236" s="26" t="s">
        <v>208</v>
      </c>
      <c r="AK1236" s="26" t="s">
        <v>6923</v>
      </c>
      <c r="AL1236" s="26" t="s">
        <v>6924</v>
      </c>
      <c r="AM1236" s="24"/>
      <c r="AN1236" s="24"/>
      <c r="AO1236" s="24"/>
      <c r="AP1236" s="24"/>
      <c r="AQ1236" s="26" t="s">
        <v>6934</v>
      </c>
      <c r="AR1236" s="24"/>
      <c r="AS1236" s="24"/>
      <c r="AT1236" s="24"/>
      <c r="AU1236" s="26" t="s">
        <v>6935</v>
      </c>
      <c r="AV1236" s="24"/>
      <c r="AW1236" s="28">
        <v>39217</v>
      </c>
      <c r="AX1236" s="26">
        <v>372</v>
      </c>
      <c r="AY1236" s="28">
        <v>600</v>
      </c>
      <c r="AZ1236" s="28">
        <v>300</v>
      </c>
      <c r="BA1236" s="26">
        <v>0</v>
      </c>
      <c r="BB1236" s="26" t="s">
        <v>241</v>
      </c>
      <c r="BC1236" s="26" t="s">
        <v>6927</v>
      </c>
      <c r="BD1236" s="26" t="s">
        <v>125</v>
      </c>
      <c r="BE1236" s="24"/>
      <c r="BF1236" s="26" t="s">
        <v>6936</v>
      </c>
      <c r="BG1236" s="26" t="s">
        <v>732</v>
      </c>
      <c r="BH1236" s="26" t="s">
        <v>6937</v>
      </c>
      <c r="BI1236" s="26" t="s">
        <v>261</v>
      </c>
      <c r="BJ1236" s="26" t="s">
        <v>6928</v>
      </c>
      <c r="BK1236" s="26" t="s">
        <v>261</v>
      </c>
      <c r="BL1236" s="26" t="s">
        <v>6938</v>
      </c>
      <c r="BM1236" s="26" t="s">
        <v>1323</v>
      </c>
      <c r="BN1236" s="26" t="s">
        <v>6939</v>
      </c>
      <c r="BO1236" s="24"/>
      <c r="BP1236" s="24"/>
      <c r="BQ1236" s="24"/>
      <c r="BR1236" s="26">
        <v>4</v>
      </c>
      <c r="BS1236" s="26">
        <v>3</v>
      </c>
      <c r="BT1236" s="26">
        <v>4</v>
      </c>
      <c r="BU1236" s="26">
        <v>4</v>
      </c>
      <c r="BV1236" s="26">
        <v>3</v>
      </c>
      <c r="BW1236" s="26">
        <v>4</v>
      </c>
      <c r="BX1236" s="26">
        <v>4</v>
      </c>
      <c r="BY1236" s="26">
        <v>4</v>
      </c>
      <c r="BZ1236" s="24"/>
      <c r="CA1236" s="24"/>
      <c r="CB1236" s="24"/>
      <c r="CC1236" s="24"/>
      <c r="CD1236" s="24"/>
      <c r="CE1236" s="24"/>
      <c r="CF1236" s="24"/>
      <c r="CG1236" s="24"/>
      <c r="CH1236" s="24"/>
      <c r="CI1236" s="24"/>
      <c r="CJ1236" s="24"/>
      <c r="CK1236" s="24"/>
      <c r="CL1236" s="24"/>
      <c r="CM1236" s="24"/>
      <c r="CN1236" s="24"/>
      <c r="CO1236" s="24"/>
      <c r="CP1236" s="24"/>
      <c r="CQ1236" s="24"/>
      <c r="CR1236" s="24"/>
      <c r="CS1236" s="24"/>
      <c r="CT1236" s="24"/>
      <c r="CU1236" s="24"/>
      <c r="CV1236" s="24"/>
      <c r="CW1236" s="24"/>
      <c r="CX1236" s="24"/>
      <c r="CY1236" s="24"/>
      <c r="CZ1236" s="24"/>
      <c r="DA1236" s="24"/>
      <c r="DB1236" s="24"/>
      <c r="DC1236" s="24"/>
      <c r="DD1236" s="24"/>
      <c r="DE1236" s="24"/>
      <c r="DF1236" s="26" t="s">
        <v>120</v>
      </c>
      <c r="DG1236" s="26" t="s">
        <v>120</v>
      </c>
      <c r="DH1236" s="26" t="s">
        <v>139</v>
      </c>
      <c r="DI1236" s="26" t="s">
        <v>139</v>
      </c>
      <c r="DJ1236" s="26" t="s">
        <v>139</v>
      </c>
      <c r="DK1236" s="26" t="s">
        <v>139</v>
      </c>
      <c r="DL1236" s="26" t="s">
        <v>139</v>
      </c>
      <c r="DM1236" s="26" t="s">
        <v>139</v>
      </c>
      <c r="DN1236" s="26" t="s">
        <v>139</v>
      </c>
      <c r="DO1236" s="26" t="s">
        <v>139</v>
      </c>
    </row>
    <row r="1237" spans="1:119" ht="20.100000000000001" customHeight="1" x14ac:dyDescent="0.25">
      <c r="A1237" s="29" t="str">
        <f t="shared" si="266"/>
        <v>Fundación UBECI (UBECI Foundation)4</v>
      </c>
      <c r="B1237" s="29" t="str">
        <f t="shared" si="267"/>
        <v>Fundación UBECI (UBECI Foundation)</v>
      </c>
      <c r="C1237" s="29">
        <f t="shared" si="268"/>
        <v>4</v>
      </c>
      <c r="D1237" s="30" t="str">
        <f t="shared" si="269"/>
        <v>Americas</v>
      </c>
      <c r="E1237" s="30" t="str">
        <f t="shared" si="270"/>
        <v>Quito, Ecuador</v>
      </c>
      <c r="F1237" s="31">
        <f t="shared" si="271"/>
        <v>3</v>
      </c>
      <c r="G1237" s="31">
        <f t="shared" si="272"/>
        <v>3</v>
      </c>
      <c r="H1237" s="31">
        <f t="shared" si="273"/>
        <v>4</v>
      </c>
      <c r="I1237" s="31">
        <f t="shared" si="274"/>
        <v>4</v>
      </c>
      <c r="J1237" s="31">
        <f t="shared" si="275"/>
        <v>3</v>
      </c>
      <c r="K1237" s="31">
        <f t="shared" si="276"/>
        <v>4</v>
      </c>
      <c r="L1237" s="31">
        <f t="shared" si="277"/>
        <v>4</v>
      </c>
      <c r="M1237" s="31">
        <f t="shared" si="278"/>
        <v>3</v>
      </c>
      <c r="N1237" s="31">
        <f t="shared" si="279"/>
        <v>3.5</v>
      </c>
      <c r="O1237" s="26" t="s">
        <v>6940</v>
      </c>
      <c r="P1237" s="26" t="s">
        <v>108</v>
      </c>
      <c r="Q1237" s="27">
        <v>42129</v>
      </c>
      <c r="R1237" s="26" t="s">
        <v>166</v>
      </c>
      <c r="S1237" s="26" t="s">
        <v>277</v>
      </c>
      <c r="T1237" s="26" t="s">
        <v>278</v>
      </c>
      <c r="U1237" s="26" t="s">
        <v>112</v>
      </c>
      <c r="V1237" s="26" t="s">
        <v>15731</v>
      </c>
      <c r="W1237" s="26" t="s">
        <v>1470</v>
      </c>
      <c r="X1237" s="26" t="s">
        <v>6920</v>
      </c>
      <c r="Y1237" s="26" t="s">
        <v>6921</v>
      </c>
      <c r="Z1237" s="26" t="s">
        <v>6922</v>
      </c>
      <c r="AA1237" s="24"/>
      <c r="AB1237" s="26" t="s">
        <v>117</v>
      </c>
      <c r="AC1237" s="28">
        <v>6000</v>
      </c>
      <c r="AD1237" s="26" t="s">
        <v>420</v>
      </c>
      <c r="AE1237" s="26" t="s">
        <v>1271</v>
      </c>
      <c r="AF1237" s="26" t="s">
        <v>120</v>
      </c>
      <c r="AG1237" s="26" t="s">
        <v>175</v>
      </c>
      <c r="AH1237" s="26" t="s">
        <v>185</v>
      </c>
      <c r="AI1237" s="28">
        <v>6000</v>
      </c>
      <c r="AJ1237" s="26" t="s">
        <v>6941</v>
      </c>
      <c r="AK1237" s="26" t="s">
        <v>6923</v>
      </c>
      <c r="AL1237" s="26" t="s">
        <v>6924</v>
      </c>
      <c r="AM1237" s="24"/>
      <c r="AN1237" s="24"/>
      <c r="AO1237" s="24"/>
      <c r="AP1237" s="24"/>
      <c r="AQ1237" s="26" t="s">
        <v>6942</v>
      </c>
      <c r="AR1237" s="24"/>
      <c r="AS1237" s="24"/>
      <c r="AT1237" s="24"/>
      <c r="AU1237" s="24"/>
      <c r="AV1237" s="24"/>
      <c r="AW1237" s="28">
        <v>53918</v>
      </c>
      <c r="AX1237" s="26">
        <v>368</v>
      </c>
      <c r="AY1237" s="28">
        <v>405</v>
      </c>
      <c r="AZ1237" s="28">
        <v>300</v>
      </c>
      <c r="BA1237" s="26">
        <v>0</v>
      </c>
      <c r="BB1237" s="26" t="s">
        <v>241</v>
      </c>
      <c r="BC1237" s="26" t="s">
        <v>6927</v>
      </c>
      <c r="BD1237" s="26" t="s">
        <v>125</v>
      </c>
      <c r="BE1237" s="24"/>
      <c r="BF1237" s="26" t="s">
        <v>6943</v>
      </c>
      <c r="BG1237" s="26" t="s">
        <v>732</v>
      </c>
      <c r="BH1237" s="26" t="s">
        <v>6944</v>
      </c>
      <c r="BI1237" s="26" t="s">
        <v>1250</v>
      </c>
      <c r="BJ1237" s="26" t="s">
        <v>6945</v>
      </c>
      <c r="BK1237" s="26" t="s">
        <v>6946</v>
      </c>
      <c r="BL1237" s="26" t="s">
        <v>6947</v>
      </c>
      <c r="BM1237" s="26" t="s">
        <v>1554</v>
      </c>
      <c r="BN1237" s="24"/>
      <c r="BO1237" s="24"/>
      <c r="BP1237" s="24"/>
      <c r="BQ1237" s="24"/>
      <c r="BR1237" s="26">
        <v>3</v>
      </c>
      <c r="BS1237" s="26">
        <v>3</v>
      </c>
      <c r="BT1237" s="26">
        <v>4</v>
      </c>
      <c r="BU1237" s="26">
        <v>4</v>
      </c>
      <c r="BV1237" s="26">
        <v>3</v>
      </c>
      <c r="BW1237" s="26">
        <v>4</v>
      </c>
      <c r="BX1237" s="26">
        <v>4</v>
      </c>
      <c r="BY1237" s="26">
        <v>3</v>
      </c>
      <c r="BZ1237" s="24"/>
      <c r="CA1237" s="24"/>
      <c r="CB1237" s="24"/>
      <c r="CC1237" s="24"/>
      <c r="CD1237" s="24"/>
      <c r="CE1237" s="24"/>
      <c r="CF1237" s="24"/>
      <c r="CG1237" s="24"/>
      <c r="CH1237" s="24"/>
      <c r="CI1237" s="24"/>
      <c r="CJ1237" s="24"/>
      <c r="CK1237" s="24"/>
      <c r="CL1237" s="24"/>
      <c r="CM1237" s="24"/>
      <c r="CN1237" s="24"/>
      <c r="CO1237" s="24"/>
      <c r="CP1237" s="24"/>
      <c r="CQ1237" s="24"/>
      <c r="CR1237" s="24"/>
      <c r="CS1237" s="24"/>
      <c r="CT1237" s="24"/>
      <c r="CU1237" s="24"/>
      <c r="CV1237" s="24"/>
      <c r="CW1237" s="24"/>
      <c r="CX1237" s="24"/>
      <c r="CY1237" s="24"/>
      <c r="CZ1237" s="24"/>
      <c r="DA1237" s="24"/>
      <c r="DB1237" s="24"/>
      <c r="DC1237" s="24"/>
      <c r="DD1237" s="24"/>
      <c r="DE1237" s="24"/>
      <c r="DF1237" s="26" t="s">
        <v>120</v>
      </c>
      <c r="DG1237" s="26" t="s">
        <v>120</v>
      </c>
      <c r="DH1237" s="26" t="s">
        <v>139</v>
      </c>
      <c r="DI1237" s="26" t="s">
        <v>139</v>
      </c>
      <c r="DJ1237" s="26" t="s">
        <v>139</v>
      </c>
      <c r="DK1237" s="26" t="s">
        <v>139</v>
      </c>
      <c r="DL1237" s="26" t="s">
        <v>139</v>
      </c>
      <c r="DM1237" s="26" t="s">
        <v>139</v>
      </c>
      <c r="DN1237" s="26" t="s">
        <v>139</v>
      </c>
      <c r="DO1237" s="26" t="s">
        <v>139</v>
      </c>
    </row>
    <row r="1238" spans="1:119" ht="20.100000000000001" customHeight="1" x14ac:dyDescent="0.25">
      <c r="A1238" s="29" t="str">
        <f t="shared" si="266"/>
        <v>Fundación UBECI (UBECI Foundation)3</v>
      </c>
      <c r="B1238" s="29" t="str">
        <f t="shared" si="267"/>
        <v>Fundación UBECI (UBECI Foundation)</v>
      </c>
      <c r="C1238" s="29">
        <f t="shared" si="268"/>
        <v>3</v>
      </c>
      <c r="D1238" s="30" t="str">
        <f t="shared" si="269"/>
        <v>Americas</v>
      </c>
      <c r="E1238" s="30" t="str">
        <f t="shared" si="270"/>
        <v>Quito, Ecuador</v>
      </c>
      <c r="F1238" s="31">
        <f t="shared" si="271"/>
        <v>3</v>
      </c>
      <c r="G1238" s="31">
        <f t="shared" si="272"/>
        <v>4</v>
      </c>
      <c r="H1238" s="31">
        <f t="shared" si="273"/>
        <v>3</v>
      </c>
      <c r="I1238" s="31">
        <f t="shared" si="274"/>
        <v>4</v>
      </c>
      <c r="J1238" s="31">
        <f t="shared" si="275"/>
        <v>3</v>
      </c>
      <c r="K1238" s="31">
        <f t="shared" si="276"/>
        <v>4</v>
      </c>
      <c r="L1238" s="31">
        <f t="shared" si="277"/>
        <v>4</v>
      </c>
      <c r="M1238" s="31">
        <f t="shared" si="278"/>
        <v>4</v>
      </c>
      <c r="N1238" s="31">
        <f t="shared" si="279"/>
        <v>3.6</v>
      </c>
      <c r="O1238" s="26" t="s">
        <v>6948</v>
      </c>
      <c r="P1238" s="26" t="s">
        <v>108</v>
      </c>
      <c r="Q1238" s="27">
        <v>41771</v>
      </c>
      <c r="R1238" s="26" t="s">
        <v>109</v>
      </c>
      <c r="S1238" s="26" t="s">
        <v>193</v>
      </c>
      <c r="T1238" s="26" t="s">
        <v>194</v>
      </c>
      <c r="U1238" s="26" t="s">
        <v>112</v>
      </c>
      <c r="V1238" s="26" t="s">
        <v>15731</v>
      </c>
      <c r="W1238" s="26" t="s">
        <v>1470</v>
      </c>
      <c r="X1238" s="26" t="s">
        <v>6920</v>
      </c>
      <c r="Y1238" s="26" t="s">
        <v>6921</v>
      </c>
      <c r="Z1238" s="26" t="s">
        <v>6922</v>
      </c>
      <c r="AA1238" s="24"/>
      <c r="AB1238" s="26" t="s">
        <v>117</v>
      </c>
      <c r="AC1238" s="28">
        <v>11000</v>
      </c>
      <c r="AD1238" s="26" t="s">
        <v>420</v>
      </c>
      <c r="AE1238" s="26" t="s">
        <v>1271</v>
      </c>
      <c r="AF1238" s="26" t="s">
        <v>120</v>
      </c>
      <c r="AG1238" s="26" t="s">
        <v>175</v>
      </c>
      <c r="AH1238" s="26" t="s">
        <v>121</v>
      </c>
      <c r="AI1238" s="28">
        <v>11000</v>
      </c>
      <c r="AJ1238" s="26" t="s">
        <v>208</v>
      </c>
      <c r="AK1238" s="26" t="s">
        <v>6949</v>
      </c>
      <c r="AL1238" s="26" t="s">
        <v>6924</v>
      </c>
      <c r="AM1238" s="24"/>
      <c r="AN1238" s="24"/>
      <c r="AO1238" s="24"/>
      <c r="AP1238" s="24"/>
      <c r="AQ1238" s="24"/>
      <c r="AR1238" s="24"/>
      <c r="AS1238" s="26" t="s">
        <v>6950</v>
      </c>
      <c r="AT1238" s="24"/>
      <c r="AU1238" s="24"/>
      <c r="AV1238" s="26" t="s">
        <v>6951</v>
      </c>
      <c r="AW1238" s="28">
        <v>40000</v>
      </c>
      <c r="AX1238" s="26">
        <v>300</v>
      </c>
      <c r="AY1238" s="28">
        <v>350</v>
      </c>
      <c r="AZ1238" s="28">
        <v>258</v>
      </c>
      <c r="BA1238" s="26">
        <v>0</v>
      </c>
      <c r="BB1238" s="26" t="s">
        <v>241</v>
      </c>
      <c r="BC1238" s="26" t="s">
        <v>6927</v>
      </c>
      <c r="BD1238" s="26" t="s">
        <v>125</v>
      </c>
      <c r="BE1238" s="24"/>
      <c r="BF1238" s="26" t="s">
        <v>6943</v>
      </c>
      <c r="BG1238" s="26" t="s">
        <v>732</v>
      </c>
      <c r="BH1238" s="26" t="s">
        <v>6952</v>
      </c>
      <c r="BI1238" s="26" t="s">
        <v>1554</v>
      </c>
      <c r="BJ1238" s="26" t="s">
        <v>288</v>
      </c>
      <c r="BK1238" s="26" t="s">
        <v>1250</v>
      </c>
      <c r="BL1238" s="26" t="s">
        <v>6953</v>
      </c>
      <c r="BM1238" s="26" t="s">
        <v>6954</v>
      </c>
      <c r="BN1238" s="26" t="s">
        <v>6955</v>
      </c>
      <c r="BO1238" s="26" t="s">
        <v>6956</v>
      </c>
      <c r="BP1238" s="24"/>
      <c r="BQ1238" s="24"/>
      <c r="BR1238" s="26">
        <v>3</v>
      </c>
      <c r="BS1238" s="26">
        <v>4</v>
      </c>
      <c r="BT1238" s="26">
        <v>3</v>
      </c>
      <c r="BU1238" s="26">
        <v>4</v>
      </c>
      <c r="BV1238" s="26">
        <v>3</v>
      </c>
      <c r="BW1238" s="26">
        <v>4</v>
      </c>
      <c r="BX1238" s="26">
        <v>4</v>
      </c>
      <c r="BY1238" s="26">
        <v>4</v>
      </c>
      <c r="BZ1238" s="24"/>
      <c r="CA1238" s="24"/>
      <c r="CB1238" s="24"/>
      <c r="CC1238" s="24"/>
      <c r="CD1238" s="24"/>
      <c r="CE1238" s="24"/>
      <c r="CF1238" s="24"/>
      <c r="CG1238" s="24"/>
      <c r="CH1238" s="24"/>
      <c r="CI1238" s="24"/>
      <c r="CJ1238" s="24"/>
      <c r="CK1238" s="24"/>
      <c r="CL1238" s="24"/>
      <c r="CM1238" s="24"/>
      <c r="CN1238" s="24"/>
      <c r="CO1238" s="24"/>
      <c r="CP1238" s="24"/>
      <c r="CQ1238" s="24"/>
      <c r="CR1238" s="24"/>
      <c r="CS1238" s="24"/>
      <c r="CT1238" s="24"/>
      <c r="CU1238" s="24"/>
      <c r="CV1238" s="24"/>
      <c r="CW1238" s="24"/>
      <c r="CX1238" s="24"/>
      <c r="CY1238" s="24"/>
      <c r="CZ1238" s="24"/>
      <c r="DA1238" s="24"/>
      <c r="DB1238" s="24"/>
      <c r="DC1238" s="24"/>
      <c r="DD1238" s="24"/>
      <c r="DE1238" s="24"/>
      <c r="DF1238" s="26" t="s">
        <v>139</v>
      </c>
      <c r="DG1238" s="26" t="s">
        <v>120</v>
      </c>
      <c r="DH1238" s="26" t="s">
        <v>139</v>
      </c>
      <c r="DI1238" s="26" t="s">
        <v>139</v>
      </c>
      <c r="DJ1238" s="26" t="s">
        <v>139</v>
      </c>
      <c r="DK1238" s="26" t="s">
        <v>139</v>
      </c>
      <c r="DL1238" s="26" t="s">
        <v>139</v>
      </c>
      <c r="DM1238" s="26" t="s">
        <v>139</v>
      </c>
      <c r="DN1238" s="26" t="s">
        <v>139</v>
      </c>
      <c r="DO1238" s="26" t="s">
        <v>139</v>
      </c>
    </row>
    <row r="1239" spans="1:119" ht="20.100000000000001" customHeight="1" x14ac:dyDescent="0.25">
      <c r="A1239" s="29" t="str">
        <f t="shared" si="266"/>
        <v>Fundación UBECI (UBECI Foundation)2</v>
      </c>
      <c r="B1239" s="29" t="str">
        <f t="shared" si="267"/>
        <v>Fundación UBECI (UBECI Foundation)</v>
      </c>
      <c r="C1239" s="29">
        <f t="shared" si="268"/>
        <v>2</v>
      </c>
      <c r="D1239" s="30" t="str">
        <f t="shared" si="269"/>
        <v>Americas</v>
      </c>
      <c r="E1239" s="30" t="str">
        <f t="shared" si="270"/>
        <v>Quito, Ecuador</v>
      </c>
      <c r="F1239" s="31">
        <f t="shared" si="271"/>
        <v>3</v>
      </c>
      <c r="G1239" s="31">
        <f t="shared" si="272"/>
        <v>3</v>
      </c>
      <c r="H1239" s="31">
        <f t="shared" si="273"/>
        <v>2</v>
      </c>
      <c r="I1239" s="31">
        <f t="shared" si="274"/>
        <v>4</v>
      </c>
      <c r="J1239" s="31">
        <f t="shared" si="275"/>
        <v>3</v>
      </c>
      <c r="K1239" s="31">
        <f t="shared" si="276"/>
        <v>4</v>
      </c>
      <c r="L1239" s="31">
        <f t="shared" si="277"/>
        <v>4</v>
      </c>
      <c r="M1239" s="31">
        <f t="shared" si="278"/>
        <v>3</v>
      </c>
      <c r="N1239" s="31">
        <f t="shared" si="279"/>
        <v>3.3</v>
      </c>
      <c r="O1239" s="26" t="s">
        <v>6957</v>
      </c>
      <c r="P1239" s="26" t="s">
        <v>108</v>
      </c>
      <c r="Q1239" s="27">
        <v>41400</v>
      </c>
      <c r="R1239" s="26" t="s">
        <v>109</v>
      </c>
      <c r="S1239" s="26" t="s">
        <v>206</v>
      </c>
      <c r="T1239" s="26" t="s">
        <v>207</v>
      </c>
      <c r="U1239" s="26" t="s">
        <v>112</v>
      </c>
      <c r="V1239" s="26" t="s">
        <v>15731</v>
      </c>
      <c r="W1239" s="26" t="s">
        <v>1470</v>
      </c>
      <c r="X1239" s="26" t="s">
        <v>6920</v>
      </c>
      <c r="Y1239" s="26" t="s">
        <v>6921</v>
      </c>
      <c r="Z1239" s="26" t="s">
        <v>6922</v>
      </c>
      <c r="AA1239" s="24"/>
      <c r="AB1239" s="26" t="s">
        <v>117</v>
      </c>
      <c r="AC1239" s="28">
        <v>11000</v>
      </c>
      <c r="AD1239" s="26" t="s">
        <v>420</v>
      </c>
      <c r="AE1239" s="26" t="s">
        <v>1271</v>
      </c>
      <c r="AF1239" s="26" t="s">
        <v>120</v>
      </c>
      <c r="AG1239" s="26" t="s">
        <v>175</v>
      </c>
      <c r="AH1239" s="26" t="s">
        <v>143</v>
      </c>
      <c r="AI1239" s="28">
        <v>11000</v>
      </c>
      <c r="AJ1239" s="26" t="s">
        <v>6958</v>
      </c>
      <c r="AK1239" s="26" t="s">
        <v>6923</v>
      </c>
      <c r="AL1239" s="26" t="s">
        <v>6924</v>
      </c>
      <c r="AM1239" s="24"/>
      <c r="AN1239" s="24"/>
      <c r="AO1239" s="24"/>
      <c r="AP1239" s="24"/>
      <c r="AQ1239" s="24"/>
      <c r="AR1239" s="24"/>
      <c r="AS1239" s="24"/>
      <c r="AT1239" s="24"/>
      <c r="AU1239" s="24"/>
      <c r="AV1239" s="24"/>
      <c r="AW1239" s="28">
        <v>36200</v>
      </c>
      <c r="AX1239" s="26">
        <v>389</v>
      </c>
      <c r="AY1239" s="28">
        <v>410</v>
      </c>
      <c r="AZ1239" s="28">
        <v>389</v>
      </c>
      <c r="BA1239" s="26">
        <v>0</v>
      </c>
      <c r="BB1239" s="26" t="s">
        <v>241</v>
      </c>
      <c r="BC1239" s="26" t="s">
        <v>6927</v>
      </c>
      <c r="BD1239" s="26" t="s">
        <v>125</v>
      </c>
      <c r="BE1239" s="24"/>
      <c r="BF1239" s="26" t="s">
        <v>6943</v>
      </c>
      <c r="BG1239" s="26" t="s">
        <v>732</v>
      </c>
      <c r="BH1239" s="26" t="s">
        <v>6944</v>
      </c>
      <c r="BI1239" s="26" t="s">
        <v>1250</v>
      </c>
      <c r="BJ1239" s="26" t="s">
        <v>6959</v>
      </c>
      <c r="BK1239" s="26" t="s">
        <v>1554</v>
      </c>
      <c r="BL1239" s="24"/>
      <c r="BM1239" s="24"/>
      <c r="BN1239" s="24"/>
      <c r="BO1239" s="24"/>
      <c r="BP1239" s="24"/>
      <c r="BQ1239" s="24"/>
      <c r="BR1239" s="26">
        <v>3</v>
      </c>
      <c r="BS1239" s="26">
        <v>3</v>
      </c>
      <c r="BT1239" s="26">
        <v>2</v>
      </c>
      <c r="BU1239" s="26">
        <v>4</v>
      </c>
      <c r="BV1239" s="26">
        <v>3</v>
      </c>
      <c r="BW1239" s="26">
        <v>4</v>
      </c>
      <c r="BX1239" s="26">
        <v>4</v>
      </c>
      <c r="BY1239" s="26">
        <v>3</v>
      </c>
      <c r="BZ1239" s="24"/>
      <c r="CA1239" s="24"/>
      <c r="CB1239" s="24"/>
      <c r="CC1239" s="24"/>
      <c r="CD1239" s="24"/>
      <c r="CE1239" s="24"/>
      <c r="CF1239" s="24"/>
      <c r="CG1239" s="24"/>
      <c r="CH1239" s="24"/>
      <c r="CI1239" s="24"/>
      <c r="CJ1239" s="24"/>
      <c r="CK1239" s="24"/>
      <c r="CL1239" s="24"/>
      <c r="CM1239" s="24"/>
      <c r="CN1239" s="24"/>
      <c r="CO1239" s="24"/>
      <c r="CP1239" s="24"/>
      <c r="CQ1239" s="24"/>
      <c r="CR1239" s="24"/>
      <c r="CS1239" s="24"/>
      <c r="CT1239" s="24"/>
      <c r="CU1239" s="24"/>
      <c r="CV1239" s="24"/>
      <c r="CW1239" s="24"/>
      <c r="CX1239" s="24"/>
      <c r="CY1239" s="24"/>
      <c r="CZ1239" s="24"/>
      <c r="DA1239" s="24"/>
      <c r="DB1239" s="24"/>
      <c r="DC1239" s="24"/>
      <c r="DD1239" s="24"/>
      <c r="DE1239" s="24"/>
      <c r="DF1239" s="26" t="s">
        <v>139</v>
      </c>
      <c r="DG1239" s="26" t="s">
        <v>120</v>
      </c>
      <c r="DH1239" s="26" t="s">
        <v>139</v>
      </c>
      <c r="DI1239" s="26" t="s">
        <v>139</v>
      </c>
      <c r="DJ1239" s="26" t="s">
        <v>139</v>
      </c>
      <c r="DK1239" s="26" t="s">
        <v>139</v>
      </c>
      <c r="DL1239" s="26" t="s">
        <v>139</v>
      </c>
      <c r="DM1239" s="26" t="s">
        <v>139</v>
      </c>
      <c r="DN1239" s="26" t="s">
        <v>139</v>
      </c>
      <c r="DO1239" s="26" t="s">
        <v>139</v>
      </c>
    </row>
    <row r="1240" spans="1:119" ht="20.100000000000001" customHeight="1" x14ac:dyDescent="0.25">
      <c r="A1240" s="29" t="str">
        <f t="shared" si="266"/>
        <v>Fundación UBECI (UBECI Foundation)1</v>
      </c>
      <c r="B1240" s="29" t="str">
        <f t="shared" si="267"/>
        <v>Fundación UBECI (UBECI Foundation)</v>
      </c>
      <c r="C1240" s="29">
        <f t="shared" si="268"/>
        <v>1</v>
      </c>
      <c r="D1240" s="30" t="str">
        <f t="shared" si="269"/>
        <v>Americas</v>
      </c>
      <c r="E1240" s="30" t="str">
        <f t="shared" si="270"/>
        <v>Quito, Ecuador</v>
      </c>
      <c r="F1240" s="31">
        <f t="shared" si="271"/>
        <v>4</v>
      </c>
      <c r="G1240" s="31">
        <f t="shared" si="272"/>
        <v>2</v>
      </c>
      <c r="H1240" s="31">
        <f t="shared" si="273"/>
        <v>4</v>
      </c>
      <c r="I1240" s="31">
        <f t="shared" si="274"/>
        <v>4</v>
      </c>
      <c r="J1240" s="31">
        <f t="shared" si="275"/>
        <v>3</v>
      </c>
      <c r="K1240" s="31">
        <f t="shared" si="276"/>
        <v>5</v>
      </c>
      <c r="L1240" s="31">
        <f t="shared" si="277"/>
        <v>4</v>
      </c>
      <c r="M1240" s="31">
        <f t="shared" si="278"/>
        <v>3</v>
      </c>
      <c r="N1240" s="31">
        <f t="shared" si="279"/>
        <v>3.6</v>
      </c>
      <c r="O1240" s="26" t="s">
        <v>6960</v>
      </c>
      <c r="P1240" s="26" t="s">
        <v>108</v>
      </c>
      <c r="Q1240" s="27">
        <v>41038</v>
      </c>
      <c r="R1240" s="26" t="s">
        <v>155</v>
      </c>
      <c r="S1240" s="26" t="s">
        <v>217</v>
      </c>
      <c r="T1240" s="26" t="s">
        <v>175</v>
      </c>
      <c r="U1240" s="26" t="s">
        <v>112</v>
      </c>
      <c r="V1240" s="26" t="s">
        <v>15731</v>
      </c>
      <c r="W1240" s="26" t="s">
        <v>1470</v>
      </c>
      <c r="X1240" s="26" t="s">
        <v>6920</v>
      </c>
      <c r="Y1240" s="26" t="s">
        <v>6921</v>
      </c>
      <c r="Z1240" s="26" t="s">
        <v>6922</v>
      </c>
      <c r="AA1240" s="24"/>
      <c r="AB1240" s="26" t="s">
        <v>117</v>
      </c>
      <c r="AC1240" s="28">
        <v>8000</v>
      </c>
      <c r="AD1240" s="26" t="s">
        <v>420</v>
      </c>
      <c r="AE1240" s="26" t="s">
        <v>1271</v>
      </c>
      <c r="AF1240" s="26" t="s">
        <v>120</v>
      </c>
      <c r="AG1240" s="26" t="s">
        <v>175</v>
      </c>
      <c r="AH1240" s="26" t="s">
        <v>158</v>
      </c>
      <c r="AI1240" s="28">
        <v>8000</v>
      </c>
      <c r="AJ1240" s="24"/>
      <c r="AK1240" s="26" t="s">
        <v>6961</v>
      </c>
      <c r="AL1240" s="26" t="s">
        <v>6962</v>
      </c>
      <c r="AM1240" s="26" t="s">
        <v>6963</v>
      </c>
      <c r="AN1240" s="26" t="s">
        <v>6964</v>
      </c>
      <c r="AO1240" s="26" t="s">
        <v>6965</v>
      </c>
      <c r="AP1240" s="24"/>
      <c r="AQ1240" s="24"/>
      <c r="AR1240" s="24"/>
      <c r="AS1240" s="24"/>
      <c r="AT1240" s="24"/>
      <c r="AU1240" s="24"/>
      <c r="AV1240" s="24"/>
      <c r="AW1240" s="28">
        <v>39600</v>
      </c>
      <c r="AX1240" s="26">
        <v>300</v>
      </c>
      <c r="AY1240" s="28">
        <v>0</v>
      </c>
      <c r="AZ1240" s="28">
        <v>340</v>
      </c>
      <c r="BA1240" s="26">
        <v>0</v>
      </c>
      <c r="BB1240" s="26" t="s">
        <v>241</v>
      </c>
      <c r="BC1240" s="26" t="s">
        <v>6927</v>
      </c>
      <c r="BD1240" s="24"/>
      <c r="BE1240" s="24"/>
      <c r="BF1240" s="26" t="s">
        <v>6943</v>
      </c>
      <c r="BG1240" s="26" t="s">
        <v>1204</v>
      </c>
      <c r="BH1240" s="24"/>
      <c r="BI1240" s="24"/>
      <c r="BJ1240" s="24"/>
      <c r="BK1240" s="24"/>
      <c r="BL1240" s="24"/>
      <c r="BM1240" s="24"/>
      <c r="BN1240" s="24"/>
      <c r="BO1240" s="24"/>
      <c r="BP1240" s="24"/>
      <c r="BQ1240" s="24"/>
      <c r="BR1240" s="26">
        <v>4</v>
      </c>
      <c r="BS1240" s="26">
        <v>2</v>
      </c>
      <c r="BT1240" s="26">
        <v>4</v>
      </c>
      <c r="BU1240" s="26">
        <v>4</v>
      </c>
      <c r="BV1240" s="26">
        <v>3</v>
      </c>
      <c r="BW1240" s="26">
        <v>5</v>
      </c>
      <c r="BX1240" s="26">
        <v>4</v>
      </c>
      <c r="BY1240" s="26">
        <v>3</v>
      </c>
      <c r="BZ1240" s="24"/>
      <c r="CA1240" s="24"/>
      <c r="CB1240" s="24"/>
      <c r="CC1240" s="24"/>
      <c r="CD1240" s="24"/>
      <c r="CE1240" s="24"/>
      <c r="CF1240" s="24"/>
      <c r="CG1240" s="24"/>
      <c r="CH1240" s="24"/>
      <c r="CI1240" s="24"/>
      <c r="CJ1240" s="24"/>
      <c r="CK1240" s="24"/>
      <c r="CL1240" s="24"/>
      <c r="CM1240" s="24"/>
      <c r="CN1240" s="24"/>
      <c r="CO1240" s="24"/>
      <c r="CP1240" s="24"/>
      <c r="CQ1240" s="24"/>
      <c r="CR1240" s="24"/>
      <c r="CS1240" s="24"/>
      <c r="CT1240" s="24"/>
      <c r="CU1240" s="24"/>
      <c r="CV1240" s="24"/>
      <c r="CW1240" s="24"/>
      <c r="CX1240" s="24"/>
      <c r="CY1240" s="24"/>
      <c r="CZ1240" s="24"/>
      <c r="DA1240" s="24"/>
      <c r="DB1240" s="24"/>
      <c r="DC1240" s="24"/>
      <c r="DD1240" s="24"/>
      <c r="DE1240" s="24"/>
      <c r="DF1240" s="26" t="s">
        <v>139</v>
      </c>
      <c r="DG1240" s="26" t="s">
        <v>120</v>
      </c>
      <c r="DH1240" s="26" t="s">
        <v>139</v>
      </c>
      <c r="DI1240" s="26" t="s">
        <v>139</v>
      </c>
      <c r="DJ1240" s="26" t="s">
        <v>139</v>
      </c>
      <c r="DK1240" s="26" t="s">
        <v>139</v>
      </c>
      <c r="DL1240" s="26" t="s">
        <v>139</v>
      </c>
      <c r="DM1240" s="26" t="s">
        <v>139</v>
      </c>
      <c r="DN1240" s="26" t="s">
        <v>139</v>
      </c>
      <c r="DO1240" s="26" t="s">
        <v>120</v>
      </c>
    </row>
    <row r="1241" spans="1:119" ht="20.100000000000001" customHeight="1" x14ac:dyDescent="0.25">
      <c r="A1241" s="29" t="str">
        <f t="shared" si="266"/>
        <v>Fundación Yirtrak, A.C. (Yirtrak Foundation)5</v>
      </c>
      <c r="B1241" s="29" t="str">
        <f t="shared" si="267"/>
        <v>Fundación Yirtrak, A.C. (Yirtrak Foundation)</v>
      </c>
      <c r="C1241" s="29">
        <f t="shared" si="268"/>
        <v>5</v>
      </c>
      <c r="D1241" s="30" t="str">
        <f t="shared" si="269"/>
        <v>Americas</v>
      </c>
      <c r="E1241" s="30" t="str">
        <f t="shared" si="270"/>
        <v>San Cristóbal de las Casas, Chiapas, Mexico</v>
      </c>
      <c r="F1241" s="31">
        <f t="shared" si="271"/>
        <v>3</v>
      </c>
      <c r="G1241" s="31">
        <f t="shared" si="272"/>
        <v>1</v>
      </c>
      <c r="H1241" s="31">
        <f t="shared" si="273"/>
        <v>5</v>
      </c>
      <c r="I1241" s="31">
        <f t="shared" si="274"/>
        <v>4</v>
      </c>
      <c r="J1241" s="31">
        <f t="shared" si="275"/>
        <v>3</v>
      </c>
      <c r="K1241" s="31">
        <f t="shared" si="276"/>
        <v>3</v>
      </c>
      <c r="L1241" s="31">
        <f t="shared" si="277"/>
        <v>3</v>
      </c>
      <c r="M1241" s="31">
        <f t="shared" si="278"/>
        <v>2</v>
      </c>
      <c r="N1241" s="31">
        <f t="shared" si="279"/>
        <v>3</v>
      </c>
      <c r="O1241" s="26" t="s">
        <v>6966</v>
      </c>
      <c r="P1241" s="26" t="s">
        <v>108</v>
      </c>
      <c r="Q1241" s="27">
        <v>41946</v>
      </c>
      <c r="R1241" s="26" t="s">
        <v>166</v>
      </c>
      <c r="S1241" s="26" t="s">
        <v>609</v>
      </c>
      <c r="T1241" s="26" t="s">
        <v>278</v>
      </c>
      <c r="U1241" s="26" t="s">
        <v>112</v>
      </c>
      <c r="V1241" s="26" t="s">
        <v>15731</v>
      </c>
      <c r="W1241" s="26" t="s">
        <v>676</v>
      </c>
      <c r="X1241" s="26" t="s">
        <v>6967</v>
      </c>
      <c r="Y1241" s="26" t="s">
        <v>6968</v>
      </c>
      <c r="Z1241" s="26" t="s">
        <v>6969</v>
      </c>
      <c r="AA1241" s="24"/>
      <c r="AB1241" s="26" t="s">
        <v>117</v>
      </c>
      <c r="AC1241" s="28">
        <v>12000</v>
      </c>
      <c r="AD1241" s="24"/>
      <c r="AE1241" s="24"/>
      <c r="AF1241" s="26" t="s">
        <v>120</v>
      </c>
      <c r="AG1241" s="26" t="s">
        <v>224</v>
      </c>
      <c r="AH1241" s="26" t="s">
        <v>176</v>
      </c>
      <c r="AI1241" s="28">
        <v>12000</v>
      </c>
      <c r="AJ1241" s="26" t="s">
        <v>6970</v>
      </c>
      <c r="AK1241" s="26" t="s">
        <v>6971</v>
      </c>
      <c r="AL1241" s="26" t="s">
        <v>6972</v>
      </c>
      <c r="AM1241" s="24"/>
      <c r="AN1241" s="24"/>
      <c r="AO1241" s="24"/>
      <c r="AP1241" s="24"/>
      <c r="AQ1241" s="26" t="s">
        <v>6973</v>
      </c>
      <c r="AR1241" s="24"/>
      <c r="AS1241" s="24"/>
      <c r="AT1241" s="24"/>
      <c r="AU1241" s="26" t="s">
        <v>6974</v>
      </c>
      <c r="AV1241" s="24"/>
      <c r="AW1241" s="28">
        <v>28914</v>
      </c>
      <c r="AX1241" s="26">
        <v>62</v>
      </c>
      <c r="AY1241" s="28">
        <v>45</v>
      </c>
      <c r="AZ1241" s="28">
        <v>34</v>
      </c>
      <c r="BA1241" s="26">
        <v>0</v>
      </c>
      <c r="BB1241" s="26" t="s">
        <v>241</v>
      </c>
      <c r="BC1241" s="26" t="s">
        <v>6975</v>
      </c>
      <c r="BD1241" s="26" t="s">
        <v>125</v>
      </c>
      <c r="BE1241" s="24"/>
      <c r="BF1241" s="26" t="s">
        <v>6976</v>
      </c>
      <c r="BG1241" s="26" t="s">
        <v>6977</v>
      </c>
      <c r="BH1241" s="26" t="s">
        <v>6978</v>
      </c>
      <c r="BI1241" s="26" t="s">
        <v>734</v>
      </c>
      <c r="BJ1241" s="26" t="s">
        <v>6979</v>
      </c>
      <c r="BK1241" s="26" t="s">
        <v>734</v>
      </c>
      <c r="BL1241" s="24"/>
      <c r="BM1241" s="24"/>
      <c r="BN1241" s="24"/>
      <c r="BO1241" s="24"/>
      <c r="BP1241" s="24"/>
      <c r="BQ1241" s="24"/>
      <c r="BR1241" s="26">
        <v>3</v>
      </c>
      <c r="BS1241" s="26">
        <v>1</v>
      </c>
      <c r="BT1241" s="26">
        <v>5</v>
      </c>
      <c r="BU1241" s="26">
        <v>4</v>
      </c>
      <c r="BV1241" s="26">
        <v>3</v>
      </c>
      <c r="BW1241" s="26">
        <v>3</v>
      </c>
      <c r="BX1241" s="26">
        <v>3</v>
      </c>
      <c r="BY1241" s="26">
        <v>2</v>
      </c>
      <c r="BZ1241" s="24"/>
      <c r="CA1241" s="24"/>
      <c r="CB1241" s="24"/>
      <c r="CC1241" s="24"/>
      <c r="CD1241" s="24"/>
      <c r="CE1241" s="24"/>
      <c r="CF1241" s="24"/>
      <c r="CG1241" s="24"/>
      <c r="CH1241" s="24"/>
      <c r="CI1241" s="24"/>
      <c r="CJ1241" s="24"/>
      <c r="CK1241" s="24"/>
      <c r="CL1241" s="24"/>
      <c r="CM1241" s="24"/>
      <c r="CN1241" s="24"/>
      <c r="CO1241" s="24"/>
      <c r="CP1241" s="24"/>
      <c r="CQ1241" s="24"/>
      <c r="CR1241" s="24"/>
      <c r="CS1241" s="24"/>
      <c r="CT1241" s="24"/>
      <c r="CU1241" s="24"/>
      <c r="CV1241" s="24"/>
      <c r="CW1241" s="24"/>
      <c r="CX1241" s="24"/>
      <c r="CY1241" s="24"/>
      <c r="CZ1241" s="24"/>
      <c r="DA1241" s="24"/>
      <c r="DB1241" s="24"/>
      <c r="DC1241" s="24"/>
      <c r="DD1241" s="24"/>
      <c r="DE1241" s="24"/>
      <c r="DF1241" s="26" t="s">
        <v>120</v>
      </c>
      <c r="DG1241" s="26" t="s">
        <v>120</v>
      </c>
      <c r="DH1241" s="26" t="s">
        <v>139</v>
      </c>
      <c r="DI1241" s="26" t="s">
        <v>139</v>
      </c>
      <c r="DJ1241" s="26" t="s">
        <v>139</v>
      </c>
      <c r="DK1241" s="26" t="s">
        <v>120</v>
      </c>
      <c r="DL1241" s="26" t="s">
        <v>139</v>
      </c>
      <c r="DM1241" s="26" t="s">
        <v>139</v>
      </c>
      <c r="DN1241" s="26" t="s">
        <v>139</v>
      </c>
      <c r="DO1241" s="26" t="s">
        <v>139</v>
      </c>
    </row>
    <row r="1242" spans="1:119" ht="20.100000000000001" customHeight="1" x14ac:dyDescent="0.25">
      <c r="A1242" s="29" t="str">
        <f t="shared" si="266"/>
        <v>Fundación Yirtrak, A.C. (Yirtrak Foundation)4</v>
      </c>
      <c r="B1242" s="29" t="str">
        <f t="shared" si="267"/>
        <v>Fundación Yirtrak, A.C. (Yirtrak Foundation)</v>
      </c>
      <c r="C1242" s="29">
        <f t="shared" si="268"/>
        <v>4</v>
      </c>
      <c r="D1242" s="30" t="str">
        <f t="shared" si="269"/>
        <v>Americas</v>
      </c>
      <c r="E1242" s="30" t="str">
        <f t="shared" si="270"/>
        <v>San Cristóbal de las Casas, Chiapas, Mexico</v>
      </c>
      <c r="F1242" s="31">
        <f t="shared" si="271"/>
        <v>3</v>
      </c>
      <c r="G1242" s="31">
        <f t="shared" si="272"/>
        <v>2</v>
      </c>
      <c r="H1242" s="31">
        <f t="shared" si="273"/>
        <v>5</v>
      </c>
      <c r="I1242" s="31">
        <f t="shared" si="274"/>
        <v>5</v>
      </c>
      <c r="J1242" s="31">
        <f t="shared" si="275"/>
        <v>3</v>
      </c>
      <c r="K1242" s="31">
        <f t="shared" si="276"/>
        <v>4</v>
      </c>
      <c r="L1242" s="31">
        <f t="shared" si="277"/>
        <v>4</v>
      </c>
      <c r="M1242" s="31">
        <f t="shared" si="278"/>
        <v>3</v>
      </c>
      <c r="N1242" s="31">
        <f t="shared" si="279"/>
        <v>3.6</v>
      </c>
      <c r="O1242" s="26" t="s">
        <v>6980</v>
      </c>
      <c r="P1242" s="26" t="s">
        <v>108</v>
      </c>
      <c r="Q1242" s="27">
        <v>41568</v>
      </c>
      <c r="R1242" s="26" t="s">
        <v>166</v>
      </c>
      <c r="S1242" s="26" t="s">
        <v>622</v>
      </c>
      <c r="T1242" s="26" t="s">
        <v>194</v>
      </c>
      <c r="U1242" s="26" t="s">
        <v>112</v>
      </c>
      <c r="V1242" s="26" t="s">
        <v>15731</v>
      </c>
      <c r="W1242" s="26" t="s">
        <v>676</v>
      </c>
      <c r="X1242" s="26" t="s">
        <v>6967</v>
      </c>
      <c r="Y1242" s="26" t="s">
        <v>6968</v>
      </c>
      <c r="Z1242" s="26" t="s">
        <v>6969</v>
      </c>
      <c r="AA1242" s="24"/>
      <c r="AB1242" s="26" t="s">
        <v>117</v>
      </c>
      <c r="AC1242" s="28">
        <v>12000</v>
      </c>
      <c r="AD1242" s="24"/>
      <c r="AE1242" s="24"/>
      <c r="AF1242" s="26" t="s">
        <v>120</v>
      </c>
      <c r="AG1242" s="26" t="s">
        <v>224</v>
      </c>
      <c r="AH1242" s="26" t="s">
        <v>185</v>
      </c>
      <c r="AI1242" s="28">
        <v>12000</v>
      </c>
      <c r="AJ1242" s="26" t="s">
        <v>6981</v>
      </c>
      <c r="AK1242" s="26" t="s">
        <v>6982</v>
      </c>
      <c r="AL1242" s="26" t="s">
        <v>6972</v>
      </c>
      <c r="AM1242" s="24"/>
      <c r="AN1242" s="24"/>
      <c r="AO1242" s="24"/>
      <c r="AP1242" s="24"/>
      <c r="AQ1242" s="26" t="s">
        <v>6983</v>
      </c>
      <c r="AR1242" s="24"/>
      <c r="AS1242" s="24"/>
      <c r="AT1242" s="24"/>
      <c r="AU1242" s="24"/>
      <c r="AV1242" s="24"/>
      <c r="AW1242" s="28">
        <v>38000</v>
      </c>
      <c r="AX1242" s="26">
        <v>68</v>
      </c>
      <c r="AY1242" s="28">
        <v>34</v>
      </c>
      <c r="AZ1242" s="28">
        <v>34</v>
      </c>
      <c r="BA1242" s="26">
        <v>0</v>
      </c>
      <c r="BB1242" s="26" t="s">
        <v>241</v>
      </c>
      <c r="BC1242" s="26" t="s">
        <v>6975</v>
      </c>
      <c r="BD1242" s="26" t="s">
        <v>437</v>
      </c>
      <c r="BE1242" s="26" t="s">
        <v>6984</v>
      </c>
      <c r="BF1242" s="24"/>
      <c r="BG1242" s="24"/>
      <c r="BH1242" s="24"/>
      <c r="BI1242" s="24"/>
      <c r="BJ1242" s="24"/>
      <c r="BK1242" s="24"/>
      <c r="BL1242" s="24"/>
      <c r="BM1242" s="24"/>
      <c r="BN1242" s="24"/>
      <c r="BO1242" s="24"/>
      <c r="BP1242" s="24"/>
      <c r="BQ1242" s="24"/>
      <c r="BR1242" s="26">
        <v>3</v>
      </c>
      <c r="BS1242" s="26">
        <v>2</v>
      </c>
      <c r="BT1242" s="26">
        <v>5</v>
      </c>
      <c r="BU1242" s="26">
        <v>5</v>
      </c>
      <c r="BV1242" s="26">
        <v>3</v>
      </c>
      <c r="BW1242" s="26">
        <v>4</v>
      </c>
      <c r="BX1242" s="26">
        <v>4</v>
      </c>
      <c r="BY1242" s="26">
        <v>3</v>
      </c>
      <c r="BZ1242" s="24"/>
      <c r="CA1242" s="24"/>
      <c r="CB1242" s="24"/>
      <c r="CC1242" s="24"/>
      <c r="CD1242" s="24"/>
      <c r="CE1242" s="24"/>
      <c r="CF1242" s="24"/>
      <c r="CG1242" s="24"/>
      <c r="CH1242" s="24"/>
      <c r="CI1242" s="24"/>
      <c r="CJ1242" s="24"/>
      <c r="CK1242" s="24"/>
      <c r="CL1242" s="24"/>
      <c r="CM1242" s="24"/>
      <c r="CN1242" s="24"/>
      <c r="CO1242" s="24"/>
      <c r="CP1242" s="24"/>
      <c r="CQ1242" s="24"/>
      <c r="CR1242" s="24"/>
      <c r="CS1242" s="24"/>
      <c r="CT1242" s="24"/>
      <c r="CU1242" s="24"/>
      <c r="CV1242" s="24"/>
      <c r="CW1242" s="24"/>
      <c r="CX1242" s="24"/>
      <c r="CY1242" s="24"/>
      <c r="CZ1242" s="24"/>
      <c r="DA1242" s="24"/>
      <c r="DB1242" s="24"/>
      <c r="DC1242" s="24"/>
      <c r="DD1242" s="24"/>
      <c r="DE1242" s="24"/>
      <c r="DF1242" s="26" t="s">
        <v>120</v>
      </c>
      <c r="DG1242" s="26" t="s">
        <v>120</v>
      </c>
      <c r="DH1242" s="26" t="s">
        <v>139</v>
      </c>
      <c r="DI1242" s="26" t="s">
        <v>139</v>
      </c>
      <c r="DJ1242" s="26" t="s">
        <v>120</v>
      </c>
      <c r="DK1242" s="26" t="s">
        <v>120</v>
      </c>
      <c r="DL1242" s="26" t="s">
        <v>139</v>
      </c>
      <c r="DM1242" s="26" t="s">
        <v>139</v>
      </c>
      <c r="DN1242" s="26" t="s">
        <v>139</v>
      </c>
      <c r="DO1242" s="26" t="s">
        <v>139</v>
      </c>
    </row>
    <row r="1243" spans="1:119" ht="20.100000000000001" customHeight="1" x14ac:dyDescent="0.25">
      <c r="A1243" s="29" t="str">
        <f t="shared" si="266"/>
        <v>Fundación Yirtrak, A.C. (Yirtrak Foundation)3</v>
      </c>
      <c r="B1243" s="29" t="str">
        <f t="shared" si="267"/>
        <v>Fundación Yirtrak, A.C. (Yirtrak Foundation)</v>
      </c>
      <c r="C1243" s="29">
        <f t="shared" si="268"/>
        <v>3</v>
      </c>
      <c r="D1243" s="30" t="str">
        <f t="shared" si="269"/>
        <v>Americas</v>
      </c>
      <c r="E1243" s="30" t="str">
        <f t="shared" si="270"/>
        <v>San Cristóbal de las Casas, Chiapas, Mexico</v>
      </c>
      <c r="F1243" s="31">
        <f t="shared" si="271"/>
        <v>3</v>
      </c>
      <c r="G1243" s="31">
        <f t="shared" si="272"/>
        <v>2</v>
      </c>
      <c r="H1243" s="31">
        <f t="shared" si="273"/>
        <v>5</v>
      </c>
      <c r="I1243" s="31">
        <f t="shared" si="274"/>
        <v>5</v>
      </c>
      <c r="J1243" s="31">
        <f t="shared" si="275"/>
        <v>3</v>
      </c>
      <c r="K1243" s="31">
        <f t="shared" si="276"/>
        <v>4</v>
      </c>
      <c r="L1243" s="31">
        <f t="shared" si="277"/>
        <v>4</v>
      </c>
      <c r="M1243" s="31">
        <f t="shared" si="278"/>
        <v>3</v>
      </c>
      <c r="N1243" s="31">
        <f t="shared" si="279"/>
        <v>3.6</v>
      </c>
      <c r="O1243" s="26" t="s">
        <v>6985</v>
      </c>
      <c r="P1243" s="26" t="s">
        <v>108</v>
      </c>
      <c r="Q1243" s="27">
        <v>41204</v>
      </c>
      <c r="R1243" s="26" t="s">
        <v>109</v>
      </c>
      <c r="S1243" s="26" t="s">
        <v>306</v>
      </c>
      <c r="T1243" s="26" t="s">
        <v>207</v>
      </c>
      <c r="U1243" s="26" t="s">
        <v>112</v>
      </c>
      <c r="V1243" s="26" t="s">
        <v>15731</v>
      </c>
      <c r="W1243" s="26" t="s">
        <v>676</v>
      </c>
      <c r="X1243" s="26" t="s">
        <v>6967</v>
      </c>
      <c r="Y1243" s="26" t="s">
        <v>6968</v>
      </c>
      <c r="Z1243" s="26" t="s">
        <v>6969</v>
      </c>
      <c r="AA1243" s="24"/>
      <c r="AB1243" s="26" t="s">
        <v>117</v>
      </c>
      <c r="AC1243" s="28">
        <v>11000</v>
      </c>
      <c r="AD1243" s="24"/>
      <c r="AE1243" s="24"/>
      <c r="AF1243" s="26" t="s">
        <v>120</v>
      </c>
      <c r="AG1243" s="26" t="s">
        <v>224</v>
      </c>
      <c r="AH1243" s="26" t="s">
        <v>121</v>
      </c>
      <c r="AI1243" s="28">
        <v>11000</v>
      </c>
      <c r="AJ1243" s="26" t="s">
        <v>6986</v>
      </c>
      <c r="AK1243" s="26" t="s">
        <v>6987</v>
      </c>
      <c r="AL1243" s="26" t="s">
        <v>6988</v>
      </c>
      <c r="AM1243" s="24"/>
      <c r="AN1243" s="24"/>
      <c r="AO1243" s="24"/>
      <c r="AP1243" s="24"/>
      <c r="AQ1243" s="24"/>
      <c r="AR1243" s="24"/>
      <c r="AS1243" s="24"/>
      <c r="AT1243" s="24"/>
      <c r="AU1243" s="24"/>
      <c r="AV1243" s="24"/>
      <c r="AW1243" s="28">
        <v>60653</v>
      </c>
      <c r="AX1243" s="26">
        <v>68</v>
      </c>
      <c r="AY1243" s="28">
        <v>34</v>
      </c>
      <c r="AZ1243" s="28">
        <v>34</v>
      </c>
      <c r="BA1243" s="26">
        <v>0</v>
      </c>
      <c r="BB1243" s="26" t="s">
        <v>241</v>
      </c>
      <c r="BC1243" s="26" t="s">
        <v>6975</v>
      </c>
      <c r="BD1243" s="26" t="s">
        <v>125</v>
      </c>
      <c r="BE1243" s="24"/>
      <c r="BF1243" s="26" t="s">
        <v>6989</v>
      </c>
      <c r="BG1243" s="26" t="s">
        <v>6990</v>
      </c>
      <c r="BH1243" s="26" t="s">
        <v>6991</v>
      </c>
      <c r="BI1243" s="26" t="s">
        <v>3945</v>
      </c>
      <c r="BJ1243" s="26" t="s">
        <v>6992</v>
      </c>
      <c r="BK1243" s="26" t="s">
        <v>6617</v>
      </c>
      <c r="BL1243" s="24"/>
      <c r="BM1243" s="24"/>
      <c r="BN1243" s="26" t="s">
        <v>6993</v>
      </c>
      <c r="BO1243" s="24"/>
      <c r="BP1243" s="24"/>
      <c r="BQ1243" s="24"/>
      <c r="BR1243" s="26">
        <v>3</v>
      </c>
      <c r="BS1243" s="26">
        <v>2</v>
      </c>
      <c r="BT1243" s="26">
        <v>5</v>
      </c>
      <c r="BU1243" s="26">
        <v>5</v>
      </c>
      <c r="BV1243" s="26">
        <v>3</v>
      </c>
      <c r="BW1243" s="26">
        <v>4</v>
      </c>
      <c r="BX1243" s="26">
        <v>4</v>
      </c>
      <c r="BY1243" s="26">
        <v>3</v>
      </c>
      <c r="BZ1243" s="24"/>
      <c r="CA1243" s="24"/>
      <c r="CB1243" s="24"/>
      <c r="CC1243" s="24"/>
      <c r="CD1243" s="24"/>
      <c r="CE1243" s="24"/>
      <c r="CF1243" s="24"/>
      <c r="CG1243" s="24"/>
      <c r="CH1243" s="24"/>
      <c r="CI1243" s="24"/>
      <c r="CJ1243" s="24"/>
      <c r="CK1243" s="24"/>
      <c r="CL1243" s="24"/>
      <c r="CM1243" s="24"/>
      <c r="CN1243" s="24"/>
      <c r="CO1243" s="24"/>
      <c r="CP1243" s="24"/>
      <c r="CQ1243" s="24"/>
      <c r="CR1243" s="24"/>
      <c r="CS1243" s="24"/>
      <c r="CT1243" s="24"/>
      <c r="CU1243" s="24"/>
      <c r="CV1243" s="24"/>
      <c r="CW1243" s="24"/>
      <c r="CX1243" s="24"/>
      <c r="CY1243" s="24"/>
      <c r="CZ1243" s="24"/>
      <c r="DA1243" s="24"/>
      <c r="DB1243" s="24"/>
      <c r="DC1243" s="24"/>
      <c r="DD1243" s="24"/>
      <c r="DE1243" s="24"/>
      <c r="DF1243" s="26" t="s">
        <v>120</v>
      </c>
      <c r="DG1243" s="26" t="s">
        <v>120</v>
      </c>
      <c r="DH1243" s="26" t="s">
        <v>139</v>
      </c>
      <c r="DI1243" s="26" t="s">
        <v>139</v>
      </c>
      <c r="DJ1243" s="26" t="s">
        <v>120</v>
      </c>
      <c r="DK1243" s="26" t="s">
        <v>120</v>
      </c>
      <c r="DL1243" s="26" t="s">
        <v>139</v>
      </c>
      <c r="DM1243" s="26" t="s">
        <v>139</v>
      </c>
      <c r="DN1243" s="26" t="s">
        <v>139</v>
      </c>
      <c r="DO1243" s="26" t="s">
        <v>139</v>
      </c>
    </row>
    <row r="1244" spans="1:119" ht="20.100000000000001" customHeight="1" x14ac:dyDescent="0.25">
      <c r="A1244" s="29" t="str">
        <f t="shared" si="266"/>
        <v>Fundación Yirtrak, A.C. (Yirtrak Foundation)2</v>
      </c>
      <c r="B1244" s="29" t="str">
        <f t="shared" si="267"/>
        <v>Fundación Yirtrak, A.C. (Yirtrak Foundation)</v>
      </c>
      <c r="C1244" s="29">
        <f t="shared" si="268"/>
        <v>2</v>
      </c>
      <c r="D1244" s="30" t="str">
        <f t="shared" si="269"/>
        <v>Americas</v>
      </c>
      <c r="E1244" s="30" t="str">
        <f t="shared" si="270"/>
        <v>San Cristóbal de las Casas, Chiapas, Mexico</v>
      </c>
      <c r="F1244" s="31">
        <f t="shared" si="271"/>
        <v>3</v>
      </c>
      <c r="G1244" s="31">
        <f t="shared" si="272"/>
        <v>2</v>
      </c>
      <c r="H1244" s="31">
        <f t="shared" si="273"/>
        <v>5</v>
      </c>
      <c r="I1244" s="31">
        <f t="shared" si="274"/>
        <v>5</v>
      </c>
      <c r="J1244" s="31">
        <f t="shared" si="275"/>
        <v>3</v>
      </c>
      <c r="K1244" s="31">
        <f t="shared" si="276"/>
        <v>4</v>
      </c>
      <c r="L1244" s="31">
        <f t="shared" si="277"/>
        <v>4</v>
      </c>
      <c r="M1244" s="31">
        <f t="shared" si="278"/>
        <v>2</v>
      </c>
      <c r="N1244" s="31">
        <f t="shared" si="279"/>
        <v>3.5</v>
      </c>
      <c r="O1244" s="26" t="s">
        <v>6994</v>
      </c>
      <c r="P1244" s="26" t="s">
        <v>108</v>
      </c>
      <c r="Q1244" s="27">
        <v>40826</v>
      </c>
      <c r="R1244" s="26" t="s">
        <v>155</v>
      </c>
      <c r="S1244" s="26" t="s">
        <v>321</v>
      </c>
      <c r="T1244" s="26" t="s">
        <v>175</v>
      </c>
      <c r="U1244" s="26" t="s">
        <v>112</v>
      </c>
      <c r="V1244" s="26" t="s">
        <v>15731</v>
      </c>
      <c r="W1244" s="26" t="s">
        <v>676</v>
      </c>
      <c r="X1244" s="26" t="s">
        <v>6967</v>
      </c>
      <c r="Y1244" s="26" t="s">
        <v>6968</v>
      </c>
      <c r="Z1244" s="26" t="s">
        <v>6969</v>
      </c>
      <c r="AA1244" s="24"/>
      <c r="AB1244" s="26" t="s">
        <v>117</v>
      </c>
      <c r="AC1244" s="28">
        <v>11000</v>
      </c>
      <c r="AD1244" s="24"/>
      <c r="AE1244" s="24"/>
      <c r="AF1244" s="26" t="s">
        <v>120</v>
      </c>
      <c r="AG1244" s="26" t="s">
        <v>224</v>
      </c>
      <c r="AH1244" s="26" t="s">
        <v>143</v>
      </c>
      <c r="AI1244" s="28">
        <v>11000</v>
      </c>
      <c r="AJ1244" s="24"/>
      <c r="AK1244" s="26" t="s">
        <v>6995</v>
      </c>
      <c r="AL1244" s="26" t="s">
        <v>6996</v>
      </c>
      <c r="AM1244" s="26" t="s">
        <v>6997</v>
      </c>
      <c r="AN1244" s="26" t="s">
        <v>6998</v>
      </c>
      <c r="AO1244" s="26" t="s">
        <v>6999</v>
      </c>
      <c r="AP1244" s="24"/>
      <c r="AQ1244" s="24"/>
      <c r="AR1244" s="24"/>
      <c r="AS1244" s="24"/>
      <c r="AT1244" s="26" t="s">
        <v>7000</v>
      </c>
      <c r="AU1244" s="24"/>
      <c r="AV1244" s="24"/>
      <c r="AW1244" s="28">
        <v>44363</v>
      </c>
      <c r="AX1244" s="26">
        <v>58</v>
      </c>
      <c r="AY1244" s="28">
        <v>25</v>
      </c>
      <c r="AZ1244" s="28">
        <v>34</v>
      </c>
      <c r="BA1244" s="26">
        <v>0</v>
      </c>
      <c r="BB1244" s="26" t="s">
        <v>241</v>
      </c>
      <c r="BC1244" s="26" t="s">
        <v>6975</v>
      </c>
      <c r="BD1244" s="24"/>
      <c r="BE1244" s="24"/>
      <c r="BF1244" s="26" t="s">
        <v>7001</v>
      </c>
      <c r="BG1244" s="26" t="s">
        <v>1197</v>
      </c>
      <c r="BH1244" s="26" t="s">
        <v>7002</v>
      </c>
      <c r="BI1244" s="26" t="s">
        <v>449</v>
      </c>
      <c r="BJ1244" s="24"/>
      <c r="BK1244" s="24"/>
      <c r="BL1244" s="24"/>
      <c r="BM1244" s="24"/>
      <c r="BN1244" s="24"/>
      <c r="BO1244" s="24"/>
      <c r="BP1244" s="24"/>
      <c r="BQ1244" s="24"/>
      <c r="BR1244" s="26">
        <v>3</v>
      </c>
      <c r="BS1244" s="26">
        <v>2</v>
      </c>
      <c r="BT1244" s="26">
        <v>5</v>
      </c>
      <c r="BU1244" s="26">
        <v>5</v>
      </c>
      <c r="BV1244" s="26">
        <v>3</v>
      </c>
      <c r="BW1244" s="26">
        <v>4</v>
      </c>
      <c r="BX1244" s="26">
        <v>4</v>
      </c>
      <c r="BY1244" s="26">
        <v>2</v>
      </c>
      <c r="BZ1244" s="24"/>
      <c r="CA1244" s="24"/>
      <c r="CB1244" s="24"/>
      <c r="CC1244" s="24"/>
      <c r="CD1244" s="24"/>
      <c r="CE1244" s="24"/>
      <c r="CF1244" s="24"/>
      <c r="CG1244" s="24"/>
      <c r="CH1244" s="24"/>
      <c r="CI1244" s="24"/>
      <c r="CJ1244" s="24"/>
      <c r="CK1244" s="24"/>
      <c r="CL1244" s="24"/>
      <c r="CM1244" s="24"/>
      <c r="CN1244" s="24"/>
      <c r="CO1244" s="24"/>
      <c r="CP1244" s="24"/>
      <c r="CQ1244" s="24"/>
      <c r="CR1244" s="24"/>
      <c r="CS1244" s="24"/>
      <c r="CT1244" s="24"/>
      <c r="CU1244" s="24"/>
      <c r="CV1244" s="24"/>
      <c r="CW1244" s="24"/>
      <c r="CX1244" s="24"/>
      <c r="CY1244" s="24"/>
      <c r="CZ1244" s="24"/>
      <c r="DA1244" s="24"/>
      <c r="DB1244" s="24"/>
      <c r="DC1244" s="24"/>
      <c r="DD1244" s="24"/>
      <c r="DE1244" s="24"/>
      <c r="DF1244" s="26" t="s">
        <v>139</v>
      </c>
      <c r="DG1244" s="26" t="s">
        <v>120</v>
      </c>
      <c r="DH1244" s="26" t="s">
        <v>139</v>
      </c>
      <c r="DI1244" s="26" t="s">
        <v>139</v>
      </c>
      <c r="DJ1244" s="26" t="s">
        <v>139</v>
      </c>
      <c r="DK1244" s="26" t="s">
        <v>120</v>
      </c>
      <c r="DL1244" s="26" t="s">
        <v>139</v>
      </c>
      <c r="DM1244" s="26" t="s">
        <v>139</v>
      </c>
      <c r="DN1244" s="26" t="s">
        <v>139</v>
      </c>
      <c r="DO1244" s="26" t="s">
        <v>139</v>
      </c>
    </row>
    <row r="1245" spans="1:119" ht="20.100000000000001" customHeight="1" x14ac:dyDescent="0.25">
      <c r="A1245" s="29" t="str">
        <f t="shared" si="266"/>
        <v>Fundación Yirtrak, A.C. (Yirtrak Foundation)1</v>
      </c>
      <c r="B1245" s="29" t="str">
        <f t="shared" si="267"/>
        <v>Fundación Yirtrak, A.C. (Yirtrak Foundation)</v>
      </c>
      <c r="C1245" s="29">
        <f t="shared" si="268"/>
        <v>1</v>
      </c>
      <c r="D1245" s="30" t="str">
        <f t="shared" si="269"/>
        <v>Americas</v>
      </c>
      <c r="E1245" s="30" t="str">
        <f t="shared" si="270"/>
        <v>San Cristóbal de las Casas, Chiapas, Mexico</v>
      </c>
      <c r="F1245" s="31">
        <f t="shared" si="271"/>
        <v>1</v>
      </c>
      <c r="G1245" s="31">
        <f t="shared" si="272"/>
        <v>1</v>
      </c>
      <c r="H1245" s="31">
        <f t="shared" si="273"/>
        <v>2</v>
      </c>
      <c r="I1245" s="31">
        <f t="shared" si="274"/>
        <v>3</v>
      </c>
      <c r="J1245" s="31">
        <f t="shared" si="275"/>
        <v>2</v>
      </c>
      <c r="K1245" s="31">
        <f t="shared" si="276"/>
        <v>4</v>
      </c>
      <c r="L1245" s="31">
        <f t="shared" si="277"/>
        <v>3</v>
      </c>
      <c r="M1245" s="31">
        <f t="shared" si="278"/>
        <v>2</v>
      </c>
      <c r="N1245" s="31">
        <f t="shared" si="279"/>
        <v>2.2999999999999998</v>
      </c>
      <c r="O1245" s="26" t="s">
        <v>7003</v>
      </c>
      <c r="P1245" s="26" t="s">
        <v>108</v>
      </c>
      <c r="Q1245" s="27">
        <v>40469</v>
      </c>
      <c r="R1245" s="26" t="s">
        <v>155</v>
      </c>
      <c r="S1245" s="26" t="s">
        <v>332</v>
      </c>
      <c r="T1245" s="26" t="s">
        <v>333</v>
      </c>
      <c r="U1245" s="26" t="s">
        <v>112</v>
      </c>
      <c r="V1245" s="26" t="s">
        <v>15731</v>
      </c>
      <c r="W1245" s="26" t="s">
        <v>676</v>
      </c>
      <c r="X1245" s="26" t="s">
        <v>6967</v>
      </c>
      <c r="Y1245" s="26" t="s">
        <v>6968</v>
      </c>
      <c r="Z1245" s="26" t="s">
        <v>6969</v>
      </c>
      <c r="AA1245" s="24"/>
      <c r="AB1245" s="26" t="s">
        <v>117</v>
      </c>
      <c r="AC1245" s="28">
        <v>6000</v>
      </c>
      <c r="AD1245" s="24"/>
      <c r="AE1245" s="24"/>
      <c r="AF1245" s="26" t="s">
        <v>120</v>
      </c>
      <c r="AG1245" s="26" t="s">
        <v>224</v>
      </c>
      <c r="AH1245" s="26" t="s">
        <v>158</v>
      </c>
      <c r="AI1245" s="28">
        <v>6000</v>
      </c>
      <c r="AJ1245" s="24"/>
      <c r="AK1245" s="26" t="s">
        <v>6995</v>
      </c>
      <c r="AL1245" s="26" t="s">
        <v>7004</v>
      </c>
      <c r="AM1245" s="26" t="s">
        <v>7005</v>
      </c>
      <c r="AN1245" s="26" t="s">
        <v>7006</v>
      </c>
      <c r="AO1245" s="26" t="s">
        <v>7007</v>
      </c>
      <c r="AP1245" s="24"/>
      <c r="AQ1245" s="24"/>
      <c r="AR1245" s="24"/>
      <c r="AS1245" s="24"/>
      <c r="AT1245" s="24"/>
      <c r="AU1245" s="24"/>
      <c r="AV1245" s="24"/>
      <c r="AW1245" s="28">
        <v>48166</v>
      </c>
      <c r="AX1245" s="26">
        <v>65</v>
      </c>
      <c r="AY1245" s="28">
        <v>40</v>
      </c>
      <c r="AZ1245" s="28">
        <v>34</v>
      </c>
      <c r="BA1245" s="26">
        <v>0</v>
      </c>
      <c r="BB1245" s="26" t="s">
        <v>241</v>
      </c>
      <c r="BC1245" s="26" t="s">
        <v>6975</v>
      </c>
      <c r="BD1245" s="24"/>
      <c r="BE1245" s="24"/>
      <c r="BF1245" s="26" t="s">
        <v>7008</v>
      </c>
      <c r="BG1245" s="26" t="s">
        <v>7009</v>
      </c>
      <c r="BH1245" s="26" t="s">
        <v>7010</v>
      </c>
      <c r="BI1245" s="26" t="s">
        <v>676</v>
      </c>
      <c r="BJ1245" s="24"/>
      <c r="BK1245" s="24"/>
      <c r="BL1245" s="24"/>
      <c r="BM1245" s="24"/>
      <c r="BN1245" s="24"/>
      <c r="BO1245" s="24"/>
      <c r="BP1245" s="24"/>
      <c r="BQ1245" s="24"/>
      <c r="BR1245" s="26">
        <v>1</v>
      </c>
      <c r="BS1245" s="26">
        <v>1</v>
      </c>
      <c r="BT1245" s="26">
        <v>2</v>
      </c>
      <c r="BU1245" s="26">
        <v>3</v>
      </c>
      <c r="BV1245" s="26">
        <v>2</v>
      </c>
      <c r="BW1245" s="26">
        <v>4</v>
      </c>
      <c r="BX1245" s="26">
        <v>3</v>
      </c>
      <c r="BY1245" s="26">
        <v>2</v>
      </c>
      <c r="BZ1245" s="24"/>
      <c r="CA1245" s="24"/>
      <c r="CB1245" s="24"/>
      <c r="CC1245" s="24"/>
      <c r="CD1245" s="24"/>
      <c r="CE1245" s="24"/>
      <c r="CF1245" s="24"/>
      <c r="CG1245" s="24"/>
      <c r="CH1245" s="24"/>
      <c r="CI1245" s="24"/>
      <c r="CJ1245" s="24"/>
      <c r="CK1245" s="24"/>
      <c r="CL1245" s="24"/>
      <c r="CM1245" s="24"/>
      <c r="CN1245" s="24"/>
      <c r="CO1245" s="24"/>
      <c r="CP1245" s="24"/>
      <c r="CQ1245" s="24"/>
      <c r="CR1245" s="24"/>
      <c r="CS1245" s="24"/>
      <c r="CT1245" s="24"/>
      <c r="CU1245" s="24"/>
      <c r="CV1245" s="24"/>
      <c r="CW1245" s="24"/>
      <c r="CX1245" s="24"/>
      <c r="CY1245" s="24"/>
      <c r="CZ1245" s="24"/>
      <c r="DA1245" s="24"/>
      <c r="DB1245" s="24"/>
      <c r="DC1245" s="24"/>
      <c r="DD1245" s="24"/>
      <c r="DE1245" s="24"/>
      <c r="DF1245" s="26" t="s">
        <v>139</v>
      </c>
      <c r="DG1245" s="26" t="s">
        <v>120</v>
      </c>
      <c r="DH1245" s="26" t="s">
        <v>139</v>
      </c>
      <c r="DI1245" s="26" t="s">
        <v>139</v>
      </c>
      <c r="DJ1245" s="26" t="s">
        <v>139</v>
      </c>
      <c r="DK1245" s="26" t="s">
        <v>120</v>
      </c>
      <c r="DL1245" s="26" t="s">
        <v>139</v>
      </c>
      <c r="DM1245" s="26" t="s">
        <v>139</v>
      </c>
      <c r="DN1245" s="26" t="s">
        <v>139</v>
      </c>
      <c r="DO1245" s="26" t="s">
        <v>139</v>
      </c>
    </row>
    <row r="1246" spans="1:119" ht="20.100000000000001" customHeight="1" x14ac:dyDescent="0.25">
      <c r="A1246" s="29" t="str">
        <f t="shared" si="266"/>
        <v/>
      </c>
      <c r="B1246" s="29" t="str">
        <f t="shared" si="267"/>
        <v>Fundatia Noi Orizonturi</v>
      </c>
      <c r="C1246" s="29">
        <f t="shared" si="268"/>
        <v>0</v>
      </c>
      <c r="D1246" s="30" t="str">
        <f t="shared" si="269"/>
        <v>Europe and Eurasia</v>
      </c>
      <c r="E1246" s="30" t="str">
        <f t="shared" si="270"/>
        <v>Romania</v>
      </c>
      <c r="F1246" s="31">
        <f t="shared" si="271"/>
        <v>0</v>
      </c>
      <c r="G1246" s="31">
        <f t="shared" si="272"/>
        <v>0</v>
      </c>
      <c r="H1246" s="31">
        <f t="shared" si="273"/>
        <v>0</v>
      </c>
      <c r="I1246" s="31">
        <f t="shared" si="274"/>
        <v>0</v>
      </c>
      <c r="J1246" s="31">
        <f t="shared" si="275"/>
        <v>0</v>
      </c>
      <c r="K1246" s="31">
        <f t="shared" si="276"/>
        <v>0</v>
      </c>
      <c r="L1246" s="31">
        <f t="shared" si="277"/>
        <v>0</v>
      </c>
      <c r="M1246" s="31">
        <f t="shared" si="278"/>
        <v>0</v>
      </c>
      <c r="N1246" s="31">
        <f t="shared" si="279"/>
        <v>0</v>
      </c>
      <c r="O1246" s="26" t="s">
        <v>7011</v>
      </c>
      <c r="P1246" s="26" t="s">
        <v>108</v>
      </c>
      <c r="Q1246" s="27">
        <v>40589</v>
      </c>
      <c r="R1246" s="24"/>
      <c r="S1246" s="24"/>
      <c r="T1246" s="26" t="s">
        <v>333</v>
      </c>
      <c r="U1246" s="24"/>
      <c r="V1246" s="26" t="s">
        <v>15763</v>
      </c>
      <c r="W1246" s="26" t="s">
        <v>2024</v>
      </c>
      <c r="X1246" s="24"/>
      <c r="Y1246" s="26" t="s">
        <v>7012</v>
      </c>
      <c r="Z1246" s="24"/>
      <c r="AA1246" s="24"/>
      <c r="AB1246" s="26" t="s">
        <v>228</v>
      </c>
      <c r="AC1246" s="28">
        <v>25000</v>
      </c>
      <c r="AD1246" s="24"/>
      <c r="AE1246" s="24"/>
      <c r="AF1246" s="26" t="s">
        <v>139</v>
      </c>
      <c r="AG1246" s="26" t="s">
        <v>312</v>
      </c>
      <c r="AH1246" s="24"/>
      <c r="AI1246" s="28">
        <v>25000</v>
      </c>
      <c r="AJ1246" s="24"/>
      <c r="AK1246" s="24"/>
      <c r="AL1246" s="24"/>
      <c r="AM1246" s="26" t="s">
        <v>7013</v>
      </c>
      <c r="AN1246" s="26" t="s">
        <v>7014</v>
      </c>
      <c r="AO1246" s="24"/>
      <c r="AP1246" s="24"/>
      <c r="AQ1246" s="24"/>
      <c r="AR1246" s="24"/>
      <c r="AS1246" s="26" t="s">
        <v>7015</v>
      </c>
      <c r="AT1246" s="24"/>
      <c r="AU1246" s="24"/>
      <c r="AV1246" s="24"/>
      <c r="AW1246" s="28">
        <v>510225</v>
      </c>
      <c r="AX1246" s="26">
        <v>2197</v>
      </c>
      <c r="AY1246" s="28">
        <v>0</v>
      </c>
      <c r="AZ1246" s="28">
        <v>0</v>
      </c>
      <c r="BA1246" s="26">
        <v>0</v>
      </c>
      <c r="BB1246" s="24"/>
      <c r="BC1246" s="24"/>
      <c r="BD1246" s="24"/>
      <c r="BE1246" s="24"/>
      <c r="BF1246" s="24"/>
      <c r="BG1246" s="24"/>
      <c r="BH1246" s="24"/>
      <c r="BI1246" s="24"/>
      <c r="BJ1246" s="24"/>
      <c r="BK1246" s="24"/>
      <c r="BL1246" s="24"/>
      <c r="BM1246" s="24"/>
      <c r="BN1246" s="24"/>
      <c r="BO1246" s="24"/>
      <c r="BP1246" s="24"/>
      <c r="BQ1246" s="24"/>
      <c r="BR1246" s="26">
        <v>0</v>
      </c>
      <c r="BS1246" s="26">
        <v>0</v>
      </c>
      <c r="BT1246" s="26">
        <v>0</v>
      </c>
      <c r="BU1246" s="26">
        <v>0</v>
      </c>
      <c r="BV1246" s="26">
        <v>0</v>
      </c>
      <c r="BW1246" s="26">
        <v>0</v>
      </c>
      <c r="BX1246" s="26">
        <v>0</v>
      </c>
      <c r="BY1246" s="26">
        <v>0</v>
      </c>
      <c r="BZ1246" s="24"/>
      <c r="CA1246" s="24"/>
      <c r="CB1246" s="24"/>
      <c r="CC1246" s="24"/>
      <c r="CD1246" s="24"/>
      <c r="CE1246" s="24"/>
      <c r="CF1246" s="24"/>
      <c r="CG1246" s="24"/>
      <c r="CH1246" s="24"/>
      <c r="CI1246" s="24"/>
      <c r="CJ1246" s="24"/>
      <c r="CK1246" s="24"/>
      <c r="CL1246" s="24"/>
      <c r="CM1246" s="24"/>
      <c r="CN1246" s="24"/>
      <c r="CO1246" s="24"/>
      <c r="CP1246" s="24"/>
      <c r="CQ1246" s="24"/>
      <c r="CR1246" s="24"/>
      <c r="CS1246" s="24"/>
      <c r="CT1246" s="24"/>
      <c r="CU1246" s="24"/>
      <c r="CV1246" s="24"/>
      <c r="CW1246" s="24"/>
      <c r="CX1246" s="24"/>
      <c r="CY1246" s="24"/>
      <c r="CZ1246" s="24"/>
      <c r="DA1246" s="24"/>
      <c r="DB1246" s="24"/>
      <c r="DC1246" s="24"/>
      <c r="DD1246" s="24"/>
      <c r="DE1246" s="24"/>
      <c r="DF1246" s="26" t="s">
        <v>139</v>
      </c>
      <c r="DG1246" s="26" t="s">
        <v>139</v>
      </c>
      <c r="DH1246" s="26" t="s">
        <v>139</v>
      </c>
      <c r="DI1246" s="26" t="s">
        <v>139</v>
      </c>
      <c r="DJ1246" s="26" t="s">
        <v>139</v>
      </c>
      <c r="DK1246" s="26" t="s">
        <v>139</v>
      </c>
      <c r="DL1246" s="26" t="s">
        <v>139</v>
      </c>
      <c r="DM1246" s="26" t="s">
        <v>139</v>
      </c>
      <c r="DN1246" s="26" t="s">
        <v>139</v>
      </c>
      <c r="DO1246" s="26" t="s">
        <v>139</v>
      </c>
    </row>
    <row r="1247" spans="1:119" ht="20.100000000000001" customHeight="1" x14ac:dyDescent="0.25">
      <c r="A1247" s="29" t="str">
        <f t="shared" si="266"/>
        <v>Fundatia Noi Orizonturi6</v>
      </c>
      <c r="B1247" s="29" t="str">
        <f t="shared" si="267"/>
        <v>Fundatia Noi Orizonturi</v>
      </c>
      <c r="C1247" s="29">
        <f t="shared" si="268"/>
        <v>6</v>
      </c>
      <c r="D1247" s="30" t="str">
        <f t="shared" si="269"/>
        <v>Europe and Eurasia</v>
      </c>
      <c r="E1247" s="30" t="str">
        <f t="shared" si="270"/>
        <v>Romania</v>
      </c>
      <c r="F1247" s="31">
        <f t="shared" si="271"/>
        <v>3</v>
      </c>
      <c r="G1247" s="31">
        <f t="shared" si="272"/>
        <v>3</v>
      </c>
      <c r="H1247" s="31">
        <f t="shared" si="273"/>
        <v>2</v>
      </c>
      <c r="I1247" s="31">
        <f t="shared" si="274"/>
        <v>3</v>
      </c>
      <c r="J1247" s="31">
        <f t="shared" si="275"/>
        <v>3</v>
      </c>
      <c r="K1247" s="31">
        <f t="shared" si="276"/>
        <v>4</v>
      </c>
      <c r="L1247" s="31">
        <f t="shared" si="277"/>
        <v>4</v>
      </c>
      <c r="M1247" s="31">
        <f t="shared" si="278"/>
        <v>4</v>
      </c>
      <c r="N1247" s="31">
        <f t="shared" si="279"/>
        <v>3.3</v>
      </c>
      <c r="O1247" s="26" t="s">
        <v>7016</v>
      </c>
      <c r="P1247" s="26" t="s">
        <v>108</v>
      </c>
      <c r="Q1247" s="27">
        <v>40672</v>
      </c>
      <c r="R1247" s="26" t="s">
        <v>305</v>
      </c>
      <c r="S1247" s="26" t="s">
        <v>409</v>
      </c>
      <c r="T1247" s="26" t="s">
        <v>333</v>
      </c>
      <c r="U1247" s="26" t="s">
        <v>307</v>
      </c>
      <c r="V1247" s="26" t="s">
        <v>15763</v>
      </c>
      <c r="W1247" s="26" t="s">
        <v>2024</v>
      </c>
      <c r="X1247" s="24"/>
      <c r="Y1247" s="26" t="s">
        <v>7012</v>
      </c>
      <c r="Z1247" s="24"/>
      <c r="AA1247" s="24"/>
      <c r="AB1247" s="26" t="s">
        <v>117</v>
      </c>
      <c r="AC1247" s="28">
        <v>12000</v>
      </c>
      <c r="AD1247" s="24"/>
      <c r="AE1247" s="24"/>
      <c r="AF1247" s="26" t="s">
        <v>139</v>
      </c>
      <c r="AG1247" s="26" t="s">
        <v>312</v>
      </c>
      <c r="AH1247" s="26" t="s">
        <v>250</v>
      </c>
      <c r="AI1247" s="28">
        <v>12000</v>
      </c>
      <c r="AJ1247" s="24"/>
      <c r="AK1247" s="26" t="s">
        <v>7017</v>
      </c>
      <c r="AL1247" s="26" t="s">
        <v>7018</v>
      </c>
      <c r="AM1247" s="26" t="s">
        <v>7019</v>
      </c>
      <c r="AN1247" s="26" t="s">
        <v>7020</v>
      </c>
      <c r="AO1247" s="26" t="s">
        <v>7021</v>
      </c>
      <c r="AP1247" s="24"/>
      <c r="AQ1247" s="24"/>
      <c r="AR1247" s="24"/>
      <c r="AS1247" s="24"/>
      <c r="AT1247" s="24"/>
      <c r="AU1247" s="24"/>
      <c r="AV1247" s="24"/>
      <c r="AW1247" s="28">
        <v>540820</v>
      </c>
      <c r="AX1247" s="26">
        <v>3602</v>
      </c>
      <c r="AY1247" s="28">
        <v>500</v>
      </c>
      <c r="AZ1247" s="28">
        <v>450</v>
      </c>
      <c r="BA1247" s="26">
        <v>0</v>
      </c>
      <c r="BB1247" s="26" t="s">
        <v>241</v>
      </c>
      <c r="BC1247" s="24"/>
      <c r="BD1247" s="24"/>
      <c r="BE1247" s="24"/>
      <c r="BF1247" s="26" t="s">
        <v>7022</v>
      </c>
      <c r="BG1247" s="26" t="s">
        <v>191</v>
      </c>
      <c r="BH1247" s="26" t="s">
        <v>7023</v>
      </c>
      <c r="BI1247" s="26" t="s">
        <v>2024</v>
      </c>
      <c r="BJ1247" s="26" t="s">
        <v>7024</v>
      </c>
      <c r="BK1247" s="26" t="s">
        <v>2024</v>
      </c>
      <c r="BL1247" s="26" t="s">
        <v>7025</v>
      </c>
      <c r="BM1247" s="26" t="s">
        <v>191</v>
      </c>
      <c r="BN1247" s="24"/>
      <c r="BO1247" s="24"/>
      <c r="BP1247" s="24"/>
      <c r="BQ1247" s="24"/>
      <c r="BR1247" s="26">
        <v>3</v>
      </c>
      <c r="BS1247" s="26">
        <v>3</v>
      </c>
      <c r="BT1247" s="26">
        <v>2</v>
      </c>
      <c r="BU1247" s="26">
        <v>3</v>
      </c>
      <c r="BV1247" s="26">
        <v>3</v>
      </c>
      <c r="BW1247" s="26">
        <v>4</v>
      </c>
      <c r="BX1247" s="26">
        <v>4</v>
      </c>
      <c r="BY1247" s="26">
        <v>4</v>
      </c>
      <c r="BZ1247" s="24"/>
      <c r="CA1247" s="24"/>
      <c r="CB1247" s="24"/>
      <c r="CC1247" s="24"/>
      <c r="CD1247" s="24"/>
      <c r="CE1247" s="24"/>
      <c r="CF1247" s="24"/>
      <c r="CG1247" s="24"/>
      <c r="CH1247" s="24"/>
      <c r="CI1247" s="24"/>
      <c r="CJ1247" s="24"/>
      <c r="CK1247" s="24"/>
      <c r="CL1247" s="24"/>
      <c r="CM1247" s="24"/>
      <c r="CN1247" s="24"/>
      <c r="CO1247" s="24"/>
      <c r="CP1247" s="24"/>
      <c r="CQ1247" s="24"/>
      <c r="CR1247" s="24"/>
      <c r="CS1247" s="24"/>
      <c r="CT1247" s="24"/>
      <c r="CU1247" s="24"/>
      <c r="CV1247" s="24"/>
      <c r="CW1247" s="24"/>
      <c r="CX1247" s="24"/>
      <c r="CY1247" s="24"/>
      <c r="CZ1247" s="24"/>
      <c r="DA1247" s="24"/>
      <c r="DB1247" s="24"/>
      <c r="DC1247" s="24"/>
      <c r="DD1247" s="24"/>
      <c r="DE1247" s="24"/>
      <c r="DF1247" s="26" t="s">
        <v>139</v>
      </c>
      <c r="DG1247" s="26" t="s">
        <v>139</v>
      </c>
      <c r="DH1247" s="26" t="s">
        <v>139</v>
      </c>
      <c r="DI1247" s="26" t="s">
        <v>139</v>
      </c>
      <c r="DJ1247" s="26" t="s">
        <v>139</v>
      </c>
      <c r="DK1247" s="26" t="s">
        <v>139</v>
      </c>
      <c r="DL1247" s="26" t="s">
        <v>139</v>
      </c>
      <c r="DM1247" s="26" t="s">
        <v>139</v>
      </c>
      <c r="DN1247" s="26" t="s">
        <v>139</v>
      </c>
      <c r="DO1247" s="26" t="s">
        <v>139</v>
      </c>
    </row>
    <row r="1248" spans="1:119" ht="20.100000000000001" customHeight="1" x14ac:dyDescent="0.25">
      <c r="A1248" s="29" t="str">
        <f t="shared" si="266"/>
        <v>Fundatia Noi Orizonturi5</v>
      </c>
      <c r="B1248" s="29" t="str">
        <f t="shared" si="267"/>
        <v>Fundatia Noi Orizonturi</v>
      </c>
      <c r="C1248" s="29">
        <f t="shared" si="268"/>
        <v>5</v>
      </c>
      <c r="D1248" s="30" t="str">
        <f t="shared" si="269"/>
        <v>Europe and Eurasia</v>
      </c>
      <c r="E1248" s="30" t="str">
        <f t="shared" si="270"/>
        <v>Romania</v>
      </c>
      <c r="F1248" s="31">
        <f t="shared" si="271"/>
        <v>4</v>
      </c>
      <c r="G1248" s="31">
        <f t="shared" si="272"/>
        <v>3</v>
      </c>
      <c r="H1248" s="31">
        <f t="shared" si="273"/>
        <v>2</v>
      </c>
      <c r="I1248" s="31">
        <f t="shared" si="274"/>
        <v>3</v>
      </c>
      <c r="J1248" s="31">
        <f t="shared" si="275"/>
        <v>3</v>
      </c>
      <c r="K1248" s="31">
        <f t="shared" si="276"/>
        <v>3</v>
      </c>
      <c r="L1248" s="31">
        <f t="shared" si="277"/>
        <v>3</v>
      </c>
      <c r="M1248" s="31">
        <f t="shared" si="278"/>
        <v>4</v>
      </c>
      <c r="N1248" s="31">
        <f t="shared" si="279"/>
        <v>3.1</v>
      </c>
      <c r="O1248" s="26" t="s">
        <v>7026</v>
      </c>
      <c r="P1248" s="26" t="s">
        <v>108</v>
      </c>
      <c r="Q1248" s="27">
        <v>40316</v>
      </c>
      <c r="R1248" s="26" t="s">
        <v>305</v>
      </c>
      <c r="S1248" s="26" t="s">
        <v>234</v>
      </c>
      <c r="T1248" s="26" t="s">
        <v>224</v>
      </c>
      <c r="U1248" s="26" t="s">
        <v>307</v>
      </c>
      <c r="V1248" s="26" t="s">
        <v>15763</v>
      </c>
      <c r="W1248" s="26" t="s">
        <v>2024</v>
      </c>
      <c r="X1248" s="24"/>
      <c r="Y1248" s="26" t="s">
        <v>7012</v>
      </c>
      <c r="Z1248" s="24"/>
      <c r="AA1248" s="24"/>
      <c r="AB1248" s="26" t="s">
        <v>117</v>
      </c>
      <c r="AC1248" s="28">
        <v>10000</v>
      </c>
      <c r="AD1248" s="24"/>
      <c r="AE1248" s="24"/>
      <c r="AF1248" s="26" t="s">
        <v>139</v>
      </c>
      <c r="AG1248" s="26" t="s">
        <v>312</v>
      </c>
      <c r="AH1248" s="26" t="s">
        <v>176</v>
      </c>
      <c r="AI1248" s="28">
        <v>10000</v>
      </c>
      <c r="AJ1248" s="24"/>
      <c r="AK1248" s="26" t="s">
        <v>7027</v>
      </c>
      <c r="AL1248" s="26" t="s">
        <v>7028</v>
      </c>
      <c r="AM1248" s="26" t="s">
        <v>7029</v>
      </c>
      <c r="AN1248" s="26" t="s">
        <v>7030</v>
      </c>
      <c r="AO1248" s="24"/>
      <c r="AP1248" s="24"/>
      <c r="AQ1248" s="24"/>
      <c r="AR1248" s="24"/>
      <c r="AS1248" s="26" t="s">
        <v>7031</v>
      </c>
      <c r="AT1248" s="24"/>
      <c r="AU1248" s="26" t="s">
        <v>7032</v>
      </c>
      <c r="AV1248" s="24"/>
      <c r="AW1248" s="28">
        <v>510225</v>
      </c>
      <c r="AX1248" s="26">
        <v>2197</v>
      </c>
      <c r="AY1248" s="28">
        <v>170</v>
      </c>
      <c r="AZ1248" s="28">
        <v>70</v>
      </c>
      <c r="BA1248" s="26">
        <v>0</v>
      </c>
      <c r="BB1248" s="26" t="s">
        <v>241</v>
      </c>
      <c r="BC1248" s="24"/>
      <c r="BD1248" s="24"/>
      <c r="BE1248" s="24"/>
      <c r="BF1248" s="24"/>
      <c r="BG1248" s="24"/>
      <c r="BH1248" s="24"/>
      <c r="BI1248" s="24"/>
      <c r="BJ1248" s="24"/>
      <c r="BK1248" s="24"/>
      <c r="BL1248" s="24"/>
      <c r="BM1248" s="24"/>
      <c r="BN1248" s="24"/>
      <c r="BO1248" s="24"/>
      <c r="BP1248" s="24"/>
      <c r="BQ1248" s="24"/>
      <c r="BR1248" s="26">
        <v>4</v>
      </c>
      <c r="BS1248" s="26">
        <v>3</v>
      </c>
      <c r="BT1248" s="26">
        <v>2</v>
      </c>
      <c r="BU1248" s="26">
        <v>3</v>
      </c>
      <c r="BV1248" s="26">
        <v>3</v>
      </c>
      <c r="BW1248" s="26">
        <v>3</v>
      </c>
      <c r="BX1248" s="26">
        <v>3</v>
      </c>
      <c r="BY1248" s="26">
        <v>4</v>
      </c>
      <c r="BZ1248" s="24"/>
      <c r="CA1248" s="24"/>
      <c r="CB1248" s="24"/>
      <c r="CC1248" s="24"/>
      <c r="CD1248" s="24"/>
      <c r="CE1248" s="24"/>
      <c r="CF1248" s="24"/>
      <c r="CG1248" s="24"/>
      <c r="CH1248" s="24"/>
      <c r="CI1248" s="24"/>
      <c r="CJ1248" s="24"/>
      <c r="CK1248" s="24"/>
      <c r="CL1248" s="24"/>
      <c r="CM1248" s="24"/>
      <c r="CN1248" s="24"/>
      <c r="CO1248" s="24"/>
      <c r="CP1248" s="24"/>
      <c r="CQ1248" s="24"/>
      <c r="CR1248" s="24"/>
      <c r="CS1248" s="24"/>
      <c r="CT1248" s="24"/>
      <c r="CU1248" s="24"/>
      <c r="CV1248" s="24"/>
      <c r="CW1248" s="24"/>
      <c r="CX1248" s="24"/>
      <c r="CY1248" s="24"/>
      <c r="CZ1248" s="24"/>
      <c r="DA1248" s="24"/>
      <c r="DB1248" s="24"/>
      <c r="DC1248" s="24"/>
      <c r="DD1248" s="24"/>
      <c r="DE1248" s="24"/>
      <c r="DF1248" s="26" t="s">
        <v>139</v>
      </c>
      <c r="DG1248" s="26" t="s">
        <v>139</v>
      </c>
      <c r="DH1248" s="26" t="s">
        <v>139</v>
      </c>
      <c r="DI1248" s="26" t="s">
        <v>139</v>
      </c>
      <c r="DJ1248" s="26" t="s">
        <v>139</v>
      </c>
      <c r="DK1248" s="26" t="s">
        <v>139</v>
      </c>
      <c r="DL1248" s="26" t="s">
        <v>139</v>
      </c>
      <c r="DM1248" s="26" t="s">
        <v>139</v>
      </c>
      <c r="DN1248" s="26" t="s">
        <v>139</v>
      </c>
      <c r="DO1248" s="26" t="s">
        <v>139</v>
      </c>
    </row>
    <row r="1249" spans="1:119" ht="20.100000000000001" customHeight="1" x14ac:dyDescent="0.25">
      <c r="A1249" s="29" t="str">
        <f t="shared" si="266"/>
        <v/>
      </c>
      <c r="B1249" s="29" t="str">
        <f t="shared" si="267"/>
        <v>Future Lights for Development Organization</v>
      </c>
      <c r="C1249" s="29">
        <f t="shared" si="268"/>
        <v>0</v>
      </c>
      <c r="D1249" s="30" t="str">
        <f t="shared" si="269"/>
        <v>Africa and the Middle East</v>
      </c>
      <c r="E1249" s="30" t="str">
        <f t="shared" si="270"/>
        <v>Cairo, Egypt</v>
      </c>
      <c r="F1249" s="31">
        <f t="shared" si="271"/>
        <v>0</v>
      </c>
      <c r="G1249" s="31">
        <f t="shared" si="272"/>
        <v>0</v>
      </c>
      <c r="H1249" s="31">
        <f t="shared" si="273"/>
        <v>0</v>
      </c>
      <c r="I1249" s="31">
        <f t="shared" si="274"/>
        <v>0</v>
      </c>
      <c r="J1249" s="31">
        <f t="shared" si="275"/>
        <v>0</v>
      </c>
      <c r="K1249" s="31">
        <f t="shared" si="276"/>
        <v>0</v>
      </c>
      <c r="L1249" s="31">
        <f t="shared" si="277"/>
        <v>0</v>
      </c>
      <c r="M1249" s="31">
        <f t="shared" si="278"/>
        <v>0</v>
      </c>
      <c r="N1249" s="31">
        <f t="shared" si="279"/>
        <v>0</v>
      </c>
      <c r="O1249" s="26" t="s">
        <v>16097</v>
      </c>
      <c r="P1249" s="26" t="s">
        <v>108</v>
      </c>
      <c r="Q1249" s="27">
        <v>42559</v>
      </c>
      <c r="R1249" s="24"/>
      <c r="S1249" s="24"/>
      <c r="T1249" s="26" t="s">
        <v>142</v>
      </c>
      <c r="U1249" s="24"/>
      <c r="V1249" s="26" t="s">
        <v>693</v>
      </c>
      <c r="W1249" s="26" t="s">
        <v>694</v>
      </c>
      <c r="X1249" s="26" t="s">
        <v>695</v>
      </c>
      <c r="Y1249" s="26" t="s">
        <v>7034</v>
      </c>
      <c r="Z1249" s="24"/>
      <c r="AA1249" s="24"/>
      <c r="AB1249" s="26" t="s">
        <v>15736</v>
      </c>
      <c r="AC1249" s="28">
        <v>1000</v>
      </c>
      <c r="AD1249" s="24"/>
      <c r="AE1249" s="24"/>
      <c r="AF1249" s="26" t="s">
        <v>120</v>
      </c>
      <c r="AG1249" s="26" t="s">
        <v>645</v>
      </c>
      <c r="AH1249" s="24"/>
      <c r="AI1249" s="28">
        <v>1000</v>
      </c>
      <c r="AJ1249" s="24"/>
      <c r="AK1249" s="24"/>
      <c r="AL1249" s="24"/>
      <c r="AM1249" s="24"/>
      <c r="AN1249" s="24"/>
      <c r="AO1249" s="24"/>
      <c r="AP1249" s="24"/>
      <c r="AQ1249" s="24"/>
      <c r="AR1249" s="24"/>
      <c r="AS1249" s="24"/>
      <c r="AT1249" s="24"/>
      <c r="AU1249" s="24"/>
      <c r="AV1249" s="24"/>
      <c r="AW1249" s="28">
        <v>0</v>
      </c>
      <c r="AX1249" s="26">
        <v>0</v>
      </c>
      <c r="AY1249" s="28">
        <v>0</v>
      </c>
      <c r="AZ1249" s="28">
        <v>0</v>
      </c>
      <c r="BA1249" s="26">
        <v>0</v>
      </c>
      <c r="BB1249" s="24"/>
      <c r="BC1249" s="26" t="s">
        <v>4585</v>
      </c>
      <c r="BD1249" s="24"/>
      <c r="BE1249" s="24"/>
      <c r="BF1249" s="24"/>
      <c r="BG1249" s="24"/>
      <c r="BH1249" s="24"/>
      <c r="BI1249" s="24"/>
      <c r="BJ1249" s="24"/>
      <c r="BK1249" s="24"/>
      <c r="BL1249" s="24"/>
      <c r="BM1249" s="24"/>
      <c r="BN1249" s="24"/>
      <c r="BO1249" s="24"/>
      <c r="BP1249" s="24"/>
      <c r="BQ1249" s="24"/>
      <c r="BR1249" s="26">
        <v>0</v>
      </c>
      <c r="BS1249" s="26">
        <v>0</v>
      </c>
      <c r="BT1249" s="26">
        <v>0</v>
      </c>
      <c r="BU1249" s="26">
        <v>0</v>
      </c>
      <c r="BV1249" s="26">
        <v>0</v>
      </c>
      <c r="BW1249" s="26">
        <v>0</v>
      </c>
      <c r="BX1249" s="26">
        <v>0</v>
      </c>
      <c r="BY1249" s="26">
        <v>0</v>
      </c>
      <c r="BZ1249" s="24"/>
      <c r="CA1249" s="24"/>
      <c r="CB1249" s="24"/>
      <c r="CC1249" s="24"/>
      <c r="CD1249" s="24"/>
      <c r="CE1249" s="24"/>
      <c r="CF1249" s="24"/>
      <c r="CG1249" s="24"/>
      <c r="CH1249" s="24"/>
      <c r="CI1249" s="24"/>
      <c r="CJ1249" s="24"/>
      <c r="CK1249" s="24"/>
      <c r="CL1249" s="24"/>
      <c r="CM1249" s="24"/>
      <c r="CN1249" s="24"/>
      <c r="CO1249" s="24"/>
      <c r="CP1249" s="24"/>
      <c r="CQ1249" s="24"/>
      <c r="CR1249" s="24"/>
      <c r="CS1249" s="24"/>
      <c r="CT1249" s="24"/>
      <c r="CU1249" s="24"/>
      <c r="CV1249" s="24"/>
      <c r="CW1249" s="24"/>
      <c r="CX1249" s="24"/>
      <c r="CY1249" s="24"/>
      <c r="CZ1249" s="24"/>
      <c r="DA1249" s="24"/>
      <c r="DB1249" s="24"/>
      <c r="DC1249" s="24"/>
      <c r="DD1249" s="24"/>
      <c r="DE1249" s="24"/>
      <c r="DF1249" s="26" t="s">
        <v>139</v>
      </c>
      <c r="DG1249" s="26" t="s">
        <v>139</v>
      </c>
      <c r="DH1249" s="26" t="s">
        <v>139</v>
      </c>
      <c r="DI1249" s="26" t="s">
        <v>139</v>
      </c>
      <c r="DJ1249" s="26" t="s">
        <v>139</v>
      </c>
      <c r="DK1249" s="26" t="s">
        <v>139</v>
      </c>
      <c r="DL1249" s="26" t="s">
        <v>139</v>
      </c>
      <c r="DM1249" s="26" t="s">
        <v>139</v>
      </c>
      <c r="DN1249" s="26" t="s">
        <v>139</v>
      </c>
      <c r="DO1249" s="26" t="s">
        <v>139</v>
      </c>
    </row>
    <row r="1250" spans="1:119" ht="20.100000000000001" customHeight="1" x14ac:dyDescent="0.25">
      <c r="A1250" s="29" t="str">
        <f t="shared" si="266"/>
        <v>Future Lights for Development Organization7</v>
      </c>
      <c r="B1250" s="29" t="str">
        <f t="shared" si="267"/>
        <v>Future Lights for Development Organization</v>
      </c>
      <c r="C1250" s="29">
        <f t="shared" si="268"/>
        <v>7</v>
      </c>
      <c r="D1250" s="30" t="str">
        <f t="shared" si="269"/>
        <v>Africa and the Middle East</v>
      </c>
      <c r="E1250" s="30" t="str">
        <f t="shared" si="270"/>
        <v>Cairo, Egypt</v>
      </c>
      <c r="F1250" s="31">
        <f t="shared" si="271"/>
        <v>4</v>
      </c>
      <c r="G1250" s="31">
        <f t="shared" si="272"/>
        <v>4</v>
      </c>
      <c r="H1250" s="31">
        <f t="shared" si="273"/>
        <v>4</v>
      </c>
      <c r="I1250" s="31">
        <f t="shared" si="274"/>
        <v>4</v>
      </c>
      <c r="J1250" s="31">
        <f t="shared" si="275"/>
        <v>4</v>
      </c>
      <c r="K1250" s="31">
        <f t="shared" si="276"/>
        <v>4</v>
      </c>
      <c r="L1250" s="31">
        <f t="shared" si="277"/>
        <v>4</v>
      </c>
      <c r="M1250" s="31">
        <f t="shared" si="278"/>
        <v>4</v>
      </c>
      <c r="N1250" s="31">
        <f t="shared" si="279"/>
        <v>4</v>
      </c>
      <c r="O1250" s="26" t="s">
        <v>7033</v>
      </c>
      <c r="P1250" s="26" t="s">
        <v>108</v>
      </c>
      <c r="Q1250" s="27">
        <v>42502</v>
      </c>
      <c r="R1250" s="26" t="s">
        <v>166</v>
      </c>
      <c r="S1250" s="26" t="s">
        <v>184</v>
      </c>
      <c r="T1250" s="26" t="s">
        <v>157</v>
      </c>
      <c r="U1250" s="26" t="s">
        <v>112</v>
      </c>
      <c r="V1250" s="26" t="s">
        <v>693</v>
      </c>
      <c r="W1250" s="26" t="s">
        <v>694</v>
      </c>
      <c r="X1250" s="26" t="s">
        <v>695</v>
      </c>
      <c r="Y1250" s="26" t="s">
        <v>7034</v>
      </c>
      <c r="Z1250" s="24"/>
      <c r="AA1250" s="24"/>
      <c r="AB1250" s="26" t="s">
        <v>117</v>
      </c>
      <c r="AC1250" s="28">
        <v>5000</v>
      </c>
      <c r="AD1250" s="24"/>
      <c r="AE1250" s="24"/>
      <c r="AF1250" s="26" t="s">
        <v>120</v>
      </c>
      <c r="AG1250" s="26" t="s">
        <v>645</v>
      </c>
      <c r="AH1250" s="26" t="s">
        <v>235</v>
      </c>
      <c r="AI1250" s="28">
        <v>5000</v>
      </c>
      <c r="AJ1250" s="26" t="s">
        <v>7035</v>
      </c>
      <c r="AK1250" s="26" t="s">
        <v>7036</v>
      </c>
      <c r="AL1250" s="26" t="s">
        <v>7037</v>
      </c>
      <c r="AM1250" s="24"/>
      <c r="AN1250" s="24"/>
      <c r="AO1250" s="24"/>
      <c r="AP1250" s="24"/>
      <c r="AQ1250" s="26" t="s">
        <v>7038</v>
      </c>
      <c r="AR1250" s="24"/>
      <c r="AS1250" s="24"/>
      <c r="AT1250" s="24"/>
      <c r="AU1250" s="24"/>
      <c r="AV1250" s="24"/>
      <c r="AW1250" s="28">
        <v>201095</v>
      </c>
      <c r="AX1250" s="26">
        <v>1100</v>
      </c>
      <c r="AY1250" s="28">
        <v>95</v>
      </c>
      <c r="AZ1250" s="28">
        <v>100</v>
      </c>
      <c r="BA1250" s="26">
        <v>0</v>
      </c>
      <c r="BB1250" s="26" t="s">
        <v>148</v>
      </c>
      <c r="BC1250" s="26" t="s">
        <v>4585</v>
      </c>
      <c r="BD1250" s="26" t="s">
        <v>437</v>
      </c>
      <c r="BE1250" s="26" t="s">
        <v>7039</v>
      </c>
      <c r="BF1250" s="26" t="s">
        <v>7040</v>
      </c>
      <c r="BG1250" s="26" t="s">
        <v>271</v>
      </c>
      <c r="BH1250" s="26" t="s">
        <v>7041</v>
      </c>
      <c r="BI1250" s="26" t="s">
        <v>387</v>
      </c>
      <c r="BJ1250" s="24"/>
      <c r="BK1250" s="24"/>
      <c r="BL1250" s="24"/>
      <c r="BM1250" s="24"/>
      <c r="BN1250" s="24"/>
      <c r="BO1250" s="24"/>
      <c r="BP1250" s="24"/>
      <c r="BQ1250" s="24"/>
      <c r="BR1250" s="26">
        <v>4</v>
      </c>
      <c r="BS1250" s="26">
        <v>4</v>
      </c>
      <c r="BT1250" s="26">
        <v>4</v>
      </c>
      <c r="BU1250" s="26">
        <v>4</v>
      </c>
      <c r="BV1250" s="26">
        <v>4</v>
      </c>
      <c r="BW1250" s="26">
        <v>4</v>
      </c>
      <c r="BX1250" s="26">
        <v>4</v>
      </c>
      <c r="BY1250" s="26">
        <v>4</v>
      </c>
      <c r="BZ1250" s="24"/>
      <c r="CA1250" s="24"/>
      <c r="CB1250" s="24"/>
      <c r="CC1250" s="24"/>
      <c r="CD1250" s="24"/>
      <c r="CE1250" s="24"/>
      <c r="CF1250" s="24"/>
      <c r="CG1250" s="24"/>
      <c r="CH1250" s="24"/>
      <c r="CI1250" s="24"/>
      <c r="CJ1250" s="24"/>
      <c r="CK1250" s="24"/>
      <c r="CL1250" s="24"/>
      <c r="CM1250" s="24"/>
      <c r="CN1250" s="24"/>
      <c r="CO1250" s="24"/>
      <c r="CP1250" s="24"/>
      <c r="CQ1250" s="24"/>
      <c r="CR1250" s="24"/>
      <c r="CS1250" s="24"/>
      <c r="CT1250" s="24"/>
      <c r="CU1250" s="24"/>
      <c r="CV1250" s="24"/>
      <c r="CW1250" s="24"/>
      <c r="CX1250" s="24"/>
      <c r="CY1250" s="24"/>
      <c r="CZ1250" s="24"/>
      <c r="DA1250" s="24"/>
      <c r="DB1250" s="24"/>
      <c r="DC1250" s="24"/>
      <c r="DD1250" s="24"/>
      <c r="DE1250" s="24"/>
      <c r="DF1250" s="26" t="s">
        <v>120</v>
      </c>
      <c r="DG1250" s="26" t="s">
        <v>120</v>
      </c>
      <c r="DH1250" s="26" t="s">
        <v>120</v>
      </c>
      <c r="DI1250" s="26" t="s">
        <v>139</v>
      </c>
      <c r="DJ1250" s="26" t="s">
        <v>139</v>
      </c>
      <c r="DK1250" s="26" t="s">
        <v>139</v>
      </c>
      <c r="DL1250" s="26" t="s">
        <v>139</v>
      </c>
      <c r="DM1250" s="26" t="s">
        <v>139</v>
      </c>
      <c r="DN1250" s="26" t="s">
        <v>139</v>
      </c>
      <c r="DO1250" s="26" t="s">
        <v>139</v>
      </c>
    </row>
    <row r="1251" spans="1:119" ht="20.100000000000001" customHeight="1" x14ac:dyDescent="0.25">
      <c r="A1251" s="29" t="str">
        <f t="shared" si="266"/>
        <v>Future Lights for Development Organization6</v>
      </c>
      <c r="B1251" s="29" t="str">
        <f t="shared" si="267"/>
        <v>Future Lights for Development Organization</v>
      </c>
      <c r="C1251" s="29">
        <f t="shared" si="268"/>
        <v>6</v>
      </c>
      <c r="D1251" s="30" t="str">
        <f t="shared" si="269"/>
        <v>Africa and the Middle East</v>
      </c>
      <c r="E1251" s="30" t="str">
        <f t="shared" si="270"/>
        <v>Cairo, Egypt</v>
      </c>
      <c r="F1251" s="31">
        <f t="shared" si="271"/>
        <v>4</v>
      </c>
      <c r="G1251" s="31">
        <f t="shared" si="272"/>
        <v>3</v>
      </c>
      <c r="H1251" s="31">
        <f t="shared" si="273"/>
        <v>3</v>
      </c>
      <c r="I1251" s="31">
        <f t="shared" si="274"/>
        <v>4</v>
      </c>
      <c r="J1251" s="31">
        <f t="shared" si="275"/>
        <v>3</v>
      </c>
      <c r="K1251" s="31">
        <f t="shared" si="276"/>
        <v>4</v>
      </c>
      <c r="L1251" s="31">
        <f t="shared" si="277"/>
        <v>4</v>
      </c>
      <c r="M1251" s="31">
        <f t="shared" si="278"/>
        <v>4</v>
      </c>
      <c r="N1251" s="31">
        <f t="shared" si="279"/>
        <v>3.6</v>
      </c>
      <c r="O1251" s="26" t="s">
        <v>7042</v>
      </c>
      <c r="P1251" s="26" t="s">
        <v>108</v>
      </c>
      <c r="Q1251" s="27">
        <v>41946</v>
      </c>
      <c r="R1251" s="26" t="s">
        <v>166</v>
      </c>
      <c r="S1251" s="26" t="s">
        <v>609</v>
      </c>
      <c r="T1251" s="26" t="s">
        <v>278</v>
      </c>
      <c r="U1251" s="26" t="s">
        <v>112</v>
      </c>
      <c r="V1251" s="26" t="s">
        <v>693</v>
      </c>
      <c r="W1251" s="26" t="s">
        <v>694</v>
      </c>
      <c r="X1251" s="26" t="s">
        <v>695</v>
      </c>
      <c r="Y1251" s="26" t="s">
        <v>7034</v>
      </c>
      <c r="Z1251" s="24"/>
      <c r="AA1251" s="24"/>
      <c r="AB1251" s="26" t="s">
        <v>117</v>
      </c>
      <c r="AC1251" s="28">
        <v>20000</v>
      </c>
      <c r="AD1251" s="24"/>
      <c r="AE1251" s="24"/>
      <c r="AF1251" s="26" t="s">
        <v>120</v>
      </c>
      <c r="AG1251" s="26" t="s">
        <v>645</v>
      </c>
      <c r="AH1251" s="26" t="s">
        <v>250</v>
      </c>
      <c r="AI1251" s="28">
        <v>20000</v>
      </c>
      <c r="AJ1251" s="26" t="s">
        <v>7043</v>
      </c>
      <c r="AK1251" s="26" t="s">
        <v>7036</v>
      </c>
      <c r="AL1251" s="26" t="s">
        <v>7037</v>
      </c>
      <c r="AM1251" s="24"/>
      <c r="AN1251" s="24"/>
      <c r="AO1251" s="24"/>
      <c r="AP1251" s="24"/>
      <c r="AQ1251" s="26" t="s">
        <v>7044</v>
      </c>
      <c r="AR1251" s="24"/>
      <c r="AS1251" s="26" t="s">
        <v>7045</v>
      </c>
      <c r="AT1251" s="24"/>
      <c r="AU1251" s="26" t="s">
        <v>2983</v>
      </c>
      <c r="AV1251" s="24"/>
      <c r="AW1251" s="28">
        <v>198048</v>
      </c>
      <c r="AX1251" s="26">
        <v>1000</v>
      </c>
      <c r="AY1251" s="28">
        <v>100</v>
      </c>
      <c r="AZ1251" s="28">
        <v>100</v>
      </c>
      <c r="BA1251" s="26">
        <v>0</v>
      </c>
      <c r="BB1251" s="26" t="s">
        <v>148</v>
      </c>
      <c r="BC1251" s="26" t="s">
        <v>4585</v>
      </c>
      <c r="BD1251" s="26" t="s">
        <v>125</v>
      </c>
      <c r="BE1251" s="24"/>
      <c r="BF1251" s="26" t="s">
        <v>7046</v>
      </c>
      <c r="BG1251" s="26" t="s">
        <v>812</v>
      </c>
      <c r="BH1251" s="26" t="s">
        <v>7047</v>
      </c>
      <c r="BI1251" s="26" t="s">
        <v>812</v>
      </c>
      <c r="BJ1251" s="26" t="s">
        <v>7048</v>
      </c>
      <c r="BK1251" s="26" t="s">
        <v>7049</v>
      </c>
      <c r="BL1251" s="26" t="s">
        <v>7050</v>
      </c>
      <c r="BM1251" s="26" t="s">
        <v>7051</v>
      </c>
      <c r="BN1251" s="26" t="s">
        <v>7052</v>
      </c>
      <c r="BO1251" s="26" t="s">
        <v>812</v>
      </c>
      <c r="BP1251" s="24"/>
      <c r="BQ1251" s="24"/>
      <c r="BR1251" s="26">
        <v>4</v>
      </c>
      <c r="BS1251" s="26">
        <v>3</v>
      </c>
      <c r="BT1251" s="26">
        <v>3</v>
      </c>
      <c r="BU1251" s="26">
        <v>4</v>
      </c>
      <c r="BV1251" s="26">
        <v>3</v>
      </c>
      <c r="BW1251" s="26">
        <v>4</v>
      </c>
      <c r="BX1251" s="26">
        <v>4</v>
      </c>
      <c r="BY1251" s="26">
        <v>4</v>
      </c>
      <c r="BZ1251" s="24"/>
      <c r="CA1251" s="24"/>
      <c r="CB1251" s="24"/>
      <c r="CC1251" s="24"/>
      <c r="CD1251" s="24"/>
      <c r="CE1251" s="24"/>
      <c r="CF1251" s="24"/>
      <c r="CG1251" s="24"/>
      <c r="CH1251" s="24"/>
      <c r="CI1251" s="24"/>
      <c r="CJ1251" s="24"/>
      <c r="CK1251" s="24"/>
      <c r="CL1251" s="24"/>
      <c r="CM1251" s="24"/>
      <c r="CN1251" s="24"/>
      <c r="CO1251" s="24"/>
      <c r="CP1251" s="24"/>
      <c r="CQ1251" s="24"/>
      <c r="CR1251" s="24"/>
      <c r="CS1251" s="24"/>
      <c r="CT1251" s="24"/>
      <c r="CU1251" s="24"/>
      <c r="CV1251" s="24"/>
      <c r="CW1251" s="24"/>
      <c r="CX1251" s="24"/>
      <c r="CY1251" s="24"/>
      <c r="CZ1251" s="24"/>
      <c r="DA1251" s="24"/>
      <c r="DB1251" s="24"/>
      <c r="DC1251" s="24"/>
      <c r="DD1251" s="24"/>
      <c r="DE1251" s="24"/>
      <c r="DF1251" s="26" t="s">
        <v>120</v>
      </c>
      <c r="DG1251" s="26" t="s">
        <v>139</v>
      </c>
      <c r="DH1251" s="26" t="s">
        <v>139</v>
      </c>
      <c r="DI1251" s="26" t="s">
        <v>139</v>
      </c>
      <c r="DJ1251" s="26" t="s">
        <v>139</v>
      </c>
      <c r="DK1251" s="26" t="s">
        <v>120</v>
      </c>
      <c r="DL1251" s="26" t="s">
        <v>139</v>
      </c>
      <c r="DM1251" s="26" t="s">
        <v>139</v>
      </c>
      <c r="DN1251" s="26" t="s">
        <v>139</v>
      </c>
      <c r="DO1251" s="26" t="s">
        <v>139</v>
      </c>
    </row>
    <row r="1252" spans="1:119" ht="20.100000000000001" customHeight="1" x14ac:dyDescent="0.25">
      <c r="A1252" s="29" t="str">
        <f t="shared" si="266"/>
        <v>Future Lights for Development Organization5</v>
      </c>
      <c r="B1252" s="29" t="str">
        <f t="shared" si="267"/>
        <v>Future Lights for Development Organization</v>
      </c>
      <c r="C1252" s="29">
        <f t="shared" si="268"/>
        <v>5</v>
      </c>
      <c r="D1252" s="30" t="str">
        <f t="shared" si="269"/>
        <v>Africa and the Middle East</v>
      </c>
      <c r="E1252" s="30" t="str">
        <f t="shared" si="270"/>
        <v>Cairo, Egypt</v>
      </c>
      <c r="F1252" s="31">
        <f t="shared" si="271"/>
        <v>3</v>
      </c>
      <c r="G1252" s="31">
        <f t="shared" si="272"/>
        <v>3</v>
      </c>
      <c r="H1252" s="31">
        <f t="shared" si="273"/>
        <v>3</v>
      </c>
      <c r="I1252" s="31">
        <f t="shared" si="274"/>
        <v>4</v>
      </c>
      <c r="J1252" s="31">
        <f t="shared" si="275"/>
        <v>3</v>
      </c>
      <c r="K1252" s="31">
        <f t="shared" si="276"/>
        <v>4</v>
      </c>
      <c r="L1252" s="31">
        <f t="shared" si="277"/>
        <v>4</v>
      </c>
      <c r="M1252" s="31">
        <f t="shared" si="278"/>
        <v>3</v>
      </c>
      <c r="N1252" s="31">
        <f t="shared" si="279"/>
        <v>3.4</v>
      </c>
      <c r="O1252" s="26" t="s">
        <v>7053</v>
      </c>
      <c r="P1252" s="26" t="s">
        <v>108</v>
      </c>
      <c r="Q1252" s="27">
        <v>41568</v>
      </c>
      <c r="R1252" s="26" t="s">
        <v>166</v>
      </c>
      <c r="S1252" s="26" t="s">
        <v>622</v>
      </c>
      <c r="T1252" s="26" t="s">
        <v>194</v>
      </c>
      <c r="U1252" s="26" t="s">
        <v>112</v>
      </c>
      <c r="V1252" s="26" t="s">
        <v>693</v>
      </c>
      <c r="W1252" s="26" t="s">
        <v>694</v>
      </c>
      <c r="X1252" s="26" t="s">
        <v>695</v>
      </c>
      <c r="Y1252" s="26" t="s">
        <v>7034</v>
      </c>
      <c r="Z1252" s="24"/>
      <c r="AA1252" s="24"/>
      <c r="AB1252" s="26" t="s">
        <v>117</v>
      </c>
      <c r="AC1252" s="28">
        <v>20000</v>
      </c>
      <c r="AD1252" s="24"/>
      <c r="AE1252" s="24"/>
      <c r="AF1252" s="26" t="s">
        <v>120</v>
      </c>
      <c r="AG1252" s="26" t="s">
        <v>645</v>
      </c>
      <c r="AH1252" s="26" t="s">
        <v>176</v>
      </c>
      <c r="AI1252" s="28">
        <v>20000</v>
      </c>
      <c r="AJ1252" s="26" t="s">
        <v>7054</v>
      </c>
      <c r="AK1252" s="26" t="s">
        <v>7055</v>
      </c>
      <c r="AL1252" s="26" t="s">
        <v>7056</v>
      </c>
      <c r="AM1252" s="24"/>
      <c r="AN1252" s="24"/>
      <c r="AO1252" s="24"/>
      <c r="AP1252" s="24"/>
      <c r="AQ1252" s="26" t="s">
        <v>7057</v>
      </c>
      <c r="AR1252" s="24"/>
      <c r="AS1252" s="24"/>
      <c r="AT1252" s="24"/>
      <c r="AU1252" s="24"/>
      <c r="AV1252" s="24"/>
      <c r="AW1252" s="28">
        <v>182803</v>
      </c>
      <c r="AX1252" s="26">
        <v>108</v>
      </c>
      <c r="AY1252" s="28">
        <v>90</v>
      </c>
      <c r="AZ1252" s="28">
        <v>100</v>
      </c>
      <c r="BA1252" s="26">
        <v>0</v>
      </c>
      <c r="BB1252" s="26" t="s">
        <v>148</v>
      </c>
      <c r="BC1252" s="26" t="s">
        <v>4585</v>
      </c>
      <c r="BD1252" s="26" t="s">
        <v>125</v>
      </c>
      <c r="BE1252" s="24"/>
      <c r="BF1252" s="26" t="s">
        <v>7058</v>
      </c>
      <c r="BG1252" s="26" t="s">
        <v>387</v>
      </c>
      <c r="BH1252" s="26" t="s">
        <v>7059</v>
      </c>
      <c r="BI1252" s="26" t="s">
        <v>694</v>
      </c>
      <c r="BJ1252" s="26" t="s">
        <v>7060</v>
      </c>
      <c r="BK1252" s="26" t="s">
        <v>694</v>
      </c>
      <c r="BL1252" s="26" t="s">
        <v>7061</v>
      </c>
      <c r="BM1252" s="26" t="s">
        <v>271</v>
      </c>
      <c r="BN1252" s="24"/>
      <c r="BO1252" s="24"/>
      <c r="BP1252" s="24"/>
      <c r="BQ1252" s="24"/>
      <c r="BR1252" s="26">
        <v>3</v>
      </c>
      <c r="BS1252" s="26">
        <v>3</v>
      </c>
      <c r="BT1252" s="26">
        <v>3</v>
      </c>
      <c r="BU1252" s="26">
        <v>4</v>
      </c>
      <c r="BV1252" s="26">
        <v>3</v>
      </c>
      <c r="BW1252" s="26">
        <v>4</v>
      </c>
      <c r="BX1252" s="26">
        <v>4</v>
      </c>
      <c r="BY1252" s="26">
        <v>3</v>
      </c>
      <c r="BZ1252" s="24"/>
      <c r="CA1252" s="24"/>
      <c r="CB1252" s="24"/>
      <c r="CC1252" s="24"/>
      <c r="CD1252" s="24"/>
      <c r="CE1252" s="24"/>
      <c r="CF1252" s="24"/>
      <c r="CG1252" s="24"/>
      <c r="CH1252" s="24"/>
      <c r="CI1252" s="24"/>
      <c r="CJ1252" s="24"/>
      <c r="CK1252" s="24"/>
      <c r="CL1252" s="24"/>
      <c r="CM1252" s="24"/>
      <c r="CN1252" s="24"/>
      <c r="CO1252" s="24"/>
      <c r="CP1252" s="24"/>
      <c r="CQ1252" s="24"/>
      <c r="CR1252" s="24"/>
      <c r="CS1252" s="24"/>
      <c r="CT1252" s="24"/>
      <c r="CU1252" s="24"/>
      <c r="CV1252" s="24"/>
      <c r="CW1252" s="24"/>
      <c r="CX1252" s="24"/>
      <c r="CY1252" s="24"/>
      <c r="CZ1252" s="24"/>
      <c r="DA1252" s="24"/>
      <c r="DB1252" s="24"/>
      <c r="DC1252" s="24"/>
      <c r="DD1252" s="24"/>
      <c r="DE1252" s="24"/>
      <c r="DF1252" s="26" t="s">
        <v>120</v>
      </c>
      <c r="DG1252" s="26" t="s">
        <v>139</v>
      </c>
      <c r="DH1252" s="26" t="s">
        <v>139</v>
      </c>
      <c r="DI1252" s="26" t="s">
        <v>139</v>
      </c>
      <c r="DJ1252" s="26" t="s">
        <v>139</v>
      </c>
      <c r="DK1252" s="26" t="s">
        <v>120</v>
      </c>
      <c r="DL1252" s="26" t="s">
        <v>139</v>
      </c>
      <c r="DM1252" s="26" t="s">
        <v>139</v>
      </c>
      <c r="DN1252" s="26" t="s">
        <v>139</v>
      </c>
      <c r="DO1252" s="26" t="s">
        <v>139</v>
      </c>
    </row>
    <row r="1253" spans="1:119" ht="20.100000000000001" customHeight="1" x14ac:dyDescent="0.25">
      <c r="A1253" s="29" t="str">
        <f t="shared" si="266"/>
        <v/>
      </c>
      <c r="B1253" s="29" t="str">
        <f t="shared" si="267"/>
        <v>Future Lights for Development Organization</v>
      </c>
      <c r="C1253" s="29">
        <f t="shared" si="268"/>
        <v>0</v>
      </c>
      <c r="D1253" s="30" t="str">
        <f t="shared" si="269"/>
        <v>Africa and the Middle East</v>
      </c>
      <c r="E1253" s="30" t="str">
        <f t="shared" si="270"/>
        <v>Cairo, Egypt</v>
      </c>
      <c r="F1253" s="31">
        <f t="shared" si="271"/>
        <v>0</v>
      </c>
      <c r="G1253" s="31">
        <f t="shared" si="272"/>
        <v>0</v>
      </c>
      <c r="H1253" s="31">
        <f t="shared" si="273"/>
        <v>0</v>
      </c>
      <c r="I1253" s="31">
        <f t="shared" si="274"/>
        <v>0</v>
      </c>
      <c r="J1253" s="31">
        <f t="shared" si="275"/>
        <v>0</v>
      </c>
      <c r="K1253" s="31">
        <f t="shared" si="276"/>
        <v>0</v>
      </c>
      <c r="L1253" s="31">
        <f t="shared" si="277"/>
        <v>0</v>
      </c>
      <c r="M1253" s="31">
        <f t="shared" si="278"/>
        <v>0</v>
      </c>
      <c r="N1253" s="31">
        <f t="shared" si="279"/>
        <v>0</v>
      </c>
      <c r="O1253" s="26" t="s">
        <v>16098</v>
      </c>
      <c r="P1253" s="26" t="s">
        <v>108</v>
      </c>
      <c r="Q1253" s="27">
        <v>41260</v>
      </c>
      <c r="R1253" s="24"/>
      <c r="S1253" s="24"/>
      <c r="T1253" s="26" t="s">
        <v>207</v>
      </c>
      <c r="U1253" s="24"/>
      <c r="V1253" s="26" t="s">
        <v>693</v>
      </c>
      <c r="W1253" s="26" t="s">
        <v>694</v>
      </c>
      <c r="X1253" s="26" t="s">
        <v>695</v>
      </c>
      <c r="Y1253" s="26" t="s">
        <v>7034</v>
      </c>
      <c r="Z1253" s="24"/>
      <c r="AA1253" s="24"/>
      <c r="AB1253" s="26" t="s">
        <v>15733</v>
      </c>
      <c r="AC1253" s="28">
        <v>5000</v>
      </c>
      <c r="AD1253" s="24"/>
      <c r="AE1253" s="24"/>
      <c r="AF1253" s="26" t="s">
        <v>120</v>
      </c>
      <c r="AG1253" s="26" t="s">
        <v>645</v>
      </c>
      <c r="AH1253" s="24"/>
      <c r="AI1253" s="28">
        <v>5000</v>
      </c>
      <c r="AJ1253" s="24"/>
      <c r="AK1253" s="24"/>
      <c r="AL1253" s="24"/>
      <c r="AM1253" s="24"/>
      <c r="AN1253" s="24"/>
      <c r="AO1253" s="24"/>
      <c r="AP1253" s="24"/>
      <c r="AQ1253" s="24"/>
      <c r="AR1253" s="24"/>
      <c r="AS1253" s="24"/>
      <c r="AT1253" s="24"/>
      <c r="AU1253" s="24"/>
      <c r="AV1253" s="24"/>
      <c r="AW1253" s="24"/>
      <c r="AX1253" s="24"/>
      <c r="AY1253" s="24"/>
      <c r="AZ1253" s="24"/>
      <c r="BA1253" s="24"/>
      <c r="BB1253" s="24"/>
      <c r="BC1253" s="26" t="s">
        <v>4585</v>
      </c>
      <c r="BD1253" s="24"/>
      <c r="BE1253" s="24"/>
      <c r="BF1253" s="24"/>
      <c r="BG1253" s="24"/>
      <c r="BH1253" s="24"/>
      <c r="BI1253" s="24"/>
      <c r="BJ1253" s="24"/>
      <c r="BK1253" s="24"/>
      <c r="BL1253" s="24"/>
      <c r="BM1253" s="24"/>
      <c r="BN1253" s="24"/>
      <c r="BO1253" s="24"/>
      <c r="BP1253" s="24"/>
      <c r="BQ1253" s="24"/>
      <c r="BR1253" s="24"/>
      <c r="BS1253" s="24"/>
      <c r="BT1253" s="24"/>
      <c r="BU1253" s="24"/>
      <c r="BV1253" s="24"/>
      <c r="BW1253" s="24"/>
      <c r="BX1253" s="24"/>
      <c r="BY1253" s="24"/>
      <c r="BZ1253" s="24"/>
      <c r="CA1253" s="24"/>
      <c r="CB1253" s="24"/>
      <c r="CC1253" s="24"/>
      <c r="CD1253" s="24"/>
      <c r="CE1253" s="24"/>
      <c r="CF1253" s="24"/>
      <c r="CG1253" s="24"/>
      <c r="CH1253" s="24"/>
      <c r="CI1253" s="24"/>
      <c r="CJ1253" s="24"/>
      <c r="CK1253" s="24"/>
      <c r="CL1253" s="24"/>
      <c r="CM1253" s="24"/>
      <c r="CN1253" s="24"/>
      <c r="CO1253" s="24"/>
      <c r="CP1253" s="24"/>
      <c r="CQ1253" s="24"/>
      <c r="CR1253" s="24"/>
      <c r="CS1253" s="24"/>
      <c r="CT1253" s="24"/>
      <c r="CU1253" s="24"/>
      <c r="CV1253" s="24"/>
      <c r="CW1253" s="24"/>
      <c r="CX1253" s="24"/>
      <c r="CY1253" s="24"/>
      <c r="CZ1253" s="24"/>
      <c r="DA1253" s="24"/>
      <c r="DB1253" s="24"/>
      <c r="DC1253" s="24"/>
      <c r="DD1253" s="24"/>
      <c r="DE1253" s="24"/>
      <c r="DF1253" s="26" t="s">
        <v>139</v>
      </c>
      <c r="DG1253" s="26" t="s">
        <v>139</v>
      </c>
      <c r="DH1253" s="26" t="s">
        <v>139</v>
      </c>
      <c r="DI1253" s="26" t="s">
        <v>139</v>
      </c>
      <c r="DJ1253" s="26" t="s">
        <v>139</v>
      </c>
      <c r="DK1253" s="26" t="s">
        <v>139</v>
      </c>
      <c r="DL1253" s="26" t="s">
        <v>139</v>
      </c>
      <c r="DM1253" s="26" t="s">
        <v>139</v>
      </c>
      <c r="DN1253" s="26" t="s">
        <v>139</v>
      </c>
      <c r="DO1253" s="26" t="s">
        <v>139</v>
      </c>
    </row>
    <row r="1254" spans="1:119" ht="20.100000000000001" customHeight="1" x14ac:dyDescent="0.25">
      <c r="A1254" s="29" t="str">
        <f t="shared" si="266"/>
        <v>Future Lights for Development Organization4</v>
      </c>
      <c r="B1254" s="29" t="str">
        <f t="shared" si="267"/>
        <v>Future Lights for Development Organization</v>
      </c>
      <c r="C1254" s="29">
        <f t="shared" si="268"/>
        <v>4</v>
      </c>
      <c r="D1254" s="30" t="str">
        <f t="shared" si="269"/>
        <v>Africa and the Middle East</v>
      </c>
      <c r="E1254" s="30" t="str">
        <f t="shared" si="270"/>
        <v>Cairo, Egypt</v>
      </c>
      <c r="F1254" s="31">
        <f t="shared" si="271"/>
        <v>3</v>
      </c>
      <c r="G1254" s="31">
        <f t="shared" si="272"/>
        <v>3</v>
      </c>
      <c r="H1254" s="31">
        <f t="shared" si="273"/>
        <v>4</v>
      </c>
      <c r="I1254" s="31">
        <f t="shared" si="274"/>
        <v>5</v>
      </c>
      <c r="J1254" s="31">
        <f t="shared" si="275"/>
        <v>4</v>
      </c>
      <c r="K1254" s="31">
        <f t="shared" si="276"/>
        <v>4</v>
      </c>
      <c r="L1254" s="31">
        <f t="shared" si="277"/>
        <v>4</v>
      </c>
      <c r="M1254" s="31">
        <f t="shared" si="278"/>
        <v>3</v>
      </c>
      <c r="N1254" s="31">
        <f t="shared" si="279"/>
        <v>3.8</v>
      </c>
      <c r="O1254" s="26" t="s">
        <v>7062</v>
      </c>
      <c r="P1254" s="26" t="s">
        <v>108</v>
      </c>
      <c r="Q1254" s="27">
        <v>41204</v>
      </c>
      <c r="R1254" s="26" t="s">
        <v>166</v>
      </c>
      <c r="S1254" s="26" t="s">
        <v>306</v>
      </c>
      <c r="T1254" s="26" t="s">
        <v>207</v>
      </c>
      <c r="U1254" s="26" t="s">
        <v>112</v>
      </c>
      <c r="V1254" s="26" t="s">
        <v>693</v>
      </c>
      <c r="W1254" s="26" t="s">
        <v>694</v>
      </c>
      <c r="X1254" s="26" t="s">
        <v>695</v>
      </c>
      <c r="Y1254" s="26" t="s">
        <v>7034</v>
      </c>
      <c r="Z1254" s="24"/>
      <c r="AA1254" s="24"/>
      <c r="AB1254" s="26" t="s">
        <v>117</v>
      </c>
      <c r="AC1254" s="28">
        <v>20000</v>
      </c>
      <c r="AD1254" s="24"/>
      <c r="AE1254" s="24"/>
      <c r="AF1254" s="26" t="s">
        <v>120</v>
      </c>
      <c r="AG1254" s="26" t="s">
        <v>645</v>
      </c>
      <c r="AH1254" s="26" t="s">
        <v>185</v>
      </c>
      <c r="AI1254" s="28">
        <v>20000</v>
      </c>
      <c r="AJ1254" s="26" t="s">
        <v>7063</v>
      </c>
      <c r="AK1254" s="26" t="s">
        <v>7036</v>
      </c>
      <c r="AL1254" s="26" t="s">
        <v>7037</v>
      </c>
      <c r="AM1254" s="24"/>
      <c r="AN1254" s="24"/>
      <c r="AO1254" s="24"/>
      <c r="AP1254" s="24"/>
      <c r="AQ1254" s="26" t="s">
        <v>7064</v>
      </c>
      <c r="AR1254" s="24"/>
      <c r="AS1254" s="24"/>
      <c r="AT1254" s="24"/>
      <c r="AU1254" s="24"/>
      <c r="AV1254" s="24"/>
      <c r="AW1254" s="28">
        <v>173297</v>
      </c>
      <c r="AX1254" s="26">
        <v>92</v>
      </c>
      <c r="AY1254" s="28">
        <v>90</v>
      </c>
      <c r="AZ1254" s="28">
        <v>100</v>
      </c>
      <c r="BA1254" s="26">
        <v>0</v>
      </c>
      <c r="BB1254" s="26" t="s">
        <v>148</v>
      </c>
      <c r="BC1254" s="26" t="s">
        <v>4585</v>
      </c>
      <c r="BD1254" s="26" t="s">
        <v>125</v>
      </c>
      <c r="BE1254" s="24"/>
      <c r="BF1254" s="26" t="s">
        <v>7046</v>
      </c>
      <c r="BG1254" s="26" t="s">
        <v>694</v>
      </c>
      <c r="BH1254" s="26" t="s">
        <v>214</v>
      </c>
      <c r="BI1254" s="26" t="s">
        <v>694</v>
      </c>
      <c r="BJ1254" s="26" t="s">
        <v>7048</v>
      </c>
      <c r="BK1254" s="26" t="s">
        <v>387</v>
      </c>
      <c r="BL1254" s="24"/>
      <c r="BM1254" s="24"/>
      <c r="BN1254" s="26" t="s">
        <v>7065</v>
      </c>
      <c r="BO1254" s="26" t="s">
        <v>7066</v>
      </c>
      <c r="BP1254" s="24"/>
      <c r="BQ1254" s="24"/>
      <c r="BR1254" s="26">
        <v>3</v>
      </c>
      <c r="BS1254" s="26">
        <v>3</v>
      </c>
      <c r="BT1254" s="26">
        <v>4</v>
      </c>
      <c r="BU1254" s="26">
        <v>5</v>
      </c>
      <c r="BV1254" s="26">
        <v>4</v>
      </c>
      <c r="BW1254" s="26">
        <v>4</v>
      </c>
      <c r="BX1254" s="26">
        <v>4</v>
      </c>
      <c r="BY1254" s="26">
        <v>3</v>
      </c>
      <c r="BZ1254" s="24"/>
      <c r="CA1254" s="24"/>
      <c r="CB1254" s="24"/>
      <c r="CC1254" s="24"/>
      <c r="CD1254" s="24"/>
      <c r="CE1254" s="24"/>
      <c r="CF1254" s="24"/>
      <c r="CG1254" s="24"/>
      <c r="CH1254" s="24"/>
      <c r="CI1254" s="24"/>
      <c r="CJ1254" s="24"/>
      <c r="CK1254" s="24"/>
      <c r="CL1254" s="24"/>
      <c r="CM1254" s="24"/>
      <c r="CN1254" s="24"/>
      <c r="CO1254" s="24"/>
      <c r="CP1254" s="24"/>
      <c r="CQ1254" s="24"/>
      <c r="CR1254" s="24"/>
      <c r="CS1254" s="24"/>
      <c r="CT1254" s="24"/>
      <c r="CU1254" s="24"/>
      <c r="CV1254" s="24"/>
      <c r="CW1254" s="24"/>
      <c r="CX1254" s="24"/>
      <c r="CY1254" s="24"/>
      <c r="CZ1254" s="24"/>
      <c r="DA1254" s="24"/>
      <c r="DB1254" s="24"/>
      <c r="DC1254" s="24"/>
      <c r="DD1254" s="24"/>
      <c r="DE1254" s="24"/>
      <c r="DF1254" s="26" t="s">
        <v>120</v>
      </c>
      <c r="DG1254" s="26" t="s">
        <v>120</v>
      </c>
      <c r="DH1254" s="26" t="s">
        <v>120</v>
      </c>
      <c r="DI1254" s="26" t="s">
        <v>139</v>
      </c>
      <c r="DJ1254" s="26" t="s">
        <v>139</v>
      </c>
      <c r="DK1254" s="26" t="s">
        <v>120</v>
      </c>
      <c r="DL1254" s="26" t="s">
        <v>139</v>
      </c>
      <c r="DM1254" s="26" t="s">
        <v>139</v>
      </c>
      <c r="DN1254" s="26" t="s">
        <v>139</v>
      </c>
      <c r="DO1254" s="26" t="s">
        <v>139</v>
      </c>
    </row>
    <row r="1255" spans="1:119" ht="20.100000000000001" customHeight="1" x14ac:dyDescent="0.25">
      <c r="A1255" s="29" t="str">
        <f t="shared" si="266"/>
        <v>Future Lights for Development Organization3</v>
      </c>
      <c r="B1255" s="29" t="str">
        <f t="shared" si="267"/>
        <v>Future Lights for Development Organization</v>
      </c>
      <c r="C1255" s="29">
        <f t="shared" si="268"/>
        <v>3</v>
      </c>
      <c r="D1255" s="30" t="str">
        <f t="shared" si="269"/>
        <v>Africa and the Middle East</v>
      </c>
      <c r="E1255" s="30" t="str">
        <f t="shared" si="270"/>
        <v>Cairo, Egypt</v>
      </c>
      <c r="F1255" s="31">
        <f t="shared" si="271"/>
        <v>4</v>
      </c>
      <c r="G1255" s="31">
        <f t="shared" si="272"/>
        <v>3</v>
      </c>
      <c r="H1255" s="31">
        <f t="shared" si="273"/>
        <v>4</v>
      </c>
      <c r="I1255" s="31">
        <f t="shared" si="274"/>
        <v>5</v>
      </c>
      <c r="J1255" s="31">
        <f t="shared" si="275"/>
        <v>4</v>
      </c>
      <c r="K1255" s="31">
        <f t="shared" si="276"/>
        <v>4</v>
      </c>
      <c r="L1255" s="31">
        <f t="shared" si="277"/>
        <v>4</v>
      </c>
      <c r="M1255" s="31">
        <f t="shared" si="278"/>
        <v>3</v>
      </c>
      <c r="N1255" s="31">
        <f t="shared" si="279"/>
        <v>3.9</v>
      </c>
      <c r="O1255" s="26" t="s">
        <v>7067</v>
      </c>
      <c r="P1255" s="26" t="s">
        <v>108</v>
      </c>
      <c r="Q1255" s="27">
        <v>40835</v>
      </c>
      <c r="R1255" s="26" t="s">
        <v>166</v>
      </c>
      <c r="S1255" s="26" t="s">
        <v>321</v>
      </c>
      <c r="T1255" s="26" t="s">
        <v>175</v>
      </c>
      <c r="U1255" s="26" t="s">
        <v>112</v>
      </c>
      <c r="V1255" s="26" t="s">
        <v>693</v>
      </c>
      <c r="W1255" s="26" t="s">
        <v>694</v>
      </c>
      <c r="X1255" s="26" t="s">
        <v>695</v>
      </c>
      <c r="Y1255" s="26" t="s">
        <v>7034</v>
      </c>
      <c r="Z1255" s="24"/>
      <c r="AA1255" s="24"/>
      <c r="AB1255" s="26" t="s">
        <v>117</v>
      </c>
      <c r="AC1255" s="28">
        <v>14000</v>
      </c>
      <c r="AD1255" s="24"/>
      <c r="AE1255" s="24"/>
      <c r="AF1255" s="26" t="s">
        <v>120</v>
      </c>
      <c r="AG1255" s="26" t="s">
        <v>645</v>
      </c>
      <c r="AH1255" s="26" t="s">
        <v>121</v>
      </c>
      <c r="AI1255" s="28">
        <v>14000</v>
      </c>
      <c r="AJ1255" s="24"/>
      <c r="AK1255" s="26" t="s">
        <v>7068</v>
      </c>
      <c r="AL1255" s="26" t="s">
        <v>7069</v>
      </c>
      <c r="AM1255" s="26" t="s">
        <v>7070</v>
      </c>
      <c r="AN1255" s="26" t="s">
        <v>7071</v>
      </c>
      <c r="AO1255" s="26" t="s">
        <v>7072</v>
      </c>
      <c r="AP1255" s="24"/>
      <c r="AQ1255" s="24"/>
      <c r="AR1255" s="24"/>
      <c r="AS1255" s="24"/>
      <c r="AT1255" s="24"/>
      <c r="AU1255" s="24"/>
      <c r="AV1255" s="24"/>
      <c r="AW1255" s="28">
        <v>139282</v>
      </c>
      <c r="AX1255" s="26">
        <v>80</v>
      </c>
      <c r="AY1255" s="28">
        <v>90</v>
      </c>
      <c r="AZ1255" s="28">
        <v>90</v>
      </c>
      <c r="BA1255" s="26">
        <v>0</v>
      </c>
      <c r="BB1255" s="26" t="s">
        <v>148</v>
      </c>
      <c r="BC1255" s="26" t="s">
        <v>4585</v>
      </c>
      <c r="BD1255" s="24"/>
      <c r="BE1255" s="24"/>
      <c r="BF1255" s="26" t="s">
        <v>7046</v>
      </c>
      <c r="BG1255" s="26" t="s">
        <v>694</v>
      </c>
      <c r="BH1255" s="26" t="s">
        <v>2771</v>
      </c>
      <c r="BI1255" s="26" t="s">
        <v>694</v>
      </c>
      <c r="BJ1255" s="26" t="s">
        <v>7073</v>
      </c>
      <c r="BK1255" s="26" t="s">
        <v>387</v>
      </c>
      <c r="BL1255" s="24"/>
      <c r="BM1255" s="24"/>
      <c r="BN1255" s="24"/>
      <c r="BO1255" s="24"/>
      <c r="BP1255" s="24"/>
      <c r="BQ1255" s="24"/>
      <c r="BR1255" s="26">
        <v>4</v>
      </c>
      <c r="BS1255" s="26">
        <v>3</v>
      </c>
      <c r="BT1255" s="26">
        <v>4</v>
      </c>
      <c r="BU1255" s="26">
        <v>5</v>
      </c>
      <c r="BV1255" s="26">
        <v>4</v>
      </c>
      <c r="BW1255" s="26">
        <v>4</v>
      </c>
      <c r="BX1255" s="26">
        <v>4</v>
      </c>
      <c r="BY1255" s="26">
        <v>3</v>
      </c>
      <c r="BZ1255" s="24"/>
      <c r="CA1255" s="24"/>
      <c r="CB1255" s="24"/>
      <c r="CC1255" s="24"/>
      <c r="CD1255" s="24"/>
      <c r="CE1255" s="24"/>
      <c r="CF1255" s="24"/>
      <c r="CG1255" s="24"/>
      <c r="CH1255" s="24"/>
      <c r="CI1255" s="24"/>
      <c r="CJ1255" s="24"/>
      <c r="CK1255" s="24"/>
      <c r="CL1255" s="24"/>
      <c r="CM1255" s="24"/>
      <c r="CN1255" s="24"/>
      <c r="CO1255" s="24"/>
      <c r="CP1255" s="24"/>
      <c r="CQ1255" s="24"/>
      <c r="CR1255" s="24"/>
      <c r="CS1255" s="24"/>
      <c r="CT1255" s="24"/>
      <c r="CU1255" s="24"/>
      <c r="CV1255" s="24"/>
      <c r="CW1255" s="24"/>
      <c r="CX1255" s="24"/>
      <c r="CY1255" s="24"/>
      <c r="CZ1255" s="24"/>
      <c r="DA1255" s="24"/>
      <c r="DB1255" s="24"/>
      <c r="DC1255" s="24"/>
      <c r="DD1255" s="24"/>
      <c r="DE1255" s="24"/>
      <c r="DF1255" s="26" t="s">
        <v>120</v>
      </c>
      <c r="DG1255" s="26" t="s">
        <v>120</v>
      </c>
      <c r="DH1255" s="26" t="s">
        <v>139</v>
      </c>
      <c r="DI1255" s="26" t="s">
        <v>139</v>
      </c>
      <c r="DJ1255" s="26" t="s">
        <v>139</v>
      </c>
      <c r="DK1255" s="26" t="s">
        <v>139</v>
      </c>
      <c r="DL1255" s="26" t="s">
        <v>139</v>
      </c>
      <c r="DM1255" s="26" t="s">
        <v>139</v>
      </c>
      <c r="DN1255" s="26" t="s">
        <v>139</v>
      </c>
      <c r="DO1255" s="26" t="s">
        <v>120</v>
      </c>
    </row>
    <row r="1256" spans="1:119" ht="20.100000000000001" customHeight="1" x14ac:dyDescent="0.25">
      <c r="A1256" s="29" t="str">
        <f t="shared" si="266"/>
        <v>Future Lights for Development Organization2</v>
      </c>
      <c r="B1256" s="29" t="str">
        <f t="shared" si="267"/>
        <v>Future Lights for Development Organization</v>
      </c>
      <c r="C1256" s="29">
        <f t="shared" si="268"/>
        <v>2</v>
      </c>
      <c r="D1256" s="30" t="str">
        <f t="shared" si="269"/>
        <v>Africa and the Middle East</v>
      </c>
      <c r="E1256" s="30" t="str">
        <f t="shared" si="270"/>
        <v>Cairo, Egypt</v>
      </c>
      <c r="F1256" s="31">
        <f t="shared" si="271"/>
        <v>3</v>
      </c>
      <c r="G1256" s="31">
        <f t="shared" si="272"/>
        <v>3</v>
      </c>
      <c r="H1256" s="31">
        <f t="shared" si="273"/>
        <v>4</v>
      </c>
      <c r="I1256" s="31">
        <f t="shared" si="274"/>
        <v>4</v>
      </c>
      <c r="J1256" s="31">
        <f t="shared" si="275"/>
        <v>3</v>
      </c>
      <c r="K1256" s="31">
        <f t="shared" si="276"/>
        <v>4</v>
      </c>
      <c r="L1256" s="31">
        <f t="shared" si="277"/>
        <v>4</v>
      </c>
      <c r="M1256" s="31">
        <f t="shared" si="278"/>
        <v>3</v>
      </c>
      <c r="N1256" s="31">
        <f t="shared" si="279"/>
        <v>3.5</v>
      </c>
      <c r="O1256" s="26" t="s">
        <v>7074</v>
      </c>
      <c r="P1256" s="26" t="s">
        <v>108</v>
      </c>
      <c r="Q1256" s="27">
        <v>40469</v>
      </c>
      <c r="R1256" s="26" t="s">
        <v>166</v>
      </c>
      <c r="S1256" s="26" t="s">
        <v>332</v>
      </c>
      <c r="T1256" s="26" t="s">
        <v>333</v>
      </c>
      <c r="U1256" s="26" t="s">
        <v>112</v>
      </c>
      <c r="V1256" s="26" t="s">
        <v>693</v>
      </c>
      <c r="W1256" s="26" t="s">
        <v>694</v>
      </c>
      <c r="X1256" s="26" t="s">
        <v>695</v>
      </c>
      <c r="Y1256" s="26" t="s">
        <v>7034</v>
      </c>
      <c r="Z1256" s="24"/>
      <c r="AA1256" s="24"/>
      <c r="AB1256" s="26" t="s">
        <v>117</v>
      </c>
      <c r="AC1256" s="28">
        <v>9500</v>
      </c>
      <c r="AD1256" s="24"/>
      <c r="AE1256" s="24"/>
      <c r="AF1256" s="26" t="s">
        <v>120</v>
      </c>
      <c r="AG1256" s="26" t="s">
        <v>645</v>
      </c>
      <c r="AH1256" s="26" t="s">
        <v>143</v>
      </c>
      <c r="AI1256" s="28">
        <v>9500</v>
      </c>
      <c r="AJ1256" s="24"/>
      <c r="AK1256" s="26" t="s">
        <v>7068</v>
      </c>
      <c r="AL1256" s="26" t="s">
        <v>7069</v>
      </c>
      <c r="AM1256" s="26" t="s">
        <v>7070</v>
      </c>
      <c r="AN1256" s="26" t="s">
        <v>7075</v>
      </c>
      <c r="AO1256" s="26" t="s">
        <v>7076</v>
      </c>
      <c r="AP1256" s="24"/>
      <c r="AQ1256" s="24"/>
      <c r="AR1256" s="24"/>
      <c r="AS1256" s="26" t="s">
        <v>7077</v>
      </c>
      <c r="AT1256" s="24"/>
      <c r="AU1256" s="24"/>
      <c r="AV1256" s="24"/>
      <c r="AW1256" s="28">
        <v>129091</v>
      </c>
      <c r="AX1256" s="26">
        <v>70</v>
      </c>
      <c r="AY1256" s="28">
        <v>100</v>
      </c>
      <c r="AZ1256" s="28">
        <v>100</v>
      </c>
      <c r="BA1256" s="26">
        <v>0</v>
      </c>
      <c r="BB1256" s="26" t="s">
        <v>148</v>
      </c>
      <c r="BC1256" s="26" t="s">
        <v>4585</v>
      </c>
      <c r="BD1256" s="24"/>
      <c r="BE1256" s="24"/>
      <c r="BF1256" s="26" t="s">
        <v>7078</v>
      </c>
      <c r="BG1256" s="26" t="s">
        <v>357</v>
      </c>
      <c r="BH1256" s="26" t="s">
        <v>7048</v>
      </c>
      <c r="BI1256" s="26" t="s">
        <v>387</v>
      </c>
      <c r="BJ1256" s="26" t="s">
        <v>7046</v>
      </c>
      <c r="BK1256" s="26" t="s">
        <v>694</v>
      </c>
      <c r="BL1256" s="24"/>
      <c r="BM1256" s="24"/>
      <c r="BN1256" s="24"/>
      <c r="BO1256" s="24"/>
      <c r="BP1256" s="24"/>
      <c r="BQ1256" s="24"/>
      <c r="BR1256" s="26">
        <v>3</v>
      </c>
      <c r="BS1256" s="26">
        <v>3</v>
      </c>
      <c r="BT1256" s="26">
        <v>4</v>
      </c>
      <c r="BU1256" s="26">
        <v>4</v>
      </c>
      <c r="BV1256" s="26">
        <v>3</v>
      </c>
      <c r="BW1256" s="26">
        <v>4</v>
      </c>
      <c r="BX1256" s="26">
        <v>4</v>
      </c>
      <c r="BY1256" s="26">
        <v>3</v>
      </c>
      <c r="BZ1256" s="24"/>
      <c r="CA1256" s="24"/>
      <c r="CB1256" s="24"/>
      <c r="CC1256" s="24"/>
      <c r="CD1256" s="24"/>
      <c r="CE1256" s="24"/>
      <c r="CF1256" s="24"/>
      <c r="CG1256" s="24"/>
      <c r="CH1256" s="24"/>
      <c r="CI1256" s="24"/>
      <c r="CJ1256" s="24"/>
      <c r="CK1256" s="24"/>
      <c r="CL1256" s="24"/>
      <c r="CM1256" s="24"/>
      <c r="CN1256" s="24"/>
      <c r="CO1256" s="24"/>
      <c r="CP1256" s="24"/>
      <c r="CQ1256" s="24"/>
      <c r="CR1256" s="24"/>
      <c r="CS1256" s="24"/>
      <c r="CT1256" s="24"/>
      <c r="CU1256" s="24"/>
      <c r="CV1256" s="24"/>
      <c r="CW1256" s="24"/>
      <c r="CX1256" s="24"/>
      <c r="CY1256" s="24"/>
      <c r="CZ1256" s="24"/>
      <c r="DA1256" s="24"/>
      <c r="DB1256" s="24"/>
      <c r="DC1256" s="24"/>
      <c r="DD1256" s="24"/>
      <c r="DE1256" s="24"/>
      <c r="DF1256" s="26" t="s">
        <v>120</v>
      </c>
      <c r="DG1256" s="26" t="s">
        <v>120</v>
      </c>
      <c r="DH1256" s="26" t="s">
        <v>139</v>
      </c>
      <c r="DI1256" s="26" t="s">
        <v>139</v>
      </c>
      <c r="DJ1256" s="26" t="s">
        <v>139</v>
      </c>
      <c r="DK1256" s="26" t="s">
        <v>139</v>
      </c>
      <c r="DL1256" s="26" t="s">
        <v>139</v>
      </c>
      <c r="DM1256" s="26" t="s">
        <v>139</v>
      </c>
      <c r="DN1256" s="26" t="s">
        <v>139</v>
      </c>
      <c r="DO1256" s="26" t="s">
        <v>120</v>
      </c>
    </row>
    <row r="1257" spans="1:119" ht="20.100000000000001" customHeight="1" x14ac:dyDescent="0.25">
      <c r="A1257" s="29" t="str">
        <f t="shared" si="266"/>
        <v>Future Stars Academy5</v>
      </c>
      <c r="B1257" s="29" t="str">
        <f t="shared" si="267"/>
        <v>Future Stars Academy</v>
      </c>
      <c r="C1257" s="29">
        <f t="shared" si="268"/>
        <v>5</v>
      </c>
      <c r="D1257" s="30" t="str">
        <f t="shared" si="269"/>
        <v>Africa and the Middle East</v>
      </c>
      <c r="E1257" s="30" t="str">
        <f t="shared" si="270"/>
        <v>Arusha, Tanzania</v>
      </c>
      <c r="F1257" s="31">
        <f t="shared" si="271"/>
        <v>3</v>
      </c>
      <c r="G1257" s="31">
        <f t="shared" si="272"/>
        <v>2</v>
      </c>
      <c r="H1257" s="31">
        <f t="shared" si="273"/>
        <v>3</v>
      </c>
      <c r="I1257" s="31">
        <f t="shared" si="274"/>
        <v>3</v>
      </c>
      <c r="J1257" s="31">
        <f t="shared" si="275"/>
        <v>3</v>
      </c>
      <c r="K1257" s="31">
        <f t="shared" si="276"/>
        <v>4</v>
      </c>
      <c r="L1257" s="31">
        <f t="shared" si="277"/>
        <v>4</v>
      </c>
      <c r="M1257" s="31">
        <f t="shared" si="278"/>
        <v>3</v>
      </c>
      <c r="N1257" s="31">
        <f t="shared" si="279"/>
        <v>3.1</v>
      </c>
      <c r="O1257" s="26" t="s">
        <v>7079</v>
      </c>
      <c r="P1257" s="26" t="s">
        <v>108</v>
      </c>
      <c r="Q1257" s="27">
        <v>42502</v>
      </c>
      <c r="R1257" s="26" t="s">
        <v>166</v>
      </c>
      <c r="S1257" s="26" t="s">
        <v>184</v>
      </c>
      <c r="T1257" s="26" t="s">
        <v>157</v>
      </c>
      <c r="U1257" s="26" t="s">
        <v>833</v>
      </c>
      <c r="V1257" s="26" t="s">
        <v>169</v>
      </c>
      <c r="W1257" s="26" t="s">
        <v>417</v>
      </c>
      <c r="X1257" s="26" t="s">
        <v>418</v>
      </c>
      <c r="Y1257" s="26" t="s">
        <v>7080</v>
      </c>
      <c r="Z1257" s="24"/>
      <c r="AA1257" s="24"/>
      <c r="AB1257" s="26" t="s">
        <v>117</v>
      </c>
      <c r="AC1257" s="28">
        <v>4000</v>
      </c>
      <c r="AD1257" s="24"/>
      <c r="AE1257" s="24"/>
      <c r="AF1257" s="26" t="s">
        <v>120</v>
      </c>
      <c r="AG1257" s="26" t="s">
        <v>333</v>
      </c>
      <c r="AH1257" s="26" t="s">
        <v>176</v>
      </c>
      <c r="AI1257" s="28">
        <v>4000</v>
      </c>
      <c r="AJ1257" s="26" t="s">
        <v>7081</v>
      </c>
      <c r="AK1257" s="26" t="s">
        <v>7082</v>
      </c>
      <c r="AL1257" s="26" t="s">
        <v>7083</v>
      </c>
      <c r="AM1257" s="24"/>
      <c r="AN1257" s="24"/>
      <c r="AO1257" s="24"/>
      <c r="AP1257" s="24"/>
      <c r="AQ1257" s="26" t="s">
        <v>7084</v>
      </c>
      <c r="AR1257" s="24"/>
      <c r="AS1257" s="24"/>
      <c r="AT1257" s="24"/>
      <c r="AU1257" s="26" t="s">
        <v>7085</v>
      </c>
      <c r="AV1257" s="24"/>
      <c r="AW1257" s="28">
        <v>34617</v>
      </c>
      <c r="AX1257" s="26">
        <v>400</v>
      </c>
      <c r="AY1257" s="28">
        <v>90</v>
      </c>
      <c r="AZ1257" s="28">
        <v>85</v>
      </c>
      <c r="BA1257" s="26">
        <v>0</v>
      </c>
      <c r="BB1257" s="26" t="s">
        <v>148</v>
      </c>
      <c r="BC1257" s="26" t="s">
        <v>1100</v>
      </c>
      <c r="BD1257" s="26" t="s">
        <v>125</v>
      </c>
      <c r="BE1257" s="24"/>
      <c r="BF1257" s="26" t="s">
        <v>7086</v>
      </c>
      <c r="BG1257" s="26" t="s">
        <v>417</v>
      </c>
      <c r="BH1257" s="26" t="s">
        <v>7087</v>
      </c>
      <c r="BI1257" s="26" t="s">
        <v>417</v>
      </c>
      <c r="BJ1257" s="26" t="s">
        <v>7088</v>
      </c>
      <c r="BK1257" s="26" t="s">
        <v>417</v>
      </c>
      <c r="BL1257" s="24"/>
      <c r="BM1257" s="24"/>
      <c r="BN1257" s="24"/>
      <c r="BO1257" s="24"/>
      <c r="BP1257" s="24"/>
      <c r="BQ1257" s="24"/>
      <c r="BR1257" s="26">
        <v>3</v>
      </c>
      <c r="BS1257" s="26">
        <v>2</v>
      </c>
      <c r="BT1257" s="26">
        <v>3</v>
      </c>
      <c r="BU1257" s="26">
        <v>3</v>
      </c>
      <c r="BV1257" s="26">
        <v>3</v>
      </c>
      <c r="BW1257" s="26">
        <v>4</v>
      </c>
      <c r="BX1257" s="26">
        <v>4</v>
      </c>
      <c r="BY1257" s="26">
        <v>3</v>
      </c>
      <c r="BZ1257" s="24"/>
      <c r="CA1257" s="24"/>
      <c r="CB1257" s="24"/>
      <c r="CC1257" s="24"/>
      <c r="CD1257" s="24"/>
      <c r="CE1257" s="24"/>
      <c r="CF1257" s="24"/>
      <c r="CG1257" s="24"/>
      <c r="CH1257" s="24"/>
      <c r="CI1257" s="24"/>
      <c r="CJ1257" s="24"/>
      <c r="CK1257" s="24"/>
      <c r="CL1257" s="24"/>
      <c r="CM1257" s="24"/>
      <c r="CN1257" s="24"/>
      <c r="CO1257" s="24"/>
      <c r="CP1257" s="24"/>
      <c r="CQ1257" s="24"/>
      <c r="CR1257" s="24"/>
      <c r="CS1257" s="24"/>
      <c r="CT1257" s="24"/>
      <c r="CU1257" s="24"/>
      <c r="CV1257" s="24"/>
      <c r="CW1257" s="24"/>
      <c r="CX1257" s="24"/>
      <c r="CY1257" s="24"/>
      <c r="CZ1257" s="24"/>
      <c r="DA1257" s="24"/>
      <c r="DB1257" s="24"/>
      <c r="DC1257" s="24"/>
      <c r="DD1257" s="24"/>
      <c r="DE1257" s="24"/>
      <c r="DF1257" s="26" t="s">
        <v>120</v>
      </c>
      <c r="DG1257" s="26" t="s">
        <v>120</v>
      </c>
      <c r="DH1257" s="26" t="s">
        <v>120</v>
      </c>
      <c r="DI1257" s="26" t="s">
        <v>139</v>
      </c>
      <c r="DJ1257" s="26" t="s">
        <v>120</v>
      </c>
      <c r="DK1257" s="26" t="s">
        <v>139</v>
      </c>
      <c r="DL1257" s="26" t="s">
        <v>139</v>
      </c>
      <c r="DM1257" s="26" t="s">
        <v>139</v>
      </c>
      <c r="DN1257" s="26" t="s">
        <v>139</v>
      </c>
      <c r="DO1257" s="26" t="s">
        <v>139</v>
      </c>
    </row>
    <row r="1258" spans="1:119" ht="20.100000000000001" customHeight="1" x14ac:dyDescent="0.25">
      <c r="A1258" s="29" t="str">
        <f t="shared" si="266"/>
        <v>Future Stars Academy4</v>
      </c>
      <c r="B1258" s="29" t="str">
        <f t="shared" si="267"/>
        <v>Future Stars Academy</v>
      </c>
      <c r="C1258" s="29">
        <f t="shared" si="268"/>
        <v>4</v>
      </c>
      <c r="D1258" s="30" t="str">
        <f t="shared" si="269"/>
        <v>Africa and the Middle East</v>
      </c>
      <c r="E1258" s="30" t="str">
        <f t="shared" si="270"/>
        <v>Arusha, Tanzania</v>
      </c>
      <c r="F1258" s="31">
        <f t="shared" si="271"/>
        <v>2</v>
      </c>
      <c r="G1258" s="31">
        <f t="shared" si="272"/>
        <v>2</v>
      </c>
      <c r="H1258" s="31">
        <f t="shared" si="273"/>
        <v>2</v>
      </c>
      <c r="I1258" s="31">
        <f t="shared" si="274"/>
        <v>3</v>
      </c>
      <c r="J1258" s="31">
        <f t="shared" si="275"/>
        <v>3</v>
      </c>
      <c r="K1258" s="31">
        <f t="shared" si="276"/>
        <v>4</v>
      </c>
      <c r="L1258" s="31">
        <f t="shared" si="277"/>
        <v>4</v>
      </c>
      <c r="M1258" s="31">
        <f t="shared" si="278"/>
        <v>2</v>
      </c>
      <c r="N1258" s="31">
        <f t="shared" si="279"/>
        <v>2.8</v>
      </c>
      <c r="O1258" s="26" t="s">
        <v>7089</v>
      </c>
      <c r="P1258" s="26" t="s">
        <v>108</v>
      </c>
      <c r="Q1258" s="27">
        <v>41771</v>
      </c>
      <c r="R1258" s="26" t="s">
        <v>166</v>
      </c>
      <c r="S1258" s="26" t="s">
        <v>193</v>
      </c>
      <c r="T1258" s="26" t="s">
        <v>194</v>
      </c>
      <c r="U1258" s="26" t="s">
        <v>793</v>
      </c>
      <c r="V1258" s="26" t="s">
        <v>169</v>
      </c>
      <c r="W1258" s="26" t="s">
        <v>417</v>
      </c>
      <c r="X1258" s="26" t="s">
        <v>418</v>
      </c>
      <c r="Y1258" s="26" t="s">
        <v>7080</v>
      </c>
      <c r="Z1258" s="24"/>
      <c r="AA1258" s="24"/>
      <c r="AB1258" s="26" t="s">
        <v>117</v>
      </c>
      <c r="AC1258" s="28">
        <v>9000</v>
      </c>
      <c r="AD1258" s="24"/>
      <c r="AE1258" s="24"/>
      <c r="AF1258" s="26" t="s">
        <v>120</v>
      </c>
      <c r="AG1258" s="26" t="s">
        <v>333</v>
      </c>
      <c r="AH1258" s="26" t="s">
        <v>185</v>
      </c>
      <c r="AI1258" s="28">
        <v>9000</v>
      </c>
      <c r="AJ1258" s="26" t="s">
        <v>7090</v>
      </c>
      <c r="AK1258" s="26" t="s">
        <v>7082</v>
      </c>
      <c r="AL1258" s="26" t="s">
        <v>7083</v>
      </c>
      <c r="AM1258" s="24"/>
      <c r="AN1258" s="24"/>
      <c r="AO1258" s="24"/>
      <c r="AP1258" s="24"/>
      <c r="AQ1258" s="26" t="s">
        <v>7091</v>
      </c>
      <c r="AR1258" s="24"/>
      <c r="AS1258" s="26" t="s">
        <v>7092</v>
      </c>
      <c r="AT1258" s="26" t="s">
        <v>7093</v>
      </c>
      <c r="AU1258" s="24"/>
      <c r="AV1258" s="24"/>
      <c r="AW1258" s="28">
        <v>45164</v>
      </c>
      <c r="AX1258" s="26">
        <v>290</v>
      </c>
      <c r="AY1258" s="28">
        <v>90</v>
      </c>
      <c r="AZ1258" s="28">
        <v>85</v>
      </c>
      <c r="BA1258" s="26">
        <v>0</v>
      </c>
      <c r="BB1258" s="26" t="s">
        <v>148</v>
      </c>
      <c r="BC1258" s="26" t="s">
        <v>1100</v>
      </c>
      <c r="BD1258" s="26" t="s">
        <v>125</v>
      </c>
      <c r="BE1258" s="24"/>
      <c r="BF1258" s="24"/>
      <c r="BG1258" s="24"/>
      <c r="BH1258" s="24"/>
      <c r="BI1258" s="24"/>
      <c r="BJ1258" s="24"/>
      <c r="BK1258" s="24"/>
      <c r="BL1258" s="26" t="s">
        <v>7094</v>
      </c>
      <c r="BM1258" s="24"/>
      <c r="BN1258" s="26" t="s">
        <v>7095</v>
      </c>
      <c r="BO1258" s="26" t="s">
        <v>7096</v>
      </c>
      <c r="BP1258" s="24"/>
      <c r="BQ1258" s="24"/>
      <c r="BR1258" s="26">
        <v>2</v>
      </c>
      <c r="BS1258" s="26">
        <v>2</v>
      </c>
      <c r="BT1258" s="26">
        <v>2</v>
      </c>
      <c r="BU1258" s="26">
        <v>3</v>
      </c>
      <c r="BV1258" s="26">
        <v>3</v>
      </c>
      <c r="BW1258" s="26">
        <v>4</v>
      </c>
      <c r="BX1258" s="26">
        <v>4</v>
      </c>
      <c r="BY1258" s="26">
        <v>2</v>
      </c>
      <c r="BZ1258" s="24"/>
      <c r="CA1258" s="24"/>
      <c r="CB1258" s="24"/>
      <c r="CC1258" s="24"/>
      <c r="CD1258" s="24"/>
      <c r="CE1258" s="24"/>
      <c r="CF1258" s="24"/>
      <c r="CG1258" s="24"/>
      <c r="CH1258" s="24"/>
      <c r="CI1258" s="24"/>
      <c r="CJ1258" s="24"/>
      <c r="CK1258" s="24"/>
      <c r="CL1258" s="24"/>
      <c r="CM1258" s="24"/>
      <c r="CN1258" s="24"/>
      <c r="CO1258" s="24"/>
      <c r="CP1258" s="24"/>
      <c r="CQ1258" s="24"/>
      <c r="CR1258" s="24"/>
      <c r="CS1258" s="24"/>
      <c r="CT1258" s="24"/>
      <c r="CU1258" s="24"/>
      <c r="CV1258" s="24"/>
      <c r="CW1258" s="24"/>
      <c r="CX1258" s="24"/>
      <c r="CY1258" s="24"/>
      <c r="CZ1258" s="24"/>
      <c r="DA1258" s="24"/>
      <c r="DB1258" s="24"/>
      <c r="DC1258" s="24"/>
      <c r="DD1258" s="24"/>
      <c r="DE1258" s="24"/>
      <c r="DF1258" s="26" t="s">
        <v>120</v>
      </c>
      <c r="DG1258" s="26" t="s">
        <v>120</v>
      </c>
      <c r="DH1258" s="26" t="s">
        <v>120</v>
      </c>
      <c r="DI1258" s="26" t="s">
        <v>139</v>
      </c>
      <c r="DJ1258" s="26" t="s">
        <v>120</v>
      </c>
      <c r="DK1258" s="26" t="s">
        <v>139</v>
      </c>
      <c r="DL1258" s="26" t="s">
        <v>139</v>
      </c>
      <c r="DM1258" s="26" t="s">
        <v>139</v>
      </c>
      <c r="DN1258" s="26" t="s">
        <v>139</v>
      </c>
      <c r="DO1258" s="26" t="s">
        <v>139</v>
      </c>
    </row>
    <row r="1259" spans="1:119" ht="20.100000000000001" customHeight="1" x14ac:dyDescent="0.25">
      <c r="A1259" s="29" t="str">
        <f t="shared" si="266"/>
        <v>Future Stars Academy3</v>
      </c>
      <c r="B1259" s="29" t="str">
        <f t="shared" si="267"/>
        <v>Future Stars Academy</v>
      </c>
      <c r="C1259" s="29">
        <f t="shared" si="268"/>
        <v>3</v>
      </c>
      <c r="D1259" s="30" t="str">
        <f t="shared" si="269"/>
        <v>Africa and the Middle East</v>
      </c>
      <c r="E1259" s="30" t="str">
        <f t="shared" si="270"/>
        <v>Arusha, Tanzania</v>
      </c>
      <c r="F1259" s="31">
        <f t="shared" si="271"/>
        <v>2</v>
      </c>
      <c r="G1259" s="31">
        <f t="shared" si="272"/>
        <v>2</v>
      </c>
      <c r="H1259" s="31">
        <f t="shared" si="273"/>
        <v>2</v>
      </c>
      <c r="I1259" s="31">
        <f t="shared" si="274"/>
        <v>2</v>
      </c>
      <c r="J1259" s="31">
        <f t="shared" si="275"/>
        <v>2</v>
      </c>
      <c r="K1259" s="31">
        <f t="shared" si="276"/>
        <v>3</v>
      </c>
      <c r="L1259" s="31">
        <f t="shared" si="277"/>
        <v>4</v>
      </c>
      <c r="M1259" s="31">
        <f t="shared" si="278"/>
        <v>2</v>
      </c>
      <c r="N1259" s="31">
        <f t="shared" si="279"/>
        <v>2.4</v>
      </c>
      <c r="O1259" s="26" t="s">
        <v>7097</v>
      </c>
      <c r="P1259" s="26" t="s">
        <v>108</v>
      </c>
      <c r="Q1259" s="27">
        <v>41400</v>
      </c>
      <c r="R1259" s="26" t="s">
        <v>166</v>
      </c>
      <c r="S1259" s="26" t="s">
        <v>206</v>
      </c>
      <c r="T1259" s="26" t="s">
        <v>207</v>
      </c>
      <c r="U1259" s="26" t="s">
        <v>793</v>
      </c>
      <c r="V1259" s="26" t="s">
        <v>169</v>
      </c>
      <c r="W1259" s="26" t="s">
        <v>417</v>
      </c>
      <c r="X1259" s="26" t="s">
        <v>418</v>
      </c>
      <c r="Y1259" s="26" t="s">
        <v>7080</v>
      </c>
      <c r="Z1259" s="24"/>
      <c r="AA1259" s="24"/>
      <c r="AB1259" s="26" t="s">
        <v>117</v>
      </c>
      <c r="AC1259" s="28">
        <v>9000</v>
      </c>
      <c r="AD1259" s="24"/>
      <c r="AE1259" s="24"/>
      <c r="AF1259" s="26" t="s">
        <v>120</v>
      </c>
      <c r="AG1259" s="26" t="s">
        <v>333</v>
      </c>
      <c r="AH1259" s="26" t="s">
        <v>121</v>
      </c>
      <c r="AI1259" s="28">
        <v>9000</v>
      </c>
      <c r="AJ1259" s="26" t="s">
        <v>7098</v>
      </c>
      <c r="AK1259" s="26" t="s">
        <v>7082</v>
      </c>
      <c r="AL1259" s="26" t="s">
        <v>7083</v>
      </c>
      <c r="AM1259" s="24"/>
      <c r="AN1259" s="24"/>
      <c r="AO1259" s="24"/>
      <c r="AP1259" s="24"/>
      <c r="AQ1259" s="26" t="s">
        <v>7099</v>
      </c>
      <c r="AR1259" s="24"/>
      <c r="AS1259" s="24"/>
      <c r="AT1259" s="24"/>
      <c r="AU1259" s="24"/>
      <c r="AV1259" s="24"/>
      <c r="AW1259" s="28">
        <v>45328</v>
      </c>
      <c r="AX1259" s="26">
        <v>208</v>
      </c>
      <c r="AY1259" s="28">
        <v>80</v>
      </c>
      <c r="AZ1259" s="28">
        <v>90</v>
      </c>
      <c r="BA1259" s="26">
        <v>0</v>
      </c>
      <c r="BB1259" s="26" t="s">
        <v>148</v>
      </c>
      <c r="BC1259" s="26" t="s">
        <v>1100</v>
      </c>
      <c r="BD1259" s="26" t="s">
        <v>125</v>
      </c>
      <c r="BE1259" s="24"/>
      <c r="BF1259" s="26" t="s">
        <v>7100</v>
      </c>
      <c r="BG1259" s="26" t="s">
        <v>417</v>
      </c>
      <c r="BH1259" s="26" t="s">
        <v>7101</v>
      </c>
      <c r="BI1259" s="26" t="s">
        <v>417</v>
      </c>
      <c r="BJ1259" s="26" t="s">
        <v>7102</v>
      </c>
      <c r="BK1259" s="26" t="s">
        <v>7103</v>
      </c>
      <c r="BL1259" s="26" t="s">
        <v>7104</v>
      </c>
      <c r="BM1259" s="26" t="s">
        <v>417</v>
      </c>
      <c r="BN1259" s="26" t="s">
        <v>7105</v>
      </c>
      <c r="BO1259" s="26" t="s">
        <v>7106</v>
      </c>
      <c r="BP1259" s="24"/>
      <c r="BQ1259" s="24"/>
      <c r="BR1259" s="26">
        <v>2</v>
      </c>
      <c r="BS1259" s="26">
        <v>2</v>
      </c>
      <c r="BT1259" s="26">
        <v>2</v>
      </c>
      <c r="BU1259" s="26">
        <v>2</v>
      </c>
      <c r="BV1259" s="26">
        <v>2</v>
      </c>
      <c r="BW1259" s="26">
        <v>3</v>
      </c>
      <c r="BX1259" s="26">
        <v>4</v>
      </c>
      <c r="BY1259" s="26">
        <v>2</v>
      </c>
      <c r="BZ1259" s="24"/>
      <c r="CA1259" s="24"/>
      <c r="CB1259" s="24"/>
      <c r="CC1259" s="24"/>
      <c r="CD1259" s="24"/>
      <c r="CE1259" s="24"/>
      <c r="CF1259" s="24"/>
      <c r="CG1259" s="24"/>
      <c r="CH1259" s="24"/>
      <c r="CI1259" s="24"/>
      <c r="CJ1259" s="24"/>
      <c r="CK1259" s="24"/>
      <c r="CL1259" s="24"/>
      <c r="CM1259" s="24"/>
      <c r="CN1259" s="24"/>
      <c r="CO1259" s="24"/>
      <c r="CP1259" s="24"/>
      <c r="CQ1259" s="24"/>
      <c r="CR1259" s="24"/>
      <c r="CS1259" s="24"/>
      <c r="CT1259" s="24"/>
      <c r="CU1259" s="24"/>
      <c r="CV1259" s="24"/>
      <c r="CW1259" s="24"/>
      <c r="CX1259" s="24"/>
      <c r="CY1259" s="24"/>
      <c r="CZ1259" s="24"/>
      <c r="DA1259" s="24"/>
      <c r="DB1259" s="24"/>
      <c r="DC1259" s="24"/>
      <c r="DD1259" s="24"/>
      <c r="DE1259" s="24"/>
      <c r="DF1259" s="26" t="s">
        <v>139</v>
      </c>
      <c r="DG1259" s="26" t="s">
        <v>120</v>
      </c>
      <c r="DH1259" s="26" t="s">
        <v>120</v>
      </c>
      <c r="DI1259" s="26" t="s">
        <v>139</v>
      </c>
      <c r="DJ1259" s="26" t="s">
        <v>139</v>
      </c>
      <c r="DK1259" s="26" t="s">
        <v>139</v>
      </c>
      <c r="DL1259" s="26" t="s">
        <v>139</v>
      </c>
      <c r="DM1259" s="26" t="s">
        <v>139</v>
      </c>
      <c r="DN1259" s="26" t="s">
        <v>139</v>
      </c>
      <c r="DO1259" s="26" t="s">
        <v>139</v>
      </c>
    </row>
    <row r="1260" spans="1:119" ht="20.100000000000001" customHeight="1" x14ac:dyDescent="0.25">
      <c r="A1260" s="29" t="str">
        <f t="shared" si="266"/>
        <v/>
      </c>
      <c r="B1260" s="29" t="str">
        <f t="shared" si="267"/>
        <v>Future Stars Academy</v>
      </c>
      <c r="C1260" s="29">
        <f t="shared" si="268"/>
        <v>0</v>
      </c>
      <c r="D1260" s="30" t="str">
        <f t="shared" si="269"/>
        <v>Africa and the Middle East</v>
      </c>
      <c r="E1260" s="30" t="str">
        <f t="shared" si="270"/>
        <v>Arusha, Tanzania</v>
      </c>
      <c r="F1260" s="31">
        <f t="shared" si="271"/>
        <v>0</v>
      </c>
      <c r="G1260" s="31">
        <f t="shared" si="272"/>
        <v>0</v>
      </c>
      <c r="H1260" s="31">
        <f t="shared" si="273"/>
        <v>0</v>
      </c>
      <c r="I1260" s="31">
        <f t="shared" si="274"/>
        <v>0</v>
      </c>
      <c r="J1260" s="31">
        <f t="shared" si="275"/>
        <v>0</v>
      </c>
      <c r="K1260" s="31">
        <f t="shared" si="276"/>
        <v>0</v>
      </c>
      <c r="L1260" s="31">
        <f t="shared" si="277"/>
        <v>0</v>
      </c>
      <c r="M1260" s="31">
        <f t="shared" si="278"/>
        <v>0</v>
      </c>
      <c r="N1260" s="31">
        <f t="shared" si="279"/>
        <v>0</v>
      </c>
      <c r="O1260" s="26" t="s">
        <v>16099</v>
      </c>
      <c r="P1260" s="26" t="s">
        <v>108</v>
      </c>
      <c r="Q1260" s="27">
        <v>41054</v>
      </c>
      <c r="R1260" s="24"/>
      <c r="S1260" s="24"/>
      <c r="T1260" s="26" t="s">
        <v>175</v>
      </c>
      <c r="U1260" s="24"/>
      <c r="V1260" s="26" t="s">
        <v>169</v>
      </c>
      <c r="W1260" s="26" t="s">
        <v>417</v>
      </c>
      <c r="X1260" s="26" t="s">
        <v>418</v>
      </c>
      <c r="Y1260" s="26" t="s">
        <v>7080</v>
      </c>
      <c r="Z1260" s="24"/>
      <c r="AA1260" s="24"/>
      <c r="AB1260" s="26" t="s">
        <v>15736</v>
      </c>
      <c r="AC1260" s="28">
        <v>1250</v>
      </c>
      <c r="AD1260" s="24"/>
      <c r="AE1260" s="24"/>
      <c r="AF1260" s="26" t="s">
        <v>120</v>
      </c>
      <c r="AG1260" s="26" t="s">
        <v>333</v>
      </c>
      <c r="AH1260" s="24"/>
      <c r="AI1260" s="28">
        <v>1250</v>
      </c>
      <c r="AJ1260" s="24"/>
      <c r="AK1260" s="24"/>
      <c r="AL1260" s="24"/>
      <c r="AM1260" s="24"/>
      <c r="AN1260" s="24"/>
      <c r="AO1260" s="24"/>
      <c r="AP1260" s="24"/>
      <c r="AQ1260" s="24"/>
      <c r="AR1260" s="24"/>
      <c r="AS1260" s="24"/>
      <c r="AT1260" s="24"/>
      <c r="AU1260" s="24"/>
      <c r="AV1260" s="24"/>
      <c r="AW1260" s="28">
        <v>0</v>
      </c>
      <c r="AX1260" s="26">
        <v>0</v>
      </c>
      <c r="AY1260" s="28">
        <v>0</v>
      </c>
      <c r="AZ1260" s="28">
        <v>0</v>
      </c>
      <c r="BA1260" s="26">
        <v>0</v>
      </c>
      <c r="BB1260" s="24"/>
      <c r="BC1260" s="26" t="s">
        <v>1100</v>
      </c>
      <c r="BD1260" s="24"/>
      <c r="BE1260" s="24"/>
      <c r="BF1260" s="24"/>
      <c r="BG1260" s="24"/>
      <c r="BH1260" s="24"/>
      <c r="BI1260" s="24"/>
      <c r="BJ1260" s="24"/>
      <c r="BK1260" s="24"/>
      <c r="BL1260" s="24"/>
      <c r="BM1260" s="24"/>
      <c r="BN1260" s="24"/>
      <c r="BO1260" s="24"/>
      <c r="BP1260" s="24"/>
      <c r="BQ1260" s="24"/>
      <c r="BR1260" s="26">
        <v>0</v>
      </c>
      <c r="BS1260" s="26">
        <v>0</v>
      </c>
      <c r="BT1260" s="26">
        <v>0</v>
      </c>
      <c r="BU1260" s="26">
        <v>0</v>
      </c>
      <c r="BV1260" s="26">
        <v>0</v>
      </c>
      <c r="BW1260" s="26">
        <v>0</v>
      </c>
      <c r="BX1260" s="26">
        <v>0</v>
      </c>
      <c r="BY1260" s="26">
        <v>0</v>
      </c>
      <c r="BZ1260" s="24"/>
      <c r="CA1260" s="24"/>
      <c r="CB1260" s="24"/>
      <c r="CC1260" s="24"/>
      <c r="CD1260" s="24"/>
      <c r="CE1260" s="24"/>
      <c r="CF1260" s="24"/>
      <c r="CG1260" s="24"/>
      <c r="CH1260" s="24"/>
      <c r="CI1260" s="24"/>
      <c r="CJ1260" s="24"/>
      <c r="CK1260" s="24"/>
      <c r="CL1260" s="24"/>
      <c r="CM1260" s="24"/>
      <c r="CN1260" s="24"/>
      <c r="CO1260" s="24"/>
      <c r="CP1260" s="24"/>
      <c r="CQ1260" s="24"/>
      <c r="CR1260" s="24"/>
      <c r="CS1260" s="24"/>
      <c r="CT1260" s="24"/>
      <c r="CU1260" s="24"/>
      <c r="CV1260" s="24"/>
      <c r="CW1260" s="24"/>
      <c r="CX1260" s="24"/>
      <c r="CY1260" s="24"/>
      <c r="CZ1260" s="24"/>
      <c r="DA1260" s="24"/>
      <c r="DB1260" s="24"/>
      <c r="DC1260" s="24"/>
      <c r="DD1260" s="24"/>
      <c r="DE1260" s="24"/>
      <c r="DF1260" s="26" t="s">
        <v>139</v>
      </c>
      <c r="DG1260" s="26" t="s">
        <v>139</v>
      </c>
      <c r="DH1260" s="26" t="s">
        <v>139</v>
      </c>
      <c r="DI1260" s="26" t="s">
        <v>139</v>
      </c>
      <c r="DJ1260" s="26" t="s">
        <v>139</v>
      </c>
      <c r="DK1260" s="26" t="s">
        <v>139</v>
      </c>
      <c r="DL1260" s="26" t="s">
        <v>139</v>
      </c>
      <c r="DM1260" s="26" t="s">
        <v>139</v>
      </c>
      <c r="DN1260" s="26" t="s">
        <v>139</v>
      </c>
      <c r="DO1260" s="26" t="s">
        <v>139</v>
      </c>
    </row>
    <row r="1261" spans="1:119" ht="20.100000000000001" customHeight="1" x14ac:dyDescent="0.25">
      <c r="A1261" s="29" t="str">
        <f t="shared" si="266"/>
        <v>Future Stars Academy2</v>
      </c>
      <c r="B1261" s="29" t="str">
        <f t="shared" si="267"/>
        <v>Future Stars Academy</v>
      </c>
      <c r="C1261" s="29">
        <f t="shared" si="268"/>
        <v>2</v>
      </c>
      <c r="D1261" s="30" t="str">
        <f t="shared" si="269"/>
        <v>Africa and the Middle East</v>
      </c>
      <c r="E1261" s="30" t="str">
        <f t="shared" si="270"/>
        <v>Arusha, Tanzania</v>
      </c>
      <c r="F1261" s="31">
        <f t="shared" si="271"/>
        <v>2</v>
      </c>
      <c r="G1261" s="31">
        <f t="shared" si="272"/>
        <v>2</v>
      </c>
      <c r="H1261" s="31">
        <f t="shared" si="273"/>
        <v>1</v>
      </c>
      <c r="I1261" s="31">
        <f t="shared" si="274"/>
        <v>2</v>
      </c>
      <c r="J1261" s="31">
        <f t="shared" si="275"/>
        <v>2</v>
      </c>
      <c r="K1261" s="31">
        <f t="shared" si="276"/>
        <v>3</v>
      </c>
      <c r="L1261" s="31">
        <f t="shared" si="277"/>
        <v>4</v>
      </c>
      <c r="M1261" s="31">
        <f t="shared" si="278"/>
        <v>2</v>
      </c>
      <c r="N1261" s="31">
        <f t="shared" si="279"/>
        <v>2.2999999999999998</v>
      </c>
      <c r="O1261" s="26" t="s">
        <v>7107</v>
      </c>
      <c r="P1261" s="26" t="s">
        <v>108</v>
      </c>
      <c r="Q1261" s="27">
        <v>41038</v>
      </c>
      <c r="R1261" s="26" t="s">
        <v>109</v>
      </c>
      <c r="S1261" s="26" t="s">
        <v>217</v>
      </c>
      <c r="T1261" s="26" t="s">
        <v>175</v>
      </c>
      <c r="U1261" s="26" t="s">
        <v>793</v>
      </c>
      <c r="V1261" s="26" t="s">
        <v>169</v>
      </c>
      <c r="W1261" s="26" t="s">
        <v>417</v>
      </c>
      <c r="X1261" s="26" t="s">
        <v>418</v>
      </c>
      <c r="Y1261" s="26" t="s">
        <v>7080</v>
      </c>
      <c r="Z1261" s="24"/>
      <c r="AA1261" s="24"/>
      <c r="AB1261" s="26" t="s">
        <v>117</v>
      </c>
      <c r="AC1261" s="28">
        <v>8000</v>
      </c>
      <c r="AD1261" s="24"/>
      <c r="AE1261" s="24"/>
      <c r="AF1261" s="26" t="s">
        <v>120</v>
      </c>
      <c r="AG1261" s="26" t="s">
        <v>333</v>
      </c>
      <c r="AH1261" s="26" t="s">
        <v>143</v>
      </c>
      <c r="AI1261" s="28">
        <v>8000</v>
      </c>
      <c r="AJ1261" s="24"/>
      <c r="AK1261" s="26" t="s">
        <v>7108</v>
      </c>
      <c r="AL1261" s="26" t="s">
        <v>7109</v>
      </c>
      <c r="AM1261" s="26" t="s">
        <v>7110</v>
      </c>
      <c r="AN1261" s="26" t="s">
        <v>7111</v>
      </c>
      <c r="AO1261" s="26" t="s">
        <v>7112</v>
      </c>
      <c r="AP1261" s="24"/>
      <c r="AQ1261" s="24"/>
      <c r="AR1261" s="24"/>
      <c r="AS1261" s="24"/>
      <c r="AT1261" s="24"/>
      <c r="AU1261" s="26" t="s">
        <v>7113</v>
      </c>
      <c r="AV1261" s="24"/>
      <c r="AW1261" s="28">
        <v>21102</v>
      </c>
      <c r="AX1261" s="26">
        <v>163</v>
      </c>
      <c r="AY1261" s="28">
        <v>75</v>
      </c>
      <c r="AZ1261" s="28">
        <v>60</v>
      </c>
      <c r="BA1261" s="26">
        <v>0</v>
      </c>
      <c r="BB1261" s="26" t="s">
        <v>148</v>
      </c>
      <c r="BC1261" s="26" t="s">
        <v>1100</v>
      </c>
      <c r="BD1261" s="26" t="s">
        <v>125</v>
      </c>
      <c r="BE1261" s="24"/>
      <c r="BF1261" s="26" t="s">
        <v>7114</v>
      </c>
      <c r="BG1261" s="26" t="s">
        <v>417</v>
      </c>
      <c r="BH1261" s="26" t="s">
        <v>7115</v>
      </c>
      <c r="BI1261" s="26" t="s">
        <v>191</v>
      </c>
      <c r="BJ1261" s="26" t="s">
        <v>7116</v>
      </c>
      <c r="BK1261" s="26" t="s">
        <v>417</v>
      </c>
      <c r="BL1261" s="26" t="s">
        <v>7117</v>
      </c>
      <c r="BM1261" s="26" t="s">
        <v>417</v>
      </c>
      <c r="BN1261" s="26" t="s">
        <v>7118</v>
      </c>
      <c r="BO1261" s="26" t="s">
        <v>417</v>
      </c>
      <c r="BP1261" s="26" t="s">
        <v>7119</v>
      </c>
      <c r="BQ1261" s="26" t="s">
        <v>417</v>
      </c>
      <c r="BR1261" s="26">
        <v>2</v>
      </c>
      <c r="BS1261" s="26">
        <v>2</v>
      </c>
      <c r="BT1261" s="26">
        <v>1</v>
      </c>
      <c r="BU1261" s="26">
        <v>2</v>
      </c>
      <c r="BV1261" s="26">
        <v>2</v>
      </c>
      <c r="BW1261" s="26">
        <v>3</v>
      </c>
      <c r="BX1261" s="26">
        <v>4</v>
      </c>
      <c r="BY1261" s="26">
        <v>2</v>
      </c>
      <c r="BZ1261" s="24"/>
      <c r="CA1261" s="24"/>
      <c r="CB1261" s="24"/>
      <c r="CC1261" s="24"/>
      <c r="CD1261" s="24"/>
      <c r="CE1261" s="24"/>
      <c r="CF1261" s="24"/>
      <c r="CG1261" s="24"/>
      <c r="CH1261" s="24"/>
      <c r="CI1261" s="24"/>
      <c r="CJ1261" s="24"/>
      <c r="CK1261" s="24"/>
      <c r="CL1261" s="24"/>
      <c r="CM1261" s="24"/>
      <c r="CN1261" s="24"/>
      <c r="CO1261" s="24"/>
      <c r="CP1261" s="24"/>
      <c r="CQ1261" s="24"/>
      <c r="CR1261" s="24"/>
      <c r="CS1261" s="24"/>
      <c r="CT1261" s="24"/>
      <c r="CU1261" s="24"/>
      <c r="CV1261" s="24"/>
      <c r="CW1261" s="24"/>
      <c r="CX1261" s="24"/>
      <c r="CY1261" s="24"/>
      <c r="CZ1261" s="24"/>
      <c r="DA1261" s="24"/>
      <c r="DB1261" s="24"/>
      <c r="DC1261" s="24"/>
      <c r="DD1261" s="24"/>
      <c r="DE1261" s="24"/>
      <c r="DF1261" s="26" t="s">
        <v>120</v>
      </c>
      <c r="DG1261" s="26" t="s">
        <v>120</v>
      </c>
      <c r="DH1261" s="26" t="s">
        <v>120</v>
      </c>
      <c r="DI1261" s="26" t="s">
        <v>139</v>
      </c>
      <c r="DJ1261" s="26" t="s">
        <v>120</v>
      </c>
      <c r="DK1261" s="26" t="s">
        <v>139</v>
      </c>
      <c r="DL1261" s="26" t="s">
        <v>120</v>
      </c>
      <c r="DM1261" s="26" t="s">
        <v>139</v>
      </c>
      <c r="DN1261" s="26" t="s">
        <v>139</v>
      </c>
      <c r="DO1261" s="26" t="s">
        <v>139</v>
      </c>
    </row>
    <row r="1262" spans="1:119" ht="20.100000000000001" customHeight="1" x14ac:dyDescent="0.25">
      <c r="A1262" s="29" t="str">
        <f t="shared" si="266"/>
        <v>Future Stars Academy1</v>
      </c>
      <c r="B1262" s="29" t="str">
        <f t="shared" si="267"/>
        <v>Future Stars Academy</v>
      </c>
      <c r="C1262" s="29">
        <f t="shared" si="268"/>
        <v>1</v>
      </c>
      <c r="D1262" s="30" t="str">
        <f t="shared" si="269"/>
        <v>Africa and the Middle East</v>
      </c>
      <c r="E1262" s="30" t="str">
        <f t="shared" si="270"/>
        <v>Arusha, Tanzania</v>
      </c>
      <c r="F1262" s="31">
        <f t="shared" si="271"/>
        <v>2</v>
      </c>
      <c r="G1262" s="31">
        <f t="shared" si="272"/>
        <v>1</v>
      </c>
      <c r="H1262" s="31">
        <f t="shared" si="273"/>
        <v>1</v>
      </c>
      <c r="I1262" s="31">
        <f t="shared" si="274"/>
        <v>2</v>
      </c>
      <c r="J1262" s="31">
        <f t="shared" si="275"/>
        <v>2</v>
      </c>
      <c r="K1262" s="31">
        <f t="shared" si="276"/>
        <v>2</v>
      </c>
      <c r="L1262" s="31">
        <f t="shared" si="277"/>
        <v>3</v>
      </c>
      <c r="M1262" s="31">
        <f t="shared" si="278"/>
        <v>1</v>
      </c>
      <c r="N1262" s="31">
        <f t="shared" si="279"/>
        <v>1.8</v>
      </c>
      <c r="O1262" s="26" t="s">
        <v>7120</v>
      </c>
      <c r="P1262" s="26" t="s">
        <v>108</v>
      </c>
      <c r="Q1262" s="27">
        <v>40672</v>
      </c>
      <c r="R1262" s="26" t="s">
        <v>155</v>
      </c>
      <c r="S1262" s="26" t="s">
        <v>409</v>
      </c>
      <c r="T1262" s="26" t="s">
        <v>333</v>
      </c>
      <c r="U1262" s="26" t="s">
        <v>793</v>
      </c>
      <c r="V1262" s="26" t="s">
        <v>169</v>
      </c>
      <c r="W1262" s="26" t="s">
        <v>417</v>
      </c>
      <c r="X1262" s="26" t="s">
        <v>418</v>
      </c>
      <c r="Y1262" s="26" t="s">
        <v>7080</v>
      </c>
      <c r="Z1262" s="24"/>
      <c r="AA1262" s="24"/>
      <c r="AB1262" s="26" t="s">
        <v>117</v>
      </c>
      <c r="AC1262" s="28">
        <v>6000</v>
      </c>
      <c r="AD1262" s="24"/>
      <c r="AE1262" s="24"/>
      <c r="AF1262" s="26" t="s">
        <v>120</v>
      </c>
      <c r="AG1262" s="26" t="s">
        <v>333</v>
      </c>
      <c r="AH1262" s="26" t="s">
        <v>158</v>
      </c>
      <c r="AI1262" s="28">
        <v>6000</v>
      </c>
      <c r="AJ1262" s="24"/>
      <c r="AK1262" s="26" t="s">
        <v>7121</v>
      </c>
      <c r="AL1262" s="26" t="s">
        <v>7122</v>
      </c>
      <c r="AM1262" s="26" t="s">
        <v>7123</v>
      </c>
      <c r="AN1262" s="26" t="s">
        <v>7124</v>
      </c>
      <c r="AO1262" s="26" t="s">
        <v>7125</v>
      </c>
      <c r="AP1262" s="24"/>
      <c r="AQ1262" s="24"/>
      <c r="AR1262" s="24"/>
      <c r="AS1262" s="24"/>
      <c r="AT1262" s="24"/>
      <c r="AU1262" s="24"/>
      <c r="AV1262" s="24"/>
      <c r="AW1262" s="28">
        <v>46784</v>
      </c>
      <c r="AX1262" s="26">
        <v>122</v>
      </c>
      <c r="AY1262" s="28">
        <v>0</v>
      </c>
      <c r="AZ1262" s="28">
        <v>0</v>
      </c>
      <c r="BA1262" s="26">
        <v>0</v>
      </c>
      <c r="BB1262" s="24"/>
      <c r="BC1262" s="26" t="s">
        <v>1100</v>
      </c>
      <c r="BD1262" s="24"/>
      <c r="BE1262" s="24"/>
      <c r="BF1262" s="24"/>
      <c r="BG1262" s="24"/>
      <c r="BH1262" s="24"/>
      <c r="BI1262" s="24"/>
      <c r="BJ1262" s="24"/>
      <c r="BK1262" s="24"/>
      <c r="BL1262" s="24"/>
      <c r="BM1262" s="24"/>
      <c r="BN1262" s="24"/>
      <c r="BO1262" s="24"/>
      <c r="BP1262" s="24"/>
      <c r="BQ1262" s="24"/>
      <c r="BR1262" s="26">
        <v>2</v>
      </c>
      <c r="BS1262" s="26">
        <v>1</v>
      </c>
      <c r="BT1262" s="26">
        <v>1</v>
      </c>
      <c r="BU1262" s="26">
        <v>2</v>
      </c>
      <c r="BV1262" s="26">
        <v>2</v>
      </c>
      <c r="BW1262" s="26">
        <v>2</v>
      </c>
      <c r="BX1262" s="26">
        <v>3</v>
      </c>
      <c r="BY1262" s="26">
        <v>1</v>
      </c>
      <c r="BZ1262" s="24"/>
      <c r="CA1262" s="24"/>
      <c r="CB1262" s="24"/>
      <c r="CC1262" s="24"/>
      <c r="CD1262" s="24"/>
      <c r="CE1262" s="24"/>
      <c r="CF1262" s="24"/>
      <c r="CG1262" s="24"/>
      <c r="CH1262" s="24"/>
      <c r="CI1262" s="24"/>
      <c r="CJ1262" s="24"/>
      <c r="CK1262" s="24"/>
      <c r="CL1262" s="24"/>
      <c r="CM1262" s="24"/>
      <c r="CN1262" s="24"/>
      <c r="CO1262" s="24"/>
      <c r="CP1262" s="24"/>
      <c r="CQ1262" s="24"/>
      <c r="CR1262" s="24"/>
      <c r="CS1262" s="24"/>
      <c r="CT1262" s="24"/>
      <c r="CU1262" s="24"/>
      <c r="CV1262" s="24"/>
      <c r="CW1262" s="24"/>
      <c r="CX1262" s="24"/>
      <c r="CY1262" s="24"/>
      <c r="CZ1262" s="24"/>
      <c r="DA1262" s="24"/>
      <c r="DB1262" s="24"/>
      <c r="DC1262" s="24"/>
      <c r="DD1262" s="24"/>
      <c r="DE1262" s="24"/>
      <c r="DF1262" s="26" t="s">
        <v>120</v>
      </c>
      <c r="DG1262" s="26" t="s">
        <v>120</v>
      </c>
      <c r="DH1262" s="26" t="s">
        <v>120</v>
      </c>
      <c r="DI1262" s="26" t="s">
        <v>139</v>
      </c>
      <c r="DJ1262" s="26" t="s">
        <v>120</v>
      </c>
      <c r="DK1262" s="26" t="s">
        <v>139</v>
      </c>
      <c r="DL1262" s="26" t="s">
        <v>139</v>
      </c>
      <c r="DM1262" s="26" t="s">
        <v>139</v>
      </c>
      <c r="DN1262" s="26" t="s">
        <v>139</v>
      </c>
      <c r="DO1262" s="26" t="s">
        <v>139</v>
      </c>
    </row>
    <row r="1263" spans="1:119" ht="20.100000000000001" customHeight="1" x14ac:dyDescent="0.25">
      <c r="A1263" s="29" t="str">
        <f t="shared" si="266"/>
        <v/>
      </c>
      <c r="B1263" s="29" t="str">
        <f t="shared" si="267"/>
        <v>Gender Education, Research and Technologies Foundation</v>
      </c>
      <c r="C1263" s="29">
        <f t="shared" si="268"/>
        <v>0</v>
      </c>
      <c r="D1263" s="30" t="str">
        <f t="shared" si="269"/>
        <v>Europe and Eurasia</v>
      </c>
      <c r="E1263" s="30" t="str">
        <f t="shared" si="270"/>
        <v>Bulgaria</v>
      </c>
      <c r="F1263" s="31">
        <f t="shared" si="271"/>
        <v>0</v>
      </c>
      <c r="G1263" s="31">
        <f t="shared" si="272"/>
        <v>0</v>
      </c>
      <c r="H1263" s="31">
        <f t="shared" si="273"/>
        <v>0</v>
      </c>
      <c r="I1263" s="31">
        <f t="shared" si="274"/>
        <v>0</v>
      </c>
      <c r="J1263" s="31">
        <f t="shared" si="275"/>
        <v>0</v>
      </c>
      <c r="K1263" s="31">
        <f t="shared" si="276"/>
        <v>0</v>
      </c>
      <c r="L1263" s="31">
        <f t="shared" si="277"/>
        <v>0</v>
      </c>
      <c r="M1263" s="31">
        <f t="shared" si="278"/>
        <v>0</v>
      </c>
      <c r="N1263" s="31">
        <f t="shared" si="279"/>
        <v>0</v>
      </c>
      <c r="O1263" s="26" t="s">
        <v>7126</v>
      </c>
      <c r="P1263" s="26" t="s">
        <v>108</v>
      </c>
      <c r="Q1263" s="27">
        <v>40232</v>
      </c>
      <c r="R1263" s="24"/>
      <c r="S1263" s="24"/>
      <c r="T1263" s="26" t="s">
        <v>224</v>
      </c>
      <c r="U1263" s="24"/>
      <c r="V1263" s="26" t="s">
        <v>15763</v>
      </c>
      <c r="W1263" s="26" t="s">
        <v>744</v>
      </c>
      <c r="X1263" s="24"/>
      <c r="Y1263" s="26" t="s">
        <v>7127</v>
      </c>
      <c r="Z1263" s="24"/>
      <c r="AA1263" s="24"/>
      <c r="AB1263" s="26" t="s">
        <v>228</v>
      </c>
      <c r="AC1263" s="28">
        <v>25000</v>
      </c>
      <c r="AD1263" s="24"/>
      <c r="AE1263" s="24"/>
      <c r="AF1263" s="26" t="s">
        <v>120</v>
      </c>
      <c r="AG1263" s="26" t="s">
        <v>229</v>
      </c>
      <c r="AH1263" s="24"/>
      <c r="AI1263" s="28">
        <v>25000</v>
      </c>
      <c r="AJ1263" s="24"/>
      <c r="AK1263" s="26" t="s">
        <v>7128</v>
      </c>
      <c r="AL1263" s="26" t="s">
        <v>231</v>
      </c>
      <c r="AM1263" s="26" t="s">
        <v>7129</v>
      </c>
      <c r="AN1263" s="24"/>
      <c r="AO1263" s="24"/>
      <c r="AP1263" s="24"/>
      <c r="AQ1263" s="24"/>
      <c r="AR1263" s="24"/>
      <c r="AS1263" s="24"/>
      <c r="AT1263" s="24"/>
      <c r="AU1263" s="24"/>
      <c r="AV1263" s="24"/>
      <c r="AW1263" s="28">
        <v>62500</v>
      </c>
      <c r="AX1263" s="26">
        <v>3000</v>
      </c>
      <c r="AY1263" s="28">
        <v>0</v>
      </c>
      <c r="AZ1263" s="28">
        <v>0</v>
      </c>
      <c r="BA1263" s="26">
        <v>0</v>
      </c>
      <c r="BB1263" s="24"/>
      <c r="BC1263" s="24"/>
      <c r="BD1263" s="24"/>
      <c r="BE1263" s="24"/>
      <c r="BF1263" s="24"/>
      <c r="BG1263" s="24"/>
      <c r="BH1263" s="24"/>
      <c r="BI1263" s="24"/>
      <c r="BJ1263" s="24"/>
      <c r="BK1263" s="24"/>
      <c r="BL1263" s="24"/>
      <c r="BM1263" s="24"/>
      <c r="BN1263" s="24"/>
      <c r="BO1263" s="24"/>
      <c r="BP1263" s="24"/>
      <c r="BQ1263" s="24"/>
      <c r="BR1263" s="26">
        <v>0</v>
      </c>
      <c r="BS1263" s="26">
        <v>0</v>
      </c>
      <c r="BT1263" s="26">
        <v>0</v>
      </c>
      <c r="BU1263" s="26">
        <v>0</v>
      </c>
      <c r="BV1263" s="26">
        <v>0</v>
      </c>
      <c r="BW1263" s="26">
        <v>0</v>
      </c>
      <c r="BX1263" s="26">
        <v>0</v>
      </c>
      <c r="BY1263" s="26">
        <v>0</v>
      </c>
      <c r="BZ1263" s="24"/>
      <c r="CA1263" s="24"/>
      <c r="CB1263" s="24"/>
      <c r="CC1263" s="24"/>
      <c r="CD1263" s="24"/>
      <c r="CE1263" s="24"/>
      <c r="CF1263" s="24"/>
      <c r="CG1263" s="24"/>
      <c r="CH1263" s="24"/>
      <c r="CI1263" s="24"/>
      <c r="CJ1263" s="24"/>
      <c r="CK1263" s="24"/>
      <c r="CL1263" s="24"/>
      <c r="CM1263" s="24"/>
      <c r="CN1263" s="24"/>
      <c r="CO1263" s="24"/>
      <c r="CP1263" s="24"/>
      <c r="CQ1263" s="24"/>
      <c r="CR1263" s="24"/>
      <c r="CS1263" s="24"/>
      <c r="CT1263" s="24"/>
      <c r="CU1263" s="24"/>
      <c r="CV1263" s="24"/>
      <c r="CW1263" s="24"/>
      <c r="CX1263" s="24"/>
      <c r="CY1263" s="24"/>
      <c r="CZ1263" s="24"/>
      <c r="DA1263" s="24"/>
      <c r="DB1263" s="24"/>
      <c r="DC1263" s="24"/>
      <c r="DD1263" s="24"/>
      <c r="DE1263" s="24"/>
      <c r="DF1263" s="26" t="s">
        <v>139</v>
      </c>
      <c r="DG1263" s="26" t="s">
        <v>139</v>
      </c>
      <c r="DH1263" s="26" t="s">
        <v>139</v>
      </c>
      <c r="DI1263" s="26" t="s">
        <v>139</v>
      </c>
      <c r="DJ1263" s="26" t="s">
        <v>139</v>
      </c>
      <c r="DK1263" s="26" t="s">
        <v>139</v>
      </c>
      <c r="DL1263" s="26" t="s">
        <v>139</v>
      </c>
      <c r="DM1263" s="26" t="s">
        <v>139</v>
      </c>
      <c r="DN1263" s="26" t="s">
        <v>139</v>
      </c>
      <c r="DO1263" s="26" t="s">
        <v>139</v>
      </c>
    </row>
    <row r="1264" spans="1:119" ht="20.100000000000001" customHeight="1" x14ac:dyDescent="0.25">
      <c r="A1264" s="29" t="str">
        <f t="shared" si="266"/>
        <v>Gender Education, Research and Technologies Foundation7</v>
      </c>
      <c r="B1264" s="29" t="str">
        <f t="shared" si="267"/>
        <v>Gender Education, Research and Technologies Foundation</v>
      </c>
      <c r="C1264" s="29">
        <f t="shared" si="268"/>
        <v>7</v>
      </c>
      <c r="D1264" s="30" t="str">
        <f t="shared" si="269"/>
        <v>Europe and Eurasia</v>
      </c>
      <c r="E1264" s="30" t="str">
        <f t="shared" si="270"/>
        <v>Bulgaria</v>
      </c>
      <c r="F1264" s="31">
        <f t="shared" si="271"/>
        <v>3</v>
      </c>
      <c r="G1264" s="31">
        <f t="shared" si="272"/>
        <v>3</v>
      </c>
      <c r="H1264" s="31">
        <f t="shared" si="273"/>
        <v>3</v>
      </c>
      <c r="I1264" s="31">
        <f t="shared" si="274"/>
        <v>4</v>
      </c>
      <c r="J1264" s="31">
        <f t="shared" si="275"/>
        <v>3</v>
      </c>
      <c r="K1264" s="31">
        <f t="shared" si="276"/>
        <v>3</v>
      </c>
      <c r="L1264" s="31">
        <f t="shared" si="277"/>
        <v>3</v>
      </c>
      <c r="M1264" s="31">
        <f t="shared" si="278"/>
        <v>3</v>
      </c>
      <c r="N1264" s="31">
        <f t="shared" si="279"/>
        <v>3.1</v>
      </c>
      <c r="O1264" s="26" t="s">
        <v>7130</v>
      </c>
      <c r="P1264" s="26" t="s">
        <v>108</v>
      </c>
      <c r="Q1264" s="27">
        <v>40316</v>
      </c>
      <c r="R1264" s="24"/>
      <c r="S1264" s="26" t="s">
        <v>234</v>
      </c>
      <c r="T1264" s="26" t="s">
        <v>224</v>
      </c>
      <c r="U1264" s="26" t="s">
        <v>168</v>
      </c>
      <c r="V1264" s="26" t="s">
        <v>15763</v>
      </c>
      <c r="W1264" s="26" t="s">
        <v>744</v>
      </c>
      <c r="X1264" s="24"/>
      <c r="Y1264" s="26" t="s">
        <v>7127</v>
      </c>
      <c r="Z1264" s="24"/>
      <c r="AA1264" s="24"/>
      <c r="AB1264" s="26" t="s">
        <v>117</v>
      </c>
      <c r="AC1264" s="28">
        <v>16000</v>
      </c>
      <c r="AD1264" s="24"/>
      <c r="AE1264" s="24"/>
      <c r="AF1264" s="26" t="s">
        <v>120</v>
      </c>
      <c r="AG1264" s="26" t="s">
        <v>229</v>
      </c>
      <c r="AH1264" s="26" t="s">
        <v>235</v>
      </c>
      <c r="AI1264" s="28">
        <v>16000</v>
      </c>
      <c r="AJ1264" s="24"/>
      <c r="AK1264" s="26" t="s">
        <v>7131</v>
      </c>
      <c r="AL1264" s="26" t="s">
        <v>7132</v>
      </c>
      <c r="AM1264" s="26" t="s">
        <v>7133</v>
      </c>
      <c r="AN1264" s="26" t="s">
        <v>7134</v>
      </c>
      <c r="AO1264" s="24"/>
      <c r="AP1264" s="24"/>
      <c r="AQ1264" s="24"/>
      <c r="AR1264" s="24"/>
      <c r="AS1264" s="26" t="s">
        <v>7135</v>
      </c>
      <c r="AT1264" s="24"/>
      <c r="AU1264" s="24"/>
      <c r="AV1264" s="24"/>
      <c r="AW1264" s="28">
        <v>87860</v>
      </c>
      <c r="AX1264" s="26">
        <v>2687</v>
      </c>
      <c r="AY1264" s="28">
        <v>50</v>
      </c>
      <c r="AZ1264" s="28">
        <v>30</v>
      </c>
      <c r="BA1264" s="26">
        <v>0</v>
      </c>
      <c r="BB1264" s="26" t="s">
        <v>148</v>
      </c>
      <c r="BC1264" s="24"/>
      <c r="BD1264" s="24"/>
      <c r="BE1264" s="24"/>
      <c r="BF1264" s="24"/>
      <c r="BG1264" s="24"/>
      <c r="BH1264" s="24"/>
      <c r="BI1264" s="24"/>
      <c r="BJ1264" s="24"/>
      <c r="BK1264" s="24"/>
      <c r="BL1264" s="24"/>
      <c r="BM1264" s="24"/>
      <c r="BN1264" s="24"/>
      <c r="BO1264" s="24"/>
      <c r="BP1264" s="24"/>
      <c r="BQ1264" s="24"/>
      <c r="BR1264" s="26">
        <v>3</v>
      </c>
      <c r="BS1264" s="26">
        <v>3</v>
      </c>
      <c r="BT1264" s="26">
        <v>3</v>
      </c>
      <c r="BU1264" s="26">
        <v>4</v>
      </c>
      <c r="BV1264" s="26">
        <v>3</v>
      </c>
      <c r="BW1264" s="26">
        <v>3</v>
      </c>
      <c r="BX1264" s="26">
        <v>3</v>
      </c>
      <c r="BY1264" s="26">
        <v>3</v>
      </c>
      <c r="BZ1264" s="24"/>
      <c r="CA1264" s="24"/>
      <c r="CB1264" s="24"/>
      <c r="CC1264" s="24"/>
      <c r="CD1264" s="24"/>
      <c r="CE1264" s="24"/>
      <c r="CF1264" s="24"/>
      <c r="CG1264" s="24"/>
      <c r="CH1264" s="24"/>
      <c r="CI1264" s="24"/>
      <c r="CJ1264" s="24"/>
      <c r="CK1264" s="24"/>
      <c r="CL1264" s="24"/>
      <c r="CM1264" s="24"/>
      <c r="CN1264" s="24"/>
      <c r="CO1264" s="24"/>
      <c r="CP1264" s="24"/>
      <c r="CQ1264" s="24"/>
      <c r="CR1264" s="24"/>
      <c r="CS1264" s="24"/>
      <c r="CT1264" s="24"/>
      <c r="CU1264" s="24"/>
      <c r="CV1264" s="24"/>
      <c r="CW1264" s="24"/>
      <c r="CX1264" s="24"/>
      <c r="CY1264" s="24"/>
      <c r="CZ1264" s="24"/>
      <c r="DA1264" s="24"/>
      <c r="DB1264" s="24"/>
      <c r="DC1264" s="24"/>
      <c r="DD1264" s="24"/>
      <c r="DE1264" s="24"/>
      <c r="DF1264" s="26" t="s">
        <v>139</v>
      </c>
      <c r="DG1264" s="26" t="s">
        <v>139</v>
      </c>
      <c r="DH1264" s="26" t="s">
        <v>139</v>
      </c>
      <c r="DI1264" s="26" t="s">
        <v>139</v>
      </c>
      <c r="DJ1264" s="26" t="s">
        <v>139</v>
      </c>
      <c r="DK1264" s="26" t="s">
        <v>139</v>
      </c>
      <c r="DL1264" s="26" t="s">
        <v>139</v>
      </c>
      <c r="DM1264" s="26" t="s">
        <v>139</v>
      </c>
      <c r="DN1264" s="26" t="s">
        <v>139</v>
      </c>
      <c r="DO1264" s="26" t="s">
        <v>139</v>
      </c>
    </row>
    <row r="1265" spans="1:119" ht="20.100000000000001" customHeight="1" x14ac:dyDescent="0.25">
      <c r="A1265" s="29" t="str">
        <f t="shared" si="266"/>
        <v>Gentle Heart Foundation4</v>
      </c>
      <c r="B1265" s="29" t="str">
        <f t="shared" si="267"/>
        <v>Gentle Heart Foundation</v>
      </c>
      <c r="C1265" s="29">
        <f t="shared" si="268"/>
        <v>4</v>
      </c>
      <c r="D1265" s="30" t="str">
        <f t="shared" si="269"/>
        <v>South Asia</v>
      </c>
      <c r="E1265" s="30" t="str">
        <f t="shared" si="270"/>
        <v>Kathmandu, Nepal</v>
      </c>
      <c r="F1265" s="31">
        <f t="shared" si="271"/>
        <v>3</v>
      </c>
      <c r="G1265" s="31">
        <f t="shared" si="272"/>
        <v>2</v>
      </c>
      <c r="H1265" s="31">
        <f t="shared" si="273"/>
        <v>4</v>
      </c>
      <c r="I1265" s="31">
        <f t="shared" si="274"/>
        <v>3</v>
      </c>
      <c r="J1265" s="31">
        <f t="shared" si="275"/>
        <v>4</v>
      </c>
      <c r="K1265" s="31">
        <f t="shared" si="276"/>
        <v>4</v>
      </c>
      <c r="L1265" s="31">
        <f t="shared" si="277"/>
        <v>3</v>
      </c>
      <c r="M1265" s="31">
        <f t="shared" si="278"/>
        <v>3</v>
      </c>
      <c r="N1265" s="31">
        <f t="shared" si="279"/>
        <v>3.3</v>
      </c>
      <c r="O1265" s="26" t="s">
        <v>7136</v>
      </c>
      <c r="P1265" s="26" t="s">
        <v>108</v>
      </c>
      <c r="Q1265" s="27">
        <v>42858</v>
      </c>
      <c r="R1265" s="26" t="s">
        <v>166</v>
      </c>
      <c r="S1265" s="26" t="s">
        <v>167</v>
      </c>
      <c r="T1265" s="26" t="s">
        <v>142</v>
      </c>
      <c r="U1265" s="26" t="s">
        <v>168</v>
      </c>
      <c r="V1265" s="26" t="s">
        <v>225</v>
      </c>
      <c r="W1265" s="26" t="s">
        <v>1184</v>
      </c>
      <c r="X1265" s="26" t="s">
        <v>1185</v>
      </c>
      <c r="Y1265" s="26" t="s">
        <v>7137</v>
      </c>
      <c r="Z1265" s="24"/>
      <c r="AA1265" s="24"/>
      <c r="AB1265" s="26" t="s">
        <v>117</v>
      </c>
      <c r="AC1265" s="28">
        <v>5000</v>
      </c>
      <c r="AD1265" s="26" t="s">
        <v>1187</v>
      </c>
      <c r="AE1265" s="26" t="s">
        <v>249</v>
      </c>
      <c r="AF1265" s="26" t="s">
        <v>120</v>
      </c>
      <c r="AG1265" s="26" t="s">
        <v>194</v>
      </c>
      <c r="AH1265" s="26" t="s">
        <v>185</v>
      </c>
      <c r="AI1265" s="28">
        <v>5000</v>
      </c>
      <c r="AJ1265" s="26" t="s">
        <v>7138</v>
      </c>
      <c r="AK1265" s="26" t="s">
        <v>7139</v>
      </c>
      <c r="AL1265" s="26" t="s">
        <v>7140</v>
      </c>
      <c r="AM1265" s="24"/>
      <c r="AN1265" s="24"/>
      <c r="AO1265" s="24"/>
      <c r="AP1265" s="24"/>
      <c r="AQ1265" s="26" t="s">
        <v>7141</v>
      </c>
      <c r="AR1265" s="24"/>
      <c r="AS1265" s="24"/>
      <c r="AT1265" s="24"/>
      <c r="AU1265" s="24"/>
      <c r="AV1265" s="26" t="s">
        <v>7142</v>
      </c>
      <c r="AW1265" s="28">
        <v>166906</v>
      </c>
      <c r="AX1265" s="26">
        <v>200</v>
      </c>
      <c r="AY1265" s="28">
        <v>80</v>
      </c>
      <c r="AZ1265" s="28">
        <v>75</v>
      </c>
      <c r="BA1265" s="26">
        <v>200</v>
      </c>
      <c r="BB1265" s="24"/>
      <c r="BC1265" s="26" t="s">
        <v>256</v>
      </c>
      <c r="BD1265" s="26" t="s">
        <v>125</v>
      </c>
      <c r="BE1265" s="24"/>
      <c r="BF1265" s="26" t="s">
        <v>7143</v>
      </c>
      <c r="BG1265" s="26" t="s">
        <v>357</v>
      </c>
      <c r="BH1265" s="26" t="s">
        <v>7144</v>
      </c>
      <c r="BI1265" s="26" t="s">
        <v>7145</v>
      </c>
      <c r="BJ1265" s="24"/>
      <c r="BK1265" s="24"/>
      <c r="BL1265" s="24"/>
      <c r="BM1265" s="24"/>
      <c r="BN1265" s="24"/>
      <c r="BO1265" s="24"/>
      <c r="BP1265" s="24"/>
      <c r="BQ1265" s="24"/>
      <c r="BR1265" s="26">
        <v>0</v>
      </c>
      <c r="BS1265" s="26">
        <v>0</v>
      </c>
      <c r="BT1265" s="26">
        <v>0</v>
      </c>
      <c r="BU1265" s="26">
        <v>0</v>
      </c>
      <c r="BV1265" s="26">
        <v>0</v>
      </c>
      <c r="BW1265" s="26">
        <v>0</v>
      </c>
      <c r="BX1265" s="26">
        <v>0</v>
      </c>
      <c r="BY1265" s="26">
        <v>0</v>
      </c>
      <c r="BZ1265" s="26" t="s">
        <v>138</v>
      </c>
      <c r="CA1265" s="26" t="s">
        <v>136</v>
      </c>
      <c r="CB1265" s="26" t="s">
        <v>136</v>
      </c>
      <c r="CC1265" s="26" t="s">
        <v>135</v>
      </c>
      <c r="CD1265" s="26" t="s">
        <v>134</v>
      </c>
      <c r="CE1265" s="26" t="s">
        <v>137</v>
      </c>
      <c r="CF1265" s="26" t="s">
        <v>135</v>
      </c>
      <c r="CG1265" s="26" t="s">
        <v>135</v>
      </c>
      <c r="CH1265" s="26" t="s">
        <v>134</v>
      </c>
      <c r="CI1265" s="26" t="s">
        <v>138</v>
      </c>
      <c r="CJ1265" s="26" t="s">
        <v>134</v>
      </c>
      <c r="CK1265" s="26" t="s">
        <v>136</v>
      </c>
      <c r="CL1265" s="26" t="s">
        <v>136</v>
      </c>
      <c r="CM1265" s="26" t="s">
        <v>134</v>
      </c>
      <c r="CN1265" s="26" t="s">
        <v>134</v>
      </c>
      <c r="CO1265" s="26" t="s">
        <v>136</v>
      </c>
      <c r="CP1265" s="26" t="s">
        <v>136</v>
      </c>
      <c r="CQ1265" s="26" t="s">
        <v>138</v>
      </c>
      <c r="CR1265" s="26" t="s">
        <v>138</v>
      </c>
      <c r="CS1265" s="26" t="s">
        <v>134</v>
      </c>
      <c r="CT1265" s="26" t="s">
        <v>134</v>
      </c>
      <c r="CU1265" s="26" t="s">
        <v>134</v>
      </c>
      <c r="CV1265" s="26" t="s">
        <v>138</v>
      </c>
      <c r="CW1265" s="26" t="s">
        <v>134</v>
      </c>
      <c r="CX1265" s="26" t="s">
        <v>134</v>
      </c>
      <c r="CY1265" s="26" t="s">
        <v>134</v>
      </c>
      <c r="CZ1265" s="26" t="s">
        <v>136</v>
      </c>
      <c r="DA1265" s="26" t="s">
        <v>136</v>
      </c>
      <c r="DB1265" s="26" t="s">
        <v>136</v>
      </c>
      <c r="DC1265" s="26" t="s">
        <v>136</v>
      </c>
      <c r="DD1265" s="26" t="s">
        <v>136</v>
      </c>
      <c r="DE1265" s="26" t="s">
        <v>134</v>
      </c>
      <c r="DF1265" s="26" t="s">
        <v>139</v>
      </c>
      <c r="DG1265" s="26" t="s">
        <v>120</v>
      </c>
      <c r="DH1265" s="26" t="s">
        <v>139</v>
      </c>
      <c r="DI1265" s="26" t="s">
        <v>139</v>
      </c>
      <c r="DJ1265" s="26" t="s">
        <v>120</v>
      </c>
      <c r="DK1265" s="26" t="s">
        <v>139</v>
      </c>
      <c r="DL1265" s="26" t="s">
        <v>139</v>
      </c>
      <c r="DM1265" s="26" t="s">
        <v>139</v>
      </c>
      <c r="DN1265" s="26" t="s">
        <v>139</v>
      </c>
      <c r="DO1265" s="26" t="s">
        <v>139</v>
      </c>
    </row>
    <row r="1266" spans="1:119" ht="20.100000000000001" customHeight="1" x14ac:dyDescent="0.25">
      <c r="A1266" s="29" t="str">
        <f t="shared" si="266"/>
        <v>Gentle Heart Foundation3</v>
      </c>
      <c r="B1266" s="29" t="str">
        <f t="shared" si="267"/>
        <v>Gentle Heart Foundation</v>
      </c>
      <c r="C1266" s="29">
        <f t="shared" si="268"/>
        <v>3</v>
      </c>
      <c r="D1266" s="30" t="str">
        <f t="shared" si="269"/>
        <v>South Asia</v>
      </c>
      <c r="E1266" s="30" t="str">
        <f t="shared" si="270"/>
        <v>Kathmandu, Nepal</v>
      </c>
      <c r="F1266" s="31">
        <f t="shared" si="271"/>
        <v>3</v>
      </c>
      <c r="G1266" s="31">
        <f t="shared" si="272"/>
        <v>3</v>
      </c>
      <c r="H1266" s="31">
        <f t="shared" si="273"/>
        <v>4</v>
      </c>
      <c r="I1266" s="31">
        <f t="shared" si="274"/>
        <v>3</v>
      </c>
      <c r="J1266" s="31">
        <f t="shared" si="275"/>
        <v>3</v>
      </c>
      <c r="K1266" s="31">
        <f t="shared" si="276"/>
        <v>4</v>
      </c>
      <c r="L1266" s="31">
        <f t="shared" si="277"/>
        <v>4</v>
      </c>
      <c r="M1266" s="31">
        <f t="shared" si="278"/>
        <v>3</v>
      </c>
      <c r="N1266" s="31">
        <f t="shared" si="279"/>
        <v>3.4</v>
      </c>
      <c r="O1266" s="26" t="s">
        <v>7146</v>
      </c>
      <c r="P1266" s="26" t="s">
        <v>108</v>
      </c>
      <c r="Q1266" s="27">
        <v>42502</v>
      </c>
      <c r="R1266" s="26" t="s">
        <v>109</v>
      </c>
      <c r="S1266" s="26" t="s">
        <v>184</v>
      </c>
      <c r="T1266" s="26" t="s">
        <v>157</v>
      </c>
      <c r="U1266" s="26" t="s">
        <v>168</v>
      </c>
      <c r="V1266" s="26" t="s">
        <v>225</v>
      </c>
      <c r="W1266" s="26" t="s">
        <v>1184</v>
      </c>
      <c r="X1266" s="26" t="s">
        <v>1185</v>
      </c>
      <c r="Y1266" s="26" t="s">
        <v>7137</v>
      </c>
      <c r="Z1266" s="24"/>
      <c r="AA1266" s="24"/>
      <c r="AB1266" s="26" t="s">
        <v>117</v>
      </c>
      <c r="AC1266" s="28">
        <v>8000</v>
      </c>
      <c r="AD1266" s="26" t="s">
        <v>1187</v>
      </c>
      <c r="AE1266" s="26" t="s">
        <v>249</v>
      </c>
      <c r="AF1266" s="26" t="s">
        <v>120</v>
      </c>
      <c r="AG1266" s="26" t="s">
        <v>194</v>
      </c>
      <c r="AH1266" s="26" t="s">
        <v>121</v>
      </c>
      <c r="AI1266" s="28">
        <v>8000</v>
      </c>
      <c r="AJ1266" s="26" t="s">
        <v>7138</v>
      </c>
      <c r="AK1266" s="26" t="s">
        <v>7147</v>
      </c>
      <c r="AL1266" s="26" t="s">
        <v>7140</v>
      </c>
      <c r="AM1266" s="24"/>
      <c r="AN1266" s="24"/>
      <c r="AO1266" s="24"/>
      <c r="AP1266" s="24"/>
      <c r="AQ1266" s="24"/>
      <c r="AR1266" s="24"/>
      <c r="AS1266" s="26" t="s">
        <v>7148</v>
      </c>
      <c r="AT1266" s="26" t="s">
        <v>7149</v>
      </c>
      <c r="AU1266" s="24"/>
      <c r="AV1266" s="24"/>
      <c r="AW1266" s="28">
        <v>59476</v>
      </c>
      <c r="AX1266" s="26">
        <v>180</v>
      </c>
      <c r="AY1266" s="28">
        <v>75</v>
      </c>
      <c r="AZ1266" s="28">
        <v>80</v>
      </c>
      <c r="BA1266" s="26">
        <v>0</v>
      </c>
      <c r="BB1266" s="26" t="s">
        <v>148</v>
      </c>
      <c r="BC1266" s="26" t="s">
        <v>256</v>
      </c>
      <c r="BD1266" s="26" t="s">
        <v>125</v>
      </c>
      <c r="BE1266" s="24"/>
      <c r="BF1266" s="26" t="s">
        <v>7150</v>
      </c>
      <c r="BG1266" s="26" t="s">
        <v>7151</v>
      </c>
      <c r="BH1266" s="26" t="s">
        <v>7152</v>
      </c>
      <c r="BI1266" s="26" t="s">
        <v>1184</v>
      </c>
      <c r="BJ1266" s="24"/>
      <c r="BK1266" s="24"/>
      <c r="BL1266" s="24"/>
      <c r="BM1266" s="24"/>
      <c r="BN1266" s="24"/>
      <c r="BO1266" s="24"/>
      <c r="BP1266" s="24"/>
      <c r="BQ1266" s="24"/>
      <c r="BR1266" s="26">
        <v>3</v>
      </c>
      <c r="BS1266" s="26">
        <v>3</v>
      </c>
      <c r="BT1266" s="26">
        <v>4</v>
      </c>
      <c r="BU1266" s="26">
        <v>3</v>
      </c>
      <c r="BV1266" s="26">
        <v>3</v>
      </c>
      <c r="BW1266" s="26">
        <v>4</v>
      </c>
      <c r="BX1266" s="26">
        <v>4</v>
      </c>
      <c r="BY1266" s="26">
        <v>3</v>
      </c>
      <c r="BZ1266" s="24"/>
      <c r="CA1266" s="24"/>
      <c r="CB1266" s="24"/>
      <c r="CC1266" s="24"/>
      <c r="CD1266" s="24"/>
      <c r="CE1266" s="24"/>
      <c r="CF1266" s="24"/>
      <c r="CG1266" s="24"/>
      <c r="CH1266" s="24"/>
      <c r="CI1266" s="24"/>
      <c r="CJ1266" s="24"/>
      <c r="CK1266" s="24"/>
      <c r="CL1266" s="24"/>
      <c r="CM1266" s="24"/>
      <c r="CN1266" s="24"/>
      <c r="CO1266" s="24"/>
      <c r="CP1266" s="24"/>
      <c r="CQ1266" s="24"/>
      <c r="CR1266" s="24"/>
      <c r="CS1266" s="24"/>
      <c r="CT1266" s="24"/>
      <c r="CU1266" s="24"/>
      <c r="CV1266" s="24"/>
      <c r="CW1266" s="24"/>
      <c r="CX1266" s="24"/>
      <c r="CY1266" s="24"/>
      <c r="CZ1266" s="24"/>
      <c r="DA1266" s="24"/>
      <c r="DB1266" s="24"/>
      <c r="DC1266" s="24"/>
      <c r="DD1266" s="24"/>
      <c r="DE1266" s="24"/>
      <c r="DF1266" s="26" t="s">
        <v>139</v>
      </c>
      <c r="DG1266" s="26" t="s">
        <v>120</v>
      </c>
      <c r="DH1266" s="26" t="s">
        <v>139</v>
      </c>
      <c r="DI1266" s="26" t="s">
        <v>139</v>
      </c>
      <c r="DJ1266" s="26" t="s">
        <v>120</v>
      </c>
      <c r="DK1266" s="26" t="s">
        <v>139</v>
      </c>
      <c r="DL1266" s="26" t="s">
        <v>139</v>
      </c>
      <c r="DM1266" s="26" t="s">
        <v>139</v>
      </c>
      <c r="DN1266" s="26" t="s">
        <v>139</v>
      </c>
      <c r="DO1266" s="26" t="s">
        <v>139</v>
      </c>
    </row>
    <row r="1267" spans="1:119" ht="20.100000000000001" customHeight="1" x14ac:dyDescent="0.25">
      <c r="A1267" s="29" t="str">
        <f t="shared" si="266"/>
        <v/>
      </c>
      <c r="B1267" s="29" t="str">
        <f t="shared" si="267"/>
        <v>Gentle Heart Foundation</v>
      </c>
      <c r="C1267" s="29">
        <f t="shared" si="268"/>
        <v>0</v>
      </c>
      <c r="D1267" s="30" t="str">
        <f t="shared" si="269"/>
        <v>South Asia</v>
      </c>
      <c r="E1267" s="30" t="str">
        <f t="shared" si="270"/>
        <v>Kathmandu, Nepal</v>
      </c>
      <c r="F1267" s="31">
        <f t="shared" si="271"/>
        <v>0</v>
      </c>
      <c r="G1267" s="31">
        <f t="shared" si="272"/>
        <v>0</v>
      </c>
      <c r="H1267" s="31">
        <f t="shared" si="273"/>
        <v>0</v>
      </c>
      <c r="I1267" s="31">
        <f t="shared" si="274"/>
        <v>0</v>
      </c>
      <c r="J1267" s="31">
        <f t="shared" si="275"/>
        <v>0</v>
      </c>
      <c r="K1267" s="31">
        <f t="shared" si="276"/>
        <v>0</v>
      </c>
      <c r="L1267" s="31">
        <f t="shared" si="277"/>
        <v>0</v>
      </c>
      <c r="M1267" s="31">
        <f t="shared" si="278"/>
        <v>0</v>
      </c>
      <c r="N1267" s="31">
        <f t="shared" si="279"/>
        <v>0</v>
      </c>
      <c r="O1267" s="26" t="s">
        <v>7153</v>
      </c>
      <c r="P1267" s="26" t="s">
        <v>108</v>
      </c>
      <c r="Q1267" s="27">
        <v>42152</v>
      </c>
      <c r="R1267" s="24"/>
      <c r="S1267" s="24"/>
      <c r="T1267" s="26" t="s">
        <v>278</v>
      </c>
      <c r="U1267" s="24"/>
      <c r="V1267" s="26" t="s">
        <v>225</v>
      </c>
      <c r="W1267" s="26" t="s">
        <v>1184</v>
      </c>
      <c r="X1267" s="26" t="s">
        <v>1185</v>
      </c>
      <c r="Y1267" s="26" t="s">
        <v>7137</v>
      </c>
      <c r="Z1267" s="24"/>
      <c r="AA1267" s="24"/>
      <c r="AB1267" s="26" t="s">
        <v>723</v>
      </c>
      <c r="AC1267" s="28">
        <v>5000</v>
      </c>
      <c r="AD1267" s="26" t="s">
        <v>1187</v>
      </c>
      <c r="AE1267" s="26" t="s">
        <v>249</v>
      </c>
      <c r="AF1267" s="26" t="s">
        <v>120</v>
      </c>
      <c r="AG1267" s="26" t="s">
        <v>194</v>
      </c>
      <c r="AH1267" s="24"/>
      <c r="AI1267" s="28">
        <v>5000</v>
      </c>
      <c r="AJ1267" s="24"/>
      <c r="AK1267" s="24"/>
      <c r="AL1267" s="24"/>
      <c r="AM1267" s="24"/>
      <c r="AN1267" s="24"/>
      <c r="AO1267" s="24"/>
      <c r="AP1267" s="24"/>
      <c r="AQ1267" s="24"/>
      <c r="AR1267" s="24"/>
      <c r="AS1267" s="24"/>
      <c r="AT1267" s="24"/>
      <c r="AU1267" s="24"/>
      <c r="AV1267" s="24"/>
      <c r="AW1267" s="24"/>
      <c r="AX1267" s="24"/>
      <c r="AY1267" s="24"/>
      <c r="AZ1267" s="24"/>
      <c r="BA1267" s="24"/>
      <c r="BB1267" s="24"/>
      <c r="BC1267" s="26" t="s">
        <v>256</v>
      </c>
      <c r="BD1267" s="24"/>
      <c r="BE1267" s="24"/>
      <c r="BF1267" s="24"/>
      <c r="BG1267" s="24"/>
      <c r="BH1267" s="24"/>
      <c r="BI1267" s="24"/>
      <c r="BJ1267" s="24"/>
      <c r="BK1267" s="24"/>
      <c r="BL1267" s="24"/>
      <c r="BM1267" s="24"/>
      <c r="BN1267" s="24"/>
      <c r="BO1267" s="24"/>
      <c r="BP1267" s="24"/>
      <c r="BQ1267" s="24"/>
      <c r="BR1267" s="24"/>
      <c r="BS1267" s="24"/>
      <c r="BT1267" s="24"/>
      <c r="BU1267" s="24"/>
      <c r="BV1267" s="24"/>
      <c r="BW1267" s="24"/>
      <c r="BX1267" s="24"/>
      <c r="BY1267" s="24"/>
      <c r="BZ1267" s="24"/>
      <c r="CA1267" s="24"/>
      <c r="CB1267" s="24"/>
      <c r="CC1267" s="24"/>
      <c r="CD1267" s="24"/>
      <c r="CE1267" s="24"/>
      <c r="CF1267" s="24"/>
      <c r="CG1267" s="24"/>
      <c r="CH1267" s="24"/>
      <c r="CI1267" s="24"/>
      <c r="CJ1267" s="24"/>
      <c r="CK1267" s="24"/>
      <c r="CL1267" s="24"/>
      <c r="CM1267" s="24"/>
      <c r="CN1267" s="24"/>
      <c r="CO1267" s="24"/>
      <c r="CP1267" s="24"/>
      <c r="CQ1267" s="24"/>
      <c r="CR1267" s="24"/>
      <c r="CS1267" s="24"/>
      <c r="CT1267" s="24"/>
      <c r="CU1267" s="24"/>
      <c r="CV1267" s="24"/>
      <c r="CW1267" s="24"/>
      <c r="CX1267" s="24"/>
      <c r="CY1267" s="24"/>
      <c r="CZ1267" s="24"/>
      <c r="DA1267" s="24"/>
      <c r="DB1267" s="24"/>
      <c r="DC1267" s="24"/>
      <c r="DD1267" s="24"/>
      <c r="DE1267" s="24"/>
      <c r="DF1267" s="26" t="s">
        <v>139</v>
      </c>
      <c r="DG1267" s="26" t="s">
        <v>139</v>
      </c>
      <c r="DH1267" s="26" t="s">
        <v>139</v>
      </c>
      <c r="DI1267" s="26" t="s">
        <v>139</v>
      </c>
      <c r="DJ1267" s="26" t="s">
        <v>139</v>
      </c>
      <c r="DK1267" s="26" t="s">
        <v>139</v>
      </c>
      <c r="DL1267" s="26" t="s">
        <v>139</v>
      </c>
      <c r="DM1267" s="26" t="s">
        <v>139</v>
      </c>
      <c r="DN1267" s="26" t="s">
        <v>139</v>
      </c>
      <c r="DO1267" s="26" t="s">
        <v>139</v>
      </c>
    </row>
    <row r="1268" spans="1:119" ht="20.100000000000001" customHeight="1" x14ac:dyDescent="0.25">
      <c r="A1268" s="29" t="str">
        <f t="shared" si="266"/>
        <v/>
      </c>
      <c r="B1268" s="29" t="str">
        <f t="shared" si="267"/>
        <v>Gentle Heart Foundation</v>
      </c>
      <c r="C1268" s="29">
        <f t="shared" si="268"/>
        <v>0</v>
      </c>
      <c r="D1268" s="30" t="str">
        <f t="shared" si="269"/>
        <v>South Asia</v>
      </c>
      <c r="E1268" s="30" t="str">
        <f t="shared" si="270"/>
        <v>Kathmandu, Nepal</v>
      </c>
      <c r="F1268" s="31">
        <f t="shared" si="271"/>
        <v>0</v>
      </c>
      <c r="G1268" s="31">
        <f t="shared" si="272"/>
        <v>0</v>
      </c>
      <c r="H1268" s="31">
        <f t="shared" si="273"/>
        <v>0</v>
      </c>
      <c r="I1268" s="31">
        <f t="shared" si="274"/>
        <v>0</v>
      </c>
      <c r="J1268" s="31">
        <f t="shared" si="275"/>
        <v>0</v>
      </c>
      <c r="K1268" s="31">
        <f t="shared" si="276"/>
        <v>0</v>
      </c>
      <c r="L1268" s="31">
        <f t="shared" si="277"/>
        <v>0</v>
      </c>
      <c r="M1268" s="31">
        <f t="shared" si="278"/>
        <v>0</v>
      </c>
      <c r="N1268" s="31">
        <f t="shared" si="279"/>
        <v>0</v>
      </c>
      <c r="O1268" s="26" t="s">
        <v>7161</v>
      </c>
      <c r="P1268" s="26" t="s">
        <v>108</v>
      </c>
      <c r="Q1268" s="27">
        <v>41876</v>
      </c>
      <c r="R1268" s="24"/>
      <c r="S1268" s="24"/>
      <c r="T1268" s="26" t="s">
        <v>278</v>
      </c>
      <c r="U1268" s="24"/>
      <c r="V1268" s="26" t="s">
        <v>225</v>
      </c>
      <c r="W1268" s="26" t="s">
        <v>1184</v>
      </c>
      <c r="X1268" s="26" t="s">
        <v>1185</v>
      </c>
      <c r="Y1268" s="26" t="s">
        <v>7137</v>
      </c>
      <c r="Z1268" s="24"/>
      <c r="AA1268" s="24"/>
      <c r="AB1268" s="26" t="s">
        <v>723</v>
      </c>
      <c r="AC1268" s="28">
        <v>900</v>
      </c>
      <c r="AD1268" s="26" t="s">
        <v>1187</v>
      </c>
      <c r="AE1268" s="26" t="s">
        <v>249</v>
      </c>
      <c r="AF1268" s="26" t="s">
        <v>120</v>
      </c>
      <c r="AG1268" s="26" t="s">
        <v>194</v>
      </c>
      <c r="AH1268" s="24"/>
      <c r="AI1268" s="28">
        <v>600</v>
      </c>
      <c r="AJ1268" s="24"/>
      <c r="AK1268" s="24"/>
      <c r="AL1268" s="24"/>
      <c r="AM1268" s="24"/>
      <c r="AN1268" s="24"/>
      <c r="AO1268" s="24"/>
      <c r="AP1268" s="24"/>
      <c r="AQ1268" s="24"/>
      <c r="AR1268" s="24"/>
      <c r="AS1268" s="24"/>
      <c r="AT1268" s="24"/>
      <c r="AU1268" s="24"/>
      <c r="AV1268" s="24"/>
      <c r="AW1268" s="24"/>
      <c r="AX1268" s="24"/>
      <c r="AY1268" s="24"/>
      <c r="AZ1268" s="24"/>
      <c r="BA1268" s="24"/>
      <c r="BB1268" s="24"/>
      <c r="BC1268" s="26" t="s">
        <v>256</v>
      </c>
      <c r="BD1268" s="24"/>
      <c r="BE1268" s="24"/>
      <c r="BF1268" s="24"/>
      <c r="BG1268" s="24"/>
      <c r="BH1268" s="24"/>
      <c r="BI1268" s="24"/>
      <c r="BJ1268" s="24"/>
      <c r="BK1268" s="24"/>
      <c r="BL1268" s="24"/>
      <c r="BM1268" s="24"/>
      <c r="BN1268" s="24"/>
      <c r="BO1268" s="24"/>
      <c r="BP1268" s="24"/>
      <c r="BQ1268" s="24"/>
      <c r="BR1268" s="24"/>
      <c r="BS1268" s="24"/>
      <c r="BT1268" s="24"/>
      <c r="BU1268" s="24"/>
      <c r="BV1268" s="24"/>
      <c r="BW1268" s="24"/>
      <c r="BX1268" s="24"/>
      <c r="BY1268" s="24"/>
      <c r="BZ1268" s="24"/>
      <c r="CA1268" s="24"/>
      <c r="CB1268" s="24"/>
      <c r="CC1268" s="24"/>
      <c r="CD1268" s="24"/>
      <c r="CE1268" s="24"/>
      <c r="CF1268" s="24"/>
      <c r="CG1268" s="24"/>
      <c r="CH1268" s="24"/>
      <c r="CI1268" s="24"/>
      <c r="CJ1268" s="24"/>
      <c r="CK1268" s="24"/>
      <c r="CL1268" s="24"/>
      <c r="CM1268" s="24"/>
      <c r="CN1268" s="24"/>
      <c r="CO1268" s="24"/>
      <c r="CP1268" s="24"/>
      <c r="CQ1268" s="24"/>
      <c r="CR1268" s="24"/>
      <c r="CS1268" s="24"/>
      <c r="CT1268" s="24"/>
      <c r="CU1268" s="24"/>
      <c r="CV1268" s="24"/>
      <c r="CW1268" s="24"/>
      <c r="CX1268" s="24"/>
      <c r="CY1268" s="24"/>
      <c r="CZ1268" s="24"/>
      <c r="DA1268" s="24"/>
      <c r="DB1268" s="24"/>
      <c r="DC1268" s="24"/>
      <c r="DD1268" s="24"/>
      <c r="DE1268" s="24"/>
      <c r="DF1268" s="26" t="s">
        <v>139</v>
      </c>
      <c r="DG1268" s="26" t="s">
        <v>139</v>
      </c>
      <c r="DH1268" s="26" t="s">
        <v>139</v>
      </c>
      <c r="DI1268" s="26" t="s">
        <v>139</v>
      </c>
      <c r="DJ1268" s="26" t="s">
        <v>139</v>
      </c>
      <c r="DK1268" s="26" t="s">
        <v>139</v>
      </c>
      <c r="DL1268" s="26" t="s">
        <v>139</v>
      </c>
      <c r="DM1268" s="26" t="s">
        <v>139</v>
      </c>
      <c r="DN1268" s="26" t="s">
        <v>139</v>
      </c>
      <c r="DO1268" s="26" t="s">
        <v>139</v>
      </c>
    </row>
    <row r="1269" spans="1:119" ht="20.100000000000001" customHeight="1" x14ac:dyDescent="0.25">
      <c r="A1269" s="29" t="str">
        <f t="shared" si="266"/>
        <v>Gentle Heart Foundation2</v>
      </c>
      <c r="B1269" s="29" t="str">
        <f t="shared" si="267"/>
        <v>Gentle Heart Foundation</v>
      </c>
      <c r="C1269" s="29">
        <f t="shared" si="268"/>
        <v>2</v>
      </c>
      <c r="D1269" s="30" t="str">
        <f t="shared" si="269"/>
        <v>South Asia</v>
      </c>
      <c r="E1269" s="30" t="str">
        <f t="shared" si="270"/>
        <v>Kathmandu, Nepal</v>
      </c>
      <c r="F1269" s="31">
        <f t="shared" si="271"/>
        <v>3</v>
      </c>
      <c r="G1269" s="31">
        <f t="shared" si="272"/>
        <v>3</v>
      </c>
      <c r="H1269" s="31">
        <f t="shared" si="273"/>
        <v>4</v>
      </c>
      <c r="I1269" s="31">
        <f t="shared" si="274"/>
        <v>4</v>
      </c>
      <c r="J1269" s="31">
        <f t="shared" si="275"/>
        <v>4</v>
      </c>
      <c r="K1269" s="31">
        <f t="shared" si="276"/>
        <v>3</v>
      </c>
      <c r="L1269" s="31">
        <f t="shared" si="277"/>
        <v>3</v>
      </c>
      <c r="M1269" s="31">
        <f t="shared" si="278"/>
        <v>3</v>
      </c>
      <c r="N1269" s="31">
        <f t="shared" si="279"/>
        <v>3.4</v>
      </c>
      <c r="O1269" s="26" t="s">
        <v>7154</v>
      </c>
      <c r="P1269" s="26" t="s">
        <v>108</v>
      </c>
      <c r="Q1269" s="27">
        <v>42129</v>
      </c>
      <c r="R1269" s="26" t="s">
        <v>109</v>
      </c>
      <c r="S1269" s="26" t="s">
        <v>277</v>
      </c>
      <c r="T1269" s="26" t="s">
        <v>278</v>
      </c>
      <c r="U1269" s="26" t="s">
        <v>168</v>
      </c>
      <c r="V1269" s="26" t="s">
        <v>225</v>
      </c>
      <c r="W1269" s="26" t="s">
        <v>1184</v>
      </c>
      <c r="X1269" s="26" t="s">
        <v>1185</v>
      </c>
      <c r="Y1269" s="26" t="s">
        <v>7137</v>
      </c>
      <c r="Z1269" s="24"/>
      <c r="AA1269" s="24"/>
      <c r="AB1269" s="26" t="s">
        <v>117</v>
      </c>
      <c r="AC1269" s="28">
        <v>6000</v>
      </c>
      <c r="AD1269" s="26" t="s">
        <v>1187</v>
      </c>
      <c r="AE1269" s="26" t="s">
        <v>249</v>
      </c>
      <c r="AF1269" s="26" t="s">
        <v>120</v>
      </c>
      <c r="AG1269" s="26" t="s">
        <v>194</v>
      </c>
      <c r="AH1269" s="26" t="s">
        <v>143</v>
      </c>
      <c r="AI1269" s="28">
        <v>6000</v>
      </c>
      <c r="AJ1269" s="26" t="s">
        <v>7138</v>
      </c>
      <c r="AK1269" s="26" t="s">
        <v>7155</v>
      </c>
      <c r="AL1269" s="26" t="s">
        <v>7140</v>
      </c>
      <c r="AM1269" s="24"/>
      <c r="AN1269" s="24"/>
      <c r="AO1269" s="24"/>
      <c r="AP1269" s="24"/>
      <c r="AQ1269" s="24"/>
      <c r="AR1269" s="24"/>
      <c r="AS1269" s="24"/>
      <c r="AT1269" s="26" t="s">
        <v>7156</v>
      </c>
      <c r="AU1269" s="24"/>
      <c r="AV1269" s="24"/>
      <c r="AW1269" s="28">
        <v>30867</v>
      </c>
      <c r="AX1269" s="26">
        <v>150</v>
      </c>
      <c r="AY1269" s="28">
        <v>90</v>
      </c>
      <c r="AZ1269" s="28">
        <v>70</v>
      </c>
      <c r="BA1269" s="26">
        <v>0</v>
      </c>
      <c r="BB1269" s="26" t="s">
        <v>148</v>
      </c>
      <c r="BC1269" s="26" t="s">
        <v>256</v>
      </c>
      <c r="BD1269" s="26" t="s">
        <v>125</v>
      </c>
      <c r="BE1269" s="24"/>
      <c r="BF1269" s="26" t="s">
        <v>7157</v>
      </c>
      <c r="BG1269" s="26" t="s">
        <v>261</v>
      </c>
      <c r="BH1269" s="26" t="s">
        <v>7158</v>
      </c>
      <c r="BI1269" s="26" t="s">
        <v>261</v>
      </c>
      <c r="BJ1269" s="26" t="s">
        <v>7159</v>
      </c>
      <c r="BK1269" s="26" t="s">
        <v>395</v>
      </c>
      <c r="BL1269" s="26" t="s">
        <v>7160</v>
      </c>
      <c r="BM1269" s="26" t="s">
        <v>2479</v>
      </c>
      <c r="BN1269" s="24"/>
      <c r="BO1269" s="24"/>
      <c r="BP1269" s="24"/>
      <c r="BQ1269" s="24"/>
      <c r="BR1269" s="26">
        <v>3</v>
      </c>
      <c r="BS1269" s="26">
        <v>3</v>
      </c>
      <c r="BT1269" s="26">
        <v>4</v>
      </c>
      <c r="BU1269" s="26">
        <v>4</v>
      </c>
      <c r="BV1269" s="26">
        <v>4</v>
      </c>
      <c r="BW1269" s="26">
        <v>3</v>
      </c>
      <c r="BX1269" s="26">
        <v>3</v>
      </c>
      <c r="BY1269" s="26">
        <v>3</v>
      </c>
      <c r="BZ1269" s="24"/>
      <c r="CA1269" s="24"/>
      <c r="CB1269" s="24"/>
      <c r="CC1269" s="24"/>
      <c r="CD1269" s="24"/>
      <c r="CE1269" s="24"/>
      <c r="CF1269" s="24"/>
      <c r="CG1269" s="24"/>
      <c r="CH1269" s="24"/>
      <c r="CI1269" s="24"/>
      <c r="CJ1269" s="24"/>
      <c r="CK1269" s="24"/>
      <c r="CL1269" s="24"/>
      <c r="CM1269" s="24"/>
      <c r="CN1269" s="24"/>
      <c r="CO1269" s="24"/>
      <c r="CP1269" s="24"/>
      <c r="CQ1269" s="24"/>
      <c r="CR1269" s="24"/>
      <c r="CS1269" s="24"/>
      <c r="CT1269" s="24"/>
      <c r="CU1269" s="24"/>
      <c r="CV1269" s="24"/>
      <c r="CW1269" s="24"/>
      <c r="CX1269" s="24"/>
      <c r="CY1269" s="24"/>
      <c r="CZ1269" s="24"/>
      <c r="DA1269" s="24"/>
      <c r="DB1269" s="24"/>
      <c r="DC1269" s="24"/>
      <c r="DD1269" s="24"/>
      <c r="DE1269" s="24"/>
      <c r="DF1269" s="26" t="s">
        <v>139</v>
      </c>
      <c r="DG1269" s="26" t="s">
        <v>120</v>
      </c>
      <c r="DH1269" s="26" t="s">
        <v>139</v>
      </c>
      <c r="DI1269" s="26" t="s">
        <v>139</v>
      </c>
      <c r="DJ1269" s="26" t="s">
        <v>120</v>
      </c>
      <c r="DK1269" s="26" t="s">
        <v>139</v>
      </c>
      <c r="DL1269" s="26" t="s">
        <v>139</v>
      </c>
      <c r="DM1269" s="26" t="s">
        <v>139</v>
      </c>
      <c r="DN1269" s="26" t="s">
        <v>139</v>
      </c>
      <c r="DO1269" s="26" t="s">
        <v>139</v>
      </c>
    </row>
    <row r="1270" spans="1:119" ht="20.100000000000001" customHeight="1" x14ac:dyDescent="0.25">
      <c r="A1270" s="29" t="str">
        <f t="shared" si="266"/>
        <v>Gentle Heart Foundation1</v>
      </c>
      <c r="B1270" s="29" t="str">
        <f t="shared" si="267"/>
        <v>Gentle Heart Foundation</v>
      </c>
      <c r="C1270" s="29">
        <f t="shared" si="268"/>
        <v>1</v>
      </c>
      <c r="D1270" s="30" t="str">
        <f t="shared" si="269"/>
        <v>South Asia</v>
      </c>
      <c r="E1270" s="30" t="str">
        <f t="shared" si="270"/>
        <v>Kathmandu, Nepal</v>
      </c>
      <c r="F1270" s="31">
        <f t="shared" si="271"/>
        <v>1</v>
      </c>
      <c r="G1270" s="31">
        <f t="shared" si="272"/>
        <v>3</v>
      </c>
      <c r="H1270" s="31">
        <f t="shared" si="273"/>
        <v>4</v>
      </c>
      <c r="I1270" s="31">
        <f t="shared" si="274"/>
        <v>5</v>
      </c>
      <c r="J1270" s="31">
        <f t="shared" si="275"/>
        <v>4</v>
      </c>
      <c r="K1270" s="31">
        <f t="shared" si="276"/>
        <v>2</v>
      </c>
      <c r="L1270" s="31">
        <f t="shared" si="277"/>
        <v>3</v>
      </c>
      <c r="M1270" s="31">
        <f t="shared" si="278"/>
        <v>3</v>
      </c>
      <c r="N1270" s="31">
        <f t="shared" si="279"/>
        <v>3.1</v>
      </c>
      <c r="O1270" s="26" t="s">
        <v>7162</v>
      </c>
      <c r="P1270" s="26" t="s">
        <v>108</v>
      </c>
      <c r="Q1270" s="27">
        <v>41771</v>
      </c>
      <c r="R1270" s="26" t="s">
        <v>155</v>
      </c>
      <c r="S1270" s="26" t="s">
        <v>193</v>
      </c>
      <c r="T1270" s="26" t="s">
        <v>194</v>
      </c>
      <c r="U1270" s="26" t="s">
        <v>168</v>
      </c>
      <c r="V1270" s="26" t="s">
        <v>225</v>
      </c>
      <c r="W1270" s="26" t="s">
        <v>1184</v>
      </c>
      <c r="X1270" s="26" t="s">
        <v>1185</v>
      </c>
      <c r="Y1270" s="26" t="s">
        <v>7137</v>
      </c>
      <c r="Z1270" s="24"/>
      <c r="AA1270" s="24"/>
      <c r="AB1270" s="26" t="s">
        <v>117</v>
      </c>
      <c r="AC1270" s="28">
        <v>5000</v>
      </c>
      <c r="AD1270" s="26" t="s">
        <v>1187</v>
      </c>
      <c r="AE1270" s="26" t="s">
        <v>249</v>
      </c>
      <c r="AF1270" s="26" t="s">
        <v>120</v>
      </c>
      <c r="AG1270" s="26" t="s">
        <v>194</v>
      </c>
      <c r="AH1270" s="26" t="s">
        <v>158</v>
      </c>
      <c r="AI1270" s="28">
        <v>5000</v>
      </c>
      <c r="AJ1270" s="26" t="s">
        <v>7163</v>
      </c>
      <c r="AK1270" s="26" t="s">
        <v>7164</v>
      </c>
      <c r="AL1270" s="26" t="s">
        <v>7140</v>
      </c>
      <c r="AM1270" s="26" t="s">
        <v>1224</v>
      </c>
      <c r="AN1270" s="26" t="s">
        <v>7165</v>
      </c>
      <c r="AO1270" s="26" t="s">
        <v>7166</v>
      </c>
      <c r="AP1270" s="26" t="s">
        <v>7167</v>
      </c>
      <c r="AQ1270" s="24"/>
      <c r="AR1270" s="24"/>
      <c r="AS1270" s="24"/>
      <c r="AT1270" s="24"/>
      <c r="AU1270" s="24"/>
      <c r="AV1270" s="24"/>
      <c r="AW1270" s="28">
        <v>30500</v>
      </c>
      <c r="AX1270" s="26">
        <v>100</v>
      </c>
      <c r="AY1270" s="28">
        <v>90</v>
      </c>
      <c r="AZ1270" s="28">
        <v>65</v>
      </c>
      <c r="BA1270" s="26">
        <v>0</v>
      </c>
      <c r="BB1270" s="26" t="s">
        <v>148</v>
      </c>
      <c r="BC1270" s="26" t="s">
        <v>256</v>
      </c>
      <c r="BD1270" s="24"/>
      <c r="BE1270" s="24"/>
      <c r="BF1270" s="24"/>
      <c r="BG1270" s="24"/>
      <c r="BH1270" s="24"/>
      <c r="BI1270" s="24"/>
      <c r="BJ1270" s="24"/>
      <c r="BK1270" s="24"/>
      <c r="BL1270" s="24"/>
      <c r="BM1270" s="24"/>
      <c r="BN1270" s="24"/>
      <c r="BO1270" s="24"/>
      <c r="BP1270" s="24"/>
      <c r="BQ1270" s="24"/>
      <c r="BR1270" s="26">
        <v>1</v>
      </c>
      <c r="BS1270" s="26">
        <v>3</v>
      </c>
      <c r="BT1270" s="26">
        <v>4</v>
      </c>
      <c r="BU1270" s="26">
        <v>5</v>
      </c>
      <c r="BV1270" s="26">
        <v>4</v>
      </c>
      <c r="BW1270" s="26">
        <v>2</v>
      </c>
      <c r="BX1270" s="26">
        <v>3</v>
      </c>
      <c r="BY1270" s="26">
        <v>3</v>
      </c>
      <c r="BZ1270" s="24"/>
      <c r="CA1270" s="24"/>
      <c r="CB1270" s="24"/>
      <c r="CC1270" s="24"/>
      <c r="CD1270" s="24"/>
      <c r="CE1270" s="24"/>
      <c r="CF1270" s="24"/>
      <c r="CG1270" s="24"/>
      <c r="CH1270" s="24"/>
      <c r="CI1270" s="24"/>
      <c r="CJ1270" s="24"/>
      <c r="CK1270" s="24"/>
      <c r="CL1270" s="24"/>
      <c r="CM1270" s="24"/>
      <c r="CN1270" s="24"/>
      <c r="CO1270" s="24"/>
      <c r="CP1270" s="24"/>
      <c r="CQ1270" s="24"/>
      <c r="CR1270" s="24"/>
      <c r="CS1270" s="24"/>
      <c r="CT1270" s="24"/>
      <c r="CU1270" s="24"/>
      <c r="CV1270" s="24"/>
      <c r="CW1270" s="24"/>
      <c r="CX1270" s="24"/>
      <c r="CY1270" s="24"/>
      <c r="CZ1270" s="24"/>
      <c r="DA1270" s="24"/>
      <c r="DB1270" s="24"/>
      <c r="DC1270" s="24"/>
      <c r="DD1270" s="24"/>
      <c r="DE1270" s="24"/>
      <c r="DF1270" s="26" t="s">
        <v>139</v>
      </c>
      <c r="DG1270" s="26" t="s">
        <v>120</v>
      </c>
      <c r="DH1270" s="26" t="s">
        <v>139</v>
      </c>
      <c r="DI1270" s="26" t="s">
        <v>139</v>
      </c>
      <c r="DJ1270" s="26" t="s">
        <v>120</v>
      </c>
      <c r="DK1270" s="26" t="s">
        <v>139</v>
      </c>
      <c r="DL1270" s="26" t="s">
        <v>139</v>
      </c>
      <c r="DM1270" s="26" t="s">
        <v>139</v>
      </c>
      <c r="DN1270" s="26" t="s">
        <v>139</v>
      </c>
      <c r="DO1270" s="26" t="s">
        <v>139</v>
      </c>
    </row>
    <row r="1271" spans="1:119" ht="20.100000000000001" customHeight="1" x14ac:dyDescent="0.25">
      <c r="A1271" s="29" t="str">
        <f t="shared" si="266"/>
        <v>Ghana Women's Voices Foundation6</v>
      </c>
      <c r="B1271" s="29" t="str">
        <f t="shared" si="267"/>
        <v>Ghana Women's Voices Foundation</v>
      </c>
      <c r="C1271" s="29">
        <f t="shared" si="268"/>
        <v>6</v>
      </c>
      <c r="D1271" s="30" t="str">
        <f t="shared" si="269"/>
        <v>Africa and the Middle East</v>
      </c>
      <c r="E1271" s="30" t="str">
        <f t="shared" si="270"/>
        <v>Accra, Ghana</v>
      </c>
      <c r="F1271" s="31">
        <f t="shared" si="271"/>
        <v>2</v>
      </c>
      <c r="G1271" s="31">
        <f t="shared" si="272"/>
        <v>1</v>
      </c>
      <c r="H1271" s="31">
        <f t="shared" si="273"/>
        <v>2</v>
      </c>
      <c r="I1271" s="31">
        <f t="shared" si="274"/>
        <v>2</v>
      </c>
      <c r="J1271" s="31">
        <f t="shared" si="275"/>
        <v>3</v>
      </c>
      <c r="K1271" s="31">
        <f t="shared" si="276"/>
        <v>3</v>
      </c>
      <c r="L1271" s="31">
        <f t="shared" si="277"/>
        <v>2</v>
      </c>
      <c r="M1271" s="31">
        <f t="shared" si="278"/>
        <v>3</v>
      </c>
      <c r="N1271" s="31">
        <f t="shared" si="279"/>
        <v>2.2999999999999998</v>
      </c>
      <c r="O1271" s="26" t="s">
        <v>7195</v>
      </c>
      <c r="P1271" s="26" t="s">
        <v>108</v>
      </c>
      <c r="Q1271" s="27">
        <v>42858</v>
      </c>
      <c r="R1271" s="26" t="s">
        <v>305</v>
      </c>
      <c r="S1271" s="26" t="s">
        <v>167</v>
      </c>
      <c r="T1271" s="26" t="s">
        <v>142</v>
      </c>
      <c r="U1271" s="26" t="s">
        <v>112</v>
      </c>
      <c r="V1271" s="26" t="s">
        <v>169</v>
      </c>
      <c r="W1271" s="26" t="s">
        <v>170</v>
      </c>
      <c r="X1271" s="26" t="s">
        <v>171</v>
      </c>
      <c r="Y1271" s="26" t="s">
        <v>7196</v>
      </c>
      <c r="Z1271" s="24"/>
      <c r="AA1271" s="24"/>
      <c r="AB1271" s="26" t="s">
        <v>117</v>
      </c>
      <c r="AC1271" s="28">
        <v>9000</v>
      </c>
      <c r="AD1271" s="26" t="s">
        <v>7197</v>
      </c>
      <c r="AE1271" s="26" t="s">
        <v>174</v>
      </c>
      <c r="AF1271" s="26" t="s">
        <v>120</v>
      </c>
      <c r="AG1271" s="26" t="s">
        <v>333</v>
      </c>
      <c r="AH1271" s="26" t="s">
        <v>250</v>
      </c>
      <c r="AI1271" s="28">
        <v>9000</v>
      </c>
      <c r="AJ1271" s="26" t="s">
        <v>7198</v>
      </c>
      <c r="AK1271" s="26" t="s">
        <v>7199</v>
      </c>
      <c r="AL1271" s="26" t="s">
        <v>7200</v>
      </c>
      <c r="AM1271" s="24"/>
      <c r="AN1271" s="24"/>
      <c r="AO1271" s="24"/>
      <c r="AP1271" s="24"/>
      <c r="AQ1271" s="24"/>
      <c r="AR1271" s="26" t="s">
        <v>7201</v>
      </c>
      <c r="AS1271" s="24"/>
      <c r="AT1271" s="24"/>
      <c r="AU1271" s="24"/>
      <c r="AV1271" s="24"/>
      <c r="AW1271" s="28">
        <v>34435</v>
      </c>
      <c r="AX1271" s="26">
        <v>259</v>
      </c>
      <c r="AY1271" s="28">
        <v>70</v>
      </c>
      <c r="AZ1271" s="28">
        <v>23</v>
      </c>
      <c r="BA1271" s="26">
        <v>57</v>
      </c>
      <c r="BB1271" s="24"/>
      <c r="BC1271" s="26" t="s">
        <v>7202</v>
      </c>
      <c r="BD1271" s="26" t="s">
        <v>125</v>
      </c>
      <c r="BE1271" s="24"/>
      <c r="BF1271" s="24"/>
      <c r="BG1271" s="24"/>
      <c r="BH1271" s="24"/>
      <c r="BI1271" s="24"/>
      <c r="BJ1271" s="24"/>
      <c r="BK1271" s="24"/>
      <c r="BL1271" s="24"/>
      <c r="BM1271" s="24"/>
      <c r="BN1271" s="24"/>
      <c r="BO1271" s="24"/>
      <c r="BP1271" s="24"/>
      <c r="BQ1271" s="24"/>
      <c r="BR1271" s="26">
        <v>0</v>
      </c>
      <c r="BS1271" s="26">
        <v>0</v>
      </c>
      <c r="BT1271" s="26">
        <v>0</v>
      </c>
      <c r="BU1271" s="26">
        <v>0</v>
      </c>
      <c r="BV1271" s="26">
        <v>0</v>
      </c>
      <c r="BW1271" s="26">
        <v>0</v>
      </c>
      <c r="BX1271" s="26">
        <v>0</v>
      </c>
      <c r="BY1271" s="26">
        <v>0</v>
      </c>
      <c r="BZ1271" s="26" t="s">
        <v>134</v>
      </c>
      <c r="CA1271" s="26" t="s">
        <v>136</v>
      </c>
      <c r="CB1271" s="26" t="s">
        <v>135</v>
      </c>
      <c r="CC1271" s="26" t="s">
        <v>137</v>
      </c>
      <c r="CD1271" s="26" t="s">
        <v>135</v>
      </c>
      <c r="CE1271" s="26" t="s">
        <v>135</v>
      </c>
      <c r="CF1271" s="26" t="s">
        <v>137</v>
      </c>
      <c r="CG1271" s="26" t="s">
        <v>137</v>
      </c>
      <c r="CH1271" s="26" t="s">
        <v>136</v>
      </c>
      <c r="CI1271" s="26" t="s">
        <v>135</v>
      </c>
      <c r="CJ1271" s="26" t="s">
        <v>137</v>
      </c>
      <c r="CK1271" s="26" t="s">
        <v>135</v>
      </c>
      <c r="CL1271" s="26" t="s">
        <v>136</v>
      </c>
      <c r="CM1271" s="26" t="s">
        <v>135</v>
      </c>
      <c r="CN1271" s="26" t="s">
        <v>135</v>
      </c>
      <c r="CO1271" s="26" t="s">
        <v>135</v>
      </c>
      <c r="CP1271" s="26" t="s">
        <v>135</v>
      </c>
      <c r="CQ1271" s="26" t="s">
        <v>136</v>
      </c>
      <c r="CR1271" s="26" t="s">
        <v>136</v>
      </c>
      <c r="CS1271" s="26" t="s">
        <v>134</v>
      </c>
      <c r="CT1271" s="26" t="s">
        <v>136</v>
      </c>
      <c r="CU1271" s="26" t="s">
        <v>135</v>
      </c>
      <c r="CV1271" s="26" t="s">
        <v>136</v>
      </c>
      <c r="CW1271" s="26" t="s">
        <v>136</v>
      </c>
      <c r="CX1271" s="26" t="s">
        <v>136</v>
      </c>
      <c r="CY1271" s="26" t="s">
        <v>135</v>
      </c>
      <c r="CZ1271" s="26" t="s">
        <v>135</v>
      </c>
      <c r="DA1271" s="26" t="s">
        <v>135</v>
      </c>
      <c r="DB1271" s="26" t="s">
        <v>136</v>
      </c>
      <c r="DC1271" s="26" t="s">
        <v>136</v>
      </c>
      <c r="DD1271" s="26" t="s">
        <v>134</v>
      </c>
      <c r="DE1271" s="26" t="s">
        <v>134</v>
      </c>
      <c r="DF1271" s="26" t="s">
        <v>139</v>
      </c>
      <c r="DG1271" s="26" t="s">
        <v>120</v>
      </c>
      <c r="DH1271" s="26" t="s">
        <v>120</v>
      </c>
      <c r="DI1271" s="26" t="s">
        <v>120</v>
      </c>
      <c r="DJ1271" s="26" t="s">
        <v>139</v>
      </c>
      <c r="DK1271" s="26" t="s">
        <v>139</v>
      </c>
      <c r="DL1271" s="26" t="s">
        <v>139</v>
      </c>
      <c r="DM1271" s="26" t="s">
        <v>139</v>
      </c>
      <c r="DN1271" s="26" t="s">
        <v>139</v>
      </c>
      <c r="DO1271" s="26" t="s">
        <v>139</v>
      </c>
    </row>
    <row r="1272" spans="1:119" ht="20.100000000000001" customHeight="1" x14ac:dyDescent="0.25">
      <c r="A1272" s="29" t="str">
        <f t="shared" si="266"/>
        <v>Ghana Women's Voices Foundation5</v>
      </c>
      <c r="B1272" s="29" t="str">
        <f t="shared" si="267"/>
        <v>Ghana Women's Voices Foundation</v>
      </c>
      <c r="C1272" s="29">
        <f t="shared" si="268"/>
        <v>5</v>
      </c>
      <c r="D1272" s="30" t="str">
        <f t="shared" si="269"/>
        <v>Africa and the Middle East</v>
      </c>
      <c r="E1272" s="30" t="str">
        <f t="shared" si="270"/>
        <v>Accra, Ghana</v>
      </c>
      <c r="F1272" s="31">
        <f t="shared" si="271"/>
        <v>3</v>
      </c>
      <c r="G1272" s="31">
        <f t="shared" si="272"/>
        <v>2</v>
      </c>
      <c r="H1272" s="31">
        <f t="shared" si="273"/>
        <v>2</v>
      </c>
      <c r="I1272" s="31">
        <f t="shared" si="274"/>
        <v>2</v>
      </c>
      <c r="J1272" s="31">
        <f t="shared" si="275"/>
        <v>2</v>
      </c>
      <c r="K1272" s="31">
        <f t="shared" si="276"/>
        <v>2</v>
      </c>
      <c r="L1272" s="31">
        <f t="shared" si="277"/>
        <v>2</v>
      </c>
      <c r="M1272" s="31">
        <f t="shared" si="278"/>
        <v>4</v>
      </c>
      <c r="N1272" s="31">
        <f t="shared" si="279"/>
        <v>2.4</v>
      </c>
      <c r="O1272" s="26" t="s">
        <v>7203</v>
      </c>
      <c r="P1272" s="26" t="s">
        <v>108</v>
      </c>
      <c r="Q1272" s="27">
        <v>42502</v>
      </c>
      <c r="R1272" s="26" t="s">
        <v>166</v>
      </c>
      <c r="S1272" s="26" t="s">
        <v>184</v>
      </c>
      <c r="T1272" s="26" t="s">
        <v>157</v>
      </c>
      <c r="U1272" s="26" t="s">
        <v>112</v>
      </c>
      <c r="V1272" s="26" t="s">
        <v>169</v>
      </c>
      <c r="W1272" s="26" t="s">
        <v>170</v>
      </c>
      <c r="X1272" s="26" t="s">
        <v>171</v>
      </c>
      <c r="Y1272" s="26" t="s">
        <v>7196</v>
      </c>
      <c r="Z1272" s="24"/>
      <c r="AA1272" s="24"/>
      <c r="AB1272" s="26" t="s">
        <v>117</v>
      </c>
      <c r="AC1272" s="28">
        <v>10000</v>
      </c>
      <c r="AD1272" s="26" t="s">
        <v>7197</v>
      </c>
      <c r="AE1272" s="26" t="s">
        <v>174</v>
      </c>
      <c r="AF1272" s="26" t="s">
        <v>120</v>
      </c>
      <c r="AG1272" s="26" t="s">
        <v>333</v>
      </c>
      <c r="AH1272" s="26" t="s">
        <v>176</v>
      </c>
      <c r="AI1272" s="28">
        <v>10000</v>
      </c>
      <c r="AJ1272" s="26" t="s">
        <v>7204</v>
      </c>
      <c r="AK1272" s="26" t="s">
        <v>7205</v>
      </c>
      <c r="AL1272" s="26" t="s">
        <v>7200</v>
      </c>
      <c r="AM1272" s="24"/>
      <c r="AN1272" s="24"/>
      <c r="AO1272" s="24"/>
      <c r="AP1272" s="24"/>
      <c r="AQ1272" s="26" t="s">
        <v>7206</v>
      </c>
      <c r="AR1272" s="24"/>
      <c r="AS1272" s="26" t="s">
        <v>7207</v>
      </c>
      <c r="AT1272" s="24"/>
      <c r="AU1272" s="26" t="s">
        <v>7208</v>
      </c>
      <c r="AV1272" s="24"/>
      <c r="AW1272" s="28">
        <v>32875</v>
      </c>
      <c r="AX1272" s="26">
        <v>252</v>
      </c>
      <c r="AY1272" s="28">
        <v>80</v>
      </c>
      <c r="AZ1272" s="28">
        <v>85</v>
      </c>
      <c r="BA1272" s="26">
        <v>0</v>
      </c>
      <c r="BB1272" s="26" t="s">
        <v>148</v>
      </c>
      <c r="BC1272" s="26" t="s">
        <v>7202</v>
      </c>
      <c r="BD1272" s="26" t="s">
        <v>125</v>
      </c>
      <c r="BE1272" s="24"/>
      <c r="BF1272" s="26" t="s">
        <v>7209</v>
      </c>
      <c r="BG1272" s="26" t="s">
        <v>170</v>
      </c>
      <c r="BH1272" s="26" t="s">
        <v>7210</v>
      </c>
      <c r="BI1272" s="26" t="s">
        <v>170</v>
      </c>
      <c r="BJ1272" s="24"/>
      <c r="BK1272" s="24"/>
      <c r="BL1272" s="24"/>
      <c r="BM1272" s="24"/>
      <c r="BN1272" s="24"/>
      <c r="BO1272" s="24"/>
      <c r="BP1272" s="24"/>
      <c r="BQ1272" s="24"/>
      <c r="BR1272" s="26">
        <v>3</v>
      </c>
      <c r="BS1272" s="26">
        <v>2</v>
      </c>
      <c r="BT1272" s="26">
        <v>2</v>
      </c>
      <c r="BU1272" s="26">
        <v>2</v>
      </c>
      <c r="BV1272" s="26">
        <v>2</v>
      </c>
      <c r="BW1272" s="26">
        <v>2</v>
      </c>
      <c r="BX1272" s="26">
        <v>2</v>
      </c>
      <c r="BY1272" s="26">
        <v>4</v>
      </c>
      <c r="BZ1272" s="24"/>
      <c r="CA1272" s="24"/>
      <c r="CB1272" s="24"/>
      <c r="CC1272" s="24"/>
      <c r="CD1272" s="24"/>
      <c r="CE1272" s="24"/>
      <c r="CF1272" s="24"/>
      <c r="CG1272" s="24"/>
      <c r="CH1272" s="24"/>
      <c r="CI1272" s="24"/>
      <c r="CJ1272" s="24"/>
      <c r="CK1272" s="24"/>
      <c r="CL1272" s="24"/>
      <c r="CM1272" s="24"/>
      <c r="CN1272" s="24"/>
      <c r="CO1272" s="24"/>
      <c r="CP1272" s="24"/>
      <c r="CQ1272" s="24"/>
      <c r="CR1272" s="24"/>
      <c r="CS1272" s="24"/>
      <c r="CT1272" s="24"/>
      <c r="CU1272" s="24"/>
      <c r="CV1272" s="24"/>
      <c r="CW1272" s="24"/>
      <c r="CX1272" s="24"/>
      <c r="CY1272" s="24"/>
      <c r="CZ1272" s="24"/>
      <c r="DA1272" s="24"/>
      <c r="DB1272" s="24"/>
      <c r="DC1272" s="24"/>
      <c r="DD1272" s="24"/>
      <c r="DE1272" s="24"/>
      <c r="DF1272" s="26" t="s">
        <v>139</v>
      </c>
      <c r="DG1272" s="26" t="s">
        <v>120</v>
      </c>
      <c r="DH1272" s="26" t="s">
        <v>120</v>
      </c>
      <c r="DI1272" s="26" t="s">
        <v>139</v>
      </c>
      <c r="DJ1272" s="26" t="s">
        <v>139</v>
      </c>
      <c r="DK1272" s="26" t="s">
        <v>139</v>
      </c>
      <c r="DL1272" s="26" t="s">
        <v>139</v>
      </c>
      <c r="DM1272" s="26" t="s">
        <v>139</v>
      </c>
      <c r="DN1272" s="26" t="s">
        <v>139</v>
      </c>
      <c r="DO1272" s="26" t="s">
        <v>139</v>
      </c>
    </row>
    <row r="1273" spans="1:119" ht="20.100000000000001" customHeight="1" x14ac:dyDescent="0.25">
      <c r="A1273" s="29" t="str">
        <f t="shared" si="266"/>
        <v>Ghana Women's Voices Foundation4</v>
      </c>
      <c r="B1273" s="29" t="str">
        <f t="shared" si="267"/>
        <v>Ghana Women's Voices Foundation</v>
      </c>
      <c r="C1273" s="29">
        <f t="shared" si="268"/>
        <v>4</v>
      </c>
      <c r="D1273" s="30" t="str">
        <f t="shared" si="269"/>
        <v>Africa and the Middle East</v>
      </c>
      <c r="E1273" s="30" t="str">
        <f t="shared" si="270"/>
        <v>Accra, Ghana</v>
      </c>
      <c r="F1273" s="31">
        <f t="shared" si="271"/>
        <v>2</v>
      </c>
      <c r="G1273" s="31">
        <f t="shared" si="272"/>
        <v>3</v>
      </c>
      <c r="H1273" s="31">
        <f t="shared" si="273"/>
        <v>2</v>
      </c>
      <c r="I1273" s="31">
        <f t="shared" si="274"/>
        <v>3</v>
      </c>
      <c r="J1273" s="31">
        <f t="shared" si="275"/>
        <v>2</v>
      </c>
      <c r="K1273" s="31">
        <f t="shared" si="276"/>
        <v>3</v>
      </c>
      <c r="L1273" s="31">
        <f t="shared" si="277"/>
        <v>4</v>
      </c>
      <c r="M1273" s="31">
        <f t="shared" si="278"/>
        <v>4</v>
      </c>
      <c r="N1273" s="31">
        <f t="shared" si="279"/>
        <v>2.9</v>
      </c>
      <c r="O1273" s="26" t="s">
        <v>7211</v>
      </c>
      <c r="P1273" s="26" t="s">
        <v>108</v>
      </c>
      <c r="Q1273" s="27">
        <v>41771</v>
      </c>
      <c r="R1273" s="26" t="s">
        <v>166</v>
      </c>
      <c r="S1273" s="26" t="s">
        <v>193</v>
      </c>
      <c r="T1273" s="26" t="s">
        <v>194</v>
      </c>
      <c r="U1273" s="26" t="s">
        <v>307</v>
      </c>
      <c r="V1273" s="26" t="s">
        <v>169</v>
      </c>
      <c r="W1273" s="26" t="s">
        <v>170</v>
      </c>
      <c r="X1273" s="26" t="s">
        <v>171</v>
      </c>
      <c r="Y1273" s="26" t="s">
        <v>7196</v>
      </c>
      <c r="Z1273" s="24"/>
      <c r="AA1273" s="24"/>
      <c r="AB1273" s="26" t="s">
        <v>117</v>
      </c>
      <c r="AC1273" s="28">
        <v>10000</v>
      </c>
      <c r="AD1273" s="26" t="s">
        <v>7197</v>
      </c>
      <c r="AE1273" s="26" t="s">
        <v>174</v>
      </c>
      <c r="AF1273" s="26" t="s">
        <v>120</v>
      </c>
      <c r="AG1273" s="26" t="s">
        <v>333</v>
      </c>
      <c r="AH1273" s="26" t="s">
        <v>185</v>
      </c>
      <c r="AI1273" s="28">
        <v>10000</v>
      </c>
      <c r="AJ1273" s="26" t="s">
        <v>7212</v>
      </c>
      <c r="AK1273" s="26" t="s">
        <v>7205</v>
      </c>
      <c r="AL1273" s="26" t="s">
        <v>7200</v>
      </c>
      <c r="AM1273" s="24"/>
      <c r="AN1273" s="24"/>
      <c r="AO1273" s="24"/>
      <c r="AP1273" s="24"/>
      <c r="AQ1273" s="26" t="s">
        <v>7213</v>
      </c>
      <c r="AR1273" s="24"/>
      <c r="AS1273" s="26" t="s">
        <v>7214</v>
      </c>
      <c r="AT1273" s="24"/>
      <c r="AU1273" s="26" t="s">
        <v>7215</v>
      </c>
      <c r="AV1273" s="26" t="s">
        <v>7216</v>
      </c>
      <c r="AW1273" s="28">
        <v>65000</v>
      </c>
      <c r="AX1273" s="26">
        <v>200</v>
      </c>
      <c r="AY1273" s="28">
        <v>80</v>
      </c>
      <c r="AZ1273" s="28">
        <v>60</v>
      </c>
      <c r="BA1273" s="26">
        <v>0</v>
      </c>
      <c r="BB1273" s="26" t="s">
        <v>148</v>
      </c>
      <c r="BC1273" s="26" t="s">
        <v>7202</v>
      </c>
      <c r="BD1273" s="26" t="s">
        <v>125</v>
      </c>
      <c r="BE1273" s="24"/>
      <c r="BF1273" s="26" t="s">
        <v>7217</v>
      </c>
      <c r="BG1273" s="26" t="s">
        <v>271</v>
      </c>
      <c r="BH1273" s="26" t="s">
        <v>7218</v>
      </c>
      <c r="BI1273" s="26" t="s">
        <v>7219</v>
      </c>
      <c r="BJ1273" s="24"/>
      <c r="BK1273" s="24"/>
      <c r="BL1273" s="24"/>
      <c r="BM1273" s="24"/>
      <c r="BN1273" s="24"/>
      <c r="BO1273" s="24"/>
      <c r="BP1273" s="24"/>
      <c r="BQ1273" s="24"/>
      <c r="BR1273" s="26">
        <v>2</v>
      </c>
      <c r="BS1273" s="26">
        <v>3</v>
      </c>
      <c r="BT1273" s="26">
        <v>2</v>
      </c>
      <c r="BU1273" s="26">
        <v>3</v>
      </c>
      <c r="BV1273" s="26">
        <v>2</v>
      </c>
      <c r="BW1273" s="26">
        <v>3</v>
      </c>
      <c r="BX1273" s="26">
        <v>4</v>
      </c>
      <c r="BY1273" s="26">
        <v>4</v>
      </c>
      <c r="BZ1273" s="24"/>
      <c r="CA1273" s="24"/>
      <c r="CB1273" s="24"/>
      <c r="CC1273" s="24"/>
      <c r="CD1273" s="24"/>
      <c r="CE1273" s="24"/>
      <c r="CF1273" s="24"/>
      <c r="CG1273" s="24"/>
      <c r="CH1273" s="24"/>
      <c r="CI1273" s="24"/>
      <c r="CJ1273" s="24"/>
      <c r="CK1273" s="24"/>
      <c r="CL1273" s="24"/>
      <c r="CM1273" s="24"/>
      <c r="CN1273" s="24"/>
      <c r="CO1273" s="24"/>
      <c r="CP1273" s="24"/>
      <c r="CQ1273" s="24"/>
      <c r="CR1273" s="24"/>
      <c r="CS1273" s="24"/>
      <c r="CT1273" s="24"/>
      <c r="CU1273" s="24"/>
      <c r="CV1273" s="24"/>
      <c r="CW1273" s="24"/>
      <c r="CX1273" s="24"/>
      <c r="CY1273" s="24"/>
      <c r="CZ1273" s="24"/>
      <c r="DA1273" s="24"/>
      <c r="DB1273" s="24"/>
      <c r="DC1273" s="24"/>
      <c r="DD1273" s="24"/>
      <c r="DE1273" s="24"/>
      <c r="DF1273" s="26" t="s">
        <v>139</v>
      </c>
      <c r="DG1273" s="26" t="s">
        <v>120</v>
      </c>
      <c r="DH1273" s="26" t="s">
        <v>139</v>
      </c>
      <c r="DI1273" s="26" t="s">
        <v>139</v>
      </c>
      <c r="DJ1273" s="26" t="s">
        <v>139</v>
      </c>
      <c r="DK1273" s="26" t="s">
        <v>139</v>
      </c>
      <c r="DL1273" s="26" t="s">
        <v>120</v>
      </c>
      <c r="DM1273" s="26" t="s">
        <v>139</v>
      </c>
      <c r="DN1273" s="26" t="s">
        <v>139</v>
      </c>
      <c r="DO1273" s="26" t="s">
        <v>139</v>
      </c>
    </row>
    <row r="1274" spans="1:119" ht="20.100000000000001" customHeight="1" x14ac:dyDescent="0.25">
      <c r="A1274" s="29" t="str">
        <f t="shared" si="266"/>
        <v>Ghana Women's Voices Foundation3</v>
      </c>
      <c r="B1274" s="29" t="str">
        <f t="shared" si="267"/>
        <v>Ghana Women's Voices Foundation</v>
      </c>
      <c r="C1274" s="29">
        <f t="shared" si="268"/>
        <v>3</v>
      </c>
      <c r="D1274" s="30" t="str">
        <f t="shared" si="269"/>
        <v>Africa and the Middle East</v>
      </c>
      <c r="E1274" s="30" t="str">
        <f t="shared" si="270"/>
        <v>Accra, Ghana</v>
      </c>
      <c r="F1274" s="31">
        <f t="shared" si="271"/>
        <v>2</v>
      </c>
      <c r="G1274" s="31">
        <f t="shared" si="272"/>
        <v>2</v>
      </c>
      <c r="H1274" s="31">
        <f t="shared" si="273"/>
        <v>2</v>
      </c>
      <c r="I1274" s="31">
        <f t="shared" si="274"/>
        <v>3</v>
      </c>
      <c r="J1274" s="31">
        <f t="shared" si="275"/>
        <v>2</v>
      </c>
      <c r="K1274" s="31">
        <f t="shared" si="276"/>
        <v>3</v>
      </c>
      <c r="L1274" s="31">
        <f t="shared" si="277"/>
        <v>4</v>
      </c>
      <c r="M1274" s="31">
        <f t="shared" si="278"/>
        <v>4</v>
      </c>
      <c r="N1274" s="31">
        <f t="shared" si="279"/>
        <v>2.8</v>
      </c>
      <c r="O1274" s="26" t="s">
        <v>7220</v>
      </c>
      <c r="P1274" s="26" t="s">
        <v>108</v>
      </c>
      <c r="Q1274" s="27">
        <v>41400</v>
      </c>
      <c r="R1274" s="26" t="s">
        <v>109</v>
      </c>
      <c r="S1274" s="26" t="s">
        <v>206</v>
      </c>
      <c r="T1274" s="26" t="s">
        <v>207</v>
      </c>
      <c r="U1274" s="26" t="s">
        <v>307</v>
      </c>
      <c r="V1274" s="26" t="s">
        <v>169</v>
      </c>
      <c r="W1274" s="26" t="s">
        <v>170</v>
      </c>
      <c r="X1274" s="26" t="s">
        <v>171</v>
      </c>
      <c r="Y1274" s="26" t="s">
        <v>7196</v>
      </c>
      <c r="Z1274" s="24"/>
      <c r="AA1274" s="24"/>
      <c r="AB1274" s="26" t="s">
        <v>117</v>
      </c>
      <c r="AC1274" s="28">
        <v>9000</v>
      </c>
      <c r="AD1274" s="26" t="s">
        <v>7197</v>
      </c>
      <c r="AE1274" s="26" t="s">
        <v>174</v>
      </c>
      <c r="AF1274" s="26" t="s">
        <v>120</v>
      </c>
      <c r="AG1274" s="26" t="s">
        <v>333</v>
      </c>
      <c r="AH1274" s="26" t="s">
        <v>121</v>
      </c>
      <c r="AI1274" s="28">
        <v>9000</v>
      </c>
      <c r="AJ1274" s="26" t="s">
        <v>7221</v>
      </c>
      <c r="AK1274" s="26" t="s">
        <v>7222</v>
      </c>
      <c r="AL1274" s="26" t="s">
        <v>7223</v>
      </c>
      <c r="AM1274" s="24"/>
      <c r="AN1274" s="24"/>
      <c r="AO1274" s="24"/>
      <c r="AP1274" s="24"/>
      <c r="AQ1274" s="24"/>
      <c r="AR1274" s="24"/>
      <c r="AS1274" s="24"/>
      <c r="AT1274" s="24"/>
      <c r="AU1274" s="24"/>
      <c r="AV1274" s="24"/>
      <c r="AW1274" s="28">
        <v>29560</v>
      </c>
      <c r="AX1274" s="26">
        <v>100</v>
      </c>
      <c r="AY1274" s="28">
        <v>50</v>
      </c>
      <c r="AZ1274" s="28">
        <v>25</v>
      </c>
      <c r="BA1274" s="26">
        <v>0</v>
      </c>
      <c r="BB1274" s="26" t="s">
        <v>148</v>
      </c>
      <c r="BC1274" s="26" t="s">
        <v>7202</v>
      </c>
      <c r="BD1274" s="26" t="s">
        <v>125</v>
      </c>
      <c r="BE1274" s="24"/>
      <c r="BF1274" s="26" t="s">
        <v>7224</v>
      </c>
      <c r="BG1274" s="26" t="s">
        <v>170</v>
      </c>
      <c r="BH1274" s="26" t="s">
        <v>7209</v>
      </c>
      <c r="BI1274" s="26" t="s">
        <v>170</v>
      </c>
      <c r="BJ1274" s="26" t="s">
        <v>7225</v>
      </c>
      <c r="BK1274" s="26" t="s">
        <v>170</v>
      </c>
      <c r="BL1274" s="26" t="s">
        <v>7226</v>
      </c>
      <c r="BM1274" s="26" t="s">
        <v>170</v>
      </c>
      <c r="BN1274" s="24"/>
      <c r="BO1274" s="24"/>
      <c r="BP1274" s="24"/>
      <c r="BQ1274" s="24"/>
      <c r="BR1274" s="26">
        <v>2</v>
      </c>
      <c r="BS1274" s="26">
        <v>2</v>
      </c>
      <c r="BT1274" s="26">
        <v>2</v>
      </c>
      <c r="BU1274" s="26">
        <v>3</v>
      </c>
      <c r="BV1274" s="26">
        <v>2</v>
      </c>
      <c r="BW1274" s="26">
        <v>3</v>
      </c>
      <c r="BX1274" s="26">
        <v>4</v>
      </c>
      <c r="BY1274" s="26">
        <v>4</v>
      </c>
      <c r="BZ1274" s="24"/>
      <c r="CA1274" s="24"/>
      <c r="CB1274" s="24"/>
      <c r="CC1274" s="24"/>
      <c r="CD1274" s="24"/>
      <c r="CE1274" s="24"/>
      <c r="CF1274" s="24"/>
      <c r="CG1274" s="24"/>
      <c r="CH1274" s="24"/>
      <c r="CI1274" s="24"/>
      <c r="CJ1274" s="24"/>
      <c r="CK1274" s="24"/>
      <c r="CL1274" s="24"/>
      <c r="CM1274" s="24"/>
      <c r="CN1274" s="24"/>
      <c r="CO1274" s="24"/>
      <c r="CP1274" s="24"/>
      <c r="CQ1274" s="24"/>
      <c r="CR1274" s="24"/>
      <c r="CS1274" s="24"/>
      <c r="CT1274" s="24"/>
      <c r="CU1274" s="24"/>
      <c r="CV1274" s="24"/>
      <c r="CW1274" s="24"/>
      <c r="CX1274" s="24"/>
      <c r="CY1274" s="24"/>
      <c r="CZ1274" s="24"/>
      <c r="DA1274" s="24"/>
      <c r="DB1274" s="24"/>
      <c r="DC1274" s="24"/>
      <c r="DD1274" s="24"/>
      <c r="DE1274" s="24"/>
      <c r="DF1274" s="26" t="s">
        <v>139</v>
      </c>
      <c r="DG1274" s="26" t="s">
        <v>139</v>
      </c>
      <c r="DH1274" s="26" t="s">
        <v>139</v>
      </c>
      <c r="DI1274" s="26" t="s">
        <v>139</v>
      </c>
      <c r="DJ1274" s="26" t="s">
        <v>139</v>
      </c>
      <c r="DK1274" s="26" t="s">
        <v>139</v>
      </c>
      <c r="DL1274" s="26" t="s">
        <v>139</v>
      </c>
      <c r="DM1274" s="26" t="s">
        <v>139</v>
      </c>
      <c r="DN1274" s="26" t="s">
        <v>139</v>
      </c>
      <c r="DO1274" s="26" t="s">
        <v>120</v>
      </c>
    </row>
    <row r="1275" spans="1:119" ht="20.100000000000001" customHeight="1" x14ac:dyDescent="0.25">
      <c r="A1275" s="29" t="str">
        <f t="shared" si="266"/>
        <v/>
      </c>
      <c r="B1275" s="29" t="str">
        <f t="shared" si="267"/>
        <v>Ghana Women's Voices Foundation</v>
      </c>
      <c r="C1275" s="29">
        <f t="shared" si="268"/>
        <v>0</v>
      </c>
      <c r="D1275" s="30" t="str">
        <f t="shared" si="269"/>
        <v>Africa and the Middle East</v>
      </c>
      <c r="E1275" s="30" t="str">
        <f t="shared" si="270"/>
        <v>Accra, Ghana</v>
      </c>
      <c r="F1275" s="31">
        <f t="shared" si="271"/>
        <v>0</v>
      </c>
      <c r="G1275" s="31">
        <f t="shared" si="272"/>
        <v>0</v>
      </c>
      <c r="H1275" s="31">
        <f t="shared" si="273"/>
        <v>0</v>
      </c>
      <c r="I1275" s="31">
        <f t="shared" si="274"/>
        <v>0</v>
      </c>
      <c r="J1275" s="31">
        <f t="shared" si="275"/>
        <v>0</v>
      </c>
      <c r="K1275" s="31">
        <f t="shared" si="276"/>
        <v>0</v>
      </c>
      <c r="L1275" s="31">
        <f t="shared" si="277"/>
        <v>0</v>
      </c>
      <c r="M1275" s="31">
        <f t="shared" si="278"/>
        <v>0</v>
      </c>
      <c r="N1275" s="31">
        <f t="shared" si="279"/>
        <v>0</v>
      </c>
      <c r="O1275" s="26" t="s">
        <v>16100</v>
      </c>
      <c r="P1275" s="26" t="s">
        <v>108</v>
      </c>
      <c r="Q1275" s="27">
        <v>41018</v>
      </c>
      <c r="R1275" s="24"/>
      <c r="S1275" s="24"/>
      <c r="T1275" s="26" t="s">
        <v>175</v>
      </c>
      <c r="U1275" s="24"/>
      <c r="V1275" s="26" t="s">
        <v>169</v>
      </c>
      <c r="W1275" s="26" t="s">
        <v>170</v>
      </c>
      <c r="X1275" s="26" t="s">
        <v>171</v>
      </c>
      <c r="Y1275" s="26" t="s">
        <v>7196</v>
      </c>
      <c r="Z1275" s="24"/>
      <c r="AA1275" s="24"/>
      <c r="AB1275" s="26" t="s">
        <v>15736</v>
      </c>
      <c r="AC1275" s="28">
        <v>2700</v>
      </c>
      <c r="AD1275" s="26" t="s">
        <v>7197</v>
      </c>
      <c r="AE1275" s="26" t="s">
        <v>174</v>
      </c>
      <c r="AF1275" s="26" t="s">
        <v>120</v>
      </c>
      <c r="AG1275" s="26" t="s">
        <v>333</v>
      </c>
      <c r="AH1275" s="24"/>
      <c r="AI1275" s="28">
        <v>2100</v>
      </c>
      <c r="AJ1275" s="24"/>
      <c r="AK1275" s="24"/>
      <c r="AL1275" s="24"/>
      <c r="AM1275" s="24"/>
      <c r="AN1275" s="24"/>
      <c r="AO1275" s="24"/>
      <c r="AP1275" s="24"/>
      <c r="AQ1275" s="24"/>
      <c r="AR1275" s="24"/>
      <c r="AS1275" s="24"/>
      <c r="AT1275" s="24"/>
      <c r="AU1275" s="24"/>
      <c r="AV1275" s="24"/>
      <c r="AW1275" s="28">
        <v>0</v>
      </c>
      <c r="AX1275" s="26">
        <v>0</v>
      </c>
      <c r="AY1275" s="28">
        <v>0</v>
      </c>
      <c r="AZ1275" s="28">
        <v>0</v>
      </c>
      <c r="BA1275" s="26">
        <v>0</v>
      </c>
      <c r="BB1275" s="24"/>
      <c r="BC1275" s="26" t="s">
        <v>7202</v>
      </c>
      <c r="BD1275" s="24"/>
      <c r="BE1275" s="24"/>
      <c r="BF1275" s="24"/>
      <c r="BG1275" s="24"/>
      <c r="BH1275" s="24"/>
      <c r="BI1275" s="24"/>
      <c r="BJ1275" s="24"/>
      <c r="BK1275" s="24"/>
      <c r="BL1275" s="24"/>
      <c r="BM1275" s="24"/>
      <c r="BN1275" s="24"/>
      <c r="BO1275" s="24"/>
      <c r="BP1275" s="24"/>
      <c r="BQ1275" s="24"/>
      <c r="BR1275" s="26">
        <v>0</v>
      </c>
      <c r="BS1275" s="26">
        <v>0</v>
      </c>
      <c r="BT1275" s="26">
        <v>0</v>
      </c>
      <c r="BU1275" s="26">
        <v>0</v>
      </c>
      <c r="BV1275" s="26">
        <v>0</v>
      </c>
      <c r="BW1275" s="26">
        <v>0</v>
      </c>
      <c r="BX1275" s="26">
        <v>0</v>
      </c>
      <c r="BY1275" s="26">
        <v>0</v>
      </c>
      <c r="BZ1275" s="24"/>
      <c r="CA1275" s="24"/>
      <c r="CB1275" s="24"/>
      <c r="CC1275" s="24"/>
      <c r="CD1275" s="24"/>
      <c r="CE1275" s="24"/>
      <c r="CF1275" s="24"/>
      <c r="CG1275" s="24"/>
      <c r="CH1275" s="24"/>
      <c r="CI1275" s="24"/>
      <c r="CJ1275" s="24"/>
      <c r="CK1275" s="24"/>
      <c r="CL1275" s="24"/>
      <c r="CM1275" s="24"/>
      <c r="CN1275" s="24"/>
      <c r="CO1275" s="24"/>
      <c r="CP1275" s="24"/>
      <c r="CQ1275" s="24"/>
      <c r="CR1275" s="24"/>
      <c r="CS1275" s="24"/>
      <c r="CT1275" s="24"/>
      <c r="CU1275" s="24"/>
      <c r="CV1275" s="24"/>
      <c r="CW1275" s="24"/>
      <c r="CX1275" s="24"/>
      <c r="CY1275" s="24"/>
      <c r="CZ1275" s="24"/>
      <c r="DA1275" s="24"/>
      <c r="DB1275" s="24"/>
      <c r="DC1275" s="24"/>
      <c r="DD1275" s="24"/>
      <c r="DE1275" s="24"/>
      <c r="DF1275" s="26" t="s">
        <v>139</v>
      </c>
      <c r="DG1275" s="26" t="s">
        <v>139</v>
      </c>
      <c r="DH1275" s="26" t="s">
        <v>139</v>
      </c>
      <c r="DI1275" s="26" t="s">
        <v>139</v>
      </c>
      <c r="DJ1275" s="26" t="s">
        <v>139</v>
      </c>
      <c r="DK1275" s="26" t="s">
        <v>139</v>
      </c>
      <c r="DL1275" s="26" t="s">
        <v>139</v>
      </c>
      <c r="DM1275" s="26" t="s">
        <v>139</v>
      </c>
      <c r="DN1275" s="26" t="s">
        <v>139</v>
      </c>
      <c r="DO1275" s="26" t="s">
        <v>139</v>
      </c>
    </row>
    <row r="1276" spans="1:119" ht="20.100000000000001" customHeight="1" x14ac:dyDescent="0.25">
      <c r="A1276" s="29" t="str">
        <f t="shared" si="266"/>
        <v>Ghana Women's Voices Foundation2</v>
      </c>
      <c r="B1276" s="29" t="str">
        <f t="shared" si="267"/>
        <v>Ghana Women's Voices Foundation</v>
      </c>
      <c r="C1276" s="29">
        <f t="shared" si="268"/>
        <v>2</v>
      </c>
      <c r="D1276" s="30" t="str">
        <f t="shared" si="269"/>
        <v>Africa and the Middle East</v>
      </c>
      <c r="E1276" s="30" t="str">
        <f t="shared" si="270"/>
        <v>Accra, Ghana</v>
      </c>
      <c r="F1276" s="31">
        <f t="shared" si="271"/>
        <v>2</v>
      </c>
      <c r="G1276" s="31">
        <f t="shared" si="272"/>
        <v>2</v>
      </c>
      <c r="H1276" s="31">
        <f t="shared" si="273"/>
        <v>2</v>
      </c>
      <c r="I1276" s="31">
        <f t="shared" si="274"/>
        <v>3</v>
      </c>
      <c r="J1276" s="31">
        <f t="shared" si="275"/>
        <v>2</v>
      </c>
      <c r="K1276" s="31">
        <f t="shared" si="276"/>
        <v>3</v>
      </c>
      <c r="L1276" s="31">
        <f t="shared" si="277"/>
        <v>3</v>
      </c>
      <c r="M1276" s="31">
        <f t="shared" si="278"/>
        <v>3</v>
      </c>
      <c r="N1276" s="31">
        <f t="shared" si="279"/>
        <v>2.5</v>
      </c>
      <c r="O1276" s="26" t="s">
        <v>7227</v>
      </c>
      <c r="P1276" s="26" t="s">
        <v>108</v>
      </c>
      <c r="Q1276" s="27">
        <v>41038</v>
      </c>
      <c r="R1276" s="26" t="s">
        <v>109</v>
      </c>
      <c r="S1276" s="26" t="s">
        <v>217</v>
      </c>
      <c r="T1276" s="26" t="s">
        <v>175</v>
      </c>
      <c r="U1276" s="26" t="s">
        <v>307</v>
      </c>
      <c r="V1276" s="26" t="s">
        <v>169</v>
      </c>
      <c r="W1276" s="26" t="s">
        <v>170</v>
      </c>
      <c r="X1276" s="26" t="s">
        <v>171</v>
      </c>
      <c r="Y1276" s="26" t="s">
        <v>7196</v>
      </c>
      <c r="Z1276" s="24"/>
      <c r="AA1276" s="24"/>
      <c r="AB1276" s="26" t="s">
        <v>117</v>
      </c>
      <c r="AC1276" s="28">
        <v>7000</v>
      </c>
      <c r="AD1276" s="26" t="s">
        <v>7197</v>
      </c>
      <c r="AE1276" s="26" t="s">
        <v>174</v>
      </c>
      <c r="AF1276" s="26" t="s">
        <v>120</v>
      </c>
      <c r="AG1276" s="26" t="s">
        <v>333</v>
      </c>
      <c r="AH1276" s="26" t="s">
        <v>143</v>
      </c>
      <c r="AI1276" s="28">
        <v>7000</v>
      </c>
      <c r="AJ1276" s="24"/>
      <c r="AK1276" s="26" t="s">
        <v>7228</v>
      </c>
      <c r="AL1276" s="26" t="s">
        <v>7229</v>
      </c>
      <c r="AM1276" s="26" t="s">
        <v>7230</v>
      </c>
      <c r="AN1276" s="26" t="s">
        <v>7231</v>
      </c>
      <c r="AO1276" s="26" t="s">
        <v>7232</v>
      </c>
      <c r="AP1276" s="24"/>
      <c r="AQ1276" s="24"/>
      <c r="AR1276" s="24"/>
      <c r="AS1276" s="26" t="s">
        <v>7233</v>
      </c>
      <c r="AT1276" s="26" t="s">
        <v>7234</v>
      </c>
      <c r="AU1276" s="26" t="s">
        <v>7235</v>
      </c>
      <c r="AV1276" s="24"/>
      <c r="AW1276" s="28">
        <v>27906</v>
      </c>
      <c r="AX1276" s="26">
        <v>150</v>
      </c>
      <c r="AY1276" s="28">
        <v>50</v>
      </c>
      <c r="AZ1276" s="28">
        <v>35</v>
      </c>
      <c r="BA1276" s="26">
        <v>0</v>
      </c>
      <c r="BB1276" s="26" t="s">
        <v>148</v>
      </c>
      <c r="BC1276" s="26" t="s">
        <v>7202</v>
      </c>
      <c r="BD1276" s="26" t="s">
        <v>125</v>
      </c>
      <c r="BE1276" s="24"/>
      <c r="BF1276" s="26" t="s">
        <v>7218</v>
      </c>
      <c r="BG1276" s="26" t="s">
        <v>170</v>
      </c>
      <c r="BH1276" s="26" t="s">
        <v>7225</v>
      </c>
      <c r="BI1276" s="26" t="s">
        <v>170</v>
      </c>
      <c r="BJ1276" s="24"/>
      <c r="BK1276" s="24"/>
      <c r="BL1276" s="24"/>
      <c r="BM1276" s="24"/>
      <c r="BN1276" s="24"/>
      <c r="BO1276" s="24"/>
      <c r="BP1276" s="24"/>
      <c r="BQ1276" s="24"/>
      <c r="BR1276" s="26">
        <v>2</v>
      </c>
      <c r="BS1276" s="26">
        <v>2</v>
      </c>
      <c r="BT1276" s="26">
        <v>2</v>
      </c>
      <c r="BU1276" s="26">
        <v>3</v>
      </c>
      <c r="BV1276" s="26">
        <v>2</v>
      </c>
      <c r="BW1276" s="26">
        <v>3</v>
      </c>
      <c r="BX1276" s="26">
        <v>3</v>
      </c>
      <c r="BY1276" s="26">
        <v>3</v>
      </c>
      <c r="BZ1276" s="24"/>
      <c r="CA1276" s="24"/>
      <c r="CB1276" s="24"/>
      <c r="CC1276" s="24"/>
      <c r="CD1276" s="24"/>
      <c r="CE1276" s="24"/>
      <c r="CF1276" s="24"/>
      <c r="CG1276" s="24"/>
      <c r="CH1276" s="24"/>
      <c r="CI1276" s="24"/>
      <c r="CJ1276" s="24"/>
      <c r="CK1276" s="24"/>
      <c r="CL1276" s="24"/>
      <c r="CM1276" s="24"/>
      <c r="CN1276" s="24"/>
      <c r="CO1276" s="24"/>
      <c r="CP1276" s="24"/>
      <c r="CQ1276" s="24"/>
      <c r="CR1276" s="24"/>
      <c r="CS1276" s="24"/>
      <c r="CT1276" s="24"/>
      <c r="CU1276" s="24"/>
      <c r="CV1276" s="24"/>
      <c r="CW1276" s="24"/>
      <c r="CX1276" s="24"/>
      <c r="CY1276" s="24"/>
      <c r="CZ1276" s="24"/>
      <c r="DA1276" s="24"/>
      <c r="DB1276" s="24"/>
      <c r="DC1276" s="24"/>
      <c r="DD1276" s="24"/>
      <c r="DE1276" s="24"/>
      <c r="DF1276" s="26" t="s">
        <v>139</v>
      </c>
      <c r="DG1276" s="26" t="s">
        <v>139</v>
      </c>
      <c r="DH1276" s="26" t="s">
        <v>120</v>
      </c>
      <c r="DI1276" s="26" t="s">
        <v>139</v>
      </c>
      <c r="DJ1276" s="26" t="s">
        <v>139</v>
      </c>
      <c r="DK1276" s="26" t="s">
        <v>139</v>
      </c>
      <c r="DL1276" s="26" t="s">
        <v>139</v>
      </c>
      <c r="DM1276" s="26" t="s">
        <v>139</v>
      </c>
      <c r="DN1276" s="26" t="s">
        <v>139</v>
      </c>
      <c r="DO1276" s="26" t="s">
        <v>120</v>
      </c>
    </row>
    <row r="1277" spans="1:119" ht="20.100000000000001" customHeight="1" x14ac:dyDescent="0.25">
      <c r="A1277" s="29" t="str">
        <f t="shared" si="266"/>
        <v>Ghana Women's Voices Foundation1</v>
      </c>
      <c r="B1277" s="29" t="str">
        <f t="shared" si="267"/>
        <v>Ghana Women's Voices Foundation</v>
      </c>
      <c r="C1277" s="29">
        <f t="shared" si="268"/>
        <v>1</v>
      </c>
      <c r="D1277" s="30" t="str">
        <f t="shared" si="269"/>
        <v>Africa and the Middle East</v>
      </c>
      <c r="E1277" s="30" t="str">
        <f t="shared" si="270"/>
        <v>Accra, Ghana</v>
      </c>
      <c r="F1277" s="31">
        <f t="shared" si="271"/>
        <v>2</v>
      </c>
      <c r="G1277" s="31">
        <f t="shared" si="272"/>
        <v>1</v>
      </c>
      <c r="H1277" s="31">
        <f t="shared" si="273"/>
        <v>2</v>
      </c>
      <c r="I1277" s="31">
        <f t="shared" si="274"/>
        <v>2</v>
      </c>
      <c r="J1277" s="31">
        <f t="shared" si="275"/>
        <v>2</v>
      </c>
      <c r="K1277" s="31">
        <f t="shared" si="276"/>
        <v>3</v>
      </c>
      <c r="L1277" s="31">
        <f t="shared" si="277"/>
        <v>2</v>
      </c>
      <c r="M1277" s="31">
        <f t="shared" si="278"/>
        <v>3</v>
      </c>
      <c r="N1277" s="31">
        <f t="shared" si="279"/>
        <v>2.1</v>
      </c>
      <c r="O1277" s="26" t="s">
        <v>7236</v>
      </c>
      <c r="P1277" s="26" t="s">
        <v>108</v>
      </c>
      <c r="Q1277" s="27">
        <v>40672</v>
      </c>
      <c r="R1277" s="26" t="s">
        <v>155</v>
      </c>
      <c r="S1277" s="26" t="s">
        <v>409</v>
      </c>
      <c r="T1277" s="26" t="s">
        <v>333</v>
      </c>
      <c r="U1277" s="26" t="s">
        <v>307</v>
      </c>
      <c r="V1277" s="26" t="s">
        <v>169</v>
      </c>
      <c r="W1277" s="26" t="s">
        <v>170</v>
      </c>
      <c r="X1277" s="26" t="s">
        <v>171</v>
      </c>
      <c r="Y1277" s="26" t="s">
        <v>7196</v>
      </c>
      <c r="Z1277" s="24"/>
      <c r="AA1277" s="24"/>
      <c r="AB1277" s="26" t="s">
        <v>117</v>
      </c>
      <c r="AC1277" s="28">
        <v>6000</v>
      </c>
      <c r="AD1277" s="26" t="s">
        <v>7197</v>
      </c>
      <c r="AE1277" s="26" t="s">
        <v>174</v>
      </c>
      <c r="AF1277" s="26" t="s">
        <v>120</v>
      </c>
      <c r="AG1277" s="26" t="s">
        <v>333</v>
      </c>
      <c r="AH1277" s="26" t="s">
        <v>158</v>
      </c>
      <c r="AI1277" s="28">
        <v>6000</v>
      </c>
      <c r="AJ1277" s="24"/>
      <c r="AK1277" s="26" t="s">
        <v>7237</v>
      </c>
      <c r="AL1277" s="26" t="s">
        <v>7229</v>
      </c>
      <c r="AM1277" s="26" t="s">
        <v>7238</v>
      </c>
      <c r="AN1277" s="26" t="s">
        <v>7239</v>
      </c>
      <c r="AO1277" s="26" t="s">
        <v>7240</v>
      </c>
      <c r="AP1277" s="24"/>
      <c r="AQ1277" s="24"/>
      <c r="AR1277" s="24"/>
      <c r="AS1277" s="24"/>
      <c r="AT1277" s="24"/>
      <c r="AU1277" s="24"/>
      <c r="AV1277" s="24"/>
      <c r="AW1277" s="28">
        <v>4960</v>
      </c>
      <c r="AX1277" s="26">
        <v>15</v>
      </c>
      <c r="AY1277" s="28">
        <v>60</v>
      </c>
      <c r="AZ1277" s="28">
        <v>20</v>
      </c>
      <c r="BA1277" s="26">
        <v>0</v>
      </c>
      <c r="BB1277" s="26" t="s">
        <v>148</v>
      </c>
      <c r="BC1277" s="26" t="s">
        <v>7202</v>
      </c>
      <c r="BD1277" s="24"/>
      <c r="BE1277" s="24"/>
      <c r="BF1277" s="26" t="s">
        <v>7241</v>
      </c>
      <c r="BG1277" s="26" t="s">
        <v>170</v>
      </c>
      <c r="BH1277" s="24"/>
      <c r="BI1277" s="24"/>
      <c r="BJ1277" s="24"/>
      <c r="BK1277" s="24"/>
      <c r="BL1277" s="24"/>
      <c r="BM1277" s="24"/>
      <c r="BN1277" s="24"/>
      <c r="BO1277" s="24"/>
      <c r="BP1277" s="24"/>
      <c r="BQ1277" s="24"/>
      <c r="BR1277" s="26">
        <v>2</v>
      </c>
      <c r="BS1277" s="26">
        <v>1</v>
      </c>
      <c r="BT1277" s="26">
        <v>2</v>
      </c>
      <c r="BU1277" s="26">
        <v>2</v>
      </c>
      <c r="BV1277" s="26">
        <v>2</v>
      </c>
      <c r="BW1277" s="26">
        <v>3</v>
      </c>
      <c r="BX1277" s="26">
        <v>2</v>
      </c>
      <c r="BY1277" s="26">
        <v>3</v>
      </c>
      <c r="BZ1277" s="24"/>
      <c r="CA1277" s="24"/>
      <c r="CB1277" s="24"/>
      <c r="CC1277" s="24"/>
      <c r="CD1277" s="24"/>
      <c r="CE1277" s="24"/>
      <c r="CF1277" s="24"/>
      <c r="CG1277" s="24"/>
      <c r="CH1277" s="24"/>
      <c r="CI1277" s="24"/>
      <c r="CJ1277" s="24"/>
      <c r="CK1277" s="24"/>
      <c r="CL1277" s="24"/>
      <c r="CM1277" s="24"/>
      <c r="CN1277" s="24"/>
      <c r="CO1277" s="24"/>
      <c r="CP1277" s="24"/>
      <c r="CQ1277" s="24"/>
      <c r="CR1277" s="24"/>
      <c r="CS1277" s="24"/>
      <c r="CT1277" s="24"/>
      <c r="CU1277" s="24"/>
      <c r="CV1277" s="24"/>
      <c r="CW1277" s="24"/>
      <c r="CX1277" s="24"/>
      <c r="CY1277" s="24"/>
      <c r="CZ1277" s="24"/>
      <c r="DA1277" s="24"/>
      <c r="DB1277" s="24"/>
      <c r="DC1277" s="24"/>
      <c r="DD1277" s="24"/>
      <c r="DE1277" s="24"/>
      <c r="DF1277" s="26" t="s">
        <v>139</v>
      </c>
      <c r="DG1277" s="26" t="s">
        <v>120</v>
      </c>
      <c r="DH1277" s="26" t="s">
        <v>139</v>
      </c>
      <c r="DI1277" s="26" t="s">
        <v>139</v>
      </c>
      <c r="DJ1277" s="26" t="s">
        <v>139</v>
      </c>
      <c r="DK1277" s="26" t="s">
        <v>139</v>
      </c>
      <c r="DL1277" s="26" t="s">
        <v>139</v>
      </c>
      <c r="DM1277" s="26" t="s">
        <v>139</v>
      </c>
      <c r="DN1277" s="26" t="s">
        <v>139</v>
      </c>
      <c r="DO1277" s="26" t="s">
        <v>120</v>
      </c>
    </row>
    <row r="1278" spans="1:119" ht="20.100000000000001" customHeight="1" x14ac:dyDescent="0.25">
      <c r="A1278" s="29" t="str">
        <f t="shared" si="266"/>
        <v>Giriyuja (Sanctuary)7</v>
      </c>
      <c r="B1278" s="29" t="str">
        <f t="shared" si="267"/>
        <v>Giriyuja (Sanctuary)</v>
      </c>
      <c r="C1278" s="29">
        <f t="shared" si="268"/>
        <v>7</v>
      </c>
      <c r="D1278" s="30" t="str">
        <f t="shared" si="269"/>
        <v>Africa and the Middle East</v>
      </c>
      <c r="E1278" s="30" t="str">
        <f t="shared" si="270"/>
        <v>Bujumbura, Burundi</v>
      </c>
      <c r="F1278" s="31">
        <f t="shared" si="271"/>
        <v>4</v>
      </c>
      <c r="G1278" s="31">
        <f t="shared" si="272"/>
        <v>4</v>
      </c>
      <c r="H1278" s="31">
        <f t="shared" si="273"/>
        <v>5</v>
      </c>
      <c r="I1278" s="31">
        <f t="shared" si="274"/>
        <v>4</v>
      </c>
      <c r="J1278" s="31">
        <f t="shared" si="275"/>
        <v>5</v>
      </c>
      <c r="K1278" s="31">
        <f t="shared" si="276"/>
        <v>4</v>
      </c>
      <c r="L1278" s="31">
        <f t="shared" si="277"/>
        <v>5</v>
      </c>
      <c r="M1278" s="31">
        <f t="shared" si="278"/>
        <v>4</v>
      </c>
      <c r="N1278" s="31">
        <f t="shared" si="279"/>
        <v>4.4000000000000004</v>
      </c>
      <c r="O1278" s="26" t="s">
        <v>7242</v>
      </c>
      <c r="P1278" s="26" t="s">
        <v>108</v>
      </c>
      <c r="Q1278" s="27">
        <v>42129</v>
      </c>
      <c r="R1278" s="26" t="s">
        <v>305</v>
      </c>
      <c r="S1278" s="26" t="s">
        <v>277</v>
      </c>
      <c r="T1278" s="26" t="s">
        <v>278</v>
      </c>
      <c r="U1278" s="26" t="s">
        <v>168</v>
      </c>
      <c r="V1278" s="26" t="s">
        <v>169</v>
      </c>
      <c r="W1278" s="26" t="s">
        <v>2546</v>
      </c>
      <c r="X1278" s="26" t="s">
        <v>2547</v>
      </c>
      <c r="Y1278" s="26" t="s">
        <v>7243</v>
      </c>
      <c r="Z1278" s="26" t="s">
        <v>7244</v>
      </c>
      <c r="AA1278" s="24"/>
      <c r="AB1278" s="26" t="s">
        <v>117</v>
      </c>
      <c r="AC1278" s="28">
        <v>11000</v>
      </c>
      <c r="AD1278" s="26" t="s">
        <v>7245</v>
      </c>
      <c r="AE1278" s="26" t="s">
        <v>595</v>
      </c>
      <c r="AF1278" s="26" t="s">
        <v>139</v>
      </c>
      <c r="AG1278" s="26" t="s">
        <v>528</v>
      </c>
      <c r="AH1278" s="26" t="s">
        <v>235</v>
      </c>
      <c r="AI1278" s="28">
        <v>11000</v>
      </c>
      <c r="AJ1278" s="26" t="s">
        <v>7246</v>
      </c>
      <c r="AK1278" s="26" t="s">
        <v>7247</v>
      </c>
      <c r="AL1278" s="26" t="s">
        <v>7248</v>
      </c>
      <c r="AM1278" s="24"/>
      <c r="AN1278" s="24"/>
      <c r="AO1278" s="24"/>
      <c r="AP1278" s="24"/>
      <c r="AQ1278" s="24"/>
      <c r="AR1278" s="26" t="s">
        <v>7249</v>
      </c>
      <c r="AS1278" s="26" t="s">
        <v>7250</v>
      </c>
      <c r="AT1278" s="24"/>
      <c r="AU1278" s="26" t="s">
        <v>7251</v>
      </c>
      <c r="AV1278" s="24"/>
      <c r="AW1278" s="28">
        <v>253499</v>
      </c>
      <c r="AX1278" s="26">
        <v>1315</v>
      </c>
      <c r="AY1278" s="28">
        <v>180</v>
      </c>
      <c r="AZ1278" s="28">
        <v>300</v>
      </c>
      <c r="BA1278" s="26">
        <v>0</v>
      </c>
      <c r="BB1278" s="26" t="s">
        <v>241</v>
      </c>
      <c r="BC1278" s="26" t="s">
        <v>7252</v>
      </c>
      <c r="BD1278" s="24"/>
      <c r="BE1278" s="24"/>
      <c r="BF1278" s="26" t="s">
        <v>7253</v>
      </c>
      <c r="BG1278" s="26" t="s">
        <v>7254</v>
      </c>
      <c r="BH1278" s="26" t="s">
        <v>1695</v>
      </c>
      <c r="BI1278" s="26" t="s">
        <v>2546</v>
      </c>
      <c r="BJ1278" s="26" t="s">
        <v>7255</v>
      </c>
      <c r="BK1278" s="26" t="s">
        <v>2546</v>
      </c>
      <c r="BL1278" s="26" t="s">
        <v>768</v>
      </c>
      <c r="BM1278" s="26" t="s">
        <v>2546</v>
      </c>
      <c r="BN1278" s="26" t="s">
        <v>7256</v>
      </c>
      <c r="BO1278" s="26" t="s">
        <v>271</v>
      </c>
      <c r="BP1278" s="24"/>
      <c r="BQ1278" s="24"/>
      <c r="BR1278" s="26">
        <v>4</v>
      </c>
      <c r="BS1278" s="26">
        <v>4</v>
      </c>
      <c r="BT1278" s="26">
        <v>5</v>
      </c>
      <c r="BU1278" s="26">
        <v>4</v>
      </c>
      <c r="BV1278" s="26">
        <v>5</v>
      </c>
      <c r="BW1278" s="26">
        <v>4</v>
      </c>
      <c r="BX1278" s="26">
        <v>5</v>
      </c>
      <c r="BY1278" s="26">
        <v>4</v>
      </c>
      <c r="BZ1278" s="24"/>
      <c r="CA1278" s="24"/>
      <c r="CB1278" s="24"/>
      <c r="CC1278" s="24"/>
      <c r="CD1278" s="24"/>
      <c r="CE1278" s="24"/>
      <c r="CF1278" s="24"/>
      <c r="CG1278" s="24"/>
      <c r="CH1278" s="24"/>
      <c r="CI1278" s="24"/>
      <c r="CJ1278" s="24"/>
      <c r="CK1278" s="24"/>
      <c r="CL1278" s="24"/>
      <c r="CM1278" s="24"/>
      <c r="CN1278" s="24"/>
      <c r="CO1278" s="24"/>
      <c r="CP1278" s="24"/>
      <c r="CQ1278" s="24"/>
      <c r="CR1278" s="24"/>
      <c r="CS1278" s="24"/>
      <c r="CT1278" s="24"/>
      <c r="CU1278" s="24"/>
      <c r="CV1278" s="24"/>
      <c r="CW1278" s="24"/>
      <c r="CX1278" s="24"/>
      <c r="CY1278" s="24"/>
      <c r="CZ1278" s="24"/>
      <c r="DA1278" s="24"/>
      <c r="DB1278" s="24"/>
      <c r="DC1278" s="24"/>
      <c r="DD1278" s="24"/>
      <c r="DE1278" s="24"/>
      <c r="DF1278" s="26" t="s">
        <v>139</v>
      </c>
      <c r="DG1278" s="26" t="s">
        <v>139</v>
      </c>
      <c r="DH1278" s="26" t="s">
        <v>139</v>
      </c>
      <c r="DI1278" s="26" t="s">
        <v>139</v>
      </c>
      <c r="DJ1278" s="26" t="s">
        <v>139</v>
      </c>
      <c r="DK1278" s="26" t="s">
        <v>139</v>
      </c>
      <c r="DL1278" s="26" t="s">
        <v>139</v>
      </c>
      <c r="DM1278" s="26" t="s">
        <v>139</v>
      </c>
      <c r="DN1278" s="26" t="s">
        <v>139</v>
      </c>
      <c r="DO1278" s="26" t="s">
        <v>139</v>
      </c>
    </row>
    <row r="1279" spans="1:119" ht="20.100000000000001" customHeight="1" x14ac:dyDescent="0.25">
      <c r="A1279" s="29" t="str">
        <f t="shared" si="266"/>
        <v>Giriyuja (Sanctuary)6</v>
      </c>
      <c r="B1279" s="29" t="str">
        <f t="shared" si="267"/>
        <v>Giriyuja (Sanctuary)</v>
      </c>
      <c r="C1279" s="29">
        <f t="shared" si="268"/>
        <v>6</v>
      </c>
      <c r="D1279" s="30" t="str">
        <f t="shared" si="269"/>
        <v>Africa and the Middle East</v>
      </c>
      <c r="E1279" s="30" t="str">
        <f t="shared" si="270"/>
        <v>Bujumbura, Burundi</v>
      </c>
      <c r="F1279" s="31">
        <f t="shared" si="271"/>
        <v>4</v>
      </c>
      <c r="G1279" s="31">
        <f t="shared" si="272"/>
        <v>3</v>
      </c>
      <c r="H1279" s="31">
        <f t="shared" si="273"/>
        <v>3</v>
      </c>
      <c r="I1279" s="31">
        <f t="shared" si="274"/>
        <v>4</v>
      </c>
      <c r="J1279" s="31">
        <f t="shared" si="275"/>
        <v>4</v>
      </c>
      <c r="K1279" s="31">
        <f t="shared" si="276"/>
        <v>4</v>
      </c>
      <c r="L1279" s="31">
        <f t="shared" si="277"/>
        <v>4</v>
      </c>
      <c r="M1279" s="31">
        <f t="shared" si="278"/>
        <v>3</v>
      </c>
      <c r="N1279" s="31">
        <f t="shared" si="279"/>
        <v>3.6</v>
      </c>
      <c r="O1279" s="26" t="s">
        <v>7257</v>
      </c>
      <c r="P1279" s="26" t="s">
        <v>108</v>
      </c>
      <c r="Q1279" s="27">
        <v>41568</v>
      </c>
      <c r="R1279" s="26" t="s">
        <v>166</v>
      </c>
      <c r="S1279" s="26" t="s">
        <v>622</v>
      </c>
      <c r="T1279" s="26" t="s">
        <v>194</v>
      </c>
      <c r="U1279" s="26" t="s">
        <v>168</v>
      </c>
      <c r="V1279" s="26" t="s">
        <v>169</v>
      </c>
      <c r="W1279" s="26" t="s">
        <v>2546</v>
      </c>
      <c r="X1279" s="26" t="s">
        <v>2547</v>
      </c>
      <c r="Y1279" s="26" t="s">
        <v>7243</v>
      </c>
      <c r="Z1279" s="26" t="s">
        <v>7244</v>
      </c>
      <c r="AA1279" s="24"/>
      <c r="AB1279" s="26" t="s">
        <v>117</v>
      </c>
      <c r="AC1279" s="28">
        <v>19000</v>
      </c>
      <c r="AD1279" s="26" t="s">
        <v>7245</v>
      </c>
      <c r="AE1279" s="26" t="s">
        <v>595</v>
      </c>
      <c r="AF1279" s="26" t="s">
        <v>139</v>
      </c>
      <c r="AG1279" s="26" t="s">
        <v>528</v>
      </c>
      <c r="AH1279" s="26" t="s">
        <v>250</v>
      </c>
      <c r="AI1279" s="28">
        <v>19000</v>
      </c>
      <c r="AJ1279" s="26" t="s">
        <v>7258</v>
      </c>
      <c r="AK1279" s="26" t="s">
        <v>7259</v>
      </c>
      <c r="AL1279" s="26" t="s">
        <v>7260</v>
      </c>
      <c r="AM1279" s="24"/>
      <c r="AN1279" s="24"/>
      <c r="AO1279" s="24"/>
      <c r="AP1279" s="24"/>
      <c r="AQ1279" s="26" t="s">
        <v>7261</v>
      </c>
      <c r="AR1279" s="24"/>
      <c r="AS1279" s="24"/>
      <c r="AT1279" s="24"/>
      <c r="AU1279" s="24"/>
      <c r="AV1279" s="24"/>
      <c r="AW1279" s="28">
        <v>380776</v>
      </c>
      <c r="AX1279" s="26">
        <v>975</v>
      </c>
      <c r="AY1279" s="28">
        <v>130</v>
      </c>
      <c r="AZ1279" s="28">
        <v>130</v>
      </c>
      <c r="BA1279" s="26">
        <v>0</v>
      </c>
      <c r="BB1279" s="26" t="s">
        <v>241</v>
      </c>
      <c r="BC1279" s="26" t="s">
        <v>7252</v>
      </c>
      <c r="BD1279" s="26" t="s">
        <v>378</v>
      </c>
      <c r="BE1279" s="26" t="s">
        <v>7262</v>
      </c>
      <c r="BF1279" s="26" t="s">
        <v>7263</v>
      </c>
      <c r="BG1279" s="26" t="s">
        <v>387</v>
      </c>
      <c r="BH1279" s="26" t="s">
        <v>6634</v>
      </c>
      <c r="BI1279" s="26" t="s">
        <v>7264</v>
      </c>
      <c r="BJ1279" s="24"/>
      <c r="BK1279" s="24"/>
      <c r="BL1279" s="24"/>
      <c r="BM1279" s="24"/>
      <c r="BN1279" s="24"/>
      <c r="BO1279" s="24"/>
      <c r="BP1279" s="24"/>
      <c r="BQ1279" s="24"/>
      <c r="BR1279" s="26">
        <v>4</v>
      </c>
      <c r="BS1279" s="26">
        <v>3</v>
      </c>
      <c r="BT1279" s="26">
        <v>3</v>
      </c>
      <c r="BU1279" s="26">
        <v>4</v>
      </c>
      <c r="BV1279" s="26">
        <v>4</v>
      </c>
      <c r="BW1279" s="26">
        <v>4</v>
      </c>
      <c r="BX1279" s="26">
        <v>4</v>
      </c>
      <c r="BY1279" s="26">
        <v>3</v>
      </c>
      <c r="BZ1279" s="24"/>
      <c r="CA1279" s="24"/>
      <c r="CB1279" s="24"/>
      <c r="CC1279" s="24"/>
      <c r="CD1279" s="24"/>
      <c r="CE1279" s="24"/>
      <c r="CF1279" s="24"/>
      <c r="CG1279" s="24"/>
      <c r="CH1279" s="24"/>
      <c r="CI1279" s="24"/>
      <c r="CJ1279" s="24"/>
      <c r="CK1279" s="24"/>
      <c r="CL1279" s="24"/>
      <c r="CM1279" s="24"/>
      <c r="CN1279" s="24"/>
      <c r="CO1279" s="24"/>
      <c r="CP1279" s="24"/>
      <c r="CQ1279" s="24"/>
      <c r="CR1279" s="24"/>
      <c r="CS1279" s="24"/>
      <c r="CT1279" s="24"/>
      <c r="CU1279" s="24"/>
      <c r="CV1279" s="24"/>
      <c r="CW1279" s="24"/>
      <c r="CX1279" s="24"/>
      <c r="CY1279" s="24"/>
      <c r="CZ1279" s="24"/>
      <c r="DA1279" s="24"/>
      <c r="DB1279" s="24"/>
      <c r="DC1279" s="24"/>
      <c r="DD1279" s="24"/>
      <c r="DE1279" s="24"/>
      <c r="DF1279" s="26" t="s">
        <v>139</v>
      </c>
      <c r="DG1279" s="26" t="s">
        <v>139</v>
      </c>
      <c r="DH1279" s="26" t="s">
        <v>139</v>
      </c>
      <c r="DI1279" s="26" t="s">
        <v>139</v>
      </c>
      <c r="DJ1279" s="26" t="s">
        <v>139</v>
      </c>
      <c r="DK1279" s="26" t="s">
        <v>139</v>
      </c>
      <c r="DL1279" s="26" t="s">
        <v>139</v>
      </c>
      <c r="DM1279" s="26" t="s">
        <v>139</v>
      </c>
      <c r="DN1279" s="26" t="s">
        <v>139</v>
      </c>
      <c r="DO1279" s="26" t="s">
        <v>139</v>
      </c>
    </row>
    <row r="1280" spans="1:119" ht="20.100000000000001" customHeight="1" x14ac:dyDescent="0.25">
      <c r="A1280" s="29" t="str">
        <f t="shared" si="266"/>
        <v>Giriyuja (Sanctuary)5</v>
      </c>
      <c r="B1280" s="29" t="str">
        <f t="shared" si="267"/>
        <v>Giriyuja (Sanctuary)</v>
      </c>
      <c r="C1280" s="29">
        <f t="shared" si="268"/>
        <v>5</v>
      </c>
      <c r="D1280" s="30" t="str">
        <f t="shared" si="269"/>
        <v>Africa and the Middle East</v>
      </c>
      <c r="E1280" s="30" t="str">
        <f t="shared" si="270"/>
        <v>Bujumbura, Burundi</v>
      </c>
      <c r="F1280" s="31">
        <f t="shared" si="271"/>
        <v>4</v>
      </c>
      <c r="G1280" s="31">
        <f t="shared" si="272"/>
        <v>3</v>
      </c>
      <c r="H1280" s="31">
        <f t="shared" si="273"/>
        <v>3</v>
      </c>
      <c r="I1280" s="31">
        <f t="shared" si="274"/>
        <v>4</v>
      </c>
      <c r="J1280" s="31">
        <f t="shared" si="275"/>
        <v>3</v>
      </c>
      <c r="K1280" s="31">
        <f t="shared" si="276"/>
        <v>4</v>
      </c>
      <c r="L1280" s="31">
        <f t="shared" si="277"/>
        <v>4</v>
      </c>
      <c r="M1280" s="31">
        <f t="shared" si="278"/>
        <v>3</v>
      </c>
      <c r="N1280" s="31">
        <f t="shared" si="279"/>
        <v>3.5</v>
      </c>
      <c r="O1280" s="26" t="s">
        <v>7265</v>
      </c>
      <c r="P1280" s="26" t="s">
        <v>108</v>
      </c>
      <c r="Q1280" s="27">
        <v>41204</v>
      </c>
      <c r="R1280" s="26" t="s">
        <v>166</v>
      </c>
      <c r="S1280" s="26" t="s">
        <v>306</v>
      </c>
      <c r="T1280" s="26" t="s">
        <v>207</v>
      </c>
      <c r="U1280" s="26" t="s">
        <v>168</v>
      </c>
      <c r="V1280" s="26" t="s">
        <v>169</v>
      </c>
      <c r="W1280" s="26" t="s">
        <v>2546</v>
      </c>
      <c r="X1280" s="26" t="s">
        <v>2547</v>
      </c>
      <c r="Y1280" s="26" t="s">
        <v>7243</v>
      </c>
      <c r="Z1280" s="26" t="s">
        <v>7244</v>
      </c>
      <c r="AA1280" s="24"/>
      <c r="AB1280" s="26" t="s">
        <v>117</v>
      </c>
      <c r="AC1280" s="28">
        <v>19000</v>
      </c>
      <c r="AD1280" s="26" t="s">
        <v>7245</v>
      </c>
      <c r="AE1280" s="26" t="s">
        <v>595</v>
      </c>
      <c r="AF1280" s="26" t="s">
        <v>139</v>
      </c>
      <c r="AG1280" s="26" t="s">
        <v>528</v>
      </c>
      <c r="AH1280" s="26" t="s">
        <v>176</v>
      </c>
      <c r="AI1280" s="28">
        <v>19000</v>
      </c>
      <c r="AJ1280" s="26" t="s">
        <v>7266</v>
      </c>
      <c r="AK1280" s="26" t="s">
        <v>7259</v>
      </c>
      <c r="AL1280" s="26" t="s">
        <v>7248</v>
      </c>
      <c r="AM1280" s="24"/>
      <c r="AN1280" s="24"/>
      <c r="AO1280" s="24"/>
      <c r="AP1280" s="24"/>
      <c r="AQ1280" s="26" t="s">
        <v>7267</v>
      </c>
      <c r="AR1280" s="24"/>
      <c r="AS1280" s="24"/>
      <c r="AT1280" s="24"/>
      <c r="AU1280" s="24"/>
      <c r="AV1280" s="24"/>
      <c r="AW1280" s="28">
        <v>209445</v>
      </c>
      <c r="AX1280" s="26">
        <v>5128</v>
      </c>
      <c r="AY1280" s="28">
        <v>130</v>
      </c>
      <c r="AZ1280" s="28">
        <v>50</v>
      </c>
      <c r="BA1280" s="26">
        <v>0</v>
      </c>
      <c r="BB1280" s="26" t="s">
        <v>241</v>
      </c>
      <c r="BC1280" s="26" t="s">
        <v>7252</v>
      </c>
      <c r="BD1280" s="26" t="s">
        <v>378</v>
      </c>
      <c r="BE1280" s="26" t="s">
        <v>7268</v>
      </c>
      <c r="BF1280" s="26" t="s">
        <v>7269</v>
      </c>
      <c r="BG1280" s="24"/>
      <c r="BH1280" s="24"/>
      <c r="BI1280" s="24"/>
      <c r="BJ1280" s="24"/>
      <c r="BK1280" s="24"/>
      <c r="BL1280" s="24"/>
      <c r="BM1280" s="24"/>
      <c r="BN1280" s="24"/>
      <c r="BO1280" s="24"/>
      <c r="BP1280" s="24"/>
      <c r="BQ1280" s="24"/>
      <c r="BR1280" s="26">
        <v>4</v>
      </c>
      <c r="BS1280" s="26">
        <v>3</v>
      </c>
      <c r="BT1280" s="26">
        <v>3</v>
      </c>
      <c r="BU1280" s="26">
        <v>4</v>
      </c>
      <c r="BV1280" s="26">
        <v>3</v>
      </c>
      <c r="BW1280" s="26">
        <v>4</v>
      </c>
      <c r="BX1280" s="26">
        <v>4</v>
      </c>
      <c r="BY1280" s="26">
        <v>3</v>
      </c>
      <c r="BZ1280" s="24"/>
      <c r="CA1280" s="24"/>
      <c r="CB1280" s="24"/>
      <c r="CC1280" s="24"/>
      <c r="CD1280" s="24"/>
      <c r="CE1280" s="24"/>
      <c r="CF1280" s="24"/>
      <c r="CG1280" s="24"/>
      <c r="CH1280" s="24"/>
      <c r="CI1280" s="24"/>
      <c r="CJ1280" s="24"/>
      <c r="CK1280" s="24"/>
      <c r="CL1280" s="24"/>
      <c r="CM1280" s="24"/>
      <c r="CN1280" s="24"/>
      <c r="CO1280" s="24"/>
      <c r="CP1280" s="24"/>
      <c r="CQ1280" s="24"/>
      <c r="CR1280" s="24"/>
      <c r="CS1280" s="24"/>
      <c r="CT1280" s="24"/>
      <c r="CU1280" s="24"/>
      <c r="CV1280" s="24"/>
      <c r="CW1280" s="24"/>
      <c r="CX1280" s="24"/>
      <c r="CY1280" s="24"/>
      <c r="CZ1280" s="24"/>
      <c r="DA1280" s="24"/>
      <c r="DB1280" s="24"/>
      <c r="DC1280" s="24"/>
      <c r="DD1280" s="24"/>
      <c r="DE1280" s="24"/>
      <c r="DF1280" s="26" t="s">
        <v>120</v>
      </c>
      <c r="DG1280" s="26" t="s">
        <v>139</v>
      </c>
      <c r="DH1280" s="26" t="s">
        <v>139</v>
      </c>
      <c r="DI1280" s="26" t="s">
        <v>139</v>
      </c>
      <c r="DJ1280" s="26" t="s">
        <v>139</v>
      </c>
      <c r="DK1280" s="26" t="s">
        <v>139</v>
      </c>
      <c r="DL1280" s="26" t="s">
        <v>139</v>
      </c>
      <c r="DM1280" s="26" t="s">
        <v>139</v>
      </c>
      <c r="DN1280" s="26" t="s">
        <v>139</v>
      </c>
      <c r="DO1280" s="26" t="s">
        <v>139</v>
      </c>
    </row>
    <row r="1281" spans="1:119" ht="20.100000000000001" customHeight="1" x14ac:dyDescent="0.25">
      <c r="A1281" s="29" t="str">
        <f t="shared" si="266"/>
        <v>Giriyuja (Sanctuary)4</v>
      </c>
      <c r="B1281" s="29" t="str">
        <f t="shared" si="267"/>
        <v>Giriyuja (Sanctuary)</v>
      </c>
      <c r="C1281" s="29">
        <f t="shared" si="268"/>
        <v>4</v>
      </c>
      <c r="D1281" s="30" t="str">
        <f t="shared" si="269"/>
        <v>Africa and the Middle East</v>
      </c>
      <c r="E1281" s="30" t="str">
        <f t="shared" si="270"/>
        <v>Bujumbura, Burundi</v>
      </c>
      <c r="F1281" s="31">
        <f t="shared" si="271"/>
        <v>2</v>
      </c>
      <c r="G1281" s="31">
        <f t="shared" si="272"/>
        <v>2</v>
      </c>
      <c r="H1281" s="31">
        <f t="shared" si="273"/>
        <v>3</v>
      </c>
      <c r="I1281" s="31">
        <f t="shared" si="274"/>
        <v>3</v>
      </c>
      <c r="J1281" s="31">
        <f t="shared" si="275"/>
        <v>3</v>
      </c>
      <c r="K1281" s="31">
        <f t="shared" si="276"/>
        <v>3</v>
      </c>
      <c r="L1281" s="31">
        <f t="shared" si="277"/>
        <v>3</v>
      </c>
      <c r="M1281" s="31">
        <f t="shared" si="278"/>
        <v>2</v>
      </c>
      <c r="N1281" s="31">
        <f t="shared" si="279"/>
        <v>2.6</v>
      </c>
      <c r="O1281" s="26" t="s">
        <v>7270</v>
      </c>
      <c r="P1281" s="26" t="s">
        <v>108</v>
      </c>
      <c r="Q1281" s="27">
        <v>40835</v>
      </c>
      <c r="R1281" s="26" t="s">
        <v>166</v>
      </c>
      <c r="S1281" s="26" t="s">
        <v>321</v>
      </c>
      <c r="T1281" s="26" t="s">
        <v>175</v>
      </c>
      <c r="U1281" s="26" t="s">
        <v>168</v>
      </c>
      <c r="V1281" s="26" t="s">
        <v>169</v>
      </c>
      <c r="W1281" s="26" t="s">
        <v>2546</v>
      </c>
      <c r="X1281" s="26" t="s">
        <v>2547</v>
      </c>
      <c r="Y1281" s="26" t="s">
        <v>7243</v>
      </c>
      <c r="Z1281" s="26" t="s">
        <v>7244</v>
      </c>
      <c r="AA1281" s="24"/>
      <c r="AB1281" s="26" t="s">
        <v>117</v>
      </c>
      <c r="AC1281" s="28">
        <v>13000</v>
      </c>
      <c r="AD1281" s="26" t="s">
        <v>7245</v>
      </c>
      <c r="AE1281" s="26" t="s">
        <v>595</v>
      </c>
      <c r="AF1281" s="26" t="s">
        <v>139</v>
      </c>
      <c r="AG1281" s="26" t="s">
        <v>528</v>
      </c>
      <c r="AH1281" s="26" t="s">
        <v>185</v>
      </c>
      <c r="AI1281" s="28">
        <v>13000</v>
      </c>
      <c r="AJ1281" s="24"/>
      <c r="AK1281" s="26" t="s">
        <v>7247</v>
      </c>
      <c r="AL1281" s="26" t="s">
        <v>7271</v>
      </c>
      <c r="AM1281" s="26" t="s">
        <v>7272</v>
      </c>
      <c r="AN1281" s="26" t="s">
        <v>7273</v>
      </c>
      <c r="AO1281" s="26" t="s">
        <v>7274</v>
      </c>
      <c r="AP1281" s="24"/>
      <c r="AQ1281" s="24"/>
      <c r="AR1281" s="24"/>
      <c r="AS1281" s="26" t="s">
        <v>7275</v>
      </c>
      <c r="AT1281" s="24"/>
      <c r="AU1281" s="26" t="s">
        <v>7276</v>
      </c>
      <c r="AV1281" s="24"/>
      <c r="AW1281" s="28">
        <v>197760</v>
      </c>
      <c r="AX1281" s="26">
        <v>5020</v>
      </c>
      <c r="AY1281" s="28">
        <v>60</v>
      </c>
      <c r="AZ1281" s="28">
        <v>50</v>
      </c>
      <c r="BA1281" s="26">
        <v>0</v>
      </c>
      <c r="BB1281" s="26" t="s">
        <v>241</v>
      </c>
      <c r="BC1281" s="26" t="s">
        <v>7252</v>
      </c>
      <c r="BD1281" s="24"/>
      <c r="BE1281" s="24"/>
      <c r="BF1281" s="26" t="s">
        <v>1695</v>
      </c>
      <c r="BG1281" s="26" t="s">
        <v>2546</v>
      </c>
      <c r="BH1281" s="26" t="s">
        <v>7277</v>
      </c>
      <c r="BI1281" s="26" t="s">
        <v>2546</v>
      </c>
      <c r="BJ1281" s="24"/>
      <c r="BK1281" s="24"/>
      <c r="BL1281" s="24"/>
      <c r="BM1281" s="24"/>
      <c r="BN1281" s="24"/>
      <c r="BO1281" s="24"/>
      <c r="BP1281" s="24"/>
      <c r="BQ1281" s="24"/>
      <c r="BR1281" s="26">
        <v>2</v>
      </c>
      <c r="BS1281" s="26">
        <v>2</v>
      </c>
      <c r="BT1281" s="26">
        <v>3</v>
      </c>
      <c r="BU1281" s="26">
        <v>3</v>
      </c>
      <c r="BV1281" s="26">
        <v>3</v>
      </c>
      <c r="BW1281" s="26">
        <v>3</v>
      </c>
      <c r="BX1281" s="26">
        <v>3</v>
      </c>
      <c r="BY1281" s="26">
        <v>2</v>
      </c>
      <c r="BZ1281" s="24"/>
      <c r="CA1281" s="24"/>
      <c r="CB1281" s="24"/>
      <c r="CC1281" s="24"/>
      <c r="CD1281" s="24"/>
      <c r="CE1281" s="24"/>
      <c r="CF1281" s="24"/>
      <c r="CG1281" s="24"/>
      <c r="CH1281" s="24"/>
      <c r="CI1281" s="24"/>
      <c r="CJ1281" s="24"/>
      <c r="CK1281" s="24"/>
      <c r="CL1281" s="24"/>
      <c r="CM1281" s="24"/>
      <c r="CN1281" s="24"/>
      <c r="CO1281" s="24"/>
      <c r="CP1281" s="24"/>
      <c r="CQ1281" s="24"/>
      <c r="CR1281" s="24"/>
      <c r="CS1281" s="24"/>
      <c r="CT1281" s="24"/>
      <c r="CU1281" s="24"/>
      <c r="CV1281" s="24"/>
      <c r="CW1281" s="24"/>
      <c r="CX1281" s="24"/>
      <c r="CY1281" s="24"/>
      <c r="CZ1281" s="24"/>
      <c r="DA1281" s="24"/>
      <c r="DB1281" s="24"/>
      <c r="DC1281" s="24"/>
      <c r="DD1281" s="24"/>
      <c r="DE1281" s="24"/>
      <c r="DF1281" s="26" t="s">
        <v>139</v>
      </c>
      <c r="DG1281" s="26" t="s">
        <v>139</v>
      </c>
      <c r="DH1281" s="26" t="s">
        <v>139</v>
      </c>
      <c r="DI1281" s="26" t="s">
        <v>139</v>
      </c>
      <c r="DJ1281" s="26" t="s">
        <v>139</v>
      </c>
      <c r="DK1281" s="26" t="s">
        <v>139</v>
      </c>
      <c r="DL1281" s="26" t="s">
        <v>139</v>
      </c>
      <c r="DM1281" s="26" t="s">
        <v>139</v>
      </c>
      <c r="DN1281" s="26" t="s">
        <v>139</v>
      </c>
      <c r="DO1281" s="26" t="s">
        <v>139</v>
      </c>
    </row>
    <row r="1282" spans="1:119" ht="20.100000000000001" customHeight="1" x14ac:dyDescent="0.25">
      <c r="A1282" s="29" t="str">
        <f t="shared" si="266"/>
        <v>Giriyuja (Sanctuary)3</v>
      </c>
      <c r="B1282" s="29" t="str">
        <f t="shared" si="267"/>
        <v>Giriyuja (Sanctuary)</v>
      </c>
      <c r="C1282" s="29">
        <f t="shared" si="268"/>
        <v>3</v>
      </c>
      <c r="D1282" s="30" t="str">
        <f t="shared" si="269"/>
        <v>Africa and the Middle East</v>
      </c>
      <c r="E1282" s="30" t="str">
        <f t="shared" si="270"/>
        <v>Bujumbura, Burundi</v>
      </c>
      <c r="F1282" s="31">
        <f t="shared" si="271"/>
        <v>4</v>
      </c>
      <c r="G1282" s="31">
        <f t="shared" si="272"/>
        <v>3</v>
      </c>
      <c r="H1282" s="31">
        <f t="shared" si="273"/>
        <v>4</v>
      </c>
      <c r="I1282" s="31">
        <f t="shared" si="274"/>
        <v>3</v>
      </c>
      <c r="J1282" s="31">
        <f t="shared" si="275"/>
        <v>3</v>
      </c>
      <c r="K1282" s="31">
        <f t="shared" si="276"/>
        <v>3</v>
      </c>
      <c r="L1282" s="31">
        <f t="shared" si="277"/>
        <v>3</v>
      </c>
      <c r="M1282" s="31">
        <f t="shared" si="278"/>
        <v>3</v>
      </c>
      <c r="N1282" s="31">
        <f t="shared" si="279"/>
        <v>3.3</v>
      </c>
      <c r="O1282" s="26" t="s">
        <v>7278</v>
      </c>
      <c r="P1282" s="26" t="s">
        <v>108</v>
      </c>
      <c r="Q1282" s="27">
        <v>40469</v>
      </c>
      <c r="R1282" s="26" t="s">
        <v>166</v>
      </c>
      <c r="S1282" s="26" t="s">
        <v>332</v>
      </c>
      <c r="T1282" s="26" t="s">
        <v>333</v>
      </c>
      <c r="U1282" s="26" t="s">
        <v>168</v>
      </c>
      <c r="V1282" s="26" t="s">
        <v>169</v>
      </c>
      <c r="W1282" s="26" t="s">
        <v>2546</v>
      </c>
      <c r="X1282" s="26" t="s">
        <v>2547</v>
      </c>
      <c r="Y1282" s="26" t="s">
        <v>7243</v>
      </c>
      <c r="Z1282" s="26" t="s">
        <v>7244</v>
      </c>
      <c r="AA1282" s="24"/>
      <c r="AB1282" s="26" t="s">
        <v>117</v>
      </c>
      <c r="AC1282" s="28">
        <v>6000</v>
      </c>
      <c r="AD1282" s="26" t="s">
        <v>7245</v>
      </c>
      <c r="AE1282" s="26" t="s">
        <v>595</v>
      </c>
      <c r="AF1282" s="26" t="s">
        <v>139</v>
      </c>
      <c r="AG1282" s="26" t="s">
        <v>528</v>
      </c>
      <c r="AH1282" s="26" t="s">
        <v>121</v>
      </c>
      <c r="AI1282" s="28">
        <v>6000</v>
      </c>
      <c r="AJ1282" s="24"/>
      <c r="AK1282" s="26" t="s">
        <v>7247</v>
      </c>
      <c r="AL1282" s="26" t="s">
        <v>7279</v>
      </c>
      <c r="AM1282" s="26" t="s">
        <v>7280</v>
      </c>
      <c r="AN1282" s="26" t="s">
        <v>7281</v>
      </c>
      <c r="AO1282" s="26" t="s">
        <v>7282</v>
      </c>
      <c r="AP1282" s="24"/>
      <c r="AQ1282" s="24"/>
      <c r="AR1282" s="24"/>
      <c r="AS1282" s="24"/>
      <c r="AT1282" s="26" t="s">
        <v>7283</v>
      </c>
      <c r="AU1282" s="24"/>
      <c r="AV1282" s="24"/>
      <c r="AW1282" s="28">
        <v>160560</v>
      </c>
      <c r="AX1282" s="26">
        <v>390</v>
      </c>
      <c r="AY1282" s="28">
        <v>80</v>
      </c>
      <c r="AZ1282" s="28">
        <v>75</v>
      </c>
      <c r="BA1282" s="26">
        <v>0</v>
      </c>
      <c r="BB1282" s="26" t="s">
        <v>148</v>
      </c>
      <c r="BC1282" s="26" t="s">
        <v>7252</v>
      </c>
      <c r="BD1282" s="24"/>
      <c r="BE1282" s="24"/>
      <c r="BF1282" s="26" t="s">
        <v>1695</v>
      </c>
      <c r="BG1282" s="24"/>
      <c r="BH1282" s="26" t="s">
        <v>6634</v>
      </c>
      <c r="BI1282" s="26" t="s">
        <v>271</v>
      </c>
      <c r="BJ1282" s="24"/>
      <c r="BK1282" s="24"/>
      <c r="BL1282" s="24"/>
      <c r="BM1282" s="24"/>
      <c r="BN1282" s="24"/>
      <c r="BO1282" s="24"/>
      <c r="BP1282" s="24"/>
      <c r="BQ1282" s="24"/>
      <c r="BR1282" s="26">
        <v>4</v>
      </c>
      <c r="BS1282" s="26">
        <v>3</v>
      </c>
      <c r="BT1282" s="26">
        <v>4</v>
      </c>
      <c r="BU1282" s="26">
        <v>3</v>
      </c>
      <c r="BV1282" s="26">
        <v>3</v>
      </c>
      <c r="BW1282" s="26">
        <v>3</v>
      </c>
      <c r="BX1282" s="26">
        <v>3</v>
      </c>
      <c r="BY1282" s="26">
        <v>3</v>
      </c>
      <c r="BZ1282" s="24"/>
      <c r="CA1282" s="24"/>
      <c r="CB1282" s="24"/>
      <c r="CC1282" s="24"/>
      <c r="CD1282" s="24"/>
      <c r="CE1282" s="24"/>
      <c r="CF1282" s="24"/>
      <c r="CG1282" s="24"/>
      <c r="CH1282" s="24"/>
      <c r="CI1282" s="24"/>
      <c r="CJ1282" s="24"/>
      <c r="CK1282" s="24"/>
      <c r="CL1282" s="24"/>
      <c r="CM1282" s="24"/>
      <c r="CN1282" s="24"/>
      <c r="CO1282" s="24"/>
      <c r="CP1282" s="24"/>
      <c r="CQ1282" s="24"/>
      <c r="CR1282" s="24"/>
      <c r="CS1282" s="24"/>
      <c r="CT1282" s="24"/>
      <c r="CU1282" s="24"/>
      <c r="CV1282" s="24"/>
      <c r="CW1282" s="24"/>
      <c r="CX1282" s="24"/>
      <c r="CY1282" s="24"/>
      <c r="CZ1282" s="24"/>
      <c r="DA1282" s="24"/>
      <c r="DB1282" s="24"/>
      <c r="DC1282" s="24"/>
      <c r="DD1282" s="24"/>
      <c r="DE1282" s="24"/>
      <c r="DF1282" s="26" t="s">
        <v>139</v>
      </c>
      <c r="DG1282" s="26" t="s">
        <v>139</v>
      </c>
      <c r="DH1282" s="26" t="s">
        <v>139</v>
      </c>
      <c r="DI1282" s="26" t="s">
        <v>139</v>
      </c>
      <c r="DJ1282" s="26" t="s">
        <v>139</v>
      </c>
      <c r="DK1282" s="26" t="s">
        <v>139</v>
      </c>
      <c r="DL1282" s="26" t="s">
        <v>139</v>
      </c>
      <c r="DM1282" s="26" t="s">
        <v>139</v>
      </c>
      <c r="DN1282" s="26" t="s">
        <v>139</v>
      </c>
      <c r="DO1282" s="26" t="s">
        <v>139</v>
      </c>
    </row>
    <row r="1283" spans="1:119" ht="20.100000000000001" customHeight="1" x14ac:dyDescent="0.25">
      <c r="A1283" s="29" t="str">
        <f t="shared" ref="A1283:A1346" si="280">IFERROR(IF(C1283=0,NA(),B1283&amp;C1283),"")</f>
        <v/>
      </c>
      <c r="B1283" s="29" t="str">
        <f t="shared" ref="B1283:B1346" si="281">IFERROR(IF(AA1283=0,Y1283&amp;IF(Z1283=0,""," ("&amp;Z1283&amp;")"),AA1283&amp;IF(Z1283=0,""," ("&amp;Z1283&amp;")")),"")</f>
        <v>Giriyuja (Sanctuary)</v>
      </c>
      <c r="C1283" s="29">
        <f t="shared" ref="C1283:C1346" si="282">IFERROR(_xlfn.NUMBERVALUE(RIGHT(AH1283,1)),"")</f>
        <v>0</v>
      </c>
      <c r="D1283" s="30" t="str">
        <f t="shared" ref="D1283:D1346" si="283">IFERROR(IF(OR(V1283="Sub-Saharan Africa",V1283="Middle East &amp; North Africa"),"Africa and the Middle East",IF(V1283="Europe &amp; Central Asia","Europe and Eurasia",IF(V1283="East Asia &amp; Pacific","East and Southeast Asia",V1283))),"")</f>
        <v>Africa and the Middle East</v>
      </c>
      <c r="E1283" s="30" t="str">
        <f t="shared" ref="E1283:E1346" si="284">IFERROR(IF(X1283=0,W1283,X1283&amp;", "&amp;W1283),"")</f>
        <v>Bujumbura, Burundi</v>
      </c>
      <c r="F1283" s="31">
        <f t="shared" ref="F1283:F1346" si="285">IFERROR(IF(AND(BZ1283+CA1283+CB1283+CC1283&gt;=4,BZ1283+CA1283+CB1283+CC1283&lt;=6),1,IF(AND(BZ1283+CA1283+CB1283+CC1283&gt;=7,BZ1283+CA1283+CB1283+CC1283&lt;=10),2,IF(AND(BZ1283+CA1283+CB1283+CC1283&gt;=11,BZ1283+CA1283+CB1283+CC1283&lt;=14),3,IF(AND(BZ1283+CA1283+CB1283+CC1283&gt;=15,BZ1283+CA1283+CB1283+CC1283&lt;=18),4,IF(AND(BZ1283+CA1283+CB1283+CC1283&gt;=19,BZ1283+CA1283+CB1283+CC1283&lt;=20),5,BR1283))))),"")</f>
        <v>0</v>
      </c>
      <c r="G1283" s="31">
        <f t="shared" ref="G1283:G1346" si="286">IFERROR(IF(AND(CD1283+CE1283+CF1283+CG1283&gt;=4,CD1283+CE1283+CF1283+CG1283&lt;=6),1,IF(AND(CD1283+CE1283+CF1283+CG1283&gt;=7,CD1283+CE1283+CF1283+CG1283&lt;=10),2,IF(AND(CD1283+CE1283+CF1283+CG1283&gt;=11,CD1283+CE1283+CF1283+CG1283&lt;=14),3,IF(AND(CD1283+CE1283+CF1283+CG1283&gt;=15,CD1283+CE1283+CF1283+CG1283&lt;=18),4,IF(AND(CD1283+CE1283+CF1283+CG1283&gt;=19,CD1283+CE1283+CF1283+CG1283&lt;=20),5,BS1283))))),"")</f>
        <v>0</v>
      </c>
      <c r="H1283" s="31">
        <f t="shared" ref="H1283:H1346" si="287">IFERROR(IF(AND(CH1283+CI1283+CJ1283+CK1283&gt;=4,CH1283+CI1283+CJ1283+CK1283&lt;=6),1,IF(AND(CH1283+CI1283+CJ1283+CK1283&gt;=7,CH1283+CI1283+CJ1283+CK1283&lt;=10),2,IF(AND(CH1283+CI1283+CJ1283+CK1283&gt;=11,CH1283+CI1283+CJ1283+CK1283&lt;=14),3,IF(AND(CH1283+CI1283+CJ1283+CK1283&gt;=15,CH1283+CI1283+CJ1283+CK1283&lt;=18),4,IF(AND(CH1283+CI1283+CJ1283+CK1283&gt;=19,CH1283+CI1283+CJ1283+CK1283&lt;=20),5,BT1283))))),"")</f>
        <v>0</v>
      </c>
      <c r="I1283" s="31">
        <f t="shared" ref="I1283:I1346" si="288">IFERROR(IF(AND(CL1283+CM1283+CN1283+CO1283&gt;=4,CL1283+CM1283+CN1283+CO1283&lt;=6),1,IF(AND(CL1283+CM1283+CN1283+CO1283&gt;=7,CL1283+CM1283+CN1283+CO1283&lt;=10),2,IF(AND(CL1283+CM1283+CN1283+CO1283&gt;=11,CL1283+CM1283+CN1283+CO1283&lt;=14),3,IF(AND(CL1283+CM1283+CN1283+CO1283&gt;=15,CL1283+CM1283+CN1283+CO1283&lt;=18),4,IF(AND(CL1283+CM1283+CN1283+CO1283&gt;=19,CL1283+CM1283+CN1283+CO1283&lt;=20),5,BU1283))))),"")</f>
        <v>0</v>
      </c>
      <c r="J1283" s="31">
        <f t="shared" ref="J1283:J1346" si="289">IFERROR(IF(AND(CP1283+CQ1283+CR1283+CS1283&gt;=4,CP1283+CQ1283+CR1283+CS1283&lt;=6),1,IF(AND(CP1283+CQ1283+CR1283+CS1283&gt;=7,CP1283+CQ1283+CR1283+CS1283&lt;=10),2,IF(AND(CP1283+CQ1283+CR1283+CS1283&gt;=11,CP1283+CQ1283+CR1283+CS1283&lt;=14),3,IF(AND(CP1283+CQ1283+CR1283+CS1283&gt;=15,CP1283+CQ1283+CR1283+CS1283&lt;=18),4,IF(AND(CP1283+CQ1283+CR1283+CS1283&gt;=19,CP1283+CQ1283+CR1283+CS1283&lt;=20),5,BV1283))))),"")</f>
        <v>0</v>
      </c>
      <c r="K1283" s="31">
        <f t="shared" ref="K1283:K1346" si="290">IFERROR(IF(AND(CT1283+CU1283+CV1283+CW1283&gt;=4,CT1283+CU1283+CV1283+CW1283&lt;=6),1,IF(AND(CT1283+CU1283+CV1283+CW1283&gt;=7,CT1283+CU1283+CV1283+CW1283&lt;=10),2,IF(AND(CT1283+CU1283+CV1283+CW1283&gt;=11,CT1283+CU1283+CV1283+CW1283&lt;=14),3,IF(AND(CT1283+CU1283+CV1283+CW1283&gt;=15,CT1283+CU1283+CV1283+CW1283&lt;=18),4,IF(AND(CT1283+CU1283+CV1283+CW1283&gt;=19,CT1283+CU1283+CV1283+CW1283&lt;=20),5,BW1283))))),"")</f>
        <v>0</v>
      </c>
      <c r="L1283" s="31">
        <f t="shared" ref="L1283:L1346" si="291">IFERROR(IF(AND(CX1283+CY1283+CZ1283+DA1283&gt;=4,CX1283+CY1283+CZ1283+DA1283&lt;=6),1,IF(AND(CX1283+CY1283+CZ1283+DA1283&gt;=7,CX1283+CY1283+CZ1283+DA1283&lt;=10),2,IF(AND(CX1283+CY1283+CZ1283+DA1283&gt;=11,CX1283+CY1283+CZ1283+DA1283&lt;=14),3,IF(AND(CX1283+CY1283+CZ1283+DA1283&gt;=15,CX1283+CY1283+CZ1283+DA1283&lt;=18),4,IF(AND(CX1283+CY1283+CZ1283+DA1283&gt;=19,CX1283+CY1283+CZ1283+DA1283&lt;=20),5,BX1283))))),"")</f>
        <v>0</v>
      </c>
      <c r="M1283" s="31">
        <f t="shared" ref="M1283:M1346" si="292">IFERROR(IF(AND(DB1283+DC1283+DD1283+DE1283&gt;=4,DB1283+DC1283+DD1283+DE1283&lt;=6),1,IF(AND(DB1283+DC1283+DD1283+DE1283&gt;=7,DB1283+DC1283+DD1283+DE1283&lt;=10),2,IF(AND(DB1283+DC1283+DD1283+DE1283&gt;=11,DB1283+DC1283+DD1283+DE1283&lt;=14),3,IF(AND(DB1283+DC1283+DD1283+DE1283&gt;=15,DB1283+DC1283+DD1283+DE1283&lt;=18),4,IF(AND(DB1283+DC1283+DD1283+DE1283&gt;=19,DB1283+DC1283+DD1283+DE1283&lt;=20),5,BY1283))))),"")</f>
        <v>0</v>
      </c>
      <c r="N1283" s="31">
        <f t="shared" ref="N1283:N1346" si="293">IFERROR(ROUND(AVERAGE(F1283:M1283),1),"")</f>
        <v>0</v>
      </c>
      <c r="O1283" s="26" t="s">
        <v>16101</v>
      </c>
      <c r="P1283" s="26" t="s">
        <v>108</v>
      </c>
      <c r="Q1283" s="27">
        <v>40681</v>
      </c>
      <c r="R1283" s="24"/>
      <c r="S1283" s="24"/>
      <c r="T1283" s="26" t="s">
        <v>333</v>
      </c>
      <c r="U1283" s="24"/>
      <c r="V1283" s="26" t="s">
        <v>169</v>
      </c>
      <c r="W1283" s="26" t="s">
        <v>2546</v>
      </c>
      <c r="X1283" s="26" t="s">
        <v>2547</v>
      </c>
      <c r="Y1283" s="26" t="s">
        <v>7243</v>
      </c>
      <c r="Z1283" s="26" t="s">
        <v>7244</v>
      </c>
      <c r="AA1283" s="24"/>
      <c r="AB1283" s="26" t="s">
        <v>15736</v>
      </c>
      <c r="AC1283" s="28">
        <v>2000</v>
      </c>
      <c r="AD1283" s="26" t="s">
        <v>7245</v>
      </c>
      <c r="AE1283" s="26" t="s">
        <v>595</v>
      </c>
      <c r="AF1283" s="26" t="s">
        <v>139</v>
      </c>
      <c r="AG1283" s="26" t="s">
        <v>528</v>
      </c>
      <c r="AH1283" s="24"/>
      <c r="AI1283" s="28">
        <v>2000</v>
      </c>
      <c r="AJ1283" s="24"/>
      <c r="AK1283" s="24"/>
      <c r="AL1283" s="24"/>
      <c r="AM1283" s="24"/>
      <c r="AN1283" s="24"/>
      <c r="AO1283" s="24"/>
      <c r="AP1283" s="24"/>
      <c r="AQ1283" s="24"/>
      <c r="AR1283" s="24"/>
      <c r="AS1283" s="24"/>
      <c r="AT1283" s="24"/>
      <c r="AU1283" s="24"/>
      <c r="AV1283" s="24"/>
      <c r="AW1283" s="28">
        <v>0</v>
      </c>
      <c r="AX1283" s="26">
        <v>0</v>
      </c>
      <c r="AY1283" s="28">
        <v>0</v>
      </c>
      <c r="AZ1283" s="28">
        <v>0</v>
      </c>
      <c r="BA1283" s="26">
        <v>0</v>
      </c>
      <c r="BB1283" s="24"/>
      <c r="BC1283" s="26" t="s">
        <v>7252</v>
      </c>
      <c r="BD1283" s="24"/>
      <c r="BE1283" s="24"/>
      <c r="BF1283" s="24"/>
      <c r="BG1283" s="24"/>
      <c r="BH1283" s="24"/>
      <c r="BI1283" s="24"/>
      <c r="BJ1283" s="24"/>
      <c r="BK1283" s="24"/>
      <c r="BL1283" s="24"/>
      <c r="BM1283" s="24"/>
      <c r="BN1283" s="24"/>
      <c r="BO1283" s="24"/>
      <c r="BP1283" s="24"/>
      <c r="BQ1283" s="24"/>
      <c r="BR1283" s="26">
        <v>0</v>
      </c>
      <c r="BS1283" s="26">
        <v>0</v>
      </c>
      <c r="BT1283" s="26">
        <v>0</v>
      </c>
      <c r="BU1283" s="26">
        <v>0</v>
      </c>
      <c r="BV1283" s="26">
        <v>0</v>
      </c>
      <c r="BW1283" s="26">
        <v>0</v>
      </c>
      <c r="BX1283" s="26">
        <v>0</v>
      </c>
      <c r="BY1283" s="26">
        <v>0</v>
      </c>
      <c r="BZ1283" s="24"/>
      <c r="CA1283" s="24"/>
      <c r="CB1283" s="24"/>
      <c r="CC1283" s="24"/>
      <c r="CD1283" s="24"/>
      <c r="CE1283" s="24"/>
      <c r="CF1283" s="24"/>
      <c r="CG1283" s="24"/>
      <c r="CH1283" s="24"/>
      <c r="CI1283" s="24"/>
      <c r="CJ1283" s="24"/>
      <c r="CK1283" s="24"/>
      <c r="CL1283" s="24"/>
      <c r="CM1283" s="24"/>
      <c r="CN1283" s="24"/>
      <c r="CO1283" s="24"/>
      <c r="CP1283" s="24"/>
      <c r="CQ1283" s="24"/>
      <c r="CR1283" s="24"/>
      <c r="CS1283" s="24"/>
      <c r="CT1283" s="24"/>
      <c r="CU1283" s="24"/>
      <c r="CV1283" s="24"/>
      <c r="CW1283" s="24"/>
      <c r="CX1283" s="24"/>
      <c r="CY1283" s="24"/>
      <c r="CZ1283" s="24"/>
      <c r="DA1283" s="24"/>
      <c r="DB1283" s="24"/>
      <c r="DC1283" s="24"/>
      <c r="DD1283" s="24"/>
      <c r="DE1283" s="24"/>
      <c r="DF1283" s="26" t="s">
        <v>139</v>
      </c>
      <c r="DG1283" s="26" t="s">
        <v>139</v>
      </c>
      <c r="DH1283" s="26" t="s">
        <v>139</v>
      </c>
      <c r="DI1283" s="26" t="s">
        <v>139</v>
      </c>
      <c r="DJ1283" s="26" t="s">
        <v>139</v>
      </c>
      <c r="DK1283" s="26" t="s">
        <v>139</v>
      </c>
      <c r="DL1283" s="26" t="s">
        <v>139</v>
      </c>
      <c r="DM1283" s="26" t="s">
        <v>139</v>
      </c>
      <c r="DN1283" s="26" t="s">
        <v>139</v>
      </c>
      <c r="DO1283" s="26" t="s">
        <v>139</v>
      </c>
    </row>
    <row r="1284" spans="1:119" ht="20.100000000000001" customHeight="1" x14ac:dyDescent="0.25">
      <c r="A1284" s="29" t="str">
        <f t="shared" si="280"/>
        <v>Girl Child Concerns5</v>
      </c>
      <c r="B1284" s="29" t="str">
        <f t="shared" si="281"/>
        <v>Girl Child Concerns</v>
      </c>
      <c r="C1284" s="29">
        <f t="shared" si="282"/>
        <v>5</v>
      </c>
      <c r="D1284" s="30" t="str">
        <f t="shared" si="283"/>
        <v>Africa and the Middle East</v>
      </c>
      <c r="E1284" s="30" t="str">
        <f t="shared" si="284"/>
        <v>Nigeria</v>
      </c>
      <c r="F1284" s="31">
        <f t="shared" si="285"/>
        <v>3</v>
      </c>
      <c r="G1284" s="31">
        <f t="shared" si="286"/>
        <v>2</v>
      </c>
      <c r="H1284" s="31">
        <f t="shared" si="287"/>
        <v>3</v>
      </c>
      <c r="I1284" s="31">
        <f t="shared" si="288"/>
        <v>4</v>
      </c>
      <c r="J1284" s="31">
        <f t="shared" si="289"/>
        <v>3</v>
      </c>
      <c r="K1284" s="31">
        <f t="shared" si="290"/>
        <v>3</v>
      </c>
      <c r="L1284" s="31">
        <f t="shared" si="291"/>
        <v>3</v>
      </c>
      <c r="M1284" s="31">
        <f t="shared" si="292"/>
        <v>3</v>
      </c>
      <c r="N1284" s="31">
        <f t="shared" si="293"/>
        <v>3</v>
      </c>
      <c r="O1284" s="26" t="s">
        <v>7284</v>
      </c>
      <c r="P1284" s="26" t="s">
        <v>108</v>
      </c>
      <c r="Q1284" s="27">
        <v>41038</v>
      </c>
      <c r="R1284" s="26" t="s">
        <v>305</v>
      </c>
      <c r="S1284" s="26" t="s">
        <v>217</v>
      </c>
      <c r="T1284" s="26" t="s">
        <v>175</v>
      </c>
      <c r="U1284" s="26" t="s">
        <v>112</v>
      </c>
      <c r="V1284" s="26" t="s">
        <v>169</v>
      </c>
      <c r="W1284" s="26" t="s">
        <v>3172</v>
      </c>
      <c r="X1284" s="24"/>
      <c r="Y1284" s="26" t="s">
        <v>7285</v>
      </c>
      <c r="Z1284" s="24"/>
      <c r="AA1284" s="24"/>
      <c r="AB1284" s="26" t="s">
        <v>117</v>
      </c>
      <c r="AC1284" s="28">
        <v>10000</v>
      </c>
      <c r="AD1284" s="24"/>
      <c r="AE1284" s="24"/>
      <c r="AF1284" s="26" t="s">
        <v>120</v>
      </c>
      <c r="AG1284" s="26" t="s">
        <v>528</v>
      </c>
      <c r="AH1284" s="26" t="s">
        <v>176</v>
      </c>
      <c r="AI1284" s="28">
        <v>10000</v>
      </c>
      <c r="AJ1284" s="24"/>
      <c r="AK1284" s="26" t="s">
        <v>7286</v>
      </c>
      <c r="AL1284" s="26" t="s">
        <v>7287</v>
      </c>
      <c r="AM1284" s="26" t="s">
        <v>7288</v>
      </c>
      <c r="AN1284" s="26" t="s">
        <v>7289</v>
      </c>
      <c r="AO1284" s="26" t="s">
        <v>7290</v>
      </c>
      <c r="AP1284" s="24"/>
      <c r="AQ1284" s="24"/>
      <c r="AR1284" s="24"/>
      <c r="AS1284" s="24"/>
      <c r="AT1284" s="26" t="s">
        <v>7291</v>
      </c>
      <c r="AU1284" s="26" t="s">
        <v>7292</v>
      </c>
      <c r="AV1284" s="24"/>
      <c r="AW1284" s="28">
        <v>16370</v>
      </c>
      <c r="AX1284" s="26">
        <v>85</v>
      </c>
      <c r="AY1284" s="28">
        <v>100</v>
      </c>
      <c r="AZ1284" s="28">
        <v>90</v>
      </c>
      <c r="BA1284" s="26">
        <v>0</v>
      </c>
      <c r="BB1284" s="26" t="s">
        <v>148</v>
      </c>
      <c r="BC1284" s="24"/>
      <c r="BD1284" s="26" t="s">
        <v>125</v>
      </c>
      <c r="BE1284" s="24"/>
      <c r="BF1284" s="24"/>
      <c r="BG1284" s="24"/>
      <c r="BH1284" s="24"/>
      <c r="BI1284" s="24"/>
      <c r="BJ1284" s="24"/>
      <c r="BK1284" s="24"/>
      <c r="BL1284" s="24"/>
      <c r="BM1284" s="24"/>
      <c r="BN1284" s="24"/>
      <c r="BO1284" s="24"/>
      <c r="BP1284" s="24"/>
      <c r="BQ1284" s="24"/>
      <c r="BR1284" s="26">
        <v>3</v>
      </c>
      <c r="BS1284" s="26">
        <v>2</v>
      </c>
      <c r="BT1284" s="26">
        <v>3</v>
      </c>
      <c r="BU1284" s="26">
        <v>4</v>
      </c>
      <c r="BV1284" s="26">
        <v>3</v>
      </c>
      <c r="BW1284" s="26">
        <v>3</v>
      </c>
      <c r="BX1284" s="26">
        <v>3</v>
      </c>
      <c r="BY1284" s="26">
        <v>3</v>
      </c>
      <c r="BZ1284" s="24"/>
      <c r="CA1284" s="24"/>
      <c r="CB1284" s="24"/>
      <c r="CC1284" s="24"/>
      <c r="CD1284" s="24"/>
      <c r="CE1284" s="24"/>
      <c r="CF1284" s="24"/>
      <c r="CG1284" s="24"/>
      <c r="CH1284" s="24"/>
      <c r="CI1284" s="24"/>
      <c r="CJ1284" s="24"/>
      <c r="CK1284" s="24"/>
      <c r="CL1284" s="24"/>
      <c r="CM1284" s="24"/>
      <c r="CN1284" s="24"/>
      <c r="CO1284" s="24"/>
      <c r="CP1284" s="24"/>
      <c r="CQ1284" s="24"/>
      <c r="CR1284" s="24"/>
      <c r="CS1284" s="24"/>
      <c r="CT1284" s="24"/>
      <c r="CU1284" s="24"/>
      <c r="CV1284" s="24"/>
      <c r="CW1284" s="24"/>
      <c r="CX1284" s="24"/>
      <c r="CY1284" s="24"/>
      <c r="CZ1284" s="24"/>
      <c r="DA1284" s="24"/>
      <c r="DB1284" s="24"/>
      <c r="DC1284" s="24"/>
      <c r="DD1284" s="24"/>
      <c r="DE1284" s="24"/>
      <c r="DF1284" s="26" t="s">
        <v>139</v>
      </c>
      <c r="DG1284" s="26" t="s">
        <v>120</v>
      </c>
      <c r="DH1284" s="26" t="s">
        <v>139</v>
      </c>
      <c r="DI1284" s="26" t="s">
        <v>139</v>
      </c>
      <c r="DJ1284" s="26" t="s">
        <v>139</v>
      </c>
      <c r="DK1284" s="26" t="s">
        <v>139</v>
      </c>
      <c r="DL1284" s="26" t="s">
        <v>139</v>
      </c>
      <c r="DM1284" s="26" t="s">
        <v>139</v>
      </c>
      <c r="DN1284" s="26" t="s">
        <v>139</v>
      </c>
      <c r="DO1284" s="26" t="s">
        <v>139</v>
      </c>
    </row>
    <row r="1285" spans="1:119" ht="20.100000000000001" customHeight="1" x14ac:dyDescent="0.25">
      <c r="A1285" s="29" t="str">
        <f t="shared" si="280"/>
        <v>Girl Child Concerns4</v>
      </c>
      <c r="B1285" s="29" t="str">
        <f t="shared" si="281"/>
        <v>Girl Child Concerns</v>
      </c>
      <c r="C1285" s="29">
        <f t="shared" si="282"/>
        <v>4</v>
      </c>
      <c r="D1285" s="30" t="str">
        <f t="shared" si="283"/>
        <v>Africa and the Middle East</v>
      </c>
      <c r="E1285" s="30" t="str">
        <f t="shared" si="284"/>
        <v>Nigeria</v>
      </c>
      <c r="F1285" s="31">
        <f t="shared" si="285"/>
        <v>2</v>
      </c>
      <c r="G1285" s="31">
        <f t="shared" si="286"/>
        <v>4</v>
      </c>
      <c r="H1285" s="31">
        <f t="shared" si="287"/>
        <v>2</v>
      </c>
      <c r="I1285" s="31">
        <f t="shared" si="288"/>
        <v>3</v>
      </c>
      <c r="J1285" s="31">
        <f t="shared" si="289"/>
        <v>3</v>
      </c>
      <c r="K1285" s="31">
        <f t="shared" si="290"/>
        <v>4</v>
      </c>
      <c r="L1285" s="31">
        <f t="shared" si="291"/>
        <v>4</v>
      </c>
      <c r="M1285" s="31">
        <f t="shared" si="292"/>
        <v>2</v>
      </c>
      <c r="N1285" s="31">
        <f t="shared" si="293"/>
        <v>3</v>
      </c>
      <c r="O1285" s="26" t="s">
        <v>7293</v>
      </c>
      <c r="P1285" s="26" t="s">
        <v>108</v>
      </c>
      <c r="Q1285" s="27">
        <v>40672</v>
      </c>
      <c r="R1285" s="26" t="s">
        <v>155</v>
      </c>
      <c r="S1285" s="26" t="s">
        <v>409</v>
      </c>
      <c r="T1285" s="26" t="s">
        <v>333</v>
      </c>
      <c r="U1285" s="26" t="s">
        <v>112</v>
      </c>
      <c r="V1285" s="26" t="s">
        <v>169</v>
      </c>
      <c r="W1285" s="26" t="s">
        <v>3172</v>
      </c>
      <c r="X1285" s="24"/>
      <c r="Y1285" s="26" t="s">
        <v>7285</v>
      </c>
      <c r="Z1285" s="24"/>
      <c r="AA1285" s="24"/>
      <c r="AB1285" s="26" t="s">
        <v>117</v>
      </c>
      <c r="AC1285" s="28">
        <v>9000</v>
      </c>
      <c r="AD1285" s="24"/>
      <c r="AE1285" s="24"/>
      <c r="AF1285" s="26" t="s">
        <v>120</v>
      </c>
      <c r="AG1285" s="26" t="s">
        <v>528</v>
      </c>
      <c r="AH1285" s="26" t="s">
        <v>185</v>
      </c>
      <c r="AI1285" s="28">
        <v>9000</v>
      </c>
      <c r="AJ1285" s="24"/>
      <c r="AK1285" s="26" t="s">
        <v>7286</v>
      </c>
      <c r="AL1285" s="26" t="s">
        <v>7287</v>
      </c>
      <c r="AM1285" s="26" t="s">
        <v>7288</v>
      </c>
      <c r="AN1285" s="26" t="s">
        <v>7289</v>
      </c>
      <c r="AO1285" s="26" t="s">
        <v>7294</v>
      </c>
      <c r="AP1285" s="24"/>
      <c r="AQ1285" s="24"/>
      <c r="AR1285" s="24"/>
      <c r="AS1285" s="26" t="s">
        <v>7295</v>
      </c>
      <c r="AT1285" s="26" t="s">
        <v>7296</v>
      </c>
      <c r="AU1285" s="26" t="s">
        <v>7297</v>
      </c>
      <c r="AV1285" s="24"/>
      <c r="AW1285" s="28">
        <v>21853</v>
      </c>
      <c r="AX1285" s="26">
        <v>200</v>
      </c>
      <c r="AY1285" s="28">
        <v>100</v>
      </c>
      <c r="AZ1285" s="28">
        <v>92</v>
      </c>
      <c r="BA1285" s="26">
        <v>0</v>
      </c>
      <c r="BB1285" s="26" t="s">
        <v>148</v>
      </c>
      <c r="BC1285" s="24"/>
      <c r="BD1285" s="24"/>
      <c r="BE1285" s="24"/>
      <c r="BF1285" s="26" t="s">
        <v>1695</v>
      </c>
      <c r="BG1285" s="26" t="s">
        <v>3172</v>
      </c>
      <c r="BH1285" s="24"/>
      <c r="BI1285" s="24"/>
      <c r="BJ1285" s="24"/>
      <c r="BK1285" s="24"/>
      <c r="BL1285" s="24"/>
      <c r="BM1285" s="24"/>
      <c r="BN1285" s="24"/>
      <c r="BO1285" s="24"/>
      <c r="BP1285" s="24"/>
      <c r="BQ1285" s="24"/>
      <c r="BR1285" s="26">
        <v>2</v>
      </c>
      <c r="BS1285" s="26">
        <v>4</v>
      </c>
      <c r="BT1285" s="26">
        <v>2</v>
      </c>
      <c r="BU1285" s="26">
        <v>3</v>
      </c>
      <c r="BV1285" s="26">
        <v>3</v>
      </c>
      <c r="BW1285" s="26">
        <v>4</v>
      </c>
      <c r="BX1285" s="26">
        <v>4</v>
      </c>
      <c r="BY1285" s="26">
        <v>2</v>
      </c>
      <c r="BZ1285" s="24"/>
      <c r="CA1285" s="24"/>
      <c r="CB1285" s="24"/>
      <c r="CC1285" s="24"/>
      <c r="CD1285" s="24"/>
      <c r="CE1285" s="24"/>
      <c r="CF1285" s="24"/>
      <c r="CG1285" s="24"/>
      <c r="CH1285" s="24"/>
      <c r="CI1285" s="24"/>
      <c r="CJ1285" s="24"/>
      <c r="CK1285" s="24"/>
      <c r="CL1285" s="24"/>
      <c r="CM1285" s="24"/>
      <c r="CN1285" s="24"/>
      <c r="CO1285" s="24"/>
      <c r="CP1285" s="24"/>
      <c r="CQ1285" s="24"/>
      <c r="CR1285" s="24"/>
      <c r="CS1285" s="24"/>
      <c r="CT1285" s="24"/>
      <c r="CU1285" s="24"/>
      <c r="CV1285" s="24"/>
      <c r="CW1285" s="24"/>
      <c r="CX1285" s="24"/>
      <c r="CY1285" s="24"/>
      <c r="CZ1285" s="24"/>
      <c r="DA1285" s="24"/>
      <c r="DB1285" s="24"/>
      <c r="DC1285" s="24"/>
      <c r="DD1285" s="24"/>
      <c r="DE1285" s="24"/>
      <c r="DF1285" s="26" t="s">
        <v>139</v>
      </c>
      <c r="DG1285" s="26" t="s">
        <v>120</v>
      </c>
      <c r="DH1285" s="26" t="s">
        <v>139</v>
      </c>
      <c r="DI1285" s="26" t="s">
        <v>139</v>
      </c>
      <c r="DJ1285" s="26" t="s">
        <v>139</v>
      </c>
      <c r="DK1285" s="26" t="s">
        <v>139</v>
      </c>
      <c r="DL1285" s="26" t="s">
        <v>139</v>
      </c>
      <c r="DM1285" s="26" t="s">
        <v>139</v>
      </c>
      <c r="DN1285" s="26" t="s">
        <v>139</v>
      </c>
      <c r="DO1285" s="26" t="s">
        <v>139</v>
      </c>
    </row>
    <row r="1286" spans="1:119" ht="20.100000000000001" customHeight="1" x14ac:dyDescent="0.25">
      <c r="A1286" s="29" t="str">
        <f t="shared" si="280"/>
        <v>Girl Child Concerns3</v>
      </c>
      <c r="B1286" s="29" t="str">
        <f t="shared" si="281"/>
        <v>Girl Child Concerns</v>
      </c>
      <c r="C1286" s="29">
        <f t="shared" si="282"/>
        <v>3</v>
      </c>
      <c r="D1286" s="30" t="str">
        <f t="shared" si="283"/>
        <v>Africa and the Middle East</v>
      </c>
      <c r="E1286" s="30" t="str">
        <f t="shared" si="284"/>
        <v>Nigeria</v>
      </c>
      <c r="F1286" s="31">
        <f t="shared" si="285"/>
        <v>2</v>
      </c>
      <c r="G1286" s="31">
        <f t="shared" si="286"/>
        <v>2</v>
      </c>
      <c r="H1286" s="31">
        <f t="shared" si="287"/>
        <v>2</v>
      </c>
      <c r="I1286" s="31">
        <f t="shared" si="288"/>
        <v>2</v>
      </c>
      <c r="J1286" s="31">
        <f t="shared" si="289"/>
        <v>3</v>
      </c>
      <c r="K1286" s="31">
        <f t="shared" si="290"/>
        <v>4</v>
      </c>
      <c r="L1286" s="31">
        <f t="shared" si="291"/>
        <v>3</v>
      </c>
      <c r="M1286" s="31">
        <f t="shared" si="292"/>
        <v>2</v>
      </c>
      <c r="N1286" s="31">
        <f t="shared" si="293"/>
        <v>2.5</v>
      </c>
      <c r="O1286" s="26" t="s">
        <v>7298</v>
      </c>
      <c r="P1286" s="26" t="s">
        <v>108</v>
      </c>
      <c r="Q1286" s="27">
        <v>40315</v>
      </c>
      <c r="R1286" s="26" t="s">
        <v>155</v>
      </c>
      <c r="S1286" s="26" t="s">
        <v>234</v>
      </c>
      <c r="T1286" s="26" t="s">
        <v>224</v>
      </c>
      <c r="U1286" s="26" t="s">
        <v>112</v>
      </c>
      <c r="V1286" s="26" t="s">
        <v>169</v>
      </c>
      <c r="W1286" s="26" t="s">
        <v>3172</v>
      </c>
      <c r="X1286" s="24"/>
      <c r="Y1286" s="26" t="s">
        <v>7285</v>
      </c>
      <c r="Z1286" s="24"/>
      <c r="AA1286" s="24"/>
      <c r="AB1286" s="26" t="s">
        <v>117</v>
      </c>
      <c r="AC1286" s="28">
        <v>7000</v>
      </c>
      <c r="AD1286" s="24"/>
      <c r="AE1286" s="24"/>
      <c r="AF1286" s="26" t="s">
        <v>120</v>
      </c>
      <c r="AG1286" s="26" t="s">
        <v>528</v>
      </c>
      <c r="AH1286" s="26" t="s">
        <v>121</v>
      </c>
      <c r="AI1286" s="28">
        <v>7000</v>
      </c>
      <c r="AJ1286" s="24"/>
      <c r="AK1286" s="26" t="s">
        <v>7299</v>
      </c>
      <c r="AL1286" s="26" t="s">
        <v>7300</v>
      </c>
      <c r="AM1286" s="26" t="s">
        <v>7301</v>
      </c>
      <c r="AN1286" s="26" t="s">
        <v>7302</v>
      </c>
      <c r="AO1286" s="24"/>
      <c r="AP1286" s="24"/>
      <c r="AQ1286" s="24"/>
      <c r="AR1286" s="24"/>
      <c r="AS1286" s="24"/>
      <c r="AT1286" s="26" t="s">
        <v>7303</v>
      </c>
      <c r="AU1286" s="26" t="s">
        <v>7304</v>
      </c>
      <c r="AV1286" s="24"/>
      <c r="AW1286" s="28">
        <v>16183</v>
      </c>
      <c r="AX1286" s="26">
        <v>200</v>
      </c>
      <c r="AY1286" s="28">
        <v>200</v>
      </c>
      <c r="AZ1286" s="28">
        <v>200</v>
      </c>
      <c r="BA1286" s="26">
        <v>0</v>
      </c>
      <c r="BB1286" s="26" t="s">
        <v>241</v>
      </c>
      <c r="BC1286" s="24"/>
      <c r="BD1286" s="24"/>
      <c r="BE1286" s="24"/>
      <c r="BF1286" s="24"/>
      <c r="BG1286" s="24"/>
      <c r="BH1286" s="24"/>
      <c r="BI1286" s="24"/>
      <c r="BJ1286" s="24"/>
      <c r="BK1286" s="24"/>
      <c r="BL1286" s="24"/>
      <c r="BM1286" s="24"/>
      <c r="BN1286" s="24"/>
      <c r="BO1286" s="24"/>
      <c r="BP1286" s="24"/>
      <c r="BQ1286" s="24"/>
      <c r="BR1286" s="26">
        <v>2</v>
      </c>
      <c r="BS1286" s="26">
        <v>2</v>
      </c>
      <c r="BT1286" s="26">
        <v>2</v>
      </c>
      <c r="BU1286" s="26">
        <v>2</v>
      </c>
      <c r="BV1286" s="26">
        <v>3</v>
      </c>
      <c r="BW1286" s="26">
        <v>4</v>
      </c>
      <c r="BX1286" s="26">
        <v>3</v>
      </c>
      <c r="BY1286" s="26">
        <v>2</v>
      </c>
      <c r="BZ1286" s="24"/>
      <c r="CA1286" s="24"/>
      <c r="CB1286" s="24"/>
      <c r="CC1286" s="24"/>
      <c r="CD1286" s="24"/>
      <c r="CE1286" s="24"/>
      <c r="CF1286" s="24"/>
      <c r="CG1286" s="24"/>
      <c r="CH1286" s="24"/>
      <c r="CI1286" s="24"/>
      <c r="CJ1286" s="24"/>
      <c r="CK1286" s="24"/>
      <c r="CL1286" s="24"/>
      <c r="CM1286" s="24"/>
      <c r="CN1286" s="24"/>
      <c r="CO1286" s="24"/>
      <c r="CP1286" s="24"/>
      <c r="CQ1286" s="24"/>
      <c r="CR1286" s="24"/>
      <c r="CS1286" s="24"/>
      <c r="CT1286" s="24"/>
      <c r="CU1286" s="24"/>
      <c r="CV1286" s="24"/>
      <c r="CW1286" s="24"/>
      <c r="CX1286" s="24"/>
      <c r="CY1286" s="24"/>
      <c r="CZ1286" s="24"/>
      <c r="DA1286" s="24"/>
      <c r="DB1286" s="24"/>
      <c r="DC1286" s="24"/>
      <c r="DD1286" s="24"/>
      <c r="DE1286" s="24"/>
      <c r="DF1286" s="26" t="s">
        <v>139</v>
      </c>
      <c r="DG1286" s="26" t="s">
        <v>139</v>
      </c>
      <c r="DH1286" s="26" t="s">
        <v>139</v>
      </c>
      <c r="DI1286" s="26" t="s">
        <v>139</v>
      </c>
      <c r="DJ1286" s="26" t="s">
        <v>139</v>
      </c>
      <c r="DK1286" s="26" t="s">
        <v>139</v>
      </c>
      <c r="DL1286" s="26" t="s">
        <v>139</v>
      </c>
      <c r="DM1286" s="26" t="s">
        <v>139</v>
      </c>
      <c r="DN1286" s="26" t="s">
        <v>139</v>
      </c>
      <c r="DO1286" s="26" t="s">
        <v>139</v>
      </c>
    </row>
    <row r="1287" spans="1:119" ht="20.100000000000001" customHeight="1" x14ac:dyDescent="0.25">
      <c r="A1287" s="29" t="str">
        <f t="shared" si="280"/>
        <v>Girls Leading Our World Initiatives                                                     4</v>
      </c>
      <c r="B1287" s="29" t="str">
        <f t="shared" si="281"/>
        <v xml:space="preserve">Girls Leading Our World Initiatives                                                     </v>
      </c>
      <c r="C1287" s="29">
        <f t="shared" si="282"/>
        <v>4</v>
      </c>
      <c r="D1287" s="30" t="str">
        <f t="shared" si="283"/>
        <v>Africa and the Middle East</v>
      </c>
      <c r="E1287" s="30" t="str">
        <f t="shared" si="284"/>
        <v>Kisumu, Kenya</v>
      </c>
      <c r="F1287" s="31">
        <f t="shared" si="285"/>
        <v>2</v>
      </c>
      <c r="G1287" s="31">
        <f t="shared" si="286"/>
        <v>2</v>
      </c>
      <c r="H1287" s="31">
        <f t="shared" si="287"/>
        <v>3</v>
      </c>
      <c r="I1287" s="31">
        <f t="shared" si="288"/>
        <v>2</v>
      </c>
      <c r="J1287" s="31">
        <f t="shared" si="289"/>
        <v>2</v>
      </c>
      <c r="K1287" s="31">
        <f t="shared" si="290"/>
        <v>3</v>
      </c>
      <c r="L1287" s="31">
        <f t="shared" si="291"/>
        <v>2</v>
      </c>
      <c r="M1287" s="31">
        <f t="shared" si="292"/>
        <v>3</v>
      </c>
      <c r="N1287" s="31">
        <f t="shared" si="293"/>
        <v>2.4</v>
      </c>
      <c r="O1287" s="26" t="s">
        <v>7305</v>
      </c>
      <c r="P1287" s="26" t="s">
        <v>108</v>
      </c>
      <c r="Q1287" s="27">
        <v>43054</v>
      </c>
      <c r="R1287" s="26" t="s">
        <v>166</v>
      </c>
      <c r="S1287" s="26" t="s">
        <v>110</v>
      </c>
      <c r="T1287" s="26" t="s">
        <v>111</v>
      </c>
      <c r="U1287" s="26" t="s">
        <v>112</v>
      </c>
      <c r="V1287" s="26" t="s">
        <v>169</v>
      </c>
      <c r="W1287" s="26" t="s">
        <v>591</v>
      </c>
      <c r="X1287" s="26" t="s">
        <v>7306</v>
      </c>
      <c r="Y1287" s="26" t="s">
        <v>7307</v>
      </c>
      <c r="Z1287" s="24"/>
      <c r="AA1287" s="24"/>
      <c r="AB1287" s="26" t="s">
        <v>117</v>
      </c>
      <c r="AC1287" s="28">
        <v>10000</v>
      </c>
      <c r="AD1287" s="26" t="s">
        <v>7308</v>
      </c>
      <c r="AE1287" s="26" t="s">
        <v>343</v>
      </c>
      <c r="AF1287" s="26" t="s">
        <v>139</v>
      </c>
      <c r="AG1287" s="26" t="s">
        <v>194</v>
      </c>
      <c r="AH1287" s="26" t="s">
        <v>185</v>
      </c>
      <c r="AI1287" s="28">
        <v>10000</v>
      </c>
      <c r="AJ1287" s="24"/>
      <c r="AK1287" s="24"/>
      <c r="AL1287" s="24"/>
      <c r="AM1287" s="24"/>
      <c r="AN1287" s="24"/>
      <c r="AO1287" s="24"/>
      <c r="AP1287" s="24"/>
      <c r="AQ1287" s="26" t="s">
        <v>7309</v>
      </c>
      <c r="AR1287" s="24"/>
      <c r="AS1287" s="26" t="s">
        <v>7310</v>
      </c>
      <c r="AT1287" s="24"/>
      <c r="AU1287" s="26" t="s">
        <v>7311</v>
      </c>
      <c r="AV1287" s="24"/>
      <c r="AW1287" s="28">
        <v>69021</v>
      </c>
      <c r="AX1287" s="26">
        <v>214</v>
      </c>
      <c r="AY1287" s="28">
        <v>100</v>
      </c>
      <c r="AZ1287" s="28">
        <v>16</v>
      </c>
      <c r="BA1287" s="26">
        <v>16</v>
      </c>
      <c r="BB1287" s="24"/>
      <c r="BC1287" s="26" t="s">
        <v>3723</v>
      </c>
      <c r="BD1287" s="26" t="s">
        <v>125</v>
      </c>
      <c r="BE1287" s="24"/>
      <c r="BF1287" s="26" t="s">
        <v>7312</v>
      </c>
      <c r="BG1287" s="26" t="s">
        <v>261</v>
      </c>
      <c r="BH1287" s="26" t="s">
        <v>7313</v>
      </c>
      <c r="BI1287" s="26" t="s">
        <v>591</v>
      </c>
      <c r="BJ1287" s="26" t="s">
        <v>7314</v>
      </c>
      <c r="BK1287" s="26" t="s">
        <v>591</v>
      </c>
      <c r="BL1287" s="26" t="s">
        <v>98</v>
      </c>
      <c r="BM1287" s="24"/>
      <c r="BN1287" s="24"/>
      <c r="BO1287" s="24"/>
      <c r="BP1287" s="24"/>
      <c r="BQ1287" s="24"/>
      <c r="BR1287" s="26">
        <v>0</v>
      </c>
      <c r="BS1287" s="26">
        <v>0</v>
      </c>
      <c r="BT1287" s="26">
        <v>0</v>
      </c>
      <c r="BU1287" s="26">
        <v>0</v>
      </c>
      <c r="BV1287" s="26">
        <v>0</v>
      </c>
      <c r="BW1287" s="26">
        <v>0</v>
      </c>
      <c r="BX1287" s="26">
        <v>0</v>
      </c>
      <c r="BY1287" s="26">
        <v>0</v>
      </c>
      <c r="BZ1287" s="26" t="s">
        <v>135</v>
      </c>
      <c r="CA1287" s="26" t="s">
        <v>135</v>
      </c>
      <c r="CB1287" s="26" t="s">
        <v>135</v>
      </c>
      <c r="CC1287" s="26" t="s">
        <v>135</v>
      </c>
      <c r="CD1287" s="26" t="s">
        <v>135</v>
      </c>
      <c r="CE1287" s="26" t="s">
        <v>135</v>
      </c>
      <c r="CF1287" s="26" t="s">
        <v>135</v>
      </c>
      <c r="CG1287" s="26" t="s">
        <v>135</v>
      </c>
      <c r="CH1287" s="26" t="s">
        <v>136</v>
      </c>
      <c r="CI1287" s="26" t="s">
        <v>134</v>
      </c>
      <c r="CJ1287" s="26" t="s">
        <v>136</v>
      </c>
      <c r="CK1287" s="26" t="s">
        <v>136</v>
      </c>
      <c r="CL1287" s="26" t="s">
        <v>135</v>
      </c>
      <c r="CM1287" s="26" t="s">
        <v>135</v>
      </c>
      <c r="CN1287" s="26" t="s">
        <v>136</v>
      </c>
      <c r="CO1287" s="26" t="s">
        <v>135</v>
      </c>
      <c r="CP1287" s="26" t="s">
        <v>135</v>
      </c>
      <c r="CQ1287" s="26" t="s">
        <v>136</v>
      </c>
      <c r="CR1287" s="26" t="s">
        <v>136</v>
      </c>
      <c r="CS1287" s="26" t="s">
        <v>135</v>
      </c>
      <c r="CT1287" s="26" t="s">
        <v>136</v>
      </c>
      <c r="CU1287" s="26" t="s">
        <v>136</v>
      </c>
      <c r="CV1287" s="26" t="s">
        <v>135</v>
      </c>
      <c r="CW1287" s="26" t="s">
        <v>138</v>
      </c>
      <c r="CX1287" s="26" t="s">
        <v>135</v>
      </c>
      <c r="CY1287" s="26" t="s">
        <v>135</v>
      </c>
      <c r="CZ1287" s="26" t="s">
        <v>135</v>
      </c>
      <c r="DA1287" s="26" t="s">
        <v>135</v>
      </c>
      <c r="DB1287" s="26" t="s">
        <v>135</v>
      </c>
      <c r="DC1287" s="26" t="s">
        <v>135</v>
      </c>
      <c r="DD1287" s="26" t="s">
        <v>138</v>
      </c>
      <c r="DE1287" s="26" t="s">
        <v>138</v>
      </c>
      <c r="DF1287" s="26" t="s">
        <v>139</v>
      </c>
      <c r="DG1287" s="26" t="s">
        <v>120</v>
      </c>
      <c r="DH1287" s="26" t="s">
        <v>120</v>
      </c>
      <c r="DI1287" s="26" t="s">
        <v>139</v>
      </c>
      <c r="DJ1287" s="26" t="s">
        <v>139</v>
      </c>
      <c r="DK1287" s="26" t="s">
        <v>139</v>
      </c>
      <c r="DL1287" s="26" t="s">
        <v>139</v>
      </c>
      <c r="DM1287" s="26" t="s">
        <v>139</v>
      </c>
      <c r="DN1287" s="26" t="s">
        <v>139</v>
      </c>
      <c r="DO1287" s="26" t="s">
        <v>139</v>
      </c>
    </row>
    <row r="1288" spans="1:119" ht="20.100000000000001" customHeight="1" x14ac:dyDescent="0.25">
      <c r="A1288" s="29" t="str">
        <f t="shared" si="280"/>
        <v/>
      </c>
      <c r="B1288" s="29" t="str">
        <f t="shared" si="281"/>
        <v xml:space="preserve">Girls Leading Our World Initiatives                                                     </v>
      </c>
      <c r="C1288" s="29">
        <f t="shared" si="282"/>
        <v>0</v>
      </c>
      <c r="D1288" s="30" t="str">
        <f t="shared" si="283"/>
        <v>Africa and the Middle East</v>
      </c>
      <c r="E1288" s="30" t="str">
        <f t="shared" si="284"/>
        <v>Kisumu, Kenya</v>
      </c>
      <c r="F1288" s="31">
        <f t="shared" si="285"/>
        <v>0</v>
      </c>
      <c r="G1288" s="31">
        <f t="shared" si="286"/>
        <v>0</v>
      </c>
      <c r="H1288" s="31">
        <f t="shared" si="287"/>
        <v>0</v>
      </c>
      <c r="I1288" s="31">
        <f t="shared" si="288"/>
        <v>0</v>
      </c>
      <c r="J1288" s="31">
        <f t="shared" si="289"/>
        <v>0</v>
      </c>
      <c r="K1288" s="31">
        <f t="shared" si="290"/>
        <v>0</v>
      </c>
      <c r="L1288" s="31">
        <f t="shared" si="291"/>
        <v>0</v>
      </c>
      <c r="M1288" s="31">
        <f t="shared" si="292"/>
        <v>0</v>
      </c>
      <c r="N1288" s="31">
        <f t="shared" si="293"/>
        <v>0</v>
      </c>
      <c r="O1288" s="26" t="s">
        <v>16102</v>
      </c>
      <c r="P1288" s="26" t="s">
        <v>108</v>
      </c>
      <c r="Q1288" s="27">
        <v>42911</v>
      </c>
      <c r="R1288" s="24"/>
      <c r="S1288" s="24"/>
      <c r="T1288" s="26" t="s">
        <v>142</v>
      </c>
      <c r="U1288" s="24"/>
      <c r="V1288" s="26" t="s">
        <v>169</v>
      </c>
      <c r="W1288" s="26" t="s">
        <v>591</v>
      </c>
      <c r="X1288" s="26" t="s">
        <v>7306</v>
      </c>
      <c r="Y1288" s="26" t="s">
        <v>7307</v>
      </c>
      <c r="Z1288" s="24"/>
      <c r="AA1288" s="24"/>
      <c r="AB1288" s="26" t="s">
        <v>15736</v>
      </c>
      <c r="AC1288" s="28">
        <v>2000</v>
      </c>
      <c r="AD1288" s="26" t="s">
        <v>7308</v>
      </c>
      <c r="AE1288" s="26" t="s">
        <v>343</v>
      </c>
      <c r="AF1288" s="26" t="s">
        <v>139</v>
      </c>
      <c r="AG1288" s="26" t="s">
        <v>194</v>
      </c>
      <c r="AH1288" s="24"/>
      <c r="AI1288" s="28">
        <v>2000</v>
      </c>
      <c r="AJ1288" s="24"/>
      <c r="AK1288" s="24"/>
      <c r="AL1288" s="24"/>
      <c r="AM1288" s="24"/>
      <c r="AN1288" s="24"/>
      <c r="AO1288" s="24"/>
      <c r="AP1288" s="24"/>
      <c r="AQ1288" s="24"/>
      <c r="AR1288" s="24"/>
      <c r="AS1288" s="24"/>
      <c r="AT1288" s="24"/>
      <c r="AU1288" s="24"/>
      <c r="AV1288" s="24"/>
      <c r="AW1288" s="28">
        <v>0</v>
      </c>
      <c r="AX1288" s="26">
        <v>0</v>
      </c>
      <c r="AY1288" s="28">
        <v>0</v>
      </c>
      <c r="AZ1288" s="28">
        <v>0</v>
      </c>
      <c r="BA1288" s="26">
        <v>0</v>
      </c>
      <c r="BB1288" s="24"/>
      <c r="BC1288" s="26" t="s">
        <v>3723</v>
      </c>
      <c r="BD1288" s="24"/>
      <c r="BE1288" s="24"/>
      <c r="BF1288" s="24"/>
      <c r="BG1288" s="24"/>
      <c r="BH1288" s="24"/>
      <c r="BI1288" s="24"/>
      <c r="BJ1288" s="24"/>
      <c r="BK1288" s="24"/>
      <c r="BL1288" s="24"/>
      <c r="BM1288" s="24"/>
      <c r="BN1288" s="24"/>
      <c r="BO1288" s="24"/>
      <c r="BP1288" s="24"/>
      <c r="BQ1288" s="24"/>
      <c r="BR1288" s="26">
        <v>0</v>
      </c>
      <c r="BS1288" s="26">
        <v>0</v>
      </c>
      <c r="BT1288" s="26">
        <v>0</v>
      </c>
      <c r="BU1288" s="26">
        <v>0</v>
      </c>
      <c r="BV1288" s="26">
        <v>0</v>
      </c>
      <c r="BW1288" s="26">
        <v>0</v>
      </c>
      <c r="BX1288" s="26">
        <v>0</v>
      </c>
      <c r="BY1288" s="26">
        <v>0</v>
      </c>
      <c r="BZ1288" s="24"/>
      <c r="CA1288" s="24"/>
      <c r="CB1288" s="24"/>
      <c r="CC1288" s="24"/>
      <c r="CD1288" s="24"/>
      <c r="CE1288" s="24"/>
      <c r="CF1288" s="24"/>
      <c r="CG1288" s="24"/>
      <c r="CH1288" s="24"/>
      <c r="CI1288" s="24"/>
      <c r="CJ1288" s="24"/>
      <c r="CK1288" s="24"/>
      <c r="CL1288" s="24"/>
      <c r="CM1288" s="24"/>
      <c r="CN1288" s="24"/>
      <c r="CO1288" s="24"/>
      <c r="CP1288" s="24"/>
      <c r="CQ1288" s="24"/>
      <c r="CR1288" s="24"/>
      <c r="CS1288" s="24"/>
      <c r="CT1288" s="24"/>
      <c r="CU1288" s="24"/>
      <c r="CV1288" s="24"/>
      <c r="CW1288" s="24"/>
      <c r="CX1288" s="24"/>
      <c r="CY1288" s="24"/>
      <c r="CZ1288" s="24"/>
      <c r="DA1288" s="24"/>
      <c r="DB1288" s="24"/>
      <c r="DC1288" s="24"/>
      <c r="DD1288" s="24"/>
      <c r="DE1288" s="24"/>
      <c r="DF1288" s="26" t="s">
        <v>139</v>
      </c>
      <c r="DG1288" s="26" t="s">
        <v>139</v>
      </c>
      <c r="DH1288" s="26" t="s">
        <v>139</v>
      </c>
      <c r="DI1288" s="26" t="s">
        <v>139</v>
      </c>
      <c r="DJ1288" s="26" t="s">
        <v>139</v>
      </c>
      <c r="DK1288" s="26" t="s">
        <v>139</v>
      </c>
      <c r="DL1288" s="26" t="s">
        <v>139</v>
      </c>
      <c r="DM1288" s="26" t="s">
        <v>139</v>
      </c>
      <c r="DN1288" s="26" t="s">
        <v>139</v>
      </c>
      <c r="DO1288" s="26" t="s">
        <v>139</v>
      </c>
    </row>
    <row r="1289" spans="1:119" ht="20.100000000000001" customHeight="1" x14ac:dyDescent="0.25">
      <c r="A1289" s="29" t="str">
        <f t="shared" si="280"/>
        <v>Girls Leading Our World Initiatives                                                     3</v>
      </c>
      <c r="B1289" s="29" t="str">
        <f t="shared" si="281"/>
        <v xml:space="preserve">Girls Leading Our World Initiatives                                                     </v>
      </c>
      <c r="C1289" s="29">
        <f t="shared" si="282"/>
        <v>3</v>
      </c>
      <c r="D1289" s="30" t="str">
        <f t="shared" si="283"/>
        <v>Africa and the Middle East</v>
      </c>
      <c r="E1289" s="30" t="str">
        <f t="shared" si="284"/>
        <v>Kisumu, Kenya</v>
      </c>
      <c r="F1289" s="31">
        <f t="shared" si="285"/>
        <v>2</v>
      </c>
      <c r="G1289" s="31">
        <f t="shared" si="286"/>
        <v>1</v>
      </c>
      <c r="H1289" s="31">
        <f t="shared" si="287"/>
        <v>3</v>
      </c>
      <c r="I1289" s="31">
        <f t="shared" si="288"/>
        <v>1</v>
      </c>
      <c r="J1289" s="31">
        <f t="shared" si="289"/>
        <v>2</v>
      </c>
      <c r="K1289" s="31">
        <f t="shared" si="290"/>
        <v>2</v>
      </c>
      <c r="L1289" s="31">
        <f t="shared" si="291"/>
        <v>3</v>
      </c>
      <c r="M1289" s="31">
        <f t="shared" si="292"/>
        <v>2</v>
      </c>
      <c r="N1289" s="31">
        <f t="shared" si="293"/>
        <v>2</v>
      </c>
      <c r="O1289" s="26" t="s">
        <v>7315</v>
      </c>
      <c r="P1289" s="26" t="s">
        <v>108</v>
      </c>
      <c r="Q1289" s="27">
        <v>42640</v>
      </c>
      <c r="R1289" s="26" t="s">
        <v>109</v>
      </c>
      <c r="S1289" s="26" t="s">
        <v>141</v>
      </c>
      <c r="T1289" s="26" t="s">
        <v>142</v>
      </c>
      <c r="U1289" s="26" t="s">
        <v>112</v>
      </c>
      <c r="V1289" s="26" t="s">
        <v>169</v>
      </c>
      <c r="W1289" s="26" t="s">
        <v>591</v>
      </c>
      <c r="X1289" s="26" t="s">
        <v>7306</v>
      </c>
      <c r="Y1289" s="26" t="s">
        <v>7307</v>
      </c>
      <c r="Z1289" s="24"/>
      <c r="AA1289" s="24"/>
      <c r="AB1289" s="26" t="s">
        <v>117</v>
      </c>
      <c r="AC1289" s="28">
        <v>10000</v>
      </c>
      <c r="AD1289" s="26" t="s">
        <v>7308</v>
      </c>
      <c r="AE1289" s="26" t="s">
        <v>343</v>
      </c>
      <c r="AF1289" s="26" t="s">
        <v>139</v>
      </c>
      <c r="AG1289" s="26" t="s">
        <v>194</v>
      </c>
      <c r="AH1289" s="26" t="s">
        <v>121</v>
      </c>
      <c r="AI1289" s="28">
        <v>10000</v>
      </c>
      <c r="AJ1289" s="26" t="s">
        <v>7316</v>
      </c>
      <c r="AK1289" s="26" t="s">
        <v>7317</v>
      </c>
      <c r="AL1289" s="26" t="s">
        <v>7318</v>
      </c>
      <c r="AM1289" s="24"/>
      <c r="AN1289" s="24"/>
      <c r="AO1289" s="24"/>
      <c r="AP1289" s="24"/>
      <c r="AQ1289" s="24"/>
      <c r="AR1289" s="24"/>
      <c r="AS1289" s="24"/>
      <c r="AT1289" s="24"/>
      <c r="AU1289" s="24"/>
      <c r="AV1289" s="24"/>
      <c r="AW1289" s="28">
        <v>41190</v>
      </c>
      <c r="AX1289" s="26">
        <v>105</v>
      </c>
      <c r="AY1289" s="28">
        <v>90</v>
      </c>
      <c r="AZ1289" s="28">
        <v>98</v>
      </c>
      <c r="BA1289" s="26">
        <v>0</v>
      </c>
      <c r="BB1289" s="26" t="s">
        <v>148</v>
      </c>
      <c r="BC1289" s="26" t="s">
        <v>3723</v>
      </c>
      <c r="BD1289" s="26" t="s">
        <v>437</v>
      </c>
      <c r="BE1289" s="26" t="s">
        <v>7319</v>
      </c>
      <c r="BF1289" s="26" t="s">
        <v>7320</v>
      </c>
      <c r="BG1289" s="26" t="s">
        <v>191</v>
      </c>
      <c r="BH1289" s="24"/>
      <c r="BI1289" s="24"/>
      <c r="BJ1289" s="24"/>
      <c r="BK1289" s="24"/>
      <c r="BL1289" s="24"/>
      <c r="BM1289" s="24"/>
      <c r="BN1289" s="24"/>
      <c r="BO1289" s="24"/>
      <c r="BP1289" s="24"/>
      <c r="BQ1289" s="24"/>
      <c r="BR1289" s="26">
        <v>2</v>
      </c>
      <c r="BS1289" s="26">
        <v>1</v>
      </c>
      <c r="BT1289" s="26">
        <v>3</v>
      </c>
      <c r="BU1289" s="26">
        <v>1</v>
      </c>
      <c r="BV1289" s="26">
        <v>2</v>
      </c>
      <c r="BW1289" s="26">
        <v>2</v>
      </c>
      <c r="BX1289" s="26">
        <v>3</v>
      </c>
      <c r="BY1289" s="26">
        <v>2</v>
      </c>
      <c r="BZ1289" s="24"/>
      <c r="CA1289" s="24"/>
      <c r="CB1289" s="24"/>
      <c r="CC1289" s="24"/>
      <c r="CD1289" s="24"/>
      <c r="CE1289" s="24"/>
      <c r="CF1289" s="24"/>
      <c r="CG1289" s="24"/>
      <c r="CH1289" s="24"/>
      <c r="CI1289" s="24"/>
      <c r="CJ1289" s="24"/>
      <c r="CK1289" s="24"/>
      <c r="CL1289" s="24"/>
      <c r="CM1289" s="24"/>
      <c r="CN1289" s="24"/>
      <c r="CO1289" s="24"/>
      <c r="CP1289" s="24"/>
      <c r="CQ1289" s="24"/>
      <c r="CR1289" s="24"/>
      <c r="CS1289" s="24"/>
      <c r="CT1289" s="24"/>
      <c r="CU1289" s="24"/>
      <c r="CV1289" s="24"/>
      <c r="CW1289" s="24"/>
      <c r="CX1289" s="24"/>
      <c r="CY1289" s="24"/>
      <c r="CZ1289" s="24"/>
      <c r="DA1289" s="24"/>
      <c r="DB1289" s="24"/>
      <c r="DC1289" s="24"/>
      <c r="DD1289" s="24"/>
      <c r="DE1289" s="24"/>
      <c r="DF1289" s="26" t="s">
        <v>139</v>
      </c>
      <c r="DG1289" s="26" t="s">
        <v>120</v>
      </c>
      <c r="DH1289" s="26" t="s">
        <v>120</v>
      </c>
      <c r="DI1289" s="26" t="s">
        <v>120</v>
      </c>
      <c r="DJ1289" s="26" t="s">
        <v>139</v>
      </c>
      <c r="DK1289" s="26" t="s">
        <v>139</v>
      </c>
      <c r="DL1289" s="26" t="s">
        <v>139</v>
      </c>
      <c r="DM1289" s="26" t="s">
        <v>139</v>
      </c>
      <c r="DN1289" s="26" t="s">
        <v>139</v>
      </c>
      <c r="DO1289" s="26" t="s">
        <v>139</v>
      </c>
    </row>
    <row r="1290" spans="1:119" ht="20.100000000000001" customHeight="1" x14ac:dyDescent="0.25">
      <c r="A1290" s="29" t="str">
        <f t="shared" si="280"/>
        <v/>
      </c>
      <c r="B1290" s="29" t="str">
        <f t="shared" si="281"/>
        <v xml:space="preserve">Girls Leading Our World Initiatives                                                     </v>
      </c>
      <c r="C1290" s="29">
        <f t="shared" si="282"/>
        <v>0</v>
      </c>
      <c r="D1290" s="30" t="str">
        <f t="shared" si="283"/>
        <v>Africa and the Middle East</v>
      </c>
      <c r="E1290" s="30" t="str">
        <f t="shared" si="284"/>
        <v>Kisumu, Kenya</v>
      </c>
      <c r="F1290" s="31">
        <f t="shared" si="285"/>
        <v>0</v>
      </c>
      <c r="G1290" s="31">
        <f t="shared" si="286"/>
        <v>0</v>
      </c>
      <c r="H1290" s="31">
        <f t="shared" si="287"/>
        <v>0</v>
      </c>
      <c r="I1290" s="31">
        <f t="shared" si="288"/>
        <v>0</v>
      </c>
      <c r="J1290" s="31">
        <f t="shared" si="289"/>
        <v>0</v>
      </c>
      <c r="K1290" s="31">
        <f t="shared" si="290"/>
        <v>0</v>
      </c>
      <c r="L1290" s="31">
        <f t="shared" si="291"/>
        <v>0</v>
      </c>
      <c r="M1290" s="31">
        <f t="shared" si="292"/>
        <v>0</v>
      </c>
      <c r="N1290" s="31">
        <f t="shared" si="293"/>
        <v>0</v>
      </c>
      <c r="O1290" s="26" t="s">
        <v>16103</v>
      </c>
      <c r="P1290" s="26" t="s">
        <v>108</v>
      </c>
      <c r="Q1290" s="27">
        <v>42467</v>
      </c>
      <c r="R1290" s="24"/>
      <c r="S1290" s="24"/>
      <c r="T1290" s="26" t="s">
        <v>157</v>
      </c>
      <c r="U1290" s="24"/>
      <c r="V1290" s="26" t="s">
        <v>169</v>
      </c>
      <c r="W1290" s="26" t="s">
        <v>591</v>
      </c>
      <c r="X1290" s="26" t="s">
        <v>7306</v>
      </c>
      <c r="Y1290" s="26" t="s">
        <v>7307</v>
      </c>
      <c r="Z1290" s="24"/>
      <c r="AA1290" s="24"/>
      <c r="AB1290" s="26" t="s">
        <v>15736</v>
      </c>
      <c r="AC1290" s="28">
        <v>2500</v>
      </c>
      <c r="AD1290" s="26" t="s">
        <v>7308</v>
      </c>
      <c r="AE1290" s="26" t="s">
        <v>343</v>
      </c>
      <c r="AF1290" s="26" t="s">
        <v>139</v>
      </c>
      <c r="AG1290" s="26" t="s">
        <v>194</v>
      </c>
      <c r="AH1290" s="24"/>
      <c r="AI1290" s="28">
        <v>2500</v>
      </c>
      <c r="AJ1290" s="24"/>
      <c r="AK1290" s="24"/>
      <c r="AL1290" s="24"/>
      <c r="AM1290" s="24"/>
      <c r="AN1290" s="24"/>
      <c r="AO1290" s="24"/>
      <c r="AP1290" s="24"/>
      <c r="AQ1290" s="24"/>
      <c r="AR1290" s="24"/>
      <c r="AS1290" s="24"/>
      <c r="AT1290" s="24"/>
      <c r="AU1290" s="24"/>
      <c r="AV1290" s="24"/>
      <c r="AW1290" s="24"/>
      <c r="AX1290" s="24"/>
      <c r="AY1290" s="24"/>
      <c r="AZ1290" s="24"/>
      <c r="BA1290" s="24"/>
      <c r="BB1290" s="24"/>
      <c r="BC1290" s="26" t="s">
        <v>3723</v>
      </c>
      <c r="BD1290" s="24"/>
      <c r="BE1290" s="24"/>
      <c r="BF1290" s="24"/>
      <c r="BG1290" s="24"/>
      <c r="BH1290" s="24"/>
      <c r="BI1290" s="24"/>
      <c r="BJ1290" s="24"/>
      <c r="BK1290" s="24"/>
      <c r="BL1290" s="24"/>
      <c r="BM1290" s="24"/>
      <c r="BN1290" s="24"/>
      <c r="BO1290" s="24"/>
      <c r="BP1290" s="24"/>
      <c r="BQ1290" s="24"/>
      <c r="BR1290" s="24"/>
      <c r="BS1290" s="24"/>
      <c r="BT1290" s="24"/>
      <c r="BU1290" s="24"/>
      <c r="BV1290" s="24"/>
      <c r="BW1290" s="24"/>
      <c r="BX1290" s="24"/>
      <c r="BY1290" s="24"/>
      <c r="BZ1290" s="24"/>
      <c r="CA1290" s="24"/>
      <c r="CB1290" s="24"/>
      <c r="CC1290" s="24"/>
      <c r="CD1290" s="24"/>
      <c r="CE1290" s="24"/>
      <c r="CF1290" s="24"/>
      <c r="CG1290" s="24"/>
      <c r="CH1290" s="24"/>
      <c r="CI1290" s="24"/>
      <c r="CJ1290" s="24"/>
      <c r="CK1290" s="24"/>
      <c r="CL1290" s="24"/>
      <c r="CM1290" s="24"/>
      <c r="CN1290" s="24"/>
      <c r="CO1290" s="24"/>
      <c r="CP1290" s="24"/>
      <c r="CQ1290" s="24"/>
      <c r="CR1290" s="24"/>
      <c r="CS1290" s="24"/>
      <c r="CT1290" s="24"/>
      <c r="CU1290" s="24"/>
      <c r="CV1290" s="24"/>
      <c r="CW1290" s="24"/>
      <c r="CX1290" s="24"/>
      <c r="CY1290" s="24"/>
      <c r="CZ1290" s="24"/>
      <c r="DA1290" s="24"/>
      <c r="DB1290" s="24"/>
      <c r="DC1290" s="24"/>
      <c r="DD1290" s="24"/>
      <c r="DE1290" s="24"/>
      <c r="DF1290" s="26" t="s">
        <v>139</v>
      </c>
      <c r="DG1290" s="26" t="s">
        <v>139</v>
      </c>
      <c r="DH1290" s="26" t="s">
        <v>139</v>
      </c>
      <c r="DI1290" s="26" t="s">
        <v>139</v>
      </c>
      <c r="DJ1290" s="26" t="s">
        <v>139</v>
      </c>
      <c r="DK1290" s="26" t="s">
        <v>139</v>
      </c>
      <c r="DL1290" s="26" t="s">
        <v>139</v>
      </c>
      <c r="DM1290" s="26" t="s">
        <v>139</v>
      </c>
      <c r="DN1290" s="26" t="s">
        <v>139</v>
      </c>
      <c r="DO1290" s="26" t="s">
        <v>139</v>
      </c>
    </row>
    <row r="1291" spans="1:119" ht="20.100000000000001" customHeight="1" x14ac:dyDescent="0.25">
      <c r="A1291" s="29" t="str">
        <f t="shared" si="280"/>
        <v>Girls Leading Our World Initiatives                                                     2</v>
      </c>
      <c r="B1291" s="29" t="str">
        <f t="shared" si="281"/>
        <v xml:space="preserve">Girls Leading Our World Initiatives                                                     </v>
      </c>
      <c r="C1291" s="29">
        <f t="shared" si="282"/>
        <v>2</v>
      </c>
      <c r="D1291" s="30" t="str">
        <f t="shared" si="283"/>
        <v>Africa and the Middle East</v>
      </c>
      <c r="E1291" s="30" t="str">
        <f t="shared" si="284"/>
        <v>Kisumu, Kenya</v>
      </c>
      <c r="F1291" s="31">
        <f t="shared" si="285"/>
        <v>1</v>
      </c>
      <c r="G1291" s="31">
        <f t="shared" si="286"/>
        <v>1</v>
      </c>
      <c r="H1291" s="31">
        <f t="shared" si="287"/>
        <v>3</v>
      </c>
      <c r="I1291" s="31">
        <f t="shared" si="288"/>
        <v>2</v>
      </c>
      <c r="J1291" s="31">
        <f t="shared" si="289"/>
        <v>2</v>
      </c>
      <c r="K1291" s="31">
        <f t="shared" si="290"/>
        <v>3</v>
      </c>
      <c r="L1291" s="31">
        <f t="shared" si="291"/>
        <v>3</v>
      </c>
      <c r="M1291" s="31">
        <f t="shared" si="292"/>
        <v>2</v>
      </c>
      <c r="N1291" s="31">
        <f t="shared" si="293"/>
        <v>2.1</v>
      </c>
      <c r="O1291" s="26" t="s">
        <v>7321</v>
      </c>
      <c r="P1291" s="26" t="s">
        <v>108</v>
      </c>
      <c r="Q1291" s="27">
        <v>42305</v>
      </c>
      <c r="R1291" s="26" t="s">
        <v>109</v>
      </c>
      <c r="S1291" s="26" t="s">
        <v>156</v>
      </c>
      <c r="T1291" s="26" t="s">
        <v>157</v>
      </c>
      <c r="U1291" s="26" t="s">
        <v>112</v>
      </c>
      <c r="V1291" s="26" t="s">
        <v>169</v>
      </c>
      <c r="W1291" s="26" t="s">
        <v>591</v>
      </c>
      <c r="X1291" s="26" t="s">
        <v>7306</v>
      </c>
      <c r="Y1291" s="26" t="s">
        <v>7307</v>
      </c>
      <c r="Z1291" s="24"/>
      <c r="AA1291" s="24"/>
      <c r="AB1291" s="26" t="s">
        <v>117</v>
      </c>
      <c r="AC1291" s="28">
        <v>9000</v>
      </c>
      <c r="AD1291" s="26" t="s">
        <v>7308</v>
      </c>
      <c r="AE1291" s="26" t="s">
        <v>343</v>
      </c>
      <c r="AF1291" s="26" t="s">
        <v>139</v>
      </c>
      <c r="AG1291" s="26" t="s">
        <v>194</v>
      </c>
      <c r="AH1291" s="26" t="s">
        <v>143</v>
      </c>
      <c r="AI1291" s="28">
        <v>9000</v>
      </c>
      <c r="AJ1291" s="26" t="s">
        <v>7322</v>
      </c>
      <c r="AK1291" s="26" t="s">
        <v>7317</v>
      </c>
      <c r="AL1291" s="26" t="s">
        <v>7318</v>
      </c>
      <c r="AM1291" s="24"/>
      <c r="AN1291" s="24"/>
      <c r="AO1291" s="24"/>
      <c r="AP1291" s="24"/>
      <c r="AQ1291" s="24"/>
      <c r="AR1291" s="24"/>
      <c r="AS1291" s="24"/>
      <c r="AT1291" s="24"/>
      <c r="AU1291" s="24"/>
      <c r="AV1291" s="24"/>
      <c r="AW1291" s="28">
        <v>47326</v>
      </c>
      <c r="AX1291" s="26">
        <v>90</v>
      </c>
      <c r="AY1291" s="28">
        <v>80</v>
      </c>
      <c r="AZ1291" s="28">
        <v>95</v>
      </c>
      <c r="BA1291" s="26">
        <v>0</v>
      </c>
      <c r="BB1291" s="26" t="s">
        <v>148</v>
      </c>
      <c r="BC1291" s="26" t="s">
        <v>3723</v>
      </c>
      <c r="BD1291" s="26" t="s">
        <v>125</v>
      </c>
      <c r="BE1291" s="24"/>
      <c r="BF1291" s="26" t="s">
        <v>7320</v>
      </c>
      <c r="BG1291" s="26" t="s">
        <v>191</v>
      </c>
      <c r="BH1291" s="24"/>
      <c r="BI1291" s="24"/>
      <c r="BJ1291" s="24"/>
      <c r="BK1291" s="24"/>
      <c r="BL1291" s="24"/>
      <c r="BM1291" s="24"/>
      <c r="BN1291" s="24"/>
      <c r="BO1291" s="24"/>
      <c r="BP1291" s="24"/>
      <c r="BQ1291" s="24"/>
      <c r="BR1291" s="26">
        <v>1</v>
      </c>
      <c r="BS1291" s="26">
        <v>1</v>
      </c>
      <c r="BT1291" s="26">
        <v>3</v>
      </c>
      <c r="BU1291" s="26">
        <v>2</v>
      </c>
      <c r="BV1291" s="26">
        <v>2</v>
      </c>
      <c r="BW1291" s="26">
        <v>3</v>
      </c>
      <c r="BX1291" s="26">
        <v>3</v>
      </c>
      <c r="BY1291" s="26">
        <v>2</v>
      </c>
      <c r="BZ1291" s="24"/>
      <c r="CA1291" s="24"/>
      <c r="CB1291" s="24"/>
      <c r="CC1291" s="24"/>
      <c r="CD1291" s="24"/>
      <c r="CE1291" s="24"/>
      <c r="CF1291" s="24"/>
      <c r="CG1291" s="24"/>
      <c r="CH1291" s="24"/>
      <c r="CI1291" s="24"/>
      <c r="CJ1291" s="24"/>
      <c r="CK1291" s="24"/>
      <c r="CL1291" s="24"/>
      <c r="CM1291" s="24"/>
      <c r="CN1291" s="24"/>
      <c r="CO1291" s="24"/>
      <c r="CP1291" s="24"/>
      <c r="CQ1291" s="24"/>
      <c r="CR1291" s="24"/>
      <c r="CS1291" s="24"/>
      <c r="CT1291" s="24"/>
      <c r="CU1291" s="24"/>
      <c r="CV1291" s="24"/>
      <c r="CW1291" s="24"/>
      <c r="CX1291" s="24"/>
      <c r="CY1291" s="24"/>
      <c r="CZ1291" s="24"/>
      <c r="DA1291" s="24"/>
      <c r="DB1291" s="24"/>
      <c r="DC1291" s="24"/>
      <c r="DD1291" s="24"/>
      <c r="DE1291" s="24"/>
      <c r="DF1291" s="26" t="s">
        <v>139</v>
      </c>
      <c r="DG1291" s="26" t="s">
        <v>120</v>
      </c>
      <c r="DH1291" s="26" t="s">
        <v>139</v>
      </c>
      <c r="DI1291" s="26" t="s">
        <v>139</v>
      </c>
      <c r="DJ1291" s="26" t="s">
        <v>139</v>
      </c>
      <c r="DK1291" s="26" t="s">
        <v>139</v>
      </c>
      <c r="DL1291" s="26" t="s">
        <v>139</v>
      </c>
      <c r="DM1291" s="26" t="s">
        <v>139</v>
      </c>
      <c r="DN1291" s="26" t="s">
        <v>139</v>
      </c>
      <c r="DO1291" s="26" t="s">
        <v>139</v>
      </c>
    </row>
    <row r="1292" spans="1:119" ht="20.100000000000001" customHeight="1" x14ac:dyDescent="0.25">
      <c r="A1292" s="29" t="str">
        <f t="shared" si="280"/>
        <v>Girls Leading Our World Initiatives                                                     1</v>
      </c>
      <c r="B1292" s="29" t="str">
        <f t="shared" si="281"/>
        <v xml:space="preserve">Girls Leading Our World Initiatives                                                     </v>
      </c>
      <c r="C1292" s="29">
        <f t="shared" si="282"/>
        <v>1</v>
      </c>
      <c r="D1292" s="30" t="str">
        <f t="shared" si="283"/>
        <v>Africa and the Middle East</v>
      </c>
      <c r="E1292" s="30" t="str">
        <f t="shared" si="284"/>
        <v>Kisumu, Kenya</v>
      </c>
      <c r="F1292" s="31">
        <f t="shared" si="285"/>
        <v>1</v>
      </c>
      <c r="G1292" s="31">
        <f t="shared" si="286"/>
        <v>1</v>
      </c>
      <c r="H1292" s="31">
        <f t="shared" si="287"/>
        <v>2</v>
      </c>
      <c r="I1292" s="31">
        <f t="shared" si="288"/>
        <v>3</v>
      </c>
      <c r="J1292" s="31">
        <f t="shared" si="289"/>
        <v>1</v>
      </c>
      <c r="K1292" s="31">
        <f t="shared" si="290"/>
        <v>3</v>
      </c>
      <c r="L1292" s="31">
        <f t="shared" si="291"/>
        <v>3</v>
      </c>
      <c r="M1292" s="31">
        <f t="shared" si="292"/>
        <v>2</v>
      </c>
      <c r="N1292" s="31">
        <f t="shared" si="293"/>
        <v>2</v>
      </c>
      <c r="O1292" s="26" t="s">
        <v>7323</v>
      </c>
      <c r="P1292" s="26" t="s">
        <v>108</v>
      </c>
      <c r="Q1292" s="27">
        <v>41946</v>
      </c>
      <c r="R1292" s="26" t="s">
        <v>155</v>
      </c>
      <c r="S1292" s="26" t="s">
        <v>609</v>
      </c>
      <c r="T1292" s="26" t="s">
        <v>278</v>
      </c>
      <c r="U1292" s="26" t="s">
        <v>112</v>
      </c>
      <c r="V1292" s="26" t="s">
        <v>169</v>
      </c>
      <c r="W1292" s="26" t="s">
        <v>591</v>
      </c>
      <c r="X1292" s="26" t="s">
        <v>7306</v>
      </c>
      <c r="Y1292" s="26" t="s">
        <v>7307</v>
      </c>
      <c r="Z1292" s="24"/>
      <c r="AA1292" s="24"/>
      <c r="AB1292" s="26" t="s">
        <v>117</v>
      </c>
      <c r="AC1292" s="28">
        <v>8000</v>
      </c>
      <c r="AD1292" s="26" t="s">
        <v>7308</v>
      </c>
      <c r="AE1292" s="26" t="s">
        <v>343</v>
      </c>
      <c r="AF1292" s="26" t="s">
        <v>139</v>
      </c>
      <c r="AG1292" s="26" t="s">
        <v>194</v>
      </c>
      <c r="AH1292" s="26" t="s">
        <v>158</v>
      </c>
      <c r="AI1292" s="28">
        <v>8000</v>
      </c>
      <c r="AJ1292" s="26" t="s">
        <v>7324</v>
      </c>
      <c r="AK1292" s="26" t="s">
        <v>7317</v>
      </c>
      <c r="AL1292" s="26" t="s">
        <v>7318</v>
      </c>
      <c r="AM1292" s="26" t="s">
        <v>7325</v>
      </c>
      <c r="AN1292" s="26" t="s">
        <v>7326</v>
      </c>
      <c r="AO1292" s="26" t="s">
        <v>7327</v>
      </c>
      <c r="AP1292" s="26" t="s">
        <v>7328</v>
      </c>
      <c r="AQ1292" s="24"/>
      <c r="AR1292" s="24"/>
      <c r="AS1292" s="24"/>
      <c r="AT1292" s="24"/>
      <c r="AU1292" s="24"/>
      <c r="AV1292" s="24"/>
      <c r="AW1292" s="28">
        <v>45348</v>
      </c>
      <c r="AX1292" s="26">
        <v>86</v>
      </c>
      <c r="AY1292" s="28">
        <v>85</v>
      </c>
      <c r="AZ1292" s="28">
        <v>70</v>
      </c>
      <c r="BA1292" s="26">
        <v>0</v>
      </c>
      <c r="BB1292" s="26" t="s">
        <v>148</v>
      </c>
      <c r="BC1292" s="26" t="s">
        <v>3723</v>
      </c>
      <c r="BD1292" s="24"/>
      <c r="BE1292" s="24"/>
      <c r="BF1292" s="26" t="s">
        <v>7329</v>
      </c>
      <c r="BG1292" s="26" t="s">
        <v>191</v>
      </c>
      <c r="BH1292" s="24"/>
      <c r="BI1292" s="24"/>
      <c r="BJ1292" s="24"/>
      <c r="BK1292" s="24"/>
      <c r="BL1292" s="24"/>
      <c r="BM1292" s="24"/>
      <c r="BN1292" s="24"/>
      <c r="BO1292" s="24"/>
      <c r="BP1292" s="24"/>
      <c r="BQ1292" s="24"/>
      <c r="BR1292" s="26">
        <v>1</v>
      </c>
      <c r="BS1292" s="26">
        <v>1</v>
      </c>
      <c r="BT1292" s="26">
        <v>2</v>
      </c>
      <c r="BU1292" s="26">
        <v>3</v>
      </c>
      <c r="BV1292" s="26">
        <v>1</v>
      </c>
      <c r="BW1292" s="26">
        <v>3</v>
      </c>
      <c r="BX1292" s="26">
        <v>3</v>
      </c>
      <c r="BY1292" s="26">
        <v>2</v>
      </c>
      <c r="BZ1292" s="24"/>
      <c r="CA1292" s="24"/>
      <c r="CB1292" s="24"/>
      <c r="CC1292" s="24"/>
      <c r="CD1292" s="24"/>
      <c r="CE1292" s="24"/>
      <c r="CF1292" s="24"/>
      <c r="CG1292" s="24"/>
      <c r="CH1292" s="24"/>
      <c r="CI1292" s="24"/>
      <c r="CJ1292" s="24"/>
      <c r="CK1292" s="24"/>
      <c r="CL1292" s="24"/>
      <c r="CM1292" s="24"/>
      <c r="CN1292" s="24"/>
      <c r="CO1292" s="24"/>
      <c r="CP1292" s="24"/>
      <c r="CQ1292" s="24"/>
      <c r="CR1292" s="24"/>
      <c r="CS1292" s="24"/>
      <c r="CT1292" s="24"/>
      <c r="CU1292" s="24"/>
      <c r="CV1292" s="24"/>
      <c r="CW1292" s="24"/>
      <c r="CX1292" s="24"/>
      <c r="CY1292" s="24"/>
      <c r="CZ1292" s="24"/>
      <c r="DA1292" s="24"/>
      <c r="DB1292" s="24"/>
      <c r="DC1292" s="24"/>
      <c r="DD1292" s="24"/>
      <c r="DE1292" s="24"/>
      <c r="DF1292" s="26" t="s">
        <v>139</v>
      </c>
      <c r="DG1292" s="26" t="s">
        <v>120</v>
      </c>
      <c r="DH1292" s="26" t="s">
        <v>120</v>
      </c>
      <c r="DI1292" s="26" t="s">
        <v>120</v>
      </c>
      <c r="DJ1292" s="26" t="s">
        <v>139</v>
      </c>
      <c r="DK1292" s="26" t="s">
        <v>139</v>
      </c>
      <c r="DL1292" s="26" t="s">
        <v>139</v>
      </c>
      <c r="DM1292" s="26" t="s">
        <v>139</v>
      </c>
      <c r="DN1292" s="26" t="s">
        <v>139</v>
      </c>
      <c r="DO1292" s="26" t="s">
        <v>139</v>
      </c>
    </row>
    <row r="1293" spans="1:119" ht="20.100000000000001" customHeight="1" x14ac:dyDescent="0.25">
      <c r="A1293" s="29" t="str">
        <f t="shared" si="280"/>
        <v/>
      </c>
      <c r="B1293" s="29" t="str">
        <f t="shared" si="281"/>
        <v>Going to School</v>
      </c>
      <c r="C1293" s="29">
        <f t="shared" si="282"/>
        <v>0</v>
      </c>
      <c r="D1293" s="30" t="str">
        <f t="shared" si="283"/>
        <v>South Asia</v>
      </c>
      <c r="E1293" s="30" t="str">
        <f t="shared" si="284"/>
        <v>India</v>
      </c>
      <c r="F1293" s="31">
        <f t="shared" si="285"/>
        <v>0</v>
      </c>
      <c r="G1293" s="31">
        <f t="shared" si="286"/>
        <v>0</v>
      </c>
      <c r="H1293" s="31">
        <f t="shared" si="287"/>
        <v>0</v>
      </c>
      <c r="I1293" s="31">
        <f t="shared" si="288"/>
        <v>0</v>
      </c>
      <c r="J1293" s="31">
        <f t="shared" si="289"/>
        <v>0</v>
      </c>
      <c r="K1293" s="31">
        <f t="shared" si="290"/>
        <v>0</v>
      </c>
      <c r="L1293" s="31">
        <f t="shared" si="291"/>
        <v>0</v>
      </c>
      <c r="M1293" s="31">
        <f t="shared" si="292"/>
        <v>0</v>
      </c>
      <c r="N1293" s="31">
        <f t="shared" si="293"/>
        <v>0</v>
      </c>
      <c r="O1293" s="26" t="s">
        <v>7330</v>
      </c>
      <c r="P1293" s="26" t="s">
        <v>108</v>
      </c>
      <c r="Q1293" s="27">
        <v>40232</v>
      </c>
      <c r="R1293" s="24"/>
      <c r="S1293" s="24"/>
      <c r="T1293" s="26" t="s">
        <v>224</v>
      </c>
      <c r="U1293" s="24"/>
      <c r="V1293" s="26" t="s">
        <v>225</v>
      </c>
      <c r="W1293" s="26" t="s">
        <v>226</v>
      </c>
      <c r="X1293" s="24"/>
      <c r="Y1293" s="26" t="s">
        <v>7331</v>
      </c>
      <c r="Z1293" s="24"/>
      <c r="AA1293" s="24"/>
      <c r="AB1293" s="26" t="s">
        <v>228</v>
      </c>
      <c r="AC1293" s="28">
        <v>25000</v>
      </c>
      <c r="AD1293" s="24"/>
      <c r="AE1293" s="24"/>
      <c r="AF1293" s="26" t="s">
        <v>139</v>
      </c>
      <c r="AG1293" s="26" t="s">
        <v>229</v>
      </c>
      <c r="AH1293" s="24"/>
      <c r="AI1293" s="28">
        <v>25000</v>
      </c>
      <c r="AJ1293" s="24"/>
      <c r="AK1293" s="26" t="s">
        <v>7332</v>
      </c>
      <c r="AL1293" s="26" t="s">
        <v>231</v>
      </c>
      <c r="AM1293" s="26" t="s">
        <v>7333</v>
      </c>
      <c r="AN1293" s="24"/>
      <c r="AO1293" s="24"/>
      <c r="AP1293" s="24"/>
      <c r="AQ1293" s="24"/>
      <c r="AR1293" s="24"/>
      <c r="AS1293" s="24"/>
      <c r="AT1293" s="24"/>
      <c r="AU1293" s="24"/>
      <c r="AV1293" s="24"/>
      <c r="AW1293" s="28">
        <v>202671</v>
      </c>
      <c r="AX1293" s="26">
        <v>20000</v>
      </c>
      <c r="AY1293" s="28">
        <v>0</v>
      </c>
      <c r="AZ1293" s="28">
        <v>0</v>
      </c>
      <c r="BA1293" s="26">
        <v>0</v>
      </c>
      <c r="BB1293" s="24"/>
      <c r="BC1293" s="24"/>
      <c r="BD1293" s="24"/>
      <c r="BE1293" s="24"/>
      <c r="BF1293" s="24"/>
      <c r="BG1293" s="24"/>
      <c r="BH1293" s="24"/>
      <c r="BI1293" s="24"/>
      <c r="BJ1293" s="24"/>
      <c r="BK1293" s="24"/>
      <c r="BL1293" s="24"/>
      <c r="BM1293" s="24"/>
      <c r="BN1293" s="24"/>
      <c r="BO1293" s="24"/>
      <c r="BP1293" s="24"/>
      <c r="BQ1293" s="24"/>
      <c r="BR1293" s="26">
        <v>0</v>
      </c>
      <c r="BS1293" s="26">
        <v>0</v>
      </c>
      <c r="BT1293" s="26">
        <v>0</v>
      </c>
      <c r="BU1293" s="26">
        <v>0</v>
      </c>
      <c r="BV1293" s="26">
        <v>0</v>
      </c>
      <c r="BW1293" s="26">
        <v>0</v>
      </c>
      <c r="BX1293" s="26">
        <v>0</v>
      </c>
      <c r="BY1293" s="26">
        <v>0</v>
      </c>
      <c r="BZ1293" s="24"/>
      <c r="CA1293" s="24"/>
      <c r="CB1293" s="24"/>
      <c r="CC1293" s="24"/>
      <c r="CD1293" s="24"/>
      <c r="CE1293" s="24"/>
      <c r="CF1293" s="24"/>
      <c r="CG1293" s="24"/>
      <c r="CH1293" s="24"/>
      <c r="CI1293" s="24"/>
      <c r="CJ1293" s="24"/>
      <c r="CK1293" s="24"/>
      <c r="CL1293" s="24"/>
      <c r="CM1293" s="24"/>
      <c r="CN1293" s="24"/>
      <c r="CO1293" s="24"/>
      <c r="CP1293" s="24"/>
      <c r="CQ1293" s="24"/>
      <c r="CR1293" s="24"/>
      <c r="CS1293" s="24"/>
      <c r="CT1293" s="24"/>
      <c r="CU1293" s="24"/>
      <c r="CV1293" s="24"/>
      <c r="CW1293" s="24"/>
      <c r="CX1293" s="24"/>
      <c r="CY1293" s="24"/>
      <c r="CZ1293" s="24"/>
      <c r="DA1293" s="24"/>
      <c r="DB1293" s="24"/>
      <c r="DC1293" s="24"/>
      <c r="DD1293" s="24"/>
      <c r="DE1293" s="24"/>
      <c r="DF1293" s="26" t="s">
        <v>139</v>
      </c>
      <c r="DG1293" s="26" t="s">
        <v>139</v>
      </c>
      <c r="DH1293" s="26" t="s">
        <v>139</v>
      </c>
      <c r="DI1293" s="26" t="s">
        <v>139</v>
      </c>
      <c r="DJ1293" s="26" t="s">
        <v>139</v>
      </c>
      <c r="DK1293" s="26" t="s">
        <v>139</v>
      </c>
      <c r="DL1293" s="26" t="s">
        <v>139</v>
      </c>
      <c r="DM1293" s="26" t="s">
        <v>139</v>
      </c>
      <c r="DN1293" s="26" t="s">
        <v>139</v>
      </c>
      <c r="DO1293" s="26" t="s">
        <v>139</v>
      </c>
    </row>
    <row r="1294" spans="1:119" ht="20.100000000000001" customHeight="1" x14ac:dyDescent="0.25">
      <c r="A1294" s="29" t="str">
        <f t="shared" si="280"/>
        <v>Golden Baobab Foundation for Education3</v>
      </c>
      <c r="B1294" s="29" t="str">
        <f t="shared" si="281"/>
        <v>Golden Baobab Foundation for Education</v>
      </c>
      <c r="C1294" s="29">
        <f t="shared" si="282"/>
        <v>3</v>
      </c>
      <c r="D1294" s="30" t="str">
        <f t="shared" si="283"/>
        <v>Africa and the Middle East</v>
      </c>
      <c r="E1294" s="30" t="str">
        <f t="shared" si="284"/>
        <v>Accra, Ghana</v>
      </c>
      <c r="F1294" s="31">
        <f t="shared" si="285"/>
        <v>3</v>
      </c>
      <c r="G1294" s="31">
        <f t="shared" si="286"/>
        <v>2</v>
      </c>
      <c r="H1294" s="31">
        <f t="shared" si="287"/>
        <v>1</v>
      </c>
      <c r="I1294" s="31">
        <f t="shared" si="288"/>
        <v>3</v>
      </c>
      <c r="J1294" s="31">
        <f t="shared" si="289"/>
        <v>2</v>
      </c>
      <c r="K1294" s="31">
        <f t="shared" si="290"/>
        <v>1</v>
      </c>
      <c r="L1294" s="31">
        <f t="shared" si="291"/>
        <v>3</v>
      </c>
      <c r="M1294" s="31">
        <f t="shared" si="292"/>
        <v>3</v>
      </c>
      <c r="N1294" s="31">
        <f t="shared" si="293"/>
        <v>2.2999999999999998</v>
      </c>
      <c r="O1294" s="26" t="s">
        <v>7334</v>
      </c>
      <c r="P1294" s="26" t="s">
        <v>108</v>
      </c>
      <c r="Q1294" s="27">
        <v>41204</v>
      </c>
      <c r="R1294" s="26" t="s">
        <v>305</v>
      </c>
      <c r="S1294" s="26" t="s">
        <v>306</v>
      </c>
      <c r="T1294" s="26" t="s">
        <v>207</v>
      </c>
      <c r="U1294" s="26" t="s">
        <v>793</v>
      </c>
      <c r="V1294" s="26" t="s">
        <v>169</v>
      </c>
      <c r="W1294" s="26" t="s">
        <v>170</v>
      </c>
      <c r="X1294" s="26" t="s">
        <v>171</v>
      </c>
      <c r="Y1294" s="26" t="s">
        <v>7335</v>
      </c>
      <c r="Z1294" s="24"/>
      <c r="AA1294" s="24"/>
      <c r="AB1294" s="26" t="s">
        <v>117</v>
      </c>
      <c r="AC1294" s="28">
        <v>8500</v>
      </c>
      <c r="AD1294" s="26" t="s">
        <v>7308</v>
      </c>
      <c r="AE1294" s="26" t="s">
        <v>595</v>
      </c>
      <c r="AF1294" s="26" t="s">
        <v>139</v>
      </c>
      <c r="AG1294" s="26" t="s">
        <v>224</v>
      </c>
      <c r="AH1294" s="26" t="s">
        <v>121</v>
      </c>
      <c r="AI1294" s="28">
        <v>8500</v>
      </c>
      <c r="AJ1294" s="26" t="s">
        <v>7336</v>
      </c>
      <c r="AK1294" s="26" t="s">
        <v>7337</v>
      </c>
      <c r="AL1294" s="26" t="s">
        <v>7338</v>
      </c>
      <c r="AM1294" s="24"/>
      <c r="AN1294" s="24"/>
      <c r="AO1294" s="24"/>
      <c r="AP1294" s="24"/>
      <c r="AQ1294" s="24"/>
      <c r="AR1294" s="26" t="s">
        <v>7339</v>
      </c>
      <c r="AS1294" s="24"/>
      <c r="AT1294" s="24"/>
      <c r="AU1294" s="24"/>
      <c r="AV1294" s="24"/>
      <c r="AW1294" s="28">
        <v>38213</v>
      </c>
      <c r="AX1294" s="26">
        <v>36</v>
      </c>
      <c r="AY1294" s="28">
        <v>5</v>
      </c>
      <c r="AZ1294" s="28">
        <v>0</v>
      </c>
      <c r="BA1294" s="26">
        <v>0</v>
      </c>
      <c r="BB1294" s="26" t="s">
        <v>241</v>
      </c>
      <c r="BC1294" s="26" t="s">
        <v>7340</v>
      </c>
      <c r="BD1294" s="24"/>
      <c r="BE1294" s="24"/>
      <c r="BF1294" s="26" t="s">
        <v>4693</v>
      </c>
      <c r="BG1294" s="26" t="s">
        <v>191</v>
      </c>
      <c r="BH1294" s="26" t="s">
        <v>7341</v>
      </c>
      <c r="BI1294" s="26" t="s">
        <v>589</v>
      </c>
      <c r="BJ1294" s="26" t="s">
        <v>7342</v>
      </c>
      <c r="BK1294" s="26" t="s">
        <v>191</v>
      </c>
      <c r="BL1294" s="24"/>
      <c r="BM1294" s="24"/>
      <c r="BN1294" s="24"/>
      <c r="BO1294" s="24"/>
      <c r="BP1294" s="24"/>
      <c r="BQ1294" s="24"/>
      <c r="BR1294" s="26">
        <v>3</v>
      </c>
      <c r="BS1294" s="26">
        <v>2</v>
      </c>
      <c r="BT1294" s="26">
        <v>1</v>
      </c>
      <c r="BU1294" s="26">
        <v>3</v>
      </c>
      <c r="BV1294" s="26">
        <v>2</v>
      </c>
      <c r="BW1294" s="26">
        <v>1</v>
      </c>
      <c r="BX1294" s="26">
        <v>3</v>
      </c>
      <c r="BY1294" s="26">
        <v>3</v>
      </c>
      <c r="BZ1294" s="24"/>
      <c r="CA1294" s="24"/>
      <c r="CB1294" s="24"/>
      <c r="CC1294" s="24"/>
      <c r="CD1294" s="24"/>
      <c r="CE1294" s="24"/>
      <c r="CF1294" s="24"/>
      <c r="CG1294" s="24"/>
      <c r="CH1294" s="24"/>
      <c r="CI1294" s="24"/>
      <c r="CJ1294" s="24"/>
      <c r="CK1294" s="24"/>
      <c r="CL1294" s="24"/>
      <c r="CM1294" s="24"/>
      <c r="CN1294" s="24"/>
      <c r="CO1294" s="24"/>
      <c r="CP1294" s="24"/>
      <c r="CQ1294" s="24"/>
      <c r="CR1294" s="24"/>
      <c r="CS1294" s="24"/>
      <c r="CT1294" s="24"/>
      <c r="CU1294" s="24"/>
      <c r="CV1294" s="24"/>
      <c r="CW1294" s="24"/>
      <c r="CX1294" s="24"/>
      <c r="CY1294" s="24"/>
      <c r="CZ1294" s="24"/>
      <c r="DA1294" s="24"/>
      <c r="DB1294" s="24"/>
      <c r="DC1294" s="24"/>
      <c r="DD1294" s="24"/>
      <c r="DE1294" s="24"/>
      <c r="DF1294" s="26" t="s">
        <v>120</v>
      </c>
      <c r="DG1294" s="26" t="s">
        <v>120</v>
      </c>
      <c r="DH1294" s="26" t="s">
        <v>139</v>
      </c>
      <c r="DI1294" s="26" t="s">
        <v>139</v>
      </c>
      <c r="DJ1294" s="26" t="s">
        <v>139</v>
      </c>
      <c r="DK1294" s="26" t="s">
        <v>139</v>
      </c>
      <c r="DL1294" s="26" t="s">
        <v>139</v>
      </c>
      <c r="DM1294" s="26" t="s">
        <v>139</v>
      </c>
      <c r="DN1294" s="26" t="s">
        <v>139</v>
      </c>
      <c r="DO1294" s="26" t="s">
        <v>139</v>
      </c>
    </row>
    <row r="1295" spans="1:119" ht="20.100000000000001" customHeight="1" x14ac:dyDescent="0.25">
      <c r="A1295" s="29" t="str">
        <f t="shared" si="280"/>
        <v/>
      </c>
      <c r="B1295" s="29" t="str">
        <f t="shared" si="281"/>
        <v>Golden Baobab Foundation for Education</v>
      </c>
      <c r="C1295" s="29">
        <f t="shared" si="282"/>
        <v>0</v>
      </c>
      <c r="D1295" s="30" t="str">
        <f t="shared" si="283"/>
        <v>Africa and the Middle East</v>
      </c>
      <c r="E1295" s="30" t="str">
        <f t="shared" si="284"/>
        <v>Accra, Ghana</v>
      </c>
      <c r="F1295" s="31">
        <f t="shared" si="285"/>
        <v>0</v>
      </c>
      <c r="G1295" s="31">
        <f t="shared" si="286"/>
        <v>0</v>
      </c>
      <c r="H1295" s="31">
        <f t="shared" si="287"/>
        <v>0</v>
      </c>
      <c r="I1295" s="31">
        <f t="shared" si="288"/>
        <v>0</v>
      </c>
      <c r="J1295" s="31">
        <f t="shared" si="289"/>
        <v>0</v>
      </c>
      <c r="K1295" s="31">
        <f t="shared" si="290"/>
        <v>0</v>
      </c>
      <c r="L1295" s="31">
        <f t="shared" si="291"/>
        <v>0</v>
      </c>
      <c r="M1295" s="31">
        <f t="shared" si="292"/>
        <v>0</v>
      </c>
      <c r="N1295" s="31">
        <f t="shared" si="293"/>
        <v>0</v>
      </c>
      <c r="O1295" s="26" t="s">
        <v>16104</v>
      </c>
      <c r="P1295" s="26" t="s">
        <v>108</v>
      </c>
      <c r="Q1295" s="27">
        <v>40759</v>
      </c>
      <c r="R1295" s="24"/>
      <c r="S1295" s="24"/>
      <c r="T1295" s="26" t="s">
        <v>175</v>
      </c>
      <c r="U1295" s="24"/>
      <c r="V1295" s="26" t="s">
        <v>169</v>
      </c>
      <c r="W1295" s="26" t="s">
        <v>170</v>
      </c>
      <c r="X1295" s="26" t="s">
        <v>171</v>
      </c>
      <c r="Y1295" s="26" t="s">
        <v>7335</v>
      </c>
      <c r="Z1295" s="24"/>
      <c r="AA1295" s="24"/>
      <c r="AB1295" s="26" t="s">
        <v>15736</v>
      </c>
      <c r="AC1295" s="28">
        <v>1500</v>
      </c>
      <c r="AD1295" s="26" t="s">
        <v>7308</v>
      </c>
      <c r="AE1295" s="26" t="s">
        <v>595</v>
      </c>
      <c r="AF1295" s="26" t="s">
        <v>139</v>
      </c>
      <c r="AG1295" s="26" t="s">
        <v>224</v>
      </c>
      <c r="AH1295" s="24"/>
      <c r="AI1295" s="28">
        <v>1500</v>
      </c>
      <c r="AJ1295" s="24"/>
      <c r="AK1295" s="24"/>
      <c r="AL1295" s="24"/>
      <c r="AM1295" s="24"/>
      <c r="AN1295" s="24"/>
      <c r="AO1295" s="24"/>
      <c r="AP1295" s="24"/>
      <c r="AQ1295" s="24"/>
      <c r="AR1295" s="24"/>
      <c r="AS1295" s="24"/>
      <c r="AT1295" s="24"/>
      <c r="AU1295" s="24"/>
      <c r="AV1295" s="24"/>
      <c r="AW1295" s="28">
        <v>0</v>
      </c>
      <c r="AX1295" s="26">
        <v>0</v>
      </c>
      <c r="AY1295" s="28">
        <v>0</v>
      </c>
      <c r="AZ1295" s="28">
        <v>0</v>
      </c>
      <c r="BA1295" s="26">
        <v>0</v>
      </c>
      <c r="BB1295" s="24"/>
      <c r="BC1295" s="26" t="s">
        <v>7340</v>
      </c>
      <c r="BD1295" s="24"/>
      <c r="BE1295" s="24"/>
      <c r="BF1295" s="24"/>
      <c r="BG1295" s="24"/>
      <c r="BH1295" s="24"/>
      <c r="BI1295" s="24"/>
      <c r="BJ1295" s="24"/>
      <c r="BK1295" s="24"/>
      <c r="BL1295" s="24"/>
      <c r="BM1295" s="24"/>
      <c r="BN1295" s="24"/>
      <c r="BO1295" s="24"/>
      <c r="BP1295" s="24"/>
      <c r="BQ1295" s="24"/>
      <c r="BR1295" s="26">
        <v>0</v>
      </c>
      <c r="BS1295" s="26">
        <v>0</v>
      </c>
      <c r="BT1295" s="26">
        <v>0</v>
      </c>
      <c r="BU1295" s="26">
        <v>0</v>
      </c>
      <c r="BV1295" s="26">
        <v>0</v>
      </c>
      <c r="BW1295" s="26">
        <v>0</v>
      </c>
      <c r="BX1295" s="26">
        <v>0</v>
      </c>
      <c r="BY1295" s="26">
        <v>0</v>
      </c>
      <c r="BZ1295" s="24"/>
      <c r="CA1295" s="24"/>
      <c r="CB1295" s="24"/>
      <c r="CC1295" s="24"/>
      <c r="CD1295" s="24"/>
      <c r="CE1295" s="24"/>
      <c r="CF1295" s="24"/>
      <c r="CG1295" s="24"/>
      <c r="CH1295" s="24"/>
      <c r="CI1295" s="24"/>
      <c r="CJ1295" s="24"/>
      <c r="CK1295" s="24"/>
      <c r="CL1295" s="24"/>
      <c r="CM1295" s="24"/>
      <c r="CN1295" s="24"/>
      <c r="CO1295" s="24"/>
      <c r="CP1295" s="24"/>
      <c r="CQ1295" s="24"/>
      <c r="CR1295" s="24"/>
      <c r="CS1295" s="24"/>
      <c r="CT1295" s="24"/>
      <c r="CU1295" s="24"/>
      <c r="CV1295" s="24"/>
      <c r="CW1295" s="24"/>
      <c r="CX1295" s="24"/>
      <c r="CY1295" s="24"/>
      <c r="CZ1295" s="24"/>
      <c r="DA1295" s="24"/>
      <c r="DB1295" s="24"/>
      <c r="DC1295" s="24"/>
      <c r="DD1295" s="24"/>
      <c r="DE1295" s="24"/>
      <c r="DF1295" s="26" t="s">
        <v>139</v>
      </c>
      <c r="DG1295" s="26" t="s">
        <v>139</v>
      </c>
      <c r="DH1295" s="26" t="s">
        <v>139</v>
      </c>
      <c r="DI1295" s="26" t="s">
        <v>139</v>
      </c>
      <c r="DJ1295" s="26" t="s">
        <v>139</v>
      </c>
      <c r="DK1295" s="26" t="s">
        <v>139</v>
      </c>
      <c r="DL1295" s="26" t="s">
        <v>139</v>
      </c>
      <c r="DM1295" s="26" t="s">
        <v>139</v>
      </c>
      <c r="DN1295" s="26" t="s">
        <v>139</v>
      </c>
      <c r="DO1295" s="26" t="s">
        <v>139</v>
      </c>
    </row>
    <row r="1296" spans="1:119" ht="20.100000000000001" customHeight="1" x14ac:dyDescent="0.25">
      <c r="A1296" s="29" t="str">
        <f t="shared" si="280"/>
        <v>Golden Baobab Foundation for Education2</v>
      </c>
      <c r="B1296" s="29" t="str">
        <f t="shared" si="281"/>
        <v>Golden Baobab Foundation for Education</v>
      </c>
      <c r="C1296" s="29">
        <f t="shared" si="282"/>
        <v>2</v>
      </c>
      <c r="D1296" s="30" t="str">
        <f t="shared" si="283"/>
        <v>Africa and the Middle East</v>
      </c>
      <c r="E1296" s="30" t="str">
        <f t="shared" si="284"/>
        <v>Accra, Ghana</v>
      </c>
      <c r="F1296" s="31">
        <f t="shared" si="285"/>
        <v>3</v>
      </c>
      <c r="G1296" s="31">
        <f t="shared" si="286"/>
        <v>3</v>
      </c>
      <c r="H1296" s="31">
        <f t="shared" si="287"/>
        <v>2</v>
      </c>
      <c r="I1296" s="31">
        <f t="shared" si="288"/>
        <v>1</v>
      </c>
      <c r="J1296" s="31">
        <f t="shared" si="289"/>
        <v>2</v>
      </c>
      <c r="K1296" s="31">
        <f t="shared" si="290"/>
        <v>1</v>
      </c>
      <c r="L1296" s="31">
        <f t="shared" si="291"/>
        <v>3</v>
      </c>
      <c r="M1296" s="31">
        <f t="shared" si="292"/>
        <v>2</v>
      </c>
      <c r="N1296" s="31">
        <f t="shared" si="293"/>
        <v>2.1</v>
      </c>
      <c r="O1296" s="26" t="s">
        <v>7343</v>
      </c>
      <c r="P1296" s="26" t="s">
        <v>108</v>
      </c>
      <c r="Q1296" s="27">
        <v>40835</v>
      </c>
      <c r="R1296" s="26" t="s">
        <v>109</v>
      </c>
      <c r="S1296" s="26" t="s">
        <v>321</v>
      </c>
      <c r="T1296" s="26" t="s">
        <v>175</v>
      </c>
      <c r="U1296" s="26" t="s">
        <v>793</v>
      </c>
      <c r="V1296" s="26" t="s">
        <v>169</v>
      </c>
      <c r="W1296" s="26" t="s">
        <v>170</v>
      </c>
      <c r="X1296" s="26" t="s">
        <v>171</v>
      </c>
      <c r="Y1296" s="26" t="s">
        <v>7335</v>
      </c>
      <c r="Z1296" s="24"/>
      <c r="AA1296" s="24"/>
      <c r="AB1296" s="26" t="s">
        <v>117</v>
      </c>
      <c r="AC1296" s="28">
        <v>7500</v>
      </c>
      <c r="AD1296" s="26" t="s">
        <v>7308</v>
      </c>
      <c r="AE1296" s="26" t="s">
        <v>595</v>
      </c>
      <c r="AF1296" s="26" t="s">
        <v>139</v>
      </c>
      <c r="AG1296" s="26" t="s">
        <v>224</v>
      </c>
      <c r="AH1296" s="26" t="s">
        <v>143</v>
      </c>
      <c r="AI1296" s="28">
        <v>7500</v>
      </c>
      <c r="AJ1296" s="24"/>
      <c r="AK1296" s="26" t="s">
        <v>7344</v>
      </c>
      <c r="AL1296" s="26" t="s">
        <v>7345</v>
      </c>
      <c r="AM1296" s="26" t="s">
        <v>7346</v>
      </c>
      <c r="AN1296" s="26" t="s">
        <v>7347</v>
      </c>
      <c r="AO1296" s="26" t="s">
        <v>7348</v>
      </c>
      <c r="AP1296" s="24"/>
      <c r="AQ1296" s="24"/>
      <c r="AR1296" s="24"/>
      <c r="AS1296" s="24"/>
      <c r="AT1296" s="26" t="s">
        <v>7349</v>
      </c>
      <c r="AU1296" s="26" t="s">
        <v>7350</v>
      </c>
      <c r="AV1296" s="24"/>
      <c r="AW1296" s="28">
        <v>3696</v>
      </c>
      <c r="AX1296" s="26">
        <v>64</v>
      </c>
      <c r="AY1296" s="28">
        <v>10</v>
      </c>
      <c r="AZ1296" s="28">
        <v>3</v>
      </c>
      <c r="BA1296" s="26">
        <v>0</v>
      </c>
      <c r="BB1296" s="26" t="s">
        <v>241</v>
      </c>
      <c r="BC1296" s="26" t="s">
        <v>7340</v>
      </c>
      <c r="BD1296" s="24"/>
      <c r="BE1296" s="24"/>
      <c r="BF1296" s="26" t="s">
        <v>7342</v>
      </c>
      <c r="BG1296" s="26" t="s">
        <v>191</v>
      </c>
      <c r="BH1296" s="24"/>
      <c r="BI1296" s="24"/>
      <c r="BJ1296" s="24"/>
      <c r="BK1296" s="24"/>
      <c r="BL1296" s="24"/>
      <c r="BM1296" s="24"/>
      <c r="BN1296" s="24"/>
      <c r="BO1296" s="24"/>
      <c r="BP1296" s="24"/>
      <c r="BQ1296" s="24"/>
      <c r="BR1296" s="26">
        <v>3</v>
      </c>
      <c r="BS1296" s="26">
        <v>3</v>
      </c>
      <c r="BT1296" s="26">
        <v>2</v>
      </c>
      <c r="BU1296" s="26">
        <v>1</v>
      </c>
      <c r="BV1296" s="26">
        <v>2</v>
      </c>
      <c r="BW1296" s="26">
        <v>1</v>
      </c>
      <c r="BX1296" s="26">
        <v>3</v>
      </c>
      <c r="BY1296" s="26">
        <v>2</v>
      </c>
      <c r="BZ1296" s="24"/>
      <c r="CA1296" s="24"/>
      <c r="CB1296" s="24"/>
      <c r="CC1296" s="24"/>
      <c r="CD1296" s="24"/>
      <c r="CE1296" s="24"/>
      <c r="CF1296" s="24"/>
      <c r="CG1296" s="24"/>
      <c r="CH1296" s="24"/>
      <c r="CI1296" s="24"/>
      <c r="CJ1296" s="24"/>
      <c r="CK1296" s="24"/>
      <c r="CL1296" s="24"/>
      <c r="CM1296" s="24"/>
      <c r="CN1296" s="24"/>
      <c r="CO1296" s="24"/>
      <c r="CP1296" s="24"/>
      <c r="CQ1296" s="24"/>
      <c r="CR1296" s="24"/>
      <c r="CS1296" s="24"/>
      <c r="CT1296" s="24"/>
      <c r="CU1296" s="24"/>
      <c r="CV1296" s="24"/>
      <c r="CW1296" s="24"/>
      <c r="CX1296" s="24"/>
      <c r="CY1296" s="24"/>
      <c r="CZ1296" s="24"/>
      <c r="DA1296" s="24"/>
      <c r="DB1296" s="24"/>
      <c r="DC1296" s="24"/>
      <c r="DD1296" s="24"/>
      <c r="DE1296" s="24"/>
      <c r="DF1296" s="26" t="s">
        <v>139</v>
      </c>
      <c r="DG1296" s="26" t="s">
        <v>120</v>
      </c>
      <c r="DH1296" s="26" t="s">
        <v>139</v>
      </c>
      <c r="DI1296" s="26" t="s">
        <v>139</v>
      </c>
      <c r="DJ1296" s="26" t="s">
        <v>139</v>
      </c>
      <c r="DK1296" s="26" t="s">
        <v>139</v>
      </c>
      <c r="DL1296" s="26" t="s">
        <v>139</v>
      </c>
      <c r="DM1296" s="26" t="s">
        <v>139</v>
      </c>
      <c r="DN1296" s="26" t="s">
        <v>139</v>
      </c>
      <c r="DO1296" s="26" t="s">
        <v>139</v>
      </c>
    </row>
    <row r="1297" spans="1:119" ht="20.100000000000001" customHeight="1" x14ac:dyDescent="0.25">
      <c r="A1297" s="29" t="str">
        <f t="shared" si="280"/>
        <v>Golden Baobab Foundation for Education1</v>
      </c>
      <c r="B1297" s="29" t="str">
        <f t="shared" si="281"/>
        <v>Golden Baobab Foundation for Education</v>
      </c>
      <c r="C1297" s="29">
        <f t="shared" si="282"/>
        <v>1</v>
      </c>
      <c r="D1297" s="30" t="str">
        <f t="shared" si="283"/>
        <v>Africa and the Middle East</v>
      </c>
      <c r="E1297" s="30" t="str">
        <f t="shared" si="284"/>
        <v>Accra, Ghana</v>
      </c>
      <c r="F1297" s="31">
        <f t="shared" si="285"/>
        <v>2</v>
      </c>
      <c r="G1297" s="31">
        <f t="shared" si="286"/>
        <v>1</v>
      </c>
      <c r="H1297" s="31">
        <f t="shared" si="287"/>
        <v>2</v>
      </c>
      <c r="I1297" s="31">
        <f t="shared" si="288"/>
        <v>1</v>
      </c>
      <c r="J1297" s="31">
        <f t="shared" si="289"/>
        <v>1</v>
      </c>
      <c r="K1297" s="31">
        <f t="shared" si="290"/>
        <v>1</v>
      </c>
      <c r="L1297" s="31">
        <f t="shared" si="291"/>
        <v>3</v>
      </c>
      <c r="M1297" s="31">
        <f t="shared" si="292"/>
        <v>2</v>
      </c>
      <c r="N1297" s="31">
        <f t="shared" si="293"/>
        <v>1.6</v>
      </c>
      <c r="O1297" s="26" t="s">
        <v>7351</v>
      </c>
      <c r="P1297" s="26" t="s">
        <v>108</v>
      </c>
      <c r="Q1297" s="27">
        <v>40469</v>
      </c>
      <c r="R1297" s="26" t="s">
        <v>155</v>
      </c>
      <c r="S1297" s="26" t="s">
        <v>332</v>
      </c>
      <c r="T1297" s="26" t="s">
        <v>333</v>
      </c>
      <c r="U1297" s="26" t="s">
        <v>793</v>
      </c>
      <c r="V1297" s="26" t="s">
        <v>169</v>
      </c>
      <c r="W1297" s="26" t="s">
        <v>170</v>
      </c>
      <c r="X1297" s="26" t="s">
        <v>171</v>
      </c>
      <c r="Y1297" s="26" t="s">
        <v>7335</v>
      </c>
      <c r="Z1297" s="24"/>
      <c r="AA1297" s="24"/>
      <c r="AB1297" s="26" t="s">
        <v>117</v>
      </c>
      <c r="AC1297" s="28">
        <v>7500</v>
      </c>
      <c r="AD1297" s="26" t="s">
        <v>7308</v>
      </c>
      <c r="AE1297" s="26" t="s">
        <v>595</v>
      </c>
      <c r="AF1297" s="26" t="s">
        <v>139</v>
      </c>
      <c r="AG1297" s="26" t="s">
        <v>224</v>
      </c>
      <c r="AH1297" s="26" t="s">
        <v>158</v>
      </c>
      <c r="AI1297" s="28">
        <v>7500</v>
      </c>
      <c r="AJ1297" s="24"/>
      <c r="AK1297" s="26" t="s">
        <v>7344</v>
      </c>
      <c r="AL1297" s="26" t="s">
        <v>7345</v>
      </c>
      <c r="AM1297" s="26" t="s">
        <v>7352</v>
      </c>
      <c r="AN1297" s="26" t="s">
        <v>7353</v>
      </c>
      <c r="AO1297" s="26" t="s">
        <v>7354</v>
      </c>
      <c r="AP1297" s="24"/>
      <c r="AQ1297" s="24"/>
      <c r="AR1297" s="24"/>
      <c r="AS1297" s="24"/>
      <c r="AT1297" s="24"/>
      <c r="AU1297" s="24"/>
      <c r="AV1297" s="24"/>
      <c r="AW1297" s="28">
        <v>4000</v>
      </c>
      <c r="AX1297" s="26">
        <v>31</v>
      </c>
      <c r="AY1297" s="28">
        <v>0</v>
      </c>
      <c r="AZ1297" s="28">
        <v>0</v>
      </c>
      <c r="BA1297" s="26">
        <v>0</v>
      </c>
      <c r="BB1297" s="24"/>
      <c r="BC1297" s="26" t="s">
        <v>7340</v>
      </c>
      <c r="BD1297" s="24"/>
      <c r="BE1297" s="24"/>
      <c r="BF1297" s="26" t="s">
        <v>7355</v>
      </c>
      <c r="BG1297" s="26" t="s">
        <v>191</v>
      </c>
      <c r="BH1297" s="24"/>
      <c r="BI1297" s="24"/>
      <c r="BJ1297" s="24"/>
      <c r="BK1297" s="24"/>
      <c r="BL1297" s="24"/>
      <c r="BM1297" s="24"/>
      <c r="BN1297" s="24"/>
      <c r="BO1297" s="24"/>
      <c r="BP1297" s="24"/>
      <c r="BQ1297" s="24"/>
      <c r="BR1297" s="26">
        <v>2</v>
      </c>
      <c r="BS1297" s="26">
        <v>1</v>
      </c>
      <c r="BT1297" s="26">
        <v>2</v>
      </c>
      <c r="BU1297" s="26">
        <v>1</v>
      </c>
      <c r="BV1297" s="26">
        <v>1</v>
      </c>
      <c r="BW1297" s="26">
        <v>1</v>
      </c>
      <c r="BX1297" s="26">
        <v>3</v>
      </c>
      <c r="BY1297" s="26">
        <v>2</v>
      </c>
      <c r="BZ1297" s="24"/>
      <c r="CA1297" s="24"/>
      <c r="CB1297" s="24"/>
      <c r="CC1297" s="24"/>
      <c r="CD1297" s="24"/>
      <c r="CE1297" s="24"/>
      <c r="CF1297" s="24"/>
      <c r="CG1297" s="24"/>
      <c r="CH1297" s="24"/>
      <c r="CI1297" s="24"/>
      <c r="CJ1297" s="24"/>
      <c r="CK1297" s="24"/>
      <c r="CL1297" s="24"/>
      <c r="CM1297" s="24"/>
      <c r="CN1297" s="24"/>
      <c r="CO1297" s="24"/>
      <c r="CP1297" s="24"/>
      <c r="CQ1297" s="24"/>
      <c r="CR1297" s="24"/>
      <c r="CS1297" s="24"/>
      <c r="CT1297" s="24"/>
      <c r="CU1297" s="24"/>
      <c r="CV1297" s="24"/>
      <c r="CW1297" s="24"/>
      <c r="CX1297" s="24"/>
      <c r="CY1297" s="24"/>
      <c r="CZ1297" s="24"/>
      <c r="DA1297" s="24"/>
      <c r="DB1297" s="24"/>
      <c r="DC1297" s="24"/>
      <c r="DD1297" s="24"/>
      <c r="DE1297" s="24"/>
      <c r="DF1297" s="26" t="s">
        <v>139</v>
      </c>
      <c r="DG1297" s="26" t="s">
        <v>120</v>
      </c>
      <c r="DH1297" s="26" t="s">
        <v>139</v>
      </c>
      <c r="DI1297" s="26" t="s">
        <v>139</v>
      </c>
      <c r="DJ1297" s="26" t="s">
        <v>139</v>
      </c>
      <c r="DK1297" s="26" t="s">
        <v>139</v>
      </c>
      <c r="DL1297" s="26" t="s">
        <v>139</v>
      </c>
      <c r="DM1297" s="26" t="s">
        <v>139</v>
      </c>
      <c r="DN1297" s="26" t="s">
        <v>139</v>
      </c>
      <c r="DO1297" s="26" t="s">
        <v>139</v>
      </c>
    </row>
    <row r="1298" spans="1:119" ht="20.100000000000001" customHeight="1" x14ac:dyDescent="0.25">
      <c r="A1298" s="29" t="str">
        <f t="shared" si="280"/>
        <v>GRACE Association2</v>
      </c>
      <c r="B1298" s="29" t="str">
        <f t="shared" si="281"/>
        <v>GRACE Association</v>
      </c>
      <c r="C1298" s="29">
        <f t="shared" si="282"/>
        <v>2</v>
      </c>
      <c r="D1298" s="30" t="str">
        <f t="shared" si="283"/>
        <v>South Asia</v>
      </c>
      <c r="E1298" s="30" t="str">
        <f t="shared" si="284"/>
        <v>Skardu, Pakistan</v>
      </c>
      <c r="F1298" s="31">
        <f t="shared" si="285"/>
        <v>3</v>
      </c>
      <c r="G1298" s="31">
        <f t="shared" si="286"/>
        <v>2</v>
      </c>
      <c r="H1298" s="31">
        <f t="shared" si="287"/>
        <v>3</v>
      </c>
      <c r="I1298" s="31">
        <f t="shared" si="288"/>
        <v>2</v>
      </c>
      <c r="J1298" s="31">
        <f t="shared" si="289"/>
        <v>3</v>
      </c>
      <c r="K1298" s="31">
        <f t="shared" si="290"/>
        <v>2</v>
      </c>
      <c r="L1298" s="31">
        <f t="shared" si="291"/>
        <v>3</v>
      </c>
      <c r="M1298" s="31">
        <f t="shared" si="292"/>
        <v>2</v>
      </c>
      <c r="N1298" s="31">
        <f t="shared" si="293"/>
        <v>2.5</v>
      </c>
      <c r="O1298" s="26" t="s">
        <v>7356</v>
      </c>
      <c r="P1298" s="26" t="s">
        <v>108</v>
      </c>
      <c r="Q1298" s="27">
        <v>43214</v>
      </c>
      <c r="R1298" s="26" t="s">
        <v>109</v>
      </c>
      <c r="S1298" s="26" t="s">
        <v>244</v>
      </c>
      <c r="T1298" s="26" t="s">
        <v>111</v>
      </c>
      <c r="U1298" s="24"/>
      <c r="V1298" s="26" t="s">
        <v>225</v>
      </c>
      <c r="W1298" s="26" t="s">
        <v>369</v>
      </c>
      <c r="X1298" s="26" t="s">
        <v>7357</v>
      </c>
      <c r="Y1298" s="26" t="s">
        <v>7358</v>
      </c>
      <c r="Z1298" s="24"/>
      <c r="AA1298" s="24"/>
      <c r="AB1298" s="26" t="s">
        <v>117</v>
      </c>
      <c r="AC1298" s="28">
        <v>15000</v>
      </c>
      <c r="AD1298" s="26" t="s">
        <v>7359</v>
      </c>
      <c r="AE1298" s="26" t="s">
        <v>778</v>
      </c>
      <c r="AF1298" s="26" t="s">
        <v>139</v>
      </c>
      <c r="AG1298" s="26" t="s">
        <v>142</v>
      </c>
      <c r="AH1298" s="26" t="s">
        <v>143</v>
      </c>
      <c r="AI1298" s="28">
        <v>15000</v>
      </c>
      <c r="AJ1298" s="24"/>
      <c r="AK1298" s="24"/>
      <c r="AL1298" s="24"/>
      <c r="AM1298" s="24"/>
      <c r="AN1298" s="24"/>
      <c r="AO1298" s="24"/>
      <c r="AP1298" s="24"/>
      <c r="AQ1298" s="26" t="s">
        <v>7360</v>
      </c>
      <c r="AR1298" s="24"/>
      <c r="AS1298" s="26" t="s">
        <v>7361</v>
      </c>
      <c r="AT1298" s="26" t="s">
        <v>7362</v>
      </c>
      <c r="AU1298" s="26" t="s">
        <v>7363</v>
      </c>
      <c r="AV1298" s="24"/>
      <c r="AW1298" s="28">
        <v>169783</v>
      </c>
      <c r="AX1298" s="26">
        <v>927</v>
      </c>
      <c r="AY1298" s="28">
        <v>80</v>
      </c>
      <c r="AZ1298" s="28">
        <v>55</v>
      </c>
      <c r="BA1298" s="26">
        <v>90</v>
      </c>
      <c r="BB1298" s="24"/>
      <c r="BC1298" s="26" t="s">
        <v>7364</v>
      </c>
      <c r="BD1298" s="26" t="s">
        <v>125</v>
      </c>
      <c r="BE1298" s="24"/>
      <c r="BF1298" s="26" t="s">
        <v>7365</v>
      </c>
      <c r="BG1298" s="26" t="s">
        <v>261</v>
      </c>
      <c r="BH1298" s="26" t="s">
        <v>7366</v>
      </c>
      <c r="BI1298" s="26" t="s">
        <v>369</v>
      </c>
      <c r="BJ1298" s="26" t="s">
        <v>212</v>
      </c>
      <c r="BK1298" s="26" t="s">
        <v>261</v>
      </c>
      <c r="BL1298" s="26" t="s">
        <v>7367</v>
      </c>
      <c r="BM1298" s="26" t="s">
        <v>369</v>
      </c>
      <c r="BN1298" s="26" t="s">
        <v>215</v>
      </c>
      <c r="BO1298" s="26" t="s">
        <v>369</v>
      </c>
      <c r="BP1298" s="24"/>
      <c r="BQ1298" s="24"/>
      <c r="BR1298" s="26">
        <v>0</v>
      </c>
      <c r="BS1298" s="26">
        <v>0</v>
      </c>
      <c r="BT1298" s="26">
        <v>0</v>
      </c>
      <c r="BU1298" s="26">
        <v>0</v>
      </c>
      <c r="BV1298" s="26">
        <v>0</v>
      </c>
      <c r="BW1298" s="26">
        <v>0</v>
      </c>
      <c r="BX1298" s="26">
        <v>0</v>
      </c>
      <c r="BY1298" s="26">
        <v>0</v>
      </c>
      <c r="BZ1298" s="26" t="s">
        <v>136</v>
      </c>
      <c r="CA1298" s="26" t="s">
        <v>136</v>
      </c>
      <c r="CB1298" s="26" t="s">
        <v>136</v>
      </c>
      <c r="CC1298" s="26" t="s">
        <v>136</v>
      </c>
      <c r="CD1298" s="26" t="s">
        <v>136</v>
      </c>
      <c r="CE1298" s="26" t="s">
        <v>135</v>
      </c>
      <c r="CF1298" s="26" t="s">
        <v>135</v>
      </c>
      <c r="CG1298" s="26" t="s">
        <v>136</v>
      </c>
      <c r="CH1298" s="26" t="s">
        <v>136</v>
      </c>
      <c r="CI1298" s="26" t="s">
        <v>136</v>
      </c>
      <c r="CJ1298" s="26" t="s">
        <v>136</v>
      </c>
      <c r="CK1298" s="26" t="s">
        <v>135</v>
      </c>
      <c r="CL1298" s="26" t="s">
        <v>136</v>
      </c>
      <c r="CM1298" s="26" t="s">
        <v>135</v>
      </c>
      <c r="CN1298" s="26" t="s">
        <v>135</v>
      </c>
      <c r="CO1298" s="26" t="s">
        <v>135</v>
      </c>
      <c r="CP1298" s="26" t="s">
        <v>136</v>
      </c>
      <c r="CQ1298" s="26" t="s">
        <v>135</v>
      </c>
      <c r="CR1298" s="26" t="s">
        <v>134</v>
      </c>
      <c r="CS1298" s="26" t="s">
        <v>134</v>
      </c>
      <c r="CT1298" s="26" t="s">
        <v>136</v>
      </c>
      <c r="CU1298" s="26" t="s">
        <v>135</v>
      </c>
      <c r="CV1298" s="26" t="s">
        <v>136</v>
      </c>
      <c r="CW1298" s="26" t="s">
        <v>135</v>
      </c>
      <c r="CX1298" s="26" t="s">
        <v>136</v>
      </c>
      <c r="CY1298" s="26" t="s">
        <v>134</v>
      </c>
      <c r="CZ1298" s="26" t="s">
        <v>135</v>
      </c>
      <c r="DA1298" s="26" t="s">
        <v>136</v>
      </c>
      <c r="DB1298" s="26" t="s">
        <v>135</v>
      </c>
      <c r="DC1298" s="26" t="s">
        <v>135</v>
      </c>
      <c r="DD1298" s="26" t="s">
        <v>136</v>
      </c>
      <c r="DE1298" s="26" t="s">
        <v>136</v>
      </c>
      <c r="DF1298" s="26" t="s">
        <v>139</v>
      </c>
      <c r="DG1298" s="26" t="s">
        <v>120</v>
      </c>
      <c r="DH1298" s="26" t="s">
        <v>139</v>
      </c>
      <c r="DI1298" s="26" t="s">
        <v>139</v>
      </c>
      <c r="DJ1298" s="26" t="s">
        <v>139</v>
      </c>
      <c r="DK1298" s="26" t="s">
        <v>120</v>
      </c>
      <c r="DL1298" s="26" t="s">
        <v>139</v>
      </c>
      <c r="DM1298" s="26" t="s">
        <v>139</v>
      </c>
      <c r="DN1298" s="26" t="s">
        <v>139</v>
      </c>
      <c r="DO1298" s="26" t="s">
        <v>139</v>
      </c>
    </row>
    <row r="1299" spans="1:119" ht="20.100000000000001" customHeight="1" x14ac:dyDescent="0.25">
      <c r="A1299" s="29" t="str">
        <f t="shared" si="280"/>
        <v/>
      </c>
      <c r="B1299" s="29" t="str">
        <f t="shared" si="281"/>
        <v>GRACE Association</v>
      </c>
      <c r="C1299" s="29">
        <f t="shared" si="282"/>
        <v>0</v>
      </c>
      <c r="D1299" s="30" t="str">
        <f t="shared" si="283"/>
        <v>South Asia</v>
      </c>
      <c r="E1299" s="30" t="str">
        <f t="shared" si="284"/>
        <v>Skardu, Pakistan</v>
      </c>
      <c r="F1299" s="31">
        <f t="shared" si="285"/>
        <v>0</v>
      </c>
      <c r="G1299" s="31">
        <f t="shared" si="286"/>
        <v>0</v>
      </c>
      <c r="H1299" s="31">
        <f t="shared" si="287"/>
        <v>0</v>
      </c>
      <c r="I1299" s="31">
        <f t="shared" si="288"/>
        <v>0</v>
      </c>
      <c r="J1299" s="31">
        <f t="shared" si="289"/>
        <v>0</v>
      </c>
      <c r="K1299" s="31">
        <f t="shared" si="290"/>
        <v>0</v>
      </c>
      <c r="L1299" s="31">
        <f t="shared" si="291"/>
        <v>0</v>
      </c>
      <c r="M1299" s="31">
        <f t="shared" si="292"/>
        <v>0</v>
      </c>
      <c r="N1299" s="31">
        <f t="shared" si="293"/>
        <v>0</v>
      </c>
      <c r="O1299" s="26" t="s">
        <v>16105</v>
      </c>
      <c r="P1299" s="26" t="s">
        <v>108</v>
      </c>
      <c r="Q1299" s="27">
        <v>42908</v>
      </c>
      <c r="R1299" s="24"/>
      <c r="S1299" s="24"/>
      <c r="T1299" s="26" t="s">
        <v>142</v>
      </c>
      <c r="U1299" s="24"/>
      <c r="V1299" s="26" t="s">
        <v>225</v>
      </c>
      <c r="W1299" s="26" t="s">
        <v>369</v>
      </c>
      <c r="X1299" s="26" t="s">
        <v>7357</v>
      </c>
      <c r="Y1299" s="26" t="s">
        <v>7358</v>
      </c>
      <c r="Z1299" s="24"/>
      <c r="AA1299" s="24"/>
      <c r="AB1299" s="26" t="s">
        <v>15736</v>
      </c>
      <c r="AC1299" s="28">
        <v>2000</v>
      </c>
      <c r="AD1299" s="26" t="s">
        <v>7359</v>
      </c>
      <c r="AE1299" s="26" t="s">
        <v>778</v>
      </c>
      <c r="AF1299" s="26" t="s">
        <v>139</v>
      </c>
      <c r="AG1299" s="26" t="s">
        <v>142</v>
      </c>
      <c r="AH1299" s="24"/>
      <c r="AI1299" s="28">
        <v>2000</v>
      </c>
      <c r="AJ1299" s="24"/>
      <c r="AK1299" s="24"/>
      <c r="AL1299" s="24"/>
      <c r="AM1299" s="24"/>
      <c r="AN1299" s="24"/>
      <c r="AO1299" s="24"/>
      <c r="AP1299" s="24"/>
      <c r="AQ1299" s="24"/>
      <c r="AR1299" s="24"/>
      <c r="AS1299" s="24"/>
      <c r="AT1299" s="24"/>
      <c r="AU1299" s="24"/>
      <c r="AV1299" s="24"/>
      <c r="AW1299" s="28">
        <v>0</v>
      </c>
      <c r="AX1299" s="26">
        <v>0</v>
      </c>
      <c r="AY1299" s="28">
        <v>0</v>
      </c>
      <c r="AZ1299" s="28">
        <v>0</v>
      </c>
      <c r="BA1299" s="26">
        <v>0</v>
      </c>
      <c r="BB1299" s="24"/>
      <c r="BC1299" s="26" t="s">
        <v>7364</v>
      </c>
      <c r="BD1299" s="24"/>
      <c r="BE1299" s="24"/>
      <c r="BF1299" s="24"/>
      <c r="BG1299" s="24"/>
      <c r="BH1299" s="24"/>
      <c r="BI1299" s="24"/>
      <c r="BJ1299" s="24"/>
      <c r="BK1299" s="24"/>
      <c r="BL1299" s="24"/>
      <c r="BM1299" s="24"/>
      <c r="BN1299" s="24"/>
      <c r="BO1299" s="24"/>
      <c r="BP1299" s="24"/>
      <c r="BQ1299" s="24"/>
      <c r="BR1299" s="26">
        <v>0</v>
      </c>
      <c r="BS1299" s="26">
        <v>0</v>
      </c>
      <c r="BT1299" s="26">
        <v>0</v>
      </c>
      <c r="BU1299" s="26">
        <v>0</v>
      </c>
      <c r="BV1299" s="26">
        <v>0</v>
      </c>
      <c r="BW1299" s="26">
        <v>0</v>
      </c>
      <c r="BX1299" s="26">
        <v>0</v>
      </c>
      <c r="BY1299" s="26">
        <v>0</v>
      </c>
      <c r="BZ1299" s="24"/>
      <c r="CA1299" s="24"/>
      <c r="CB1299" s="24"/>
      <c r="CC1299" s="24"/>
      <c r="CD1299" s="24"/>
      <c r="CE1299" s="24"/>
      <c r="CF1299" s="24"/>
      <c r="CG1299" s="24"/>
      <c r="CH1299" s="24"/>
      <c r="CI1299" s="24"/>
      <c r="CJ1299" s="24"/>
      <c r="CK1299" s="24"/>
      <c r="CL1299" s="24"/>
      <c r="CM1299" s="24"/>
      <c r="CN1299" s="24"/>
      <c r="CO1299" s="24"/>
      <c r="CP1299" s="24"/>
      <c r="CQ1299" s="24"/>
      <c r="CR1299" s="24"/>
      <c r="CS1299" s="24"/>
      <c r="CT1299" s="24"/>
      <c r="CU1299" s="24"/>
      <c r="CV1299" s="24"/>
      <c r="CW1299" s="24"/>
      <c r="CX1299" s="24"/>
      <c r="CY1299" s="24"/>
      <c r="CZ1299" s="24"/>
      <c r="DA1299" s="24"/>
      <c r="DB1299" s="24"/>
      <c r="DC1299" s="24"/>
      <c r="DD1299" s="24"/>
      <c r="DE1299" s="24"/>
      <c r="DF1299" s="26" t="s">
        <v>139</v>
      </c>
      <c r="DG1299" s="26" t="s">
        <v>139</v>
      </c>
      <c r="DH1299" s="26" t="s">
        <v>139</v>
      </c>
      <c r="DI1299" s="26" t="s">
        <v>139</v>
      </c>
      <c r="DJ1299" s="26" t="s">
        <v>139</v>
      </c>
      <c r="DK1299" s="26" t="s">
        <v>139</v>
      </c>
      <c r="DL1299" s="26" t="s">
        <v>139</v>
      </c>
      <c r="DM1299" s="26" t="s">
        <v>139</v>
      </c>
      <c r="DN1299" s="26" t="s">
        <v>139</v>
      </c>
      <c r="DO1299" s="26" t="s">
        <v>139</v>
      </c>
    </row>
    <row r="1300" spans="1:119" ht="20.100000000000001" customHeight="1" x14ac:dyDescent="0.25">
      <c r="A1300" s="29" t="str">
        <f t="shared" si="280"/>
        <v>GRACE Association1</v>
      </c>
      <c r="B1300" s="29" t="str">
        <f t="shared" si="281"/>
        <v>GRACE Association</v>
      </c>
      <c r="C1300" s="29">
        <f t="shared" si="282"/>
        <v>1</v>
      </c>
      <c r="D1300" s="30" t="str">
        <f t="shared" si="283"/>
        <v>South Asia</v>
      </c>
      <c r="E1300" s="30" t="str">
        <f t="shared" si="284"/>
        <v>Skardu, Pakistan</v>
      </c>
      <c r="F1300" s="31">
        <f t="shared" si="285"/>
        <v>0</v>
      </c>
      <c r="G1300" s="31">
        <f t="shared" si="286"/>
        <v>0</v>
      </c>
      <c r="H1300" s="31">
        <f t="shared" si="287"/>
        <v>0</v>
      </c>
      <c r="I1300" s="31">
        <f t="shared" si="288"/>
        <v>0</v>
      </c>
      <c r="J1300" s="31">
        <f t="shared" si="289"/>
        <v>0</v>
      </c>
      <c r="K1300" s="31">
        <f t="shared" si="290"/>
        <v>0</v>
      </c>
      <c r="L1300" s="31">
        <f t="shared" si="291"/>
        <v>0</v>
      </c>
      <c r="M1300" s="31">
        <f t="shared" si="292"/>
        <v>0</v>
      </c>
      <c r="N1300" s="31">
        <f t="shared" si="293"/>
        <v>0</v>
      </c>
      <c r="O1300" s="26" t="s">
        <v>7368</v>
      </c>
      <c r="P1300" s="26" t="s">
        <v>108</v>
      </c>
      <c r="Q1300" s="27">
        <v>42858</v>
      </c>
      <c r="R1300" s="26" t="s">
        <v>155</v>
      </c>
      <c r="S1300" s="26" t="s">
        <v>167</v>
      </c>
      <c r="T1300" s="26" t="s">
        <v>142</v>
      </c>
      <c r="U1300" s="26" t="s">
        <v>112</v>
      </c>
      <c r="V1300" s="26" t="s">
        <v>225</v>
      </c>
      <c r="W1300" s="26" t="s">
        <v>369</v>
      </c>
      <c r="X1300" s="26" t="s">
        <v>7357</v>
      </c>
      <c r="Y1300" s="26" t="s">
        <v>7358</v>
      </c>
      <c r="Z1300" s="24"/>
      <c r="AA1300" s="24"/>
      <c r="AB1300" s="26" t="s">
        <v>117</v>
      </c>
      <c r="AC1300" s="28">
        <v>10000</v>
      </c>
      <c r="AD1300" s="26" t="s">
        <v>7359</v>
      </c>
      <c r="AE1300" s="26" t="s">
        <v>778</v>
      </c>
      <c r="AF1300" s="26" t="s">
        <v>139</v>
      </c>
      <c r="AG1300" s="26" t="s">
        <v>142</v>
      </c>
      <c r="AH1300" s="26" t="s">
        <v>158</v>
      </c>
      <c r="AI1300" s="28">
        <v>10000</v>
      </c>
      <c r="AJ1300" s="26" t="s">
        <v>7369</v>
      </c>
      <c r="AK1300" s="24"/>
      <c r="AL1300" s="24"/>
      <c r="AM1300" s="26" t="s">
        <v>7370</v>
      </c>
      <c r="AN1300" s="26" t="s">
        <v>7371</v>
      </c>
      <c r="AO1300" s="26" t="s">
        <v>7372</v>
      </c>
      <c r="AP1300" s="26" t="s">
        <v>7372</v>
      </c>
      <c r="AQ1300" s="24"/>
      <c r="AR1300" s="24"/>
      <c r="AS1300" s="24"/>
      <c r="AT1300" s="24"/>
      <c r="AU1300" s="24"/>
      <c r="AV1300" s="24"/>
      <c r="AW1300" s="28">
        <v>116936</v>
      </c>
      <c r="AX1300" s="26">
        <v>780</v>
      </c>
      <c r="AY1300" s="28">
        <v>100</v>
      </c>
      <c r="AZ1300" s="28">
        <v>55</v>
      </c>
      <c r="BA1300" s="26">
        <v>60</v>
      </c>
      <c r="BB1300" s="24"/>
      <c r="BC1300" s="26" t="s">
        <v>7364</v>
      </c>
      <c r="BD1300" s="24"/>
      <c r="BE1300" s="24"/>
      <c r="BF1300" s="26" t="s">
        <v>2244</v>
      </c>
      <c r="BG1300" s="26" t="s">
        <v>369</v>
      </c>
      <c r="BH1300" s="24"/>
      <c r="BI1300" s="24"/>
      <c r="BJ1300" s="24"/>
      <c r="BK1300" s="24"/>
      <c r="BL1300" s="24"/>
      <c r="BM1300" s="24"/>
      <c r="BN1300" s="24"/>
      <c r="BO1300" s="24"/>
      <c r="BP1300" s="24"/>
      <c r="BQ1300" s="24"/>
      <c r="BR1300" s="26">
        <v>0</v>
      </c>
      <c r="BS1300" s="26">
        <v>0</v>
      </c>
      <c r="BT1300" s="26">
        <v>0</v>
      </c>
      <c r="BU1300" s="26">
        <v>0</v>
      </c>
      <c r="BV1300" s="26">
        <v>0</v>
      </c>
      <c r="BW1300" s="26">
        <v>0</v>
      </c>
      <c r="BX1300" s="26">
        <v>0</v>
      </c>
      <c r="BY1300" s="26">
        <v>0</v>
      </c>
      <c r="BZ1300" s="24"/>
      <c r="CA1300" s="24"/>
      <c r="CB1300" s="24"/>
      <c r="CC1300" s="24"/>
      <c r="CD1300" s="24"/>
      <c r="CE1300" s="24"/>
      <c r="CF1300" s="24"/>
      <c r="CG1300" s="24"/>
      <c r="CH1300" s="24"/>
      <c r="CI1300" s="24"/>
      <c r="CJ1300" s="24"/>
      <c r="CK1300" s="24"/>
      <c r="CL1300" s="24"/>
      <c r="CM1300" s="24"/>
      <c r="CN1300" s="24"/>
      <c r="CO1300" s="24"/>
      <c r="CP1300" s="24"/>
      <c r="CQ1300" s="24"/>
      <c r="CR1300" s="24"/>
      <c r="CS1300" s="24"/>
      <c r="CT1300" s="24"/>
      <c r="CU1300" s="24"/>
      <c r="CV1300" s="24"/>
      <c r="CW1300" s="24"/>
      <c r="CX1300" s="24"/>
      <c r="CY1300" s="24"/>
      <c r="CZ1300" s="24"/>
      <c r="DA1300" s="24"/>
      <c r="DB1300" s="24"/>
      <c r="DC1300" s="24"/>
      <c r="DD1300" s="24"/>
      <c r="DE1300" s="24"/>
      <c r="DF1300" s="26" t="s">
        <v>139</v>
      </c>
      <c r="DG1300" s="26" t="s">
        <v>120</v>
      </c>
      <c r="DH1300" s="26" t="s">
        <v>120</v>
      </c>
      <c r="DI1300" s="26" t="s">
        <v>120</v>
      </c>
      <c r="DJ1300" s="26" t="s">
        <v>120</v>
      </c>
      <c r="DK1300" s="26" t="s">
        <v>120</v>
      </c>
      <c r="DL1300" s="26" t="s">
        <v>139</v>
      </c>
      <c r="DM1300" s="26" t="s">
        <v>139</v>
      </c>
      <c r="DN1300" s="26" t="s">
        <v>139</v>
      </c>
      <c r="DO1300" s="26" t="s">
        <v>139</v>
      </c>
    </row>
    <row r="1301" spans="1:119" ht="20.100000000000001" customHeight="1" x14ac:dyDescent="0.25">
      <c r="A1301" s="29" t="str">
        <f t="shared" si="280"/>
        <v/>
      </c>
      <c r="B1301" s="29" t="str">
        <f t="shared" si="281"/>
        <v>Gram Bharati Samiti (Indian Village Association)</v>
      </c>
      <c r="C1301" s="29">
        <f t="shared" si="282"/>
        <v>0</v>
      </c>
      <c r="D1301" s="30" t="str">
        <f t="shared" si="283"/>
        <v>South Asia</v>
      </c>
      <c r="E1301" s="30" t="str">
        <f t="shared" si="284"/>
        <v>Jaipur, India</v>
      </c>
      <c r="F1301" s="31">
        <f t="shared" si="285"/>
        <v>0</v>
      </c>
      <c r="G1301" s="31">
        <f t="shared" si="286"/>
        <v>0</v>
      </c>
      <c r="H1301" s="31">
        <f t="shared" si="287"/>
        <v>0</v>
      </c>
      <c r="I1301" s="31">
        <f t="shared" si="288"/>
        <v>0</v>
      </c>
      <c r="J1301" s="31">
        <f t="shared" si="289"/>
        <v>0</v>
      </c>
      <c r="K1301" s="31">
        <f t="shared" si="290"/>
        <v>0</v>
      </c>
      <c r="L1301" s="31">
        <f t="shared" si="291"/>
        <v>0</v>
      </c>
      <c r="M1301" s="31">
        <f t="shared" si="292"/>
        <v>0</v>
      </c>
      <c r="N1301" s="31">
        <f t="shared" si="293"/>
        <v>0</v>
      </c>
      <c r="O1301" s="26" t="s">
        <v>16106</v>
      </c>
      <c r="P1301" s="26" t="s">
        <v>108</v>
      </c>
      <c r="Q1301" s="27">
        <v>43270</v>
      </c>
      <c r="R1301" s="24"/>
      <c r="S1301" s="24"/>
      <c r="T1301" s="26" t="s">
        <v>111</v>
      </c>
      <c r="U1301" s="24"/>
      <c r="V1301" s="26" t="s">
        <v>225</v>
      </c>
      <c r="W1301" s="26" t="s">
        <v>226</v>
      </c>
      <c r="X1301" s="26" t="s">
        <v>7374</v>
      </c>
      <c r="Y1301" s="26" t="s">
        <v>7375</v>
      </c>
      <c r="Z1301" s="26" t="s">
        <v>7376</v>
      </c>
      <c r="AA1301" s="24"/>
      <c r="AB1301" s="26" t="s">
        <v>15733</v>
      </c>
      <c r="AC1301" s="28">
        <v>4000</v>
      </c>
      <c r="AD1301" s="26" t="s">
        <v>7377</v>
      </c>
      <c r="AE1301" s="26" t="s">
        <v>249</v>
      </c>
      <c r="AF1301" s="26" t="s">
        <v>139</v>
      </c>
      <c r="AG1301" s="26" t="s">
        <v>224</v>
      </c>
      <c r="AH1301" s="24"/>
      <c r="AI1301" s="28">
        <v>4000</v>
      </c>
      <c r="AJ1301" s="24"/>
      <c r="AK1301" s="24"/>
      <c r="AL1301" s="24"/>
      <c r="AM1301" s="24"/>
      <c r="AN1301" s="24"/>
      <c r="AO1301" s="24"/>
      <c r="AP1301" s="24"/>
      <c r="AQ1301" s="24"/>
      <c r="AR1301" s="24"/>
      <c r="AS1301" s="24"/>
      <c r="AT1301" s="24"/>
      <c r="AU1301" s="24"/>
      <c r="AV1301" s="24"/>
      <c r="AW1301" s="28">
        <v>0</v>
      </c>
      <c r="AX1301" s="26">
        <v>0</v>
      </c>
      <c r="AY1301" s="28">
        <v>0</v>
      </c>
      <c r="AZ1301" s="28">
        <v>0</v>
      </c>
      <c r="BA1301" s="26">
        <v>0</v>
      </c>
      <c r="BB1301" s="24"/>
      <c r="BC1301" s="26" t="s">
        <v>4128</v>
      </c>
      <c r="BD1301" s="24"/>
      <c r="BE1301" s="24"/>
      <c r="BF1301" s="24"/>
      <c r="BG1301" s="24"/>
      <c r="BH1301" s="24"/>
      <c r="BI1301" s="24"/>
      <c r="BJ1301" s="24"/>
      <c r="BK1301" s="24"/>
      <c r="BL1301" s="24"/>
      <c r="BM1301" s="24"/>
      <c r="BN1301" s="24"/>
      <c r="BO1301" s="24"/>
      <c r="BP1301" s="24"/>
      <c r="BQ1301" s="24"/>
      <c r="BR1301" s="26">
        <v>0</v>
      </c>
      <c r="BS1301" s="26">
        <v>0</v>
      </c>
      <c r="BT1301" s="26">
        <v>0</v>
      </c>
      <c r="BU1301" s="26">
        <v>0</v>
      </c>
      <c r="BV1301" s="26">
        <v>0</v>
      </c>
      <c r="BW1301" s="26">
        <v>0</v>
      </c>
      <c r="BX1301" s="26">
        <v>0</v>
      </c>
      <c r="BY1301" s="26">
        <v>0</v>
      </c>
      <c r="BZ1301" s="24"/>
      <c r="CA1301" s="24"/>
      <c r="CB1301" s="24"/>
      <c r="CC1301" s="24"/>
      <c r="CD1301" s="24"/>
      <c r="CE1301" s="24"/>
      <c r="CF1301" s="24"/>
      <c r="CG1301" s="24"/>
      <c r="CH1301" s="24"/>
      <c r="CI1301" s="24"/>
      <c r="CJ1301" s="24"/>
      <c r="CK1301" s="24"/>
      <c r="CL1301" s="24"/>
      <c r="CM1301" s="24"/>
      <c r="CN1301" s="24"/>
      <c r="CO1301" s="24"/>
      <c r="CP1301" s="24"/>
      <c r="CQ1301" s="24"/>
      <c r="CR1301" s="24"/>
      <c r="CS1301" s="24"/>
      <c r="CT1301" s="24"/>
      <c r="CU1301" s="24"/>
      <c r="CV1301" s="24"/>
      <c r="CW1301" s="24"/>
      <c r="CX1301" s="24"/>
      <c r="CY1301" s="24"/>
      <c r="CZ1301" s="24"/>
      <c r="DA1301" s="24"/>
      <c r="DB1301" s="24"/>
      <c r="DC1301" s="24"/>
      <c r="DD1301" s="24"/>
      <c r="DE1301" s="24"/>
      <c r="DF1301" s="26" t="s">
        <v>139</v>
      </c>
      <c r="DG1301" s="26" t="s">
        <v>139</v>
      </c>
      <c r="DH1301" s="26" t="s">
        <v>139</v>
      </c>
      <c r="DI1301" s="26" t="s">
        <v>139</v>
      </c>
      <c r="DJ1301" s="26" t="s">
        <v>139</v>
      </c>
      <c r="DK1301" s="26" t="s">
        <v>139</v>
      </c>
      <c r="DL1301" s="26" t="s">
        <v>139</v>
      </c>
      <c r="DM1301" s="26" t="s">
        <v>139</v>
      </c>
      <c r="DN1301" s="26" t="s">
        <v>139</v>
      </c>
      <c r="DO1301" s="26" t="s">
        <v>139</v>
      </c>
    </row>
    <row r="1302" spans="1:119" ht="20.100000000000001" customHeight="1" x14ac:dyDescent="0.25">
      <c r="A1302" s="29" t="str">
        <f t="shared" si="280"/>
        <v/>
      </c>
      <c r="B1302" s="29" t="str">
        <f t="shared" si="281"/>
        <v>Gram Bharati Samiti (Indian Village Association)</v>
      </c>
      <c r="C1302" s="29">
        <f t="shared" si="282"/>
        <v>0</v>
      </c>
      <c r="D1302" s="30" t="str">
        <f t="shared" si="283"/>
        <v>South Asia</v>
      </c>
      <c r="E1302" s="30" t="str">
        <f t="shared" si="284"/>
        <v>Jaipur, India</v>
      </c>
      <c r="F1302" s="31">
        <f t="shared" si="285"/>
        <v>0</v>
      </c>
      <c r="G1302" s="31">
        <f t="shared" si="286"/>
        <v>0</v>
      </c>
      <c r="H1302" s="31">
        <f t="shared" si="287"/>
        <v>0</v>
      </c>
      <c r="I1302" s="31">
        <f t="shared" si="288"/>
        <v>0</v>
      </c>
      <c r="J1302" s="31">
        <f t="shared" si="289"/>
        <v>0</v>
      </c>
      <c r="K1302" s="31">
        <f t="shared" si="290"/>
        <v>0</v>
      </c>
      <c r="L1302" s="31">
        <f t="shared" si="291"/>
        <v>0</v>
      </c>
      <c r="M1302" s="31">
        <f t="shared" si="292"/>
        <v>0</v>
      </c>
      <c r="N1302" s="31">
        <f t="shared" si="293"/>
        <v>0</v>
      </c>
      <c r="O1302" s="26" t="s">
        <v>16107</v>
      </c>
      <c r="P1302" s="26" t="s">
        <v>108</v>
      </c>
      <c r="Q1302" s="27">
        <v>42234</v>
      </c>
      <c r="R1302" s="24"/>
      <c r="S1302" s="24"/>
      <c r="T1302" s="26" t="s">
        <v>157</v>
      </c>
      <c r="U1302" s="24"/>
      <c r="V1302" s="26" t="s">
        <v>225</v>
      </c>
      <c r="W1302" s="26" t="s">
        <v>226</v>
      </c>
      <c r="X1302" s="26" t="s">
        <v>7374</v>
      </c>
      <c r="Y1302" s="26" t="s">
        <v>7375</v>
      </c>
      <c r="Z1302" s="26" t="s">
        <v>7376</v>
      </c>
      <c r="AA1302" s="24"/>
      <c r="AB1302" s="26" t="s">
        <v>15736</v>
      </c>
      <c r="AC1302" s="28">
        <v>1500</v>
      </c>
      <c r="AD1302" s="26" t="s">
        <v>7377</v>
      </c>
      <c r="AE1302" s="26" t="s">
        <v>249</v>
      </c>
      <c r="AF1302" s="26" t="s">
        <v>139</v>
      </c>
      <c r="AG1302" s="26" t="s">
        <v>224</v>
      </c>
      <c r="AH1302" s="24"/>
      <c r="AI1302" s="28">
        <v>1500</v>
      </c>
      <c r="AJ1302" s="24"/>
      <c r="AK1302" s="24"/>
      <c r="AL1302" s="24"/>
      <c r="AM1302" s="24"/>
      <c r="AN1302" s="24"/>
      <c r="AO1302" s="24"/>
      <c r="AP1302" s="24"/>
      <c r="AQ1302" s="24"/>
      <c r="AR1302" s="24"/>
      <c r="AS1302" s="24"/>
      <c r="AT1302" s="24"/>
      <c r="AU1302" s="24"/>
      <c r="AV1302" s="24"/>
      <c r="AW1302" s="24"/>
      <c r="AX1302" s="24"/>
      <c r="AY1302" s="24"/>
      <c r="AZ1302" s="24"/>
      <c r="BA1302" s="24"/>
      <c r="BB1302" s="24"/>
      <c r="BC1302" s="26" t="s">
        <v>4128</v>
      </c>
      <c r="BD1302" s="24"/>
      <c r="BE1302" s="24"/>
      <c r="BF1302" s="24"/>
      <c r="BG1302" s="24"/>
      <c r="BH1302" s="24"/>
      <c r="BI1302" s="24"/>
      <c r="BJ1302" s="24"/>
      <c r="BK1302" s="24"/>
      <c r="BL1302" s="24"/>
      <c r="BM1302" s="24"/>
      <c r="BN1302" s="24"/>
      <c r="BO1302" s="24"/>
      <c r="BP1302" s="24"/>
      <c r="BQ1302" s="24"/>
      <c r="BR1302" s="24"/>
      <c r="BS1302" s="24"/>
      <c r="BT1302" s="24"/>
      <c r="BU1302" s="24"/>
      <c r="BV1302" s="24"/>
      <c r="BW1302" s="24"/>
      <c r="BX1302" s="24"/>
      <c r="BY1302" s="24"/>
      <c r="BZ1302" s="24"/>
      <c r="CA1302" s="24"/>
      <c r="CB1302" s="24"/>
      <c r="CC1302" s="24"/>
      <c r="CD1302" s="24"/>
      <c r="CE1302" s="24"/>
      <c r="CF1302" s="24"/>
      <c r="CG1302" s="24"/>
      <c r="CH1302" s="24"/>
      <c r="CI1302" s="24"/>
      <c r="CJ1302" s="24"/>
      <c r="CK1302" s="24"/>
      <c r="CL1302" s="24"/>
      <c r="CM1302" s="24"/>
      <c r="CN1302" s="24"/>
      <c r="CO1302" s="24"/>
      <c r="CP1302" s="24"/>
      <c r="CQ1302" s="24"/>
      <c r="CR1302" s="24"/>
      <c r="CS1302" s="24"/>
      <c r="CT1302" s="24"/>
      <c r="CU1302" s="24"/>
      <c r="CV1302" s="24"/>
      <c r="CW1302" s="24"/>
      <c r="CX1302" s="24"/>
      <c r="CY1302" s="24"/>
      <c r="CZ1302" s="24"/>
      <c r="DA1302" s="24"/>
      <c r="DB1302" s="24"/>
      <c r="DC1302" s="24"/>
      <c r="DD1302" s="24"/>
      <c r="DE1302" s="24"/>
      <c r="DF1302" s="26" t="s">
        <v>139</v>
      </c>
      <c r="DG1302" s="26" t="s">
        <v>139</v>
      </c>
      <c r="DH1302" s="26" t="s">
        <v>139</v>
      </c>
      <c r="DI1302" s="26" t="s">
        <v>139</v>
      </c>
      <c r="DJ1302" s="26" t="s">
        <v>139</v>
      </c>
      <c r="DK1302" s="26" t="s">
        <v>139</v>
      </c>
      <c r="DL1302" s="26" t="s">
        <v>139</v>
      </c>
      <c r="DM1302" s="26" t="s">
        <v>139</v>
      </c>
      <c r="DN1302" s="26" t="s">
        <v>139</v>
      </c>
      <c r="DO1302" s="26" t="s">
        <v>139</v>
      </c>
    </row>
    <row r="1303" spans="1:119" ht="20.100000000000001" customHeight="1" x14ac:dyDescent="0.25">
      <c r="A1303" s="29" t="str">
        <f t="shared" si="280"/>
        <v>Gram Bharati Samiti (Indian Village Association)7</v>
      </c>
      <c r="B1303" s="29" t="str">
        <f t="shared" si="281"/>
        <v>Gram Bharati Samiti (Indian Village Association)</v>
      </c>
      <c r="C1303" s="29">
        <f t="shared" si="282"/>
        <v>7</v>
      </c>
      <c r="D1303" s="30" t="str">
        <f t="shared" si="283"/>
        <v>South Asia</v>
      </c>
      <c r="E1303" s="30" t="str">
        <f t="shared" si="284"/>
        <v>Jaipur, India</v>
      </c>
      <c r="F1303" s="31">
        <f t="shared" si="285"/>
        <v>3</v>
      </c>
      <c r="G1303" s="31">
        <f t="shared" si="286"/>
        <v>3</v>
      </c>
      <c r="H1303" s="31">
        <f t="shared" si="287"/>
        <v>5</v>
      </c>
      <c r="I1303" s="31">
        <f t="shared" si="288"/>
        <v>3</v>
      </c>
      <c r="J1303" s="31">
        <f t="shared" si="289"/>
        <v>3</v>
      </c>
      <c r="K1303" s="31">
        <f t="shared" si="290"/>
        <v>3</v>
      </c>
      <c r="L1303" s="31">
        <f t="shared" si="291"/>
        <v>3</v>
      </c>
      <c r="M1303" s="31">
        <f t="shared" si="292"/>
        <v>3</v>
      </c>
      <c r="N1303" s="31">
        <f t="shared" si="293"/>
        <v>3.3</v>
      </c>
      <c r="O1303" s="26" t="s">
        <v>7373</v>
      </c>
      <c r="P1303" s="26" t="s">
        <v>108</v>
      </c>
      <c r="Q1303" s="27">
        <v>42502</v>
      </c>
      <c r="R1303" s="26" t="s">
        <v>166</v>
      </c>
      <c r="S1303" s="26" t="s">
        <v>184</v>
      </c>
      <c r="T1303" s="26" t="s">
        <v>157</v>
      </c>
      <c r="U1303" s="26" t="s">
        <v>168</v>
      </c>
      <c r="V1303" s="26" t="s">
        <v>225</v>
      </c>
      <c r="W1303" s="26" t="s">
        <v>226</v>
      </c>
      <c r="X1303" s="26" t="s">
        <v>7374</v>
      </c>
      <c r="Y1303" s="26" t="s">
        <v>7375</v>
      </c>
      <c r="Z1303" s="26" t="s">
        <v>7376</v>
      </c>
      <c r="AA1303" s="24"/>
      <c r="AB1303" s="26" t="s">
        <v>117</v>
      </c>
      <c r="AC1303" s="28">
        <v>15000</v>
      </c>
      <c r="AD1303" s="26" t="s">
        <v>7377</v>
      </c>
      <c r="AE1303" s="26" t="s">
        <v>249</v>
      </c>
      <c r="AF1303" s="26" t="s">
        <v>139</v>
      </c>
      <c r="AG1303" s="26" t="s">
        <v>224</v>
      </c>
      <c r="AH1303" s="26" t="s">
        <v>235</v>
      </c>
      <c r="AI1303" s="28">
        <v>15000</v>
      </c>
      <c r="AJ1303" s="26" t="s">
        <v>7378</v>
      </c>
      <c r="AK1303" s="26" t="s">
        <v>7379</v>
      </c>
      <c r="AL1303" s="26" t="s">
        <v>7380</v>
      </c>
      <c r="AM1303" s="24"/>
      <c r="AN1303" s="24"/>
      <c r="AO1303" s="24"/>
      <c r="AP1303" s="24"/>
      <c r="AQ1303" s="26" t="s">
        <v>7381</v>
      </c>
      <c r="AR1303" s="24"/>
      <c r="AS1303" s="24"/>
      <c r="AT1303" s="24"/>
      <c r="AU1303" s="24"/>
      <c r="AV1303" s="24"/>
      <c r="AW1303" s="28">
        <v>69730</v>
      </c>
      <c r="AX1303" s="26">
        <v>390</v>
      </c>
      <c r="AY1303" s="28">
        <v>400</v>
      </c>
      <c r="AZ1303" s="28">
        <v>97</v>
      </c>
      <c r="BA1303" s="26">
        <v>0</v>
      </c>
      <c r="BB1303" s="26" t="s">
        <v>148</v>
      </c>
      <c r="BC1303" s="26" t="s">
        <v>4128</v>
      </c>
      <c r="BD1303" s="26" t="s">
        <v>125</v>
      </c>
      <c r="BE1303" s="24"/>
      <c r="BF1303" s="26" t="s">
        <v>7382</v>
      </c>
      <c r="BG1303" s="26" t="s">
        <v>449</v>
      </c>
      <c r="BH1303" s="26" t="s">
        <v>7383</v>
      </c>
      <c r="BI1303" s="26" t="s">
        <v>627</v>
      </c>
      <c r="BJ1303" s="26" t="s">
        <v>1434</v>
      </c>
      <c r="BK1303" s="26" t="s">
        <v>226</v>
      </c>
      <c r="BL1303" s="26" t="s">
        <v>2936</v>
      </c>
      <c r="BM1303" s="26" t="s">
        <v>226</v>
      </c>
      <c r="BN1303" s="26" t="s">
        <v>7384</v>
      </c>
      <c r="BO1303" s="26" t="s">
        <v>449</v>
      </c>
      <c r="BP1303" s="24"/>
      <c r="BQ1303" s="24"/>
      <c r="BR1303" s="26">
        <v>3</v>
      </c>
      <c r="BS1303" s="26">
        <v>3</v>
      </c>
      <c r="BT1303" s="26">
        <v>5</v>
      </c>
      <c r="BU1303" s="26">
        <v>3</v>
      </c>
      <c r="BV1303" s="26">
        <v>3</v>
      </c>
      <c r="BW1303" s="26">
        <v>3</v>
      </c>
      <c r="BX1303" s="26">
        <v>3</v>
      </c>
      <c r="BY1303" s="26">
        <v>3</v>
      </c>
      <c r="BZ1303" s="24"/>
      <c r="CA1303" s="24"/>
      <c r="CB1303" s="24"/>
      <c r="CC1303" s="24"/>
      <c r="CD1303" s="24"/>
      <c r="CE1303" s="24"/>
      <c r="CF1303" s="24"/>
      <c r="CG1303" s="24"/>
      <c r="CH1303" s="24"/>
      <c r="CI1303" s="24"/>
      <c r="CJ1303" s="24"/>
      <c r="CK1303" s="24"/>
      <c r="CL1303" s="24"/>
      <c r="CM1303" s="24"/>
      <c r="CN1303" s="24"/>
      <c r="CO1303" s="24"/>
      <c r="CP1303" s="24"/>
      <c r="CQ1303" s="24"/>
      <c r="CR1303" s="24"/>
      <c r="CS1303" s="24"/>
      <c r="CT1303" s="24"/>
      <c r="CU1303" s="24"/>
      <c r="CV1303" s="24"/>
      <c r="CW1303" s="24"/>
      <c r="CX1303" s="24"/>
      <c r="CY1303" s="24"/>
      <c r="CZ1303" s="24"/>
      <c r="DA1303" s="24"/>
      <c r="DB1303" s="24"/>
      <c r="DC1303" s="24"/>
      <c r="DD1303" s="24"/>
      <c r="DE1303" s="24"/>
      <c r="DF1303" s="26" t="s">
        <v>139</v>
      </c>
      <c r="DG1303" s="26" t="s">
        <v>120</v>
      </c>
      <c r="DH1303" s="26" t="s">
        <v>120</v>
      </c>
      <c r="DI1303" s="26" t="s">
        <v>120</v>
      </c>
      <c r="DJ1303" s="26" t="s">
        <v>120</v>
      </c>
      <c r="DK1303" s="26" t="s">
        <v>139</v>
      </c>
      <c r="DL1303" s="26" t="s">
        <v>139</v>
      </c>
      <c r="DM1303" s="26" t="s">
        <v>139</v>
      </c>
      <c r="DN1303" s="26" t="s">
        <v>139</v>
      </c>
      <c r="DO1303" s="26" t="s">
        <v>139</v>
      </c>
    </row>
    <row r="1304" spans="1:119" ht="20.100000000000001" customHeight="1" x14ac:dyDescent="0.25">
      <c r="A1304" s="29" t="str">
        <f t="shared" si="280"/>
        <v>Gram Bharati Samiti (Indian Village Association)5</v>
      </c>
      <c r="B1304" s="29" t="str">
        <f t="shared" si="281"/>
        <v>Gram Bharati Samiti (Indian Village Association)</v>
      </c>
      <c r="C1304" s="29">
        <f t="shared" si="282"/>
        <v>5</v>
      </c>
      <c r="D1304" s="30" t="str">
        <f t="shared" si="283"/>
        <v>South Asia</v>
      </c>
      <c r="E1304" s="30" t="str">
        <f t="shared" si="284"/>
        <v>Jaipur, India</v>
      </c>
      <c r="F1304" s="31">
        <f t="shared" si="285"/>
        <v>3</v>
      </c>
      <c r="G1304" s="31">
        <f t="shared" si="286"/>
        <v>3</v>
      </c>
      <c r="H1304" s="31">
        <f t="shared" si="287"/>
        <v>5</v>
      </c>
      <c r="I1304" s="31">
        <f t="shared" si="288"/>
        <v>3</v>
      </c>
      <c r="J1304" s="31">
        <f t="shared" si="289"/>
        <v>3</v>
      </c>
      <c r="K1304" s="31">
        <f t="shared" si="290"/>
        <v>3</v>
      </c>
      <c r="L1304" s="31">
        <f t="shared" si="291"/>
        <v>3</v>
      </c>
      <c r="M1304" s="31">
        <f t="shared" si="292"/>
        <v>3</v>
      </c>
      <c r="N1304" s="31">
        <f t="shared" si="293"/>
        <v>3.3</v>
      </c>
      <c r="O1304" s="26" t="s">
        <v>7385</v>
      </c>
      <c r="P1304" s="26" t="s">
        <v>108</v>
      </c>
      <c r="Q1304" s="27">
        <v>41946</v>
      </c>
      <c r="R1304" s="26" t="s">
        <v>166</v>
      </c>
      <c r="S1304" s="26" t="s">
        <v>609</v>
      </c>
      <c r="T1304" s="26" t="s">
        <v>278</v>
      </c>
      <c r="U1304" s="26" t="s">
        <v>833</v>
      </c>
      <c r="V1304" s="26" t="s">
        <v>225</v>
      </c>
      <c r="W1304" s="26" t="s">
        <v>226</v>
      </c>
      <c r="X1304" s="26" t="s">
        <v>7374</v>
      </c>
      <c r="Y1304" s="26" t="s">
        <v>7375</v>
      </c>
      <c r="Z1304" s="26" t="s">
        <v>7376</v>
      </c>
      <c r="AA1304" s="24"/>
      <c r="AB1304" s="26" t="s">
        <v>117</v>
      </c>
      <c r="AC1304" s="28">
        <v>14000</v>
      </c>
      <c r="AD1304" s="26" t="s">
        <v>7377</v>
      </c>
      <c r="AE1304" s="26" t="s">
        <v>249</v>
      </c>
      <c r="AF1304" s="26" t="s">
        <v>139</v>
      </c>
      <c r="AG1304" s="26" t="s">
        <v>224</v>
      </c>
      <c r="AH1304" s="26" t="s">
        <v>176</v>
      </c>
      <c r="AI1304" s="28">
        <v>14000</v>
      </c>
      <c r="AJ1304" s="26" t="s">
        <v>7386</v>
      </c>
      <c r="AK1304" s="26" t="s">
        <v>7387</v>
      </c>
      <c r="AL1304" s="26" t="s">
        <v>7380</v>
      </c>
      <c r="AM1304" s="24"/>
      <c r="AN1304" s="24"/>
      <c r="AO1304" s="24"/>
      <c r="AP1304" s="24"/>
      <c r="AQ1304" s="26" t="s">
        <v>7388</v>
      </c>
      <c r="AR1304" s="24"/>
      <c r="AS1304" s="24"/>
      <c r="AT1304" s="24"/>
      <c r="AU1304" s="26" t="s">
        <v>7389</v>
      </c>
      <c r="AV1304" s="24"/>
      <c r="AW1304" s="28">
        <v>74730</v>
      </c>
      <c r="AX1304" s="26">
        <v>380</v>
      </c>
      <c r="AY1304" s="28">
        <v>95</v>
      </c>
      <c r="AZ1304" s="28">
        <v>90</v>
      </c>
      <c r="BA1304" s="26">
        <v>0</v>
      </c>
      <c r="BB1304" s="26" t="s">
        <v>148</v>
      </c>
      <c r="BC1304" s="26" t="s">
        <v>4128</v>
      </c>
      <c r="BD1304" s="26" t="s">
        <v>125</v>
      </c>
      <c r="BE1304" s="24"/>
      <c r="BF1304" s="26" t="s">
        <v>7390</v>
      </c>
      <c r="BG1304" s="26" t="s">
        <v>2765</v>
      </c>
      <c r="BH1304" s="26" t="s">
        <v>7391</v>
      </c>
      <c r="BI1304" s="26" t="s">
        <v>449</v>
      </c>
      <c r="BJ1304" s="24"/>
      <c r="BK1304" s="24"/>
      <c r="BL1304" s="24"/>
      <c r="BM1304" s="24"/>
      <c r="BN1304" s="24"/>
      <c r="BO1304" s="24"/>
      <c r="BP1304" s="24"/>
      <c r="BQ1304" s="24"/>
      <c r="BR1304" s="26">
        <v>3</v>
      </c>
      <c r="BS1304" s="26">
        <v>3</v>
      </c>
      <c r="BT1304" s="26">
        <v>5</v>
      </c>
      <c r="BU1304" s="26">
        <v>3</v>
      </c>
      <c r="BV1304" s="26">
        <v>3</v>
      </c>
      <c r="BW1304" s="26">
        <v>3</v>
      </c>
      <c r="BX1304" s="26">
        <v>3</v>
      </c>
      <c r="BY1304" s="26">
        <v>3</v>
      </c>
      <c r="BZ1304" s="24"/>
      <c r="CA1304" s="24"/>
      <c r="CB1304" s="24"/>
      <c r="CC1304" s="24"/>
      <c r="CD1304" s="24"/>
      <c r="CE1304" s="24"/>
      <c r="CF1304" s="24"/>
      <c r="CG1304" s="24"/>
      <c r="CH1304" s="24"/>
      <c r="CI1304" s="24"/>
      <c r="CJ1304" s="24"/>
      <c r="CK1304" s="24"/>
      <c r="CL1304" s="24"/>
      <c r="CM1304" s="24"/>
      <c r="CN1304" s="24"/>
      <c r="CO1304" s="24"/>
      <c r="CP1304" s="24"/>
      <c r="CQ1304" s="24"/>
      <c r="CR1304" s="24"/>
      <c r="CS1304" s="24"/>
      <c r="CT1304" s="24"/>
      <c r="CU1304" s="24"/>
      <c r="CV1304" s="24"/>
      <c r="CW1304" s="24"/>
      <c r="CX1304" s="24"/>
      <c r="CY1304" s="24"/>
      <c r="CZ1304" s="24"/>
      <c r="DA1304" s="24"/>
      <c r="DB1304" s="24"/>
      <c r="DC1304" s="24"/>
      <c r="DD1304" s="24"/>
      <c r="DE1304" s="24"/>
      <c r="DF1304" s="26" t="s">
        <v>139</v>
      </c>
      <c r="DG1304" s="26" t="s">
        <v>120</v>
      </c>
      <c r="DH1304" s="26" t="s">
        <v>120</v>
      </c>
      <c r="DI1304" s="26" t="s">
        <v>139</v>
      </c>
      <c r="DJ1304" s="26" t="s">
        <v>120</v>
      </c>
      <c r="DK1304" s="26" t="s">
        <v>139</v>
      </c>
      <c r="DL1304" s="26" t="s">
        <v>139</v>
      </c>
      <c r="DM1304" s="26" t="s">
        <v>139</v>
      </c>
      <c r="DN1304" s="26" t="s">
        <v>139</v>
      </c>
      <c r="DO1304" s="26" t="s">
        <v>139</v>
      </c>
    </row>
    <row r="1305" spans="1:119" ht="20.100000000000001" customHeight="1" x14ac:dyDescent="0.25">
      <c r="A1305" s="29" t="str">
        <f t="shared" si="280"/>
        <v/>
      </c>
      <c r="B1305" s="29" t="str">
        <f t="shared" si="281"/>
        <v>Gram Bharati Samiti (Indian Village Association)</v>
      </c>
      <c r="C1305" s="29">
        <f t="shared" si="282"/>
        <v>0</v>
      </c>
      <c r="D1305" s="30" t="str">
        <f t="shared" si="283"/>
        <v>South Asia</v>
      </c>
      <c r="E1305" s="30" t="str">
        <f t="shared" si="284"/>
        <v>Jaipur, India</v>
      </c>
      <c r="F1305" s="31">
        <f t="shared" si="285"/>
        <v>0</v>
      </c>
      <c r="G1305" s="31">
        <f t="shared" si="286"/>
        <v>0</v>
      </c>
      <c r="H1305" s="31">
        <f t="shared" si="287"/>
        <v>0</v>
      </c>
      <c r="I1305" s="31">
        <f t="shared" si="288"/>
        <v>0</v>
      </c>
      <c r="J1305" s="31">
        <f t="shared" si="289"/>
        <v>0</v>
      </c>
      <c r="K1305" s="31">
        <f t="shared" si="290"/>
        <v>0</v>
      </c>
      <c r="L1305" s="31">
        <f t="shared" si="291"/>
        <v>0</v>
      </c>
      <c r="M1305" s="31">
        <f t="shared" si="292"/>
        <v>0</v>
      </c>
      <c r="N1305" s="31">
        <f t="shared" si="293"/>
        <v>0</v>
      </c>
      <c r="O1305" s="26" t="s">
        <v>16108</v>
      </c>
      <c r="P1305" s="26" t="s">
        <v>108</v>
      </c>
      <c r="Q1305" s="27">
        <v>41787</v>
      </c>
      <c r="R1305" s="24"/>
      <c r="S1305" s="24"/>
      <c r="T1305" s="26" t="s">
        <v>194</v>
      </c>
      <c r="U1305" s="24"/>
      <c r="V1305" s="26" t="s">
        <v>225</v>
      </c>
      <c r="W1305" s="26" t="s">
        <v>226</v>
      </c>
      <c r="X1305" s="26" t="s">
        <v>7374</v>
      </c>
      <c r="Y1305" s="26" t="s">
        <v>7375</v>
      </c>
      <c r="Z1305" s="26" t="s">
        <v>7376</v>
      </c>
      <c r="AA1305" s="24"/>
      <c r="AB1305" s="26" t="s">
        <v>15736</v>
      </c>
      <c r="AC1305" s="28">
        <v>500</v>
      </c>
      <c r="AD1305" s="26" t="s">
        <v>7377</v>
      </c>
      <c r="AE1305" s="26" t="s">
        <v>249</v>
      </c>
      <c r="AF1305" s="26" t="s">
        <v>139</v>
      </c>
      <c r="AG1305" s="26" t="s">
        <v>224</v>
      </c>
      <c r="AH1305" s="24"/>
      <c r="AI1305" s="28">
        <v>500</v>
      </c>
      <c r="AJ1305" s="24"/>
      <c r="AK1305" s="24"/>
      <c r="AL1305" s="24"/>
      <c r="AM1305" s="24"/>
      <c r="AN1305" s="24"/>
      <c r="AO1305" s="24"/>
      <c r="AP1305" s="24"/>
      <c r="AQ1305" s="24"/>
      <c r="AR1305" s="24"/>
      <c r="AS1305" s="24"/>
      <c r="AT1305" s="24"/>
      <c r="AU1305" s="24"/>
      <c r="AV1305" s="24"/>
      <c r="AW1305" s="24"/>
      <c r="AX1305" s="24"/>
      <c r="AY1305" s="24"/>
      <c r="AZ1305" s="24"/>
      <c r="BA1305" s="24"/>
      <c r="BB1305" s="24"/>
      <c r="BC1305" s="26" t="s">
        <v>4128</v>
      </c>
      <c r="BD1305" s="24"/>
      <c r="BE1305" s="24"/>
      <c r="BF1305" s="24"/>
      <c r="BG1305" s="24"/>
      <c r="BH1305" s="24"/>
      <c r="BI1305" s="24"/>
      <c r="BJ1305" s="24"/>
      <c r="BK1305" s="24"/>
      <c r="BL1305" s="24"/>
      <c r="BM1305" s="24"/>
      <c r="BN1305" s="24"/>
      <c r="BO1305" s="24"/>
      <c r="BP1305" s="24"/>
      <c r="BQ1305" s="24"/>
      <c r="BR1305" s="24"/>
      <c r="BS1305" s="24"/>
      <c r="BT1305" s="24"/>
      <c r="BU1305" s="24"/>
      <c r="BV1305" s="24"/>
      <c r="BW1305" s="24"/>
      <c r="BX1305" s="24"/>
      <c r="BY1305" s="24"/>
      <c r="BZ1305" s="24"/>
      <c r="CA1305" s="24"/>
      <c r="CB1305" s="24"/>
      <c r="CC1305" s="24"/>
      <c r="CD1305" s="24"/>
      <c r="CE1305" s="24"/>
      <c r="CF1305" s="24"/>
      <c r="CG1305" s="24"/>
      <c r="CH1305" s="24"/>
      <c r="CI1305" s="24"/>
      <c r="CJ1305" s="24"/>
      <c r="CK1305" s="24"/>
      <c r="CL1305" s="24"/>
      <c r="CM1305" s="24"/>
      <c r="CN1305" s="24"/>
      <c r="CO1305" s="24"/>
      <c r="CP1305" s="24"/>
      <c r="CQ1305" s="24"/>
      <c r="CR1305" s="24"/>
      <c r="CS1305" s="24"/>
      <c r="CT1305" s="24"/>
      <c r="CU1305" s="24"/>
      <c r="CV1305" s="24"/>
      <c r="CW1305" s="24"/>
      <c r="CX1305" s="24"/>
      <c r="CY1305" s="24"/>
      <c r="CZ1305" s="24"/>
      <c r="DA1305" s="24"/>
      <c r="DB1305" s="24"/>
      <c r="DC1305" s="24"/>
      <c r="DD1305" s="24"/>
      <c r="DE1305" s="24"/>
      <c r="DF1305" s="26" t="s">
        <v>139</v>
      </c>
      <c r="DG1305" s="26" t="s">
        <v>139</v>
      </c>
      <c r="DH1305" s="26" t="s">
        <v>139</v>
      </c>
      <c r="DI1305" s="26" t="s">
        <v>139</v>
      </c>
      <c r="DJ1305" s="26" t="s">
        <v>139</v>
      </c>
      <c r="DK1305" s="26" t="s">
        <v>139</v>
      </c>
      <c r="DL1305" s="26" t="s">
        <v>139</v>
      </c>
      <c r="DM1305" s="26" t="s">
        <v>139</v>
      </c>
      <c r="DN1305" s="26" t="s">
        <v>139</v>
      </c>
      <c r="DO1305" s="26" t="s">
        <v>139</v>
      </c>
    </row>
    <row r="1306" spans="1:119" ht="20.100000000000001" customHeight="1" x14ac:dyDescent="0.25">
      <c r="A1306" s="29" t="str">
        <f t="shared" si="280"/>
        <v>Gram Bharati Samiti (Indian Village Association)4</v>
      </c>
      <c r="B1306" s="29" t="str">
        <f t="shared" si="281"/>
        <v>Gram Bharati Samiti (Indian Village Association)</v>
      </c>
      <c r="C1306" s="29">
        <f t="shared" si="282"/>
        <v>4</v>
      </c>
      <c r="D1306" s="30" t="str">
        <f t="shared" si="283"/>
        <v>South Asia</v>
      </c>
      <c r="E1306" s="30" t="str">
        <f t="shared" si="284"/>
        <v>Jaipur, India</v>
      </c>
      <c r="F1306" s="31">
        <f t="shared" si="285"/>
        <v>3</v>
      </c>
      <c r="G1306" s="31">
        <f t="shared" si="286"/>
        <v>3</v>
      </c>
      <c r="H1306" s="31">
        <f t="shared" si="287"/>
        <v>5</v>
      </c>
      <c r="I1306" s="31">
        <f t="shared" si="288"/>
        <v>3</v>
      </c>
      <c r="J1306" s="31">
        <f t="shared" si="289"/>
        <v>3</v>
      </c>
      <c r="K1306" s="31">
        <f t="shared" si="290"/>
        <v>3</v>
      </c>
      <c r="L1306" s="31">
        <f t="shared" si="291"/>
        <v>3</v>
      </c>
      <c r="M1306" s="31">
        <f t="shared" si="292"/>
        <v>3</v>
      </c>
      <c r="N1306" s="31">
        <f t="shared" si="293"/>
        <v>3.3</v>
      </c>
      <c r="O1306" s="26" t="s">
        <v>7392</v>
      </c>
      <c r="P1306" s="26" t="s">
        <v>108</v>
      </c>
      <c r="Q1306" s="27">
        <v>41568</v>
      </c>
      <c r="R1306" s="26" t="s">
        <v>109</v>
      </c>
      <c r="S1306" s="26" t="s">
        <v>622</v>
      </c>
      <c r="T1306" s="26" t="s">
        <v>194</v>
      </c>
      <c r="U1306" s="26" t="s">
        <v>833</v>
      </c>
      <c r="V1306" s="26" t="s">
        <v>225</v>
      </c>
      <c r="W1306" s="26" t="s">
        <v>226</v>
      </c>
      <c r="X1306" s="26" t="s">
        <v>7374</v>
      </c>
      <c r="Y1306" s="26" t="s">
        <v>7375</v>
      </c>
      <c r="Z1306" s="26" t="s">
        <v>7376</v>
      </c>
      <c r="AA1306" s="24"/>
      <c r="AB1306" s="26" t="s">
        <v>117</v>
      </c>
      <c r="AC1306" s="28">
        <v>14000</v>
      </c>
      <c r="AD1306" s="26" t="s">
        <v>7377</v>
      </c>
      <c r="AE1306" s="26" t="s">
        <v>249</v>
      </c>
      <c r="AF1306" s="26" t="s">
        <v>139</v>
      </c>
      <c r="AG1306" s="26" t="s">
        <v>224</v>
      </c>
      <c r="AH1306" s="26" t="s">
        <v>185</v>
      </c>
      <c r="AI1306" s="28">
        <v>14000</v>
      </c>
      <c r="AJ1306" s="26" t="s">
        <v>7393</v>
      </c>
      <c r="AK1306" s="26" t="s">
        <v>7394</v>
      </c>
      <c r="AL1306" s="26" t="s">
        <v>7395</v>
      </c>
      <c r="AM1306" s="24"/>
      <c r="AN1306" s="24"/>
      <c r="AO1306" s="24"/>
      <c r="AP1306" s="24"/>
      <c r="AQ1306" s="24"/>
      <c r="AR1306" s="24"/>
      <c r="AS1306" s="24"/>
      <c r="AT1306" s="24"/>
      <c r="AU1306" s="24"/>
      <c r="AV1306" s="24"/>
      <c r="AW1306" s="28">
        <v>41625</v>
      </c>
      <c r="AX1306" s="26">
        <v>370</v>
      </c>
      <c r="AY1306" s="28">
        <v>80</v>
      </c>
      <c r="AZ1306" s="28">
        <v>75</v>
      </c>
      <c r="BA1306" s="26">
        <v>0</v>
      </c>
      <c r="BB1306" s="26" t="s">
        <v>148</v>
      </c>
      <c r="BC1306" s="26" t="s">
        <v>4128</v>
      </c>
      <c r="BD1306" s="26" t="s">
        <v>125</v>
      </c>
      <c r="BE1306" s="24"/>
      <c r="BF1306" s="26" t="s">
        <v>7396</v>
      </c>
      <c r="BG1306" s="26" t="s">
        <v>2479</v>
      </c>
      <c r="BH1306" s="26" t="s">
        <v>98</v>
      </c>
      <c r="BI1306" s="26" t="s">
        <v>226</v>
      </c>
      <c r="BJ1306" s="26" t="s">
        <v>99</v>
      </c>
      <c r="BK1306" s="26" t="s">
        <v>226</v>
      </c>
      <c r="BL1306" s="24"/>
      <c r="BM1306" s="24"/>
      <c r="BN1306" s="24"/>
      <c r="BO1306" s="24"/>
      <c r="BP1306" s="24"/>
      <c r="BQ1306" s="24"/>
      <c r="BR1306" s="26">
        <v>3</v>
      </c>
      <c r="BS1306" s="26">
        <v>3</v>
      </c>
      <c r="BT1306" s="26">
        <v>5</v>
      </c>
      <c r="BU1306" s="26">
        <v>3</v>
      </c>
      <c r="BV1306" s="26">
        <v>3</v>
      </c>
      <c r="BW1306" s="26">
        <v>3</v>
      </c>
      <c r="BX1306" s="26">
        <v>3</v>
      </c>
      <c r="BY1306" s="26">
        <v>3</v>
      </c>
      <c r="BZ1306" s="24"/>
      <c r="CA1306" s="24"/>
      <c r="CB1306" s="24"/>
      <c r="CC1306" s="24"/>
      <c r="CD1306" s="24"/>
      <c r="CE1306" s="24"/>
      <c r="CF1306" s="24"/>
      <c r="CG1306" s="24"/>
      <c r="CH1306" s="24"/>
      <c r="CI1306" s="24"/>
      <c r="CJ1306" s="24"/>
      <c r="CK1306" s="24"/>
      <c r="CL1306" s="24"/>
      <c r="CM1306" s="24"/>
      <c r="CN1306" s="24"/>
      <c r="CO1306" s="24"/>
      <c r="CP1306" s="24"/>
      <c r="CQ1306" s="24"/>
      <c r="CR1306" s="24"/>
      <c r="CS1306" s="24"/>
      <c r="CT1306" s="24"/>
      <c r="CU1306" s="24"/>
      <c r="CV1306" s="24"/>
      <c r="CW1306" s="24"/>
      <c r="CX1306" s="24"/>
      <c r="CY1306" s="24"/>
      <c r="CZ1306" s="24"/>
      <c r="DA1306" s="24"/>
      <c r="DB1306" s="24"/>
      <c r="DC1306" s="24"/>
      <c r="DD1306" s="24"/>
      <c r="DE1306" s="24"/>
      <c r="DF1306" s="26" t="s">
        <v>139</v>
      </c>
      <c r="DG1306" s="26" t="s">
        <v>120</v>
      </c>
      <c r="DH1306" s="26" t="s">
        <v>120</v>
      </c>
      <c r="DI1306" s="26" t="s">
        <v>139</v>
      </c>
      <c r="DJ1306" s="26" t="s">
        <v>120</v>
      </c>
      <c r="DK1306" s="26" t="s">
        <v>139</v>
      </c>
      <c r="DL1306" s="26" t="s">
        <v>139</v>
      </c>
      <c r="DM1306" s="26" t="s">
        <v>139</v>
      </c>
      <c r="DN1306" s="26" t="s">
        <v>139</v>
      </c>
      <c r="DO1306" s="26" t="s">
        <v>139</v>
      </c>
    </row>
    <row r="1307" spans="1:119" ht="20.100000000000001" customHeight="1" x14ac:dyDescent="0.25">
      <c r="A1307" s="29" t="str">
        <f t="shared" si="280"/>
        <v>Gram Bharati Samiti (Indian Village Association)3</v>
      </c>
      <c r="B1307" s="29" t="str">
        <f t="shared" si="281"/>
        <v>Gram Bharati Samiti (Indian Village Association)</v>
      </c>
      <c r="C1307" s="29">
        <f t="shared" si="282"/>
        <v>3</v>
      </c>
      <c r="D1307" s="30" t="str">
        <f t="shared" si="283"/>
        <v>South Asia</v>
      </c>
      <c r="E1307" s="30" t="str">
        <f t="shared" si="284"/>
        <v>Jaipur, India</v>
      </c>
      <c r="F1307" s="31">
        <f t="shared" si="285"/>
        <v>3</v>
      </c>
      <c r="G1307" s="31">
        <f t="shared" si="286"/>
        <v>3</v>
      </c>
      <c r="H1307" s="31">
        <f t="shared" si="287"/>
        <v>2</v>
      </c>
      <c r="I1307" s="31">
        <f t="shared" si="288"/>
        <v>3</v>
      </c>
      <c r="J1307" s="31">
        <f t="shared" si="289"/>
        <v>3</v>
      </c>
      <c r="K1307" s="31">
        <f t="shared" si="290"/>
        <v>3</v>
      </c>
      <c r="L1307" s="31">
        <f t="shared" si="291"/>
        <v>4</v>
      </c>
      <c r="M1307" s="31">
        <f t="shared" si="292"/>
        <v>3</v>
      </c>
      <c r="N1307" s="31">
        <f t="shared" si="293"/>
        <v>3</v>
      </c>
      <c r="O1307" s="26" t="s">
        <v>7397</v>
      </c>
      <c r="P1307" s="26" t="s">
        <v>108</v>
      </c>
      <c r="Q1307" s="27">
        <v>41204</v>
      </c>
      <c r="R1307" s="26" t="s">
        <v>109</v>
      </c>
      <c r="S1307" s="26" t="s">
        <v>306</v>
      </c>
      <c r="T1307" s="26" t="s">
        <v>207</v>
      </c>
      <c r="U1307" s="26" t="s">
        <v>833</v>
      </c>
      <c r="V1307" s="26" t="s">
        <v>225</v>
      </c>
      <c r="W1307" s="26" t="s">
        <v>226</v>
      </c>
      <c r="X1307" s="26" t="s">
        <v>7374</v>
      </c>
      <c r="Y1307" s="26" t="s">
        <v>7375</v>
      </c>
      <c r="Z1307" s="26" t="s">
        <v>7376</v>
      </c>
      <c r="AA1307" s="24"/>
      <c r="AB1307" s="26" t="s">
        <v>117</v>
      </c>
      <c r="AC1307" s="28">
        <v>14000</v>
      </c>
      <c r="AD1307" s="26" t="s">
        <v>7377</v>
      </c>
      <c r="AE1307" s="26" t="s">
        <v>249</v>
      </c>
      <c r="AF1307" s="26" t="s">
        <v>139</v>
      </c>
      <c r="AG1307" s="26" t="s">
        <v>224</v>
      </c>
      <c r="AH1307" s="26" t="s">
        <v>121</v>
      </c>
      <c r="AI1307" s="28">
        <v>14000</v>
      </c>
      <c r="AJ1307" s="26" t="s">
        <v>7398</v>
      </c>
      <c r="AK1307" s="26" t="s">
        <v>7399</v>
      </c>
      <c r="AL1307" s="26" t="s">
        <v>7380</v>
      </c>
      <c r="AM1307" s="24"/>
      <c r="AN1307" s="24"/>
      <c r="AO1307" s="24"/>
      <c r="AP1307" s="24"/>
      <c r="AQ1307" s="24"/>
      <c r="AR1307" s="24"/>
      <c r="AS1307" s="24"/>
      <c r="AT1307" s="24"/>
      <c r="AU1307" s="24"/>
      <c r="AV1307" s="24"/>
      <c r="AW1307" s="28">
        <v>78381</v>
      </c>
      <c r="AX1307" s="26">
        <v>350</v>
      </c>
      <c r="AY1307" s="28">
        <v>85</v>
      </c>
      <c r="AZ1307" s="28">
        <v>75</v>
      </c>
      <c r="BA1307" s="26">
        <v>0</v>
      </c>
      <c r="BB1307" s="26" t="s">
        <v>148</v>
      </c>
      <c r="BC1307" s="26" t="s">
        <v>4128</v>
      </c>
      <c r="BD1307" s="26" t="s">
        <v>125</v>
      </c>
      <c r="BE1307" s="24"/>
      <c r="BF1307" s="26" t="s">
        <v>7400</v>
      </c>
      <c r="BG1307" s="26" t="s">
        <v>7401</v>
      </c>
      <c r="BH1307" s="26" t="s">
        <v>7396</v>
      </c>
      <c r="BI1307" s="26" t="s">
        <v>2479</v>
      </c>
      <c r="BJ1307" s="26" t="s">
        <v>7402</v>
      </c>
      <c r="BK1307" s="26" t="s">
        <v>449</v>
      </c>
      <c r="BL1307" s="24"/>
      <c r="BM1307" s="24"/>
      <c r="BN1307" s="24"/>
      <c r="BO1307" s="24"/>
      <c r="BP1307" s="24"/>
      <c r="BQ1307" s="24"/>
      <c r="BR1307" s="26">
        <v>3</v>
      </c>
      <c r="BS1307" s="26">
        <v>3</v>
      </c>
      <c r="BT1307" s="26">
        <v>2</v>
      </c>
      <c r="BU1307" s="26">
        <v>3</v>
      </c>
      <c r="BV1307" s="26">
        <v>3</v>
      </c>
      <c r="BW1307" s="26">
        <v>3</v>
      </c>
      <c r="BX1307" s="26">
        <v>4</v>
      </c>
      <c r="BY1307" s="26">
        <v>3</v>
      </c>
      <c r="BZ1307" s="24"/>
      <c r="CA1307" s="24"/>
      <c r="CB1307" s="24"/>
      <c r="CC1307" s="24"/>
      <c r="CD1307" s="24"/>
      <c r="CE1307" s="24"/>
      <c r="CF1307" s="24"/>
      <c r="CG1307" s="24"/>
      <c r="CH1307" s="24"/>
      <c r="CI1307" s="24"/>
      <c r="CJ1307" s="24"/>
      <c r="CK1307" s="24"/>
      <c r="CL1307" s="24"/>
      <c r="CM1307" s="24"/>
      <c r="CN1307" s="24"/>
      <c r="CO1307" s="24"/>
      <c r="CP1307" s="24"/>
      <c r="CQ1307" s="24"/>
      <c r="CR1307" s="24"/>
      <c r="CS1307" s="24"/>
      <c r="CT1307" s="24"/>
      <c r="CU1307" s="24"/>
      <c r="CV1307" s="24"/>
      <c r="CW1307" s="24"/>
      <c r="CX1307" s="24"/>
      <c r="CY1307" s="24"/>
      <c r="CZ1307" s="24"/>
      <c r="DA1307" s="24"/>
      <c r="DB1307" s="24"/>
      <c r="DC1307" s="24"/>
      <c r="DD1307" s="24"/>
      <c r="DE1307" s="24"/>
      <c r="DF1307" s="26" t="s">
        <v>139</v>
      </c>
      <c r="DG1307" s="26" t="s">
        <v>120</v>
      </c>
      <c r="DH1307" s="26" t="s">
        <v>120</v>
      </c>
      <c r="DI1307" s="26" t="s">
        <v>120</v>
      </c>
      <c r="DJ1307" s="26" t="s">
        <v>120</v>
      </c>
      <c r="DK1307" s="26" t="s">
        <v>139</v>
      </c>
      <c r="DL1307" s="26" t="s">
        <v>139</v>
      </c>
      <c r="DM1307" s="26" t="s">
        <v>139</v>
      </c>
      <c r="DN1307" s="26" t="s">
        <v>139</v>
      </c>
      <c r="DO1307" s="26" t="s">
        <v>139</v>
      </c>
    </row>
    <row r="1308" spans="1:119" ht="20.100000000000001" customHeight="1" x14ac:dyDescent="0.25">
      <c r="A1308" s="29" t="str">
        <f t="shared" si="280"/>
        <v/>
      </c>
      <c r="B1308" s="29" t="str">
        <f t="shared" si="281"/>
        <v>Gram Bharati Samiti (Indian Village Association)</v>
      </c>
      <c r="C1308" s="29">
        <f t="shared" si="282"/>
        <v>0</v>
      </c>
      <c r="D1308" s="30" t="str">
        <f t="shared" si="283"/>
        <v>South Asia</v>
      </c>
      <c r="E1308" s="30" t="str">
        <f t="shared" si="284"/>
        <v>Jaipur, India</v>
      </c>
      <c r="F1308" s="31">
        <f t="shared" si="285"/>
        <v>0</v>
      </c>
      <c r="G1308" s="31">
        <f t="shared" si="286"/>
        <v>0</v>
      </c>
      <c r="H1308" s="31">
        <f t="shared" si="287"/>
        <v>0</v>
      </c>
      <c r="I1308" s="31">
        <f t="shared" si="288"/>
        <v>0</v>
      </c>
      <c r="J1308" s="31">
        <f t="shared" si="289"/>
        <v>0</v>
      </c>
      <c r="K1308" s="31">
        <f t="shared" si="290"/>
        <v>0</v>
      </c>
      <c r="L1308" s="31">
        <f t="shared" si="291"/>
        <v>0</v>
      </c>
      <c r="M1308" s="31">
        <f t="shared" si="292"/>
        <v>0</v>
      </c>
      <c r="N1308" s="31">
        <f t="shared" si="293"/>
        <v>0</v>
      </c>
      <c r="O1308" s="26" t="s">
        <v>16109</v>
      </c>
      <c r="P1308" s="26" t="s">
        <v>108</v>
      </c>
      <c r="Q1308" s="27">
        <v>41085</v>
      </c>
      <c r="R1308" s="24"/>
      <c r="S1308" s="24"/>
      <c r="T1308" s="26" t="s">
        <v>175</v>
      </c>
      <c r="U1308" s="24"/>
      <c r="V1308" s="26" t="s">
        <v>225</v>
      </c>
      <c r="W1308" s="26" t="s">
        <v>226</v>
      </c>
      <c r="X1308" s="26" t="s">
        <v>7374</v>
      </c>
      <c r="Y1308" s="26" t="s">
        <v>7375</v>
      </c>
      <c r="Z1308" s="26" t="s">
        <v>7376</v>
      </c>
      <c r="AA1308" s="24"/>
      <c r="AB1308" s="26" t="s">
        <v>15736</v>
      </c>
      <c r="AC1308" s="28">
        <v>1000</v>
      </c>
      <c r="AD1308" s="26" t="s">
        <v>7377</v>
      </c>
      <c r="AE1308" s="26" t="s">
        <v>249</v>
      </c>
      <c r="AF1308" s="26" t="s">
        <v>139</v>
      </c>
      <c r="AG1308" s="26" t="s">
        <v>224</v>
      </c>
      <c r="AH1308" s="24"/>
      <c r="AI1308" s="28">
        <v>1000</v>
      </c>
      <c r="AJ1308" s="24"/>
      <c r="AK1308" s="24"/>
      <c r="AL1308" s="24"/>
      <c r="AM1308" s="24"/>
      <c r="AN1308" s="24"/>
      <c r="AO1308" s="24"/>
      <c r="AP1308" s="24"/>
      <c r="AQ1308" s="24"/>
      <c r="AR1308" s="24"/>
      <c r="AS1308" s="24"/>
      <c r="AT1308" s="24"/>
      <c r="AU1308" s="24"/>
      <c r="AV1308" s="24"/>
      <c r="AW1308" s="28">
        <v>0</v>
      </c>
      <c r="AX1308" s="26">
        <v>0</v>
      </c>
      <c r="AY1308" s="28">
        <v>0</v>
      </c>
      <c r="AZ1308" s="28">
        <v>0</v>
      </c>
      <c r="BA1308" s="26">
        <v>0</v>
      </c>
      <c r="BB1308" s="24"/>
      <c r="BC1308" s="26" t="s">
        <v>4128</v>
      </c>
      <c r="BD1308" s="24"/>
      <c r="BE1308" s="24"/>
      <c r="BF1308" s="24"/>
      <c r="BG1308" s="24"/>
      <c r="BH1308" s="24"/>
      <c r="BI1308" s="24"/>
      <c r="BJ1308" s="24"/>
      <c r="BK1308" s="24"/>
      <c r="BL1308" s="24"/>
      <c r="BM1308" s="24"/>
      <c r="BN1308" s="24"/>
      <c r="BO1308" s="24"/>
      <c r="BP1308" s="24"/>
      <c r="BQ1308" s="24"/>
      <c r="BR1308" s="26">
        <v>0</v>
      </c>
      <c r="BS1308" s="26">
        <v>0</v>
      </c>
      <c r="BT1308" s="26">
        <v>0</v>
      </c>
      <c r="BU1308" s="26">
        <v>0</v>
      </c>
      <c r="BV1308" s="26">
        <v>0</v>
      </c>
      <c r="BW1308" s="26">
        <v>0</v>
      </c>
      <c r="BX1308" s="26">
        <v>0</v>
      </c>
      <c r="BY1308" s="26">
        <v>0</v>
      </c>
      <c r="BZ1308" s="24"/>
      <c r="CA1308" s="24"/>
      <c r="CB1308" s="24"/>
      <c r="CC1308" s="24"/>
      <c r="CD1308" s="24"/>
      <c r="CE1308" s="24"/>
      <c r="CF1308" s="24"/>
      <c r="CG1308" s="24"/>
      <c r="CH1308" s="24"/>
      <c r="CI1308" s="24"/>
      <c r="CJ1308" s="24"/>
      <c r="CK1308" s="24"/>
      <c r="CL1308" s="24"/>
      <c r="CM1308" s="24"/>
      <c r="CN1308" s="24"/>
      <c r="CO1308" s="24"/>
      <c r="CP1308" s="24"/>
      <c r="CQ1308" s="24"/>
      <c r="CR1308" s="24"/>
      <c r="CS1308" s="24"/>
      <c r="CT1308" s="24"/>
      <c r="CU1308" s="24"/>
      <c r="CV1308" s="24"/>
      <c r="CW1308" s="24"/>
      <c r="CX1308" s="24"/>
      <c r="CY1308" s="24"/>
      <c r="CZ1308" s="24"/>
      <c r="DA1308" s="24"/>
      <c r="DB1308" s="24"/>
      <c r="DC1308" s="24"/>
      <c r="DD1308" s="24"/>
      <c r="DE1308" s="24"/>
      <c r="DF1308" s="26" t="s">
        <v>139</v>
      </c>
      <c r="DG1308" s="26" t="s">
        <v>139</v>
      </c>
      <c r="DH1308" s="26" t="s">
        <v>139</v>
      </c>
      <c r="DI1308" s="26" t="s">
        <v>139</v>
      </c>
      <c r="DJ1308" s="26" t="s">
        <v>139</v>
      </c>
      <c r="DK1308" s="26" t="s">
        <v>139</v>
      </c>
      <c r="DL1308" s="26" t="s">
        <v>139</v>
      </c>
      <c r="DM1308" s="26" t="s">
        <v>139</v>
      </c>
      <c r="DN1308" s="26" t="s">
        <v>139</v>
      </c>
      <c r="DO1308" s="26" t="s">
        <v>139</v>
      </c>
    </row>
    <row r="1309" spans="1:119" ht="20.100000000000001" customHeight="1" x14ac:dyDescent="0.25">
      <c r="A1309" s="29" t="str">
        <f t="shared" si="280"/>
        <v>Gram Bharati Samiti (Indian Village Association)2</v>
      </c>
      <c r="B1309" s="29" t="str">
        <f t="shared" si="281"/>
        <v>Gram Bharati Samiti (Indian Village Association)</v>
      </c>
      <c r="C1309" s="29">
        <f t="shared" si="282"/>
        <v>2</v>
      </c>
      <c r="D1309" s="30" t="str">
        <f t="shared" si="283"/>
        <v>South Asia</v>
      </c>
      <c r="E1309" s="30" t="str">
        <f t="shared" si="284"/>
        <v>Jaipur, India</v>
      </c>
      <c r="F1309" s="31">
        <f t="shared" si="285"/>
        <v>3</v>
      </c>
      <c r="G1309" s="31">
        <f t="shared" si="286"/>
        <v>3</v>
      </c>
      <c r="H1309" s="31">
        <f t="shared" si="287"/>
        <v>4</v>
      </c>
      <c r="I1309" s="31">
        <f t="shared" si="288"/>
        <v>3</v>
      </c>
      <c r="J1309" s="31">
        <f t="shared" si="289"/>
        <v>4</v>
      </c>
      <c r="K1309" s="31">
        <f t="shared" si="290"/>
        <v>4</v>
      </c>
      <c r="L1309" s="31">
        <f t="shared" si="291"/>
        <v>4</v>
      </c>
      <c r="M1309" s="31">
        <f t="shared" si="292"/>
        <v>4</v>
      </c>
      <c r="N1309" s="31">
        <f t="shared" si="293"/>
        <v>3.6</v>
      </c>
      <c r="O1309" s="26" t="s">
        <v>7403</v>
      </c>
      <c r="P1309" s="26" t="s">
        <v>108</v>
      </c>
      <c r="Q1309" s="27">
        <v>40833</v>
      </c>
      <c r="R1309" s="26" t="s">
        <v>155</v>
      </c>
      <c r="S1309" s="26" t="s">
        <v>321</v>
      </c>
      <c r="T1309" s="26" t="s">
        <v>175</v>
      </c>
      <c r="U1309" s="26" t="s">
        <v>833</v>
      </c>
      <c r="V1309" s="26" t="s">
        <v>225</v>
      </c>
      <c r="W1309" s="26" t="s">
        <v>226</v>
      </c>
      <c r="X1309" s="26" t="s">
        <v>7374</v>
      </c>
      <c r="Y1309" s="26" t="s">
        <v>7375</v>
      </c>
      <c r="Z1309" s="26" t="s">
        <v>7376</v>
      </c>
      <c r="AA1309" s="24"/>
      <c r="AB1309" s="26" t="s">
        <v>117</v>
      </c>
      <c r="AC1309" s="28">
        <v>11000</v>
      </c>
      <c r="AD1309" s="26" t="s">
        <v>7377</v>
      </c>
      <c r="AE1309" s="26" t="s">
        <v>249</v>
      </c>
      <c r="AF1309" s="26" t="s">
        <v>139</v>
      </c>
      <c r="AG1309" s="26" t="s">
        <v>224</v>
      </c>
      <c r="AH1309" s="26" t="s">
        <v>143</v>
      </c>
      <c r="AI1309" s="28">
        <v>11000</v>
      </c>
      <c r="AJ1309" s="24"/>
      <c r="AK1309" s="26" t="s">
        <v>7404</v>
      </c>
      <c r="AL1309" s="26" t="s">
        <v>7405</v>
      </c>
      <c r="AM1309" s="26" t="s">
        <v>7406</v>
      </c>
      <c r="AN1309" s="26" t="s">
        <v>7407</v>
      </c>
      <c r="AO1309" s="26" t="s">
        <v>7408</v>
      </c>
      <c r="AP1309" s="24"/>
      <c r="AQ1309" s="24"/>
      <c r="AR1309" s="24"/>
      <c r="AS1309" s="24"/>
      <c r="AT1309" s="26" t="s">
        <v>5581</v>
      </c>
      <c r="AU1309" s="26" t="s">
        <v>7409</v>
      </c>
      <c r="AV1309" s="24"/>
      <c r="AW1309" s="28">
        <v>66725</v>
      </c>
      <c r="AX1309" s="26">
        <v>340</v>
      </c>
      <c r="AY1309" s="28">
        <v>75</v>
      </c>
      <c r="AZ1309" s="28">
        <v>57</v>
      </c>
      <c r="BA1309" s="26">
        <v>0</v>
      </c>
      <c r="BB1309" s="26" t="s">
        <v>148</v>
      </c>
      <c r="BC1309" s="26" t="s">
        <v>4128</v>
      </c>
      <c r="BD1309" s="24"/>
      <c r="BE1309" s="24"/>
      <c r="BF1309" s="26" t="s">
        <v>7396</v>
      </c>
      <c r="BG1309" s="26" t="s">
        <v>2479</v>
      </c>
      <c r="BH1309" s="26" t="s">
        <v>7410</v>
      </c>
      <c r="BI1309" s="26" t="s">
        <v>191</v>
      </c>
      <c r="BJ1309" s="24"/>
      <c r="BK1309" s="24"/>
      <c r="BL1309" s="24"/>
      <c r="BM1309" s="24"/>
      <c r="BN1309" s="24"/>
      <c r="BO1309" s="24"/>
      <c r="BP1309" s="24"/>
      <c r="BQ1309" s="24"/>
      <c r="BR1309" s="26">
        <v>3</v>
      </c>
      <c r="BS1309" s="26">
        <v>3</v>
      </c>
      <c r="BT1309" s="26">
        <v>4</v>
      </c>
      <c r="BU1309" s="26">
        <v>3</v>
      </c>
      <c r="BV1309" s="26">
        <v>4</v>
      </c>
      <c r="BW1309" s="26">
        <v>4</v>
      </c>
      <c r="BX1309" s="26">
        <v>4</v>
      </c>
      <c r="BY1309" s="26">
        <v>4</v>
      </c>
      <c r="BZ1309" s="24"/>
      <c r="CA1309" s="24"/>
      <c r="CB1309" s="24"/>
      <c r="CC1309" s="24"/>
      <c r="CD1309" s="24"/>
      <c r="CE1309" s="24"/>
      <c r="CF1309" s="24"/>
      <c r="CG1309" s="24"/>
      <c r="CH1309" s="24"/>
      <c r="CI1309" s="24"/>
      <c r="CJ1309" s="24"/>
      <c r="CK1309" s="24"/>
      <c r="CL1309" s="24"/>
      <c r="CM1309" s="24"/>
      <c r="CN1309" s="24"/>
      <c r="CO1309" s="24"/>
      <c r="CP1309" s="24"/>
      <c r="CQ1309" s="24"/>
      <c r="CR1309" s="24"/>
      <c r="CS1309" s="24"/>
      <c r="CT1309" s="24"/>
      <c r="CU1309" s="24"/>
      <c r="CV1309" s="24"/>
      <c r="CW1309" s="24"/>
      <c r="CX1309" s="24"/>
      <c r="CY1309" s="24"/>
      <c r="CZ1309" s="24"/>
      <c r="DA1309" s="24"/>
      <c r="DB1309" s="24"/>
      <c r="DC1309" s="24"/>
      <c r="DD1309" s="24"/>
      <c r="DE1309" s="24"/>
      <c r="DF1309" s="26" t="s">
        <v>139</v>
      </c>
      <c r="DG1309" s="26" t="s">
        <v>139</v>
      </c>
      <c r="DH1309" s="26" t="s">
        <v>139</v>
      </c>
      <c r="DI1309" s="26" t="s">
        <v>120</v>
      </c>
      <c r="DJ1309" s="26" t="s">
        <v>139</v>
      </c>
      <c r="DK1309" s="26" t="s">
        <v>139</v>
      </c>
      <c r="DL1309" s="26" t="s">
        <v>139</v>
      </c>
      <c r="DM1309" s="26" t="s">
        <v>139</v>
      </c>
      <c r="DN1309" s="26" t="s">
        <v>139</v>
      </c>
      <c r="DO1309" s="26" t="s">
        <v>139</v>
      </c>
    </row>
    <row r="1310" spans="1:119" ht="20.100000000000001" customHeight="1" x14ac:dyDescent="0.25">
      <c r="A1310" s="29" t="str">
        <f t="shared" si="280"/>
        <v>Gram Bharati Samiti (Indian Village Association)1</v>
      </c>
      <c r="B1310" s="29" t="str">
        <f t="shared" si="281"/>
        <v>Gram Bharati Samiti (Indian Village Association)</v>
      </c>
      <c r="C1310" s="29">
        <f t="shared" si="282"/>
        <v>1</v>
      </c>
      <c r="D1310" s="30" t="str">
        <f t="shared" si="283"/>
        <v>South Asia</v>
      </c>
      <c r="E1310" s="30" t="str">
        <f t="shared" si="284"/>
        <v>Jaipur, India</v>
      </c>
      <c r="F1310" s="31">
        <f t="shared" si="285"/>
        <v>3</v>
      </c>
      <c r="G1310" s="31">
        <f t="shared" si="286"/>
        <v>3</v>
      </c>
      <c r="H1310" s="31">
        <f t="shared" si="287"/>
        <v>2</v>
      </c>
      <c r="I1310" s="31">
        <f t="shared" si="288"/>
        <v>3</v>
      </c>
      <c r="J1310" s="31">
        <f t="shared" si="289"/>
        <v>3</v>
      </c>
      <c r="K1310" s="31">
        <f t="shared" si="290"/>
        <v>4</v>
      </c>
      <c r="L1310" s="31">
        <f t="shared" si="291"/>
        <v>4</v>
      </c>
      <c r="M1310" s="31">
        <f t="shared" si="292"/>
        <v>3</v>
      </c>
      <c r="N1310" s="31">
        <f t="shared" si="293"/>
        <v>3.1</v>
      </c>
      <c r="O1310" s="26" t="s">
        <v>7411</v>
      </c>
      <c r="P1310" s="26" t="s">
        <v>108</v>
      </c>
      <c r="Q1310" s="27">
        <v>40469</v>
      </c>
      <c r="R1310" s="26" t="s">
        <v>155</v>
      </c>
      <c r="S1310" s="26" t="s">
        <v>332</v>
      </c>
      <c r="T1310" s="26" t="s">
        <v>333</v>
      </c>
      <c r="U1310" s="26" t="s">
        <v>833</v>
      </c>
      <c r="V1310" s="26" t="s">
        <v>225</v>
      </c>
      <c r="W1310" s="26" t="s">
        <v>226</v>
      </c>
      <c r="X1310" s="26" t="s">
        <v>7374</v>
      </c>
      <c r="Y1310" s="26" t="s">
        <v>7375</v>
      </c>
      <c r="Z1310" s="26" t="s">
        <v>7376</v>
      </c>
      <c r="AA1310" s="24"/>
      <c r="AB1310" s="26" t="s">
        <v>117</v>
      </c>
      <c r="AC1310" s="28">
        <v>8000</v>
      </c>
      <c r="AD1310" s="26" t="s">
        <v>7377</v>
      </c>
      <c r="AE1310" s="26" t="s">
        <v>249</v>
      </c>
      <c r="AF1310" s="26" t="s">
        <v>139</v>
      </c>
      <c r="AG1310" s="26" t="s">
        <v>224</v>
      </c>
      <c r="AH1310" s="26" t="s">
        <v>158</v>
      </c>
      <c r="AI1310" s="28">
        <v>8000</v>
      </c>
      <c r="AJ1310" s="24"/>
      <c r="AK1310" s="26" t="s">
        <v>7412</v>
      </c>
      <c r="AL1310" s="26" t="s">
        <v>7413</v>
      </c>
      <c r="AM1310" s="24"/>
      <c r="AN1310" s="24"/>
      <c r="AO1310" s="24"/>
      <c r="AP1310" s="24"/>
      <c r="AQ1310" s="24"/>
      <c r="AR1310" s="24"/>
      <c r="AS1310" s="24"/>
      <c r="AT1310" s="24"/>
      <c r="AU1310" s="24"/>
      <c r="AV1310" s="24"/>
      <c r="AW1310" s="28">
        <v>51464</v>
      </c>
      <c r="AX1310" s="26">
        <v>200</v>
      </c>
      <c r="AY1310" s="28">
        <v>0</v>
      </c>
      <c r="AZ1310" s="28">
        <v>0</v>
      </c>
      <c r="BA1310" s="26">
        <v>0</v>
      </c>
      <c r="BB1310" s="24"/>
      <c r="BC1310" s="26" t="s">
        <v>4128</v>
      </c>
      <c r="BD1310" s="24"/>
      <c r="BE1310" s="24"/>
      <c r="BF1310" s="26" t="s">
        <v>7400</v>
      </c>
      <c r="BG1310" s="26" t="s">
        <v>395</v>
      </c>
      <c r="BH1310" s="26" t="s">
        <v>7414</v>
      </c>
      <c r="BI1310" s="26" t="s">
        <v>2479</v>
      </c>
      <c r="BJ1310" s="26" t="s">
        <v>7415</v>
      </c>
      <c r="BK1310" s="26" t="s">
        <v>226</v>
      </c>
      <c r="BL1310" s="26" t="s">
        <v>7416</v>
      </c>
      <c r="BM1310" s="26" t="s">
        <v>226</v>
      </c>
      <c r="BN1310" s="24"/>
      <c r="BO1310" s="24"/>
      <c r="BP1310" s="24"/>
      <c r="BQ1310" s="24"/>
      <c r="BR1310" s="26">
        <v>3</v>
      </c>
      <c r="BS1310" s="26">
        <v>3</v>
      </c>
      <c r="BT1310" s="26">
        <v>2</v>
      </c>
      <c r="BU1310" s="26">
        <v>3</v>
      </c>
      <c r="BV1310" s="26">
        <v>3</v>
      </c>
      <c r="BW1310" s="26">
        <v>4</v>
      </c>
      <c r="BX1310" s="26">
        <v>4</v>
      </c>
      <c r="BY1310" s="26">
        <v>3</v>
      </c>
      <c r="BZ1310" s="24"/>
      <c r="CA1310" s="24"/>
      <c r="CB1310" s="24"/>
      <c r="CC1310" s="24"/>
      <c r="CD1310" s="24"/>
      <c r="CE1310" s="24"/>
      <c r="CF1310" s="24"/>
      <c r="CG1310" s="24"/>
      <c r="CH1310" s="24"/>
      <c r="CI1310" s="24"/>
      <c r="CJ1310" s="24"/>
      <c r="CK1310" s="24"/>
      <c r="CL1310" s="24"/>
      <c r="CM1310" s="24"/>
      <c r="CN1310" s="24"/>
      <c r="CO1310" s="24"/>
      <c r="CP1310" s="24"/>
      <c r="CQ1310" s="24"/>
      <c r="CR1310" s="24"/>
      <c r="CS1310" s="24"/>
      <c r="CT1310" s="24"/>
      <c r="CU1310" s="24"/>
      <c r="CV1310" s="24"/>
      <c r="CW1310" s="24"/>
      <c r="CX1310" s="24"/>
      <c r="CY1310" s="24"/>
      <c r="CZ1310" s="24"/>
      <c r="DA1310" s="24"/>
      <c r="DB1310" s="24"/>
      <c r="DC1310" s="24"/>
      <c r="DD1310" s="24"/>
      <c r="DE1310" s="24"/>
      <c r="DF1310" s="26" t="s">
        <v>139</v>
      </c>
      <c r="DG1310" s="26" t="s">
        <v>120</v>
      </c>
      <c r="DH1310" s="26" t="s">
        <v>139</v>
      </c>
      <c r="DI1310" s="26" t="s">
        <v>139</v>
      </c>
      <c r="DJ1310" s="26" t="s">
        <v>139</v>
      </c>
      <c r="DK1310" s="26" t="s">
        <v>139</v>
      </c>
      <c r="DL1310" s="26" t="s">
        <v>139</v>
      </c>
      <c r="DM1310" s="26" t="s">
        <v>139</v>
      </c>
      <c r="DN1310" s="26" t="s">
        <v>139</v>
      </c>
      <c r="DO1310" s="26" t="s">
        <v>139</v>
      </c>
    </row>
    <row r="1311" spans="1:119" ht="20.100000000000001" customHeight="1" x14ac:dyDescent="0.25">
      <c r="A1311" s="29" t="str">
        <f t="shared" si="280"/>
        <v/>
      </c>
      <c r="B1311" s="29" t="str">
        <f t="shared" si="281"/>
        <v>Gram Bharati Samiti (Indian Village Association)</v>
      </c>
      <c r="C1311" s="29">
        <f t="shared" si="282"/>
        <v>0</v>
      </c>
      <c r="D1311" s="30" t="str">
        <f t="shared" si="283"/>
        <v>South Asia</v>
      </c>
      <c r="E1311" s="30" t="str">
        <f t="shared" si="284"/>
        <v>Jaipur, India</v>
      </c>
      <c r="F1311" s="31">
        <f t="shared" si="285"/>
        <v>0</v>
      </c>
      <c r="G1311" s="31">
        <f t="shared" si="286"/>
        <v>0</v>
      </c>
      <c r="H1311" s="31">
        <f t="shared" si="287"/>
        <v>0</v>
      </c>
      <c r="I1311" s="31">
        <f t="shared" si="288"/>
        <v>0</v>
      </c>
      <c r="J1311" s="31">
        <f t="shared" si="289"/>
        <v>0</v>
      </c>
      <c r="K1311" s="31">
        <f t="shared" si="290"/>
        <v>0</v>
      </c>
      <c r="L1311" s="31">
        <f t="shared" si="291"/>
        <v>0</v>
      </c>
      <c r="M1311" s="31">
        <f t="shared" si="292"/>
        <v>0</v>
      </c>
      <c r="N1311" s="31">
        <f t="shared" si="293"/>
        <v>0</v>
      </c>
      <c r="O1311" s="26" t="s">
        <v>16110</v>
      </c>
      <c r="P1311" s="26" t="s">
        <v>108</v>
      </c>
      <c r="Q1311" s="27">
        <v>40690</v>
      </c>
      <c r="R1311" s="24"/>
      <c r="S1311" s="24"/>
      <c r="T1311" s="26" t="s">
        <v>333</v>
      </c>
      <c r="U1311" s="24"/>
      <c r="V1311" s="26" t="s">
        <v>225</v>
      </c>
      <c r="W1311" s="26" t="s">
        <v>226</v>
      </c>
      <c r="X1311" s="26" t="s">
        <v>7374</v>
      </c>
      <c r="Y1311" s="26" t="s">
        <v>7375</v>
      </c>
      <c r="Z1311" s="26" t="s">
        <v>7376</v>
      </c>
      <c r="AA1311" s="24"/>
      <c r="AB1311" s="26" t="s">
        <v>15733</v>
      </c>
      <c r="AC1311" s="28">
        <v>7999</v>
      </c>
      <c r="AD1311" s="26" t="s">
        <v>7377</v>
      </c>
      <c r="AE1311" s="26" t="s">
        <v>249</v>
      </c>
      <c r="AF1311" s="26" t="s">
        <v>139</v>
      </c>
      <c r="AG1311" s="26" t="s">
        <v>224</v>
      </c>
      <c r="AH1311" s="24"/>
      <c r="AI1311" s="28">
        <v>8000</v>
      </c>
      <c r="AJ1311" s="24"/>
      <c r="AK1311" s="24"/>
      <c r="AL1311" s="24"/>
      <c r="AM1311" s="24"/>
      <c r="AN1311" s="24"/>
      <c r="AO1311" s="24"/>
      <c r="AP1311" s="24"/>
      <c r="AQ1311" s="24"/>
      <c r="AR1311" s="24"/>
      <c r="AS1311" s="24"/>
      <c r="AT1311" s="24"/>
      <c r="AU1311" s="24"/>
      <c r="AV1311" s="24"/>
      <c r="AW1311" s="28">
        <v>0</v>
      </c>
      <c r="AX1311" s="26">
        <v>0</v>
      </c>
      <c r="AY1311" s="28">
        <v>0</v>
      </c>
      <c r="AZ1311" s="28">
        <v>0</v>
      </c>
      <c r="BA1311" s="26">
        <v>0</v>
      </c>
      <c r="BB1311" s="24"/>
      <c r="BC1311" s="26" t="s">
        <v>4128</v>
      </c>
      <c r="BD1311" s="24"/>
      <c r="BE1311" s="24"/>
      <c r="BF1311" s="24"/>
      <c r="BG1311" s="24"/>
      <c r="BH1311" s="24"/>
      <c r="BI1311" s="24"/>
      <c r="BJ1311" s="24"/>
      <c r="BK1311" s="24"/>
      <c r="BL1311" s="24"/>
      <c r="BM1311" s="24"/>
      <c r="BN1311" s="24"/>
      <c r="BO1311" s="24"/>
      <c r="BP1311" s="24"/>
      <c r="BQ1311" s="24"/>
      <c r="BR1311" s="26">
        <v>0</v>
      </c>
      <c r="BS1311" s="26">
        <v>0</v>
      </c>
      <c r="BT1311" s="26">
        <v>0</v>
      </c>
      <c r="BU1311" s="26">
        <v>0</v>
      </c>
      <c r="BV1311" s="26">
        <v>0</v>
      </c>
      <c r="BW1311" s="26">
        <v>0</v>
      </c>
      <c r="BX1311" s="26">
        <v>0</v>
      </c>
      <c r="BY1311" s="26">
        <v>0</v>
      </c>
      <c r="BZ1311" s="24"/>
      <c r="CA1311" s="24"/>
      <c r="CB1311" s="24"/>
      <c r="CC1311" s="24"/>
      <c r="CD1311" s="24"/>
      <c r="CE1311" s="24"/>
      <c r="CF1311" s="24"/>
      <c r="CG1311" s="24"/>
      <c r="CH1311" s="24"/>
      <c r="CI1311" s="24"/>
      <c r="CJ1311" s="24"/>
      <c r="CK1311" s="24"/>
      <c r="CL1311" s="24"/>
      <c r="CM1311" s="24"/>
      <c r="CN1311" s="24"/>
      <c r="CO1311" s="24"/>
      <c r="CP1311" s="24"/>
      <c r="CQ1311" s="24"/>
      <c r="CR1311" s="24"/>
      <c r="CS1311" s="24"/>
      <c r="CT1311" s="24"/>
      <c r="CU1311" s="24"/>
      <c r="CV1311" s="24"/>
      <c r="CW1311" s="24"/>
      <c r="CX1311" s="24"/>
      <c r="CY1311" s="24"/>
      <c r="CZ1311" s="24"/>
      <c r="DA1311" s="24"/>
      <c r="DB1311" s="24"/>
      <c r="DC1311" s="24"/>
      <c r="DD1311" s="24"/>
      <c r="DE1311" s="24"/>
      <c r="DF1311" s="26" t="s">
        <v>139</v>
      </c>
      <c r="DG1311" s="26" t="s">
        <v>139</v>
      </c>
      <c r="DH1311" s="26" t="s">
        <v>139</v>
      </c>
      <c r="DI1311" s="26" t="s">
        <v>139</v>
      </c>
      <c r="DJ1311" s="26" t="s">
        <v>139</v>
      </c>
      <c r="DK1311" s="26" t="s">
        <v>139</v>
      </c>
      <c r="DL1311" s="26" t="s">
        <v>139</v>
      </c>
      <c r="DM1311" s="26" t="s">
        <v>139</v>
      </c>
      <c r="DN1311" s="26" t="s">
        <v>139</v>
      </c>
      <c r="DO1311" s="26" t="s">
        <v>139</v>
      </c>
    </row>
    <row r="1312" spans="1:119" ht="20.100000000000001" customHeight="1" x14ac:dyDescent="0.25">
      <c r="A1312" s="29" t="str">
        <f t="shared" si="280"/>
        <v>Grandmothers Against Poverty and AIDS8</v>
      </c>
      <c r="B1312" s="29" t="str">
        <f t="shared" si="281"/>
        <v>Grandmothers Against Poverty and AIDS</v>
      </c>
      <c r="C1312" s="29">
        <f t="shared" si="282"/>
        <v>8</v>
      </c>
      <c r="D1312" s="30" t="str">
        <f t="shared" si="283"/>
        <v>Africa and the Middle East</v>
      </c>
      <c r="E1312" s="30" t="str">
        <f t="shared" si="284"/>
        <v>Cape Town, South Africa</v>
      </c>
      <c r="F1312" s="31">
        <f t="shared" si="285"/>
        <v>3</v>
      </c>
      <c r="G1312" s="31">
        <f t="shared" si="286"/>
        <v>3</v>
      </c>
      <c r="H1312" s="31">
        <f t="shared" si="287"/>
        <v>3</v>
      </c>
      <c r="I1312" s="31">
        <f t="shared" si="288"/>
        <v>4</v>
      </c>
      <c r="J1312" s="31">
        <f t="shared" si="289"/>
        <v>3</v>
      </c>
      <c r="K1312" s="31">
        <f t="shared" si="290"/>
        <v>4</v>
      </c>
      <c r="L1312" s="31">
        <f t="shared" si="291"/>
        <v>4</v>
      </c>
      <c r="M1312" s="31">
        <f t="shared" si="292"/>
        <v>3</v>
      </c>
      <c r="N1312" s="31">
        <f t="shared" si="293"/>
        <v>3.4</v>
      </c>
      <c r="O1312" s="26" t="s">
        <v>7417</v>
      </c>
      <c r="P1312" s="26" t="s">
        <v>108</v>
      </c>
      <c r="Q1312" s="27">
        <v>42129</v>
      </c>
      <c r="R1312" s="26" t="s">
        <v>305</v>
      </c>
      <c r="S1312" s="26" t="s">
        <v>277</v>
      </c>
      <c r="T1312" s="26" t="s">
        <v>278</v>
      </c>
      <c r="U1312" s="26" t="s">
        <v>833</v>
      </c>
      <c r="V1312" s="26" t="s">
        <v>169</v>
      </c>
      <c r="W1312" s="26" t="s">
        <v>4409</v>
      </c>
      <c r="X1312" s="26" t="s">
        <v>7418</v>
      </c>
      <c r="Y1312" s="26" t="s">
        <v>7419</v>
      </c>
      <c r="Z1312" s="24"/>
      <c r="AA1312" s="24"/>
      <c r="AB1312" s="26" t="s">
        <v>117</v>
      </c>
      <c r="AC1312" s="28">
        <v>7000</v>
      </c>
      <c r="AD1312" s="24"/>
      <c r="AE1312" s="24"/>
      <c r="AF1312" s="26" t="s">
        <v>120</v>
      </c>
      <c r="AG1312" s="26" t="s">
        <v>528</v>
      </c>
      <c r="AH1312" s="26" t="s">
        <v>906</v>
      </c>
      <c r="AI1312" s="28">
        <v>7000</v>
      </c>
      <c r="AJ1312" s="26" t="s">
        <v>7420</v>
      </c>
      <c r="AK1312" s="26" t="s">
        <v>7421</v>
      </c>
      <c r="AL1312" s="26" t="s">
        <v>7422</v>
      </c>
      <c r="AM1312" s="24"/>
      <c r="AN1312" s="24"/>
      <c r="AO1312" s="24"/>
      <c r="AP1312" s="24"/>
      <c r="AQ1312" s="24"/>
      <c r="AR1312" s="26" t="s">
        <v>7423</v>
      </c>
      <c r="AS1312" s="24"/>
      <c r="AT1312" s="26" t="s">
        <v>7424</v>
      </c>
      <c r="AU1312" s="26" t="s">
        <v>7425</v>
      </c>
      <c r="AV1312" s="24"/>
      <c r="AW1312" s="28">
        <v>162009</v>
      </c>
      <c r="AX1312" s="26">
        <v>202</v>
      </c>
      <c r="AY1312" s="28">
        <v>99</v>
      </c>
      <c r="AZ1312" s="28">
        <v>100</v>
      </c>
      <c r="BA1312" s="26">
        <v>0</v>
      </c>
      <c r="BB1312" s="26" t="s">
        <v>241</v>
      </c>
      <c r="BC1312" s="26" t="s">
        <v>7426</v>
      </c>
      <c r="BD1312" s="26" t="s">
        <v>125</v>
      </c>
      <c r="BE1312" s="24"/>
      <c r="BF1312" s="26" t="s">
        <v>7427</v>
      </c>
      <c r="BG1312" s="26" t="s">
        <v>357</v>
      </c>
      <c r="BH1312" s="24"/>
      <c r="BI1312" s="24"/>
      <c r="BJ1312" s="26" t="s">
        <v>7428</v>
      </c>
      <c r="BK1312" s="26" t="s">
        <v>191</v>
      </c>
      <c r="BL1312" s="26" t="s">
        <v>7429</v>
      </c>
      <c r="BM1312" s="26" t="s">
        <v>4409</v>
      </c>
      <c r="BN1312" s="26" t="s">
        <v>6892</v>
      </c>
      <c r="BO1312" s="26" t="s">
        <v>4409</v>
      </c>
      <c r="BP1312" s="24"/>
      <c r="BQ1312" s="24"/>
      <c r="BR1312" s="26">
        <v>3</v>
      </c>
      <c r="BS1312" s="26">
        <v>3</v>
      </c>
      <c r="BT1312" s="26">
        <v>3</v>
      </c>
      <c r="BU1312" s="26">
        <v>4</v>
      </c>
      <c r="BV1312" s="26">
        <v>3</v>
      </c>
      <c r="BW1312" s="26">
        <v>4</v>
      </c>
      <c r="BX1312" s="26">
        <v>4</v>
      </c>
      <c r="BY1312" s="26">
        <v>3</v>
      </c>
      <c r="BZ1312" s="24"/>
      <c r="CA1312" s="24"/>
      <c r="CB1312" s="24"/>
      <c r="CC1312" s="24"/>
      <c r="CD1312" s="24"/>
      <c r="CE1312" s="24"/>
      <c r="CF1312" s="24"/>
      <c r="CG1312" s="24"/>
      <c r="CH1312" s="24"/>
      <c r="CI1312" s="24"/>
      <c r="CJ1312" s="24"/>
      <c r="CK1312" s="24"/>
      <c r="CL1312" s="24"/>
      <c r="CM1312" s="24"/>
      <c r="CN1312" s="24"/>
      <c r="CO1312" s="24"/>
      <c r="CP1312" s="24"/>
      <c r="CQ1312" s="24"/>
      <c r="CR1312" s="24"/>
      <c r="CS1312" s="24"/>
      <c r="CT1312" s="24"/>
      <c r="CU1312" s="24"/>
      <c r="CV1312" s="24"/>
      <c r="CW1312" s="24"/>
      <c r="CX1312" s="24"/>
      <c r="CY1312" s="24"/>
      <c r="CZ1312" s="24"/>
      <c r="DA1312" s="24"/>
      <c r="DB1312" s="24"/>
      <c r="DC1312" s="24"/>
      <c r="DD1312" s="24"/>
      <c r="DE1312" s="24"/>
      <c r="DF1312" s="26" t="s">
        <v>120</v>
      </c>
      <c r="DG1312" s="26" t="s">
        <v>120</v>
      </c>
      <c r="DH1312" s="26" t="s">
        <v>139</v>
      </c>
      <c r="DI1312" s="26" t="s">
        <v>139</v>
      </c>
      <c r="DJ1312" s="26" t="s">
        <v>120</v>
      </c>
      <c r="DK1312" s="26" t="s">
        <v>120</v>
      </c>
      <c r="DL1312" s="26" t="s">
        <v>139</v>
      </c>
      <c r="DM1312" s="26" t="s">
        <v>139</v>
      </c>
      <c r="DN1312" s="26" t="s">
        <v>139</v>
      </c>
      <c r="DO1312" s="26" t="s">
        <v>139</v>
      </c>
    </row>
    <row r="1313" spans="1:119" ht="20.100000000000001" customHeight="1" x14ac:dyDescent="0.25">
      <c r="A1313" s="29" t="str">
        <f t="shared" si="280"/>
        <v>Grandmothers Against Poverty and AIDS7</v>
      </c>
      <c r="B1313" s="29" t="str">
        <f t="shared" si="281"/>
        <v>Grandmothers Against Poverty and AIDS</v>
      </c>
      <c r="C1313" s="29">
        <f t="shared" si="282"/>
        <v>7</v>
      </c>
      <c r="D1313" s="30" t="str">
        <f t="shared" si="283"/>
        <v>Africa and the Middle East</v>
      </c>
      <c r="E1313" s="30" t="str">
        <f t="shared" si="284"/>
        <v>Cape Town, South Africa</v>
      </c>
      <c r="F1313" s="31">
        <f t="shared" si="285"/>
        <v>4</v>
      </c>
      <c r="G1313" s="31">
        <f t="shared" si="286"/>
        <v>3</v>
      </c>
      <c r="H1313" s="31">
        <f t="shared" si="287"/>
        <v>3</v>
      </c>
      <c r="I1313" s="31">
        <f t="shared" si="288"/>
        <v>4</v>
      </c>
      <c r="J1313" s="31">
        <f t="shared" si="289"/>
        <v>4</v>
      </c>
      <c r="K1313" s="31">
        <f t="shared" si="290"/>
        <v>4</v>
      </c>
      <c r="L1313" s="31">
        <f t="shared" si="291"/>
        <v>4</v>
      </c>
      <c r="M1313" s="31">
        <f t="shared" si="292"/>
        <v>3</v>
      </c>
      <c r="N1313" s="31">
        <f t="shared" si="293"/>
        <v>3.6</v>
      </c>
      <c r="O1313" s="26" t="s">
        <v>7430</v>
      </c>
      <c r="P1313" s="26" t="s">
        <v>108</v>
      </c>
      <c r="Q1313" s="27">
        <v>41771</v>
      </c>
      <c r="R1313" s="26" t="s">
        <v>166</v>
      </c>
      <c r="S1313" s="26" t="s">
        <v>193</v>
      </c>
      <c r="T1313" s="26" t="s">
        <v>194</v>
      </c>
      <c r="U1313" s="26" t="s">
        <v>833</v>
      </c>
      <c r="V1313" s="26" t="s">
        <v>169</v>
      </c>
      <c r="W1313" s="26" t="s">
        <v>4409</v>
      </c>
      <c r="X1313" s="26" t="s">
        <v>7418</v>
      </c>
      <c r="Y1313" s="26" t="s">
        <v>7419</v>
      </c>
      <c r="Z1313" s="24"/>
      <c r="AA1313" s="24"/>
      <c r="AB1313" s="26" t="s">
        <v>117</v>
      </c>
      <c r="AC1313" s="28">
        <v>18000</v>
      </c>
      <c r="AD1313" s="24"/>
      <c r="AE1313" s="24"/>
      <c r="AF1313" s="26" t="s">
        <v>120</v>
      </c>
      <c r="AG1313" s="26" t="s">
        <v>528</v>
      </c>
      <c r="AH1313" s="26" t="s">
        <v>235</v>
      </c>
      <c r="AI1313" s="28">
        <v>18000</v>
      </c>
      <c r="AJ1313" s="26" t="s">
        <v>7431</v>
      </c>
      <c r="AK1313" s="26" t="s">
        <v>7432</v>
      </c>
      <c r="AL1313" s="26" t="s">
        <v>7422</v>
      </c>
      <c r="AM1313" s="24"/>
      <c r="AN1313" s="24"/>
      <c r="AO1313" s="24"/>
      <c r="AP1313" s="24"/>
      <c r="AQ1313" s="26" t="s">
        <v>7433</v>
      </c>
      <c r="AR1313" s="24"/>
      <c r="AS1313" s="26" t="s">
        <v>7434</v>
      </c>
      <c r="AT1313" s="26" t="s">
        <v>7435</v>
      </c>
      <c r="AU1313" s="26" t="s">
        <v>7436</v>
      </c>
      <c r="AV1313" s="24"/>
      <c r="AW1313" s="28">
        <v>168244</v>
      </c>
      <c r="AX1313" s="26">
        <v>190</v>
      </c>
      <c r="AY1313" s="28">
        <v>150</v>
      </c>
      <c r="AZ1313" s="28">
        <v>120</v>
      </c>
      <c r="BA1313" s="26">
        <v>0</v>
      </c>
      <c r="BB1313" s="26" t="s">
        <v>241</v>
      </c>
      <c r="BC1313" s="26" t="s">
        <v>7426</v>
      </c>
      <c r="BD1313" s="26" t="s">
        <v>125</v>
      </c>
      <c r="BE1313" s="24"/>
      <c r="BF1313" s="26" t="s">
        <v>7427</v>
      </c>
      <c r="BG1313" s="26" t="s">
        <v>357</v>
      </c>
      <c r="BH1313" s="24"/>
      <c r="BI1313" s="24"/>
      <c r="BJ1313" s="26" t="s">
        <v>7428</v>
      </c>
      <c r="BK1313" s="26" t="s">
        <v>191</v>
      </c>
      <c r="BL1313" s="24"/>
      <c r="BM1313" s="24"/>
      <c r="BN1313" s="26" t="s">
        <v>7429</v>
      </c>
      <c r="BO1313" s="26" t="s">
        <v>4409</v>
      </c>
      <c r="BP1313" s="24"/>
      <c r="BQ1313" s="24"/>
      <c r="BR1313" s="26">
        <v>4</v>
      </c>
      <c r="BS1313" s="26">
        <v>3</v>
      </c>
      <c r="BT1313" s="26">
        <v>3</v>
      </c>
      <c r="BU1313" s="26">
        <v>4</v>
      </c>
      <c r="BV1313" s="26">
        <v>4</v>
      </c>
      <c r="BW1313" s="26">
        <v>4</v>
      </c>
      <c r="BX1313" s="26">
        <v>4</v>
      </c>
      <c r="BY1313" s="26">
        <v>3</v>
      </c>
      <c r="BZ1313" s="24"/>
      <c r="CA1313" s="24"/>
      <c r="CB1313" s="24"/>
      <c r="CC1313" s="24"/>
      <c r="CD1313" s="24"/>
      <c r="CE1313" s="24"/>
      <c r="CF1313" s="24"/>
      <c r="CG1313" s="24"/>
      <c r="CH1313" s="24"/>
      <c r="CI1313" s="24"/>
      <c r="CJ1313" s="24"/>
      <c r="CK1313" s="24"/>
      <c r="CL1313" s="24"/>
      <c r="CM1313" s="24"/>
      <c r="CN1313" s="24"/>
      <c r="CO1313" s="24"/>
      <c r="CP1313" s="24"/>
      <c r="CQ1313" s="24"/>
      <c r="CR1313" s="24"/>
      <c r="CS1313" s="24"/>
      <c r="CT1313" s="24"/>
      <c r="CU1313" s="24"/>
      <c r="CV1313" s="24"/>
      <c r="CW1313" s="24"/>
      <c r="CX1313" s="24"/>
      <c r="CY1313" s="24"/>
      <c r="CZ1313" s="24"/>
      <c r="DA1313" s="24"/>
      <c r="DB1313" s="24"/>
      <c r="DC1313" s="24"/>
      <c r="DD1313" s="24"/>
      <c r="DE1313" s="24"/>
      <c r="DF1313" s="26" t="s">
        <v>120</v>
      </c>
      <c r="DG1313" s="26" t="s">
        <v>120</v>
      </c>
      <c r="DH1313" s="26" t="s">
        <v>139</v>
      </c>
      <c r="DI1313" s="26" t="s">
        <v>120</v>
      </c>
      <c r="DJ1313" s="26" t="s">
        <v>120</v>
      </c>
      <c r="DK1313" s="26" t="s">
        <v>120</v>
      </c>
      <c r="DL1313" s="26" t="s">
        <v>139</v>
      </c>
      <c r="DM1313" s="26" t="s">
        <v>139</v>
      </c>
      <c r="DN1313" s="26" t="s">
        <v>139</v>
      </c>
      <c r="DO1313" s="26" t="s">
        <v>139</v>
      </c>
    </row>
    <row r="1314" spans="1:119" ht="20.100000000000001" customHeight="1" x14ac:dyDescent="0.25">
      <c r="A1314" s="29" t="str">
        <f t="shared" si="280"/>
        <v>Grandmothers Against Poverty and AIDS6</v>
      </c>
      <c r="B1314" s="29" t="str">
        <f t="shared" si="281"/>
        <v>Grandmothers Against Poverty and AIDS</v>
      </c>
      <c r="C1314" s="29">
        <f t="shared" si="282"/>
        <v>6</v>
      </c>
      <c r="D1314" s="30" t="str">
        <f t="shared" si="283"/>
        <v>Africa and the Middle East</v>
      </c>
      <c r="E1314" s="30" t="str">
        <f t="shared" si="284"/>
        <v>Cape Town, South Africa</v>
      </c>
      <c r="F1314" s="31">
        <f t="shared" si="285"/>
        <v>3</v>
      </c>
      <c r="G1314" s="31">
        <f t="shared" si="286"/>
        <v>3</v>
      </c>
      <c r="H1314" s="31">
        <f t="shared" si="287"/>
        <v>3</v>
      </c>
      <c r="I1314" s="31">
        <f t="shared" si="288"/>
        <v>4</v>
      </c>
      <c r="J1314" s="31">
        <f t="shared" si="289"/>
        <v>3</v>
      </c>
      <c r="K1314" s="31">
        <f t="shared" si="290"/>
        <v>4</v>
      </c>
      <c r="L1314" s="31">
        <f t="shared" si="291"/>
        <v>3</v>
      </c>
      <c r="M1314" s="31">
        <f t="shared" si="292"/>
        <v>3</v>
      </c>
      <c r="N1314" s="31">
        <f t="shared" si="293"/>
        <v>3.3</v>
      </c>
      <c r="O1314" s="26" t="s">
        <v>7437</v>
      </c>
      <c r="P1314" s="26" t="s">
        <v>108</v>
      </c>
      <c r="Q1314" s="27">
        <v>41400</v>
      </c>
      <c r="R1314" s="26" t="s">
        <v>166</v>
      </c>
      <c r="S1314" s="26" t="s">
        <v>206</v>
      </c>
      <c r="T1314" s="26" t="s">
        <v>207</v>
      </c>
      <c r="U1314" s="26" t="s">
        <v>833</v>
      </c>
      <c r="V1314" s="26" t="s">
        <v>169</v>
      </c>
      <c r="W1314" s="26" t="s">
        <v>4409</v>
      </c>
      <c r="X1314" s="26" t="s">
        <v>7418</v>
      </c>
      <c r="Y1314" s="26" t="s">
        <v>7419</v>
      </c>
      <c r="Z1314" s="24"/>
      <c r="AA1314" s="24"/>
      <c r="AB1314" s="26" t="s">
        <v>117</v>
      </c>
      <c r="AC1314" s="28">
        <v>17000</v>
      </c>
      <c r="AD1314" s="24"/>
      <c r="AE1314" s="24"/>
      <c r="AF1314" s="26" t="s">
        <v>120</v>
      </c>
      <c r="AG1314" s="26" t="s">
        <v>528</v>
      </c>
      <c r="AH1314" s="26" t="s">
        <v>250</v>
      </c>
      <c r="AI1314" s="28">
        <v>17000</v>
      </c>
      <c r="AJ1314" s="26" t="s">
        <v>7438</v>
      </c>
      <c r="AK1314" s="26" t="s">
        <v>7432</v>
      </c>
      <c r="AL1314" s="26" t="s">
        <v>7422</v>
      </c>
      <c r="AM1314" s="24"/>
      <c r="AN1314" s="24"/>
      <c r="AO1314" s="24"/>
      <c r="AP1314" s="24"/>
      <c r="AQ1314" s="26" t="s">
        <v>7439</v>
      </c>
      <c r="AR1314" s="24"/>
      <c r="AS1314" s="24"/>
      <c r="AT1314" s="24"/>
      <c r="AU1314" s="24"/>
      <c r="AV1314" s="24"/>
      <c r="AW1314" s="28">
        <v>193545</v>
      </c>
      <c r="AX1314" s="26">
        <v>140</v>
      </c>
      <c r="AY1314" s="28">
        <v>160</v>
      </c>
      <c r="AZ1314" s="28">
        <v>80</v>
      </c>
      <c r="BA1314" s="26">
        <v>0</v>
      </c>
      <c r="BB1314" s="26" t="s">
        <v>241</v>
      </c>
      <c r="BC1314" s="26" t="s">
        <v>7426</v>
      </c>
      <c r="BD1314" s="26" t="s">
        <v>125</v>
      </c>
      <c r="BE1314" s="24"/>
      <c r="BF1314" s="26" t="s">
        <v>7440</v>
      </c>
      <c r="BG1314" s="26" t="s">
        <v>191</v>
      </c>
      <c r="BH1314" s="26" t="s">
        <v>7427</v>
      </c>
      <c r="BI1314" s="26" t="s">
        <v>357</v>
      </c>
      <c r="BJ1314" s="26" t="s">
        <v>5271</v>
      </c>
      <c r="BK1314" s="26" t="s">
        <v>191</v>
      </c>
      <c r="BL1314" s="24"/>
      <c r="BM1314" s="24"/>
      <c r="BN1314" s="24"/>
      <c r="BO1314" s="24"/>
      <c r="BP1314" s="24"/>
      <c r="BQ1314" s="24"/>
      <c r="BR1314" s="26">
        <v>3</v>
      </c>
      <c r="BS1314" s="26">
        <v>3</v>
      </c>
      <c r="BT1314" s="26">
        <v>3</v>
      </c>
      <c r="BU1314" s="26">
        <v>4</v>
      </c>
      <c r="BV1314" s="26">
        <v>3</v>
      </c>
      <c r="BW1314" s="26">
        <v>4</v>
      </c>
      <c r="BX1314" s="26">
        <v>3</v>
      </c>
      <c r="BY1314" s="26">
        <v>3</v>
      </c>
      <c r="BZ1314" s="24"/>
      <c r="CA1314" s="24"/>
      <c r="CB1314" s="24"/>
      <c r="CC1314" s="24"/>
      <c r="CD1314" s="24"/>
      <c r="CE1314" s="24"/>
      <c r="CF1314" s="24"/>
      <c r="CG1314" s="24"/>
      <c r="CH1314" s="24"/>
      <c r="CI1314" s="24"/>
      <c r="CJ1314" s="24"/>
      <c r="CK1314" s="24"/>
      <c r="CL1314" s="24"/>
      <c r="CM1314" s="24"/>
      <c r="CN1314" s="24"/>
      <c r="CO1314" s="24"/>
      <c r="CP1314" s="24"/>
      <c r="CQ1314" s="24"/>
      <c r="CR1314" s="24"/>
      <c r="CS1314" s="24"/>
      <c r="CT1314" s="24"/>
      <c r="CU1314" s="24"/>
      <c r="CV1314" s="24"/>
      <c r="CW1314" s="24"/>
      <c r="CX1314" s="24"/>
      <c r="CY1314" s="24"/>
      <c r="CZ1314" s="24"/>
      <c r="DA1314" s="24"/>
      <c r="DB1314" s="24"/>
      <c r="DC1314" s="24"/>
      <c r="DD1314" s="24"/>
      <c r="DE1314" s="24"/>
      <c r="DF1314" s="26" t="s">
        <v>120</v>
      </c>
      <c r="DG1314" s="26" t="s">
        <v>120</v>
      </c>
      <c r="DH1314" s="26" t="s">
        <v>139</v>
      </c>
      <c r="DI1314" s="26" t="s">
        <v>120</v>
      </c>
      <c r="DJ1314" s="26" t="s">
        <v>120</v>
      </c>
      <c r="DK1314" s="26" t="s">
        <v>139</v>
      </c>
      <c r="DL1314" s="26" t="s">
        <v>139</v>
      </c>
      <c r="DM1314" s="26" t="s">
        <v>139</v>
      </c>
      <c r="DN1314" s="26" t="s">
        <v>139</v>
      </c>
      <c r="DO1314" s="26" t="s">
        <v>139</v>
      </c>
    </row>
    <row r="1315" spans="1:119" ht="20.100000000000001" customHeight="1" x14ac:dyDescent="0.25">
      <c r="A1315" s="29" t="str">
        <f t="shared" si="280"/>
        <v>Grandmothers Against Poverty and AIDS5</v>
      </c>
      <c r="B1315" s="29" t="str">
        <f t="shared" si="281"/>
        <v>Grandmothers Against Poverty and AIDS</v>
      </c>
      <c r="C1315" s="29">
        <f t="shared" si="282"/>
        <v>5</v>
      </c>
      <c r="D1315" s="30" t="str">
        <f t="shared" si="283"/>
        <v>Africa and the Middle East</v>
      </c>
      <c r="E1315" s="30" t="str">
        <f t="shared" si="284"/>
        <v>Cape Town, South Africa</v>
      </c>
      <c r="F1315" s="31">
        <f t="shared" si="285"/>
        <v>3</v>
      </c>
      <c r="G1315" s="31">
        <f t="shared" si="286"/>
        <v>3</v>
      </c>
      <c r="H1315" s="31">
        <f t="shared" si="287"/>
        <v>2</v>
      </c>
      <c r="I1315" s="31">
        <f t="shared" si="288"/>
        <v>3</v>
      </c>
      <c r="J1315" s="31">
        <f t="shared" si="289"/>
        <v>2</v>
      </c>
      <c r="K1315" s="31">
        <f t="shared" si="290"/>
        <v>2</v>
      </c>
      <c r="L1315" s="31">
        <f t="shared" si="291"/>
        <v>3</v>
      </c>
      <c r="M1315" s="31">
        <f t="shared" si="292"/>
        <v>2</v>
      </c>
      <c r="N1315" s="31">
        <f t="shared" si="293"/>
        <v>2.5</v>
      </c>
      <c r="O1315" s="26" t="s">
        <v>7441</v>
      </c>
      <c r="P1315" s="26" t="s">
        <v>108</v>
      </c>
      <c r="Q1315" s="27">
        <v>41038</v>
      </c>
      <c r="R1315" s="26" t="s">
        <v>166</v>
      </c>
      <c r="S1315" s="26" t="s">
        <v>217</v>
      </c>
      <c r="T1315" s="26" t="s">
        <v>175</v>
      </c>
      <c r="U1315" s="26" t="s">
        <v>833</v>
      </c>
      <c r="V1315" s="26" t="s">
        <v>169</v>
      </c>
      <c r="W1315" s="26" t="s">
        <v>4409</v>
      </c>
      <c r="X1315" s="26" t="s">
        <v>7418</v>
      </c>
      <c r="Y1315" s="26" t="s">
        <v>7419</v>
      </c>
      <c r="Z1315" s="24"/>
      <c r="AA1315" s="24"/>
      <c r="AB1315" s="26" t="s">
        <v>117</v>
      </c>
      <c r="AC1315" s="28">
        <v>14000</v>
      </c>
      <c r="AD1315" s="24"/>
      <c r="AE1315" s="24"/>
      <c r="AF1315" s="26" t="s">
        <v>120</v>
      </c>
      <c r="AG1315" s="26" t="s">
        <v>528</v>
      </c>
      <c r="AH1315" s="26" t="s">
        <v>176</v>
      </c>
      <c r="AI1315" s="28">
        <v>14000</v>
      </c>
      <c r="AJ1315" s="24"/>
      <c r="AK1315" s="26" t="s">
        <v>7442</v>
      </c>
      <c r="AL1315" s="26" t="s">
        <v>7443</v>
      </c>
      <c r="AM1315" s="24"/>
      <c r="AN1315" s="24"/>
      <c r="AO1315" s="24"/>
      <c r="AP1315" s="24"/>
      <c r="AQ1315" s="24"/>
      <c r="AR1315" s="24"/>
      <c r="AS1315" s="24"/>
      <c r="AT1315" s="24"/>
      <c r="AU1315" s="26" t="s">
        <v>7444</v>
      </c>
      <c r="AV1315" s="24"/>
      <c r="AW1315" s="28">
        <v>162008</v>
      </c>
      <c r="AX1315" s="26">
        <v>147</v>
      </c>
      <c r="AY1315" s="28">
        <v>80</v>
      </c>
      <c r="AZ1315" s="28">
        <v>50</v>
      </c>
      <c r="BA1315" s="26">
        <v>0</v>
      </c>
      <c r="BB1315" s="26" t="s">
        <v>241</v>
      </c>
      <c r="BC1315" s="26" t="s">
        <v>7426</v>
      </c>
      <c r="BD1315" s="26" t="s">
        <v>125</v>
      </c>
      <c r="BE1315" s="24"/>
      <c r="BF1315" s="26" t="s">
        <v>7445</v>
      </c>
      <c r="BG1315" s="26" t="s">
        <v>4409</v>
      </c>
      <c r="BH1315" s="26" t="s">
        <v>7446</v>
      </c>
      <c r="BI1315" s="26" t="s">
        <v>4409</v>
      </c>
      <c r="BJ1315" s="26" t="s">
        <v>7447</v>
      </c>
      <c r="BK1315" s="26" t="s">
        <v>357</v>
      </c>
      <c r="BL1315" s="26" t="s">
        <v>7448</v>
      </c>
      <c r="BM1315" s="26" t="s">
        <v>191</v>
      </c>
      <c r="BN1315" s="26" t="s">
        <v>7449</v>
      </c>
      <c r="BO1315" s="26" t="s">
        <v>191</v>
      </c>
      <c r="BP1315" s="24"/>
      <c r="BQ1315" s="24"/>
      <c r="BR1315" s="26">
        <v>3</v>
      </c>
      <c r="BS1315" s="26">
        <v>3</v>
      </c>
      <c r="BT1315" s="26">
        <v>2</v>
      </c>
      <c r="BU1315" s="26">
        <v>3</v>
      </c>
      <c r="BV1315" s="26">
        <v>2</v>
      </c>
      <c r="BW1315" s="26">
        <v>2</v>
      </c>
      <c r="BX1315" s="26">
        <v>3</v>
      </c>
      <c r="BY1315" s="26">
        <v>2</v>
      </c>
      <c r="BZ1315" s="24"/>
      <c r="CA1315" s="24"/>
      <c r="CB1315" s="24"/>
      <c r="CC1315" s="24"/>
      <c r="CD1315" s="24"/>
      <c r="CE1315" s="24"/>
      <c r="CF1315" s="24"/>
      <c r="CG1315" s="24"/>
      <c r="CH1315" s="24"/>
      <c r="CI1315" s="24"/>
      <c r="CJ1315" s="24"/>
      <c r="CK1315" s="24"/>
      <c r="CL1315" s="24"/>
      <c r="CM1315" s="24"/>
      <c r="CN1315" s="24"/>
      <c r="CO1315" s="24"/>
      <c r="CP1315" s="24"/>
      <c r="CQ1315" s="24"/>
      <c r="CR1315" s="24"/>
      <c r="CS1315" s="24"/>
      <c r="CT1315" s="24"/>
      <c r="CU1315" s="24"/>
      <c r="CV1315" s="24"/>
      <c r="CW1315" s="24"/>
      <c r="CX1315" s="24"/>
      <c r="CY1315" s="24"/>
      <c r="CZ1315" s="24"/>
      <c r="DA1315" s="24"/>
      <c r="DB1315" s="24"/>
      <c r="DC1315" s="24"/>
      <c r="DD1315" s="24"/>
      <c r="DE1315" s="24"/>
      <c r="DF1315" s="26" t="s">
        <v>139</v>
      </c>
      <c r="DG1315" s="26" t="s">
        <v>139</v>
      </c>
      <c r="DH1315" s="26" t="s">
        <v>139</v>
      </c>
      <c r="DI1315" s="26" t="s">
        <v>139</v>
      </c>
      <c r="DJ1315" s="26" t="s">
        <v>139</v>
      </c>
      <c r="DK1315" s="26" t="s">
        <v>139</v>
      </c>
      <c r="DL1315" s="26" t="s">
        <v>139</v>
      </c>
      <c r="DM1315" s="26" t="s">
        <v>139</v>
      </c>
      <c r="DN1315" s="26" t="s">
        <v>139</v>
      </c>
      <c r="DO1315" s="26" t="s">
        <v>139</v>
      </c>
    </row>
    <row r="1316" spans="1:119" ht="20.100000000000001" customHeight="1" x14ac:dyDescent="0.25">
      <c r="A1316" s="29" t="str">
        <f t="shared" si="280"/>
        <v>Grandmothers Against Poverty and AIDS4</v>
      </c>
      <c r="B1316" s="29" t="str">
        <f t="shared" si="281"/>
        <v>Grandmothers Against Poverty and AIDS</v>
      </c>
      <c r="C1316" s="29">
        <f t="shared" si="282"/>
        <v>4</v>
      </c>
      <c r="D1316" s="30" t="str">
        <f t="shared" si="283"/>
        <v>Africa and the Middle East</v>
      </c>
      <c r="E1316" s="30" t="str">
        <f t="shared" si="284"/>
        <v>Cape Town, South Africa</v>
      </c>
      <c r="F1316" s="31">
        <f t="shared" si="285"/>
        <v>2</v>
      </c>
      <c r="G1316" s="31">
        <f t="shared" si="286"/>
        <v>3</v>
      </c>
      <c r="H1316" s="31">
        <f t="shared" si="287"/>
        <v>2</v>
      </c>
      <c r="I1316" s="31">
        <f t="shared" si="288"/>
        <v>3</v>
      </c>
      <c r="J1316" s="31">
        <f t="shared" si="289"/>
        <v>3</v>
      </c>
      <c r="K1316" s="31">
        <f t="shared" si="290"/>
        <v>2</v>
      </c>
      <c r="L1316" s="31">
        <f t="shared" si="291"/>
        <v>3</v>
      </c>
      <c r="M1316" s="31">
        <f t="shared" si="292"/>
        <v>2</v>
      </c>
      <c r="N1316" s="31">
        <f t="shared" si="293"/>
        <v>2.5</v>
      </c>
      <c r="O1316" s="26" t="s">
        <v>7450</v>
      </c>
      <c r="P1316" s="26" t="s">
        <v>108</v>
      </c>
      <c r="Q1316" s="27">
        <v>40672</v>
      </c>
      <c r="R1316" s="26" t="s">
        <v>166</v>
      </c>
      <c r="S1316" s="26" t="s">
        <v>409</v>
      </c>
      <c r="T1316" s="26" t="s">
        <v>333</v>
      </c>
      <c r="U1316" s="26" t="s">
        <v>833</v>
      </c>
      <c r="V1316" s="26" t="s">
        <v>169</v>
      </c>
      <c r="W1316" s="26" t="s">
        <v>4409</v>
      </c>
      <c r="X1316" s="26" t="s">
        <v>7418</v>
      </c>
      <c r="Y1316" s="26" t="s">
        <v>7419</v>
      </c>
      <c r="Z1316" s="24"/>
      <c r="AA1316" s="24"/>
      <c r="AB1316" s="26" t="s">
        <v>117</v>
      </c>
      <c r="AC1316" s="28">
        <v>12000</v>
      </c>
      <c r="AD1316" s="24"/>
      <c r="AE1316" s="24"/>
      <c r="AF1316" s="26" t="s">
        <v>120</v>
      </c>
      <c r="AG1316" s="26" t="s">
        <v>528</v>
      </c>
      <c r="AH1316" s="26" t="s">
        <v>185</v>
      </c>
      <c r="AI1316" s="28">
        <v>12000</v>
      </c>
      <c r="AJ1316" s="24"/>
      <c r="AK1316" s="26" t="s">
        <v>7442</v>
      </c>
      <c r="AL1316" s="26" t="s">
        <v>7451</v>
      </c>
      <c r="AM1316" s="26" t="s">
        <v>7452</v>
      </c>
      <c r="AN1316" s="26" t="s">
        <v>7453</v>
      </c>
      <c r="AO1316" s="26" t="s">
        <v>7454</v>
      </c>
      <c r="AP1316" s="24"/>
      <c r="AQ1316" s="24"/>
      <c r="AR1316" s="24"/>
      <c r="AS1316" s="24"/>
      <c r="AT1316" s="24"/>
      <c r="AU1316" s="24"/>
      <c r="AV1316" s="24"/>
      <c r="AW1316" s="28">
        <v>195874</v>
      </c>
      <c r="AX1316" s="26">
        <v>186</v>
      </c>
      <c r="AY1316" s="28">
        <v>50</v>
      </c>
      <c r="AZ1316" s="28">
        <v>40</v>
      </c>
      <c r="BA1316" s="26">
        <v>0</v>
      </c>
      <c r="BB1316" s="26" t="s">
        <v>241</v>
      </c>
      <c r="BC1316" s="26" t="s">
        <v>7426</v>
      </c>
      <c r="BD1316" s="24"/>
      <c r="BE1316" s="24"/>
      <c r="BF1316" s="26" t="s">
        <v>7445</v>
      </c>
      <c r="BG1316" s="26" t="s">
        <v>7455</v>
      </c>
      <c r="BH1316" s="26" t="s">
        <v>7447</v>
      </c>
      <c r="BI1316" s="26" t="s">
        <v>357</v>
      </c>
      <c r="BJ1316" s="26" t="s">
        <v>7456</v>
      </c>
      <c r="BK1316" s="26" t="s">
        <v>7455</v>
      </c>
      <c r="BL1316" s="26" t="s">
        <v>7446</v>
      </c>
      <c r="BM1316" s="26" t="s">
        <v>7455</v>
      </c>
      <c r="BN1316" s="26" t="s">
        <v>7457</v>
      </c>
      <c r="BO1316" s="26" t="s">
        <v>191</v>
      </c>
      <c r="BP1316" s="24"/>
      <c r="BQ1316" s="24"/>
      <c r="BR1316" s="26">
        <v>2</v>
      </c>
      <c r="BS1316" s="26">
        <v>3</v>
      </c>
      <c r="BT1316" s="26">
        <v>2</v>
      </c>
      <c r="BU1316" s="26">
        <v>3</v>
      </c>
      <c r="BV1316" s="26">
        <v>3</v>
      </c>
      <c r="BW1316" s="26">
        <v>2</v>
      </c>
      <c r="BX1316" s="26">
        <v>3</v>
      </c>
      <c r="BY1316" s="26">
        <v>2</v>
      </c>
      <c r="BZ1316" s="24"/>
      <c r="CA1316" s="24"/>
      <c r="CB1316" s="24"/>
      <c r="CC1316" s="24"/>
      <c r="CD1316" s="24"/>
      <c r="CE1316" s="24"/>
      <c r="CF1316" s="24"/>
      <c r="CG1316" s="24"/>
      <c r="CH1316" s="24"/>
      <c r="CI1316" s="24"/>
      <c r="CJ1316" s="24"/>
      <c r="CK1316" s="24"/>
      <c r="CL1316" s="24"/>
      <c r="CM1316" s="24"/>
      <c r="CN1316" s="24"/>
      <c r="CO1316" s="24"/>
      <c r="CP1316" s="24"/>
      <c r="CQ1316" s="24"/>
      <c r="CR1316" s="24"/>
      <c r="CS1316" s="24"/>
      <c r="CT1316" s="24"/>
      <c r="CU1316" s="24"/>
      <c r="CV1316" s="24"/>
      <c r="CW1316" s="24"/>
      <c r="CX1316" s="24"/>
      <c r="CY1316" s="24"/>
      <c r="CZ1316" s="24"/>
      <c r="DA1316" s="24"/>
      <c r="DB1316" s="24"/>
      <c r="DC1316" s="24"/>
      <c r="DD1316" s="24"/>
      <c r="DE1316" s="24"/>
      <c r="DF1316" s="26" t="s">
        <v>139</v>
      </c>
      <c r="DG1316" s="26" t="s">
        <v>139</v>
      </c>
      <c r="DH1316" s="26" t="s">
        <v>139</v>
      </c>
      <c r="DI1316" s="26" t="s">
        <v>139</v>
      </c>
      <c r="DJ1316" s="26" t="s">
        <v>139</v>
      </c>
      <c r="DK1316" s="26" t="s">
        <v>139</v>
      </c>
      <c r="DL1316" s="26" t="s">
        <v>139</v>
      </c>
      <c r="DM1316" s="26" t="s">
        <v>139</v>
      </c>
      <c r="DN1316" s="26" t="s">
        <v>139</v>
      </c>
      <c r="DO1316" s="26" t="s">
        <v>139</v>
      </c>
    </row>
    <row r="1317" spans="1:119" ht="20.100000000000001" customHeight="1" x14ac:dyDescent="0.25">
      <c r="A1317" s="29" t="str">
        <f t="shared" si="280"/>
        <v>Grandmothers Against Poverty and AIDS3</v>
      </c>
      <c r="B1317" s="29" t="str">
        <f t="shared" si="281"/>
        <v>Grandmothers Against Poverty and AIDS</v>
      </c>
      <c r="C1317" s="29">
        <f t="shared" si="282"/>
        <v>3</v>
      </c>
      <c r="D1317" s="30" t="str">
        <f t="shared" si="283"/>
        <v>Africa and the Middle East</v>
      </c>
      <c r="E1317" s="30" t="str">
        <f t="shared" si="284"/>
        <v>Cape Town, South Africa</v>
      </c>
      <c r="F1317" s="31">
        <f t="shared" si="285"/>
        <v>2</v>
      </c>
      <c r="G1317" s="31">
        <f t="shared" si="286"/>
        <v>3</v>
      </c>
      <c r="H1317" s="31">
        <f t="shared" si="287"/>
        <v>2</v>
      </c>
      <c r="I1317" s="31">
        <f t="shared" si="288"/>
        <v>3</v>
      </c>
      <c r="J1317" s="31">
        <f t="shared" si="289"/>
        <v>4</v>
      </c>
      <c r="K1317" s="31">
        <f t="shared" si="290"/>
        <v>2</v>
      </c>
      <c r="L1317" s="31">
        <f t="shared" si="291"/>
        <v>4</v>
      </c>
      <c r="M1317" s="31">
        <f t="shared" si="292"/>
        <v>2</v>
      </c>
      <c r="N1317" s="31">
        <f t="shared" si="293"/>
        <v>2.8</v>
      </c>
      <c r="O1317" s="26" t="s">
        <v>7458</v>
      </c>
      <c r="P1317" s="26" t="s">
        <v>108</v>
      </c>
      <c r="Q1317" s="27">
        <v>40315</v>
      </c>
      <c r="R1317" s="26" t="s">
        <v>166</v>
      </c>
      <c r="S1317" s="26" t="s">
        <v>234</v>
      </c>
      <c r="T1317" s="26" t="s">
        <v>224</v>
      </c>
      <c r="U1317" s="26" t="s">
        <v>833</v>
      </c>
      <c r="V1317" s="26" t="s">
        <v>169</v>
      </c>
      <c r="W1317" s="26" t="s">
        <v>4409</v>
      </c>
      <c r="X1317" s="26" t="s">
        <v>7418</v>
      </c>
      <c r="Y1317" s="26" t="s">
        <v>7419</v>
      </c>
      <c r="Z1317" s="24"/>
      <c r="AA1317" s="24"/>
      <c r="AB1317" s="26" t="s">
        <v>117</v>
      </c>
      <c r="AC1317" s="28">
        <v>8000</v>
      </c>
      <c r="AD1317" s="24"/>
      <c r="AE1317" s="24"/>
      <c r="AF1317" s="26" t="s">
        <v>120</v>
      </c>
      <c r="AG1317" s="26" t="s">
        <v>528</v>
      </c>
      <c r="AH1317" s="26" t="s">
        <v>121</v>
      </c>
      <c r="AI1317" s="28">
        <v>8000</v>
      </c>
      <c r="AJ1317" s="24"/>
      <c r="AK1317" s="26" t="s">
        <v>7442</v>
      </c>
      <c r="AL1317" s="26" t="s">
        <v>7459</v>
      </c>
      <c r="AM1317" s="26" t="s">
        <v>7460</v>
      </c>
      <c r="AN1317" s="26" t="s">
        <v>7461</v>
      </c>
      <c r="AO1317" s="24"/>
      <c r="AP1317" s="24"/>
      <c r="AQ1317" s="24"/>
      <c r="AR1317" s="24"/>
      <c r="AS1317" s="24"/>
      <c r="AT1317" s="26" t="s">
        <v>7462</v>
      </c>
      <c r="AU1317" s="24"/>
      <c r="AV1317" s="24"/>
      <c r="AW1317" s="28">
        <v>121013</v>
      </c>
      <c r="AX1317" s="26">
        <v>196</v>
      </c>
      <c r="AY1317" s="28">
        <v>43</v>
      </c>
      <c r="AZ1317" s="28">
        <v>40</v>
      </c>
      <c r="BA1317" s="26">
        <v>0</v>
      </c>
      <c r="BB1317" s="26" t="s">
        <v>241</v>
      </c>
      <c r="BC1317" s="26" t="s">
        <v>7426</v>
      </c>
      <c r="BD1317" s="24"/>
      <c r="BE1317" s="24"/>
      <c r="BF1317" s="24"/>
      <c r="BG1317" s="24"/>
      <c r="BH1317" s="24"/>
      <c r="BI1317" s="24"/>
      <c r="BJ1317" s="24"/>
      <c r="BK1317" s="24"/>
      <c r="BL1317" s="24"/>
      <c r="BM1317" s="24"/>
      <c r="BN1317" s="24"/>
      <c r="BO1317" s="24"/>
      <c r="BP1317" s="24"/>
      <c r="BQ1317" s="24"/>
      <c r="BR1317" s="26">
        <v>2</v>
      </c>
      <c r="BS1317" s="26">
        <v>3</v>
      </c>
      <c r="BT1317" s="26">
        <v>2</v>
      </c>
      <c r="BU1317" s="26">
        <v>3</v>
      </c>
      <c r="BV1317" s="26">
        <v>4</v>
      </c>
      <c r="BW1317" s="26">
        <v>2</v>
      </c>
      <c r="BX1317" s="26">
        <v>4</v>
      </c>
      <c r="BY1317" s="26">
        <v>2</v>
      </c>
      <c r="BZ1317" s="24"/>
      <c r="CA1317" s="24"/>
      <c r="CB1317" s="24"/>
      <c r="CC1317" s="24"/>
      <c r="CD1317" s="24"/>
      <c r="CE1317" s="24"/>
      <c r="CF1317" s="24"/>
      <c r="CG1317" s="24"/>
      <c r="CH1317" s="24"/>
      <c r="CI1317" s="24"/>
      <c r="CJ1317" s="24"/>
      <c r="CK1317" s="24"/>
      <c r="CL1317" s="24"/>
      <c r="CM1317" s="24"/>
      <c r="CN1317" s="24"/>
      <c r="CO1317" s="24"/>
      <c r="CP1317" s="24"/>
      <c r="CQ1317" s="24"/>
      <c r="CR1317" s="24"/>
      <c r="CS1317" s="24"/>
      <c r="CT1317" s="24"/>
      <c r="CU1317" s="24"/>
      <c r="CV1317" s="24"/>
      <c r="CW1317" s="24"/>
      <c r="CX1317" s="24"/>
      <c r="CY1317" s="24"/>
      <c r="CZ1317" s="24"/>
      <c r="DA1317" s="24"/>
      <c r="DB1317" s="24"/>
      <c r="DC1317" s="24"/>
      <c r="DD1317" s="24"/>
      <c r="DE1317" s="24"/>
      <c r="DF1317" s="26" t="s">
        <v>139</v>
      </c>
      <c r="DG1317" s="26" t="s">
        <v>139</v>
      </c>
      <c r="DH1317" s="26" t="s">
        <v>139</v>
      </c>
      <c r="DI1317" s="26" t="s">
        <v>139</v>
      </c>
      <c r="DJ1317" s="26" t="s">
        <v>139</v>
      </c>
      <c r="DK1317" s="26" t="s">
        <v>139</v>
      </c>
      <c r="DL1317" s="26" t="s">
        <v>139</v>
      </c>
      <c r="DM1317" s="26" t="s">
        <v>139</v>
      </c>
      <c r="DN1317" s="26" t="s">
        <v>139</v>
      </c>
      <c r="DO1317" s="26" t="s">
        <v>139</v>
      </c>
    </row>
    <row r="1318" spans="1:119" ht="20.100000000000001" customHeight="1" x14ac:dyDescent="0.25">
      <c r="A1318" s="29" t="str">
        <f t="shared" si="280"/>
        <v/>
      </c>
      <c r="B1318" s="29" t="str">
        <f t="shared" si="281"/>
        <v>Green Shoes Arts</v>
      </c>
      <c r="C1318" s="29">
        <f t="shared" si="282"/>
        <v>0</v>
      </c>
      <c r="D1318" s="30" t="str">
        <f t="shared" si="283"/>
        <v>Europe and Eurasia</v>
      </c>
      <c r="E1318" s="30" t="str">
        <f t="shared" si="284"/>
        <v>London, United Kingdom</v>
      </c>
      <c r="F1318" s="31">
        <f t="shared" si="285"/>
        <v>0</v>
      </c>
      <c r="G1318" s="31">
        <f t="shared" si="286"/>
        <v>0</v>
      </c>
      <c r="H1318" s="31">
        <f t="shared" si="287"/>
        <v>0</v>
      </c>
      <c r="I1318" s="31">
        <f t="shared" si="288"/>
        <v>0</v>
      </c>
      <c r="J1318" s="31">
        <f t="shared" si="289"/>
        <v>0</v>
      </c>
      <c r="K1318" s="31">
        <f t="shared" si="290"/>
        <v>0</v>
      </c>
      <c r="L1318" s="31">
        <f t="shared" si="291"/>
        <v>0</v>
      </c>
      <c r="M1318" s="31">
        <f t="shared" si="292"/>
        <v>0</v>
      </c>
      <c r="N1318" s="31">
        <f t="shared" si="293"/>
        <v>0</v>
      </c>
      <c r="O1318" s="26" t="s">
        <v>16111</v>
      </c>
      <c r="P1318" s="26" t="s">
        <v>108</v>
      </c>
      <c r="Q1318" s="27">
        <v>42906</v>
      </c>
      <c r="R1318" s="24"/>
      <c r="S1318" s="24"/>
      <c r="T1318" s="26" t="s">
        <v>142</v>
      </c>
      <c r="U1318" s="24"/>
      <c r="V1318" s="26" t="s">
        <v>15763</v>
      </c>
      <c r="W1318" s="26" t="s">
        <v>1204</v>
      </c>
      <c r="X1318" s="26" t="s">
        <v>2050</v>
      </c>
      <c r="Y1318" s="26" t="s">
        <v>7464</v>
      </c>
      <c r="Z1318" s="24"/>
      <c r="AA1318" s="24"/>
      <c r="AB1318" s="26" t="s">
        <v>15736</v>
      </c>
      <c r="AC1318" s="28">
        <v>780</v>
      </c>
      <c r="AD1318" s="24"/>
      <c r="AE1318" s="26" t="s">
        <v>558</v>
      </c>
      <c r="AF1318" s="26" t="s">
        <v>120</v>
      </c>
      <c r="AG1318" s="26" t="s">
        <v>175</v>
      </c>
      <c r="AH1318" s="24"/>
      <c r="AI1318" s="28">
        <v>780</v>
      </c>
      <c r="AJ1318" s="24"/>
      <c r="AK1318" s="24"/>
      <c r="AL1318" s="24"/>
      <c r="AM1318" s="24"/>
      <c r="AN1318" s="24"/>
      <c r="AO1318" s="24"/>
      <c r="AP1318" s="24"/>
      <c r="AQ1318" s="24"/>
      <c r="AR1318" s="24"/>
      <c r="AS1318" s="24"/>
      <c r="AT1318" s="24"/>
      <c r="AU1318" s="24"/>
      <c r="AV1318" s="24"/>
      <c r="AW1318" s="28">
        <v>0</v>
      </c>
      <c r="AX1318" s="26">
        <v>0</v>
      </c>
      <c r="AY1318" s="28">
        <v>0</v>
      </c>
      <c r="AZ1318" s="28">
        <v>0</v>
      </c>
      <c r="BA1318" s="26">
        <v>0</v>
      </c>
      <c r="BB1318" s="24"/>
      <c r="BC1318" s="26" t="s">
        <v>7470</v>
      </c>
      <c r="BD1318" s="24"/>
      <c r="BE1318" s="24"/>
      <c r="BF1318" s="24"/>
      <c r="BG1318" s="24"/>
      <c r="BH1318" s="24"/>
      <c r="BI1318" s="24"/>
      <c r="BJ1318" s="24"/>
      <c r="BK1318" s="24"/>
      <c r="BL1318" s="24"/>
      <c r="BM1318" s="24"/>
      <c r="BN1318" s="24"/>
      <c r="BO1318" s="24"/>
      <c r="BP1318" s="24"/>
      <c r="BQ1318" s="24"/>
      <c r="BR1318" s="26">
        <v>0</v>
      </c>
      <c r="BS1318" s="26">
        <v>0</v>
      </c>
      <c r="BT1318" s="26">
        <v>0</v>
      </c>
      <c r="BU1318" s="26">
        <v>0</v>
      </c>
      <c r="BV1318" s="26">
        <v>0</v>
      </c>
      <c r="BW1318" s="26">
        <v>0</v>
      </c>
      <c r="BX1318" s="26">
        <v>0</v>
      </c>
      <c r="BY1318" s="26">
        <v>0</v>
      </c>
      <c r="BZ1318" s="24"/>
      <c r="CA1318" s="24"/>
      <c r="CB1318" s="24"/>
      <c r="CC1318" s="24"/>
      <c r="CD1318" s="24"/>
      <c r="CE1318" s="24"/>
      <c r="CF1318" s="24"/>
      <c r="CG1318" s="24"/>
      <c r="CH1318" s="24"/>
      <c r="CI1318" s="24"/>
      <c r="CJ1318" s="24"/>
      <c r="CK1318" s="24"/>
      <c r="CL1318" s="24"/>
      <c r="CM1318" s="24"/>
      <c r="CN1318" s="24"/>
      <c r="CO1318" s="24"/>
      <c r="CP1318" s="24"/>
      <c r="CQ1318" s="24"/>
      <c r="CR1318" s="24"/>
      <c r="CS1318" s="24"/>
      <c r="CT1318" s="24"/>
      <c r="CU1318" s="24"/>
      <c r="CV1318" s="24"/>
      <c r="CW1318" s="24"/>
      <c r="CX1318" s="24"/>
      <c r="CY1318" s="24"/>
      <c r="CZ1318" s="24"/>
      <c r="DA1318" s="24"/>
      <c r="DB1318" s="24"/>
      <c r="DC1318" s="24"/>
      <c r="DD1318" s="24"/>
      <c r="DE1318" s="24"/>
      <c r="DF1318" s="26" t="s">
        <v>139</v>
      </c>
      <c r="DG1318" s="26" t="s">
        <v>139</v>
      </c>
      <c r="DH1318" s="26" t="s">
        <v>139</v>
      </c>
      <c r="DI1318" s="26" t="s">
        <v>139</v>
      </c>
      <c r="DJ1318" s="26" t="s">
        <v>139</v>
      </c>
      <c r="DK1318" s="26" t="s">
        <v>139</v>
      </c>
      <c r="DL1318" s="26" t="s">
        <v>139</v>
      </c>
      <c r="DM1318" s="26" t="s">
        <v>139</v>
      </c>
      <c r="DN1318" s="26" t="s">
        <v>139</v>
      </c>
      <c r="DO1318" s="26" t="s">
        <v>139</v>
      </c>
    </row>
    <row r="1319" spans="1:119" ht="20.100000000000001" customHeight="1" x14ac:dyDescent="0.25">
      <c r="A1319" s="29" t="str">
        <f t="shared" si="280"/>
        <v>Green Shoes Arts6</v>
      </c>
      <c r="B1319" s="29" t="str">
        <f t="shared" si="281"/>
        <v>Green Shoes Arts</v>
      </c>
      <c r="C1319" s="29">
        <f t="shared" si="282"/>
        <v>6</v>
      </c>
      <c r="D1319" s="30" t="str">
        <f t="shared" si="283"/>
        <v>Europe and Eurasia</v>
      </c>
      <c r="E1319" s="30" t="str">
        <f t="shared" si="284"/>
        <v>London, United Kingdom</v>
      </c>
      <c r="F1319" s="31">
        <f t="shared" si="285"/>
        <v>4</v>
      </c>
      <c r="G1319" s="31">
        <f t="shared" si="286"/>
        <v>4</v>
      </c>
      <c r="H1319" s="31">
        <f t="shared" si="287"/>
        <v>3</v>
      </c>
      <c r="I1319" s="31">
        <f t="shared" si="288"/>
        <v>4</v>
      </c>
      <c r="J1319" s="31">
        <f t="shared" si="289"/>
        <v>4</v>
      </c>
      <c r="K1319" s="31">
        <f t="shared" si="290"/>
        <v>4</v>
      </c>
      <c r="L1319" s="31">
        <f t="shared" si="291"/>
        <v>3</v>
      </c>
      <c r="M1319" s="31">
        <f t="shared" si="292"/>
        <v>3</v>
      </c>
      <c r="N1319" s="31">
        <f t="shared" si="293"/>
        <v>3.6</v>
      </c>
      <c r="O1319" s="26" t="s">
        <v>7463</v>
      </c>
      <c r="P1319" s="26" t="s">
        <v>108</v>
      </c>
      <c r="Q1319" s="27">
        <v>42640</v>
      </c>
      <c r="R1319" s="26" t="s">
        <v>305</v>
      </c>
      <c r="S1319" s="26" t="s">
        <v>141</v>
      </c>
      <c r="T1319" s="26" t="s">
        <v>142</v>
      </c>
      <c r="U1319" s="26" t="s">
        <v>793</v>
      </c>
      <c r="V1319" s="26" t="s">
        <v>15763</v>
      </c>
      <c r="W1319" s="26" t="s">
        <v>1204</v>
      </c>
      <c r="X1319" s="26" t="s">
        <v>2050</v>
      </c>
      <c r="Y1319" s="26" t="s">
        <v>7464</v>
      </c>
      <c r="Z1319" s="24"/>
      <c r="AA1319" s="24"/>
      <c r="AB1319" s="26" t="s">
        <v>117</v>
      </c>
      <c r="AC1319" s="28">
        <v>22000</v>
      </c>
      <c r="AD1319" s="24"/>
      <c r="AE1319" s="26" t="s">
        <v>558</v>
      </c>
      <c r="AF1319" s="26" t="s">
        <v>120</v>
      </c>
      <c r="AG1319" s="26" t="s">
        <v>175</v>
      </c>
      <c r="AH1319" s="26" t="s">
        <v>250</v>
      </c>
      <c r="AI1319" s="28">
        <v>22000</v>
      </c>
      <c r="AJ1319" s="26" t="s">
        <v>4224</v>
      </c>
      <c r="AK1319" s="26" t="s">
        <v>7465</v>
      </c>
      <c r="AL1319" s="26" t="s">
        <v>7466</v>
      </c>
      <c r="AM1319" s="24"/>
      <c r="AN1319" s="24"/>
      <c r="AO1319" s="24"/>
      <c r="AP1319" s="24"/>
      <c r="AQ1319" s="24"/>
      <c r="AR1319" s="26" t="s">
        <v>7467</v>
      </c>
      <c r="AS1319" s="26" t="s">
        <v>7468</v>
      </c>
      <c r="AT1319" s="24"/>
      <c r="AU1319" s="24"/>
      <c r="AV1319" s="26" t="s">
        <v>7469</v>
      </c>
      <c r="AW1319" s="28">
        <v>123420</v>
      </c>
      <c r="AX1319" s="26">
        <v>395</v>
      </c>
      <c r="AY1319" s="28">
        <v>320</v>
      </c>
      <c r="AZ1319" s="28">
        <v>301</v>
      </c>
      <c r="BA1319" s="26">
        <v>0</v>
      </c>
      <c r="BB1319" s="26" t="s">
        <v>241</v>
      </c>
      <c r="BC1319" s="26" t="s">
        <v>7470</v>
      </c>
      <c r="BD1319" s="26" t="s">
        <v>125</v>
      </c>
      <c r="BE1319" s="24"/>
      <c r="BF1319" s="26" t="s">
        <v>2073</v>
      </c>
      <c r="BG1319" s="26" t="s">
        <v>395</v>
      </c>
      <c r="BH1319" s="26" t="s">
        <v>2074</v>
      </c>
      <c r="BI1319" s="26" t="s">
        <v>395</v>
      </c>
      <c r="BJ1319" s="24"/>
      <c r="BK1319" s="24"/>
      <c r="BL1319" s="26" t="s">
        <v>7471</v>
      </c>
      <c r="BM1319" s="26" t="s">
        <v>395</v>
      </c>
      <c r="BN1319" s="24"/>
      <c r="BO1319" s="24"/>
      <c r="BP1319" s="24"/>
      <c r="BQ1319" s="24"/>
      <c r="BR1319" s="26">
        <v>4</v>
      </c>
      <c r="BS1319" s="26">
        <v>4</v>
      </c>
      <c r="BT1319" s="26">
        <v>3</v>
      </c>
      <c r="BU1319" s="26">
        <v>4</v>
      </c>
      <c r="BV1319" s="26">
        <v>4</v>
      </c>
      <c r="BW1319" s="26">
        <v>4</v>
      </c>
      <c r="BX1319" s="26">
        <v>3</v>
      </c>
      <c r="BY1319" s="26">
        <v>3</v>
      </c>
      <c r="BZ1319" s="24"/>
      <c r="CA1319" s="24"/>
      <c r="CB1319" s="24"/>
      <c r="CC1319" s="24"/>
      <c r="CD1319" s="24"/>
      <c r="CE1319" s="24"/>
      <c r="CF1319" s="24"/>
      <c r="CG1319" s="24"/>
      <c r="CH1319" s="24"/>
      <c r="CI1319" s="24"/>
      <c r="CJ1319" s="24"/>
      <c r="CK1319" s="24"/>
      <c r="CL1319" s="24"/>
      <c r="CM1319" s="24"/>
      <c r="CN1319" s="24"/>
      <c r="CO1319" s="24"/>
      <c r="CP1319" s="24"/>
      <c r="CQ1319" s="24"/>
      <c r="CR1319" s="24"/>
      <c r="CS1319" s="24"/>
      <c r="CT1319" s="24"/>
      <c r="CU1319" s="24"/>
      <c r="CV1319" s="24"/>
      <c r="CW1319" s="24"/>
      <c r="CX1319" s="24"/>
      <c r="CY1319" s="24"/>
      <c r="CZ1319" s="24"/>
      <c r="DA1319" s="24"/>
      <c r="DB1319" s="24"/>
      <c r="DC1319" s="24"/>
      <c r="DD1319" s="24"/>
      <c r="DE1319" s="24"/>
      <c r="DF1319" s="26" t="s">
        <v>120</v>
      </c>
      <c r="DG1319" s="26" t="s">
        <v>139</v>
      </c>
      <c r="DH1319" s="26" t="s">
        <v>139</v>
      </c>
      <c r="DI1319" s="26" t="s">
        <v>120</v>
      </c>
      <c r="DJ1319" s="26" t="s">
        <v>139</v>
      </c>
      <c r="DK1319" s="26" t="s">
        <v>139</v>
      </c>
      <c r="DL1319" s="26" t="s">
        <v>120</v>
      </c>
      <c r="DM1319" s="26" t="s">
        <v>139</v>
      </c>
      <c r="DN1319" s="26" t="s">
        <v>139</v>
      </c>
      <c r="DO1319" s="26" t="s">
        <v>139</v>
      </c>
    </row>
    <row r="1320" spans="1:119" ht="20.100000000000001" customHeight="1" x14ac:dyDescent="0.25">
      <c r="A1320" s="29" t="str">
        <f t="shared" si="280"/>
        <v/>
      </c>
      <c r="B1320" s="29" t="str">
        <f t="shared" si="281"/>
        <v>Green Shoes Arts</v>
      </c>
      <c r="C1320" s="29">
        <f t="shared" si="282"/>
        <v>0</v>
      </c>
      <c r="D1320" s="30" t="str">
        <f t="shared" si="283"/>
        <v>Europe and Eurasia</v>
      </c>
      <c r="E1320" s="30" t="str">
        <f t="shared" si="284"/>
        <v>London, United Kingdom</v>
      </c>
      <c r="F1320" s="31">
        <f t="shared" si="285"/>
        <v>0</v>
      </c>
      <c r="G1320" s="31">
        <f t="shared" si="286"/>
        <v>0</v>
      </c>
      <c r="H1320" s="31">
        <f t="shared" si="287"/>
        <v>0</v>
      </c>
      <c r="I1320" s="31">
        <f t="shared" si="288"/>
        <v>0</v>
      </c>
      <c r="J1320" s="31">
        <f t="shared" si="289"/>
        <v>0</v>
      </c>
      <c r="K1320" s="31">
        <f t="shared" si="290"/>
        <v>0</v>
      </c>
      <c r="L1320" s="31">
        <f t="shared" si="291"/>
        <v>0</v>
      </c>
      <c r="M1320" s="31">
        <f t="shared" si="292"/>
        <v>0</v>
      </c>
      <c r="N1320" s="31">
        <f t="shared" si="293"/>
        <v>0</v>
      </c>
      <c r="O1320" s="26" t="s">
        <v>16112</v>
      </c>
      <c r="P1320" s="26" t="s">
        <v>108</v>
      </c>
      <c r="Q1320" s="27">
        <v>42466</v>
      </c>
      <c r="R1320" s="24"/>
      <c r="S1320" s="24"/>
      <c r="T1320" s="26" t="s">
        <v>157</v>
      </c>
      <c r="U1320" s="24"/>
      <c r="V1320" s="26" t="s">
        <v>15763</v>
      </c>
      <c r="W1320" s="26" t="s">
        <v>1204</v>
      </c>
      <c r="X1320" s="26" t="s">
        <v>2050</v>
      </c>
      <c r="Y1320" s="26" t="s">
        <v>7464</v>
      </c>
      <c r="Z1320" s="24"/>
      <c r="AA1320" s="24"/>
      <c r="AB1320" s="26" t="s">
        <v>15736</v>
      </c>
      <c r="AC1320" s="28">
        <v>1500</v>
      </c>
      <c r="AD1320" s="24"/>
      <c r="AE1320" s="26" t="s">
        <v>558</v>
      </c>
      <c r="AF1320" s="26" t="s">
        <v>120</v>
      </c>
      <c r="AG1320" s="26" t="s">
        <v>175</v>
      </c>
      <c r="AH1320" s="24"/>
      <c r="AI1320" s="28">
        <v>1500</v>
      </c>
      <c r="AJ1320" s="24"/>
      <c r="AK1320" s="24"/>
      <c r="AL1320" s="24"/>
      <c r="AM1320" s="24"/>
      <c r="AN1320" s="24"/>
      <c r="AO1320" s="24"/>
      <c r="AP1320" s="24"/>
      <c r="AQ1320" s="24"/>
      <c r="AR1320" s="24"/>
      <c r="AS1320" s="24"/>
      <c r="AT1320" s="24"/>
      <c r="AU1320" s="24"/>
      <c r="AV1320" s="24"/>
      <c r="AW1320" s="24"/>
      <c r="AX1320" s="24"/>
      <c r="AY1320" s="24"/>
      <c r="AZ1320" s="24"/>
      <c r="BA1320" s="24"/>
      <c r="BB1320" s="24"/>
      <c r="BC1320" s="26" t="s">
        <v>7470</v>
      </c>
      <c r="BD1320" s="24"/>
      <c r="BE1320" s="24"/>
      <c r="BF1320" s="24"/>
      <c r="BG1320" s="24"/>
      <c r="BH1320" s="24"/>
      <c r="BI1320" s="24"/>
      <c r="BJ1320" s="24"/>
      <c r="BK1320" s="24"/>
      <c r="BL1320" s="24"/>
      <c r="BM1320" s="24"/>
      <c r="BN1320" s="24"/>
      <c r="BO1320" s="24"/>
      <c r="BP1320" s="24"/>
      <c r="BQ1320" s="24"/>
      <c r="BR1320" s="24"/>
      <c r="BS1320" s="24"/>
      <c r="BT1320" s="24"/>
      <c r="BU1320" s="24"/>
      <c r="BV1320" s="24"/>
      <c r="BW1320" s="24"/>
      <c r="BX1320" s="24"/>
      <c r="BY1320" s="24"/>
      <c r="BZ1320" s="24"/>
      <c r="CA1320" s="24"/>
      <c r="CB1320" s="24"/>
      <c r="CC1320" s="24"/>
      <c r="CD1320" s="24"/>
      <c r="CE1320" s="24"/>
      <c r="CF1320" s="24"/>
      <c r="CG1320" s="24"/>
      <c r="CH1320" s="24"/>
      <c r="CI1320" s="24"/>
      <c r="CJ1320" s="24"/>
      <c r="CK1320" s="24"/>
      <c r="CL1320" s="24"/>
      <c r="CM1320" s="24"/>
      <c r="CN1320" s="24"/>
      <c r="CO1320" s="24"/>
      <c r="CP1320" s="24"/>
      <c r="CQ1320" s="24"/>
      <c r="CR1320" s="24"/>
      <c r="CS1320" s="24"/>
      <c r="CT1320" s="24"/>
      <c r="CU1320" s="24"/>
      <c r="CV1320" s="24"/>
      <c r="CW1320" s="24"/>
      <c r="CX1320" s="24"/>
      <c r="CY1320" s="24"/>
      <c r="CZ1320" s="24"/>
      <c r="DA1320" s="24"/>
      <c r="DB1320" s="24"/>
      <c r="DC1320" s="24"/>
      <c r="DD1320" s="24"/>
      <c r="DE1320" s="24"/>
      <c r="DF1320" s="26" t="s">
        <v>139</v>
      </c>
      <c r="DG1320" s="26" t="s">
        <v>139</v>
      </c>
      <c r="DH1320" s="26" t="s">
        <v>139</v>
      </c>
      <c r="DI1320" s="26" t="s">
        <v>139</v>
      </c>
      <c r="DJ1320" s="26" t="s">
        <v>139</v>
      </c>
      <c r="DK1320" s="26" t="s">
        <v>139</v>
      </c>
      <c r="DL1320" s="26" t="s">
        <v>139</v>
      </c>
      <c r="DM1320" s="26" t="s">
        <v>139</v>
      </c>
      <c r="DN1320" s="26" t="s">
        <v>139</v>
      </c>
      <c r="DO1320" s="26" t="s">
        <v>139</v>
      </c>
    </row>
    <row r="1321" spans="1:119" ht="20.100000000000001" customHeight="1" x14ac:dyDescent="0.25">
      <c r="A1321" s="29" t="str">
        <f t="shared" si="280"/>
        <v>Green Shoes Arts5</v>
      </c>
      <c r="B1321" s="29" t="str">
        <f t="shared" si="281"/>
        <v>Green Shoes Arts</v>
      </c>
      <c r="C1321" s="29">
        <f t="shared" si="282"/>
        <v>5</v>
      </c>
      <c r="D1321" s="30" t="str">
        <f t="shared" si="283"/>
        <v>Europe and Eurasia</v>
      </c>
      <c r="E1321" s="30" t="str">
        <f t="shared" si="284"/>
        <v>London, United Kingdom</v>
      </c>
      <c r="F1321" s="31">
        <f t="shared" si="285"/>
        <v>4</v>
      </c>
      <c r="G1321" s="31">
        <f t="shared" si="286"/>
        <v>4</v>
      </c>
      <c r="H1321" s="31">
        <f t="shared" si="287"/>
        <v>3</v>
      </c>
      <c r="I1321" s="31">
        <f t="shared" si="288"/>
        <v>4</v>
      </c>
      <c r="J1321" s="31">
        <f t="shared" si="289"/>
        <v>4</v>
      </c>
      <c r="K1321" s="31">
        <f t="shared" si="290"/>
        <v>4</v>
      </c>
      <c r="L1321" s="31">
        <f t="shared" si="291"/>
        <v>4</v>
      </c>
      <c r="M1321" s="31">
        <f t="shared" si="292"/>
        <v>3</v>
      </c>
      <c r="N1321" s="31">
        <f t="shared" si="293"/>
        <v>3.8</v>
      </c>
      <c r="O1321" s="26" t="s">
        <v>7472</v>
      </c>
      <c r="P1321" s="26" t="s">
        <v>108</v>
      </c>
      <c r="Q1321" s="27">
        <v>42502</v>
      </c>
      <c r="R1321" s="26" t="s">
        <v>166</v>
      </c>
      <c r="S1321" s="26" t="s">
        <v>184</v>
      </c>
      <c r="T1321" s="26" t="s">
        <v>157</v>
      </c>
      <c r="U1321" s="26" t="s">
        <v>793</v>
      </c>
      <c r="V1321" s="26" t="s">
        <v>15763</v>
      </c>
      <c r="W1321" s="26" t="s">
        <v>1204</v>
      </c>
      <c r="X1321" s="26" t="s">
        <v>2050</v>
      </c>
      <c r="Y1321" s="26" t="s">
        <v>7464</v>
      </c>
      <c r="Z1321" s="24"/>
      <c r="AA1321" s="24"/>
      <c r="AB1321" s="26" t="s">
        <v>117</v>
      </c>
      <c r="AC1321" s="28">
        <v>16000</v>
      </c>
      <c r="AD1321" s="24"/>
      <c r="AE1321" s="26" t="s">
        <v>558</v>
      </c>
      <c r="AF1321" s="26" t="s">
        <v>120</v>
      </c>
      <c r="AG1321" s="26" t="s">
        <v>175</v>
      </c>
      <c r="AH1321" s="26" t="s">
        <v>176</v>
      </c>
      <c r="AI1321" s="28">
        <v>16000</v>
      </c>
      <c r="AJ1321" s="26" t="s">
        <v>7473</v>
      </c>
      <c r="AK1321" s="26" t="s">
        <v>7474</v>
      </c>
      <c r="AL1321" s="26" t="s">
        <v>7466</v>
      </c>
      <c r="AM1321" s="24"/>
      <c r="AN1321" s="24"/>
      <c r="AO1321" s="24"/>
      <c r="AP1321" s="24"/>
      <c r="AQ1321" s="26" t="s">
        <v>7475</v>
      </c>
      <c r="AR1321" s="24"/>
      <c r="AS1321" s="26" t="s">
        <v>7476</v>
      </c>
      <c r="AT1321" s="24"/>
      <c r="AU1321" s="26" t="s">
        <v>7477</v>
      </c>
      <c r="AV1321" s="26" t="s">
        <v>7478</v>
      </c>
      <c r="AW1321" s="28">
        <v>153441</v>
      </c>
      <c r="AX1321" s="26">
        <v>475</v>
      </c>
      <c r="AY1321" s="28">
        <v>130</v>
      </c>
      <c r="AZ1321" s="28">
        <v>110</v>
      </c>
      <c r="BA1321" s="26">
        <v>0</v>
      </c>
      <c r="BB1321" s="26" t="s">
        <v>241</v>
      </c>
      <c r="BC1321" s="26" t="s">
        <v>7470</v>
      </c>
      <c r="BD1321" s="26" t="s">
        <v>125</v>
      </c>
      <c r="BE1321" s="24"/>
      <c r="BF1321" s="26" t="s">
        <v>2074</v>
      </c>
      <c r="BG1321" s="26" t="s">
        <v>2872</v>
      </c>
      <c r="BH1321" s="26" t="s">
        <v>7479</v>
      </c>
      <c r="BI1321" s="26" t="s">
        <v>2872</v>
      </c>
      <c r="BJ1321" s="26" t="s">
        <v>7480</v>
      </c>
      <c r="BK1321" s="26" t="s">
        <v>2872</v>
      </c>
      <c r="BL1321" s="26" t="s">
        <v>7481</v>
      </c>
      <c r="BM1321" s="26" t="s">
        <v>2872</v>
      </c>
      <c r="BN1321" s="26" t="s">
        <v>7482</v>
      </c>
      <c r="BO1321" s="26" t="s">
        <v>2872</v>
      </c>
      <c r="BP1321" s="24"/>
      <c r="BQ1321" s="24"/>
      <c r="BR1321" s="26">
        <v>4</v>
      </c>
      <c r="BS1321" s="26">
        <v>4</v>
      </c>
      <c r="BT1321" s="26">
        <v>3</v>
      </c>
      <c r="BU1321" s="26">
        <v>4</v>
      </c>
      <c r="BV1321" s="26">
        <v>4</v>
      </c>
      <c r="BW1321" s="26">
        <v>4</v>
      </c>
      <c r="BX1321" s="26">
        <v>4</v>
      </c>
      <c r="BY1321" s="26">
        <v>3</v>
      </c>
      <c r="BZ1321" s="24"/>
      <c r="CA1321" s="24"/>
      <c r="CB1321" s="24"/>
      <c r="CC1321" s="24"/>
      <c r="CD1321" s="24"/>
      <c r="CE1321" s="24"/>
      <c r="CF1321" s="24"/>
      <c r="CG1321" s="24"/>
      <c r="CH1321" s="24"/>
      <c r="CI1321" s="24"/>
      <c r="CJ1321" s="24"/>
      <c r="CK1321" s="24"/>
      <c r="CL1321" s="24"/>
      <c r="CM1321" s="24"/>
      <c r="CN1321" s="24"/>
      <c r="CO1321" s="24"/>
      <c r="CP1321" s="24"/>
      <c r="CQ1321" s="24"/>
      <c r="CR1321" s="24"/>
      <c r="CS1321" s="24"/>
      <c r="CT1321" s="24"/>
      <c r="CU1321" s="24"/>
      <c r="CV1321" s="24"/>
      <c r="CW1321" s="24"/>
      <c r="CX1321" s="24"/>
      <c r="CY1321" s="24"/>
      <c r="CZ1321" s="24"/>
      <c r="DA1321" s="24"/>
      <c r="DB1321" s="24"/>
      <c r="DC1321" s="24"/>
      <c r="DD1321" s="24"/>
      <c r="DE1321" s="24"/>
      <c r="DF1321" s="26" t="s">
        <v>139</v>
      </c>
      <c r="DG1321" s="26" t="s">
        <v>139</v>
      </c>
      <c r="DH1321" s="26" t="s">
        <v>139</v>
      </c>
      <c r="DI1321" s="26" t="s">
        <v>120</v>
      </c>
      <c r="DJ1321" s="26" t="s">
        <v>139</v>
      </c>
      <c r="DK1321" s="26" t="s">
        <v>139</v>
      </c>
      <c r="DL1321" s="26" t="s">
        <v>120</v>
      </c>
      <c r="DM1321" s="26" t="s">
        <v>139</v>
      </c>
      <c r="DN1321" s="26" t="s">
        <v>139</v>
      </c>
      <c r="DO1321" s="26" t="s">
        <v>139</v>
      </c>
    </row>
    <row r="1322" spans="1:119" ht="20.100000000000001" customHeight="1" x14ac:dyDescent="0.25">
      <c r="A1322" s="29" t="str">
        <f t="shared" si="280"/>
        <v>Green Shoes Arts4</v>
      </c>
      <c r="B1322" s="29" t="str">
        <f t="shared" si="281"/>
        <v>Green Shoes Arts</v>
      </c>
      <c r="C1322" s="29">
        <f t="shared" si="282"/>
        <v>4</v>
      </c>
      <c r="D1322" s="30" t="str">
        <f t="shared" si="283"/>
        <v>Europe and Eurasia</v>
      </c>
      <c r="E1322" s="30" t="str">
        <f t="shared" si="284"/>
        <v>London, United Kingdom</v>
      </c>
      <c r="F1322" s="31">
        <f t="shared" si="285"/>
        <v>4</v>
      </c>
      <c r="G1322" s="31">
        <f t="shared" si="286"/>
        <v>4</v>
      </c>
      <c r="H1322" s="31">
        <f t="shared" si="287"/>
        <v>2</v>
      </c>
      <c r="I1322" s="31">
        <f t="shared" si="288"/>
        <v>4</v>
      </c>
      <c r="J1322" s="31">
        <f t="shared" si="289"/>
        <v>4</v>
      </c>
      <c r="K1322" s="31">
        <f t="shared" si="290"/>
        <v>4</v>
      </c>
      <c r="L1322" s="31">
        <f t="shared" si="291"/>
        <v>3</v>
      </c>
      <c r="M1322" s="31">
        <f t="shared" si="292"/>
        <v>4</v>
      </c>
      <c r="N1322" s="31">
        <f t="shared" si="293"/>
        <v>3.6</v>
      </c>
      <c r="O1322" s="26" t="s">
        <v>7483</v>
      </c>
      <c r="P1322" s="26" t="s">
        <v>108</v>
      </c>
      <c r="Q1322" s="27">
        <v>42129</v>
      </c>
      <c r="R1322" s="26" t="s">
        <v>166</v>
      </c>
      <c r="S1322" s="26" t="s">
        <v>277</v>
      </c>
      <c r="T1322" s="26" t="s">
        <v>278</v>
      </c>
      <c r="U1322" s="26" t="s">
        <v>793</v>
      </c>
      <c r="V1322" s="26" t="s">
        <v>15763</v>
      </c>
      <c r="W1322" s="26" t="s">
        <v>1204</v>
      </c>
      <c r="X1322" s="26" t="s">
        <v>2050</v>
      </c>
      <c r="Y1322" s="26" t="s">
        <v>7464</v>
      </c>
      <c r="Z1322" s="24"/>
      <c r="AA1322" s="24"/>
      <c r="AB1322" s="26" t="s">
        <v>117</v>
      </c>
      <c r="AC1322" s="28">
        <v>6000</v>
      </c>
      <c r="AD1322" s="24"/>
      <c r="AE1322" s="26" t="s">
        <v>558</v>
      </c>
      <c r="AF1322" s="26" t="s">
        <v>120</v>
      </c>
      <c r="AG1322" s="26" t="s">
        <v>175</v>
      </c>
      <c r="AH1322" s="26" t="s">
        <v>185</v>
      </c>
      <c r="AI1322" s="28">
        <v>6000</v>
      </c>
      <c r="AJ1322" s="26" t="s">
        <v>7484</v>
      </c>
      <c r="AK1322" s="26" t="s">
        <v>7474</v>
      </c>
      <c r="AL1322" s="26" t="s">
        <v>7466</v>
      </c>
      <c r="AM1322" s="24"/>
      <c r="AN1322" s="24"/>
      <c r="AO1322" s="24"/>
      <c r="AP1322" s="24"/>
      <c r="AQ1322" s="26" t="s">
        <v>7485</v>
      </c>
      <c r="AR1322" s="24"/>
      <c r="AS1322" s="26" t="s">
        <v>7486</v>
      </c>
      <c r="AT1322" s="26" t="s">
        <v>7487</v>
      </c>
      <c r="AU1322" s="24"/>
      <c r="AV1322" s="24"/>
      <c r="AW1322" s="28">
        <v>103689</v>
      </c>
      <c r="AX1322" s="26">
        <v>260</v>
      </c>
      <c r="AY1322" s="28">
        <v>350</v>
      </c>
      <c r="AZ1322" s="28">
        <v>250</v>
      </c>
      <c r="BA1322" s="26">
        <v>0</v>
      </c>
      <c r="BB1322" s="26" t="s">
        <v>241</v>
      </c>
      <c r="BC1322" s="26" t="s">
        <v>7470</v>
      </c>
      <c r="BD1322" s="26" t="s">
        <v>125</v>
      </c>
      <c r="BE1322" s="24"/>
      <c r="BF1322" s="24"/>
      <c r="BG1322" s="24"/>
      <c r="BH1322" s="24"/>
      <c r="BI1322" s="24"/>
      <c r="BJ1322" s="24"/>
      <c r="BK1322" s="24"/>
      <c r="BL1322" s="24"/>
      <c r="BM1322" s="24"/>
      <c r="BN1322" s="24"/>
      <c r="BO1322" s="24"/>
      <c r="BP1322" s="24"/>
      <c r="BQ1322" s="24"/>
      <c r="BR1322" s="26">
        <v>4</v>
      </c>
      <c r="BS1322" s="26">
        <v>4</v>
      </c>
      <c r="BT1322" s="26">
        <v>2</v>
      </c>
      <c r="BU1322" s="26">
        <v>4</v>
      </c>
      <c r="BV1322" s="26">
        <v>4</v>
      </c>
      <c r="BW1322" s="26">
        <v>4</v>
      </c>
      <c r="BX1322" s="26">
        <v>3</v>
      </c>
      <c r="BY1322" s="26">
        <v>4</v>
      </c>
      <c r="BZ1322" s="24"/>
      <c r="CA1322" s="24"/>
      <c r="CB1322" s="24"/>
      <c r="CC1322" s="24"/>
      <c r="CD1322" s="24"/>
      <c r="CE1322" s="24"/>
      <c r="CF1322" s="24"/>
      <c r="CG1322" s="24"/>
      <c r="CH1322" s="24"/>
      <c r="CI1322" s="24"/>
      <c r="CJ1322" s="24"/>
      <c r="CK1322" s="24"/>
      <c r="CL1322" s="24"/>
      <c r="CM1322" s="24"/>
      <c r="CN1322" s="24"/>
      <c r="CO1322" s="24"/>
      <c r="CP1322" s="24"/>
      <c r="CQ1322" s="24"/>
      <c r="CR1322" s="24"/>
      <c r="CS1322" s="24"/>
      <c r="CT1322" s="24"/>
      <c r="CU1322" s="24"/>
      <c r="CV1322" s="24"/>
      <c r="CW1322" s="24"/>
      <c r="CX1322" s="24"/>
      <c r="CY1322" s="24"/>
      <c r="CZ1322" s="24"/>
      <c r="DA1322" s="24"/>
      <c r="DB1322" s="24"/>
      <c r="DC1322" s="24"/>
      <c r="DD1322" s="24"/>
      <c r="DE1322" s="24"/>
      <c r="DF1322" s="26" t="s">
        <v>139</v>
      </c>
      <c r="DG1322" s="26" t="s">
        <v>139</v>
      </c>
      <c r="DH1322" s="26" t="s">
        <v>139</v>
      </c>
      <c r="DI1322" s="26" t="s">
        <v>139</v>
      </c>
      <c r="DJ1322" s="26" t="s">
        <v>139</v>
      </c>
      <c r="DK1322" s="26" t="s">
        <v>139</v>
      </c>
      <c r="DL1322" s="26" t="s">
        <v>139</v>
      </c>
      <c r="DM1322" s="26" t="s">
        <v>139</v>
      </c>
      <c r="DN1322" s="26" t="s">
        <v>139</v>
      </c>
      <c r="DO1322" s="26" t="s">
        <v>139</v>
      </c>
    </row>
    <row r="1323" spans="1:119" ht="20.100000000000001" customHeight="1" x14ac:dyDescent="0.25">
      <c r="A1323" s="29" t="str">
        <f t="shared" si="280"/>
        <v>Green Shoes Arts3</v>
      </c>
      <c r="B1323" s="29" t="str">
        <f t="shared" si="281"/>
        <v>Green Shoes Arts</v>
      </c>
      <c r="C1323" s="29">
        <f t="shared" si="282"/>
        <v>3</v>
      </c>
      <c r="D1323" s="30" t="str">
        <f t="shared" si="283"/>
        <v>Europe and Eurasia</v>
      </c>
      <c r="E1323" s="30" t="str">
        <f t="shared" si="284"/>
        <v>London, United Kingdom</v>
      </c>
      <c r="F1323" s="31">
        <f t="shared" si="285"/>
        <v>3</v>
      </c>
      <c r="G1323" s="31">
        <f t="shared" si="286"/>
        <v>2</v>
      </c>
      <c r="H1323" s="31">
        <f t="shared" si="287"/>
        <v>3</v>
      </c>
      <c r="I1323" s="31">
        <f t="shared" si="288"/>
        <v>3</v>
      </c>
      <c r="J1323" s="31">
        <f t="shared" si="289"/>
        <v>2</v>
      </c>
      <c r="K1323" s="31">
        <f t="shared" si="290"/>
        <v>4</v>
      </c>
      <c r="L1323" s="31">
        <f t="shared" si="291"/>
        <v>3</v>
      </c>
      <c r="M1323" s="31">
        <f t="shared" si="292"/>
        <v>4</v>
      </c>
      <c r="N1323" s="31">
        <f t="shared" si="293"/>
        <v>3</v>
      </c>
      <c r="O1323" s="26" t="s">
        <v>7488</v>
      </c>
      <c r="P1323" s="26" t="s">
        <v>108</v>
      </c>
      <c r="Q1323" s="27">
        <v>41771</v>
      </c>
      <c r="R1323" s="26" t="s">
        <v>166</v>
      </c>
      <c r="S1323" s="26" t="s">
        <v>193</v>
      </c>
      <c r="T1323" s="26" t="s">
        <v>194</v>
      </c>
      <c r="U1323" s="26" t="s">
        <v>793</v>
      </c>
      <c r="V1323" s="26" t="s">
        <v>15763</v>
      </c>
      <c r="W1323" s="26" t="s">
        <v>1204</v>
      </c>
      <c r="X1323" s="26" t="s">
        <v>2050</v>
      </c>
      <c r="Y1323" s="26" t="s">
        <v>7464</v>
      </c>
      <c r="Z1323" s="24"/>
      <c r="AA1323" s="24"/>
      <c r="AB1323" s="26" t="s">
        <v>117</v>
      </c>
      <c r="AC1323" s="28">
        <v>14000</v>
      </c>
      <c r="AD1323" s="24"/>
      <c r="AE1323" s="26" t="s">
        <v>558</v>
      </c>
      <c r="AF1323" s="26" t="s">
        <v>120</v>
      </c>
      <c r="AG1323" s="26" t="s">
        <v>175</v>
      </c>
      <c r="AH1323" s="26" t="s">
        <v>121</v>
      </c>
      <c r="AI1323" s="28">
        <v>14000</v>
      </c>
      <c r="AJ1323" s="26" t="s">
        <v>7489</v>
      </c>
      <c r="AK1323" s="26" t="s">
        <v>7490</v>
      </c>
      <c r="AL1323" s="26" t="s">
        <v>7466</v>
      </c>
      <c r="AM1323" s="24"/>
      <c r="AN1323" s="24"/>
      <c r="AO1323" s="24"/>
      <c r="AP1323" s="24"/>
      <c r="AQ1323" s="26" t="s">
        <v>7491</v>
      </c>
      <c r="AR1323" s="24"/>
      <c r="AS1323" s="24"/>
      <c r="AT1323" s="24"/>
      <c r="AU1323" s="26" t="s">
        <v>7492</v>
      </c>
      <c r="AV1323" s="24"/>
      <c r="AW1323" s="28">
        <v>79421</v>
      </c>
      <c r="AX1323" s="26">
        <v>140</v>
      </c>
      <c r="AY1323" s="28">
        <v>80</v>
      </c>
      <c r="AZ1323" s="28">
        <v>99</v>
      </c>
      <c r="BA1323" s="26">
        <v>0</v>
      </c>
      <c r="BB1323" s="26" t="s">
        <v>241</v>
      </c>
      <c r="BC1323" s="26" t="s">
        <v>7470</v>
      </c>
      <c r="BD1323" s="26" t="s">
        <v>125</v>
      </c>
      <c r="BE1323" s="24"/>
      <c r="BF1323" s="26" t="s">
        <v>7493</v>
      </c>
      <c r="BG1323" s="26" t="s">
        <v>395</v>
      </c>
      <c r="BH1323" s="26" t="s">
        <v>7494</v>
      </c>
      <c r="BI1323" s="26" t="s">
        <v>395</v>
      </c>
      <c r="BJ1323" s="26" t="s">
        <v>7495</v>
      </c>
      <c r="BK1323" s="26" t="s">
        <v>395</v>
      </c>
      <c r="BL1323" s="26" t="s">
        <v>7496</v>
      </c>
      <c r="BM1323" s="26" t="s">
        <v>395</v>
      </c>
      <c r="BN1323" s="26" t="s">
        <v>7497</v>
      </c>
      <c r="BO1323" s="26" t="s">
        <v>395</v>
      </c>
      <c r="BP1323" s="24"/>
      <c r="BQ1323" s="24"/>
      <c r="BR1323" s="26">
        <v>3</v>
      </c>
      <c r="BS1323" s="26">
        <v>2</v>
      </c>
      <c r="BT1323" s="26">
        <v>3</v>
      </c>
      <c r="BU1323" s="26">
        <v>3</v>
      </c>
      <c r="BV1323" s="26">
        <v>2</v>
      </c>
      <c r="BW1323" s="26">
        <v>4</v>
      </c>
      <c r="BX1323" s="26">
        <v>3</v>
      </c>
      <c r="BY1323" s="26">
        <v>4</v>
      </c>
      <c r="BZ1323" s="24"/>
      <c r="CA1323" s="24"/>
      <c r="CB1323" s="24"/>
      <c r="CC1323" s="24"/>
      <c r="CD1323" s="24"/>
      <c r="CE1323" s="24"/>
      <c r="CF1323" s="24"/>
      <c r="CG1323" s="24"/>
      <c r="CH1323" s="24"/>
      <c r="CI1323" s="24"/>
      <c r="CJ1323" s="24"/>
      <c r="CK1323" s="24"/>
      <c r="CL1323" s="24"/>
      <c r="CM1323" s="24"/>
      <c r="CN1323" s="24"/>
      <c r="CO1323" s="24"/>
      <c r="CP1323" s="24"/>
      <c r="CQ1323" s="24"/>
      <c r="CR1323" s="24"/>
      <c r="CS1323" s="24"/>
      <c r="CT1323" s="24"/>
      <c r="CU1323" s="24"/>
      <c r="CV1323" s="24"/>
      <c r="CW1323" s="24"/>
      <c r="CX1323" s="24"/>
      <c r="CY1323" s="24"/>
      <c r="CZ1323" s="24"/>
      <c r="DA1323" s="24"/>
      <c r="DB1323" s="24"/>
      <c r="DC1323" s="24"/>
      <c r="DD1323" s="24"/>
      <c r="DE1323" s="24"/>
      <c r="DF1323" s="26" t="s">
        <v>139</v>
      </c>
      <c r="DG1323" s="26" t="s">
        <v>120</v>
      </c>
      <c r="DH1323" s="26" t="s">
        <v>139</v>
      </c>
      <c r="DI1323" s="26" t="s">
        <v>120</v>
      </c>
      <c r="DJ1323" s="26" t="s">
        <v>120</v>
      </c>
      <c r="DK1323" s="26" t="s">
        <v>139</v>
      </c>
      <c r="DL1323" s="26" t="s">
        <v>139</v>
      </c>
      <c r="DM1323" s="26" t="s">
        <v>139</v>
      </c>
      <c r="DN1323" s="26" t="s">
        <v>139</v>
      </c>
      <c r="DO1323" s="26" t="s">
        <v>139</v>
      </c>
    </row>
    <row r="1324" spans="1:119" ht="20.100000000000001" customHeight="1" x14ac:dyDescent="0.25">
      <c r="A1324" s="29" t="str">
        <f t="shared" si="280"/>
        <v/>
      </c>
      <c r="B1324" s="29" t="str">
        <f t="shared" si="281"/>
        <v>Green Shoes Arts</v>
      </c>
      <c r="C1324" s="29">
        <f t="shared" si="282"/>
        <v>0</v>
      </c>
      <c r="D1324" s="30" t="str">
        <f t="shared" si="283"/>
        <v>Europe and Eurasia</v>
      </c>
      <c r="E1324" s="30" t="str">
        <f t="shared" si="284"/>
        <v>London, United Kingdom</v>
      </c>
      <c r="F1324" s="31">
        <f t="shared" si="285"/>
        <v>0</v>
      </c>
      <c r="G1324" s="31">
        <f t="shared" si="286"/>
        <v>0</v>
      </c>
      <c r="H1324" s="31">
        <f t="shared" si="287"/>
        <v>0</v>
      </c>
      <c r="I1324" s="31">
        <f t="shared" si="288"/>
        <v>0</v>
      </c>
      <c r="J1324" s="31">
        <f t="shared" si="289"/>
        <v>0</v>
      </c>
      <c r="K1324" s="31">
        <f t="shared" si="290"/>
        <v>0</v>
      </c>
      <c r="L1324" s="31">
        <f t="shared" si="291"/>
        <v>0</v>
      </c>
      <c r="M1324" s="31">
        <f t="shared" si="292"/>
        <v>0</v>
      </c>
      <c r="N1324" s="31">
        <f t="shared" si="293"/>
        <v>0</v>
      </c>
      <c r="O1324" s="26" t="s">
        <v>16113</v>
      </c>
      <c r="P1324" s="26" t="s">
        <v>108</v>
      </c>
      <c r="Q1324" s="27">
        <v>41649</v>
      </c>
      <c r="R1324" s="24"/>
      <c r="S1324" s="24"/>
      <c r="T1324" s="26" t="s">
        <v>194</v>
      </c>
      <c r="U1324" s="24"/>
      <c r="V1324" s="26" t="s">
        <v>15763</v>
      </c>
      <c r="W1324" s="26" t="s">
        <v>1204</v>
      </c>
      <c r="X1324" s="26" t="s">
        <v>2050</v>
      </c>
      <c r="Y1324" s="26" t="s">
        <v>7464</v>
      </c>
      <c r="Z1324" s="24"/>
      <c r="AA1324" s="24"/>
      <c r="AB1324" s="26" t="s">
        <v>15733</v>
      </c>
      <c r="AC1324" s="28">
        <v>8000</v>
      </c>
      <c r="AD1324" s="24"/>
      <c r="AE1324" s="26" t="s">
        <v>558</v>
      </c>
      <c r="AF1324" s="26" t="s">
        <v>120</v>
      </c>
      <c r="AG1324" s="26" t="s">
        <v>175</v>
      </c>
      <c r="AH1324" s="24"/>
      <c r="AI1324" s="28">
        <v>8000</v>
      </c>
      <c r="AJ1324" s="24"/>
      <c r="AK1324" s="24"/>
      <c r="AL1324" s="24"/>
      <c r="AM1324" s="24"/>
      <c r="AN1324" s="24"/>
      <c r="AO1324" s="24"/>
      <c r="AP1324" s="24"/>
      <c r="AQ1324" s="24"/>
      <c r="AR1324" s="24"/>
      <c r="AS1324" s="24"/>
      <c r="AT1324" s="24"/>
      <c r="AU1324" s="24"/>
      <c r="AV1324" s="24"/>
      <c r="AW1324" s="24"/>
      <c r="AX1324" s="24"/>
      <c r="AY1324" s="24"/>
      <c r="AZ1324" s="24"/>
      <c r="BA1324" s="24"/>
      <c r="BB1324" s="24"/>
      <c r="BC1324" s="26" t="s">
        <v>7470</v>
      </c>
      <c r="BD1324" s="24"/>
      <c r="BE1324" s="24"/>
      <c r="BF1324" s="24"/>
      <c r="BG1324" s="24"/>
      <c r="BH1324" s="24"/>
      <c r="BI1324" s="24"/>
      <c r="BJ1324" s="24"/>
      <c r="BK1324" s="24"/>
      <c r="BL1324" s="24"/>
      <c r="BM1324" s="24"/>
      <c r="BN1324" s="24"/>
      <c r="BO1324" s="24"/>
      <c r="BP1324" s="24"/>
      <c r="BQ1324" s="24"/>
      <c r="BR1324" s="24"/>
      <c r="BS1324" s="24"/>
      <c r="BT1324" s="24"/>
      <c r="BU1324" s="24"/>
      <c r="BV1324" s="24"/>
      <c r="BW1324" s="24"/>
      <c r="BX1324" s="24"/>
      <c r="BY1324" s="24"/>
      <c r="BZ1324" s="24"/>
      <c r="CA1324" s="24"/>
      <c r="CB1324" s="24"/>
      <c r="CC1324" s="24"/>
      <c r="CD1324" s="24"/>
      <c r="CE1324" s="24"/>
      <c r="CF1324" s="24"/>
      <c r="CG1324" s="24"/>
      <c r="CH1324" s="24"/>
      <c r="CI1324" s="24"/>
      <c r="CJ1324" s="24"/>
      <c r="CK1324" s="24"/>
      <c r="CL1324" s="24"/>
      <c r="CM1324" s="24"/>
      <c r="CN1324" s="24"/>
      <c r="CO1324" s="24"/>
      <c r="CP1324" s="24"/>
      <c r="CQ1324" s="24"/>
      <c r="CR1324" s="24"/>
      <c r="CS1324" s="24"/>
      <c r="CT1324" s="24"/>
      <c r="CU1324" s="24"/>
      <c r="CV1324" s="24"/>
      <c r="CW1324" s="24"/>
      <c r="CX1324" s="24"/>
      <c r="CY1324" s="24"/>
      <c r="CZ1324" s="24"/>
      <c r="DA1324" s="24"/>
      <c r="DB1324" s="24"/>
      <c r="DC1324" s="24"/>
      <c r="DD1324" s="24"/>
      <c r="DE1324" s="24"/>
      <c r="DF1324" s="26" t="s">
        <v>139</v>
      </c>
      <c r="DG1324" s="26" t="s">
        <v>139</v>
      </c>
      <c r="DH1324" s="26" t="s">
        <v>139</v>
      </c>
      <c r="DI1324" s="26" t="s">
        <v>139</v>
      </c>
      <c r="DJ1324" s="26" t="s">
        <v>139</v>
      </c>
      <c r="DK1324" s="26" t="s">
        <v>139</v>
      </c>
      <c r="DL1324" s="26" t="s">
        <v>139</v>
      </c>
      <c r="DM1324" s="26" t="s">
        <v>139</v>
      </c>
      <c r="DN1324" s="26" t="s">
        <v>139</v>
      </c>
      <c r="DO1324" s="26" t="s">
        <v>139</v>
      </c>
    </row>
    <row r="1325" spans="1:119" ht="20.100000000000001" customHeight="1" x14ac:dyDescent="0.25">
      <c r="A1325" s="29" t="str">
        <f t="shared" si="280"/>
        <v>Green Shoes Arts2</v>
      </c>
      <c r="B1325" s="29" t="str">
        <f t="shared" si="281"/>
        <v>Green Shoes Arts</v>
      </c>
      <c r="C1325" s="29">
        <f t="shared" si="282"/>
        <v>2</v>
      </c>
      <c r="D1325" s="30" t="str">
        <f t="shared" si="283"/>
        <v>Europe and Eurasia</v>
      </c>
      <c r="E1325" s="30" t="str">
        <f t="shared" si="284"/>
        <v>London, United Kingdom</v>
      </c>
      <c r="F1325" s="31">
        <f t="shared" si="285"/>
        <v>4</v>
      </c>
      <c r="G1325" s="31">
        <f t="shared" si="286"/>
        <v>2</v>
      </c>
      <c r="H1325" s="31">
        <f t="shared" si="287"/>
        <v>2</v>
      </c>
      <c r="I1325" s="31">
        <f t="shared" si="288"/>
        <v>4</v>
      </c>
      <c r="J1325" s="31">
        <f t="shared" si="289"/>
        <v>3</v>
      </c>
      <c r="K1325" s="31">
        <f t="shared" si="290"/>
        <v>4</v>
      </c>
      <c r="L1325" s="31">
        <f t="shared" si="291"/>
        <v>4</v>
      </c>
      <c r="M1325" s="31">
        <f t="shared" si="292"/>
        <v>4</v>
      </c>
      <c r="N1325" s="31">
        <f t="shared" si="293"/>
        <v>3.4</v>
      </c>
      <c r="O1325" s="26" t="s">
        <v>7498</v>
      </c>
      <c r="P1325" s="26" t="s">
        <v>108</v>
      </c>
      <c r="Q1325" s="27">
        <v>41400</v>
      </c>
      <c r="R1325" s="26" t="s">
        <v>109</v>
      </c>
      <c r="S1325" s="26" t="s">
        <v>206</v>
      </c>
      <c r="T1325" s="26" t="s">
        <v>207</v>
      </c>
      <c r="U1325" s="26" t="s">
        <v>793</v>
      </c>
      <c r="V1325" s="26" t="s">
        <v>15763</v>
      </c>
      <c r="W1325" s="26" t="s">
        <v>1204</v>
      </c>
      <c r="X1325" s="26" t="s">
        <v>2050</v>
      </c>
      <c r="Y1325" s="26" t="s">
        <v>7464</v>
      </c>
      <c r="Z1325" s="24"/>
      <c r="AA1325" s="24"/>
      <c r="AB1325" s="26" t="s">
        <v>117</v>
      </c>
      <c r="AC1325" s="28">
        <v>12000</v>
      </c>
      <c r="AD1325" s="24"/>
      <c r="AE1325" s="26" t="s">
        <v>558</v>
      </c>
      <c r="AF1325" s="26" t="s">
        <v>120</v>
      </c>
      <c r="AG1325" s="26" t="s">
        <v>175</v>
      </c>
      <c r="AH1325" s="26" t="s">
        <v>143</v>
      </c>
      <c r="AI1325" s="28">
        <v>12000</v>
      </c>
      <c r="AJ1325" s="26" t="s">
        <v>7489</v>
      </c>
      <c r="AK1325" s="26" t="s">
        <v>7490</v>
      </c>
      <c r="AL1325" s="26" t="s">
        <v>7499</v>
      </c>
      <c r="AM1325" s="24"/>
      <c r="AN1325" s="24"/>
      <c r="AO1325" s="24"/>
      <c r="AP1325" s="24"/>
      <c r="AQ1325" s="24"/>
      <c r="AR1325" s="24"/>
      <c r="AS1325" s="24"/>
      <c r="AT1325" s="24"/>
      <c r="AU1325" s="24"/>
      <c r="AV1325" s="24"/>
      <c r="AW1325" s="28">
        <v>80000</v>
      </c>
      <c r="AX1325" s="26">
        <v>95</v>
      </c>
      <c r="AY1325" s="28">
        <v>40</v>
      </c>
      <c r="AZ1325" s="28">
        <v>35</v>
      </c>
      <c r="BA1325" s="26">
        <v>0</v>
      </c>
      <c r="BB1325" s="26" t="s">
        <v>241</v>
      </c>
      <c r="BC1325" s="26" t="s">
        <v>7470</v>
      </c>
      <c r="BD1325" s="26" t="s">
        <v>125</v>
      </c>
      <c r="BE1325" s="24"/>
      <c r="BF1325" s="24"/>
      <c r="BG1325" s="24"/>
      <c r="BH1325" s="24"/>
      <c r="BI1325" s="24"/>
      <c r="BJ1325" s="26" t="s">
        <v>7500</v>
      </c>
      <c r="BK1325" s="26" t="s">
        <v>395</v>
      </c>
      <c r="BL1325" s="26" t="s">
        <v>7501</v>
      </c>
      <c r="BM1325" s="26" t="s">
        <v>395</v>
      </c>
      <c r="BN1325" s="24"/>
      <c r="BO1325" s="24"/>
      <c r="BP1325" s="24"/>
      <c r="BQ1325" s="24"/>
      <c r="BR1325" s="26">
        <v>4</v>
      </c>
      <c r="BS1325" s="26">
        <v>2</v>
      </c>
      <c r="BT1325" s="26">
        <v>2</v>
      </c>
      <c r="BU1325" s="26">
        <v>4</v>
      </c>
      <c r="BV1325" s="26">
        <v>3</v>
      </c>
      <c r="BW1325" s="26">
        <v>4</v>
      </c>
      <c r="BX1325" s="26">
        <v>4</v>
      </c>
      <c r="BY1325" s="26">
        <v>4</v>
      </c>
      <c r="BZ1325" s="24"/>
      <c r="CA1325" s="24"/>
      <c r="CB1325" s="24"/>
      <c r="CC1325" s="24"/>
      <c r="CD1325" s="24"/>
      <c r="CE1325" s="24"/>
      <c r="CF1325" s="24"/>
      <c r="CG1325" s="24"/>
      <c r="CH1325" s="24"/>
      <c r="CI1325" s="24"/>
      <c r="CJ1325" s="24"/>
      <c r="CK1325" s="24"/>
      <c r="CL1325" s="24"/>
      <c r="CM1325" s="24"/>
      <c r="CN1325" s="24"/>
      <c r="CO1325" s="24"/>
      <c r="CP1325" s="24"/>
      <c r="CQ1325" s="24"/>
      <c r="CR1325" s="24"/>
      <c r="CS1325" s="24"/>
      <c r="CT1325" s="24"/>
      <c r="CU1325" s="24"/>
      <c r="CV1325" s="24"/>
      <c r="CW1325" s="24"/>
      <c r="CX1325" s="24"/>
      <c r="CY1325" s="24"/>
      <c r="CZ1325" s="24"/>
      <c r="DA1325" s="24"/>
      <c r="DB1325" s="24"/>
      <c r="DC1325" s="24"/>
      <c r="DD1325" s="24"/>
      <c r="DE1325" s="24"/>
      <c r="DF1325" s="26" t="s">
        <v>120</v>
      </c>
      <c r="DG1325" s="26" t="s">
        <v>120</v>
      </c>
      <c r="DH1325" s="26" t="s">
        <v>139</v>
      </c>
      <c r="DI1325" s="26" t="s">
        <v>120</v>
      </c>
      <c r="DJ1325" s="26" t="s">
        <v>139</v>
      </c>
      <c r="DK1325" s="26" t="s">
        <v>120</v>
      </c>
      <c r="DL1325" s="26" t="s">
        <v>120</v>
      </c>
      <c r="DM1325" s="26" t="s">
        <v>139</v>
      </c>
      <c r="DN1325" s="26" t="s">
        <v>139</v>
      </c>
      <c r="DO1325" s="26" t="s">
        <v>139</v>
      </c>
    </row>
    <row r="1326" spans="1:119" ht="20.100000000000001" customHeight="1" x14ac:dyDescent="0.25">
      <c r="A1326" s="29" t="str">
        <f t="shared" si="280"/>
        <v/>
      </c>
      <c r="B1326" s="29" t="str">
        <f t="shared" si="281"/>
        <v>Green Shoes Arts</v>
      </c>
      <c r="C1326" s="29">
        <f t="shared" si="282"/>
        <v>0</v>
      </c>
      <c r="D1326" s="30" t="str">
        <f t="shared" si="283"/>
        <v>Europe and Eurasia</v>
      </c>
      <c r="E1326" s="30" t="str">
        <f t="shared" si="284"/>
        <v>London, United Kingdom</v>
      </c>
      <c r="F1326" s="31">
        <f t="shared" si="285"/>
        <v>0</v>
      </c>
      <c r="G1326" s="31">
        <f t="shared" si="286"/>
        <v>0</v>
      </c>
      <c r="H1326" s="31">
        <f t="shared" si="287"/>
        <v>0</v>
      </c>
      <c r="I1326" s="31">
        <f t="shared" si="288"/>
        <v>0</v>
      </c>
      <c r="J1326" s="31">
        <f t="shared" si="289"/>
        <v>0</v>
      </c>
      <c r="K1326" s="31">
        <f t="shared" si="290"/>
        <v>0</v>
      </c>
      <c r="L1326" s="31">
        <f t="shared" si="291"/>
        <v>0</v>
      </c>
      <c r="M1326" s="31">
        <f t="shared" si="292"/>
        <v>0</v>
      </c>
      <c r="N1326" s="31">
        <f t="shared" si="293"/>
        <v>0</v>
      </c>
      <c r="O1326" s="26" t="s">
        <v>16114</v>
      </c>
      <c r="P1326" s="26" t="s">
        <v>108</v>
      </c>
      <c r="Q1326" s="27">
        <v>41425</v>
      </c>
      <c r="R1326" s="24"/>
      <c r="S1326" s="24"/>
      <c r="T1326" s="26" t="s">
        <v>207</v>
      </c>
      <c r="U1326" s="24"/>
      <c r="V1326" s="26" t="s">
        <v>15763</v>
      </c>
      <c r="W1326" s="26" t="s">
        <v>1204</v>
      </c>
      <c r="X1326" s="26" t="s">
        <v>2050</v>
      </c>
      <c r="Y1326" s="26" t="s">
        <v>7464</v>
      </c>
      <c r="Z1326" s="24"/>
      <c r="AA1326" s="24"/>
      <c r="AB1326" s="26" t="s">
        <v>15736</v>
      </c>
      <c r="AC1326" s="28">
        <v>550</v>
      </c>
      <c r="AD1326" s="24"/>
      <c r="AE1326" s="26" t="s">
        <v>558</v>
      </c>
      <c r="AF1326" s="26" t="s">
        <v>120</v>
      </c>
      <c r="AG1326" s="26" t="s">
        <v>175</v>
      </c>
      <c r="AH1326" s="24"/>
      <c r="AI1326" s="28">
        <v>550</v>
      </c>
      <c r="AJ1326" s="24"/>
      <c r="AK1326" s="24"/>
      <c r="AL1326" s="24"/>
      <c r="AM1326" s="24"/>
      <c r="AN1326" s="24"/>
      <c r="AO1326" s="24"/>
      <c r="AP1326" s="24"/>
      <c r="AQ1326" s="24"/>
      <c r="AR1326" s="24"/>
      <c r="AS1326" s="24"/>
      <c r="AT1326" s="24"/>
      <c r="AU1326" s="24"/>
      <c r="AV1326" s="24"/>
      <c r="AW1326" s="24"/>
      <c r="AX1326" s="24"/>
      <c r="AY1326" s="24"/>
      <c r="AZ1326" s="24"/>
      <c r="BA1326" s="24"/>
      <c r="BB1326" s="24"/>
      <c r="BC1326" s="26" t="s">
        <v>7470</v>
      </c>
      <c r="BD1326" s="24"/>
      <c r="BE1326" s="24"/>
      <c r="BF1326" s="24"/>
      <c r="BG1326" s="24"/>
      <c r="BH1326" s="24"/>
      <c r="BI1326" s="24"/>
      <c r="BJ1326" s="24"/>
      <c r="BK1326" s="24"/>
      <c r="BL1326" s="24"/>
      <c r="BM1326" s="24"/>
      <c r="BN1326" s="24"/>
      <c r="BO1326" s="24"/>
      <c r="BP1326" s="24"/>
      <c r="BQ1326" s="24"/>
      <c r="BR1326" s="24"/>
      <c r="BS1326" s="24"/>
      <c r="BT1326" s="24"/>
      <c r="BU1326" s="24"/>
      <c r="BV1326" s="24"/>
      <c r="BW1326" s="24"/>
      <c r="BX1326" s="24"/>
      <c r="BY1326" s="24"/>
      <c r="BZ1326" s="24"/>
      <c r="CA1326" s="24"/>
      <c r="CB1326" s="24"/>
      <c r="CC1326" s="24"/>
      <c r="CD1326" s="24"/>
      <c r="CE1326" s="24"/>
      <c r="CF1326" s="24"/>
      <c r="CG1326" s="24"/>
      <c r="CH1326" s="24"/>
      <c r="CI1326" s="24"/>
      <c r="CJ1326" s="24"/>
      <c r="CK1326" s="24"/>
      <c r="CL1326" s="24"/>
      <c r="CM1326" s="24"/>
      <c r="CN1326" s="24"/>
      <c r="CO1326" s="24"/>
      <c r="CP1326" s="24"/>
      <c r="CQ1326" s="24"/>
      <c r="CR1326" s="24"/>
      <c r="CS1326" s="24"/>
      <c r="CT1326" s="24"/>
      <c r="CU1326" s="24"/>
      <c r="CV1326" s="24"/>
      <c r="CW1326" s="24"/>
      <c r="CX1326" s="24"/>
      <c r="CY1326" s="24"/>
      <c r="CZ1326" s="24"/>
      <c r="DA1326" s="24"/>
      <c r="DB1326" s="24"/>
      <c r="DC1326" s="24"/>
      <c r="DD1326" s="24"/>
      <c r="DE1326" s="24"/>
      <c r="DF1326" s="26" t="s">
        <v>139</v>
      </c>
      <c r="DG1326" s="26" t="s">
        <v>139</v>
      </c>
      <c r="DH1326" s="26" t="s">
        <v>139</v>
      </c>
      <c r="DI1326" s="26" t="s">
        <v>139</v>
      </c>
      <c r="DJ1326" s="26" t="s">
        <v>139</v>
      </c>
      <c r="DK1326" s="26" t="s">
        <v>139</v>
      </c>
      <c r="DL1326" s="26" t="s">
        <v>139</v>
      </c>
      <c r="DM1326" s="26" t="s">
        <v>139</v>
      </c>
      <c r="DN1326" s="26" t="s">
        <v>139</v>
      </c>
      <c r="DO1326" s="26" t="s">
        <v>139</v>
      </c>
    </row>
    <row r="1327" spans="1:119" ht="20.100000000000001" customHeight="1" x14ac:dyDescent="0.25">
      <c r="A1327" s="29" t="str">
        <f t="shared" si="280"/>
        <v>Green Shoes Arts1</v>
      </c>
      <c r="B1327" s="29" t="str">
        <f t="shared" si="281"/>
        <v>Green Shoes Arts</v>
      </c>
      <c r="C1327" s="29">
        <f t="shared" si="282"/>
        <v>1</v>
      </c>
      <c r="D1327" s="30" t="str">
        <f t="shared" si="283"/>
        <v>Europe and Eurasia</v>
      </c>
      <c r="E1327" s="30" t="str">
        <f t="shared" si="284"/>
        <v>London, United Kingdom</v>
      </c>
      <c r="F1327" s="31">
        <f t="shared" si="285"/>
        <v>3</v>
      </c>
      <c r="G1327" s="31">
        <f t="shared" si="286"/>
        <v>2</v>
      </c>
      <c r="H1327" s="31">
        <f t="shared" si="287"/>
        <v>2</v>
      </c>
      <c r="I1327" s="31">
        <f t="shared" si="288"/>
        <v>3</v>
      </c>
      <c r="J1327" s="31">
        <f t="shared" si="289"/>
        <v>3</v>
      </c>
      <c r="K1327" s="31">
        <f t="shared" si="290"/>
        <v>5</v>
      </c>
      <c r="L1327" s="31">
        <f t="shared" si="291"/>
        <v>4</v>
      </c>
      <c r="M1327" s="31">
        <f t="shared" si="292"/>
        <v>3</v>
      </c>
      <c r="N1327" s="31">
        <f t="shared" si="293"/>
        <v>3.1</v>
      </c>
      <c r="O1327" s="26" t="s">
        <v>7502</v>
      </c>
      <c r="P1327" s="26" t="s">
        <v>108</v>
      </c>
      <c r="Q1327" s="27">
        <v>41038</v>
      </c>
      <c r="R1327" s="26" t="s">
        <v>155</v>
      </c>
      <c r="S1327" s="26" t="s">
        <v>217</v>
      </c>
      <c r="T1327" s="26" t="s">
        <v>175</v>
      </c>
      <c r="U1327" s="26" t="s">
        <v>793</v>
      </c>
      <c r="V1327" s="26" t="s">
        <v>15763</v>
      </c>
      <c r="W1327" s="26" t="s">
        <v>1204</v>
      </c>
      <c r="X1327" s="26" t="s">
        <v>2050</v>
      </c>
      <c r="Y1327" s="26" t="s">
        <v>7464</v>
      </c>
      <c r="Z1327" s="24"/>
      <c r="AA1327" s="24"/>
      <c r="AB1327" s="26" t="s">
        <v>117</v>
      </c>
      <c r="AC1327" s="28">
        <v>8000</v>
      </c>
      <c r="AD1327" s="24"/>
      <c r="AE1327" s="26" t="s">
        <v>558</v>
      </c>
      <c r="AF1327" s="26" t="s">
        <v>120</v>
      </c>
      <c r="AG1327" s="26" t="s">
        <v>175</v>
      </c>
      <c r="AH1327" s="26" t="s">
        <v>158</v>
      </c>
      <c r="AI1327" s="28">
        <v>8000</v>
      </c>
      <c r="AJ1327" s="24"/>
      <c r="AK1327" s="26" t="s">
        <v>7474</v>
      </c>
      <c r="AL1327" s="26" t="s">
        <v>7503</v>
      </c>
      <c r="AM1327" s="26" t="s">
        <v>7504</v>
      </c>
      <c r="AN1327" s="26" t="s">
        <v>7505</v>
      </c>
      <c r="AO1327" s="26" t="s">
        <v>7506</v>
      </c>
      <c r="AP1327" s="24"/>
      <c r="AQ1327" s="24"/>
      <c r="AR1327" s="24"/>
      <c r="AS1327" s="24"/>
      <c r="AT1327" s="24"/>
      <c r="AU1327" s="24"/>
      <c r="AV1327" s="24"/>
      <c r="AW1327" s="28">
        <v>151725</v>
      </c>
      <c r="AX1327" s="26">
        <v>86</v>
      </c>
      <c r="AY1327" s="28">
        <v>30</v>
      </c>
      <c r="AZ1327" s="28">
        <v>30</v>
      </c>
      <c r="BA1327" s="26">
        <v>0</v>
      </c>
      <c r="BB1327" s="26" t="s">
        <v>241</v>
      </c>
      <c r="BC1327" s="26" t="s">
        <v>7470</v>
      </c>
      <c r="BD1327" s="24"/>
      <c r="BE1327" s="24"/>
      <c r="BF1327" s="24"/>
      <c r="BG1327" s="24"/>
      <c r="BH1327" s="24"/>
      <c r="BI1327" s="24"/>
      <c r="BJ1327" s="24"/>
      <c r="BK1327" s="24"/>
      <c r="BL1327" s="24"/>
      <c r="BM1327" s="24"/>
      <c r="BN1327" s="24"/>
      <c r="BO1327" s="24"/>
      <c r="BP1327" s="24"/>
      <c r="BQ1327" s="24"/>
      <c r="BR1327" s="26">
        <v>3</v>
      </c>
      <c r="BS1327" s="26">
        <v>2</v>
      </c>
      <c r="BT1327" s="26">
        <v>2</v>
      </c>
      <c r="BU1327" s="26">
        <v>3</v>
      </c>
      <c r="BV1327" s="26">
        <v>3</v>
      </c>
      <c r="BW1327" s="26">
        <v>5</v>
      </c>
      <c r="BX1327" s="26">
        <v>4</v>
      </c>
      <c r="BY1327" s="26">
        <v>3</v>
      </c>
      <c r="BZ1327" s="24"/>
      <c r="CA1327" s="24"/>
      <c r="CB1327" s="24"/>
      <c r="CC1327" s="24"/>
      <c r="CD1327" s="24"/>
      <c r="CE1327" s="24"/>
      <c r="CF1327" s="24"/>
      <c r="CG1327" s="24"/>
      <c r="CH1327" s="24"/>
      <c r="CI1327" s="24"/>
      <c r="CJ1327" s="24"/>
      <c r="CK1327" s="24"/>
      <c r="CL1327" s="24"/>
      <c r="CM1327" s="24"/>
      <c r="CN1327" s="24"/>
      <c r="CO1327" s="24"/>
      <c r="CP1327" s="24"/>
      <c r="CQ1327" s="24"/>
      <c r="CR1327" s="24"/>
      <c r="CS1327" s="24"/>
      <c r="CT1327" s="24"/>
      <c r="CU1327" s="24"/>
      <c r="CV1327" s="24"/>
      <c r="CW1327" s="24"/>
      <c r="CX1327" s="24"/>
      <c r="CY1327" s="24"/>
      <c r="CZ1327" s="24"/>
      <c r="DA1327" s="24"/>
      <c r="DB1327" s="24"/>
      <c r="DC1327" s="24"/>
      <c r="DD1327" s="24"/>
      <c r="DE1327" s="24"/>
      <c r="DF1327" s="26" t="s">
        <v>139</v>
      </c>
      <c r="DG1327" s="26" t="s">
        <v>139</v>
      </c>
      <c r="DH1327" s="26" t="s">
        <v>139</v>
      </c>
      <c r="DI1327" s="26" t="s">
        <v>120</v>
      </c>
      <c r="DJ1327" s="26" t="s">
        <v>139</v>
      </c>
      <c r="DK1327" s="26" t="s">
        <v>139</v>
      </c>
      <c r="DL1327" s="26" t="s">
        <v>139</v>
      </c>
      <c r="DM1327" s="26" t="s">
        <v>139</v>
      </c>
      <c r="DN1327" s="26" t="s">
        <v>139</v>
      </c>
      <c r="DO1327" s="26" t="s">
        <v>139</v>
      </c>
    </row>
    <row r="1328" spans="1:119" ht="20.100000000000001" customHeight="1" x14ac:dyDescent="0.25">
      <c r="A1328" s="29" t="str">
        <f t="shared" si="280"/>
        <v>Grupo Clara, Inc.6</v>
      </c>
      <c r="B1328" s="29" t="str">
        <f t="shared" si="281"/>
        <v>Grupo Clara, Inc.</v>
      </c>
      <c r="C1328" s="29">
        <f t="shared" si="282"/>
        <v>6</v>
      </c>
      <c r="D1328" s="30" t="str">
        <f t="shared" si="283"/>
        <v>Americas</v>
      </c>
      <c r="E1328" s="30" t="str">
        <f t="shared" si="284"/>
        <v>Puerto Plata, Dominican Republic</v>
      </c>
      <c r="F1328" s="31">
        <f t="shared" si="285"/>
        <v>2</v>
      </c>
      <c r="G1328" s="31">
        <f t="shared" si="286"/>
        <v>2</v>
      </c>
      <c r="H1328" s="31">
        <f t="shared" si="287"/>
        <v>2</v>
      </c>
      <c r="I1328" s="31">
        <f t="shared" si="288"/>
        <v>4</v>
      </c>
      <c r="J1328" s="31">
        <f t="shared" si="289"/>
        <v>3</v>
      </c>
      <c r="K1328" s="31">
        <f t="shared" si="290"/>
        <v>4</v>
      </c>
      <c r="L1328" s="31">
        <f t="shared" si="291"/>
        <v>4</v>
      </c>
      <c r="M1328" s="31">
        <f t="shared" si="292"/>
        <v>4</v>
      </c>
      <c r="N1328" s="31">
        <f t="shared" si="293"/>
        <v>3.1</v>
      </c>
      <c r="O1328" s="26" t="s">
        <v>7507</v>
      </c>
      <c r="P1328" s="26" t="s">
        <v>108</v>
      </c>
      <c r="Q1328" s="27">
        <v>42640</v>
      </c>
      <c r="R1328" s="26" t="s">
        <v>305</v>
      </c>
      <c r="S1328" s="26" t="s">
        <v>141</v>
      </c>
      <c r="T1328" s="26" t="s">
        <v>142</v>
      </c>
      <c r="U1328" s="26" t="s">
        <v>833</v>
      </c>
      <c r="V1328" s="26" t="s">
        <v>15731</v>
      </c>
      <c r="W1328" s="26" t="s">
        <v>113</v>
      </c>
      <c r="X1328" s="26" t="s">
        <v>7508</v>
      </c>
      <c r="Y1328" s="26" t="s">
        <v>7509</v>
      </c>
      <c r="Z1328" s="24"/>
      <c r="AA1328" s="24"/>
      <c r="AB1328" s="26" t="s">
        <v>117</v>
      </c>
      <c r="AC1328" s="28">
        <v>18000</v>
      </c>
      <c r="AD1328" s="24"/>
      <c r="AE1328" s="24"/>
      <c r="AF1328" s="26" t="s">
        <v>139</v>
      </c>
      <c r="AG1328" s="26" t="s">
        <v>333</v>
      </c>
      <c r="AH1328" s="26" t="s">
        <v>250</v>
      </c>
      <c r="AI1328" s="28">
        <v>18000</v>
      </c>
      <c r="AJ1328" s="26" t="s">
        <v>7510</v>
      </c>
      <c r="AK1328" s="26" t="s">
        <v>7511</v>
      </c>
      <c r="AL1328" s="26" t="s">
        <v>7512</v>
      </c>
      <c r="AM1328" s="24"/>
      <c r="AN1328" s="24"/>
      <c r="AO1328" s="24"/>
      <c r="AP1328" s="24"/>
      <c r="AQ1328" s="24"/>
      <c r="AR1328" s="26" t="s">
        <v>7513</v>
      </c>
      <c r="AS1328" s="24"/>
      <c r="AT1328" s="24"/>
      <c r="AU1328" s="24"/>
      <c r="AV1328" s="26" t="s">
        <v>2983</v>
      </c>
      <c r="AW1328" s="28">
        <v>145454</v>
      </c>
      <c r="AX1328" s="26">
        <v>78</v>
      </c>
      <c r="AY1328" s="28">
        <v>39</v>
      </c>
      <c r="AZ1328" s="28">
        <v>37</v>
      </c>
      <c r="BA1328" s="26">
        <v>0</v>
      </c>
      <c r="BB1328" s="26" t="s">
        <v>241</v>
      </c>
      <c r="BC1328" s="26" t="s">
        <v>7514</v>
      </c>
      <c r="BD1328" s="26" t="s">
        <v>125</v>
      </c>
      <c r="BE1328" s="24"/>
      <c r="BF1328" s="26" t="s">
        <v>1753</v>
      </c>
      <c r="BG1328" s="26" t="s">
        <v>191</v>
      </c>
      <c r="BH1328" s="26" t="s">
        <v>7515</v>
      </c>
      <c r="BI1328" s="26" t="s">
        <v>191</v>
      </c>
      <c r="BJ1328" s="24"/>
      <c r="BK1328" s="24"/>
      <c r="BL1328" s="24"/>
      <c r="BM1328" s="24"/>
      <c r="BN1328" s="24"/>
      <c r="BO1328" s="24"/>
      <c r="BP1328" s="24"/>
      <c r="BQ1328" s="24"/>
      <c r="BR1328" s="26">
        <v>2</v>
      </c>
      <c r="BS1328" s="26">
        <v>2</v>
      </c>
      <c r="BT1328" s="26">
        <v>2</v>
      </c>
      <c r="BU1328" s="26">
        <v>4</v>
      </c>
      <c r="BV1328" s="26">
        <v>3</v>
      </c>
      <c r="BW1328" s="26">
        <v>4</v>
      </c>
      <c r="BX1328" s="26">
        <v>4</v>
      </c>
      <c r="BY1328" s="26">
        <v>4</v>
      </c>
      <c r="BZ1328" s="24"/>
      <c r="CA1328" s="24"/>
      <c r="CB1328" s="24"/>
      <c r="CC1328" s="24"/>
      <c r="CD1328" s="24"/>
      <c r="CE1328" s="24"/>
      <c r="CF1328" s="24"/>
      <c r="CG1328" s="24"/>
      <c r="CH1328" s="24"/>
      <c r="CI1328" s="24"/>
      <c r="CJ1328" s="24"/>
      <c r="CK1328" s="24"/>
      <c r="CL1328" s="24"/>
      <c r="CM1328" s="24"/>
      <c r="CN1328" s="24"/>
      <c r="CO1328" s="24"/>
      <c r="CP1328" s="24"/>
      <c r="CQ1328" s="24"/>
      <c r="CR1328" s="24"/>
      <c r="CS1328" s="24"/>
      <c r="CT1328" s="24"/>
      <c r="CU1328" s="24"/>
      <c r="CV1328" s="24"/>
      <c r="CW1328" s="24"/>
      <c r="CX1328" s="24"/>
      <c r="CY1328" s="24"/>
      <c r="CZ1328" s="24"/>
      <c r="DA1328" s="24"/>
      <c r="DB1328" s="24"/>
      <c r="DC1328" s="24"/>
      <c r="DD1328" s="24"/>
      <c r="DE1328" s="24"/>
      <c r="DF1328" s="26" t="s">
        <v>139</v>
      </c>
      <c r="DG1328" s="26" t="s">
        <v>139</v>
      </c>
      <c r="DH1328" s="26" t="s">
        <v>139</v>
      </c>
      <c r="DI1328" s="26" t="s">
        <v>139</v>
      </c>
      <c r="DJ1328" s="26" t="s">
        <v>139</v>
      </c>
      <c r="DK1328" s="26" t="s">
        <v>139</v>
      </c>
      <c r="DL1328" s="26" t="s">
        <v>139</v>
      </c>
      <c r="DM1328" s="26" t="s">
        <v>139</v>
      </c>
      <c r="DN1328" s="26" t="s">
        <v>139</v>
      </c>
      <c r="DO1328" s="26" t="s">
        <v>139</v>
      </c>
    </row>
    <row r="1329" spans="1:119" ht="20.100000000000001" customHeight="1" x14ac:dyDescent="0.25">
      <c r="A1329" s="29" t="str">
        <f t="shared" si="280"/>
        <v/>
      </c>
      <c r="B1329" s="29" t="str">
        <f t="shared" si="281"/>
        <v>Grupo Clara, Inc.</v>
      </c>
      <c r="C1329" s="29">
        <f t="shared" si="282"/>
        <v>0</v>
      </c>
      <c r="D1329" s="30" t="str">
        <f t="shared" si="283"/>
        <v>Americas</v>
      </c>
      <c r="E1329" s="30" t="str">
        <f t="shared" si="284"/>
        <v>Puerto Plata, Dominican Republic</v>
      </c>
      <c r="F1329" s="31">
        <f t="shared" si="285"/>
        <v>0</v>
      </c>
      <c r="G1329" s="31">
        <f t="shared" si="286"/>
        <v>0</v>
      </c>
      <c r="H1329" s="31">
        <f t="shared" si="287"/>
        <v>0</v>
      </c>
      <c r="I1329" s="31">
        <f t="shared" si="288"/>
        <v>0</v>
      </c>
      <c r="J1329" s="31">
        <f t="shared" si="289"/>
        <v>0</v>
      </c>
      <c r="K1329" s="31">
        <f t="shared" si="290"/>
        <v>0</v>
      </c>
      <c r="L1329" s="31">
        <f t="shared" si="291"/>
        <v>0</v>
      </c>
      <c r="M1329" s="31">
        <f t="shared" si="292"/>
        <v>0</v>
      </c>
      <c r="N1329" s="31">
        <f t="shared" si="293"/>
        <v>0</v>
      </c>
      <c r="O1329" s="26" t="s">
        <v>16115</v>
      </c>
      <c r="P1329" s="26" t="s">
        <v>108</v>
      </c>
      <c r="Q1329" s="27">
        <v>42529</v>
      </c>
      <c r="R1329" s="24"/>
      <c r="S1329" s="24"/>
      <c r="T1329" s="26" t="s">
        <v>157</v>
      </c>
      <c r="U1329" s="24"/>
      <c r="V1329" s="26" t="s">
        <v>15731</v>
      </c>
      <c r="W1329" s="26" t="s">
        <v>113</v>
      </c>
      <c r="X1329" s="26" t="s">
        <v>7508</v>
      </c>
      <c r="Y1329" s="26" t="s">
        <v>7509</v>
      </c>
      <c r="Z1329" s="24"/>
      <c r="AA1329" s="24"/>
      <c r="AB1329" s="26" t="s">
        <v>15736</v>
      </c>
      <c r="AC1329" s="28">
        <v>3600</v>
      </c>
      <c r="AD1329" s="24"/>
      <c r="AE1329" s="24"/>
      <c r="AF1329" s="26" t="s">
        <v>139</v>
      </c>
      <c r="AG1329" s="26" t="s">
        <v>333</v>
      </c>
      <c r="AH1329" s="24"/>
      <c r="AI1329" s="28">
        <v>3600</v>
      </c>
      <c r="AJ1329" s="24"/>
      <c r="AK1329" s="24"/>
      <c r="AL1329" s="24"/>
      <c r="AM1329" s="24"/>
      <c r="AN1329" s="24"/>
      <c r="AO1329" s="24"/>
      <c r="AP1329" s="24"/>
      <c r="AQ1329" s="24"/>
      <c r="AR1329" s="24"/>
      <c r="AS1329" s="24"/>
      <c r="AT1329" s="24"/>
      <c r="AU1329" s="24"/>
      <c r="AV1329" s="24"/>
      <c r="AW1329" s="24"/>
      <c r="AX1329" s="24"/>
      <c r="AY1329" s="24"/>
      <c r="AZ1329" s="24"/>
      <c r="BA1329" s="24"/>
      <c r="BB1329" s="24"/>
      <c r="BC1329" s="26" t="s">
        <v>7514</v>
      </c>
      <c r="BD1329" s="24"/>
      <c r="BE1329" s="24"/>
      <c r="BF1329" s="24"/>
      <c r="BG1329" s="24"/>
      <c r="BH1329" s="24"/>
      <c r="BI1329" s="24"/>
      <c r="BJ1329" s="24"/>
      <c r="BK1329" s="24"/>
      <c r="BL1329" s="24"/>
      <c r="BM1329" s="24"/>
      <c r="BN1329" s="24"/>
      <c r="BO1329" s="24"/>
      <c r="BP1329" s="24"/>
      <c r="BQ1329" s="24"/>
      <c r="BR1329" s="24"/>
      <c r="BS1329" s="24"/>
      <c r="BT1329" s="24"/>
      <c r="BU1329" s="24"/>
      <c r="BV1329" s="24"/>
      <c r="BW1329" s="24"/>
      <c r="BX1329" s="24"/>
      <c r="BY1329" s="24"/>
      <c r="BZ1329" s="24"/>
      <c r="CA1329" s="24"/>
      <c r="CB1329" s="24"/>
      <c r="CC1329" s="24"/>
      <c r="CD1329" s="24"/>
      <c r="CE1329" s="24"/>
      <c r="CF1329" s="24"/>
      <c r="CG1329" s="24"/>
      <c r="CH1329" s="24"/>
      <c r="CI1329" s="24"/>
      <c r="CJ1329" s="24"/>
      <c r="CK1329" s="24"/>
      <c r="CL1329" s="24"/>
      <c r="CM1329" s="24"/>
      <c r="CN1329" s="24"/>
      <c r="CO1329" s="24"/>
      <c r="CP1329" s="24"/>
      <c r="CQ1329" s="24"/>
      <c r="CR1329" s="24"/>
      <c r="CS1329" s="24"/>
      <c r="CT1329" s="24"/>
      <c r="CU1329" s="24"/>
      <c r="CV1329" s="24"/>
      <c r="CW1329" s="24"/>
      <c r="CX1329" s="24"/>
      <c r="CY1329" s="24"/>
      <c r="CZ1329" s="24"/>
      <c r="DA1329" s="24"/>
      <c r="DB1329" s="24"/>
      <c r="DC1329" s="24"/>
      <c r="DD1329" s="24"/>
      <c r="DE1329" s="24"/>
      <c r="DF1329" s="26" t="s">
        <v>139</v>
      </c>
      <c r="DG1329" s="26" t="s">
        <v>139</v>
      </c>
      <c r="DH1329" s="26" t="s">
        <v>139</v>
      </c>
      <c r="DI1329" s="26" t="s">
        <v>139</v>
      </c>
      <c r="DJ1329" s="26" t="s">
        <v>139</v>
      </c>
      <c r="DK1329" s="26" t="s">
        <v>139</v>
      </c>
      <c r="DL1329" s="26" t="s">
        <v>139</v>
      </c>
      <c r="DM1329" s="26" t="s">
        <v>139</v>
      </c>
      <c r="DN1329" s="26" t="s">
        <v>139</v>
      </c>
      <c r="DO1329" s="26" t="s">
        <v>139</v>
      </c>
    </row>
    <row r="1330" spans="1:119" ht="20.100000000000001" customHeight="1" x14ac:dyDescent="0.25">
      <c r="A1330" s="29" t="str">
        <f t="shared" si="280"/>
        <v>Grupo Clara, Inc.5</v>
      </c>
      <c r="B1330" s="29" t="str">
        <f t="shared" si="281"/>
        <v>Grupo Clara, Inc.</v>
      </c>
      <c r="C1330" s="29">
        <f t="shared" si="282"/>
        <v>5</v>
      </c>
      <c r="D1330" s="30" t="str">
        <f t="shared" si="283"/>
        <v>Americas</v>
      </c>
      <c r="E1330" s="30" t="str">
        <f t="shared" si="284"/>
        <v>Puerto Plata, Dominican Republic</v>
      </c>
      <c r="F1330" s="31">
        <f t="shared" si="285"/>
        <v>3</v>
      </c>
      <c r="G1330" s="31">
        <f t="shared" si="286"/>
        <v>2</v>
      </c>
      <c r="H1330" s="31">
        <f t="shared" si="287"/>
        <v>3</v>
      </c>
      <c r="I1330" s="31">
        <f t="shared" si="288"/>
        <v>3</v>
      </c>
      <c r="J1330" s="31">
        <f t="shared" si="289"/>
        <v>3</v>
      </c>
      <c r="K1330" s="31">
        <f t="shared" si="290"/>
        <v>4</v>
      </c>
      <c r="L1330" s="31">
        <f t="shared" si="291"/>
        <v>4</v>
      </c>
      <c r="M1330" s="31">
        <f t="shared" si="292"/>
        <v>3</v>
      </c>
      <c r="N1330" s="31">
        <f t="shared" si="293"/>
        <v>3.1</v>
      </c>
      <c r="O1330" s="26" t="s">
        <v>7516</v>
      </c>
      <c r="P1330" s="26" t="s">
        <v>108</v>
      </c>
      <c r="Q1330" s="27">
        <v>42305</v>
      </c>
      <c r="R1330" s="26" t="s">
        <v>166</v>
      </c>
      <c r="S1330" s="26" t="s">
        <v>156</v>
      </c>
      <c r="T1330" s="26" t="s">
        <v>157</v>
      </c>
      <c r="U1330" s="26" t="s">
        <v>833</v>
      </c>
      <c r="V1330" s="26" t="s">
        <v>15731</v>
      </c>
      <c r="W1330" s="26" t="s">
        <v>113</v>
      </c>
      <c r="X1330" s="26" t="s">
        <v>7508</v>
      </c>
      <c r="Y1330" s="26" t="s">
        <v>7509</v>
      </c>
      <c r="Z1330" s="24"/>
      <c r="AA1330" s="24"/>
      <c r="AB1330" s="26" t="s">
        <v>117</v>
      </c>
      <c r="AC1330" s="28">
        <v>16000</v>
      </c>
      <c r="AD1330" s="24"/>
      <c r="AE1330" s="24"/>
      <c r="AF1330" s="26" t="s">
        <v>139</v>
      </c>
      <c r="AG1330" s="26" t="s">
        <v>333</v>
      </c>
      <c r="AH1330" s="26" t="s">
        <v>176</v>
      </c>
      <c r="AI1330" s="28">
        <v>16000</v>
      </c>
      <c r="AJ1330" s="26" t="s">
        <v>7510</v>
      </c>
      <c r="AK1330" s="26" t="s">
        <v>7511</v>
      </c>
      <c r="AL1330" s="26" t="s">
        <v>7512</v>
      </c>
      <c r="AM1330" s="24"/>
      <c r="AN1330" s="24"/>
      <c r="AO1330" s="24"/>
      <c r="AP1330" s="24"/>
      <c r="AQ1330" s="26" t="s">
        <v>7517</v>
      </c>
      <c r="AR1330" s="24"/>
      <c r="AS1330" s="24"/>
      <c r="AT1330" s="24"/>
      <c r="AU1330" s="26" t="s">
        <v>7518</v>
      </c>
      <c r="AV1330" s="24"/>
      <c r="AW1330" s="28">
        <v>182570</v>
      </c>
      <c r="AX1330" s="26">
        <v>86</v>
      </c>
      <c r="AY1330" s="28">
        <v>48</v>
      </c>
      <c r="AZ1330" s="28">
        <v>42</v>
      </c>
      <c r="BA1330" s="26">
        <v>0</v>
      </c>
      <c r="BB1330" s="26" t="s">
        <v>241</v>
      </c>
      <c r="BC1330" s="26" t="s">
        <v>7514</v>
      </c>
      <c r="BD1330" s="26" t="s">
        <v>437</v>
      </c>
      <c r="BE1330" s="26" t="s">
        <v>7519</v>
      </c>
      <c r="BF1330" s="26" t="s">
        <v>7520</v>
      </c>
      <c r="BG1330" s="26" t="s">
        <v>261</v>
      </c>
      <c r="BH1330" s="26" t="s">
        <v>1753</v>
      </c>
      <c r="BI1330" s="26" t="s">
        <v>261</v>
      </c>
      <c r="BJ1330" s="26" t="s">
        <v>7521</v>
      </c>
      <c r="BK1330" s="26" t="s">
        <v>7522</v>
      </c>
      <c r="BL1330" s="24"/>
      <c r="BM1330" s="24"/>
      <c r="BN1330" s="24"/>
      <c r="BO1330" s="24"/>
      <c r="BP1330" s="24"/>
      <c r="BQ1330" s="24"/>
      <c r="BR1330" s="26">
        <v>3</v>
      </c>
      <c r="BS1330" s="26">
        <v>2</v>
      </c>
      <c r="BT1330" s="26">
        <v>3</v>
      </c>
      <c r="BU1330" s="26">
        <v>3</v>
      </c>
      <c r="BV1330" s="26">
        <v>3</v>
      </c>
      <c r="BW1330" s="26">
        <v>4</v>
      </c>
      <c r="BX1330" s="26">
        <v>4</v>
      </c>
      <c r="BY1330" s="26">
        <v>3</v>
      </c>
      <c r="BZ1330" s="24"/>
      <c r="CA1330" s="24"/>
      <c r="CB1330" s="24"/>
      <c r="CC1330" s="24"/>
      <c r="CD1330" s="24"/>
      <c r="CE1330" s="24"/>
      <c r="CF1330" s="24"/>
      <c r="CG1330" s="24"/>
      <c r="CH1330" s="24"/>
      <c r="CI1330" s="24"/>
      <c r="CJ1330" s="24"/>
      <c r="CK1330" s="24"/>
      <c r="CL1330" s="24"/>
      <c r="CM1330" s="24"/>
      <c r="CN1330" s="24"/>
      <c r="CO1330" s="24"/>
      <c r="CP1330" s="24"/>
      <c r="CQ1330" s="24"/>
      <c r="CR1330" s="24"/>
      <c r="CS1330" s="24"/>
      <c r="CT1330" s="24"/>
      <c r="CU1330" s="24"/>
      <c r="CV1330" s="24"/>
      <c r="CW1330" s="24"/>
      <c r="CX1330" s="24"/>
      <c r="CY1330" s="24"/>
      <c r="CZ1330" s="24"/>
      <c r="DA1330" s="24"/>
      <c r="DB1330" s="24"/>
      <c r="DC1330" s="24"/>
      <c r="DD1330" s="24"/>
      <c r="DE1330" s="24"/>
      <c r="DF1330" s="26" t="s">
        <v>139</v>
      </c>
      <c r="DG1330" s="26" t="s">
        <v>139</v>
      </c>
      <c r="DH1330" s="26" t="s">
        <v>139</v>
      </c>
      <c r="DI1330" s="26" t="s">
        <v>139</v>
      </c>
      <c r="DJ1330" s="26" t="s">
        <v>139</v>
      </c>
      <c r="DK1330" s="26" t="s">
        <v>139</v>
      </c>
      <c r="DL1330" s="26" t="s">
        <v>139</v>
      </c>
      <c r="DM1330" s="26" t="s">
        <v>139</v>
      </c>
      <c r="DN1330" s="26" t="s">
        <v>139</v>
      </c>
      <c r="DO1330" s="26" t="s">
        <v>139</v>
      </c>
    </row>
    <row r="1331" spans="1:119" ht="20.100000000000001" customHeight="1" x14ac:dyDescent="0.25">
      <c r="A1331" s="29" t="str">
        <f t="shared" si="280"/>
        <v>Grupo Clara, Inc.4</v>
      </c>
      <c r="B1331" s="29" t="str">
        <f t="shared" si="281"/>
        <v>Grupo Clara, Inc.</v>
      </c>
      <c r="C1331" s="29">
        <f t="shared" si="282"/>
        <v>4</v>
      </c>
      <c r="D1331" s="30" t="str">
        <f t="shared" si="283"/>
        <v>Americas</v>
      </c>
      <c r="E1331" s="30" t="str">
        <f t="shared" si="284"/>
        <v>Puerto Plata, Dominican Republic</v>
      </c>
      <c r="F1331" s="31">
        <f t="shared" si="285"/>
        <v>3</v>
      </c>
      <c r="G1331" s="31">
        <f t="shared" si="286"/>
        <v>2</v>
      </c>
      <c r="H1331" s="31">
        <f t="shared" si="287"/>
        <v>2</v>
      </c>
      <c r="I1331" s="31">
        <f t="shared" si="288"/>
        <v>3</v>
      </c>
      <c r="J1331" s="31">
        <f t="shared" si="289"/>
        <v>3</v>
      </c>
      <c r="K1331" s="31">
        <f t="shared" si="290"/>
        <v>4</v>
      </c>
      <c r="L1331" s="31">
        <f t="shared" si="291"/>
        <v>5</v>
      </c>
      <c r="M1331" s="31">
        <f t="shared" si="292"/>
        <v>3</v>
      </c>
      <c r="N1331" s="31">
        <f t="shared" si="293"/>
        <v>3.1</v>
      </c>
      <c r="O1331" s="26" t="s">
        <v>7523</v>
      </c>
      <c r="P1331" s="26" t="s">
        <v>108</v>
      </c>
      <c r="Q1331" s="27">
        <v>41946</v>
      </c>
      <c r="R1331" s="26" t="s">
        <v>166</v>
      </c>
      <c r="S1331" s="26" t="s">
        <v>609</v>
      </c>
      <c r="T1331" s="26" t="s">
        <v>278</v>
      </c>
      <c r="U1331" s="26" t="s">
        <v>833</v>
      </c>
      <c r="V1331" s="26" t="s">
        <v>15731</v>
      </c>
      <c r="W1331" s="26" t="s">
        <v>113</v>
      </c>
      <c r="X1331" s="26" t="s">
        <v>7508</v>
      </c>
      <c r="Y1331" s="26" t="s">
        <v>7509</v>
      </c>
      <c r="Z1331" s="24"/>
      <c r="AA1331" s="24"/>
      <c r="AB1331" s="26" t="s">
        <v>117</v>
      </c>
      <c r="AC1331" s="28">
        <v>16000</v>
      </c>
      <c r="AD1331" s="24"/>
      <c r="AE1331" s="24"/>
      <c r="AF1331" s="26" t="s">
        <v>139</v>
      </c>
      <c r="AG1331" s="26" t="s">
        <v>333</v>
      </c>
      <c r="AH1331" s="26" t="s">
        <v>185</v>
      </c>
      <c r="AI1331" s="28">
        <v>16000</v>
      </c>
      <c r="AJ1331" s="26" t="s">
        <v>7510</v>
      </c>
      <c r="AK1331" s="26" t="s">
        <v>7511</v>
      </c>
      <c r="AL1331" s="26" t="s">
        <v>7512</v>
      </c>
      <c r="AM1331" s="24"/>
      <c r="AN1331" s="24"/>
      <c r="AO1331" s="24"/>
      <c r="AP1331" s="24"/>
      <c r="AQ1331" s="26" t="s">
        <v>7524</v>
      </c>
      <c r="AR1331" s="24"/>
      <c r="AS1331" s="24"/>
      <c r="AT1331" s="24"/>
      <c r="AU1331" s="26" t="s">
        <v>7525</v>
      </c>
      <c r="AV1331" s="24"/>
      <c r="AW1331" s="28">
        <v>35843</v>
      </c>
      <c r="AX1331" s="26">
        <v>86</v>
      </c>
      <c r="AY1331" s="28">
        <v>50</v>
      </c>
      <c r="AZ1331" s="28">
        <v>34</v>
      </c>
      <c r="BA1331" s="26">
        <v>0</v>
      </c>
      <c r="BB1331" s="26" t="s">
        <v>241</v>
      </c>
      <c r="BC1331" s="26" t="s">
        <v>7514</v>
      </c>
      <c r="BD1331" s="26" t="s">
        <v>437</v>
      </c>
      <c r="BE1331" s="26" t="s">
        <v>7526</v>
      </c>
      <c r="BF1331" s="24"/>
      <c r="BG1331" s="24"/>
      <c r="BH1331" s="24"/>
      <c r="BI1331" s="24"/>
      <c r="BJ1331" s="24"/>
      <c r="BK1331" s="24"/>
      <c r="BL1331" s="24"/>
      <c r="BM1331" s="24"/>
      <c r="BN1331" s="24"/>
      <c r="BO1331" s="24"/>
      <c r="BP1331" s="24"/>
      <c r="BQ1331" s="24"/>
      <c r="BR1331" s="26">
        <v>3</v>
      </c>
      <c r="BS1331" s="26">
        <v>2</v>
      </c>
      <c r="BT1331" s="26">
        <v>2</v>
      </c>
      <c r="BU1331" s="26">
        <v>3</v>
      </c>
      <c r="BV1331" s="26">
        <v>3</v>
      </c>
      <c r="BW1331" s="26">
        <v>4</v>
      </c>
      <c r="BX1331" s="26">
        <v>5</v>
      </c>
      <c r="BY1331" s="26">
        <v>3</v>
      </c>
      <c r="BZ1331" s="24"/>
      <c r="CA1331" s="24"/>
      <c r="CB1331" s="24"/>
      <c r="CC1331" s="24"/>
      <c r="CD1331" s="24"/>
      <c r="CE1331" s="24"/>
      <c r="CF1331" s="24"/>
      <c r="CG1331" s="24"/>
      <c r="CH1331" s="24"/>
      <c r="CI1331" s="24"/>
      <c r="CJ1331" s="24"/>
      <c r="CK1331" s="24"/>
      <c r="CL1331" s="24"/>
      <c r="CM1331" s="24"/>
      <c r="CN1331" s="24"/>
      <c r="CO1331" s="24"/>
      <c r="CP1331" s="24"/>
      <c r="CQ1331" s="24"/>
      <c r="CR1331" s="24"/>
      <c r="CS1331" s="24"/>
      <c r="CT1331" s="24"/>
      <c r="CU1331" s="24"/>
      <c r="CV1331" s="24"/>
      <c r="CW1331" s="24"/>
      <c r="CX1331" s="24"/>
      <c r="CY1331" s="24"/>
      <c r="CZ1331" s="24"/>
      <c r="DA1331" s="24"/>
      <c r="DB1331" s="24"/>
      <c r="DC1331" s="24"/>
      <c r="DD1331" s="24"/>
      <c r="DE1331" s="24"/>
      <c r="DF1331" s="26" t="s">
        <v>139</v>
      </c>
      <c r="DG1331" s="26" t="s">
        <v>139</v>
      </c>
      <c r="DH1331" s="26" t="s">
        <v>139</v>
      </c>
      <c r="DI1331" s="26" t="s">
        <v>139</v>
      </c>
      <c r="DJ1331" s="26" t="s">
        <v>139</v>
      </c>
      <c r="DK1331" s="26" t="s">
        <v>139</v>
      </c>
      <c r="DL1331" s="26" t="s">
        <v>139</v>
      </c>
      <c r="DM1331" s="26" t="s">
        <v>139</v>
      </c>
      <c r="DN1331" s="26" t="s">
        <v>139</v>
      </c>
      <c r="DO1331" s="26" t="s">
        <v>139</v>
      </c>
    </row>
    <row r="1332" spans="1:119" ht="20.100000000000001" customHeight="1" x14ac:dyDescent="0.25">
      <c r="A1332" s="29" t="str">
        <f t="shared" si="280"/>
        <v>Grupo Clara, Inc.3</v>
      </c>
      <c r="B1332" s="29" t="str">
        <f t="shared" si="281"/>
        <v>Grupo Clara, Inc.</v>
      </c>
      <c r="C1332" s="29">
        <f t="shared" si="282"/>
        <v>3</v>
      </c>
      <c r="D1332" s="30" t="str">
        <f t="shared" si="283"/>
        <v>Americas</v>
      </c>
      <c r="E1332" s="30" t="str">
        <f t="shared" si="284"/>
        <v>Puerto Plata, Dominican Republic</v>
      </c>
      <c r="F1332" s="31">
        <f t="shared" si="285"/>
        <v>3</v>
      </c>
      <c r="G1332" s="31">
        <f t="shared" si="286"/>
        <v>2</v>
      </c>
      <c r="H1332" s="31">
        <f t="shared" si="287"/>
        <v>3</v>
      </c>
      <c r="I1332" s="31">
        <f t="shared" si="288"/>
        <v>3</v>
      </c>
      <c r="J1332" s="31">
        <f t="shared" si="289"/>
        <v>3</v>
      </c>
      <c r="K1332" s="31">
        <f t="shared" si="290"/>
        <v>4</v>
      </c>
      <c r="L1332" s="31">
        <f t="shared" si="291"/>
        <v>4</v>
      </c>
      <c r="M1332" s="31">
        <f t="shared" si="292"/>
        <v>3</v>
      </c>
      <c r="N1332" s="31">
        <f t="shared" si="293"/>
        <v>3.1</v>
      </c>
      <c r="O1332" s="26" t="s">
        <v>7527</v>
      </c>
      <c r="P1332" s="26" t="s">
        <v>108</v>
      </c>
      <c r="Q1332" s="27">
        <v>41568</v>
      </c>
      <c r="R1332" s="26" t="s">
        <v>109</v>
      </c>
      <c r="S1332" s="26" t="s">
        <v>622</v>
      </c>
      <c r="T1332" s="26" t="s">
        <v>194</v>
      </c>
      <c r="U1332" s="26" t="s">
        <v>833</v>
      </c>
      <c r="V1332" s="26" t="s">
        <v>15731</v>
      </c>
      <c r="W1332" s="26" t="s">
        <v>113</v>
      </c>
      <c r="X1332" s="26" t="s">
        <v>7508</v>
      </c>
      <c r="Y1332" s="26" t="s">
        <v>7509</v>
      </c>
      <c r="Z1332" s="24"/>
      <c r="AA1332" s="24"/>
      <c r="AB1332" s="26" t="s">
        <v>117</v>
      </c>
      <c r="AC1332" s="28">
        <v>16000</v>
      </c>
      <c r="AD1332" s="24"/>
      <c r="AE1332" s="24"/>
      <c r="AF1332" s="26" t="s">
        <v>139</v>
      </c>
      <c r="AG1332" s="26" t="s">
        <v>333</v>
      </c>
      <c r="AH1332" s="26" t="s">
        <v>121</v>
      </c>
      <c r="AI1332" s="28">
        <v>16000</v>
      </c>
      <c r="AJ1332" s="26" t="s">
        <v>7528</v>
      </c>
      <c r="AK1332" s="26" t="s">
        <v>7529</v>
      </c>
      <c r="AL1332" s="26" t="s">
        <v>7530</v>
      </c>
      <c r="AM1332" s="24"/>
      <c r="AN1332" s="24"/>
      <c r="AO1332" s="24"/>
      <c r="AP1332" s="24"/>
      <c r="AQ1332" s="24"/>
      <c r="AR1332" s="24"/>
      <c r="AS1332" s="24"/>
      <c r="AT1332" s="24"/>
      <c r="AU1332" s="24"/>
      <c r="AV1332" s="24"/>
      <c r="AW1332" s="28">
        <v>206651</v>
      </c>
      <c r="AX1332" s="26">
        <v>52</v>
      </c>
      <c r="AY1332" s="28">
        <v>38</v>
      </c>
      <c r="AZ1332" s="28">
        <v>35</v>
      </c>
      <c r="BA1332" s="26">
        <v>0</v>
      </c>
      <c r="BB1332" s="26" t="s">
        <v>241</v>
      </c>
      <c r="BC1332" s="26" t="s">
        <v>7514</v>
      </c>
      <c r="BD1332" s="26" t="s">
        <v>378</v>
      </c>
      <c r="BE1332" s="26" t="s">
        <v>7531</v>
      </c>
      <c r="BF1332" s="26" t="s">
        <v>1753</v>
      </c>
      <c r="BG1332" s="26" t="s">
        <v>191</v>
      </c>
      <c r="BH1332" s="24"/>
      <c r="BI1332" s="24"/>
      <c r="BJ1332" s="24"/>
      <c r="BK1332" s="24"/>
      <c r="BL1332" s="24"/>
      <c r="BM1332" s="24"/>
      <c r="BN1332" s="24"/>
      <c r="BO1332" s="24"/>
      <c r="BP1332" s="24"/>
      <c r="BQ1332" s="24"/>
      <c r="BR1332" s="26">
        <v>3</v>
      </c>
      <c r="BS1332" s="26">
        <v>2</v>
      </c>
      <c r="BT1332" s="26">
        <v>3</v>
      </c>
      <c r="BU1332" s="26">
        <v>3</v>
      </c>
      <c r="BV1332" s="26">
        <v>3</v>
      </c>
      <c r="BW1332" s="26">
        <v>4</v>
      </c>
      <c r="BX1332" s="26">
        <v>4</v>
      </c>
      <c r="BY1332" s="26">
        <v>3</v>
      </c>
      <c r="BZ1332" s="24"/>
      <c r="CA1332" s="24"/>
      <c r="CB1332" s="24"/>
      <c r="CC1332" s="24"/>
      <c r="CD1332" s="24"/>
      <c r="CE1332" s="24"/>
      <c r="CF1332" s="24"/>
      <c r="CG1332" s="24"/>
      <c r="CH1332" s="24"/>
      <c r="CI1332" s="24"/>
      <c r="CJ1332" s="24"/>
      <c r="CK1332" s="24"/>
      <c r="CL1332" s="24"/>
      <c r="CM1332" s="24"/>
      <c r="CN1332" s="24"/>
      <c r="CO1332" s="24"/>
      <c r="CP1332" s="24"/>
      <c r="CQ1332" s="24"/>
      <c r="CR1332" s="24"/>
      <c r="CS1332" s="24"/>
      <c r="CT1332" s="24"/>
      <c r="CU1332" s="24"/>
      <c r="CV1332" s="24"/>
      <c r="CW1332" s="24"/>
      <c r="CX1332" s="24"/>
      <c r="CY1332" s="24"/>
      <c r="CZ1332" s="24"/>
      <c r="DA1332" s="24"/>
      <c r="DB1332" s="24"/>
      <c r="DC1332" s="24"/>
      <c r="DD1332" s="24"/>
      <c r="DE1332" s="24"/>
      <c r="DF1332" s="26" t="s">
        <v>120</v>
      </c>
      <c r="DG1332" s="26" t="s">
        <v>139</v>
      </c>
      <c r="DH1332" s="26" t="s">
        <v>139</v>
      </c>
      <c r="DI1332" s="26" t="s">
        <v>139</v>
      </c>
      <c r="DJ1332" s="26" t="s">
        <v>139</v>
      </c>
      <c r="DK1332" s="26" t="s">
        <v>139</v>
      </c>
      <c r="DL1332" s="26" t="s">
        <v>139</v>
      </c>
      <c r="DM1332" s="26" t="s">
        <v>139</v>
      </c>
      <c r="DN1332" s="26" t="s">
        <v>139</v>
      </c>
      <c r="DO1332" s="26" t="s">
        <v>139</v>
      </c>
    </row>
    <row r="1333" spans="1:119" ht="20.100000000000001" customHeight="1" x14ac:dyDescent="0.25">
      <c r="A1333" s="29" t="str">
        <f t="shared" si="280"/>
        <v>Grupo Clara, Inc.2</v>
      </c>
      <c r="B1333" s="29" t="str">
        <f t="shared" si="281"/>
        <v>Grupo Clara, Inc.</v>
      </c>
      <c r="C1333" s="29">
        <f t="shared" si="282"/>
        <v>2</v>
      </c>
      <c r="D1333" s="30" t="str">
        <f t="shared" si="283"/>
        <v>Americas</v>
      </c>
      <c r="E1333" s="30" t="str">
        <f t="shared" si="284"/>
        <v>Puerto Plata, Dominican Republic</v>
      </c>
      <c r="F1333" s="31">
        <f t="shared" si="285"/>
        <v>3</v>
      </c>
      <c r="G1333" s="31">
        <f t="shared" si="286"/>
        <v>2</v>
      </c>
      <c r="H1333" s="31">
        <f t="shared" si="287"/>
        <v>2</v>
      </c>
      <c r="I1333" s="31">
        <f t="shared" si="288"/>
        <v>3</v>
      </c>
      <c r="J1333" s="31">
        <f t="shared" si="289"/>
        <v>3</v>
      </c>
      <c r="K1333" s="31">
        <f t="shared" si="290"/>
        <v>4</v>
      </c>
      <c r="L1333" s="31">
        <f t="shared" si="291"/>
        <v>3</v>
      </c>
      <c r="M1333" s="31">
        <f t="shared" si="292"/>
        <v>2</v>
      </c>
      <c r="N1333" s="31">
        <f t="shared" si="293"/>
        <v>2.8</v>
      </c>
      <c r="O1333" s="26" t="s">
        <v>7532</v>
      </c>
      <c r="P1333" s="26" t="s">
        <v>108</v>
      </c>
      <c r="Q1333" s="27">
        <v>41204</v>
      </c>
      <c r="R1333" s="26" t="s">
        <v>109</v>
      </c>
      <c r="S1333" s="26" t="s">
        <v>306</v>
      </c>
      <c r="T1333" s="26" t="s">
        <v>207</v>
      </c>
      <c r="U1333" s="26" t="s">
        <v>833</v>
      </c>
      <c r="V1333" s="26" t="s">
        <v>15731</v>
      </c>
      <c r="W1333" s="26" t="s">
        <v>113</v>
      </c>
      <c r="X1333" s="26" t="s">
        <v>7508</v>
      </c>
      <c r="Y1333" s="26" t="s">
        <v>7509</v>
      </c>
      <c r="Z1333" s="24"/>
      <c r="AA1333" s="24"/>
      <c r="AB1333" s="26" t="s">
        <v>117</v>
      </c>
      <c r="AC1333" s="28">
        <v>13000</v>
      </c>
      <c r="AD1333" s="24"/>
      <c r="AE1333" s="24"/>
      <c r="AF1333" s="26" t="s">
        <v>139</v>
      </c>
      <c r="AG1333" s="26" t="s">
        <v>333</v>
      </c>
      <c r="AH1333" s="26" t="s">
        <v>143</v>
      </c>
      <c r="AI1333" s="28">
        <v>13000</v>
      </c>
      <c r="AJ1333" s="26" t="s">
        <v>7533</v>
      </c>
      <c r="AK1333" s="26" t="s">
        <v>7534</v>
      </c>
      <c r="AL1333" s="26" t="s">
        <v>7535</v>
      </c>
      <c r="AM1333" s="24"/>
      <c r="AN1333" s="24"/>
      <c r="AO1333" s="24"/>
      <c r="AP1333" s="24"/>
      <c r="AQ1333" s="24"/>
      <c r="AR1333" s="24"/>
      <c r="AS1333" s="24"/>
      <c r="AT1333" s="24"/>
      <c r="AU1333" s="24"/>
      <c r="AV1333" s="24"/>
      <c r="AW1333" s="28">
        <v>126004</v>
      </c>
      <c r="AX1333" s="26">
        <v>42</v>
      </c>
      <c r="AY1333" s="28">
        <v>52</v>
      </c>
      <c r="AZ1333" s="28">
        <v>42</v>
      </c>
      <c r="BA1333" s="26">
        <v>0</v>
      </c>
      <c r="BB1333" s="26" t="s">
        <v>241</v>
      </c>
      <c r="BC1333" s="26" t="s">
        <v>7514</v>
      </c>
      <c r="BD1333" s="26" t="s">
        <v>125</v>
      </c>
      <c r="BE1333" s="24"/>
      <c r="BF1333" s="26" t="s">
        <v>7536</v>
      </c>
      <c r="BG1333" s="26" t="s">
        <v>191</v>
      </c>
      <c r="BH1333" s="24"/>
      <c r="BI1333" s="24"/>
      <c r="BJ1333" s="24"/>
      <c r="BK1333" s="24"/>
      <c r="BL1333" s="24"/>
      <c r="BM1333" s="24"/>
      <c r="BN1333" s="24"/>
      <c r="BO1333" s="24"/>
      <c r="BP1333" s="24"/>
      <c r="BQ1333" s="24"/>
      <c r="BR1333" s="26">
        <v>3</v>
      </c>
      <c r="BS1333" s="26">
        <v>2</v>
      </c>
      <c r="BT1333" s="26">
        <v>2</v>
      </c>
      <c r="BU1333" s="26">
        <v>3</v>
      </c>
      <c r="BV1333" s="26">
        <v>3</v>
      </c>
      <c r="BW1333" s="26">
        <v>4</v>
      </c>
      <c r="BX1333" s="26">
        <v>3</v>
      </c>
      <c r="BY1333" s="26">
        <v>2</v>
      </c>
      <c r="BZ1333" s="24"/>
      <c r="CA1333" s="24"/>
      <c r="CB1333" s="24"/>
      <c r="CC1333" s="24"/>
      <c r="CD1333" s="24"/>
      <c r="CE1333" s="24"/>
      <c r="CF1333" s="24"/>
      <c r="CG1333" s="24"/>
      <c r="CH1333" s="24"/>
      <c r="CI1333" s="24"/>
      <c r="CJ1333" s="24"/>
      <c r="CK1333" s="24"/>
      <c r="CL1333" s="24"/>
      <c r="CM1333" s="24"/>
      <c r="CN1333" s="24"/>
      <c r="CO1333" s="24"/>
      <c r="CP1333" s="24"/>
      <c r="CQ1333" s="24"/>
      <c r="CR1333" s="24"/>
      <c r="CS1333" s="24"/>
      <c r="CT1333" s="24"/>
      <c r="CU1333" s="24"/>
      <c r="CV1333" s="24"/>
      <c r="CW1333" s="24"/>
      <c r="CX1333" s="24"/>
      <c r="CY1333" s="24"/>
      <c r="CZ1333" s="24"/>
      <c r="DA1333" s="24"/>
      <c r="DB1333" s="24"/>
      <c r="DC1333" s="24"/>
      <c r="DD1333" s="24"/>
      <c r="DE1333" s="24"/>
      <c r="DF1333" s="26" t="s">
        <v>120</v>
      </c>
      <c r="DG1333" s="26" t="s">
        <v>139</v>
      </c>
      <c r="DH1333" s="26" t="s">
        <v>139</v>
      </c>
      <c r="DI1333" s="26" t="s">
        <v>139</v>
      </c>
      <c r="DJ1333" s="26" t="s">
        <v>139</v>
      </c>
      <c r="DK1333" s="26" t="s">
        <v>139</v>
      </c>
      <c r="DL1333" s="26" t="s">
        <v>139</v>
      </c>
      <c r="DM1333" s="26" t="s">
        <v>139</v>
      </c>
      <c r="DN1333" s="26" t="s">
        <v>139</v>
      </c>
      <c r="DO1333" s="26" t="s">
        <v>139</v>
      </c>
    </row>
    <row r="1334" spans="1:119" ht="20.100000000000001" customHeight="1" x14ac:dyDescent="0.25">
      <c r="A1334" s="29" t="str">
        <f t="shared" si="280"/>
        <v>Grupo Clara, Inc.1</v>
      </c>
      <c r="B1334" s="29" t="str">
        <f t="shared" si="281"/>
        <v>Grupo Clara, Inc.</v>
      </c>
      <c r="C1334" s="29">
        <f t="shared" si="282"/>
        <v>1</v>
      </c>
      <c r="D1334" s="30" t="str">
        <f t="shared" si="283"/>
        <v>Americas</v>
      </c>
      <c r="E1334" s="30" t="str">
        <f t="shared" si="284"/>
        <v>Puerto Plata, Dominican Republic</v>
      </c>
      <c r="F1334" s="31">
        <f t="shared" si="285"/>
        <v>3</v>
      </c>
      <c r="G1334" s="31">
        <f t="shared" si="286"/>
        <v>2</v>
      </c>
      <c r="H1334" s="31">
        <f t="shared" si="287"/>
        <v>2</v>
      </c>
      <c r="I1334" s="31">
        <f t="shared" si="288"/>
        <v>3</v>
      </c>
      <c r="J1334" s="31">
        <f t="shared" si="289"/>
        <v>3</v>
      </c>
      <c r="K1334" s="31">
        <f t="shared" si="290"/>
        <v>2</v>
      </c>
      <c r="L1334" s="31">
        <f t="shared" si="291"/>
        <v>2</v>
      </c>
      <c r="M1334" s="31">
        <f t="shared" si="292"/>
        <v>4</v>
      </c>
      <c r="N1334" s="31">
        <f t="shared" si="293"/>
        <v>2.6</v>
      </c>
      <c r="O1334" s="26" t="s">
        <v>7537</v>
      </c>
      <c r="P1334" s="26" t="s">
        <v>108</v>
      </c>
      <c r="Q1334" s="27">
        <v>40833</v>
      </c>
      <c r="R1334" s="26" t="s">
        <v>155</v>
      </c>
      <c r="S1334" s="26" t="s">
        <v>321</v>
      </c>
      <c r="T1334" s="26" t="s">
        <v>175</v>
      </c>
      <c r="U1334" s="26" t="s">
        <v>833</v>
      </c>
      <c r="V1334" s="26" t="s">
        <v>15731</v>
      </c>
      <c r="W1334" s="26" t="s">
        <v>113</v>
      </c>
      <c r="X1334" s="26" t="s">
        <v>7508</v>
      </c>
      <c r="Y1334" s="26" t="s">
        <v>7509</v>
      </c>
      <c r="Z1334" s="24"/>
      <c r="AA1334" s="24"/>
      <c r="AB1334" s="26" t="s">
        <v>117</v>
      </c>
      <c r="AC1334" s="28">
        <v>7000</v>
      </c>
      <c r="AD1334" s="24"/>
      <c r="AE1334" s="24"/>
      <c r="AF1334" s="26" t="s">
        <v>139</v>
      </c>
      <c r="AG1334" s="26" t="s">
        <v>333</v>
      </c>
      <c r="AH1334" s="26" t="s">
        <v>158</v>
      </c>
      <c r="AI1334" s="28">
        <v>7000</v>
      </c>
      <c r="AJ1334" s="24"/>
      <c r="AK1334" s="26" t="s">
        <v>7538</v>
      </c>
      <c r="AL1334" s="26" t="s">
        <v>7539</v>
      </c>
      <c r="AM1334" s="26" t="s">
        <v>7540</v>
      </c>
      <c r="AN1334" s="26" t="s">
        <v>7541</v>
      </c>
      <c r="AO1334" s="26" t="s">
        <v>7542</v>
      </c>
      <c r="AP1334" s="24"/>
      <c r="AQ1334" s="24"/>
      <c r="AR1334" s="24"/>
      <c r="AS1334" s="24"/>
      <c r="AT1334" s="24"/>
      <c r="AU1334" s="24"/>
      <c r="AV1334" s="24"/>
      <c r="AW1334" s="28">
        <v>85000</v>
      </c>
      <c r="AX1334" s="26">
        <v>32</v>
      </c>
      <c r="AY1334" s="28">
        <v>32</v>
      </c>
      <c r="AZ1334" s="28">
        <v>32</v>
      </c>
      <c r="BA1334" s="26">
        <v>0</v>
      </c>
      <c r="BB1334" s="26" t="s">
        <v>241</v>
      </c>
      <c r="BC1334" s="26" t="s">
        <v>7514</v>
      </c>
      <c r="BD1334" s="24"/>
      <c r="BE1334" s="24"/>
      <c r="BF1334" s="26" t="s">
        <v>1753</v>
      </c>
      <c r="BG1334" s="26" t="s">
        <v>191</v>
      </c>
      <c r="BH1334" s="24"/>
      <c r="BI1334" s="24"/>
      <c r="BJ1334" s="24"/>
      <c r="BK1334" s="24"/>
      <c r="BL1334" s="24"/>
      <c r="BM1334" s="24"/>
      <c r="BN1334" s="24"/>
      <c r="BO1334" s="24"/>
      <c r="BP1334" s="24"/>
      <c r="BQ1334" s="24"/>
      <c r="BR1334" s="26">
        <v>3</v>
      </c>
      <c r="BS1334" s="26">
        <v>2</v>
      </c>
      <c r="BT1334" s="26">
        <v>2</v>
      </c>
      <c r="BU1334" s="26">
        <v>3</v>
      </c>
      <c r="BV1334" s="26">
        <v>3</v>
      </c>
      <c r="BW1334" s="26">
        <v>2</v>
      </c>
      <c r="BX1334" s="26">
        <v>2</v>
      </c>
      <c r="BY1334" s="26">
        <v>4</v>
      </c>
      <c r="BZ1334" s="24"/>
      <c r="CA1334" s="24"/>
      <c r="CB1334" s="24"/>
      <c r="CC1334" s="24"/>
      <c r="CD1334" s="24"/>
      <c r="CE1334" s="24"/>
      <c r="CF1334" s="24"/>
      <c r="CG1334" s="24"/>
      <c r="CH1334" s="24"/>
      <c r="CI1334" s="24"/>
      <c r="CJ1334" s="24"/>
      <c r="CK1334" s="24"/>
      <c r="CL1334" s="24"/>
      <c r="CM1334" s="24"/>
      <c r="CN1334" s="24"/>
      <c r="CO1334" s="24"/>
      <c r="CP1334" s="24"/>
      <c r="CQ1334" s="24"/>
      <c r="CR1334" s="24"/>
      <c r="CS1334" s="24"/>
      <c r="CT1334" s="24"/>
      <c r="CU1334" s="24"/>
      <c r="CV1334" s="24"/>
      <c r="CW1334" s="24"/>
      <c r="CX1334" s="24"/>
      <c r="CY1334" s="24"/>
      <c r="CZ1334" s="24"/>
      <c r="DA1334" s="24"/>
      <c r="DB1334" s="24"/>
      <c r="DC1334" s="24"/>
      <c r="DD1334" s="24"/>
      <c r="DE1334" s="24"/>
      <c r="DF1334" s="26" t="s">
        <v>120</v>
      </c>
      <c r="DG1334" s="26" t="s">
        <v>139</v>
      </c>
      <c r="DH1334" s="26" t="s">
        <v>139</v>
      </c>
      <c r="DI1334" s="26" t="s">
        <v>139</v>
      </c>
      <c r="DJ1334" s="26" t="s">
        <v>139</v>
      </c>
      <c r="DK1334" s="26" t="s">
        <v>139</v>
      </c>
      <c r="DL1334" s="26" t="s">
        <v>139</v>
      </c>
      <c r="DM1334" s="26" t="s">
        <v>139</v>
      </c>
      <c r="DN1334" s="26" t="s">
        <v>139</v>
      </c>
      <c r="DO1334" s="26" t="s">
        <v>139</v>
      </c>
    </row>
    <row r="1335" spans="1:119" ht="20.100000000000001" customHeight="1" x14ac:dyDescent="0.25">
      <c r="A1335" s="29" t="str">
        <f t="shared" si="280"/>
        <v/>
      </c>
      <c r="B1335" s="29" t="str">
        <f t="shared" si="281"/>
        <v>Grupo Clara, Inc.</v>
      </c>
      <c r="C1335" s="29">
        <f t="shared" si="282"/>
        <v>0</v>
      </c>
      <c r="D1335" s="30" t="str">
        <f t="shared" si="283"/>
        <v>Americas</v>
      </c>
      <c r="E1335" s="30" t="str">
        <f t="shared" si="284"/>
        <v>Puerto Plata, Dominican Republic</v>
      </c>
      <c r="F1335" s="31">
        <f t="shared" si="285"/>
        <v>0</v>
      </c>
      <c r="G1335" s="31">
        <f t="shared" si="286"/>
        <v>0</v>
      </c>
      <c r="H1335" s="31">
        <f t="shared" si="287"/>
        <v>0</v>
      </c>
      <c r="I1335" s="31">
        <f t="shared" si="288"/>
        <v>0</v>
      </c>
      <c r="J1335" s="31">
        <f t="shared" si="289"/>
        <v>0</v>
      </c>
      <c r="K1335" s="31">
        <f t="shared" si="290"/>
        <v>0</v>
      </c>
      <c r="L1335" s="31">
        <f t="shared" si="291"/>
        <v>0</v>
      </c>
      <c r="M1335" s="31">
        <f t="shared" si="292"/>
        <v>0</v>
      </c>
      <c r="N1335" s="31">
        <f t="shared" si="293"/>
        <v>0</v>
      </c>
      <c r="O1335" s="26" t="s">
        <v>16116</v>
      </c>
      <c r="P1335" s="26" t="s">
        <v>108</v>
      </c>
      <c r="Q1335" s="27">
        <v>41052</v>
      </c>
      <c r="R1335" s="24"/>
      <c r="S1335" s="24"/>
      <c r="T1335" s="26" t="s">
        <v>175</v>
      </c>
      <c r="U1335" s="26" t="s">
        <v>833</v>
      </c>
      <c r="V1335" s="26" t="s">
        <v>15731</v>
      </c>
      <c r="W1335" s="26" t="s">
        <v>113</v>
      </c>
      <c r="X1335" s="26" t="s">
        <v>7508</v>
      </c>
      <c r="Y1335" s="26" t="s">
        <v>7509</v>
      </c>
      <c r="Z1335" s="24"/>
      <c r="AA1335" s="24"/>
      <c r="AB1335" s="26" t="s">
        <v>15736</v>
      </c>
      <c r="AC1335" s="28">
        <v>1000</v>
      </c>
      <c r="AD1335" s="24"/>
      <c r="AE1335" s="24"/>
      <c r="AF1335" s="26" t="s">
        <v>139</v>
      </c>
      <c r="AG1335" s="26" t="s">
        <v>333</v>
      </c>
      <c r="AH1335" s="24"/>
      <c r="AI1335" s="28">
        <v>1000</v>
      </c>
      <c r="AJ1335" s="24"/>
      <c r="AK1335" s="24"/>
      <c r="AL1335" s="24"/>
      <c r="AM1335" s="24"/>
      <c r="AN1335" s="24"/>
      <c r="AO1335" s="24"/>
      <c r="AP1335" s="24"/>
      <c r="AQ1335" s="24"/>
      <c r="AR1335" s="24"/>
      <c r="AS1335" s="24"/>
      <c r="AT1335" s="24"/>
      <c r="AU1335" s="24"/>
      <c r="AV1335" s="24"/>
      <c r="AW1335" s="28">
        <v>0</v>
      </c>
      <c r="AX1335" s="26">
        <v>0</v>
      </c>
      <c r="AY1335" s="28">
        <v>0</v>
      </c>
      <c r="AZ1335" s="28">
        <v>0</v>
      </c>
      <c r="BA1335" s="26">
        <v>0</v>
      </c>
      <c r="BB1335" s="24"/>
      <c r="BC1335" s="26" t="s">
        <v>7514</v>
      </c>
      <c r="BD1335" s="24"/>
      <c r="BE1335" s="24"/>
      <c r="BF1335" s="24"/>
      <c r="BG1335" s="24"/>
      <c r="BH1335" s="24"/>
      <c r="BI1335" s="24"/>
      <c r="BJ1335" s="24"/>
      <c r="BK1335" s="24"/>
      <c r="BL1335" s="24"/>
      <c r="BM1335" s="24"/>
      <c r="BN1335" s="24"/>
      <c r="BO1335" s="24"/>
      <c r="BP1335" s="24"/>
      <c r="BQ1335" s="24"/>
      <c r="BR1335" s="26">
        <v>0</v>
      </c>
      <c r="BS1335" s="26">
        <v>0</v>
      </c>
      <c r="BT1335" s="26">
        <v>0</v>
      </c>
      <c r="BU1335" s="26">
        <v>0</v>
      </c>
      <c r="BV1335" s="26">
        <v>0</v>
      </c>
      <c r="BW1335" s="26">
        <v>0</v>
      </c>
      <c r="BX1335" s="26">
        <v>0</v>
      </c>
      <c r="BY1335" s="26">
        <v>0</v>
      </c>
      <c r="BZ1335" s="24"/>
      <c r="CA1335" s="24"/>
      <c r="CB1335" s="24"/>
      <c r="CC1335" s="24"/>
      <c r="CD1335" s="24"/>
      <c r="CE1335" s="24"/>
      <c r="CF1335" s="24"/>
      <c r="CG1335" s="24"/>
      <c r="CH1335" s="24"/>
      <c r="CI1335" s="24"/>
      <c r="CJ1335" s="24"/>
      <c r="CK1335" s="24"/>
      <c r="CL1335" s="24"/>
      <c r="CM1335" s="24"/>
      <c r="CN1335" s="24"/>
      <c r="CO1335" s="24"/>
      <c r="CP1335" s="24"/>
      <c r="CQ1335" s="24"/>
      <c r="CR1335" s="24"/>
      <c r="CS1335" s="24"/>
      <c r="CT1335" s="24"/>
      <c r="CU1335" s="24"/>
      <c r="CV1335" s="24"/>
      <c r="CW1335" s="24"/>
      <c r="CX1335" s="24"/>
      <c r="CY1335" s="24"/>
      <c r="CZ1335" s="24"/>
      <c r="DA1335" s="24"/>
      <c r="DB1335" s="24"/>
      <c r="DC1335" s="24"/>
      <c r="DD1335" s="24"/>
      <c r="DE1335" s="24"/>
      <c r="DF1335" s="26" t="s">
        <v>139</v>
      </c>
      <c r="DG1335" s="26" t="s">
        <v>139</v>
      </c>
      <c r="DH1335" s="26" t="s">
        <v>139</v>
      </c>
      <c r="DI1335" s="26" t="s">
        <v>139</v>
      </c>
      <c r="DJ1335" s="26" t="s">
        <v>139</v>
      </c>
      <c r="DK1335" s="26" t="s">
        <v>139</v>
      </c>
      <c r="DL1335" s="26" t="s">
        <v>139</v>
      </c>
      <c r="DM1335" s="26" t="s">
        <v>139</v>
      </c>
      <c r="DN1335" s="26" t="s">
        <v>139</v>
      </c>
      <c r="DO1335" s="26" t="s">
        <v>139</v>
      </c>
    </row>
    <row r="1336" spans="1:119" ht="20.100000000000001" customHeight="1" x14ac:dyDescent="0.25">
      <c r="A1336" s="29" t="str">
        <f t="shared" si="280"/>
        <v>Hand in Hand4</v>
      </c>
      <c r="B1336" s="29" t="str">
        <f t="shared" si="281"/>
        <v>Hand in Hand</v>
      </c>
      <c r="C1336" s="29">
        <f t="shared" si="282"/>
        <v>4</v>
      </c>
      <c r="D1336" s="30" t="str">
        <f t="shared" si="283"/>
        <v>Europe and Eurasia</v>
      </c>
      <c r="E1336" s="30" t="str">
        <f t="shared" si="284"/>
        <v>Bishkek, Kyrgyzstan</v>
      </c>
      <c r="F1336" s="31">
        <f t="shared" si="285"/>
        <v>4</v>
      </c>
      <c r="G1336" s="31">
        <f t="shared" si="286"/>
        <v>3</v>
      </c>
      <c r="H1336" s="31">
        <f t="shared" si="287"/>
        <v>4</v>
      </c>
      <c r="I1336" s="31">
        <f t="shared" si="288"/>
        <v>3</v>
      </c>
      <c r="J1336" s="31">
        <f t="shared" si="289"/>
        <v>4</v>
      </c>
      <c r="K1336" s="31">
        <f t="shared" si="290"/>
        <v>3</v>
      </c>
      <c r="L1336" s="31">
        <f t="shared" si="291"/>
        <v>4</v>
      </c>
      <c r="M1336" s="31">
        <f t="shared" si="292"/>
        <v>4</v>
      </c>
      <c r="N1336" s="31">
        <f t="shared" si="293"/>
        <v>3.6</v>
      </c>
      <c r="O1336" s="26" t="s">
        <v>7543</v>
      </c>
      <c r="P1336" s="26" t="s">
        <v>108</v>
      </c>
      <c r="Q1336" s="27">
        <v>43214</v>
      </c>
      <c r="R1336" s="26" t="s">
        <v>109</v>
      </c>
      <c r="S1336" s="26" t="s">
        <v>244</v>
      </c>
      <c r="T1336" s="26" t="s">
        <v>111</v>
      </c>
      <c r="U1336" s="24"/>
      <c r="V1336" s="26" t="s">
        <v>15763</v>
      </c>
      <c r="W1336" s="26" t="s">
        <v>3068</v>
      </c>
      <c r="X1336" s="26" t="s">
        <v>3159</v>
      </c>
      <c r="Y1336" s="26" t="s">
        <v>7544</v>
      </c>
      <c r="Z1336" s="24"/>
      <c r="AA1336" s="24"/>
      <c r="AB1336" s="26" t="s">
        <v>117</v>
      </c>
      <c r="AC1336" s="28">
        <v>20000</v>
      </c>
      <c r="AD1336" s="26" t="s">
        <v>7545</v>
      </c>
      <c r="AE1336" s="26" t="s">
        <v>558</v>
      </c>
      <c r="AF1336" s="26" t="s">
        <v>120</v>
      </c>
      <c r="AG1336" s="26" t="s">
        <v>194</v>
      </c>
      <c r="AH1336" s="26" t="s">
        <v>185</v>
      </c>
      <c r="AI1336" s="28">
        <v>20000</v>
      </c>
      <c r="AJ1336" s="24"/>
      <c r="AK1336" s="24"/>
      <c r="AL1336" s="24"/>
      <c r="AM1336" s="24"/>
      <c r="AN1336" s="24"/>
      <c r="AO1336" s="24"/>
      <c r="AP1336" s="24"/>
      <c r="AQ1336" s="26" t="s">
        <v>7546</v>
      </c>
      <c r="AR1336" s="24"/>
      <c r="AS1336" s="26" t="s">
        <v>7547</v>
      </c>
      <c r="AT1336" s="24"/>
      <c r="AU1336" s="24"/>
      <c r="AV1336" s="24"/>
      <c r="AW1336" s="28">
        <v>134097</v>
      </c>
      <c r="AX1336" s="26">
        <v>251</v>
      </c>
      <c r="AY1336" s="28">
        <v>100</v>
      </c>
      <c r="AZ1336" s="28">
        <v>19</v>
      </c>
      <c r="BA1336" s="26">
        <v>23</v>
      </c>
      <c r="BB1336" s="24"/>
      <c r="BC1336" s="26" t="s">
        <v>2436</v>
      </c>
      <c r="BD1336" s="26" t="s">
        <v>125</v>
      </c>
      <c r="BE1336" s="24"/>
      <c r="BF1336" s="26" t="s">
        <v>7548</v>
      </c>
      <c r="BG1336" s="26" t="s">
        <v>2765</v>
      </c>
      <c r="BH1336" s="26" t="s">
        <v>7549</v>
      </c>
      <c r="BI1336" s="26" t="s">
        <v>261</v>
      </c>
      <c r="BJ1336" s="26" t="s">
        <v>7550</v>
      </c>
      <c r="BK1336" s="26" t="s">
        <v>7551</v>
      </c>
      <c r="BL1336" s="26" t="s">
        <v>7552</v>
      </c>
      <c r="BM1336" s="26" t="s">
        <v>3068</v>
      </c>
      <c r="BN1336" s="26" t="s">
        <v>2312</v>
      </c>
      <c r="BO1336" s="26" t="s">
        <v>3068</v>
      </c>
      <c r="BP1336" s="24"/>
      <c r="BQ1336" s="24"/>
      <c r="BR1336" s="26">
        <v>0</v>
      </c>
      <c r="BS1336" s="26">
        <v>0</v>
      </c>
      <c r="BT1336" s="26">
        <v>0</v>
      </c>
      <c r="BU1336" s="26">
        <v>0</v>
      </c>
      <c r="BV1336" s="26">
        <v>0</v>
      </c>
      <c r="BW1336" s="26">
        <v>0</v>
      </c>
      <c r="BX1336" s="26">
        <v>0</v>
      </c>
      <c r="BY1336" s="26">
        <v>0</v>
      </c>
      <c r="BZ1336" s="26" t="s">
        <v>138</v>
      </c>
      <c r="CA1336" s="26" t="s">
        <v>138</v>
      </c>
      <c r="CB1336" s="26" t="s">
        <v>134</v>
      </c>
      <c r="CC1336" s="26" t="s">
        <v>134</v>
      </c>
      <c r="CD1336" s="26" t="s">
        <v>136</v>
      </c>
      <c r="CE1336" s="26" t="s">
        <v>135</v>
      </c>
      <c r="CF1336" s="26" t="s">
        <v>134</v>
      </c>
      <c r="CG1336" s="26" t="s">
        <v>134</v>
      </c>
      <c r="CH1336" s="26" t="s">
        <v>138</v>
      </c>
      <c r="CI1336" s="26" t="s">
        <v>134</v>
      </c>
      <c r="CJ1336" s="26" t="s">
        <v>134</v>
      </c>
      <c r="CK1336" s="26" t="s">
        <v>136</v>
      </c>
      <c r="CL1336" s="26" t="s">
        <v>136</v>
      </c>
      <c r="CM1336" s="26" t="s">
        <v>136</v>
      </c>
      <c r="CN1336" s="26" t="s">
        <v>137</v>
      </c>
      <c r="CO1336" s="26" t="s">
        <v>134</v>
      </c>
      <c r="CP1336" s="26" t="s">
        <v>136</v>
      </c>
      <c r="CQ1336" s="26" t="s">
        <v>138</v>
      </c>
      <c r="CR1336" s="26" t="s">
        <v>138</v>
      </c>
      <c r="CS1336" s="26" t="s">
        <v>138</v>
      </c>
      <c r="CT1336" s="26" t="s">
        <v>134</v>
      </c>
      <c r="CU1336" s="26" t="s">
        <v>136</v>
      </c>
      <c r="CV1336" s="26" t="s">
        <v>136</v>
      </c>
      <c r="CW1336" s="26" t="s">
        <v>136</v>
      </c>
      <c r="CX1336" s="26" t="s">
        <v>134</v>
      </c>
      <c r="CY1336" s="26" t="s">
        <v>138</v>
      </c>
      <c r="CZ1336" s="26" t="s">
        <v>135</v>
      </c>
      <c r="DA1336" s="26" t="s">
        <v>134</v>
      </c>
      <c r="DB1336" s="26" t="s">
        <v>134</v>
      </c>
      <c r="DC1336" s="26" t="s">
        <v>134</v>
      </c>
      <c r="DD1336" s="26" t="s">
        <v>138</v>
      </c>
      <c r="DE1336" s="26" t="s">
        <v>134</v>
      </c>
      <c r="DF1336" s="26" t="s">
        <v>120</v>
      </c>
      <c r="DG1336" s="26" t="s">
        <v>120</v>
      </c>
      <c r="DH1336" s="26" t="s">
        <v>120</v>
      </c>
      <c r="DI1336" s="26" t="s">
        <v>120</v>
      </c>
      <c r="DJ1336" s="26" t="s">
        <v>120</v>
      </c>
      <c r="DK1336" s="26" t="s">
        <v>139</v>
      </c>
      <c r="DL1336" s="26" t="s">
        <v>139</v>
      </c>
      <c r="DM1336" s="26" t="s">
        <v>139</v>
      </c>
      <c r="DN1336" s="26" t="s">
        <v>139</v>
      </c>
      <c r="DO1336" s="26" t="s">
        <v>139</v>
      </c>
    </row>
    <row r="1337" spans="1:119" ht="20.100000000000001" customHeight="1" x14ac:dyDescent="0.25">
      <c r="A1337" s="29" t="str">
        <f t="shared" si="280"/>
        <v>Hand in Hand3</v>
      </c>
      <c r="B1337" s="29" t="str">
        <f t="shared" si="281"/>
        <v>Hand in Hand</v>
      </c>
      <c r="C1337" s="29">
        <f t="shared" si="282"/>
        <v>3</v>
      </c>
      <c r="D1337" s="30" t="str">
        <f t="shared" si="283"/>
        <v>Europe and Eurasia</v>
      </c>
      <c r="E1337" s="30" t="str">
        <f t="shared" si="284"/>
        <v>Bishkek, Kyrgyzstan</v>
      </c>
      <c r="F1337" s="31">
        <f t="shared" si="285"/>
        <v>4</v>
      </c>
      <c r="G1337" s="31">
        <f t="shared" si="286"/>
        <v>3</v>
      </c>
      <c r="H1337" s="31">
        <f t="shared" si="287"/>
        <v>4</v>
      </c>
      <c r="I1337" s="31">
        <f t="shared" si="288"/>
        <v>2</v>
      </c>
      <c r="J1337" s="31">
        <f t="shared" si="289"/>
        <v>4</v>
      </c>
      <c r="K1337" s="31">
        <f t="shared" si="290"/>
        <v>2</v>
      </c>
      <c r="L1337" s="31">
        <f t="shared" si="291"/>
        <v>3</v>
      </c>
      <c r="M1337" s="31">
        <f t="shared" si="292"/>
        <v>4</v>
      </c>
      <c r="N1337" s="31">
        <f t="shared" si="293"/>
        <v>3.3</v>
      </c>
      <c r="O1337" s="26" t="s">
        <v>7553</v>
      </c>
      <c r="P1337" s="26" t="s">
        <v>108</v>
      </c>
      <c r="Q1337" s="27">
        <v>42858</v>
      </c>
      <c r="R1337" s="26" t="s">
        <v>109</v>
      </c>
      <c r="S1337" s="26" t="s">
        <v>167</v>
      </c>
      <c r="T1337" s="26" t="s">
        <v>142</v>
      </c>
      <c r="U1337" s="26" t="s">
        <v>833</v>
      </c>
      <c r="V1337" s="26" t="s">
        <v>15763</v>
      </c>
      <c r="W1337" s="26" t="s">
        <v>3068</v>
      </c>
      <c r="X1337" s="26" t="s">
        <v>3159</v>
      </c>
      <c r="Y1337" s="26" t="s">
        <v>7544</v>
      </c>
      <c r="Z1337" s="24"/>
      <c r="AA1337" s="24"/>
      <c r="AB1337" s="26" t="s">
        <v>117</v>
      </c>
      <c r="AC1337" s="28">
        <v>4000</v>
      </c>
      <c r="AD1337" s="26" t="s">
        <v>7545</v>
      </c>
      <c r="AE1337" s="26" t="s">
        <v>558</v>
      </c>
      <c r="AF1337" s="26" t="s">
        <v>120</v>
      </c>
      <c r="AG1337" s="26" t="s">
        <v>194</v>
      </c>
      <c r="AH1337" s="26" t="s">
        <v>121</v>
      </c>
      <c r="AI1337" s="28">
        <v>4000</v>
      </c>
      <c r="AJ1337" s="26" t="s">
        <v>5088</v>
      </c>
      <c r="AK1337" s="26" t="s">
        <v>7554</v>
      </c>
      <c r="AL1337" s="26" t="s">
        <v>7555</v>
      </c>
      <c r="AM1337" s="24"/>
      <c r="AN1337" s="24"/>
      <c r="AO1337" s="24"/>
      <c r="AP1337" s="24"/>
      <c r="AQ1337" s="24"/>
      <c r="AR1337" s="24"/>
      <c r="AS1337" s="26" t="s">
        <v>7556</v>
      </c>
      <c r="AT1337" s="26" t="s">
        <v>7557</v>
      </c>
      <c r="AU1337" s="26" t="s">
        <v>7558</v>
      </c>
      <c r="AV1337" s="26" t="s">
        <v>7559</v>
      </c>
      <c r="AW1337" s="28">
        <v>145900</v>
      </c>
      <c r="AX1337" s="26">
        <v>98</v>
      </c>
      <c r="AY1337" s="28">
        <v>35</v>
      </c>
      <c r="AZ1337" s="28">
        <v>24</v>
      </c>
      <c r="BA1337" s="26">
        <v>91</v>
      </c>
      <c r="BB1337" s="24"/>
      <c r="BC1337" s="26" t="s">
        <v>2436</v>
      </c>
      <c r="BD1337" s="24"/>
      <c r="BE1337" s="24"/>
      <c r="BF1337" s="26" t="s">
        <v>7560</v>
      </c>
      <c r="BG1337" s="26" t="s">
        <v>367</v>
      </c>
      <c r="BH1337" s="26" t="s">
        <v>7561</v>
      </c>
      <c r="BI1337" s="26" t="s">
        <v>261</v>
      </c>
      <c r="BJ1337" s="26" t="s">
        <v>7562</v>
      </c>
      <c r="BK1337" s="26" t="s">
        <v>261</v>
      </c>
      <c r="BL1337" s="26" t="s">
        <v>7552</v>
      </c>
      <c r="BM1337" s="26" t="s">
        <v>3068</v>
      </c>
      <c r="BN1337" s="26" t="s">
        <v>2312</v>
      </c>
      <c r="BO1337" s="26" t="s">
        <v>3068</v>
      </c>
      <c r="BP1337" s="24"/>
      <c r="BQ1337" s="24"/>
      <c r="BR1337" s="26">
        <v>0</v>
      </c>
      <c r="BS1337" s="26">
        <v>0</v>
      </c>
      <c r="BT1337" s="26">
        <v>0</v>
      </c>
      <c r="BU1337" s="26">
        <v>0</v>
      </c>
      <c r="BV1337" s="26">
        <v>0</v>
      </c>
      <c r="BW1337" s="26">
        <v>0</v>
      </c>
      <c r="BX1337" s="26">
        <v>0</v>
      </c>
      <c r="BY1337" s="26">
        <v>0</v>
      </c>
      <c r="BZ1337" s="26" t="s">
        <v>138</v>
      </c>
      <c r="CA1337" s="26" t="s">
        <v>134</v>
      </c>
      <c r="CB1337" s="26" t="s">
        <v>136</v>
      </c>
      <c r="CC1337" s="26" t="s">
        <v>134</v>
      </c>
      <c r="CD1337" s="26" t="s">
        <v>136</v>
      </c>
      <c r="CE1337" s="26" t="s">
        <v>135</v>
      </c>
      <c r="CF1337" s="26" t="s">
        <v>136</v>
      </c>
      <c r="CG1337" s="26" t="s">
        <v>136</v>
      </c>
      <c r="CH1337" s="26" t="s">
        <v>134</v>
      </c>
      <c r="CI1337" s="26" t="s">
        <v>134</v>
      </c>
      <c r="CJ1337" s="26" t="s">
        <v>134</v>
      </c>
      <c r="CK1337" s="26" t="s">
        <v>136</v>
      </c>
      <c r="CL1337" s="26" t="s">
        <v>135</v>
      </c>
      <c r="CM1337" s="26" t="s">
        <v>136</v>
      </c>
      <c r="CN1337" s="26" t="s">
        <v>137</v>
      </c>
      <c r="CO1337" s="26" t="s">
        <v>136</v>
      </c>
      <c r="CP1337" s="26" t="s">
        <v>136</v>
      </c>
      <c r="CQ1337" s="26" t="s">
        <v>138</v>
      </c>
      <c r="CR1337" s="26" t="s">
        <v>138</v>
      </c>
      <c r="CS1337" s="26" t="s">
        <v>138</v>
      </c>
      <c r="CT1337" s="26" t="s">
        <v>136</v>
      </c>
      <c r="CU1337" s="26" t="s">
        <v>135</v>
      </c>
      <c r="CV1337" s="26" t="s">
        <v>135</v>
      </c>
      <c r="CW1337" s="26" t="s">
        <v>135</v>
      </c>
      <c r="CX1337" s="26" t="s">
        <v>135</v>
      </c>
      <c r="CY1337" s="26" t="s">
        <v>134</v>
      </c>
      <c r="CZ1337" s="26" t="s">
        <v>135</v>
      </c>
      <c r="DA1337" s="26" t="s">
        <v>136</v>
      </c>
      <c r="DB1337" s="26" t="s">
        <v>134</v>
      </c>
      <c r="DC1337" s="26" t="s">
        <v>134</v>
      </c>
      <c r="DD1337" s="26" t="s">
        <v>138</v>
      </c>
      <c r="DE1337" s="26" t="s">
        <v>134</v>
      </c>
      <c r="DF1337" s="26" t="s">
        <v>120</v>
      </c>
      <c r="DG1337" s="26" t="s">
        <v>120</v>
      </c>
      <c r="DH1337" s="26" t="s">
        <v>120</v>
      </c>
      <c r="DI1337" s="26" t="s">
        <v>139</v>
      </c>
      <c r="DJ1337" s="26" t="s">
        <v>120</v>
      </c>
      <c r="DK1337" s="26" t="s">
        <v>139</v>
      </c>
      <c r="DL1337" s="26" t="s">
        <v>120</v>
      </c>
      <c r="DM1337" s="26" t="s">
        <v>139</v>
      </c>
      <c r="DN1337" s="26" t="s">
        <v>139</v>
      </c>
      <c r="DO1337" s="26" t="s">
        <v>139</v>
      </c>
    </row>
    <row r="1338" spans="1:119" ht="20.100000000000001" customHeight="1" x14ac:dyDescent="0.25">
      <c r="A1338" s="29" t="str">
        <f t="shared" si="280"/>
        <v/>
      </c>
      <c r="B1338" s="29" t="str">
        <f t="shared" si="281"/>
        <v>Hand in Hand</v>
      </c>
      <c r="C1338" s="29">
        <f t="shared" si="282"/>
        <v>0</v>
      </c>
      <c r="D1338" s="30" t="str">
        <f t="shared" si="283"/>
        <v>Europe and Eurasia</v>
      </c>
      <c r="E1338" s="30" t="str">
        <f t="shared" si="284"/>
        <v>Bishkek, Kyrgyzstan</v>
      </c>
      <c r="F1338" s="31">
        <f t="shared" si="285"/>
        <v>0</v>
      </c>
      <c r="G1338" s="31">
        <f t="shared" si="286"/>
        <v>0</v>
      </c>
      <c r="H1338" s="31">
        <f t="shared" si="287"/>
        <v>0</v>
      </c>
      <c r="I1338" s="31">
        <f t="shared" si="288"/>
        <v>0</v>
      </c>
      <c r="J1338" s="31">
        <f t="shared" si="289"/>
        <v>0</v>
      </c>
      <c r="K1338" s="31">
        <f t="shared" si="290"/>
        <v>0</v>
      </c>
      <c r="L1338" s="31">
        <f t="shared" si="291"/>
        <v>0</v>
      </c>
      <c r="M1338" s="31">
        <f t="shared" si="292"/>
        <v>0</v>
      </c>
      <c r="N1338" s="31">
        <f t="shared" si="293"/>
        <v>0</v>
      </c>
      <c r="O1338" s="26" t="s">
        <v>16117</v>
      </c>
      <c r="P1338" s="26" t="s">
        <v>108</v>
      </c>
      <c r="Q1338" s="27">
        <v>42621</v>
      </c>
      <c r="R1338" s="24"/>
      <c r="S1338" s="24"/>
      <c r="T1338" s="26" t="s">
        <v>142</v>
      </c>
      <c r="U1338" s="24"/>
      <c r="V1338" s="26" t="s">
        <v>15763</v>
      </c>
      <c r="W1338" s="26" t="s">
        <v>3068</v>
      </c>
      <c r="X1338" s="26" t="s">
        <v>3159</v>
      </c>
      <c r="Y1338" s="26" t="s">
        <v>7544</v>
      </c>
      <c r="Z1338" s="24"/>
      <c r="AA1338" s="24"/>
      <c r="AB1338" s="26" t="s">
        <v>15736</v>
      </c>
      <c r="AC1338" s="28">
        <v>1969</v>
      </c>
      <c r="AD1338" s="26" t="s">
        <v>7545</v>
      </c>
      <c r="AE1338" s="26" t="s">
        <v>558</v>
      </c>
      <c r="AF1338" s="26" t="s">
        <v>120</v>
      </c>
      <c r="AG1338" s="26" t="s">
        <v>194</v>
      </c>
      <c r="AH1338" s="24"/>
      <c r="AI1338" s="28">
        <v>1969</v>
      </c>
      <c r="AJ1338" s="24"/>
      <c r="AK1338" s="24"/>
      <c r="AL1338" s="24"/>
      <c r="AM1338" s="24"/>
      <c r="AN1338" s="24"/>
      <c r="AO1338" s="24"/>
      <c r="AP1338" s="24"/>
      <c r="AQ1338" s="24"/>
      <c r="AR1338" s="24"/>
      <c r="AS1338" s="24"/>
      <c r="AT1338" s="24"/>
      <c r="AU1338" s="24"/>
      <c r="AV1338" s="24"/>
      <c r="AW1338" s="24"/>
      <c r="AX1338" s="24"/>
      <c r="AY1338" s="24"/>
      <c r="AZ1338" s="24"/>
      <c r="BA1338" s="24"/>
      <c r="BB1338" s="24"/>
      <c r="BC1338" s="26" t="s">
        <v>2436</v>
      </c>
      <c r="BD1338" s="24"/>
      <c r="BE1338" s="24"/>
      <c r="BF1338" s="24"/>
      <c r="BG1338" s="24"/>
      <c r="BH1338" s="24"/>
      <c r="BI1338" s="24"/>
      <c r="BJ1338" s="24"/>
      <c r="BK1338" s="24"/>
      <c r="BL1338" s="24"/>
      <c r="BM1338" s="24"/>
      <c r="BN1338" s="24"/>
      <c r="BO1338" s="24"/>
      <c r="BP1338" s="24"/>
      <c r="BQ1338" s="24"/>
      <c r="BR1338" s="24"/>
      <c r="BS1338" s="24"/>
      <c r="BT1338" s="24"/>
      <c r="BU1338" s="24"/>
      <c r="BV1338" s="24"/>
      <c r="BW1338" s="24"/>
      <c r="BX1338" s="24"/>
      <c r="BY1338" s="24"/>
      <c r="BZ1338" s="24"/>
      <c r="CA1338" s="24"/>
      <c r="CB1338" s="24"/>
      <c r="CC1338" s="24"/>
      <c r="CD1338" s="24"/>
      <c r="CE1338" s="24"/>
      <c r="CF1338" s="24"/>
      <c r="CG1338" s="24"/>
      <c r="CH1338" s="24"/>
      <c r="CI1338" s="24"/>
      <c r="CJ1338" s="24"/>
      <c r="CK1338" s="24"/>
      <c r="CL1338" s="24"/>
      <c r="CM1338" s="24"/>
      <c r="CN1338" s="24"/>
      <c r="CO1338" s="24"/>
      <c r="CP1338" s="24"/>
      <c r="CQ1338" s="24"/>
      <c r="CR1338" s="24"/>
      <c r="CS1338" s="24"/>
      <c r="CT1338" s="24"/>
      <c r="CU1338" s="24"/>
      <c r="CV1338" s="24"/>
      <c r="CW1338" s="24"/>
      <c r="CX1338" s="24"/>
      <c r="CY1338" s="24"/>
      <c r="CZ1338" s="24"/>
      <c r="DA1338" s="24"/>
      <c r="DB1338" s="24"/>
      <c r="DC1338" s="24"/>
      <c r="DD1338" s="24"/>
      <c r="DE1338" s="24"/>
      <c r="DF1338" s="26" t="s">
        <v>139</v>
      </c>
      <c r="DG1338" s="26" t="s">
        <v>139</v>
      </c>
      <c r="DH1338" s="26" t="s">
        <v>139</v>
      </c>
      <c r="DI1338" s="26" t="s">
        <v>139</v>
      </c>
      <c r="DJ1338" s="26" t="s">
        <v>139</v>
      </c>
      <c r="DK1338" s="26" t="s">
        <v>139</v>
      </c>
      <c r="DL1338" s="26" t="s">
        <v>139</v>
      </c>
      <c r="DM1338" s="26" t="s">
        <v>139</v>
      </c>
      <c r="DN1338" s="26" t="s">
        <v>139</v>
      </c>
      <c r="DO1338" s="26" t="s">
        <v>139</v>
      </c>
    </row>
    <row r="1339" spans="1:119" ht="20.100000000000001" customHeight="1" x14ac:dyDescent="0.25">
      <c r="A1339" s="29" t="str">
        <f t="shared" si="280"/>
        <v>Hand in Hand2</v>
      </c>
      <c r="B1339" s="29" t="str">
        <f t="shared" si="281"/>
        <v>Hand in Hand</v>
      </c>
      <c r="C1339" s="29">
        <f t="shared" si="282"/>
        <v>2</v>
      </c>
      <c r="D1339" s="30" t="str">
        <f t="shared" si="283"/>
        <v>Europe and Eurasia</v>
      </c>
      <c r="E1339" s="30" t="str">
        <f t="shared" si="284"/>
        <v>Bishkek, Kyrgyzstan</v>
      </c>
      <c r="F1339" s="31">
        <f t="shared" si="285"/>
        <v>2</v>
      </c>
      <c r="G1339" s="31">
        <f t="shared" si="286"/>
        <v>2</v>
      </c>
      <c r="H1339" s="31">
        <f t="shared" si="287"/>
        <v>3</v>
      </c>
      <c r="I1339" s="31">
        <f t="shared" si="288"/>
        <v>3</v>
      </c>
      <c r="J1339" s="31">
        <f t="shared" si="289"/>
        <v>2</v>
      </c>
      <c r="K1339" s="31">
        <f t="shared" si="290"/>
        <v>2</v>
      </c>
      <c r="L1339" s="31">
        <f t="shared" si="291"/>
        <v>2</v>
      </c>
      <c r="M1339" s="31">
        <f t="shared" si="292"/>
        <v>3</v>
      </c>
      <c r="N1339" s="31">
        <f t="shared" si="293"/>
        <v>2.4</v>
      </c>
      <c r="O1339" s="26" t="s">
        <v>7563</v>
      </c>
      <c r="P1339" s="26" t="s">
        <v>108</v>
      </c>
      <c r="Q1339" s="27">
        <v>42502</v>
      </c>
      <c r="R1339" s="26" t="s">
        <v>109</v>
      </c>
      <c r="S1339" s="26" t="s">
        <v>184</v>
      </c>
      <c r="T1339" s="26" t="s">
        <v>157</v>
      </c>
      <c r="U1339" s="26" t="s">
        <v>833</v>
      </c>
      <c r="V1339" s="26" t="s">
        <v>15763</v>
      </c>
      <c r="W1339" s="26" t="s">
        <v>3068</v>
      </c>
      <c r="X1339" s="26" t="s">
        <v>3159</v>
      </c>
      <c r="Y1339" s="26" t="s">
        <v>7544</v>
      </c>
      <c r="Z1339" s="24"/>
      <c r="AA1339" s="24"/>
      <c r="AB1339" s="26" t="s">
        <v>117</v>
      </c>
      <c r="AC1339" s="28">
        <v>4000</v>
      </c>
      <c r="AD1339" s="26" t="s">
        <v>7545</v>
      </c>
      <c r="AE1339" s="26" t="s">
        <v>558</v>
      </c>
      <c r="AF1339" s="26" t="s">
        <v>120</v>
      </c>
      <c r="AG1339" s="26" t="s">
        <v>194</v>
      </c>
      <c r="AH1339" s="26" t="s">
        <v>143</v>
      </c>
      <c r="AI1339" s="28">
        <v>4000</v>
      </c>
      <c r="AJ1339" s="26" t="s">
        <v>7564</v>
      </c>
      <c r="AK1339" s="26" t="s">
        <v>7554</v>
      </c>
      <c r="AL1339" s="26" t="s">
        <v>7555</v>
      </c>
      <c r="AM1339" s="24"/>
      <c r="AN1339" s="24"/>
      <c r="AO1339" s="24"/>
      <c r="AP1339" s="24"/>
      <c r="AQ1339" s="24"/>
      <c r="AR1339" s="24"/>
      <c r="AS1339" s="26" t="s">
        <v>7565</v>
      </c>
      <c r="AT1339" s="24"/>
      <c r="AU1339" s="26" t="s">
        <v>7566</v>
      </c>
      <c r="AV1339" s="24"/>
      <c r="AW1339" s="28">
        <v>80245</v>
      </c>
      <c r="AX1339" s="26">
        <v>55</v>
      </c>
      <c r="AY1339" s="28">
        <v>60</v>
      </c>
      <c r="AZ1339" s="28">
        <v>55</v>
      </c>
      <c r="BA1339" s="26">
        <v>0</v>
      </c>
      <c r="BB1339" s="26" t="s">
        <v>241</v>
      </c>
      <c r="BC1339" s="26" t="s">
        <v>2436</v>
      </c>
      <c r="BD1339" s="26" t="s">
        <v>125</v>
      </c>
      <c r="BE1339" s="24"/>
      <c r="BF1339" s="26" t="s">
        <v>7567</v>
      </c>
      <c r="BG1339" s="26" t="s">
        <v>367</v>
      </c>
      <c r="BH1339" s="26" t="s">
        <v>7561</v>
      </c>
      <c r="BI1339" s="26" t="s">
        <v>261</v>
      </c>
      <c r="BJ1339" s="26" t="s">
        <v>7568</v>
      </c>
      <c r="BK1339" s="26" t="s">
        <v>357</v>
      </c>
      <c r="BL1339" s="26" t="s">
        <v>7569</v>
      </c>
      <c r="BM1339" s="26" t="s">
        <v>261</v>
      </c>
      <c r="BN1339" s="24"/>
      <c r="BO1339" s="24"/>
      <c r="BP1339" s="24"/>
      <c r="BQ1339" s="24"/>
      <c r="BR1339" s="26">
        <v>2</v>
      </c>
      <c r="BS1339" s="26">
        <v>2</v>
      </c>
      <c r="BT1339" s="26">
        <v>3</v>
      </c>
      <c r="BU1339" s="26">
        <v>3</v>
      </c>
      <c r="BV1339" s="26">
        <v>2</v>
      </c>
      <c r="BW1339" s="26">
        <v>2</v>
      </c>
      <c r="BX1339" s="26">
        <v>2</v>
      </c>
      <c r="BY1339" s="26">
        <v>3</v>
      </c>
      <c r="BZ1339" s="24"/>
      <c r="CA1339" s="24"/>
      <c r="CB1339" s="24"/>
      <c r="CC1339" s="24"/>
      <c r="CD1339" s="24"/>
      <c r="CE1339" s="24"/>
      <c r="CF1339" s="24"/>
      <c r="CG1339" s="24"/>
      <c r="CH1339" s="24"/>
      <c r="CI1339" s="24"/>
      <c r="CJ1339" s="24"/>
      <c r="CK1339" s="24"/>
      <c r="CL1339" s="24"/>
      <c r="CM1339" s="24"/>
      <c r="CN1339" s="24"/>
      <c r="CO1339" s="24"/>
      <c r="CP1339" s="24"/>
      <c r="CQ1339" s="24"/>
      <c r="CR1339" s="24"/>
      <c r="CS1339" s="24"/>
      <c r="CT1339" s="24"/>
      <c r="CU1339" s="24"/>
      <c r="CV1339" s="24"/>
      <c r="CW1339" s="24"/>
      <c r="CX1339" s="24"/>
      <c r="CY1339" s="24"/>
      <c r="CZ1339" s="24"/>
      <c r="DA1339" s="24"/>
      <c r="DB1339" s="24"/>
      <c r="DC1339" s="24"/>
      <c r="DD1339" s="24"/>
      <c r="DE1339" s="24"/>
      <c r="DF1339" s="26" t="s">
        <v>120</v>
      </c>
      <c r="DG1339" s="26" t="s">
        <v>139</v>
      </c>
      <c r="DH1339" s="26" t="s">
        <v>139</v>
      </c>
      <c r="DI1339" s="26" t="s">
        <v>139</v>
      </c>
      <c r="DJ1339" s="26" t="s">
        <v>139</v>
      </c>
      <c r="DK1339" s="26" t="s">
        <v>120</v>
      </c>
      <c r="DL1339" s="26" t="s">
        <v>139</v>
      </c>
      <c r="DM1339" s="26" t="s">
        <v>139</v>
      </c>
      <c r="DN1339" s="26" t="s">
        <v>139</v>
      </c>
      <c r="DO1339" s="26" t="s">
        <v>139</v>
      </c>
    </row>
    <row r="1340" spans="1:119" ht="20.100000000000001" customHeight="1" x14ac:dyDescent="0.25">
      <c r="A1340" s="29" t="str">
        <f t="shared" si="280"/>
        <v>Hand in Hand1</v>
      </c>
      <c r="B1340" s="29" t="str">
        <f t="shared" si="281"/>
        <v>Hand in Hand</v>
      </c>
      <c r="C1340" s="29">
        <f t="shared" si="282"/>
        <v>1</v>
      </c>
      <c r="D1340" s="30" t="str">
        <f t="shared" si="283"/>
        <v>Europe and Eurasia</v>
      </c>
      <c r="E1340" s="30" t="str">
        <f t="shared" si="284"/>
        <v>Bishkek, Kyrgyzstan</v>
      </c>
      <c r="F1340" s="31">
        <f t="shared" si="285"/>
        <v>2</v>
      </c>
      <c r="G1340" s="31">
        <f t="shared" si="286"/>
        <v>2</v>
      </c>
      <c r="H1340" s="31">
        <f t="shared" si="287"/>
        <v>2</v>
      </c>
      <c r="I1340" s="31">
        <f t="shared" si="288"/>
        <v>3</v>
      </c>
      <c r="J1340" s="31">
        <f t="shared" si="289"/>
        <v>2</v>
      </c>
      <c r="K1340" s="31">
        <f t="shared" si="290"/>
        <v>3</v>
      </c>
      <c r="L1340" s="31">
        <f t="shared" si="291"/>
        <v>3</v>
      </c>
      <c r="M1340" s="31">
        <f t="shared" si="292"/>
        <v>3</v>
      </c>
      <c r="N1340" s="31">
        <f t="shared" si="293"/>
        <v>2.5</v>
      </c>
      <c r="O1340" s="26" t="s">
        <v>7570</v>
      </c>
      <c r="P1340" s="26" t="s">
        <v>108</v>
      </c>
      <c r="Q1340" s="27">
        <v>41771</v>
      </c>
      <c r="R1340" s="26" t="s">
        <v>155</v>
      </c>
      <c r="S1340" s="26" t="s">
        <v>193</v>
      </c>
      <c r="T1340" s="26" t="s">
        <v>194</v>
      </c>
      <c r="U1340" s="26" t="s">
        <v>833</v>
      </c>
      <c r="V1340" s="26" t="s">
        <v>15763</v>
      </c>
      <c r="W1340" s="26" t="s">
        <v>3068</v>
      </c>
      <c r="X1340" s="26" t="s">
        <v>3159</v>
      </c>
      <c r="Y1340" s="26" t="s">
        <v>7544</v>
      </c>
      <c r="Z1340" s="24"/>
      <c r="AA1340" s="24"/>
      <c r="AB1340" s="26" t="s">
        <v>117</v>
      </c>
      <c r="AC1340" s="28">
        <v>7000</v>
      </c>
      <c r="AD1340" s="26" t="s">
        <v>7545</v>
      </c>
      <c r="AE1340" s="26" t="s">
        <v>558</v>
      </c>
      <c r="AF1340" s="26" t="s">
        <v>120</v>
      </c>
      <c r="AG1340" s="26" t="s">
        <v>194</v>
      </c>
      <c r="AH1340" s="26" t="s">
        <v>158</v>
      </c>
      <c r="AI1340" s="28">
        <v>7000</v>
      </c>
      <c r="AJ1340" s="26" t="s">
        <v>7564</v>
      </c>
      <c r="AK1340" s="26" t="s">
        <v>7554</v>
      </c>
      <c r="AL1340" s="26" t="s">
        <v>7571</v>
      </c>
      <c r="AM1340" s="26" t="s">
        <v>7572</v>
      </c>
      <c r="AN1340" s="26" t="s">
        <v>7573</v>
      </c>
      <c r="AO1340" s="26" t="s">
        <v>7574</v>
      </c>
      <c r="AP1340" s="26" t="s">
        <v>7575</v>
      </c>
      <c r="AQ1340" s="24"/>
      <c r="AR1340" s="24"/>
      <c r="AS1340" s="24"/>
      <c r="AT1340" s="24"/>
      <c r="AU1340" s="24"/>
      <c r="AV1340" s="24"/>
      <c r="AW1340" s="28">
        <v>40564</v>
      </c>
      <c r="AX1340" s="26">
        <v>63</v>
      </c>
      <c r="AY1340" s="28">
        <v>28</v>
      </c>
      <c r="AZ1340" s="28">
        <v>18</v>
      </c>
      <c r="BA1340" s="26">
        <v>0</v>
      </c>
      <c r="BB1340" s="26" t="s">
        <v>241</v>
      </c>
      <c r="BC1340" s="26" t="s">
        <v>2436</v>
      </c>
      <c r="BD1340" s="26" t="s">
        <v>125</v>
      </c>
      <c r="BE1340" s="24"/>
      <c r="BF1340" s="26" t="s">
        <v>3080</v>
      </c>
      <c r="BG1340" s="26" t="s">
        <v>2310</v>
      </c>
      <c r="BH1340" s="26" t="s">
        <v>7576</v>
      </c>
      <c r="BI1340" s="26" t="s">
        <v>271</v>
      </c>
      <c r="BJ1340" s="24"/>
      <c r="BK1340" s="24"/>
      <c r="BL1340" s="24"/>
      <c r="BM1340" s="24"/>
      <c r="BN1340" s="24"/>
      <c r="BO1340" s="24"/>
      <c r="BP1340" s="24"/>
      <c r="BQ1340" s="24"/>
      <c r="BR1340" s="26">
        <v>2</v>
      </c>
      <c r="BS1340" s="26">
        <v>2</v>
      </c>
      <c r="BT1340" s="26">
        <v>2</v>
      </c>
      <c r="BU1340" s="26">
        <v>3</v>
      </c>
      <c r="BV1340" s="26">
        <v>2</v>
      </c>
      <c r="BW1340" s="26">
        <v>3</v>
      </c>
      <c r="BX1340" s="26">
        <v>3</v>
      </c>
      <c r="BY1340" s="26">
        <v>3</v>
      </c>
      <c r="BZ1340" s="24"/>
      <c r="CA1340" s="24"/>
      <c r="CB1340" s="24"/>
      <c r="CC1340" s="24"/>
      <c r="CD1340" s="24"/>
      <c r="CE1340" s="24"/>
      <c r="CF1340" s="24"/>
      <c r="CG1340" s="24"/>
      <c r="CH1340" s="24"/>
      <c r="CI1340" s="24"/>
      <c r="CJ1340" s="24"/>
      <c r="CK1340" s="24"/>
      <c r="CL1340" s="24"/>
      <c r="CM1340" s="24"/>
      <c r="CN1340" s="24"/>
      <c r="CO1340" s="24"/>
      <c r="CP1340" s="24"/>
      <c r="CQ1340" s="24"/>
      <c r="CR1340" s="24"/>
      <c r="CS1340" s="24"/>
      <c r="CT1340" s="24"/>
      <c r="CU1340" s="24"/>
      <c r="CV1340" s="24"/>
      <c r="CW1340" s="24"/>
      <c r="CX1340" s="24"/>
      <c r="CY1340" s="24"/>
      <c r="CZ1340" s="24"/>
      <c r="DA1340" s="24"/>
      <c r="DB1340" s="24"/>
      <c r="DC1340" s="24"/>
      <c r="DD1340" s="24"/>
      <c r="DE1340" s="24"/>
      <c r="DF1340" s="26" t="s">
        <v>139</v>
      </c>
      <c r="DG1340" s="26" t="s">
        <v>120</v>
      </c>
      <c r="DH1340" s="26" t="s">
        <v>139</v>
      </c>
      <c r="DI1340" s="26" t="s">
        <v>120</v>
      </c>
      <c r="DJ1340" s="26" t="s">
        <v>139</v>
      </c>
      <c r="DK1340" s="26" t="s">
        <v>120</v>
      </c>
      <c r="DL1340" s="26" t="s">
        <v>139</v>
      </c>
      <c r="DM1340" s="26" t="s">
        <v>139</v>
      </c>
      <c r="DN1340" s="26" t="s">
        <v>139</v>
      </c>
      <c r="DO1340" s="26" t="s">
        <v>139</v>
      </c>
    </row>
    <row r="1341" spans="1:119" ht="20.100000000000001" customHeight="1" x14ac:dyDescent="0.25">
      <c r="A1341" s="29" t="str">
        <f t="shared" si="280"/>
        <v/>
      </c>
      <c r="B1341" s="29" t="str">
        <f t="shared" si="281"/>
        <v>Harlem School of the Arts</v>
      </c>
      <c r="C1341" s="29">
        <f t="shared" si="282"/>
        <v>0</v>
      </c>
      <c r="D1341" s="30" t="str">
        <f t="shared" si="283"/>
        <v>North America</v>
      </c>
      <c r="E1341" s="30" t="str">
        <f t="shared" si="284"/>
        <v>United States</v>
      </c>
      <c r="F1341" s="31">
        <f t="shared" si="285"/>
        <v>0</v>
      </c>
      <c r="G1341" s="31">
        <f t="shared" si="286"/>
        <v>0</v>
      </c>
      <c r="H1341" s="31">
        <f t="shared" si="287"/>
        <v>0</v>
      </c>
      <c r="I1341" s="31">
        <f t="shared" si="288"/>
        <v>0</v>
      </c>
      <c r="J1341" s="31">
        <f t="shared" si="289"/>
        <v>0</v>
      </c>
      <c r="K1341" s="31">
        <f t="shared" si="290"/>
        <v>0</v>
      </c>
      <c r="L1341" s="31">
        <f t="shared" si="291"/>
        <v>0</v>
      </c>
      <c r="M1341" s="31">
        <f t="shared" si="292"/>
        <v>0</v>
      </c>
      <c r="N1341" s="31">
        <f t="shared" si="293"/>
        <v>0</v>
      </c>
      <c r="O1341" s="26" t="s">
        <v>16118</v>
      </c>
      <c r="P1341" s="26" t="s">
        <v>108</v>
      </c>
      <c r="Q1341" s="27">
        <v>41039</v>
      </c>
      <c r="R1341" s="24"/>
      <c r="S1341" s="24"/>
      <c r="T1341" s="26" t="s">
        <v>175</v>
      </c>
      <c r="U1341" s="24"/>
      <c r="V1341" s="26" t="s">
        <v>1142</v>
      </c>
      <c r="W1341" s="26" t="s">
        <v>211</v>
      </c>
      <c r="X1341" s="24"/>
      <c r="Y1341" s="26" t="s">
        <v>16119</v>
      </c>
      <c r="Z1341" s="24"/>
      <c r="AA1341" s="24"/>
      <c r="AB1341" s="26" t="s">
        <v>15736</v>
      </c>
      <c r="AC1341" s="28">
        <v>1500</v>
      </c>
      <c r="AD1341" s="24"/>
      <c r="AE1341" s="24"/>
      <c r="AF1341" s="26" t="s">
        <v>139</v>
      </c>
      <c r="AG1341" s="26" t="s">
        <v>175</v>
      </c>
      <c r="AH1341" s="24"/>
      <c r="AI1341" s="28">
        <v>1500</v>
      </c>
      <c r="AJ1341" s="24"/>
      <c r="AK1341" s="24"/>
      <c r="AL1341" s="24"/>
      <c r="AM1341" s="24"/>
      <c r="AN1341" s="24"/>
      <c r="AO1341" s="24"/>
      <c r="AP1341" s="24"/>
      <c r="AQ1341" s="24"/>
      <c r="AR1341" s="24"/>
      <c r="AS1341" s="24"/>
      <c r="AT1341" s="24"/>
      <c r="AU1341" s="24"/>
      <c r="AV1341" s="24"/>
      <c r="AW1341" s="24"/>
      <c r="AX1341" s="24"/>
      <c r="AY1341" s="24"/>
      <c r="AZ1341" s="24"/>
      <c r="BA1341" s="24"/>
      <c r="BB1341" s="24"/>
      <c r="BC1341" s="24"/>
      <c r="BD1341" s="24"/>
      <c r="BE1341" s="24"/>
      <c r="BF1341" s="24"/>
      <c r="BG1341" s="24"/>
      <c r="BH1341" s="24"/>
      <c r="BI1341" s="24"/>
      <c r="BJ1341" s="24"/>
      <c r="BK1341" s="24"/>
      <c r="BL1341" s="24"/>
      <c r="BM1341" s="24"/>
      <c r="BN1341" s="24"/>
      <c r="BO1341" s="24"/>
      <c r="BP1341" s="24"/>
      <c r="BQ1341" s="24"/>
      <c r="BR1341" s="24"/>
      <c r="BS1341" s="24"/>
      <c r="BT1341" s="24"/>
      <c r="BU1341" s="24"/>
      <c r="BV1341" s="24"/>
      <c r="BW1341" s="24"/>
      <c r="BX1341" s="24"/>
      <c r="BY1341" s="24"/>
      <c r="BZ1341" s="24"/>
      <c r="CA1341" s="24"/>
      <c r="CB1341" s="24"/>
      <c r="CC1341" s="24"/>
      <c r="CD1341" s="24"/>
      <c r="CE1341" s="24"/>
      <c r="CF1341" s="24"/>
      <c r="CG1341" s="24"/>
      <c r="CH1341" s="24"/>
      <c r="CI1341" s="24"/>
      <c r="CJ1341" s="24"/>
      <c r="CK1341" s="24"/>
      <c r="CL1341" s="24"/>
      <c r="CM1341" s="24"/>
      <c r="CN1341" s="24"/>
      <c r="CO1341" s="24"/>
      <c r="CP1341" s="24"/>
      <c r="CQ1341" s="24"/>
      <c r="CR1341" s="24"/>
      <c r="CS1341" s="24"/>
      <c r="CT1341" s="24"/>
      <c r="CU1341" s="24"/>
      <c r="CV1341" s="24"/>
      <c r="CW1341" s="24"/>
      <c r="CX1341" s="24"/>
      <c r="CY1341" s="24"/>
      <c r="CZ1341" s="24"/>
      <c r="DA1341" s="24"/>
      <c r="DB1341" s="24"/>
      <c r="DC1341" s="24"/>
      <c r="DD1341" s="24"/>
      <c r="DE1341" s="24"/>
      <c r="DF1341" s="26" t="s">
        <v>139</v>
      </c>
      <c r="DG1341" s="26" t="s">
        <v>139</v>
      </c>
      <c r="DH1341" s="26" t="s">
        <v>139</v>
      </c>
      <c r="DI1341" s="26" t="s">
        <v>139</v>
      </c>
      <c r="DJ1341" s="26" t="s">
        <v>139</v>
      </c>
      <c r="DK1341" s="26" t="s">
        <v>139</v>
      </c>
      <c r="DL1341" s="26" t="s">
        <v>139</v>
      </c>
      <c r="DM1341" s="26" t="s">
        <v>139</v>
      </c>
      <c r="DN1341" s="26" t="s">
        <v>139</v>
      </c>
      <c r="DO1341" s="26" t="s">
        <v>139</v>
      </c>
    </row>
    <row r="1342" spans="1:119" ht="20.100000000000001" customHeight="1" x14ac:dyDescent="0.25">
      <c r="A1342" s="29" t="str">
        <f t="shared" si="280"/>
        <v>Healthy Ones Lifestyle Youth Network7</v>
      </c>
      <c r="B1342" s="29" t="str">
        <f t="shared" si="281"/>
        <v>Healthy Ones Lifestyle Youth Network</v>
      </c>
      <c r="C1342" s="29">
        <f t="shared" si="282"/>
        <v>7</v>
      </c>
      <c r="D1342" s="30" t="str">
        <f t="shared" si="283"/>
        <v>Americas</v>
      </c>
      <c r="E1342" s="30" t="str">
        <f t="shared" si="284"/>
        <v>Kingston, Jamaica</v>
      </c>
      <c r="F1342" s="31">
        <f t="shared" si="285"/>
        <v>4</v>
      </c>
      <c r="G1342" s="31">
        <f t="shared" si="286"/>
        <v>3</v>
      </c>
      <c r="H1342" s="31">
        <f t="shared" si="287"/>
        <v>3</v>
      </c>
      <c r="I1342" s="31">
        <f t="shared" si="288"/>
        <v>3</v>
      </c>
      <c r="J1342" s="31">
        <f t="shared" si="289"/>
        <v>4</v>
      </c>
      <c r="K1342" s="31">
        <f t="shared" si="290"/>
        <v>4</v>
      </c>
      <c r="L1342" s="31">
        <f t="shared" si="291"/>
        <v>4</v>
      </c>
      <c r="M1342" s="31">
        <f t="shared" si="292"/>
        <v>4</v>
      </c>
      <c r="N1342" s="31">
        <f t="shared" si="293"/>
        <v>3.6</v>
      </c>
      <c r="O1342" s="26" t="s">
        <v>7577</v>
      </c>
      <c r="P1342" s="26" t="s">
        <v>108</v>
      </c>
      <c r="Q1342" s="27">
        <v>42502</v>
      </c>
      <c r="R1342" s="26" t="s">
        <v>305</v>
      </c>
      <c r="S1342" s="26" t="s">
        <v>184</v>
      </c>
      <c r="T1342" s="26" t="s">
        <v>157</v>
      </c>
      <c r="U1342" s="26" t="s">
        <v>168</v>
      </c>
      <c r="V1342" s="26" t="s">
        <v>15731</v>
      </c>
      <c r="W1342" s="26" t="s">
        <v>7578</v>
      </c>
      <c r="X1342" s="26" t="s">
        <v>7579</v>
      </c>
      <c r="Y1342" s="26" t="s">
        <v>7580</v>
      </c>
      <c r="Z1342" s="24"/>
      <c r="AA1342" s="24"/>
      <c r="AB1342" s="26" t="s">
        <v>117</v>
      </c>
      <c r="AC1342" s="28">
        <v>6000</v>
      </c>
      <c r="AD1342" s="24"/>
      <c r="AE1342" s="24"/>
      <c r="AF1342" s="26" t="s">
        <v>120</v>
      </c>
      <c r="AG1342" s="26" t="s">
        <v>645</v>
      </c>
      <c r="AH1342" s="26" t="s">
        <v>235</v>
      </c>
      <c r="AI1342" s="28">
        <v>6000</v>
      </c>
      <c r="AJ1342" s="26" t="s">
        <v>7581</v>
      </c>
      <c r="AK1342" s="26" t="s">
        <v>7582</v>
      </c>
      <c r="AL1342" s="26" t="s">
        <v>7583</v>
      </c>
      <c r="AM1342" s="24"/>
      <c r="AN1342" s="24"/>
      <c r="AO1342" s="24"/>
      <c r="AP1342" s="24"/>
      <c r="AQ1342" s="24"/>
      <c r="AR1342" s="26" t="s">
        <v>7584</v>
      </c>
      <c r="AS1342" s="24"/>
      <c r="AT1342" s="24"/>
      <c r="AU1342" s="24"/>
      <c r="AV1342" s="24"/>
      <c r="AW1342" s="28">
        <v>29001</v>
      </c>
      <c r="AX1342" s="26">
        <v>125</v>
      </c>
      <c r="AY1342" s="28">
        <v>100</v>
      </c>
      <c r="AZ1342" s="28">
        <v>89</v>
      </c>
      <c r="BA1342" s="26">
        <v>0</v>
      </c>
      <c r="BB1342" s="26" t="s">
        <v>148</v>
      </c>
      <c r="BC1342" s="26" t="s">
        <v>566</v>
      </c>
      <c r="BD1342" s="26" t="s">
        <v>125</v>
      </c>
      <c r="BE1342" s="24"/>
      <c r="BF1342" s="26" t="s">
        <v>7585</v>
      </c>
      <c r="BG1342" s="26" t="s">
        <v>191</v>
      </c>
      <c r="BH1342" s="26" t="s">
        <v>7586</v>
      </c>
      <c r="BI1342" s="26" t="s">
        <v>7578</v>
      </c>
      <c r="BJ1342" s="26" t="s">
        <v>7587</v>
      </c>
      <c r="BK1342" s="26" t="s">
        <v>7578</v>
      </c>
      <c r="BL1342" s="26" t="s">
        <v>7588</v>
      </c>
      <c r="BM1342" s="26" t="s">
        <v>7578</v>
      </c>
      <c r="BN1342" s="24"/>
      <c r="BO1342" s="24"/>
      <c r="BP1342" s="24"/>
      <c r="BQ1342" s="24"/>
      <c r="BR1342" s="26">
        <v>4</v>
      </c>
      <c r="BS1342" s="26">
        <v>3</v>
      </c>
      <c r="BT1342" s="26">
        <v>3</v>
      </c>
      <c r="BU1342" s="26">
        <v>3</v>
      </c>
      <c r="BV1342" s="26">
        <v>4</v>
      </c>
      <c r="BW1342" s="26">
        <v>4</v>
      </c>
      <c r="BX1342" s="26">
        <v>4</v>
      </c>
      <c r="BY1342" s="26">
        <v>4</v>
      </c>
      <c r="BZ1342" s="24"/>
      <c r="CA1342" s="24"/>
      <c r="CB1342" s="24"/>
      <c r="CC1342" s="24"/>
      <c r="CD1342" s="24"/>
      <c r="CE1342" s="24"/>
      <c r="CF1342" s="24"/>
      <c r="CG1342" s="24"/>
      <c r="CH1342" s="24"/>
      <c r="CI1342" s="24"/>
      <c r="CJ1342" s="24"/>
      <c r="CK1342" s="24"/>
      <c r="CL1342" s="24"/>
      <c r="CM1342" s="24"/>
      <c r="CN1342" s="24"/>
      <c r="CO1342" s="24"/>
      <c r="CP1342" s="24"/>
      <c r="CQ1342" s="24"/>
      <c r="CR1342" s="24"/>
      <c r="CS1342" s="24"/>
      <c r="CT1342" s="24"/>
      <c r="CU1342" s="24"/>
      <c r="CV1342" s="24"/>
      <c r="CW1342" s="24"/>
      <c r="CX1342" s="24"/>
      <c r="CY1342" s="24"/>
      <c r="CZ1342" s="24"/>
      <c r="DA1342" s="24"/>
      <c r="DB1342" s="24"/>
      <c r="DC1342" s="24"/>
      <c r="DD1342" s="24"/>
      <c r="DE1342" s="24"/>
      <c r="DF1342" s="26" t="s">
        <v>120</v>
      </c>
      <c r="DG1342" s="26" t="s">
        <v>120</v>
      </c>
      <c r="DH1342" s="26" t="s">
        <v>120</v>
      </c>
      <c r="DI1342" s="26" t="s">
        <v>139</v>
      </c>
      <c r="DJ1342" s="26" t="s">
        <v>139</v>
      </c>
      <c r="DK1342" s="26" t="s">
        <v>139</v>
      </c>
      <c r="DL1342" s="26" t="s">
        <v>139</v>
      </c>
      <c r="DM1342" s="26" t="s">
        <v>139</v>
      </c>
      <c r="DN1342" s="26" t="s">
        <v>139</v>
      </c>
      <c r="DO1342" s="26" t="s">
        <v>139</v>
      </c>
    </row>
    <row r="1343" spans="1:119" ht="20.100000000000001" customHeight="1" x14ac:dyDescent="0.25">
      <c r="A1343" s="29" t="str">
        <f t="shared" si="280"/>
        <v>Healthy Ones Lifestyle Youth Network6</v>
      </c>
      <c r="B1343" s="29" t="str">
        <f t="shared" si="281"/>
        <v>Healthy Ones Lifestyle Youth Network</v>
      </c>
      <c r="C1343" s="29">
        <f t="shared" si="282"/>
        <v>6</v>
      </c>
      <c r="D1343" s="30" t="str">
        <f t="shared" si="283"/>
        <v>Americas</v>
      </c>
      <c r="E1343" s="30" t="str">
        <f t="shared" si="284"/>
        <v>Kingston, Jamaica</v>
      </c>
      <c r="F1343" s="31">
        <f t="shared" si="285"/>
        <v>4</v>
      </c>
      <c r="G1343" s="31">
        <f t="shared" si="286"/>
        <v>2</v>
      </c>
      <c r="H1343" s="31">
        <f t="shared" si="287"/>
        <v>2</v>
      </c>
      <c r="I1343" s="31">
        <f t="shared" si="288"/>
        <v>3</v>
      </c>
      <c r="J1343" s="31">
        <f t="shared" si="289"/>
        <v>3</v>
      </c>
      <c r="K1343" s="31">
        <f t="shared" si="290"/>
        <v>3</v>
      </c>
      <c r="L1343" s="31">
        <f t="shared" si="291"/>
        <v>4</v>
      </c>
      <c r="M1343" s="31">
        <f t="shared" si="292"/>
        <v>3</v>
      </c>
      <c r="N1343" s="31">
        <f t="shared" si="293"/>
        <v>3</v>
      </c>
      <c r="O1343" s="26" t="s">
        <v>7589</v>
      </c>
      <c r="P1343" s="26" t="s">
        <v>108</v>
      </c>
      <c r="Q1343" s="27">
        <v>41946</v>
      </c>
      <c r="R1343" s="26" t="s">
        <v>166</v>
      </c>
      <c r="S1343" s="26" t="s">
        <v>609</v>
      </c>
      <c r="T1343" s="26" t="s">
        <v>278</v>
      </c>
      <c r="U1343" s="26" t="s">
        <v>168</v>
      </c>
      <c r="V1343" s="26" t="s">
        <v>15731</v>
      </c>
      <c r="W1343" s="26" t="s">
        <v>7578</v>
      </c>
      <c r="X1343" s="26" t="s">
        <v>7579</v>
      </c>
      <c r="Y1343" s="26" t="s">
        <v>7580</v>
      </c>
      <c r="Z1343" s="24"/>
      <c r="AA1343" s="24"/>
      <c r="AB1343" s="26" t="s">
        <v>117</v>
      </c>
      <c r="AC1343" s="28">
        <v>10000</v>
      </c>
      <c r="AD1343" s="24"/>
      <c r="AE1343" s="24"/>
      <c r="AF1343" s="26" t="s">
        <v>120</v>
      </c>
      <c r="AG1343" s="26" t="s">
        <v>645</v>
      </c>
      <c r="AH1343" s="26" t="s">
        <v>250</v>
      </c>
      <c r="AI1343" s="28">
        <v>10000</v>
      </c>
      <c r="AJ1343" s="26" t="s">
        <v>7590</v>
      </c>
      <c r="AK1343" s="26" t="s">
        <v>7582</v>
      </c>
      <c r="AL1343" s="26" t="s">
        <v>7583</v>
      </c>
      <c r="AM1343" s="24"/>
      <c r="AN1343" s="24"/>
      <c r="AO1343" s="24"/>
      <c r="AP1343" s="24"/>
      <c r="AQ1343" s="26" t="s">
        <v>7591</v>
      </c>
      <c r="AR1343" s="24"/>
      <c r="AS1343" s="24"/>
      <c r="AT1343" s="24"/>
      <c r="AU1343" s="26" t="s">
        <v>7592</v>
      </c>
      <c r="AV1343" s="24"/>
      <c r="AW1343" s="28">
        <v>27689</v>
      </c>
      <c r="AX1343" s="26">
        <v>123</v>
      </c>
      <c r="AY1343" s="28">
        <v>100</v>
      </c>
      <c r="AZ1343" s="28">
        <v>87</v>
      </c>
      <c r="BA1343" s="26">
        <v>0</v>
      </c>
      <c r="BB1343" s="26" t="s">
        <v>148</v>
      </c>
      <c r="BC1343" s="26" t="s">
        <v>566</v>
      </c>
      <c r="BD1343" s="26" t="s">
        <v>125</v>
      </c>
      <c r="BE1343" s="24"/>
      <c r="BF1343" s="26" t="s">
        <v>7585</v>
      </c>
      <c r="BG1343" s="26" t="s">
        <v>191</v>
      </c>
      <c r="BH1343" s="26" t="s">
        <v>7586</v>
      </c>
      <c r="BI1343" s="26" t="s">
        <v>7578</v>
      </c>
      <c r="BJ1343" s="26" t="s">
        <v>7588</v>
      </c>
      <c r="BK1343" s="26" t="s">
        <v>7578</v>
      </c>
      <c r="BL1343" s="24"/>
      <c r="BM1343" s="24"/>
      <c r="BN1343" s="24"/>
      <c r="BO1343" s="24"/>
      <c r="BP1343" s="24"/>
      <c r="BQ1343" s="24"/>
      <c r="BR1343" s="26">
        <v>4</v>
      </c>
      <c r="BS1343" s="26">
        <v>2</v>
      </c>
      <c r="BT1343" s="26">
        <v>2</v>
      </c>
      <c r="BU1343" s="26">
        <v>3</v>
      </c>
      <c r="BV1343" s="26">
        <v>3</v>
      </c>
      <c r="BW1343" s="26">
        <v>3</v>
      </c>
      <c r="BX1343" s="26">
        <v>4</v>
      </c>
      <c r="BY1343" s="26">
        <v>3</v>
      </c>
      <c r="BZ1343" s="24"/>
      <c r="CA1343" s="24"/>
      <c r="CB1343" s="24"/>
      <c r="CC1343" s="24"/>
      <c r="CD1343" s="24"/>
      <c r="CE1343" s="24"/>
      <c r="CF1343" s="24"/>
      <c r="CG1343" s="24"/>
      <c r="CH1343" s="24"/>
      <c r="CI1343" s="24"/>
      <c r="CJ1343" s="24"/>
      <c r="CK1343" s="24"/>
      <c r="CL1343" s="24"/>
      <c r="CM1343" s="24"/>
      <c r="CN1343" s="24"/>
      <c r="CO1343" s="24"/>
      <c r="CP1343" s="24"/>
      <c r="CQ1343" s="24"/>
      <c r="CR1343" s="24"/>
      <c r="CS1343" s="24"/>
      <c r="CT1343" s="24"/>
      <c r="CU1343" s="24"/>
      <c r="CV1343" s="24"/>
      <c r="CW1343" s="24"/>
      <c r="CX1343" s="24"/>
      <c r="CY1343" s="24"/>
      <c r="CZ1343" s="24"/>
      <c r="DA1343" s="24"/>
      <c r="DB1343" s="24"/>
      <c r="DC1343" s="24"/>
      <c r="DD1343" s="24"/>
      <c r="DE1343" s="24"/>
      <c r="DF1343" s="26" t="s">
        <v>120</v>
      </c>
      <c r="DG1343" s="26" t="s">
        <v>120</v>
      </c>
      <c r="DH1343" s="26" t="s">
        <v>120</v>
      </c>
      <c r="DI1343" s="26" t="s">
        <v>139</v>
      </c>
      <c r="DJ1343" s="26" t="s">
        <v>139</v>
      </c>
      <c r="DK1343" s="26" t="s">
        <v>139</v>
      </c>
      <c r="DL1343" s="26" t="s">
        <v>139</v>
      </c>
      <c r="DM1343" s="26" t="s">
        <v>139</v>
      </c>
      <c r="DN1343" s="26" t="s">
        <v>139</v>
      </c>
      <c r="DO1343" s="26" t="s">
        <v>139</v>
      </c>
    </row>
    <row r="1344" spans="1:119" ht="20.100000000000001" customHeight="1" x14ac:dyDescent="0.25">
      <c r="A1344" s="29" t="str">
        <f t="shared" si="280"/>
        <v>Healthy Ones Lifestyle Youth Network5</v>
      </c>
      <c r="B1344" s="29" t="str">
        <f t="shared" si="281"/>
        <v>Healthy Ones Lifestyle Youth Network</v>
      </c>
      <c r="C1344" s="29">
        <f t="shared" si="282"/>
        <v>5</v>
      </c>
      <c r="D1344" s="30" t="str">
        <f t="shared" si="283"/>
        <v>Americas</v>
      </c>
      <c r="E1344" s="30" t="str">
        <f t="shared" si="284"/>
        <v>Kingston, Jamaica</v>
      </c>
      <c r="F1344" s="31">
        <f t="shared" si="285"/>
        <v>3</v>
      </c>
      <c r="G1344" s="31">
        <f t="shared" si="286"/>
        <v>2</v>
      </c>
      <c r="H1344" s="31">
        <f t="shared" si="287"/>
        <v>2</v>
      </c>
      <c r="I1344" s="31">
        <f t="shared" si="288"/>
        <v>3</v>
      </c>
      <c r="J1344" s="31">
        <f t="shared" si="289"/>
        <v>3</v>
      </c>
      <c r="K1344" s="31">
        <f t="shared" si="290"/>
        <v>3</v>
      </c>
      <c r="L1344" s="31">
        <f t="shared" si="291"/>
        <v>3</v>
      </c>
      <c r="M1344" s="31">
        <f t="shared" si="292"/>
        <v>4</v>
      </c>
      <c r="N1344" s="31">
        <f t="shared" si="293"/>
        <v>2.9</v>
      </c>
      <c r="O1344" s="26" t="s">
        <v>7593</v>
      </c>
      <c r="P1344" s="26" t="s">
        <v>108</v>
      </c>
      <c r="Q1344" s="27">
        <v>41568</v>
      </c>
      <c r="R1344" s="26" t="s">
        <v>166</v>
      </c>
      <c r="S1344" s="26" t="s">
        <v>622</v>
      </c>
      <c r="T1344" s="26" t="s">
        <v>194</v>
      </c>
      <c r="U1344" s="26" t="s">
        <v>833</v>
      </c>
      <c r="V1344" s="26" t="s">
        <v>15731</v>
      </c>
      <c r="W1344" s="26" t="s">
        <v>7578</v>
      </c>
      <c r="X1344" s="26" t="s">
        <v>7579</v>
      </c>
      <c r="Y1344" s="26" t="s">
        <v>7580</v>
      </c>
      <c r="Z1344" s="24"/>
      <c r="AA1344" s="24"/>
      <c r="AB1344" s="26" t="s">
        <v>117</v>
      </c>
      <c r="AC1344" s="28">
        <v>10000</v>
      </c>
      <c r="AD1344" s="24"/>
      <c r="AE1344" s="24"/>
      <c r="AF1344" s="26" t="s">
        <v>120</v>
      </c>
      <c r="AG1344" s="26" t="s">
        <v>645</v>
      </c>
      <c r="AH1344" s="26" t="s">
        <v>176</v>
      </c>
      <c r="AI1344" s="28">
        <v>10000</v>
      </c>
      <c r="AJ1344" s="26" t="s">
        <v>7594</v>
      </c>
      <c r="AK1344" s="26" t="s">
        <v>7595</v>
      </c>
      <c r="AL1344" s="26" t="s">
        <v>7596</v>
      </c>
      <c r="AM1344" s="24"/>
      <c r="AN1344" s="24"/>
      <c r="AO1344" s="24"/>
      <c r="AP1344" s="24"/>
      <c r="AQ1344" s="26" t="s">
        <v>7597</v>
      </c>
      <c r="AR1344" s="24"/>
      <c r="AS1344" s="24"/>
      <c r="AT1344" s="24"/>
      <c r="AU1344" s="24"/>
      <c r="AV1344" s="24"/>
      <c r="AW1344" s="28">
        <v>48898</v>
      </c>
      <c r="AX1344" s="26">
        <v>89</v>
      </c>
      <c r="AY1344" s="28">
        <v>60</v>
      </c>
      <c r="AZ1344" s="28">
        <v>50</v>
      </c>
      <c r="BA1344" s="26">
        <v>0</v>
      </c>
      <c r="BB1344" s="26" t="s">
        <v>148</v>
      </c>
      <c r="BC1344" s="26" t="s">
        <v>566</v>
      </c>
      <c r="BD1344" s="26" t="s">
        <v>125</v>
      </c>
      <c r="BE1344" s="24"/>
      <c r="BF1344" s="26" t="s">
        <v>7598</v>
      </c>
      <c r="BG1344" s="26" t="s">
        <v>7578</v>
      </c>
      <c r="BH1344" s="26" t="s">
        <v>7585</v>
      </c>
      <c r="BI1344" s="26" t="s">
        <v>261</v>
      </c>
      <c r="BJ1344" s="26" t="s">
        <v>7587</v>
      </c>
      <c r="BK1344" s="26" t="s">
        <v>7578</v>
      </c>
      <c r="BL1344" s="26" t="s">
        <v>7599</v>
      </c>
      <c r="BM1344" s="26" t="s">
        <v>7578</v>
      </c>
      <c r="BN1344" s="26" t="s">
        <v>7600</v>
      </c>
      <c r="BO1344" s="26" t="s">
        <v>7578</v>
      </c>
      <c r="BP1344" s="24"/>
      <c r="BQ1344" s="24"/>
      <c r="BR1344" s="26">
        <v>3</v>
      </c>
      <c r="BS1344" s="26">
        <v>2</v>
      </c>
      <c r="BT1344" s="26">
        <v>2</v>
      </c>
      <c r="BU1344" s="26">
        <v>3</v>
      </c>
      <c r="BV1344" s="26">
        <v>3</v>
      </c>
      <c r="BW1344" s="26">
        <v>3</v>
      </c>
      <c r="BX1344" s="26">
        <v>3</v>
      </c>
      <c r="BY1344" s="26">
        <v>4</v>
      </c>
      <c r="BZ1344" s="24"/>
      <c r="CA1344" s="24"/>
      <c r="CB1344" s="24"/>
      <c r="CC1344" s="24"/>
      <c r="CD1344" s="24"/>
      <c r="CE1344" s="24"/>
      <c r="CF1344" s="24"/>
      <c r="CG1344" s="24"/>
      <c r="CH1344" s="24"/>
      <c r="CI1344" s="24"/>
      <c r="CJ1344" s="24"/>
      <c r="CK1344" s="24"/>
      <c r="CL1344" s="24"/>
      <c r="CM1344" s="24"/>
      <c r="CN1344" s="24"/>
      <c r="CO1344" s="24"/>
      <c r="CP1344" s="24"/>
      <c r="CQ1344" s="24"/>
      <c r="CR1344" s="24"/>
      <c r="CS1344" s="24"/>
      <c r="CT1344" s="24"/>
      <c r="CU1344" s="24"/>
      <c r="CV1344" s="24"/>
      <c r="CW1344" s="24"/>
      <c r="CX1344" s="24"/>
      <c r="CY1344" s="24"/>
      <c r="CZ1344" s="24"/>
      <c r="DA1344" s="24"/>
      <c r="DB1344" s="24"/>
      <c r="DC1344" s="24"/>
      <c r="DD1344" s="24"/>
      <c r="DE1344" s="24"/>
      <c r="DF1344" s="26" t="s">
        <v>120</v>
      </c>
      <c r="DG1344" s="26" t="s">
        <v>120</v>
      </c>
      <c r="DH1344" s="26" t="s">
        <v>120</v>
      </c>
      <c r="DI1344" s="26" t="s">
        <v>139</v>
      </c>
      <c r="DJ1344" s="26" t="s">
        <v>139</v>
      </c>
      <c r="DK1344" s="26" t="s">
        <v>139</v>
      </c>
      <c r="DL1344" s="26" t="s">
        <v>139</v>
      </c>
      <c r="DM1344" s="26" t="s">
        <v>139</v>
      </c>
      <c r="DN1344" s="26" t="s">
        <v>139</v>
      </c>
      <c r="DO1344" s="26" t="s">
        <v>139</v>
      </c>
    </row>
    <row r="1345" spans="1:119" ht="20.100000000000001" customHeight="1" x14ac:dyDescent="0.25">
      <c r="A1345" s="29" t="str">
        <f t="shared" si="280"/>
        <v>Healthy Ones Lifestyle Youth Network4</v>
      </c>
      <c r="B1345" s="29" t="str">
        <f t="shared" si="281"/>
        <v>Healthy Ones Lifestyle Youth Network</v>
      </c>
      <c r="C1345" s="29">
        <f t="shared" si="282"/>
        <v>4</v>
      </c>
      <c r="D1345" s="30" t="str">
        <f t="shared" si="283"/>
        <v>Americas</v>
      </c>
      <c r="E1345" s="30" t="str">
        <f t="shared" si="284"/>
        <v>Kingston, Jamaica</v>
      </c>
      <c r="F1345" s="31">
        <f t="shared" si="285"/>
        <v>3</v>
      </c>
      <c r="G1345" s="31">
        <f t="shared" si="286"/>
        <v>1</v>
      </c>
      <c r="H1345" s="31">
        <f t="shared" si="287"/>
        <v>2</v>
      </c>
      <c r="I1345" s="31">
        <f t="shared" si="288"/>
        <v>2</v>
      </c>
      <c r="J1345" s="31">
        <f t="shared" si="289"/>
        <v>2</v>
      </c>
      <c r="K1345" s="31">
        <f t="shared" si="290"/>
        <v>3</v>
      </c>
      <c r="L1345" s="31">
        <f t="shared" si="291"/>
        <v>3</v>
      </c>
      <c r="M1345" s="31">
        <f t="shared" si="292"/>
        <v>4</v>
      </c>
      <c r="N1345" s="31">
        <f t="shared" si="293"/>
        <v>2.5</v>
      </c>
      <c r="O1345" s="26" t="s">
        <v>7601</v>
      </c>
      <c r="P1345" s="26" t="s">
        <v>108</v>
      </c>
      <c r="Q1345" s="27">
        <v>41204</v>
      </c>
      <c r="R1345" s="26" t="s">
        <v>166</v>
      </c>
      <c r="S1345" s="26" t="s">
        <v>306</v>
      </c>
      <c r="T1345" s="26" t="s">
        <v>207</v>
      </c>
      <c r="U1345" s="26" t="s">
        <v>307</v>
      </c>
      <c r="V1345" s="26" t="s">
        <v>15731</v>
      </c>
      <c r="W1345" s="26" t="s">
        <v>7578</v>
      </c>
      <c r="X1345" s="26" t="s">
        <v>7579</v>
      </c>
      <c r="Y1345" s="26" t="s">
        <v>7580</v>
      </c>
      <c r="Z1345" s="24"/>
      <c r="AA1345" s="24"/>
      <c r="AB1345" s="26" t="s">
        <v>117</v>
      </c>
      <c r="AC1345" s="28">
        <v>9000</v>
      </c>
      <c r="AD1345" s="24"/>
      <c r="AE1345" s="24"/>
      <c r="AF1345" s="26" t="s">
        <v>120</v>
      </c>
      <c r="AG1345" s="26" t="s">
        <v>645</v>
      </c>
      <c r="AH1345" s="26" t="s">
        <v>185</v>
      </c>
      <c r="AI1345" s="28">
        <v>9000</v>
      </c>
      <c r="AJ1345" s="26" t="s">
        <v>7594</v>
      </c>
      <c r="AK1345" s="26" t="s">
        <v>7602</v>
      </c>
      <c r="AL1345" s="26" t="s">
        <v>7603</v>
      </c>
      <c r="AM1345" s="24"/>
      <c r="AN1345" s="24"/>
      <c r="AO1345" s="24"/>
      <c r="AP1345" s="24"/>
      <c r="AQ1345" s="26" t="s">
        <v>7604</v>
      </c>
      <c r="AR1345" s="24"/>
      <c r="AS1345" s="24"/>
      <c r="AT1345" s="24"/>
      <c r="AU1345" s="24"/>
      <c r="AV1345" s="24"/>
      <c r="AW1345" s="28">
        <v>37915</v>
      </c>
      <c r="AX1345" s="26">
        <v>78</v>
      </c>
      <c r="AY1345" s="28">
        <v>50</v>
      </c>
      <c r="AZ1345" s="28">
        <v>35</v>
      </c>
      <c r="BA1345" s="26">
        <v>0</v>
      </c>
      <c r="BB1345" s="26" t="s">
        <v>148</v>
      </c>
      <c r="BC1345" s="26" t="s">
        <v>566</v>
      </c>
      <c r="BD1345" s="26" t="s">
        <v>125</v>
      </c>
      <c r="BE1345" s="24"/>
      <c r="BF1345" s="24"/>
      <c r="BG1345" s="24"/>
      <c r="BH1345" s="26" t="s">
        <v>7585</v>
      </c>
      <c r="BI1345" s="26" t="s">
        <v>191</v>
      </c>
      <c r="BJ1345" s="26" t="s">
        <v>7598</v>
      </c>
      <c r="BK1345" s="26" t="s">
        <v>7578</v>
      </c>
      <c r="BL1345" s="26" t="s">
        <v>7587</v>
      </c>
      <c r="BM1345" s="26" t="s">
        <v>7578</v>
      </c>
      <c r="BN1345" s="26" t="s">
        <v>7605</v>
      </c>
      <c r="BO1345" s="26" t="s">
        <v>7578</v>
      </c>
      <c r="BP1345" s="24"/>
      <c r="BQ1345" s="24"/>
      <c r="BR1345" s="26">
        <v>3</v>
      </c>
      <c r="BS1345" s="26">
        <v>1</v>
      </c>
      <c r="BT1345" s="26">
        <v>2</v>
      </c>
      <c r="BU1345" s="26">
        <v>2</v>
      </c>
      <c r="BV1345" s="26">
        <v>2</v>
      </c>
      <c r="BW1345" s="26">
        <v>3</v>
      </c>
      <c r="BX1345" s="26">
        <v>3</v>
      </c>
      <c r="BY1345" s="26">
        <v>4</v>
      </c>
      <c r="BZ1345" s="24"/>
      <c r="CA1345" s="24"/>
      <c r="CB1345" s="24"/>
      <c r="CC1345" s="24"/>
      <c r="CD1345" s="24"/>
      <c r="CE1345" s="24"/>
      <c r="CF1345" s="24"/>
      <c r="CG1345" s="24"/>
      <c r="CH1345" s="24"/>
      <c r="CI1345" s="24"/>
      <c r="CJ1345" s="24"/>
      <c r="CK1345" s="24"/>
      <c r="CL1345" s="24"/>
      <c r="CM1345" s="24"/>
      <c r="CN1345" s="24"/>
      <c r="CO1345" s="24"/>
      <c r="CP1345" s="24"/>
      <c r="CQ1345" s="24"/>
      <c r="CR1345" s="24"/>
      <c r="CS1345" s="24"/>
      <c r="CT1345" s="24"/>
      <c r="CU1345" s="24"/>
      <c r="CV1345" s="24"/>
      <c r="CW1345" s="24"/>
      <c r="CX1345" s="24"/>
      <c r="CY1345" s="24"/>
      <c r="CZ1345" s="24"/>
      <c r="DA1345" s="24"/>
      <c r="DB1345" s="24"/>
      <c r="DC1345" s="24"/>
      <c r="DD1345" s="24"/>
      <c r="DE1345" s="24"/>
      <c r="DF1345" s="26" t="s">
        <v>120</v>
      </c>
      <c r="DG1345" s="26" t="s">
        <v>120</v>
      </c>
      <c r="DH1345" s="26" t="s">
        <v>120</v>
      </c>
      <c r="DI1345" s="26" t="s">
        <v>139</v>
      </c>
      <c r="DJ1345" s="26" t="s">
        <v>139</v>
      </c>
      <c r="DK1345" s="26" t="s">
        <v>139</v>
      </c>
      <c r="DL1345" s="26" t="s">
        <v>139</v>
      </c>
      <c r="DM1345" s="26" t="s">
        <v>139</v>
      </c>
      <c r="DN1345" s="26" t="s">
        <v>139</v>
      </c>
      <c r="DO1345" s="26" t="s">
        <v>139</v>
      </c>
    </row>
    <row r="1346" spans="1:119" ht="20.100000000000001" customHeight="1" x14ac:dyDescent="0.25">
      <c r="A1346" s="29" t="str">
        <f t="shared" si="280"/>
        <v/>
      </c>
      <c r="B1346" s="29" t="str">
        <f t="shared" si="281"/>
        <v>Healthy Ones Lifestyle Youth Network</v>
      </c>
      <c r="C1346" s="29">
        <f t="shared" si="282"/>
        <v>0</v>
      </c>
      <c r="D1346" s="30" t="str">
        <f t="shared" si="283"/>
        <v>Americas</v>
      </c>
      <c r="E1346" s="30" t="str">
        <f t="shared" si="284"/>
        <v>Kingston, Jamaica</v>
      </c>
      <c r="F1346" s="31">
        <f t="shared" si="285"/>
        <v>0</v>
      </c>
      <c r="G1346" s="31">
        <f t="shared" si="286"/>
        <v>0</v>
      </c>
      <c r="H1346" s="31">
        <f t="shared" si="287"/>
        <v>0</v>
      </c>
      <c r="I1346" s="31">
        <f t="shared" si="288"/>
        <v>0</v>
      </c>
      <c r="J1346" s="31">
        <f t="shared" si="289"/>
        <v>0</v>
      </c>
      <c r="K1346" s="31">
        <f t="shared" si="290"/>
        <v>0</v>
      </c>
      <c r="L1346" s="31">
        <f t="shared" si="291"/>
        <v>0</v>
      </c>
      <c r="M1346" s="31">
        <f t="shared" si="292"/>
        <v>0</v>
      </c>
      <c r="N1346" s="31">
        <f t="shared" si="293"/>
        <v>0</v>
      </c>
      <c r="O1346" s="26" t="s">
        <v>16120</v>
      </c>
      <c r="P1346" s="26" t="s">
        <v>108</v>
      </c>
      <c r="Q1346" s="27">
        <v>41061</v>
      </c>
      <c r="R1346" s="24"/>
      <c r="S1346" s="24"/>
      <c r="T1346" s="26" t="s">
        <v>175</v>
      </c>
      <c r="U1346" s="24"/>
      <c r="V1346" s="26" t="s">
        <v>15731</v>
      </c>
      <c r="W1346" s="26" t="s">
        <v>7578</v>
      </c>
      <c r="X1346" s="26" t="s">
        <v>7579</v>
      </c>
      <c r="Y1346" s="26" t="s">
        <v>7580</v>
      </c>
      <c r="Z1346" s="24"/>
      <c r="AA1346" s="24"/>
      <c r="AB1346" s="26" t="s">
        <v>15766</v>
      </c>
      <c r="AC1346" s="28">
        <v>2200</v>
      </c>
      <c r="AD1346" s="24"/>
      <c r="AE1346" s="24"/>
      <c r="AF1346" s="26" t="s">
        <v>120</v>
      </c>
      <c r="AG1346" s="26" t="s">
        <v>645</v>
      </c>
      <c r="AH1346" s="24"/>
      <c r="AI1346" s="28">
        <v>2200</v>
      </c>
      <c r="AJ1346" s="24"/>
      <c r="AK1346" s="24"/>
      <c r="AL1346" s="24"/>
      <c r="AM1346" s="24"/>
      <c r="AN1346" s="24"/>
      <c r="AO1346" s="24"/>
      <c r="AP1346" s="24"/>
      <c r="AQ1346" s="24"/>
      <c r="AR1346" s="24"/>
      <c r="AS1346" s="24"/>
      <c r="AT1346" s="24"/>
      <c r="AU1346" s="24"/>
      <c r="AV1346" s="24"/>
      <c r="AW1346" s="24"/>
      <c r="AX1346" s="24"/>
      <c r="AY1346" s="24"/>
      <c r="AZ1346" s="24"/>
      <c r="BA1346" s="24"/>
      <c r="BB1346" s="24"/>
      <c r="BC1346" s="26" t="s">
        <v>566</v>
      </c>
      <c r="BD1346" s="24"/>
      <c r="BE1346" s="24"/>
      <c r="BF1346" s="24"/>
      <c r="BG1346" s="24"/>
      <c r="BH1346" s="24"/>
      <c r="BI1346" s="24"/>
      <c r="BJ1346" s="24"/>
      <c r="BK1346" s="24"/>
      <c r="BL1346" s="24"/>
      <c r="BM1346" s="24"/>
      <c r="BN1346" s="24"/>
      <c r="BO1346" s="24"/>
      <c r="BP1346" s="24"/>
      <c r="BQ1346" s="24"/>
      <c r="BR1346" s="24"/>
      <c r="BS1346" s="24"/>
      <c r="BT1346" s="24"/>
      <c r="BU1346" s="24"/>
      <c r="BV1346" s="24"/>
      <c r="BW1346" s="24"/>
      <c r="BX1346" s="24"/>
      <c r="BY1346" s="24"/>
      <c r="BZ1346" s="24"/>
      <c r="CA1346" s="24"/>
      <c r="CB1346" s="24"/>
      <c r="CC1346" s="24"/>
      <c r="CD1346" s="24"/>
      <c r="CE1346" s="24"/>
      <c r="CF1346" s="24"/>
      <c r="CG1346" s="24"/>
      <c r="CH1346" s="24"/>
      <c r="CI1346" s="24"/>
      <c r="CJ1346" s="24"/>
      <c r="CK1346" s="24"/>
      <c r="CL1346" s="24"/>
      <c r="CM1346" s="24"/>
      <c r="CN1346" s="24"/>
      <c r="CO1346" s="24"/>
      <c r="CP1346" s="24"/>
      <c r="CQ1346" s="24"/>
      <c r="CR1346" s="24"/>
      <c r="CS1346" s="24"/>
      <c r="CT1346" s="24"/>
      <c r="CU1346" s="24"/>
      <c r="CV1346" s="24"/>
      <c r="CW1346" s="24"/>
      <c r="CX1346" s="24"/>
      <c r="CY1346" s="24"/>
      <c r="CZ1346" s="24"/>
      <c r="DA1346" s="24"/>
      <c r="DB1346" s="24"/>
      <c r="DC1346" s="24"/>
      <c r="DD1346" s="24"/>
      <c r="DE1346" s="24"/>
      <c r="DF1346" s="26" t="s">
        <v>139</v>
      </c>
      <c r="DG1346" s="26" t="s">
        <v>139</v>
      </c>
      <c r="DH1346" s="26" t="s">
        <v>139</v>
      </c>
      <c r="DI1346" s="26" t="s">
        <v>139</v>
      </c>
      <c r="DJ1346" s="26" t="s">
        <v>139</v>
      </c>
      <c r="DK1346" s="26" t="s">
        <v>139</v>
      </c>
      <c r="DL1346" s="26" t="s">
        <v>139</v>
      </c>
      <c r="DM1346" s="26" t="s">
        <v>139</v>
      </c>
      <c r="DN1346" s="26" t="s">
        <v>139</v>
      </c>
      <c r="DO1346" s="26" t="s">
        <v>139</v>
      </c>
    </row>
    <row r="1347" spans="1:119" ht="20.100000000000001" customHeight="1" x14ac:dyDescent="0.25">
      <c r="A1347" s="29" t="str">
        <f t="shared" ref="A1347:A1410" si="294">IFERROR(IF(C1347=0,NA(),B1347&amp;C1347),"")</f>
        <v>Healthy Ones Lifestyle Youth Network3</v>
      </c>
      <c r="B1347" s="29" t="str">
        <f t="shared" ref="B1347:B1410" si="295">IFERROR(IF(AA1347=0,Y1347&amp;IF(Z1347=0,""," ("&amp;Z1347&amp;")"),AA1347&amp;IF(Z1347=0,""," ("&amp;Z1347&amp;")")),"")</f>
        <v>Healthy Ones Lifestyle Youth Network</v>
      </c>
      <c r="C1347" s="29">
        <f t="shared" ref="C1347:C1410" si="296">IFERROR(_xlfn.NUMBERVALUE(RIGHT(AH1347,1)),"")</f>
        <v>3</v>
      </c>
      <c r="D1347" s="30" t="str">
        <f t="shared" ref="D1347:D1410" si="297">IFERROR(IF(OR(V1347="Sub-Saharan Africa",V1347="Middle East &amp; North Africa"),"Africa and the Middle East",IF(V1347="Europe &amp; Central Asia","Europe and Eurasia",IF(V1347="East Asia &amp; Pacific","East and Southeast Asia",V1347))),"")</f>
        <v>Americas</v>
      </c>
      <c r="E1347" s="30" t="str">
        <f t="shared" ref="E1347:E1410" si="298">IFERROR(IF(X1347=0,W1347,X1347&amp;", "&amp;W1347),"")</f>
        <v>Kingston, Jamaica</v>
      </c>
      <c r="F1347" s="31">
        <f t="shared" ref="F1347:F1410" si="299">IFERROR(IF(AND(BZ1347+CA1347+CB1347+CC1347&gt;=4,BZ1347+CA1347+CB1347+CC1347&lt;=6),1,IF(AND(BZ1347+CA1347+CB1347+CC1347&gt;=7,BZ1347+CA1347+CB1347+CC1347&lt;=10),2,IF(AND(BZ1347+CA1347+CB1347+CC1347&gt;=11,BZ1347+CA1347+CB1347+CC1347&lt;=14),3,IF(AND(BZ1347+CA1347+CB1347+CC1347&gt;=15,BZ1347+CA1347+CB1347+CC1347&lt;=18),4,IF(AND(BZ1347+CA1347+CB1347+CC1347&gt;=19,BZ1347+CA1347+CB1347+CC1347&lt;=20),5,BR1347))))),"")</f>
        <v>3</v>
      </c>
      <c r="G1347" s="31">
        <f t="shared" ref="G1347:G1410" si="300">IFERROR(IF(AND(CD1347+CE1347+CF1347+CG1347&gt;=4,CD1347+CE1347+CF1347+CG1347&lt;=6),1,IF(AND(CD1347+CE1347+CF1347+CG1347&gt;=7,CD1347+CE1347+CF1347+CG1347&lt;=10),2,IF(AND(CD1347+CE1347+CF1347+CG1347&gt;=11,CD1347+CE1347+CF1347+CG1347&lt;=14),3,IF(AND(CD1347+CE1347+CF1347+CG1347&gt;=15,CD1347+CE1347+CF1347+CG1347&lt;=18),4,IF(AND(CD1347+CE1347+CF1347+CG1347&gt;=19,CD1347+CE1347+CF1347+CG1347&lt;=20),5,BS1347))))),"")</f>
        <v>1</v>
      </c>
      <c r="H1347" s="31">
        <f t="shared" ref="H1347:H1410" si="301">IFERROR(IF(AND(CH1347+CI1347+CJ1347+CK1347&gt;=4,CH1347+CI1347+CJ1347+CK1347&lt;=6),1,IF(AND(CH1347+CI1347+CJ1347+CK1347&gt;=7,CH1347+CI1347+CJ1347+CK1347&lt;=10),2,IF(AND(CH1347+CI1347+CJ1347+CK1347&gt;=11,CH1347+CI1347+CJ1347+CK1347&lt;=14),3,IF(AND(CH1347+CI1347+CJ1347+CK1347&gt;=15,CH1347+CI1347+CJ1347+CK1347&lt;=18),4,IF(AND(CH1347+CI1347+CJ1347+CK1347&gt;=19,CH1347+CI1347+CJ1347+CK1347&lt;=20),5,BT1347))))),"")</f>
        <v>2</v>
      </c>
      <c r="I1347" s="31">
        <f t="shared" ref="I1347:I1410" si="302">IFERROR(IF(AND(CL1347+CM1347+CN1347+CO1347&gt;=4,CL1347+CM1347+CN1347+CO1347&lt;=6),1,IF(AND(CL1347+CM1347+CN1347+CO1347&gt;=7,CL1347+CM1347+CN1347+CO1347&lt;=10),2,IF(AND(CL1347+CM1347+CN1347+CO1347&gt;=11,CL1347+CM1347+CN1347+CO1347&lt;=14),3,IF(AND(CL1347+CM1347+CN1347+CO1347&gt;=15,CL1347+CM1347+CN1347+CO1347&lt;=18),4,IF(AND(CL1347+CM1347+CN1347+CO1347&gt;=19,CL1347+CM1347+CN1347+CO1347&lt;=20),5,BU1347))))),"")</f>
        <v>2</v>
      </c>
      <c r="J1347" s="31">
        <f t="shared" ref="J1347:J1410" si="303">IFERROR(IF(AND(CP1347+CQ1347+CR1347+CS1347&gt;=4,CP1347+CQ1347+CR1347+CS1347&lt;=6),1,IF(AND(CP1347+CQ1347+CR1347+CS1347&gt;=7,CP1347+CQ1347+CR1347+CS1347&lt;=10),2,IF(AND(CP1347+CQ1347+CR1347+CS1347&gt;=11,CP1347+CQ1347+CR1347+CS1347&lt;=14),3,IF(AND(CP1347+CQ1347+CR1347+CS1347&gt;=15,CP1347+CQ1347+CR1347+CS1347&lt;=18),4,IF(AND(CP1347+CQ1347+CR1347+CS1347&gt;=19,CP1347+CQ1347+CR1347+CS1347&lt;=20),5,BV1347))))),"")</f>
        <v>2</v>
      </c>
      <c r="K1347" s="31">
        <f t="shared" ref="K1347:K1410" si="304">IFERROR(IF(AND(CT1347+CU1347+CV1347+CW1347&gt;=4,CT1347+CU1347+CV1347+CW1347&lt;=6),1,IF(AND(CT1347+CU1347+CV1347+CW1347&gt;=7,CT1347+CU1347+CV1347+CW1347&lt;=10),2,IF(AND(CT1347+CU1347+CV1347+CW1347&gt;=11,CT1347+CU1347+CV1347+CW1347&lt;=14),3,IF(AND(CT1347+CU1347+CV1347+CW1347&gt;=15,CT1347+CU1347+CV1347+CW1347&lt;=18),4,IF(AND(CT1347+CU1347+CV1347+CW1347&gt;=19,CT1347+CU1347+CV1347+CW1347&lt;=20),5,BW1347))))),"")</f>
        <v>4</v>
      </c>
      <c r="L1347" s="31">
        <f t="shared" ref="L1347:L1410" si="305">IFERROR(IF(AND(CX1347+CY1347+CZ1347+DA1347&gt;=4,CX1347+CY1347+CZ1347+DA1347&lt;=6),1,IF(AND(CX1347+CY1347+CZ1347+DA1347&gt;=7,CX1347+CY1347+CZ1347+DA1347&lt;=10),2,IF(AND(CX1347+CY1347+CZ1347+DA1347&gt;=11,CX1347+CY1347+CZ1347+DA1347&lt;=14),3,IF(AND(CX1347+CY1347+CZ1347+DA1347&gt;=15,CX1347+CY1347+CZ1347+DA1347&lt;=18),4,IF(AND(CX1347+CY1347+CZ1347+DA1347&gt;=19,CX1347+CY1347+CZ1347+DA1347&lt;=20),5,BX1347))))),"")</f>
        <v>3</v>
      </c>
      <c r="M1347" s="31">
        <f t="shared" ref="M1347:M1410" si="306">IFERROR(IF(AND(DB1347+DC1347+DD1347+DE1347&gt;=4,DB1347+DC1347+DD1347+DE1347&lt;=6),1,IF(AND(DB1347+DC1347+DD1347+DE1347&gt;=7,DB1347+DC1347+DD1347+DE1347&lt;=10),2,IF(AND(DB1347+DC1347+DD1347+DE1347&gt;=11,DB1347+DC1347+DD1347+DE1347&lt;=14),3,IF(AND(DB1347+DC1347+DD1347+DE1347&gt;=15,DB1347+DC1347+DD1347+DE1347&lt;=18),4,IF(AND(DB1347+DC1347+DD1347+DE1347&gt;=19,DB1347+DC1347+DD1347+DE1347&lt;=20),5,BY1347))))),"")</f>
        <v>4</v>
      </c>
      <c r="N1347" s="31">
        <f t="shared" ref="N1347:N1410" si="307">IFERROR(ROUND(AVERAGE(F1347:M1347),1),"")</f>
        <v>2.6</v>
      </c>
      <c r="O1347" s="26" t="s">
        <v>7606</v>
      </c>
      <c r="P1347" s="26" t="s">
        <v>108</v>
      </c>
      <c r="Q1347" s="27">
        <v>40833</v>
      </c>
      <c r="R1347" s="26" t="s">
        <v>109</v>
      </c>
      <c r="S1347" s="26" t="s">
        <v>321</v>
      </c>
      <c r="T1347" s="26" t="s">
        <v>175</v>
      </c>
      <c r="U1347" s="26" t="s">
        <v>307</v>
      </c>
      <c r="V1347" s="26" t="s">
        <v>15731</v>
      </c>
      <c r="W1347" s="26" t="s">
        <v>7578</v>
      </c>
      <c r="X1347" s="26" t="s">
        <v>7579</v>
      </c>
      <c r="Y1347" s="26" t="s">
        <v>7580</v>
      </c>
      <c r="Z1347" s="24"/>
      <c r="AA1347" s="24"/>
      <c r="AB1347" s="26" t="s">
        <v>117</v>
      </c>
      <c r="AC1347" s="28">
        <v>9000</v>
      </c>
      <c r="AD1347" s="24"/>
      <c r="AE1347" s="24"/>
      <c r="AF1347" s="26" t="s">
        <v>120</v>
      </c>
      <c r="AG1347" s="26" t="s">
        <v>645</v>
      </c>
      <c r="AH1347" s="26" t="s">
        <v>121</v>
      </c>
      <c r="AI1347" s="28">
        <v>9000</v>
      </c>
      <c r="AJ1347" s="24"/>
      <c r="AK1347" s="26" t="s">
        <v>7607</v>
      </c>
      <c r="AL1347" s="26" t="s">
        <v>7608</v>
      </c>
      <c r="AM1347" s="26" t="s">
        <v>7609</v>
      </c>
      <c r="AN1347" s="26" t="s">
        <v>7610</v>
      </c>
      <c r="AO1347" s="26" t="s">
        <v>7611</v>
      </c>
      <c r="AP1347" s="24"/>
      <c r="AQ1347" s="24"/>
      <c r="AR1347" s="24"/>
      <c r="AS1347" s="24"/>
      <c r="AT1347" s="26" t="s">
        <v>7612</v>
      </c>
      <c r="AU1347" s="26" t="s">
        <v>7613</v>
      </c>
      <c r="AV1347" s="24"/>
      <c r="AW1347" s="28">
        <v>26189</v>
      </c>
      <c r="AX1347" s="26">
        <v>64</v>
      </c>
      <c r="AY1347" s="28">
        <v>90</v>
      </c>
      <c r="AZ1347" s="28">
        <v>75</v>
      </c>
      <c r="BA1347" s="26">
        <v>0</v>
      </c>
      <c r="BB1347" s="26" t="s">
        <v>148</v>
      </c>
      <c r="BC1347" s="26" t="s">
        <v>566</v>
      </c>
      <c r="BD1347" s="24"/>
      <c r="BE1347" s="24"/>
      <c r="BF1347" s="26" t="s">
        <v>7588</v>
      </c>
      <c r="BG1347" s="26" t="s">
        <v>7578</v>
      </c>
      <c r="BH1347" s="26" t="s">
        <v>7587</v>
      </c>
      <c r="BI1347" s="26" t="s">
        <v>7578</v>
      </c>
      <c r="BJ1347" s="26" t="s">
        <v>7614</v>
      </c>
      <c r="BK1347" s="26" t="s">
        <v>7578</v>
      </c>
      <c r="BL1347" s="24"/>
      <c r="BM1347" s="24"/>
      <c r="BN1347" s="24"/>
      <c r="BO1347" s="24"/>
      <c r="BP1347" s="24"/>
      <c r="BQ1347" s="24"/>
      <c r="BR1347" s="26">
        <v>3</v>
      </c>
      <c r="BS1347" s="26">
        <v>1</v>
      </c>
      <c r="BT1347" s="26">
        <v>2</v>
      </c>
      <c r="BU1347" s="26">
        <v>2</v>
      </c>
      <c r="BV1347" s="26">
        <v>2</v>
      </c>
      <c r="BW1347" s="26">
        <v>4</v>
      </c>
      <c r="BX1347" s="26">
        <v>3</v>
      </c>
      <c r="BY1347" s="26">
        <v>4</v>
      </c>
      <c r="BZ1347" s="24"/>
      <c r="CA1347" s="24"/>
      <c r="CB1347" s="24"/>
      <c r="CC1347" s="24"/>
      <c r="CD1347" s="24"/>
      <c r="CE1347" s="24"/>
      <c r="CF1347" s="24"/>
      <c r="CG1347" s="24"/>
      <c r="CH1347" s="24"/>
      <c r="CI1347" s="24"/>
      <c r="CJ1347" s="24"/>
      <c r="CK1347" s="24"/>
      <c r="CL1347" s="24"/>
      <c r="CM1347" s="24"/>
      <c r="CN1347" s="24"/>
      <c r="CO1347" s="24"/>
      <c r="CP1347" s="24"/>
      <c r="CQ1347" s="24"/>
      <c r="CR1347" s="24"/>
      <c r="CS1347" s="24"/>
      <c r="CT1347" s="24"/>
      <c r="CU1347" s="24"/>
      <c r="CV1347" s="24"/>
      <c r="CW1347" s="24"/>
      <c r="CX1347" s="24"/>
      <c r="CY1347" s="24"/>
      <c r="CZ1347" s="24"/>
      <c r="DA1347" s="24"/>
      <c r="DB1347" s="24"/>
      <c r="DC1347" s="24"/>
      <c r="DD1347" s="24"/>
      <c r="DE1347" s="24"/>
      <c r="DF1347" s="26" t="s">
        <v>120</v>
      </c>
      <c r="DG1347" s="26" t="s">
        <v>120</v>
      </c>
      <c r="DH1347" s="26" t="s">
        <v>139</v>
      </c>
      <c r="DI1347" s="26" t="s">
        <v>139</v>
      </c>
      <c r="DJ1347" s="26" t="s">
        <v>139</v>
      </c>
      <c r="DK1347" s="26" t="s">
        <v>139</v>
      </c>
      <c r="DL1347" s="26" t="s">
        <v>139</v>
      </c>
      <c r="DM1347" s="26" t="s">
        <v>139</v>
      </c>
      <c r="DN1347" s="26" t="s">
        <v>139</v>
      </c>
      <c r="DO1347" s="26" t="s">
        <v>139</v>
      </c>
    </row>
    <row r="1348" spans="1:119" ht="20.100000000000001" customHeight="1" x14ac:dyDescent="0.25">
      <c r="A1348" s="29" t="str">
        <f t="shared" si="294"/>
        <v>Healthy Ones Lifestyle Youth Network2</v>
      </c>
      <c r="B1348" s="29" t="str">
        <f t="shared" si="295"/>
        <v>Healthy Ones Lifestyle Youth Network</v>
      </c>
      <c r="C1348" s="29">
        <f t="shared" si="296"/>
        <v>2</v>
      </c>
      <c r="D1348" s="30" t="str">
        <f t="shared" si="297"/>
        <v>Americas</v>
      </c>
      <c r="E1348" s="30" t="str">
        <f t="shared" si="298"/>
        <v>Kingston, Jamaica</v>
      </c>
      <c r="F1348" s="31">
        <f t="shared" si="299"/>
        <v>3</v>
      </c>
      <c r="G1348" s="31">
        <f t="shared" si="300"/>
        <v>2</v>
      </c>
      <c r="H1348" s="31">
        <f t="shared" si="301"/>
        <v>2</v>
      </c>
      <c r="I1348" s="31">
        <f t="shared" si="302"/>
        <v>2</v>
      </c>
      <c r="J1348" s="31">
        <f t="shared" si="303"/>
        <v>2</v>
      </c>
      <c r="K1348" s="31">
        <f t="shared" si="304"/>
        <v>4</v>
      </c>
      <c r="L1348" s="31">
        <f t="shared" si="305"/>
        <v>3</v>
      </c>
      <c r="M1348" s="31">
        <f t="shared" si="306"/>
        <v>4</v>
      </c>
      <c r="N1348" s="31">
        <f t="shared" si="307"/>
        <v>2.8</v>
      </c>
      <c r="O1348" s="26" t="s">
        <v>7615</v>
      </c>
      <c r="P1348" s="26" t="s">
        <v>108</v>
      </c>
      <c r="Q1348" s="27">
        <v>40469</v>
      </c>
      <c r="R1348" s="26" t="s">
        <v>109</v>
      </c>
      <c r="S1348" s="26" t="s">
        <v>332</v>
      </c>
      <c r="T1348" s="26" t="s">
        <v>333</v>
      </c>
      <c r="U1348" s="26" t="s">
        <v>307</v>
      </c>
      <c r="V1348" s="26" t="s">
        <v>15731</v>
      </c>
      <c r="W1348" s="26" t="s">
        <v>7578</v>
      </c>
      <c r="X1348" s="26" t="s">
        <v>7579</v>
      </c>
      <c r="Y1348" s="26" t="s">
        <v>7580</v>
      </c>
      <c r="Z1348" s="24"/>
      <c r="AA1348" s="24"/>
      <c r="AB1348" s="26" t="s">
        <v>117</v>
      </c>
      <c r="AC1348" s="28">
        <v>8000</v>
      </c>
      <c r="AD1348" s="24"/>
      <c r="AE1348" s="24"/>
      <c r="AF1348" s="26" t="s">
        <v>120</v>
      </c>
      <c r="AG1348" s="26" t="s">
        <v>645</v>
      </c>
      <c r="AH1348" s="26" t="s">
        <v>143</v>
      </c>
      <c r="AI1348" s="28">
        <v>8000</v>
      </c>
      <c r="AJ1348" s="24"/>
      <c r="AK1348" s="26" t="s">
        <v>7607</v>
      </c>
      <c r="AL1348" s="26" t="s">
        <v>7608</v>
      </c>
      <c r="AM1348" s="26" t="s">
        <v>7616</v>
      </c>
      <c r="AN1348" s="26" t="s">
        <v>7617</v>
      </c>
      <c r="AO1348" s="26" t="s">
        <v>7611</v>
      </c>
      <c r="AP1348" s="24"/>
      <c r="AQ1348" s="24"/>
      <c r="AR1348" s="24"/>
      <c r="AS1348" s="24"/>
      <c r="AT1348" s="24"/>
      <c r="AU1348" s="24"/>
      <c r="AV1348" s="24"/>
      <c r="AW1348" s="28">
        <v>12035</v>
      </c>
      <c r="AX1348" s="26">
        <v>60</v>
      </c>
      <c r="AY1348" s="28">
        <v>90</v>
      </c>
      <c r="AZ1348" s="28">
        <v>75</v>
      </c>
      <c r="BA1348" s="26">
        <v>0</v>
      </c>
      <c r="BB1348" s="26" t="s">
        <v>148</v>
      </c>
      <c r="BC1348" s="26" t="s">
        <v>566</v>
      </c>
      <c r="BD1348" s="24"/>
      <c r="BE1348" s="24"/>
      <c r="BF1348" s="26" t="s">
        <v>7588</v>
      </c>
      <c r="BG1348" s="26" t="s">
        <v>7578</v>
      </c>
      <c r="BH1348" s="26" t="s">
        <v>7587</v>
      </c>
      <c r="BI1348" s="26" t="s">
        <v>7578</v>
      </c>
      <c r="BJ1348" s="26" t="s">
        <v>7586</v>
      </c>
      <c r="BK1348" s="26" t="s">
        <v>7578</v>
      </c>
      <c r="BL1348" s="24"/>
      <c r="BM1348" s="24"/>
      <c r="BN1348" s="24"/>
      <c r="BO1348" s="24"/>
      <c r="BP1348" s="24"/>
      <c r="BQ1348" s="24"/>
      <c r="BR1348" s="26">
        <v>3</v>
      </c>
      <c r="BS1348" s="26">
        <v>2</v>
      </c>
      <c r="BT1348" s="26">
        <v>2</v>
      </c>
      <c r="BU1348" s="26">
        <v>2</v>
      </c>
      <c r="BV1348" s="26">
        <v>2</v>
      </c>
      <c r="BW1348" s="26">
        <v>4</v>
      </c>
      <c r="BX1348" s="26">
        <v>3</v>
      </c>
      <c r="BY1348" s="26">
        <v>4</v>
      </c>
      <c r="BZ1348" s="24"/>
      <c r="CA1348" s="24"/>
      <c r="CB1348" s="24"/>
      <c r="CC1348" s="24"/>
      <c r="CD1348" s="24"/>
      <c r="CE1348" s="24"/>
      <c r="CF1348" s="24"/>
      <c r="CG1348" s="24"/>
      <c r="CH1348" s="24"/>
      <c r="CI1348" s="24"/>
      <c r="CJ1348" s="24"/>
      <c r="CK1348" s="24"/>
      <c r="CL1348" s="24"/>
      <c r="CM1348" s="24"/>
      <c r="CN1348" s="24"/>
      <c r="CO1348" s="24"/>
      <c r="CP1348" s="24"/>
      <c r="CQ1348" s="24"/>
      <c r="CR1348" s="24"/>
      <c r="CS1348" s="24"/>
      <c r="CT1348" s="24"/>
      <c r="CU1348" s="24"/>
      <c r="CV1348" s="24"/>
      <c r="CW1348" s="24"/>
      <c r="CX1348" s="24"/>
      <c r="CY1348" s="24"/>
      <c r="CZ1348" s="24"/>
      <c r="DA1348" s="24"/>
      <c r="DB1348" s="24"/>
      <c r="DC1348" s="24"/>
      <c r="DD1348" s="24"/>
      <c r="DE1348" s="24"/>
      <c r="DF1348" s="26" t="s">
        <v>120</v>
      </c>
      <c r="DG1348" s="26" t="s">
        <v>120</v>
      </c>
      <c r="DH1348" s="26" t="s">
        <v>139</v>
      </c>
      <c r="DI1348" s="26" t="s">
        <v>139</v>
      </c>
      <c r="DJ1348" s="26" t="s">
        <v>139</v>
      </c>
      <c r="DK1348" s="26" t="s">
        <v>139</v>
      </c>
      <c r="DL1348" s="26" t="s">
        <v>139</v>
      </c>
      <c r="DM1348" s="26" t="s">
        <v>139</v>
      </c>
      <c r="DN1348" s="26" t="s">
        <v>139</v>
      </c>
      <c r="DO1348" s="26" t="s">
        <v>139</v>
      </c>
    </row>
    <row r="1349" spans="1:119" ht="20.100000000000001" customHeight="1" x14ac:dyDescent="0.25">
      <c r="A1349" s="29" t="str">
        <f t="shared" si="294"/>
        <v/>
      </c>
      <c r="B1349" s="29" t="str">
        <f t="shared" si="295"/>
        <v>Healthy Ones Lifestyle Youth Network</v>
      </c>
      <c r="C1349" s="29">
        <f t="shared" si="296"/>
        <v>0</v>
      </c>
      <c r="D1349" s="30" t="str">
        <f t="shared" si="297"/>
        <v>Americas</v>
      </c>
      <c r="E1349" s="30" t="str">
        <f t="shared" si="298"/>
        <v>Kingston, Jamaica</v>
      </c>
      <c r="F1349" s="31">
        <f t="shared" si="299"/>
        <v>0</v>
      </c>
      <c r="G1349" s="31">
        <f t="shared" si="300"/>
        <v>0</v>
      </c>
      <c r="H1349" s="31">
        <f t="shared" si="301"/>
        <v>0</v>
      </c>
      <c r="I1349" s="31">
        <f t="shared" si="302"/>
        <v>0</v>
      </c>
      <c r="J1349" s="31">
        <f t="shared" si="303"/>
        <v>0</v>
      </c>
      <c r="K1349" s="31">
        <f t="shared" si="304"/>
        <v>0</v>
      </c>
      <c r="L1349" s="31">
        <f t="shared" si="305"/>
        <v>0</v>
      </c>
      <c r="M1349" s="31">
        <f t="shared" si="306"/>
        <v>0</v>
      </c>
      <c r="N1349" s="31">
        <f t="shared" si="307"/>
        <v>0</v>
      </c>
      <c r="O1349" s="26" t="s">
        <v>16121</v>
      </c>
      <c r="P1349" s="26" t="s">
        <v>108</v>
      </c>
      <c r="Q1349" s="27">
        <v>40434</v>
      </c>
      <c r="R1349" s="24"/>
      <c r="S1349" s="24"/>
      <c r="T1349" s="26" t="s">
        <v>333</v>
      </c>
      <c r="U1349" s="24"/>
      <c r="V1349" s="26" t="s">
        <v>15731</v>
      </c>
      <c r="W1349" s="26" t="s">
        <v>7578</v>
      </c>
      <c r="X1349" s="26" t="s">
        <v>7579</v>
      </c>
      <c r="Y1349" s="26" t="s">
        <v>7580</v>
      </c>
      <c r="Z1349" s="24"/>
      <c r="AA1349" s="24"/>
      <c r="AB1349" s="26" t="s">
        <v>15766</v>
      </c>
      <c r="AC1349" s="28">
        <v>3000</v>
      </c>
      <c r="AD1349" s="24"/>
      <c r="AE1349" s="24"/>
      <c r="AF1349" s="26" t="s">
        <v>120</v>
      </c>
      <c r="AG1349" s="26" t="s">
        <v>645</v>
      </c>
      <c r="AH1349" s="24"/>
      <c r="AI1349" s="28">
        <v>3000</v>
      </c>
      <c r="AJ1349" s="24"/>
      <c r="AK1349" s="24"/>
      <c r="AL1349" s="24"/>
      <c r="AM1349" s="24"/>
      <c r="AN1349" s="24"/>
      <c r="AO1349" s="24"/>
      <c r="AP1349" s="24"/>
      <c r="AQ1349" s="24"/>
      <c r="AR1349" s="24"/>
      <c r="AS1349" s="24"/>
      <c r="AT1349" s="24"/>
      <c r="AU1349" s="24"/>
      <c r="AV1349" s="24"/>
      <c r="AW1349" s="28">
        <v>0</v>
      </c>
      <c r="AX1349" s="26">
        <v>0</v>
      </c>
      <c r="AY1349" s="28">
        <v>0</v>
      </c>
      <c r="AZ1349" s="28">
        <v>0</v>
      </c>
      <c r="BA1349" s="26">
        <v>0</v>
      </c>
      <c r="BB1349" s="24"/>
      <c r="BC1349" s="26" t="s">
        <v>566</v>
      </c>
      <c r="BD1349" s="24"/>
      <c r="BE1349" s="24"/>
      <c r="BF1349" s="24"/>
      <c r="BG1349" s="24"/>
      <c r="BH1349" s="24"/>
      <c r="BI1349" s="24"/>
      <c r="BJ1349" s="24"/>
      <c r="BK1349" s="24"/>
      <c r="BL1349" s="24"/>
      <c r="BM1349" s="24"/>
      <c r="BN1349" s="24"/>
      <c r="BO1349" s="24"/>
      <c r="BP1349" s="24"/>
      <c r="BQ1349" s="24"/>
      <c r="BR1349" s="26">
        <v>0</v>
      </c>
      <c r="BS1349" s="26">
        <v>0</v>
      </c>
      <c r="BT1349" s="26">
        <v>0</v>
      </c>
      <c r="BU1349" s="26">
        <v>0</v>
      </c>
      <c r="BV1349" s="26">
        <v>0</v>
      </c>
      <c r="BW1349" s="26">
        <v>0</v>
      </c>
      <c r="BX1349" s="26">
        <v>0</v>
      </c>
      <c r="BY1349" s="26">
        <v>0</v>
      </c>
      <c r="BZ1349" s="24"/>
      <c r="CA1349" s="24"/>
      <c r="CB1349" s="24"/>
      <c r="CC1349" s="24"/>
      <c r="CD1349" s="24"/>
      <c r="CE1349" s="24"/>
      <c r="CF1349" s="24"/>
      <c r="CG1349" s="24"/>
      <c r="CH1349" s="24"/>
      <c r="CI1349" s="24"/>
      <c r="CJ1349" s="24"/>
      <c r="CK1349" s="24"/>
      <c r="CL1349" s="24"/>
      <c r="CM1349" s="24"/>
      <c r="CN1349" s="24"/>
      <c r="CO1349" s="24"/>
      <c r="CP1349" s="24"/>
      <c r="CQ1349" s="24"/>
      <c r="CR1349" s="24"/>
      <c r="CS1349" s="24"/>
      <c r="CT1349" s="24"/>
      <c r="CU1349" s="24"/>
      <c r="CV1349" s="24"/>
      <c r="CW1349" s="24"/>
      <c r="CX1349" s="24"/>
      <c r="CY1349" s="24"/>
      <c r="CZ1349" s="24"/>
      <c r="DA1349" s="24"/>
      <c r="DB1349" s="24"/>
      <c r="DC1349" s="24"/>
      <c r="DD1349" s="24"/>
      <c r="DE1349" s="24"/>
      <c r="DF1349" s="26" t="s">
        <v>139</v>
      </c>
      <c r="DG1349" s="26" t="s">
        <v>139</v>
      </c>
      <c r="DH1349" s="26" t="s">
        <v>139</v>
      </c>
      <c r="DI1349" s="26" t="s">
        <v>139</v>
      </c>
      <c r="DJ1349" s="26" t="s">
        <v>139</v>
      </c>
      <c r="DK1349" s="26" t="s">
        <v>139</v>
      </c>
      <c r="DL1349" s="26" t="s">
        <v>139</v>
      </c>
      <c r="DM1349" s="26" t="s">
        <v>139</v>
      </c>
      <c r="DN1349" s="26" t="s">
        <v>139</v>
      </c>
      <c r="DO1349" s="26" t="s">
        <v>139</v>
      </c>
    </row>
    <row r="1350" spans="1:119" ht="20.100000000000001" customHeight="1" x14ac:dyDescent="0.25">
      <c r="A1350" s="29" t="str">
        <f t="shared" si="294"/>
        <v/>
      </c>
      <c r="B1350" s="29" t="str">
        <f t="shared" si="295"/>
        <v>Healthy Ones Lifestyle Youth Network</v>
      </c>
      <c r="C1350" s="29">
        <f t="shared" si="296"/>
        <v>0</v>
      </c>
      <c r="D1350" s="30" t="str">
        <f t="shared" si="297"/>
        <v>Americas</v>
      </c>
      <c r="E1350" s="30" t="str">
        <f t="shared" si="298"/>
        <v>Kingston, Jamaica</v>
      </c>
      <c r="F1350" s="31">
        <f t="shared" si="299"/>
        <v>0</v>
      </c>
      <c r="G1350" s="31">
        <f t="shared" si="300"/>
        <v>0</v>
      </c>
      <c r="H1350" s="31">
        <f t="shared" si="301"/>
        <v>0</v>
      </c>
      <c r="I1350" s="31">
        <f t="shared" si="302"/>
        <v>0</v>
      </c>
      <c r="J1350" s="31">
        <f t="shared" si="303"/>
        <v>0</v>
      </c>
      <c r="K1350" s="31">
        <f t="shared" si="304"/>
        <v>0</v>
      </c>
      <c r="L1350" s="31">
        <f t="shared" si="305"/>
        <v>0</v>
      </c>
      <c r="M1350" s="31">
        <f t="shared" si="306"/>
        <v>0</v>
      </c>
      <c r="N1350" s="31">
        <f t="shared" si="307"/>
        <v>0</v>
      </c>
      <c r="O1350" s="26" t="s">
        <v>16122</v>
      </c>
      <c r="P1350" s="26" t="s">
        <v>108</v>
      </c>
      <c r="Q1350" s="27">
        <v>40669</v>
      </c>
      <c r="R1350" s="24"/>
      <c r="S1350" s="24"/>
      <c r="T1350" s="26" t="s">
        <v>333</v>
      </c>
      <c r="U1350" s="24"/>
      <c r="V1350" s="26" t="s">
        <v>15731</v>
      </c>
      <c r="W1350" s="26" t="s">
        <v>7578</v>
      </c>
      <c r="X1350" s="26" t="s">
        <v>7579</v>
      </c>
      <c r="Y1350" s="26" t="s">
        <v>7580</v>
      </c>
      <c r="Z1350" s="24"/>
      <c r="AA1350" s="24"/>
      <c r="AB1350" s="26" t="s">
        <v>15766</v>
      </c>
      <c r="AC1350" s="28">
        <v>1500</v>
      </c>
      <c r="AD1350" s="24"/>
      <c r="AE1350" s="24"/>
      <c r="AF1350" s="26" t="s">
        <v>120</v>
      </c>
      <c r="AG1350" s="26" t="s">
        <v>645</v>
      </c>
      <c r="AH1350" s="24"/>
      <c r="AI1350" s="28">
        <v>1500</v>
      </c>
      <c r="AJ1350" s="24"/>
      <c r="AK1350" s="24"/>
      <c r="AL1350" s="24"/>
      <c r="AM1350" s="24"/>
      <c r="AN1350" s="24"/>
      <c r="AO1350" s="24"/>
      <c r="AP1350" s="24"/>
      <c r="AQ1350" s="24"/>
      <c r="AR1350" s="24"/>
      <c r="AS1350" s="24"/>
      <c r="AT1350" s="24"/>
      <c r="AU1350" s="24"/>
      <c r="AV1350" s="24"/>
      <c r="AW1350" s="28">
        <v>0</v>
      </c>
      <c r="AX1350" s="26">
        <v>0</v>
      </c>
      <c r="AY1350" s="28">
        <v>0</v>
      </c>
      <c r="AZ1350" s="28">
        <v>0</v>
      </c>
      <c r="BA1350" s="26">
        <v>0</v>
      </c>
      <c r="BB1350" s="24"/>
      <c r="BC1350" s="26" t="s">
        <v>566</v>
      </c>
      <c r="BD1350" s="24"/>
      <c r="BE1350" s="24"/>
      <c r="BF1350" s="24"/>
      <c r="BG1350" s="24"/>
      <c r="BH1350" s="24"/>
      <c r="BI1350" s="24"/>
      <c r="BJ1350" s="24"/>
      <c r="BK1350" s="24"/>
      <c r="BL1350" s="24"/>
      <c r="BM1350" s="24"/>
      <c r="BN1350" s="24"/>
      <c r="BO1350" s="24"/>
      <c r="BP1350" s="24"/>
      <c r="BQ1350" s="24"/>
      <c r="BR1350" s="26">
        <v>0</v>
      </c>
      <c r="BS1350" s="26">
        <v>0</v>
      </c>
      <c r="BT1350" s="26">
        <v>0</v>
      </c>
      <c r="BU1350" s="26">
        <v>0</v>
      </c>
      <c r="BV1350" s="26">
        <v>0</v>
      </c>
      <c r="BW1350" s="26">
        <v>0</v>
      </c>
      <c r="BX1350" s="26">
        <v>0</v>
      </c>
      <c r="BY1350" s="26">
        <v>0</v>
      </c>
      <c r="BZ1350" s="24"/>
      <c r="CA1350" s="24"/>
      <c r="CB1350" s="24"/>
      <c r="CC1350" s="24"/>
      <c r="CD1350" s="24"/>
      <c r="CE1350" s="24"/>
      <c r="CF1350" s="24"/>
      <c r="CG1350" s="24"/>
      <c r="CH1350" s="24"/>
      <c r="CI1350" s="24"/>
      <c r="CJ1350" s="24"/>
      <c r="CK1350" s="24"/>
      <c r="CL1350" s="24"/>
      <c r="CM1350" s="24"/>
      <c r="CN1350" s="24"/>
      <c r="CO1350" s="24"/>
      <c r="CP1350" s="24"/>
      <c r="CQ1350" s="24"/>
      <c r="CR1350" s="24"/>
      <c r="CS1350" s="24"/>
      <c r="CT1350" s="24"/>
      <c r="CU1350" s="24"/>
      <c r="CV1350" s="24"/>
      <c r="CW1350" s="24"/>
      <c r="CX1350" s="24"/>
      <c r="CY1350" s="24"/>
      <c r="CZ1350" s="24"/>
      <c r="DA1350" s="24"/>
      <c r="DB1350" s="24"/>
      <c r="DC1350" s="24"/>
      <c r="DD1350" s="24"/>
      <c r="DE1350" s="24"/>
      <c r="DF1350" s="26" t="s">
        <v>139</v>
      </c>
      <c r="DG1350" s="26" t="s">
        <v>139</v>
      </c>
      <c r="DH1350" s="26" t="s">
        <v>139</v>
      </c>
      <c r="DI1350" s="26" t="s">
        <v>139</v>
      </c>
      <c r="DJ1350" s="26" t="s">
        <v>139</v>
      </c>
      <c r="DK1350" s="26" t="s">
        <v>139</v>
      </c>
      <c r="DL1350" s="26" t="s">
        <v>139</v>
      </c>
      <c r="DM1350" s="26" t="s">
        <v>139</v>
      </c>
      <c r="DN1350" s="26" t="s">
        <v>139</v>
      </c>
      <c r="DO1350" s="26" t="s">
        <v>139</v>
      </c>
    </row>
    <row r="1351" spans="1:119" ht="20.100000000000001" customHeight="1" x14ac:dyDescent="0.25">
      <c r="A1351" s="29" t="str">
        <f t="shared" si="294"/>
        <v/>
      </c>
      <c r="B1351" s="29" t="str">
        <f t="shared" si="295"/>
        <v>Healthy Ones Lifestyle Youth Network</v>
      </c>
      <c r="C1351" s="29">
        <f t="shared" si="296"/>
        <v>0</v>
      </c>
      <c r="D1351" s="30" t="str">
        <f t="shared" si="297"/>
        <v>Americas</v>
      </c>
      <c r="E1351" s="30" t="str">
        <f t="shared" si="298"/>
        <v>Kingston, Jamaica</v>
      </c>
      <c r="F1351" s="31">
        <f t="shared" si="299"/>
        <v>0</v>
      </c>
      <c r="G1351" s="31">
        <f t="shared" si="300"/>
        <v>0</v>
      </c>
      <c r="H1351" s="31">
        <f t="shared" si="301"/>
        <v>0</v>
      </c>
      <c r="I1351" s="31">
        <f t="shared" si="302"/>
        <v>0</v>
      </c>
      <c r="J1351" s="31">
        <f t="shared" si="303"/>
        <v>0</v>
      </c>
      <c r="K1351" s="31">
        <f t="shared" si="304"/>
        <v>0</v>
      </c>
      <c r="L1351" s="31">
        <f t="shared" si="305"/>
        <v>0</v>
      </c>
      <c r="M1351" s="31">
        <f t="shared" si="306"/>
        <v>0</v>
      </c>
      <c r="N1351" s="31">
        <f t="shared" si="307"/>
        <v>0</v>
      </c>
      <c r="O1351" s="26" t="s">
        <v>7618</v>
      </c>
      <c r="P1351" s="26" t="s">
        <v>108</v>
      </c>
      <c r="Q1351" s="27">
        <v>40330</v>
      </c>
      <c r="R1351" s="24"/>
      <c r="S1351" s="24"/>
      <c r="T1351" s="26" t="s">
        <v>224</v>
      </c>
      <c r="U1351" s="24"/>
      <c r="V1351" s="26" t="s">
        <v>15731</v>
      </c>
      <c r="W1351" s="26" t="s">
        <v>7578</v>
      </c>
      <c r="X1351" s="26" t="s">
        <v>7579</v>
      </c>
      <c r="Y1351" s="26" t="s">
        <v>7580</v>
      </c>
      <c r="Z1351" s="24"/>
      <c r="AA1351" s="24"/>
      <c r="AB1351" s="26" t="s">
        <v>723</v>
      </c>
      <c r="AC1351" s="28">
        <v>500</v>
      </c>
      <c r="AD1351" s="24"/>
      <c r="AE1351" s="24"/>
      <c r="AF1351" s="26" t="s">
        <v>120</v>
      </c>
      <c r="AG1351" s="26" t="s">
        <v>645</v>
      </c>
      <c r="AH1351" s="24"/>
      <c r="AI1351" s="28">
        <v>0</v>
      </c>
      <c r="AJ1351" s="24"/>
      <c r="AK1351" s="24"/>
      <c r="AL1351" s="24"/>
      <c r="AM1351" s="24"/>
      <c r="AN1351" s="24"/>
      <c r="AO1351" s="24"/>
      <c r="AP1351" s="24"/>
      <c r="AQ1351" s="24"/>
      <c r="AR1351" s="24"/>
      <c r="AS1351" s="24"/>
      <c r="AT1351" s="24"/>
      <c r="AU1351" s="24"/>
      <c r="AV1351" s="24"/>
      <c r="AW1351" s="28">
        <v>0</v>
      </c>
      <c r="AX1351" s="26">
        <v>0</v>
      </c>
      <c r="AY1351" s="28">
        <v>0</v>
      </c>
      <c r="AZ1351" s="28">
        <v>0</v>
      </c>
      <c r="BA1351" s="26">
        <v>0</v>
      </c>
      <c r="BB1351" s="24"/>
      <c r="BC1351" s="26" t="s">
        <v>566</v>
      </c>
      <c r="BD1351" s="24"/>
      <c r="BE1351" s="24"/>
      <c r="BF1351" s="24"/>
      <c r="BG1351" s="24"/>
      <c r="BH1351" s="24"/>
      <c r="BI1351" s="24"/>
      <c r="BJ1351" s="24"/>
      <c r="BK1351" s="24"/>
      <c r="BL1351" s="24"/>
      <c r="BM1351" s="24"/>
      <c r="BN1351" s="24"/>
      <c r="BO1351" s="24"/>
      <c r="BP1351" s="24"/>
      <c r="BQ1351" s="24"/>
      <c r="BR1351" s="26">
        <v>0</v>
      </c>
      <c r="BS1351" s="26">
        <v>0</v>
      </c>
      <c r="BT1351" s="26">
        <v>0</v>
      </c>
      <c r="BU1351" s="26">
        <v>0</v>
      </c>
      <c r="BV1351" s="26">
        <v>0</v>
      </c>
      <c r="BW1351" s="26">
        <v>0</v>
      </c>
      <c r="BX1351" s="26">
        <v>0</v>
      </c>
      <c r="BY1351" s="26">
        <v>0</v>
      </c>
      <c r="BZ1351" s="24"/>
      <c r="CA1351" s="24"/>
      <c r="CB1351" s="24"/>
      <c r="CC1351" s="24"/>
      <c r="CD1351" s="24"/>
      <c r="CE1351" s="24"/>
      <c r="CF1351" s="24"/>
      <c r="CG1351" s="24"/>
      <c r="CH1351" s="24"/>
      <c r="CI1351" s="24"/>
      <c r="CJ1351" s="24"/>
      <c r="CK1351" s="24"/>
      <c r="CL1351" s="24"/>
      <c r="CM1351" s="24"/>
      <c r="CN1351" s="24"/>
      <c r="CO1351" s="24"/>
      <c r="CP1351" s="24"/>
      <c r="CQ1351" s="24"/>
      <c r="CR1351" s="24"/>
      <c r="CS1351" s="24"/>
      <c r="CT1351" s="24"/>
      <c r="CU1351" s="24"/>
      <c r="CV1351" s="24"/>
      <c r="CW1351" s="24"/>
      <c r="CX1351" s="24"/>
      <c r="CY1351" s="24"/>
      <c r="CZ1351" s="24"/>
      <c r="DA1351" s="24"/>
      <c r="DB1351" s="24"/>
      <c r="DC1351" s="24"/>
      <c r="DD1351" s="24"/>
      <c r="DE1351" s="24"/>
      <c r="DF1351" s="26" t="s">
        <v>139</v>
      </c>
      <c r="DG1351" s="26" t="s">
        <v>139</v>
      </c>
      <c r="DH1351" s="26" t="s">
        <v>139</v>
      </c>
      <c r="DI1351" s="26" t="s">
        <v>139</v>
      </c>
      <c r="DJ1351" s="26" t="s">
        <v>139</v>
      </c>
      <c r="DK1351" s="26" t="s">
        <v>139</v>
      </c>
      <c r="DL1351" s="26" t="s">
        <v>139</v>
      </c>
      <c r="DM1351" s="26" t="s">
        <v>139</v>
      </c>
      <c r="DN1351" s="26" t="s">
        <v>139</v>
      </c>
      <c r="DO1351" s="26" t="s">
        <v>139</v>
      </c>
    </row>
    <row r="1352" spans="1:119" ht="20.100000000000001" customHeight="1" x14ac:dyDescent="0.25">
      <c r="A1352" s="29" t="str">
        <f t="shared" si="294"/>
        <v/>
      </c>
      <c r="B1352" s="29" t="str">
        <f t="shared" si="295"/>
        <v>Heshima (Dignity) Kenya</v>
      </c>
      <c r="C1352" s="29">
        <f t="shared" si="296"/>
        <v>0</v>
      </c>
      <c r="D1352" s="30" t="str">
        <f t="shared" si="297"/>
        <v>Africa and the Middle East</v>
      </c>
      <c r="E1352" s="30" t="str">
        <f t="shared" si="298"/>
        <v>Nairobi, Kenya</v>
      </c>
      <c r="F1352" s="31">
        <f t="shared" si="299"/>
        <v>0</v>
      </c>
      <c r="G1352" s="31">
        <f t="shared" si="300"/>
        <v>0</v>
      </c>
      <c r="H1352" s="31">
        <f t="shared" si="301"/>
        <v>0</v>
      </c>
      <c r="I1352" s="31">
        <f t="shared" si="302"/>
        <v>0</v>
      </c>
      <c r="J1352" s="31">
        <f t="shared" si="303"/>
        <v>0</v>
      </c>
      <c r="K1352" s="31">
        <f t="shared" si="304"/>
        <v>0</v>
      </c>
      <c r="L1352" s="31">
        <f t="shared" si="305"/>
        <v>0</v>
      </c>
      <c r="M1352" s="31">
        <f t="shared" si="306"/>
        <v>0</v>
      </c>
      <c r="N1352" s="31">
        <f t="shared" si="307"/>
        <v>0</v>
      </c>
      <c r="O1352" s="26" t="s">
        <v>7619</v>
      </c>
      <c r="P1352" s="26" t="s">
        <v>108</v>
      </c>
      <c r="Q1352" s="27">
        <v>43046</v>
      </c>
      <c r="R1352" s="24"/>
      <c r="S1352" s="24"/>
      <c r="T1352" s="26" t="s">
        <v>111</v>
      </c>
      <c r="U1352" s="24"/>
      <c r="V1352" s="26" t="s">
        <v>169</v>
      </c>
      <c r="W1352" s="26" t="s">
        <v>591</v>
      </c>
      <c r="X1352" s="26" t="s">
        <v>592</v>
      </c>
      <c r="Y1352" s="26" t="s">
        <v>7620</v>
      </c>
      <c r="Z1352" s="24"/>
      <c r="AA1352" s="26" t="s">
        <v>7621</v>
      </c>
      <c r="AB1352" s="26" t="s">
        <v>983</v>
      </c>
      <c r="AC1352" s="28">
        <v>25000</v>
      </c>
      <c r="AD1352" s="26" t="s">
        <v>3751</v>
      </c>
      <c r="AE1352" s="26" t="s">
        <v>595</v>
      </c>
      <c r="AF1352" s="26" t="s">
        <v>139</v>
      </c>
      <c r="AG1352" s="26" t="s">
        <v>528</v>
      </c>
      <c r="AH1352" s="24"/>
      <c r="AI1352" s="28">
        <v>25000</v>
      </c>
      <c r="AJ1352" s="24"/>
      <c r="AK1352" s="24"/>
      <c r="AL1352" s="24"/>
      <c r="AM1352" s="24"/>
      <c r="AN1352" s="24"/>
      <c r="AO1352" s="24"/>
      <c r="AP1352" s="24"/>
      <c r="AQ1352" s="24"/>
      <c r="AR1352" s="24"/>
      <c r="AS1352" s="24"/>
      <c r="AT1352" s="24"/>
      <c r="AU1352" s="24"/>
      <c r="AV1352" s="24"/>
      <c r="AW1352" s="28">
        <v>0</v>
      </c>
      <c r="AX1352" s="26">
        <v>0</v>
      </c>
      <c r="AY1352" s="28">
        <v>0</v>
      </c>
      <c r="AZ1352" s="28">
        <v>0</v>
      </c>
      <c r="BA1352" s="26">
        <v>0</v>
      </c>
      <c r="BB1352" s="24"/>
      <c r="BC1352" s="26" t="s">
        <v>7622</v>
      </c>
      <c r="BD1352" s="24"/>
      <c r="BE1352" s="24"/>
      <c r="BF1352" s="24"/>
      <c r="BG1352" s="24"/>
      <c r="BH1352" s="24"/>
      <c r="BI1352" s="24"/>
      <c r="BJ1352" s="24"/>
      <c r="BK1352" s="24"/>
      <c r="BL1352" s="24"/>
      <c r="BM1352" s="24"/>
      <c r="BN1352" s="24"/>
      <c r="BO1352" s="24"/>
      <c r="BP1352" s="24"/>
      <c r="BQ1352" s="24"/>
      <c r="BR1352" s="26">
        <v>0</v>
      </c>
      <c r="BS1352" s="26">
        <v>0</v>
      </c>
      <c r="BT1352" s="26">
        <v>0</v>
      </c>
      <c r="BU1352" s="26">
        <v>0</v>
      </c>
      <c r="BV1352" s="26">
        <v>0</v>
      </c>
      <c r="BW1352" s="26">
        <v>0</v>
      </c>
      <c r="BX1352" s="26">
        <v>0</v>
      </c>
      <c r="BY1352" s="26">
        <v>0</v>
      </c>
      <c r="BZ1352" s="24"/>
      <c r="CA1352" s="24"/>
      <c r="CB1352" s="24"/>
      <c r="CC1352" s="24"/>
      <c r="CD1352" s="24"/>
      <c r="CE1352" s="24"/>
      <c r="CF1352" s="24"/>
      <c r="CG1352" s="24"/>
      <c r="CH1352" s="24"/>
      <c r="CI1352" s="24"/>
      <c r="CJ1352" s="24"/>
      <c r="CK1352" s="24"/>
      <c r="CL1352" s="24"/>
      <c r="CM1352" s="24"/>
      <c r="CN1352" s="24"/>
      <c r="CO1352" s="24"/>
      <c r="CP1352" s="24"/>
      <c r="CQ1352" s="24"/>
      <c r="CR1352" s="24"/>
      <c r="CS1352" s="24"/>
      <c r="CT1352" s="24"/>
      <c r="CU1352" s="24"/>
      <c r="CV1352" s="24"/>
      <c r="CW1352" s="24"/>
      <c r="CX1352" s="24"/>
      <c r="CY1352" s="24"/>
      <c r="CZ1352" s="24"/>
      <c r="DA1352" s="24"/>
      <c r="DB1352" s="24"/>
      <c r="DC1352" s="24"/>
      <c r="DD1352" s="24"/>
      <c r="DE1352" s="24"/>
      <c r="DF1352" s="26" t="s">
        <v>139</v>
      </c>
      <c r="DG1352" s="26" t="s">
        <v>139</v>
      </c>
      <c r="DH1352" s="26" t="s">
        <v>139</v>
      </c>
      <c r="DI1352" s="26" t="s">
        <v>139</v>
      </c>
      <c r="DJ1352" s="26" t="s">
        <v>139</v>
      </c>
      <c r="DK1352" s="26" t="s">
        <v>139</v>
      </c>
      <c r="DL1352" s="26" t="s">
        <v>139</v>
      </c>
      <c r="DM1352" s="26" t="s">
        <v>139</v>
      </c>
      <c r="DN1352" s="26" t="s">
        <v>139</v>
      </c>
      <c r="DO1352" s="26" t="s">
        <v>139</v>
      </c>
    </row>
    <row r="1353" spans="1:119" ht="20.100000000000001" customHeight="1" x14ac:dyDescent="0.25">
      <c r="A1353" s="29" t="str">
        <f t="shared" si="294"/>
        <v>Heshima (Dignity) Kenya6</v>
      </c>
      <c r="B1353" s="29" t="str">
        <f t="shared" si="295"/>
        <v>Heshima (Dignity) Kenya</v>
      </c>
      <c r="C1353" s="29">
        <f t="shared" si="296"/>
        <v>6</v>
      </c>
      <c r="D1353" s="30" t="str">
        <f t="shared" si="297"/>
        <v>Africa and the Middle East</v>
      </c>
      <c r="E1353" s="30" t="str">
        <f t="shared" si="298"/>
        <v>Nairobi, Kenya</v>
      </c>
      <c r="F1353" s="31">
        <f t="shared" si="299"/>
        <v>3</v>
      </c>
      <c r="G1353" s="31">
        <f t="shared" si="300"/>
        <v>3</v>
      </c>
      <c r="H1353" s="31">
        <f t="shared" si="301"/>
        <v>3</v>
      </c>
      <c r="I1353" s="31">
        <f t="shared" si="302"/>
        <v>4</v>
      </c>
      <c r="J1353" s="31">
        <f t="shared" si="303"/>
        <v>3</v>
      </c>
      <c r="K1353" s="31">
        <f t="shared" si="304"/>
        <v>4</v>
      </c>
      <c r="L1353" s="31">
        <f t="shared" si="305"/>
        <v>5</v>
      </c>
      <c r="M1353" s="31">
        <f t="shared" si="306"/>
        <v>3</v>
      </c>
      <c r="N1353" s="31">
        <f t="shared" si="307"/>
        <v>3.5</v>
      </c>
      <c r="O1353" s="26" t="s">
        <v>7623</v>
      </c>
      <c r="P1353" s="26" t="s">
        <v>108</v>
      </c>
      <c r="Q1353" s="27">
        <v>41568</v>
      </c>
      <c r="R1353" s="26" t="s">
        <v>305</v>
      </c>
      <c r="S1353" s="26" t="s">
        <v>622</v>
      </c>
      <c r="T1353" s="26" t="s">
        <v>194</v>
      </c>
      <c r="U1353" s="26" t="s">
        <v>168</v>
      </c>
      <c r="V1353" s="26" t="s">
        <v>169</v>
      </c>
      <c r="W1353" s="26" t="s">
        <v>591</v>
      </c>
      <c r="X1353" s="26" t="s">
        <v>592</v>
      </c>
      <c r="Y1353" s="26" t="s">
        <v>7620</v>
      </c>
      <c r="Z1353" s="24"/>
      <c r="AA1353" s="26" t="s">
        <v>7621</v>
      </c>
      <c r="AB1353" s="26" t="s">
        <v>117</v>
      </c>
      <c r="AC1353" s="28">
        <v>19000</v>
      </c>
      <c r="AD1353" s="26" t="s">
        <v>3751</v>
      </c>
      <c r="AE1353" s="26" t="s">
        <v>595</v>
      </c>
      <c r="AF1353" s="26" t="s">
        <v>139</v>
      </c>
      <c r="AG1353" s="26" t="s">
        <v>528</v>
      </c>
      <c r="AH1353" s="26" t="s">
        <v>250</v>
      </c>
      <c r="AI1353" s="28">
        <v>19000</v>
      </c>
      <c r="AJ1353" s="26" t="s">
        <v>7624</v>
      </c>
      <c r="AK1353" s="26" t="s">
        <v>7625</v>
      </c>
      <c r="AL1353" s="26" t="s">
        <v>7626</v>
      </c>
      <c r="AM1353" s="24"/>
      <c r="AN1353" s="24"/>
      <c r="AO1353" s="24"/>
      <c r="AP1353" s="24"/>
      <c r="AQ1353" s="24"/>
      <c r="AR1353" s="26" t="s">
        <v>7627</v>
      </c>
      <c r="AS1353" s="24"/>
      <c r="AT1353" s="24"/>
      <c r="AU1353" s="24"/>
      <c r="AV1353" s="24"/>
      <c r="AW1353" s="28">
        <v>724494</v>
      </c>
      <c r="AX1353" s="26">
        <v>180</v>
      </c>
      <c r="AY1353" s="28">
        <v>90</v>
      </c>
      <c r="AZ1353" s="28">
        <v>90</v>
      </c>
      <c r="BA1353" s="26">
        <v>0</v>
      </c>
      <c r="BB1353" s="26" t="s">
        <v>148</v>
      </c>
      <c r="BC1353" s="26" t="s">
        <v>7622</v>
      </c>
      <c r="BD1353" s="24"/>
      <c r="BE1353" s="24"/>
      <c r="BF1353" s="26" t="s">
        <v>7628</v>
      </c>
      <c r="BG1353" s="26" t="s">
        <v>191</v>
      </c>
      <c r="BH1353" s="26" t="s">
        <v>7629</v>
      </c>
      <c r="BI1353" s="26" t="s">
        <v>191</v>
      </c>
      <c r="BJ1353" s="26" t="s">
        <v>7630</v>
      </c>
      <c r="BK1353" s="26" t="s">
        <v>191</v>
      </c>
      <c r="BL1353" s="26" t="s">
        <v>3386</v>
      </c>
      <c r="BM1353" s="26" t="s">
        <v>191</v>
      </c>
      <c r="BN1353" s="26" t="s">
        <v>7631</v>
      </c>
      <c r="BO1353" s="26" t="s">
        <v>191</v>
      </c>
      <c r="BP1353" s="24"/>
      <c r="BQ1353" s="24"/>
      <c r="BR1353" s="26">
        <v>3</v>
      </c>
      <c r="BS1353" s="26">
        <v>3</v>
      </c>
      <c r="BT1353" s="26">
        <v>3</v>
      </c>
      <c r="BU1353" s="26">
        <v>4</v>
      </c>
      <c r="BV1353" s="26">
        <v>3</v>
      </c>
      <c r="BW1353" s="26">
        <v>4</v>
      </c>
      <c r="BX1353" s="26">
        <v>5</v>
      </c>
      <c r="BY1353" s="26">
        <v>3</v>
      </c>
      <c r="BZ1353" s="24"/>
      <c r="CA1353" s="24"/>
      <c r="CB1353" s="24"/>
      <c r="CC1353" s="24"/>
      <c r="CD1353" s="24"/>
      <c r="CE1353" s="24"/>
      <c r="CF1353" s="24"/>
      <c r="CG1353" s="24"/>
      <c r="CH1353" s="24"/>
      <c r="CI1353" s="24"/>
      <c r="CJ1353" s="24"/>
      <c r="CK1353" s="24"/>
      <c r="CL1353" s="24"/>
      <c r="CM1353" s="24"/>
      <c r="CN1353" s="24"/>
      <c r="CO1353" s="24"/>
      <c r="CP1353" s="24"/>
      <c r="CQ1353" s="24"/>
      <c r="CR1353" s="24"/>
      <c r="CS1353" s="24"/>
      <c r="CT1353" s="24"/>
      <c r="CU1353" s="24"/>
      <c r="CV1353" s="24"/>
      <c r="CW1353" s="24"/>
      <c r="CX1353" s="24"/>
      <c r="CY1353" s="24"/>
      <c r="CZ1353" s="24"/>
      <c r="DA1353" s="24"/>
      <c r="DB1353" s="24"/>
      <c r="DC1353" s="24"/>
      <c r="DD1353" s="24"/>
      <c r="DE1353" s="24"/>
      <c r="DF1353" s="26" t="s">
        <v>120</v>
      </c>
      <c r="DG1353" s="26" t="s">
        <v>120</v>
      </c>
      <c r="DH1353" s="26" t="s">
        <v>139</v>
      </c>
      <c r="DI1353" s="26" t="s">
        <v>139</v>
      </c>
      <c r="DJ1353" s="26" t="s">
        <v>139</v>
      </c>
      <c r="DK1353" s="26" t="s">
        <v>139</v>
      </c>
      <c r="DL1353" s="26" t="s">
        <v>139</v>
      </c>
      <c r="DM1353" s="26" t="s">
        <v>139</v>
      </c>
      <c r="DN1353" s="26" t="s">
        <v>139</v>
      </c>
      <c r="DO1353" s="26" t="s">
        <v>139</v>
      </c>
    </row>
    <row r="1354" spans="1:119" ht="20.100000000000001" customHeight="1" x14ac:dyDescent="0.25">
      <c r="A1354" s="29" t="str">
        <f t="shared" si="294"/>
        <v>Heshima (Dignity) Kenya6</v>
      </c>
      <c r="B1354" s="29" t="str">
        <f t="shared" si="295"/>
        <v>Heshima (Dignity) Kenya</v>
      </c>
      <c r="C1354" s="29">
        <f t="shared" si="296"/>
        <v>6</v>
      </c>
      <c r="D1354" s="30" t="str">
        <f t="shared" si="297"/>
        <v>Africa and the Middle East</v>
      </c>
      <c r="E1354" s="30" t="str">
        <f t="shared" si="298"/>
        <v>Nairobi, Kenya</v>
      </c>
      <c r="F1354" s="31">
        <f t="shared" si="299"/>
        <v>0</v>
      </c>
      <c r="G1354" s="31">
        <f t="shared" si="300"/>
        <v>0</v>
      </c>
      <c r="H1354" s="31">
        <f t="shared" si="301"/>
        <v>0</v>
      </c>
      <c r="I1354" s="31">
        <f t="shared" si="302"/>
        <v>0</v>
      </c>
      <c r="J1354" s="31">
        <f t="shared" si="303"/>
        <v>0</v>
      </c>
      <c r="K1354" s="31">
        <f t="shared" si="304"/>
        <v>0</v>
      </c>
      <c r="L1354" s="31">
        <f t="shared" si="305"/>
        <v>0</v>
      </c>
      <c r="M1354" s="31">
        <f t="shared" si="306"/>
        <v>0</v>
      </c>
      <c r="N1354" s="31">
        <f t="shared" si="307"/>
        <v>0</v>
      </c>
      <c r="O1354" s="26" t="s">
        <v>7632</v>
      </c>
      <c r="P1354" s="26" t="s">
        <v>108</v>
      </c>
      <c r="Q1354" s="27">
        <v>41682</v>
      </c>
      <c r="R1354" s="24"/>
      <c r="S1354" s="24"/>
      <c r="T1354" s="26" t="s">
        <v>194</v>
      </c>
      <c r="U1354" s="24"/>
      <c r="V1354" s="26" t="s">
        <v>169</v>
      </c>
      <c r="W1354" s="26" t="s">
        <v>591</v>
      </c>
      <c r="X1354" s="26" t="s">
        <v>592</v>
      </c>
      <c r="Y1354" s="26" t="s">
        <v>7620</v>
      </c>
      <c r="Z1354" s="24"/>
      <c r="AA1354" s="26" t="s">
        <v>7621</v>
      </c>
      <c r="AB1354" s="26" t="s">
        <v>228</v>
      </c>
      <c r="AC1354" s="28">
        <v>35000</v>
      </c>
      <c r="AD1354" s="26" t="s">
        <v>3751</v>
      </c>
      <c r="AE1354" s="26" t="s">
        <v>595</v>
      </c>
      <c r="AF1354" s="26" t="s">
        <v>139</v>
      </c>
      <c r="AG1354" s="26" t="s">
        <v>528</v>
      </c>
      <c r="AH1354" s="26" t="s">
        <v>250</v>
      </c>
      <c r="AI1354" s="28">
        <v>35000</v>
      </c>
      <c r="AJ1354" s="24"/>
      <c r="AK1354" s="24"/>
      <c r="AL1354" s="24"/>
      <c r="AM1354" s="26" t="s">
        <v>7633</v>
      </c>
      <c r="AN1354" s="26" t="s">
        <v>7634</v>
      </c>
      <c r="AO1354" s="24"/>
      <c r="AP1354" s="24"/>
      <c r="AQ1354" s="24"/>
      <c r="AR1354" s="24"/>
      <c r="AS1354" s="24"/>
      <c r="AT1354" s="24"/>
      <c r="AU1354" s="24"/>
      <c r="AV1354" s="24"/>
      <c r="AW1354" s="28">
        <v>724494</v>
      </c>
      <c r="AX1354" s="26">
        <v>180</v>
      </c>
      <c r="AY1354" s="28">
        <v>0</v>
      </c>
      <c r="AZ1354" s="28">
        <v>0</v>
      </c>
      <c r="BA1354" s="26">
        <v>0</v>
      </c>
      <c r="BB1354" s="24"/>
      <c r="BC1354" s="26" t="s">
        <v>7622</v>
      </c>
      <c r="BD1354" s="24"/>
      <c r="BE1354" s="24"/>
      <c r="BF1354" s="24"/>
      <c r="BG1354" s="24"/>
      <c r="BH1354" s="24"/>
      <c r="BI1354" s="24"/>
      <c r="BJ1354" s="24"/>
      <c r="BK1354" s="24"/>
      <c r="BL1354" s="24"/>
      <c r="BM1354" s="24"/>
      <c r="BN1354" s="24"/>
      <c r="BO1354" s="24"/>
      <c r="BP1354" s="24"/>
      <c r="BQ1354" s="24"/>
      <c r="BR1354" s="26">
        <v>0</v>
      </c>
      <c r="BS1354" s="26">
        <v>0</v>
      </c>
      <c r="BT1354" s="26">
        <v>0</v>
      </c>
      <c r="BU1354" s="26">
        <v>0</v>
      </c>
      <c r="BV1354" s="26">
        <v>0</v>
      </c>
      <c r="BW1354" s="26">
        <v>0</v>
      </c>
      <c r="BX1354" s="26">
        <v>0</v>
      </c>
      <c r="BY1354" s="26">
        <v>0</v>
      </c>
      <c r="BZ1354" s="24"/>
      <c r="CA1354" s="24"/>
      <c r="CB1354" s="24"/>
      <c r="CC1354" s="24"/>
      <c r="CD1354" s="24"/>
      <c r="CE1354" s="24"/>
      <c r="CF1354" s="24"/>
      <c r="CG1354" s="24"/>
      <c r="CH1354" s="24"/>
      <c r="CI1354" s="24"/>
      <c r="CJ1354" s="24"/>
      <c r="CK1354" s="24"/>
      <c r="CL1354" s="24"/>
      <c r="CM1354" s="24"/>
      <c r="CN1354" s="24"/>
      <c r="CO1354" s="24"/>
      <c r="CP1354" s="24"/>
      <c r="CQ1354" s="24"/>
      <c r="CR1354" s="24"/>
      <c r="CS1354" s="24"/>
      <c r="CT1354" s="24"/>
      <c r="CU1354" s="24"/>
      <c r="CV1354" s="24"/>
      <c r="CW1354" s="24"/>
      <c r="CX1354" s="24"/>
      <c r="CY1354" s="24"/>
      <c r="CZ1354" s="24"/>
      <c r="DA1354" s="24"/>
      <c r="DB1354" s="24"/>
      <c r="DC1354" s="24"/>
      <c r="DD1354" s="24"/>
      <c r="DE1354" s="24"/>
      <c r="DF1354" s="26" t="s">
        <v>139</v>
      </c>
      <c r="DG1354" s="26" t="s">
        <v>139</v>
      </c>
      <c r="DH1354" s="26" t="s">
        <v>139</v>
      </c>
      <c r="DI1354" s="26" t="s">
        <v>139</v>
      </c>
      <c r="DJ1354" s="26" t="s">
        <v>139</v>
      </c>
      <c r="DK1354" s="26" t="s">
        <v>139</v>
      </c>
      <c r="DL1354" s="26" t="s">
        <v>139</v>
      </c>
      <c r="DM1354" s="26" t="s">
        <v>139</v>
      </c>
      <c r="DN1354" s="26" t="s">
        <v>139</v>
      </c>
      <c r="DO1354" s="26" t="s">
        <v>139</v>
      </c>
    </row>
    <row r="1355" spans="1:119" ht="20.100000000000001" customHeight="1" x14ac:dyDescent="0.25">
      <c r="A1355" s="29" t="str">
        <f t="shared" si="294"/>
        <v/>
      </c>
      <c r="B1355" s="29" t="str">
        <f t="shared" si="295"/>
        <v>Heshima (Dignity) Kenya</v>
      </c>
      <c r="C1355" s="29">
        <f t="shared" si="296"/>
        <v>0</v>
      </c>
      <c r="D1355" s="30" t="str">
        <f t="shared" si="297"/>
        <v>Africa and the Middle East</v>
      </c>
      <c r="E1355" s="30" t="str">
        <f t="shared" si="298"/>
        <v>Nairobi, Kenya</v>
      </c>
      <c r="F1355" s="31">
        <f t="shared" si="299"/>
        <v>0</v>
      </c>
      <c r="G1355" s="31">
        <f t="shared" si="300"/>
        <v>0</v>
      </c>
      <c r="H1355" s="31">
        <f t="shared" si="301"/>
        <v>0</v>
      </c>
      <c r="I1355" s="31">
        <f t="shared" si="302"/>
        <v>0</v>
      </c>
      <c r="J1355" s="31">
        <f t="shared" si="303"/>
        <v>0</v>
      </c>
      <c r="K1355" s="31">
        <f t="shared" si="304"/>
        <v>0</v>
      </c>
      <c r="L1355" s="31">
        <f t="shared" si="305"/>
        <v>0</v>
      </c>
      <c r="M1355" s="31">
        <f t="shared" si="306"/>
        <v>0</v>
      </c>
      <c r="N1355" s="31">
        <f t="shared" si="307"/>
        <v>0</v>
      </c>
      <c r="O1355" s="26" t="s">
        <v>16123</v>
      </c>
      <c r="P1355" s="26" t="s">
        <v>108</v>
      </c>
      <c r="Q1355" s="27">
        <v>41709</v>
      </c>
      <c r="R1355" s="24"/>
      <c r="S1355" s="24"/>
      <c r="T1355" s="26" t="s">
        <v>194</v>
      </c>
      <c r="U1355" s="24"/>
      <c r="V1355" s="26" t="s">
        <v>169</v>
      </c>
      <c r="W1355" s="26" t="s">
        <v>591</v>
      </c>
      <c r="X1355" s="26" t="s">
        <v>592</v>
      </c>
      <c r="Y1355" s="26" t="s">
        <v>7620</v>
      </c>
      <c r="Z1355" s="24"/>
      <c r="AA1355" s="26" t="s">
        <v>7621</v>
      </c>
      <c r="AB1355" s="26" t="s">
        <v>15736</v>
      </c>
      <c r="AC1355" s="28">
        <v>2940</v>
      </c>
      <c r="AD1355" s="26" t="s">
        <v>3751</v>
      </c>
      <c r="AE1355" s="26" t="s">
        <v>595</v>
      </c>
      <c r="AF1355" s="26" t="s">
        <v>139</v>
      </c>
      <c r="AG1355" s="26" t="s">
        <v>528</v>
      </c>
      <c r="AH1355" s="24"/>
      <c r="AI1355" s="28">
        <v>2940</v>
      </c>
      <c r="AJ1355" s="24"/>
      <c r="AK1355" s="24"/>
      <c r="AL1355" s="24"/>
      <c r="AM1355" s="24"/>
      <c r="AN1355" s="24"/>
      <c r="AO1355" s="24"/>
      <c r="AP1355" s="24"/>
      <c r="AQ1355" s="24"/>
      <c r="AR1355" s="24"/>
      <c r="AS1355" s="24"/>
      <c r="AT1355" s="24"/>
      <c r="AU1355" s="24"/>
      <c r="AV1355" s="24"/>
      <c r="AW1355" s="24"/>
      <c r="AX1355" s="24"/>
      <c r="AY1355" s="24"/>
      <c r="AZ1355" s="24"/>
      <c r="BA1355" s="24"/>
      <c r="BB1355" s="24"/>
      <c r="BC1355" s="26" t="s">
        <v>7622</v>
      </c>
      <c r="BD1355" s="24"/>
      <c r="BE1355" s="24"/>
      <c r="BF1355" s="24"/>
      <c r="BG1355" s="24"/>
      <c r="BH1355" s="24"/>
      <c r="BI1355" s="24"/>
      <c r="BJ1355" s="24"/>
      <c r="BK1355" s="24"/>
      <c r="BL1355" s="24"/>
      <c r="BM1355" s="24"/>
      <c r="BN1355" s="24"/>
      <c r="BO1355" s="24"/>
      <c r="BP1355" s="24"/>
      <c r="BQ1355" s="24"/>
      <c r="BR1355" s="24"/>
      <c r="BS1355" s="24"/>
      <c r="BT1355" s="24"/>
      <c r="BU1355" s="24"/>
      <c r="BV1355" s="24"/>
      <c r="BW1355" s="24"/>
      <c r="BX1355" s="24"/>
      <c r="BY1355" s="24"/>
      <c r="BZ1355" s="24"/>
      <c r="CA1355" s="24"/>
      <c r="CB1355" s="24"/>
      <c r="CC1355" s="24"/>
      <c r="CD1355" s="24"/>
      <c r="CE1355" s="24"/>
      <c r="CF1355" s="24"/>
      <c r="CG1355" s="24"/>
      <c r="CH1355" s="24"/>
      <c r="CI1355" s="24"/>
      <c r="CJ1355" s="24"/>
      <c r="CK1355" s="24"/>
      <c r="CL1355" s="24"/>
      <c r="CM1355" s="24"/>
      <c r="CN1355" s="24"/>
      <c r="CO1355" s="24"/>
      <c r="CP1355" s="24"/>
      <c r="CQ1355" s="24"/>
      <c r="CR1355" s="24"/>
      <c r="CS1355" s="24"/>
      <c r="CT1355" s="24"/>
      <c r="CU1355" s="24"/>
      <c r="CV1355" s="24"/>
      <c r="CW1355" s="24"/>
      <c r="CX1355" s="24"/>
      <c r="CY1355" s="24"/>
      <c r="CZ1355" s="24"/>
      <c r="DA1355" s="24"/>
      <c r="DB1355" s="24"/>
      <c r="DC1355" s="24"/>
      <c r="DD1355" s="24"/>
      <c r="DE1355" s="24"/>
      <c r="DF1355" s="26" t="s">
        <v>139</v>
      </c>
      <c r="DG1355" s="26" t="s">
        <v>139</v>
      </c>
      <c r="DH1355" s="26" t="s">
        <v>139</v>
      </c>
      <c r="DI1355" s="26" t="s">
        <v>139</v>
      </c>
      <c r="DJ1355" s="26" t="s">
        <v>139</v>
      </c>
      <c r="DK1355" s="26" t="s">
        <v>139</v>
      </c>
      <c r="DL1355" s="26" t="s">
        <v>139</v>
      </c>
      <c r="DM1355" s="26" t="s">
        <v>139</v>
      </c>
      <c r="DN1355" s="26" t="s">
        <v>139</v>
      </c>
      <c r="DO1355" s="26" t="s">
        <v>139</v>
      </c>
    </row>
    <row r="1356" spans="1:119" ht="20.100000000000001" customHeight="1" x14ac:dyDescent="0.25">
      <c r="A1356" s="29" t="str">
        <f t="shared" si="294"/>
        <v/>
      </c>
      <c r="B1356" s="29" t="str">
        <f t="shared" si="295"/>
        <v>Heshima (Dignity) Kenya</v>
      </c>
      <c r="C1356" s="29">
        <f t="shared" si="296"/>
        <v>0</v>
      </c>
      <c r="D1356" s="30" t="str">
        <f t="shared" si="297"/>
        <v>Africa and the Middle East</v>
      </c>
      <c r="E1356" s="30" t="str">
        <f t="shared" si="298"/>
        <v>Nairobi, Kenya</v>
      </c>
      <c r="F1356" s="31">
        <f t="shared" si="299"/>
        <v>0</v>
      </c>
      <c r="G1356" s="31">
        <f t="shared" si="300"/>
        <v>0</v>
      </c>
      <c r="H1356" s="31">
        <f t="shared" si="301"/>
        <v>0</v>
      </c>
      <c r="I1356" s="31">
        <f t="shared" si="302"/>
        <v>0</v>
      </c>
      <c r="J1356" s="31">
        <f t="shared" si="303"/>
        <v>0</v>
      </c>
      <c r="K1356" s="31">
        <f t="shared" si="304"/>
        <v>0</v>
      </c>
      <c r="L1356" s="31">
        <f t="shared" si="305"/>
        <v>0</v>
      </c>
      <c r="M1356" s="31">
        <f t="shared" si="306"/>
        <v>0</v>
      </c>
      <c r="N1356" s="31">
        <f t="shared" si="307"/>
        <v>0</v>
      </c>
      <c r="O1356" s="26" t="s">
        <v>16124</v>
      </c>
      <c r="P1356" s="26" t="s">
        <v>108</v>
      </c>
      <c r="Q1356" s="27">
        <v>41754</v>
      </c>
      <c r="R1356" s="24"/>
      <c r="S1356" s="24"/>
      <c r="T1356" s="26" t="s">
        <v>194</v>
      </c>
      <c r="U1356" s="24"/>
      <c r="V1356" s="26" t="s">
        <v>169</v>
      </c>
      <c r="W1356" s="26" t="s">
        <v>591</v>
      </c>
      <c r="X1356" s="26" t="s">
        <v>592</v>
      </c>
      <c r="Y1356" s="26" t="s">
        <v>7620</v>
      </c>
      <c r="Z1356" s="24"/>
      <c r="AA1356" s="26" t="s">
        <v>7621</v>
      </c>
      <c r="AB1356" s="26" t="s">
        <v>15766</v>
      </c>
      <c r="AC1356" s="28">
        <v>1456</v>
      </c>
      <c r="AD1356" s="26" t="s">
        <v>3751</v>
      </c>
      <c r="AE1356" s="26" t="s">
        <v>595</v>
      </c>
      <c r="AF1356" s="26" t="s">
        <v>139</v>
      </c>
      <c r="AG1356" s="26" t="s">
        <v>528</v>
      </c>
      <c r="AH1356" s="24"/>
      <c r="AI1356" s="28">
        <v>1456</v>
      </c>
      <c r="AJ1356" s="24"/>
      <c r="AK1356" s="24"/>
      <c r="AL1356" s="24"/>
      <c r="AM1356" s="24"/>
      <c r="AN1356" s="24"/>
      <c r="AO1356" s="24"/>
      <c r="AP1356" s="24"/>
      <c r="AQ1356" s="24"/>
      <c r="AR1356" s="24"/>
      <c r="AS1356" s="24"/>
      <c r="AT1356" s="24"/>
      <c r="AU1356" s="24"/>
      <c r="AV1356" s="24"/>
      <c r="AW1356" s="24"/>
      <c r="AX1356" s="24"/>
      <c r="AY1356" s="24"/>
      <c r="AZ1356" s="24"/>
      <c r="BA1356" s="24"/>
      <c r="BB1356" s="24"/>
      <c r="BC1356" s="26" t="s">
        <v>7622</v>
      </c>
      <c r="BD1356" s="24"/>
      <c r="BE1356" s="24"/>
      <c r="BF1356" s="24"/>
      <c r="BG1356" s="24"/>
      <c r="BH1356" s="24"/>
      <c r="BI1356" s="24"/>
      <c r="BJ1356" s="24"/>
      <c r="BK1356" s="24"/>
      <c r="BL1356" s="24"/>
      <c r="BM1356" s="24"/>
      <c r="BN1356" s="24"/>
      <c r="BO1356" s="24"/>
      <c r="BP1356" s="24"/>
      <c r="BQ1356" s="24"/>
      <c r="BR1356" s="24"/>
      <c r="BS1356" s="24"/>
      <c r="BT1356" s="24"/>
      <c r="BU1356" s="24"/>
      <c r="BV1356" s="24"/>
      <c r="BW1356" s="24"/>
      <c r="BX1356" s="24"/>
      <c r="BY1356" s="24"/>
      <c r="BZ1356" s="24"/>
      <c r="CA1356" s="24"/>
      <c r="CB1356" s="24"/>
      <c r="CC1356" s="24"/>
      <c r="CD1356" s="24"/>
      <c r="CE1356" s="24"/>
      <c r="CF1356" s="24"/>
      <c r="CG1356" s="24"/>
      <c r="CH1356" s="24"/>
      <c r="CI1356" s="24"/>
      <c r="CJ1356" s="24"/>
      <c r="CK1356" s="24"/>
      <c r="CL1356" s="24"/>
      <c r="CM1356" s="24"/>
      <c r="CN1356" s="24"/>
      <c r="CO1356" s="24"/>
      <c r="CP1356" s="24"/>
      <c r="CQ1356" s="24"/>
      <c r="CR1356" s="24"/>
      <c r="CS1356" s="24"/>
      <c r="CT1356" s="24"/>
      <c r="CU1356" s="24"/>
      <c r="CV1356" s="24"/>
      <c r="CW1356" s="24"/>
      <c r="CX1356" s="24"/>
      <c r="CY1356" s="24"/>
      <c r="CZ1356" s="24"/>
      <c r="DA1356" s="24"/>
      <c r="DB1356" s="24"/>
      <c r="DC1356" s="24"/>
      <c r="DD1356" s="24"/>
      <c r="DE1356" s="24"/>
      <c r="DF1356" s="26" t="s">
        <v>139</v>
      </c>
      <c r="DG1356" s="26" t="s">
        <v>139</v>
      </c>
      <c r="DH1356" s="26" t="s">
        <v>139</v>
      </c>
      <c r="DI1356" s="26" t="s">
        <v>139</v>
      </c>
      <c r="DJ1356" s="26" t="s">
        <v>139</v>
      </c>
      <c r="DK1356" s="26" t="s">
        <v>139</v>
      </c>
      <c r="DL1356" s="26" t="s">
        <v>139</v>
      </c>
      <c r="DM1356" s="26" t="s">
        <v>139</v>
      </c>
      <c r="DN1356" s="26" t="s">
        <v>139</v>
      </c>
      <c r="DO1356" s="26" t="s">
        <v>139</v>
      </c>
    </row>
    <row r="1357" spans="1:119" ht="20.100000000000001" customHeight="1" x14ac:dyDescent="0.25">
      <c r="A1357" s="29" t="str">
        <f t="shared" si="294"/>
        <v>Heshima (Dignity) Kenya5</v>
      </c>
      <c r="B1357" s="29" t="str">
        <f t="shared" si="295"/>
        <v>Heshima (Dignity) Kenya</v>
      </c>
      <c r="C1357" s="29">
        <f t="shared" si="296"/>
        <v>5</v>
      </c>
      <c r="D1357" s="30" t="str">
        <f t="shared" si="297"/>
        <v>Africa and the Middle East</v>
      </c>
      <c r="E1357" s="30" t="str">
        <f t="shared" si="298"/>
        <v>Nairobi, Kenya</v>
      </c>
      <c r="F1357" s="31">
        <f t="shared" si="299"/>
        <v>4</v>
      </c>
      <c r="G1357" s="31">
        <f t="shared" si="300"/>
        <v>3</v>
      </c>
      <c r="H1357" s="31">
        <f t="shared" si="301"/>
        <v>3</v>
      </c>
      <c r="I1357" s="31">
        <f t="shared" si="302"/>
        <v>4</v>
      </c>
      <c r="J1357" s="31">
        <f t="shared" si="303"/>
        <v>3</v>
      </c>
      <c r="K1357" s="31">
        <f t="shared" si="304"/>
        <v>3</v>
      </c>
      <c r="L1357" s="31">
        <f t="shared" si="305"/>
        <v>4</v>
      </c>
      <c r="M1357" s="31">
        <f t="shared" si="306"/>
        <v>3</v>
      </c>
      <c r="N1357" s="31">
        <f t="shared" si="307"/>
        <v>3.4</v>
      </c>
      <c r="O1357" s="26" t="s">
        <v>7635</v>
      </c>
      <c r="P1357" s="26" t="s">
        <v>108</v>
      </c>
      <c r="Q1357" s="27">
        <v>41204</v>
      </c>
      <c r="R1357" s="26" t="s">
        <v>166</v>
      </c>
      <c r="S1357" s="26" t="s">
        <v>306</v>
      </c>
      <c r="T1357" s="26" t="s">
        <v>207</v>
      </c>
      <c r="U1357" s="26" t="s">
        <v>168</v>
      </c>
      <c r="V1357" s="26" t="s">
        <v>169</v>
      </c>
      <c r="W1357" s="26" t="s">
        <v>591</v>
      </c>
      <c r="X1357" s="26" t="s">
        <v>592</v>
      </c>
      <c r="Y1357" s="26" t="s">
        <v>7620</v>
      </c>
      <c r="Z1357" s="24"/>
      <c r="AA1357" s="26" t="s">
        <v>7621</v>
      </c>
      <c r="AB1357" s="26" t="s">
        <v>117</v>
      </c>
      <c r="AC1357" s="28">
        <v>19000</v>
      </c>
      <c r="AD1357" s="26" t="s">
        <v>3751</v>
      </c>
      <c r="AE1357" s="26" t="s">
        <v>595</v>
      </c>
      <c r="AF1357" s="26" t="s">
        <v>139</v>
      </c>
      <c r="AG1357" s="26" t="s">
        <v>528</v>
      </c>
      <c r="AH1357" s="26" t="s">
        <v>176</v>
      </c>
      <c r="AI1357" s="28">
        <v>19000</v>
      </c>
      <c r="AJ1357" s="26" t="s">
        <v>208</v>
      </c>
      <c r="AK1357" s="26" t="s">
        <v>7625</v>
      </c>
      <c r="AL1357" s="26" t="s">
        <v>7636</v>
      </c>
      <c r="AM1357" s="24"/>
      <c r="AN1357" s="24"/>
      <c r="AO1357" s="24"/>
      <c r="AP1357" s="24"/>
      <c r="AQ1357" s="26" t="s">
        <v>7637</v>
      </c>
      <c r="AR1357" s="24"/>
      <c r="AS1357" s="24"/>
      <c r="AT1357" s="24"/>
      <c r="AU1357" s="24"/>
      <c r="AV1357" s="24"/>
      <c r="AW1357" s="28">
        <v>550000</v>
      </c>
      <c r="AX1357" s="26">
        <v>131</v>
      </c>
      <c r="AY1357" s="28">
        <v>90</v>
      </c>
      <c r="AZ1357" s="28">
        <v>90</v>
      </c>
      <c r="BA1357" s="26">
        <v>0</v>
      </c>
      <c r="BB1357" s="26" t="s">
        <v>148</v>
      </c>
      <c r="BC1357" s="26" t="s">
        <v>7622</v>
      </c>
      <c r="BD1357" s="26" t="s">
        <v>378</v>
      </c>
      <c r="BE1357" s="26" t="s">
        <v>7638</v>
      </c>
      <c r="BF1357" s="26" t="s">
        <v>7639</v>
      </c>
      <c r="BG1357" s="26" t="s">
        <v>261</v>
      </c>
      <c r="BH1357" s="26" t="s">
        <v>7640</v>
      </c>
      <c r="BI1357" s="26" t="s">
        <v>261</v>
      </c>
      <c r="BJ1357" s="26" t="s">
        <v>7641</v>
      </c>
      <c r="BK1357" s="26" t="s">
        <v>261</v>
      </c>
      <c r="BL1357" s="26" t="s">
        <v>212</v>
      </c>
      <c r="BM1357" s="26" t="s">
        <v>261</v>
      </c>
      <c r="BN1357" s="26" t="s">
        <v>7642</v>
      </c>
      <c r="BO1357" s="26" t="s">
        <v>261</v>
      </c>
      <c r="BP1357" s="24"/>
      <c r="BQ1357" s="24"/>
      <c r="BR1357" s="26">
        <v>4</v>
      </c>
      <c r="BS1357" s="26">
        <v>3</v>
      </c>
      <c r="BT1357" s="26">
        <v>3</v>
      </c>
      <c r="BU1357" s="26">
        <v>4</v>
      </c>
      <c r="BV1357" s="26">
        <v>3</v>
      </c>
      <c r="BW1357" s="26">
        <v>3</v>
      </c>
      <c r="BX1357" s="26">
        <v>4</v>
      </c>
      <c r="BY1357" s="26">
        <v>3</v>
      </c>
      <c r="BZ1357" s="24"/>
      <c r="CA1357" s="24"/>
      <c r="CB1357" s="24"/>
      <c r="CC1357" s="24"/>
      <c r="CD1357" s="24"/>
      <c r="CE1357" s="24"/>
      <c r="CF1357" s="24"/>
      <c r="CG1357" s="24"/>
      <c r="CH1357" s="24"/>
      <c r="CI1357" s="24"/>
      <c r="CJ1357" s="24"/>
      <c r="CK1357" s="24"/>
      <c r="CL1357" s="24"/>
      <c r="CM1357" s="24"/>
      <c r="CN1357" s="24"/>
      <c r="CO1357" s="24"/>
      <c r="CP1357" s="24"/>
      <c r="CQ1357" s="24"/>
      <c r="CR1357" s="24"/>
      <c r="CS1357" s="24"/>
      <c r="CT1357" s="24"/>
      <c r="CU1357" s="24"/>
      <c r="CV1357" s="24"/>
      <c r="CW1357" s="24"/>
      <c r="CX1357" s="24"/>
      <c r="CY1357" s="24"/>
      <c r="CZ1357" s="24"/>
      <c r="DA1357" s="24"/>
      <c r="DB1357" s="24"/>
      <c r="DC1357" s="24"/>
      <c r="DD1357" s="24"/>
      <c r="DE1357" s="24"/>
      <c r="DF1357" s="26" t="s">
        <v>120</v>
      </c>
      <c r="DG1357" s="26" t="s">
        <v>120</v>
      </c>
      <c r="DH1357" s="26" t="s">
        <v>139</v>
      </c>
      <c r="DI1357" s="26" t="s">
        <v>139</v>
      </c>
      <c r="DJ1357" s="26" t="s">
        <v>139</v>
      </c>
      <c r="DK1357" s="26" t="s">
        <v>139</v>
      </c>
      <c r="DL1357" s="26" t="s">
        <v>139</v>
      </c>
      <c r="DM1357" s="26" t="s">
        <v>139</v>
      </c>
      <c r="DN1357" s="26" t="s">
        <v>139</v>
      </c>
      <c r="DO1357" s="26" t="s">
        <v>139</v>
      </c>
    </row>
    <row r="1358" spans="1:119" ht="20.100000000000001" customHeight="1" x14ac:dyDescent="0.25">
      <c r="A1358" s="29" t="str">
        <f t="shared" si="294"/>
        <v/>
      </c>
      <c r="B1358" s="29" t="str">
        <f t="shared" si="295"/>
        <v>Heshima (Dignity) Kenya</v>
      </c>
      <c r="C1358" s="29">
        <f t="shared" si="296"/>
        <v>0</v>
      </c>
      <c r="D1358" s="30" t="str">
        <f t="shared" si="297"/>
        <v>Africa and the Middle East</v>
      </c>
      <c r="E1358" s="30" t="str">
        <f t="shared" si="298"/>
        <v>Nairobi, Kenya</v>
      </c>
      <c r="F1358" s="31">
        <f t="shared" si="299"/>
        <v>0</v>
      </c>
      <c r="G1358" s="31">
        <f t="shared" si="300"/>
        <v>0</v>
      </c>
      <c r="H1358" s="31">
        <f t="shared" si="301"/>
        <v>0</v>
      </c>
      <c r="I1358" s="31">
        <f t="shared" si="302"/>
        <v>0</v>
      </c>
      <c r="J1358" s="31">
        <f t="shared" si="303"/>
        <v>0</v>
      </c>
      <c r="K1358" s="31">
        <f t="shared" si="304"/>
        <v>0</v>
      </c>
      <c r="L1358" s="31">
        <f t="shared" si="305"/>
        <v>0</v>
      </c>
      <c r="M1358" s="31">
        <f t="shared" si="306"/>
        <v>0</v>
      </c>
      <c r="N1358" s="31">
        <f t="shared" si="307"/>
        <v>0</v>
      </c>
      <c r="O1358" s="26" t="s">
        <v>16125</v>
      </c>
      <c r="P1358" s="26" t="s">
        <v>108</v>
      </c>
      <c r="Q1358" s="27">
        <v>40889</v>
      </c>
      <c r="R1358" s="24"/>
      <c r="S1358" s="24"/>
      <c r="T1358" s="26" t="s">
        <v>175</v>
      </c>
      <c r="U1358" s="24"/>
      <c r="V1358" s="26" t="s">
        <v>169</v>
      </c>
      <c r="W1358" s="26" t="s">
        <v>591</v>
      </c>
      <c r="X1358" s="26" t="s">
        <v>592</v>
      </c>
      <c r="Y1358" s="26" t="s">
        <v>7620</v>
      </c>
      <c r="Z1358" s="24"/>
      <c r="AA1358" s="26" t="s">
        <v>7621</v>
      </c>
      <c r="AB1358" s="26" t="s">
        <v>15736</v>
      </c>
      <c r="AC1358" s="28">
        <v>5000</v>
      </c>
      <c r="AD1358" s="26" t="s">
        <v>3751</v>
      </c>
      <c r="AE1358" s="26" t="s">
        <v>595</v>
      </c>
      <c r="AF1358" s="26" t="s">
        <v>139</v>
      </c>
      <c r="AG1358" s="26" t="s">
        <v>528</v>
      </c>
      <c r="AH1358" s="24"/>
      <c r="AI1358" s="28">
        <v>5000</v>
      </c>
      <c r="AJ1358" s="24"/>
      <c r="AK1358" s="24"/>
      <c r="AL1358" s="24"/>
      <c r="AM1358" s="24"/>
      <c r="AN1358" s="24"/>
      <c r="AO1358" s="24"/>
      <c r="AP1358" s="24"/>
      <c r="AQ1358" s="24"/>
      <c r="AR1358" s="24"/>
      <c r="AS1358" s="24"/>
      <c r="AT1358" s="24"/>
      <c r="AU1358" s="24"/>
      <c r="AV1358" s="24"/>
      <c r="AW1358" s="28">
        <v>0</v>
      </c>
      <c r="AX1358" s="26">
        <v>0</v>
      </c>
      <c r="AY1358" s="28">
        <v>0</v>
      </c>
      <c r="AZ1358" s="28">
        <v>0</v>
      </c>
      <c r="BA1358" s="26">
        <v>0</v>
      </c>
      <c r="BB1358" s="24"/>
      <c r="BC1358" s="26" t="s">
        <v>7622</v>
      </c>
      <c r="BD1358" s="24"/>
      <c r="BE1358" s="24"/>
      <c r="BF1358" s="24"/>
      <c r="BG1358" s="24"/>
      <c r="BH1358" s="24"/>
      <c r="BI1358" s="24"/>
      <c r="BJ1358" s="24"/>
      <c r="BK1358" s="24"/>
      <c r="BL1358" s="24"/>
      <c r="BM1358" s="24"/>
      <c r="BN1358" s="24"/>
      <c r="BO1358" s="24"/>
      <c r="BP1358" s="24"/>
      <c r="BQ1358" s="24"/>
      <c r="BR1358" s="26">
        <v>0</v>
      </c>
      <c r="BS1358" s="26">
        <v>0</v>
      </c>
      <c r="BT1358" s="26">
        <v>0</v>
      </c>
      <c r="BU1358" s="26">
        <v>0</v>
      </c>
      <c r="BV1358" s="26">
        <v>0</v>
      </c>
      <c r="BW1358" s="26">
        <v>0</v>
      </c>
      <c r="BX1358" s="26">
        <v>0</v>
      </c>
      <c r="BY1358" s="26">
        <v>0</v>
      </c>
      <c r="BZ1358" s="24"/>
      <c r="CA1358" s="24"/>
      <c r="CB1358" s="24"/>
      <c r="CC1358" s="24"/>
      <c r="CD1358" s="24"/>
      <c r="CE1358" s="24"/>
      <c r="CF1358" s="24"/>
      <c r="CG1358" s="24"/>
      <c r="CH1358" s="24"/>
      <c r="CI1358" s="24"/>
      <c r="CJ1358" s="24"/>
      <c r="CK1358" s="24"/>
      <c r="CL1358" s="24"/>
      <c r="CM1358" s="24"/>
      <c r="CN1358" s="24"/>
      <c r="CO1358" s="24"/>
      <c r="CP1358" s="24"/>
      <c r="CQ1358" s="24"/>
      <c r="CR1358" s="24"/>
      <c r="CS1358" s="24"/>
      <c r="CT1358" s="24"/>
      <c r="CU1358" s="24"/>
      <c r="CV1358" s="24"/>
      <c r="CW1358" s="24"/>
      <c r="CX1358" s="24"/>
      <c r="CY1358" s="24"/>
      <c r="CZ1358" s="24"/>
      <c r="DA1358" s="24"/>
      <c r="DB1358" s="24"/>
      <c r="DC1358" s="24"/>
      <c r="DD1358" s="24"/>
      <c r="DE1358" s="24"/>
      <c r="DF1358" s="26" t="s">
        <v>139</v>
      </c>
      <c r="DG1358" s="26" t="s">
        <v>139</v>
      </c>
      <c r="DH1358" s="26" t="s">
        <v>139</v>
      </c>
      <c r="DI1358" s="26" t="s">
        <v>139</v>
      </c>
      <c r="DJ1358" s="26" t="s">
        <v>139</v>
      </c>
      <c r="DK1358" s="26" t="s">
        <v>139</v>
      </c>
      <c r="DL1358" s="26" t="s">
        <v>139</v>
      </c>
      <c r="DM1358" s="26" t="s">
        <v>139</v>
      </c>
      <c r="DN1358" s="26" t="s">
        <v>139</v>
      </c>
      <c r="DO1358" s="26" t="s">
        <v>139</v>
      </c>
    </row>
    <row r="1359" spans="1:119" ht="20.100000000000001" customHeight="1" x14ac:dyDescent="0.25">
      <c r="A1359" s="29" t="str">
        <f t="shared" si="294"/>
        <v>Heshima (Dignity) Kenya4</v>
      </c>
      <c r="B1359" s="29" t="str">
        <f t="shared" si="295"/>
        <v>Heshima (Dignity) Kenya</v>
      </c>
      <c r="C1359" s="29">
        <f t="shared" si="296"/>
        <v>4</v>
      </c>
      <c r="D1359" s="30" t="str">
        <f t="shared" si="297"/>
        <v>Africa and the Middle East</v>
      </c>
      <c r="E1359" s="30" t="str">
        <f t="shared" si="298"/>
        <v>Nairobi, Kenya</v>
      </c>
      <c r="F1359" s="31">
        <f t="shared" si="299"/>
        <v>4</v>
      </c>
      <c r="G1359" s="31">
        <f t="shared" si="300"/>
        <v>3</v>
      </c>
      <c r="H1359" s="31">
        <f t="shared" si="301"/>
        <v>3</v>
      </c>
      <c r="I1359" s="31">
        <f t="shared" si="302"/>
        <v>4</v>
      </c>
      <c r="J1359" s="31">
        <f t="shared" si="303"/>
        <v>3</v>
      </c>
      <c r="K1359" s="31">
        <f t="shared" si="304"/>
        <v>4</v>
      </c>
      <c r="L1359" s="31">
        <f t="shared" si="305"/>
        <v>4</v>
      </c>
      <c r="M1359" s="31">
        <f t="shared" si="306"/>
        <v>3</v>
      </c>
      <c r="N1359" s="31">
        <f t="shared" si="307"/>
        <v>3.5</v>
      </c>
      <c r="O1359" s="26" t="s">
        <v>7643</v>
      </c>
      <c r="P1359" s="26" t="s">
        <v>108</v>
      </c>
      <c r="Q1359" s="27">
        <v>40835</v>
      </c>
      <c r="R1359" s="26" t="s">
        <v>166</v>
      </c>
      <c r="S1359" s="26" t="s">
        <v>321</v>
      </c>
      <c r="T1359" s="26" t="s">
        <v>175</v>
      </c>
      <c r="U1359" s="26" t="s">
        <v>168</v>
      </c>
      <c r="V1359" s="26" t="s">
        <v>169</v>
      </c>
      <c r="W1359" s="26" t="s">
        <v>591</v>
      </c>
      <c r="X1359" s="26" t="s">
        <v>592</v>
      </c>
      <c r="Y1359" s="26" t="s">
        <v>7620</v>
      </c>
      <c r="Z1359" s="24"/>
      <c r="AA1359" s="26" t="s">
        <v>7621</v>
      </c>
      <c r="AB1359" s="26" t="s">
        <v>117</v>
      </c>
      <c r="AC1359" s="28">
        <v>18000</v>
      </c>
      <c r="AD1359" s="26" t="s">
        <v>3751</v>
      </c>
      <c r="AE1359" s="26" t="s">
        <v>595</v>
      </c>
      <c r="AF1359" s="26" t="s">
        <v>139</v>
      </c>
      <c r="AG1359" s="26" t="s">
        <v>528</v>
      </c>
      <c r="AH1359" s="26" t="s">
        <v>185</v>
      </c>
      <c r="AI1359" s="28">
        <v>18000</v>
      </c>
      <c r="AJ1359" s="24"/>
      <c r="AK1359" s="26" t="s">
        <v>7644</v>
      </c>
      <c r="AL1359" s="26" t="s">
        <v>7645</v>
      </c>
      <c r="AM1359" s="26" t="s">
        <v>7646</v>
      </c>
      <c r="AN1359" s="26" t="s">
        <v>7647</v>
      </c>
      <c r="AO1359" s="26" t="s">
        <v>7648</v>
      </c>
      <c r="AP1359" s="24"/>
      <c r="AQ1359" s="24"/>
      <c r="AR1359" s="24"/>
      <c r="AS1359" s="24"/>
      <c r="AT1359" s="24"/>
      <c r="AU1359" s="26" t="s">
        <v>7649</v>
      </c>
      <c r="AV1359" s="24"/>
      <c r="AW1359" s="28">
        <v>349696</v>
      </c>
      <c r="AX1359" s="26">
        <v>145</v>
      </c>
      <c r="AY1359" s="28">
        <v>75</v>
      </c>
      <c r="AZ1359" s="28">
        <v>75</v>
      </c>
      <c r="BA1359" s="26">
        <v>0</v>
      </c>
      <c r="BB1359" s="26" t="s">
        <v>148</v>
      </c>
      <c r="BC1359" s="26" t="s">
        <v>7622</v>
      </c>
      <c r="BD1359" s="26" t="s">
        <v>378</v>
      </c>
      <c r="BE1359" s="24"/>
      <c r="BF1359" s="26" t="s">
        <v>3386</v>
      </c>
      <c r="BG1359" s="26" t="s">
        <v>191</v>
      </c>
      <c r="BH1359" s="26" t="s">
        <v>7650</v>
      </c>
      <c r="BI1359" s="26" t="s">
        <v>191</v>
      </c>
      <c r="BJ1359" s="26" t="s">
        <v>7642</v>
      </c>
      <c r="BK1359" s="26" t="s">
        <v>191</v>
      </c>
      <c r="BL1359" s="26" t="s">
        <v>5554</v>
      </c>
      <c r="BM1359" s="26" t="s">
        <v>191</v>
      </c>
      <c r="BN1359" s="26" t="s">
        <v>7651</v>
      </c>
      <c r="BO1359" s="26" t="s">
        <v>191</v>
      </c>
      <c r="BP1359" s="26" t="s">
        <v>7652</v>
      </c>
      <c r="BQ1359" s="26" t="s">
        <v>191</v>
      </c>
      <c r="BR1359" s="26">
        <v>4</v>
      </c>
      <c r="BS1359" s="26">
        <v>3</v>
      </c>
      <c r="BT1359" s="26">
        <v>3</v>
      </c>
      <c r="BU1359" s="26">
        <v>4</v>
      </c>
      <c r="BV1359" s="26">
        <v>3</v>
      </c>
      <c r="BW1359" s="26">
        <v>4</v>
      </c>
      <c r="BX1359" s="26">
        <v>4</v>
      </c>
      <c r="BY1359" s="26">
        <v>3</v>
      </c>
      <c r="BZ1359" s="24"/>
      <c r="CA1359" s="24"/>
      <c r="CB1359" s="24"/>
      <c r="CC1359" s="24"/>
      <c r="CD1359" s="24"/>
      <c r="CE1359" s="24"/>
      <c r="CF1359" s="24"/>
      <c r="CG1359" s="24"/>
      <c r="CH1359" s="24"/>
      <c r="CI1359" s="24"/>
      <c r="CJ1359" s="24"/>
      <c r="CK1359" s="24"/>
      <c r="CL1359" s="24"/>
      <c r="CM1359" s="24"/>
      <c r="CN1359" s="24"/>
      <c r="CO1359" s="24"/>
      <c r="CP1359" s="24"/>
      <c r="CQ1359" s="24"/>
      <c r="CR1359" s="24"/>
      <c r="CS1359" s="24"/>
      <c r="CT1359" s="24"/>
      <c r="CU1359" s="24"/>
      <c r="CV1359" s="24"/>
      <c r="CW1359" s="24"/>
      <c r="CX1359" s="24"/>
      <c r="CY1359" s="24"/>
      <c r="CZ1359" s="24"/>
      <c r="DA1359" s="24"/>
      <c r="DB1359" s="24"/>
      <c r="DC1359" s="24"/>
      <c r="DD1359" s="24"/>
      <c r="DE1359" s="24"/>
      <c r="DF1359" s="26" t="s">
        <v>139</v>
      </c>
      <c r="DG1359" s="26" t="s">
        <v>139</v>
      </c>
      <c r="DH1359" s="26" t="s">
        <v>139</v>
      </c>
      <c r="DI1359" s="26" t="s">
        <v>139</v>
      </c>
      <c r="DJ1359" s="26" t="s">
        <v>139</v>
      </c>
      <c r="DK1359" s="26" t="s">
        <v>139</v>
      </c>
      <c r="DL1359" s="26" t="s">
        <v>139</v>
      </c>
      <c r="DM1359" s="26" t="s">
        <v>139</v>
      </c>
      <c r="DN1359" s="26" t="s">
        <v>139</v>
      </c>
      <c r="DO1359" s="26" t="s">
        <v>139</v>
      </c>
    </row>
    <row r="1360" spans="1:119" ht="20.100000000000001" customHeight="1" x14ac:dyDescent="0.25">
      <c r="A1360" s="29" t="str">
        <f t="shared" si="294"/>
        <v>Heshima (Dignity) Kenya3</v>
      </c>
      <c r="B1360" s="29" t="str">
        <f t="shared" si="295"/>
        <v>Heshima (Dignity) Kenya</v>
      </c>
      <c r="C1360" s="29">
        <f t="shared" si="296"/>
        <v>3</v>
      </c>
      <c r="D1360" s="30" t="str">
        <f t="shared" si="297"/>
        <v>Africa and the Middle East</v>
      </c>
      <c r="E1360" s="30" t="str">
        <f t="shared" si="298"/>
        <v>Nairobi, Kenya</v>
      </c>
      <c r="F1360" s="31">
        <f t="shared" si="299"/>
        <v>3</v>
      </c>
      <c r="G1360" s="31">
        <f t="shared" si="300"/>
        <v>3</v>
      </c>
      <c r="H1360" s="31">
        <f t="shared" si="301"/>
        <v>3</v>
      </c>
      <c r="I1360" s="31">
        <f t="shared" si="302"/>
        <v>4</v>
      </c>
      <c r="J1360" s="31">
        <f t="shared" si="303"/>
        <v>3</v>
      </c>
      <c r="K1360" s="31">
        <f t="shared" si="304"/>
        <v>4</v>
      </c>
      <c r="L1360" s="31">
        <f t="shared" si="305"/>
        <v>3</v>
      </c>
      <c r="M1360" s="31">
        <f t="shared" si="306"/>
        <v>2</v>
      </c>
      <c r="N1360" s="31">
        <f t="shared" si="307"/>
        <v>3.1</v>
      </c>
      <c r="O1360" s="26" t="s">
        <v>7653</v>
      </c>
      <c r="P1360" s="26" t="s">
        <v>108</v>
      </c>
      <c r="Q1360" s="27">
        <v>40469</v>
      </c>
      <c r="R1360" s="26" t="s">
        <v>166</v>
      </c>
      <c r="S1360" s="26" t="s">
        <v>332</v>
      </c>
      <c r="T1360" s="26" t="s">
        <v>333</v>
      </c>
      <c r="U1360" s="26" t="s">
        <v>168</v>
      </c>
      <c r="V1360" s="26" t="s">
        <v>169</v>
      </c>
      <c r="W1360" s="26" t="s">
        <v>591</v>
      </c>
      <c r="X1360" s="26" t="s">
        <v>592</v>
      </c>
      <c r="Y1360" s="26" t="s">
        <v>7620</v>
      </c>
      <c r="Z1360" s="24"/>
      <c r="AA1360" s="26" t="s">
        <v>7621</v>
      </c>
      <c r="AB1360" s="26" t="s">
        <v>117</v>
      </c>
      <c r="AC1360" s="28">
        <v>8000</v>
      </c>
      <c r="AD1360" s="26" t="s">
        <v>3751</v>
      </c>
      <c r="AE1360" s="26" t="s">
        <v>595</v>
      </c>
      <c r="AF1360" s="26" t="s">
        <v>139</v>
      </c>
      <c r="AG1360" s="26" t="s">
        <v>528</v>
      </c>
      <c r="AH1360" s="26" t="s">
        <v>121</v>
      </c>
      <c r="AI1360" s="28">
        <v>8000</v>
      </c>
      <c r="AJ1360" s="24"/>
      <c r="AK1360" s="26" t="s">
        <v>7644</v>
      </c>
      <c r="AL1360" s="26" t="s">
        <v>7645</v>
      </c>
      <c r="AM1360" s="26" t="s">
        <v>7654</v>
      </c>
      <c r="AN1360" s="26" t="s">
        <v>7655</v>
      </c>
      <c r="AO1360" s="26" t="s">
        <v>7656</v>
      </c>
      <c r="AP1360" s="24"/>
      <c r="AQ1360" s="24"/>
      <c r="AR1360" s="24"/>
      <c r="AS1360" s="26" t="s">
        <v>7657</v>
      </c>
      <c r="AT1360" s="24"/>
      <c r="AU1360" s="26" t="s">
        <v>7658</v>
      </c>
      <c r="AV1360" s="24"/>
      <c r="AW1360" s="28">
        <v>184553</v>
      </c>
      <c r="AX1360" s="26">
        <v>107</v>
      </c>
      <c r="AY1360" s="28">
        <v>75</v>
      </c>
      <c r="AZ1360" s="28">
        <v>60</v>
      </c>
      <c r="BA1360" s="26">
        <v>0</v>
      </c>
      <c r="BB1360" s="26" t="s">
        <v>148</v>
      </c>
      <c r="BC1360" s="26" t="s">
        <v>7622</v>
      </c>
      <c r="BD1360" s="24"/>
      <c r="BE1360" s="24"/>
      <c r="BF1360" s="26" t="s">
        <v>3386</v>
      </c>
      <c r="BG1360" s="26" t="s">
        <v>191</v>
      </c>
      <c r="BH1360" s="26" t="s">
        <v>7659</v>
      </c>
      <c r="BI1360" s="26" t="s">
        <v>191</v>
      </c>
      <c r="BJ1360" s="26" t="s">
        <v>7660</v>
      </c>
      <c r="BK1360" s="26" t="s">
        <v>191</v>
      </c>
      <c r="BL1360" s="26" t="s">
        <v>7661</v>
      </c>
      <c r="BM1360" s="26" t="s">
        <v>191</v>
      </c>
      <c r="BN1360" s="26" t="s">
        <v>202</v>
      </c>
      <c r="BO1360" s="26" t="s">
        <v>191</v>
      </c>
      <c r="BP1360" s="26" t="s">
        <v>7662</v>
      </c>
      <c r="BQ1360" s="26" t="s">
        <v>191</v>
      </c>
      <c r="BR1360" s="26">
        <v>3</v>
      </c>
      <c r="BS1360" s="26">
        <v>3</v>
      </c>
      <c r="BT1360" s="26">
        <v>3</v>
      </c>
      <c r="BU1360" s="26">
        <v>4</v>
      </c>
      <c r="BV1360" s="26">
        <v>3</v>
      </c>
      <c r="BW1360" s="26">
        <v>4</v>
      </c>
      <c r="BX1360" s="26">
        <v>3</v>
      </c>
      <c r="BY1360" s="26">
        <v>2</v>
      </c>
      <c r="BZ1360" s="24"/>
      <c r="CA1360" s="24"/>
      <c r="CB1360" s="24"/>
      <c r="CC1360" s="24"/>
      <c r="CD1360" s="24"/>
      <c r="CE1360" s="24"/>
      <c r="CF1360" s="24"/>
      <c r="CG1360" s="24"/>
      <c r="CH1360" s="24"/>
      <c r="CI1360" s="24"/>
      <c r="CJ1360" s="24"/>
      <c r="CK1360" s="24"/>
      <c r="CL1360" s="24"/>
      <c r="CM1360" s="24"/>
      <c r="CN1360" s="24"/>
      <c r="CO1360" s="24"/>
      <c r="CP1360" s="24"/>
      <c r="CQ1360" s="24"/>
      <c r="CR1360" s="24"/>
      <c r="CS1360" s="24"/>
      <c r="CT1360" s="24"/>
      <c r="CU1360" s="24"/>
      <c r="CV1360" s="24"/>
      <c r="CW1360" s="24"/>
      <c r="CX1360" s="24"/>
      <c r="CY1360" s="24"/>
      <c r="CZ1360" s="24"/>
      <c r="DA1360" s="24"/>
      <c r="DB1360" s="24"/>
      <c r="DC1360" s="24"/>
      <c r="DD1360" s="24"/>
      <c r="DE1360" s="24"/>
      <c r="DF1360" s="26" t="s">
        <v>139</v>
      </c>
      <c r="DG1360" s="26" t="s">
        <v>139</v>
      </c>
      <c r="DH1360" s="26" t="s">
        <v>139</v>
      </c>
      <c r="DI1360" s="26" t="s">
        <v>139</v>
      </c>
      <c r="DJ1360" s="26" t="s">
        <v>139</v>
      </c>
      <c r="DK1360" s="26" t="s">
        <v>139</v>
      </c>
      <c r="DL1360" s="26" t="s">
        <v>139</v>
      </c>
      <c r="DM1360" s="26" t="s">
        <v>139</v>
      </c>
      <c r="DN1360" s="26" t="s">
        <v>139</v>
      </c>
      <c r="DO1360" s="26" t="s">
        <v>139</v>
      </c>
    </row>
    <row r="1361" spans="1:119" ht="20.100000000000001" customHeight="1" x14ac:dyDescent="0.25">
      <c r="A1361" s="29" t="str">
        <f t="shared" si="294"/>
        <v/>
      </c>
      <c r="B1361" s="29" t="str">
        <f t="shared" si="295"/>
        <v>Heshima (Dignity) Kenya</v>
      </c>
      <c r="C1361" s="29">
        <f t="shared" si="296"/>
        <v>0</v>
      </c>
      <c r="D1361" s="30" t="str">
        <f t="shared" si="297"/>
        <v>Africa and the Middle East</v>
      </c>
      <c r="E1361" s="30" t="str">
        <f t="shared" si="298"/>
        <v>Nairobi, Kenya</v>
      </c>
      <c r="F1361" s="31">
        <f t="shared" si="299"/>
        <v>0</v>
      </c>
      <c r="G1361" s="31">
        <f t="shared" si="300"/>
        <v>0</v>
      </c>
      <c r="H1361" s="31">
        <f t="shared" si="301"/>
        <v>0</v>
      </c>
      <c r="I1361" s="31">
        <f t="shared" si="302"/>
        <v>0</v>
      </c>
      <c r="J1361" s="31">
        <f t="shared" si="303"/>
        <v>0</v>
      </c>
      <c r="K1361" s="31">
        <f t="shared" si="304"/>
        <v>0</v>
      </c>
      <c r="L1361" s="31">
        <f t="shared" si="305"/>
        <v>0</v>
      </c>
      <c r="M1361" s="31">
        <f t="shared" si="306"/>
        <v>0</v>
      </c>
      <c r="N1361" s="31">
        <f t="shared" si="307"/>
        <v>0</v>
      </c>
      <c r="O1361" s="26" t="s">
        <v>16126</v>
      </c>
      <c r="P1361" s="26" t="s">
        <v>108</v>
      </c>
      <c r="Q1361" s="27">
        <v>40687</v>
      </c>
      <c r="R1361" s="24"/>
      <c r="S1361" s="24"/>
      <c r="T1361" s="26" t="s">
        <v>333</v>
      </c>
      <c r="U1361" s="24"/>
      <c r="V1361" s="26" t="s">
        <v>169</v>
      </c>
      <c r="W1361" s="26" t="s">
        <v>591</v>
      </c>
      <c r="X1361" s="26" t="s">
        <v>592</v>
      </c>
      <c r="Y1361" s="26" t="s">
        <v>7620</v>
      </c>
      <c r="Z1361" s="24"/>
      <c r="AA1361" s="26" t="s">
        <v>7621</v>
      </c>
      <c r="AB1361" s="26" t="s">
        <v>15736</v>
      </c>
      <c r="AC1361" s="28">
        <v>3000</v>
      </c>
      <c r="AD1361" s="26" t="s">
        <v>3751</v>
      </c>
      <c r="AE1361" s="26" t="s">
        <v>595</v>
      </c>
      <c r="AF1361" s="26" t="s">
        <v>139</v>
      </c>
      <c r="AG1361" s="26" t="s">
        <v>528</v>
      </c>
      <c r="AH1361" s="24"/>
      <c r="AI1361" s="28">
        <v>3000</v>
      </c>
      <c r="AJ1361" s="24"/>
      <c r="AK1361" s="24"/>
      <c r="AL1361" s="24"/>
      <c r="AM1361" s="24"/>
      <c r="AN1361" s="24"/>
      <c r="AO1361" s="24"/>
      <c r="AP1361" s="24"/>
      <c r="AQ1361" s="24"/>
      <c r="AR1361" s="24"/>
      <c r="AS1361" s="24"/>
      <c r="AT1361" s="24"/>
      <c r="AU1361" s="24"/>
      <c r="AV1361" s="24"/>
      <c r="AW1361" s="28">
        <v>0</v>
      </c>
      <c r="AX1361" s="26">
        <v>0</v>
      </c>
      <c r="AY1361" s="28">
        <v>0</v>
      </c>
      <c r="AZ1361" s="28">
        <v>0</v>
      </c>
      <c r="BA1361" s="26">
        <v>0</v>
      </c>
      <c r="BB1361" s="24"/>
      <c r="BC1361" s="26" t="s">
        <v>7622</v>
      </c>
      <c r="BD1361" s="24"/>
      <c r="BE1361" s="24"/>
      <c r="BF1361" s="24"/>
      <c r="BG1361" s="24"/>
      <c r="BH1361" s="24"/>
      <c r="BI1361" s="24"/>
      <c r="BJ1361" s="24"/>
      <c r="BK1361" s="24"/>
      <c r="BL1361" s="24"/>
      <c r="BM1361" s="24"/>
      <c r="BN1361" s="24"/>
      <c r="BO1361" s="24"/>
      <c r="BP1361" s="24"/>
      <c r="BQ1361" s="24"/>
      <c r="BR1361" s="26">
        <v>0</v>
      </c>
      <c r="BS1361" s="26">
        <v>0</v>
      </c>
      <c r="BT1361" s="26">
        <v>0</v>
      </c>
      <c r="BU1361" s="26">
        <v>0</v>
      </c>
      <c r="BV1361" s="26">
        <v>0</v>
      </c>
      <c r="BW1361" s="26">
        <v>0</v>
      </c>
      <c r="BX1361" s="26">
        <v>0</v>
      </c>
      <c r="BY1361" s="26">
        <v>0</v>
      </c>
      <c r="BZ1361" s="24"/>
      <c r="CA1361" s="24"/>
      <c r="CB1361" s="24"/>
      <c r="CC1361" s="24"/>
      <c r="CD1361" s="24"/>
      <c r="CE1361" s="24"/>
      <c r="CF1361" s="24"/>
      <c r="CG1361" s="24"/>
      <c r="CH1361" s="24"/>
      <c r="CI1361" s="24"/>
      <c r="CJ1361" s="24"/>
      <c r="CK1361" s="24"/>
      <c r="CL1361" s="24"/>
      <c r="CM1361" s="24"/>
      <c r="CN1361" s="24"/>
      <c r="CO1361" s="24"/>
      <c r="CP1361" s="24"/>
      <c r="CQ1361" s="24"/>
      <c r="CR1361" s="24"/>
      <c r="CS1361" s="24"/>
      <c r="CT1361" s="24"/>
      <c r="CU1361" s="24"/>
      <c r="CV1361" s="24"/>
      <c r="CW1361" s="24"/>
      <c r="CX1361" s="24"/>
      <c r="CY1361" s="24"/>
      <c r="CZ1361" s="24"/>
      <c r="DA1361" s="24"/>
      <c r="DB1361" s="24"/>
      <c r="DC1361" s="24"/>
      <c r="DD1361" s="24"/>
      <c r="DE1361" s="24"/>
      <c r="DF1361" s="26" t="s">
        <v>139</v>
      </c>
      <c r="DG1361" s="26" t="s">
        <v>139</v>
      </c>
      <c r="DH1361" s="26" t="s">
        <v>139</v>
      </c>
      <c r="DI1361" s="26" t="s">
        <v>139</v>
      </c>
      <c r="DJ1361" s="26" t="s">
        <v>139</v>
      </c>
      <c r="DK1361" s="26" t="s">
        <v>139</v>
      </c>
      <c r="DL1361" s="26" t="s">
        <v>139</v>
      </c>
      <c r="DM1361" s="26" t="s">
        <v>139</v>
      </c>
      <c r="DN1361" s="26" t="s">
        <v>139</v>
      </c>
      <c r="DO1361" s="26" t="s">
        <v>139</v>
      </c>
    </row>
    <row r="1362" spans="1:119" ht="20.100000000000001" customHeight="1" x14ac:dyDescent="0.25">
      <c r="A1362" s="29" t="str">
        <f t="shared" si="294"/>
        <v/>
      </c>
      <c r="B1362" s="29" t="str">
        <f t="shared" si="295"/>
        <v>Heshima (Dignity) Kenya</v>
      </c>
      <c r="C1362" s="29">
        <f t="shared" si="296"/>
        <v>0</v>
      </c>
      <c r="D1362" s="30" t="str">
        <f t="shared" si="297"/>
        <v>Africa and the Middle East</v>
      </c>
      <c r="E1362" s="30" t="str">
        <f t="shared" si="298"/>
        <v>Nairobi, Kenya</v>
      </c>
      <c r="F1362" s="31">
        <f t="shared" si="299"/>
        <v>0</v>
      </c>
      <c r="G1362" s="31">
        <f t="shared" si="300"/>
        <v>0</v>
      </c>
      <c r="H1362" s="31">
        <f t="shared" si="301"/>
        <v>0</v>
      </c>
      <c r="I1362" s="31">
        <f t="shared" si="302"/>
        <v>0</v>
      </c>
      <c r="J1362" s="31">
        <f t="shared" si="303"/>
        <v>0</v>
      </c>
      <c r="K1362" s="31">
        <f t="shared" si="304"/>
        <v>0</v>
      </c>
      <c r="L1362" s="31">
        <f t="shared" si="305"/>
        <v>0</v>
      </c>
      <c r="M1362" s="31">
        <f t="shared" si="306"/>
        <v>0</v>
      </c>
      <c r="N1362" s="31">
        <f t="shared" si="307"/>
        <v>0</v>
      </c>
      <c r="O1362" s="26" t="s">
        <v>16127</v>
      </c>
      <c r="P1362" s="26" t="s">
        <v>108</v>
      </c>
      <c r="Q1362" s="27">
        <v>40254</v>
      </c>
      <c r="R1362" s="24"/>
      <c r="S1362" s="24"/>
      <c r="T1362" s="26" t="s">
        <v>224</v>
      </c>
      <c r="U1362" s="24"/>
      <c r="V1362" s="26" t="s">
        <v>169</v>
      </c>
      <c r="W1362" s="26" t="s">
        <v>591</v>
      </c>
      <c r="X1362" s="26" t="s">
        <v>592</v>
      </c>
      <c r="Y1362" s="26" t="s">
        <v>7620</v>
      </c>
      <c r="Z1362" s="24"/>
      <c r="AA1362" s="26" t="s">
        <v>7621</v>
      </c>
      <c r="AB1362" s="26" t="s">
        <v>15736</v>
      </c>
      <c r="AC1362" s="28">
        <v>1000</v>
      </c>
      <c r="AD1362" s="26" t="s">
        <v>3751</v>
      </c>
      <c r="AE1362" s="26" t="s">
        <v>595</v>
      </c>
      <c r="AF1362" s="26" t="s">
        <v>139</v>
      </c>
      <c r="AG1362" s="26" t="s">
        <v>528</v>
      </c>
      <c r="AH1362" s="24"/>
      <c r="AI1362" s="28">
        <v>1000</v>
      </c>
      <c r="AJ1362" s="24"/>
      <c r="AK1362" s="24"/>
      <c r="AL1362" s="24"/>
      <c r="AM1362" s="24"/>
      <c r="AN1362" s="24"/>
      <c r="AO1362" s="24"/>
      <c r="AP1362" s="24"/>
      <c r="AQ1362" s="24"/>
      <c r="AR1362" s="24"/>
      <c r="AS1362" s="24"/>
      <c r="AT1362" s="24"/>
      <c r="AU1362" s="24"/>
      <c r="AV1362" s="24"/>
      <c r="AW1362" s="28">
        <v>0</v>
      </c>
      <c r="AX1362" s="26">
        <v>0</v>
      </c>
      <c r="AY1362" s="28">
        <v>0</v>
      </c>
      <c r="AZ1362" s="28">
        <v>0</v>
      </c>
      <c r="BA1362" s="26">
        <v>0</v>
      </c>
      <c r="BB1362" s="24"/>
      <c r="BC1362" s="26" t="s">
        <v>7622</v>
      </c>
      <c r="BD1362" s="24"/>
      <c r="BE1362" s="24"/>
      <c r="BF1362" s="24"/>
      <c r="BG1362" s="24"/>
      <c r="BH1362" s="24"/>
      <c r="BI1362" s="24"/>
      <c r="BJ1362" s="24"/>
      <c r="BK1362" s="24"/>
      <c r="BL1362" s="24"/>
      <c r="BM1362" s="24"/>
      <c r="BN1362" s="24"/>
      <c r="BO1362" s="24"/>
      <c r="BP1362" s="24"/>
      <c r="BQ1362" s="24"/>
      <c r="BR1362" s="26">
        <v>0</v>
      </c>
      <c r="BS1362" s="26">
        <v>0</v>
      </c>
      <c r="BT1362" s="26">
        <v>0</v>
      </c>
      <c r="BU1362" s="26">
        <v>0</v>
      </c>
      <c r="BV1362" s="26">
        <v>0</v>
      </c>
      <c r="BW1362" s="26">
        <v>0</v>
      </c>
      <c r="BX1362" s="26">
        <v>0</v>
      </c>
      <c r="BY1362" s="26">
        <v>0</v>
      </c>
      <c r="BZ1362" s="24"/>
      <c r="CA1362" s="24"/>
      <c r="CB1362" s="24"/>
      <c r="CC1362" s="24"/>
      <c r="CD1362" s="24"/>
      <c r="CE1362" s="24"/>
      <c r="CF1362" s="24"/>
      <c r="CG1362" s="24"/>
      <c r="CH1362" s="24"/>
      <c r="CI1362" s="24"/>
      <c r="CJ1362" s="24"/>
      <c r="CK1362" s="24"/>
      <c r="CL1362" s="24"/>
      <c r="CM1362" s="24"/>
      <c r="CN1362" s="24"/>
      <c r="CO1362" s="24"/>
      <c r="CP1362" s="24"/>
      <c r="CQ1362" s="24"/>
      <c r="CR1362" s="24"/>
      <c r="CS1362" s="24"/>
      <c r="CT1362" s="24"/>
      <c r="CU1362" s="24"/>
      <c r="CV1362" s="24"/>
      <c r="CW1362" s="24"/>
      <c r="CX1362" s="24"/>
      <c r="CY1362" s="24"/>
      <c r="CZ1362" s="24"/>
      <c r="DA1362" s="24"/>
      <c r="DB1362" s="24"/>
      <c r="DC1362" s="24"/>
      <c r="DD1362" s="24"/>
      <c r="DE1362" s="24"/>
      <c r="DF1362" s="26" t="s">
        <v>139</v>
      </c>
      <c r="DG1362" s="26" t="s">
        <v>139</v>
      </c>
      <c r="DH1362" s="26" t="s">
        <v>139</v>
      </c>
      <c r="DI1362" s="26" t="s">
        <v>139</v>
      </c>
      <c r="DJ1362" s="26" t="s">
        <v>139</v>
      </c>
      <c r="DK1362" s="26" t="s">
        <v>139</v>
      </c>
      <c r="DL1362" s="26" t="s">
        <v>139</v>
      </c>
      <c r="DM1362" s="26" t="s">
        <v>139</v>
      </c>
      <c r="DN1362" s="26" t="s">
        <v>139</v>
      </c>
      <c r="DO1362" s="26" t="s">
        <v>139</v>
      </c>
    </row>
    <row r="1363" spans="1:119" ht="20.100000000000001" customHeight="1" x14ac:dyDescent="0.25">
      <c r="A1363" s="29" t="str">
        <f t="shared" si="294"/>
        <v>Himpunan Psikologi Indonesia (Indonesian Psychological Association)8</v>
      </c>
      <c r="B1363" s="29" t="str">
        <f t="shared" si="295"/>
        <v>Himpunan Psikologi Indonesia (Indonesian Psychological Association)</v>
      </c>
      <c r="C1363" s="29">
        <f t="shared" si="296"/>
        <v>8</v>
      </c>
      <c r="D1363" s="30" t="str">
        <f t="shared" si="297"/>
        <v>East and Southeast Asia</v>
      </c>
      <c r="E1363" s="30" t="str">
        <f t="shared" si="298"/>
        <v>Jakarta, Indonesia</v>
      </c>
      <c r="F1363" s="31">
        <f t="shared" si="299"/>
        <v>3</v>
      </c>
      <c r="G1363" s="31">
        <f t="shared" si="300"/>
        <v>2</v>
      </c>
      <c r="H1363" s="31">
        <f t="shared" si="301"/>
        <v>2</v>
      </c>
      <c r="I1363" s="31">
        <f t="shared" si="302"/>
        <v>3</v>
      </c>
      <c r="J1363" s="31">
        <f t="shared" si="303"/>
        <v>2</v>
      </c>
      <c r="K1363" s="31">
        <f t="shared" si="304"/>
        <v>3</v>
      </c>
      <c r="L1363" s="31">
        <f t="shared" si="305"/>
        <v>2</v>
      </c>
      <c r="M1363" s="31">
        <f t="shared" si="306"/>
        <v>2</v>
      </c>
      <c r="N1363" s="31">
        <f t="shared" si="307"/>
        <v>2.4</v>
      </c>
      <c r="O1363" s="26" t="s">
        <v>7663</v>
      </c>
      <c r="P1363" s="26" t="s">
        <v>108</v>
      </c>
      <c r="Q1363" s="27">
        <v>41400</v>
      </c>
      <c r="R1363" s="26" t="s">
        <v>305</v>
      </c>
      <c r="S1363" s="26" t="s">
        <v>206</v>
      </c>
      <c r="T1363" s="26" t="s">
        <v>207</v>
      </c>
      <c r="U1363" s="26" t="s">
        <v>112</v>
      </c>
      <c r="V1363" s="26" t="s">
        <v>469</v>
      </c>
      <c r="W1363" s="26" t="s">
        <v>5988</v>
      </c>
      <c r="X1363" s="26" t="s">
        <v>6029</v>
      </c>
      <c r="Y1363" s="26" t="s">
        <v>7664</v>
      </c>
      <c r="Z1363" s="26" t="s">
        <v>7665</v>
      </c>
      <c r="AA1363" s="24"/>
      <c r="AB1363" s="26" t="s">
        <v>117</v>
      </c>
      <c r="AC1363" s="28">
        <v>16000</v>
      </c>
      <c r="AD1363" s="26" t="s">
        <v>7666</v>
      </c>
      <c r="AE1363" s="24"/>
      <c r="AF1363" s="26" t="s">
        <v>139</v>
      </c>
      <c r="AG1363" s="26" t="s">
        <v>312</v>
      </c>
      <c r="AH1363" s="26" t="s">
        <v>906</v>
      </c>
      <c r="AI1363" s="28">
        <v>16000</v>
      </c>
      <c r="AJ1363" s="26" t="s">
        <v>7667</v>
      </c>
      <c r="AK1363" s="26" t="s">
        <v>7668</v>
      </c>
      <c r="AL1363" s="26" t="s">
        <v>7669</v>
      </c>
      <c r="AM1363" s="24"/>
      <c r="AN1363" s="24"/>
      <c r="AO1363" s="24"/>
      <c r="AP1363" s="24"/>
      <c r="AQ1363" s="24"/>
      <c r="AR1363" s="26" t="s">
        <v>7670</v>
      </c>
      <c r="AS1363" s="24"/>
      <c r="AT1363" s="24"/>
      <c r="AU1363" s="24"/>
      <c r="AV1363" s="24"/>
      <c r="AW1363" s="28">
        <v>220000</v>
      </c>
      <c r="AX1363" s="26">
        <v>100</v>
      </c>
      <c r="AY1363" s="28">
        <v>100</v>
      </c>
      <c r="AZ1363" s="28">
        <v>100</v>
      </c>
      <c r="BA1363" s="26">
        <v>0</v>
      </c>
      <c r="BB1363" s="26" t="s">
        <v>241</v>
      </c>
      <c r="BC1363" s="26" t="s">
        <v>7671</v>
      </c>
      <c r="BD1363" s="24"/>
      <c r="BE1363" s="24"/>
      <c r="BF1363" s="24"/>
      <c r="BG1363" s="24"/>
      <c r="BH1363" s="24"/>
      <c r="BI1363" s="24"/>
      <c r="BJ1363" s="24"/>
      <c r="BK1363" s="24"/>
      <c r="BL1363" s="24"/>
      <c r="BM1363" s="24"/>
      <c r="BN1363" s="24"/>
      <c r="BO1363" s="24"/>
      <c r="BP1363" s="24"/>
      <c r="BQ1363" s="24"/>
      <c r="BR1363" s="26">
        <v>3</v>
      </c>
      <c r="BS1363" s="26">
        <v>2</v>
      </c>
      <c r="BT1363" s="26">
        <v>2</v>
      </c>
      <c r="BU1363" s="26">
        <v>3</v>
      </c>
      <c r="BV1363" s="26">
        <v>2</v>
      </c>
      <c r="BW1363" s="26">
        <v>3</v>
      </c>
      <c r="BX1363" s="26">
        <v>2</v>
      </c>
      <c r="BY1363" s="26">
        <v>2</v>
      </c>
      <c r="BZ1363" s="24"/>
      <c r="CA1363" s="24"/>
      <c r="CB1363" s="24"/>
      <c r="CC1363" s="24"/>
      <c r="CD1363" s="24"/>
      <c r="CE1363" s="24"/>
      <c r="CF1363" s="24"/>
      <c r="CG1363" s="24"/>
      <c r="CH1363" s="24"/>
      <c r="CI1363" s="24"/>
      <c r="CJ1363" s="24"/>
      <c r="CK1363" s="24"/>
      <c r="CL1363" s="24"/>
      <c r="CM1363" s="24"/>
      <c r="CN1363" s="24"/>
      <c r="CO1363" s="24"/>
      <c r="CP1363" s="24"/>
      <c r="CQ1363" s="24"/>
      <c r="CR1363" s="24"/>
      <c r="CS1363" s="24"/>
      <c r="CT1363" s="24"/>
      <c r="CU1363" s="24"/>
      <c r="CV1363" s="24"/>
      <c r="CW1363" s="24"/>
      <c r="CX1363" s="24"/>
      <c r="CY1363" s="24"/>
      <c r="CZ1363" s="24"/>
      <c r="DA1363" s="24"/>
      <c r="DB1363" s="24"/>
      <c r="DC1363" s="24"/>
      <c r="DD1363" s="24"/>
      <c r="DE1363" s="24"/>
      <c r="DF1363" s="26" t="s">
        <v>120</v>
      </c>
      <c r="DG1363" s="26" t="s">
        <v>139</v>
      </c>
      <c r="DH1363" s="26" t="s">
        <v>139</v>
      </c>
      <c r="DI1363" s="26" t="s">
        <v>120</v>
      </c>
      <c r="DJ1363" s="26" t="s">
        <v>120</v>
      </c>
      <c r="DK1363" s="26" t="s">
        <v>139</v>
      </c>
      <c r="DL1363" s="26" t="s">
        <v>139</v>
      </c>
      <c r="DM1363" s="26" t="s">
        <v>139</v>
      </c>
      <c r="DN1363" s="26" t="s">
        <v>139</v>
      </c>
      <c r="DO1363" s="26" t="s">
        <v>139</v>
      </c>
    </row>
    <row r="1364" spans="1:119" ht="20.100000000000001" customHeight="1" x14ac:dyDescent="0.25">
      <c r="A1364" s="29" t="str">
        <f t="shared" si="294"/>
        <v>Himpunan Psikologi Indonesia (Indonesian Psychological Association)7</v>
      </c>
      <c r="B1364" s="29" t="str">
        <f t="shared" si="295"/>
        <v>Himpunan Psikologi Indonesia (Indonesian Psychological Association)</v>
      </c>
      <c r="C1364" s="29">
        <f t="shared" si="296"/>
        <v>7</v>
      </c>
      <c r="D1364" s="30" t="str">
        <f t="shared" si="297"/>
        <v>East and Southeast Asia</v>
      </c>
      <c r="E1364" s="30" t="str">
        <f t="shared" si="298"/>
        <v>Jakarta, Indonesia</v>
      </c>
      <c r="F1364" s="31">
        <f t="shared" si="299"/>
        <v>2</v>
      </c>
      <c r="G1364" s="31">
        <f t="shared" si="300"/>
        <v>1</v>
      </c>
      <c r="H1364" s="31">
        <f t="shared" si="301"/>
        <v>3</v>
      </c>
      <c r="I1364" s="31">
        <f t="shared" si="302"/>
        <v>2</v>
      </c>
      <c r="J1364" s="31">
        <f t="shared" si="303"/>
        <v>1</v>
      </c>
      <c r="K1364" s="31">
        <f t="shared" si="304"/>
        <v>2</v>
      </c>
      <c r="L1364" s="31">
        <f t="shared" si="305"/>
        <v>3</v>
      </c>
      <c r="M1364" s="31">
        <f t="shared" si="306"/>
        <v>3</v>
      </c>
      <c r="N1364" s="31">
        <f t="shared" si="307"/>
        <v>2.1</v>
      </c>
      <c r="O1364" s="26" t="s">
        <v>7672</v>
      </c>
      <c r="P1364" s="26" t="s">
        <v>108</v>
      </c>
      <c r="Q1364" s="27">
        <v>41038</v>
      </c>
      <c r="R1364" s="26" t="s">
        <v>166</v>
      </c>
      <c r="S1364" s="26" t="s">
        <v>217</v>
      </c>
      <c r="T1364" s="26" t="s">
        <v>175</v>
      </c>
      <c r="U1364" s="26" t="s">
        <v>112</v>
      </c>
      <c r="V1364" s="26" t="s">
        <v>469</v>
      </c>
      <c r="W1364" s="26" t="s">
        <v>5988</v>
      </c>
      <c r="X1364" s="26" t="s">
        <v>6029</v>
      </c>
      <c r="Y1364" s="26" t="s">
        <v>7664</v>
      </c>
      <c r="Z1364" s="26" t="s">
        <v>7665</v>
      </c>
      <c r="AA1364" s="24"/>
      <c r="AB1364" s="26" t="s">
        <v>117</v>
      </c>
      <c r="AC1364" s="28">
        <v>15000</v>
      </c>
      <c r="AD1364" s="26" t="s">
        <v>7666</v>
      </c>
      <c r="AE1364" s="24"/>
      <c r="AF1364" s="26" t="s">
        <v>139</v>
      </c>
      <c r="AG1364" s="26" t="s">
        <v>312</v>
      </c>
      <c r="AH1364" s="26" t="s">
        <v>235</v>
      </c>
      <c r="AI1364" s="28">
        <v>15000</v>
      </c>
      <c r="AJ1364" s="24"/>
      <c r="AK1364" s="26" t="s">
        <v>7673</v>
      </c>
      <c r="AL1364" s="26" t="s">
        <v>7674</v>
      </c>
      <c r="AM1364" s="26" t="s">
        <v>7675</v>
      </c>
      <c r="AN1364" s="26" t="s">
        <v>7676</v>
      </c>
      <c r="AO1364" s="26" t="s">
        <v>7677</v>
      </c>
      <c r="AP1364" s="24"/>
      <c r="AQ1364" s="24"/>
      <c r="AR1364" s="24"/>
      <c r="AS1364" s="26" t="s">
        <v>7678</v>
      </c>
      <c r="AT1364" s="24"/>
      <c r="AU1364" s="26" t="s">
        <v>7679</v>
      </c>
      <c r="AV1364" s="24"/>
      <c r="AW1364" s="28">
        <v>100000</v>
      </c>
      <c r="AX1364" s="26">
        <v>500</v>
      </c>
      <c r="AY1364" s="28">
        <v>70</v>
      </c>
      <c r="AZ1364" s="28">
        <v>60</v>
      </c>
      <c r="BA1364" s="26">
        <v>0</v>
      </c>
      <c r="BB1364" s="26" t="s">
        <v>148</v>
      </c>
      <c r="BC1364" s="26" t="s">
        <v>7671</v>
      </c>
      <c r="BD1364" s="26" t="s">
        <v>437</v>
      </c>
      <c r="BE1364" s="24"/>
      <c r="BF1364" s="24"/>
      <c r="BG1364" s="24"/>
      <c r="BH1364" s="24"/>
      <c r="BI1364" s="24"/>
      <c r="BJ1364" s="24"/>
      <c r="BK1364" s="24"/>
      <c r="BL1364" s="24"/>
      <c r="BM1364" s="24"/>
      <c r="BN1364" s="24"/>
      <c r="BO1364" s="24"/>
      <c r="BP1364" s="24"/>
      <c r="BQ1364" s="24"/>
      <c r="BR1364" s="26">
        <v>2</v>
      </c>
      <c r="BS1364" s="26">
        <v>1</v>
      </c>
      <c r="BT1364" s="26">
        <v>3</v>
      </c>
      <c r="BU1364" s="26">
        <v>2</v>
      </c>
      <c r="BV1364" s="26">
        <v>1</v>
      </c>
      <c r="BW1364" s="26">
        <v>2</v>
      </c>
      <c r="BX1364" s="26">
        <v>3</v>
      </c>
      <c r="BY1364" s="26">
        <v>3</v>
      </c>
      <c r="BZ1364" s="24"/>
      <c r="CA1364" s="24"/>
      <c r="CB1364" s="24"/>
      <c r="CC1364" s="24"/>
      <c r="CD1364" s="24"/>
      <c r="CE1364" s="24"/>
      <c r="CF1364" s="24"/>
      <c r="CG1364" s="24"/>
      <c r="CH1364" s="24"/>
      <c r="CI1364" s="24"/>
      <c r="CJ1364" s="24"/>
      <c r="CK1364" s="24"/>
      <c r="CL1364" s="24"/>
      <c r="CM1364" s="24"/>
      <c r="CN1364" s="24"/>
      <c r="CO1364" s="24"/>
      <c r="CP1364" s="24"/>
      <c r="CQ1364" s="24"/>
      <c r="CR1364" s="24"/>
      <c r="CS1364" s="24"/>
      <c r="CT1364" s="24"/>
      <c r="CU1364" s="24"/>
      <c r="CV1364" s="24"/>
      <c r="CW1364" s="24"/>
      <c r="CX1364" s="24"/>
      <c r="CY1364" s="24"/>
      <c r="CZ1364" s="24"/>
      <c r="DA1364" s="24"/>
      <c r="DB1364" s="24"/>
      <c r="DC1364" s="24"/>
      <c r="DD1364" s="24"/>
      <c r="DE1364" s="24"/>
      <c r="DF1364" s="26" t="s">
        <v>139</v>
      </c>
      <c r="DG1364" s="26" t="s">
        <v>139</v>
      </c>
      <c r="DH1364" s="26" t="s">
        <v>139</v>
      </c>
      <c r="DI1364" s="26" t="s">
        <v>120</v>
      </c>
      <c r="DJ1364" s="26" t="s">
        <v>120</v>
      </c>
      <c r="DK1364" s="26" t="s">
        <v>139</v>
      </c>
      <c r="DL1364" s="26" t="s">
        <v>139</v>
      </c>
      <c r="DM1364" s="26" t="s">
        <v>139</v>
      </c>
      <c r="DN1364" s="26" t="s">
        <v>139</v>
      </c>
      <c r="DO1364" s="26" t="s">
        <v>139</v>
      </c>
    </row>
    <row r="1365" spans="1:119" ht="20.100000000000001" customHeight="1" x14ac:dyDescent="0.25">
      <c r="A1365" s="29" t="str">
        <f t="shared" si="294"/>
        <v>Himpunan Psikologi Indonesia (Indonesian Psychological Association)6</v>
      </c>
      <c r="B1365" s="29" t="str">
        <f t="shared" si="295"/>
        <v>Himpunan Psikologi Indonesia (Indonesian Psychological Association)</v>
      </c>
      <c r="C1365" s="29">
        <f t="shared" si="296"/>
        <v>6</v>
      </c>
      <c r="D1365" s="30" t="str">
        <f t="shared" si="297"/>
        <v>East and Southeast Asia</v>
      </c>
      <c r="E1365" s="30" t="str">
        <f t="shared" si="298"/>
        <v>Jakarta, Indonesia</v>
      </c>
      <c r="F1365" s="31">
        <f t="shared" si="299"/>
        <v>4</v>
      </c>
      <c r="G1365" s="31">
        <f t="shared" si="300"/>
        <v>2</v>
      </c>
      <c r="H1365" s="31">
        <f t="shared" si="301"/>
        <v>3</v>
      </c>
      <c r="I1365" s="31">
        <f t="shared" si="302"/>
        <v>3</v>
      </c>
      <c r="J1365" s="31">
        <f t="shared" si="303"/>
        <v>2</v>
      </c>
      <c r="K1365" s="31">
        <f t="shared" si="304"/>
        <v>3</v>
      </c>
      <c r="L1365" s="31">
        <f t="shared" si="305"/>
        <v>3</v>
      </c>
      <c r="M1365" s="31">
        <f t="shared" si="306"/>
        <v>2</v>
      </c>
      <c r="N1365" s="31">
        <f t="shared" si="307"/>
        <v>2.8</v>
      </c>
      <c r="O1365" s="26" t="s">
        <v>7680</v>
      </c>
      <c r="P1365" s="26" t="s">
        <v>108</v>
      </c>
      <c r="Q1365" s="27">
        <v>40672</v>
      </c>
      <c r="R1365" s="26" t="s">
        <v>166</v>
      </c>
      <c r="S1365" s="26" t="s">
        <v>409</v>
      </c>
      <c r="T1365" s="26" t="s">
        <v>333</v>
      </c>
      <c r="U1365" s="26" t="s">
        <v>112</v>
      </c>
      <c r="V1365" s="26" t="s">
        <v>469</v>
      </c>
      <c r="W1365" s="26" t="s">
        <v>5988</v>
      </c>
      <c r="X1365" s="26" t="s">
        <v>6029</v>
      </c>
      <c r="Y1365" s="26" t="s">
        <v>7664</v>
      </c>
      <c r="Z1365" s="26" t="s">
        <v>7665</v>
      </c>
      <c r="AA1365" s="24"/>
      <c r="AB1365" s="26" t="s">
        <v>117</v>
      </c>
      <c r="AC1365" s="28">
        <v>14000</v>
      </c>
      <c r="AD1365" s="26" t="s">
        <v>7666</v>
      </c>
      <c r="AE1365" s="24"/>
      <c r="AF1365" s="26" t="s">
        <v>139</v>
      </c>
      <c r="AG1365" s="26" t="s">
        <v>312</v>
      </c>
      <c r="AH1365" s="26" t="s">
        <v>250</v>
      </c>
      <c r="AI1365" s="28">
        <v>14000</v>
      </c>
      <c r="AJ1365" s="24"/>
      <c r="AK1365" s="26" t="s">
        <v>7681</v>
      </c>
      <c r="AL1365" s="26" t="s">
        <v>7674</v>
      </c>
      <c r="AM1365" s="26" t="s">
        <v>7682</v>
      </c>
      <c r="AN1365" s="26" t="s">
        <v>7683</v>
      </c>
      <c r="AO1365" s="26" t="s">
        <v>7684</v>
      </c>
      <c r="AP1365" s="24"/>
      <c r="AQ1365" s="24"/>
      <c r="AR1365" s="24"/>
      <c r="AS1365" s="26" t="s">
        <v>7685</v>
      </c>
      <c r="AT1365" s="24"/>
      <c r="AU1365" s="24"/>
      <c r="AV1365" s="26" t="s">
        <v>7686</v>
      </c>
      <c r="AW1365" s="28">
        <v>150000</v>
      </c>
      <c r="AX1365" s="26">
        <v>500</v>
      </c>
      <c r="AY1365" s="28">
        <v>0</v>
      </c>
      <c r="AZ1365" s="28">
        <v>0</v>
      </c>
      <c r="BA1365" s="26">
        <v>0</v>
      </c>
      <c r="BB1365" s="24"/>
      <c r="BC1365" s="26" t="s">
        <v>7671</v>
      </c>
      <c r="BD1365" s="24"/>
      <c r="BE1365" s="24"/>
      <c r="BF1365" s="26" t="s">
        <v>581</v>
      </c>
      <c r="BG1365" s="26" t="s">
        <v>191</v>
      </c>
      <c r="BH1365" s="26" t="s">
        <v>7687</v>
      </c>
      <c r="BI1365" s="26" t="s">
        <v>5988</v>
      </c>
      <c r="BJ1365" s="26" t="s">
        <v>7688</v>
      </c>
      <c r="BK1365" s="26" t="s">
        <v>5988</v>
      </c>
      <c r="BL1365" s="24"/>
      <c r="BM1365" s="24"/>
      <c r="BN1365" s="24"/>
      <c r="BO1365" s="24"/>
      <c r="BP1365" s="24"/>
      <c r="BQ1365" s="24"/>
      <c r="BR1365" s="26">
        <v>4</v>
      </c>
      <c r="BS1365" s="26">
        <v>2</v>
      </c>
      <c r="BT1365" s="26">
        <v>3</v>
      </c>
      <c r="BU1365" s="26">
        <v>3</v>
      </c>
      <c r="BV1365" s="26">
        <v>2</v>
      </c>
      <c r="BW1365" s="26">
        <v>3</v>
      </c>
      <c r="BX1365" s="26">
        <v>3</v>
      </c>
      <c r="BY1365" s="26">
        <v>2</v>
      </c>
      <c r="BZ1365" s="24"/>
      <c r="CA1365" s="24"/>
      <c r="CB1365" s="24"/>
      <c r="CC1365" s="24"/>
      <c r="CD1365" s="24"/>
      <c r="CE1365" s="24"/>
      <c r="CF1365" s="24"/>
      <c r="CG1365" s="24"/>
      <c r="CH1365" s="24"/>
      <c r="CI1365" s="24"/>
      <c r="CJ1365" s="24"/>
      <c r="CK1365" s="24"/>
      <c r="CL1365" s="24"/>
      <c r="CM1365" s="24"/>
      <c r="CN1365" s="24"/>
      <c r="CO1365" s="24"/>
      <c r="CP1365" s="24"/>
      <c r="CQ1365" s="24"/>
      <c r="CR1365" s="24"/>
      <c r="CS1365" s="24"/>
      <c r="CT1365" s="24"/>
      <c r="CU1365" s="24"/>
      <c r="CV1365" s="24"/>
      <c r="CW1365" s="24"/>
      <c r="CX1365" s="24"/>
      <c r="CY1365" s="24"/>
      <c r="CZ1365" s="24"/>
      <c r="DA1365" s="24"/>
      <c r="DB1365" s="24"/>
      <c r="DC1365" s="24"/>
      <c r="DD1365" s="24"/>
      <c r="DE1365" s="24"/>
      <c r="DF1365" s="26" t="s">
        <v>139</v>
      </c>
      <c r="DG1365" s="26" t="s">
        <v>139</v>
      </c>
      <c r="DH1365" s="26" t="s">
        <v>139</v>
      </c>
      <c r="DI1365" s="26" t="s">
        <v>139</v>
      </c>
      <c r="DJ1365" s="26" t="s">
        <v>139</v>
      </c>
      <c r="DK1365" s="26" t="s">
        <v>139</v>
      </c>
      <c r="DL1365" s="26" t="s">
        <v>139</v>
      </c>
      <c r="DM1365" s="26" t="s">
        <v>139</v>
      </c>
      <c r="DN1365" s="26" t="s">
        <v>139</v>
      </c>
      <c r="DO1365" s="26" t="s">
        <v>139</v>
      </c>
    </row>
    <row r="1366" spans="1:119" ht="20.100000000000001" customHeight="1" x14ac:dyDescent="0.25">
      <c r="A1366" s="29" t="str">
        <f t="shared" si="294"/>
        <v/>
      </c>
      <c r="B1366" s="29" t="str">
        <f t="shared" si="295"/>
        <v>Himpunan Psikologi Indonesia (Indonesian Psychological Association)</v>
      </c>
      <c r="C1366" s="29">
        <f t="shared" si="296"/>
        <v>0</v>
      </c>
      <c r="D1366" s="30" t="str">
        <f t="shared" si="297"/>
        <v>East and Southeast Asia</v>
      </c>
      <c r="E1366" s="30" t="str">
        <f t="shared" si="298"/>
        <v>Jakarta, Indonesia</v>
      </c>
      <c r="F1366" s="31">
        <f t="shared" si="299"/>
        <v>0</v>
      </c>
      <c r="G1366" s="31">
        <f t="shared" si="300"/>
        <v>0</v>
      </c>
      <c r="H1366" s="31">
        <f t="shared" si="301"/>
        <v>0</v>
      </c>
      <c r="I1366" s="31">
        <f t="shared" si="302"/>
        <v>0</v>
      </c>
      <c r="J1366" s="31">
        <f t="shared" si="303"/>
        <v>0</v>
      </c>
      <c r="K1366" s="31">
        <f t="shared" si="304"/>
        <v>0</v>
      </c>
      <c r="L1366" s="31">
        <f t="shared" si="305"/>
        <v>0</v>
      </c>
      <c r="M1366" s="31">
        <f t="shared" si="306"/>
        <v>0</v>
      </c>
      <c r="N1366" s="31">
        <f t="shared" si="307"/>
        <v>0</v>
      </c>
      <c r="O1366" s="26" t="s">
        <v>7689</v>
      </c>
      <c r="P1366" s="26" t="s">
        <v>108</v>
      </c>
      <c r="Q1366" s="27">
        <v>40653</v>
      </c>
      <c r="R1366" s="24"/>
      <c r="S1366" s="24"/>
      <c r="T1366" s="26" t="s">
        <v>333</v>
      </c>
      <c r="U1366" s="24"/>
      <c r="V1366" s="26" t="s">
        <v>469</v>
      </c>
      <c r="W1366" s="26" t="s">
        <v>5988</v>
      </c>
      <c r="X1366" s="26" t="s">
        <v>6029</v>
      </c>
      <c r="Y1366" s="26" t="s">
        <v>7664</v>
      </c>
      <c r="Z1366" s="26" t="s">
        <v>7665</v>
      </c>
      <c r="AA1366" s="24"/>
      <c r="AB1366" s="26" t="s">
        <v>723</v>
      </c>
      <c r="AC1366" s="28">
        <v>2000</v>
      </c>
      <c r="AD1366" s="26" t="s">
        <v>7666</v>
      </c>
      <c r="AE1366" s="24"/>
      <c r="AF1366" s="26" t="s">
        <v>139</v>
      </c>
      <c r="AG1366" s="26" t="s">
        <v>312</v>
      </c>
      <c r="AH1366" s="24"/>
      <c r="AI1366" s="28">
        <v>2000</v>
      </c>
      <c r="AJ1366" s="24"/>
      <c r="AK1366" s="24"/>
      <c r="AL1366" s="24"/>
      <c r="AM1366" s="24"/>
      <c r="AN1366" s="24"/>
      <c r="AO1366" s="24"/>
      <c r="AP1366" s="24"/>
      <c r="AQ1366" s="24"/>
      <c r="AR1366" s="24"/>
      <c r="AS1366" s="24"/>
      <c r="AT1366" s="24"/>
      <c r="AU1366" s="24"/>
      <c r="AV1366" s="24"/>
      <c r="AW1366" s="28">
        <v>0</v>
      </c>
      <c r="AX1366" s="26">
        <v>0</v>
      </c>
      <c r="AY1366" s="28">
        <v>0</v>
      </c>
      <c r="AZ1366" s="28">
        <v>0</v>
      </c>
      <c r="BA1366" s="26">
        <v>0</v>
      </c>
      <c r="BB1366" s="24"/>
      <c r="BC1366" s="26" t="s">
        <v>7671</v>
      </c>
      <c r="BD1366" s="24"/>
      <c r="BE1366" s="24"/>
      <c r="BF1366" s="24"/>
      <c r="BG1366" s="24"/>
      <c r="BH1366" s="24"/>
      <c r="BI1366" s="24"/>
      <c r="BJ1366" s="24"/>
      <c r="BK1366" s="24"/>
      <c r="BL1366" s="24"/>
      <c r="BM1366" s="24"/>
      <c r="BN1366" s="24"/>
      <c r="BO1366" s="24"/>
      <c r="BP1366" s="24"/>
      <c r="BQ1366" s="24"/>
      <c r="BR1366" s="26">
        <v>0</v>
      </c>
      <c r="BS1366" s="26">
        <v>0</v>
      </c>
      <c r="BT1366" s="26">
        <v>0</v>
      </c>
      <c r="BU1366" s="26">
        <v>0</v>
      </c>
      <c r="BV1366" s="26">
        <v>0</v>
      </c>
      <c r="BW1366" s="26">
        <v>0</v>
      </c>
      <c r="BX1366" s="26">
        <v>0</v>
      </c>
      <c r="BY1366" s="26">
        <v>0</v>
      </c>
      <c r="BZ1366" s="24"/>
      <c r="CA1366" s="24"/>
      <c r="CB1366" s="24"/>
      <c r="CC1366" s="24"/>
      <c r="CD1366" s="24"/>
      <c r="CE1366" s="24"/>
      <c r="CF1366" s="24"/>
      <c r="CG1366" s="24"/>
      <c r="CH1366" s="24"/>
      <c r="CI1366" s="24"/>
      <c r="CJ1366" s="24"/>
      <c r="CK1366" s="24"/>
      <c r="CL1366" s="24"/>
      <c r="CM1366" s="24"/>
      <c r="CN1366" s="24"/>
      <c r="CO1366" s="24"/>
      <c r="CP1366" s="24"/>
      <c r="CQ1366" s="24"/>
      <c r="CR1366" s="24"/>
      <c r="CS1366" s="24"/>
      <c r="CT1366" s="24"/>
      <c r="CU1366" s="24"/>
      <c r="CV1366" s="24"/>
      <c r="CW1366" s="24"/>
      <c r="CX1366" s="24"/>
      <c r="CY1366" s="24"/>
      <c r="CZ1366" s="24"/>
      <c r="DA1366" s="24"/>
      <c r="DB1366" s="24"/>
      <c r="DC1366" s="24"/>
      <c r="DD1366" s="24"/>
      <c r="DE1366" s="24"/>
      <c r="DF1366" s="26" t="s">
        <v>139</v>
      </c>
      <c r="DG1366" s="26" t="s">
        <v>139</v>
      </c>
      <c r="DH1366" s="26" t="s">
        <v>139</v>
      </c>
      <c r="DI1366" s="26" t="s">
        <v>139</v>
      </c>
      <c r="DJ1366" s="26" t="s">
        <v>139</v>
      </c>
      <c r="DK1366" s="26" t="s">
        <v>139</v>
      </c>
      <c r="DL1366" s="26" t="s">
        <v>139</v>
      </c>
      <c r="DM1366" s="26" t="s">
        <v>139</v>
      </c>
      <c r="DN1366" s="26" t="s">
        <v>139</v>
      </c>
      <c r="DO1366" s="26" t="s">
        <v>139</v>
      </c>
    </row>
    <row r="1367" spans="1:119" ht="20.100000000000001" customHeight="1" x14ac:dyDescent="0.25">
      <c r="A1367" s="29" t="str">
        <f t="shared" si="294"/>
        <v>Himpunan Psikologi Indonesia (Indonesian Psychological Association)5</v>
      </c>
      <c r="B1367" s="29" t="str">
        <f t="shared" si="295"/>
        <v>Himpunan Psikologi Indonesia (Indonesian Psychological Association)</v>
      </c>
      <c r="C1367" s="29">
        <f t="shared" si="296"/>
        <v>5</v>
      </c>
      <c r="D1367" s="30" t="str">
        <f t="shared" si="297"/>
        <v>East and Southeast Asia</v>
      </c>
      <c r="E1367" s="30" t="str">
        <f t="shared" si="298"/>
        <v>Jakarta, Indonesia</v>
      </c>
      <c r="F1367" s="31">
        <f t="shared" si="299"/>
        <v>4</v>
      </c>
      <c r="G1367" s="31">
        <f t="shared" si="300"/>
        <v>2</v>
      </c>
      <c r="H1367" s="31">
        <f t="shared" si="301"/>
        <v>3</v>
      </c>
      <c r="I1367" s="31">
        <f t="shared" si="302"/>
        <v>3</v>
      </c>
      <c r="J1367" s="31">
        <f t="shared" si="303"/>
        <v>2</v>
      </c>
      <c r="K1367" s="31">
        <f t="shared" si="304"/>
        <v>3</v>
      </c>
      <c r="L1367" s="31">
        <f t="shared" si="305"/>
        <v>3</v>
      </c>
      <c r="M1367" s="31">
        <f t="shared" si="306"/>
        <v>2</v>
      </c>
      <c r="N1367" s="31">
        <f t="shared" si="307"/>
        <v>2.8</v>
      </c>
      <c r="O1367" s="26" t="s">
        <v>7690</v>
      </c>
      <c r="P1367" s="26" t="s">
        <v>108</v>
      </c>
      <c r="Q1367" s="27">
        <v>40312</v>
      </c>
      <c r="R1367" s="26" t="s">
        <v>166</v>
      </c>
      <c r="S1367" s="26" t="s">
        <v>234</v>
      </c>
      <c r="T1367" s="26" t="s">
        <v>224</v>
      </c>
      <c r="U1367" s="26" t="s">
        <v>112</v>
      </c>
      <c r="V1367" s="26" t="s">
        <v>469</v>
      </c>
      <c r="W1367" s="26" t="s">
        <v>5988</v>
      </c>
      <c r="X1367" s="26" t="s">
        <v>6029</v>
      </c>
      <c r="Y1367" s="26" t="s">
        <v>7664</v>
      </c>
      <c r="Z1367" s="26" t="s">
        <v>7665</v>
      </c>
      <c r="AA1367" s="24"/>
      <c r="AB1367" s="26" t="s">
        <v>117</v>
      </c>
      <c r="AC1367" s="28">
        <v>13000</v>
      </c>
      <c r="AD1367" s="26" t="s">
        <v>7666</v>
      </c>
      <c r="AE1367" s="24"/>
      <c r="AF1367" s="26" t="s">
        <v>139</v>
      </c>
      <c r="AG1367" s="26" t="s">
        <v>312</v>
      </c>
      <c r="AH1367" s="26" t="s">
        <v>176</v>
      </c>
      <c r="AI1367" s="28">
        <v>13000</v>
      </c>
      <c r="AJ1367" s="24"/>
      <c r="AK1367" s="26" t="s">
        <v>7691</v>
      </c>
      <c r="AL1367" s="26" t="s">
        <v>7692</v>
      </c>
      <c r="AM1367" s="26" t="s">
        <v>7693</v>
      </c>
      <c r="AN1367" s="26" t="s">
        <v>7683</v>
      </c>
      <c r="AO1367" s="24"/>
      <c r="AP1367" s="24"/>
      <c r="AQ1367" s="24"/>
      <c r="AR1367" s="24"/>
      <c r="AS1367" s="26" t="s">
        <v>7694</v>
      </c>
      <c r="AT1367" s="24"/>
      <c r="AU1367" s="24"/>
      <c r="AV1367" s="24"/>
      <c r="AW1367" s="28">
        <v>95146</v>
      </c>
      <c r="AX1367" s="26">
        <v>400</v>
      </c>
      <c r="AY1367" s="28">
        <v>0</v>
      </c>
      <c r="AZ1367" s="28">
        <v>0</v>
      </c>
      <c r="BA1367" s="26">
        <v>0</v>
      </c>
      <c r="BB1367" s="24"/>
      <c r="BC1367" s="26" t="s">
        <v>7671</v>
      </c>
      <c r="BD1367" s="24"/>
      <c r="BE1367" s="24"/>
      <c r="BF1367" s="24"/>
      <c r="BG1367" s="24"/>
      <c r="BH1367" s="24"/>
      <c r="BI1367" s="24"/>
      <c r="BJ1367" s="24"/>
      <c r="BK1367" s="24"/>
      <c r="BL1367" s="24"/>
      <c r="BM1367" s="24"/>
      <c r="BN1367" s="24"/>
      <c r="BO1367" s="24"/>
      <c r="BP1367" s="24"/>
      <c r="BQ1367" s="24"/>
      <c r="BR1367" s="26">
        <v>4</v>
      </c>
      <c r="BS1367" s="26">
        <v>2</v>
      </c>
      <c r="BT1367" s="26">
        <v>3</v>
      </c>
      <c r="BU1367" s="26">
        <v>3</v>
      </c>
      <c r="BV1367" s="26">
        <v>2</v>
      </c>
      <c r="BW1367" s="26">
        <v>3</v>
      </c>
      <c r="BX1367" s="26">
        <v>3</v>
      </c>
      <c r="BY1367" s="26">
        <v>2</v>
      </c>
      <c r="BZ1367" s="24"/>
      <c r="CA1367" s="24"/>
      <c r="CB1367" s="24"/>
      <c r="CC1367" s="24"/>
      <c r="CD1367" s="24"/>
      <c r="CE1367" s="24"/>
      <c r="CF1367" s="24"/>
      <c r="CG1367" s="24"/>
      <c r="CH1367" s="24"/>
      <c r="CI1367" s="24"/>
      <c r="CJ1367" s="24"/>
      <c r="CK1367" s="24"/>
      <c r="CL1367" s="24"/>
      <c r="CM1367" s="24"/>
      <c r="CN1367" s="24"/>
      <c r="CO1367" s="24"/>
      <c r="CP1367" s="24"/>
      <c r="CQ1367" s="24"/>
      <c r="CR1367" s="24"/>
      <c r="CS1367" s="24"/>
      <c r="CT1367" s="24"/>
      <c r="CU1367" s="24"/>
      <c r="CV1367" s="24"/>
      <c r="CW1367" s="24"/>
      <c r="CX1367" s="24"/>
      <c r="CY1367" s="24"/>
      <c r="CZ1367" s="24"/>
      <c r="DA1367" s="24"/>
      <c r="DB1367" s="24"/>
      <c r="DC1367" s="24"/>
      <c r="DD1367" s="24"/>
      <c r="DE1367" s="24"/>
      <c r="DF1367" s="26" t="s">
        <v>139</v>
      </c>
      <c r="DG1367" s="26" t="s">
        <v>139</v>
      </c>
      <c r="DH1367" s="26" t="s">
        <v>139</v>
      </c>
      <c r="DI1367" s="26" t="s">
        <v>139</v>
      </c>
      <c r="DJ1367" s="26" t="s">
        <v>139</v>
      </c>
      <c r="DK1367" s="26" t="s">
        <v>139</v>
      </c>
      <c r="DL1367" s="26" t="s">
        <v>139</v>
      </c>
      <c r="DM1367" s="26" t="s">
        <v>139</v>
      </c>
      <c r="DN1367" s="26" t="s">
        <v>139</v>
      </c>
      <c r="DO1367" s="26" t="s">
        <v>139</v>
      </c>
    </row>
    <row r="1368" spans="1:119" ht="20.100000000000001" customHeight="1" x14ac:dyDescent="0.25">
      <c r="A1368" s="29" t="str">
        <f t="shared" si="294"/>
        <v>Home of Hope7</v>
      </c>
      <c r="B1368" s="29" t="str">
        <f t="shared" si="295"/>
        <v>Home of Hope</v>
      </c>
      <c r="C1368" s="29">
        <f t="shared" si="296"/>
        <v>7</v>
      </c>
      <c r="D1368" s="30" t="str">
        <f t="shared" si="297"/>
        <v>Africa and the Middle East</v>
      </c>
      <c r="E1368" s="30" t="str">
        <f t="shared" si="298"/>
        <v>Johannesburg, South Africa</v>
      </c>
      <c r="F1368" s="31">
        <f t="shared" si="299"/>
        <v>5</v>
      </c>
      <c r="G1368" s="31">
        <f t="shared" si="300"/>
        <v>4</v>
      </c>
      <c r="H1368" s="31">
        <f t="shared" si="301"/>
        <v>4</v>
      </c>
      <c r="I1368" s="31">
        <f t="shared" si="302"/>
        <v>5</v>
      </c>
      <c r="J1368" s="31">
        <f t="shared" si="303"/>
        <v>4</v>
      </c>
      <c r="K1368" s="31">
        <f t="shared" si="304"/>
        <v>5</v>
      </c>
      <c r="L1368" s="31">
        <f t="shared" si="305"/>
        <v>5</v>
      </c>
      <c r="M1368" s="31">
        <f t="shared" si="306"/>
        <v>5</v>
      </c>
      <c r="N1368" s="31">
        <f t="shared" si="307"/>
        <v>4.5999999999999996</v>
      </c>
      <c r="O1368" s="26" t="s">
        <v>7695</v>
      </c>
      <c r="P1368" s="26" t="s">
        <v>108</v>
      </c>
      <c r="Q1368" s="27">
        <v>42640</v>
      </c>
      <c r="R1368" s="26" t="s">
        <v>305</v>
      </c>
      <c r="S1368" s="26" t="s">
        <v>141</v>
      </c>
      <c r="T1368" s="26" t="s">
        <v>142</v>
      </c>
      <c r="U1368" s="26" t="s">
        <v>168</v>
      </c>
      <c r="V1368" s="26" t="s">
        <v>169</v>
      </c>
      <c r="W1368" s="26" t="s">
        <v>4409</v>
      </c>
      <c r="X1368" s="26" t="s">
        <v>7696</v>
      </c>
      <c r="Y1368" s="26" t="s">
        <v>7697</v>
      </c>
      <c r="Z1368" s="24"/>
      <c r="AA1368" s="24"/>
      <c r="AB1368" s="26" t="s">
        <v>117</v>
      </c>
      <c r="AC1368" s="28">
        <v>15000</v>
      </c>
      <c r="AD1368" s="24"/>
      <c r="AE1368" s="24"/>
      <c r="AF1368" s="26" t="s">
        <v>120</v>
      </c>
      <c r="AG1368" s="26" t="s">
        <v>224</v>
      </c>
      <c r="AH1368" s="26" t="s">
        <v>235</v>
      </c>
      <c r="AI1368" s="28">
        <v>15000</v>
      </c>
      <c r="AJ1368" s="26" t="s">
        <v>7698</v>
      </c>
      <c r="AK1368" s="26" t="s">
        <v>7699</v>
      </c>
      <c r="AL1368" s="26" t="s">
        <v>7700</v>
      </c>
      <c r="AM1368" s="24"/>
      <c r="AN1368" s="24"/>
      <c r="AO1368" s="24"/>
      <c r="AP1368" s="24"/>
      <c r="AQ1368" s="24"/>
      <c r="AR1368" s="26" t="s">
        <v>7701</v>
      </c>
      <c r="AS1368" s="24"/>
      <c r="AT1368" s="26" t="s">
        <v>7702</v>
      </c>
      <c r="AU1368" s="24"/>
      <c r="AV1368" s="24"/>
      <c r="AW1368" s="28">
        <v>244800</v>
      </c>
      <c r="AX1368" s="26">
        <v>1050</v>
      </c>
      <c r="AY1368" s="28">
        <v>90</v>
      </c>
      <c r="AZ1368" s="28">
        <v>85</v>
      </c>
      <c r="BA1368" s="26">
        <v>0</v>
      </c>
      <c r="BB1368" s="26" t="s">
        <v>148</v>
      </c>
      <c r="BC1368" s="26" t="s">
        <v>7703</v>
      </c>
      <c r="BD1368" s="26" t="s">
        <v>125</v>
      </c>
      <c r="BE1368" s="24"/>
      <c r="BF1368" s="26" t="s">
        <v>7704</v>
      </c>
      <c r="BG1368" s="26" t="s">
        <v>4409</v>
      </c>
      <c r="BH1368" s="26" t="s">
        <v>7705</v>
      </c>
      <c r="BI1368" s="26" t="s">
        <v>4409</v>
      </c>
      <c r="BJ1368" s="26" t="s">
        <v>7706</v>
      </c>
      <c r="BK1368" s="26" t="s">
        <v>191</v>
      </c>
      <c r="BL1368" s="26" t="s">
        <v>7707</v>
      </c>
      <c r="BM1368" s="26" t="s">
        <v>381</v>
      </c>
      <c r="BN1368" s="24"/>
      <c r="BO1368" s="24"/>
      <c r="BP1368" s="24"/>
      <c r="BQ1368" s="24"/>
      <c r="BR1368" s="26">
        <v>5</v>
      </c>
      <c r="BS1368" s="26">
        <v>4</v>
      </c>
      <c r="BT1368" s="26">
        <v>4</v>
      </c>
      <c r="BU1368" s="26">
        <v>5</v>
      </c>
      <c r="BV1368" s="26">
        <v>4</v>
      </c>
      <c r="BW1368" s="26">
        <v>5</v>
      </c>
      <c r="BX1368" s="26">
        <v>5</v>
      </c>
      <c r="BY1368" s="26">
        <v>5</v>
      </c>
      <c r="BZ1368" s="24"/>
      <c r="CA1368" s="24"/>
      <c r="CB1368" s="24"/>
      <c r="CC1368" s="24"/>
      <c r="CD1368" s="24"/>
      <c r="CE1368" s="24"/>
      <c r="CF1368" s="24"/>
      <c r="CG1368" s="24"/>
      <c r="CH1368" s="24"/>
      <c r="CI1368" s="24"/>
      <c r="CJ1368" s="24"/>
      <c r="CK1368" s="24"/>
      <c r="CL1368" s="24"/>
      <c r="CM1368" s="24"/>
      <c r="CN1368" s="24"/>
      <c r="CO1368" s="24"/>
      <c r="CP1368" s="24"/>
      <c r="CQ1368" s="24"/>
      <c r="CR1368" s="24"/>
      <c r="CS1368" s="24"/>
      <c r="CT1368" s="24"/>
      <c r="CU1368" s="24"/>
      <c r="CV1368" s="24"/>
      <c r="CW1368" s="24"/>
      <c r="CX1368" s="24"/>
      <c r="CY1368" s="24"/>
      <c r="CZ1368" s="24"/>
      <c r="DA1368" s="24"/>
      <c r="DB1368" s="24"/>
      <c r="DC1368" s="24"/>
      <c r="DD1368" s="24"/>
      <c r="DE1368" s="24"/>
      <c r="DF1368" s="26" t="s">
        <v>120</v>
      </c>
      <c r="DG1368" s="26" t="s">
        <v>120</v>
      </c>
      <c r="DH1368" s="26" t="s">
        <v>120</v>
      </c>
      <c r="DI1368" s="26" t="s">
        <v>139</v>
      </c>
      <c r="DJ1368" s="26" t="s">
        <v>139</v>
      </c>
      <c r="DK1368" s="26" t="s">
        <v>139</v>
      </c>
      <c r="DL1368" s="26" t="s">
        <v>139</v>
      </c>
      <c r="DM1368" s="26" t="s">
        <v>139</v>
      </c>
      <c r="DN1368" s="26" t="s">
        <v>139</v>
      </c>
      <c r="DO1368" s="26" t="s">
        <v>139</v>
      </c>
    </row>
    <row r="1369" spans="1:119" ht="20.100000000000001" customHeight="1" x14ac:dyDescent="0.25">
      <c r="A1369" s="29" t="str">
        <f t="shared" si="294"/>
        <v>Home of Hope6</v>
      </c>
      <c r="B1369" s="29" t="str">
        <f t="shared" si="295"/>
        <v>Home of Hope</v>
      </c>
      <c r="C1369" s="29">
        <f t="shared" si="296"/>
        <v>6</v>
      </c>
      <c r="D1369" s="30" t="str">
        <f t="shared" si="297"/>
        <v>Africa and the Middle East</v>
      </c>
      <c r="E1369" s="30" t="str">
        <f t="shared" si="298"/>
        <v>Johannesburg, South Africa</v>
      </c>
      <c r="F1369" s="31">
        <f t="shared" si="299"/>
        <v>4</v>
      </c>
      <c r="G1369" s="31">
        <f t="shared" si="300"/>
        <v>3</v>
      </c>
      <c r="H1369" s="31">
        <f t="shared" si="301"/>
        <v>3</v>
      </c>
      <c r="I1369" s="31">
        <f t="shared" si="302"/>
        <v>4</v>
      </c>
      <c r="J1369" s="31">
        <f t="shared" si="303"/>
        <v>4</v>
      </c>
      <c r="K1369" s="31">
        <f t="shared" si="304"/>
        <v>3</v>
      </c>
      <c r="L1369" s="31">
        <f t="shared" si="305"/>
        <v>4</v>
      </c>
      <c r="M1369" s="31">
        <f t="shared" si="306"/>
        <v>3</v>
      </c>
      <c r="N1369" s="31">
        <f t="shared" si="307"/>
        <v>3.5</v>
      </c>
      <c r="O1369" s="26" t="s">
        <v>7708</v>
      </c>
      <c r="P1369" s="26" t="s">
        <v>108</v>
      </c>
      <c r="Q1369" s="27">
        <v>42305</v>
      </c>
      <c r="R1369" s="26" t="s">
        <v>166</v>
      </c>
      <c r="S1369" s="26" t="s">
        <v>156</v>
      </c>
      <c r="T1369" s="26" t="s">
        <v>157</v>
      </c>
      <c r="U1369" s="26" t="s">
        <v>168</v>
      </c>
      <c r="V1369" s="26" t="s">
        <v>169</v>
      </c>
      <c r="W1369" s="26" t="s">
        <v>4409</v>
      </c>
      <c r="X1369" s="26" t="s">
        <v>7696</v>
      </c>
      <c r="Y1369" s="26" t="s">
        <v>7697</v>
      </c>
      <c r="Z1369" s="24"/>
      <c r="AA1369" s="24"/>
      <c r="AB1369" s="26" t="s">
        <v>117</v>
      </c>
      <c r="AC1369" s="28">
        <v>15000</v>
      </c>
      <c r="AD1369" s="24"/>
      <c r="AE1369" s="24"/>
      <c r="AF1369" s="26" t="s">
        <v>120</v>
      </c>
      <c r="AG1369" s="26" t="s">
        <v>224</v>
      </c>
      <c r="AH1369" s="26" t="s">
        <v>250</v>
      </c>
      <c r="AI1369" s="28">
        <v>15000</v>
      </c>
      <c r="AJ1369" s="26" t="s">
        <v>7709</v>
      </c>
      <c r="AK1369" s="26" t="s">
        <v>7710</v>
      </c>
      <c r="AL1369" s="26" t="s">
        <v>7711</v>
      </c>
      <c r="AM1369" s="24"/>
      <c r="AN1369" s="24"/>
      <c r="AO1369" s="24"/>
      <c r="AP1369" s="24"/>
      <c r="AQ1369" s="26" t="s">
        <v>7712</v>
      </c>
      <c r="AR1369" s="24"/>
      <c r="AS1369" s="26" t="s">
        <v>7713</v>
      </c>
      <c r="AT1369" s="24"/>
      <c r="AU1369" s="26" t="s">
        <v>7714</v>
      </c>
      <c r="AV1369" s="24"/>
      <c r="AW1369" s="28">
        <v>236000</v>
      </c>
      <c r="AX1369" s="26">
        <v>1000</v>
      </c>
      <c r="AY1369" s="28">
        <v>95</v>
      </c>
      <c r="AZ1369" s="28">
        <v>80</v>
      </c>
      <c r="BA1369" s="26">
        <v>0</v>
      </c>
      <c r="BB1369" s="26" t="s">
        <v>148</v>
      </c>
      <c r="BC1369" s="26" t="s">
        <v>7703</v>
      </c>
      <c r="BD1369" s="26" t="s">
        <v>125</v>
      </c>
      <c r="BE1369" s="24"/>
      <c r="BF1369" s="26" t="s">
        <v>7715</v>
      </c>
      <c r="BG1369" s="26" t="s">
        <v>4409</v>
      </c>
      <c r="BH1369" s="26" t="s">
        <v>7704</v>
      </c>
      <c r="BI1369" s="26" t="s">
        <v>4409</v>
      </c>
      <c r="BJ1369" s="26" t="s">
        <v>7716</v>
      </c>
      <c r="BK1369" s="26" t="s">
        <v>7717</v>
      </c>
      <c r="BL1369" s="26" t="s">
        <v>7706</v>
      </c>
      <c r="BM1369" s="26" t="s">
        <v>4409</v>
      </c>
      <c r="BN1369" s="26" t="s">
        <v>7718</v>
      </c>
      <c r="BO1369" s="26" t="s">
        <v>4409</v>
      </c>
      <c r="BP1369" s="24"/>
      <c r="BQ1369" s="24"/>
      <c r="BR1369" s="26">
        <v>4</v>
      </c>
      <c r="BS1369" s="26">
        <v>3</v>
      </c>
      <c r="BT1369" s="26">
        <v>3</v>
      </c>
      <c r="BU1369" s="26">
        <v>4</v>
      </c>
      <c r="BV1369" s="26">
        <v>4</v>
      </c>
      <c r="BW1369" s="26">
        <v>3</v>
      </c>
      <c r="BX1369" s="26">
        <v>4</v>
      </c>
      <c r="BY1369" s="26">
        <v>3</v>
      </c>
      <c r="BZ1369" s="24"/>
      <c r="CA1369" s="24"/>
      <c r="CB1369" s="24"/>
      <c r="CC1369" s="24"/>
      <c r="CD1369" s="24"/>
      <c r="CE1369" s="24"/>
      <c r="CF1369" s="24"/>
      <c r="CG1369" s="24"/>
      <c r="CH1369" s="24"/>
      <c r="CI1369" s="24"/>
      <c r="CJ1369" s="24"/>
      <c r="CK1369" s="24"/>
      <c r="CL1369" s="24"/>
      <c r="CM1369" s="24"/>
      <c r="CN1369" s="24"/>
      <c r="CO1369" s="24"/>
      <c r="CP1369" s="24"/>
      <c r="CQ1369" s="24"/>
      <c r="CR1369" s="24"/>
      <c r="CS1369" s="24"/>
      <c r="CT1369" s="24"/>
      <c r="CU1369" s="24"/>
      <c r="CV1369" s="24"/>
      <c r="CW1369" s="24"/>
      <c r="CX1369" s="24"/>
      <c r="CY1369" s="24"/>
      <c r="CZ1369" s="24"/>
      <c r="DA1369" s="24"/>
      <c r="DB1369" s="24"/>
      <c r="DC1369" s="24"/>
      <c r="DD1369" s="24"/>
      <c r="DE1369" s="24"/>
      <c r="DF1369" s="26" t="s">
        <v>139</v>
      </c>
      <c r="DG1369" s="26" t="s">
        <v>120</v>
      </c>
      <c r="DH1369" s="26" t="s">
        <v>120</v>
      </c>
      <c r="DI1369" s="26" t="s">
        <v>139</v>
      </c>
      <c r="DJ1369" s="26" t="s">
        <v>139</v>
      </c>
      <c r="DK1369" s="26" t="s">
        <v>139</v>
      </c>
      <c r="DL1369" s="26" t="s">
        <v>139</v>
      </c>
      <c r="DM1369" s="26" t="s">
        <v>139</v>
      </c>
      <c r="DN1369" s="26" t="s">
        <v>139</v>
      </c>
      <c r="DO1369" s="26" t="s">
        <v>139</v>
      </c>
    </row>
    <row r="1370" spans="1:119" ht="20.100000000000001" customHeight="1" x14ac:dyDescent="0.25">
      <c r="A1370" s="29" t="str">
        <f t="shared" si="294"/>
        <v>Home of Hope5</v>
      </c>
      <c r="B1370" s="29" t="str">
        <f t="shared" si="295"/>
        <v>Home of Hope</v>
      </c>
      <c r="C1370" s="29">
        <f t="shared" si="296"/>
        <v>5</v>
      </c>
      <c r="D1370" s="30" t="str">
        <f t="shared" si="297"/>
        <v>Africa and the Middle East</v>
      </c>
      <c r="E1370" s="30" t="str">
        <f t="shared" si="298"/>
        <v>Johannesburg, South Africa</v>
      </c>
      <c r="F1370" s="31">
        <f t="shared" si="299"/>
        <v>3</v>
      </c>
      <c r="G1370" s="31">
        <f t="shared" si="300"/>
        <v>3</v>
      </c>
      <c r="H1370" s="31">
        <f t="shared" si="301"/>
        <v>3</v>
      </c>
      <c r="I1370" s="31">
        <f t="shared" si="302"/>
        <v>4</v>
      </c>
      <c r="J1370" s="31">
        <f t="shared" si="303"/>
        <v>3</v>
      </c>
      <c r="K1370" s="31">
        <f t="shared" si="304"/>
        <v>3</v>
      </c>
      <c r="L1370" s="31">
        <f t="shared" si="305"/>
        <v>5</v>
      </c>
      <c r="M1370" s="31">
        <f t="shared" si="306"/>
        <v>3</v>
      </c>
      <c r="N1370" s="31">
        <f t="shared" si="307"/>
        <v>3.4</v>
      </c>
      <c r="O1370" s="26" t="s">
        <v>7719</v>
      </c>
      <c r="P1370" s="26" t="s">
        <v>108</v>
      </c>
      <c r="Q1370" s="27">
        <v>41946</v>
      </c>
      <c r="R1370" s="26" t="s">
        <v>166</v>
      </c>
      <c r="S1370" s="26" t="s">
        <v>609</v>
      </c>
      <c r="T1370" s="26" t="s">
        <v>278</v>
      </c>
      <c r="U1370" s="26" t="s">
        <v>168</v>
      </c>
      <c r="V1370" s="26" t="s">
        <v>169</v>
      </c>
      <c r="W1370" s="26" t="s">
        <v>4409</v>
      </c>
      <c r="X1370" s="26" t="s">
        <v>7696</v>
      </c>
      <c r="Y1370" s="26" t="s">
        <v>7697</v>
      </c>
      <c r="Z1370" s="24"/>
      <c r="AA1370" s="24"/>
      <c r="AB1370" s="26" t="s">
        <v>117</v>
      </c>
      <c r="AC1370" s="28">
        <v>15000</v>
      </c>
      <c r="AD1370" s="24"/>
      <c r="AE1370" s="24"/>
      <c r="AF1370" s="26" t="s">
        <v>120</v>
      </c>
      <c r="AG1370" s="26" t="s">
        <v>224</v>
      </c>
      <c r="AH1370" s="26" t="s">
        <v>176</v>
      </c>
      <c r="AI1370" s="28">
        <v>15000</v>
      </c>
      <c r="AJ1370" s="26" t="s">
        <v>7720</v>
      </c>
      <c r="AK1370" s="26" t="s">
        <v>7710</v>
      </c>
      <c r="AL1370" s="26" t="s">
        <v>7711</v>
      </c>
      <c r="AM1370" s="24"/>
      <c r="AN1370" s="24"/>
      <c r="AO1370" s="24"/>
      <c r="AP1370" s="24"/>
      <c r="AQ1370" s="26" t="s">
        <v>7721</v>
      </c>
      <c r="AR1370" s="24"/>
      <c r="AS1370" s="26" t="s">
        <v>7722</v>
      </c>
      <c r="AT1370" s="26" t="s">
        <v>7723</v>
      </c>
      <c r="AU1370" s="26" t="s">
        <v>7724</v>
      </c>
      <c r="AV1370" s="24"/>
      <c r="AW1370" s="28">
        <v>213685</v>
      </c>
      <c r="AX1370" s="26">
        <v>650</v>
      </c>
      <c r="AY1370" s="28">
        <v>100</v>
      </c>
      <c r="AZ1370" s="28">
        <v>84</v>
      </c>
      <c r="BA1370" s="26">
        <v>0</v>
      </c>
      <c r="BB1370" s="26" t="s">
        <v>148</v>
      </c>
      <c r="BC1370" s="26" t="s">
        <v>7703</v>
      </c>
      <c r="BD1370" s="26" t="s">
        <v>125</v>
      </c>
      <c r="BE1370" s="24"/>
      <c r="BF1370" s="26" t="s">
        <v>7725</v>
      </c>
      <c r="BG1370" s="26" t="s">
        <v>4409</v>
      </c>
      <c r="BH1370" s="26" t="s">
        <v>7726</v>
      </c>
      <c r="BI1370" s="26" t="s">
        <v>4409</v>
      </c>
      <c r="BJ1370" s="26" t="s">
        <v>7727</v>
      </c>
      <c r="BK1370" s="26" t="s">
        <v>4409</v>
      </c>
      <c r="BL1370" s="26" t="s">
        <v>7728</v>
      </c>
      <c r="BM1370" s="26" t="s">
        <v>4409</v>
      </c>
      <c r="BN1370" s="26" t="s">
        <v>7729</v>
      </c>
      <c r="BO1370" s="26" t="s">
        <v>4409</v>
      </c>
      <c r="BP1370" s="24"/>
      <c r="BQ1370" s="24"/>
      <c r="BR1370" s="26">
        <v>3</v>
      </c>
      <c r="BS1370" s="26">
        <v>3</v>
      </c>
      <c r="BT1370" s="26">
        <v>3</v>
      </c>
      <c r="BU1370" s="26">
        <v>4</v>
      </c>
      <c r="BV1370" s="26">
        <v>3</v>
      </c>
      <c r="BW1370" s="26">
        <v>3</v>
      </c>
      <c r="BX1370" s="26">
        <v>5</v>
      </c>
      <c r="BY1370" s="26">
        <v>3</v>
      </c>
      <c r="BZ1370" s="24"/>
      <c r="CA1370" s="24"/>
      <c r="CB1370" s="24"/>
      <c r="CC1370" s="24"/>
      <c r="CD1370" s="24"/>
      <c r="CE1370" s="24"/>
      <c r="CF1370" s="24"/>
      <c r="CG1370" s="24"/>
      <c r="CH1370" s="24"/>
      <c r="CI1370" s="24"/>
      <c r="CJ1370" s="24"/>
      <c r="CK1370" s="24"/>
      <c r="CL1370" s="24"/>
      <c r="CM1370" s="24"/>
      <c r="CN1370" s="24"/>
      <c r="CO1370" s="24"/>
      <c r="CP1370" s="24"/>
      <c r="CQ1370" s="24"/>
      <c r="CR1370" s="24"/>
      <c r="CS1370" s="24"/>
      <c r="CT1370" s="24"/>
      <c r="CU1370" s="24"/>
      <c r="CV1370" s="24"/>
      <c r="CW1370" s="24"/>
      <c r="CX1370" s="24"/>
      <c r="CY1370" s="24"/>
      <c r="CZ1370" s="24"/>
      <c r="DA1370" s="24"/>
      <c r="DB1370" s="24"/>
      <c r="DC1370" s="24"/>
      <c r="DD1370" s="24"/>
      <c r="DE1370" s="24"/>
      <c r="DF1370" s="26" t="s">
        <v>120</v>
      </c>
      <c r="DG1370" s="26" t="s">
        <v>139</v>
      </c>
      <c r="DH1370" s="26" t="s">
        <v>120</v>
      </c>
      <c r="DI1370" s="26" t="s">
        <v>139</v>
      </c>
      <c r="DJ1370" s="26" t="s">
        <v>139</v>
      </c>
      <c r="DK1370" s="26" t="s">
        <v>120</v>
      </c>
      <c r="DL1370" s="26" t="s">
        <v>139</v>
      </c>
      <c r="DM1370" s="26" t="s">
        <v>139</v>
      </c>
      <c r="DN1370" s="26" t="s">
        <v>139</v>
      </c>
      <c r="DO1370" s="26" t="s">
        <v>139</v>
      </c>
    </row>
    <row r="1371" spans="1:119" ht="20.100000000000001" customHeight="1" x14ac:dyDescent="0.25">
      <c r="A1371" s="29" t="str">
        <f t="shared" si="294"/>
        <v/>
      </c>
      <c r="B1371" s="29" t="str">
        <f t="shared" si="295"/>
        <v>Home of Hope</v>
      </c>
      <c r="C1371" s="29">
        <f t="shared" si="296"/>
        <v>0</v>
      </c>
      <c r="D1371" s="30" t="str">
        <f t="shared" si="297"/>
        <v>Africa and the Middle East</v>
      </c>
      <c r="E1371" s="30" t="str">
        <f t="shared" si="298"/>
        <v>Johannesburg, South Africa</v>
      </c>
      <c r="F1371" s="31">
        <f t="shared" si="299"/>
        <v>0</v>
      </c>
      <c r="G1371" s="31">
        <f t="shared" si="300"/>
        <v>0</v>
      </c>
      <c r="H1371" s="31">
        <f t="shared" si="301"/>
        <v>0</v>
      </c>
      <c r="I1371" s="31">
        <f t="shared" si="302"/>
        <v>0</v>
      </c>
      <c r="J1371" s="31">
        <f t="shared" si="303"/>
        <v>0</v>
      </c>
      <c r="K1371" s="31">
        <f t="shared" si="304"/>
        <v>0</v>
      </c>
      <c r="L1371" s="31">
        <f t="shared" si="305"/>
        <v>0</v>
      </c>
      <c r="M1371" s="31">
        <f t="shared" si="306"/>
        <v>0</v>
      </c>
      <c r="N1371" s="31">
        <f t="shared" si="307"/>
        <v>0</v>
      </c>
      <c r="O1371" s="26" t="s">
        <v>16128</v>
      </c>
      <c r="P1371" s="26" t="s">
        <v>108</v>
      </c>
      <c r="Q1371" s="27">
        <v>41768</v>
      </c>
      <c r="R1371" s="24"/>
      <c r="S1371" s="24"/>
      <c r="T1371" s="26" t="s">
        <v>194</v>
      </c>
      <c r="U1371" s="24"/>
      <c r="V1371" s="26" t="s">
        <v>169</v>
      </c>
      <c r="W1371" s="26" t="s">
        <v>4409</v>
      </c>
      <c r="X1371" s="26" t="s">
        <v>7696</v>
      </c>
      <c r="Y1371" s="26" t="s">
        <v>7697</v>
      </c>
      <c r="Z1371" s="24"/>
      <c r="AA1371" s="24"/>
      <c r="AB1371" s="26" t="s">
        <v>15736</v>
      </c>
      <c r="AC1371" s="28">
        <v>210</v>
      </c>
      <c r="AD1371" s="24"/>
      <c r="AE1371" s="24"/>
      <c r="AF1371" s="26" t="s">
        <v>120</v>
      </c>
      <c r="AG1371" s="26" t="s">
        <v>224</v>
      </c>
      <c r="AH1371" s="24"/>
      <c r="AI1371" s="28">
        <v>210</v>
      </c>
      <c r="AJ1371" s="24"/>
      <c r="AK1371" s="24"/>
      <c r="AL1371" s="24"/>
      <c r="AM1371" s="24"/>
      <c r="AN1371" s="24"/>
      <c r="AO1371" s="24"/>
      <c r="AP1371" s="24"/>
      <c r="AQ1371" s="24"/>
      <c r="AR1371" s="24"/>
      <c r="AS1371" s="24"/>
      <c r="AT1371" s="24"/>
      <c r="AU1371" s="24"/>
      <c r="AV1371" s="24"/>
      <c r="AW1371" s="24"/>
      <c r="AX1371" s="24"/>
      <c r="AY1371" s="24"/>
      <c r="AZ1371" s="24"/>
      <c r="BA1371" s="24"/>
      <c r="BB1371" s="24"/>
      <c r="BC1371" s="26" t="s">
        <v>7703</v>
      </c>
      <c r="BD1371" s="24"/>
      <c r="BE1371" s="24"/>
      <c r="BF1371" s="24"/>
      <c r="BG1371" s="24"/>
      <c r="BH1371" s="24"/>
      <c r="BI1371" s="24"/>
      <c r="BJ1371" s="24"/>
      <c r="BK1371" s="24"/>
      <c r="BL1371" s="24"/>
      <c r="BM1371" s="24"/>
      <c r="BN1371" s="24"/>
      <c r="BO1371" s="24"/>
      <c r="BP1371" s="24"/>
      <c r="BQ1371" s="24"/>
      <c r="BR1371" s="24"/>
      <c r="BS1371" s="24"/>
      <c r="BT1371" s="24"/>
      <c r="BU1371" s="24"/>
      <c r="BV1371" s="24"/>
      <c r="BW1371" s="24"/>
      <c r="BX1371" s="24"/>
      <c r="BY1371" s="24"/>
      <c r="BZ1371" s="24"/>
      <c r="CA1371" s="24"/>
      <c r="CB1371" s="24"/>
      <c r="CC1371" s="24"/>
      <c r="CD1371" s="24"/>
      <c r="CE1371" s="24"/>
      <c r="CF1371" s="24"/>
      <c r="CG1371" s="24"/>
      <c r="CH1371" s="24"/>
      <c r="CI1371" s="24"/>
      <c r="CJ1371" s="24"/>
      <c r="CK1371" s="24"/>
      <c r="CL1371" s="24"/>
      <c r="CM1371" s="24"/>
      <c r="CN1371" s="24"/>
      <c r="CO1371" s="24"/>
      <c r="CP1371" s="24"/>
      <c r="CQ1371" s="24"/>
      <c r="CR1371" s="24"/>
      <c r="CS1371" s="24"/>
      <c r="CT1371" s="24"/>
      <c r="CU1371" s="24"/>
      <c r="CV1371" s="24"/>
      <c r="CW1371" s="24"/>
      <c r="CX1371" s="24"/>
      <c r="CY1371" s="24"/>
      <c r="CZ1371" s="24"/>
      <c r="DA1371" s="24"/>
      <c r="DB1371" s="24"/>
      <c r="DC1371" s="24"/>
      <c r="DD1371" s="24"/>
      <c r="DE1371" s="24"/>
      <c r="DF1371" s="26" t="s">
        <v>139</v>
      </c>
      <c r="DG1371" s="26" t="s">
        <v>139</v>
      </c>
      <c r="DH1371" s="26" t="s">
        <v>139</v>
      </c>
      <c r="DI1371" s="26" t="s">
        <v>139</v>
      </c>
      <c r="DJ1371" s="26" t="s">
        <v>139</v>
      </c>
      <c r="DK1371" s="26" t="s">
        <v>139</v>
      </c>
      <c r="DL1371" s="26" t="s">
        <v>139</v>
      </c>
      <c r="DM1371" s="26" t="s">
        <v>139</v>
      </c>
      <c r="DN1371" s="26" t="s">
        <v>139</v>
      </c>
      <c r="DO1371" s="26" t="s">
        <v>139</v>
      </c>
    </row>
    <row r="1372" spans="1:119" ht="20.100000000000001" customHeight="1" x14ac:dyDescent="0.25">
      <c r="A1372" s="29" t="str">
        <f t="shared" si="294"/>
        <v>Home of Hope4</v>
      </c>
      <c r="B1372" s="29" t="str">
        <f t="shared" si="295"/>
        <v>Home of Hope</v>
      </c>
      <c r="C1372" s="29">
        <f t="shared" si="296"/>
        <v>4</v>
      </c>
      <c r="D1372" s="30" t="str">
        <f t="shared" si="297"/>
        <v>Africa and the Middle East</v>
      </c>
      <c r="E1372" s="30" t="str">
        <f t="shared" si="298"/>
        <v>Johannesburg, South Africa</v>
      </c>
      <c r="F1372" s="31">
        <f t="shared" si="299"/>
        <v>3</v>
      </c>
      <c r="G1372" s="31">
        <f t="shared" si="300"/>
        <v>3</v>
      </c>
      <c r="H1372" s="31">
        <f t="shared" si="301"/>
        <v>3</v>
      </c>
      <c r="I1372" s="31">
        <f t="shared" si="302"/>
        <v>4</v>
      </c>
      <c r="J1372" s="31">
        <f t="shared" si="303"/>
        <v>4</v>
      </c>
      <c r="K1372" s="31">
        <f t="shared" si="304"/>
        <v>3</v>
      </c>
      <c r="L1372" s="31">
        <f t="shared" si="305"/>
        <v>3</v>
      </c>
      <c r="M1372" s="31">
        <f t="shared" si="306"/>
        <v>3</v>
      </c>
      <c r="N1372" s="31">
        <f t="shared" si="307"/>
        <v>3.3</v>
      </c>
      <c r="O1372" s="26" t="s">
        <v>7730</v>
      </c>
      <c r="P1372" s="26" t="s">
        <v>108</v>
      </c>
      <c r="Q1372" s="27">
        <v>41568</v>
      </c>
      <c r="R1372" s="26" t="s">
        <v>166</v>
      </c>
      <c r="S1372" s="26" t="s">
        <v>622</v>
      </c>
      <c r="T1372" s="26" t="s">
        <v>194</v>
      </c>
      <c r="U1372" s="26" t="s">
        <v>168</v>
      </c>
      <c r="V1372" s="26" t="s">
        <v>169</v>
      </c>
      <c r="W1372" s="26" t="s">
        <v>4409</v>
      </c>
      <c r="X1372" s="26" t="s">
        <v>7696</v>
      </c>
      <c r="Y1372" s="26" t="s">
        <v>7697</v>
      </c>
      <c r="Z1372" s="24"/>
      <c r="AA1372" s="24"/>
      <c r="AB1372" s="26" t="s">
        <v>117</v>
      </c>
      <c r="AC1372" s="28">
        <v>15000</v>
      </c>
      <c r="AD1372" s="24"/>
      <c r="AE1372" s="24"/>
      <c r="AF1372" s="26" t="s">
        <v>120</v>
      </c>
      <c r="AG1372" s="26" t="s">
        <v>224</v>
      </c>
      <c r="AH1372" s="26" t="s">
        <v>185</v>
      </c>
      <c r="AI1372" s="28">
        <v>15000</v>
      </c>
      <c r="AJ1372" s="26" t="s">
        <v>7731</v>
      </c>
      <c r="AK1372" s="26" t="s">
        <v>7710</v>
      </c>
      <c r="AL1372" s="26" t="s">
        <v>7732</v>
      </c>
      <c r="AM1372" s="24"/>
      <c r="AN1372" s="24"/>
      <c r="AO1372" s="24"/>
      <c r="AP1372" s="24"/>
      <c r="AQ1372" s="26" t="s">
        <v>7733</v>
      </c>
      <c r="AR1372" s="24"/>
      <c r="AS1372" s="24"/>
      <c r="AT1372" s="24"/>
      <c r="AU1372" s="24"/>
      <c r="AV1372" s="24"/>
      <c r="AW1372" s="28">
        <v>174799</v>
      </c>
      <c r="AX1372" s="26">
        <v>500</v>
      </c>
      <c r="AY1372" s="28">
        <v>85</v>
      </c>
      <c r="AZ1372" s="28">
        <v>88</v>
      </c>
      <c r="BA1372" s="26">
        <v>0</v>
      </c>
      <c r="BB1372" s="26" t="s">
        <v>148</v>
      </c>
      <c r="BC1372" s="26" t="s">
        <v>7703</v>
      </c>
      <c r="BD1372" s="26" t="s">
        <v>125</v>
      </c>
      <c r="BE1372" s="24"/>
      <c r="BF1372" s="26" t="s">
        <v>7725</v>
      </c>
      <c r="BG1372" s="26" t="s">
        <v>4409</v>
      </c>
      <c r="BH1372" s="26" t="s">
        <v>7734</v>
      </c>
      <c r="BI1372" s="26" t="s">
        <v>4409</v>
      </c>
      <c r="BJ1372" s="26" t="s">
        <v>7735</v>
      </c>
      <c r="BK1372" s="26" t="s">
        <v>4409</v>
      </c>
      <c r="BL1372" s="24"/>
      <c r="BM1372" s="24"/>
      <c r="BN1372" s="24"/>
      <c r="BO1372" s="24"/>
      <c r="BP1372" s="24"/>
      <c r="BQ1372" s="24"/>
      <c r="BR1372" s="26">
        <v>3</v>
      </c>
      <c r="BS1372" s="26">
        <v>3</v>
      </c>
      <c r="BT1372" s="26">
        <v>3</v>
      </c>
      <c r="BU1372" s="26">
        <v>4</v>
      </c>
      <c r="BV1372" s="26">
        <v>4</v>
      </c>
      <c r="BW1372" s="26">
        <v>3</v>
      </c>
      <c r="BX1372" s="26">
        <v>3</v>
      </c>
      <c r="BY1372" s="26">
        <v>3</v>
      </c>
      <c r="BZ1372" s="24"/>
      <c r="CA1372" s="24"/>
      <c r="CB1372" s="24"/>
      <c r="CC1372" s="24"/>
      <c r="CD1372" s="24"/>
      <c r="CE1372" s="24"/>
      <c r="CF1372" s="24"/>
      <c r="CG1372" s="24"/>
      <c r="CH1372" s="24"/>
      <c r="CI1372" s="24"/>
      <c r="CJ1372" s="24"/>
      <c r="CK1372" s="24"/>
      <c r="CL1372" s="24"/>
      <c r="CM1372" s="24"/>
      <c r="CN1372" s="24"/>
      <c r="CO1372" s="24"/>
      <c r="CP1372" s="24"/>
      <c r="CQ1372" s="24"/>
      <c r="CR1372" s="24"/>
      <c r="CS1372" s="24"/>
      <c r="CT1372" s="24"/>
      <c r="CU1372" s="24"/>
      <c r="CV1372" s="24"/>
      <c r="CW1372" s="24"/>
      <c r="CX1372" s="24"/>
      <c r="CY1372" s="24"/>
      <c r="CZ1372" s="24"/>
      <c r="DA1372" s="24"/>
      <c r="DB1372" s="24"/>
      <c r="DC1372" s="24"/>
      <c r="DD1372" s="24"/>
      <c r="DE1372" s="24"/>
      <c r="DF1372" s="26" t="s">
        <v>120</v>
      </c>
      <c r="DG1372" s="26" t="s">
        <v>120</v>
      </c>
      <c r="DH1372" s="26" t="s">
        <v>120</v>
      </c>
      <c r="DI1372" s="26" t="s">
        <v>120</v>
      </c>
      <c r="DJ1372" s="26" t="s">
        <v>139</v>
      </c>
      <c r="DK1372" s="26" t="s">
        <v>139</v>
      </c>
      <c r="DL1372" s="26" t="s">
        <v>139</v>
      </c>
      <c r="DM1372" s="26" t="s">
        <v>139</v>
      </c>
      <c r="DN1372" s="26" t="s">
        <v>139</v>
      </c>
      <c r="DO1372" s="26" t="s">
        <v>139</v>
      </c>
    </row>
    <row r="1373" spans="1:119" ht="20.100000000000001" customHeight="1" x14ac:dyDescent="0.25">
      <c r="A1373" s="29" t="str">
        <f t="shared" si="294"/>
        <v>Home of Hope3</v>
      </c>
      <c r="B1373" s="29" t="str">
        <f t="shared" si="295"/>
        <v>Home of Hope</v>
      </c>
      <c r="C1373" s="29">
        <f t="shared" si="296"/>
        <v>3</v>
      </c>
      <c r="D1373" s="30" t="str">
        <f t="shared" si="297"/>
        <v>Africa and the Middle East</v>
      </c>
      <c r="E1373" s="30" t="str">
        <f t="shared" si="298"/>
        <v>Johannesburg, South Africa</v>
      </c>
      <c r="F1373" s="31">
        <f t="shared" si="299"/>
        <v>4</v>
      </c>
      <c r="G1373" s="31">
        <f t="shared" si="300"/>
        <v>3</v>
      </c>
      <c r="H1373" s="31">
        <f t="shared" si="301"/>
        <v>4</v>
      </c>
      <c r="I1373" s="31">
        <f t="shared" si="302"/>
        <v>3</v>
      </c>
      <c r="J1373" s="31">
        <f t="shared" si="303"/>
        <v>3</v>
      </c>
      <c r="K1373" s="31">
        <f t="shared" si="304"/>
        <v>3</v>
      </c>
      <c r="L1373" s="31">
        <f t="shared" si="305"/>
        <v>3</v>
      </c>
      <c r="M1373" s="31">
        <f t="shared" si="306"/>
        <v>4</v>
      </c>
      <c r="N1373" s="31">
        <f t="shared" si="307"/>
        <v>3.4</v>
      </c>
      <c r="O1373" s="26" t="s">
        <v>7736</v>
      </c>
      <c r="P1373" s="26" t="s">
        <v>108</v>
      </c>
      <c r="Q1373" s="27">
        <v>41204</v>
      </c>
      <c r="R1373" s="26" t="s">
        <v>109</v>
      </c>
      <c r="S1373" s="26" t="s">
        <v>306</v>
      </c>
      <c r="T1373" s="26" t="s">
        <v>207</v>
      </c>
      <c r="U1373" s="26" t="s">
        <v>168</v>
      </c>
      <c r="V1373" s="26" t="s">
        <v>169</v>
      </c>
      <c r="W1373" s="26" t="s">
        <v>4409</v>
      </c>
      <c r="X1373" s="26" t="s">
        <v>7696</v>
      </c>
      <c r="Y1373" s="26" t="s">
        <v>7697</v>
      </c>
      <c r="Z1373" s="24"/>
      <c r="AA1373" s="24"/>
      <c r="AB1373" s="26" t="s">
        <v>117</v>
      </c>
      <c r="AC1373" s="28">
        <v>12000</v>
      </c>
      <c r="AD1373" s="24"/>
      <c r="AE1373" s="24"/>
      <c r="AF1373" s="26" t="s">
        <v>120</v>
      </c>
      <c r="AG1373" s="26" t="s">
        <v>224</v>
      </c>
      <c r="AH1373" s="26" t="s">
        <v>121</v>
      </c>
      <c r="AI1373" s="28">
        <v>12000</v>
      </c>
      <c r="AJ1373" s="26" t="s">
        <v>7737</v>
      </c>
      <c r="AK1373" s="26" t="s">
        <v>7738</v>
      </c>
      <c r="AL1373" s="26" t="s">
        <v>7711</v>
      </c>
      <c r="AM1373" s="24"/>
      <c r="AN1373" s="24"/>
      <c r="AO1373" s="24"/>
      <c r="AP1373" s="24"/>
      <c r="AQ1373" s="24"/>
      <c r="AR1373" s="24"/>
      <c r="AS1373" s="24"/>
      <c r="AT1373" s="24"/>
      <c r="AU1373" s="24"/>
      <c r="AV1373" s="24"/>
      <c r="AW1373" s="28">
        <v>132495</v>
      </c>
      <c r="AX1373" s="26">
        <v>320</v>
      </c>
      <c r="AY1373" s="28">
        <v>100</v>
      </c>
      <c r="AZ1373" s="28">
        <v>100</v>
      </c>
      <c r="BA1373" s="26">
        <v>0</v>
      </c>
      <c r="BB1373" s="26" t="s">
        <v>148</v>
      </c>
      <c r="BC1373" s="26" t="s">
        <v>7703</v>
      </c>
      <c r="BD1373" s="26" t="s">
        <v>125</v>
      </c>
      <c r="BE1373" s="24"/>
      <c r="BF1373" s="26" t="s">
        <v>7725</v>
      </c>
      <c r="BG1373" s="26" t="s">
        <v>4409</v>
      </c>
      <c r="BH1373" s="26" t="s">
        <v>7739</v>
      </c>
      <c r="BI1373" s="26" t="s">
        <v>4409</v>
      </c>
      <c r="BJ1373" s="26" t="s">
        <v>626</v>
      </c>
      <c r="BK1373" s="26" t="s">
        <v>4409</v>
      </c>
      <c r="BL1373" s="26" t="s">
        <v>7740</v>
      </c>
      <c r="BM1373" s="26" t="s">
        <v>4409</v>
      </c>
      <c r="BN1373" s="24"/>
      <c r="BO1373" s="24"/>
      <c r="BP1373" s="24"/>
      <c r="BQ1373" s="24"/>
      <c r="BR1373" s="26">
        <v>4</v>
      </c>
      <c r="BS1373" s="26">
        <v>3</v>
      </c>
      <c r="BT1373" s="26">
        <v>4</v>
      </c>
      <c r="BU1373" s="26">
        <v>3</v>
      </c>
      <c r="BV1373" s="26">
        <v>3</v>
      </c>
      <c r="BW1373" s="26">
        <v>3</v>
      </c>
      <c r="BX1373" s="26">
        <v>3</v>
      </c>
      <c r="BY1373" s="26">
        <v>4</v>
      </c>
      <c r="BZ1373" s="24"/>
      <c r="CA1373" s="24"/>
      <c r="CB1373" s="24"/>
      <c r="CC1373" s="24"/>
      <c r="CD1373" s="24"/>
      <c r="CE1373" s="24"/>
      <c r="CF1373" s="24"/>
      <c r="CG1373" s="24"/>
      <c r="CH1373" s="24"/>
      <c r="CI1373" s="24"/>
      <c r="CJ1373" s="24"/>
      <c r="CK1373" s="24"/>
      <c r="CL1373" s="24"/>
      <c r="CM1373" s="24"/>
      <c r="CN1373" s="24"/>
      <c r="CO1373" s="24"/>
      <c r="CP1373" s="24"/>
      <c r="CQ1373" s="24"/>
      <c r="CR1373" s="24"/>
      <c r="CS1373" s="24"/>
      <c r="CT1373" s="24"/>
      <c r="CU1373" s="24"/>
      <c r="CV1373" s="24"/>
      <c r="CW1373" s="24"/>
      <c r="CX1373" s="24"/>
      <c r="CY1373" s="24"/>
      <c r="CZ1373" s="24"/>
      <c r="DA1373" s="24"/>
      <c r="DB1373" s="24"/>
      <c r="DC1373" s="24"/>
      <c r="DD1373" s="24"/>
      <c r="DE1373" s="24"/>
      <c r="DF1373" s="26" t="s">
        <v>120</v>
      </c>
      <c r="DG1373" s="26" t="s">
        <v>120</v>
      </c>
      <c r="DH1373" s="26" t="s">
        <v>120</v>
      </c>
      <c r="DI1373" s="26" t="s">
        <v>120</v>
      </c>
      <c r="DJ1373" s="26" t="s">
        <v>139</v>
      </c>
      <c r="DK1373" s="26" t="s">
        <v>139</v>
      </c>
      <c r="DL1373" s="26" t="s">
        <v>139</v>
      </c>
      <c r="DM1373" s="26" t="s">
        <v>139</v>
      </c>
      <c r="DN1373" s="26" t="s">
        <v>139</v>
      </c>
      <c r="DO1373" s="26" t="s">
        <v>139</v>
      </c>
    </row>
    <row r="1374" spans="1:119" ht="20.100000000000001" customHeight="1" x14ac:dyDescent="0.25">
      <c r="A1374" s="29" t="str">
        <f t="shared" si="294"/>
        <v>Home of Hope2</v>
      </c>
      <c r="B1374" s="29" t="str">
        <f t="shared" si="295"/>
        <v>Home of Hope</v>
      </c>
      <c r="C1374" s="29">
        <f t="shared" si="296"/>
        <v>2</v>
      </c>
      <c r="D1374" s="30" t="str">
        <f t="shared" si="297"/>
        <v>Africa and the Middle East</v>
      </c>
      <c r="E1374" s="30" t="str">
        <f t="shared" si="298"/>
        <v>Johannesburg, South Africa</v>
      </c>
      <c r="F1374" s="31">
        <f t="shared" si="299"/>
        <v>4</v>
      </c>
      <c r="G1374" s="31">
        <f t="shared" si="300"/>
        <v>3</v>
      </c>
      <c r="H1374" s="31">
        <f t="shared" si="301"/>
        <v>2</v>
      </c>
      <c r="I1374" s="31">
        <f t="shared" si="302"/>
        <v>1</v>
      </c>
      <c r="J1374" s="31">
        <f t="shared" si="303"/>
        <v>3</v>
      </c>
      <c r="K1374" s="31">
        <f t="shared" si="304"/>
        <v>3</v>
      </c>
      <c r="L1374" s="31">
        <f t="shared" si="305"/>
        <v>2</v>
      </c>
      <c r="M1374" s="31">
        <f t="shared" si="306"/>
        <v>3</v>
      </c>
      <c r="N1374" s="31">
        <f t="shared" si="307"/>
        <v>2.6</v>
      </c>
      <c r="O1374" s="26" t="s">
        <v>7741</v>
      </c>
      <c r="P1374" s="26" t="s">
        <v>108</v>
      </c>
      <c r="Q1374" s="27">
        <v>40835</v>
      </c>
      <c r="R1374" s="26" t="s">
        <v>109</v>
      </c>
      <c r="S1374" s="26" t="s">
        <v>321</v>
      </c>
      <c r="T1374" s="26" t="s">
        <v>175</v>
      </c>
      <c r="U1374" s="26" t="s">
        <v>168</v>
      </c>
      <c r="V1374" s="26" t="s">
        <v>169</v>
      </c>
      <c r="W1374" s="26" t="s">
        <v>4409</v>
      </c>
      <c r="X1374" s="26" t="s">
        <v>7696</v>
      </c>
      <c r="Y1374" s="26" t="s">
        <v>7697</v>
      </c>
      <c r="Z1374" s="24"/>
      <c r="AA1374" s="24"/>
      <c r="AB1374" s="26" t="s">
        <v>117</v>
      </c>
      <c r="AC1374" s="28">
        <v>8000</v>
      </c>
      <c r="AD1374" s="24"/>
      <c r="AE1374" s="24"/>
      <c r="AF1374" s="26" t="s">
        <v>120</v>
      </c>
      <c r="AG1374" s="26" t="s">
        <v>224</v>
      </c>
      <c r="AH1374" s="26" t="s">
        <v>143</v>
      </c>
      <c r="AI1374" s="28">
        <v>8000</v>
      </c>
      <c r="AJ1374" s="24"/>
      <c r="AK1374" s="26" t="s">
        <v>7742</v>
      </c>
      <c r="AL1374" s="26" t="s">
        <v>7743</v>
      </c>
      <c r="AM1374" s="26" t="s">
        <v>7744</v>
      </c>
      <c r="AN1374" s="26" t="s">
        <v>7745</v>
      </c>
      <c r="AO1374" s="26" t="s">
        <v>7746</v>
      </c>
      <c r="AP1374" s="24"/>
      <c r="AQ1374" s="24"/>
      <c r="AR1374" s="24"/>
      <c r="AS1374" s="24"/>
      <c r="AT1374" s="24"/>
      <c r="AU1374" s="24"/>
      <c r="AV1374" s="24"/>
      <c r="AW1374" s="28">
        <v>59977</v>
      </c>
      <c r="AX1374" s="26">
        <v>300</v>
      </c>
      <c r="AY1374" s="28">
        <v>100</v>
      </c>
      <c r="AZ1374" s="28">
        <v>100</v>
      </c>
      <c r="BA1374" s="26">
        <v>0</v>
      </c>
      <c r="BB1374" s="26" t="s">
        <v>148</v>
      </c>
      <c r="BC1374" s="26" t="s">
        <v>7703</v>
      </c>
      <c r="BD1374" s="24"/>
      <c r="BE1374" s="24"/>
      <c r="BF1374" s="26" t="s">
        <v>7747</v>
      </c>
      <c r="BG1374" s="26" t="s">
        <v>4409</v>
      </c>
      <c r="BH1374" s="26" t="s">
        <v>7748</v>
      </c>
      <c r="BI1374" s="26" t="s">
        <v>4409</v>
      </c>
      <c r="BJ1374" s="26" t="s">
        <v>7749</v>
      </c>
      <c r="BK1374" s="26" t="s">
        <v>4409</v>
      </c>
      <c r="BL1374" s="26" t="s">
        <v>7750</v>
      </c>
      <c r="BM1374" s="26" t="s">
        <v>449</v>
      </c>
      <c r="BN1374" s="24"/>
      <c r="BO1374" s="24"/>
      <c r="BP1374" s="24"/>
      <c r="BQ1374" s="24"/>
      <c r="BR1374" s="26">
        <v>4</v>
      </c>
      <c r="BS1374" s="26">
        <v>3</v>
      </c>
      <c r="BT1374" s="26">
        <v>2</v>
      </c>
      <c r="BU1374" s="26">
        <v>1</v>
      </c>
      <c r="BV1374" s="26">
        <v>3</v>
      </c>
      <c r="BW1374" s="26">
        <v>3</v>
      </c>
      <c r="BX1374" s="26">
        <v>2</v>
      </c>
      <c r="BY1374" s="26">
        <v>3</v>
      </c>
      <c r="BZ1374" s="24"/>
      <c r="CA1374" s="24"/>
      <c r="CB1374" s="24"/>
      <c r="CC1374" s="24"/>
      <c r="CD1374" s="24"/>
      <c r="CE1374" s="24"/>
      <c r="CF1374" s="24"/>
      <c r="CG1374" s="24"/>
      <c r="CH1374" s="24"/>
      <c r="CI1374" s="24"/>
      <c r="CJ1374" s="24"/>
      <c r="CK1374" s="24"/>
      <c r="CL1374" s="24"/>
      <c r="CM1374" s="24"/>
      <c r="CN1374" s="24"/>
      <c r="CO1374" s="24"/>
      <c r="CP1374" s="24"/>
      <c r="CQ1374" s="24"/>
      <c r="CR1374" s="24"/>
      <c r="CS1374" s="24"/>
      <c r="CT1374" s="24"/>
      <c r="CU1374" s="24"/>
      <c r="CV1374" s="24"/>
      <c r="CW1374" s="24"/>
      <c r="CX1374" s="24"/>
      <c r="CY1374" s="24"/>
      <c r="CZ1374" s="24"/>
      <c r="DA1374" s="24"/>
      <c r="DB1374" s="24"/>
      <c r="DC1374" s="24"/>
      <c r="DD1374" s="24"/>
      <c r="DE1374" s="24"/>
      <c r="DF1374" s="26" t="s">
        <v>139</v>
      </c>
      <c r="DG1374" s="26" t="s">
        <v>139</v>
      </c>
      <c r="DH1374" s="26" t="s">
        <v>120</v>
      </c>
      <c r="DI1374" s="26" t="s">
        <v>120</v>
      </c>
      <c r="DJ1374" s="26" t="s">
        <v>139</v>
      </c>
      <c r="DK1374" s="26" t="s">
        <v>139</v>
      </c>
      <c r="DL1374" s="26" t="s">
        <v>139</v>
      </c>
      <c r="DM1374" s="26" t="s">
        <v>139</v>
      </c>
      <c r="DN1374" s="26" t="s">
        <v>139</v>
      </c>
      <c r="DO1374" s="26" t="s">
        <v>139</v>
      </c>
    </row>
    <row r="1375" spans="1:119" ht="20.100000000000001" customHeight="1" x14ac:dyDescent="0.25">
      <c r="A1375" s="29" t="str">
        <f t="shared" si="294"/>
        <v>Home of Hope1</v>
      </c>
      <c r="B1375" s="29" t="str">
        <f t="shared" si="295"/>
        <v>Home of Hope</v>
      </c>
      <c r="C1375" s="29">
        <f t="shared" si="296"/>
        <v>1</v>
      </c>
      <c r="D1375" s="30" t="str">
        <f t="shared" si="297"/>
        <v>Africa and the Middle East</v>
      </c>
      <c r="E1375" s="30" t="str">
        <f t="shared" si="298"/>
        <v>Johannesburg, South Africa</v>
      </c>
      <c r="F1375" s="31">
        <f t="shared" si="299"/>
        <v>2</v>
      </c>
      <c r="G1375" s="31">
        <f t="shared" si="300"/>
        <v>2</v>
      </c>
      <c r="H1375" s="31">
        <f t="shared" si="301"/>
        <v>2</v>
      </c>
      <c r="I1375" s="31">
        <f t="shared" si="302"/>
        <v>1</v>
      </c>
      <c r="J1375" s="31">
        <f t="shared" si="303"/>
        <v>3</v>
      </c>
      <c r="K1375" s="31">
        <f t="shared" si="304"/>
        <v>3</v>
      </c>
      <c r="L1375" s="31">
        <f t="shared" si="305"/>
        <v>1</v>
      </c>
      <c r="M1375" s="31">
        <f t="shared" si="306"/>
        <v>2</v>
      </c>
      <c r="N1375" s="31">
        <f t="shared" si="307"/>
        <v>2</v>
      </c>
      <c r="O1375" s="26" t="s">
        <v>7751</v>
      </c>
      <c r="P1375" s="26" t="s">
        <v>108</v>
      </c>
      <c r="Q1375" s="27">
        <v>40469</v>
      </c>
      <c r="R1375" s="26" t="s">
        <v>155</v>
      </c>
      <c r="S1375" s="26" t="s">
        <v>332</v>
      </c>
      <c r="T1375" s="26" t="s">
        <v>333</v>
      </c>
      <c r="U1375" s="26" t="s">
        <v>168</v>
      </c>
      <c r="V1375" s="26" t="s">
        <v>169</v>
      </c>
      <c r="W1375" s="26" t="s">
        <v>4409</v>
      </c>
      <c r="X1375" s="26" t="s">
        <v>7696</v>
      </c>
      <c r="Y1375" s="26" t="s">
        <v>7697</v>
      </c>
      <c r="Z1375" s="24"/>
      <c r="AA1375" s="24"/>
      <c r="AB1375" s="26" t="s">
        <v>117</v>
      </c>
      <c r="AC1375" s="28">
        <v>6000</v>
      </c>
      <c r="AD1375" s="24"/>
      <c r="AE1375" s="24"/>
      <c r="AF1375" s="26" t="s">
        <v>120</v>
      </c>
      <c r="AG1375" s="26" t="s">
        <v>224</v>
      </c>
      <c r="AH1375" s="26" t="s">
        <v>158</v>
      </c>
      <c r="AI1375" s="28">
        <v>6000</v>
      </c>
      <c r="AJ1375" s="24"/>
      <c r="AK1375" s="26" t="s">
        <v>7742</v>
      </c>
      <c r="AL1375" s="26" t="s">
        <v>826</v>
      </c>
      <c r="AM1375" s="26" t="s">
        <v>7752</v>
      </c>
      <c r="AN1375" s="26" t="s">
        <v>7753</v>
      </c>
      <c r="AO1375" s="26" t="s">
        <v>7754</v>
      </c>
      <c r="AP1375" s="24"/>
      <c r="AQ1375" s="24"/>
      <c r="AR1375" s="24"/>
      <c r="AS1375" s="24"/>
      <c r="AT1375" s="24"/>
      <c r="AU1375" s="24"/>
      <c r="AV1375" s="24"/>
      <c r="AW1375" s="28">
        <v>39714</v>
      </c>
      <c r="AX1375" s="26">
        <v>150</v>
      </c>
      <c r="AY1375" s="28">
        <v>0</v>
      </c>
      <c r="AZ1375" s="28">
        <v>0</v>
      </c>
      <c r="BA1375" s="26">
        <v>0</v>
      </c>
      <c r="BB1375" s="24"/>
      <c r="BC1375" s="26" t="s">
        <v>7703</v>
      </c>
      <c r="BD1375" s="24"/>
      <c r="BE1375" s="24"/>
      <c r="BF1375" s="26" t="s">
        <v>7725</v>
      </c>
      <c r="BG1375" s="26" t="s">
        <v>4409</v>
      </c>
      <c r="BH1375" s="26" t="s">
        <v>7755</v>
      </c>
      <c r="BI1375" s="26" t="s">
        <v>4409</v>
      </c>
      <c r="BJ1375" s="26" t="s">
        <v>7756</v>
      </c>
      <c r="BK1375" s="26" t="s">
        <v>4409</v>
      </c>
      <c r="BL1375" s="24"/>
      <c r="BM1375" s="24"/>
      <c r="BN1375" s="24"/>
      <c r="BO1375" s="24"/>
      <c r="BP1375" s="24"/>
      <c r="BQ1375" s="24"/>
      <c r="BR1375" s="26">
        <v>2</v>
      </c>
      <c r="BS1375" s="26">
        <v>2</v>
      </c>
      <c r="BT1375" s="26">
        <v>2</v>
      </c>
      <c r="BU1375" s="26">
        <v>1</v>
      </c>
      <c r="BV1375" s="26">
        <v>3</v>
      </c>
      <c r="BW1375" s="26">
        <v>3</v>
      </c>
      <c r="BX1375" s="26">
        <v>1</v>
      </c>
      <c r="BY1375" s="26">
        <v>2</v>
      </c>
      <c r="BZ1375" s="24"/>
      <c r="CA1375" s="24"/>
      <c r="CB1375" s="24"/>
      <c r="CC1375" s="24"/>
      <c r="CD1375" s="24"/>
      <c r="CE1375" s="24"/>
      <c r="CF1375" s="24"/>
      <c r="CG1375" s="24"/>
      <c r="CH1375" s="24"/>
      <c r="CI1375" s="24"/>
      <c r="CJ1375" s="24"/>
      <c r="CK1375" s="24"/>
      <c r="CL1375" s="24"/>
      <c r="CM1375" s="24"/>
      <c r="CN1375" s="24"/>
      <c r="CO1375" s="24"/>
      <c r="CP1375" s="24"/>
      <c r="CQ1375" s="24"/>
      <c r="CR1375" s="24"/>
      <c r="CS1375" s="24"/>
      <c r="CT1375" s="24"/>
      <c r="CU1375" s="24"/>
      <c r="CV1375" s="24"/>
      <c r="CW1375" s="24"/>
      <c r="CX1375" s="24"/>
      <c r="CY1375" s="24"/>
      <c r="CZ1375" s="24"/>
      <c r="DA1375" s="24"/>
      <c r="DB1375" s="24"/>
      <c r="DC1375" s="24"/>
      <c r="DD1375" s="24"/>
      <c r="DE1375" s="24"/>
      <c r="DF1375" s="26" t="s">
        <v>139</v>
      </c>
      <c r="DG1375" s="26" t="s">
        <v>139</v>
      </c>
      <c r="DH1375" s="26" t="s">
        <v>139</v>
      </c>
      <c r="DI1375" s="26" t="s">
        <v>139</v>
      </c>
      <c r="DJ1375" s="26" t="s">
        <v>139</v>
      </c>
      <c r="DK1375" s="26" t="s">
        <v>139</v>
      </c>
      <c r="DL1375" s="26" t="s">
        <v>139</v>
      </c>
      <c r="DM1375" s="26" t="s">
        <v>139</v>
      </c>
      <c r="DN1375" s="26" t="s">
        <v>139</v>
      </c>
      <c r="DO1375" s="26" t="s">
        <v>139</v>
      </c>
    </row>
    <row r="1376" spans="1:119" ht="20.100000000000001" customHeight="1" x14ac:dyDescent="0.25">
      <c r="A1376" s="29" t="str">
        <f t="shared" si="294"/>
        <v>Homeland Kids and Family 2</v>
      </c>
      <c r="B1376" s="29" t="str">
        <f t="shared" si="295"/>
        <v xml:space="preserve">Homeland Kids and Family </v>
      </c>
      <c r="C1376" s="29">
        <f t="shared" si="296"/>
        <v>2</v>
      </c>
      <c r="D1376" s="30" t="str">
        <f t="shared" si="297"/>
        <v>Africa and the Middle East</v>
      </c>
      <c r="E1376" s="30" t="str">
        <f t="shared" si="298"/>
        <v>Lomé, Togo</v>
      </c>
      <c r="F1376" s="31">
        <f t="shared" si="299"/>
        <v>3</v>
      </c>
      <c r="G1376" s="31">
        <f t="shared" si="300"/>
        <v>2</v>
      </c>
      <c r="H1376" s="31">
        <f t="shared" si="301"/>
        <v>4</v>
      </c>
      <c r="I1376" s="31">
        <f t="shared" si="302"/>
        <v>3</v>
      </c>
      <c r="J1376" s="31">
        <f t="shared" si="303"/>
        <v>3</v>
      </c>
      <c r="K1376" s="31">
        <f t="shared" si="304"/>
        <v>4</v>
      </c>
      <c r="L1376" s="31">
        <f t="shared" si="305"/>
        <v>4</v>
      </c>
      <c r="M1376" s="31">
        <f t="shared" si="306"/>
        <v>4</v>
      </c>
      <c r="N1376" s="31">
        <f t="shared" si="307"/>
        <v>3.4</v>
      </c>
      <c r="O1376" s="26" t="s">
        <v>7757</v>
      </c>
      <c r="P1376" s="26" t="s">
        <v>108</v>
      </c>
      <c r="Q1376" s="27">
        <v>43214</v>
      </c>
      <c r="R1376" s="26" t="s">
        <v>109</v>
      </c>
      <c r="S1376" s="26" t="s">
        <v>244</v>
      </c>
      <c r="T1376" s="26" t="s">
        <v>111</v>
      </c>
      <c r="U1376" s="24"/>
      <c r="V1376" s="26" t="s">
        <v>169</v>
      </c>
      <c r="W1376" s="26" t="s">
        <v>452</v>
      </c>
      <c r="X1376" s="26" t="s">
        <v>6051</v>
      </c>
      <c r="Y1376" s="26" t="s">
        <v>7758</v>
      </c>
      <c r="Z1376" s="24"/>
      <c r="AA1376" s="24"/>
      <c r="AB1376" s="26" t="s">
        <v>117</v>
      </c>
      <c r="AC1376" s="28">
        <v>8000</v>
      </c>
      <c r="AD1376" s="26" t="s">
        <v>5972</v>
      </c>
      <c r="AE1376" s="26" t="s">
        <v>343</v>
      </c>
      <c r="AF1376" s="26" t="s">
        <v>120</v>
      </c>
      <c r="AG1376" s="26" t="s">
        <v>142</v>
      </c>
      <c r="AH1376" s="26" t="s">
        <v>143</v>
      </c>
      <c r="AI1376" s="28">
        <v>8000</v>
      </c>
      <c r="AJ1376" s="24"/>
      <c r="AK1376" s="24"/>
      <c r="AL1376" s="24"/>
      <c r="AM1376" s="24"/>
      <c r="AN1376" s="24"/>
      <c r="AO1376" s="24"/>
      <c r="AP1376" s="24"/>
      <c r="AQ1376" s="24"/>
      <c r="AR1376" s="24"/>
      <c r="AS1376" s="26" t="s">
        <v>7759</v>
      </c>
      <c r="AT1376" s="24"/>
      <c r="AU1376" s="24"/>
      <c r="AV1376" s="24"/>
      <c r="AW1376" s="28">
        <v>25800</v>
      </c>
      <c r="AX1376" s="26">
        <v>100</v>
      </c>
      <c r="AY1376" s="28">
        <v>85</v>
      </c>
      <c r="AZ1376" s="28">
        <v>50</v>
      </c>
      <c r="BA1376" s="26">
        <v>70</v>
      </c>
      <c r="BB1376" s="24"/>
      <c r="BC1376" s="26" t="s">
        <v>2199</v>
      </c>
      <c r="BD1376" s="26" t="s">
        <v>125</v>
      </c>
      <c r="BE1376" s="24"/>
      <c r="BF1376" s="26" t="s">
        <v>7760</v>
      </c>
      <c r="BG1376" s="26" t="s">
        <v>261</v>
      </c>
      <c r="BH1376" s="26" t="s">
        <v>212</v>
      </c>
      <c r="BI1376" s="26" t="s">
        <v>261</v>
      </c>
      <c r="BJ1376" s="26" t="s">
        <v>7761</v>
      </c>
      <c r="BK1376" s="26" t="s">
        <v>452</v>
      </c>
      <c r="BL1376" s="26" t="s">
        <v>7762</v>
      </c>
      <c r="BM1376" s="26" t="s">
        <v>452</v>
      </c>
      <c r="BN1376" s="26" t="s">
        <v>7763</v>
      </c>
      <c r="BO1376" s="26" t="s">
        <v>7764</v>
      </c>
      <c r="BP1376" s="24"/>
      <c r="BQ1376" s="24"/>
      <c r="BR1376" s="26">
        <v>0</v>
      </c>
      <c r="BS1376" s="26">
        <v>0</v>
      </c>
      <c r="BT1376" s="26">
        <v>0</v>
      </c>
      <c r="BU1376" s="26">
        <v>0</v>
      </c>
      <c r="BV1376" s="26">
        <v>0</v>
      </c>
      <c r="BW1376" s="26">
        <v>0</v>
      </c>
      <c r="BX1376" s="26">
        <v>0</v>
      </c>
      <c r="BY1376" s="26">
        <v>0</v>
      </c>
      <c r="BZ1376" s="26" t="s">
        <v>134</v>
      </c>
      <c r="CA1376" s="26" t="s">
        <v>136</v>
      </c>
      <c r="CB1376" s="26" t="s">
        <v>134</v>
      </c>
      <c r="CC1376" s="26" t="s">
        <v>136</v>
      </c>
      <c r="CD1376" s="26" t="s">
        <v>135</v>
      </c>
      <c r="CE1376" s="26" t="s">
        <v>135</v>
      </c>
      <c r="CF1376" s="26" t="s">
        <v>135</v>
      </c>
      <c r="CG1376" s="26" t="s">
        <v>136</v>
      </c>
      <c r="CH1376" s="26" t="s">
        <v>136</v>
      </c>
      <c r="CI1376" s="26" t="s">
        <v>134</v>
      </c>
      <c r="CJ1376" s="26" t="s">
        <v>134</v>
      </c>
      <c r="CK1376" s="26" t="s">
        <v>138</v>
      </c>
      <c r="CL1376" s="26" t="s">
        <v>136</v>
      </c>
      <c r="CM1376" s="26" t="s">
        <v>136</v>
      </c>
      <c r="CN1376" s="26" t="s">
        <v>136</v>
      </c>
      <c r="CO1376" s="26" t="s">
        <v>134</v>
      </c>
      <c r="CP1376" s="26" t="s">
        <v>136</v>
      </c>
      <c r="CQ1376" s="26" t="s">
        <v>136</v>
      </c>
      <c r="CR1376" s="26" t="s">
        <v>138</v>
      </c>
      <c r="CS1376" s="26" t="s">
        <v>136</v>
      </c>
      <c r="CT1376" s="26" t="s">
        <v>134</v>
      </c>
      <c r="CU1376" s="26" t="s">
        <v>136</v>
      </c>
      <c r="CV1376" s="26" t="s">
        <v>138</v>
      </c>
      <c r="CW1376" s="26" t="s">
        <v>138</v>
      </c>
      <c r="CX1376" s="26" t="s">
        <v>138</v>
      </c>
      <c r="CY1376" s="26" t="s">
        <v>134</v>
      </c>
      <c r="CZ1376" s="26" t="s">
        <v>138</v>
      </c>
      <c r="DA1376" s="26" t="s">
        <v>134</v>
      </c>
      <c r="DB1376" s="26" t="s">
        <v>134</v>
      </c>
      <c r="DC1376" s="26" t="s">
        <v>136</v>
      </c>
      <c r="DD1376" s="26" t="s">
        <v>138</v>
      </c>
      <c r="DE1376" s="26" t="s">
        <v>134</v>
      </c>
      <c r="DF1376" s="26" t="s">
        <v>120</v>
      </c>
      <c r="DG1376" s="26" t="s">
        <v>139</v>
      </c>
      <c r="DH1376" s="26" t="s">
        <v>139</v>
      </c>
      <c r="DI1376" s="26" t="s">
        <v>139</v>
      </c>
      <c r="DJ1376" s="26" t="s">
        <v>120</v>
      </c>
      <c r="DK1376" s="26" t="s">
        <v>139</v>
      </c>
      <c r="DL1376" s="26" t="s">
        <v>120</v>
      </c>
      <c r="DM1376" s="26" t="s">
        <v>139</v>
      </c>
      <c r="DN1376" s="26" t="s">
        <v>139</v>
      </c>
      <c r="DO1376" s="26" t="s">
        <v>139</v>
      </c>
    </row>
    <row r="1377" spans="1:119" ht="20.100000000000001" customHeight="1" x14ac:dyDescent="0.25">
      <c r="A1377" s="29" t="str">
        <f t="shared" si="294"/>
        <v>Homeland Kids and Family 1</v>
      </c>
      <c r="B1377" s="29" t="str">
        <f t="shared" si="295"/>
        <v xml:space="preserve">Homeland Kids and Family </v>
      </c>
      <c r="C1377" s="29">
        <f t="shared" si="296"/>
        <v>1</v>
      </c>
      <c r="D1377" s="30" t="str">
        <f t="shared" si="297"/>
        <v>Africa and the Middle East</v>
      </c>
      <c r="E1377" s="30" t="str">
        <f t="shared" si="298"/>
        <v>Lomé, Togo</v>
      </c>
      <c r="F1377" s="31">
        <f t="shared" si="299"/>
        <v>4</v>
      </c>
      <c r="G1377" s="31">
        <f t="shared" si="300"/>
        <v>1</v>
      </c>
      <c r="H1377" s="31">
        <f t="shared" si="301"/>
        <v>3</v>
      </c>
      <c r="I1377" s="31">
        <f t="shared" si="302"/>
        <v>2</v>
      </c>
      <c r="J1377" s="31">
        <f t="shared" si="303"/>
        <v>3</v>
      </c>
      <c r="K1377" s="31">
        <f t="shared" si="304"/>
        <v>4</v>
      </c>
      <c r="L1377" s="31">
        <f t="shared" si="305"/>
        <v>4</v>
      </c>
      <c r="M1377" s="31">
        <f t="shared" si="306"/>
        <v>3</v>
      </c>
      <c r="N1377" s="31">
        <f t="shared" si="307"/>
        <v>3</v>
      </c>
      <c r="O1377" s="26" t="s">
        <v>7765</v>
      </c>
      <c r="P1377" s="26" t="s">
        <v>108</v>
      </c>
      <c r="Q1377" s="27">
        <v>42858</v>
      </c>
      <c r="R1377" s="26" t="s">
        <v>155</v>
      </c>
      <c r="S1377" s="26" t="s">
        <v>167</v>
      </c>
      <c r="T1377" s="26" t="s">
        <v>142</v>
      </c>
      <c r="U1377" s="26" t="s">
        <v>112</v>
      </c>
      <c r="V1377" s="26" t="s">
        <v>169</v>
      </c>
      <c r="W1377" s="26" t="s">
        <v>452</v>
      </c>
      <c r="X1377" s="26" t="s">
        <v>6051</v>
      </c>
      <c r="Y1377" s="26" t="s">
        <v>7758</v>
      </c>
      <c r="Z1377" s="24"/>
      <c r="AA1377" s="24"/>
      <c r="AB1377" s="26" t="s">
        <v>117</v>
      </c>
      <c r="AC1377" s="28">
        <v>5000</v>
      </c>
      <c r="AD1377" s="26" t="s">
        <v>5972</v>
      </c>
      <c r="AE1377" s="26" t="s">
        <v>343</v>
      </c>
      <c r="AF1377" s="26" t="s">
        <v>120</v>
      </c>
      <c r="AG1377" s="26" t="s">
        <v>142</v>
      </c>
      <c r="AH1377" s="26" t="s">
        <v>158</v>
      </c>
      <c r="AI1377" s="28">
        <v>5000</v>
      </c>
      <c r="AJ1377" s="26" t="s">
        <v>7766</v>
      </c>
      <c r="AK1377" s="26" t="s">
        <v>7767</v>
      </c>
      <c r="AL1377" s="26" t="s">
        <v>7768</v>
      </c>
      <c r="AM1377" s="26" t="s">
        <v>7769</v>
      </c>
      <c r="AN1377" s="26" t="s">
        <v>7770</v>
      </c>
      <c r="AO1377" s="26" t="s">
        <v>7771</v>
      </c>
      <c r="AP1377" s="26" t="s">
        <v>7772</v>
      </c>
      <c r="AQ1377" s="24"/>
      <c r="AR1377" s="24"/>
      <c r="AS1377" s="24"/>
      <c r="AT1377" s="24"/>
      <c r="AU1377" s="24"/>
      <c r="AV1377" s="24"/>
      <c r="AW1377" s="28">
        <v>30800</v>
      </c>
      <c r="AX1377" s="26">
        <v>50</v>
      </c>
      <c r="AY1377" s="28">
        <v>80</v>
      </c>
      <c r="AZ1377" s="28">
        <v>50</v>
      </c>
      <c r="BA1377" s="26">
        <v>75</v>
      </c>
      <c r="BB1377" s="24"/>
      <c r="BC1377" s="26" t="s">
        <v>2199</v>
      </c>
      <c r="BD1377" s="26" t="s">
        <v>125</v>
      </c>
      <c r="BE1377" s="24"/>
      <c r="BF1377" s="26" t="s">
        <v>7773</v>
      </c>
      <c r="BG1377" s="26" t="s">
        <v>395</v>
      </c>
      <c r="BH1377" s="24"/>
      <c r="BI1377" s="24"/>
      <c r="BJ1377" s="24"/>
      <c r="BK1377" s="24"/>
      <c r="BL1377" s="24"/>
      <c r="BM1377" s="24"/>
      <c r="BN1377" s="24"/>
      <c r="BO1377" s="24"/>
      <c r="BP1377" s="24"/>
      <c r="BQ1377" s="24"/>
      <c r="BR1377" s="26">
        <v>1</v>
      </c>
      <c r="BS1377" s="26">
        <v>1</v>
      </c>
      <c r="BT1377" s="26">
        <v>2</v>
      </c>
      <c r="BU1377" s="26">
        <v>2</v>
      </c>
      <c r="BV1377" s="26">
        <v>2</v>
      </c>
      <c r="BW1377" s="26">
        <v>1</v>
      </c>
      <c r="BX1377" s="26">
        <v>1</v>
      </c>
      <c r="BY1377" s="26">
        <v>1</v>
      </c>
      <c r="BZ1377" s="26" t="s">
        <v>134</v>
      </c>
      <c r="CA1377" s="26" t="s">
        <v>138</v>
      </c>
      <c r="CB1377" s="26" t="s">
        <v>138</v>
      </c>
      <c r="CC1377" s="26" t="s">
        <v>135</v>
      </c>
      <c r="CD1377" s="26" t="s">
        <v>137</v>
      </c>
      <c r="CE1377" s="26" t="s">
        <v>137</v>
      </c>
      <c r="CF1377" s="26" t="s">
        <v>135</v>
      </c>
      <c r="CG1377" s="26" t="s">
        <v>135</v>
      </c>
      <c r="CH1377" s="26" t="s">
        <v>136</v>
      </c>
      <c r="CI1377" s="26" t="s">
        <v>136</v>
      </c>
      <c r="CJ1377" s="26" t="s">
        <v>136</v>
      </c>
      <c r="CK1377" s="26" t="s">
        <v>136</v>
      </c>
      <c r="CL1377" s="26" t="s">
        <v>136</v>
      </c>
      <c r="CM1377" s="26" t="s">
        <v>136</v>
      </c>
      <c r="CN1377" s="26" t="s">
        <v>135</v>
      </c>
      <c r="CO1377" s="26" t="s">
        <v>135</v>
      </c>
      <c r="CP1377" s="26" t="s">
        <v>135</v>
      </c>
      <c r="CQ1377" s="26" t="s">
        <v>135</v>
      </c>
      <c r="CR1377" s="26" t="s">
        <v>138</v>
      </c>
      <c r="CS1377" s="26" t="s">
        <v>136</v>
      </c>
      <c r="CT1377" s="26" t="s">
        <v>136</v>
      </c>
      <c r="CU1377" s="26" t="s">
        <v>135</v>
      </c>
      <c r="CV1377" s="26" t="s">
        <v>138</v>
      </c>
      <c r="CW1377" s="26" t="s">
        <v>138</v>
      </c>
      <c r="CX1377" s="26" t="s">
        <v>138</v>
      </c>
      <c r="CY1377" s="26" t="s">
        <v>136</v>
      </c>
      <c r="CZ1377" s="26" t="s">
        <v>138</v>
      </c>
      <c r="DA1377" s="26" t="s">
        <v>134</v>
      </c>
      <c r="DB1377" s="26" t="s">
        <v>135</v>
      </c>
      <c r="DC1377" s="26" t="s">
        <v>136</v>
      </c>
      <c r="DD1377" s="26" t="s">
        <v>138</v>
      </c>
      <c r="DE1377" s="26" t="s">
        <v>136</v>
      </c>
      <c r="DF1377" s="26" t="s">
        <v>139</v>
      </c>
      <c r="DG1377" s="26" t="s">
        <v>120</v>
      </c>
      <c r="DH1377" s="26" t="s">
        <v>139</v>
      </c>
      <c r="DI1377" s="26" t="s">
        <v>139</v>
      </c>
      <c r="DJ1377" s="26" t="s">
        <v>120</v>
      </c>
      <c r="DK1377" s="26" t="s">
        <v>139</v>
      </c>
      <c r="DL1377" s="26" t="s">
        <v>139</v>
      </c>
      <c r="DM1377" s="26" t="s">
        <v>139</v>
      </c>
      <c r="DN1377" s="26" t="s">
        <v>139</v>
      </c>
      <c r="DO1377" s="26" t="s">
        <v>139</v>
      </c>
    </row>
    <row r="1378" spans="1:119" ht="20.100000000000001" customHeight="1" x14ac:dyDescent="0.25">
      <c r="A1378" s="29" t="str">
        <f t="shared" si="294"/>
        <v/>
      </c>
      <c r="B1378" s="29" t="str">
        <f t="shared" si="295"/>
        <v>Homeless Children's Playtime Project</v>
      </c>
      <c r="C1378" s="29">
        <f t="shared" si="296"/>
        <v>0</v>
      </c>
      <c r="D1378" s="30" t="str">
        <f t="shared" si="297"/>
        <v>North America</v>
      </c>
      <c r="E1378" s="30" t="str">
        <f t="shared" si="298"/>
        <v>Washington, DC, United States</v>
      </c>
      <c r="F1378" s="31">
        <f t="shared" si="299"/>
        <v>0</v>
      </c>
      <c r="G1378" s="31">
        <f t="shared" si="300"/>
        <v>0</v>
      </c>
      <c r="H1378" s="31">
        <f t="shared" si="301"/>
        <v>0</v>
      </c>
      <c r="I1378" s="31">
        <f t="shared" si="302"/>
        <v>0</v>
      </c>
      <c r="J1378" s="31">
        <f t="shared" si="303"/>
        <v>0</v>
      </c>
      <c r="K1378" s="31">
        <f t="shared" si="304"/>
        <v>0</v>
      </c>
      <c r="L1378" s="31">
        <f t="shared" si="305"/>
        <v>0</v>
      </c>
      <c r="M1378" s="31">
        <f t="shared" si="306"/>
        <v>0</v>
      </c>
      <c r="N1378" s="31">
        <f t="shared" si="307"/>
        <v>0</v>
      </c>
      <c r="O1378" s="26" t="s">
        <v>16129</v>
      </c>
      <c r="P1378" s="26" t="s">
        <v>108</v>
      </c>
      <c r="Q1378" s="27">
        <v>42222</v>
      </c>
      <c r="R1378" s="24"/>
      <c r="S1378" s="24"/>
      <c r="T1378" s="26" t="s">
        <v>157</v>
      </c>
      <c r="U1378" s="24"/>
      <c r="V1378" s="26" t="s">
        <v>1142</v>
      </c>
      <c r="W1378" s="26" t="s">
        <v>211</v>
      </c>
      <c r="X1378" s="26" t="s">
        <v>1143</v>
      </c>
      <c r="Y1378" s="26" t="s">
        <v>7775</v>
      </c>
      <c r="Z1378" s="24"/>
      <c r="AA1378" s="24"/>
      <c r="AB1378" s="26" t="s">
        <v>15736</v>
      </c>
      <c r="AC1378" s="28">
        <v>1500</v>
      </c>
      <c r="AD1378" s="26" t="s">
        <v>7776</v>
      </c>
      <c r="AE1378" s="24"/>
      <c r="AF1378" s="26" t="s">
        <v>139</v>
      </c>
      <c r="AG1378" s="26" t="s">
        <v>333</v>
      </c>
      <c r="AH1378" s="24"/>
      <c r="AI1378" s="28">
        <v>1500</v>
      </c>
      <c r="AJ1378" s="24"/>
      <c r="AK1378" s="24"/>
      <c r="AL1378" s="24"/>
      <c r="AM1378" s="24"/>
      <c r="AN1378" s="24"/>
      <c r="AO1378" s="24"/>
      <c r="AP1378" s="24"/>
      <c r="AQ1378" s="24"/>
      <c r="AR1378" s="24"/>
      <c r="AS1378" s="24"/>
      <c r="AT1378" s="24"/>
      <c r="AU1378" s="24"/>
      <c r="AV1378" s="24"/>
      <c r="AW1378" s="24"/>
      <c r="AX1378" s="24"/>
      <c r="AY1378" s="24"/>
      <c r="AZ1378" s="24"/>
      <c r="BA1378" s="24"/>
      <c r="BB1378" s="24"/>
      <c r="BC1378" s="26" t="s">
        <v>566</v>
      </c>
      <c r="BD1378" s="24"/>
      <c r="BE1378" s="24"/>
      <c r="BF1378" s="24"/>
      <c r="BG1378" s="24"/>
      <c r="BH1378" s="24"/>
      <c r="BI1378" s="24"/>
      <c r="BJ1378" s="24"/>
      <c r="BK1378" s="24"/>
      <c r="BL1378" s="24"/>
      <c r="BM1378" s="24"/>
      <c r="BN1378" s="24"/>
      <c r="BO1378" s="24"/>
      <c r="BP1378" s="24"/>
      <c r="BQ1378" s="24"/>
      <c r="BR1378" s="24"/>
      <c r="BS1378" s="24"/>
      <c r="BT1378" s="24"/>
      <c r="BU1378" s="24"/>
      <c r="BV1378" s="24"/>
      <c r="BW1378" s="24"/>
      <c r="BX1378" s="24"/>
      <c r="BY1378" s="24"/>
      <c r="BZ1378" s="24"/>
      <c r="CA1378" s="24"/>
      <c r="CB1378" s="24"/>
      <c r="CC1378" s="24"/>
      <c r="CD1378" s="24"/>
      <c r="CE1378" s="24"/>
      <c r="CF1378" s="24"/>
      <c r="CG1378" s="24"/>
      <c r="CH1378" s="24"/>
      <c r="CI1378" s="24"/>
      <c r="CJ1378" s="24"/>
      <c r="CK1378" s="24"/>
      <c r="CL1378" s="24"/>
      <c r="CM1378" s="24"/>
      <c r="CN1378" s="24"/>
      <c r="CO1378" s="24"/>
      <c r="CP1378" s="24"/>
      <c r="CQ1378" s="24"/>
      <c r="CR1378" s="24"/>
      <c r="CS1378" s="24"/>
      <c r="CT1378" s="24"/>
      <c r="CU1378" s="24"/>
      <c r="CV1378" s="24"/>
      <c r="CW1378" s="24"/>
      <c r="CX1378" s="24"/>
      <c r="CY1378" s="24"/>
      <c r="CZ1378" s="24"/>
      <c r="DA1378" s="24"/>
      <c r="DB1378" s="24"/>
      <c r="DC1378" s="24"/>
      <c r="DD1378" s="24"/>
      <c r="DE1378" s="24"/>
      <c r="DF1378" s="26" t="s">
        <v>139</v>
      </c>
      <c r="DG1378" s="26" t="s">
        <v>139</v>
      </c>
      <c r="DH1378" s="26" t="s">
        <v>139</v>
      </c>
      <c r="DI1378" s="26" t="s">
        <v>139</v>
      </c>
      <c r="DJ1378" s="26" t="s">
        <v>139</v>
      </c>
      <c r="DK1378" s="26" t="s">
        <v>139</v>
      </c>
      <c r="DL1378" s="26" t="s">
        <v>139</v>
      </c>
      <c r="DM1378" s="26" t="s">
        <v>139</v>
      </c>
      <c r="DN1378" s="26" t="s">
        <v>139</v>
      </c>
      <c r="DO1378" s="26" t="s">
        <v>139</v>
      </c>
    </row>
    <row r="1379" spans="1:119" ht="20.100000000000001" customHeight="1" x14ac:dyDescent="0.25">
      <c r="A1379" s="29" t="str">
        <f t="shared" si="294"/>
        <v>Homeless Children's Playtime Project5</v>
      </c>
      <c r="B1379" s="29" t="str">
        <f t="shared" si="295"/>
        <v>Homeless Children's Playtime Project</v>
      </c>
      <c r="C1379" s="29">
        <f t="shared" si="296"/>
        <v>5</v>
      </c>
      <c r="D1379" s="30" t="str">
        <f t="shared" si="297"/>
        <v>North America</v>
      </c>
      <c r="E1379" s="30" t="str">
        <f t="shared" si="298"/>
        <v>Washington, DC, United States</v>
      </c>
      <c r="F1379" s="31">
        <f t="shared" si="299"/>
        <v>3</v>
      </c>
      <c r="G1379" s="31">
        <f t="shared" si="300"/>
        <v>3</v>
      </c>
      <c r="H1379" s="31">
        <f t="shared" si="301"/>
        <v>3</v>
      </c>
      <c r="I1379" s="31">
        <f t="shared" si="302"/>
        <v>4</v>
      </c>
      <c r="J1379" s="31">
        <f t="shared" si="303"/>
        <v>3</v>
      </c>
      <c r="K1379" s="31">
        <f t="shared" si="304"/>
        <v>3</v>
      </c>
      <c r="L1379" s="31">
        <f t="shared" si="305"/>
        <v>4</v>
      </c>
      <c r="M1379" s="31">
        <f t="shared" si="306"/>
        <v>3</v>
      </c>
      <c r="N1379" s="31">
        <f t="shared" si="307"/>
        <v>3.3</v>
      </c>
      <c r="O1379" s="26" t="s">
        <v>7774</v>
      </c>
      <c r="P1379" s="26" t="s">
        <v>108</v>
      </c>
      <c r="Q1379" s="27">
        <v>42502</v>
      </c>
      <c r="R1379" s="26" t="s">
        <v>305</v>
      </c>
      <c r="S1379" s="26" t="s">
        <v>184</v>
      </c>
      <c r="T1379" s="26" t="s">
        <v>157</v>
      </c>
      <c r="U1379" s="26" t="s">
        <v>168</v>
      </c>
      <c r="V1379" s="26" t="s">
        <v>1142</v>
      </c>
      <c r="W1379" s="26" t="s">
        <v>211</v>
      </c>
      <c r="X1379" s="26" t="s">
        <v>1143</v>
      </c>
      <c r="Y1379" s="26" t="s">
        <v>7775</v>
      </c>
      <c r="Z1379" s="24"/>
      <c r="AA1379" s="24"/>
      <c r="AB1379" s="26" t="s">
        <v>117</v>
      </c>
      <c r="AC1379" s="28">
        <v>10000</v>
      </c>
      <c r="AD1379" s="26" t="s">
        <v>7776</v>
      </c>
      <c r="AE1379" s="24"/>
      <c r="AF1379" s="26" t="s">
        <v>139</v>
      </c>
      <c r="AG1379" s="26" t="s">
        <v>333</v>
      </c>
      <c r="AH1379" s="26" t="s">
        <v>176</v>
      </c>
      <c r="AI1379" s="28">
        <v>10000</v>
      </c>
      <c r="AJ1379" s="26" t="s">
        <v>7777</v>
      </c>
      <c r="AK1379" s="26" t="s">
        <v>7778</v>
      </c>
      <c r="AL1379" s="26" t="s">
        <v>7779</v>
      </c>
      <c r="AM1379" s="24"/>
      <c r="AN1379" s="24"/>
      <c r="AO1379" s="24"/>
      <c r="AP1379" s="24"/>
      <c r="AQ1379" s="24"/>
      <c r="AR1379" s="26" t="s">
        <v>7780</v>
      </c>
      <c r="AS1379" s="24"/>
      <c r="AT1379" s="24"/>
      <c r="AU1379" s="26" t="s">
        <v>7781</v>
      </c>
      <c r="AV1379" s="24"/>
      <c r="AW1379" s="28">
        <v>744163</v>
      </c>
      <c r="AX1379" s="26">
        <v>626</v>
      </c>
      <c r="AY1379" s="28">
        <v>100</v>
      </c>
      <c r="AZ1379" s="28">
        <v>98</v>
      </c>
      <c r="BA1379" s="26">
        <v>0</v>
      </c>
      <c r="BB1379" s="26" t="s">
        <v>148</v>
      </c>
      <c r="BC1379" s="26" t="s">
        <v>566</v>
      </c>
      <c r="BD1379" s="26" t="s">
        <v>125</v>
      </c>
      <c r="BE1379" s="24"/>
      <c r="BF1379" s="26" t="s">
        <v>7782</v>
      </c>
      <c r="BG1379" s="26" t="s">
        <v>191</v>
      </c>
      <c r="BH1379" s="26" t="s">
        <v>7783</v>
      </c>
      <c r="BI1379" s="26" t="s">
        <v>191</v>
      </c>
      <c r="BJ1379" s="26" t="s">
        <v>7784</v>
      </c>
      <c r="BK1379" s="26" t="s">
        <v>191</v>
      </c>
      <c r="BL1379" s="26" t="s">
        <v>7785</v>
      </c>
      <c r="BM1379" s="26" t="s">
        <v>191</v>
      </c>
      <c r="BN1379" s="26" t="s">
        <v>7786</v>
      </c>
      <c r="BO1379" s="26" t="s">
        <v>191</v>
      </c>
      <c r="BP1379" s="24"/>
      <c r="BQ1379" s="24"/>
      <c r="BR1379" s="26">
        <v>3</v>
      </c>
      <c r="BS1379" s="26">
        <v>3</v>
      </c>
      <c r="BT1379" s="26">
        <v>3</v>
      </c>
      <c r="BU1379" s="26">
        <v>4</v>
      </c>
      <c r="BV1379" s="26">
        <v>3</v>
      </c>
      <c r="BW1379" s="26">
        <v>3</v>
      </c>
      <c r="BX1379" s="26">
        <v>4</v>
      </c>
      <c r="BY1379" s="26">
        <v>3</v>
      </c>
      <c r="BZ1379" s="24"/>
      <c r="CA1379" s="24"/>
      <c r="CB1379" s="24"/>
      <c r="CC1379" s="24"/>
      <c r="CD1379" s="24"/>
      <c r="CE1379" s="24"/>
      <c r="CF1379" s="24"/>
      <c r="CG1379" s="24"/>
      <c r="CH1379" s="24"/>
      <c r="CI1379" s="24"/>
      <c r="CJ1379" s="24"/>
      <c r="CK1379" s="24"/>
      <c r="CL1379" s="24"/>
      <c r="CM1379" s="24"/>
      <c r="CN1379" s="24"/>
      <c r="CO1379" s="24"/>
      <c r="CP1379" s="24"/>
      <c r="CQ1379" s="24"/>
      <c r="CR1379" s="24"/>
      <c r="CS1379" s="24"/>
      <c r="CT1379" s="24"/>
      <c r="CU1379" s="24"/>
      <c r="CV1379" s="24"/>
      <c r="CW1379" s="24"/>
      <c r="CX1379" s="24"/>
      <c r="CY1379" s="24"/>
      <c r="CZ1379" s="24"/>
      <c r="DA1379" s="24"/>
      <c r="DB1379" s="24"/>
      <c r="DC1379" s="24"/>
      <c r="DD1379" s="24"/>
      <c r="DE1379" s="24"/>
      <c r="DF1379" s="26" t="s">
        <v>139</v>
      </c>
      <c r="DG1379" s="26" t="s">
        <v>120</v>
      </c>
      <c r="DH1379" s="26" t="s">
        <v>139</v>
      </c>
      <c r="DI1379" s="26" t="s">
        <v>139</v>
      </c>
      <c r="DJ1379" s="26" t="s">
        <v>139</v>
      </c>
      <c r="DK1379" s="26" t="s">
        <v>139</v>
      </c>
      <c r="DL1379" s="26" t="s">
        <v>139</v>
      </c>
      <c r="DM1379" s="26" t="s">
        <v>139</v>
      </c>
      <c r="DN1379" s="26" t="s">
        <v>139</v>
      </c>
      <c r="DO1379" s="26" t="s">
        <v>139</v>
      </c>
    </row>
    <row r="1380" spans="1:119" ht="20.100000000000001" customHeight="1" x14ac:dyDescent="0.25">
      <c r="A1380" s="29" t="str">
        <f t="shared" si="294"/>
        <v>Homeless Children's Playtime Project4</v>
      </c>
      <c r="B1380" s="29" t="str">
        <f t="shared" si="295"/>
        <v>Homeless Children's Playtime Project</v>
      </c>
      <c r="C1380" s="29">
        <f t="shared" si="296"/>
        <v>4</v>
      </c>
      <c r="D1380" s="30" t="str">
        <f t="shared" si="297"/>
        <v>North America</v>
      </c>
      <c r="E1380" s="30" t="str">
        <f t="shared" si="298"/>
        <v>Washington, DC, United States</v>
      </c>
      <c r="F1380" s="31">
        <f t="shared" si="299"/>
        <v>3</v>
      </c>
      <c r="G1380" s="31">
        <f t="shared" si="300"/>
        <v>3</v>
      </c>
      <c r="H1380" s="31">
        <f t="shared" si="301"/>
        <v>3</v>
      </c>
      <c r="I1380" s="31">
        <f t="shared" si="302"/>
        <v>4</v>
      </c>
      <c r="J1380" s="31">
        <f t="shared" si="303"/>
        <v>4</v>
      </c>
      <c r="K1380" s="31">
        <f t="shared" si="304"/>
        <v>3</v>
      </c>
      <c r="L1380" s="31">
        <f t="shared" si="305"/>
        <v>4</v>
      </c>
      <c r="M1380" s="31">
        <f t="shared" si="306"/>
        <v>3</v>
      </c>
      <c r="N1380" s="31">
        <f t="shared" si="307"/>
        <v>3.4</v>
      </c>
      <c r="O1380" s="26" t="s">
        <v>7787</v>
      </c>
      <c r="P1380" s="26" t="s">
        <v>108</v>
      </c>
      <c r="Q1380" s="27">
        <v>41946</v>
      </c>
      <c r="R1380" s="26" t="s">
        <v>166</v>
      </c>
      <c r="S1380" s="26" t="s">
        <v>609</v>
      </c>
      <c r="T1380" s="26" t="s">
        <v>278</v>
      </c>
      <c r="U1380" s="26" t="s">
        <v>833</v>
      </c>
      <c r="V1380" s="26" t="s">
        <v>1142</v>
      </c>
      <c r="W1380" s="26" t="s">
        <v>211</v>
      </c>
      <c r="X1380" s="26" t="s">
        <v>1143</v>
      </c>
      <c r="Y1380" s="26" t="s">
        <v>7775</v>
      </c>
      <c r="Z1380" s="24"/>
      <c r="AA1380" s="24"/>
      <c r="AB1380" s="26" t="s">
        <v>117</v>
      </c>
      <c r="AC1380" s="28">
        <v>20000</v>
      </c>
      <c r="AD1380" s="26" t="s">
        <v>7776</v>
      </c>
      <c r="AE1380" s="24"/>
      <c r="AF1380" s="26" t="s">
        <v>139</v>
      </c>
      <c r="AG1380" s="26" t="s">
        <v>333</v>
      </c>
      <c r="AH1380" s="26" t="s">
        <v>185</v>
      </c>
      <c r="AI1380" s="28">
        <v>20000</v>
      </c>
      <c r="AJ1380" s="26" t="s">
        <v>7788</v>
      </c>
      <c r="AK1380" s="26" t="s">
        <v>7789</v>
      </c>
      <c r="AL1380" s="26" t="s">
        <v>7790</v>
      </c>
      <c r="AM1380" s="24"/>
      <c r="AN1380" s="24"/>
      <c r="AO1380" s="24"/>
      <c r="AP1380" s="24"/>
      <c r="AQ1380" s="26" t="s">
        <v>7791</v>
      </c>
      <c r="AR1380" s="24"/>
      <c r="AS1380" s="24"/>
      <c r="AT1380" s="24"/>
      <c r="AU1380" s="26" t="s">
        <v>7792</v>
      </c>
      <c r="AV1380" s="24"/>
      <c r="AW1380" s="28">
        <v>443148</v>
      </c>
      <c r="AX1380" s="26">
        <v>600</v>
      </c>
      <c r="AY1380" s="28">
        <v>100</v>
      </c>
      <c r="AZ1380" s="28">
        <v>97</v>
      </c>
      <c r="BA1380" s="26">
        <v>0</v>
      </c>
      <c r="BB1380" s="26" t="s">
        <v>148</v>
      </c>
      <c r="BC1380" s="26" t="s">
        <v>566</v>
      </c>
      <c r="BD1380" s="26" t="s">
        <v>125</v>
      </c>
      <c r="BE1380" s="24"/>
      <c r="BF1380" s="26" t="s">
        <v>7793</v>
      </c>
      <c r="BG1380" s="26" t="s">
        <v>261</v>
      </c>
      <c r="BH1380" s="26" t="s">
        <v>7794</v>
      </c>
      <c r="BI1380" s="26" t="s">
        <v>261</v>
      </c>
      <c r="BJ1380" s="26" t="s">
        <v>6289</v>
      </c>
      <c r="BK1380" s="26" t="s">
        <v>261</v>
      </c>
      <c r="BL1380" s="26" t="s">
        <v>6020</v>
      </c>
      <c r="BM1380" s="26" t="s">
        <v>261</v>
      </c>
      <c r="BN1380" s="26" t="s">
        <v>7795</v>
      </c>
      <c r="BO1380" s="26" t="s">
        <v>261</v>
      </c>
      <c r="BP1380" s="24"/>
      <c r="BQ1380" s="24"/>
      <c r="BR1380" s="26">
        <v>3</v>
      </c>
      <c r="BS1380" s="26">
        <v>3</v>
      </c>
      <c r="BT1380" s="26">
        <v>3</v>
      </c>
      <c r="BU1380" s="26">
        <v>4</v>
      </c>
      <c r="BV1380" s="26">
        <v>4</v>
      </c>
      <c r="BW1380" s="26">
        <v>3</v>
      </c>
      <c r="BX1380" s="26">
        <v>4</v>
      </c>
      <c r="BY1380" s="26">
        <v>3</v>
      </c>
      <c r="BZ1380" s="24"/>
      <c r="CA1380" s="24"/>
      <c r="CB1380" s="24"/>
      <c r="CC1380" s="24"/>
      <c r="CD1380" s="24"/>
      <c r="CE1380" s="24"/>
      <c r="CF1380" s="24"/>
      <c r="CG1380" s="24"/>
      <c r="CH1380" s="24"/>
      <c r="CI1380" s="24"/>
      <c r="CJ1380" s="24"/>
      <c r="CK1380" s="24"/>
      <c r="CL1380" s="24"/>
      <c r="CM1380" s="24"/>
      <c r="CN1380" s="24"/>
      <c r="CO1380" s="24"/>
      <c r="CP1380" s="24"/>
      <c r="CQ1380" s="24"/>
      <c r="CR1380" s="24"/>
      <c r="CS1380" s="24"/>
      <c r="CT1380" s="24"/>
      <c r="CU1380" s="24"/>
      <c r="CV1380" s="24"/>
      <c r="CW1380" s="24"/>
      <c r="CX1380" s="24"/>
      <c r="CY1380" s="24"/>
      <c r="CZ1380" s="24"/>
      <c r="DA1380" s="24"/>
      <c r="DB1380" s="24"/>
      <c r="DC1380" s="24"/>
      <c r="DD1380" s="24"/>
      <c r="DE1380" s="24"/>
      <c r="DF1380" s="26" t="s">
        <v>139</v>
      </c>
      <c r="DG1380" s="26" t="s">
        <v>120</v>
      </c>
      <c r="DH1380" s="26" t="s">
        <v>120</v>
      </c>
      <c r="DI1380" s="26" t="s">
        <v>139</v>
      </c>
      <c r="DJ1380" s="26" t="s">
        <v>139</v>
      </c>
      <c r="DK1380" s="26" t="s">
        <v>139</v>
      </c>
      <c r="DL1380" s="26" t="s">
        <v>139</v>
      </c>
      <c r="DM1380" s="26" t="s">
        <v>139</v>
      </c>
      <c r="DN1380" s="26" t="s">
        <v>139</v>
      </c>
      <c r="DO1380" s="26" t="s">
        <v>139</v>
      </c>
    </row>
    <row r="1381" spans="1:119" ht="20.100000000000001" customHeight="1" x14ac:dyDescent="0.25">
      <c r="A1381" s="29" t="str">
        <f t="shared" si="294"/>
        <v>Homeless Children's Playtime Project3</v>
      </c>
      <c r="B1381" s="29" t="str">
        <f t="shared" si="295"/>
        <v>Homeless Children's Playtime Project</v>
      </c>
      <c r="C1381" s="29">
        <f t="shared" si="296"/>
        <v>3</v>
      </c>
      <c r="D1381" s="30" t="str">
        <f t="shared" si="297"/>
        <v>North America</v>
      </c>
      <c r="E1381" s="30" t="str">
        <f t="shared" si="298"/>
        <v>Washington, DC, United States</v>
      </c>
      <c r="F1381" s="31">
        <f t="shared" si="299"/>
        <v>4</v>
      </c>
      <c r="G1381" s="31">
        <f t="shared" si="300"/>
        <v>3</v>
      </c>
      <c r="H1381" s="31">
        <f t="shared" si="301"/>
        <v>3</v>
      </c>
      <c r="I1381" s="31">
        <f t="shared" si="302"/>
        <v>4</v>
      </c>
      <c r="J1381" s="31">
        <f t="shared" si="303"/>
        <v>3</v>
      </c>
      <c r="K1381" s="31">
        <f t="shared" si="304"/>
        <v>4</v>
      </c>
      <c r="L1381" s="31">
        <f t="shared" si="305"/>
        <v>4</v>
      </c>
      <c r="M1381" s="31">
        <f t="shared" si="306"/>
        <v>4</v>
      </c>
      <c r="N1381" s="31">
        <f t="shared" si="307"/>
        <v>3.6</v>
      </c>
      <c r="O1381" s="26" t="s">
        <v>7796</v>
      </c>
      <c r="P1381" s="26" t="s">
        <v>108</v>
      </c>
      <c r="Q1381" s="27">
        <v>41568</v>
      </c>
      <c r="R1381" s="26" t="s">
        <v>109</v>
      </c>
      <c r="S1381" s="26" t="s">
        <v>622</v>
      </c>
      <c r="T1381" s="26" t="s">
        <v>194</v>
      </c>
      <c r="U1381" s="26" t="s">
        <v>833</v>
      </c>
      <c r="V1381" s="26" t="s">
        <v>1142</v>
      </c>
      <c r="W1381" s="26" t="s">
        <v>211</v>
      </c>
      <c r="X1381" s="26" t="s">
        <v>1143</v>
      </c>
      <c r="Y1381" s="26" t="s">
        <v>7775</v>
      </c>
      <c r="Z1381" s="24"/>
      <c r="AA1381" s="24"/>
      <c r="AB1381" s="26" t="s">
        <v>117</v>
      </c>
      <c r="AC1381" s="28">
        <v>20000</v>
      </c>
      <c r="AD1381" s="26" t="s">
        <v>7776</v>
      </c>
      <c r="AE1381" s="24"/>
      <c r="AF1381" s="26" t="s">
        <v>139</v>
      </c>
      <c r="AG1381" s="26" t="s">
        <v>333</v>
      </c>
      <c r="AH1381" s="26" t="s">
        <v>121</v>
      </c>
      <c r="AI1381" s="28">
        <v>20000</v>
      </c>
      <c r="AJ1381" s="26" t="s">
        <v>7797</v>
      </c>
      <c r="AK1381" s="26" t="s">
        <v>7789</v>
      </c>
      <c r="AL1381" s="26" t="s">
        <v>7798</v>
      </c>
      <c r="AM1381" s="24"/>
      <c r="AN1381" s="24"/>
      <c r="AO1381" s="24"/>
      <c r="AP1381" s="24"/>
      <c r="AQ1381" s="24"/>
      <c r="AR1381" s="24"/>
      <c r="AS1381" s="24"/>
      <c r="AT1381" s="24"/>
      <c r="AU1381" s="24"/>
      <c r="AV1381" s="24"/>
      <c r="AW1381" s="28">
        <v>289467</v>
      </c>
      <c r="AX1381" s="26">
        <v>767</v>
      </c>
      <c r="AY1381" s="28">
        <v>100</v>
      </c>
      <c r="AZ1381" s="28">
        <v>98</v>
      </c>
      <c r="BA1381" s="26">
        <v>0</v>
      </c>
      <c r="BB1381" s="26" t="s">
        <v>148</v>
      </c>
      <c r="BC1381" s="26" t="s">
        <v>566</v>
      </c>
      <c r="BD1381" s="26" t="s">
        <v>378</v>
      </c>
      <c r="BE1381" s="26" t="s">
        <v>7799</v>
      </c>
      <c r="BF1381" s="26" t="s">
        <v>6288</v>
      </c>
      <c r="BG1381" s="26" t="s">
        <v>261</v>
      </c>
      <c r="BH1381" s="26" t="s">
        <v>7800</v>
      </c>
      <c r="BI1381" s="26" t="s">
        <v>261</v>
      </c>
      <c r="BJ1381" s="26" t="s">
        <v>7801</v>
      </c>
      <c r="BK1381" s="26" t="s">
        <v>261</v>
      </c>
      <c r="BL1381" s="26" t="s">
        <v>7802</v>
      </c>
      <c r="BM1381" s="26" t="s">
        <v>261</v>
      </c>
      <c r="BN1381" s="26" t="s">
        <v>7803</v>
      </c>
      <c r="BO1381" s="26" t="s">
        <v>261</v>
      </c>
      <c r="BP1381" s="24"/>
      <c r="BQ1381" s="24"/>
      <c r="BR1381" s="26">
        <v>4</v>
      </c>
      <c r="BS1381" s="26">
        <v>3</v>
      </c>
      <c r="BT1381" s="26">
        <v>3</v>
      </c>
      <c r="BU1381" s="26">
        <v>4</v>
      </c>
      <c r="BV1381" s="26">
        <v>3</v>
      </c>
      <c r="BW1381" s="26">
        <v>4</v>
      </c>
      <c r="BX1381" s="26">
        <v>4</v>
      </c>
      <c r="BY1381" s="26">
        <v>4</v>
      </c>
      <c r="BZ1381" s="24"/>
      <c r="CA1381" s="24"/>
      <c r="CB1381" s="24"/>
      <c r="CC1381" s="24"/>
      <c r="CD1381" s="24"/>
      <c r="CE1381" s="24"/>
      <c r="CF1381" s="24"/>
      <c r="CG1381" s="24"/>
      <c r="CH1381" s="24"/>
      <c r="CI1381" s="24"/>
      <c r="CJ1381" s="24"/>
      <c r="CK1381" s="24"/>
      <c r="CL1381" s="24"/>
      <c r="CM1381" s="24"/>
      <c r="CN1381" s="24"/>
      <c r="CO1381" s="24"/>
      <c r="CP1381" s="24"/>
      <c r="CQ1381" s="24"/>
      <c r="CR1381" s="24"/>
      <c r="CS1381" s="24"/>
      <c r="CT1381" s="24"/>
      <c r="CU1381" s="24"/>
      <c r="CV1381" s="24"/>
      <c r="CW1381" s="24"/>
      <c r="CX1381" s="24"/>
      <c r="CY1381" s="24"/>
      <c r="CZ1381" s="24"/>
      <c r="DA1381" s="24"/>
      <c r="DB1381" s="24"/>
      <c r="DC1381" s="24"/>
      <c r="DD1381" s="24"/>
      <c r="DE1381" s="24"/>
      <c r="DF1381" s="26" t="s">
        <v>139</v>
      </c>
      <c r="DG1381" s="26" t="s">
        <v>120</v>
      </c>
      <c r="DH1381" s="26" t="s">
        <v>120</v>
      </c>
      <c r="DI1381" s="26" t="s">
        <v>139</v>
      </c>
      <c r="DJ1381" s="26" t="s">
        <v>139</v>
      </c>
      <c r="DK1381" s="26" t="s">
        <v>139</v>
      </c>
      <c r="DL1381" s="26" t="s">
        <v>139</v>
      </c>
      <c r="DM1381" s="26" t="s">
        <v>139</v>
      </c>
      <c r="DN1381" s="26" t="s">
        <v>139</v>
      </c>
      <c r="DO1381" s="26" t="s">
        <v>139</v>
      </c>
    </row>
    <row r="1382" spans="1:119" ht="20.100000000000001" customHeight="1" x14ac:dyDescent="0.25">
      <c r="A1382" s="29" t="str">
        <f t="shared" si="294"/>
        <v>Homeless Children's Playtime Project2</v>
      </c>
      <c r="B1382" s="29" t="str">
        <f t="shared" si="295"/>
        <v>Homeless Children's Playtime Project</v>
      </c>
      <c r="C1382" s="29">
        <f t="shared" si="296"/>
        <v>2</v>
      </c>
      <c r="D1382" s="30" t="str">
        <f t="shared" si="297"/>
        <v>North America</v>
      </c>
      <c r="E1382" s="30" t="str">
        <f t="shared" si="298"/>
        <v>Washington, DC, United States</v>
      </c>
      <c r="F1382" s="31">
        <f t="shared" si="299"/>
        <v>3</v>
      </c>
      <c r="G1382" s="31">
        <f t="shared" si="300"/>
        <v>3</v>
      </c>
      <c r="H1382" s="31">
        <f t="shared" si="301"/>
        <v>3</v>
      </c>
      <c r="I1382" s="31">
        <f t="shared" si="302"/>
        <v>4</v>
      </c>
      <c r="J1382" s="31">
        <f t="shared" si="303"/>
        <v>4</v>
      </c>
      <c r="K1382" s="31">
        <f t="shared" si="304"/>
        <v>5</v>
      </c>
      <c r="L1382" s="31">
        <f t="shared" si="305"/>
        <v>5</v>
      </c>
      <c r="M1382" s="31">
        <f t="shared" si="306"/>
        <v>4</v>
      </c>
      <c r="N1382" s="31">
        <f t="shared" si="307"/>
        <v>3.9</v>
      </c>
      <c r="O1382" s="26" t="s">
        <v>7804</v>
      </c>
      <c r="P1382" s="26" t="s">
        <v>108</v>
      </c>
      <c r="Q1382" s="27">
        <v>41204</v>
      </c>
      <c r="R1382" s="26" t="s">
        <v>109</v>
      </c>
      <c r="S1382" s="26" t="s">
        <v>306</v>
      </c>
      <c r="T1382" s="26" t="s">
        <v>207</v>
      </c>
      <c r="U1382" s="26" t="s">
        <v>833</v>
      </c>
      <c r="V1382" s="26" t="s">
        <v>1142</v>
      </c>
      <c r="W1382" s="26" t="s">
        <v>211</v>
      </c>
      <c r="X1382" s="26" t="s">
        <v>1143</v>
      </c>
      <c r="Y1382" s="26" t="s">
        <v>7775</v>
      </c>
      <c r="Z1382" s="24"/>
      <c r="AA1382" s="24"/>
      <c r="AB1382" s="26" t="s">
        <v>117</v>
      </c>
      <c r="AC1382" s="28">
        <v>20000</v>
      </c>
      <c r="AD1382" s="26" t="s">
        <v>7776</v>
      </c>
      <c r="AE1382" s="24"/>
      <c r="AF1382" s="26" t="s">
        <v>139</v>
      </c>
      <c r="AG1382" s="26" t="s">
        <v>333</v>
      </c>
      <c r="AH1382" s="26" t="s">
        <v>143</v>
      </c>
      <c r="AI1382" s="28">
        <v>20000</v>
      </c>
      <c r="AJ1382" s="26" t="s">
        <v>7805</v>
      </c>
      <c r="AK1382" s="26" t="s">
        <v>7806</v>
      </c>
      <c r="AL1382" s="26" t="s">
        <v>7807</v>
      </c>
      <c r="AM1382" s="24"/>
      <c r="AN1382" s="24"/>
      <c r="AO1382" s="24"/>
      <c r="AP1382" s="24"/>
      <c r="AQ1382" s="24"/>
      <c r="AR1382" s="24"/>
      <c r="AS1382" s="24"/>
      <c r="AT1382" s="24"/>
      <c r="AU1382" s="24"/>
      <c r="AV1382" s="24"/>
      <c r="AW1382" s="28">
        <v>203022</v>
      </c>
      <c r="AX1382" s="26">
        <v>868</v>
      </c>
      <c r="AY1382" s="28">
        <v>100</v>
      </c>
      <c r="AZ1382" s="28">
        <v>93</v>
      </c>
      <c r="BA1382" s="26">
        <v>0</v>
      </c>
      <c r="BB1382" s="26" t="s">
        <v>148</v>
      </c>
      <c r="BC1382" s="26" t="s">
        <v>566</v>
      </c>
      <c r="BD1382" s="26" t="s">
        <v>125</v>
      </c>
      <c r="BE1382" s="24"/>
      <c r="BF1382" s="26" t="s">
        <v>7801</v>
      </c>
      <c r="BG1382" s="26" t="s">
        <v>261</v>
      </c>
      <c r="BH1382" s="26" t="s">
        <v>7800</v>
      </c>
      <c r="BI1382" s="26" t="s">
        <v>261</v>
      </c>
      <c r="BJ1382" s="26" t="s">
        <v>7784</v>
      </c>
      <c r="BK1382" s="26" t="s">
        <v>261</v>
      </c>
      <c r="BL1382" s="26" t="s">
        <v>7808</v>
      </c>
      <c r="BM1382" s="26" t="s">
        <v>261</v>
      </c>
      <c r="BN1382" s="26" t="s">
        <v>6292</v>
      </c>
      <c r="BO1382" s="26" t="s">
        <v>261</v>
      </c>
      <c r="BP1382" s="24"/>
      <c r="BQ1382" s="24"/>
      <c r="BR1382" s="26">
        <v>3</v>
      </c>
      <c r="BS1382" s="26">
        <v>3</v>
      </c>
      <c r="BT1382" s="26">
        <v>3</v>
      </c>
      <c r="BU1382" s="26">
        <v>4</v>
      </c>
      <c r="BV1382" s="26">
        <v>4</v>
      </c>
      <c r="BW1382" s="26">
        <v>5</v>
      </c>
      <c r="BX1382" s="26">
        <v>5</v>
      </c>
      <c r="BY1382" s="26">
        <v>4</v>
      </c>
      <c r="BZ1382" s="24"/>
      <c r="CA1382" s="24"/>
      <c r="CB1382" s="24"/>
      <c r="CC1382" s="24"/>
      <c r="CD1382" s="24"/>
      <c r="CE1382" s="24"/>
      <c r="CF1382" s="24"/>
      <c r="CG1382" s="24"/>
      <c r="CH1382" s="24"/>
      <c r="CI1382" s="24"/>
      <c r="CJ1382" s="24"/>
      <c r="CK1382" s="24"/>
      <c r="CL1382" s="24"/>
      <c r="CM1382" s="24"/>
      <c r="CN1382" s="24"/>
      <c r="CO1382" s="24"/>
      <c r="CP1382" s="24"/>
      <c r="CQ1382" s="24"/>
      <c r="CR1382" s="24"/>
      <c r="CS1382" s="24"/>
      <c r="CT1382" s="24"/>
      <c r="CU1382" s="24"/>
      <c r="CV1382" s="24"/>
      <c r="CW1382" s="24"/>
      <c r="CX1382" s="24"/>
      <c r="CY1382" s="24"/>
      <c r="CZ1382" s="24"/>
      <c r="DA1382" s="24"/>
      <c r="DB1382" s="24"/>
      <c r="DC1382" s="24"/>
      <c r="DD1382" s="24"/>
      <c r="DE1382" s="24"/>
      <c r="DF1382" s="26" t="s">
        <v>139</v>
      </c>
      <c r="DG1382" s="26" t="s">
        <v>120</v>
      </c>
      <c r="DH1382" s="26" t="s">
        <v>120</v>
      </c>
      <c r="DI1382" s="26" t="s">
        <v>139</v>
      </c>
      <c r="DJ1382" s="26" t="s">
        <v>139</v>
      </c>
      <c r="DK1382" s="26" t="s">
        <v>139</v>
      </c>
      <c r="DL1382" s="26" t="s">
        <v>139</v>
      </c>
      <c r="DM1382" s="26" t="s">
        <v>139</v>
      </c>
      <c r="DN1382" s="26" t="s">
        <v>139</v>
      </c>
      <c r="DO1382" s="26" t="s">
        <v>139</v>
      </c>
    </row>
    <row r="1383" spans="1:119" ht="20.100000000000001" customHeight="1" x14ac:dyDescent="0.25">
      <c r="A1383" s="29" t="str">
        <f t="shared" si="294"/>
        <v/>
      </c>
      <c r="B1383" s="29" t="str">
        <f t="shared" si="295"/>
        <v>Homeless Children's Playtime Project</v>
      </c>
      <c r="C1383" s="29">
        <f t="shared" si="296"/>
        <v>0</v>
      </c>
      <c r="D1383" s="30" t="str">
        <f t="shared" si="297"/>
        <v>North America</v>
      </c>
      <c r="E1383" s="30" t="str">
        <f t="shared" si="298"/>
        <v>Washington, DC, United States</v>
      </c>
      <c r="F1383" s="31">
        <f t="shared" si="299"/>
        <v>0</v>
      </c>
      <c r="G1383" s="31">
        <f t="shared" si="300"/>
        <v>0</v>
      </c>
      <c r="H1383" s="31">
        <f t="shared" si="301"/>
        <v>0</v>
      </c>
      <c r="I1383" s="31">
        <f t="shared" si="302"/>
        <v>0</v>
      </c>
      <c r="J1383" s="31">
        <f t="shared" si="303"/>
        <v>0</v>
      </c>
      <c r="K1383" s="31">
        <f t="shared" si="304"/>
        <v>0</v>
      </c>
      <c r="L1383" s="31">
        <f t="shared" si="305"/>
        <v>0</v>
      </c>
      <c r="M1383" s="31">
        <f t="shared" si="306"/>
        <v>0</v>
      </c>
      <c r="N1383" s="31">
        <f t="shared" si="307"/>
        <v>0</v>
      </c>
      <c r="O1383" s="26" t="s">
        <v>16130</v>
      </c>
      <c r="P1383" s="26" t="s">
        <v>108</v>
      </c>
      <c r="Q1383" s="27">
        <v>41348</v>
      </c>
      <c r="R1383" s="24"/>
      <c r="S1383" s="24"/>
      <c r="T1383" s="26" t="s">
        <v>207</v>
      </c>
      <c r="U1383" s="24"/>
      <c r="V1383" s="26" t="s">
        <v>1142</v>
      </c>
      <c r="W1383" s="26" t="s">
        <v>211</v>
      </c>
      <c r="X1383" s="26" t="s">
        <v>1143</v>
      </c>
      <c r="Y1383" s="26" t="s">
        <v>7775</v>
      </c>
      <c r="Z1383" s="24"/>
      <c r="AA1383" s="24"/>
      <c r="AB1383" s="26" t="s">
        <v>15736</v>
      </c>
      <c r="AC1383" s="28">
        <v>150</v>
      </c>
      <c r="AD1383" s="26" t="s">
        <v>7776</v>
      </c>
      <c r="AE1383" s="24"/>
      <c r="AF1383" s="26" t="s">
        <v>139</v>
      </c>
      <c r="AG1383" s="26" t="s">
        <v>333</v>
      </c>
      <c r="AH1383" s="24"/>
      <c r="AI1383" s="28">
        <v>150</v>
      </c>
      <c r="AJ1383" s="24"/>
      <c r="AK1383" s="24"/>
      <c r="AL1383" s="24"/>
      <c r="AM1383" s="24"/>
      <c r="AN1383" s="24"/>
      <c r="AO1383" s="24"/>
      <c r="AP1383" s="24"/>
      <c r="AQ1383" s="24"/>
      <c r="AR1383" s="24"/>
      <c r="AS1383" s="24"/>
      <c r="AT1383" s="24"/>
      <c r="AU1383" s="24"/>
      <c r="AV1383" s="24"/>
      <c r="AW1383" s="28">
        <v>0</v>
      </c>
      <c r="AX1383" s="26">
        <v>0</v>
      </c>
      <c r="AY1383" s="28">
        <v>0</v>
      </c>
      <c r="AZ1383" s="28">
        <v>0</v>
      </c>
      <c r="BA1383" s="26">
        <v>0</v>
      </c>
      <c r="BB1383" s="24"/>
      <c r="BC1383" s="26" t="s">
        <v>566</v>
      </c>
      <c r="BD1383" s="24"/>
      <c r="BE1383" s="24"/>
      <c r="BF1383" s="24"/>
      <c r="BG1383" s="24"/>
      <c r="BH1383" s="24"/>
      <c r="BI1383" s="24"/>
      <c r="BJ1383" s="24"/>
      <c r="BK1383" s="24"/>
      <c r="BL1383" s="24"/>
      <c r="BM1383" s="24"/>
      <c r="BN1383" s="24"/>
      <c r="BO1383" s="24"/>
      <c r="BP1383" s="24"/>
      <c r="BQ1383" s="24"/>
      <c r="BR1383" s="26">
        <v>0</v>
      </c>
      <c r="BS1383" s="26">
        <v>0</v>
      </c>
      <c r="BT1383" s="26">
        <v>0</v>
      </c>
      <c r="BU1383" s="26">
        <v>0</v>
      </c>
      <c r="BV1383" s="26">
        <v>0</v>
      </c>
      <c r="BW1383" s="26">
        <v>0</v>
      </c>
      <c r="BX1383" s="26">
        <v>0</v>
      </c>
      <c r="BY1383" s="26">
        <v>0</v>
      </c>
      <c r="BZ1383" s="24"/>
      <c r="CA1383" s="24"/>
      <c r="CB1383" s="24"/>
      <c r="CC1383" s="24"/>
      <c r="CD1383" s="24"/>
      <c r="CE1383" s="24"/>
      <c r="CF1383" s="24"/>
      <c r="CG1383" s="24"/>
      <c r="CH1383" s="24"/>
      <c r="CI1383" s="24"/>
      <c r="CJ1383" s="24"/>
      <c r="CK1383" s="24"/>
      <c r="CL1383" s="24"/>
      <c r="CM1383" s="24"/>
      <c r="CN1383" s="24"/>
      <c r="CO1383" s="24"/>
      <c r="CP1383" s="24"/>
      <c r="CQ1383" s="24"/>
      <c r="CR1383" s="24"/>
      <c r="CS1383" s="24"/>
      <c r="CT1383" s="24"/>
      <c r="CU1383" s="24"/>
      <c r="CV1383" s="24"/>
      <c r="CW1383" s="24"/>
      <c r="CX1383" s="24"/>
      <c r="CY1383" s="24"/>
      <c r="CZ1383" s="24"/>
      <c r="DA1383" s="24"/>
      <c r="DB1383" s="24"/>
      <c r="DC1383" s="24"/>
      <c r="DD1383" s="24"/>
      <c r="DE1383" s="24"/>
      <c r="DF1383" s="26" t="s">
        <v>139</v>
      </c>
      <c r="DG1383" s="26" t="s">
        <v>139</v>
      </c>
      <c r="DH1383" s="26" t="s">
        <v>139</v>
      </c>
      <c r="DI1383" s="26" t="s">
        <v>139</v>
      </c>
      <c r="DJ1383" s="26" t="s">
        <v>139</v>
      </c>
      <c r="DK1383" s="26" t="s">
        <v>139</v>
      </c>
      <c r="DL1383" s="26" t="s">
        <v>139</v>
      </c>
      <c r="DM1383" s="26" t="s">
        <v>139</v>
      </c>
      <c r="DN1383" s="26" t="s">
        <v>139</v>
      </c>
      <c r="DO1383" s="26" t="s">
        <v>139</v>
      </c>
    </row>
    <row r="1384" spans="1:119" ht="20.100000000000001" customHeight="1" x14ac:dyDescent="0.25">
      <c r="A1384" s="29" t="str">
        <f t="shared" si="294"/>
        <v/>
      </c>
      <c r="B1384" s="29" t="str">
        <f t="shared" si="295"/>
        <v>Homeless Children's Playtime Project</v>
      </c>
      <c r="C1384" s="29">
        <f t="shared" si="296"/>
        <v>0</v>
      </c>
      <c r="D1384" s="30" t="str">
        <f t="shared" si="297"/>
        <v>North America</v>
      </c>
      <c r="E1384" s="30" t="str">
        <f t="shared" si="298"/>
        <v>Washington, DC, United States</v>
      </c>
      <c r="F1384" s="31">
        <f t="shared" si="299"/>
        <v>0</v>
      </c>
      <c r="G1384" s="31">
        <f t="shared" si="300"/>
        <v>0</v>
      </c>
      <c r="H1384" s="31">
        <f t="shared" si="301"/>
        <v>0</v>
      </c>
      <c r="I1384" s="31">
        <f t="shared" si="302"/>
        <v>0</v>
      </c>
      <c r="J1384" s="31">
        <f t="shared" si="303"/>
        <v>0</v>
      </c>
      <c r="K1384" s="31">
        <f t="shared" si="304"/>
        <v>0</v>
      </c>
      <c r="L1384" s="31">
        <f t="shared" si="305"/>
        <v>0</v>
      </c>
      <c r="M1384" s="31">
        <f t="shared" si="306"/>
        <v>0</v>
      </c>
      <c r="N1384" s="31">
        <f t="shared" si="307"/>
        <v>0</v>
      </c>
      <c r="O1384" s="26" t="s">
        <v>16131</v>
      </c>
      <c r="P1384" s="26" t="s">
        <v>108</v>
      </c>
      <c r="Q1384" s="27">
        <v>41348</v>
      </c>
      <c r="R1384" s="24"/>
      <c r="S1384" s="24"/>
      <c r="T1384" s="26" t="s">
        <v>207</v>
      </c>
      <c r="U1384" s="24"/>
      <c r="V1384" s="26" t="s">
        <v>1142</v>
      </c>
      <c r="W1384" s="26" t="s">
        <v>211</v>
      </c>
      <c r="X1384" s="26" t="s">
        <v>1143</v>
      </c>
      <c r="Y1384" s="26" t="s">
        <v>7775</v>
      </c>
      <c r="Z1384" s="24"/>
      <c r="AA1384" s="24"/>
      <c r="AB1384" s="26" t="s">
        <v>15736</v>
      </c>
      <c r="AC1384" s="28">
        <v>414</v>
      </c>
      <c r="AD1384" s="26" t="s">
        <v>7776</v>
      </c>
      <c r="AE1384" s="24"/>
      <c r="AF1384" s="26" t="s">
        <v>139</v>
      </c>
      <c r="AG1384" s="26" t="s">
        <v>333</v>
      </c>
      <c r="AH1384" s="24"/>
      <c r="AI1384" s="28">
        <v>414</v>
      </c>
      <c r="AJ1384" s="24"/>
      <c r="AK1384" s="24"/>
      <c r="AL1384" s="24"/>
      <c r="AM1384" s="24"/>
      <c r="AN1384" s="24"/>
      <c r="AO1384" s="24"/>
      <c r="AP1384" s="24"/>
      <c r="AQ1384" s="24"/>
      <c r="AR1384" s="24"/>
      <c r="AS1384" s="24"/>
      <c r="AT1384" s="24"/>
      <c r="AU1384" s="24"/>
      <c r="AV1384" s="24"/>
      <c r="AW1384" s="28">
        <v>0</v>
      </c>
      <c r="AX1384" s="26">
        <v>0</v>
      </c>
      <c r="AY1384" s="28">
        <v>0</v>
      </c>
      <c r="AZ1384" s="28">
        <v>0</v>
      </c>
      <c r="BA1384" s="26">
        <v>0</v>
      </c>
      <c r="BB1384" s="24"/>
      <c r="BC1384" s="26" t="s">
        <v>566</v>
      </c>
      <c r="BD1384" s="24"/>
      <c r="BE1384" s="24"/>
      <c r="BF1384" s="24"/>
      <c r="BG1384" s="24"/>
      <c r="BH1384" s="24"/>
      <c r="BI1384" s="24"/>
      <c r="BJ1384" s="24"/>
      <c r="BK1384" s="24"/>
      <c r="BL1384" s="24"/>
      <c r="BM1384" s="24"/>
      <c r="BN1384" s="24"/>
      <c r="BO1384" s="24"/>
      <c r="BP1384" s="24"/>
      <c r="BQ1384" s="24"/>
      <c r="BR1384" s="26">
        <v>0</v>
      </c>
      <c r="BS1384" s="26">
        <v>0</v>
      </c>
      <c r="BT1384" s="26">
        <v>0</v>
      </c>
      <c r="BU1384" s="26">
        <v>0</v>
      </c>
      <c r="BV1384" s="26">
        <v>0</v>
      </c>
      <c r="BW1384" s="26">
        <v>0</v>
      </c>
      <c r="BX1384" s="26">
        <v>0</v>
      </c>
      <c r="BY1384" s="26">
        <v>0</v>
      </c>
      <c r="BZ1384" s="24"/>
      <c r="CA1384" s="24"/>
      <c r="CB1384" s="24"/>
      <c r="CC1384" s="24"/>
      <c r="CD1384" s="24"/>
      <c r="CE1384" s="24"/>
      <c r="CF1384" s="24"/>
      <c r="CG1384" s="24"/>
      <c r="CH1384" s="24"/>
      <c r="CI1384" s="24"/>
      <c r="CJ1384" s="24"/>
      <c r="CK1384" s="24"/>
      <c r="CL1384" s="24"/>
      <c r="CM1384" s="24"/>
      <c r="CN1384" s="24"/>
      <c r="CO1384" s="24"/>
      <c r="CP1384" s="24"/>
      <c r="CQ1384" s="24"/>
      <c r="CR1384" s="24"/>
      <c r="CS1384" s="24"/>
      <c r="CT1384" s="24"/>
      <c r="CU1384" s="24"/>
      <c r="CV1384" s="24"/>
      <c r="CW1384" s="24"/>
      <c r="CX1384" s="24"/>
      <c r="CY1384" s="24"/>
      <c r="CZ1384" s="24"/>
      <c r="DA1384" s="24"/>
      <c r="DB1384" s="24"/>
      <c r="DC1384" s="24"/>
      <c r="DD1384" s="24"/>
      <c r="DE1384" s="24"/>
      <c r="DF1384" s="26" t="s">
        <v>139</v>
      </c>
      <c r="DG1384" s="26" t="s">
        <v>139</v>
      </c>
      <c r="DH1384" s="26" t="s">
        <v>139</v>
      </c>
      <c r="DI1384" s="26" t="s">
        <v>139</v>
      </c>
      <c r="DJ1384" s="26" t="s">
        <v>139</v>
      </c>
      <c r="DK1384" s="26" t="s">
        <v>139</v>
      </c>
      <c r="DL1384" s="26" t="s">
        <v>139</v>
      </c>
      <c r="DM1384" s="26" t="s">
        <v>139</v>
      </c>
      <c r="DN1384" s="26" t="s">
        <v>139</v>
      </c>
      <c r="DO1384" s="26" t="s">
        <v>139</v>
      </c>
    </row>
    <row r="1385" spans="1:119" ht="20.100000000000001" customHeight="1" x14ac:dyDescent="0.25">
      <c r="A1385" s="29" t="str">
        <f t="shared" si="294"/>
        <v/>
      </c>
      <c r="B1385" s="29" t="str">
        <f t="shared" si="295"/>
        <v>Homeless Children's Playtime Project</v>
      </c>
      <c r="C1385" s="29">
        <f t="shared" si="296"/>
        <v>0</v>
      </c>
      <c r="D1385" s="30" t="str">
        <f t="shared" si="297"/>
        <v>North America</v>
      </c>
      <c r="E1385" s="30" t="str">
        <f t="shared" si="298"/>
        <v>Washington, DC, United States</v>
      </c>
      <c r="F1385" s="31">
        <f t="shared" si="299"/>
        <v>0</v>
      </c>
      <c r="G1385" s="31">
        <f t="shared" si="300"/>
        <v>0</v>
      </c>
      <c r="H1385" s="31">
        <f t="shared" si="301"/>
        <v>0</v>
      </c>
      <c r="I1385" s="31">
        <f t="shared" si="302"/>
        <v>0</v>
      </c>
      <c r="J1385" s="31">
        <f t="shared" si="303"/>
        <v>0</v>
      </c>
      <c r="K1385" s="31">
        <f t="shared" si="304"/>
        <v>0</v>
      </c>
      <c r="L1385" s="31">
        <f t="shared" si="305"/>
        <v>0</v>
      </c>
      <c r="M1385" s="31">
        <f t="shared" si="306"/>
        <v>0</v>
      </c>
      <c r="N1385" s="31">
        <f t="shared" si="307"/>
        <v>0</v>
      </c>
      <c r="O1385" s="26" t="s">
        <v>16132</v>
      </c>
      <c r="P1385" s="26" t="s">
        <v>108</v>
      </c>
      <c r="Q1385" s="27">
        <v>40976</v>
      </c>
      <c r="R1385" s="24"/>
      <c r="S1385" s="24"/>
      <c r="T1385" s="26" t="s">
        <v>175</v>
      </c>
      <c r="U1385" s="24"/>
      <c r="V1385" s="26" t="s">
        <v>1142</v>
      </c>
      <c r="W1385" s="26" t="s">
        <v>211</v>
      </c>
      <c r="X1385" s="26" t="s">
        <v>1143</v>
      </c>
      <c r="Y1385" s="26" t="s">
        <v>7775</v>
      </c>
      <c r="Z1385" s="24"/>
      <c r="AA1385" s="24"/>
      <c r="AB1385" s="26" t="s">
        <v>15736</v>
      </c>
      <c r="AC1385" s="28">
        <v>195</v>
      </c>
      <c r="AD1385" s="26" t="s">
        <v>7776</v>
      </c>
      <c r="AE1385" s="24"/>
      <c r="AF1385" s="26" t="s">
        <v>139</v>
      </c>
      <c r="AG1385" s="26" t="s">
        <v>333</v>
      </c>
      <c r="AH1385" s="24"/>
      <c r="AI1385" s="28">
        <v>195</v>
      </c>
      <c r="AJ1385" s="24"/>
      <c r="AK1385" s="24"/>
      <c r="AL1385" s="24"/>
      <c r="AM1385" s="24"/>
      <c r="AN1385" s="24"/>
      <c r="AO1385" s="24"/>
      <c r="AP1385" s="24"/>
      <c r="AQ1385" s="24"/>
      <c r="AR1385" s="24"/>
      <c r="AS1385" s="24"/>
      <c r="AT1385" s="24"/>
      <c r="AU1385" s="24"/>
      <c r="AV1385" s="24"/>
      <c r="AW1385" s="28">
        <v>0</v>
      </c>
      <c r="AX1385" s="26">
        <v>0</v>
      </c>
      <c r="AY1385" s="28">
        <v>0</v>
      </c>
      <c r="AZ1385" s="28">
        <v>0</v>
      </c>
      <c r="BA1385" s="26">
        <v>0</v>
      </c>
      <c r="BB1385" s="24"/>
      <c r="BC1385" s="26" t="s">
        <v>566</v>
      </c>
      <c r="BD1385" s="24"/>
      <c r="BE1385" s="24"/>
      <c r="BF1385" s="24"/>
      <c r="BG1385" s="24"/>
      <c r="BH1385" s="24"/>
      <c r="BI1385" s="24"/>
      <c r="BJ1385" s="24"/>
      <c r="BK1385" s="24"/>
      <c r="BL1385" s="24"/>
      <c r="BM1385" s="24"/>
      <c r="BN1385" s="24"/>
      <c r="BO1385" s="24"/>
      <c r="BP1385" s="24"/>
      <c r="BQ1385" s="24"/>
      <c r="BR1385" s="26">
        <v>0</v>
      </c>
      <c r="BS1385" s="26">
        <v>0</v>
      </c>
      <c r="BT1385" s="26">
        <v>0</v>
      </c>
      <c r="BU1385" s="26">
        <v>0</v>
      </c>
      <c r="BV1385" s="26">
        <v>0</v>
      </c>
      <c r="BW1385" s="26">
        <v>0</v>
      </c>
      <c r="BX1385" s="26">
        <v>0</v>
      </c>
      <c r="BY1385" s="26">
        <v>0</v>
      </c>
      <c r="BZ1385" s="24"/>
      <c r="CA1385" s="24"/>
      <c r="CB1385" s="24"/>
      <c r="CC1385" s="24"/>
      <c r="CD1385" s="24"/>
      <c r="CE1385" s="24"/>
      <c r="CF1385" s="24"/>
      <c r="CG1385" s="24"/>
      <c r="CH1385" s="24"/>
      <c r="CI1385" s="24"/>
      <c r="CJ1385" s="24"/>
      <c r="CK1385" s="24"/>
      <c r="CL1385" s="24"/>
      <c r="CM1385" s="24"/>
      <c r="CN1385" s="24"/>
      <c r="CO1385" s="24"/>
      <c r="CP1385" s="24"/>
      <c r="CQ1385" s="24"/>
      <c r="CR1385" s="24"/>
      <c r="CS1385" s="24"/>
      <c r="CT1385" s="24"/>
      <c r="CU1385" s="24"/>
      <c r="CV1385" s="24"/>
      <c r="CW1385" s="24"/>
      <c r="CX1385" s="24"/>
      <c r="CY1385" s="24"/>
      <c r="CZ1385" s="24"/>
      <c r="DA1385" s="24"/>
      <c r="DB1385" s="24"/>
      <c r="DC1385" s="24"/>
      <c r="DD1385" s="24"/>
      <c r="DE1385" s="24"/>
      <c r="DF1385" s="26" t="s">
        <v>139</v>
      </c>
      <c r="DG1385" s="26" t="s">
        <v>139</v>
      </c>
      <c r="DH1385" s="26" t="s">
        <v>139</v>
      </c>
      <c r="DI1385" s="26" t="s">
        <v>139</v>
      </c>
      <c r="DJ1385" s="26" t="s">
        <v>139</v>
      </c>
      <c r="DK1385" s="26" t="s">
        <v>139</v>
      </c>
      <c r="DL1385" s="26" t="s">
        <v>139</v>
      </c>
      <c r="DM1385" s="26" t="s">
        <v>139</v>
      </c>
      <c r="DN1385" s="26" t="s">
        <v>139</v>
      </c>
      <c r="DO1385" s="26" t="s">
        <v>139</v>
      </c>
    </row>
    <row r="1386" spans="1:119" ht="20.100000000000001" customHeight="1" x14ac:dyDescent="0.25">
      <c r="A1386" s="29" t="str">
        <f t="shared" si="294"/>
        <v/>
      </c>
      <c r="B1386" s="29" t="str">
        <f t="shared" si="295"/>
        <v>Homeless Children's Playtime Project</v>
      </c>
      <c r="C1386" s="29">
        <f t="shared" si="296"/>
        <v>0</v>
      </c>
      <c r="D1386" s="30" t="str">
        <f t="shared" si="297"/>
        <v>North America</v>
      </c>
      <c r="E1386" s="30" t="str">
        <f t="shared" si="298"/>
        <v>Washington, DC, United States</v>
      </c>
      <c r="F1386" s="31">
        <f t="shared" si="299"/>
        <v>0</v>
      </c>
      <c r="G1386" s="31">
        <f t="shared" si="300"/>
        <v>0</v>
      </c>
      <c r="H1386" s="31">
        <f t="shared" si="301"/>
        <v>0</v>
      </c>
      <c r="I1386" s="31">
        <f t="shared" si="302"/>
        <v>0</v>
      </c>
      <c r="J1386" s="31">
        <f t="shared" si="303"/>
        <v>0</v>
      </c>
      <c r="K1386" s="31">
        <f t="shared" si="304"/>
        <v>0</v>
      </c>
      <c r="L1386" s="31">
        <f t="shared" si="305"/>
        <v>0</v>
      </c>
      <c r="M1386" s="31">
        <f t="shared" si="306"/>
        <v>0</v>
      </c>
      <c r="N1386" s="31">
        <f t="shared" si="307"/>
        <v>0</v>
      </c>
      <c r="O1386" s="26" t="s">
        <v>16133</v>
      </c>
      <c r="P1386" s="26" t="s">
        <v>108</v>
      </c>
      <c r="Q1386" s="27">
        <v>40975</v>
      </c>
      <c r="R1386" s="24"/>
      <c r="S1386" s="24"/>
      <c r="T1386" s="26" t="s">
        <v>175</v>
      </c>
      <c r="U1386" s="24"/>
      <c r="V1386" s="26" t="s">
        <v>1142</v>
      </c>
      <c r="W1386" s="26" t="s">
        <v>211</v>
      </c>
      <c r="X1386" s="26" t="s">
        <v>1143</v>
      </c>
      <c r="Y1386" s="26" t="s">
        <v>7775</v>
      </c>
      <c r="Z1386" s="24"/>
      <c r="AA1386" s="24"/>
      <c r="AB1386" s="26" t="s">
        <v>15736</v>
      </c>
      <c r="AC1386" s="28">
        <v>89</v>
      </c>
      <c r="AD1386" s="26" t="s">
        <v>7776</v>
      </c>
      <c r="AE1386" s="24"/>
      <c r="AF1386" s="26" t="s">
        <v>139</v>
      </c>
      <c r="AG1386" s="26" t="s">
        <v>333</v>
      </c>
      <c r="AH1386" s="24"/>
      <c r="AI1386" s="28">
        <v>89</v>
      </c>
      <c r="AJ1386" s="24"/>
      <c r="AK1386" s="24"/>
      <c r="AL1386" s="24"/>
      <c r="AM1386" s="24"/>
      <c r="AN1386" s="24"/>
      <c r="AO1386" s="24"/>
      <c r="AP1386" s="24"/>
      <c r="AQ1386" s="24"/>
      <c r="AR1386" s="24"/>
      <c r="AS1386" s="24"/>
      <c r="AT1386" s="24"/>
      <c r="AU1386" s="24"/>
      <c r="AV1386" s="24"/>
      <c r="AW1386" s="28">
        <v>0</v>
      </c>
      <c r="AX1386" s="26">
        <v>0</v>
      </c>
      <c r="AY1386" s="28">
        <v>0</v>
      </c>
      <c r="AZ1386" s="28">
        <v>0</v>
      </c>
      <c r="BA1386" s="26">
        <v>0</v>
      </c>
      <c r="BB1386" s="24"/>
      <c r="BC1386" s="26" t="s">
        <v>566</v>
      </c>
      <c r="BD1386" s="24"/>
      <c r="BE1386" s="24"/>
      <c r="BF1386" s="24"/>
      <c r="BG1386" s="24"/>
      <c r="BH1386" s="24"/>
      <c r="BI1386" s="24"/>
      <c r="BJ1386" s="24"/>
      <c r="BK1386" s="24"/>
      <c r="BL1386" s="24"/>
      <c r="BM1386" s="24"/>
      <c r="BN1386" s="24"/>
      <c r="BO1386" s="24"/>
      <c r="BP1386" s="24"/>
      <c r="BQ1386" s="24"/>
      <c r="BR1386" s="26">
        <v>0</v>
      </c>
      <c r="BS1386" s="26">
        <v>0</v>
      </c>
      <c r="BT1386" s="26">
        <v>0</v>
      </c>
      <c r="BU1386" s="26">
        <v>0</v>
      </c>
      <c r="BV1386" s="26">
        <v>0</v>
      </c>
      <c r="BW1386" s="26">
        <v>0</v>
      </c>
      <c r="BX1386" s="26">
        <v>0</v>
      </c>
      <c r="BY1386" s="26">
        <v>0</v>
      </c>
      <c r="BZ1386" s="24"/>
      <c r="CA1386" s="24"/>
      <c r="CB1386" s="24"/>
      <c r="CC1386" s="24"/>
      <c r="CD1386" s="24"/>
      <c r="CE1386" s="24"/>
      <c r="CF1386" s="24"/>
      <c r="CG1386" s="24"/>
      <c r="CH1386" s="24"/>
      <c r="CI1386" s="24"/>
      <c r="CJ1386" s="24"/>
      <c r="CK1386" s="24"/>
      <c r="CL1386" s="24"/>
      <c r="CM1386" s="24"/>
      <c r="CN1386" s="24"/>
      <c r="CO1386" s="24"/>
      <c r="CP1386" s="24"/>
      <c r="CQ1386" s="24"/>
      <c r="CR1386" s="24"/>
      <c r="CS1386" s="24"/>
      <c r="CT1386" s="24"/>
      <c r="CU1386" s="24"/>
      <c r="CV1386" s="24"/>
      <c r="CW1386" s="24"/>
      <c r="CX1386" s="24"/>
      <c r="CY1386" s="24"/>
      <c r="CZ1386" s="24"/>
      <c r="DA1386" s="24"/>
      <c r="DB1386" s="24"/>
      <c r="DC1386" s="24"/>
      <c r="DD1386" s="24"/>
      <c r="DE1386" s="24"/>
      <c r="DF1386" s="26" t="s">
        <v>139</v>
      </c>
      <c r="DG1386" s="26" t="s">
        <v>139</v>
      </c>
      <c r="DH1386" s="26" t="s">
        <v>139</v>
      </c>
      <c r="DI1386" s="26" t="s">
        <v>139</v>
      </c>
      <c r="DJ1386" s="26" t="s">
        <v>139</v>
      </c>
      <c r="DK1386" s="26" t="s">
        <v>139</v>
      </c>
      <c r="DL1386" s="26" t="s">
        <v>139</v>
      </c>
      <c r="DM1386" s="26" t="s">
        <v>139</v>
      </c>
      <c r="DN1386" s="26" t="s">
        <v>139</v>
      </c>
      <c r="DO1386" s="26" t="s">
        <v>139</v>
      </c>
    </row>
    <row r="1387" spans="1:119" ht="20.100000000000001" customHeight="1" x14ac:dyDescent="0.25">
      <c r="A1387" s="29" t="str">
        <f t="shared" si="294"/>
        <v>Homeless Children's Playtime Project1</v>
      </c>
      <c r="B1387" s="29" t="str">
        <f t="shared" si="295"/>
        <v>Homeless Children's Playtime Project</v>
      </c>
      <c r="C1387" s="29">
        <f t="shared" si="296"/>
        <v>1</v>
      </c>
      <c r="D1387" s="30" t="str">
        <f t="shared" si="297"/>
        <v>North America</v>
      </c>
      <c r="E1387" s="30" t="str">
        <f t="shared" si="298"/>
        <v>Washington, DC, United States</v>
      </c>
      <c r="F1387" s="31">
        <f t="shared" si="299"/>
        <v>3</v>
      </c>
      <c r="G1387" s="31">
        <f t="shared" si="300"/>
        <v>3</v>
      </c>
      <c r="H1387" s="31">
        <f t="shared" si="301"/>
        <v>3</v>
      </c>
      <c r="I1387" s="31">
        <f t="shared" si="302"/>
        <v>4</v>
      </c>
      <c r="J1387" s="31">
        <f t="shared" si="303"/>
        <v>3</v>
      </c>
      <c r="K1387" s="31">
        <f t="shared" si="304"/>
        <v>5</v>
      </c>
      <c r="L1387" s="31">
        <f t="shared" si="305"/>
        <v>4</v>
      </c>
      <c r="M1387" s="31">
        <f t="shared" si="306"/>
        <v>3</v>
      </c>
      <c r="N1387" s="31">
        <f t="shared" si="307"/>
        <v>3.5</v>
      </c>
      <c r="O1387" s="26" t="s">
        <v>7809</v>
      </c>
      <c r="P1387" s="26" t="s">
        <v>108</v>
      </c>
      <c r="Q1387" s="27">
        <v>40833</v>
      </c>
      <c r="R1387" s="26" t="s">
        <v>155</v>
      </c>
      <c r="S1387" s="26" t="s">
        <v>321</v>
      </c>
      <c r="T1387" s="26" t="s">
        <v>175</v>
      </c>
      <c r="U1387" s="26" t="s">
        <v>833</v>
      </c>
      <c r="V1387" s="26" t="s">
        <v>1142</v>
      </c>
      <c r="W1387" s="26" t="s">
        <v>211</v>
      </c>
      <c r="X1387" s="26" t="s">
        <v>1143</v>
      </c>
      <c r="Y1387" s="26" t="s">
        <v>7775</v>
      </c>
      <c r="Z1387" s="24"/>
      <c r="AA1387" s="24"/>
      <c r="AB1387" s="26" t="s">
        <v>117</v>
      </c>
      <c r="AC1387" s="28">
        <v>10000</v>
      </c>
      <c r="AD1387" s="26" t="s">
        <v>7776</v>
      </c>
      <c r="AE1387" s="24"/>
      <c r="AF1387" s="26" t="s">
        <v>139</v>
      </c>
      <c r="AG1387" s="26" t="s">
        <v>333</v>
      </c>
      <c r="AH1387" s="26" t="s">
        <v>158</v>
      </c>
      <c r="AI1387" s="28">
        <v>10000</v>
      </c>
      <c r="AJ1387" s="24"/>
      <c r="AK1387" s="26" t="s">
        <v>7810</v>
      </c>
      <c r="AL1387" s="26" t="s">
        <v>7811</v>
      </c>
      <c r="AM1387" s="26" t="s">
        <v>7812</v>
      </c>
      <c r="AN1387" s="26" t="s">
        <v>7813</v>
      </c>
      <c r="AO1387" s="26" t="s">
        <v>7814</v>
      </c>
      <c r="AP1387" s="24"/>
      <c r="AQ1387" s="24"/>
      <c r="AR1387" s="24"/>
      <c r="AS1387" s="24"/>
      <c r="AT1387" s="24"/>
      <c r="AU1387" s="24"/>
      <c r="AV1387" s="24"/>
      <c r="AW1387" s="28">
        <v>154944</v>
      </c>
      <c r="AX1387" s="26">
        <v>714</v>
      </c>
      <c r="AY1387" s="28">
        <v>100</v>
      </c>
      <c r="AZ1387" s="28">
        <v>93</v>
      </c>
      <c r="BA1387" s="26">
        <v>0</v>
      </c>
      <c r="BB1387" s="26" t="s">
        <v>148</v>
      </c>
      <c r="BC1387" s="26" t="s">
        <v>566</v>
      </c>
      <c r="BD1387" s="24"/>
      <c r="BE1387" s="24"/>
      <c r="BF1387" s="26" t="s">
        <v>7815</v>
      </c>
      <c r="BG1387" s="26" t="s">
        <v>191</v>
      </c>
      <c r="BH1387" s="26" t="s">
        <v>7808</v>
      </c>
      <c r="BI1387" s="26" t="s">
        <v>191</v>
      </c>
      <c r="BJ1387" s="26" t="s">
        <v>7816</v>
      </c>
      <c r="BK1387" s="26" t="s">
        <v>191</v>
      </c>
      <c r="BL1387" s="26" t="s">
        <v>6289</v>
      </c>
      <c r="BM1387" s="26" t="s">
        <v>191</v>
      </c>
      <c r="BN1387" s="26" t="s">
        <v>7817</v>
      </c>
      <c r="BO1387" s="26" t="s">
        <v>191</v>
      </c>
      <c r="BP1387" s="26" t="s">
        <v>7818</v>
      </c>
      <c r="BQ1387" s="26" t="s">
        <v>191</v>
      </c>
      <c r="BR1387" s="26">
        <v>3</v>
      </c>
      <c r="BS1387" s="26">
        <v>3</v>
      </c>
      <c r="BT1387" s="26">
        <v>3</v>
      </c>
      <c r="BU1387" s="26">
        <v>4</v>
      </c>
      <c r="BV1387" s="26">
        <v>3</v>
      </c>
      <c r="BW1387" s="26">
        <v>5</v>
      </c>
      <c r="BX1387" s="26">
        <v>4</v>
      </c>
      <c r="BY1387" s="26">
        <v>3</v>
      </c>
      <c r="BZ1387" s="24"/>
      <c r="CA1387" s="24"/>
      <c r="CB1387" s="24"/>
      <c r="CC1387" s="24"/>
      <c r="CD1387" s="24"/>
      <c r="CE1387" s="24"/>
      <c r="CF1387" s="24"/>
      <c r="CG1387" s="24"/>
      <c r="CH1387" s="24"/>
      <c r="CI1387" s="24"/>
      <c r="CJ1387" s="24"/>
      <c r="CK1387" s="24"/>
      <c r="CL1387" s="24"/>
      <c r="CM1387" s="24"/>
      <c r="CN1387" s="24"/>
      <c r="CO1387" s="24"/>
      <c r="CP1387" s="24"/>
      <c r="CQ1387" s="24"/>
      <c r="CR1387" s="24"/>
      <c r="CS1387" s="24"/>
      <c r="CT1387" s="24"/>
      <c r="CU1387" s="24"/>
      <c r="CV1387" s="24"/>
      <c r="CW1387" s="24"/>
      <c r="CX1387" s="24"/>
      <c r="CY1387" s="24"/>
      <c r="CZ1387" s="24"/>
      <c r="DA1387" s="24"/>
      <c r="DB1387" s="24"/>
      <c r="DC1387" s="24"/>
      <c r="DD1387" s="24"/>
      <c r="DE1387" s="24"/>
      <c r="DF1387" s="26" t="s">
        <v>139</v>
      </c>
      <c r="DG1387" s="26" t="s">
        <v>120</v>
      </c>
      <c r="DH1387" s="26" t="s">
        <v>139</v>
      </c>
      <c r="DI1387" s="26" t="s">
        <v>139</v>
      </c>
      <c r="DJ1387" s="26" t="s">
        <v>139</v>
      </c>
      <c r="DK1387" s="26" t="s">
        <v>139</v>
      </c>
      <c r="DL1387" s="26" t="s">
        <v>139</v>
      </c>
      <c r="DM1387" s="26" t="s">
        <v>139</v>
      </c>
      <c r="DN1387" s="26" t="s">
        <v>139</v>
      </c>
      <c r="DO1387" s="26" t="s">
        <v>139</v>
      </c>
    </row>
    <row r="1388" spans="1:119" ht="20.100000000000001" customHeight="1" x14ac:dyDescent="0.25">
      <c r="A1388" s="29" t="str">
        <f t="shared" si="294"/>
        <v>Homies Unidos (Homies United)1</v>
      </c>
      <c r="B1388" s="29" t="str">
        <f t="shared" si="295"/>
        <v>Homies Unidos (Homies United)</v>
      </c>
      <c r="C1388" s="29">
        <f t="shared" si="296"/>
        <v>1</v>
      </c>
      <c r="D1388" s="30" t="str">
        <f t="shared" si="297"/>
        <v>North America</v>
      </c>
      <c r="E1388" s="30" t="str">
        <f t="shared" si="298"/>
        <v>Los Angeles, United States</v>
      </c>
      <c r="F1388" s="31">
        <f t="shared" si="299"/>
        <v>3</v>
      </c>
      <c r="G1388" s="31">
        <f t="shared" si="300"/>
        <v>3</v>
      </c>
      <c r="H1388" s="31">
        <f t="shared" si="301"/>
        <v>4</v>
      </c>
      <c r="I1388" s="31">
        <f t="shared" si="302"/>
        <v>4</v>
      </c>
      <c r="J1388" s="31">
        <f t="shared" si="303"/>
        <v>3</v>
      </c>
      <c r="K1388" s="31">
        <f t="shared" si="304"/>
        <v>3</v>
      </c>
      <c r="L1388" s="31">
        <f t="shared" si="305"/>
        <v>4</v>
      </c>
      <c r="M1388" s="31">
        <f t="shared" si="306"/>
        <v>3</v>
      </c>
      <c r="N1388" s="31">
        <f t="shared" si="307"/>
        <v>3.4</v>
      </c>
      <c r="O1388" s="26" t="s">
        <v>7819</v>
      </c>
      <c r="P1388" s="26" t="s">
        <v>108</v>
      </c>
      <c r="Q1388" s="27">
        <v>43223</v>
      </c>
      <c r="R1388" s="26" t="s">
        <v>155</v>
      </c>
      <c r="S1388" s="26" t="s">
        <v>244</v>
      </c>
      <c r="T1388" s="26" t="s">
        <v>111</v>
      </c>
      <c r="U1388" s="24"/>
      <c r="V1388" s="26" t="s">
        <v>1142</v>
      </c>
      <c r="W1388" s="26" t="s">
        <v>211</v>
      </c>
      <c r="X1388" s="26" t="s">
        <v>7820</v>
      </c>
      <c r="Y1388" s="26" t="s">
        <v>7821</v>
      </c>
      <c r="Z1388" s="26" t="s">
        <v>7822</v>
      </c>
      <c r="AA1388" s="24"/>
      <c r="AB1388" s="26" t="s">
        <v>680</v>
      </c>
      <c r="AC1388" s="28">
        <v>15000</v>
      </c>
      <c r="AD1388" s="26" t="s">
        <v>7823</v>
      </c>
      <c r="AE1388" s="26" t="s">
        <v>682</v>
      </c>
      <c r="AF1388" s="26" t="s">
        <v>139</v>
      </c>
      <c r="AG1388" s="24"/>
      <c r="AH1388" s="26" t="s">
        <v>158</v>
      </c>
      <c r="AI1388" s="28">
        <v>15000</v>
      </c>
      <c r="AJ1388" s="24"/>
      <c r="AK1388" s="24"/>
      <c r="AL1388" s="24"/>
      <c r="AM1388" s="26" t="s">
        <v>7824</v>
      </c>
      <c r="AN1388" s="26" t="s">
        <v>7825</v>
      </c>
      <c r="AO1388" s="26" t="s">
        <v>7826</v>
      </c>
      <c r="AP1388" s="26" t="s">
        <v>7827</v>
      </c>
      <c r="AQ1388" s="24"/>
      <c r="AR1388" s="24"/>
      <c r="AS1388" s="24"/>
      <c r="AT1388" s="24"/>
      <c r="AU1388" s="24"/>
      <c r="AV1388" s="24"/>
      <c r="AW1388" s="28">
        <v>213624</v>
      </c>
      <c r="AX1388" s="26">
        <v>98</v>
      </c>
      <c r="AY1388" s="28">
        <v>0</v>
      </c>
      <c r="AZ1388" s="28">
        <v>0</v>
      </c>
      <c r="BA1388" s="26">
        <v>0</v>
      </c>
      <c r="BB1388" s="24"/>
      <c r="BC1388" s="24"/>
      <c r="BD1388" s="24"/>
      <c r="BE1388" s="24"/>
      <c r="BF1388" s="26" t="s">
        <v>7828</v>
      </c>
      <c r="BG1388" s="26" t="s">
        <v>3469</v>
      </c>
      <c r="BH1388" s="26" t="s">
        <v>7829</v>
      </c>
      <c r="BI1388" s="26" t="s">
        <v>3469</v>
      </c>
      <c r="BJ1388" s="26" t="s">
        <v>7830</v>
      </c>
      <c r="BK1388" s="26" t="s">
        <v>3469</v>
      </c>
      <c r="BL1388" s="26" t="s">
        <v>7831</v>
      </c>
      <c r="BM1388" s="26" t="s">
        <v>3469</v>
      </c>
      <c r="BN1388" s="26" t="s">
        <v>7832</v>
      </c>
      <c r="BO1388" s="26" t="s">
        <v>3469</v>
      </c>
      <c r="BP1388" s="24"/>
      <c r="BQ1388" s="24"/>
      <c r="BR1388" s="26">
        <v>3</v>
      </c>
      <c r="BS1388" s="26">
        <v>3</v>
      </c>
      <c r="BT1388" s="26">
        <v>4</v>
      </c>
      <c r="BU1388" s="26">
        <v>4</v>
      </c>
      <c r="BV1388" s="26">
        <v>3</v>
      </c>
      <c r="BW1388" s="26">
        <v>3</v>
      </c>
      <c r="BX1388" s="26">
        <v>4</v>
      </c>
      <c r="BY1388" s="26">
        <v>3</v>
      </c>
      <c r="BZ1388" s="26" t="s">
        <v>136</v>
      </c>
      <c r="CA1388" s="26" t="s">
        <v>136</v>
      </c>
      <c r="CB1388" s="26" t="s">
        <v>135</v>
      </c>
      <c r="CC1388" s="26" t="s">
        <v>136</v>
      </c>
      <c r="CD1388" s="26" t="s">
        <v>136</v>
      </c>
      <c r="CE1388" s="26" t="s">
        <v>136</v>
      </c>
      <c r="CF1388" s="26" t="s">
        <v>136</v>
      </c>
      <c r="CG1388" s="26" t="s">
        <v>136</v>
      </c>
      <c r="CH1388" s="26" t="s">
        <v>138</v>
      </c>
      <c r="CI1388" s="26" t="s">
        <v>138</v>
      </c>
      <c r="CJ1388" s="26" t="s">
        <v>138</v>
      </c>
      <c r="CK1388" s="26" t="s">
        <v>136</v>
      </c>
      <c r="CL1388" s="26" t="s">
        <v>134</v>
      </c>
      <c r="CM1388" s="26" t="s">
        <v>138</v>
      </c>
      <c r="CN1388" s="26" t="s">
        <v>134</v>
      </c>
      <c r="CO1388" s="26" t="s">
        <v>138</v>
      </c>
      <c r="CP1388" s="26" t="s">
        <v>136</v>
      </c>
      <c r="CQ1388" s="26" t="s">
        <v>136</v>
      </c>
      <c r="CR1388" s="26" t="s">
        <v>138</v>
      </c>
      <c r="CS1388" s="26" t="s">
        <v>136</v>
      </c>
      <c r="CT1388" s="26" t="s">
        <v>136</v>
      </c>
      <c r="CU1388" s="26" t="s">
        <v>135</v>
      </c>
      <c r="CV1388" s="26" t="s">
        <v>136</v>
      </c>
      <c r="CW1388" s="26" t="s">
        <v>134</v>
      </c>
      <c r="CX1388" s="26" t="s">
        <v>134</v>
      </c>
      <c r="CY1388" s="26" t="s">
        <v>134</v>
      </c>
      <c r="CZ1388" s="26" t="s">
        <v>134</v>
      </c>
      <c r="DA1388" s="26" t="s">
        <v>136</v>
      </c>
      <c r="DB1388" s="26" t="s">
        <v>136</v>
      </c>
      <c r="DC1388" s="26" t="s">
        <v>135</v>
      </c>
      <c r="DD1388" s="26" t="s">
        <v>138</v>
      </c>
      <c r="DE1388" s="26" t="s">
        <v>134</v>
      </c>
      <c r="DF1388" s="26" t="s">
        <v>139</v>
      </c>
      <c r="DG1388" s="26" t="s">
        <v>120</v>
      </c>
      <c r="DH1388" s="26" t="s">
        <v>139</v>
      </c>
      <c r="DI1388" s="26" t="s">
        <v>120</v>
      </c>
      <c r="DJ1388" s="26" t="s">
        <v>139</v>
      </c>
      <c r="DK1388" s="26" t="s">
        <v>139</v>
      </c>
      <c r="DL1388" s="26" t="s">
        <v>139</v>
      </c>
      <c r="DM1388" s="26" t="s">
        <v>139</v>
      </c>
      <c r="DN1388" s="26" t="s">
        <v>139</v>
      </c>
      <c r="DO1388" s="26" t="s">
        <v>139</v>
      </c>
    </row>
    <row r="1389" spans="1:119" ht="20.100000000000001" customHeight="1" x14ac:dyDescent="0.25">
      <c r="A1389" s="29" t="str">
        <f t="shared" si="294"/>
        <v/>
      </c>
      <c r="B1389" s="29" t="str">
        <f t="shared" si="295"/>
        <v>Homies Unidos (Homies United)</v>
      </c>
      <c r="C1389" s="29">
        <f t="shared" si="296"/>
        <v>0</v>
      </c>
      <c r="D1389" s="30" t="str">
        <f t="shared" si="297"/>
        <v>Americas</v>
      </c>
      <c r="E1389" s="30" t="str">
        <f t="shared" si="298"/>
        <v>Los Angeles, United States</v>
      </c>
      <c r="F1389" s="31">
        <f t="shared" si="299"/>
        <v>0</v>
      </c>
      <c r="G1389" s="31">
        <f t="shared" si="300"/>
        <v>0</v>
      </c>
      <c r="H1389" s="31">
        <f t="shared" si="301"/>
        <v>0</v>
      </c>
      <c r="I1389" s="31">
        <f t="shared" si="302"/>
        <v>0</v>
      </c>
      <c r="J1389" s="31">
        <f t="shared" si="303"/>
        <v>0</v>
      </c>
      <c r="K1389" s="31">
        <f t="shared" si="304"/>
        <v>0</v>
      </c>
      <c r="L1389" s="31">
        <f t="shared" si="305"/>
        <v>0</v>
      </c>
      <c r="M1389" s="31">
        <f t="shared" si="306"/>
        <v>0</v>
      </c>
      <c r="N1389" s="31">
        <f t="shared" si="307"/>
        <v>0</v>
      </c>
      <c r="O1389" s="26" t="s">
        <v>16134</v>
      </c>
      <c r="P1389" s="26" t="s">
        <v>108</v>
      </c>
      <c r="Q1389" s="27">
        <v>43263</v>
      </c>
      <c r="R1389" s="24"/>
      <c r="S1389" s="24"/>
      <c r="T1389" s="26" t="s">
        <v>111</v>
      </c>
      <c r="U1389" s="24"/>
      <c r="V1389" s="26" t="s">
        <v>15731</v>
      </c>
      <c r="W1389" s="26" t="s">
        <v>211</v>
      </c>
      <c r="X1389" s="26" t="s">
        <v>7820</v>
      </c>
      <c r="Y1389" s="26" t="s">
        <v>7821</v>
      </c>
      <c r="Z1389" s="26" t="s">
        <v>7822</v>
      </c>
      <c r="AA1389" s="24"/>
      <c r="AB1389" s="26" t="s">
        <v>15736</v>
      </c>
      <c r="AC1389" s="28">
        <v>1861</v>
      </c>
      <c r="AD1389" s="26" t="s">
        <v>7823</v>
      </c>
      <c r="AE1389" s="26" t="s">
        <v>682</v>
      </c>
      <c r="AF1389" s="26" t="s">
        <v>139</v>
      </c>
      <c r="AG1389" s="24"/>
      <c r="AH1389" s="24"/>
      <c r="AI1389" s="28">
        <v>1861</v>
      </c>
      <c r="AJ1389" s="24"/>
      <c r="AK1389" s="24"/>
      <c r="AL1389" s="24"/>
      <c r="AM1389" s="24"/>
      <c r="AN1389" s="24"/>
      <c r="AO1389" s="24"/>
      <c r="AP1389" s="24"/>
      <c r="AQ1389" s="24"/>
      <c r="AR1389" s="24"/>
      <c r="AS1389" s="24"/>
      <c r="AT1389" s="24"/>
      <c r="AU1389" s="24"/>
      <c r="AV1389" s="24"/>
      <c r="AW1389" s="28">
        <v>0</v>
      </c>
      <c r="AX1389" s="26">
        <v>0</v>
      </c>
      <c r="AY1389" s="28">
        <v>0</v>
      </c>
      <c r="AZ1389" s="28">
        <v>0</v>
      </c>
      <c r="BA1389" s="26">
        <v>0</v>
      </c>
      <c r="BB1389" s="24"/>
      <c r="BC1389" s="24"/>
      <c r="BD1389" s="24"/>
      <c r="BE1389" s="24"/>
      <c r="BF1389" s="24"/>
      <c r="BG1389" s="24"/>
      <c r="BH1389" s="24"/>
      <c r="BI1389" s="24"/>
      <c r="BJ1389" s="24"/>
      <c r="BK1389" s="24"/>
      <c r="BL1389" s="24"/>
      <c r="BM1389" s="24"/>
      <c r="BN1389" s="24"/>
      <c r="BO1389" s="24"/>
      <c r="BP1389" s="24"/>
      <c r="BQ1389" s="24"/>
      <c r="BR1389" s="26">
        <v>0</v>
      </c>
      <c r="BS1389" s="26">
        <v>0</v>
      </c>
      <c r="BT1389" s="26">
        <v>0</v>
      </c>
      <c r="BU1389" s="26">
        <v>0</v>
      </c>
      <c r="BV1389" s="26">
        <v>0</v>
      </c>
      <c r="BW1389" s="26">
        <v>0</v>
      </c>
      <c r="BX1389" s="26">
        <v>0</v>
      </c>
      <c r="BY1389" s="26">
        <v>0</v>
      </c>
      <c r="BZ1389" s="24"/>
      <c r="CA1389" s="24"/>
      <c r="CB1389" s="24"/>
      <c r="CC1389" s="24"/>
      <c r="CD1389" s="24"/>
      <c r="CE1389" s="24"/>
      <c r="CF1389" s="24"/>
      <c r="CG1389" s="24"/>
      <c r="CH1389" s="24"/>
      <c r="CI1389" s="24"/>
      <c r="CJ1389" s="24"/>
      <c r="CK1389" s="24"/>
      <c r="CL1389" s="24"/>
      <c r="CM1389" s="24"/>
      <c r="CN1389" s="24"/>
      <c r="CO1389" s="24"/>
      <c r="CP1389" s="24"/>
      <c r="CQ1389" s="24"/>
      <c r="CR1389" s="24"/>
      <c r="CS1389" s="24"/>
      <c r="CT1389" s="24"/>
      <c r="CU1389" s="24"/>
      <c r="CV1389" s="24"/>
      <c r="CW1389" s="24"/>
      <c r="CX1389" s="24"/>
      <c r="CY1389" s="24"/>
      <c r="CZ1389" s="24"/>
      <c r="DA1389" s="24"/>
      <c r="DB1389" s="24"/>
      <c r="DC1389" s="24"/>
      <c r="DD1389" s="24"/>
      <c r="DE1389" s="24"/>
      <c r="DF1389" s="26" t="s">
        <v>139</v>
      </c>
      <c r="DG1389" s="26" t="s">
        <v>139</v>
      </c>
      <c r="DH1389" s="26" t="s">
        <v>139</v>
      </c>
      <c r="DI1389" s="26" t="s">
        <v>139</v>
      </c>
      <c r="DJ1389" s="26" t="s">
        <v>139</v>
      </c>
      <c r="DK1389" s="26" t="s">
        <v>139</v>
      </c>
      <c r="DL1389" s="26" t="s">
        <v>139</v>
      </c>
      <c r="DM1389" s="26" t="s">
        <v>139</v>
      </c>
      <c r="DN1389" s="26" t="s">
        <v>139</v>
      </c>
      <c r="DO1389" s="26" t="s">
        <v>139</v>
      </c>
    </row>
    <row r="1390" spans="1:119" ht="20.100000000000001" customHeight="1" x14ac:dyDescent="0.25">
      <c r="A1390" s="29" t="str">
        <f t="shared" si="294"/>
        <v>Hong Kong Unison5</v>
      </c>
      <c r="B1390" s="29" t="str">
        <f t="shared" si="295"/>
        <v>Hong Kong Unison</v>
      </c>
      <c r="C1390" s="29">
        <f t="shared" si="296"/>
        <v>5</v>
      </c>
      <c r="D1390" s="30" t="str">
        <f t="shared" si="297"/>
        <v>East and Southeast Asia</v>
      </c>
      <c r="E1390" s="30" t="str">
        <f t="shared" si="298"/>
        <v>Hong Kong (SAR), China</v>
      </c>
      <c r="F1390" s="31">
        <f t="shared" si="299"/>
        <v>3</v>
      </c>
      <c r="G1390" s="31">
        <f t="shared" si="300"/>
        <v>2</v>
      </c>
      <c r="H1390" s="31">
        <f t="shared" si="301"/>
        <v>4</v>
      </c>
      <c r="I1390" s="31">
        <f t="shared" si="302"/>
        <v>3</v>
      </c>
      <c r="J1390" s="31">
        <f t="shared" si="303"/>
        <v>4</v>
      </c>
      <c r="K1390" s="31">
        <f t="shared" si="304"/>
        <v>3</v>
      </c>
      <c r="L1390" s="31">
        <f t="shared" si="305"/>
        <v>4</v>
      </c>
      <c r="M1390" s="31">
        <f t="shared" si="306"/>
        <v>3</v>
      </c>
      <c r="N1390" s="31">
        <f t="shared" si="307"/>
        <v>3.3</v>
      </c>
      <c r="O1390" s="26" t="s">
        <v>7833</v>
      </c>
      <c r="P1390" s="26" t="s">
        <v>108</v>
      </c>
      <c r="Q1390" s="27">
        <v>42858</v>
      </c>
      <c r="R1390" s="26" t="s">
        <v>166</v>
      </c>
      <c r="S1390" s="26" t="s">
        <v>167</v>
      </c>
      <c r="T1390" s="26" t="s">
        <v>142</v>
      </c>
      <c r="U1390" s="26" t="s">
        <v>307</v>
      </c>
      <c r="V1390" s="26" t="s">
        <v>469</v>
      </c>
      <c r="W1390" s="26" t="s">
        <v>2920</v>
      </c>
      <c r="X1390" s="26" t="s">
        <v>7834</v>
      </c>
      <c r="Y1390" s="26" t="s">
        <v>7835</v>
      </c>
      <c r="Z1390" s="24"/>
      <c r="AA1390" s="24"/>
      <c r="AB1390" s="26" t="s">
        <v>117</v>
      </c>
      <c r="AC1390" s="28">
        <v>12000</v>
      </c>
      <c r="AD1390" s="26" t="s">
        <v>7836</v>
      </c>
      <c r="AE1390" s="26" t="s">
        <v>474</v>
      </c>
      <c r="AF1390" s="26" t="s">
        <v>139</v>
      </c>
      <c r="AG1390" s="26" t="s">
        <v>175</v>
      </c>
      <c r="AH1390" s="26" t="s">
        <v>176</v>
      </c>
      <c r="AI1390" s="28">
        <v>12000</v>
      </c>
      <c r="AJ1390" s="26" t="s">
        <v>7837</v>
      </c>
      <c r="AK1390" s="26" t="s">
        <v>7838</v>
      </c>
      <c r="AL1390" s="26" t="s">
        <v>7839</v>
      </c>
      <c r="AM1390" s="24"/>
      <c r="AN1390" s="24"/>
      <c r="AO1390" s="24"/>
      <c r="AP1390" s="24"/>
      <c r="AQ1390" s="26" t="s">
        <v>7840</v>
      </c>
      <c r="AR1390" s="24"/>
      <c r="AS1390" s="24"/>
      <c r="AT1390" s="24"/>
      <c r="AU1390" s="24"/>
      <c r="AV1390" s="24"/>
      <c r="AW1390" s="28">
        <v>343088</v>
      </c>
      <c r="AX1390" s="26">
        <v>3500</v>
      </c>
      <c r="AY1390" s="28">
        <v>80</v>
      </c>
      <c r="AZ1390" s="28">
        <v>3250</v>
      </c>
      <c r="BA1390" s="26">
        <v>3250</v>
      </c>
      <c r="BB1390" s="24"/>
      <c r="BC1390" s="26" t="s">
        <v>7841</v>
      </c>
      <c r="BD1390" s="26" t="s">
        <v>125</v>
      </c>
      <c r="BE1390" s="24"/>
      <c r="BF1390" s="26" t="s">
        <v>7842</v>
      </c>
      <c r="BG1390" s="26" t="s">
        <v>7843</v>
      </c>
      <c r="BH1390" s="26" t="s">
        <v>7844</v>
      </c>
      <c r="BI1390" s="26" t="s">
        <v>7843</v>
      </c>
      <c r="BJ1390" s="26" t="s">
        <v>7845</v>
      </c>
      <c r="BK1390" s="26" t="s">
        <v>7843</v>
      </c>
      <c r="BL1390" s="26" t="s">
        <v>7846</v>
      </c>
      <c r="BM1390" s="26" t="s">
        <v>7843</v>
      </c>
      <c r="BN1390" s="26" t="s">
        <v>7847</v>
      </c>
      <c r="BO1390" s="26" t="s">
        <v>7843</v>
      </c>
      <c r="BP1390" s="24"/>
      <c r="BQ1390" s="24"/>
      <c r="BR1390" s="26">
        <v>0</v>
      </c>
      <c r="BS1390" s="26">
        <v>0</v>
      </c>
      <c r="BT1390" s="26">
        <v>0</v>
      </c>
      <c r="BU1390" s="26">
        <v>0</v>
      </c>
      <c r="BV1390" s="26">
        <v>0</v>
      </c>
      <c r="BW1390" s="26">
        <v>0</v>
      </c>
      <c r="BX1390" s="26">
        <v>0</v>
      </c>
      <c r="BY1390" s="26">
        <v>0</v>
      </c>
      <c r="BZ1390" s="26" t="s">
        <v>134</v>
      </c>
      <c r="CA1390" s="26" t="s">
        <v>134</v>
      </c>
      <c r="CB1390" s="26" t="s">
        <v>136</v>
      </c>
      <c r="CC1390" s="26" t="s">
        <v>136</v>
      </c>
      <c r="CD1390" s="26" t="s">
        <v>136</v>
      </c>
      <c r="CE1390" s="26" t="s">
        <v>136</v>
      </c>
      <c r="CF1390" s="26" t="s">
        <v>135</v>
      </c>
      <c r="CG1390" s="26" t="s">
        <v>135</v>
      </c>
      <c r="CH1390" s="26" t="s">
        <v>138</v>
      </c>
      <c r="CI1390" s="26" t="s">
        <v>138</v>
      </c>
      <c r="CJ1390" s="26" t="s">
        <v>136</v>
      </c>
      <c r="CK1390" s="26" t="s">
        <v>136</v>
      </c>
      <c r="CL1390" s="26" t="s">
        <v>134</v>
      </c>
      <c r="CM1390" s="26" t="s">
        <v>138</v>
      </c>
      <c r="CN1390" s="26" t="s">
        <v>136</v>
      </c>
      <c r="CO1390" s="26" t="s">
        <v>135</v>
      </c>
      <c r="CP1390" s="26" t="s">
        <v>136</v>
      </c>
      <c r="CQ1390" s="26" t="s">
        <v>138</v>
      </c>
      <c r="CR1390" s="26" t="s">
        <v>138</v>
      </c>
      <c r="CS1390" s="26" t="s">
        <v>138</v>
      </c>
      <c r="CT1390" s="26" t="s">
        <v>134</v>
      </c>
      <c r="CU1390" s="26" t="s">
        <v>135</v>
      </c>
      <c r="CV1390" s="26" t="s">
        <v>138</v>
      </c>
      <c r="CW1390" s="26" t="s">
        <v>136</v>
      </c>
      <c r="CX1390" s="26" t="s">
        <v>138</v>
      </c>
      <c r="CY1390" s="26" t="s">
        <v>134</v>
      </c>
      <c r="CZ1390" s="26" t="s">
        <v>136</v>
      </c>
      <c r="DA1390" s="26" t="s">
        <v>134</v>
      </c>
      <c r="DB1390" s="26" t="s">
        <v>135</v>
      </c>
      <c r="DC1390" s="26" t="s">
        <v>135</v>
      </c>
      <c r="DD1390" s="26" t="s">
        <v>138</v>
      </c>
      <c r="DE1390" s="26" t="s">
        <v>138</v>
      </c>
      <c r="DF1390" s="26" t="s">
        <v>120</v>
      </c>
      <c r="DG1390" s="26" t="s">
        <v>120</v>
      </c>
      <c r="DH1390" s="26" t="s">
        <v>139</v>
      </c>
      <c r="DI1390" s="26" t="s">
        <v>139</v>
      </c>
      <c r="DJ1390" s="26" t="s">
        <v>120</v>
      </c>
      <c r="DK1390" s="26" t="s">
        <v>139</v>
      </c>
      <c r="DL1390" s="26" t="s">
        <v>120</v>
      </c>
      <c r="DM1390" s="26" t="s">
        <v>139</v>
      </c>
      <c r="DN1390" s="26" t="s">
        <v>139</v>
      </c>
      <c r="DO1390" s="26" t="s">
        <v>139</v>
      </c>
    </row>
    <row r="1391" spans="1:119" ht="20.100000000000001" customHeight="1" x14ac:dyDescent="0.25">
      <c r="A1391" s="29" t="str">
        <f t="shared" si="294"/>
        <v/>
      </c>
      <c r="B1391" s="29" t="str">
        <f t="shared" si="295"/>
        <v>Hong Kong Unison</v>
      </c>
      <c r="C1391" s="29">
        <f t="shared" si="296"/>
        <v>0</v>
      </c>
      <c r="D1391" s="30" t="str">
        <f t="shared" si="297"/>
        <v>East and Southeast Asia</v>
      </c>
      <c r="E1391" s="30" t="str">
        <f t="shared" si="298"/>
        <v>Hong Kong (SAR), China</v>
      </c>
      <c r="F1391" s="31">
        <f t="shared" si="299"/>
        <v>0</v>
      </c>
      <c r="G1391" s="31">
        <f t="shared" si="300"/>
        <v>0</v>
      </c>
      <c r="H1391" s="31">
        <f t="shared" si="301"/>
        <v>0</v>
      </c>
      <c r="I1391" s="31">
        <f t="shared" si="302"/>
        <v>0</v>
      </c>
      <c r="J1391" s="31">
        <f t="shared" si="303"/>
        <v>0</v>
      </c>
      <c r="K1391" s="31">
        <f t="shared" si="304"/>
        <v>0</v>
      </c>
      <c r="L1391" s="31">
        <f t="shared" si="305"/>
        <v>0</v>
      </c>
      <c r="M1391" s="31">
        <f t="shared" si="306"/>
        <v>0</v>
      </c>
      <c r="N1391" s="31">
        <f t="shared" si="307"/>
        <v>0</v>
      </c>
      <c r="O1391" s="26" t="s">
        <v>16135</v>
      </c>
      <c r="P1391" s="26" t="s">
        <v>108</v>
      </c>
      <c r="Q1391" s="27">
        <v>42515</v>
      </c>
      <c r="R1391" s="24"/>
      <c r="S1391" s="24"/>
      <c r="T1391" s="26" t="s">
        <v>157</v>
      </c>
      <c r="U1391" s="24"/>
      <c r="V1391" s="26" t="s">
        <v>469</v>
      </c>
      <c r="W1391" s="26" t="s">
        <v>2920</v>
      </c>
      <c r="X1391" s="26" t="s">
        <v>7834</v>
      </c>
      <c r="Y1391" s="26" t="s">
        <v>7835</v>
      </c>
      <c r="Z1391" s="24"/>
      <c r="AA1391" s="24"/>
      <c r="AB1391" s="26" t="s">
        <v>15736</v>
      </c>
      <c r="AC1391" s="28">
        <v>1200</v>
      </c>
      <c r="AD1391" s="26" t="s">
        <v>7836</v>
      </c>
      <c r="AE1391" s="26" t="s">
        <v>474</v>
      </c>
      <c r="AF1391" s="26" t="s">
        <v>139</v>
      </c>
      <c r="AG1391" s="26" t="s">
        <v>175</v>
      </c>
      <c r="AH1391" s="24"/>
      <c r="AI1391" s="28">
        <v>1200</v>
      </c>
      <c r="AJ1391" s="24"/>
      <c r="AK1391" s="24"/>
      <c r="AL1391" s="24"/>
      <c r="AM1391" s="24"/>
      <c r="AN1391" s="24"/>
      <c r="AO1391" s="24"/>
      <c r="AP1391" s="24"/>
      <c r="AQ1391" s="24"/>
      <c r="AR1391" s="24"/>
      <c r="AS1391" s="24"/>
      <c r="AT1391" s="24"/>
      <c r="AU1391" s="24"/>
      <c r="AV1391" s="24"/>
      <c r="AW1391" s="24"/>
      <c r="AX1391" s="24"/>
      <c r="AY1391" s="24"/>
      <c r="AZ1391" s="24"/>
      <c r="BA1391" s="24"/>
      <c r="BB1391" s="24"/>
      <c r="BC1391" s="26" t="s">
        <v>7841</v>
      </c>
      <c r="BD1391" s="24"/>
      <c r="BE1391" s="24"/>
      <c r="BF1391" s="24"/>
      <c r="BG1391" s="24"/>
      <c r="BH1391" s="24"/>
      <c r="BI1391" s="24"/>
      <c r="BJ1391" s="24"/>
      <c r="BK1391" s="24"/>
      <c r="BL1391" s="24"/>
      <c r="BM1391" s="24"/>
      <c r="BN1391" s="24"/>
      <c r="BO1391" s="24"/>
      <c r="BP1391" s="24"/>
      <c r="BQ1391" s="24"/>
      <c r="BR1391" s="24"/>
      <c r="BS1391" s="24"/>
      <c r="BT1391" s="24"/>
      <c r="BU1391" s="24"/>
      <c r="BV1391" s="24"/>
      <c r="BW1391" s="24"/>
      <c r="BX1391" s="24"/>
      <c r="BY1391" s="24"/>
      <c r="BZ1391" s="24"/>
      <c r="CA1391" s="24"/>
      <c r="CB1391" s="24"/>
      <c r="CC1391" s="24"/>
      <c r="CD1391" s="24"/>
      <c r="CE1391" s="24"/>
      <c r="CF1391" s="24"/>
      <c r="CG1391" s="24"/>
      <c r="CH1391" s="24"/>
      <c r="CI1391" s="24"/>
      <c r="CJ1391" s="24"/>
      <c r="CK1391" s="24"/>
      <c r="CL1391" s="24"/>
      <c r="CM1391" s="24"/>
      <c r="CN1391" s="24"/>
      <c r="CO1391" s="24"/>
      <c r="CP1391" s="24"/>
      <c r="CQ1391" s="24"/>
      <c r="CR1391" s="24"/>
      <c r="CS1391" s="24"/>
      <c r="CT1391" s="24"/>
      <c r="CU1391" s="24"/>
      <c r="CV1391" s="24"/>
      <c r="CW1391" s="24"/>
      <c r="CX1391" s="24"/>
      <c r="CY1391" s="24"/>
      <c r="CZ1391" s="24"/>
      <c r="DA1391" s="24"/>
      <c r="DB1391" s="24"/>
      <c r="DC1391" s="24"/>
      <c r="DD1391" s="24"/>
      <c r="DE1391" s="24"/>
      <c r="DF1391" s="26" t="s">
        <v>139</v>
      </c>
      <c r="DG1391" s="26" t="s">
        <v>139</v>
      </c>
      <c r="DH1391" s="26" t="s">
        <v>139</v>
      </c>
      <c r="DI1391" s="26" t="s">
        <v>139</v>
      </c>
      <c r="DJ1391" s="26" t="s">
        <v>139</v>
      </c>
      <c r="DK1391" s="26" t="s">
        <v>139</v>
      </c>
      <c r="DL1391" s="26" t="s">
        <v>139</v>
      </c>
      <c r="DM1391" s="26" t="s">
        <v>139</v>
      </c>
      <c r="DN1391" s="26" t="s">
        <v>139</v>
      </c>
      <c r="DO1391" s="26" t="s">
        <v>139</v>
      </c>
    </row>
    <row r="1392" spans="1:119" ht="20.100000000000001" customHeight="1" x14ac:dyDescent="0.25">
      <c r="A1392" s="29" t="str">
        <f t="shared" si="294"/>
        <v>Hong Kong Unison4</v>
      </c>
      <c r="B1392" s="29" t="str">
        <f t="shared" si="295"/>
        <v>Hong Kong Unison</v>
      </c>
      <c r="C1392" s="29">
        <f t="shared" si="296"/>
        <v>4</v>
      </c>
      <c r="D1392" s="30" t="str">
        <f t="shared" si="297"/>
        <v>East and Southeast Asia</v>
      </c>
      <c r="E1392" s="30" t="str">
        <f t="shared" si="298"/>
        <v>Hong Kong (SAR), China</v>
      </c>
      <c r="F1392" s="31">
        <f t="shared" si="299"/>
        <v>4</v>
      </c>
      <c r="G1392" s="31">
        <f t="shared" si="300"/>
        <v>2</v>
      </c>
      <c r="H1392" s="31">
        <f t="shared" si="301"/>
        <v>4</v>
      </c>
      <c r="I1392" s="31">
        <f t="shared" si="302"/>
        <v>2</v>
      </c>
      <c r="J1392" s="31">
        <f t="shared" si="303"/>
        <v>3</v>
      </c>
      <c r="K1392" s="31">
        <f t="shared" si="304"/>
        <v>4</v>
      </c>
      <c r="L1392" s="31">
        <f t="shared" si="305"/>
        <v>4</v>
      </c>
      <c r="M1392" s="31">
        <f t="shared" si="306"/>
        <v>3</v>
      </c>
      <c r="N1392" s="31">
        <f t="shared" si="307"/>
        <v>3.3</v>
      </c>
      <c r="O1392" s="26" t="s">
        <v>7848</v>
      </c>
      <c r="P1392" s="26" t="s">
        <v>108</v>
      </c>
      <c r="Q1392" s="27">
        <v>42502</v>
      </c>
      <c r="R1392" s="26" t="s">
        <v>166</v>
      </c>
      <c r="S1392" s="26" t="s">
        <v>184</v>
      </c>
      <c r="T1392" s="26" t="s">
        <v>157</v>
      </c>
      <c r="U1392" s="26" t="s">
        <v>307</v>
      </c>
      <c r="V1392" s="26" t="s">
        <v>469</v>
      </c>
      <c r="W1392" s="26" t="s">
        <v>2920</v>
      </c>
      <c r="X1392" s="26" t="s">
        <v>7834</v>
      </c>
      <c r="Y1392" s="26" t="s">
        <v>7835</v>
      </c>
      <c r="Z1392" s="24"/>
      <c r="AA1392" s="24"/>
      <c r="AB1392" s="26" t="s">
        <v>117</v>
      </c>
      <c r="AC1392" s="28">
        <v>12000</v>
      </c>
      <c r="AD1392" s="26" t="s">
        <v>7836</v>
      </c>
      <c r="AE1392" s="26" t="s">
        <v>474</v>
      </c>
      <c r="AF1392" s="26" t="s">
        <v>139</v>
      </c>
      <c r="AG1392" s="26" t="s">
        <v>175</v>
      </c>
      <c r="AH1392" s="26" t="s">
        <v>185</v>
      </c>
      <c r="AI1392" s="28">
        <v>12000</v>
      </c>
      <c r="AJ1392" s="26" t="s">
        <v>7849</v>
      </c>
      <c r="AK1392" s="26" t="s">
        <v>7838</v>
      </c>
      <c r="AL1392" s="26" t="s">
        <v>7839</v>
      </c>
      <c r="AM1392" s="24"/>
      <c r="AN1392" s="24"/>
      <c r="AO1392" s="24"/>
      <c r="AP1392" s="24"/>
      <c r="AQ1392" s="26" t="s">
        <v>7850</v>
      </c>
      <c r="AR1392" s="24"/>
      <c r="AS1392" s="24"/>
      <c r="AT1392" s="24"/>
      <c r="AU1392" s="26" t="s">
        <v>7851</v>
      </c>
      <c r="AV1392" s="24"/>
      <c r="AW1392" s="28">
        <v>315108</v>
      </c>
      <c r="AX1392" s="26">
        <v>3500</v>
      </c>
      <c r="AY1392" s="28">
        <v>80</v>
      </c>
      <c r="AZ1392" s="28">
        <v>80</v>
      </c>
      <c r="BA1392" s="26">
        <v>0</v>
      </c>
      <c r="BB1392" s="26" t="s">
        <v>148</v>
      </c>
      <c r="BC1392" s="26" t="s">
        <v>7841</v>
      </c>
      <c r="BD1392" s="26" t="s">
        <v>125</v>
      </c>
      <c r="BE1392" s="24"/>
      <c r="BF1392" s="26" t="s">
        <v>7852</v>
      </c>
      <c r="BG1392" s="26" t="s">
        <v>2864</v>
      </c>
      <c r="BH1392" s="26" t="s">
        <v>7844</v>
      </c>
      <c r="BI1392" s="26" t="s">
        <v>2864</v>
      </c>
      <c r="BJ1392" s="26" t="s">
        <v>7853</v>
      </c>
      <c r="BK1392" s="26" t="s">
        <v>2864</v>
      </c>
      <c r="BL1392" s="26" t="s">
        <v>7854</v>
      </c>
      <c r="BM1392" s="26" t="s">
        <v>2864</v>
      </c>
      <c r="BN1392" s="26" t="s">
        <v>7846</v>
      </c>
      <c r="BO1392" s="26" t="s">
        <v>2864</v>
      </c>
      <c r="BP1392" s="24"/>
      <c r="BQ1392" s="24"/>
      <c r="BR1392" s="26">
        <v>4</v>
      </c>
      <c r="BS1392" s="26">
        <v>2</v>
      </c>
      <c r="BT1392" s="26">
        <v>4</v>
      </c>
      <c r="BU1392" s="26">
        <v>2</v>
      </c>
      <c r="BV1392" s="26">
        <v>3</v>
      </c>
      <c r="BW1392" s="26">
        <v>4</v>
      </c>
      <c r="BX1392" s="26">
        <v>4</v>
      </c>
      <c r="BY1392" s="26">
        <v>3</v>
      </c>
      <c r="BZ1392" s="24"/>
      <c r="CA1392" s="24"/>
      <c r="CB1392" s="24"/>
      <c r="CC1392" s="24"/>
      <c r="CD1392" s="24"/>
      <c r="CE1392" s="24"/>
      <c r="CF1392" s="24"/>
      <c r="CG1392" s="24"/>
      <c r="CH1392" s="24"/>
      <c r="CI1392" s="24"/>
      <c r="CJ1392" s="24"/>
      <c r="CK1392" s="24"/>
      <c r="CL1392" s="24"/>
      <c r="CM1392" s="24"/>
      <c r="CN1392" s="24"/>
      <c r="CO1392" s="24"/>
      <c r="CP1392" s="24"/>
      <c r="CQ1392" s="24"/>
      <c r="CR1392" s="24"/>
      <c r="CS1392" s="24"/>
      <c r="CT1392" s="24"/>
      <c r="CU1392" s="24"/>
      <c r="CV1392" s="24"/>
      <c r="CW1392" s="24"/>
      <c r="CX1392" s="24"/>
      <c r="CY1392" s="24"/>
      <c r="CZ1392" s="24"/>
      <c r="DA1392" s="24"/>
      <c r="DB1392" s="24"/>
      <c r="DC1392" s="24"/>
      <c r="DD1392" s="24"/>
      <c r="DE1392" s="24"/>
      <c r="DF1392" s="26" t="s">
        <v>139</v>
      </c>
      <c r="DG1392" s="26" t="s">
        <v>120</v>
      </c>
      <c r="DH1392" s="26" t="s">
        <v>139</v>
      </c>
      <c r="DI1392" s="26" t="s">
        <v>139</v>
      </c>
      <c r="DJ1392" s="26" t="s">
        <v>120</v>
      </c>
      <c r="DK1392" s="26" t="s">
        <v>139</v>
      </c>
      <c r="DL1392" s="26" t="s">
        <v>120</v>
      </c>
      <c r="DM1392" s="26" t="s">
        <v>139</v>
      </c>
      <c r="DN1392" s="26" t="s">
        <v>139</v>
      </c>
      <c r="DO1392" s="26" t="s">
        <v>139</v>
      </c>
    </row>
    <row r="1393" spans="1:119" ht="20.100000000000001" customHeight="1" x14ac:dyDescent="0.25">
      <c r="A1393" s="29" t="str">
        <f t="shared" si="294"/>
        <v/>
      </c>
      <c r="B1393" s="29" t="str">
        <f t="shared" si="295"/>
        <v>Hong Kong Unison</v>
      </c>
      <c r="C1393" s="29">
        <f t="shared" si="296"/>
        <v>0</v>
      </c>
      <c r="D1393" s="30" t="str">
        <f t="shared" si="297"/>
        <v>East and Southeast Asia</v>
      </c>
      <c r="E1393" s="30" t="str">
        <f t="shared" si="298"/>
        <v>Hong Kong (SAR), China</v>
      </c>
      <c r="F1393" s="31">
        <f t="shared" si="299"/>
        <v>0</v>
      </c>
      <c r="G1393" s="31">
        <f t="shared" si="300"/>
        <v>0</v>
      </c>
      <c r="H1393" s="31">
        <f t="shared" si="301"/>
        <v>0</v>
      </c>
      <c r="I1393" s="31">
        <f t="shared" si="302"/>
        <v>0</v>
      </c>
      <c r="J1393" s="31">
        <f t="shared" si="303"/>
        <v>0</v>
      </c>
      <c r="K1393" s="31">
        <f t="shared" si="304"/>
        <v>0</v>
      </c>
      <c r="L1393" s="31">
        <f t="shared" si="305"/>
        <v>0</v>
      </c>
      <c r="M1393" s="31">
        <f t="shared" si="306"/>
        <v>0</v>
      </c>
      <c r="N1393" s="31">
        <f t="shared" si="307"/>
        <v>0</v>
      </c>
      <c r="O1393" s="26" t="s">
        <v>16136</v>
      </c>
      <c r="P1393" s="26" t="s">
        <v>108</v>
      </c>
      <c r="Q1393" s="27">
        <v>41649</v>
      </c>
      <c r="R1393" s="24"/>
      <c r="S1393" s="24"/>
      <c r="T1393" s="26" t="s">
        <v>194</v>
      </c>
      <c r="U1393" s="24"/>
      <c r="V1393" s="26" t="s">
        <v>469</v>
      </c>
      <c r="W1393" s="26" t="s">
        <v>2920</v>
      </c>
      <c r="X1393" s="26" t="s">
        <v>7834</v>
      </c>
      <c r="Y1393" s="26" t="s">
        <v>7835</v>
      </c>
      <c r="Z1393" s="24"/>
      <c r="AA1393" s="24"/>
      <c r="AB1393" s="26" t="s">
        <v>15736</v>
      </c>
      <c r="AC1393" s="28">
        <v>1540</v>
      </c>
      <c r="AD1393" s="26" t="s">
        <v>7836</v>
      </c>
      <c r="AE1393" s="26" t="s">
        <v>474</v>
      </c>
      <c r="AF1393" s="26" t="s">
        <v>139</v>
      </c>
      <c r="AG1393" s="26" t="s">
        <v>175</v>
      </c>
      <c r="AH1393" s="24"/>
      <c r="AI1393" s="28">
        <v>1540</v>
      </c>
      <c r="AJ1393" s="24"/>
      <c r="AK1393" s="24"/>
      <c r="AL1393" s="24"/>
      <c r="AM1393" s="24"/>
      <c r="AN1393" s="24"/>
      <c r="AO1393" s="24"/>
      <c r="AP1393" s="24"/>
      <c r="AQ1393" s="24"/>
      <c r="AR1393" s="24"/>
      <c r="AS1393" s="24"/>
      <c r="AT1393" s="24"/>
      <c r="AU1393" s="24"/>
      <c r="AV1393" s="24"/>
      <c r="AW1393" s="24"/>
      <c r="AX1393" s="24"/>
      <c r="AY1393" s="24"/>
      <c r="AZ1393" s="24"/>
      <c r="BA1393" s="24"/>
      <c r="BB1393" s="24"/>
      <c r="BC1393" s="26" t="s">
        <v>7841</v>
      </c>
      <c r="BD1393" s="24"/>
      <c r="BE1393" s="24"/>
      <c r="BF1393" s="24"/>
      <c r="BG1393" s="24"/>
      <c r="BH1393" s="24"/>
      <c r="BI1393" s="24"/>
      <c r="BJ1393" s="24"/>
      <c r="BK1393" s="24"/>
      <c r="BL1393" s="24"/>
      <c r="BM1393" s="24"/>
      <c r="BN1393" s="24"/>
      <c r="BO1393" s="24"/>
      <c r="BP1393" s="24"/>
      <c r="BQ1393" s="24"/>
      <c r="BR1393" s="24"/>
      <c r="BS1393" s="24"/>
      <c r="BT1393" s="24"/>
      <c r="BU1393" s="24"/>
      <c r="BV1393" s="24"/>
      <c r="BW1393" s="24"/>
      <c r="BX1393" s="24"/>
      <c r="BY1393" s="24"/>
      <c r="BZ1393" s="24"/>
      <c r="CA1393" s="24"/>
      <c r="CB1393" s="24"/>
      <c r="CC1393" s="24"/>
      <c r="CD1393" s="24"/>
      <c r="CE1393" s="24"/>
      <c r="CF1393" s="24"/>
      <c r="CG1393" s="24"/>
      <c r="CH1393" s="24"/>
      <c r="CI1393" s="24"/>
      <c r="CJ1393" s="24"/>
      <c r="CK1393" s="24"/>
      <c r="CL1393" s="24"/>
      <c r="CM1393" s="24"/>
      <c r="CN1393" s="24"/>
      <c r="CO1393" s="24"/>
      <c r="CP1393" s="24"/>
      <c r="CQ1393" s="24"/>
      <c r="CR1393" s="24"/>
      <c r="CS1393" s="24"/>
      <c r="CT1393" s="24"/>
      <c r="CU1393" s="24"/>
      <c r="CV1393" s="24"/>
      <c r="CW1393" s="24"/>
      <c r="CX1393" s="24"/>
      <c r="CY1393" s="24"/>
      <c r="CZ1393" s="24"/>
      <c r="DA1393" s="24"/>
      <c r="DB1393" s="24"/>
      <c r="DC1393" s="24"/>
      <c r="DD1393" s="24"/>
      <c r="DE1393" s="24"/>
      <c r="DF1393" s="26" t="s">
        <v>139</v>
      </c>
      <c r="DG1393" s="26" t="s">
        <v>139</v>
      </c>
      <c r="DH1393" s="26" t="s">
        <v>139</v>
      </c>
      <c r="DI1393" s="26" t="s">
        <v>139</v>
      </c>
      <c r="DJ1393" s="26" t="s">
        <v>139</v>
      </c>
      <c r="DK1393" s="26" t="s">
        <v>139</v>
      </c>
      <c r="DL1393" s="26" t="s">
        <v>139</v>
      </c>
      <c r="DM1393" s="26" t="s">
        <v>139</v>
      </c>
      <c r="DN1393" s="26" t="s">
        <v>139</v>
      </c>
      <c r="DO1393" s="26" t="s">
        <v>139</v>
      </c>
    </row>
    <row r="1394" spans="1:119" ht="20.100000000000001" customHeight="1" x14ac:dyDescent="0.25">
      <c r="A1394" s="29" t="str">
        <f t="shared" si="294"/>
        <v>Hong Kong Unison3</v>
      </c>
      <c r="B1394" s="29" t="str">
        <f t="shared" si="295"/>
        <v>Hong Kong Unison</v>
      </c>
      <c r="C1394" s="29">
        <f t="shared" si="296"/>
        <v>3</v>
      </c>
      <c r="D1394" s="30" t="str">
        <f t="shared" si="297"/>
        <v>East and Southeast Asia</v>
      </c>
      <c r="E1394" s="30" t="str">
        <f t="shared" si="298"/>
        <v>Hong Kong (SAR), China</v>
      </c>
      <c r="F1394" s="31">
        <f t="shared" si="299"/>
        <v>4</v>
      </c>
      <c r="G1394" s="31">
        <f t="shared" si="300"/>
        <v>2</v>
      </c>
      <c r="H1394" s="31">
        <f t="shared" si="301"/>
        <v>4</v>
      </c>
      <c r="I1394" s="31">
        <f t="shared" si="302"/>
        <v>4</v>
      </c>
      <c r="J1394" s="31">
        <f t="shared" si="303"/>
        <v>3</v>
      </c>
      <c r="K1394" s="31">
        <f t="shared" si="304"/>
        <v>5</v>
      </c>
      <c r="L1394" s="31">
        <f t="shared" si="305"/>
        <v>5</v>
      </c>
      <c r="M1394" s="31">
        <f t="shared" si="306"/>
        <v>3</v>
      </c>
      <c r="N1394" s="31">
        <f t="shared" si="307"/>
        <v>3.8</v>
      </c>
      <c r="O1394" s="26" t="s">
        <v>7855</v>
      </c>
      <c r="P1394" s="26" t="s">
        <v>108</v>
      </c>
      <c r="Q1394" s="27">
        <v>41771</v>
      </c>
      <c r="R1394" s="26" t="s">
        <v>166</v>
      </c>
      <c r="S1394" s="26" t="s">
        <v>193</v>
      </c>
      <c r="T1394" s="26" t="s">
        <v>194</v>
      </c>
      <c r="U1394" s="26" t="s">
        <v>307</v>
      </c>
      <c r="V1394" s="26" t="s">
        <v>469</v>
      </c>
      <c r="W1394" s="26" t="s">
        <v>2920</v>
      </c>
      <c r="X1394" s="26" t="s">
        <v>7834</v>
      </c>
      <c r="Y1394" s="26" t="s">
        <v>7835</v>
      </c>
      <c r="Z1394" s="24"/>
      <c r="AA1394" s="24"/>
      <c r="AB1394" s="26" t="s">
        <v>117</v>
      </c>
      <c r="AC1394" s="28">
        <v>22000</v>
      </c>
      <c r="AD1394" s="26" t="s">
        <v>7836</v>
      </c>
      <c r="AE1394" s="26" t="s">
        <v>474</v>
      </c>
      <c r="AF1394" s="26" t="s">
        <v>139</v>
      </c>
      <c r="AG1394" s="26" t="s">
        <v>175</v>
      </c>
      <c r="AH1394" s="26" t="s">
        <v>121</v>
      </c>
      <c r="AI1394" s="28">
        <v>22000</v>
      </c>
      <c r="AJ1394" s="26" t="s">
        <v>7856</v>
      </c>
      <c r="AK1394" s="26" t="s">
        <v>7838</v>
      </c>
      <c r="AL1394" s="26" t="s">
        <v>7839</v>
      </c>
      <c r="AM1394" s="24"/>
      <c r="AN1394" s="24"/>
      <c r="AO1394" s="24"/>
      <c r="AP1394" s="24"/>
      <c r="AQ1394" s="26" t="s">
        <v>7857</v>
      </c>
      <c r="AR1394" s="24"/>
      <c r="AS1394" s="24"/>
      <c r="AT1394" s="24"/>
      <c r="AU1394" s="26" t="s">
        <v>7858</v>
      </c>
      <c r="AV1394" s="24"/>
      <c r="AW1394" s="28">
        <v>78730</v>
      </c>
      <c r="AX1394" s="26">
        <v>2637</v>
      </c>
      <c r="AY1394" s="28">
        <v>80</v>
      </c>
      <c r="AZ1394" s="28">
        <v>80</v>
      </c>
      <c r="BA1394" s="26">
        <v>0</v>
      </c>
      <c r="BB1394" s="26" t="s">
        <v>148</v>
      </c>
      <c r="BC1394" s="26" t="s">
        <v>7841</v>
      </c>
      <c r="BD1394" s="26" t="s">
        <v>437</v>
      </c>
      <c r="BE1394" s="26" t="s">
        <v>7859</v>
      </c>
      <c r="BF1394" s="26" t="s">
        <v>7852</v>
      </c>
      <c r="BG1394" s="26" t="s">
        <v>5434</v>
      </c>
      <c r="BH1394" s="26" t="s">
        <v>7860</v>
      </c>
      <c r="BI1394" s="26" t="s">
        <v>261</v>
      </c>
      <c r="BJ1394" s="24"/>
      <c r="BK1394" s="24"/>
      <c r="BL1394" s="24"/>
      <c r="BM1394" s="24"/>
      <c r="BN1394" s="24"/>
      <c r="BO1394" s="24"/>
      <c r="BP1394" s="24"/>
      <c r="BQ1394" s="24"/>
      <c r="BR1394" s="26">
        <v>4</v>
      </c>
      <c r="BS1394" s="26">
        <v>2</v>
      </c>
      <c r="BT1394" s="26">
        <v>4</v>
      </c>
      <c r="BU1394" s="26">
        <v>4</v>
      </c>
      <c r="BV1394" s="26">
        <v>3</v>
      </c>
      <c r="BW1394" s="26">
        <v>5</v>
      </c>
      <c r="BX1394" s="26">
        <v>5</v>
      </c>
      <c r="BY1394" s="26">
        <v>3</v>
      </c>
      <c r="BZ1394" s="24"/>
      <c r="CA1394" s="24"/>
      <c r="CB1394" s="24"/>
      <c r="CC1394" s="24"/>
      <c r="CD1394" s="24"/>
      <c r="CE1394" s="24"/>
      <c r="CF1394" s="24"/>
      <c r="CG1394" s="24"/>
      <c r="CH1394" s="24"/>
      <c r="CI1394" s="24"/>
      <c r="CJ1394" s="24"/>
      <c r="CK1394" s="24"/>
      <c r="CL1394" s="24"/>
      <c r="CM1394" s="24"/>
      <c r="CN1394" s="24"/>
      <c r="CO1394" s="24"/>
      <c r="CP1394" s="24"/>
      <c r="CQ1394" s="24"/>
      <c r="CR1394" s="24"/>
      <c r="CS1394" s="24"/>
      <c r="CT1394" s="24"/>
      <c r="CU1394" s="24"/>
      <c r="CV1394" s="24"/>
      <c r="CW1394" s="24"/>
      <c r="CX1394" s="24"/>
      <c r="CY1394" s="24"/>
      <c r="CZ1394" s="24"/>
      <c r="DA1394" s="24"/>
      <c r="DB1394" s="24"/>
      <c r="DC1394" s="24"/>
      <c r="DD1394" s="24"/>
      <c r="DE1394" s="24"/>
      <c r="DF1394" s="26" t="s">
        <v>139</v>
      </c>
      <c r="DG1394" s="26" t="s">
        <v>120</v>
      </c>
      <c r="DH1394" s="26" t="s">
        <v>120</v>
      </c>
      <c r="DI1394" s="26" t="s">
        <v>139</v>
      </c>
      <c r="DJ1394" s="26" t="s">
        <v>120</v>
      </c>
      <c r="DK1394" s="26" t="s">
        <v>139</v>
      </c>
      <c r="DL1394" s="26" t="s">
        <v>120</v>
      </c>
      <c r="DM1394" s="26" t="s">
        <v>139</v>
      </c>
      <c r="DN1394" s="26" t="s">
        <v>139</v>
      </c>
      <c r="DO1394" s="26" t="s">
        <v>139</v>
      </c>
    </row>
    <row r="1395" spans="1:119" ht="20.100000000000001" customHeight="1" x14ac:dyDescent="0.25">
      <c r="A1395" s="29" t="str">
        <f t="shared" si="294"/>
        <v>Hong Kong Unison2</v>
      </c>
      <c r="B1395" s="29" t="str">
        <f t="shared" si="295"/>
        <v>Hong Kong Unison</v>
      </c>
      <c r="C1395" s="29">
        <f t="shared" si="296"/>
        <v>2</v>
      </c>
      <c r="D1395" s="30" t="str">
        <f t="shared" si="297"/>
        <v>East and Southeast Asia</v>
      </c>
      <c r="E1395" s="30" t="str">
        <f t="shared" si="298"/>
        <v>Hong Kong (SAR), China</v>
      </c>
      <c r="F1395" s="31">
        <f t="shared" si="299"/>
        <v>4</v>
      </c>
      <c r="G1395" s="31">
        <f t="shared" si="300"/>
        <v>3</v>
      </c>
      <c r="H1395" s="31">
        <f t="shared" si="301"/>
        <v>3</v>
      </c>
      <c r="I1395" s="31">
        <f t="shared" si="302"/>
        <v>4</v>
      </c>
      <c r="J1395" s="31">
        <f t="shared" si="303"/>
        <v>3</v>
      </c>
      <c r="K1395" s="31">
        <f t="shared" si="304"/>
        <v>4</v>
      </c>
      <c r="L1395" s="31">
        <f t="shared" si="305"/>
        <v>4</v>
      </c>
      <c r="M1395" s="31">
        <f t="shared" si="306"/>
        <v>4</v>
      </c>
      <c r="N1395" s="31">
        <f t="shared" si="307"/>
        <v>3.6</v>
      </c>
      <c r="O1395" s="26" t="s">
        <v>7861</v>
      </c>
      <c r="P1395" s="26" t="s">
        <v>108</v>
      </c>
      <c r="Q1395" s="27">
        <v>41400</v>
      </c>
      <c r="R1395" s="26" t="s">
        <v>109</v>
      </c>
      <c r="S1395" s="26" t="s">
        <v>206</v>
      </c>
      <c r="T1395" s="26" t="s">
        <v>207</v>
      </c>
      <c r="U1395" s="26" t="s">
        <v>307</v>
      </c>
      <c r="V1395" s="26" t="s">
        <v>469</v>
      </c>
      <c r="W1395" s="26" t="s">
        <v>2920</v>
      </c>
      <c r="X1395" s="26" t="s">
        <v>7834</v>
      </c>
      <c r="Y1395" s="26" t="s">
        <v>7835</v>
      </c>
      <c r="Z1395" s="24"/>
      <c r="AA1395" s="24"/>
      <c r="AB1395" s="26" t="s">
        <v>117</v>
      </c>
      <c r="AC1395" s="28">
        <v>15000</v>
      </c>
      <c r="AD1395" s="26" t="s">
        <v>7836</v>
      </c>
      <c r="AE1395" s="26" t="s">
        <v>474</v>
      </c>
      <c r="AF1395" s="26" t="s">
        <v>139</v>
      </c>
      <c r="AG1395" s="26" t="s">
        <v>175</v>
      </c>
      <c r="AH1395" s="26" t="s">
        <v>143</v>
      </c>
      <c r="AI1395" s="28">
        <v>15000</v>
      </c>
      <c r="AJ1395" s="26" t="s">
        <v>7862</v>
      </c>
      <c r="AK1395" s="26" t="s">
        <v>7838</v>
      </c>
      <c r="AL1395" s="26" t="s">
        <v>7839</v>
      </c>
      <c r="AM1395" s="24"/>
      <c r="AN1395" s="24"/>
      <c r="AO1395" s="24"/>
      <c r="AP1395" s="24"/>
      <c r="AQ1395" s="24"/>
      <c r="AR1395" s="24"/>
      <c r="AS1395" s="24"/>
      <c r="AT1395" s="24"/>
      <c r="AU1395" s="24"/>
      <c r="AV1395" s="24"/>
      <c r="AW1395" s="28">
        <v>294354</v>
      </c>
      <c r="AX1395" s="26">
        <v>2524</v>
      </c>
      <c r="AY1395" s="28">
        <v>80</v>
      </c>
      <c r="AZ1395" s="28">
        <v>80</v>
      </c>
      <c r="BA1395" s="26">
        <v>0</v>
      </c>
      <c r="BB1395" s="26" t="s">
        <v>148</v>
      </c>
      <c r="BC1395" s="26" t="s">
        <v>7841</v>
      </c>
      <c r="BD1395" s="26" t="s">
        <v>125</v>
      </c>
      <c r="BE1395" s="24"/>
      <c r="BF1395" s="26" t="s">
        <v>7852</v>
      </c>
      <c r="BG1395" s="26" t="s">
        <v>5434</v>
      </c>
      <c r="BH1395" s="26" t="s">
        <v>7863</v>
      </c>
      <c r="BI1395" s="26" t="s">
        <v>261</v>
      </c>
      <c r="BJ1395" s="24"/>
      <c r="BK1395" s="24"/>
      <c r="BL1395" s="24"/>
      <c r="BM1395" s="24"/>
      <c r="BN1395" s="24"/>
      <c r="BO1395" s="24"/>
      <c r="BP1395" s="24"/>
      <c r="BQ1395" s="24"/>
      <c r="BR1395" s="26">
        <v>4</v>
      </c>
      <c r="BS1395" s="26">
        <v>3</v>
      </c>
      <c r="BT1395" s="26">
        <v>3</v>
      </c>
      <c r="BU1395" s="26">
        <v>4</v>
      </c>
      <c r="BV1395" s="26">
        <v>3</v>
      </c>
      <c r="BW1395" s="26">
        <v>4</v>
      </c>
      <c r="BX1395" s="26">
        <v>4</v>
      </c>
      <c r="BY1395" s="26">
        <v>4</v>
      </c>
      <c r="BZ1395" s="24"/>
      <c r="CA1395" s="24"/>
      <c r="CB1395" s="24"/>
      <c r="CC1395" s="24"/>
      <c r="CD1395" s="24"/>
      <c r="CE1395" s="24"/>
      <c r="CF1395" s="24"/>
      <c r="CG1395" s="24"/>
      <c r="CH1395" s="24"/>
      <c r="CI1395" s="24"/>
      <c r="CJ1395" s="24"/>
      <c r="CK1395" s="24"/>
      <c r="CL1395" s="24"/>
      <c r="CM1395" s="24"/>
      <c r="CN1395" s="24"/>
      <c r="CO1395" s="24"/>
      <c r="CP1395" s="24"/>
      <c r="CQ1395" s="24"/>
      <c r="CR1395" s="24"/>
      <c r="CS1395" s="24"/>
      <c r="CT1395" s="24"/>
      <c r="CU1395" s="24"/>
      <c r="CV1395" s="24"/>
      <c r="CW1395" s="24"/>
      <c r="CX1395" s="24"/>
      <c r="CY1395" s="24"/>
      <c r="CZ1395" s="24"/>
      <c r="DA1395" s="24"/>
      <c r="DB1395" s="24"/>
      <c r="DC1395" s="24"/>
      <c r="DD1395" s="24"/>
      <c r="DE1395" s="24"/>
      <c r="DF1395" s="26" t="s">
        <v>139</v>
      </c>
      <c r="DG1395" s="26" t="s">
        <v>120</v>
      </c>
      <c r="DH1395" s="26" t="s">
        <v>139</v>
      </c>
      <c r="DI1395" s="26" t="s">
        <v>139</v>
      </c>
      <c r="DJ1395" s="26" t="s">
        <v>120</v>
      </c>
      <c r="DK1395" s="26" t="s">
        <v>139</v>
      </c>
      <c r="DL1395" s="26" t="s">
        <v>120</v>
      </c>
      <c r="DM1395" s="26" t="s">
        <v>139</v>
      </c>
      <c r="DN1395" s="26" t="s">
        <v>139</v>
      </c>
      <c r="DO1395" s="26" t="s">
        <v>139</v>
      </c>
    </row>
    <row r="1396" spans="1:119" ht="20.100000000000001" customHeight="1" x14ac:dyDescent="0.25">
      <c r="A1396" s="29" t="str">
        <f t="shared" si="294"/>
        <v>Hong Kong Unison1</v>
      </c>
      <c r="B1396" s="29" t="str">
        <f t="shared" si="295"/>
        <v>Hong Kong Unison</v>
      </c>
      <c r="C1396" s="29">
        <f t="shared" si="296"/>
        <v>1</v>
      </c>
      <c r="D1396" s="30" t="str">
        <f t="shared" si="297"/>
        <v>East and Southeast Asia</v>
      </c>
      <c r="E1396" s="30" t="str">
        <f t="shared" si="298"/>
        <v>Hong Kong (SAR), China</v>
      </c>
      <c r="F1396" s="31">
        <f t="shared" si="299"/>
        <v>3</v>
      </c>
      <c r="G1396" s="31">
        <f t="shared" si="300"/>
        <v>3</v>
      </c>
      <c r="H1396" s="31">
        <f t="shared" si="301"/>
        <v>3</v>
      </c>
      <c r="I1396" s="31">
        <f t="shared" si="302"/>
        <v>4</v>
      </c>
      <c r="J1396" s="31">
        <f t="shared" si="303"/>
        <v>3</v>
      </c>
      <c r="K1396" s="31">
        <f t="shared" si="304"/>
        <v>4</v>
      </c>
      <c r="L1396" s="31">
        <f t="shared" si="305"/>
        <v>3</v>
      </c>
      <c r="M1396" s="31">
        <f t="shared" si="306"/>
        <v>2</v>
      </c>
      <c r="N1396" s="31">
        <f t="shared" si="307"/>
        <v>3.1</v>
      </c>
      <c r="O1396" s="26" t="s">
        <v>7864</v>
      </c>
      <c r="P1396" s="26" t="s">
        <v>108</v>
      </c>
      <c r="Q1396" s="27">
        <v>41038</v>
      </c>
      <c r="R1396" s="26" t="s">
        <v>155</v>
      </c>
      <c r="S1396" s="26" t="s">
        <v>217</v>
      </c>
      <c r="T1396" s="26" t="s">
        <v>175</v>
      </c>
      <c r="U1396" s="26" t="s">
        <v>112</v>
      </c>
      <c r="V1396" s="26" t="s">
        <v>469</v>
      </c>
      <c r="W1396" s="26" t="s">
        <v>2920</v>
      </c>
      <c r="X1396" s="26" t="s">
        <v>7834</v>
      </c>
      <c r="Y1396" s="26" t="s">
        <v>7835</v>
      </c>
      <c r="Z1396" s="24"/>
      <c r="AA1396" s="24"/>
      <c r="AB1396" s="26" t="s">
        <v>117</v>
      </c>
      <c r="AC1396" s="28">
        <v>12000</v>
      </c>
      <c r="AD1396" s="26" t="s">
        <v>7836</v>
      </c>
      <c r="AE1396" s="26" t="s">
        <v>474</v>
      </c>
      <c r="AF1396" s="26" t="s">
        <v>139</v>
      </c>
      <c r="AG1396" s="26" t="s">
        <v>175</v>
      </c>
      <c r="AH1396" s="26" t="s">
        <v>158</v>
      </c>
      <c r="AI1396" s="28">
        <v>12000</v>
      </c>
      <c r="AJ1396" s="24"/>
      <c r="AK1396" s="26" t="s">
        <v>7838</v>
      </c>
      <c r="AL1396" s="26" t="s">
        <v>7865</v>
      </c>
      <c r="AM1396" s="26" t="s">
        <v>7866</v>
      </c>
      <c r="AN1396" s="26" t="s">
        <v>7867</v>
      </c>
      <c r="AO1396" s="26" t="s">
        <v>7868</v>
      </c>
      <c r="AP1396" s="24"/>
      <c r="AQ1396" s="24"/>
      <c r="AR1396" s="24"/>
      <c r="AS1396" s="24"/>
      <c r="AT1396" s="24"/>
      <c r="AU1396" s="24"/>
      <c r="AV1396" s="24"/>
      <c r="AW1396" s="28">
        <v>222541</v>
      </c>
      <c r="AX1396" s="26">
        <v>1615</v>
      </c>
      <c r="AY1396" s="28">
        <v>0</v>
      </c>
      <c r="AZ1396" s="28">
        <v>0</v>
      </c>
      <c r="BA1396" s="26">
        <v>0</v>
      </c>
      <c r="BB1396" s="24"/>
      <c r="BC1396" s="26" t="s">
        <v>7841</v>
      </c>
      <c r="BD1396" s="24"/>
      <c r="BE1396" s="24"/>
      <c r="BF1396" s="24"/>
      <c r="BG1396" s="24"/>
      <c r="BH1396" s="24"/>
      <c r="BI1396" s="24"/>
      <c r="BJ1396" s="24"/>
      <c r="BK1396" s="24"/>
      <c r="BL1396" s="24"/>
      <c r="BM1396" s="24"/>
      <c r="BN1396" s="24"/>
      <c r="BO1396" s="24"/>
      <c r="BP1396" s="24"/>
      <c r="BQ1396" s="24"/>
      <c r="BR1396" s="26">
        <v>3</v>
      </c>
      <c r="BS1396" s="26">
        <v>3</v>
      </c>
      <c r="BT1396" s="26">
        <v>3</v>
      </c>
      <c r="BU1396" s="26">
        <v>4</v>
      </c>
      <c r="BV1396" s="26">
        <v>3</v>
      </c>
      <c r="BW1396" s="26">
        <v>4</v>
      </c>
      <c r="BX1396" s="26">
        <v>3</v>
      </c>
      <c r="BY1396" s="26">
        <v>2</v>
      </c>
      <c r="BZ1396" s="24"/>
      <c r="CA1396" s="24"/>
      <c r="CB1396" s="24"/>
      <c r="CC1396" s="24"/>
      <c r="CD1396" s="24"/>
      <c r="CE1396" s="24"/>
      <c r="CF1396" s="24"/>
      <c r="CG1396" s="24"/>
      <c r="CH1396" s="24"/>
      <c r="CI1396" s="24"/>
      <c r="CJ1396" s="24"/>
      <c r="CK1396" s="24"/>
      <c r="CL1396" s="24"/>
      <c r="CM1396" s="24"/>
      <c r="CN1396" s="24"/>
      <c r="CO1396" s="24"/>
      <c r="CP1396" s="24"/>
      <c r="CQ1396" s="24"/>
      <c r="CR1396" s="24"/>
      <c r="CS1396" s="24"/>
      <c r="CT1396" s="24"/>
      <c r="CU1396" s="24"/>
      <c r="CV1396" s="24"/>
      <c r="CW1396" s="24"/>
      <c r="CX1396" s="24"/>
      <c r="CY1396" s="24"/>
      <c r="CZ1396" s="24"/>
      <c r="DA1396" s="24"/>
      <c r="DB1396" s="24"/>
      <c r="DC1396" s="24"/>
      <c r="DD1396" s="24"/>
      <c r="DE1396" s="24"/>
      <c r="DF1396" s="26" t="s">
        <v>139</v>
      </c>
      <c r="DG1396" s="26" t="s">
        <v>139</v>
      </c>
      <c r="DH1396" s="26" t="s">
        <v>139</v>
      </c>
      <c r="DI1396" s="26" t="s">
        <v>139</v>
      </c>
      <c r="DJ1396" s="26" t="s">
        <v>139</v>
      </c>
      <c r="DK1396" s="26" t="s">
        <v>139</v>
      </c>
      <c r="DL1396" s="26" t="s">
        <v>139</v>
      </c>
      <c r="DM1396" s="26" t="s">
        <v>139</v>
      </c>
      <c r="DN1396" s="26" t="s">
        <v>139</v>
      </c>
      <c r="DO1396" s="26" t="s">
        <v>120</v>
      </c>
    </row>
    <row r="1397" spans="1:119" ht="20.100000000000001" customHeight="1" x14ac:dyDescent="0.25">
      <c r="A1397" s="29" t="str">
        <f t="shared" si="294"/>
        <v>Hope and Peace for Humanity 5</v>
      </c>
      <c r="B1397" s="29" t="str">
        <f t="shared" si="295"/>
        <v xml:space="preserve">Hope and Peace for Humanity </v>
      </c>
      <c r="C1397" s="29">
        <f t="shared" si="296"/>
        <v>5</v>
      </c>
      <c r="D1397" s="30" t="str">
        <f t="shared" si="297"/>
        <v>Africa and the Middle East</v>
      </c>
      <c r="E1397" s="30" t="str">
        <f t="shared" si="298"/>
        <v>Gulu, Uganda</v>
      </c>
      <c r="F1397" s="31">
        <f t="shared" si="299"/>
        <v>4</v>
      </c>
      <c r="G1397" s="31">
        <f t="shared" si="300"/>
        <v>3</v>
      </c>
      <c r="H1397" s="31">
        <f t="shared" si="301"/>
        <v>4</v>
      </c>
      <c r="I1397" s="31">
        <f t="shared" si="302"/>
        <v>4</v>
      </c>
      <c r="J1397" s="31">
        <f t="shared" si="303"/>
        <v>5</v>
      </c>
      <c r="K1397" s="31">
        <f t="shared" si="304"/>
        <v>5</v>
      </c>
      <c r="L1397" s="31">
        <f t="shared" si="305"/>
        <v>4</v>
      </c>
      <c r="M1397" s="31">
        <f t="shared" si="306"/>
        <v>5</v>
      </c>
      <c r="N1397" s="31">
        <f t="shared" si="307"/>
        <v>4.3</v>
      </c>
      <c r="O1397" s="26" t="s">
        <v>7869</v>
      </c>
      <c r="P1397" s="26" t="s">
        <v>108</v>
      </c>
      <c r="Q1397" s="27">
        <v>43214</v>
      </c>
      <c r="R1397" s="26" t="s">
        <v>109</v>
      </c>
      <c r="S1397" s="26" t="s">
        <v>244</v>
      </c>
      <c r="T1397" s="26" t="s">
        <v>111</v>
      </c>
      <c r="U1397" s="24"/>
      <c r="V1397" s="26" t="s">
        <v>169</v>
      </c>
      <c r="W1397" s="26" t="s">
        <v>1028</v>
      </c>
      <c r="X1397" s="26" t="s">
        <v>7870</v>
      </c>
      <c r="Y1397" s="26" t="s">
        <v>7871</v>
      </c>
      <c r="Z1397" s="24"/>
      <c r="AA1397" s="24"/>
      <c r="AB1397" s="26" t="s">
        <v>117</v>
      </c>
      <c r="AC1397" s="28">
        <v>10000</v>
      </c>
      <c r="AD1397" s="26" t="s">
        <v>4423</v>
      </c>
      <c r="AE1397" s="26" t="s">
        <v>343</v>
      </c>
      <c r="AF1397" s="26" t="s">
        <v>120</v>
      </c>
      <c r="AG1397" s="26" t="s">
        <v>207</v>
      </c>
      <c r="AH1397" s="26" t="s">
        <v>176</v>
      </c>
      <c r="AI1397" s="28">
        <v>10000</v>
      </c>
      <c r="AJ1397" s="24"/>
      <c r="AK1397" s="24"/>
      <c r="AL1397" s="24"/>
      <c r="AM1397" s="24"/>
      <c r="AN1397" s="24"/>
      <c r="AO1397" s="24"/>
      <c r="AP1397" s="24"/>
      <c r="AQ1397" s="26" t="s">
        <v>7872</v>
      </c>
      <c r="AR1397" s="24"/>
      <c r="AS1397" s="26" t="s">
        <v>7873</v>
      </c>
      <c r="AT1397" s="24"/>
      <c r="AU1397" s="26" t="s">
        <v>7874</v>
      </c>
      <c r="AV1397" s="24"/>
      <c r="AW1397" s="28">
        <v>163850</v>
      </c>
      <c r="AX1397" s="26">
        <v>1350</v>
      </c>
      <c r="AY1397" s="28">
        <v>100</v>
      </c>
      <c r="AZ1397" s="28">
        <v>24</v>
      </c>
      <c r="BA1397" s="26">
        <v>24</v>
      </c>
      <c r="BB1397" s="24"/>
      <c r="BC1397" s="26" t="s">
        <v>181</v>
      </c>
      <c r="BD1397" s="26" t="s">
        <v>125</v>
      </c>
      <c r="BE1397" s="24"/>
      <c r="BF1397" s="26" t="s">
        <v>1220</v>
      </c>
      <c r="BG1397" s="26" t="s">
        <v>261</v>
      </c>
      <c r="BH1397" s="26" t="s">
        <v>7875</v>
      </c>
      <c r="BI1397" s="26" t="s">
        <v>1204</v>
      </c>
      <c r="BJ1397" s="26" t="s">
        <v>7876</v>
      </c>
      <c r="BK1397" s="26" t="s">
        <v>1028</v>
      </c>
      <c r="BL1397" s="24"/>
      <c r="BM1397" s="24"/>
      <c r="BN1397" s="24"/>
      <c r="BO1397" s="24"/>
      <c r="BP1397" s="24"/>
      <c r="BQ1397" s="24"/>
      <c r="BR1397" s="26">
        <v>0</v>
      </c>
      <c r="BS1397" s="26">
        <v>0</v>
      </c>
      <c r="BT1397" s="26">
        <v>0</v>
      </c>
      <c r="BU1397" s="26">
        <v>0</v>
      </c>
      <c r="BV1397" s="26">
        <v>0</v>
      </c>
      <c r="BW1397" s="26">
        <v>0</v>
      </c>
      <c r="BX1397" s="26">
        <v>0</v>
      </c>
      <c r="BY1397" s="26">
        <v>0</v>
      </c>
      <c r="BZ1397" s="26" t="s">
        <v>138</v>
      </c>
      <c r="CA1397" s="26" t="s">
        <v>138</v>
      </c>
      <c r="CB1397" s="26" t="s">
        <v>138</v>
      </c>
      <c r="CC1397" s="26" t="s">
        <v>136</v>
      </c>
      <c r="CD1397" s="26" t="s">
        <v>134</v>
      </c>
      <c r="CE1397" s="26" t="s">
        <v>136</v>
      </c>
      <c r="CF1397" s="26" t="s">
        <v>136</v>
      </c>
      <c r="CG1397" s="26" t="s">
        <v>134</v>
      </c>
      <c r="CH1397" s="26" t="s">
        <v>134</v>
      </c>
      <c r="CI1397" s="26" t="s">
        <v>138</v>
      </c>
      <c r="CJ1397" s="26" t="s">
        <v>134</v>
      </c>
      <c r="CK1397" s="26" t="s">
        <v>138</v>
      </c>
      <c r="CL1397" s="26" t="s">
        <v>136</v>
      </c>
      <c r="CM1397" s="26" t="s">
        <v>138</v>
      </c>
      <c r="CN1397" s="26" t="s">
        <v>136</v>
      </c>
      <c r="CO1397" s="26" t="s">
        <v>138</v>
      </c>
      <c r="CP1397" s="26" t="s">
        <v>134</v>
      </c>
      <c r="CQ1397" s="26" t="s">
        <v>138</v>
      </c>
      <c r="CR1397" s="26" t="s">
        <v>138</v>
      </c>
      <c r="CS1397" s="26" t="s">
        <v>138</v>
      </c>
      <c r="CT1397" s="26" t="s">
        <v>138</v>
      </c>
      <c r="CU1397" s="26" t="s">
        <v>138</v>
      </c>
      <c r="CV1397" s="26" t="s">
        <v>138</v>
      </c>
      <c r="CW1397" s="26" t="s">
        <v>134</v>
      </c>
      <c r="CX1397" s="26" t="s">
        <v>138</v>
      </c>
      <c r="CY1397" s="26" t="s">
        <v>138</v>
      </c>
      <c r="CZ1397" s="26" t="s">
        <v>134</v>
      </c>
      <c r="DA1397" s="26" t="s">
        <v>136</v>
      </c>
      <c r="DB1397" s="26" t="s">
        <v>138</v>
      </c>
      <c r="DC1397" s="26" t="s">
        <v>134</v>
      </c>
      <c r="DD1397" s="26" t="s">
        <v>138</v>
      </c>
      <c r="DE1397" s="26" t="s">
        <v>138</v>
      </c>
      <c r="DF1397" s="26" t="s">
        <v>120</v>
      </c>
      <c r="DG1397" s="26" t="s">
        <v>139</v>
      </c>
      <c r="DH1397" s="26" t="s">
        <v>139</v>
      </c>
      <c r="DI1397" s="26" t="s">
        <v>139</v>
      </c>
      <c r="DJ1397" s="26" t="s">
        <v>139</v>
      </c>
      <c r="DK1397" s="26" t="s">
        <v>139</v>
      </c>
      <c r="DL1397" s="26" t="s">
        <v>139</v>
      </c>
      <c r="DM1397" s="26" t="s">
        <v>139</v>
      </c>
      <c r="DN1397" s="26" t="s">
        <v>139</v>
      </c>
      <c r="DO1397" s="26" t="s">
        <v>139</v>
      </c>
    </row>
    <row r="1398" spans="1:119" ht="20.100000000000001" customHeight="1" x14ac:dyDescent="0.25">
      <c r="A1398" s="29" t="str">
        <f t="shared" si="294"/>
        <v/>
      </c>
      <c r="B1398" s="29" t="str">
        <f t="shared" si="295"/>
        <v xml:space="preserve">Hope and Peace for Humanity </v>
      </c>
      <c r="C1398" s="29">
        <f t="shared" si="296"/>
        <v>0</v>
      </c>
      <c r="D1398" s="30" t="str">
        <f t="shared" si="297"/>
        <v>Africa and the Middle East</v>
      </c>
      <c r="E1398" s="30" t="str">
        <f t="shared" si="298"/>
        <v>Gulu, Uganda</v>
      </c>
      <c r="F1398" s="31">
        <f t="shared" si="299"/>
        <v>0</v>
      </c>
      <c r="G1398" s="31">
        <f t="shared" si="300"/>
        <v>0</v>
      </c>
      <c r="H1398" s="31">
        <f t="shared" si="301"/>
        <v>0</v>
      </c>
      <c r="I1398" s="31">
        <f t="shared" si="302"/>
        <v>0</v>
      </c>
      <c r="J1398" s="31">
        <f t="shared" si="303"/>
        <v>0</v>
      </c>
      <c r="K1398" s="31">
        <f t="shared" si="304"/>
        <v>0</v>
      </c>
      <c r="L1398" s="31">
        <f t="shared" si="305"/>
        <v>0</v>
      </c>
      <c r="M1398" s="31">
        <f t="shared" si="306"/>
        <v>0</v>
      </c>
      <c r="N1398" s="31">
        <f t="shared" si="307"/>
        <v>0</v>
      </c>
      <c r="O1398" s="26" t="s">
        <v>16137</v>
      </c>
      <c r="P1398" s="26" t="s">
        <v>108</v>
      </c>
      <c r="Q1398" s="27">
        <v>42916</v>
      </c>
      <c r="R1398" s="24"/>
      <c r="S1398" s="24"/>
      <c r="T1398" s="26" t="s">
        <v>142</v>
      </c>
      <c r="U1398" s="24"/>
      <c r="V1398" s="26" t="s">
        <v>169</v>
      </c>
      <c r="W1398" s="26" t="s">
        <v>1028</v>
      </c>
      <c r="X1398" s="26" t="s">
        <v>7870</v>
      </c>
      <c r="Y1398" s="26" t="s">
        <v>7871</v>
      </c>
      <c r="Z1398" s="24"/>
      <c r="AA1398" s="24"/>
      <c r="AB1398" s="26" t="s">
        <v>15736</v>
      </c>
      <c r="AC1398" s="28">
        <v>5000</v>
      </c>
      <c r="AD1398" s="26" t="s">
        <v>4423</v>
      </c>
      <c r="AE1398" s="26" t="s">
        <v>343</v>
      </c>
      <c r="AF1398" s="26" t="s">
        <v>120</v>
      </c>
      <c r="AG1398" s="26" t="s">
        <v>207</v>
      </c>
      <c r="AH1398" s="24"/>
      <c r="AI1398" s="28">
        <v>5000</v>
      </c>
      <c r="AJ1398" s="24"/>
      <c r="AK1398" s="24"/>
      <c r="AL1398" s="24"/>
      <c r="AM1398" s="24"/>
      <c r="AN1398" s="24"/>
      <c r="AO1398" s="24"/>
      <c r="AP1398" s="24"/>
      <c r="AQ1398" s="24"/>
      <c r="AR1398" s="24"/>
      <c r="AS1398" s="24"/>
      <c r="AT1398" s="24"/>
      <c r="AU1398" s="24"/>
      <c r="AV1398" s="24"/>
      <c r="AW1398" s="28">
        <v>0</v>
      </c>
      <c r="AX1398" s="26">
        <v>0</v>
      </c>
      <c r="AY1398" s="28">
        <v>0</v>
      </c>
      <c r="AZ1398" s="28">
        <v>0</v>
      </c>
      <c r="BA1398" s="26">
        <v>0</v>
      </c>
      <c r="BB1398" s="24"/>
      <c r="BC1398" s="26" t="s">
        <v>181</v>
      </c>
      <c r="BD1398" s="24"/>
      <c r="BE1398" s="24"/>
      <c r="BF1398" s="24"/>
      <c r="BG1398" s="24"/>
      <c r="BH1398" s="24"/>
      <c r="BI1398" s="24"/>
      <c r="BJ1398" s="24"/>
      <c r="BK1398" s="24"/>
      <c r="BL1398" s="24"/>
      <c r="BM1398" s="24"/>
      <c r="BN1398" s="24"/>
      <c r="BO1398" s="24"/>
      <c r="BP1398" s="24"/>
      <c r="BQ1398" s="24"/>
      <c r="BR1398" s="26">
        <v>0</v>
      </c>
      <c r="BS1398" s="26">
        <v>0</v>
      </c>
      <c r="BT1398" s="26">
        <v>0</v>
      </c>
      <c r="BU1398" s="26">
        <v>0</v>
      </c>
      <c r="BV1398" s="26">
        <v>0</v>
      </c>
      <c r="BW1398" s="26">
        <v>0</v>
      </c>
      <c r="BX1398" s="26">
        <v>0</v>
      </c>
      <c r="BY1398" s="26">
        <v>0</v>
      </c>
      <c r="BZ1398" s="24"/>
      <c r="CA1398" s="24"/>
      <c r="CB1398" s="24"/>
      <c r="CC1398" s="24"/>
      <c r="CD1398" s="24"/>
      <c r="CE1398" s="24"/>
      <c r="CF1398" s="24"/>
      <c r="CG1398" s="24"/>
      <c r="CH1398" s="24"/>
      <c r="CI1398" s="24"/>
      <c r="CJ1398" s="24"/>
      <c r="CK1398" s="24"/>
      <c r="CL1398" s="24"/>
      <c r="CM1398" s="24"/>
      <c r="CN1398" s="24"/>
      <c r="CO1398" s="24"/>
      <c r="CP1398" s="24"/>
      <c r="CQ1398" s="24"/>
      <c r="CR1398" s="24"/>
      <c r="CS1398" s="24"/>
      <c r="CT1398" s="24"/>
      <c r="CU1398" s="24"/>
      <c r="CV1398" s="24"/>
      <c r="CW1398" s="24"/>
      <c r="CX1398" s="24"/>
      <c r="CY1398" s="24"/>
      <c r="CZ1398" s="24"/>
      <c r="DA1398" s="24"/>
      <c r="DB1398" s="24"/>
      <c r="DC1398" s="24"/>
      <c r="DD1398" s="24"/>
      <c r="DE1398" s="24"/>
      <c r="DF1398" s="26" t="s">
        <v>139</v>
      </c>
      <c r="DG1398" s="26" t="s">
        <v>139</v>
      </c>
      <c r="DH1398" s="26" t="s">
        <v>139</v>
      </c>
      <c r="DI1398" s="26" t="s">
        <v>139</v>
      </c>
      <c r="DJ1398" s="26" t="s">
        <v>139</v>
      </c>
      <c r="DK1398" s="26" t="s">
        <v>139</v>
      </c>
      <c r="DL1398" s="26" t="s">
        <v>139</v>
      </c>
      <c r="DM1398" s="26" t="s">
        <v>139</v>
      </c>
      <c r="DN1398" s="26" t="s">
        <v>139</v>
      </c>
      <c r="DO1398" s="26" t="s">
        <v>139</v>
      </c>
    </row>
    <row r="1399" spans="1:119" ht="20.100000000000001" customHeight="1" x14ac:dyDescent="0.25">
      <c r="A1399" s="29" t="str">
        <f t="shared" si="294"/>
        <v>Hope and Peace for Humanity 4</v>
      </c>
      <c r="B1399" s="29" t="str">
        <f t="shared" si="295"/>
        <v xml:space="preserve">Hope and Peace for Humanity </v>
      </c>
      <c r="C1399" s="29">
        <f t="shared" si="296"/>
        <v>4</v>
      </c>
      <c r="D1399" s="30" t="str">
        <f t="shared" si="297"/>
        <v>Africa and the Middle East</v>
      </c>
      <c r="E1399" s="30" t="str">
        <f t="shared" si="298"/>
        <v>Gulu, Uganda</v>
      </c>
      <c r="F1399" s="31">
        <f t="shared" si="299"/>
        <v>4</v>
      </c>
      <c r="G1399" s="31">
        <f t="shared" si="300"/>
        <v>3</v>
      </c>
      <c r="H1399" s="31">
        <f t="shared" si="301"/>
        <v>4</v>
      </c>
      <c r="I1399" s="31">
        <f t="shared" si="302"/>
        <v>4</v>
      </c>
      <c r="J1399" s="31">
        <f t="shared" si="303"/>
        <v>5</v>
      </c>
      <c r="K1399" s="31">
        <f t="shared" si="304"/>
        <v>5</v>
      </c>
      <c r="L1399" s="31">
        <f t="shared" si="305"/>
        <v>4</v>
      </c>
      <c r="M1399" s="31">
        <f t="shared" si="306"/>
        <v>5</v>
      </c>
      <c r="N1399" s="31">
        <f t="shared" si="307"/>
        <v>4.3</v>
      </c>
      <c r="O1399" s="26" t="s">
        <v>7877</v>
      </c>
      <c r="P1399" s="26" t="s">
        <v>108</v>
      </c>
      <c r="Q1399" s="27">
        <v>42858</v>
      </c>
      <c r="R1399" s="26" t="s">
        <v>166</v>
      </c>
      <c r="S1399" s="26" t="s">
        <v>167</v>
      </c>
      <c r="T1399" s="26" t="s">
        <v>142</v>
      </c>
      <c r="U1399" s="26" t="s">
        <v>307</v>
      </c>
      <c r="V1399" s="26" t="s">
        <v>169</v>
      </c>
      <c r="W1399" s="26" t="s">
        <v>1028</v>
      </c>
      <c r="X1399" s="26" t="s">
        <v>7870</v>
      </c>
      <c r="Y1399" s="26" t="s">
        <v>7871</v>
      </c>
      <c r="Z1399" s="24"/>
      <c r="AA1399" s="24"/>
      <c r="AB1399" s="26" t="s">
        <v>117</v>
      </c>
      <c r="AC1399" s="28">
        <v>6000</v>
      </c>
      <c r="AD1399" s="26" t="s">
        <v>4423</v>
      </c>
      <c r="AE1399" s="26" t="s">
        <v>343</v>
      </c>
      <c r="AF1399" s="26" t="s">
        <v>120</v>
      </c>
      <c r="AG1399" s="26" t="s">
        <v>207</v>
      </c>
      <c r="AH1399" s="26" t="s">
        <v>185</v>
      </c>
      <c r="AI1399" s="28">
        <v>6000</v>
      </c>
      <c r="AJ1399" s="26" t="s">
        <v>7878</v>
      </c>
      <c r="AK1399" s="26" t="s">
        <v>7879</v>
      </c>
      <c r="AL1399" s="26" t="s">
        <v>7880</v>
      </c>
      <c r="AM1399" s="24"/>
      <c r="AN1399" s="24"/>
      <c r="AO1399" s="24"/>
      <c r="AP1399" s="24"/>
      <c r="AQ1399" s="26" t="s">
        <v>7881</v>
      </c>
      <c r="AR1399" s="24"/>
      <c r="AS1399" s="24"/>
      <c r="AT1399" s="24"/>
      <c r="AU1399" s="26" t="s">
        <v>7882</v>
      </c>
      <c r="AV1399" s="24"/>
      <c r="AW1399" s="28">
        <v>98786</v>
      </c>
      <c r="AX1399" s="26">
        <v>964</v>
      </c>
      <c r="AY1399" s="28">
        <v>95</v>
      </c>
      <c r="AZ1399" s="28">
        <v>64</v>
      </c>
      <c r="BA1399" s="26">
        <v>64</v>
      </c>
      <c r="BB1399" s="24"/>
      <c r="BC1399" s="26" t="s">
        <v>181</v>
      </c>
      <c r="BD1399" s="26" t="s">
        <v>125</v>
      </c>
      <c r="BE1399" s="24"/>
      <c r="BF1399" s="26" t="s">
        <v>7883</v>
      </c>
      <c r="BG1399" s="26" t="s">
        <v>191</v>
      </c>
      <c r="BH1399" s="26" t="s">
        <v>7884</v>
      </c>
      <c r="BI1399" s="26" t="s">
        <v>1028</v>
      </c>
      <c r="BJ1399" s="26" t="s">
        <v>7885</v>
      </c>
      <c r="BK1399" s="26" t="s">
        <v>395</v>
      </c>
      <c r="BL1399" s="26" t="s">
        <v>7886</v>
      </c>
      <c r="BM1399" s="26" t="s">
        <v>4409</v>
      </c>
      <c r="BN1399" s="26" t="s">
        <v>7887</v>
      </c>
      <c r="BO1399" s="26" t="s">
        <v>191</v>
      </c>
      <c r="BP1399" s="24"/>
      <c r="BQ1399" s="24"/>
      <c r="BR1399" s="26">
        <v>0</v>
      </c>
      <c r="BS1399" s="26">
        <v>0</v>
      </c>
      <c r="BT1399" s="26">
        <v>0</v>
      </c>
      <c r="BU1399" s="26">
        <v>0</v>
      </c>
      <c r="BV1399" s="26">
        <v>0</v>
      </c>
      <c r="BW1399" s="26">
        <v>0</v>
      </c>
      <c r="BX1399" s="26">
        <v>0</v>
      </c>
      <c r="BY1399" s="26">
        <v>0</v>
      </c>
      <c r="BZ1399" s="26" t="s">
        <v>138</v>
      </c>
      <c r="CA1399" s="26" t="s">
        <v>134</v>
      </c>
      <c r="CB1399" s="26" t="s">
        <v>138</v>
      </c>
      <c r="CC1399" s="26" t="s">
        <v>134</v>
      </c>
      <c r="CD1399" s="26" t="s">
        <v>136</v>
      </c>
      <c r="CE1399" s="26" t="s">
        <v>136</v>
      </c>
      <c r="CF1399" s="26" t="s">
        <v>136</v>
      </c>
      <c r="CG1399" s="26" t="s">
        <v>134</v>
      </c>
      <c r="CH1399" s="26" t="s">
        <v>134</v>
      </c>
      <c r="CI1399" s="26" t="s">
        <v>138</v>
      </c>
      <c r="CJ1399" s="26" t="s">
        <v>136</v>
      </c>
      <c r="CK1399" s="26" t="s">
        <v>138</v>
      </c>
      <c r="CL1399" s="26" t="s">
        <v>136</v>
      </c>
      <c r="CM1399" s="26" t="s">
        <v>138</v>
      </c>
      <c r="CN1399" s="26" t="s">
        <v>136</v>
      </c>
      <c r="CO1399" s="26" t="s">
        <v>138</v>
      </c>
      <c r="CP1399" s="26" t="s">
        <v>134</v>
      </c>
      <c r="CQ1399" s="26" t="s">
        <v>138</v>
      </c>
      <c r="CR1399" s="26" t="s">
        <v>138</v>
      </c>
      <c r="CS1399" s="26" t="s">
        <v>138</v>
      </c>
      <c r="CT1399" s="26" t="s">
        <v>138</v>
      </c>
      <c r="CU1399" s="26" t="s">
        <v>134</v>
      </c>
      <c r="CV1399" s="26" t="s">
        <v>138</v>
      </c>
      <c r="CW1399" s="26" t="s">
        <v>138</v>
      </c>
      <c r="CX1399" s="26" t="s">
        <v>138</v>
      </c>
      <c r="CY1399" s="26" t="s">
        <v>138</v>
      </c>
      <c r="CZ1399" s="26" t="s">
        <v>134</v>
      </c>
      <c r="DA1399" s="26" t="s">
        <v>136</v>
      </c>
      <c r="DB1399" s="26" t="s">
        <v>138</v>
      </c>
      <c r="DC1399" s="26" t="s">
        <v>134</v>
      </c>
      <c r="DD1399" s="26" t="s">
        <v>138</v>
      </c>
      <c r="DE1399" s="26" t="s">
        <v>138</v>
      </c>
      <c r="DF1399" s="26" t="s">
        <v>139</v>
      </c>
      <c r="DG1399" s="26" t="s">
        <v>120</v>
      </c>
      <c r="DH1399" s="26" t="s">
        <v>120</v>
      </c>
      <c r="DI1399" s="26" t="s">
        <v>139</v>
      </c>
      <c r="DJ1399" s="26" t="s">
        <v>139</v>
      </c>
      <c r="DK1399" s="26" t="s">
        <v>139</v>
      </c>
      <c r="DL1399" s="26" t="s">
        <v>139</v>
      </c>
      <c r="DM1399" s="26" t="s">
        <v>139</v>
      </c>
      <c r="DN1399" s="26" t="s">
        <v>139</v>
      </c>
      <c r="DO1399" s="26" t="s">
        <v>139</v>
      </c>
    </row>
    <row r="1400" spans="1:119" ht="20.100000000000001" customHeight="1" x14ac:dyDescent="0.25">
      <c r="A1400" s="29" t="str">
        <f t="shared" si="294"/>
        <v/>
      </c>
      <c r="B1400" s="29" t="str">
        <f t="shared" si="295"/>
        <v xml:space="preserve">Hope and Peace for Humanity </v>
      </c>
      <c r="C1400" s="29">
        <f t="shared" si="296"/>
        <v>0</v>
      </c>
      <c r="D1400" s="30" t="str">
        <f t="shared" si="297"/>
        <v>Africa and the Middle East</v>
      </c>
      <c r="E1400" s="30" t="str">
        <f t="shared" si="298"/>
        <v>Gulu, Uganda</v>
      </c>
      <c r="F1400" s="31">
        <f t="shared" si="299"/>
        <v>0</v>
      </c>
      <c r="G1400" s="31">
        <f t="shared" si="300"/>
        <v>0</v>
      </c>
      <c r="H1400" s="31">
        <f t="shared" si="301"/>
        <v>0</v>
      </c>
      <c r="I1400" s="31">
        <f t="shared" si="302"/>
        <v>0</v>
      </c>
      <c r="J1400" s="31">
        <f t="shared" si="303"/>
        <v>0</v>
      </c>
      <c r="K1400" s="31">
        <f t="shared" si="304"/>
        <v>0</v>
      </c>
      <c r="L1400" s="31">
        <f t="shared" si="305"/>
        <v>0</v>
      </c>
      <c r="M1400" s="31">
        <f t="shared" si="306"/>
        <v>0</v>
      </c>
      <c r="N1400" s="31">
        <f t="shared" si="307"/>
        <v>0</v>
      </c>
      <c r="O1400" s="26" t="s">
        <v>16138</v>
      </c>
      <c r="P1400" s="26" t="s">
        <v>108</v>
      </c>
      <c r="Q1400" s="27">
        <v>42613</v>
      </c>
      <c r="R1400" s="24"/>
      <c r="S1400" s="24"/>
      <c r="T1400" s="26" t="s">
        <v>142</v>
      </c>
      <c r="U1400" s="24"/>
      <c r="V1400" s="26" t="s">
        <v>169</v>
      </c>
      <c r="W1400" s="26" t="s">
        <v>1028</v>
      </c>
      <c r="X1400" s="26" t="s">
        <v>7870</v>
      </c>
      <c r="Y1400" s="26" t="s">
        <v>7871</v>
      </c>
      <c r="Z1400" s="24"/>
      <c r="AA1400" s="24"/>
      <c r="AB1400" s="26" t="s">
        <v>15736</v>
      </c>
      <c r="AC1400" s="28">
        <v>600</v>
      </c>
      <c r="AD1400" s="26" t="s">
        <v>4423</v>
      </c>
      <c r="AE1400" s="26" t="s">
        <v>343</v>
      </c>
      <c r="AF1400" s="26" t="s">
        <v>120</v>
      </c>
      <c r="AG1400" s="26" t="s">
        <v>207</v>
      </c>
      <c r="AH1400" s="24"/>
      <c r="AI1400" s="28">
        <v>600</v>
      </c>
      <c r="AJ1400" s="24"/>
      <c r="AK1400" s="24"/>
      <c r="AL1400" s="24"/>
      <c r="AM1400" s="24"/>
      <c r="AN1400" s="24"/>
      <c r="AO1400" s="24"/>
      <c r="AP1400" s="24"/>
      <c r="AQ1400" s="24"/>
      <c r="AR1400" s="24"/>
      <c r="AS1400" s="24"/>
      <c r="AT1400" s="24"/>
      <c r="AU1400" s="24"/>
      <c r="AV1400" s="24"/>
      <c r="AW1400" s="24"/>
      <c r="AX1400" s="24"/>
      <c r="AY1400" s="24"/>
      <c r="AZ1400" s="24"/>
      <c r="BA1400" s="24"/>
      <c r="BB1400" s="24"/>
      <c r="BC1400" s="26" t="s">
        <v>181</v>
      </c>
      <c r="BD1400" s="24"/>
      <c r="BE1400" s="24"/>
      <c r="BF1400" s="24"/>
      <c r="BG1400" s="24"/>
      <c r="BH1400" s="24"/>
      <c r="BI1400" s="24"/>
      <c r="BJ1400" s="24"/>
      <c r="BK1400" s="24"/>
      <c r="BL1400" s="24"/>
      <c r="BM1400" s="24"/>
      <c r="BN1400" s="24"/>
      <c r="BO1400" s="24"/>
      <c r="BP1400" s="24"/>
      <c r="BQ1400" s="24"/>
      <c r="BR1400" s="24"/>
      <c r="BS1400" s="24"/>
      <c r="BT1400" s="24"/>
      <c r="BU1400" s="24"/>
      <c r="BV1400" s="24"/>
      <c r="BW1400" s="24"/>
      <c r="BX1400" s="24"/>
      <c r="BY1400" s="24"/>
      <c r="BZ1400" s="24"/>
      <c r="CA1400" s="24"/>
      <c r="CB1400" s="24"/>
      <c r="CC1400" s="24"/>
      <c r="CD1400" s="24"/>
      <c r="CE1400" s="24"/>
      <c r="CF1400" s="24"/>
      <c r="CG1400" s="24"/>
      <c r="CH1400" s="24"/>
      <c r="CI1400" s="24"/>
      <c r="CJ1400" s="24"/>
      <c r="CK1400" s="24"/>
      <c r="CL1400" s="24"/>
      <c r="CM1400" s="24"/>
      <c r="CN1400" s="24"/>
      <c r="CO1400" s="24"/>
      <c r="CP1400" s="24"/>
      <c r="CQ1400" s="24"/>
      <c r="CR1400" s="24"/>
      <c r="CS1400" s="24"/>
      <c r="CT1400" s="24"/>
      <c r="CU1400" s="24"/>
      <c r="CV1400" s="24"/>
      <c r="CW1400" s="24"/>
      <c r="CX1400" s="24"/>
      <c r="CY1400" s="24"/>
      <c r="CZ1400" s="24"/>
      <c r="DA1400" s="24"/>
      <c r="DB1400" s="24"/>
      <c r="DC1400" s="24"/>
      <c r="DD1400" s="24"/>
      <c r="DE1400" s="24"/>
      <c r="DF1400" s="26" t="s">
        <v>139</v>
      </c>
      <c r="DG1400" s="26" t="s">
        <v>139</v>
      </c>
      <c r="DH1400" s="26" t="s">
        <v>139</v>
      </c>
      <c r="DI1400" s="26" t="s">
        <v>139</v>
      </c>
      <c r="DJ1400" s="26" t="s">
        <v>139</v>
      </c>
      <c r="DK1400" s="26" t="s">
        <v>139</v>
      </c>
      <c r="DL1400" s="26" t="s">
        <v>139</v>
      </c>
      <c r="DM1400" s="26" t="s">
        <v>139</v>
      </c>
      <c r="DN1400" s="26" t="s">
        <v>139</v>
      </c>
      <c r="DO1400" s="26" t="s">
        <v>139</v>
      </c>
    </row>
    <row r="1401" spans="1:119" ht="20.100000000000001" customHeight="1" x14ac:dyDescent="0.25">
      <c r="A1401" s="29" t="str">
        <f t="shared" si="294"/>
        <v/>
      </c>
      <c r="B1401" s="29" t="str">
        <f t="shared" si="295"/>
        <v xml:space="preserve">Hope and Peace for Humanity </v>
      </c>
      <c r="C1401" s="29">
        <f t="shared" si="296"/>
        <v>0</v>
      </c>
      <c r="D1401" s="30" t="str">
        <f t="shared" si="297"/>
        <v>Africa and the Middle East</v>
      </c>
      <c r="E1401" s="30" t="str">
        <f t="shared" si="298"/>
        <v>Gulu, Uganda</v>
      </c>
      <c r="F1401" s="31">
        <f t="shared" si="299"/>
        <v>0</v>
      </c>
      <c r="G1401" s="31">
        <f t="shared" si="300"/>
        <v>0</v>
      </c>
      <c r="H1401" s="31">
        <f t="shared" si="301"/>
        <v>0</v>
      </c>
      <c r="I1401" s="31">
        <f t="shared" si="302"/>
        <v>0</v>
      </c>
      <c r="J1401" s="31">
        <f t="shared" si="303"/>
        <v>0</v>
      </c>
      <c r="K1401" s="31">
        <f t="shared" si="304"/>
        <v>0</v>
      </c>
      <c r="L1401" s="31">
        <f t="shared" si="305"/>
        <v>0</v>
      </c>
      <c r="M1401" s="31">
        <f t="shared" si="306"/>
        <v>0</v>
      </c>
      <c r="N1401" s="31">
        <f t="shared" si="307"/>
        <v>0</v>
      </c>
      <c r="O1401" s="26" t="s">
        <v>16139</v>
      </c>
      <c r="P1401" s="26" t="s">
        <v>108</v>
      </c>
      <c r="Q1401" s="27">
        <v>42408</v>
      </c>
      <c r="R1401" s="24"/>
      <c r="S1401" s="24"/>
      <c r="T1401" s="26" t="s">
        <v>157</v>
      </c>
      <c r="U1401" s="24"/>
      <c r="V1401" s="26" t="s">
        <v>169</v>
      </c>
      <c r="W1401" s="26" t="s">
        <v>1028</v>
      </c>
      <c r="X1401" s="26" t="s">
        <v>7870</v>
      </c>
      <c r="Y1401" s="26" t="s">
        <v>7871</v>
      </c>
      <c r="Z1401" s="24"/>
      <c r="AA1401" s="24"/>
      <c r="AB1401" s="26" t="s">
        <v>15736</v>
      </c>
      <c r="AC1401" s="28">
        <v>389</v>
      </c>
      <c r="AD1401" s="26" t="s">
        <v>4423</v>
      </c>
      <c r="AE1401" s="26" t="s">
        <v>343</v>
      </c>
      <c r="AF1401" s="26" t="s">
        <v>120</v>
      </c>
      <c r="AG1401" s="26" t="s">
        <v>207</v>
      </c>
      <c r="AH1401" s="24"/>
      <c r="AI1401" s="28">
        <v>389</v>
      </c>
      <c r="AJ1401" s="24"/>
      <c r="AK1401" s="24"/>
      <c r="AL1401" s="24"/>
      <c r="AM1401" s="24"/>
      <c r="AN1401" s="24"/>
      <c r="AO1401" s="24"/>
      <c r="AP1401" s="24"/>
      <c r="AQ1401" s="24"/>
      <c r="AR1401" s="24"/>
      <c r="AS1401" s="24"/>
      <c r="AT1401" s="24"/>
      <c r="AU1401" s="24"/>
      <c r="AV1401" s="24"/>
      <c r="AW1401" s="24"/>
      <c r="AX1401" s="24"/>
      <c r="AY1401" s="24"/>
      <c r="AZ1401" s="24"/>
      <c r="BA1401" s="24"/>
      <c r="BB1401" s="24"/>
      <c r="BC1401" s="26" t="s">
        <v>181</v>
      </c>
      <c r="BD1401" s="24"/>
      <c r="BE1401" s="24"/>
      <c r="BF1401" s="24"/>
      <c r="BG1401" s="24"/>
      <c r="BH1401" s="24"/>
      <c r="BI1401" s="24"/>
      <c r="BJ1401" s="24"/>
      <c r="BK1401" s="24"/>
      <c r="BL1401" s="24"/>
      <c r="BM1401" s="24"/>
      <c r="BN1401" s="24"/>
      <c r="BO1401" s="24"/>
      <c r="BP1401" s="24"/>
      <c r="BQ1401" s="24"/>
      <c r="BR1401" s="24"/>
      <c r="BS1401" s="24"/>
      <c r="BT1401" s="24"/>
      <c r="BU1401" s="24"/>
      <c r="BV1401" s="24"/>
      <c r="BW1401" s="24"/>
      <c r="BX1401" s="24"/>
      <c r="BY1401" s="24"/>
      <c r="BZ1401" s="24"/>
      <c r="CA1401" s="24"/>
      <c r="CB1401" s="24"/>
      <c r="CC1401" s="24"/>
      <c r="CD1401" s="24"/>
      <c r="CE1401" s="24"/>
      <c r="CF1401" s="24"/>
      <c r="CG1401" s="24"/>
      <c r="CH1401" s="24"/>
      <c r="CI1401" s="24"/>
      <c r="CJ1401" s="24"/>
      <c r="CK1401" s="24"/>
      <c r="CL1401" s="24"/>
      <c r="CM1401" s="24"/>
      <c r="CN1401" s="24"/>
      <c r="CO1401" s="24"/>
      <c r="CP1401" s="24"/>
      <c r="CQ1401" s="24"/>
      <c r="CR1401" s="24"/>
      <c r="CS1401" s="24"/>
      <c r="CT1401" s="24"/>
      <c r="CU1401" s="24"/>
      <c r="CV1401" s="24"/>
      <c r="CW1401" s="24"/>
      <c r="CX1401" s="24"/>
      <c r="CY1401" s="24"/>
      <c r="CZ1401" s="24"/>
      <c r="DA1401" s="24"/>
      <c r="DB1401" s="24"/>
      <c r="DC1401" s="24"/>
      <c r="DD1401" s="24"/>
      <c r="DE1401" s="24"/>
      <c r="DF1401" s="26" t="s">
        <v>139</v>
      </c>
      <c r="DG1401" s="26" t="s">
        <v>139</v>
      </c>
      <c r="DH1401" s="26" t="s">
        <v>139</v>
      </c>
      <c r="DI1401" s="26" t="s">
        <v>139</v>
      </c>
      <c r="DJ1401" s="26" t="s">
        <v>139</v>
      </c>
      <c r="DK1401" s="26" t="s">
        <v>139</v>
      </c>
      <c r="DL1401" s="26" t="s">
        <v>139</v>
      </c>
      <c r="DM1401" s="26" t="s">
        <v>139</v>
      </c>
      <c r="DN1401" s="26" t="s">
        <v>139</v>
      </c>
      <c r="DO1401" s="26" t="s">
        <v>139</v>
      </c>
    </row>
    <row r="1402" spans="1:119" ht="20.100000000000001" customHeight="1" x14ac:dyDescent="0.25">
      <c r="A1402" s="29" t="str">
        <f t="shared" si="294"/>
        <v/>
      </c>
      <c r="B1402" s="29" t="str">
        <f t="shared" si="295"/>
        <v xml:space="preserve">Hope and Peace for Humanity </v>
      </c>
      <c r="C1402" s="29">
        <f t="shared" si="296"/>
        <v>0</v>
      </c>
      <c r="D1402" s="30" t="str">
        <f t="shared" si="297"/>
        <v>Africa and the Middle East</v>
      </c>
      <c r="E1402" s="30" t="str">
        <f t="shared" si="298"/>
        <v>Gulu, Uganda</v>
      </c>
      <c r="F1402" s="31">
        <f t="shared" si="299"/>
        <v>0</v>
      </c>
      <c r="G1402" s="31">
        <f t="shared" si="300"/>
        <v>0</v>
      </c>
      <c r="H1402" s="31">
        <f t="shared" si="301"/>
        <v>0</v>
      </c>
      <c r="I1402" s="31">
        <f t="shared" si="302"/>
        <v>0</v>
      </c>
      <c r="J1402" s="31">
        <f t="shared" si="303"/>
        <v>0</v>
      </c>
      <c r="K1402" s="31">
        <f t="shared" si="304"/>
        <v>0</v>
      </c>
      <c r="L1402" s="31">
        <f t="shared" si="305"/>
        <v>0</v>
      </c>
      <c r="M1402" s="31">
        <f t="shared" si="306"/>
        <v>0</v>
      </c>
      <c r="N1402" s="31">
        <f t="shared" si="307"/>
        <v>0</v>
      </c>
      <c r="O1402" s="26" t="s">
        <v>16140</v>
      </c>
      <c r="P1402" s="26" t="s">
        <v>108</v>
      </c>
      <c r="Q1402" s="27">
        <v>42244</v>
      </c>
      <c r="R1402" s="24"/>
      <c r="S1402" s="24"/>
      <c r="T1402" s="26" t="s">
        <v>157</v>
      </c>
      <c r="U1402" s="24"/>
      <c r="V1402" s="26" t="s">
        <v>169</v>
      </c>
      <c r="W1402" s="26" t="s">
        <v>1028</v>
      </c>
      <c r="X1402" s="26" t="s">
        <v>7870</v>
      </c>
      <c r="Y1402" s="26" t="s">
        <v>7871</v>
      </c>
      <c r="Z1402" s="24"/>
      <c r="AA1402" s="24"/>
      <c r="AB1402" s="26" t="s">
        <v>15736</v>
      </c>
      <c r="AC1402" s="28">
        <v>500</v>
      </c>
      <c r="AD1402" s="26" t="s">
        <v>4423</v>
      </c>
      <c r="AE1402" s="26" t="s">
        <v>343</v>
      </c>
      <c r="AF1402" s="26" t="s">
        <v>120</v>
      </c>
      <c r="AG1402" s="26" t="s">
        <v>207</v>
      </c>
      <c r="AH1402" s="24"/>
      <c r="AI1402" s="28">
        <v>500</v>
      </c>
      <c r="AJ1402" s="24"/>
      <c r="AK1402" s="24"/>
      <c r="AL1402" s="24"/>
      <c r="AM1402" s="24"/>
      <c r="AN1402" s="24"/>
      <c r="AO1402" s="24"/>
      <c r="AP1402" s="24"/>
      <c r="AQ1402" s="24"/>
      <c r="AR1402" s="24"/>
      <c r="AS1402" s="24"/>
      <c r="AT1402" s="24"/>
      <c r="AU1402" s="24"/>
      <c r="AV1402" s="24"/>
      <c r="AW1402" s="24"/>
      <c r="AX1402" s="24"/>
      <c r="AY1402" s="24"/>
      <c r="AZ1402" s="24"/>
      <c r="BA1402" s="24"/>
      <c r="BB1402" s="24"/>
      <c r="BC1402" s="26" t="s">
        <v>181</v>
      </c>
      <c r="BD1402" s="24"/>
      <c r="BE1402" s="24"/>
      <c r="BF1402" s="24"/>
      <c r="BG1402" s="24"/>
      <c r="BH1402" s="24"/>
      <c r="BI1402" s="24"/>
      <c r="BJ1402" s="24"/>
      <c r="BK1402" s="24"/>
      <c r="BL1402" s="24"/>
      <c r="BM1402" s="24"/>
      <c r="BN1402" s="24"/>
      <c r="BO1402" s="24"/>
      <c r="BP1402" s="24"/>
      <c r="BQ1402" s="24"/>
      <c r="BR1402" s="24"/>
      <c r="BS1402" s="24"/>
      <c r="BT1402" s="24"/>
      <c r="BU1402" s="24"/>
      <c r="BV1402" s="24"/>
      <c r="BW1402" s="24"/>
      <c r="BX1402" s="24"/>
      <c r="BY1402" s="24"/>
      <c r="BZ1402" s="24"/>
      <c r="CA1402" s="24"/>
      <c r="CB1402" s="24"/>
      <c r="CC1402" s="24"/>
      <c r="CD1402" s="24"/>
      <c r="CE1402" s="24"/>
      <c r="CF1402" s="24"/>
      <c r="CG1402" s="24"/>
      <c r="CH1402" s="24"/>
      <c r="CI1402" s="24"/>
      <c r="CJ1402" s="24"/>
      <c r="CK1402" s="24"/>
      <c r="CL1402" s="24"/>
      <c r="CM1402" s="24"/>
      <c r="CN1402" s="24"/>
      <c r="CO1402" s="24"/>
      <c r="CP1402" s="24"/>
      <c r="CQ1402" s="24"/>
      <c r="CR1402" s="24"/>
      <c r="CS1402" s="24"/>
      <c r="CT1402" s="24"/>
      <c r="CU1402" s="24"/>
      <c r="CV1402" s="24"/>
      <c r="CW1402" s="24"/>
      <c r="CX1402" s="24"/>
      <c r="CY1402" s="24"/>
      <c r="CZ1402" s="24"/>
      <c r="DA1402" s="24"/>
      <c r="DB1402" s="24"/>
      <c r="DC1402" s="24"/>
      <c r="DD1402" s="24"/>
      <c r="DE1402" s="24"/>
      <c r="DF1402" s="26" t="s">
        <v>139</v>
      </c>
      <c r="DG1402" s="26" t="s">
        <v>139</v>
      </c>
      <c r="DH1402" s="26" t="s">
        <v>139</v>
      </c>
      <c r="DI1402" s="26" t="s">
        <v>139</v>
      </c>
      <c r="DJ1402" s="26" t="s">
        <v>139</v>
      </c>
      <c r="DK1402" s="26" t="s">
        <v>139</v>
      </c>
      <c r="DL1402" s="26" t="s">
        <v>139</v>
      </c>
      <c r="DM1402" s="26" t="s">
        <v>139</v>
      </c>
      <c r="DN1402" s="26" t="s">
        <v>139</v>
      </c>
      <c r="DO1402" s="26" t="s">
        <v>139</v>
      </c>
    </row>
    <row r="1403" spans="1:119" ht="20.100000000000001" customHeight="1" x14ac:dyDescent="0.25">
      <c r="A1403" s="29" t="str">
        <f t="shared" si="294"/>
        <v/>
      </c>
      <c r="B1403" s="29" t="str">
        <f t="shared" si="295"/>
        <v xml:space="preserve">Hope and Peace for Humanity </v>
      </c>
      <c r="C1403" s="29">
        <f t="shared" si="296"/>
        <v>0</v>
      </c>
      <c r="D1403" s="30" t="str">
        <f t="shared" si="297"/>
        <v>Africa and the Middle East</v>
      </c>
      <c r="E1403" s="30" t="str">
        <f t="shared" si="298"/>
        <v>Gulu, Uganda</v>
      </c>
      <c r="F1403" s="31">
        <f t="shared" si="299"/>
        <v>0</v>
      </c>
      <c r="G1403" s="31">
        <f t="shared" si="300"/>
        <v>0</v>
      </c>
      <c r="H1403" s="31">
        <f t="shared" si="301"/>
        <v>0</v>
      </c>
      <c r="I1403" s="31">
        <f t="shared" si="302"/>
        <v>0</v>
      </c>
      <c r="J1403" s="31">
        <f t="shared" si="303"/>
        <v>0</v>
      </c>
      <c r="K1403" s="31">
        <f t="shared" si="304"/>
        <v>0</v>
      </c>
      <c r="L1403" s="31">
        <f t="shared" si="305"/>
        <v>0</v>
      </c>
      <c r="M1403" s="31">
        <f t="shared" si="306"/>
        <v>0</v>
      </c>
      <c r="N1403" s="31">
        <f t="shared" si="307"/>
        <v>0</v>
      </c>
      <c r="O1403" s="26" t="s">
        <v>16141</v>
      </c>
      <c r="P1403" s="26" t="s">
        <v>108</v>
      </c>
      <c r="Q1403" s="27">
        <v>42202</v>
      </c>
      <c r="R1403" s="24"/>
      <c r="S1403" s="24"/>
      <c r="T1403" s="26" t="s">
        <v>157</v>
      </c>
      <c r="U1403" s="24"/>
      <c r="V1403" s="26" t="s">
        <v>169</v>
      </c>
      <c r="W1403" s="26" t="s">
        <v>1028</v>
      </c>
      <c r="X1403" s="26" t="s">
        <v>7870</v>
      </c>
      <c r="Y1403" s="26" t="s">
        <v>7871</v>
      </c>
      <c r="Z1403" s="24"/>
      <c r="AA1403" s="24"/>
      <c r="AB1403" s="26" t="s">
        <v>15736</v>
      </c>
      <c r="AC1403" s="28">
        <v>307</v>
      </c>
      <c r="AD1403" s="26" t="s">
        <v>4423</v>
      </c>
      <c r="AE1403" s="26" t="s">
        <v>343</v>
      </c>
      <c r="AF1403" s="26" t="s">
        <v>120</v>
      </c>
      <c r="AG1403" s="26" t="s">
        <v>207</v>
      </c>
      <c r="AH1403" s="24"/>
      <c r="AI1403" s="28">
        <v>307</v>
      </c>
      <c r="AJ1403" s="24"/>
      <c r="AK1403" s="24"/>
      <c r="AL1403" s="24"/>
      <c r="AM1403" s="24"/>
      <c r="AN1403" s="24"/>
      <c r="AO1403" s="24"/>
      <c r="AP1403" s="24"/>
      <c r="AQ1403" s="24"/>
      <c r="AR1403" s="24"/>
      <c r="AS1403" s="24"/>
      <c r="AT1403" s="24"/>
      <c r="AU1403" s="24"/>
      <c r="AV1403" s="24"/>
      <c r="AW1403" s="24"/>
      <c r="AX1403" s="24"/>
      <c r="AY1403" s="24"/>
      <c r="AZ1403" s="24"/>
      <c r="BA1403" s="24"/>
      <c r="BB1403" s="24"/>
      <c r="BC1403" s="26" t="s">
        <v>181</v>
      </c>
      <c r="BD1403" s="24"/>
      <c r="BE1403" s="24"/>
      <c r="BF1403" s="24"/>
      <c r="BG1403" s="24"/>
      <c r="BH1403" s="24"/>
      <c r="BI1403" s="24"/>
      <c r="BJ1403" s="24"/>
      <c r="BK1403" s="24"/>
      <c r="BL1403" s="24"/>
      <c r="BM1403" s="24"/>
      <c r="BN1403" s="24"/>
      <c r="BO1403" s="24"/>
      <c r="BP1403" s="24"/>
      <c r="BQ1403" s="24"/>
      <c r="BR1403" s="24"/>
      <c r="BS1403" s="24"/>
      <c r="BT1403" s="24"/>
      <c r="BU1403" s="24"/>
      <c r="BV1403" s="24"/>
      <c r="BW1403" s="24"/>
      <c r="BX1403" s="24"/>
      <c r="BY1403" s="24"/>
      <c r="BZ1403" s="24"/>
      <c r="CA1403" s="24"/>
      <c r="CB1403" s="24"/>
      <c r="CC1403" s="24"/>
      <c r="CD1403" s="24"/>
      <c r="CE1403" s="24"/>
      <c r="CF1403" s="24"/>
      <c r="CG1403" s="24"/>
      <c r="CH1403" s="24"/>
      <c r="CI1403" s="24"/>
      <c r="CJ1403" s="24"/>
      <c r="CK1403" s="24"/>
      <c r="CL1403" s="24"/>
      <c r="CM1403" s="24"/>
      <c r="CN1403" s="24"/>
      <c r="CO1403" s="24"/>
      <c r="CP1403" s="24"/>
      <c r="CQ1403" s="24"/>
      <c r="CR1403" s="24"/>
      <c r="CS1403" s="24"/>
      <c r="CT1403" s="24"/>
      <c r="CU1403" s="24"/>
      <c r="CV1403" s="24"/>
      <c r="CW1403" s="24"/>
      <c r="CX1403" s="24"/>
      <c r="CY1403" s="24"/>
      <c r="CZ1403" s="24"/>
      <c r="DA1403" s="24"/>
      <c r="DB1403" s="24"/>
      <c r="DC1403" s="24"/>
      <c r="DD1403" s="24"/>
      <c r="DE1403" s="24"/>
      <c r="DF1403" s="26" t="s">
        <v>139</v>
      </c>
      <c r="DG1403" s="26" t="s">
        <v>139</v>
      </c>
      <c r="DH1403" s="26" t="s">
        <v>139</v>
      </c>
      <c r="DI1403" s="26" t="s">
        <v>139</v>
      </c>
      <c r="DJ1403" s="26" t="s">
        <v>139</v>
      </c>
      <c r="DK1403" s="26" t="s">
        <v>139</v>
      </c>
      <c r="DL1403" s="26" t="s">
        <v>139</v>
      </c>
      <c r="DM1403" s="26" t="s">
        <v>139</v>
      </c>
      <c r="DN1403" s="26" t="s">
        <v>139</v>
      </c>
      <c r="DO1403" s="26" t="s">
        <v>139</v>
      </c>
    </row>
    <row r="1404" spans="1:119" ht="20.100000000000001" customHeight="1" x14ac:dyDescent="0.25">
      <c r="A1404" s="29" t="str">
        <f t="shared" si="294"/>
        <v>Hope and Peace for Humanity 3</v>
      </c>
      <c r="B1404" s="29" t="str">
        <f t="shared" si="295"/>
        <v xml:space="preserve">Hope and Peace for Humanity </v>
      </c>
      <c r="C1404" s="29">
        <f t="shared" si="296"/>
        <v>3</v>
      </c>
      <c r="D1404" s="30" t="str">
        <f t="shared" si="297"/>
        <v>Africa and the Middle East</v>
      </c>
      <c r="E1404" s="30" t="str">
        <f t="shared" si="298"/>
        <v>Gulu, Uganda</v>
      </c>
      <c r="F1404" s="31">
        <f t="shared" si="299"/>
        <v>3</v>
      </c>
      <c r="G1404" s="31">
        <f t="shared" si="300"/>
        <v>2</v>
      </c>
      <c r="H1404" s="31">
        <f t="shared" si="301"/>
        <v>3</v>
      </c>
      <c r="I1404" s="31">
        <f t="shared" si="302"/>
        <v>3</v>
      </c>
      <c r="J1404" s="31">
        <f t="shared" si="303"/>
        <v>3</v>
      </c>
      <c r="K1404" s="31">
        <f t="shared" si="304"/>
        <v>4</v>
      </c>
      <c r="L1404" s="31">
        <f t="shared" si="305"/>
        <v>3</v>
      </c>
      <c r="M1404" s="31">
        <f t="shared" si="306"/>
        <v>2</v>
      </c>
      <c r="N1404" s="31">
        <f t="shared" si="307"/>
        <v>2.9</v>
      </c>
      <c r="O1404" s="26" t="s">
        <v>7888</v>
      </c>
      <c r="P1404" s="26" t="s">
        <v>108</v>
      </c>
      <c r="Q1404" s="27">
        <v>42305</v>
      </c>
      <c r="R1404" s="26" t="s">
        <v>166</v>
      </c>
      <c r="S1404" s="26" t="s">
        <v>156</v>
      </c>
      <c r="T1404" s="26" t="s">
        <v>157</v>
      </c>
      <c r="U1404" s="26" t="s">
        <v>307</v>
      </c>
      <c r="V1404" s="26" t="s">
        <v>169</v>
      </c>
      <c r="W1404" s="26" t="s">
        <v>1028</v>
      </c>
      <c r="X1404" s="26" t="s">
        <v>7870</v>
      </c>
      <c r="Y1404" s="26" t="s">
        <v>7871</v>
      </c>
      <c r="Z1404" s="24"/>
      <c r="AA1404" s="24"/>
      <c r="AB1404" s="26" t="s">
        <v>117</v>
      </c>
      <c r="AC1404" s="28">
        <v>18000</v>
      </c>
      <c r="AD1404" s="26" t="s">
        <v>4423</v>
      </c>
      <c r="AE1404" s="26" t="s">
        <v>343</v>
      </c>
      <c r="AF1404" s="26" t="s">
        <v>120</v>
      </c>
      <c r="AG1404" s="26" t="s">
        <v>207</v>
      </c>
      <c r="AH1404" s="26" t="s">
        <v>121</v>
      </c>
      <c r="AI1404" s="28">
        <v>18000</v>
      </c>
      <c r="AJ1404" s="26" t="s">
        <v>7889</v>
      </c>
      <c r="AK1404" s="26" t="s">
        <v>7879</v>
      </c>
      <c r="AL1404" s="26" t="s">
        <v>7880</v>
      </c>
      <c r="AM1404" s="24"/>
      <c r="AN1404" s="24"/>
      <c r="AO1404" s="24"/>
      <c r="AP1404" s="24"/>
      <c r="AQ1404" s="26" t="s">
        <v>7890</v>
      </c>
      <c r="AR1404" s="24"/>
      <c r="AS1404" s="24"/>
      <c r="AT1404" s="26" t="s">
        <v>7891</v>
      </c>
      <c r="AU1404" s="24"/>
      <c r="AV1404" s="24"/>
      <c r="AW1404" s="28">
        <v>30000</v>
      </c>
      <c r="AX1404" s="26">
        <v>920</v>
      </c>
      <c r="AY1404" s="28">
        <v>71</v>
      </c>
      <c r="AZ1404" s="28">
        <v>100</v>
      </c>
      <c r="BA1404" s="26">
        <v>0</v>
      </c>
      <c r="BB1404" s="26" t="s">
        <v>148</v>
      </c>
      <c r="BC1404" s="26" t="s">
        <v>181</v>
      </c>
      <c r="BD1404" s="26" t="s">
        <v>125</v>
      </c>
      <c r="BE1404" s="24"/>
      <c r="BF1404" s="26" t="s">
        <v>7885</v>
      </c>
      <c r="BG1404" s="26" t="s">
        <v>395</v>
      </c>
      <c r="BH1404" s="26" t="s">
        <v>7892</v>
      </c>
      <c r="BI1404" s="26" t="s">
        <v>3781</v>
      </c>
      <c r="BJ1404" s="24"/>
      <c r="BK1404" s="24"/>
      <c r="BL1404" s="24"/>
      <c r="BM1404" s="24"/>
      <c r="BN1404" s="24"/>
      <c r="BO1404" s="24"/>
      <c r="BP1404" s="24"/>
      <c r="BQ1404" s="24"/>
      <c r="BR1404" s="26">
        <v>3</v>
      </c>
      <c r="BS1404" s="26">
        <v>2</v>
      </c>
      <c r="BT1404" s="26">
        <v>3</v>
      </c>
      <c r="BU1404" s="26">
        <v>3</v>
      </c>
      <c r="BV1404" s="26">
        <v>3</v>
      </c>
      <c r="BW1404" s="26">
        <v>4</v>
      </c>
      <c r="BX1404" s="26">
        <v>3</v>
      </c>
      <c r="BY1404" s="26">
        <v>2</v>
      </c>
      <c r="BZ1404" s="24"/>
      <c r="CA1404" s="24"/>
      <c r="CB1404" s="24"/>
      <c r="CC1404" s="24"/>
      <c r="CD1404" s="24"/>
      <c r="CE1404" s="24"/>
      <c r="CF1404" s="24"/>
      <c r="CG1404" s="24"/>
      <c r="CH1404" s="24"/>
      <c r="CI1404" s="24"/>
      <c r="CJ1404" s="24"/>
      <c r="CK1404" s="24"/>
      <c r="CL1404" s="24"/>
      <c r="CM1404" s="24"/>
      <c r="CN1404" s="24"/>
      <c r="CO1404" s="24"/>
      <c r="CP1404" s="24"/>
      <c r="CQ1404" s="24"/>
      <c r="CR1404" s="24"/>
      <c r="CS1404" s="24"/>
      <c r="CT1404" s="24"/>
      <c r="CU1404" s="24"/>
      <c r="CV1404" s="24"/>
      <c r="CW1404" s="24"/>
      <c r="CX1404" s="24"/>
      <c r="CY1404" s="24"/>
      <c r="CZ1404" s="24"/>
      <c r="DA1404" s="24"/>
      <c r="DB1404" s="24"/>
      <c r="DC1404" s="24"/>
      <c r="DD1404" s="24"/>
      <c r="DE1404" s="24"/>
      <c r="DF1404" s="26" t="s">
        <v>139</v>
      </c>
      <c r="DG1404" s="26" t="s">
        <v>120</v>
      </c>
      <c r="DH1404" s="26" t="s">
        <v>139</v>
      </c>
      <c r="DI1404" s="26" t="s">
        <v>139</v>
      </c>
      <c r="DJ1404" s="26" t="s">
        <v>120</v>
      </c>
      <c r="DK1404" s="26" t="s">
        <v>139</v>
      </c>
      <c r="DL1404" s="26" t="s">
        <v>139</v>
      </c>
      <c r="DM1404" s="26" t="s">
        <v>139</v>
      </c>
      <c r="DN1404" s="26" t="s">
        <v>139</v>
      </c>
      <c r="DO1404" s="26" t="s">
        <v>139</v>
      </c>
    </row>
    <row r="1405" spans="1:119" ht="20.100000000000001" customHeight="1" x14ac:dyDescent="0.25">
      <c r="A1405" s="29" t="str">
        <f t="shared" si="294"/>
        <v/>
      </c>
      <c r="B1405" s="29" t="str">
        <f t="shared" si="295"/>
        <v xml:space="preserve">Hope and Peace for Humanity </v>
      </c>
      <c r="C1405" s="29">
        <f t="shared" si="296"/>
        <v>0</v>
      </c>
      <c r="D1405" s="30" t="str">
        <f t="shared" si="297"/>
        <v>Africa and the Middle East</v>
      </c>
      <c r="E1405" s="30" t="str">
        <f t="shared" si="298"/>
        <v>Gulu, Uganda</v>
      </c>
      <c r="F1405" s="31">
        <f t="shared" si="299"/>
        <v>0</v>
      </c>
      <c r="G1405" s="31">
        <f t="shared" si="300"/>
        <v>0</v>
      </c>
      <c r="H1405" s="31">
        <f t="shared" si="301"/>
        <v>0</v>
      </c>
      <c r="I1405" s="31">
        <f t="shared" si="302"/>
        <v>0</v>
      </c>
      <c r="J1405" s="31">
        <f t="shared" si="303"/>
        <v>0</v>
      </c>
      <c r="K1405" s="31">
        <f t="shared" si="304"/>
        <v>0</v>
      </c>
      <c r="L1405" s="31">
        <f t="shared" si="305"/>
        <v>0</v>
      </c>
      <c r="M1405" s="31">
        <f t="shared" si="306"/>
        <v>0</v>
      </c>
      <c r="N1405" s="31">
        <f t="shared" si="307"/>
        <v>0</v>
      </c>
      <c r="O1405" s="26" t="s">
        <v>16142</v>
      </c>
      <c r="P1405" s="26" t="s">
        <v>108</v>
      </c>
      <c r="Q1405" s="27">
        <v>42181</v>
      </c>
      <c r="R1405" s="24"/>
      <c r="S1405" s="24"/>
      <c r="T1405" s="26" t="s">
        <v>278</v>
      </c>
      <c r="U1405" s="24"/>
      <c r="V1405" s="26" t="s">
        <v>169</v>
      </c>
      <c r="W1405" s="26" t="s">
        <v>1028</v>
      </c>
      <c r="X1405" s="26" t="s">
        <v>7870</v>
      </c>
      <c r="Y1405" s="26" t="s">
        <v>7871</v>
      </c>
      <c r="Z1405" s="24"/>
      <c r="AA1405" s="24"/>
      <c r="AB1405" s="26" t="s">
        <v>15733</v>
      </c>
      <c r="AC1405" s="28">
        <v>857</v>
      </c>
      <c r="AD1405" s="26" t="s">
        <v>4423</v>
      </c>
      <c r="AE1405" s="26" t="s">
        <v>343</v>
      </c>
      <c r="AF1405" s="26" t="s">
        <v>120</v>
      </c>
      <c r="AG1405" s="26" t="s">
        <v>207</v>
      </c>
      <c r="AH1405" s="24"/>
      <c r="AI1405" s="28">
        <v>857</v>
      </c>
      <c r="AJ1405" s="24"/>
      <c r="AK1405" s="24"/>
      <c r="AL1405" s="24"/>
      <c r="AM1405" s="24"/>
      <c r="AN1405" s="24"/>
      <c r="AO1405" s="24"/>
      <c r="AP1405" s="24"/>
      <c r="AQ1405" s="24"/>
      <c r="AR1405" s="24"/>
      <c r="AS1405" s="24"/>
      <c r="AT1405" s="24"/>
      <c r="AU1405" s="24"/>
      <c r="AV1405" s="24"/>
      <c r="AW1405" s="24"/>
      <c r="AX1405" s="24"/>
      <c r="AY1405" s="24"/>
      <c r="AZ1405" s="24"/>
      <c r="BA1405" s="24"/>
      <c r="BB1405" s="24"/>
      <c r="BC1405" s="26" t="s">
        <v>181</v>
      </c>
      <c r="BD1405" s="24"/>
      <c r="BE1405" s="24"/>
      <c r="BF1405" s="24"/>
      <c r="BG1405" s="24"/>
      <c r="BH1405" s="24"/>
      <c r="BI1405" s="24"/>
      <c r="BJ1405" s="24"/>
      <c r="BK1405" s="24"/>
      <c r="BL1405" s="24"/>
      <c r="BM1405" s="24"/>
      <c r="BN1405" s="24"/>
      <c r="BO1405" s="24"/>
      <c r="BP1405" s="24"/>
      <c r="BQ1405" s="24"/>
      <c r="BR1405" s="24"/>
      <c r="BS1405" s="24"/>
      <c r="BT1405" s="24"/>
      <c r="BU1405" s="24"/>
      <c r="BV1405" s="24"/>
      <c r="BW1405" s="24"/>
      <c r="BX1405" s="24"/>
      <c r="BY1405" s="24"/>
      <c r="BZ1405" s="24"/>
      <c r="CA1405" s="24"/>
      <c r="CB1405" s="24"/>
      <c r="CC1405" s="24"/>
      <c r="CD1405" s="24"/>
      <c r="CE1405" s="24"/>
      <c r="CF1405" s="24"/>
      <c r="CG1405" s="24"/>
      <c r="CH1405" s="24"/>
      <c r="CI1405" s="24"/>
      <c r="CJ1405" s="24"/>
      <c r="CK1405" s="24"/>
      <c r="CL1405" s="24"/>
      <c r="CM1405" s="24"/>
      <c r="CN1405" s="24"/>
      <c r="CO1405" s="24"/>
      <c r="CP1405" s="24"/>
      <c r="CQ1405" s="24"/>
      <c r="CR1405" s="24"/>
      <c r="CS1405" s="24"/>
      <c r="CT1405" s="24"/>
      <c r="CU1405" s="24"/>
      <c r="CV1405" s="24"/>
      <c r="CW1405" s="24"/>
      <c r="CX1405" s="24"/>
      <c r="CY1405" s="24"/>
      <c r="CZ1405" s="24"/>
      <c r="DA1405" s="24"/>
      <c r="DB1405" s="24"/>
      <c r="DC1405" s="24"/>
      <c r="DD1405" s="24"/>
      <c r="DE1405" s="24"/>
      <c r="DF1405" s="26" t="s">
        <v>139</v>
      </c>
      <c r="DG1405" s="26" t="s">
        <v>139</v>
      </c>
      <c r="DH1405" s="26" t="s">
        <v>139</v>
      </c>
      <c r="DI1405" s="26" t="s">
        <v>139</v>
      </c>
      <c r="DJ1405" s="26" t="s">
        <v>139</v>
      </c>
      <c r="DK1405" s="26" t="s">
        <v>139</v>
      </c>
      <c r="DL1405" s="26" t="s">
        <v>139</v>
      </c>
      <c r="DM1405" s="26" t="s">
        <v>139</v>
      </c>
      <c r="DN1405" s="26" t="s">
        <v>139</v>
      </c>
      <c r="DO1405" s="26" t="s">
        <v>139</v>
      </c>
    </row>
    <row r="1406" spans="1:119" ht="20.100000000000001" customHeight="1" x14ac:dyDescent="0.25">
      <c r="A1406" s="29" t="str">
        <f t="shared" si="294"/>
        <v>Hope and Peace for Humanity 2</v>
      </c>
      <c r="B1406" s="29" t="str">
        <f t="shared" si="295"/>
        <v xml:space="preserve">Hope and Peace for Humanity </v>
      </c>
      <c r="C1406" s="29">
        <f t="shared" si="296"/>
        <v>2</v>
      </c>
      <c r="D1406" s="30" t="str">
        <f t="shared" si="297"/>
        <v>Africa and the Middle East</v>
      </c>
      <c r="E1406" s="30" t="str">
        <f t="shared" si="298"/>
        <v>Gulu, Uganda</v>
      </c>
      <c r="F1406" s="31">
        <f t="shared" si="299"/>
        <v>2</v>
      </c>
      <c r="G1406" s="31">
        <f t="shared" si="300"/>
        <v>2</v>
      </c>
      <c r="H1406" s="31">
        <f t="shared" si="301"/>
        <v>3</v>
      </c>
      <c r="I1406" s="31">
        <f t="shared" si="302"/>
        <v>3</v>
      </c>
      <c r="J1406" s="31">
        <f t="shared" si="303"/>
        <v>2</v>
      </c>
      <c r="K1406" s="31">
        <f t="shared" si="304"/>
        <v>2</v>
      </c>
      <c r="L1406" s="31">
        <f t="shared" si="305"/>
        <v>3</v>
      </c>
      <c r="M1406" s="31">
        <f t="shared" si="306"/>
        <v>2</v>
      </c>
      <c r="N1406" s="31">
        <f t="shared" si="307"/>
        <v>2.4</v>
      </c>
      <c r="O1406" s="26" t="s">
        <v>7893</v>
      </c>
      <c r="P1406" s="26" t="s">
        <v>108</v>
      </c>
      <c r="Q1406" s="27">
        <v>41946</v>
      </c>
      <c r="R1406" s="26" t="s">
        <v>109</v>
      </c>
      <c r="S1406" s="26" t="s">
        <v>609</v>
      </c>
      <c r="T1406" s="26" t="s">
        <v>278</v>
      </c>
      <c r="U1406" s="26" t="s">
        <v>307</v>
      </c>
      <c r="V1406" s="26" t="s">
        <v>169</v>
      </c>
      <c r="W1406" s="26" t="s">
        <v>1028</v>
      </c>
      <c r="X1406" s="26" t="s">
        <v>7870</v>
      </c>
      <c r="Y1406" s="26" t="s">
        <v>7871</v>
      </c>
      <c r="Z1406" s="24"/>
      <c r="AA1406" s="24"/>
      <c r="AB1406" s="26" t="s">
        <v>117</v>
      </c>
      <c r="AC1406" s="28">
        <v>15000</v>
      </c>
      <c r="AD1406" s="26" t="s">
        <v>4423</v>
      </c>
      <c r="AE1406" s="26" t="s">
        <v>343</v>
      </c>
      <c r="AF1406" s="26" t="s">
        <v>120</v>
      </c>
      <c r="AG1406" s="26" t="s">
        <v>207</v>
      </c>
      <c r="AH1406" s="26" t="s">
        <v>143</v>
      </c>
      <c r="AI1406" s="28">
        <v>15000</v>
      </c>
      <c r="AJ1406" s="26" t="s">
        <v>7894</v>
      </c>
      <c r="AK1406" s="26" t="s">
        <v>7895</v>
      </c>
      <c r="AL1406" s="26" t="s">
        <v>7880</v>
      </c>
      <c r="AM1406" s="24"/>
      <c r="AN1406" s="24"/>
      <c r="AO1406" s="24"/>
      <c r="AP1406" s="24"/>
      <c r="AQ1406" s="24"/>
      <c r="AR1406" s="24"/>
      <c r="AS1406" s="26" t="s">
        <v>7896</v>
      </c>
      <c r="AT1406" s="24"/>
      <c r="AU1406" s="24"/>
      <c r="AV1406" s="26" t="s">
        <v>7897</v>
      </c>
      <c r="AW1406" s="28">
        <v>28010</v>
      </c>
      <c r="AX1406" s="26">
        <v>913</v>
      </c>
      <c r="AY1406" s="28">
        <v>71</v>
      </c>
      <c r="AZ1406" s="28">
        <v>50</v>
      </c>
      <c r="BA1406" s="26">
        <v>0</v>
      </c>
      <c r="BB1406" s="26" t="s">
        <v>148</v>
      </c>
      <c r="BC1406" s="26" t="s">
        <v>181</v>
      </c>
      <c r="BD1406" s="26" t="s">
        <v>125</v>
      </c>
      <c r="BE1406" s="24"/>
      <c r="BF1406" s="26" t="s">
        <v>7898</v>
      </c>
      <c r="BG1406" s="26" t="s">
        <v>1028</v>
      </c>
      <c r="BH1406" s="26" t="s">
        <v>7899</v>
      </c>
      <c r="BI1406" s="26" t="s">
        <v>1028</v>
      </c>
      <c r="BJ1406" s="26" t="s">
        <v>7900</v>
      </c>
      <c r="BK1406" s="26" t="s">
        <v>395</v>
      </c>
      <c r="BL1406" s="24"/>
      <c r="BM1406" s="24"/>
      <c r="BN1406" s="24"/>
      <c r="BO1406" s="24"/>
      <c r="BP1406" s="24"/>
      <c r="BQ1406" s="24"/>
      <c r="BR1406" s="26">
        <v>2</v>
      </c>
      <c r="BS1406" s="26">
        <v>2</v>
      </c>
      <c r="BT1406" s="26">
        <v>3</v>
      </c>
      <c r="BU1406" s="26">
        <v>3</v>
      </c>
      <c r="BV1406" s="26">
        <v>2</v>
      </c>
      <c r="BW1406" s="26">
        <v>2</v>
      </c>
      <c r="BX1406" s="26">
        <v>3</v>
      </c>
      <c r="BY1406" s="26">
        <v>2</v>
      </c>
      <c r="BZ1406" s="24"/>
      <c r="CA1406" s="24"/>
      <c r="CB1406" s="24"/>
      <c r="CC1406" s="24"/>
      <c r="CD1406" s="24"/>
      <c r="CE1406" s="24"/>
      <c r="CF1406" s="24"/>
      <c r="CG1406" s="24"/>
      <c r="CH1406" s="24"/>
      <c r="CI1406" s="24"/>
      <c r="CJ1406" s="24"/>
      <c r="CK1406" s="24"/>
      <c r="CL1406" s="24"/>
      <c r="CM1406" s="24"/>
      <c r="CN1406" s="24"/>
      <c r="CO1406" s="24"/>
      <c r="CP1406" s="24"/>
      <c r="CQ1406" s="24"/>
      <c r="CR1406" s="24"/>
      <c r="CS1406" s="24"/>
      <c r="CT1406" s="24"/>
      <c r="CU1406" s="24"/>
      <c r="CV1406" s="24"/>
      <c r="CW1406" s="24"/>
      <c r="CX1406" s="24"/>
      <c r="CY1406" s="24"/>
      <c r="CZ1406" s="24"/>
      <c r="DA1406" s="24"/>
      <c r="DB1406" s="24"/>
      <c r="DC1406" s="24"/>
      <c r="DD1406" s="24"/>
      <c r="DE1406" s="24"/>
      <c r="DF1406" s="26" t="s">
        <v>139</v>
      </c>
      <c r="DG1406" s="26" t="s">
        <v>120</v>
      </c>
      <c r="DH1406" s="26" t="s">
        <v>139</v>
      </c>
      <c r="DI1406" s="26" t="s">
        <v>139</v>
      </c>
      <c r="DJ1406" s="26" t="s">
        <v>120</v>
      </c>
      <c r="DK1406" s="26" t="s">
        <v>139</v>
      </c>
      <c r="DL1406" s="26" t="s">
        <v>139</v>
      </c>
      <c r="DM1406" s="26" t="s">
        <v>139</v>
      </c>
      <c r="DN1406" s="26" t="s">
        <v>139</v>
      </c>
      <c r="DO1406" s="26" t="s">
        <v>139</v>
      </c>
    </row>
    <row r="1407" spans="1:119" ht="20.100000000000001" customHeight="1" x14ac:dyDescent="0.25">
      <c r="A1407" s="29" t="str">
        <f t="shared" si="294"/>
        <v/>
      </c>
      <c r="B1407" s="29" t="str">
        <f t="shared" si="295"/>
        <v xml:space="preserve">Hope and Peace for Humanity </v>
      </c>
      <c r="C1407" s="29">
        <f t="shared" si="296"/>
        <v>0</v>
      </c>
      <c r="D1407" s="30" t="str">
        <f t="shared" si="297"/>
        <v>Africa and the Middle East</v>
      </c>
      <c r="E1407" s="30" t="str">
        <f t="shared" si="298"/>
        <v>Gulu, Uganda</v>
      </c>
      <c r="F1407" s="31">
        <f t="shared" si="299"/>
        <v>0</v>
      </c>
      <c r="G1407" s="31">
        <f t="shared" si="300"/>
        <v>0</v>
      </c>
      <c r="H1407" s="31">
        <f t="shared" si="301"/>
        <v>0</v>
      </c>
      <c r="I1407" s="31">
        <f t="shared" si="302"/>
        <v>0</v>
      </c>
      <c r="J1407" s="31">
        <f t="shared" si="303"/>
        <v>0</v>
      </c>
      <c r="K1407" s="31">
        <f t="shared" si="304"/>
        <v>0</v>
      </c>
      <c r="L1407" s="31">
        <f t="shared" si="305"/>
        <v>0</v>
      </c>
      <c r="M1407" s="31">
        <f t="shared" si="306"/>
        <v>0</v>
      </c>
      <c r="N1407" s="31">
        <f t="shared" si="307"/>
        <v>0</v>
      </c>
      <c r="O1407" s="26" t="s">
        <v>16143</v>
      </c>
      <c r="P1407" s="26" t="s">
        <v>108</v>
      </c>
      <c r="Q1407" s="27">
        <v>42088</v>
      </c>
      <c r="R1407" s="24"/>
      <c r="S1407" s="24"/>
      <c r="T1407" s="26" t="s">
        <v>278</v>
      </c>
      <c r="U1407" s="24"/>
      <c r="V1407" s="26" t="s">
        <v>169</v>
      </c>
      <c r="W1407" s="26" t="s">
        <v>1028</v>
      </c>
      <c r="X1407" s="26" t="s">
        <v>7870</v>
      </c>
      <c r="Y1407" s="26" t="s">
        <v>7871</v>
      </c>
      <c r="Z1407" s="24"/>
      <c r="AA1407" s="24"/>
      <c r="AB1407" s="26" t="s">
        <v>15736</v>
      </c>
      <c r="AC1407" s="28">
        <v>264</v>
      </c>
      <c r="AD1407" s="26" t="s">
        <v>4423</v>
      </c>
      <c r="AE1407" s="26" t="s">
        <v>343</v>
      </c>
      <c r="AF1407" s="26" t="s">
        <v>120</v>
      </c>
      <c r="AG1407" s="26" t="s">
        <v>207</v>
      </c>
      <c r="AH1407" s="24"/>
      <c r="AI1407" s="28">
        <v>264</v>
      </c>
      <c r="AJ1407" s="24"/>
      <c r="AK1407" s="24"/>
      <c r="AL1407" s="24"/>
      <c r="AM1407" s="24"/>
      <c r="AN1407" s="24"/>
      <c r="AO1407" s="24"/>
      <c r="AP1407" s="24"/>
      <c r="AQ1407" s="24"/>
      <c r="AR1407" s="24"/>
      <c r="AS1407" s="24"/>
      <c r="AT1407" s="24"/>
      <c r="AU1407" s="24"/>
      <c r="AV1407" s="24"/>
      <c r="AW1407" s="24"/>
      <c r="AX1407" s="24"/>
      <c r="AY1407" s="24"/>
      <c r="AZ1407" s="24"/>
      <c r="BA1407" s="24"/>
      <c r="BB1407" s="24"/>
      <c r="BC1407" s="26" t="s">
        <v>181</v>
      </c>
      <c r="BD1407" s="24"/>
      <c r="BE1407" s="24"/>
      <c r="BF1407" s="24"/>
      <c r="BG1407" s="24"/>
      <c r="BH1407" s="24"/>
      <c r="BI1407" s="24"/>
      <c r="BJ1407" s="24"/>
      <c r="BK1407" s="24"/>
      <c r="BL1407" s="24"/>
      <c r="BM1407" s="24"/>
      <c r="BN1407" s="24"/>
      <c r="BO1407" s="24"/>
      <c r="BP1407" s="24"/>
      <c r="BQ1407" s="24"/>
      <c r="BR1407" s="24"/>
      <c r="BS1407" s="24"/>
      <c r="BT1407" s="24"/>
      <c r="BU1407" s="24"/>
      <c r="BV1407" s="24"/>
      <c r="BW1407" s="24"/>
      <c r="BX1407" s="24"/>
      <c r="BY1407" s="24"/>
      <c r="BZ1407" s="24"/>
      <c r="CA1407" s="24"/>
      <c r="CB1407" s="24"/>
      <c r="CC1407" s="24"/>
      <c r="CD1407" s="24"/>
      <c r="CE1407" s="24"/>
      <c r="CF1407" s="24"/>
      <c r="CG1407" s="24"/>
      <c r="CH1407" s="24"/>
      <c r="CI1407" s="24"/>
      <c r="CJ1407" s="24"/>
      <c r="CK1407" s="24"/>
      <c r="CL1407" s="24"/>
      <c r="CM1407" s="24"/>
      <c r="CN1407" s="24"/>
      <c r="CO1407" s="24"/>
      <c r="CP1407" s="24"/>
      <c r="CQ1407" s="24"/>
      <c r="CR1407" s="24"/>
      <c r="CS1407" s="24"/>
      <c r="CT1407" s="24"/>
      <c r="CU1407" s="24"/>
      <c r="CV1407" s="24"/>
      <c r="CW1407" s="24"/>
      <c r="CX1407" s="24"/>
      <c r="CY1407" s="24"/>
      <c r="CZ1407" s="24"/>
      <c r="DA1407" s="24"/>
      <c r="DB1407" s="24"/>
      <c r="DC1407" s="24"/>
      <c r="DD1407" s="24"/>
      <c r="DE1407" s="24"/>
      <c r="DF1407" s="26" t="s">
        <v>139</v>
      </c>
      <c r="DG1407" s="26" t="s">
        <v>139</v>
      </c>
      <c r="DH1407" s="26" t="s">
        <v>139</v>
      </c>
      <c r="DI1407" s="26" t="s">
        <v>139</v>
      </c>
      <c r="DJ1407" s="26" t="s">
        <v>139</v>
      </c>
      <c r="DK1407" s="26" t="s">
        <v>139</v>
      </c>
      <c r="DL1407" s="26" t="s">
        <v>139</v>
      </c>
      <c r="DM1407" s="26" t="s">
        <v>139</v>
      </c>
      <c r="DN1407" s="26" t="s">
        <v>139</v>
      </c>
      <c r="DO1407" s="26" t="s">
        <v>139</v>
      </c>
    </row>
    <row r="1408" spans="1:119" ht="20.100000000000001" customHeight="1" x14ac:dyDescent="0.25">
      <c r="A1408" s="29" t="str">
        <f t="shared" si="294"/>
        <v/>
      </c>
      <c r="B1408" s="29" t="str">
        <f t="shared" si="295"/>
        <v xml:space="preserve">Hope and Peace for Humanity </v>
      </c>
      <c r="C1408" s="29">
        <f t="shared" si="296"/>
        <v>0</v>
      </c>
      <c r="D1408" s="30" t="str">
        <f t="shared" si="297"/>
        <v>Africa and the Middle East</v>
      </c>
      <c r="E1408" s="30" t="str">
        <f t="shared" si="298"/>
        <v>Gulu, Uganda</v>
      </c>
      <c r="F1408" s="31">
        <f t="shared" si="299"/>
        <v>0</v>
      </c>
      <c r="G1408" s="31">
        <f t="shared" si="300"/>
        <v>0</v>
      </c>
      <c r="H1408" s="31">
        <f t="shared" si="301"/>
        <v>0</v>
      </c>
      <c r="I1408" s="31">
        <f t="shared" si="302"/>
        <v>0</v>
      </c>
      <c r="J1408" s="31">
        <f t="shared" si="303"/>
        <v>0</v>
      </c>
      <c r="K1408" s="31">
        <f t="shared" si="304"/>
        <v>0</v>
      </c>
      <c r="L1408" s="31">
        <f t="shared" si="305"/>
        <v>0</v>
      </c>
      <c r="M1408" s="31">
        <f t="shared" si="306"/>
        <v>0</v>
      </c>
      <c r="N1408" s="31">
        <f t="shared" si="307"/>
        <v>0</v>
      </c>
      <c r="O1408" s="26" t="s">
        <v>16144</v>
      </c>
      <c r="P1408" s="26" t="s">
        <v>108</v>
      </c>
      <c r="Q1408" s="27">
        <v>42088</v>
      </c>
      <c r="R1408" s="24"/>
      <c r="S1408" s="24"/>
      <c r="T1408" s="26" t="s">
        <v>278</v>
      </c>
      <c r="U1408" s="24"/>
      <c r="V1408" s="26" t="s">
        <v>169</v>
      </c>
      <c r="W1408" s="26" t="s">
        <v>1028</v>
      </c>
      <c r="X1408" s="26" t="s">
        <v>7870</v>
      </c>
      <c r="Y1408" s="26" t="s">
        <v>7871</v>
      </c>
      <c r="Z1408" s="24"/>
      <c r="AA1408" s="24"/>
      <c r="AB1408" s="26" t="s">
        <v>15736</v>
      </c>
      <c r="AC1408" s="28">
        <v>460</v>
      </c>
      <c r="AD1408" s="26" t="s">
        <v>4423</v>
      </c>
      <c r="AE1408" s="26" t="s">
        <v>343</v>
      </c>
      <c r="AF1408" s="26" t="s">
        <v>120</v>
      </c>
      <c r="AG1408" s="26" t="s">
        <v>207</v>
      </c>
      <c r="AH1408" s="24"/>
      <c r="AI1408" s="28">
        <v>460</v>
      </c>
      <c r="AJ1408" s="24"/>
      <c r="AK1408" s="24"/>
      <c r="AL1408" s="24"/>
      <c r="AM1408" s="24"/>
      <c r="AN1408" s="24"/>
      <c r="AO1408" s="24"/>
      <c r="AP1408" s="24"/>
      <c r="AQ1408" s="24"/>
      <c r="AR1408" s="24"/>
      <c r="AS1408" s="24"/>
      <c r="AT1408" s="24"/>
      <c r="AU1408" s="24"/>
      <c r="AV1408" s="24"/>
      <c r="AW1408" s="24"/>
      <c r="AX1408" s="24"/>
      <c r="AY1408" s="24"/>
      <c r="AZ1408" s="24"/>
      <c r="BA1408" s="24"/>
      <c r="BB1408" s="24"/>
      <c r="BC1408" s="26" t="s">
        <v>181</v>
      </c>
      <c r="BD1408" s="24"/>
      <c r="BE1408" s="24"/>
      <c r="BF1408" s="24"/>
      <c r="BG1408" s="24"/>
      <c r="BH1408" s="24"/>
      <c r="BI1408" s="24"/>
      <c r="BJ1408" s="24"/>
      <c r="BK1408" s="24"/>
      <c r="BL1408" s="24"/>
      <c r="BM1408" s="24"/>
      <c r="BN1408" s="24"/>
      <c r="BO1408" s="24"/>
      <c r="BP1408" s="24"/>
      <c r="BQ1408" s="24"/>
      <c r="BR1408" s="24"/>
      <c r="BS1408" s="24"/>
      <c r="BT1408" s="24"/>
      <c r="BU1408" s="24"/>
      <c r="BV1408" s="24"/>
      <c r="BW1408" s="24"/>
      <c r="BX1408" s="24"/>
      <c r="BY1408" s="24"/>
      <c r="BZ1408" s="24"/>
      <c r="CA1408" s="24"/>
      <c r="CB1408" s="24"/>
      <c r="CC1408" s="24"/>
      <c r="CD1408" s="24"/>
      <c r="CE1408" s="24"/>
      <c r="CF1408" s="24"/>
      <c r="CG1408" s="24"/>
      <c r="CH1408" s="24"/>
      <c r="CI1408" s="24"/>
      <c r="CJ1408" s="24"/>
      <c r="CK1408" s="24"/>
      <c r="CL1408" s="24"/>
      <c r="CM1408" s="24"/>
      <c r="CN1408" s="24"/>
      <c r="CO1408" s="24"/>
      <c r="CP1408" s="24"/>
      <c r="CQ1408" s="24"/>
      <c r="CR1408" s="24"/>
      <c r="CS1408" s="24"/>
      <c r="CT1408" s="24"/>
      <c r="CU1408" s="24"/>
      <c r="CV1408" s="24"/>
      <c r="CW1408" s="24"/>
      <c r="CX1408" s="24"/>
      <c r="CY1408" s="24"/>
      <c r="CZ1408" s="24"/>
      <c r="DA1408" s="24"/>
      <c r="DB1408" s="24"/>
      <c r="DC1408" s="24"/>
      <c r="DD1408" s="24"/>
      <c r="DE1408" s="24"/>
      <c r="DF1408" s="26" t="s">
        <v>139</v>
      </c>
      <c r="DG1408" s="26" t="s">
        <v>139</v>
      </c>
      <c r="DH1408" s="26" t="s">
        <v>139</v>
      </c>
      <c r="DI1408" s="26" t="s">
        <v>139</v>
      </c>
      <c r="DJ1408" s="26" t="s">
        <v>139</v>
      </c>
      <c r="DK1408" s="26" t="s">
        <v>139</v>
      </c>
      <c r="DL1408" s="26" t="s">
        <v>139</v>
      </c>
      <c r="DM1408" s="26" t="s">
        <v>139</v>
      </c>
      <c r="DN1408" s="26" t="s">
        <v>139</v>
      </c>
      <c r="DO1408" s="26" t="s">
        <v>139</v>
      </c>
    </row>
    <row r="1409" spans="1:119" ht="20.100000000000001" customHeight="1" x14ac:dyDescent="0.25">
      <c r="A1409" s="29" t="str">
        <f t="shared" si="294"/>
        <v/>
      </c>
      <c r="B1409" s="29" t="str">
        <f t="shared" si="295"/>
        <v xml:space="preserve">Hope and Peace for Humanity </v>
      </c>
      <c r="C1409" s="29">
        <f t="shared" si="296"/>
        <v>0</v>
      </c>
      <c r="D1409" s="30" t="str">
        <f t="shared" si="297"/>
        <v>Africa and the Middle East</v>
      </c>
      <c r="E1409" s="30" t="str">
        <f t="shared" si="298"/>
        <v>Gulu, Uganda</v>
      </c>
      <c r="F1409" s="31">
        <f t="shared" si="299"/>
        <v>0</v>
      </c>
      <c r="G1409" s="31">
        <f t="shared" si="300"/>
        <v>0</v>
      </c>
      <c r="H1409" s="31">
        <f t="shared" si="301"/>
        <v>0</v>
      </c>
      <c r="I1409" s="31">
        <f t="shared" si="302"/>
        <v>0</v>
      </c>
      <c r="J1409" s="31">
        <f t="shared" si="303"/>
        <v>0</v>
      </c>
      <c r="K1409" s="31">
        <f t="shared" si="304"/>
        <v>0</v>
      </c>
      <c r="L1409" s="31">
        <f t="shared" si="305"/>
        <v>0</v>
      </c>
      <c r="M1409" s="31">
        <f t="shared" si="306"/>
        <v>0</v>
      </c>
      <c r="N1409" s="31">
        <f t="shared" si="307"/>
        <v>0</v>
      </c>
      <c r="O1409" s="26" t="s">
        <v>16145</v>
      </c>
      <c r="P1409" s="26" t="s">
        <v>108</v>
      </c>
      <c r="Q1409" s="27">
        <v>41964</v>
      </c>
      <c r="R1409" s="24"/>
      <c r="S1409" s="24"/>
      <c r="T1409" s="26" t="s">
        <v>278</v>
      </c>
      <c r="U1409" s="24"/>
      <c r="V1409" s="26" t="s">
        <v>169</v>
      </c>
      <c r="W1409" s="26" t="s">
        <v>1028</v>
      </c>
      <c r="X1409" s="26" t="s">
        <v>7870</v>
      </c>
      <c r="Y1409" s="26" t="s">
        <v>7871</v>
      </c>
      <c r="Z1409" s="24"/>
      <c r="AA1409" s="24"/>
      <c r="AB1409" s="26" t="s">
        <v>15733</v>
      </c>
      <c r="AC1409" s="28">
        <v>857</v>
      </c>
      <c r="AD1409" s="26" t="s">
        <v>4423</v>
      </c>
      <c r="AE1409" s="26" t="s">
        <v>343</v>
      </c>
      <c r="AF1409" s="26" t="s">
        <v>120</v>
      </c>
      <c r="AG1409" s="26" t="s">
        <v>207</v>
      </c>
      <c r="AH1409" s="24"/>
      <c r="AI1409" s="28">
        <v>2572</v>
      </c>
      <c r="AJ1409" s="24"/>
      <c r="AK1409" s="24"/>
      <c r="AL1409" s="24"/>
      <c r="AM1409" s="24"/>
      <c r="AN1409" s="24"/>
      <c r="AO1409" s="24"/>
      <c r="AP1409" s="24"/>
      <c r="AQ1409" s="24"/>
      <c r="AR1409" s="24"/>
      <c r="AS1409" s="24"/>
      <c r="AT1409" s="24"/>
      <c r="AU1409" s="24"/>
      <c r="AV1409" s="24"/>
      <c r="AW1409" s="24"/>
      <c r="AX1409" s="24"/>
      <c r="AY1409" s="24"/>
      <c r="AZ1409" s="24"/>
      <c r="BA1409" s="24"/>
      <c r="BB1409" s="24"/>
      <c r="BC1409" s="26" t="s">
        <v>181</v>
      </c>
      <c r="BD1409" s="24"/>
      <c r="BE1409" s="24"/>
      <c r="BF1409" s="24"/>
      <c r="BG1409" s="24"/>
      <c r="BH1409" s="24"/>
      <c r="BI1409" s="24"/>
      <c r="BJ1409" s="24"/>
      <c r="BK1409" s="24"/>
      <c r="BL1409" s="24"/>
      <c r="BM1409" s="24"/>
      <c r="BN1409" s="24"/>
      <c r="BO1409" s="24"/>
      <c r="BP1409" s="24"/>
      <c r="BQ1409" s="24"/>
      <c r="BR1409" s="24"/>
      <c r="BS1409" s="24"/>
      <c r="BT1409" s="24"/>
      <c r="BU1409" s="24"/>
      <c r="BV1409" s="24"/>
      <c r="BW1409" s="24"/>
      <c r="BX1409" s="24"/>
      <c r="BY1409" s="24"/>
      <c r="BZ1409" s="24"/>
      <c r="CA1409" s="24"/>
      <c r="CB1409" s="24"/>
      <c r="CC1409" s="24"/>
      <c r="CD1409" s="24"/>
      <c r="CE1409" s="24"/>
      <c r="CF1409" s="24"/>
      <c r="CG1409" s="24"/>
      <c r="CH1409" s="24"/>
      <c r="CI1409" s="24"/>
      <c r="CJ1409" s="24"/>
      <c r="CK1409" s="24"/>
      <c r="CL1409" s="24"/>
      <c r="CM1409" s="24"/>
      <c r="CN1409" s="24"/>
      <c r="CO1409" s="24"/>
      <c r="CP1409" s="24"/>
      <c r="CQ1409" s="24"/>
      <c r="CR1409" s="24"/>
      <c r="CS1409" s="24"/>
      <c r="CT1409" s="24"/>
      <c r="CU1409" s="24"/>
      <c r="CV1409" s="24"/>
      <c r="CW1409" s="24"/>
      <c r="CX1409" s="24"/>
      <c r="CY1409" s="24"/>
      <c r="CZ1409" s="24"/>
      <c r="DA1409" s="24"/>
      <c r="DB1409" s="24"/>
      <c r="DC1409" s="24"/>
      <c r="DD1409" s="24"/>
      <c r="DE1409" s="24"/>
      <c r="DF1409" s="26" t="s">
        <v>139</v>
      </c>
      <c r="DG1409" s="26" t="s">
        <v>139</v>
      </c>
      <c r="DH1409" s="26" t="s">
        <v>139</v>
      </c>
      <c r="DI1409" s="26" t="s">
        <v>139</v>
      </c>
      <c r="DJ1409" s="26" t="s">
        <v>139</v>
      </c>
      <c r="DK1409" s="26" t="s">
        <v>139</v>
      </c>
      <c r="DL1409" s="26" t="s">
        <v>139</v>
      </c>
      <c r="DM1409" s="26" t="s">
        <v>139</v>
      </c>
      <c r="DN1409" s="26" t="s">
        <v>139</v>
      </c>
      <c r="DO1409" s="26" t="s">
        <v>139</v>
      </c>
    </row>
    <row r="1410" spans="1:119" ht="20.100000000000001" customHeight="1" x14ac:dyDescent="0.25">
      <c r="A1410" s="29" t="str">
        <f t="shared" si="294"/>
        <v>Hope and Peace for Humanity 1</v>
      </c>
      <c r="B1410" s="29" t="str">
        <f t="shared" si="295"/>
        <v xml:space="preserve">Hope and Peace for Humanity </v>
      </c>
      <c r="C1410" s="29">
        <f t="shared" si="296"/>
        <v>1</v>
      </c>
      <c r="D1410" s="30" t="str">
        <f t="shared" si="297"/>
        <v>Africa and the Middle East</v>
      </c>
      <c r="E1410" s="30" t="str">
        <f t="shared" si="298"/>
        <v>Gulu, Uganda</v>
      </c>
      <c r="F1410" s="31">
        <f t="shared" si="299"/>
        <v>2</v>
      </c>
      <c r="G1410" s="31">
        <f t="shared" si="300"/>
        <v>2</v>
      </c>
      <c r="H1410" s="31">
        <f t="shared" si="301"/>
        <v>2</v>
      </c>
      <c r="I1410" s="31">
        <f t="shared" si="302"/>
        <v>3</v>
      </c>
      <c r="J1410" s="31">
        <f t="shared" si="303"/>
        <v>2</v>
      </c>
      <c r="K1410" s="31">
        <f t="shared" si="304"/>
        <v>2</v>
      </c>
      <c r="L1410" s="31">
        <f t="shared" si="305"/>
        <v>2</v>
      </c>
      <c r="M1410" s="31">
        <f t="shared" si="306"/>
        <v>2</v>
      </c>
      <c r="N1410" s="31">
        <f t="shared" si="307"/>
        <v>2.1</v>
      </c>
      <c r="O1410" s="26" t="s">
        <v>7901</v>
      </c>
      <c r="P1410" s="26" t="s">
        <v>108</v>
      </c>
      <c r="Q1410" s="27">
        <v>41568</v>
      </c>
      <c r="R1410" s="26" t="s">
        <v>155</v>
      </c>
      <c r="S1410" s="26" t="s">
        <v>622</v>
      </c>
      <c r="T1410" s="26" t="s">
        <v>194</v>
      </c>
      <c r="U1410" s="26" t="s">
        <v>307</v>
      </c>
      <c r="V1410" s="26" t="s">
        <v>169</v>
      </c>
      <c r="W1410" s="26" t="s">
        <v>1028</v>
      </c>
      <c r="X1410" s="26" t="s">
        <v>7870</v>
      </c>
      <c r="Y1410" s="26" t="s">
        <v>7871</v>
      </c>
      <c r="Z1410" s="24"/>
      <c r="AA1410" s="24"/>
      <c r="AB1410" s="26" t="s">
        <v>117</v>
      </c>
      <c r="AC1410" s="28">
        <v>10000</v>
      </c>
      <c r="AD1410" s="26" t="s">
        <v>4423</v>
      </c>
      <c r="AE1410" s="26" t="s">
        <v>343</v>
      </c>
      <c r="AF1410" s="26" t="s">
        <v>120</v>
      </c>
      <c r="AG1410" s="26" t="s">
        <v>207</v>
      </c>
      <c r="AH1410" s="26" t="s">
        <v>158</v>
      </c>
      <c r="AI1410" s="28">
        <v>10000</v>
      </c>
      <c r="AJ1410" s="26" t="s">
        <v>7902</v>
      </c>
      <c r="AK1410" s="26" t="s">
        <v>7903</v>
      </c>
      <c r="AL1410" s="26" t="s">
        <v>7904</v>
      </c>
      <c r="AM1410" s="26" t="s">
        <v>7905</v>
      </c>
      <c r="AN1410" s="26" t="s">
        <v>7906</v>
      </c>
      <c r="AO1410" s="26" t="s">
        <v>7907</v>
      </c>
      <c r="AP1410" s="26" t="s">
        <v>7908</v>
      </c>
      <c r="AQ1410" s="24"/>
      <c r="AR1410" s="24"/>
      <c r="AS1410" s="24"/>
      <c r="AT1410" s="24"/>
      <c r="AU1410" s="24"/>
      <c r="AV1410" s="24"/>
      <c r="AW1410" s="28">
        <v>21000</v>
      </c>
      <c r="AX1410" s="26">
        <v>650</v>
      </c>
      <c r="AY1410" s="28">
        <v>80</v>
      </c>
      <c r="AZ1410" s="28">
        <v>50</v>
      </c>
      <c r="BA1410" s="26">
        <v>0</v>
      </c>
      <c r="BB1410" s="26" t="s">
        <v>148</v>
      </c>
      <c r="BC1410" s="26" t="s">
        <v>181</v>
      </c>
      <c r="BD1410" s="24"/>
      <c r="BE1410" s="24"/>
      <c r="BF1410" s="26" t="s">
        <v>7892</v>
      </c>
      <c r="BG1410" s="26" t="s">
        <v>3781</v>
      </c>
      <c r="BH1410" s="26" t="s">
        <v>7885</v>
      </c>
      <c r="BI1410" s="26" t="s">
        <v>395</v>
      </c>
      <c r="BJ1410" s="26" t="s">
        <v>6135</v>
      </c>
      <c r="BK1410" s="26" t="s">
        <v>1028</v>
      </c>
      <c r="BL1410" s="24"/>
      <c r="BM1410" s="24"/>
      <c r="BN1410" s="24"/>
      <c r="BO1410" s="24"/>
      <c r="BP1410" s="24"/>
      <c r="BQ1410" s="24"/>
      <c r="BR1410" s="26">
        <v>2</v>
      </c>
      <c r="BS1410" s="26">
        <v>2</v>
      </c>
      <c r="BT1410" s="26">
        <v>2</v>
      </c>
      <c r="BU1410" s="26">
        <v>3</v>
      </c>
      <c r="BV1410" s="26">
        <v>2</v>
      </c>
      <c r="BW1410" s="26">
        <v>2</v>
      </c>
      <c r="BX1410" s="26">
        <v>2</v>
      </c>
      <c r="BY1410" s="26">
        <v>2</v>
      </c>
      <c r="BZ1410" s="24"/>
      <c r="CA1410" s="24"/>
      <c r="CB1410" s="24"/>
      <c r="CC1410" s="24"/>
      <c r="CD1410" s="24"/>
      <c r="CE1410" s="24"/>
      <c r="CF1410" s="24"/>
      <c r="CG1410" s="24"/>
      <c r="CH1410" s="24"/>
      <c r="CI1410" s="24"/>
      <c r="CJ1410" s="24"/>
      <c r="CK1410" s="24"/>
      <c r="CL1410" s="24"/>
      <c r="CM1410" s="24"/>
      <c r="CN1410" s="24"/>
      <c r="CO1410" s="24"/>
      <c r="CP1410" s="24"/>
      <c r="CQ1410" s="24"/>
      <c r="CR1410" s="24"/>
      <c r="CS1410" s="24"/>
      <c r="CT1410" s="24"/>
      <c r="CU1410" s="24"/>
      <c r="CV1410" s="24"/>
      <c r="CW1410" s="24"/>
      <c r="CX1410" s="24"/>
      <c r="CY1410" s="24"/>
      <c r="CZ1410" s="24"/>
      <c r="DA1410" s="24"/>
      <c r="DB1410" s="24"/>
      <c r="DC1410" s="24"/>
      <c r="DD1410" s="24"/>
      <c r="DE1410" s="24"/>
      <c r="DF1410" s="26" t="s">
        <v>139</v>
      </c>
      <c r="DG1410" s="26" t="s">
        <v>120</v>
      </c>
      <c r="DH1410" s="26" t="s">
        <v>139</v>
      </c>
      <c r="DI1410" s="26" t="s">
        <v>139</v>
      </c>
      <c r="DJ1410" s="26" t="s">
        <v>139</v>
      </c>
      <c r="DK1410" s="26" t="s">
        <v>139</v>
      </c>
      <c r="DL1410" s="26" t="s">
        <v>139</v>
      </c>
      <c r="DM1410" s="26" t="s">
        <v>139</v>
      </c>
      <c r="DN1410" s="26" t="s">
        <v>139</v>
      </c>
      <c r="DO1410" s="26" t="s">
        <v>139</v>
      </c>
    </row>
    <row r="1411" spans="1:119" ht="20.100000000000001" customHeight="1" x14ac:dyDescent="0.25">
      <c r="A1411" s="29" t="str">
        <f t="shared" ref="A1411:A1474" si="308">IFERROR(IF(C1411=0,NA(),B1411&amp;C1411),"")</f>
        <v/>
      </c>
      <c r="B1411" s="29" t="str">
        <f t="shared" ref="B1411:B1474" si="309">IFERROR(IF(AA1411=0,Y1411&amp;IF(Z1411=0,""," ("&amp;Z1411&amp;")"),AA1411&amp;IF(Z1411=0,""," ("&amp;Z1411&amp;")")),"")</f>
        <v>Hope for Children Organization</v>
      </c>
      <c r="C1411" s="29">
        <f t="shared" ref="C1411:C1474" si="310">IFERROR(_xlfn.NUMBERVALUE(RIGHT(AH1411,1)),"")</f>
        <v>0</v>
      </c>
      <c r="D1411" s="30" t="str">
        <f t="shared" ref="D1411:D1474" si="311">IFERROR(IF(OR(V1411="Sub-Saharan Africa",V1411="Middle East &amp; North Africa"),"Africa and the Middle East",IF(V1411="Europe &amp; Central Asia","Europe and Eurasia",IF(V1411="East Asia &amp; Pacific","East and Southeast Asia",V1411))),"")</f>
        <v>Africa and the Middle East</v>
      </c>
      <c r="E1411" s="30" t="str">
        <f t="shared" ref="E1411:E1474" si="312">IFERROR(IF(X1411=0,W1411,X1411&amp;", "&amp;W1411),"")</f>
        <v>Ethiopia</v>
      </c>
      <c r="F1411" s="31">
        <f t="shared" ref="F1411:F1474" si="313">IFERROR(IF(AND(BZ1411+CA1411+CB1411+CC1411&gt;=4,BZ1411+CA1411+CB1411+CC1411&lt;=6),1,IF(AND(BZ1411+CA1411+CB1411+CC1411&gt;=7,BZ1411+CA1411+CB1411+CC1411&lt;=10),2,IF(AND(BZ1411+CA1411+CB1411+CC1411&gt;=11,BZ1411+CA1411+CB1411+CC1411&lt;=14),3,IF(AND(BZ1411+CA1411+CB1411+CC1411&gt;=15,BZ1411+CA1411+CB1411+CC1411&lt;=18),4,IF(AND(BZ1411+CA1411+CB1411+CC1411&gt;=19,BZ1411+CA1411+CB1411+CC1411&lt;=20),5,BR1411))))),"")</f>
        <v>0</v>
      </c>
      <c r="G1411" s="31">
        <f t="shared" ref="G1411:G1474" si="314">IFERROR(IF(AND(CD1411+CE1411+CF1411+CG1411&gt;=4,CD1411+CE1411+CF1411+CG1411&lt;=6),1,IF(AND(CD1411+CE1411+CF1411+CG1411&gt;=7,CD1411+CE1411+CF1411+CG1411&lt;=10),2,IF(AND(CD1411+CE1411+CF1411+CG1411&gt;=11,CD1411+CE1411+CF1411+CG1411&lt;=14),3,IF(AND(CD1411+CE1411+CF1411+CG1411&gt;=15,CD1411+CE1411+CF1411+CG1411&lt;=18),4,IF(AND(CD1411+CE1411+CF1411+CG1411&gt;=19,CD1411+CE1411+CF1411+CG1411&lt;=20),5,BS1411))))),"")</f>
        <v>0</v>
      </c>
      <c r="H1411" s="31">
        <f t="shared" ref="H1411:H1474" si="315">IFERROR(IF(AND(CH1411+CI1411+CJ1411+CK1411&gt;=4,CH1411+CI1411+CJ1411+CK1411&lt;=6),1,IF(AND(CH1411+CI1411+CJ1411+CK1411&gt;=7,CH1411+CI1411+CJ1411+CK1411&lt;=10),2,IF(AND(CH1411+CI1411+CJ1411+CK1411&gt;=11,CH1411+CI1411+CJ1411+CK1411&lt;=14),3,IF(AND(CH1411+CI1411+CJ1411+CK1411&gt;=15,CH1411+CI1411+CJ1411+CK1411&lt;=18),4,IF(AND(CH1411+CI1411+CJ1411+CK1411&gt;=19,CH1411+CI1411+CJ1411+CK1411&lt;=20),5,BT1411))))),"")</f>
        <v>0</v>
      </c>
      <c r="I1411" s="31">
        <f t="shared" ref="I1411:I1474" si="316">IFERROR(IF(AND(CL1411+CM1411+CN1411+CO1411&gt;=4,CL1411+CM1411+CN1411+CO1411&lt;=6),1,IF(AND(CL1411+CM1411+CN1411+CO1411&gt;=7,CL1411+CM1411+CN1411+CO1411&lt;=10),2,IF(AND(CL1411+CM1411+CN1411+CO1411&gt;=11,CL1411+CM1411+CN1411+CO1411&lt;=14),3,IF(AND(CL1411+CM1411+CN1411+CO1411&gt;=15,CL1411+CM1411+CN1411+CO1411&lt;=18),4,IF(AND(CL1411+CM1411+CN1411+CO1411&gt;=19,CL1411+CM1411+CN1411+CO1411&lt;=20),5,BU1411))))),"")</f>
        <v>0</v>
      </c>
      <c r="J1411" s="31">
        <f t="shared" ref="J1411:J1474" si="317">IFERROR(IF(AND(CP1411+CQ1411+CR1411+CS1411&gt;=4,CP1411+CQ1411+CR1411+CS1411&lt;=6),1,IF(AND(CP1411+CQ1411+CR1411+CS1411&gt;=7,CP1411+CQ1411+CR1411+CS1411&lt;=10),2,IF(AND(CP1411+CQ1411+CR1411+CS1411&gt;=11,CP1411+CQ1411+CR1411+CS1411&lt;=14),3,IF(AND(CP1411+CQ1411+CR1411+CS1411&gt;=15,CP1411+CQ1411+CR1411+CS1411&lt;=18),4,IF(AND(CP1411+CQ1411+CR1411+CS1411&gt;=19,CP1411+CQ1411+CR1411+CS1411&lt;=20),5,BV1411))))),"")</f>
        <v>0</v>
      </c>
      <c r="K1411" s="31">
        <f t="shared" ref="K1411:K1474" si="318">IFERROR(IF(AND(CT1411+CU1411+CV1411+CW1411&gt;=4,CT1411+CU1411+CV1411+CW1411&lt;=6),1,IF(AND(CT1411+CU1411+CV1411+CW1411&gt;=7,CT1411+CU1411+CV1411+CW1411&lt;=10),2,IF(AND(CT1411+CU1411+CV1411+CW1411&gt;=11,CT1411+CU1411+CV1411+CW1411&lt;=14),3,IF(AND(CT1411+CU1411+CV1411+CW1411&gt;=15,CT1411+CU1411+CV1411+CW1411&lt;=18),4,IF(AND(CT1411+CU1411+CV1411+CW1411&gt;=19,CT1411+CU1411+CV1411+CW1411&lt;=20),5,BW1411))))),"")</f>
        <v>0</v>
      </c>
      <c r="L1411" s="31">
        <f t="shared" ref="L1411:L1474" si="319">IFERROR(IF(AND(CX1411+CY1411+CZ1411+DA1411&gt;=4,CX1411+CY1411+CZ1411+DA1411&lt;=6),1,IF(AND(CX1411+CY1411+CZ1411+DA1411&gt;=7,CX1411+CY1411+CZ1411+DA1411&lt;=10),2,IF(AND(CX1411+CY1411+CZ1411+DA1411&gt;=11,CX1411+CY1411+CZ1411+DA1411&lt;=14),3,IF(AND(CX1411+CY1411+CZ1411+DA1411&gt;=15,CX1411+CY1411+CZ1411+DA1411&lt;=18),4,IF(AND(CX1411+CY1411+CZ1411+DA1411&gt;=19,CX1411+CY1411+CZ1411+DA1411&lt;=20),5,BX1411))))),"")</f>
        <v>0</v>
      </c>
      <c r="M1411" s="31">
        <f t="shared" ref="M1411:M1474" si="320">IFERROR(IF(AND(DB1411+DC1411+DD1411+DE1411&gt;=4,DB1411+DC1411+DD1411+DE1411&lt;=6),1,IF(AND(DB1411+DC1411+DD1411+DE1411&gt;=7,DB1411+DC1411+DD1411+DE1411&lt;=10),2,IF(AND(DB1411+DC1411+DD1411+DE1411&gt;=11,DB1411+DC1411+DD1411+DE1411&lt;=14),3,IF(AND(DB1411+DC1411+DD1411+DE1411&gt;=15,DB1411+DC1411+DD1411+DE1411&lt;=18),4,IF(AND(DB1411+DC1411+DD1411+DE1411&gt;=19,DB1411+DC1411+DD1411+DE1411&lt;=20),5,BY1411))))),"")</f>
        <v>0</v>
      </c>
      <c r="N1411" s="31">
        <f t="shared" ref="N1411:N1474" si="321">IFERROR(ROUND(AVERAGE(F1411:M1411),1),"")</f>
        <v>0</v>
      </c>
      <c r="O1411" s="26" t="s">
        <v>7909</v>
      </c>
      <c r="P1411" s="26" t="s">
        <v>108</v>
      </c>
      <c r="Q1411" s="27">
        <v>40589</v>
      </c>
      <c r="R1411" s="24"/>
      <c r="S1411" s="24"/>
      <c r="T1411" s="26" t="s">
        <v>333</v>
      </c>
      <c r="U1411" s="24"/>
      <c r="V1411" s="26" t="s">
        <v>169</v>
      </c>
      <c r="W1411" s="26" t="s">
        <v>6300</v>
      </c>
      <c r="X1411" s="24"/>
      <c r="Y1411" s="26" t="s">
        <v>7910</v>
      </c>
      <c r="Z1411" s="24"/>
      <c r="AA1411" s="24"/>
      <c r="AB1411" s="26" t="s">
        <v>228</v>
      </c>
      <c r="AC1411" s="28">
        <v>25000</v>
      </c>
      <c r="AD1411" s="24"/>
      <c r="AE1411" s="24"/>
      <c r="AF1411" s="26" t="s">
        <v>139</v>
      </c>
      <c r="AG1411" s="26" t="s">
        <v>2153</v>
      </c>
      <c r="AH1411" s="24"/>
      <c r="AI1411" s="28">
        <v>25000</v>
      </c>
      <c r="AJ1411" s="24"/>
      <c r="AK1411" s="24"/>
      <c r="AL1411" s="24"/>
      <c r="AM1411" s="24"/>
      <c r="AN1411" s="26" t="s">
        <v>7911</v>
      </c>
      <c r="AO1411" s="24"/>
      <c r="AP1411" s="24"/>
      <c r="AQ1411" s="24"/>
      <c r="AR1411" s="24"/>
      <c r="AS1411" s="24"/>
      <c r="AT1411" s="24"/>
      <c r="AU1411" s="24"/>
      <c r="AV1411" s="24"/>
      <c r="AW1411" s="28">
        <v>781377</v>
      </c>
      <c r="AX1411" s="26">
        <v>838</v>
      </c>
      <c r="AY1411" s="28">
        <v>0</v>
      </c>
      <c r="AZ1411" s="28">
        <v>0</v>
      </c>
      <c r="BA1411" s="26">
        <v>0</v>
      </c>
      <c r="BB1411" s="24"/>
      <c r="BC1411" s="24"/>
      <c r="BD1411" s="24"/>
      <c r="BE1411" s="24"/>
      <c r="BF1411" s="24"/>
      <c r="BG1411" s="24"/>
      <c r="BH1411" s="24"/>
      <c r="BI1411" s="24"/>
      <c r="BJ1411" s="24"/>
      <c r="BK1411" s="24"/>
      <c r="BL1411" s="24"/>
      <c r="BM1411" s="24"/>
      <c r="BN1411" s="24"/>
      <c r="BO1411" s="24"/>
      <c r="BP1411" s="24"/>
      <c r="BQ1411" s="24"/>
      <c r="BR1411" s="26">
        <v>0</v>
      </c>
      <c r="BS1411" s="26">
        <v>0</v>
      </c>
      <c r="BT1411" s="26">
        <v>0</v>
      </c>
      <c r="BU1411" s="26">
        <v>0</v>
      </c>
      <c r="BV1411" s="26">
        <v>0</v>
      </c>
      <c r="BW1411" s="26">
        <v>0</v>
      </c>
      <c r="BX1411" s="26">
        <v>0</v>
      </c>
      <c r="BY1411" s="26">
        <v>0</v>
      </c>
      <c r="BZ1411" s="24"/>
      <c r="CA1411" s="24"/>
      <c r="CB1411" s="24"/>
      <c r="CC1411" s="24"/>
      <c r="CD1411" s="24"/>
      <c r="CE1411" s="24"/>
      <c r="CF1411" s="24"/>
      <c r="CG1411" s="24"/>
      <c r="CH1411" s="24"/>
      <c r="CI1411" s="24"/>
      <c r="CJ1411" s="24"/>
      <c r="CK1411" s="24"/>
      <c r="CL1411" s="24"/>
      <c r="CM1411" s="24"/>
      <c r="CN1411" s="24"/>
      <c r="CO1411" s="24"/>
      <c r="CP1411" s="24"/>
      <c r="CQ1411" s="24"/>
      <c r="CR1411" s="24"/>
      <c r="CS1411" s="24"/>
      <c r="CT1411" s="24"/>
      <c r="CU1411" s="24"/>
      <c r="CV1411" s="24"/>
      <c r="CW1411" s="24"/>
      <c r="CX1411" s="24"/>
      <c r="CY1411" s="24"/>
      <c r="CZ1411" s="24"/>
      <c r="DA1411" s="24"/>
      <c r="DB1411" s="24"/>
      <c r="DC1411" s="24"/>
      <c r="DD1411" s="24"/>
      <c r="DE1411" s="24"/>
      <c r="DF1411" s="26" t="s">
        <v>139</v>
      </c>
      <c r="DG1411" s="26" t="s">
        <v>139</v>
      </c>
      <c r="DH1411" s="26" t="s">
        <v>139</v>
      </c>
      <c r="DI1411" s="26" t="s">
        <v>139</v>
      </c>
      <c r="DJ1411" s="26" t="s">
        <v>139</v>
      </c>
      <c r="DK1411" s="26" t="s">
        <v>139</v>
      </c>
      <c r="DL1411" s="26" t="s">
        <v>139</v>
      </c>
      <c r="DM1411" s="26" t="s">
        <v>139</v>
      </c>
      <c r="DN1411" s="26" t="s">
        <v>139</v>
      </c>
      <c r="DO1411" s="26" t="s">
        <v>139</v>
      </c>
    </row>
    <row r="1412" spans="1:119" ht="20.100000000000001" customHeight="1" x14ac:dyDescent="0.25">
      <c r="A1412" s="29" t="str">
        <f t="shared" si="308"/>
        <v>Hope for Children Organization6</v>
      </c>
      <c r="B1412" s="29" t="str">
        <f t="shared" si="309"/>
        <v>Hope for Children Organization</v>
      </c>
      <c r="C1412" s="29">
        <f t="shared" si="310"/>
        <v>6</v>
      </c>
      <c r="D1412" s="30" t="str">
        <f t="shared" si="311"/>
        <v>Africa and the Middle East</v>
      </c>
      <c r="E1412" s="30" t="str">
        <f t="shared" si="312"/>
        <v>Ethiopia</v>
      </c>
      <c r="F1412" s="31">
        <f t="shared" si="313"/>
        <v>3</v>
      </c>
      <c r="G1412" s="31">
        <f t="shared" si="314"/>
        <v>3</v>
      </c>
      <c r="H1412" s="31">
        <f t="shared" si="315"/>
        <v>4</v>
      </c>
      <c r="I1412" s="31">
        <f t="shared" si="316"/>
        <v>3</v>
      </c>
      <c r="J1412" s="31">
        <f t="shared" si="317"/>
        <v>3</v>
      </c>
      <c r="K1412" s="31">
        <f t="shared" si="318"/>
        <v>3</v>
      </c>
      <c r="L1412" s="31">
        <f t="shared" si="319"/>
        <v>3</v>
      </c>
      <c r="M1412" s="31">
        <f t="shared" si="320"/>
        <v>3</v>
      </c>
      <c r="N1412" s="31">
        <f t="shared" si="321"/>
        <v>3.1</v>
      </c>
      <c r="O1412" s="26" t="s">
        <v>7912</v>
      </c>
      <c r="P1412" s="26" t="s">
        <v>108</v>
      </c>
      <c r="Q1412" s="27">
        <v>40672</v>
      </c>
      <c r="R1412" s="26" t="s">
        <v>305</v>
      </c>
      <c r="S1412" s="26" t="s">
        <v>409</v>
      </c>
      <c r="T1412" s="26" t="s">
        <v>333</v>
      </c>
      <c r="U1412" s="26" t="s">
        <v>112</v>
      </c>
      <c r="V1412" s="26" t="s">
        <v>169</v>
      </c>
      <c r="W1412" s="26" t="s">
        <v>6300</v>
      </c>
      <c r="X1412" s="24"/>
      <c r="Y1412" s="26" t="s">
        <v>7910</v>
      </c>
      <c r="Z1412" s="24"/>
      <c r="AA1412" s="24"/>
      <c r="AB1412" s="26" t="s">
        <v>117</v>
      </c>
      <c r="AC1412" s="28">
        <v>18000</v>
      </c>
      <c r="AD1412" s="24"/>
      <c r="AE1412" s="24"/>
      <c r="AF1412" s="26" t="s">
        <v>139</v>
      </c>
      <c r="AG1412" s="26" t="s">
        <v>2153</v>
      </c>
      <c r="AH1412" s="26" t="s">
        <v>250</v>
      </c>
      <c r="AI1412" s="28">
        <v>18000</v>
      </c>
      <c r="AJ1412" s="24"/>
      <c r="AK1412" s="26" t="s">
        <v>7913</v>
      </c>
      <c r="AL1412" s="26" t="s">
        <v>7914</v>
      </c>
      <c r="AM1412" s="26" t="s">
        <v>7915</v>
      </c>
      <c r="AN1412" s="26" t="s">
        <v>7916</v>
      </c>
      <c r="AO1412" s="26" t="s">
        <v>7917</v>
      </c>
      <c r="AP1412" s="24"/>
      <c r="AQ1412" s="24"/>
      <c r="AR1412" s="24"/>
      <c r="AS1412" s="26" t="s">
        <v>7918</v>
      </c>
      <c r="AT1412" s="24"/>
      <c r="AU1412" s="26" t="s">
        <v>7919</v>
      </c>
      <c r="AV1412" s="24"/>
      <c r="AW1412" s="28">
        <v>891538</v>
      </c>
      <c r="AX1412" s="26">
        <v>2000</v>
      </c>
      <c r="AY1412" s="28">
        <v>25</v>
      </c>
      <c r="AZ1412" s="28">
        <v>25</v>
      </c>
      <c r="BA1412" s="26">
        <v>0</v>
      </c>
      <c r="BB1412" s="26" t="s">
        <v>241</v>
      </c>
      <c r="BC1412" s="24"/>
      <c r="BD1412" s="24"/>
      <c r="BE1412" s="24"/>
      <c r="BF1412" s="26" t="s">
        <v>7920</v>
      </c>
      <c r="BG1412" s="26" t="s">
        <v>191</v>
      </c>
      <c r="BH1412" s="26" t="s">
        <v>7921</v>
      </c>
      <c r="BI1412" s="26" t="s">
        <v>381</v>
      </c>
      <c r="BJ1412" s="26" t="s">
        <v>7922</v>
      </c>
      <c r="BK1412" s="26" t="s">
        <v>6300</v>
      </c>
      <c r="BL1412" s="26" t="s">
        <v>7923</v>
      </c>
      <c r="BM1412" s="26" t="s">
        <v>357</v>
      </c>
      <c r="BN1412" s="24"/>
      <c r="BO1412" s="24"/>
      <c r="BP1412" s="24"/>
      <c r="BQ1412" s="24"/>
      <c r="BR1412" s="26">
        <v>3</v>
      </c>
      <c r="BS1412" s="26">
        <v>3</v>
      </c>
      <c r="BT1412" s="26">
        <v>4</v>
      </c>
      <c r="BU1412" s="26">
        <v>3</v>
      </c>
      <c r="BV1412" s="26">
        <v>3</v>
      </c>
      <c r="BW1412" s="26">
        <v>3</v>
      </c>
      <c r="BX1412" s="26">
        <v>3</v>
      </c>
      <c r="BY1412" s="26">
        <v>3</v>
      </c>
      <c r="BZ1412" s="24"/>
      <c r="CA1412" s="24"/>
      <c r="CB1412" s="24"/>
      <c r="CC1412" s="24"/>
      <c r="CD1412" s="24"/>
      <c r="CE1412" s="24"/>
      <c r="CF1412" s="24"/>
      <c r="CG1412" s="24"/>
      <c r="CH1412" s="24"/>
      <c r="CI1412" s="24"/>
      <c r="CJ1412" s="24"/>
      <c r="CK1412" s="24"/>
      <c r="CL1412" s="24"/>
      <c r="CM1412" s="24"/>
      <c r="CN1412" s="24"/>
      <c r="CO1412" s="24"/>
      <c r="CP1412" s="24"/>
      <c r="CQ1412" s="24"/>
      <c r="CR1412" s="24"/>
      <c r="CS1412" s="24"/>
      <c r="CT1412" s="24"/>
      <c r="CU1412" s="24"/>
      <c r="CV1412" s="24"/>
      <c r="CW1412" s="24"/>
      <c r="CX1412" s="24"/>
      <c r="CY1412" s="24"/>
      <c r="CZ1412" s="24"/>
      <c r="DA1412" s="24"/>
      <c r="DB1412" s="24"/>
      <c r="DC1412" s="24"/>
      <c r="DD1412" s="24"/>
      <c r="DE1412" s="24"/>
      <c r="DF1412" s="26" t="s">
        <v>139</v>
      </c>
      <c r="DG1412" s="26" t="s">
        <v>139</v>
      </c>
      <c r="DH1412" s="26" t="s">
        <v>139</v>
      </c>
      <c r="DI1412" s="26" t="s">
        <v>139</v>
      </c>
      <c r="DJ1412" s="26" t="s">
        <v>139</v>
      </c>
      <c r="DK1412" s="26" t="s">
        <v>139</v>
      </c>
      <c r="DL1412" s="26" t="s">
        <v>139</v>
      </c>
      <c r="DM1412" s="26" t="s">
        <v>139</v>
      </c>
      <c r="DN1412" s="26" t="s">
        <v>139</v>
      </c>
      <c r="DO1412" s="26" t="s">
        <v>139</v>
      </c>
    </row>
    <row r="1413" spans="1:119" ht="20.100000000000001" customHeight="1" x14ac:dyDescent="0.25">
      <c r="A1413" s="29" t="str">
        <f t="shared" si="308"/>
        <v>Hope for Children Organization5</v>
      </c>
      <c r="B1413" s="29" t="str">
        <f t="shared" si="309"/>
        <v>Hope for Children Organization</v>
      </c>
      <c r="C1413" s="29">
        <f t="shared" si="310"/>
        <v>5</v>
      </c>
      <c r="D1413" s="30" t="str">
        <f t="shared" si="311"/>
        <v>Africa and the Middle East</v>
      </c>
      <c r="E1413" s="30" t="str">
        <f t="shared" si="312"/>
        <v>Ethiopia</v>
      </c>
      <c r="F1413" s="31">
        <f t="shared" si="313"/>
        <v>4</v>
      </c>
      <c r="G1413" s="31">
        <f t="shared" si="314"/>
        <v>4</v>
      </c>
      <c r="H1413" s="31">
        <f t="shared" si="315"/>
        <v>4</v>
      </c>
      <c r="I1413" s="31">
        <f t="shared" si="316"/>
        <v>4</v>
      </c>
      <c r="J1413" s="31">
        <f t="shared" si="317"/>
        <v>4</v>
      </c>
      <c r="K1413" s="31">
        <f t="shared" si="318"/>
        <v>4</v>
      </c>
      <c r="L1413" s="31">
        <f t="shared" si="319"/>
        <v>4</v>
      </c>
      <c r="M1413" s="31">
        <f t="shared" si="320"/>
        <v>4</v>
      </c>
      <c r="N1413" s="31">
        <f t="shared" si="321"/>
        <v>4</v>
      </c>
      <c r="O1413" s="26" t="s">
        <v>7924</v>
      </c>
      <c r="P1413" s="26" t="s">
        <v>108</v>
      </c>
      <c r="Q1413" s="27">
        <v>40315</v>
      </c>
      <c r="R1413" s="26" t="s">
        <v>305</v>
      </c>
      <c r="S1413" s="26" t="s">
        <v>234</v>
      </c>
      <c r="T1413" s="26" t="s">
        <v>224</v>
      </c>
      <c r="U1413" s="26" t="s">
        <v>112</v>
      </c>
      <c r="V1413" s="26" t="s">
        <v>169</v>
      </c>
      <c r="W1413" s="26" t="s">
        <v>6300</v>
      </c>
      <c r="X1413" s="24"/>
      <c r="Y1413" s="26" t="s">
        <v>7910</v>
      </c>
      <c r="Z1413" s="24"/>
      <c r="AA1413" s="24"/>
      <c r="AB1413" s="26" t="s">
        <v>117</v>
      </c>
      <c r="AC1413" s="28">
        <v>14000</v>
      </c>
      <c r="AD1413" s="24"/>
      <c r="AE1413" s="24"/>
      <c r="AF1413" s="26" t="s">
        <v>139</v>
      </c>
      <c r="AG1413" s="26" t="s">
        <v>2153</v>
      </c>
      <c r="AH1413" s="26" t="s">
        <v>176</v>
      </c>
      <c r="AI1413" s="28">
        <v>14000</v>
      </c>
      <c r="AJ1413" s="24"/>
      <c r="AK1413" s="26" t="s">
        <v>7925</v>
      </c>
      <c r="AL1413" s="26" t="s">
        <v>7926</v>
      </c>
      <c r="AM1413" s="26" t="s">
        <v>7927</v>
      </c>
      <c r="AN1413" s="26" t="s">
        <v>7928</v>
      </c>
      <c r="AO1413" s="24"/>
      <c r="AP1413" s="24"/>
      <c r="AQ1413" s="24"/>
      <c r="AR1413" s="24"/>
      <c r="AS1413" s="26" t="s">
        <v>7929</v>
      </c>
      <c r="AT1413" s="26" t="s">
        <v>7930</v>
      </c>
      <c r="AU1413" s="26" t="s">
        <v>7931</v>
      </c>
      <c r="AV1413" s="24"/>
      <c r="AW1413" s="28">
        <v>781377</v>
      </c>
      <c r="AX1413" s="26">
        <v>838</v>
      </c>
      <c r="AY1413" s="28">
        <v>100</v>
      </c>
      <c r="AZ1413" s="28">
        <v>64</v>
      </c>
      <c r="BA1413" s="26">
        <v>0</v>
      </c>
      <c r="BB1413" s="26" t="s">
        <v>241</v>
      </c>
      <c r="BC1413" s="24"/>
      <c r="BD1413" s="24"/>
      <c r="BE1413" s="24"/>
      <c r="BF1413" s="24"/>
      <c r="BG1413" s="24"/>
      <c r="BH1413" s="24"/>
      <c r="BI1413" s="24"/>
      <c r="BJ1413" s="24"/>
      <c r="BK1413" s="24"/>
      <c r="BL1413" s="24"/>
      <c r="BM1413" s="24"/>
      <c r="BN1413" s="24"/>
      <c r="BO1413" s="24"/>
      <c r="BP1413" s="24"/>
      <c r="BQ1413" s="24"/>
      <c r="BR1413" s="26">
        <v>4</v>
      </c>
      <c r="BS1413" s="26">
        <v>4</v>
      </c>
      <c r="BT1413" s="26">
        <v>4</v>
      </c>
      <c r="BU1413" s="26">
        <v>4</v>
      </c>
      <c r="BV1413" s="26">
        <v>4</v>
      </c>
      <c r="BW1413" s="26">
        <v>4</v>
      </c>
      <c r="BX1413" s="26">
        <v>4</v>
      </c>
      <c r="BY1413" s="26">
        <v>4</v>
      </c>
      <c r="BZ1413" s="24"/>
      <c r="CA1413" s="24"/>
      <c r="CB1413" s="24"/>
      <c r="CC1413" s="24"/>
      <c r="CD1413" s="24"/>
      <c r="CE1413" s="24"/>
      <c r="CF1413" s="24"/>
      <c r="CG1413" s="24"/>
      <c r="CH1413" s="24"/>
      <c r="CI1413" s="24"/>
      <c r="CJ1413" s="24"/>
      <c r="CK1413" s="24"/>
      <c r="CL1413" s="24"/>
      <c r="CM1413" s="24"/>
      <c r="CN1413" s="24"/>
      <c r="CO1413" s="24"/>
      <c r="CP1413" s="24"/>
      <c r="CQ1413" s="24"/>
      <c r="CR1413" s="24"/>
      <c r="CS1413" s="24"/>
      <c r="CT1413" s="24"/>
      <c r="CU1413" s="24"/>
      <c r="CV1413" s="24"/>
      <c r="CW1413" s="24"/>
      <c r="CX1413" s="24"/>
      <c r="CY1413" s="24"/>
      <c r="CZ1413" s="24"/>
      <c r="DA1413" s="24"/>
      <c r="DB1413" s="24"/>
      <c r="DC1413" s="24"/>
      <c r="DD1413" s="24"/>
      <c r="DE1413" s="24"/>
      <c r="DF1413" s="26" t="s">
        <v>139</v>
      </c>
      <c r="DG1413" s="26" t="s">
        <v>139</v>
      </c>
      <c r="DH1413" s="26" t="s">
        <v>139</v>
      </c>
      <c r="DI1413" s="26" t="s">
        <v>139</v>
      </c>
      <c r="DJ1413" s="26" t="s">
        <v>139</v>
      </c>
      <c r="DK1413" s="26" t="s">
        <v>139</v>
      </c>
      <c r="DL1413" s="26" t="s">
        <v>139</v>
      </c>
      <c r="DM1413" s="26" t="s">
        <v>139</v>
      </c>
      <c r="DN1413" s="26" t="s">
        <v>139</v>
      </c>
      <c r="DO1413" s="26" t="s">
        <v>139</v>
      </c>
    </row>
    <row r="1414" spans="1:119" ht="20.100000000000001" customHeight="1" x14ac:dyDescent="0.25">
      <c r="A1414" s="29" t="str">
        <f t="shared" si="308"/>
        <v/>
      </c>
      <c r="B1414" s="29" t="str">
        <f t="shared" si="309"/>
        <v>Hope for Rwanda</v>
      </c>
      <c r="C1414" s="29">
        <f t="shared" si="310"/>
        <v>0</v>
      </c>
      <c r="D1414" s="30" t="str">
        <f t="shared" si="311"/>
        <v>Africa and the Middle East</v>
      </c>
      <c r="E1414" s="30" t="str">
        <f t="shared" si="312"/>
        <v>Kigali, Rwanda</v>
      </c>
      <c r="F1414" s="31">
        <f t="shared" si="313"/>
        <v>0</v>
      </c>
      <c r="G1414" s="31">
        <f t="shared" si="314"/>
        <v>0</v>
      </c>
      <c r="H1414" s="31">
        <f t="shared" si="315"/>
        <v>0</v>
      </c>
      <c r="I1414" s="31">
        <f t="shared" si="316"/>
        <v>0</v>
      </c>
      <c r="J1414" s="31">
        <f t="shared" si="317"/>
        <v>0</v>
      </c>
      <c r="K1414" s="31">
        <f t="shared" si="318"/>
        <v>0</v>
      </c>
      <c r="L1414" s="31">
        <f t="shared" si="319"/>
        <v>0</v>
      </c>
      <c r="M1414" s="31">
        <f t="shared" si="320"/>
        <v>0</v>
      </c>
      <c r="N1414" s="31">
        <f t="shared" si="321"/>
        <v>0</v>
      </c>
      <c r="O1414" s="26" t="s">
        <v>16146</v>
      </c>
      <c r="P1414" s="26" t="s">
        <v>108</v>
      </c>
      <c r="Q1414" s="27">
        <v>43136</v>
      </c>
      <c r="R1414" s="24"/>
      <c r="S1414" s="24"/>
      <c r="T1414" s="26" t="s">
        <v>111</v>
      </c>
      <c r="U1414" s="24"/>
      <c r="V1414" s="26" t="s">
        <v>169</v>
      </c>
      <c r="W1414" s="26" t="s">
        <v>834</v>
      </c>
      <c r="X1414" s="26" t="s">
        <v>3771</v>
      </c>
      <c r="Y1414" s="26" t="s">
        <v>7933</v>
      </c>
      <c r="Z1414" s="24"/>
      <c r="AA1414" s="24"/>
      <c r="AB1414" s="26" t="s">
        <v>15736</v>
      </c>
      <c r="AC1414" s="28">
        <v>1500</v>
      </c>
      <c r="AD1414" s="26" t="s">
        <v>7934</v>
      </c>
      <c r="AE1414" s="26" t="s">
        <v>343</v>
      </c>
      <c r="AF1414" s="26" t="s">
        <v>120</v>
      </c>
      <c r="AG1414" s="26" t="s">
        <v>194</v>
      </c>
      <c r="AH1414" s="24"/>
      <c r="AI1414" s="28">
        <v>1500</v>
      </c>
      <c r="AJ1414" s="24"/>
      <c r="AK1414" s="24"/>
      <c r="AL1414" s="24"/>
      <c r="AM1414" s="24"/>
      <c r="AN1414" s="24"/>
      <c r="AO1414" s="24"/>
      <c r="AP1414" s="24"/>
      <c r="AQ1414" s="24"/>
      <c r="AR1414" s="24"/>
      <c r="AS1414" s="24"/>
      <c r="AT1414" s="24"/>
      <c r="AU1414" s="24"/>
      <c r="AV1414" s="24"/>
      <c r="AW1414" s="28">
        <v>0</v>
      </c>
      <c r="AX1414" s="26">
        <v>0</v>
      </c>
      <c r="AY1414" s="28">
        <v>0</v>
      </c>
      <c r="AZ1414" s="28">
        <v>0</v>
      </c>
      <c r="BA1414" s="26">
        <v>0</v>
      </c>
      <c r="BB1414" s="24"/>
      <c r="BC1414" s="26" t="s">
        <v>2885</v>
      </c>
      <c r="BD1414" s="24"/>
      <c r="BE1414" s="24"/>
      <c r="BF1414" s="24"/>
      <c r="BG1414" s="24"/>
      <c r="BH1414" s="24"/>
      <c r="BI1414" s="24"/>
      <c r="BJ1414" s="24"/>
      <c r="BK1414" s="24"/>
      <c r="BL1414" s="24"/>
      <c r="BM1414" s="24"/>
      <c r="BN1414" s="24"/>
      <c r="BO1414" s="24"/>
      <c r="BP1414" s="24"/>
      <c r="BQ1414" s="24"/>
      <c r="BR1414" s="26">
        <v>0</v>
      </c>
      <c r="BS1414" s="26">
        <v>0</v>
      </c>
      <c r="BT1414" s="26">
        <v>0</v>
      </c>
      <c r="BU1414" s="26">
        <v>0</v>
      </c>
      <c r="BV1414" s="26">
        <v>0</v>
      </c>
      <c r="BW1414" s="26">
        <v>0</v>
      </c>
      <c r="BX1414" s="26">
        <v>0</v>
      </c>
      <c r="BY1414" s="26">
        <v>0</v>
      </c>
      <c r="BZ1414" s="24"/>
      <c r="CA1414" s="24"/>
      <c r="CB1414" s="24"/>
      <c r="CC1414" s="24"/>
      <c r="CD1414" s="24"/>
      <c r="CE1414" s="24"/>
      <c r="CF1414" s="24"/>
      <c r="CG1414" s="24"/>
      <c r="CH1414" s="24"/>
      <c r="CI1414" s="24"/>
      <c r="CJ1414" s="24"/>
      <c r="CK1414" s="24"/>
      <c r="CL1414" s="24"/>
      <c r="CM1414" s="24"/>
      <c r="CN1414" s="24"/>
      <c r="CO1414" s="24"/>
      <c r="CP1414" s="24"/>
      <c r="CQ1414" s="24"/>
      <c r="CR1414" s="24"/>
      <c r="CS1414" s="24"/>
      <c r="CT1414" s="24"/>
      <c r="CU1414" s="24"/>
      <c r="CV1414" s="24"/>
      <c r="CW1414" s="24"/>
      <c r="CX1414" s="24"/>
      <c r="CY1414" s="24"/>
      <c r="CZ1414" s="24"/>
      <c r="DA1414" s="24"/>
      <c r="DB1414" s="24"/>
      <c r="DC1414" s="24"/>
      <c r="DD1414" s="24"/>
      <c r="DE1414" s="24"/>
      <c r="DF1414" s="26" t="s">
        <v>139</v>
      </c>
      <c r="DG1414" s="26" t="s">
        <v>139</v>
      </c>
      <c r="DH1414" s="26" t="s">
        <v>139</v>
      </c>
      <c r="DI1414" s="26" t="s">
        <v>139</v>
      </c>
      <c r="DJ1414" s="26" t="s">
        <v>139</v>
      </c>
      <c r="DK1414" s="26" t="s">
        <v>139</v>
      </c>
      <c r="DL1414" s="26" t="s">
        <v>139</v>
      </c>
      <c r="DM1414" s="26" t="s">
        <v>139</v>
      </c>
      <c r="DN1414" s="26" t="s">
        <v>139</v>
      </c>
      <c r="DO1414" s="26" t="s">
        <v>139</v>
      </c>
    </row>
    <row r="1415" spans="1:119" ht="20.100000000000001" customHeight="1" x14ac:dyDescent="0.25">
      <c r="A1415" s="29" t="str">
        <f t="shared" si="308"/>
        <v>Hope for Rwanda5</v>
      </c>
      <c r="B1415" s="29" t="str">
        <f t="shared" si="309"/>
        <v>Hope for Rwanda</v>
      </c>
      <c r="C1415" s="29">
        <f t="shared" si="310"/>
        <v>5</v>
      </c>
      <c r="D1415" s="30" t="str">
        <f t="shared" si="311"/>
        <v>Africa and the Middle East</v>
      </c>
      <c r="E1415" s="30" t="str">
        <f t="shared" si="312"/>
        <v>Kigali, Rwanda</v>
      </c>
      <c r="F1415" s="31">
        <f t="shared" si="313"/>
        <v>4</v>
      </c>
      <c r="G1415" s="31">
        <f t="shared" si="314"/>
        <v>2</v>
      </c>
      <c r="H1415" s="31">
        <f t="shared" si="315"/>
        <v>4</v>
      </c>
      <c r="I1415" s="31">
        <f t="shared" si="316"/>
        <v>2</v>
      </c>
      <c r="J1415" s="31">
        <f t="shared" si="317"/>
        <v>3</v>
      </c>
      <c r="K1415" s="31">
        <f t="shared" si="318"/>
        <v>2</v>
      </c>
      <c r="L1415" s="31">
        <f t="shared" si="319"/>
        <v>2</v>
      </c>
      <c r="M1415" s="31">
        <f t="shared" si="320"/>
        <v>3</v>
      </c>
      <c r="N1415" s="31">
        <f t="shared" si="321"/>
        <v>2.8</v>
      </c>
      <c r="O1415" s="26" t="s">
        <v>7932</v>
      </c>
      <c r="P1415" s="26" t="s">
        <v>108</v>
      </c>
      <c r="Q1415" s="27">
        <v>43214</v>
      </c>
      <c r="R1415" s="26" t="s">
        <v>109</v>
      </c>
      <c r="S1415" s="26" t="s">
        <v>244</v>
      </c>
      <c r="T1415" s="26" t="s">
        <v>111</v>
      </c>
      <c r="U1415" s="24"/>
      <c r="V1415" s="26" t="s">
        <v>169</v>
      </c>
      <c r="W1415" s="26" t="s">
        <v>834</v>
      </c>
      <c r="X1415" s="26" t="s">
        <v>3771</v>
      </c>
      <c r="Y1415" s="26" t="s">
        <v>7933</v>
      </c>
      <c r="Z1415" s="24"/>
      <c r="AA1415" s="24"/>
      <c r="AB1415" s="26" t="s">
        <v>117</v>
      </c>
      <c r="AC1415" s="28">
        <v>12000</v>
      </c>
      <c r="AD1415" s="26" t="s">
        <v>7934</v>
      </c>
      <c r="AE1415" s="26" t="s">
        <v>343</v>
      </c>
      <c r="AF1415" s="26" t="s">
        <v>120</v>
      </c>
      <c r="AG1415" s="26" t="s">
        <v>194</v>
      </c>
      <c r="AH1415" s="26" t="s">
        <v>176</v>
      </c>
      <c r="AI1415" s="28">
        <v>12000</v>
      </c>
      <c r="AJ1415" s="24"/>
      <c r="AK1415" s="24"/>
      <c r="AL1415" s="24"/>
      <c r="AM1415" s="24"/>
      <c r="AN1415" s="24"/>
      <c r="AO1415" s="24"/>
      <c r="AP1415" s="24"/>
      <c r="AQ1415" s="26" t="s">
        <v>7935</v>
      </c>
      <c r="AR1415" s="24"/>
      <c r="AS1415" s="26" t="s">
        <v>7936</v>
      </c>
      <c r="AT1415" s="24"/>
      <c r="AU1415" s="24"/>
      <c r="AV1415" s="24"/>
      <c r="AW1415" s="28">
        <v>35000</v>
      </c>
      <c r="AX1415" s="26">
        <v>524</v>
      </c>
      <c r="AY1415" s="28">
        <v>85</v>
      </c>
      <c r="AZ1415" s="28">
        <v>59</v>
      </c>
      <c r="BA1415" s="26">
        <v>97</v>
      </c>
      <c r="BB1415" s="24"/>
      <c r="BC1415" s="26" t="s">
        <v>2885</v>
      </c>
      <c r="BD1415" s="26" t="s">
        <v>125</v>
      </c>
      <c r="BE1415" s="24"/>
      <c r="BF1415" s="24"/>
      <c r="BG1415" s="24"/>
      <c r="BH1415" s="26" t="s">
        <v>202</v>
      </c>
      <c r="BI1415" s="26" t="s">
        <v>261</v>
      </c>
      <c r="BJ1415" s="24"/>
      <c r="BK1415" s="24"/>
      <c r="BL1415" s="24"/>
      <c r="BM1415" s="24"/>
      <c r="BN1415" s="24"/>
      <c r="BO1415" s="24"/>
      <c r="BP1415" s="24"/>
      <c r="BQ1415" s="24"/>
      <c r="BR1415" s="26">
        <v>0</v>
      </c>
      <c r="BS1415" s="26">
        <v>0</v>
      </c>
      <c r="BT1415" s="26">
        <v>0</v>
      </c>
      <c r="BU1415" s="26">
        <v>0</v>
      </c>
      <c r="BV1415" s="26">
        <v>0</v>
      </c>
      <c r="BW1415" s="26">
        <v>0</v>
      </c>
      <c r="BX1415" s="26">
        <v>0</v>
      </c>
      <c r="BY1415" s="26">
        <v>0</v>
      </c>
      <c r="BZ1415" s="26" t="s">
        <v>138</v>
      </c>
      <c r="CA1415" s="26" t="s">
        <v>134</v>
      </c>
      <c r="CB1415" s="26" t="s">
        <v>134</v>
      </c>
      <c r="CC1415" s="26" t="s">
        <v>136</v>
      </c>
      <c r="CD1415" s="26" t="s">
        <v>135</v>
      </c>
      <c r="CE1415" s="26" t="s">
        <v>135</v>
      </c>
      <c r="CF1415" s="26" t="s">
        <v>135</v>
      </c>
      <c r="CG1415" s="26" t="s">
        <v>135</v>
      </c>
      <c r="CH1415" s="26" t="s">
        <v>134</v>
      </c>
      <c r="CI1415" s="26" t="s">
        <v>138</v>
      </c>
      <c r="CJ1415" s="26" t="s">
        <v>136</v>
      </c>
      <c r="CK1415" s="26" t="s">
        <v>136</v>
      </c>
      <c r="CL1415" s="26" t="s">
        <v>137</v>
      </c>
      <c r="CM1415" s="26" t="s">
        <v>135</v>
      </c>
      <c r="CN1415" s="26" t="s">
        <v>134</v>
      </c>
      <c r="CO1415" s="26" t="s">
        <v>135</v>
      </c>
      <c r="CP1415" s="26" t="s">
        <v>136</v>
      </c>
      <c r="CQ1415" s="26" t="s">
        <v>137</v>
      </c>
      <c r="CR1415" s="26" t="s">
        <v>138</v>
      </c>
      <c r="CS1415" s="26" t="s">
        <v>136</v>
      </c>
      <c r="CT1415" s="26" t="s">
        <v>136</v>
      </c>
      <c r="CU1415" s="26" t="s">
        <v>135</v>
      </c>
      <c r="CV1415" s="26" t="s">
        <v>135</v>
      </c>
      <c r="CW1415" s="26" t="s">
        <v>135</v>
      </c>
      <c r="CX1415" s="26" t="s">
        <v>135</v>
      </c>
      <c r="CY1415" s="26" t="s">
        <v>135</v>
      </c>
      <c r="CZ1415" s="26" t="s">
        <v>136</v>
      </c>
      <c r="DA1415" s="26" t="s">
        <v>135</v>
      </c>
      <c r="DB1415" s="26" t="s">
        <v>135</v>
      </c>
      <c r="DC1415" s="26" t="s">
        <v>135</v>
      </c>
      <c r="DD1415" s="26" t="s">
        <v>138</v>
      </c>
      <c r="DE1415" s="26" t="s">
        <v>136</v>
      </c>
      <c r="DF1415" s="26" t="s">
        <v>139</v>
      </c>
      <c r="DG1415" s="26" t="s">
        <v>120</v>
      </c>
      <c r="DH1415" s="26" t="s">
        <v>139</v>
      </c>
      <c r="DI1415" s="26" t="s">
        <v>139</v>
      </c>
      <c r="DJ1415" s="26" t="s">
        <v>139</v>
      </c>
      <c r="DK1415" s="26" t="s">
        <v>139</v>
      </c>
      <c r="DL1415" s="26" t="s">
        <v>139</v>
      </c>
      <c r="DM1415" s="26" t="s">
        <v>139</v>
      </c>
      <c r="DN1415" s="26" t="s">
        <v>139</v>
      </c>
      <c r="DO1415" s="26" t="s">
        <v>139</v>
      </c>
    </row>
    <row r="1416" spans="1:119" ht="20.100000000000001" customHeight="1" x14ac:dyDescent="0.25">
      <c r="A1416" s="29" t="str">
        <f t="shared" si="308"/>
        <v/>
      </c>
      <c r="B1416" s="29" t="str">
        <f t="shared" si="309"/>
        <v>Hope for Rwanda</v>
      </c>
      <c r="C1416" s="29">
        <f t="shared" si="310"/>
        <v>0</v>
      </c>
      <c r="D1416" s="30" t="str">
        <f t="shared" si="311"/>
        <v>Africa and the Middle East</v>
      </c>
      <c r="E1416" s="30" t="str">
        <f t="shared" si="312"/>
        <v>Kigali, Rwanda</v>
      </c>
      <c r="F1416" s="31">
        <f t="shared" si="313"/>
        <v>0</v>
      </c>
      <c r="G1416" s="31">
        <f t="shared" si="314"/>
        <v>0</v>
      </c>
      <c r="H1416" s="31">
        <f t="shared" si="315"/>
        <v>0</v>
      </c>
      <c r="I1416" s="31">
        <f t="shared" si="316"/>
        <v>0</v>
      </c>
      <c r="J1416" s="31">
        <f t="shared" si="317"/>
        <v>0</v>
      </c>
      <c r="K1416" s="31">
        <f t="shared" si="318"/>
        <v>0</v>
      </c>
      <c r="L1416" s="31">
        <f t="shared" si="319"/>
        <v>0</v>
      </c>
      <c r="M1416" s="31">
        <f t="shared" si="320"/>
        <v>0</v>
      </c>
      <c r="N1416" s="31">
        <f t="shared" si="321"/>
        <v>0</v>
      </c>
      <c r="O1416" s="26" t="s">
        <v>16147</v>
      </c>
      <c r="P1416" s="26" t="s">
        <v>108</v>
      </c>
      <c r="Q1416" s="27">
        <v>43214</v>
      </c>
      <c r="R1416" s="24"/>
      <c r="S1416" s="24"/>
      <c r="T1416" s="26" t="s">
        <v>111</v>
      </c>
      <c r="U1416" s="24"/>
      <c r="V1416" s="26" t="s">
        <v>169</v>
      </c>
      <c r="W1416" s="26" t="s">
        <v>834</v>
      </c>
      <c r="X1416" s="26" t="s">
        <v>3771</v>
      </c>
      <c r="Y1416" s="26" t="s">
        <v>7933</v>
      </c>
      <c r="Z1416" s="24"/>
      <c r="AA1416" s="24"/>
      <c r="AB1416" s="26" t="s">
        <v>15736</v>
      </c>
      <c r="AC1416" s="28">
        <v>2000</v>
      </c>
      <c r="AD1416" s="26" t="s">
        <v>7934</v>
      </c>
      <c r="AE1416" s="26" t="s">
        <v>343</v>
      </c>
      <c r="AF1416" s="26" t="s">
        <v>120</v>
      </c>
      <c r="AG1416" s="26" t="s">
        <v>194</v>
      </c>
      <c r="AH1416" s="24"/>
      <c r="AI1416" s="28">
        <v>2000</v>
      </c>
      <c r="AJ1416" s="24"/>
      <c r="AK1416" s="24"/>
      <c r="AL1416" s="24"/>
      <c r="AM1416" s="24"/>
      <c r="AN1416" s="24"/>
      <c r="AO1416" s="24"/>
      <c r="AP1416" s="24"/>
      <c r="AQ1416" s="24"/>
      <c r="AR1416" s="24"/>
      <c r="AS1416" s="24"/>
      <c r="AT1416" s="24"/>
      <c r="AU1416" s="24"/>
      <c r="AV1416" s="24"/>
      <c r="AW1416" s="28">
        <v>0</v>
      </c>
      <c r="AX1416" s="26">
        <v>0</v>
      </c>
      <c r="AY1416" s="28">
        <v>0</v>
      </c>
      <c r="AZ1416" s="28">
        <v>0</v>
      </c>
      <c r="BA1416" s="26">
        <v>0</v>
      </c>
      <c r="BB1416" s="24"/>
      <c r="BC1416" s="26" t="s">
        <v>2885</v>
      </c>
      <c r="BD1416" s="24"/>
      <c r="BE1416" s="24"/>
      <c r="BF1416" s="24"/>
      <c r="BG1416" s="24"/>
      <c r="BH1416" s="24"/>
      <c r="BI1416" s="24"/>
      <c r="BJ1416" s="24"/>
      <c r="BK1416" s="24"/>
      <c r="BL1416" s="24"/>
      <c r="BM1416" s="24"/>
      <c r="BN1416" s="24"/>
      <c r="BO1416" s="24"/>
      <c r="BP1416" s="24"/>
      <c r="BQ1416" s="24"/>
      <c r="BR1416" s="26">
        <v>0</v>
      </c>
      <c r="BS1416" s="26">
        <v>0</v>
      </c>
      <c r="BT1416" s="26">
        <v>0</v>
      </c>
      <c r="BU1416" s="26">
        <v>0</v>
      </c>
      <c r="BV1416" s="26">
        <v>0</v>
      </c>
      <c r="BW1416" s="26">
        <v>0</v>
      </c>
      <c r="BX1416" s="26">
        <v>0</v>
      </c>
      <c r="BY1416" s="26">
        <v>0</v>
      </c>
      <c r="BZ1416" s="24"/>
      <c r="CA1416" s="24"/>
      <c r="CB1416" s="24"/>
      <c r="CC1416" s="24"/>
      <c r="CD1416" s="24"/>
      <c r="CE1416" s="24"/>
      <c r="CF1416" s="24"/>
      <c r="CG1416" s="24"/>
      <c r="CH1416" s="24"/>
      <c r="CI1416" s="24"/>
      <c r="CJ1416" s="24"/>
      <c r="CK1416" s="24"/>
      <c r="CL1416" s="24"/>
      <c r="CM1416" s="24"/>
      <c r="CN1416" s="24"/>
      <c r="CO1416" s="24"/>
      <c r="CP1416" s="24"/>
      <c r="CQ1416" s="24"/>
      <c r="CR1416" s="24"/>
      <c r="CS1416" s="24"/>
      <c r="CT1416" s="24"/>
      <c r="CU1416" s="24"/>
      <c r="CV1416" s="24"/>
      <c r="CW1416" s="24"/>
      <c r="CX1416" s="24"/>
      <c r="CY1416" s="24"/>
      <c r="CZ1416" s="24"/>
      <c r="DA1416" s="24"/>
      <c r="DB1416" s="24"/>
      <c r="DC1416" s="24"/>
      <c r="DD1416" s="24"/>
      <c r="DE1416" s="24"/>
      <c r="DF1416" s="26" t="s">
        <v>139</v>
      </c>
      <c r="DG1416" s="26" t="s">
        <v>139</v>
      </c>
      <c r="DH1416" s="26" t="s">
        <v>139</v>
      </c>
      <c r="DI1416" s="26" t="s">
        <v>139</v>
      </c>
      <c r="DJ1416" s="26" t="s">
        <v>139</v>
      </c>
      <c r="DK1416" s="26" t="s">
        <v>139</v>
      </c>
      <c r="DL1416" s="26" t="s">
        <v>139</v>
      </c>
      <c r="DM1416" s="26" t="s">
        <v>139</v>
      </c>
      <c r="DN1416" s="26" t="s">
        <v>139</v>
      </c>
      <c r="DO1416" s="26" t="s">
        <v>139</v>
      </c>
    </row>
    <row r="1417" spans="1:119" ht="20.100000000000001" customHeight="1" x14ac:dyDescent="0.25">
      <c r="A1417" s="29" t="str">
        <f t="shared" si="308"/>
        <v/>
      </c>
      <c r="B1417" s="29" t="str">
        <f t="shared" si="309"/>
        <v>Hope for Rwanda</v>
      </c>
      <c r="C1417" s="29">
        <f t="shared" si="310"/>
        <v>0</v>
      </c>
      <c r="D1417" s="30" t="str">
        <f t="shared" si="311"/>
        <v>Africa and the Middle East</v>
      </c>
      <c r="E1417" s="30" t="str">
        <f t="shared" si="312"/>
        <v>Kigali, Rwanda</v>
      </c>
      <c r="F1417" s="31">
        <f t="shared" si="313"/>
        <v>0</v>
      </c>
      <c r="G1417" s="31">
        <f t="shared" si="314"/>
        <v>0</v>
      </c>
      <c r="H1417" s="31">
        <f t="shared" si="315"/>
        <v>0</v>
      </c>
      <c r="I1417" s="31">
        <f t="shared" si="316"/>
        <v>0</v>
      </c>
      <c r="J1417" s="31">
        <f t="shared" si="317"/>
        <v>0</v>
      </c>
      <c r="K1417" s="31">
        <f t="shared" si="318"/>
        <v>0</v>
      </c>
      <c r="L1417" s="31">
        <f t="shared" si="319"/>
        <v>0</v>
      </c>
      <c r="M1417" s="31">
        <f t="shared" si="320"/>
        <v>0</v>
      </c>
      <c r="N1417" s="31">
        <f t="shared" si="321"/>
        <v>0</v>
      </c>
      <c r="O1417" s="26" t="s">
        <v>16148</v>
      </c>
      <c r="P1417" s="26" t="s">
        <v>108</v>
      </c>
      <c r="Q1417" s="27">
        <v>42872</v>
      </c>
      <c r="R1417" s="24"/>
      <c r="S1417" s="24"/>
      <c r="T1417" s="26" t="s">
        <v>142</v>
      </c>
      <c r="U1417" s="24"/>
      <c r="V1417" s="26" t="s">
        <v>169</v>
      </c>
      <c r="W1417" s="26" t="s">
        <v>834</v>
      </c>
      <c r="X1417" s="26" t="s">
        <v>3771</v>
      </c>
      <c r="Y1417" s="26" t="s">
        <v>7933</v>
      </c>
      <c r="Z1417" s="24"/>
      <c r="AA1417" s="24"/>
      <c r="AB1417" s="26" t="s">
        <v>15736</v>
      </c>
      <c r="AC1417" s="28">
        <v>1800</v>
      </c>
      <c r="AD1417" s="26" t="s">
        <v>7934</v>
      </c>
      <c r="AE1417" s="26" t="s">
        <v>343</v>
      </c>
      <c r="AF1417" s="26" t="s">
        <v>120</v>
      </c>
      <c r="AG1417" s="26" t="s">
        <v>194</v>
      </c>
      <c r="AH1417" s="24"/>
      <c r="AI1417" s="28">
        <v>1800</v>
      </c>
      <c r="AJ1417" s="24"/>
      <c r="AK1417" s="24"/>
      <c r="AL1417" s="24"/>
      <c r="AM1417" s="24"/>
      <c r="AN1417" s="24"/>
      <c r="AO1417" s="24"/>
      <c r="AP1417" s="24"/>
      <c r="AQ1417" s="24"/>
      <c r="AR1417" s="24"/>
      <c r="AS1417" s="24"/>
      <c r="AT1417" s="24"/>
      <c r="AU1417" s="24"/>
      <c r="AV1417" s="24"/>
      <c r="AW1417" s="28">
        <v>0</v>
      </c>
      <c r="AX1417" s="26">
        <v>0</v>
      </c>
      <c r="AY1417" s="28">
        <v>0</v>
      </c>
      <c r="AZ1417" s="28">
        <v>0</v>
      </c>
      <c r="BA1417" s="26">
        <v>0</v>
      </c>
      <c r="BB1417" s="24"/>
      <c r="BC1417" s="26" t="s">
        <v>2885</v>
      </c>
      <c r="BD1417" s="24"/>
      <c r="BE1417" s="24"/>
      <c r="BF1417" s="24"/>
      <c r="BG1417" s="24"/>
      <c r="BH1417" s="24"/>
      <c r="BI1417" s="24"/>
      <c r="BJ1417" s="24"/>
      <c r="BK1417" s="24"/>
      <c r="BL1417" s="24"/>
      <c r="BM1417" s="24"/>
      <c r="BN1417" s="24"/>
      <c r="BO1417" s="24"/>
      <c r="BP1417" s="24"/>
      <c r="BQ1417" s="24"/>
      <c r="BR1417" s="26">
        <v>0</v>
      </c>
      <c r="BS1417" s="26">
        <v>0</v>
      </c>
      <c r="BT1417" s="26">
        <v>0</v>
      </c>
      <c r="BU1417" s="26">
        <v>0</v>
      </c>
      <c r="BV1417" s="26">
        <v>0</v>
      </c>
      <c r="BW1417" s="26">
        <v>0</v>
      </c>
      <c r="BX1417" s="26">
        <v>0</v>
      </c>
      <c r="BY1417" s="26">
        <v>0</v>
      </c>
      <c r="BZ1417" s="24"/>
      <c r="CA1417" s="24"/>
      <c r="CB1417" s="24"/>
      <c r="CC1417" s="24"/>
      <c r="CD1417" s="24"/>
      <c r="CE1417" s="24"/>
      <c r="CF1417" s="24"/>
      <c r="CG1417" s="24"/>
      <c r="CH1417" s="24"/>
      <c r="CI1417" s="24"/>
      <c r="CJ1417" s="24"/>
      <c r="CK1417" s="24"/>
      <c r="CL1417" s="24"/>
      <c r="CM1417" s="24"/>
      <c r="CN1417" s="24"/>
      <c r="CO1417" s="24"/>
      <c r="CP1417" s="24"/>
      <c r="CQ1417" s="24"/>
      <c r="CR1417" s="24"/>
      <c r="CS1417" s="24"/>
      <c r="CT1417" s="24"/>
      <c r="CU1417" s="24"/>
      <c r="CV1417" s="24"/>
      <c r="CW1417" s="24"/>
      <c r="CX1417" s="24"/>
      <c r="CY1417" s="24"/>
      <c r="CZ1417" s="24"/>
      <c r="DA1417" s="24"/>
      <c r="DB1417" s="24"/>
      <c r="DC1417" s="24"/>
      <c r="DD1417" s="24"/>
      <c r="DE1417" s="24"/>
      <c r="DF1417" s="26" t="s">
        <v>139</v>
      </c>
      <c r="DG1417" s="26" t="s">
        <v>139</v>
      </c>
      <c r="DH1417" s="26" t="s">
        <v>139</v>
      </c>
      <c r="DI1417" s="26" t="s">
        <v>139</v>
      </c>
      <c r="DJ1417" s="26" t="s">
        <v>139</v>
      </c>
      <c r="DK1417" s="26" t="s">
        <v>139</v>
      </c>
      <c r="DL1417" s="26" t="s">
        <v>139</v>
      </c>
      <c r="DM1417" s="26" t="s">
        <v>139</v>
      </c>
      <c r="DN1417" s="26" t="s">
        <v>139</v>
      </c>
      <c r="DO1417" s="26" t="s">
        <v>139</v>
      </c>
    </row>
    <row r="1418" spans="1:119" ht="20.100000000000001" customHeight="1" x14ac:dyDescent="0.25">
      <c r="A1418" s="29" t="str">
        <f t="shared" si="308"/>
        <v>Hope for Rwanda4</v>
      </c>
      <c r="B1418" s="29" t="str">
        <f t="shared" si="309"/>
        <v>Hope for Rwanda</v>
      </c>
      <c r="C1418" s="29">
        <f t="shared" si="310"/>
        <v>4</v>
      </c>
      <c r="D1418" s="30" t="str">
        <f t="shared" si="311"/>
        <v>Africa and the Middle East</v>
      </c>
      <c r="E1418" s="30" t="str">
        <f t="shared" si="312"/>
        <v>Kigali, Rwanda</v>
      </c>
      <c r="F1418" s="31">
        <f t="shared" si="313"/>
        <v>4</v>
      </c>
      <c r="G1418" s="31">
        <f t="shared" si="314"/>
        <v>2</v>
      </c>
      <c r="H1418" s="31">
        <f t="shared" si="315"/>
        <v>4</v>
      </c>
      <c r="I1418" s="31">
        <f t="shared" si="316"/>
        <v>3</v>
      </c>
      <c r="J1418" s="31">
        <f t="shared" si="317"/>
        <v>3</v>
      </c>
      <c r="K1418" s="31">
        <f t="shared" si="318"/>
        <v>2</v>
      </c>
      <c r="L1418" s="31">
        <f t="shared" si="319"/>
        <v>3</v>
      </c>
      <c r="M1418" s="31">
        <f t="shared" si="320"/>
        <v>2</v>
      </c>
      <c r="N1418" s="31">
        <f t="shared" si="321"/>
        <v>2.9</v>
      </c>
      <c r="O1418" s="26" t="s">
        <v>7937</v>
      </c>
      <c r="P1418" s="26" t="s">
        <v>108</v>
      </c>
      <c r="Q1418" s="27">
        <v>42858</v>
      </c>
      <c r="R1418" s="26" t="s">
        <v>109</v>
      </c>
      <c r="S1418" s="26" t="s">
        <v>167</v>
      </c>
      <c r="T1418" s="26" t="s">
        <v>142</v>
      </c>
      <c r="U1418" s="26" t="s">
        <v>168</v>
      </c>
      <c r="V1418" s="26" t="s">
        <v>169</v>
      </c>
      <c r="W1418" s="26" t="s">
        <v>834</v>
      </c>
      <c r="X1418" s="26" t="s">
        <v>3771</v>
      </c>
      <c r="Y1418" s="26" t="s">
        <v>7933</v>
      </c>
      <c r="Z1418" s="24"/>
      <c r="AA1418" s="24"/>
      <c r="AB1418" s="26" t="s">
        <v>117</v>
      </c>
      <c r="AC1418" s="28">
        <v>10000</v>
      </c>
      <c r="AD1418" s="26" t="s">
        <v>7934</v>
      </c>
      <c r="AE1418" s="26" t="s">
        <v>343</v>
      </c>
      <c r="AF1418" s="26" t="s">
        <v>120</v>
      </c>
      <c r="AG1418" s="26" t="s">
        <v>194</v>
      </c>
      <c r="AH1418" s="26" t="s">
        <v>185</v>
      </c>
      <c r="AI1418" s="28">
        <v>10000</v>
      </c>
      <c r="AJ1418" s="26" t="s">
        <v>7938</v>
      </c>
      <c r="AK1418" s="26" t="s">
        <v>7939</v>
      </c>
      <c r="AL1418" s="26" t="s">
        <v>7940</v>
      </c>
      <c r="AM1418" s="24"/>
      <c r="AN1418" s="24"/>
      <c r="AO1418" s="24"/>
      <c r="AP1418" s="24"/>
      <c r="AQ1418" s="24"/>
      <c r="AR1418" s="24"/>
      <c r="AS1418" s="26" t="s">
        <v>7941</v>
      </c>
      <c r="AT1418" s="24"/>
      <c r="AU1418" s="26" t="s">
        <v>7942</v>
      </c>
      <c r="AV1418" s="24"/>
      <c r="AW1418" s="28">
        <v>35000</v>
      </c>
      <c r="AX1418" s="26">
        <v>54</v>
      </c>
      <c r="AY1418" s="28">
        <v>95</v>
      </c>
      <c r="AZ1418" s="28">
        <v>68</v>
      </c>
      <c r="BA1418" s="26">
        <v>84</v>
      </c>
      <c r="BB1418" s="24"/>
      <c r="BC1418" s="26" t="s">
        <v>2885</v>
      </c>
      <c r="BD1418" s="26" t="s">
        <v>125</v>
      </c>
      <c r="BE1418" s="24"/>
      <c r="BF1418" s="24"/>
      <c r="BG1418" s="24"/>
      <c r="BH1418" s="24"/>
      <c r="BI1418" s="24"/>
      <c r="BJ1418" s="24"/>
      <c r="BK1418" s="24"/>
      <c r="BL1418" s="24"/>
      <c r="BM1418" s="24"/>
      <c r="BN1418" s="24"/>
      <c r="BO1418" s="24"/>
      <c r="BP1418" s="24"/>
      <c r="BQ1418" s="24"/>
      <c r="BR1418" s="26">
        <v>0</v>
      </c>
      <c r="BS1418" s="26">
        <v>0</v>
      </c>
      <c r="BT1418" s="26">
        <v>0</v>
      </c>
      <c r="BU1418" s="26">
        <v>0</v>
      </c>
      <c r="BV1418" s="26">
        <v>0</v>
      </c>
      <c r="BW1418" s="26">
        <v>0</v>
      </c>
      <c r="BX1418" s="26">
        <v>0</v>
      </c>
      <c r="BY1418" s="26">
        <v>0</v>
      </c>
      <c r="BZ1418" s="26" t="s">
        <v>138</v>
      </c>
      <c r="CA1418" s="26" t="s">
        <v>134</v>
      </c>
      <c r="CB1418" s="26" t="s">
        <v>138</v>
      </c>
      <c r="CC1418" s="26" t="s">
        <v>136</v>
      </c>
      <c r="CD1418" s="26" t="s">
        <v>135</v>
      </c>
      <c r="CE1418" s="26" t="s">
        <v>137</v>
      </c>
      <c r="CF1418" s="26" t="s">
        <v>135</v>
      </c>
      <c r="CG1418" s="26" t="s">
        <v>136</v>
      </c>
      <c r="CH1418" s="26" t="s">
        <v>134</v>
      </c>
      <c r="CI1418" s="26" t="s">
        <v>138</v>
      </c>
      <c r="CJ1418" s="26" t="s">
        <v>136</v>
      </c>
      <c r="CK1418" s="26" t="s">
        <v>136</v>
      </c>
      <c r="CL1418" s="26" t="s">
        <v>135</v>
      </c>
      <c r="CM1418" s="26" t="s">
        <v>134</v>
      </c>
      <c r="CN1418" s="26" t="s">
        <v>136</v>
      </c>
      <c r="CO1418" s="26" t="s">
        <v>135</v>
      </c>
      <c r="CP1418" s="26" t="s">
        <v>136</v>
      </c>
      <c r="CQ1418" s="26" t="s">
        <v>137</v>
      </c>
      <c r="CR1418" s="26" t="s">
        <v>138</v>
      </c>
      <c r="CS1418" s="26" t="s">
        <v>136</v>
      </c>
      <c r="CT1418" s="26" t="s">
        <v>135</v>
      </c>
      <c r="CU1418" s="26" t="s">
        <v>136</v>
      </c>
      <c r="CV1418" s="26" t="s">
        <v>135</v>
      </c>
      <c r="CW1418" s="26" t="s">
        <v>135</v>
      </c>
      <c r="CX1418" s="26" t="s">
        <v>135</v>
      </c>
      <c r="CY1418" s="26" t="s">
        <v>136</v>
      </c>
      <c r="CZ1418" s="26" t="s">
        <v>134</v>
      </c>
      <c r="DA1418" s="26" t="s">
        <v>135</v>
      </c>
      <c r="DB1418" s="26" t="s">
        <v>136</v>
      </c>
      <c r="DC1418" s="26" t="s">
        <v>136</v>
      </c>
      <c r="DD1418" s="26" t="s">
        <v>137</v>
      </c>
      <c r="DE1418" s="26" t="s">
        <v>137</v>
      </c>
      <c r="DF1418" s="26" t="s">
        <v>139</v>
      </c>
      <c r="DG1418" s="26" t="s">
        <v>120</v>
      </c>
      <c r="DH1418" s="26" t="s">
        <v>120</v>
      </c>
      <c r="DI1418" s="26" t="s">
        <v>139</v>
      </c>
      <c r="DJ1418" s="26" t="s">
        <v>139</v>
      </c>
      <c r="DK1418" s="26" t="s">
        <v>139</v>
      </c>
      <c r="DL1418" s="26" t="s">
        <v>139</v>
      </c>
      <c r="DM1418" s="26" t="s">
        <v>139</v>
      </c>
      <c r="DN1418" s="26" t="s">
        <v>139</v>
      </c>
      <c r="DO1418" s="26" t="s">
        <v>139</v>
      </c>
    </row>
    <row r="1419" spans="1:119" ht="20.100000000000001" customHeight="1" x14ac:dyDescent="0.25">
      <c r="A1419" s="29" t="str">
        <f t="shared" si="308"/>
        <v>Hope for Rwanda3</v>
      </c>
      <c r="B1419" s="29" t="str">
        <f t="shared" si="309"/>
        <v>Hope for Rwanda</v>
      </c>
      <c r="C1419" s="29">
        <f t="shared" si="310"/>
        <v>3</v>
      </c>
      <c r="D1419" s="30" t="str">
        <f t="shared" si="311"/>
        <v>Africa and the Middle East</v>
      </c>
      <c r="E1419" s="30" t="str">
        <f t="shared" si="312"/>
        <v>Kigali, Rwanda</v>
      </c>
      <c r="F1419" s="31">
        <f t="shared" si="313"/>
        <v>4</v>
      </c>
      <c r="G1419" s="31">
        <f t="shared" si="314"/>
        <v>2</v>
      </c>
      <c r="H1419" s="31">
        <f t="shared" si="315"/>
        <v>2</v>
      </c>
      <c r="I1419" s="31">
        <f t="shared" si="316"/>
        <v>3</v>
      </c>
      <c r="J1419" s="31">
        <f t="shared" si="317"/>
        <v>3</v>
      </c>
      <c r="K1419" s="31">
        <f t="shared" si="318"/>
        <v>3</v>
      </c>
      <c r="L1419" s="31">
        <f t="shared" si="319"/>
        <v>4</v>
      </c>
      <c r="M1419" s="31">
        <f t="shared" si="320"/>
        <v>3</v>
      </c>
      <c r="N1419" s="31">
        <f t="shared" si="321"/>
        <v>3</v>
      </c>
      <c r="O1419" s="26" t="s">
        <v>7943</v>
      </c>
      <c r="P1419" s="26" t="s">
        <v>108</v>
      </c>
      <c r="Q1419" s="27">
        <v>42502</v>
      </c>
      <c r="R1419" s="26" t="s">
        <v>109</v>
      </c>
      <c r="S1419" s="26" t="s">
        <v>184</v>
      </c>
      <c r="T1419" s="26" t="s">
        <v>157</v>
      </c>
      <c r="U1419" s="26" t="s">
        <v>168</v>
      </c>
      <c r="V1419" s="26" t="s">
        <v>169</v>
      </c>
      <c r="W1419" s="26" t="s">
        <v>834</v>
      </c>
      <c r="X1419" s="26" t="s">
        <v>3771</v>
      </c>
      <c r="Y1419" s="26" t="s">
        <v>7933</v>
      </c>
      <c r="Z1419" s="24"/>
      <c r="AA1419" s="24"/>
      <c r="AB1419" s="26" t="s">
        <v>117</v>
      </c>
      <c r="AC1419" s="28">
        <v>10000</v>
      </c>
      <c r="AD1419" s="26" t="s">
        <v>7934</v>
      </c>
      <c r="AE1419" s="26" t="s">
        <v>343</v>
      </c>
      <c r="AF1419" s="26" t="s">
        <v>120</v>
      </c>
      <c r="AG1419" s="26" t="s">
        <v>194</v>
      </c>
      <c r="AH1419" s="26" t="s">
        <v>121</v>
      </c>
      <c r="AI1419" s="28">
        <v>10000</v>
      </c>
      <c r="AJ1419" s="26" t="s">
        <v>7944</v>
      </c>
      <c r="AK1419" s="26" t="s">
        <v>7945</v>
      </c>
      <c r="AL1419" s="26" t="s">
        <v>7940</v>
      </c>
      <c r="AM1419" s="24"/>
      <c r="AN1419" s="24"/>
      <c r="AO1419" s="24"/>
      <c r="AP1419" s="24"/>
      <c r="AQ1419" s="24"/>
      <c r="AR1419" s="24"/>
      <c r="AS1419" s="24"/>
      <c r="AT1419" s="26" t="s">
        <v>7946</v>
      </c>
      <c r="AU1419" s="24"/>
      <c r="AV1419" s="24"/>
      <c r="AW1419" s="28">
        <v>19700</v>
      </c>
      <c r="AX1419" s="26">
        <v>48</v>
      </c>
      <c r="AY1419" s="28">
        <v>50</v>
      </c>
      <c r="AZ1419" s="28">
        <v>22</v>
      </c>
      <c r="BA1419" s="26">
        <v>0</v>
      </c>
      <c r="BB1419" s="26" t="s">
        <v>241</v>
      </c>
      <c r="BC1419" s="26" t="s">
        <v>2885</v>
      </c>
      <c r="BD1419" s="26" t="s">
        <v>437</v>
      </c>
      <c r="BE1419" s="26" t="s">
        <v>7947</v>
      </c>
      <c r="BF1419" s="26" t="s">
        <v>7948</v>
      </c>
      <c r="BG1419" s="26" t="s">
        <v>591</v>
      </c>
      <c r="BH1419" s="24"/>
      <c r="BI1419" s="24"/>
      <c r="BJ1419" s="24"/>
      <c r="BK1419" s="24"/>
      <c r="BL1419" s="24"/>
      <c r="BM1419" s="24"/>
      <c r="BN1419" s="24"/>
      <c r="BO1419" s="24"/>
      <c r="BP1419" s="24"/>
      <c r="BQ1419" s="24"/>
      <c r="BR1419" s="26">
        <v>4</v>
      </c>
      <c r="BS1419" s="26">
        <v>2</v>
      </c>
      <c r="BT1419" s="26">
        <v>2</v>
      </c>
      <c r="BU1419" s="26">
        <v>3</v>
      </c>
      <c r="BV1419" s="26">
        <v>3</v>
      </c>
      <c r="BW1419" s="26">
        <v>3</v>
      </c>
      <c r="BX1419" s="26">
        <v>4</v>
      </c>
      <c r="BY1419" s="26">
        <v>3</v>
      </c>
      <c r="BZ1419" s="24"/>
      <c r="CA1419" s="24"/>
      <c r="CB1419" s="24"/>
      <c r="CC1419" s="24"/>
      <c r="CD1419" s="24"/>
      <c r="CE1419" s="24"/>
      <c r="CF1419" s="24"/>
      <c r="CG1419" s="24"/>
      <c r="CH1419" s="24"/>
      <c r="CI1419" s="24"/>
      <c r="CJ1419" s="24"/>
      <c r="CK1419" s="24"/>
      <c r="CL1419" s="24"/>
      <c r="CM1419" s="24"/>
      <c r="CN1419" s="24"/>
      <c r="CO1419" s="24"/>
      <c r="CP1419" s="24"/>
      <c r="CQ1419" s="24"/>
      <c r="CR1419" s="24"/>
      <c r="CS1419" s="24"/>
      <c r="CT1419" s="24"/>
      <c r="CU1419" s="24"/>
      <c r="CV1419" s="24"/>
      <c r="CW1419" s="24"/>
      <c r="CX1419" s="24"/>
      <c r="CY1419" s="24"/>
      <c r="CZ1419" s="24"/>
      <c r="DA1419" s="24"/>
      <c r="DB1419" s="24"/>
      <c r="DC1419" s="24"/>
      <c r="DD1419" s="24"/>
      <c r="DE1419" s="24"/>
      <c r="DF1419" s="26" t="s">
        <v>139</v>
      </c>
      <c r="DG1419" s="26" t="s">
        <v>120</v>
      </c>
      <c r="DH1419" s="26" t="s">
        <v>120</v>
      </c>
      <c r="DI1419" s="26" t="s">
        <v>120</v>
      </c>
      <c r="DJ1419" s="26" t="s">
        <v>139</v>
      </c>
      <c r="DK1419" s="26" t="s">
        <v>139</v>
      </c>
      <c r="DL1419" s="26" t="s">
        <v>139</v>
      </c>
      <c r="DM1419" s="26" t="s">
        <v>139</v>
      </c>
      <c r="DN1419" s="26" t="s">
        <v>139</v>
      </c>
      <c r="DO1419" s="26" t="s">
        <v>139</v>
      </c>
    </row>
    <row r="1420" spans="1:119" ht="20.100000000000001" customHeight="1" x14ac:dyDescent="0.25">
      <c r="A1420" s="29" t="str">
        <f t="shared" si="308"/>
        <v/>
      </c>
      <c r="B1420" s="29" t="str">
        <f t="shared" si="309"/>
        <v>Hope for Rwanda</v>
      </c>
      <c r="C1420" s="29">
        <f t="shared" si="310"/>
        <v>0</v>
      </c>
      <c r="D1420" s="30" t="str">
        <f t="shared" si="311"/>
        <v>Africa and the Middle East</v>
      </c>
      <c r="E1420" s="30" t="str">
        <f t="shared" si="312"/>
        <v>Kigali, Rwanda</v>
      </c>
      <c r="F1420" s="31">
        <f t="shared" si="313"/>
        <v>0</v>
      </c>
      <c r="G1420" s="31">
        <f t="shared" si="314"/>
        <v>0</v>
      </c>
      <c r="H1420" s="31">
        <f t="shared" si="315"/>
        <v>0</v>
      </c>
      <c r="I1420" s="31">
        <f t="shared" si="316"/>
        <v>0</v>
      </c>
      <c r="J1420" s="31">
        <f t="shared" si="317"/>
        <v>0</v>
      </c>
      <c r="K1420" s="31">
        <f t="shared" si="318"/>
        <v>0</v>
      </c>
      <c r="L1420" s="31">
        <f t="shared" si="319"/>
        <v>0</v>
      </c>
      <c r="M1420" s="31">
        <f t="shared" si="320"/>
        <v>0</v>
      </c>
      <c r="N1420" s="31">
        <f t="shared" si="321"/>
        <v>0</v>
      </c>
      <c r="O1420" s="26" t="s">
        <v>16149</v>
      </c>
      <c r="P1420" s="26" t="s">
        <v>108</v>
      </c>
      <c r="Q1420" s="27">
        <v>42108</v>
      </c>
      <c r="R1420" s="24"/>
      <c r="S1420" s="24"/>
      <c r="T1420" s="26" t="s">
        <v>278</v>
      </c>
      <c r="U1420" s="24"/>
      <c r="V1420" s="26" t="s">
        <v>169</v>
      </c>
      <c r="W1420" s="26" t="s">
        <v>834</v>
      </c>
      <c r="X1420" s="26" t="s">
        <v>3771</v>
      </c>
      <c r="Y1420" s="26" t="s">
        <v>7933</v>
      </c>
      <c r="Z1420" s="24"/>
      <c r="AA1420" s="24"/>
      <c r="AB1420" s="26" t="s">
        <v>15733</v>
      </c>
      <c r="AC1420" s="28">
        <v>1000</v>
      </c>
      <c r="AD1420" s="26" t="s">
        <v>7934</v>
      </c>
      <c r="AE1420" s="26" t="s">
        <v>343</v>
      </c>
      <c r="AF1420" s="26" t="s">
        <v>120</v>
      </c>
      <c r="AG1420" s="26" t="s">
        <v>194</v>
      </c>
      <c r="AH1420" s="24"/>
      <c r="AI1420" s="28">
        <v>1000</v>
      </c>
      <c r="AJ1420" s="24"/>
      <c r="AK1420" s="24"/>
      <c r="AL1420" s="24"/>
      <c r="AM1420" s="24"/>
      <c r="AN1420" s="24"/>
      <c r="AO1420" s="24"/>
      <c r="AP1420" s="24"/>
      <c r="AQ1420" s="24"/>
      <c r="AR1420" s="24"/>
      <c r="AS1420" s="24"/>
      <c r="AT1420" s="24"/>
      <c r="AU1420" s="24"/>
      <c r="AV1420" s="24"/>
      <c r="AW1420" s="24"/>
      <c r="AX1420" s="24"/>
      <c r="AY1420" s="24"/>
      <c r="AZ1420" s="24"/>
      <c r="BA1420" s="24"/>
      <c r="BB1420" s="24"/>
      <c r="BC1420" s="26" t="s">
        <v>2885</v>
      </c>
      <c r="BD1420" s="24"/>
      <c r="BE1420" s="24"/>
      <c r="BF1420" s="24"/>
      <c r="BG1420" s="24"/>
      <c r="BH1420" s="24"/>
      <c r="BI1420" s="24"/>
      <c r="BJ1420" s="24"/>
      <c r="BK1420" s="24"/>
      <c r="BL1420" s="24"/>
      <c r="BM1420" s="24"/>
      <c r="BN1420" s="24"/>
      <c r="BO1420" s="24"/>
      <c r="BP1420" s="24"/>
      <c r="BQ1420" s="24"/>
      <c r="BR1420" s="24"/>
      <c r="BS1420" s="24"/>
      <c r="BT1420" s="24"/>
      <c r="BU1420" s="24"/>
      <c r="BV1420" s="24"/>
      <c r="BW1420" s="24"/>
      <c r="BX1420" s="24"/>
      <c r="BY1420" s="24"/>
      <c r="BZ1420" s="24"/>
      <c r="CA1420" s="24"/>
      <c r="CB1420" s="24"/>
      <c r="CC1420" s="24"/>
      <c r="CD1420" s="24"/>
      <c r="CE1420" s="24"/>
      <c r="CF1420" s="24"/>
      <c r="CG1420" s="24"/>
      <c r="CH1420" s="24"/>
      <c r="CI1420" s="24"/>
      <c r="CJ1420" s="24"/>
      <c r="CK1420" s="24"/>
      <c r="CL1420" s="24"/>
      <c r="CM1420" s="24"/>
      <c r="CN1420" s="24"/>
      <c r="CO1420" s="24"/>
      <c r="CP1420" s="24"/>
      <c r="CQ1420" s="24"/>
      <c r="CR1420" s="24"/>
      <c r="CS1420" s="24"/>
      <c r="CT1420" s="24"/>
      <c r="CU1420" s="24"/>
      <c r="CV1420" s="24"/>
      <c r="CW1420" s="24"/>
      <c r="CX1420" s="24"/>
      <c r="CY1420" s="24"/>
      <c r="CZ1420" s="24"/>
      <c r="DA1420" s="24"/>
      <c r="DB1420" s="24"/>
      <c r="DC1420" s="24"/>
      <c r="DD1420" s="24"/>
      <c r="DE1420" s="24"/>
      <c r="DF1420" s="26" t="s">
        <v>139</v>
      </c>
      <c r="DG1420" s="26" t="s">
        <v>139</v>
      </c>
      <c r="DH1420" s="26" t="s">
        <v>139</v>
      </c>
      <c r="DI1420" s="26" t="s">
        <v>139</v>
      </c>
      <c r="DJ1420" s="26" t="s">
        <v>139</v>
      </c>
      <c r="DK1420" s="26" t="s">
        <v>139</v>
      </c>
      <c r="DL1420" s="26" t="s">
        <v>139</v>
      </c>
      <c r="DM1420" s="26" t="s">
        <v>139</v>
      </c>
      <c r="DN1420" s="26" t="s">
        <v>139</v>
      </c>
      <c r="DO1420" s="26" t="s">
        <v>139</v>
      </c>
    </row>
    <row r="1421" spans="1:119" ht="20.100000000000001" customHeight="1" x14ac:dyDescent="0.25">
      <c r="A1421" s="29" t="str">
        <f t="shared" si="308"/>
        <v>Hope for Rwanda2</v>
      </c>
      <c r="B1421" s="29" t="str">
        <f t="shared" si="309"/>
        <v>Hope for Rwanda</v>
      </c>
      <c r="C1421" s="29">
        <f t="shared" si="310"/>
        <v>2</v>
      </c>
      <c r="D1421" s="30" t="str">
        <f t="shared" si="311"/>
        <v>Africa and the Middle East</v>
      </c>
      <c r="E1421" s="30" t="str">
        <f t="shared" si="312"/>
        <v>Kigali, Rwanda</v>
      </c>
      <c r="F1421" s="31">
        <f t="shared" si="313"/>
        <v>2</v>
      </c>
      <c r="G1421" s="31">
        <f t="shared" si="314"/>
        <v>1</v>
      </c>
      <c r="H1421" s="31">
        <f t="shared" si="315"/>
        <v>3</v>
      </c>
      <c r="I1421" s="31">
        <f t="shared" si="316"/>
        <v>2</v>
      </c>
      <c r="J1421" s="31">
        <f t="shared" si="317"/>
        <v>2</v>
      </c>
      <c r="K1421" s="31">
        <f t="shared" si="318"/>
        <v>2</v>
      </c>
      <c r="L1421" s="31">
        <f t="shared" si="319"/>
        <v>4</v>
      </c>
      <c r="M1421" s="31">
        <f t="shared" si="320"/>
        <v>2</v>
      </c>
      <c r="N1421" s="31">
        <f t="shared" si="321"/>
        <v>2.2999999999999998</v>
      </c>
      <c r="O1421" s="26" t="s">
        <v>7949</v>
      </c>
      <c r="P1421" s="26" t="s">
        <v>108</v>
      </c>
      <c r="Q1421" s="27">
        <v>42129</v>
      </c>
      <c r="R1421" s="26" t="s">
        <v>109</v>
      </c>
      <c r="S1421" s="26" t="s">
        <v>277</v>
      </c>
      <c r="T1421" s="26" t="s">
        <v>278</v>
      </c>
      <c r="U1421" s="26" t="s">
        <v>168</v>
      </c>
      <c r="V1421" s="26" t="s">
        <v>169</v>
      </c>
      <c r="W1421" s="26" t="s">
        <v>834</v>
      </c>
      <c r="X1421" s="26" t="s">
        <v>3771</v>
      </c>
      <c r="Y1421" s="26" t="s">
        <v>7933</v>
      </c>
      <c r="Z1421" s="24"/>
      <c r="AA1421" s="24"/>
      <c r="AB1421" s="26" t="s">
        <v>117</v>
      </c>
      <c r="AC1421" s="28">
        <v>5000</v>
      </c>
      <c r="AD1421" s="26" t="s">
        <v>7934</v>
      </c>
      <c r="AE1421" s="26" t="s">
        <v>343</v>
      </c>
      <c r="AF1421" s="26" t="s">
        <v>120</v>
      </c>
      <c r="AG1421" s="26" t="s">
        <v>194</v>
      </c>
      <c r="AH1421" s="26" t="s">
        <v>143</v>
      </c>
      <c r="AI1421" s="28">
        <v>5000</v>
      </c>
      <c r="AJ1421" s="26" t="s">
        <v>7950</v>
      </c>
      <c r="AK1421" s="26" t="s">
        <v>7951</v>
      </c>
      <c r="AL1421" s="26" t="s">
        <v>7952</v>
      </c>
      <c r="AM1421" s="24"/>
      <c r="AN1421" s="24"/>
      <c r="AO1421" s="24"/>
      <c r="AP1421" s="24"/>
      <c r="AQ1421" s="24"/>
      <c r="AR1421" s="24"/>
      <c r="AS1421" s="26" t="s">
        <v>7953</v>
      </c>
      <c r="AT1421" s="26" t="s">
        <v>7954</v>
      </c>
      <c r="AU1421" s="26" t="s">
        <v>7955</v>
      </c>
      <c r="AV1421" s="24"/>
      <c r="AW1421" s="28">
        <v>17300</v>
      </c>
      <c r="AX1421" s="26">
        <v>30</v>
      </c>
      <c r="AY1421" s="28">
        <v>15</v>
      </c>
      <c r="AZ1421" s="28">
        <v>30</v>
      </c>
      <c r="BA1421" s="26">
        <v>0</v>
      </c>
      <c r="BB1421" s="26" t="s">
        <v>241</v>
      </c>
      <c r="BC1421" s="26" t="s">
        <v>2885</v>
      </c>
      <c r="BD1421" s="26" t="s">
        <v>125</v>
      </c>
      <c r="BE1421" s="24"/>
      <c r="BF1421" s="26" t="s">
        <v>7956</v>
      </c>
      <c r="BG1421" s="26" t="s">
        <v>1448</v>
      </c>
      <c r="BH1421" s="24"/>
      <c r="BI1421" s="24"/>
      <c r="BJ1421" s="24"/>
      <c r="BK1421" s="24"/>
      <c r="BL1421" s="24"/>
      <c r="BM1421" s="24"/>
      <c r="BN1421" s="24"/>
      <c r="BO1421" s="24"/>
      <c r="BP1421" s="24"/>
      <c r="BQ1421" s="24"/>
      <c r="BR1421" s="26">
        <v>2</v>
      </c>
      <c r="BS1421" s="26">
        <v>1</v>
      </c>
      <c r="BT1421" s="26">
        <v>3</v>
      </c>
      <c r="BU1421" s="26">
        <v>2</v>
      </c>
      <c r="BV1421" s="26">
        <v>2</v>
      </c>
      <c r="BW1421" s="26">
        <v>2</v>
      </c>
      <c r="BX1421" s="26">
        <v>4</v>
      </c>
      <c r="BY1421" s="26">
        <v>2</v>
      </c>
      <c r="BZ1421" s="24"/>
      <c r="CA1421" s="24"/>
      <c r="CB1421" s="24"/>
      <c r="CC1421" s="24"/>
      <c r="CD1421" s="24"/>
      <c r="CE1421" s="24"/>
      <c r="CF1421" s="24"/>
      <c r="CG1421" s="24"/>
      <c r="CH1421" s="24"/>
      <c r="CI1421" s="24"/>
      <c r="CJ1421" s="24"/>
      <c r="CK1421" s="24"/>
      <c r="CL1421" s="24"/>
      <c r="CM1421" s="24"/>
      <c r="CN1421" s="24"/>
      <c r="CO1421" s="24"/>
      <c r="CP1421" s="24"/>
      <c r="CQ1421" s="24"/>
      <c r="CR1421" s="24"/>
      <c r="CS1421" s="24"/>
      <c r="CT1421" s="24"/>
      <c r="CU1421" s="24"/>
      <c r="CV1421" s="24"/>
      <c r="CW1421" s="24"/>
      <c r="CX1421" s="24"/>
      <c r="CY1421" s="24"/>
      <c r="CZ1421" s="24"/>
      <c r="DA1421" s="24"/>
      <c r="DB1421" s="24"/>
      <c r="DC1421" s="24"/>
      <c r="DD1421" s="24"/>
      <c r="DE1421" s="24"/>
      <c r="DF1421" s="26" t="s">
        <v>139</v>
      </c>
      <c r="DG1421" s="26" t="s">
        <v>120</v>
      </c>
      <c r="DH1421" s="26" t="s">
        <v>139</v>
      </c>
      <c r="DI1421" s="26" t="s">
        <v>139</v>
      </c>
      <c r="DJ1421" s="26" t="s">
        <v>120</v>
      </c>
      <c r="DK1421" s="26" t="s">
        <v>139</v>
      </c>
      <c r="DL1421" s="26" t="s">
        <v>139</v>
      </c>
      <c r="DM1421" s="26" t="s">
        <v>139</v>
      </c>
      <c r="DN1421" s="26" t="s">
        <v>139</v>
      </c>
      <c r="DO1421" s="26" t="s">
        <v>139</v>
      </c>
    </row>
    <row r="1422" spans="1:119" ht="20.100000000000001" customHeight="1" x14ac:dyDescent="0.25">
      <c r="A1422" s="29" t="str">
        <f t="shared" si="308"/>
        <v>Hope for Rwanda1</v>
      </c>
      <c r="B1422" s="29" t="str">
        <f t="shared" si="309"/>
        <v>Hope for Rwanda</v>
      </c>
      <c r="C1422" s="29">
        <f t="shared" si="310"/>
        <v>1</v>
      </c>
      <c r="D1422" s="30" t="str">
        <f t="shared" si="311"/>
        <v>Africa and the Middle East</v>
      </c>
      <c r="E1422" s="30" t="str">
        <f t="shared" si="312"/>
        <v>Kigali, Rwanda</v>
      </c>
      <c r="F1422" s="31">
        <f t="shared" si="313"/>
        <v>2</v>
      </c>
      <c r="G1422" s="31">
        <f t="shared" si="314"/>
        <v>1</v>
      </c>
      <c r="H1422" s="31">
        <f t="shared" si="315"/>
        <v>2</v>
      </c>
      <c r="I1422" s="31">
        <f t="shared" si="316"/>
        <v>1</v>
      </c>
      <c r="J1422" s="31">
        <f t="shared" si="317"/>
        <v>2</v>
      </c>
      <c r="K1422" s="31">
        <f t="shared" si="318"/>
        <v>2</v>
      </c>
      <c r="L1422" s="31">
        <f t="shared" si="319"/>
        <v>3</v>
      </c>
      <c r="M1422" s="31">
        <f t="shared" si="320"/>
        <v>2</v>
      </c>
      <c r="N1422" s="31">
        <f t="shared" si="321"/>
        <v>1.9</v>
      </c>
      <c r="O1422" s="26" t="s">
        <v>7957</v>
      </c>
      <c r="P1422" s="26" t="s">
        <v>108</v>
      </c>
      <c r="Q1422" s="27">
        <v>41771</v>
      </c>
      <c r="R1422" s="26" t="s">
        <v>155</v>
      </c>
      <c r="S1422" s="26" t="s">
        <v>193</v>
      </c>
      <c r="T1422" s="26" t="s">
        <v>194</v>
      </c>
      <c r="U1422" s="26" t="s">
        <v>168</v>
      </c>
      <c r="V1422" s="26" t="s">
        <v>169</v>
      </c>
      <c r="W1422" s="26" t="s">
        <v>834</v>
      </c>
      <c r="X1422" s="26" t="s">
        <v>3771</v>
      </c>
      <c r="Y1422" s="26" t="s">
        <v>7933</v>
      </c>
      <c r="Z1422" s="24"/>
      <c r="AA1422" s="24"/>
      <c r="AB1422" s="26" t="s">
        <v>117</v>
      </c>
      <c r="AC1422" s="28">
        <v>5000</v>
      </c>
      <c r="AD1422" s="26" t="s">
        <v>7934</v>
      </c>
      <c r="AE1422" s="26" t="s">
        <v>343</v>
      </c>
      <c r="AF1422" s="26" t="s">
        <v>120</v>
      </c>
      <c r="AG1422" s="26" t="s">
        <v>194</v>
      </c>
      <c r="AH1422" s="26" t="s">
        <v>158</v>
      </c>
      <c r="AI1422" s="28">
        <v>5000</v>
      </c>
      <c r="AJ1422" s="26" t="s">
        <v>7958</v>
      </c>
      <c r="AK1422" s="26" t="s">
        <v>7959</v>
      </c>
      <c r="AL1422" s="26" t="s">
        <v>7952</v>
      </c>
      <c r="AM1422" s="26" t="s">
        <v>7960</v>
      </c>
      <c r="AN1422" s="26" t="s">
        <v>7961</v>
      </c>
      <c r="AO1422" s="26" t="s">
        <v>7962</v>
      </c>
      <c r="AP1422" s="26" t="s">
        <v>7963</v>
      </c>
      <c r="AQ1422" s="24"/>
      <c r="AR1422" s="24"/>
      <c r="AS1422" s="24"/>
      <c r="AT1422" s="24"/>
      <c r="AU1422" s="24"/>
      <c r="AV1422" s="24"/>
      <c r="AW1422" s="28">
        <v>33857</v>
      </c>
      <c r="AX1422" s="26">
        <v>50</v>
      </c>
      <c r="AY1422" s="28">
        <v>40</v>
      </c>
      <c r="AZ1422" s="28">
        <v>15</v>
      </c>
      <c r="BA1422" s="26">
        <v>0</v>
      </c>
      <c r="BB1422" s="26" t="s">
        <v>241</v>
      </c>
      <c r="BC1422" s="26" t="s">
        <v>2885</v>
      </c>
      <c r="BD1422" s="24"/>
      <c r="BE1422" s="24"/>
      <c r="BF1422" s="24"/>
      <c r="BG1422" s="24"/>
      <c r="BH1422" s="26" t="s">
        <v>7964</v>
      </c>
      <c r="BI1422" s="26" t="s">
        <v>834</v>
      </c>
      <c r="BJ1422" s="24"/>
      <c r="BK1422" s="24"/>
      <c r="BL1422" s="24"/>
      <c r="BM1422" s="24"/>
      <c r="BN1422" s="24"/>
      <c r="BO1422" s="24"/>
      <c r="BP1422" s="24"/>
      <c r="BQ1422" s="24"/>
      <c r="BR1422" s="26">
        <v>2</v>
      </c>
      <c r="BS1422" s="26">
        <v>1</v>
      </c>
      <c r="BT1422" s="26">
        <v>2</v>
      </c>
      <c r="BU1422" s="26">
        <v>1</v>
      </c>
      <c r="BV1422" s="26">
        <v>2</v>
      </c>
      <c r="BW1422" s="26">
        <v>2</v>
      </c>
      <c r="BX1422" s="26">
        <v>3</v>
      </c>
      <c r="BY1422" s="26">
        <v>2</v>
      </c>
      <c r="BZ1422" s="24"/>
      <c r="CA1422" s="24"/>
      <c r="CB1422" s="24"/>
      <c r="CC1422" s="24"/>
      <c r="CD1422" s="24"/>
      <c r="CE1422" s="24"/>
      <c r="CF1422" s="24"/>
      <c r="CG1422" s="24"/>
      <c r="CH1422" s="24"/>
      <c r="CI1422" s="24"/>
      <c r="CJ1422" s="24"/>
      <c r="CK1422" s="24"/>
      <c r="CL1422" s="24"/>
      <c r="CM1422" s="24"/>
      <c r="CN1422" s="24"/>
      <c r="CO1422" s="24"/>
      <c r="CP1422" s="24"/>
      <c r="CQ1422" s="24"/>
      <c r="CR1422" s="24"/>
      <c r="CS1422" s="24"/>
      <c r="CT1422" s="24"/>
      <c r="CU1422" s="24"/>
      <c r="CV1422" s="24"/>
      <c r="CW1422" s="24"/>
      <c r="CX1422" s="24"/>
      <c r="CY1422" s="24"/>
      <c r="CZ1422" s="24"/>
      <c r="DA1422" s="24"/>
      <c r="DB1422" s="24"/>
      <c r="DC1422" s="24"/>
      <c r="DD1422" s="24"/>
      <c r="DE1422" s="24"/>
      <c r="DF1422" s="26" t="s">
        <v>139</v>
      </c>
      <c r="DG1422" s="26" t="s">
        <v>120</v>
      </c>
      <c r="DH1422" s="26" t="s">
        <v>139</v>
      </c>
      <c r="DI1422" s="26" t="s">
        <v>139</v>
      </c>
      <c r="DJ1422" s="26" t="s">
        <v>139</v>
      </c>
      <c r="DK1422" s="26" t="s">
        <v>139</v>
      </c>
      <c r="DL1422" s="26" t="s">
        <v>139</v>
      </c>
      <c r="DM1422" s="26" t="s">
        <v>139</v>
      </c>
      <c r="DN1422" s="26" t="s">
        <v>139</v>
      </c>
      <c r="DO1422" s="26" t="s">
        <v>139</v>
      </c>
    </row>
    <row r="1423" spans="1:119" ht="20.100000000000001" customHeight="1" x14ac:dyDescent="0.25">
      <c r="A1423" s="29" t="str">
        <f t="shared" si="308"/>
        <v/>
      </c>
      <c r="B1423" s="29" t="str">
        <f t="shared" si="309"/>
        <v>Hope for the Needy Zambia</v>
      </c>
      <c r="C1423" s="29">
        <f t="shared" si="310"/>
        <v>0</v>
      </c>
      <c r="D1423" s="30" t="str">
        <f t="shared" si="311"/>
        <v>Africa and the Middle East</v>
      </c>
      <c r="E1423" s="30" t="str">
        <f t="shared" si="312"/>
        <v>Nchelenge, Zambia</v>
      </c>
      <c r="F1423" s="31">
        <f t="shared" si="313"/>
        <v>0</v>
      </c>
      <c r="G1423" s="31">
        <f t="shared" si="314"/>
        <v>0</v>
      </c>
      <c r="H1423" s="31">
        <f t="shared" si="315"/>
        <v>0</v>
      </c>
      <c r="I1423" s="31">
        <f t="shared" si="316"/>
        <v>0</v>
      </c>
      <c r="J1423" s="31">
        <f t="shared" si="317"/>
        <v>0</v>
      </c>
      <c r="K1423" s="31">
        <f t="shared" si="318"/>
        <v>0</v>
      </c>
      <c r="L1423" s="31">
        <f t="shared" si="319"/>
        <v>0</v>
      </c>
      <c r="M1423" s="31">
        <f t="shared" si="320"/>
        <v>0</v>
      </c>
      <c r="N1423" s="31">
        <f t="shared" si="321"/>
        <v>0</v>
      </c>
      <c r="O1423" s="26" t="s">
        <v>16150</v>
      </c>
      <c r="P1423" s="26" t="s">
        <v>108</v>
      </c>
      <c r="Q1423" s="27">
        <v>43214</v>
      </c>
      <c r="R1423" s="24"/>
      <c r="S1423" s="24"/>
      <c r="T1423" s="26" t="s">
        <v>111</v>
      </c>
      <c r="U1423" s="24"/>
      <c r="V1423" s="26" t="s">
        <v>169</v>
      </c>
      <c r="W1423" s="26" t="s">
        <v>4580</v>
      </c>
      <c r="X1423" s="26" t="s">
        <v>7966</v>
      </c>
      <c r="Y1423" s="26" t="s">
        <v>7967</v>
      </c>
      <c r="Z1423" s="24"/>
      <c r="AA1423" s="24"/>
      <c r="AB1423" s="26" t="s">
        <v>15736</v>
      </c>
      <c r="AC1423" s="28">
        <v>2500</v>
      </c>
      <c r="AD1423" s="26" t="s">
        <v>4583</v>
      </c>
      <c r="AE1423" s="26" t="s">
        <v>343</v>
      </c>
      <c r="AF1423" s="26" t="s">
        <v>120</v>
      </c>
      <c r="AG1423" s="26" t="s">
        <v>157</v>
      </c>
      <c r="AH1423" s="24"/>
      <c r="AI1423" s="28">
        <v>2500</v>
      </c>
      <c r="AJ1423" s="24"/>
      <c r="AK1423" s="24"/>
      <c r="AL1423" s="24"/>
      <c r="AM1423" s="24"/>
      <c r="AN1423" s="24"/>
      <c r="AO1423" s="24"/>
      <c r="AP1423" s="24"/>
      <c r="AQ1423" s="24"/>
      <c r="AR1423" s="24"/>
      <c r="AS1423" s="24"/>
      <c r="AT1423" s="24"/>
      <c r="AU1423" s="24"/>
      <c r="AV1423" s="24"/>
      <c r="AW1423" s="28">
        <v>0</v>
      </c>
      <c r="AX1423" s="26">
        <v>0</v>
      </c>
      <c r="AY1423" s="28">
        <v>0</v>
      </c>
      <c r="AZ1423" s="28">
        <v>0</v>
      </c>
      <c r="BA1423" s="26">
        <v>0</v>
      </c>
      <c r="BB1423" s="24"/>
      <c r="BC1423" s="26" t="s">
        <v>4585</v>
      </c>
      <c r="BD1423" s="24"/>
      <c r="BE1423" s="24"/>
      <c r="BF1423" s="24"/>
      <c r="BG1423" s="24"/>
      <c r="BH1423" s="24"/>
      <c r="BI1423" s="24"/>
      <c r="BJ1423" s="24"/>
      <c r="BK1423" s="24"/>
      <c r="BL1423" s="24"/>
      <c r="BM1423" s="24"/>
      <c r="BN1423" s="24"/>
      <c r="BO1423" s="24"/>
      <c r="BP1423" s="24"/>
      <c r="BQ1423" s="24"/>
      <c r="BR1423" s="26">
        <v>0</v>
      </c>
      <c r="BS1423" s="26">
        <v>0</v>
      </c>
      <c r="BT1423" s="26">
        <v>0</v>
      </c>
      <c r="BU1423" s="26">
        <v>0</v>
      </c>
      <c r="BV1423" s="26">
        <v>0</v>
      </c>
      <c r="BW1423" s="26">
        <v>0</v>
      </c>
      <c r="BX1423" s="26">
        <v>0</v>
      </c>
      <c r="BY1423" s="26">
        <v>0</v>
      </c>
      <c r="BZ1423" s="24"/>
      <c r="CA1423" s="24"/>
      <c r="CB1423" s="24"/>
      <c r="CC1423" s="24"/>
      <c r="CD1423" s="24"/>
      <c r="CE1423" s="24"/>
      <c r="CF1423" s="24"/>
      <c r="CG1423" s="24"/>
      <c r="CH1423" s="24"/>
      <c r="CI1423" s="24"/>
      <c r="CJ1423" s="24"/>
      <c r="CK1423" s="24"/>
      <c r="CL1423" s="24"/>
      <c r="CM1423" s="24"/>
      <c r="CN1423" s="24"/>
      <c r="CO1423" s="24"/>
      <c r="CP1423" s="24"/>
      <c r="CQ1423" s="24"/>
      <c r="CR1423" s="24"/>
      <c r="CS1423" s="24"/>
      <c r="CT1423" s="24"/>
      <c r="CU1423" s="24"/>
      <c r="CV1423" s="24"/>
      <c r="CW1423" s="24"/>
      <c r="CX1423" s="24"/>
      <c r="CY1423" s="24"/>
      <c r="CZ1423" s="24"/>
      <c r="DA1423" s="24"/>
      <c r="DB1423" s="24"/>
      <c r="DC1423" s="24"/>
      <c r="DD1423" s="24"/>
      <c r="DE1423" s="24"/>
      <c r="DF1423" s="26" t="s">
        <v>139</v>
      </c>
      <c r="DG1423" s="26" t="s">
        <v>139</v>
      </c>
      <c r="DH1423" s="26" t="s">
        <v>139</v>
      </c>
      <c r="DI1423" s="26" t="s">
        <v>139</v>
      </c>
      <c r="DJ1423" s="26" t="s">
        <v>139</v>
      </c>
      <c r="DK1423" s="26" t="s">
        <v>139</v>
      </c>
      <c r="DL1423" s="26" t="s">
        <v>139</v>
      </c>
      <c r="DM1423" s="26" t="s">
        <v>139</v>
      </c>
      <c r="DN1423" s="26" t="s">
        <v>139</v>
      </c>
      <c r="DO1423" s="26" t="s">
        <v>139</v>
      </c>
    </row>
    <row r="1424" spans="1:119" ht="20.100000000000001" customHeight="1" x14ac:dyDescent="0.25">
      <c r="A1424" s="29" t="str">
        <f t="shared" si="308"/>
        <v/>
      </c>
      <c r="B1424" s="29" t="str">
        <f t="shared" si="309"/>
        <v>Hope for the Needy Zambia</v>
      </c>
      <c r="C1424" s="29">
        <f t="shared" si="310"/>
        <v>0</v>
      </c>
      <c r="D1424" s="30" t="str">
        <f t="shared" si="311"/>
        <v>Africa and the Middle East</v>
      </c>
      <c r="E1424" s="30" t="str">
        <f t="shared" si="312"/>
        <v>Nchelenge, Zambia</v>
      </c>
      <c r="F1424" s="31">
        <f t="shared" si="313"/>
        <v>0</v>
      </c>
      <c r="G1424" s="31">
        <f t="shared" si="314"/>
        <v>0</v>
      </c>
      <c r="H1424" s="31">
        <f t="shared" si="315"/>
        <v>0</v>
      </c>
      <c r="I1424" s="31">
        <f t="shared" si="316"/>
        <v>0</v>
      </c>
      <c r="J1424" s="31">
        <f t="shared" si="317"/>
        <v>0</v>
      </c>
      <c r="K1424" s="31">
        <f t="shared" si="318"/>
        <v>0</v>
      </c>
      <c r="L1424" s="31">
        <f t="shared" si="319"/>
        <v>0</v>
      </c>
      <c r="M1424" s="31">
        <f t="shared" si="320"/>
        <v>0</v>
      </c>
      <c r="N1424" s="31">
        <f t="shared" si="321"/>
        <v>0</v>
      </c>
      <c r="O1424" s="26" t="s">
        <v>16151</v>
      </c>
      <c r="P1424" s="26" t="s">
        <v>108</v>
      </c>
      <c r="Q1424" s="27">
        <v>43068</v>
      </c>
      <c r="R1424" s="24"/>
      <c r="S1424" s="24"/>
      <c r="T1424" s="26" t="s">
        <v>111</v>
      </c>
      <c r="U1424" s="24"/>
      <c r="V1424" s="26" t="s">
        <v>169</v>
      </c>
      <c r="W1424" s="26" t="s">
        <v>4580</v>
      </c>
      <c r="X1424" s="26" t="s">
        <v>7966</v>
      </c>
      <c r="Y1424" s="26" t="s">
        <v>7967</v>
      </c>
      <c r="Z1424" s="24"/>
      <c r="AA1424" s="24"/>
      <c r="AB1424" s="26" t="s">
        <v>15733</v>
      </c>
      <c r="AC1424" s="28">
        <v>7000</v>
      </c>
      <c r="AD1424" s="26" t="s">
        <v>4583</v>
      </c>
      <c r="AE1424" s="26" t="s">
        <v>343</v>
      </c>
      <c r="AF1424" s="26" t="s">
        <v>120</v>
      </c>
      <c r="AG1424" s="26" t="s">
        <v>157</v>
      </c>
      <c r="AH1424" s="24"/>
      <c r="AI1424" s="28">
        <v>7000</v>
      </c>
      <c r="AJ1424" s="24"/>
      <c r="AK1424" s="24"/>
      <c r="AL1424" s="24"/>
      <c r="AM1424" s="24"/>
      <c r="AN1424" s="24"/>
      <c r="AO1424" s="24"/>
      <c r="AP1424" s="24"/>
      <c r="AQ1424" s="24"/>
      <c r="AR1424" s="24"/>
      <c r="AS1424" s="24"/>
      <c r="AT1424" s="24"/>
      <c r="AU1424" s="24"/>
      <c r="AV1424" s="24"/>
      <c r="AW1424" s="28">
        <v>0</v>
      </c>
      <c r="AX1424" s="26">
        <v>0</v>
      </c>
      <c r="AY1424" s="28">
        <v>0</v>
      </c>
      <c r="AZ1424" s="28">
        <v>0</v>
      </c>
      <c r="BA1424" s="26">
        <v>0</v>
      </c>
      <c r="BB1424" s="24"/>
      <c r="BC1424" s="26" t="s">
        <v>4585</v>
      </c>
      <c r="BD1424" s="24"/>
      <c r="BE1424" s="24"/>
      <c r="BF1424" s="24"/>
      <c r="BG1424" s="24"/>
      <c r="BH1424" s="24"/>
      <c r="BI1424" s="24"/>
      <c r="BJ1424" s="24"/>
      <c r="BK1424" s="24"/>
      <c r="BL1424" s="24"/>
      <c r="BM1424" s="24"/>
      <c r="BN1424" s="24"/>
      <c r="BO1424" s="24"/>
      <c r="BP1424" s="24"/>
      <c r="BQ1424" s="24"/>
      <c r="BR1424" s="26">
        <v>0</v>
      </c>
      <c r="BS1424" s="26">
        <v>0</v>
      </c>
      <c r="BT1424" s="26">
        <v>0</v>
      </c>
      <c r="BU1424" s="26">
        <v>0</v>
      </c>
      <c r="BV1424" s="26">
        <v>0</v>
      </c>
      <c r="BW1424" s="26">
        <v>0</v>
      </c>
      <c r="BX1424" s="26">
        <v>0</v>
      </c>
      <c r="BY1424" s="26">
        <v>0</v>
      </c>
      <c r="BZ1424" s="24"/>
      <c r="CA1424" s="24"/>
      <c r="CB1424" s="24"/>
      <c r="CC1424" s="24"/>
      <c r="CD1424" s="24"/>
      <c r="CE1424" s="24"/>
      <c r="CF1424" s="24"/>
      <c r="CG1424" s="24"/>
      <c r="CH1424" s="24"/>
      <c r="CI1424" s="24"/>
      <c r="CJ1424" s="24"/>
      <c r="CK1424" s="24"/>
      <c r="CL1424" s="24"/>
      <c r="CM1424" s="24"/>
      <c r="CN1424" s="24"/>
      <c r="CO1424" s="24"/>
      <c r="CP1424" s="24"/>
      <c r="CQ1424" s="24"/>
      <c r="CR1424" s="24"/>
      <c r="CS1424" s="24"/>
      <c r="CT1424" s="24"/>
      <c r="CU1424" s="24"/>
      <c r="CV1424" s="24"/>
      <c r="CW1424" s="24"/>
      <c r="CX1424" s="24"/>
      <c r="CY1424" s="24"/>
      <c r="CZ1424" s="24"/>
      <c r="DA1424" s="24"/>
      <c r="DB1424" s="24"/>
      <c r="DC1424" s="24"/>
      <c r="DD1424" s="24"/>
      <c r="DE1424" s="24"/>
      <c r="DF1424" s="26" t="s">
        <v>139</v>
      </c>
      <c r="DG1424" s="26" t="s">
        <v>139</v>
      </c>
      <c r="DH1424" s="26" t="s">
        <v>139</v>
      </c>
      <c r="DI1424" s="26" t="s">
        <v>139</v>
      </c>
      <c r="DJ1424" s="26" t="s">
        <v>139</v>
      </c>
      <c r="DK1424" s="26" t="s">
        <v>139</v>
      </c>
      <c r="DL1424" s="26" t="s">
        <v>139</v>
      </c>
      <c r="DM1424" s="26" t="s">
        <v>139</v>
      </c>
      <c r="DN1424" s="26" t="s">
        <v>139</v>
      </c>
      <c r="DO1424" s="26" t="s">
        <v>139</v>
      </c>
    </row>
    <row r="1425" spans="1:119" ht="20.100000000000001" customHeight="1" x14ac:dyDescent="0.25">
      <c r="A1425" s="29" t="str">
        <f t="shared" si="308"/>
        <v/>
      </c>
      <c r="B1425" s="29" t="str">
        <f t="shared" si="309"/>
        <v>Hope for the Needy Zambia</v>
      </c>
      <c r="C1425" s="29">
        <f t="shared" si="310"/>
        <v>0</v>
      </c>
      <c r="D1425" s="30" t="str">
        <f t="shared" si="311"/>
        <v>Africa and the Middle East</v>
      </c>
      <c r="E1425" s="30" t="str">
        <f t="shared" si="312"/>
        <v>Nchelenge, Zambia</v>
      </c>
      <c r="F1425" s="31">
        <f t="shared" si="313"/>
        <v>0</v>
      </c>
      <c r="G1425" s="31">
        <f t="shared" si="314"/>
        <v>0</v>
      </c>
      <c r="H1425" s="31">
        <f t="shared" si="315"/>
        <v>0</v>
      </c>
      <c r="I1425" s="31">
        <f t="shared" si="316"/>
        <v>0</v>
      </c>
      <c r="J1425" s="31">
        <f t="shared" si="317"/>
        <v>0</v>
      </c>
      <c r="K1425" s="31">
        <f t="shared" si="318"/>
        <v>0</v>
      </c>
      <c r="L1425" s="31">
        <f t="shared" si="319"/>
        <v>0</v>
      </c>
      <c r="M1425" s="31">
        <f t="shared" si="320"/>
        <v>0</v>
      </c>
      <c r="N1425" s="31">
        <f t="shared" si="321"/>
        <v>0</v>
      </c>
      <c r="O1425" s="26" t="s">
        <v>16152</v>
      </c>
      <c r="P1425" s="26" t="s">
        <v>108</v>
      </c>
      <c r="Q1425" s="27">
        <v>43178</v>
      </c>
      <c r="R1425" s="24"/>
      <c r="S1425" s="24"/>
      <c r="T1425" s="26" t="s">
        <v>111</v>
      </c>
      <c r="U1425" s="24"/>
      <c r="V1425" s="26" t="s">
        <v>169</v>
      </c>
      <c r="W1425" s="26" t="s">
        <v>4580</v>
      </c>
      <c r="X1425" s="26" t="s">
        <v>7966</v>
      </c>
      <c r="Y1425" s="26" t="s">
        <v>7967</v>
      </c>
      <c r="Z1425" s="24"/>
      <c r="AA1425" s="24"/>
      <c r="AB1425" s="26" t="s">
        <v>15736</v>
      </c>
      <c r="AC1425" s="28">
        <v>2500</v>
      </c>
      <c r="AD1425" s="26" t="s">
        <v>4583</v>
      </c>
      <c r="AE1425" s="26" t="s">
        <v>343</v>
      </c>
      <c r="AF1425" s="26" t="s">
        <v>120</v>
      </c>
      <c r="AG1425" s="26" t="s">
        <v>157</v>
      </c>
      <c r="AH1425" s="24"/>
      <c r="AI1425" s="28">
        <v>2500</v>
      </c>
      <c r="AJ1425" s="24"/>
      <c r="AK1425" s="24"/>
      <c r="AL1425" s="24"/>
      <c r="AM1425" s="24"/>
      <c r="AN1425" s="24"/>
      <c r="AO1425" s="24"/>
      <c r="AP1425" s="24"/>
      <c r="AQ1425" s="24"/>
      <c r="AR1425" s="24"/>
      <c r="AS1425" s="24"/>
      <c r="AT1425" s="24"/>
      <c r="AU1425" s="24"/>
      <c r="AV1425" s="24"/>
      <c r="AW1425" s="28">
        <v>0</v>
      </c>
      <c r="AX1425" s="26">
        <v>0</v>
      </c>
      <c r="AY1425" s="28">
        <v>0</v>
      </c>
      <c r="AZ1425" s="28">
        <v>0</v>
      </c>
      <c r="BA1425" s="26">
        <v>0</v>
      </c>
      <c r="BB1425" s="24"/>
      <c r="BC1425" s="26" t="s">
        <v>4585</v>
      </c>
      <c r="BD1425" s="24"/>
      <c r="BE1425" s="24"/>
      <c r="BF1425" s="24"/>
      <c r="BG1425" s="24"/>
      <c r="BH1425" s="24"/>
      <c r="BI1425" s="24"/>
      <c r="BJ1425" s="24"/>
      <c r="BK1425" s="24"/>
      <c r="BL1425" s="24"/>
      <c r="BM1425" s="24"/>
      <c r="BN1425" s="24"/>
      <c r="BO1425" s="24"/>
      <c r="BP1425" s="24"/>
      <c r="BQ1425" s="24"/>
      <c r="BR1425" s="26">
        <v>0</v>
      </c>
      <c r="BS1425" s="26">
        <v>0</v>
      </c>
      <c r="BT1425" s="26">
        <v>0</v>
      </c>
      <c r="BU1425" s="26">
        <v>0</v>
      </c>
      <c r="BV1425" s="26">
        <v>0</v>
      </c>
      <c r="BW1425" s="26">
        <v>0</v>
      </c>
      <c r="BX1425" s="26">
        <v>0</v>
      </c>
      <c r="BY1425" s="26">
        <v>0</v>
      </c>
      <c r="BZ1425" s="24"/>
      <c r="CA1425" s="24"/>
      <c r="CB1425" s="24"/>
      <c r="CC1425" s="24"/>
      <c r="CD1425" s="24"/>
      <c r="CE1425" s="24"/>
      <c r="CF1425" s="24"/>
      <c r="CG1425" s="24"/>
      <c r="CH1425" s="24"/>
      <c r="CI1425" s="24"/>
      <c r="CJ1425" s="24"/>
      <c r="CK1425" s="24"/>
      <c r="CL1425" s="24"/>
      <c r="CM1425" s="24"/>
      <c r="CN1425" s="24"/>
      <c r="CO1425" s="24"/>
      <c r="CP1425" s="24"/>
      <c r="CQ1425" s="24"/>
      <c r="CR1425" s="24"/>
      <c r="CS1425" s="24"/>
      <c r="CT1425" s="24"/>
      <c r="CU1425" s="24"/>
      <c r="CV1425" s="24"/>
      <c r="CW1425" s="24"/>
      <c r="CX1425" s="24"/>
      <c r="CY1425" s="24"/>
      <c r="CZ1425" s="24"/>
      <c r="DA1425" s="24"/>
      <c r="DB1425" s="24"/>
      <c r="DC1425" s="24"/>
      <c r="DD1425" s="24"/>
      <c r="DE1425" s="24"/>
      <c r="DF1425" s="26" t="s">
        <v>139</v>
      </c>
      <c r="DG1425" s="26" t="s">
        <v>139</v>
      </c>
      <c r="DH1425" s="26" t="s">
        <v>139</v>
      </c>
      <c r="DI1425" s="26" t="s">
        <v>139</v>
      </c>
      <c r="DJ1425" s="26" t="s">
        <v>139</v>
      </c>
      <c r="DK1425" s="26" t="s">
        <v>139</v>
      </c>
      <c r="DL1425" s="26" t="s">
        <v>139</v>
      </c>
      <c r="DM1425" s="26" t="s">
        <v>139</v>
      </c>
      <c r="DN1425" s="26" t="s">
        <v>139</v>
      </c>
      <c r="DO1425" s="26" t="s">
        <v>139</v>
      </c>
    </row>
    <row r="1426" spans="1:119" ht="20.100000000000001" customHeight="1" x14ac:dyDescent="0.25">
      <c r="A1426" s="29" t="str">
        <f t="shared" si="308"/>
        <v>Hope for the Needy Zambia3</v>
      </c>
      <c r="B1426" s="29" t="str">
        <f t="shared" si="309"/>
        <v>Hope for the Needy Zambia</v>
      </c>
      <c r="C1426" s="29">
        <f t="shared" si="310"/>
        <v>3</v>
      </c>
      <c r="D1426" s="30" t="str">
        <f t="shared" si="311"/>
        <v>Africa and the Middle East</v>
      </c>
      <c r="E1426" s="30" t="str">
        <f t="shared" si="312"/>
        <v>Nchelenge, Zambia</v>
      </c>
      <c r="F1426" s="31">
        <f t="shared" si="313"/>
        <v>3</v>
      </c>
      <c r="G1426" s="31">
        <f t="shared" si="314"/>
        <v>3</v>
      </c>
      <c r="H1426" s="31">
        <f t="shared" si="315"/>
        <v>4</v>
      </c>
      <c r="I1426" s="31">
        <f t="shared" si="316"/>
        <v>4</v>
      </c>
      <c r="J1426" s="31">
        <f t="shared" si="317"/>
        <v>4</v>
      </c>
      <c r="K1426" s="31">
        <f t="shared" si="318"/>
        <v>5</v>
      </c>
      <c r="L1426" s="31">
        <f t="shared" si="319"/>
        <v>4</v>
      </c>
      <c r="M1426" s="31">
        <f t="shared" si="320"/>
        <v>2</v>
      </c>
      <c r="N1426" s="31">
        <f t="shared" si="321"/>
        <v>3.6</v>
      </c>
      <c r="O1426" s="26" t="s">
        <v>7965</v>
      </c>
      <c r="P1426" s="26" t="s">
        <v>108</v>
      </c>
      <c r="Q1426" s="27">
        <v>43214</v>
      </c>
      <c r="R1426" s="26" t="s">
        <v>109</v>
      </c>
      <c r="S1426" s="26" t="s">
        <v>244</v>
      </c>
      <c r="T1426" s="26" t="s">
        <v>111</v>
      </c>
      <c r="U1426" s="24"/>
      <c r="V1426" s="26" t="s">
        <v>169</v>
      </c>
      <c r="W1426" s="26" t="s">
        <v>4580</v>
      </c>
      <c r="X1426" s="26" t="s">
        <v>7966</v>
      </c>
      <c r="Y1426" s="26" t="s">
        <v>7967</v>
      </c>
      <c r="Z1426" s="24"/>
      <c r="AA1426" s="24"/>
      <c r="AB1426" s="26" t="s">
        <v>117</v>
      </c>
      <c r="AC1426" s="28">
        <v>10000</v>
      </c>
      <c r="AD1426" s="26" t="s">
        <v>4583</v>
      </c>
      <c r="AE1426" s="26" t="s">
        <v>343</v>
      </c>
      <c r="AF1426" s="26" t="s">
        <v>120</v>
      </c>
      <c r="AG1426" s="26" t="s">
        <v>157</v>
      </c>
      <c r="AH1426" s="26" t="s">
        <v>121</v>
      </c>
      <c r="AI1426" s="28">
        <v>10000</v>
      </c>
      <c r="AJ1426" s="24"/>
      <c r="AK1426" s="24"/>
      <c r="AL1426" s="24"/>
      <c r="AM1426" s="24"/>
      <c r="AN1426" s="24"/>
      <c r="AO1426" s="24"/>
      <c r="AP1426" s="24"/>
      <c r="AQ1426" s="24"/>
      <c r="AR1426" s="24"/>
      <c r="AS1426" s="24"/>
      <c r="AT1426" s="24"/>
      <c r="AU1426" s="26" t="s">
        <v>7968</v>
      </c>
      <c r="AV1426" s="24"/>
      <c r="AW1426" s="28">
        <v>35550</v>
      </c>
      <c r="AX1426" s="26">
        <v>300</v>
      </c>
      <c r="AY1426" s="28">
        <v>325</v>
      </c>
      <c r="AZ1426" s="28">
        <v>195</v>
      </c>
      <c r="BA1426" s="26">
        <v>300</v>
      </c>
      <c r="BB1426" s="24"/>
      <c r="BC1426" s="26" t="s">
        <v>4585</v>
      </c>
      <c r="BD1426" s="26" t="s">
        <v>125</v>
      </c>
      <c r="BE1426" s="24"/>
      <c r="BF1426" s="26" t="s">
        <v>7969</v>
      </c>
      <c r="BG1426" s="26" t="s">
        <v>261</v>
      </c>
      <c r="BH1426" s="24"/>
      <c r="BI1426" s="24"/>
      <c r="BJ1426" s="26" t="s">
        <v>7970</v>
      </c>
      <c r="BK1426" s="26" t="s">
        <v>4580</v>
      </c>
      <c r="BL1426" s="24"/>
      <c r="BM1426" s="24"/>
      <c r="BN1426" s="24"/>
      <c r="BO1426" s="24"/>
      <c r="BP1426" s="24"/>
      <c r="BQ1426" s="24"/>
      <c r="BR1426" s="26">
        <v>0</v>
      </c>
      <c r="BS1426" s="26">
        <v>0</v>
      </c>
      <c r="BT1426" s="26">
        <v>0</v>
      </c>
      <c r="BU1426" s="26">
        <v>0</v>
      </c>
      <c r="BV1426" s="26">
        <v>0</v>
      </c>
      <c r="BW1426" s="26">
        <v>0</v>
      </c>
      <c r="BX1426" s="26">
        <v>0</v>
      </c>
      <c r="BY1426" s="26">
        <v>0</v>
      </c>
      <c r="BZ1426" s="26" t="s">
        <v>138</v>
      </c>
      <c r="CA1426" s="26" t="s">
        <v>136</v>
      </c>
      <c r="CB1426" s="26" t="s">
        <v>136</v>
      </c>
      <c r="CC1426" s="26" t="s">
        <v>136</v>
      </c>
      <c r="CD1426" s="26" t="s">
        <v>135</v>
      </c>
      <c r="CE1426" s="26" t="s">
        <v>136</v>
      </c>
      <c r="CF1426" s="26" t="s">
        <v>134</v>
      </c>
      <c r="CG1426" s="26" t="s">
        <v>134</v>
      </c>
      <c r="CH1426" s="26" t="s">
        <v>134</v>
      </c>
      <c r="CI1426" s="26" t="s">
        <v>138</v>
      </c>
      <c r="CJ1426" s="26" t="s">
        <v>138</v>
      </c>
      <c r="CK1426" s="26" t="s">
        <v>136</v>
      </c>
      <c r="CL1426" s="26" t="s">
        <v>136</v>
      </c>
      <c r="CM1426" s="26" t="s">
        <v>136</v>
      </c>
      <c r="CN1426" s="26" t="s">
        <v>134</v>
      </c>
      <c r="CO1426" s="26" t="s">
        <v>138</v>
      </c>
      <c r="CP1426" s="26" t="s">
        <v>136</v>
      </c>
      <c r="CQ1426" s="26" t="s">
        <v>138</v>
      </c>
      <c r="CR1426" s="26" t="s">
        <v>138</v>
      </c>
      <c r="CS1426" s="26" t="s">
        <v>134</v>
      </c>
      <c r="CT1426" s="26" t="s">
        <v>138</v>
      </c>
      <c r="CU1426" s="26" t="s">
        <v>134</v>
      </c>
      <c r="CV1426" s="26" t="s">
        <v>138</v>
      </c>
      <c r="CW1426" s="26" t="s">
        <v>138</v>
      </c>
      <c r="CX1426" s="26" t="s">
        <v>138</v>
      </c>
      <c r="CY1426" s="26" t="s">
        <v>138</v>
      </c>
      <c r="CZ1426" s="26" t="s">
        <v>135</v>
      </c>
      <c r="DA1426" s="26" t="s">
        <v>134</v>
      </c>
      <c r="DB1426" s="26" t="s">
        <v>135</v>
      </c>
      <c r="DC1426" s="26" t="s">
        <v>136</v>
      </c>
      <c r="DD1426" s="26" t="s">
        <v>135</v>
      </c>
      <c r="DE1426" s="26" t="s">
        <v>135</v>
      </c>
      <c r="DF1426" s="26" t="s">
        <v>120</v>
      </c>
      <c r="DG1426" s="26" t="s">
        <v>139</v>
      </c>
      <c r="DH1426" s="26" t="s">
        <v>139</v>
      </c>
      <c r="DI1426" s="26" t="s">
        <v>120</v>
      </c>
      <c r="DJ1426" s="26" t="s">
        <v>120</v>
      </c>
      <c r="DK1426" s="26" t="s">
        <v>139</v>
      </c>
      <c r="DL1426" s="26" t="s">
        <v>139</v>
      </c>
      <c r="DM1426" s="26" t="s">
        <v>139</v>
      </c>
      <c r="DN1426" s="26" t="s">
        <v>139</v>
      </c>
      <c r="DO1426" s="26" t="s">
        <v>139</v>
      </c>
    </row>
    <row r="1427" spans="1:119" ht="20.100000000000001" customHeight="1" x14ac:dyDescent="0.25">
      <c r="A1427" s="29" t="str">
        <f t="shared" si="308"/>
        <v/>
      </c>
      <c r="B1427" s="29" t="str">
        <f t="shared" si="309"/>
        <v>Hope for the Needy Zambia</v>
      </c>
      <c r="C1427" s="29">
        <f t="shared" si="310"/>
        <v>0</v>
      </c>
      <c r="D1427" s="30" t="str">
        <f t="shared" si="311"/>
        <v>Africa and the Middle East</v>
      </c>
      <c r="E1427" s="30" t="str">
        <f t="shared" si="312"/>
        <v>Nchelenge, Zambia</v>
      </c>
      <c r="F1427" s="31">
        <f t="shared" si="313"/>
        <v>0</v>
      </c>
      <c r="G1427" s="31">
        <f t="shared" si="314"/>
        <v>0</v>
      </c>
      <c r="H1427" s="31">
        <f t="shared" si="315"/>
        <v>0</v>
      </c>
      <c r="I1427" s="31">
        <f t="shared" si="316"/>
        <v>0</v>
      </c>
      <c r="J1427" s="31">
        <f t="shared" si="317"/>
        <v>0</v>
      </c>
      <c r="K1427" s="31">
        <f t="shared" si="318"/>
        <v>0</v>
      </c>
      <c r="L1427" s="31">
        <f t="shared" si="319"/>
        <v>0</v>
      </c>
      <c r="M1427" s="31">
        <f t="shared" si="320"/>
        <v>0</v>
      </c>
      <c r="N1427" s="31">
        <f t="shared" si="321"/>
        <v>0</v>
      </c>
      <c r="O1427" s="26" t="s">
        <v>16153</v>
      </c>
      <c r="P1427" s="26" t="s">
        <v>108</v>
      </c>
      <c r="Q1427" s="27">
        <v>42879</v>
      </c>
      <c r="R1427" s="24"/>
      <c r="S1427" s="24"/>
      <c r="T1427" s="26" t="s">
        <v>142</v>
      </c>
      <c r="U1427" s="24"/>
      <c r="V1427" s="26" t="s">
        <v>169</v>
      </c>
      <c r="W1427" s="26" t="s">
        <v>4580</v>
      </c>
      <c r="X1427" s="26" t="s">
        <v>7966</v>
      </c>
      <c r="Y1427" s="26" t="s">
        <v>7967</v>
      </c>
      <c r="Z1427" s="24"/>
      <c r="AA1427" s="24"/>
      <c r="AB1427" s="26" t="s">
        <v>15736</v>
      </c>
      <c r="AC1427" s="28">
        <v>2000</v>
      </c>
      <c r="AD1427" s="26" t="s">
        <v>4583</v>
      </c>
      <c r="AE1427" s="26" t="s">
        <v>343</v>
      </c>
      <c r="AF1427" s="26" t="s">
        <v>120</v>
      </c>
      <c r="AG1427" s="26" t="s">
        <v>157</v>
      </c>
      <c r="AH1427" s="24"/>
      <c r="AI1427" s="28">
        <v>2000</v>
      </c>
      <c r="AJ1427" s="24"/>
      <c r="AK1427" s="24"/>
      <c r="AL1427" s="24"/>
      <c r="AM1427" s="24"/>
      <c r="AN1427" s="24"/>
      <c r="AO1427" s="24"/>
      <c r="AP1427" s="24"/>
      <c r="AQ1427" s="24"/>
      <c r="AR1427" s="24"/>
      <c r="AS1427" s="24"/>
      <c r="AT1427" s="24"/>
      <c r="AU1427" s="24"/>
      <c r="AV1427" s="24"/>
      <c r="AW1427" s="28">
        <v>0</v>
      </c>
      <c r="AX1427" s="26">
        <v>0</v>
      </c>
      <c r="AY1427" s="28">
        <v>0</v>
      </c>
      <c r="AZ1427" s="28">
        <v>0</v>
      </c>
      <c r="BA1427" s="26">
        <v>0</v>
      </c>
      <c r="BB1427" s="24"/>
      <c r="BC1427" s="26" t="s">
        <v>4585</v>
      </c>
      <c r="BD1427" s="24"/>
      <c r="BE1427" s="24"/>
      <c r="BF1427" s="24"/>
      <c r="BG1427" s="24"/>
      <c r="BH1427" s="24"/>
      <c r="BI1427" s="24"/>
      <c r="BJ1427" s="24"/>
      <c r="BK1427" s="24"/>
      <c r="BL1427" s="24"/>
      <c r="BM1427" s="24"/>
      <c r="BN1427" s="24"/>
      <c r="BO1427" s="24"/>
      <c r="BP1427" s="24"/>
      <c r="BQ1427" s="24"/>
      <c r="BR1427" s="26">
        <v>0</v>
      </c>
      <c r="BS1427" s="26">
        <v>0</v>
      </c>
      <c r="BT1427" s="26">
        <v>0</v>
      </c>
      <c r="BU1427" s="26">
        <v>0</v>
      </c>
      <c r="BV1427" s="26">
        <v>0</v>
      </c>
      <c r="BW1427" s="26">
        <v>0</v>
      </c>
      <c r="BX1427" s="26">
        <v>0</v>
      </c>
      <c r="BY1427" s="26">
        <v>0</v>
      </c>
      <c r="BZ1427" s="24"/>
      <c r="CA1427" s="24"/>
      <c r="CB1427" s="24"/>
      <c r="CC1427" s="24"/>
      <c r="CD1427" s="24"/>
      <c r="CE1427" s="24"/>
      <c r="CF1427" s="24"/>
      <c r="CG1427" s="24"/>
      <c r="CH1427" s="24"/>
      <c r="CI1427" s="24"/>
      <c r="CJ1427" s="24"/>
      <c r="CK1427" s="24"/>
      <c r="CL1427" s="24"/>
      <c r="CM1427" s="24"/>
      <c r="CN1427" s="24"/>
      <c r="CO1427" s="24"/>
      <c r="CP1427" s="24"/>
      <c r="CQ1427" s="24"/>
      <c r="CR1427" s="24"/>
      <c r="CS1427" s="24"/>
      <c r="CT1427" s="24"/>
      <c r="CU1427" s="24"/>
      <c r="CV1427" s="24"/>
      <c r="CW1427" s="24"/>
      <c r="CX1427" s="24"/>
      <c r="CY1427" s="24"/>
      <c r="CZ1427" s="24"/>
      <c r="DA1427" s="24"/>
      <c r="DB1427" s="24"/>
      <c r="DC1427" s="24"/>
      <c r="DD1427" s="24"/>
      <c r="DE1427" s="24"/>
      <c r="DF1427" s="26" t="s">
        <v>139</v>
      </c>
      <c r="DG1427" s="26" t="s">
        <v>139</v>
      </c>
      <c r="DH1427" s="26" t="s">
        <v>139</v>
      </c>
      <c r="DI1427" s="26" t="s">
        <v>139</v>
      </c>
      <c r="DJ1427" s="26" t="s">
        <v>139</v>
      </c>
      <c r="DK1427" s="26" t="s">
        <v>139</v>
      </c>
      <c r="DL1427" s="26" t="s">
        <v>139</v>
      </c>
      <c r="DM1427" s="26" t="s">
        <v>139</v>
      </c>
      <c r="DN1427" s="26" t="s">
        <v>139</v>
      </c>
      <c r="DO1427" s="26" t="s">
        <v>139</v>
      </c>
    </row>
    <row r="1428" spans="1:119" ht="20.100000000000001" customHeight="1" x14ac:dyDescent="0.25">
      <c r="A1428" s="29" t="str">
        <f t="shared" si="308"/>
        <v/>
      </c>
      <c r="B1428" s="29" t="str">
        <f t="shared" si="309"/>
        <v>Hope for the Needy Zambia</v>
      </c>
      <c r="C1428" s="29">
        <f t="shared" si="310"/>
        <v>0</v>
      </c>
      <c r="D1428" s="30" t="str">
        <f t="shared" si="311"/>
        <v>Africa and the Middle East</v>
      </c>
      <c r="E1428" s="30" t="str">
        <f t="shared" si="312"/>
        <v>Nchelenge, Zambia</v>
      </c>
      <c r="F1428" s="31">
        <f t="shared" si="313"/>
        <v>0</v>
      </c>
      <c r="G1428" s="31">
        <f t="shared" si="314"/>
        <v>0</v>
      </c>
      <c r="H1428" s="31">
        <f t="shared" si="315"/>
        <v>0</v>
      </c>
      <c r="I1428" s="31">
        <f t="shared" si="316"/>
        <v>0</v>
      </c>
      <c r="J1428" s="31">
        <f t="shared" si="317"/>
        <v>0</v>
      </c>
      <c r="K1428" s="31">
        <f t="shared" si="318"/>
        <v>0</v>
      </c>
      <c r="L1428" s="31">
        <f t="shared" si="319"/>
        <v>0</v>
      </c>
      <c r="M1428" s="31">
        <f t="shared" si="320"/>
        <v>0</v>
      </c>
      <c r="N1428" s="31">
        <f t="shared" si="321"/>
        <v>0</v>
      </c>
      <c r="O1428" s="26" t="s">
        <v>16154</v>
      </c>
      <c r="P1428" s="26" t="s">
        <v>108</v>
      </c>
      <c r="Q1428" s="27">
        <v>42911</v>
      </c>
      <c r="R1428" s="24"/>
      <c r="S1428" s="24"/>
      <c r="T1428" s="26" t="s">
        <v>142</v>
      </c>
      <c r="U1428" s="24"/>
      <c r="V1428" s="26" t="s">
        <v>169</v>
      </c>
      <c r="W1428" s="26" t="s">
        <v>4580</v>
      </c>
      <c r="X1428" s="26" t="s">
        <v>7966</v>
      </c>
      <c r="Y1428" s="26" t="s">
        <v>7967</v>
      </c>
      <c r="Z1428" s="24"/>
      <c r="AA1428" s="24"/>
      <c r="AB1428" s="26" t="s">
        <v>15736</v>
      </c>
      <c r="AC1428" s="28">
        <v>2000</v>
      </c>
      <c r="AD1428" s="26" t="s">
        <v>4583</v>
      </c>
      <c r="AE1428" s="26" t="s">
        <v>343</v>
      </c>
      <c r="AF1428" s="26" t="s">
        <v>120</v>
      </c>
      <c r="AG1428" s="26" t="s">
        <v>157</v>
      </c>
      <c r="AH1428" s="24"/>
      <c r="AI1428" s="28">
        <v>2000</v>
      </c>
      <c r="AJ1428" s="24"/>
      <c r="AK1428" s="24"/>
      <c r="AL1428" s="24"/>
      <c r="AM1428" s="24"/>
      <c r="AN1428" s="24"/>
      <c r="AO1428" s="24"/>
      <c r="AP1428" s="24"/>
      <c r="AQ1428" s="24"/>
      <c r="AR1428" s="24"/>
      <c r="AS1428" s="24"/>
      <c r="AT1428" s="24"/>
      <c r="AU1428" s="24"/>
      <c r="AV1428" s="24"/>
      <c r="AW1428" s="28">
        <v>0</v>
      </c>
      <c r="AX1428" s="26">
        <v>0</v>
      </c>
      <c r="AY1428" s="28">
        <v>0</v>
      </c>
      <c r="AZ1428" s="28">
        <v>0</v>
      </c>
      <c r="BA1428" s="26">
        <v>0</v>
      </c>
      <c r="BB1428" s="24"/>
      <c r="BC1428" s="26" t="s">
        <v>4585</v>
      </c>
      <c r="BD1428" s="24"/>
      <c r="BE1428" s="24"/>
      <c r="BF1428" s="24"/>
      <c r="BG1428" s="24"/>
      <c r="BH1428" s="24"/>
      <c r="BI1428" s="24"/>
      <c r="BJ1428" s="24"/>
      <c r="BK1428" s="24"/>
      <c r="BL1428" s="24"/>
      <c r="BM1428" s="24"/>
      <c r="BN1428" s="24"/>
      <c r="BO1428" s="24"/>
      <c r="BP1428" s="24"/>
      <c r="BQ1428" s="24"/>
      <c r="BR1428" s="26">
        <v>0</v>
      </c>
      <c r="BS1428" s="26">
        <v>0</v>
      </c>
      <c r="BT1428" s="26">
        <v>0</v>
      </c>
      <c r="BU1428" s="26">
        <v>0</v>
      </c>
      <c r="BV1428" s="26">
        <v>0</v>
      </c>
      <c r="BW1428" s="26">
        <v>0</v>
      </c>
      <c r="BX1428" s="26">
        <v>0</v>
      </c>
      <c r="BY1428" s="26">
        <v>0</v>
      </c>
      <c r="BZ1428" s="24"/>
      <c r="CA1428" s="24"/>
      <c r="CB1428" s="24"/>
      <c r="CC1428" s="24"/>
      <c r="CD1428" s="24"/>
      <c r="CE1428" s="24"/>
      <c r="CF1428" s="24"/>
      <c r="CG1428" s="24"/>
      <c r="CH1428" s="24"/>
      <c r="CI1428" s="24"/>
      <c r="CJ1428" s="24"/>
      <c r="CK1428" s="24"/>
      <c r="CL1428" s="24"/>
      <c r="CM1428" s="24"/>
      <c r="CN1428" s="24"/>
      <c r="CO1428" s="24"/>
      <c r="CP1428" s="24"/>
      <c r="CQ1428" s="24"/>
      <c r="CR1428" s="24"/>
      <c r="CS1428" s="24"/>
      <c r="CT1428" s="24"/>
      <c r="CU1428" s="24"/>
      <c r="CV1428" s="24"/>
      <c r="CW1428" s="24"/>
      <c r="CX1428" s="24"/>
      <c r="CY1428" s="24"/>
      <c r="CZ1428" s="24"/>
      <c r="DA1428" s="24"/>
      <c r="DB1428" s="24"/>
      <c r="DC1428" s="24"/>
      <c r="DD1428" s="24"/>
      <c r="DE1428" s="24"/>
      <c r="DF1428" s="26" t="s">
        <v>139</v>
      </c>
      <c r="DG1428" s="26" t="s">
        <v>139</v>
      </c>
      <c r="DH1428" s="26" t="s">
        <v>139</v>
      </c>
      <c r="DI1428" s="26" t="s">
        <v>139</v>
      </c>
      <c r="DJ1428" s="26" t="s">
        <v>139</v>
      </c>
      <c r="DK1428" s="26" t="s">
        <v>139</v>
      </c>
      <c r="DL1428" s="26" t="s">
        <v>139</v>
      </c>
      <c r="DM1428" s="26" t="s">
        <v>139</v>
      </c>
      <c r="DN1428" s="26" t="s">
        <v>139</v>
      </c>
      <c r="DO1428" s="26" t="s">
        <v>139</v>
      </c>
    </row>
    <row r="1429" spans="1:119" ht="20.100000000000001" customHeight="1" x14ac:dyDescent="0.25">
      <c r="A1429" s="29" t="str">
        <f t="shared" si="308"/>
        <v>Hope for the Needy Zambia2</v>
      </c>
      <c r="B1429" s="29" t="str">
        <f t="shared" si="309"/>
        <v>Hope for the Needy Zambia</v>
      </c>
      <c r="C1429" s="29">
        <f t="shared" si="310"/>
        <v>2</v>
      </c>
      <c r="D1429" s="30" t="str">
        <f t="shared" si="311"/>
        <v>Africa and the Middle East</v>
      </c>
      <c r="E1429" s="30" t="str">
        <f t="shared" si="312"/>
        <v>Nchelenge, Zambia</v>
      </c>
      <c r="F1429" s="31">
        <f t="shared" si="313"/>
        <v>3</v>
      </c>
      <c r="G1429" s="31">
        <f t="shared" si="314"/>
        <v>2</v>
      </c>
      <c r="H1429" s="31">
        <f t="shared" si="315"/>
        <v>4</v>
      </c>
      <c r="I1429" s="31">
        <f t="shared" si="316"/>
        <v>2</v>
      </c>
      <c r="J1429" s="31">
        <f t="shared" si="317"/>
        <v>4</v>
      </c>
      <c r="K1429" s="31">
        <f t="shared" si="318"/>
        <v>3</v>
      </c>
      <c r="L1429" s="31">
        <f t="shared" si="319"/>
        <v>3</v>
      </c>
      <c r="M1429" s="31">
        <f t="shared" si="320"/>
        <v>1</v>
      </c>
      <c r="N1429" s="31">
        <f t="shared" si="321"/>
        <v>2.8</v>
      </c>
      <c r="O1429" s="26" t="s">
        <v>7971</v>
      </c>
      <c r="P1429" s="26" t="s">
        <v>108</v>
      </c>
      <c r="Q1429" s="27">
        <v>42858</v>
      </c>
      <c r="R1429" s="26" t="s">
        <v>109</v>
      </c>
      <c r="S1429" s="26" t="s">
        <v>167</v>
      </c>
      <c r="T1429" s="26" t="s">
        <v>142</v>
      </c>
      <c r="U1429" s="26" t="s">
        <v>112</v>
      </c>
      <c r="V1429" s="26" t="s">
        <v>169</v>
      </c>
      <c r="W1429" s="26" t="s">
        <v>4580</v>
      </c>
      <c r="X1429" s="26" t="s">
        <v>7966</v>
      </c>
      <c r="Y1429" s="26" t="s">
        <v>7967</v>
      </c>
      <c r="Z1429" s="24"/>
      <c r="AA1429" s="24"/>
      <c r="AB1429" s="26" t="s">
        <v>117</v>
      </c>
      <c r="AC1429" s="28">
        <v>7000</v>
      </c>
      <c r="AD1429" s="26" t="s">
        <v>4583</v>
      </c>
      <c r="AE1429" s="26" t="s">
        <v>343</v>
      </c>
      <c r="AF1429" s="26" t="s">
        <v>120</v>
      </c>
      <c r="AG1429" s="26" t="s">
        <v>157</v>
      </c>
      <c r="AH1429" s="26" t="s">
        <v>143</v>
      </c>
      <c r="AI1429" s="28">
        <v>7000</v>
      </c>
      <c r="AJ1429" s="26" t="s">
        <v>7972</v>
      </c>
      <c r="AK1429" s="26" t="s">
        <v>7973</v>
      </c>
      <c r="AL1429" s="26" t="s">
        <v>7974</v>
      </c>
      <c r="AM1429" s="24"/>
      <c r="AN1429" s="24"/>
      <c r="AO1429" s="24"/>
      <c r="AP1429" s="24"/>
      <c r="AQ1429" s="24"/>
      <c r="AR1429" s="24"/>
      <c r="AS1429" s="24"/>
      <c r="AT1429" s="24"/>
      <c r="AU1429" s="24"/>
      <c r="AV1429" s="26" t="s">
        <v>7975</v>
      </c>
      <c r="AW1429" s="28">
        <v>21638</v>
      </c>
      <c r="AX1429" s="26">
        <v>280</v>
      </c>
      <c r="AY1429" s="28">
        <v>300</v>
      </c>
      <c r="AZ1429" s="28">
        <v>20</v>
      </c>
      <c r="BA1429" s="26">
        <v>100</v>
      </c>
      <c r="BB1429" s="24"/>
      <c r="BC1429" s="26" t="s">
        <v>4585</v>
      </c>
      <c r="BD1429" s="26" t="s">
        <v>125</v>
      </c>
      <c r="BE1429" s="24"/>
      <c r="BF1429" s="26" t="s">
        <v>7976</v>
      </c>
      <c r="BG1429" s="26" t="s">
        <v>4580</v>
      </c>
      <c r="BH1429" s="26" t="s">
        <v>7977</v>
      </c>
      <c r="BI1429" s="26" t="s">
        <v>4580</v>
      </c>
      <c r="BJ1429" s="24"/>
      <c r="BK1429" s="24"/>
      <c r="BL1429" s="24"/>
      <c r="BM1429" s="24"/>
      <c r="BN1429" s="24"/>
      <c r="BO1429" s="24"/>
      <c r="BP1429" s="24"/>
      <c r="BQ1429" s="24"/>
      <c r="BR1429" s="26">
        <v>2</v>
      </c>
      <c r="BS1429" s="26">
        <v>1</v>
      </c>
      <c r="BT1429" s="26">
        <v>2</v>
      </c>
      <c r="BU1429" s="26">
        <v>3</v>
      </c>
      <c r="BV1429" s="26">
        <v>3</v>
      </c>
      <c r="BW1429" s="26">
        <v>2</v>
      </c>
      <c r="BX1429" s="26">
        <v>3</v>
      </c>
      <c r="BY1429" s="26">
        <v>1</v>
      </c>
      <c r="BZ1429" s="26" t="s">
        <v>138</v>
      </c>
      <c r="CA1429" s="26" t="s">
        <v>136</v>
      </c>
      <c r="CB1429" s="26" t="s">
        <v>136</v>
      </c>
      <c r="CC1429" s="26" t="s">
        <v>136</v>
      </c>
      <c r="CD1429" s="26" t="s">
        <v>135</v>
      </c>
      <c r="CE1429" s="26" t="s">
        <v>135</v>
      </c>
      <c r="CF1429" s="26" t="s">
        <v>135</v>
      </c>
      <c r="CG1429" s="26" t="s">
        <v>136</v>
      </c>
      <c r="CH1429" s="26" t="s">
        <v>134</v>
      </c>
      <c r="CI1429" s="26" t="s">
        <v>136</v>
      </c>
      <c r="CJ1429" s="26" t="s">
        <v>138</v>
      </c>
      <c r="CK1429" s="26" t="s">
        <v>136</v>
      </c>
      <c r="CL1429" s="26" t="s">
        <v>135</v>
      </c>
      <c r="CM1429" s="26" t="s">
        <v>135</v>
      </c>
      <c r="CN1429" s="26" t="s">
        <v>135</v>
      </c>
      <c r="CO1429" s="26" t="s">
        <v>135</v>
      </c>
      <c r="CP1429" s="26" t="s">
        <v>136</v>
      </c>
      <c r="CQ1429" s="26" t="s">
        <v>138</v>
      </c>
      <c r="CR1429" s="26" t="s">
        <v>138</v>
      </c>
      <c r="CS1429" s="26" t="s">
        <v>136</v>
      </c>
      <c r="CT1429" s="26" t="s">
        <v>134</v>
      </c>
      <c r="CU1429" s="26" t="s">
        <v>135</v>
      </c>
      <c r="CV1429" s="26" t="s">
        <v>136</v>
      </c>
      <c r="CW1429" s="26" t="s">
        <v>138</v>
      </c>
      <c r="CX1429" s="26" t="s">
        <v>138</v>
      </c>
      <c r="CY1429" s="26" t="s">
        <v>136</v>
      </c>
      <c r="CZ1429" s="26" t="s">
        <v>135</v>
      </c>
      <c r="DA1429" s="26" t="s">
        <v>134</v>
      </c>
      <c r="DB1429" s="26" t="s">
        <v>137</v>
      </c>
      <c r="DC1429" s="26" t="s">
        <v>135</v>
      </c>
      <c r="DD1429" s="26" t="s">
        <v>135</v>
      </c>
      <c r="DE1429" s="26" t="s">
        <v>137</v>
      </c>
      <c r="DF1429" s="26" t="s">
        <v>120</v>
      </c>
      <c r="DG1429" s="26" t="s">
        <v>139</v>
      </c>
      <c r="DH1429" s="26" t="s">
        <v>139</v>
      </c>
      <c r="DI1429" s="26" t="s">
        <v>120</v>
      </c>
      <c r="DJ1429" s="26" t="s">
        <v>120</v>
      </c>
      <c r="DK1429" s="26" t="s">
        <v>139</v>
      </c>
      <c r="DL1429" s="26" t="s">
        <v>139</v>
      </c>
      <c r="DM1429" s="26" t="s">
        <v>139</v>
      </c>
      <c r="DN1429" s="26" t="s">
        <v>139</v>
      </c>
      <c r="DO1429" s="26" t="s">
        <v>139</v>
      </c>
    </row>
    <row r="1430" spans="1:119" ht="20.100000000000001" customHeight="1" x14ac:dyDescent="0.25">
      <c r="A1430" s="29" t="str">
        <f t="shared" si="308"/>
        <v/>
      </c>
      <c r="B1430" s="29" t="str">
        <f t="shared" si="309"/>
        <v>Hope for the Needy Zambia</v>
      </c>
      <c r="C1430" s="29">
        <f t="shared" si="310"/>
        <v>0</v>
      </c>
      <c r="D1430" s="30" t="str">
        <f t="shared" si="311"/>
        <v>Africa and the Middle East</v>
      </c>
      <c r="E1430" s="30" t="str">
        <f t="shared" si="312"/>
        <v>Nchelenge, Zambia</v>
      </c>
      <c r="F1430" s="31">
        <f t="shared" si="313"/>
        <v>0</v>
      </c>
      <c r="G1430" s="31">
        <f t="shared" si="314"/>
        <v>0</v>
      </c>
      <c r="H1430" s="31">
        <f t="shared" si="315"/>
        <v>0</v>
      </c>
      <c r="I1430" s="31">
        <f t="shared" si="316"/>
        <v>0</v>
      </c>
      <c r="J1430" s="31">
        <f t="shared" si="317"/>
        <v>0</v>
      </c>
      <c r="K1430" s="31">
        <f t="shared" si="318"/>
        <v>0</v>
      </c>
      <c r="L1430" s="31">
        <f t="shared" si="319"/>
        <v>0</v>
      </c>
      <c r="M1430" s="31">
        <f t="shared" si="320"/>
        <v>0</v>
      </c>
      <c r="N1430" s="31">
        <f t="shared" si="321"/>
        <v>0</v>
      </c>
      <c r="O1430" s="26" t="s">
        <v>16155</v>
      </c>
      <c r="P1430" s="26" t="s">
        <v>108</v>
      </c>
      <c r="Q1430" s="27">
        <v>42541</v>
      </c>
      <c r="R1430" s="24"/>
      <c r="S1430" s="24"/>
      <c r="T1430" s="26" t="s">
        <v>157</v>
      </c>
      <c r="U1430" s="24"/>
      <c r="V1430" s="26" t="s">
        <v>169</v>
      </c>
      <c r="W1430" s="26" t="s">
        <v>4580</v>
      </c>
      <c r="X1430" s="26" t="s">
        <v>7966</v>
      </c>
      <c r="Y1430" s="26" t="s">
        <v>7967</v>
      </c>
      <c r="Z1430" s="24"/>
      <c r="AA1430" s="24"/>
      <c r="AB1430" s="26" t="s">
        <v>15736</v>
      </c>
      <c r="AC1430" s="28">
        <v>1000</v>
      </c>
      <c r="AD1430" s="26" t="s">
        <v>4583</v>
      </c>
      <c r="AE1430" s="26" t="s">
        <v>343</v>
      </c>
      <c r="AF1430" s="26" t="s">
        <v>120</v>
      </c>
      <c r="AG1430" s="26" t="s">
        <v>157</v>
      </c>
      <c r="AH1430" s="24"/>
      <c r="AI1430" s="28">
        <v>1000</v>
      </c>
      <c r="AJ1430" s="24"/>
      <c r="AK1430" s="24"/>
      <c r="AL1430" s="24"/>
      <c r="AM1430" s="24"/>
      <c r="AN1430" s="24"/>
      <c r="AO1430" s="24"/>
      <c r="AP1430" s="24"/>
      <c r="AQ1430" s="24"/>
      <c r="AR1430" s="24"/>
      <c r="AS1430" s="24"/>
      <c r="AT1430" s="24"/>
      <c r="AU1430" s="24"/>
      <c r="AV1430" s="24"/>
      <c r="AW1430" s="24"/>
      <c r="AX1430" s="24"/>
      <c r="AY1430" s="24"/>
      <c r="AZ1430" s="24"/>
      <c r="BA1430" s="24"/>
      <c r="BB1430" s="24"/>
      <c r="BC1430" s="26" t="s">
        <v>4585</v>
      </c>
      <c r="BD1430" s="24"/>
      <c r="BE1430" s="24"/>
      <c r="BF1430" s="24"/>
      <c r="BG1430" s="24"/>
      <c r="BH1430" s="24"/>
      <c r="BI1430" s="24"/>
      <c r="BJ1430" s="24"/>
      <c r="BK1430" s="24"/>
      <c r="BL1430" s="24"/>
      <c r="BM1430" s="24"/>
      <c r="BN1430" s="24"/>
      <c r="BO1430" s="24"/>
      <c r="BP1430" s="24"/>
      <c r="BQ1430" s="24"/>
      <c r="BR1430" s="24"/>
      <c r="BS1430" s="24"/>
      <c r="BT1430" s="24"/>
      <c r="BU1430" s="24"/>
      <c r="BV1430" s="24"/>
      <c r="BW1430" s="24"/>
      <c r="BX1430" s="24"/>
      <c r="BY1430" s="24"/>
      <c r="BZ1430" s="24"/>
      <c r="CA1430" s="24"/>
      <c r="CB1430" s="24"/>
      <c r="CC1430" s="24"/>
      <c r="CD1430" s="24"/>
      <c r="CE1430" s="24"/>
      <c r="CF1430" s="24"/>
      <c r="CG1430" s="24"/>
      <c r="CH1430" s="24"/>
      <c r="CI1430" s="24"/>
      <c r="CJ1430" s="24"/>
      <c r="CK1430" s="24"/>
      <c r="CL1430" s="24"/>
      <c r="CM1430" s="24"/>
      <c r="CN1430" s="24"/>
      <c r="CO1430" s="24"/>
      <c r="CP1430" s="24"/>
      <c r="CQ1430" s="24"/>
      <c r="CR1430" s="24"/>
      <c r="CS1430" s="24"/>
      <c r="CT1430" s="24"/>
      <c r="CU1430" s="24"/>
      <c r="CV1430" s="24"/>
      <c r="CW1430" s="24"/>
      <c r="CX1430" s="24"/>
      <c r="CY1430" s="24"/>
      <c r="CZ1430" s="24"/>
      <c r="DA1430" s="24"/>
      <c r="DB1430" s="24"/>
      <c r="DC1430" s="24"/>
      <c r="DD1430" s="24"/>
      <c r="DE1430" s="24"/>
      <c r="DF1430" s="26" t="s">
        <v>139</v>
      </c>
      <c r="DG1430" s="26" t="s">
        <v>139</v>
      </c>
      <c r="DH1430" s="26" t="s">
        <v>139</v>
      </c>
      <c r="DI1430" s="26" t="s">
        <v>139</v>
      </c>
      <c r="DJ1430" s="26" t="s">
        <v>139</v>
      </c>
      <c r="DK1430" s="26" t="s">
        <v>139</v>
      </c>
      <c r="DL1430" s="26" t="s">
        <v>139</v>
      </c>
      <c r="DM1430" s="26" t="s">
        <v>139</v>
      </c>
      <c r="DN1430" s="26" t="s">
        <v>139</v>
      </c>
      <c r="DO1430" s="26" t="s">
        <v>139</v>
      </c>
    </row>
    <row r="1431" spans="1:119" ht="20.100000000000001" customHeight="1" x14ac:dyDescent="0.25">
      <c r="A1431" s="29" t="str">
        <f t="shared" si="308"/>
        <v>Hope for the Needy Zambia1</v>
      </c>
      <c r="B1431" s="29" t="str">
        <f t="shared" si="309"/>
        <v>Hope for the Needy Zambia</v>
      </c>
      <c r="C1431" s="29">
        <f t="shared" si="310"/>
        <v>1</v>
      </c>
      <c r="D1431" s="30" t="str">
        <f t="shared" si="311"/>
        <v>Africa and the Middle East</v>
      </c>
      <c r="E1431" s="30" t="str">
        <f t="shared" si="312"/>
        <v>Nchelenge, Zambia</v>
      </c>
      <c r="F1431" s="31">
        <f t="shared" si="313"/>
        <v>1</v>
      </c>
      <c r="G1431" s="31">
        <f t="shared" si="314"/>
        <v>2</v>
      </c>
      <c r="H1431" s="31">
        <f t="shared" si="315"/>
        <v>1</v>
      </c>
      <c r="I1431" s="31">
        <f t="shared" si="316"/>
        <v>2</v>
      </c>
      <c r="J1431" s="31">
        <f t="shared" si="317"/>
        <v>2</v>
      </c>
      <c r="K1431" s="31">
        <f t="shared" si="318"/>
        <v>1</v>
      </c>
      <c r="L1431" s="31">
        <f t="shared" si="319"/>
        <v>3</v>
      </c>
      <c r="M1431" s="31">
        <f t="shared" si="320"/>
        <v>2</v>
      </c>
      <c r="N1431" s="31">
        <f t="shared" si="321"/>
        <v>1.8</v>
      </c>
      <c r="O1431" s="26" t="s">
        <v>7978</v>
      </c>
      <c r="P1431" s="26" t="s">
        <v>108</v>
      </c>
      <c r="Q1431" s="27">
        <v>42502</v>
      </c>
      <c r="R1431" s="26" t="s">
        <v>155</v>
      </c>
      <c r="S1431" s="26" t="s">
        <v>184</v>
      </c>
      <c r="T1431" s="26" t="s">
        <v>157</v>
      </c>
      <c r="U1431" s="26" t="s">
        <v>112</v>
      </c>
      <c r="V1431" s="26" t="s">
        <v>169</v>
      </c>
      <c r="W1431" s="26" t="s">
        <v>4580</v>
      </c>
      <c r="X1431" s="26" t="s">
        <v>7966</v>
      </c>
      <c r="Y1431" s="26" t="s">
        <v>7967</v>
      </c>
      <c r="Z1431" s="24"/>
      <c r="AA1431" s="24"/>
      <c r="AB1431" s="26" t="s">
        <v>117</v>
      </c>
      <c r="AC1431" s="28">
        <v>5000</v>
      </c>
      <c r="AD1431" s="26" t="s">
        <v>4583</v>
      </c>
      <c r="AE1431" s="26" t="s">
        <v>343</v>
      </c>
      <c r="AF1431" s="26" t="s">
        <v>120</v>
      </c>
      <c r="AG1431" s="26" t="s">
        <v>157</v>
      </c>
      <c r="AH1431" s="26" t="s">
        <v>158</v>
      </c>
      <c r="AI1431" s="28">
        <v>5000</v>
      </c>
      <c r="AJ1431" s="26" t="s">
        <v>7979</v>
      </c>
      <c r="AK1431" s="26" t="s">
        <v>7980</v>
      </c>
      <c r="AL1431" s="26" t="s">
        <v>7981</v>
      </c>
      <c r="AM1431" s="26" t="s">
        <v>7982</v>
      </c>
      <c r="AN1431" s="26" t="s">
        <v>7983</v>
      </c>
      <c r="AO1431" s="26" t="s">
        <v>7984</v>
      </c>
      <c r="AP1431" s="26" t="s">
        <v>7985</v>
      </c>
      <c r="AQ1431" s="24"/>
      <c r="AR1431" s="24"/>
      <c r="AS1431" s="24"/>
      <c r="AT1431" s="24"/>
      <c r="AU1431" s="24"/>
      <c r="AV1431" s="24"/>
      <c r="AW1431" s="28">
        <v>22260</v>
      </c>
      <c r="AX1431" s="26">
        <v>300</v>
      </c>
      <c r="AY1431" s="28">
        <v>80</v>
      </c>
      <c r="AZ1431" s="28">
        <v>70</v>
      </c>
      <c r="BA1431" s="26">
        <v>0</v>
      </c>
      <c r="BB1431" s="26" t="s">
        <v>148</v>
      </c>
      <c r="BC1431" s="26" t="s">
        <v>4585</v>
      </c>
      <c r="BD1431" s="24"/>
      <c r="BE1431" s="24"/>
      <c r="BF1431" s="26" t="s">
        <v>7986</v>
      </c>
      <c r="BG1431" s="26" t="s">
        <v>4580</v>
      </c>
      <c r="BH1431" s="26" t="s">
        <v>7987</v>
      </c>
      <c r="BI1431" s="26" t="s">
        <v>4580</v>
      </c>
      <c r="BJ1431" s="24"/>
      <c r="BK1431" s="24"/>
      <c r="BL1431" s="24"/>
      <c r="BM1431" s="24"/>
      <c r="BN1431" s="24"/>
      <c r="BO1431" s="24"/>
      <c r="BP1431" s="24"/>
      <c r="BQ1431" s="24"/>
      <c r="BR1431" s="26">
        <v>1</v>
      </c>
      <c r="BS1431" s="26">
        <v>2</v>
      </c>
      <c r="BT1431" s="26">
        <v>1</v>
      </c>
      <c r="BU1431" s="26">
        <v>2</v>
      </c>
      <c r="BV1431" s="26">
        <v>2</v>
      </c>
      <c r="BW1431" s="26">
        <v>1</v>
      </c>
      <c r="BX1431" s="26">
        <v>3</v>
      </c>
      <c r="BY1431" s="26">
        <v>2</v>
      </c>
      <c r="BZ1431" s="24"/>
      <c r="CA1431" s="24"/>
      <c r="CB1431" s="24"/>
      <c r="CC1431" s="24"/>
      <c r="CD1431" s="24"/>
      <c r="CE1431" s="24"/>
      <c r="CF1431" s="24"/>
      <c r="CG1431" s="24"/>
      <c r="CH1431" s="24"/>
      <c r="CI1431" s="24"/>
      <c r="CJ1431" s="24"/>
      <c r="CK1431" s="24"/>
      <c r="CL1431" s="24"/>
      <c r="CM1431" s="24"/>
      <c r="CN1431" s="24"/>
      <c r="CO1431" s="24"/>
      <c r="CP1431" s="24"/>
      <c r="CQ1431" s="24"/>
      <c r="CR1431" s="24"/>
      <c r="CS1431" s="24"/>
      <c r="CT1431" s="24"/>
      <c r="CU1431" s="24"/>
      <c r="CV1431" s="24"/>
      <c r="CW1431" s="24"/>
      <c r="CX1431" s="24"/>
      <c r="CY1431" s="24"/>
      <c r="CZ1431" s="24"/>
      <c r="DA1431" s="24"/>
      <c r="DB1431" s="24"/>
      <c r="DC1431" s="24"/>
      <c r="DD1431" s="24"/>
      <c r="DE1431" s="24"/>
      <c r="DF1431" s="26" t="s">
        <v>120</v>
      </c>
      <c r="DG1431" s="26" t="s">
        <v>120</v>
      </c>
      <c r="DH1431" s="26" t="s">
        <v>120</v>
      </c>
      <c r="DI1431" s="26" t="s">
        <v>120</v>
      </c>
      <c r="DJ1431" s="26" t="s">
        <v>120</v>
      </c>
      <c r="DK1431" s="26" t="s">
        <v>139</v>
      </c>
      <c r="DL1431" s="26" t="s">
        <v>139</v>
      </c>
      <c r="DM1431" s="26" t="s">
        <v>139</v>
      </c>
      <c r="DN1431" s="26" t="s">
        <v>139</v>
      </c>
      <c r="DO1431" s="26" t="s">
        <v>139</v>
      </c>
    </row>
    <row r="1432" spans="1:119" ht="20.100000000000001" customHeight="1" x14ac:dyDescent="0.25">
      <c r="A1432" s="29" t="str">
        <f t="shared" si="308"/>
        <v/>
      </c>
      <c r="B1432" s="29" t="str">
        <f t="shared" si="309"/>
        <v>Hope House</v>
      </c>
      <c r="C1432" s="29">
        <f t="shared" si="310"/>
        <v>0</v>
      </c>
      <c r="D1432" s="30" t="str">
        <f t="shared" si="311"/>
        <v>North America</v>
      </c>
      <c r="E1432" s="30" t="str">
        <f t="shared" si="312"/>
        <v>Washington, DC, United States</v>
      </c>
      <c r="F1432" s="31">
        <f t="shared" si="313"/>
        <v>0</v>
      </c>
      <c r="G1432" s="31">
        <f t="shared" si="314"/>
        <v>0</v>
      </c>
      <c r="H1432" s="31">
        <f t="shared" si="315"/>
        <v>0</v>
      </c>
      <c r="I1432" s="31">
        <f t="shared" si="316"/>
        <v>0</v>
      </c>
      <c r="J1432" s="31">
        <f t="shared" si="317"/>
        <v>0</v>
      </c>
      <c r="K1432" s="31">
        <f t="shared" si="318"/>
        <v>0</v>
      </c>
      <c r="L1432" s="31">
        <f t="shared" si="319"/>
        <v>0</v>
      </c>
      <c r="M1432" s="31">
        <f t="shared" si="320"/>
        <v>0</v>
      </c>
      <c r="N1432" s="31">
        <f t="shared" si="321"/>
        <v>0</v>
      </c>
      <c r="O1432" s="26" t="s">
        <v>16156</v>
      </c>
      <c r="P1432" s="26" t="s">
        <v>108</v>
      </c>
      <c r="Q1432" s="27">
        <v>41838</v>
      </c>
      <c r="R1432" s="24"/>
      <c r="S1432" s="24"/>
      <c r="T1432" s="26" t="s">
        <v>278</v>
      </c>
      <c r="U1432" s="24"/>
      <c r="V1432" s="26" t="s">
        <v>1142</v>
      </c>
      <c r="W1432" s="26" t="s">
        <v>211</v>
      </c>
      <c r="X1432" s="26" t="s">
        <v>1143</v>
      </c>
      <c r="Y1432" s="26" t="s">
        <v>7989</v>
      </c>
      <c r="Z1432" s="24"/>
      <c r="AA1432" s="24"/>
      <c r="AB1432" s="26" t="s">
        <v>15736</v>
      </c>
      <c r="AC1432" s="28">
        <v>1100</v>
      </c>
      <c r="AD1432" s="24"/>
      <c r="AE1432" s="24"/>
      <c r="AF1432" s="26" t="s">
        <v>139</v>
      </c>
      <c r="AG1432" s="26" t="s">
        <v>645</v>
      </c>
      <c r="AH1432" s="24"/>
      <c r="AI1432" s="28">
        <v>1100</v>
      </c>
      <c r="AJ1432" s="24"/>
      <c r="AK1432" s="24"/>
      <c r="AL1432" s="24"/>
      <c r="AM1432" s="24"/>
      <c r="AN1432" s="24"/>
      <c r="AO1432" s="24"/>
      <c r="AP1432" s="24"/>
      <c r="AQ1432" s="24"/>
      <c r="AR1432" s="24"/>
      <c r="AS1432" s="24"/>
      <c r="AT1432" s="24"/>
      <c r="AU1432" s="24"/>
      <c r="AV1432" s="24"/>
      <c r="AW1432" s="24"/>
      <c r="AX1432" s="24"/>
      <c r="AY1432" s="24"/>
      <c r="AZ1432" s="24"/>
      <c r="BA1432" s="24"/>
      <c r="BB1432" s="24"/>
      <c r="BC1432" s="26" t="s">
        <v>7991</v>
      </c>
      <c r="BD1432" s="24"/>
      <c r="BE1432" s="24"/>
      <c r="BF1432" s="24"/>
      <c r="BG1432" s="24"/>
      <c r="BH1432" s="24"/>
      <c r="BI1432" s="24"/>
      <c r="BJ1432" s="24"/>
      <c r="BK1432" s="24"/>
      <c r="BL1432" s="24"/>
      <c r="BM1432" s="24"/>
      <c r="BN1432" s="24"/>
      <c r="BO1432" s="24"/>
      <c r="BP1432" s="24"/>
      <c r="BQ1432" s="24"/>
      <c r="BR1432" s="24"/>
      <c r="BS1432" s="24"/>
      <c r="BT1432" s="24"/>
      <c r="BU1432" s="24"/>
      <c r="BV1432" s="24"/>
      <c r="BW1432" s="24"/>
      <c r="BX1432" s="24"/>
      <c r="BY1432" s="24"/>
      <c r="BZ1432" s="24"/>
      <c r="CA1432" s="24"/>
      <c r="CB1432" s="24"/>
      <c r="CC1432" s="24"/>
      <c r="CD1432" s="24"/>
      <c r="CE1432" s="24"/>
      <c r="CF1432" s="24"/>
      <c r="CG1432" s="24"/>
      <c r="CH1432" s="24"/>
      <c r="CI1432" s="24"/>
      <c r="CJ1432" s="24"/>
      <c r="CK1432" s="24"/>
      <c r="CL1432" s="24"/>
      <c r="CM1432" s="24"/>
      <c r="CN1432" s="24"/>
      <c r="CO1432" s="24"/>
      <c r="CP1432" s="24"/>
      <c r="CQ1432" s="24"/>
      <c r="CR1432" s="24"/>
      <c r="CS1432" s="24"/>
      <c r="CT1432" s="24"/>
      <c r="CU1432" s="24"/>
      <c r="CV1432" s="24"/>
      <c r="CW1432" s="24"/>
      <c r="CX1432" s="24"/>
      <c r="CY1432" s="24"/>
      <c r="CZ1432" s="24"/>
      <c r="DA1432" s="24"/>
      <c r="DB1432" s="24"/>
      <c r="DC1432" s="24"/>
      <c r="DD1432" s="24"/>
      <c r="DE1432" s="24"/>
      <c r="DF1432" s="26" t="s">
        <v>139</v>
      </c>
      <c r="DG1432" s="26" t="s">
        <v>139</v>
      </c>
      <c r="DH1432" s="26" t="s">
        <v>139</v>
      </c>
      <c r="DI1432" s="26" t="s">
        <v>139</v>
      </c>
      <c r="DJ1432" s="26" t="s">
        <v>139</v>
      </c>
      <c r="DK1432" s="26" t="s">
        <v>139</v>
      </c>
      <c r="DL1432" s="26" t="s">
        <v>139</v>
      </c>
      <c r="DM1432" s="26" t="s">
        <v>139</v>
      </c>
      <c r="DN1432" s="26" t="s">
        <v>139</v>
      </c>
      <c r="DO1432" s="26" t="s">
        <v>139</v>
      </c>
    </row>
    <row r="1433" spans="1:119" ht="20.100000000000001" customHeight="1" x14ac:dyDescent="0.25">
      <c r="A1433" s="29" t="str">
        <f t="shared" si="308"/>
        <v>Hope House6</v>
      </c>
      <c r="B1433" s="29" t="str">
        <f t="shared" si="309"/>
        <v>Hope House</v>
      </c>
      <c r="C1433" s="29">
        <f t="shared" si="310"/>
        <v>6</v>
      </c>
      <c r="D1433" s="30" t="str">
        <f t="shared" si="311"/>
        <v>North America</v>
      </c>
      <c r="E1433" s="30" t="str">
        <f t="shared" si="312"/>
        <v>Washington, DC, United States</v>
      </c>
      <c r="F1433" s="31">
        <f t="shared" si="313"/>
        <v>5</v>
      </c>
      <c r="G1433" s="31">
        <f t="shared" si="314"/>
        <v>3</v>
      </c>
      <c r="H1433" s="31">
        <f t="shared" si="315"/>
        <v>4</v>
      </c>
      <c r="I1433" s="31">
        <f t="shared" si="316"/>
        <v>4</v>
      </c>
      <c r="J1433" s="31">
        <f t="shared" si="317"/>
        <v>4</v>
      </c>
      <c r="K1433" s="31">
        <f t="shared" si="318"/>
        <v>4</v>
      </c>
      <c r="L1433" s="31">
        <f t="shared" si="319"/>
        <v>4</v>
      </c>
      <c r="M1433" s="31">
        <f t="shared" si="320"/>
        <v>4</v>
      </c>
      <c r="N1433" s="31">
        <f t="shared" si="321"/>
        <v>4</v>
      </c>
      <c r="O1433" s="26" t="s">
        <v>7992</v>
      </c>
      <c r="P1433" s="26" t="s">
        <v>108</v>
      </c>
      <c r="Q1433" s="27">
        <v>41771</v>
      </c>
      <c r="R1433" s="26" t="s">
        <v>305</v>
      </c>
      <c r="S1433" s="26" t="s">
        <v>193</v>
      </c>
      <c r="T1433" s="26" t="s">
        <v>194</v>
      </c>
      <c r="U1433" s="26" t="s">
        <v>112</v>
      </c>
      <c r="V1433" s="26" t="s">
        <v>1142</v>
      </c>
      <c r="W1433" s="26" t="s">
        <v>211</v>
      </c>
      <c r="X1433" s="26" t="s">
        <v>1143</v>
      </c>
      <c r="Y1433" s="26" t="s">
        <v>7989</v>
      </c>
      <c r="Z1433" s="24"/>
      <c r="AA1433" s="24"/>
      <c r="AB1433" s="26" t="s">
        <v>117</v>
      </c>
      <c r="AC1433" s="28">
        <v>24000</v>
      </c>
      <c r="AD1433" s="24"/>
      <c r="AE1433" s="24"/>
      <c r="AF1433" s="26" t="s">
        <v>139</v>
      </c>
      <c r="AG1433" s="26" t="s">
        <v>645</v>
      </c>
      <c r="AH1433" s="26" t="s">
        <v>250</v>
      </c>
      <c r="AI1433" s="28">
        <v>24000</v>
      </c>
      <c r="AJ1433" s="26" t="s">
        <v>7993</v>
      </c>
      <c r="AK1433" s="26" t="s">
        <v>7994</v>
      </c>
      <c r="AL1433" s="26" t="s">
        <v>7995</v>
      </c>
      <c r="AM1433" s="24"/>
      <c r="AN1433" s="24"/>
      <c r="AO1433" s="24"/>
      <c r="AP1433" s="24"/>
      <c r="AQ1433" s="24"/>
      <c r="AR1433" s="26" t="s">
        <v>7996</v>
      </c>
      <c r="AS1433" s="26" t="s">
        <v>7997</v>
      </c>
      <c r="AT1433" s="24"/>
      <c r="AU1433" s="24"/>
      <c r="AV1433" s="24"/>
      <c r="AW1433" s="28">
        <v>261135</v>
      </c>
      <c r="AX1433" s="26">
        <v>1500</v>
      </c>
      <c r="AY1433" s="28">
        <v>92</v>
      </c>
      <c r="AZ1433" s="28">
        <v>92</v>
      </c>
      <c r="BA1433" s="26">
        <v>0</v>
      </c>
      <c r="BB1433" s="26" t="s">
        <v>148</v>
      </c>
      <c r="BC1433" s="26" t="s">
        <v>7991</v>
      </c>
      <c r="BD1433" s="24"/>
      <c r="BE1433" s="24"/>
      <c r="BF1433" s="26" t="s">
        <v>7998</v>
      </c>
      <c r="BG1433" s="26" t="s">
        <v>191</v>
      </c>
      <c r="BH1433" s="26" t="s">
        <v>7999</v>
      </c>
      <c r="BI1433" s="26" t="s">
        <v>191</v>
      </c>
      <c r="BJ1433" s="26" t="s">
        <v>8000</v>
      </c>
      <c r="BK1433" s="26" t="s">
        <v>191</v>
      </c>
      <c r="BL1433" s="26" t="s">
        <v>7808</v>
      </c>
      <c r="BM1433" s="26" t="s">
        <v>191</v>
      </c>
      <c r="BN1433" s="26" t="s">
        <v>8001</v>
      </c>
      <c r="BO1433" s="26" t="s">
        <v>191</v>
      </c>
      <c r="BP1433" s="24"/>
      <c r="BQ1433" s="24"/>
      <c r="BR1433" s="26">
        <v>5</v>
      </c>
      <c r="BS1433" s="26">
        <v>3</v>
      </c>
      <c r="BT1433" s="26">
        <v>4</v>
      </c>
      <c r="BU1433" s="26">
        <v>4</v>
      </c>
      <c r="BV1433" s="26">
        <v>4</v>
      </c>
      <c r="BW1433" s="26">
        <v>4</v>
      </c>
      <c r="BX1433" s="26">
        <v>4</v>
      </c>
      <c r="BY1433" s="26">
        <v>4</v>
      </c>
      <c r="BZ1433" s="24"/>
      <c r="CA1433" s="24"/>
      <c r="CB1433" s="24"/>
      <c r="CC1433" s="24"/>
      <c r="CD1433" s="24"/>
      <c r="CE1433" s="24"/>
      <c r="CF1433" s="24"/>
      <c r="CG1433" s="24"/>
      <c r="CH1433" s="24"/>
      <c r="CI1433" s="24"/>
      <c r="CJ1433" s="24"/>
      <c r="CK1433" s="24"/>
      <c r="CL1433" s="24"/>
      <c r="CM1433" s="24"/>
      <c r="CN1433" s="24"/>
      <c r="CO1433" s="24"/>
      <c r="CP1433" s="24"/>
      <c r="CQ1433" s="24"/>
      <c r="CR1433" s="24"/>
      <c r="CS1433" s="24"/>
      <c r="CT1433" s="24"/>
      <c r="CU1433" s="24"/>
      <c r="CV1433" s="24"/>
      <c r="CW1433" s="24"/>
      <c r="CX1433" s="24"/>
      <c r="CY1433" s="24"/>
      <c r="CZ1433" s="24"/>
      <c r="DA1433" s="24"/>
      <c r="DB1433" s="24"/>
      <c r="DC1433" s="24"/>
      <c r="DD1433" s="24"/>
      <c r="DE1433" s="24"/>
      <c r="DF1433" s="26" t="s">
        <v>120</v>
      </c>
      <c r="DG1433" s="26" t="s">
        <v>120</v>
      </c>
      <c r="DH1433" s="26" t="s">
        <v>120</v>
      </c>
      <c r="DI1433" s="26" t="s">
        <v>120</v>
      </c>
      <c r="DJ1433" s="26" t="s">
        <v>139</v>
      </c>
      <c r="DK1433" s="26" t="s">
        <v>139</v>
      </c>
      <c r="DL1433" s="26" t="s">
        <v>139</v>
      </c>
      <c r="DM1433" s="26" t="s">
        <v>139</v>
      </c>
      <c r="DN1433" s="26" t="s">
        <v>139</v>
      </c>
      <c r="DO1433" s="26" t="s">
        <v>139</v>
      </c>
    </row>
    <row r="1434" spans="1:119" ht="20.100000000000001" customHeight="1" x14ac:dyDescent="0.25">
      <c r="A1434" s="29" t="str">
        <f t="shared" si="308"/>
        <v/>
      </c>
      <c r="B1434" s="29" t="str">
        <f t="shared" si="309"/>
        <v>Hope House</v>
      </c>
      <c r="C1434" s="29">
        <f t="shared" si="310"/>
        <v>0</v>
      </c>
      <c r="D1434" s="30" t="str">
        <f t="shared" si="311"/>
        <v>North America</v>
      </c>
      <c r="E1434" s="30" t="str">
        <f t="shared" si="312"/>
        <v>Washington, DC, United States</v>
      </c>
      <c r="F1434" s="31">
        <f t="shared" si="313"/>
        <v>0</v>
      </c>
      <c r="G1434" s="31">
        <f t="shared" si="314"/>
        <v>0</v>
      </c>
      <c r="H1434" s="31">
        <f t="shared" si="315"/>
        <v>0</v>
      </c>
      <c r="I1434" s="31">
        <f t="shared" si="316"/>
        <v>0</v>
      </c>
      <c r="J1434" s="31">
        <f t="shared" si="317"/>
        <v>0</v>
      </c>
      <c r="K1434" s="31">
        <f t="shared" si="318"/>
        <v>0</v>
      </c>
      <c r="L1434" s="31">
        <f t="shared" si="319"/>
        <v>0</v>
      </c>
      <c r="M1434" s="31">
        <f t="shared" si="320"/>
        <v>0</v>
      </c>
      <c r="N1434" s="31">
        <f t="shared" si="321"/>
        <v>0</v>
      </c>
      <c r="O1434" s="26" t="s">
        <v>16157</v>
      </c>
      <c r="P1434" s="26" t="s">
        <v>108</v>
      </c>
      <c r="Q1434" s="27">
        <v>41731</v>
      </c>
      <c r="R1434" s="24"/>
      <c r="S1434" s="24"/>
      <c r="T1434" s="26" t="s">
        <v>194</v>
      </c>
      <c r="U1434" s="24"/>
      <c r="V1434" s="26" t="s">
        <v>1142</v>
      </c>
      <c r="W1434" s="26" t="s">
        <v>211</v>
      </c>
      <c r="X1434" s="26" t="s">
        <v>1143</v>
      </c>
      <c r="Y1434" s="26" t="s">
        <v>7989</v>
      </c>
      <c r="Z1434" s="24"/>
      <c r="AA1434" s="24"/>
      <c r="AB1434" s="26" t="s">
        <v>15736</v>
      </c>
      <c r="AC1434" s="28">
        <v>98</v>
      </c>
      <c r="AD1434" s="24"/>
      <c r="AE1434" s="24"/>
      <c r="AF1434" s="26" t="s">
        <v>139</v>
      </c>
      <c r="AG1434" s="26" t="s">
        <v>645</v>
      </c>
      <c r="AH1434" s="24"/>
      <c r="AI1434" s="28">
        <v>98</v>
      </c>
      <c r="AJ1434" s="24"/>
      <c r="AK1434" s="24"/>
      <c r="AL1434" s="24"/>
      <c r="AM1434" s="24"/>
      <c r="AN1434" s="24"/>
      <c r="AO1434" s="24"/>
      <c r="AP1434" s="24"/>
      <c r="AQ1434" s="24"/>
      <c r="AR1434" s="24"/>
      <c r="AS1434" s="24"/>
      <c r="AT1434" s="24"/>
      <c r="AU1434" s="24"/>
      <c r="AV1434" s="24"/>
      <c r="AW1434" s="24"/>
      <c r="AX1434" s="24"/>
      <c r="AY1434" s="24"/>
      <c r="AZ1434" s="24"/>
      <c r="BA1434" s="24"/>
      <c r="BB1434" s="24"/>
      <c r="BC1434" s="26" t="s">
        <v>7991</v>
      </c>
      <c r="BD1434" s="24"/>
      <c r="BE1434" s="24"/>
      <c r="BF1434" s="24"/>
      <c r="BG1434" s="24"/>
      <c r="BH1434" s="24"/>
      <c r="BI1434" s="24"/>
      <c r="BJ1434" s="24"/>
      <c r="BK1434" s="24"/>
      <c r="BL1434" s="24"/>
      <c r="BM1434" s="24"/>
      <c r="BN1434" s="24"/>
      <c r="BO1434" s="24"/>
      <c r="BP1434" s="24"/>
      <c r="BQ1434" s="24"/>
      <c r="BR1434" s="24"/>
      <c r="BS1434" s="24"/>
      <c r="BT1434" s="24"/>
      <c r="BU1434" s="24"/>
      <c r="BV1434" s="24"/>
      <c r="BW1434" s="24"/>
      <c r="BX1434" s="24"/>
      <c r="BY1434" s="24"/>
      <c r="BZ1434" s="24"/>
      <c r="CA1434" s="24"/>
      <c r="CB1434" s="24"/>
      <c r="CC1434" s="24"/>
      <c r="CD1434" s="24"/>
      <c r="CE1434" s="24"/>
      <c r="CF1434" s="24"/>
      <c r="CG1434" s="24"/>
      <c r="CH1434" s="24"/>
      <c r="CI1434" s="24"/>
      <c r="CJ1434" s="24"/>
      <c r="CK1434" s="24"/>
      <c r="CL1434" s="24"/>
      <c r="CM1434" s="24"/>
      <c r="CN1434" s="24"/>
      <c r="CO1434" s="24"/>
      <c r="CP1434" s="24"/>
      <c r="CQ1434" s="24"/>
      <c r="CR1434" s="24"/>
      <c r="CS1434" s="24"/>
      <c r="CT1434" s="24"/>
      <c r="CU1434" s="24"/>
      <c r="CV1434" s="24"/>
      <c r="CW1434" s="24"/>
      <c r="CX1434" s="24"/>
      <c r="CY1434" s="24"/>
      <c r="CZ1434" s="24"/>
      <c r="DA1434" s="24"/>
      <c r="DB1434" s="24"/>
      <c r="DC1434" s="24"/>
      <c r="DD1434" s="24"/>
      <c r="DE1434" s="24"/>
      <c r="DF1434" s="26" t="s">
        <v>139</v>
      </c>
      <c r="DG1434" s="26" t="s">
        <v>139</v>
      </c>
      <c r="DH1434" s="26" t="s">
        <v>139</v>
      </c>
      <c r="DI1434" s="26" t="s">
        <v>139</v>
      </c>
      <c r="DJ1434" s="26" t="s">
        <v>139</v>
      </c>
      <c r="DK1434" s="26" t="s">
        <v>139</v>
      </c>
      <c r="DL1434" s="26" t="s">
        <v>139</v>
      </c>
      <c r="DM1434" s="26" t="s">
        <v>139</v>
      </c>
      <c r="DN1434" s="26" t="s">
        <v>139</v>
      </c>
      <c r="DO1434" s="26" t="s">
        <v>139</v>
      </c>
    </row>
    <row r="1435" spans="1:119" ht="20.100000000000001" customHeight="1" x14ac:dyDescent="0.25">
      <c r="A1435" s="29" t="str">
        <f t="shared" si="308"/>
        <v>Hope House5</v>
      </c>
      <c r="B1435" s="29" t="str">
        <f t="shared" si="309"/>
        <v>Hope House</v>
      </c>
      <c r="C1435" s="29">
        <f t="shared" si="310"/>
        <v>5</v>
      </c>
      <c r="D1435" s="30" t="str">
        <f t="shared" si="311"/>
        <v>North America</v>
      </c>
      <c r="E1435" s="30" t="str">
        <f t="shared" si="312"/>
        <v>Washington, DC, United States</v>
      </c>
      <c r="F1435" s="31">
        <f t="shared" si="313"/>
        <v>0</v>
      </c>
      <c r="G1435" s="31">
        <f t="shared" si="314"/>
        <v>0</v>
      </c>
      <c r="H1435" s="31">
        <f t="shared" si="315"/>
        <v>0</v>
      </c>
      <c r="I1435" s="31">
        <f t="shared" si="316"/>
        <v>0</v>
      </c>
      <c r="J1435" s="31">
        <f t="shared" si="317"/>
        <v>0</v>
      </c>
      <c r="K1435" s="31">
        <f t="shared" si="318"/>
        <v>0</v>
      </c>
      <c r="L1435" s="31">
        <f t="shared" si="319"/>
        <v>0</v>
      </c>
      <c r="M1435" s="31">
        <f t="shared" si="320"/>
        <v>0</v>
      </c>
      <c r="N1435" s="31">
        <f t="shared" si="321"/>
        <v>0</v>
      </c>
      <c r="O1435" s="26" t="s">
        <v>7988</v>
      </c>
      <c r="P1435" s="26" t="s">
        <v>108</v>
      </c>
      <c r="Q1435" s="27">
        <v>41682</v>
      </c>
      <c r="R1435" s="24"/>
      <c r="S1435" s="24"/>
      <c r="T1435" s="26" t="s">
        <v>194</v>
      </c>
      <c r="U1435" s="24"/>
      <c r="V1435" s="26" t="s">
        <v>1142</v>
      </c>
      <c r="W1435" s="26" t="s">
        <v>211</v>
      </c>
      <c r="X1435" s="26" t="s">
        <v>1143</v>
      </c>
      <c r="Y1435" s="26" t="s">
        <v>7989</v>
      </c>
      <c r="Z1435" s="24"/>
      <c r="AA1435" s="24"/>
      <c r="AB1435" s="26" t="s">
        <v>228</v>
      </c>
      <c r="AC1435" s="28">
        <v>50000</v>
      </c>
      <c r="AD1435" s="24"/>
      <c r="AE1435" s="24"/>
      <c r="AF1435" s="26" t="s">
        <v>139</v>
      </c>
      <c r="AG1435" s="26" t="s">
        <v>645</v>
      </c>
      <c r="AH1435" s="26" t="s">
        <v>176</v>
      </c>
      <c r="AI1435" s="28">
        <v>50000</v>
      </c>
      <c r="AJ1435" s="24"/>
      <c r="AK1435" s="24"/>
      <c r="AL1435" s="24"/>
      <c r="AM1435" s="26" t="s">
        <v>7990</v>
      </c>
      <c r="AN1435" s="24"/>
      <c r="AO1435" s="24"/>
      <c r="AP1435" s="24"/>
      <c r="AQ1435" s="24"/>
      <c r="AR1435" s="24"/>
      <c r="AS1435" s="24"/>
      <c r="AT1435" s="24"/>
      <c r="AU1435" s="24"/>
      <c r="AV1435" s="24"/>
      <c r="AW1435" s="28">
        <v>234192</v>
      </c>
      <c r="AX1435" s="26">
        <v>70</v>
      </c>
      <c r="AY1435" s="24"/>
      <c r="AZ1435" s="24"/>
      <c r="BA1435" s="24"/>
      <c r="BB1435" s="24"/>
      <c r="BC1435" s="26" t="s">
        <v>7991</v>
      </c>
      <c r="BD1435" s="24"/>
      <c r="BE1435" s="24"/>
      <c r="BF1435" s="24"/>
      <c r="BG1435" s="24"/>
      <c r="BH1435" s="24"/>
      <c r="BI1435" s="24"/>
      <c r="BJ1435" s="24"/>
      <c r="BK1435" s="24"/>
      <c r="BL1435" s="24"/>
      <c r="BM1435" s="24"/>
      <c r="BN1435" s="24"/>
      <c r="BO1435" s="24"/>
      <c r="BP1435" s="24"/>
      <c r="BQ1435" s="24"/>
      <c r="BR1435" s="24"/>
      <c r="BS1435" s="24"/>
      <c r="BT1435" s="24"/>
      <c r="BU1435" s="24"/>
      <c r="BV1435" s="24"/>
      <c r="BW1435" s="24"/>
      <c r="BX1435" s="24"/>
      <c r="BY1435" s="24"/>
      <c r="BZ1435" s="24"/>
      <c r="CA1435" s="24"/>
      <c r="CB1435" s="24"/>
      <c r="CC1435" s="24"/>
      <c r="CD1435" s="24"/>
      <c r="CE1435" s="24"/>
      <c r="CF1435" s="24"/>
      <c r="CG1435" s="24"/>
      <c r="CH1435" s="24"/>
      <c r="CI1435" s="24"/>
      <c r="CJ1435" s="24"/>
      <c r="CK1435" s="24"/>
      <c r="CL1435" s="24"/>
      <c r="CM1435" s="24"/>
      <c r="CN1435" s="24"/>
      <c r="CO1435" s="24"/>
      <c r="CP1435" s="24"/>
      <c r="CQ1435" s="24"/>
      <c r="CR1435" s="24"/>
      <c r="CS1435" s="24"/>
      <c r="CT1435" s="24"/>
      <c r="CU1435" s="24"/>
      <c r="CV1435" s="24"/>
      <c r="CW1435" s="24"/>
      <c r="CX1435" s="24"/>
      <c r="CY1435" s="24"/>
      <c r="CZ1435" s="24"/>
      <c r="DA1435" s="24"/>
      <c r="DB1435" s="24"/>
      <c r="DC1435" s="24"/>
      <c r="DD1435" s="24"/>
      <c r="DE1435" s="24"/>
      <c r="DF1435" s="26" t="s">
        <v>139</v>
      </c>
      <c r="DG1435" s="26" t="s">
        <v>139</v>
      </c>
      <c r="DH1435" s="26" t="s">
        <v>139</v>
      </c>
      <c r="DI1435" s="26" t="s">
        <v>139</v>
      </c>
      <c r="DJ1435" s="26" t="s">
        <v>139</v>
      </c>
      <c r="DK1435" s="26" t="s">
        <v>139</v>
      </c>
      <c r="DL1435" s="26" t="s">
        <v>139</v>
      </c>
      <c r="DM1435" s="26" t="s">
        <v>139</v>
      </c>
      <c r="DN1435" s="26" t="s">
        <v>139</v>
      </c>
      <c r="DO1435" s="26" t="s">
        <v>139</v>
      </c>
    </row>
    <row r="1436" spans="1:119" ht="20.100000000000001" customHeight="1" x14ac:dyDescent="0.25">
      <c r="A1436" s="29" t="str">
        <f t="shared" si="308"/>
        <v/>
      </c>
      <c r="B1436" s="29" t="str">
        <f t="shared" si="309"/>
        <v>Hope House</v>
      </c>
      <c r="C1436" s="29">
        <f t="shared" si="310"/>
        <v>0</v>
      </c>
      <c r="D1436" s="30" t="str">
        <f t="shared" si="311"/>
        <v>North America</v>
      </c>
      <c r="E1436" s="30" t="str">
        <f t="shared" si="312"/>
        <v>Washington, DC, United States</v>
      </c>
      <c r="F1436" s="31">
        <f t="shared" si="313"/>
        <v>0</v>
      </c>
      <c r="G1436" s="31">
        <f t="shared" si="314"/>
        <v>0</v>
      </c>
      <c r="H1436" s="31">
        <f t="shared" si="315"/>
        <v>0</v>
      </c>
      <c r="I1436" s="31">
        <f t="shared" si="316"/>
        <v>0</v>
      </c>
      <c r="J1436" s="31">
        <f t="shared" si="317"/>
        <v>0</v>
      </c>
      <c r="K1436" s="31">
        <f t="shared" si="318"/>
        <v>0</v>
      </c>
      <c r="L1436" s="31">
        <f t="shared" si="319"/>
        <v>0</v>
      </c>
      <c r="M1436" s="31">
        <f t="shared" si="320"/>
        <v>0</v>
      </c>
      <c r="N1436" s="31">
        <f t="shared" si="321"/>
        <v>0</v>
      </c>
      <c r="O1436" s="26" t="s">
        <v>16158</v>
      </c>
      <c r="P1436" s="26" t="s">
        <v>108</v>
      </c>
      <c r="Q1436" s="27">
        <v>41596</v>
      </c>
      <c r="R1436" s="24"/>
      <c r="S1436" s="24"/>
      <c r="T1436" s="26" t="s">
        <v>194</v>
      </c>
      <c r="U1436" s="24"/>
      <c r="V1436" s="26" t="s">
        <v>1142</v>
      </c>
      <c r="W1436" s="26" t="s">
        <v>211</v>
      </c>
      <c r="X1436" s="26" t="s">
        <v>1143</v>
      </c>
      <c r="Y1436" s="26" t="s">
        <v>7989</v>
      </c>
      <c r="Z1436" s="24"/>
      <c r="AA1436" s="24"/>
      <c r="AB1436" s="26" t="s">
        <v>15736</v>
      </c>
      <c r="AC1436" s="28">
        <v>800</v>
      </c>
      <c r="AD1436" s="24"/>
      <c r="AE1436" s="24"/>
      <c r="AF1436" s="26" t="s">
        <v>139</v>
      </c>
      <c r="AG1436" s="26" t="s">
        <v>645</v>
      </c>
      <c r="AH1436" s="24"/>
      <c r="AI1436" s="28">
        <v>800</v>
      </c>
      <c r="AJ1436" s="24"/>
      <c r="AK1436" s="24"/>
      <c r="AL1436" s="24"/>
      <c r="AM1436" s="24"/>
      <c r="AN1436" s="24"/>
      <c r="AO1436" s="24"/>
      <c r="AP1436" s="24"/>
      <c r="AQ1436" s="24"/>
      <c r="AR1436" s="24"/>
      <c r="AS1436" s="24"/>
      <c r="AT1436" s="24"/>
      <c r="AU1436" s="24"/>
      <c r="AV1436" s="24"/>
      <c r="AW1436" s="24"/>
      <c r="AX1436" s="24"/>
      <c r="AY1436" s="24"/>
      <c r="AZ1436" s="24"/>
      <c r="BA1436" s="24"/>
      <c r="BB1436" s="24"/>
      <c r="BC1436" s="26" t="s">
        <v>7991</v>
      </c>
      <c r="BD1436" s="24"/>
      <c r="BE1436" s="24"/>
      <c r="BF1436" s="24"/>
      <c r="BG1436" s="24"/>
      <c r="BH1436" s="24"/>
      <c r="BI1436" s="24"/>
      <c r="BJ1436" s="24"/>
      <c r="BK1436" s="24"/>
      <c r="BL1436" s="24"/>
      <c r="BM1436" s="24"/>
      <c r="BN1436" s="24"/>
      <c r="BO1436" s="24"/>
      <c r="BP1436" s="24"/>
      <c r="BQ1436" s="24"/>
      <c r="BR1436" s="24"/>
      <c r="BS1436" s="24"/>
      <c r="BT1436" s="24"/>
      <c r="BU1436" s="24"/>
      <c r="BV1436" s="24"/>
      <c r="BW1436" s="24"/>
      <c r="BX1436" s="24"/>
      <c r="BY1436" s="24"/>
      <c r="BZ1436" s="24"/>
      <c r="CA1436" s="24"/>
      <c r="CB1436" s="24"/>
      <c r="CC1436" s="24"/>
      <c r="CD1436" s="24"/>
      <c r="CE1436" s="24"/>
      <c r="CF1436" s="24"/>
      <c r="CG1436" s="24"/>
      <c r="CH1436" s="24"/>
      <c r="CI1436" s="24"/>
      <c r="CJ1436" s="24"/>
      <c r="CK1436" s="24"/>
      <c r="CL1436" s="24"/>
      <c r="CM1436" s="24"/>
      <c r="CN1436" s="24"/>
      <c r="CO1436" s="24"/>
      <c r="CP1436" s="24"/>
      <c r="CQ1436" s="24"/>
      <c r="CR1436" s="24"/>
      <c r="CS1436" s="24"/>
      <c r="CT1436" s="24"/>
      <c r="CU1436" s="24"/>
      <c r="CV1436" s="24"/>
      <c r="CW1436" s="24"/>
      <c r="CX1436" s="24"/>
      <c r="CY1436" s="24"/>
      <c r="CZ1436" s="24"/>
      <c r="DA1436" s="24"/>
      <c r="DB1436" s="24"/>
      <c r="DC1436" s="24"/>
      <c r="DD1436" s="24"/>
      <c r="DE1436" s="24"/>
      <c r="DF1436" s="26" t="s">
        <v>139</v>
      </c>
      <c r="DG1436" s="26" t="s">
        <v>139</v>
      </c>
      <c r="DH1436" s="26" t="s">
        <v>139</v>
      </c>
      <c r="DI1436" s="26" t="s">
        <v>139</v>
      </c>
      <c r="DJ1436" s="26" t="s">
        <v>139</v>
      </c>
      <c r="DK1436" s="26" t="s">
        <v>139</v>
      </c>
      <c r="DL1436" s="26" t="s">
        <v>139</v>
      </c>
      <c r="DM1436" s="26" t="s">
        <v>139</v>
      </c>
      <c r="DN1436" s="26" t="s">
        <v>139</v>
      </c>
      <c r="DO1436" s="26" t="s">
        <v>139</v>
      </c>
    </row>
    <row r="1437" spans="1:119" ht="20.100000000000001" customHeight="1" x14ac:dyDescent="0.25">
      <c r="A1437" s="29" t="str">
        <f t="shared" si="308"/>
        <v>Hope House5</v>
      </c>
      <c r="B1437" s="29" t="str">
        <f t="shared" si="309"/>
        <v>Hope House</v>
      </c>
      <c r="C1437" s="29">
        <f t="shared" si="310"/>
        <v>5</v>
      </c>
      <c r="D1437" s="30" t="str">
        <f t="shared" si="311"/>
        <v>North America</v>
      </c>
      <c r="E1437" s="30" t="str">
        <f t="shared" si="312"/>
        <v>Washington, DC, United States</v>
      </c>
      <c r="F1437" s="31">
        <f t="shared" si="313"/>
        <v>4</v>
      </c>
      <c r="G1437" s="31">
        <f t="shared" si="314"/>
        <v>2</v>
      </c>
      <c r="H1437" s="31">
        <f t="shared" si="315"/>
        <v>3</v>
      </c>
      <c r="I1437" s="31">
        <f t="shared" si="316"/>
        <v>4</v>
      </c>
      <c r="J1437" s="31">
        <f t="shared" si="317"/>
        <v>4</v>
      </c>
      <c r="K1437" s="31">
        <f t="shared" si="318"/>
        <v>4</v>
      </c>
      <c r="L1437" s="31">
        <f t="shared" si="319"/>
        <v>4</v>
      </c>
      <c r="M1437" s="31">
        <f t="shared" si="320"/>
        <v>4</v>
      </c>
      <c r="N1437" s="31">
        <f t="shared" si="321"/>
        <v>3.6</v>
      </c>
      <c r="O1437" s="26" t="s">
        <v>8002</v>
      </c>
      <c r="P1437" s="26" t="s">
        <v>108</v>
      </c>
      <c r="Q1437" s="27">
        <v>41400</v>
      </c>
      <c r="R1437" s="26" t="s">
        <v>166</v>
      </c>
      <c r="S1437" s="26" t="s">
        <v>206</v>
      </c>
      <c r="T1437" s="26" t="s">
        <v>207</v>
      </c>
      <c r="U1437" s="26" t="s">
        <v>112</v>
      </c>
      <c r="V1437" s="26" t="s">
        <v>1142</v>
      </c>
      <c r="W1437" s="26" t="s">
        <v>211</v>
      </c>
      <c r="X1437" s="26" t="s">
        <v>1143</v>
      </c>
      <c r="Y1437" s="26" t="s">
        <v>7989</v>
      </c>
      <c r="Z1437" s="24"/>
      <c r="AA1437" s="24"/>
      <c r="AB1437" s="26" t="s">
        <v>117</v>
      </c>
      <c r="AC1437" s="28">
        <v>22000</v>
      </c>
      <c r="AD1437" s="24"/>
      <c r="AE1437" s="24"/>
      <c r="AF1437" s="26" t="s">
        <v>139</v>
      </c>
      <c r="AG1437" s="26" t="s">
        <v>645</v>
      </c>
      <c r="AH1437" s="26" t="s">
        <v>176</v>
      </c>
      <c r="AI1437" s="28">
        <v>22000</v>
      </c>
      <c r="AJ1437" s="26" t="s">
        <v>8003</v>
      </c>
      <c r="AK1437" s="26" t="s">
        <v>8004</v>
      </c>
      <c r="AL1437" s="26" t="s">
        <v>7995</v>
      </c>
      <c r="AM1437" s="24"/>
      <c r="AN1437" s="24"/>
      <c r="AO1437" s="24"/>
      <c r="AP1437" s="24"/>
      <c r="AQ1437" s="26" t="s">
        <v>8005</v>
      </c>
      <c r="AR1437" s="24"/>
      <c r="AS1437" s="24"/>
      <c r="AT1437" s="24"/>
      <c r="AU1437" s="24"/>
      <c r="AV1437" s="24"/>
      <c r="AW1437" s="28">
        <v>234192</v>
      </c>
      <c r="AX1437" s="26">
        <v>70</v>
      </c>
      <c r="AY1437" s="28">
        <v>86</v>
      </c>
      <c r="AZ1437" s="28">
        <v>86</v>
      </c>
      <c r="BA1437" s="26">
        <v>0</v>
      </c>
      <c r="BB1437" s="26" t="s">
        <v>148</v>
      </c>
      <c r="BC1437" s="26" t="s">
        <v>7991</v>
      </c>
      <c r="BD1437" s="26" t="s">
        <v>378</v>
      </c>
      <c r="BE1437" s="26" t="s">
        <v>8006</v>
      </c>
      <c r="BF1437" s="26" t="s">
        <v>8007</v>
      </c>
      <c r="BG1437" s="26" t="s">
        <v>261</v>
      </c>
      <c r="BH1437" s="26" t="s">
        <v>7808</v>
      </c>
      <c r="BI1437" s="26" t="s">
        <v>261</v>
      </c>
      <c r="BJ1437" s="26" t="s">
        <v>8000</v>
      </c>
      <c r="BK1437" s="26" t="s">
        <v>261</v>
      </c>
      <c r="BL1437" s="26" t="s">
        <v>8008</v>
      </c>
      <c r="BM1437" s="26" t="s">
        <v>261</v>
      </c>
      <c r="BN1437" s="26" t="s">
        <v>8009</v>
      </c>
      <c r="BO1437" s="26" t="s">
        <v>261</v>
      </c>
      <c r="BP1437" s="24"/>
      <c r="BQ1437" s="24"/>
      <c r="BR1437" s="26">
        <v>4</v>
      </c>
      <c r="BS1437" s="26">
        <v>2</v>
      </c>
      <c r="BT1437" s="26">
        <v>3</v>
      </c>
      <c r="BU1437" s="26">
        <v>4</v>
      </c>
      <c r="BV1437" s="26">
        <v>4</v>
      </c>
      <c r="BW1437" s="26">
        <v>4</v>
      </c>
      <c r="BX1437" s="26">
        <v>4</v>
      </c>
      <c r="BY1437" s="26">
        <v>4</v>
      </c>
      <c r="BZ1437" s="24"/>
      <c r="CA1437" s="24"/>
      <c r="CB1437" s="24"/>
      <c r="CC1437" s="24"/>
      <c r="CD1437" s="24"/>
      <c r="CE1437" s="24"/>
      <c r="CF1437" s="24"/>
      <c r="CG1437" s="24"/>
      <c r="CH1437" s="24"/>
      <c r="CI1437" s="24"/>
      <c r="CJ1437" s="24"/>
      <c r="CK1437" s="24"/>
      <c r="CL1437" s="24"/>
      <c r="CM1437" s="24"/>
      <c r="CN1437" s="24"/>
      <c r="CO1437" s="24"/>
      <c r="CP1437" s="24"/>
      <c r="CQ1437" s="24"/>
      <c r="CR1437" s="24"/>
      <c r="CS1437" s="24"/>
      <c r="CT1437" s="24"/>
      <c r="CU1437" s="24"/>
      <c r="CV1437" s="24"/>
      <c r="CW1437" s="24"/>
      <c r="CX1437" s="24"/>
      <c r="CY1437" s="24"/>
      <c r="CZ1437" s="24"/>
      <c r="DA1437" s="24"/>
      <c r="DB1437" s="24"/>
      <c r="DC1437" s="24"/>
      <c r="DD1437" s="24"/>
      <c r="DE1437" s="24"/>
      <c r="DF1437" s="26" t="s">
        <v>139</v>
      </c>
      <c r="DG1437" s="26" t="s">
        <v>120</v>
      </c>
      <c r="DH1437" s="26" t="s">
        <v>120</v>
      </c>
      <c r="DI1437" s="26" t="s">
        <v>120</v>
      </c>
      <c r="DJ1437" s="26" t="s">
        <v>139</v>
      </c>
      <c r="DK1437" s="26" t="s">
        <v>139</v>
      </c>
      <c r="DL1437" s="26" t="s">
        <v>139</v>
      </c>
      <c r="DM1437" s="26" t="s">
        <v>139</v>
      </c>
      <c r="DN1437" s="26" t="s">
        <v>139</v>
      </c>
      <c r="DO1437" s="26" t="s">
        <v>139</v>
      </c>
    </row>
    <row r="1438" spans="1:119" ht="20.100000000000001" customHeight="1" x14ac:dyDescent="0.25">
      <c r="A1438" s="29" t="str">
        <f t="shared" si="308"/>
        <v/>
      </c>
      <c r="B1438" s="29" t="str">
        <f t="shared" si="309"/>
        <v>Hope House</v>
      </c>
      <c r="C1438" s="29">
        <f t="shared" si="310"/>
        <v>0</v>
      </c>
      <c r="D1438" s="30" t="str">
        <f t="shared" si="311"/>
        <v>North America</v>
      </c>
      <c r="E1438" s="30" t="str">
        <f t="shared" si="312"/>
        <v>Washington, DC, United States</v>
      </c>
      <c r="F1438" s="31">
        <f t="shared" si="313"/>
        <v>0</v>
      </c>
      <c r="G1438" s="31">
        <f t="shared" si="314"/>
        <v>0</v>
      </c>
      <c r="H1438" s="31">
        <f t="shared" si="315"/>
        <v>0</v>
      </c>
      <c r="I1438" s="31">
        <f t="shared" si="316"/>
        <v>0</v>
      </c>
      <c r="J1438" s="31">
        <f t="shared" si="317"/>
        <v>0</v>
      </c>
      <c r="K1438" s="31">
        <f t="shared" si="318"/>
        <v>0</v>
      </c>
      <c r="L1438" s="31">
        <f t="shared" si="319"/>
        <v>0</v>
      </c>
      <c r="M1438" s="31">
        <f t="shared" si="320"/>
        <v>0</v>
      </c>
      <c r="N1438" s="31">
        <f t="shared" si="321"/>
        <v>0</v>
      </c>
      <c r="O1438" s="26" t="s">
        <v>16159</v>
      </c>
      <c r="P1438" s="26" t="s">
        <v>108</v>
      </c>
      <c r="Q1438" s="27">
        <v>41029</v>
      </c>
      <c r="R1438" s="24"/>
      <c r="S1438" s="24"/>
      <c r="T1438" s="26" t="s">
        <v>175</v>
      </c>
      <c r="U1438" s="24"/>
      <c r="V1438" s="26" t="s">
        <v>1142</v>
      </c>
      <c r="W1438" s="26" t="s">
        <v>211</v>
      </c>
      <c r="X1438" s="26" t="s">
        <v>1143</v>
      </c>
      <c r="Y1438" s="26" t="s">
        <v>7989</v>
      </c>
      <c r="Z1438" s="24"/>
      <c r="AA1438" s="24"/>
      <c r="AB1438" s="26" t="s">
        <v>15736</v>
      </c>
      <c r="AC1438" s="28">
        <v>700</v>
      </c>
      <c r="AD1438" s="24"/>
      <c r="AE1438" s="24"/>
      <c r="AF1438" s="26" t="s">
        <v>139</v>
      </c>
      <c r="AG1438" s="26" t="s">
        <v>645</v>
      </c>
      <c r="AH1438" s="24"/>
      <c r="AI1438" s="28">
        <v>700</v>
      </c>
      <c r="AJ1438" s="24"/>
      <c r="AK1438" s="24"/>
      <c r="AL1438" s="24"/>
      <c r="AM1438" s="24"/>
      <c r="AN1438" s="24"/>
      <c r="AO1438" s="24"/>
      <c r="AP1438" s="24"/>
      <c r="AQ1438" s="24"/>
      <c r="AR1438" s="24"/>
      <c r="AS1438" s="24"/>
      <c r="AT1438" s="24"/>
      <c r="AU1438" s="24"/>
      <c r="AV1438" s="24"/>
      <c r="AW1438" s="28">
        <v>0</v>
      </c>
      <c r="AX1438" s="26">
        <v>0</v>
      </c>
      <c r="AY1438" s="28">
        <v>0</v>
      </c>
      <c r="AZ1438" s="28">
        <v>0</v>
      </c>
      <c r="BA1438" s="26">
        <v>0</v>
      </c>
      <c r="BB1438" s="24"/>
      <c r="BC1438" s="26" t="s">
        <v>7991</v>
      </c>
      <c r="BD1438" s="24"/>
      <c r="BE1438" s="24"/>
      <c r="BF1438" s="24"/>
      <c r="BG1438" s="24"/>
      <c r="BH1438" s="24"/>
      <c r="BI1438" s="24"/>
      <c r="BJ1438" s="24"/>
      <c r="BK1438" s="24"/>
      <c r="BL1438" s="24"/>
      <c r="BM1438" s="24"/>
      <c r="BN1438" s="24"/>
      <c r="BO1438" s="24"/>
      <c r="BP1438" s="24"/>
      <c r="BQ1438" s="24"/>
      <c r="BR1438" s="26">
        <v>0</v>
      </c>
      <c r="BS1438" s="26">
        <v>0</v>
      </c>
      <c r="BT1438" s="26">
        <v>0</v>
      </c>
      <c r="BU1438" s="26">
        <v>0</v>
      </c>
      <c r="BV1438" s="26">
        <v>0</v>
      </c>
      <c r="BW1438" s="26">
        <v>0</v>
      </c>
      <c r="BX1438" s="26">
        <v>0</v>
      </c>
      <c r="BY1438" s="26">
        <v>0</v>
      </c>
      <c r="BZ1438" s="24"/>
      <c r="CA1438" s="24"/>
      <c r="CB1438" s="24"/>
      <c r="CC1438" s="24"/>
      <c r="CD1438" s="24"/>
      <c r="CE1438" s="24"/>
      <c r="CF1438" s="24"/>
      <c r="CG1438" s="24"/>
      <c r="CH1438" s="24"/>
      <c r="CI1438" s="24"/>
      <c r="CJ1438" s="24"/>
      <c r="CK1438" s="24"/>
      <c r="CL1438" s="24"/>
      <c r="CM1438" s="24"/>
      <c r="CN1438" s="24"/>
      <c r="CO1438" s="24"/>
      <c r="CP1438" s="24"/>
      <c r="CQ1438" s="24"/>
      <c r="CR1438" s="24"/>
      <c r="CS1438" s="24"/>
      <c r="CT1438" s="24"/>
      <c r="CU1438" s="24"/>
      <c r="CV1438" s="24"/>
      <c r="CW1438" s="24"/>
      <c r="CX1438" s="24"/>
      <c r="CY1438" s="24"/>
      <c r="CZ1438" s="24"/>
      <c r="DA1438" s="24"/>
      <c r="DB1438" s="24"/>
      <c r="DC1438" s="24"/>
      <c r="DD1438" s="24"/>
      <c r="DE1438" s="24"/>
      <c r="DF1438" s="26" t="s">
        <v>139</v>
      </c>
      <c r="DG1438" s="26" t="s">
        <v>139</v>
      </c>
      <c r="DH1438" s="26" t="s">
        <v>139</v>
      </c>
      <c r="DI1438" s="26" t="s">
        <v>139</v>
      </c>
      <c r="DJ1438" s="26" t="s">
        <v>139</v>
      </c>
      <c r="DK1438" s="26" t="s">
        <v>139</v>
      </c>
      <c r="DL1438" s="26" t="s">
        <v>139</v>
      </c>
      <c r="DM1438" s="26" t="s">
        <v>139</v>
      </c>
      <c r="DN1438" s="26" t="s">
        <v>139</v>
      </c>
      <c r="DO1438" s="26" t="s">
        <v>139</v>
      </c>
    </row>
    <row r="1439" spans="1:119" ht="20.100000000000001" customHeight="1" x14ac:dyDescent="0.25">
      <c r="A1439" s="29" t="str">
        <f t="shared" si="308"/>
        <v>Hope House4</v>
      </c>
      <c r="B1439" s="29" t="str">
        <f t="shared" si="309"/>
        <v>Hope House</v>
      </c>
      <c r="C1439" s="29">
        <f t="shared" si="310"/>
        <v>4</v>
      </c>
      <c r="D1439" s="30" t="str">
        <f t="shared" si="311"/>
        <v>North America</v>
      </c>
      <c r="E1439" s="30" t="str">
        <f t="shared" si="312"/>
        <v>Washington, DC, United States</v>
      </c>
      <c r="F1439" s="31">
        <f t="shared" si="313"/>
        <v>3</v>
      </c>
      <c r="G1439" s="31">
        <f t="shared" si="314"/>
        <v>3</v>
      </c>
      <c r="H1439" s="31">
        <f t="shared" si="315"/>
        <v>4</v>
      </c>
      <c r="I1439" s="31">
        <f t="shared" si="316"/>
        <v>4</v>
      </c>
      <c r="J1439" s="31">
        <f t="shared" si="317"/>
        <v>3</v>
      </c>
      <c r="K1439" s="31">
        <f t="shared" si="318"/>
        <v>4</v>
      </c>
      <c r="L1439" s="31">
        <f t="shared" si="319"/>
        <v>4</v>
      </c>
      <c r="M1439" s="31">
        <f t="shared" si="320"/>
        <v>4</v>
      </c>
      <c r="N1439" s="31">
        <f t="shared" si="321"/>
        <v>3.6</v>
      </c>
      <c r="O1439" s="26" t="s">
        <v>8010</v>
      </c>
      <c r="P1439" s="26" t="s">
        <v>108</v>
      </c>
      <c r="Q1439" s="27">
        <v>41038</v>
      </c>
      <c r="R1439" s="26" t="s">
        <v>166</v>
      </c>
      <c r="S1439" s="26" t="s">
        <v>217</v>
      </c>
      <c r="T1439" s="26" t="s">
        <v>175</v>
      </c>
      <c r="U1439" s="26" t="s">
        <v>112</v>
      </c>
      <c r="V1439" s="26" t="s">
        <v>1142</v>
      </c>
      <c r="W1439" s="26" t="s">
        <v>211</v>
      </c>
      <c r="X1439" s="26" t="s">
        <v>1143</v>
      </c>
      <c r="Y1439" s="26" t="s">
        <v>7989</v>
      </c>
      <c r="Z1439" s="24"/>
      <c r="AA1439" s="24"/>
      <c r="AB1439" s="26" t="s">
        <v>117</v>
      </c>
      <c r="AC1439" s="28">
        <v>16000</v>
      </c>
      <c r="AD1439" s="24"/>
      <c r="AE1439" s="24"/>
      <c r="AF1439" s="26" t="s">
        <v>139</v>
      </c>
      <c r="AG1439" s="26" t="s">
        <v>645</v>
      </c>
      <c r="AH1439" s="26" t="s">
        <v>185</v>
      </c>
      <c r="AI1439" s="28">
        <v>16000</v>
      </c>
      <c r="AJ1439" s="24"/>
      <c r="AK1439" s="26" t="s">
        <v>8011</v>
      </c>
      <c r="AL1439" s="26" t="s">
        <v>8012</v>
      </c>
      <c r="AM1439" s="26" t="s">
        <v>8013</v>
      </c>
      <c r="AN1439" s="26" t="s">
        <v>8014</v>
      </c>
      <c r="AO1439" s="26" t="s">
        <v>8015</v>
      </c>
      <c r="AP1439" s="24"/>
      <c r="AQ1439" s="24"/>
      <c r="AR1439" s="24"/>
      <c r="AS1439" s="24"/>
      <c r="AT1439" s="24"/>
      <c r="AU1439" s="26" t="s">
        <v>8016</v>
      </c>
      <c r="AV1439" s="24"/>
      <c r="AW1439" s="28">
        <v>212461</v>
      </c>
      <c r="AX1439" s="26">
        <v>40</v>
      </c>
      <c r="AY1439" s="28">
        <v>85</v>
      </c>
      <c r="AZ1439" s="28">
        <v>84</v>
      </c>
      <c r="BA1439" s="26">
        <v>0</v>
      </c>
      <c r="BB1439" s="26" t="s">
        <v>148</v>
      </c>
      <c r="BC1439" s="26" t="s">
        <v>7991</v>
      </c>
      <c r="BD1439" s="26" t="s">
        <v>378</v>
      </c>
      <c r="BE1439" s="24"/>
      <c r="BF1439" s="26" t="s">
        <v>6289</v>
      </c>
      <c r="BG1439" s="26" t="s">
        <v>191</v>
      </c>
      <c r="BH1439" s="26" t="s">
        <v>8001</v>
      </c>
      <c r="BI1439" s="26" t="s">
        <v>191</v>
      </c>
      <c r="BJ1439" s="26" t="s">
        <v>8017</v>
      </c>
      <c r="BK1439" s="26" t="s">
        <v>191</v>
      </c>
      <c r="BL1439" s="26" t="s">
        <v>8018</v>
      </c>
      <c r="BM1439" s="26" t="s">
        <v>191</v>
      </c>
      <c r="BN1439" s="24"/>
      <c r="BO1439" s="24"/>
      <c r="BP1439" s="24"/>
      <c r="BQ1439" s="24"/>
      <c r="BR1439" s="26">
        <v>3</v>
      </c>
      <c r="BS1439" s="26">
        <v>3</v>
      </c>
      <c r="BT1439" s="26">
        <v>4</v>
      </c>
      <c r="BU1439" s="26">
        <v>4</v>
      </c>
      <c r="BV1439" s="26">
        <v>3</v>
      </c>
      <c r="BW1439" s="26">
        <v>4</v>
      </c>
      <c r="BX1439" s="26">
        <v>4</v>
      </c>
      <c r="BY1439" s="26">
        <v>4</v>
      </c>
      <c r="BZ1439" s="24"/>
      <c r="CA1439" s="24"/>
      <c r="CB1439" s="24"/>
      <c r="CC1439" s="24"/>
      <c r="CD1439" s="24"/>
      <c r="CE1439" s="24"/>
      <c r="CF1439" s="24"/>
      <c r="CG1439" s="24"/>
      <c r="CH1439" s="24"/>
      <c r="CI1439" s="24"/>
      <c r="CJ1439" s="24"/>
      <c r="CK1439" s="24"/>
      <c r="CL1439" s="24"/>
      <c r="CM1439" s="24"/>
      <c r="CN1439" s="24"/>
      <c r="CO1439" s="24"/>
      <c r="CP1439" s="24"/>
      <c r="CQ1439" s="24"/>
      <c r="CR1439" s="24"/>
      <c r="CS1439" s="24"/>
      <c r="CT1439" s="24"/>
      <c r="CU1439" s="24"/>
      <c r="CV1439" s="24"/>
      <c r="CW1439" s="24"/>
      <c r="CX1439" s="24"/>
      <c r="CY1439" s="24"/>
      <c r="CZ1439" s="24"/>
      <c r="DA1439" s="24"/>
      <c r="DB1439" s="24"/>
      <c r="DC1439" s="24"/>
      <c r="DD1439" s="24"/>
      <c r="DE1439" s="24"/>
      <c r="DF1439" s="26" t="s">
        <v>139</v>
      </c>
      <c r="DG1439" s="26" t="s">
        <v>139</v>
      </c>
      <c r="DH1439" s="26" t="s">
        <v>139</v>
      </c>
      <c r="DI1439" s="26" t="s">
        <v>139</v>
      </c>
      <c r="DJ1439" s="26" t="s">
        <v>139</v>
      </c>
      <c r="DK1439" s="26" t="s">
        <v>139</v>
      </c>
      <c r="DL1439" s="26" t="s">
        <v>139</v>
      </c>
      <c r="DM1439" s="26" t="s">
        <v>139</v>
      </c>
      <c r="DN1439" s="26" t="s">
        <v>139</v>
      </c>
      <c r="DO1439" s="26" t="s">
        <v>139</v>
      </c>
    </row>
    <row r="1440" spans="1:119" ht="20.100000000000001" customHeight="1" x14ac:dyDescent="0.25">
      <c r="A1440" s="29" t="str">
        <f t="shared" si="308"/>
        <v>Hope House3</v>
      </c>
      <c r="B1440" s="29" t="str">
        <f t="shared" si="309"/>
        <v>Hope House</v>
      </c>
      <c r="C1440" s="29">
        <f t="shared" si="310"/>
        <v>3</v>
      </c>
      <c r="D1440" s="30" t="str">
        <f t="shared" si="311"/>
        <v>North America</v>
      </c>
      <c r="E1440" s="30" t="str">
        <f t="shared" si="312"/>
        <v>Washington, DC, United States</v>
      </c>
      <c r="F1440" s="31">
        <f t="shared" si="313"/>
        <v>3</v>
      </c>
      <c r="G1440" s="31">
        <f t="shared" si="314"/>
        <v>3</v>
      </c>
      <c r="H1440" s="31">
        <f t="shared" si="315"/>
        <v>4</v>
      </c>
      <c r="I1440" s="31">
        <f t="shared" si="316"/>
        <v>4</v>
      </c>
      <c r="J1440" s="31">
        <f t="shared" si="317"/>
        <v>3</v>
      </c>
      <c r="K1440" s="31">
        <f t="shared" si="318"/>
        <v>4</v>
      </c>
      <c r="L1440" s="31">
        <f t="shared" si="319"/>
        <v>3</v>
      </c>
      <c r="M1440" s="31">
        <f t="shared" si="320"/>
        <v>4</v>
      </c>
      <c r="N1440" s="31">
        <f t="shared" si="321"/>
        <v>3.5</v>
      </c>
      <c r="O1440" s="26" t="s">
        <v>8019</v>
      </c>
      <c r="P1440" s="26" t="s">
        <v>108</v>
      </c>
      <c r="Q1440" s="27">
        <v>40672</v>
      </c>
      <c r="R1440" s="26" t="s">
        <v>109</v>
      </c>
      <c r="S1440" s="26" t="s">
        <v>409</v>
      </c>
      <c r="T1440" s="26" t="s">
        <v>333</v>
      </c>
      <c r="U1440" s="26" t="s">
        <v>112</v>
      </c>
      <c r="V1440" s="26" t="s">
        <v>1142</v>
      </c>
      <c r="W1440" s="26" t="s">
        <v>211</v>
      </c>
      <c r="X1440" s="26" t="s">
        <v>1143</v>
      </c>
      <c r="Y1440" s="26" t="s">
        <v>7989</v>
      </c>
      <c r="Z1440" s="24"/>
      <c r="AA1440" s="24"/>
      <c r="AB1440" s="26" t="s">
        <v>117</v>
      </c>
      <c r="AC1440" s="28">
        <v>11000</v>
      </c>
      <c r="AD1440" s="24"/>
      <c r="AE1440" s="24"/>
      <c r="AF1440" s="26" t="s">
        <v>139</v>
      </c>
      <c r="AG1440" s="26" t="s">
        <v>645</v>
      </c>
      <c r="AH1440" s="26" t="s">
        <v>121</v>
      </c>
      <c r="AI1440" s="28">
        <v>11000</v>
      </c>
      <c r="AJ1440" s="24"/>
      <c r="AK1440" s="26" t="s">
        <v>8004</v>
      </c>
      <c r="AL1440" s="26" t="s">
        <v>8020</v>
      </c>
      <c r="AM1440" s="26" t="s">
        <v>8021</v>
      </c>
      <c r="AN1440" s="26" t="s">
        <v>8014</v>
      </c>
      <c r="AO1440" s="26" t="s">
        <v>8022</v>
      </c>
      <c r="AP1440" s="24"/>
      <c r="AQ1440" s="24"/>
      <c r="AR1440" s="24"/>
      <c r="AS1440" s="26" t="s">
        <v>8023</v>
      </c>
      <c r="AT1440" s="26" t="s">
        <v>8024</v>
      </c>
      <c r="AU1440" s="24"/>
      <c r="AV1440" s="24"/>
      <c r="AW1440" s="28">
        <v>330821</v>
      </c>
      <c r="AX1440" s="26">
        <v>65</v>
      </c>
      <c r="AY1440" s="28">
        <v>84</v>
      </c>
      <c r="AZ1440" s="28">
        <v>84</v>
      </c>
      <c r="BA1440" s="26">
        <v>0</v>
      </c>
      <c r="BB1440" s="26" t="s">
        <v>148</v>
      </c>
      <c r="BC1440" s="26" t="s">
        <v>7991</v>
      </c>
      <c r="BD1440" s="24"/>
      <c r="BE1440" s="24"/>
      <c r="BF1440" s="26" t="s">
        <v>6289</v>
      </c>
      <c r="BG1440" s="26" t="s">
        <v>191</v>
      </c>
      <c r="BH1440" s="26" t="s">
        <v>8001</v>
      </c>
      <c r="BI1440" s="26" t="s">
        <v>191</v>
      </c>
      <c r="BJ1440" s="26" t="s">
        <v>8025</v>
      </c>
      <c r="BK1440" s="26" t="s">
        <v>191</v>
      </c>
      <c r="BL1440" s="26" t="s">
        <v>8026</v>
      </c>
      <c r="BM1440" s="26" t="s">
        <v>191</v>
      </c>
      <c r="BN1440" s="24"/>
      <c r="BO1440" s="24"/>
      <c r="BP1440" s="24"/>
      <c r="BQ1440" s="24"/>
      <c r="BR1440" s="26">
        <v>3</v>
      </c>
      <c r="BS1440" s="26">
        <v>3</v>
      </c>
      <c r="BT1440" s="26">
        <v>4</v>
      </c>
      <c r="BU1440" s="26">
        <v>4</v>
      </c>
      <c r="BV1440" s="26">
        <v>3</v>
      </c>
      <c r="BW1440" s="26">
        <v>4</v>
      </c>
      <c r="BX1440" s="26">
        <v>3</v>
      </c>
      <c r="BY1440" s="26">
        <v>4</v>
      </c>
      <c r="BZ1440" s="24"/>
      <c r="CA1440" s="24"/>
      <c r="CB1440" s="24"/>
      <c r="CC1440" s="24"/>
      <c r="CD1440" s="24"/>
      <c r="CE1440" s="24"/>
      <c r="CF1440" s="24"/>
      <c r="CG1440" s="24"/>
      <c r="CH1440" s="24"/>
      <c r="CI1440" s="24"/>
      <c r="CJ1440" s="24"/>
      <c r="CK1440" s="24"/>
      <c r="CL1440" s="24"/>
      <c r="CM1440" s="24"/>
      <c r="CN1440" s="24"/>
      <c r="CO1440" s="24"/>
      <c r="CP1440" s="24"/>
      <c r="CQ1440" s="24"/>
      <c r="CR1440" s="24"/>
      <c r="CS1440" s="24"/>
      <c r="CT1440" s="24"/>
      <c r="CU1440" s="24"/>
      <c r="CV1440" s="24"/>
      <c r="CW1440" s="24"/>
      <c r="CX1440" s="24"/>
      <c r="CY1440" s="24"/>
      <c r="CZ1440" s="24"/>
      <c r="DA1440" s="24"/>
      <c r="DB1440" s="24"/>
      <c r="DC1440" s="24"/>
      <c r="DD1440" s="24"/>
      <c r="DE1440" s="24"/>
      <c r="DF1440" s="26" t="s">
        <v>139</v>
      </c>
      <c r="DG1440" s="26" t="s">
        <v>139</v>
      </c>
      <c r="DH1440" s="26" t="s">
        <v>139</v>
      </c>
      <c r="DI1440" s="26" t="s">
        <v>139</v>
      </c>
      <c r="DJ1440" s="26" t="s">
        <v>139</v>
      </c>
      <c r="DK1440" s="26" t="s">
        <v>139</v>
      </c>
      <c r="DL1440" s="26" t="s">
        <v>139</v>
      </c>
      <c r="DM1440" s="26" t="s">
        <v>139</v>
      </c>
      <c r="DN1440" s="26" t="s">
        <v>139</v>
      </c>
      <c r="DO1440" s="26" t="s">
        <v>139</v>
      </c>
    </row>
    <row r="1441" spans="1:119" ht="20.100000000000001" customHeight="1" x14ac:dyDescent="0.25">
      <c r="A1441" s="29" t="str">
        <f t="shared" si="308"/>
        <v/>
      </c>
      <c r="B1441" s="29" t="str">
        <f t="shared" si="309"/>
        <v>Hope House</v>
      </c>
      <c r="C1441" s="29">
        <f t="shared" si="310"/>
        <v>0</v>
      </c>
      <c r="D1441" s="30" t="str">
        <f t="shared" si="311"/>
        <v>North America</v>
      </c>
      <c r="E1441" s="30" t="str">
        <f t="shared" si="312"/>
        <v>Washington, DC, United States</v>
      </c>
      <c r="F1441" s="31">
        <f t="shared" si="313"/>
        <v>0</v>
      </c>
      <c r="G1441" s="31">
        <f t="shared" si="314"/>
        <v>0</v>
      </c>
      <c r="H1441" s="31">
        <f t="shared" si="315"/>
        <v>0</v>
      </c>
      <c r="I1441" s="31">
        <f t="shared" si="316"/>
        <v>0</v>
      </c>
      <c r="J1441" s="31">
        <f t="shared" si="317"/>
        <v>0</v>
      </c>
      <c r="K1441" s="31">
        <f t="shared" si="318"/>
        <v>0</v>
      </c>
      <c r="L1441" s="31">
        <f t="shared" si="319"/>
        <v>0</v>
      </c>
      <c r="M1441" s="31">
        <f t="shared" si="320"/>
        <v>0</v>
      </c>
      <c r="N1441" s="31">
        <f t="shared" si="321"/>
        <v>0</v>
      </c>
      <c r="O1441" s="26" t="s">
        <v>16160</v>
      </c>
      <c r="P1441" s="26" t="s">
        <v>108</v>
      </c>
      <c r="Q1441" s="27">
        <v>40708</v>
      </c>
      <c r="R1441" s="24"/>
      <c r="S1441" s="24"/>
      <c r="T1441" s="26" t="s">
        <v>333</v>
      </c>
      <c r="U1441" s="24"/>
      <c r="V1441" s="26" t="s">
        <v>1142</v>
      </c>
      <c r="W1441" s="26" t="s">
        <v>211</v>
      </c>
      <c r="X1441" s="26" t="s">
        <v>1143</v>
      </c>
      <c r="Y1441" s="26" t="s">
        <v>7989</v>
      </c>
      <c r="Z1441" s="24"/>
      <c r="AA1441" s="24"/>
      <c r="AB1441" s="26" t="s">
        <v>15733</v>
      </c>
      <c r="AC1441" s="28">
        <v>8000</v>
      </c>
      <c r="AD1441" s="24"/>
      <c r="AE1441" s="24"/>
      <c r="AF1441" s="26" t="s">
        <v>139</v>
      </c>
      <c r="AG1441" s="26" t="s">
        <v>645</v>
      </c>
      <c r="AH1441" s="24"/>
      <c r="AI1441" s="28">
        <v>7000</v>
      </c>
      <c r="AJ1441" s="24"/>
      <c r="AK1441" s="24"/>
      <c r="AL1441" s="24"/>
      <c r="AM1441" s="24"/>
      <c r="AN1441" s="24"/>
      <c r="AO1441" s="24"/>
      <c r="AP1441" s="24"/>
      <c r="AQ1441" s="24"/>
      <c r="AR1441" s="24"/>
      <c r="AS1441" s="24"/>
      <c r="AT1441" s="24"/>
      <c r="AU1441" s="24"/>
      <c r="AV1441" s="24"/>
      <c r="AW1441" s="28">
        <v>0</v>
      </c>
      <c r="AX1441" s="26">
        <v>0</v>
      </c>
      <c r="AY1441" s="28">
        <v>0</v>
      </c>
      <c r="AZ1441" s="28">
        <v>0</v>
      </c>
      <c r="BA1441" s="26">
        <v>0</v>
      </c>
      <c r="BB1441" s="24"/>
      <c r="BC1441" s="26" t="s">
        <v>7991</v>
      </c>
      <c r="BD1441" s="24"/>
      <c r="BE1441" s="24"/>
      <c r="BF1441" s="24"/>
      <c r="BG1441" s="24"/>
      <c r="BH1441" s="24"/>
      <c r="BI1441" s="24"/>
      <c r="BJ1441" s="24"/>
      <c r="BK1441" s="24"/>
      <c r="BL1441" s="24"/>
      <c r="BM1441" s="24"/>
      <c r="BN1441" s="24"/>
      <c r="BO1441" s="24"/>
      <c r="BP1441" s="24"/>
      <c r="BQ1441" s="24"/>
      <c r="BR1441" s="26">
        <v>0</v>
      </c>
      <c r="BS1441" s="26">
        <v>0</v>
      </c>
      <c r="BT1441" s="26">
        <v>0</v>
      </c>
      <c r="BU1441" s="26">
        <v>0</v>
      </c>
      <c r="BV1441" s="26">
        <v>0</v>
      </c>
      <c r="BW1441" s="26">
        <v>0</v>
      </c>
      <c r="BX1441" s="26">
        <v>0</v>
      </c>
      <c r="BY1441" s="26">
        <v>0</v>
      </c>
      <c r="BZ1441" s="24"/>
      <c r="CA1441" s="24"/>
      <c r="CB1441" s="24"/>
      <c r="CC1441" s="24"/>
      <c r="CD1441" s="24"/>
      <c r="CE1441" s="24"/>
      <c r="CF1441" s="24"/>
      <c r="CG1441" s="24"/>
      <c r="CH1441" s="24"/>
      <c r="CI1441" s="24"/>
      <c r="CJ1441" s="24"/>
      <c r="CK1441" s="24"/>
      <c r="CL1441" s="24"/>
      <c r="CM1441" s="24"/>
      <c r="CN1441" s="24"/>
      <c r="CO1441" s="24"/>
      <c r="CP1441" s="24"/>
      <c r="CQ1441" s="24"/>
      <c r="CR1441" s="24"/>
      <c r="CS1441" s="24"/>
      <c r="CT1441" s="24"/>
      <c r="CU1441" s="24"/>
      <c r="CV1441" s="24"/>
      <c r="CW1441" s="24"/>
      <c r="CX1441" s="24"/>
      <c r="CY1441" s="24"/>
      <c r="CZ1441" s="24"/>
      <c r="DA1441" s="24"/>
      <c r="DB1441" s="24"/>
      <c r="DC1441" s="24"/>
      <c r="DD1441" s="24"/>
      <c r="DE1441" s="24"/>
      <c r="DF1441" s="26" t="s">
        <v>139</v>
      </c>
      <c r="DG1441" s="26" t="s">
        <v>139</v>
      </c>
      <c r="DH1441" s="26" t="s">
        <v>139</v>
      </c>
      <c r="DI1441" s="26" t="s">
        <v>139</v>
      </c>
      <c r="DJ1441" s="26" t="s">
        <v>139</v>
      </c>
      <c r="DK1441" s="26" t="s">
        <v>139</v>
      </c>
      <c r="DL1441" s="26" t="s">
        <v>139</v>
      </c>
      <c r="DM1441" s="26" t="s">
        <v>139</v>
      </c>
      <c r="DN1441" s="26" t="s">
        <v>139</v>
      </c>
      <c r="DO1441" s="26" t="s">
        <v>139</v>
      </c>
    </row>
    <row r="1442" spans="1:119" ht="20.100000000000001" customHeight="1" x14ac:dyDescent="0.25">
      <c r="A1442" s="29" t="str">
        <f t="shared" si="308"/>
        <v>Hope House2</v>
      </c>
      <c r="B1442" s="29" t="str">
        <f t="shared" si="309"/>
        <v>Hope House</v>
      </c>
      <c r="C1442" s="29">
        <f t="shared" si="310"/>
        <v>2</v>
      </c>
      <c r="D1442" s="30" t="str">
        <f t="shared" si="311"/>
        <v>North America</v>
      </c>
      <c r="E1442" s="30" t="str">
        <f t="shared" si="312"/>
        <v>Washington, DC, United States</v>
      </c>
      <c r="F1442" s="31">
        <f t="shared" si="313"/>
        <v>4</v>
      </c>
      <c r="G1442" s="31">
        <f t="shared" si="314"/>
        <v>4</v>
      </c>
      <c r="H1442" s="31">
        <f t="shared" si="315"/>
        <v>4</v>
      </c>
      <c r="I1442" s="31">
        <f t="shared" si="316"/>
        <v>4</v>
      </c>
      <c r="J1442" s="31">
        <f t="shared" si="317"/>
        <v>3</v>
      </c>
      <c r="K1442" s="31">
        <f t="shared" si="318"/>
        <v>4</v>
      </c>
      <c r="L1442" s="31">
        <f t="shared" si="319"/>
        <v>3</v>
      </c>
      <c r="M1442" s="31">
        <f t="shared" si="320"/>
        <v>4</v>
      </c>
      <c r="N1442" s="31">
        <f t="shared" si="321"/>
        <v>3.8</v>
      </c>
      <c r="O1442" s="26" t="s">
        <v>8027</v>
      </c>
      <c r="P1442" s="26" t="s">
        <v>108</v>
      </c>
      <c r="Q1442" s="27">
        <v>40312</v>
      </c>
      <c r="R1442" s="26" t="s">
        <v>155</v>
      </c>
      <c r="S1442" s="26" t="s">
        <v>234</v>
      </c>
      <c r="T1442" s="26" t="s">
        <v>224</v>
      </c>
      <c r="U1442" s="26" t="s">
        <v>112</v>
      </c>
      <c r="V1442" s="26" t="s">
        <v>1142</v>
      </c>
      <c r="W1442" s="26" t="s">
        <v>211</v>
      </c>
      <c r="X1442" s="26" t="s">
        <v>1143</v>
      </c>
      <c r="Y1442" s="26" t="s">
        <v>7989</v>
      </c>
      <c r="Z1442" s="24"/>
      <c r="AA1442" s="24"/>
      <c r="AB1442" s="26" t="s">
        <v>117</v>
      </c>
      <c r="AC1442" s="28">
        <v>8000</v>
      </c>
      <c r="AD1442" s="24"/>
      <c r="AE1442" s="24"/>
      <c r="AF1442" s="26" t="s">
        <v>139</v>
      </c>
      <c r="AG1442" s="26" t="s">
        <v>645</v>
      </c>
      <c r="AH1442" s="26" t="s">
        <v>143</v>
      </c>
      <c r="AI1442" s="28">
        <v>8000</v>
      </c>
      <c r="AJ1442" s="24"/>
      <c r="AK1442" s="26" t="s">
        <v>8011</v>
      </c>
      <c r="AL1442" s="26" t="s">
        <v>8028</v>
      </c>
      <c r="AM1442" s="26" t="s">
        <v>8021</v>
      </c>
      <c r="AN1442" s="26" t="s">
        <v>8029</v>
      </c>
      <c r="AO1442" s="24"/>
      <c r="AP1442" s="24"/>
      <c r="AQ1442" s="24"/>
      <c r="AR1442" s="24"/>
      <c r="AS1442" s="26" t="s">
        <v>8030</v>
      </c>
      <c r="AT1442" s="26" t="s">
        <v>8031</v>
      </c>
      <c r="AU1442" s="24"/>
      <c r="AV1442" s="24"/>
      <c r="AW1442" s="28">
        <v>272648</v>
      </c>
      <c r="AX1442" s="26">
        <v>65</v>
      </c>
      <c r="AY1442" s="28">
        <v>85</v>
      </c>
      <c r="AZ1442" s="28">
        <v>83</v>
      </c>
      <c r="BA1442" s="26">
        <v>0</v>
      </c>
      <c r="BB1442" s="26" t="s">
        <v>148</v>
      </c>
      <c r="BC1442" s="26" t="s">
        <v>7991</v>
      </c>
      <c r="BD1442" s="24"/>
      <c r="BE1442" s="24"/>
      <c r="BF1442" s="24"/>
      <c r="BG1442" s="24"/>
      <c r="BH1442" s="24"/>
      <c r="BI1442" s="24"/>
      <c r="BJ1442" s="24"/>
      <c r="BK1442" s="24"/>
      <c r="BL1442" s="24"/>
      <c r="BM1442" s="24"/>
      <c r="BN1442" s="24"/>
      <c r="BO1442" s="24"/>
      <c r="BP1442" s="24"/>
      <c r="BQ1442" s="24"/>
      <c r="BR1442" s="26">
        <v>4</v>
      </c>
      <c r="BS1442" s="26">
        <v>4</v>
      </c>
      <c r="BT1442" s="26">
        <v>4</v>
      </c>
      <c r="BU1442" s="26">
        <v>4</v>
      </c>
      <c r="BV1442" s="26">
        <v>3</v>
      </c>
      <c r="BW1442" s="26">
        <v>4</v>
      </c>
      <c r="BX1442" s="26">
        <v>3</v>
      </c>
      <c r="BY1442" s="26">
        <v>4</v>
      </c>
      <c r="BZ1442" s="24"/>
      <c r="CA1442" s="24"/>
      <c r="CB1442" s="24"/>
      <c r="CC1442" s="24"/>
      <c r="CD1442" s="24"/>
      <c r="CE1442" s="24"/>
      <c r="CF1442" s="24"/>
      <c r="CG1442" s="24"/>
      <c r="CH1442" s="24"/>
      <c r="CI1442" s="24"/>
      <c r="CJ1442" s="24"/>
      <c r="CK1442" s="24"/>
      <c r="CL1442" s="24"/>
      <c r="CM1442" s="24"/>
      <c r="CN1442" s="24"/>
      <c r="CO1442" s="24"/>
      <c r="CP1442" s="24"/>
      <c r="CQ1442" s="24"/>
      <c r="CR1442" s="24"/>
      <c r="CS1442" s="24"/>
      <c r="CT1442" s="24"/>
      <c r="CU1442" s="24"/>
      <c r="CV1442" s="24"/>
      <c r="CW1442" s="24"/>
      <c r="CX1442" s="24"/>
      <c r="CY1442" s="24"/>
      <c r="CZ1442" s="24"/>
      <c r="DA1442" s="24"/>
      <c r="DB1442" s="24"/>
      <c r="DC1442" s="24"/>
      <c r="DD1442" s="24"/>
      <c r="DE1442" s="24"/>
      <c r="DF1442" s="26" t="s">
        <v>139</v>
      </c>
      <c r="DG1442" s="26" t="s">
        <v>139</v>
      </c>
      <c r="DH1442" s="26" t="s">
        <v>139</v>
      </c>
      <c r="DI1442" s="26" t="s">
        <v>139</v>
      </c>
      <c r="DJ1442" s="26" t="s">
        <v>139</v>
      </c>
      <c r="DK1442" s="26" t="s">
        <v>139</v>
      </c>
      <c r="DL1442" s="26" t="s">
        <v>139</v>
      </c>
      <c r="DM1442" s="26" t="s">
        <v>139</v>
      </c>
      <c r="DN1442" s="26" t="s">
        <v>139</v>
      </c>
      <c r="DO1442" s="26" t="s">
        <v>139</v>
      </c>
    </row>
    <row r="1443" spans="1:119" ht="20.100000000000001" customHeight="1" x14ac:dyDescent="0.25">
      <c r="A1443" s="29" t="str">
        <f t="shared" si="308"/>
        <v/>
      </c>
      <c r="B1443" s="29" t="str">
        <f t="shared" si="309"/>
        <v>Horn Relief</v>
      </c>
      <c r="C1443" s="29">
        <f t="shared" si="310"/>
        <v>0</v>
      </c>
      <c r="D1443" s="30" t="str">
        <f t="shared" si="311"/>
        <v>Africa and the Middle East</v>
      </c>
      <c r="E1443" s="30" t="str">
        <f t="shared" si="312"/>
        <v>Somalia</v>
      </c>
      <c r="F1443" s="31">
        <f t="shared" si="313"/>
        <v>0</v>
      </c>
      <c r="G1443" s="31">
        <f t="shared" si="314"/>
        <v>0</v>
      </c>
      <c r="H1443" s="31">
        <f t="shared" si="315"/>
        <v>0</v>
      </c>
      <c r="I1443" s="31">
        <f t="shared" si="316"/>
        <v>0</v>
      </c>
      <c r="J1443" s="31">
        <f t="shared" si="317"/>
        <v>0</v>
      </c>
      <c r="K1443" s="31">
        <f t="shared" si="318"/>
        <v>0</v>
      </c>
      <c r="L1443" s="31">
        <f t="shared" si="319"/>
        <v>0</v>
      </c>
      <c r="M1443" s="31">
        <f t="shared" si="320"/>
        <v>0</v>
      </c>
      <c r="N1443" s="31">
        <f t="shared" si="321"/>
        <v>0</v>
      </c>
      <c r="O1443" s="26" t="s">
        <v>8032</v>
      </c>
      <c r="P1443" s="26" t="s">
        <v>108</v>
      </c>
      <c r="Q1443" s="27">
        <v>40770</v>
      </c>
      <c r="R1443" s="24"/>
      <c r="S1443" s="24"/>
      <c r="T1443" s="26" t="s">
        <v>175</v>
      </c>
      <c r="U1443" s="24"/>
      <c r="V1443" s="26" t="s">
        <v>169</v>
      </c>
      <c r="W1443" s="26" t="s">
        <v>8033</v>
      </c>
      <c r="X1443" s="24"/>
      <c r="Y1443" s="26" t="s">
        <v>8034</v>
      </c>
      <c r="Z1443" s="24"/>
      <c r="AA1443" s="24"/>
      <c r="AB1443" s="26" t="s">
        <v>723</v>
      </c>
      <c r="AC1443" s="28">
        <v>2500</v>
      </c>
      <c r="AD1443" s="24"/>
      <c r="AE1443" s="24"/>
      <c r="AF1443" s="26" t="s">
        <v>139</v>
      </c>
      <c r="AG1443" s="26" t="s">
        <v>6075</v>
      </c>
      <c r="AH1443" s="24"/>
      <c r="AI1443" s="28">
        <v>2500</v>
      </c>
      <c r="AJ1443" s="24"/>
      <c r="AK1443" s="24"/>
      <c r="AL1443" s="24"/>
      <c r="AM1443" s="24"/>
      <c r="AN1443" s="24"/>
      <c r="AO1443" s="24"/>
      <c r="AP1443" s="24"/>
      <c r="AQ1443" s="24"/>
      <c r="AR1443" s="24"/>
      <c r="AS1443" s="24"/>
      <c r="AT1443" s="24"/>
      <c r="AU1443" s="24"/>
      <c r="AV1443" s="24"/>
      <c r="AW1443" s="28">
        <v>0</v>
      </c>
      <c r="AX1443" s="26">
        <v>0</v>
      </c>
      <c r="AY1443" s="28">
        <v>0</v>
      </c>
      <c r="AZ1443" s="28">
        <v>0</v>
      </c>
      <c r="BA1443" s="26">
        <v>0</v>
      </c>
      <c r="BB1443" s="24"/>
      <c r="BC1443" s="24"/>
      <c r="BD1443" s="24"/>
      <c r="BE1443" s="24"/>
      <c r="BF1443" s="24"/>
      <c r="BG1443" s="24"/>
      <c r="BH1443" s="24"/>
      <c r="BI1443" s="24"/>
      <c r="BJ1443" s="24"/>
      <c r="BK1443" s="24"/>
      <c r="BL1443" s="24"/>
      <c r="BM1443" s="24"/>
      <c r="BN1443" s="24"/>
      <c r="BO1443" s="24"/>
      <c r="BP1443" s="24"/>
      <c r="BQ1443" s="24"/>
      <c r="BR1443" s="26">
        <v>0</v>
      </c>
      <c r="BS1443" s="26">
        <v>0</v>
      </c>
      <c r="BT1443" s="26">
        <v>0</v>
      </c>
      <c r="BU1443" s="26">
        <v>0</v>
      </c>
      <c r="BV1443" s="26">
        <v>0</v>
      </c>
      <c r="BW1443" s="26">
        <v>0</v>
      </c>
      <c r="BX1443" s="26">
        <v>0</v>
      </c>
      <c r="BY1443" s="26">
        <v>0</v>
      </c>
      <c r="BZ1443" s="24"/>
      <c r="CA1443" s="24"/>
      <c r="CB1443" s="24"/>
      <c r="CC1443" s="24"/>
      <c r="CD1443" s="24"/>
      <c r="CE1443" s="24"/>
      <c r="CF1443" s="24"/>
      <c r="CG1443" s="24"/>
      <c r="CH1443" s="24"/>
      <c r="CI1443" s="24"/>
      <c r="CJ1443" s="24"/>
      <c r="CK1443" s="24"/>
      <c r="CL1443" s="24"/>
      <c r="CM1443" s="24"/>
      <c r="CN1443" s="24"/>
      <c r="CO1443" s="24"/>
      <c r="CP1443" s="24"/>
      <c r="CQ1443" s="24"/>
      <c r="CR1443" s="24"/>
      <c r="CS1443" s="24"/>
      <c r="CT1443" s="24"/>
      <c r="CU1443" s="24"/>
      <c r="CV1443" s="24"/>
      <c r="CW1443" s="24"/>
      <c r="CX1443" s="24"/>
      <c r="CY1443" s="24"/>
      <c r="CZ1443" s="24"/>
      <c r="DA1443" s="24"/>
      <c r="DB1443" s="24"/>
      <c r="DC1443" s="24"/>
      <c r="DD1443" s="24"/>
      <c r="DE1443" s="24"/>
      <c r="DF1443" s="26" t="s">
        <v>139</v>
      </c>
      <c r="DG1443" s="26" t="s">
        <v>139</v>
      </c>
      <c r="DH1443" s="26" t="s">
        <v>139</v>
      </c>
      <c r="DI1443" s="26" t="s">
        <v>139</v>
      </c>
      <c r="DJ1443" s="26" t="s">
        <v>139</v>
      </c>
      <c r="DK1443" s="26" t="s">
        <v>139</v>
      </c>
      <c r="DL1443" s="26" t="s">
        <v>139</v>
      </c>
      <c r="DM1443" s="26" t="s">
        <v>139</v>
      </c>
      <c r="DN1443" s="26" t="s">
        <v>139</v>
      </c>
      <c r="DO1443" s="26" t="s">
        <v>139</v>
      </c>
    </row>
    <row r="1444" spans="1:119" ht="20.100000000000001" customHeight="1" x14ac:dyDescent="0.25">
      <c r="A1444" s="29" t="str">
        <f t="shared" si="308"/>
        <v>Human Welfare Association6</v>
      </c>
      <c r="B1444" s="29" t="str">
        <f t="shared" si="309"/>
        <v>Human Welfare Association</v>
      </c>
      <c r="C1444" s="29">
        <f t="shared" si="310"/>
        <v>6</v>
      </c>
      <c r="D1444" s="30" t="str">
        <f t="shared" si="311"/>
        <v>South Asia</v>
      </c>
      <c r="E1444" s="30" t="str">
        <f t="shared" si="312"/>
        <v>Varanasi, India</v>
      </c>
      <c r="F1444" s="31">
        <f t="shared" si="313"/>
        <v>3</v>
      </c>
      <c r="G1444" s="31">
        <f t="shared" si="314"/>
        <v>3</v>
      </c>
      <c r="H1444" s="31">
        <f t="shared" si="315"/>
        <v>2</v>
      </c>
      <c r="I1444" s="31">
        <f t="shared" si="316"/>
        <v>3</v>
      </c>
      <c r="J1444" s="31">
        <f t="shared" si="317"/>
        <v>3</v>
      </c>
      <c r="K1444" s="31">
        <f t="shared" si="318"/>
        <v>3</v>
      </c>
      <c r="L1444" s="31">
        <f t="shared" si="319"/>
        <v>4</v>
      </c>
      <c r="M1444" s="31">
        <f t="shared" si="320"/>
        <v>3</v>
      </c>
      <c r="N1444" s="31">
        <f t="shared" si="321"/>
        <v>3</v>
      </c>
      <c r="O1444" s="26" t="s">
        <v>8035</v>
      </c>
      <c r="P1444" s="26" t="s">
        <v>108</v>
      </c>
      <c r="Q1444" s="27">
        <v>42129</v>
      </c>
      <c r="R1444" s="26" t="s">
        <v>305</v>
      </c>
      <c r="S1444" s="26" t="s">
        <v>277</v>
      </c>
      <c r="T1444" s="26" t="s">
        <v>278</v>
      </c>
      <c r="U1444" s="26" t="s">
        <v>112</v>
      </c>
      <c r="V1444" s="26" t="s">
        <v>225</v>
      </c>
      <c r="W1444" s="26" t="s">
        <v>226</v>
      </c>
      <c r="X1444" s="26" t="s">
        <v>8036</v>
      </c>
      <c r="Y1444" s="26" t="s">
        <v>8037</v>
      </c>
      <c r="Z1444" s="24"/>
      <c r="AA1444" s="24"/>
      <c r="AB1444" s="26" t="s">
        <v>117</v>
      </c>
      <c r="AC1444" s="28">
        <v>14000</v>
      </c>
      <c r="AD1444" s="24"/>
      <c r="AE1444" s="26" t="s">
        <v>249</v>
      </c>
      <c r="AF1444" s="26" t="s">
        <v>139</v>
      </c>
      <c r="AG1444" s="26" t="s">
        <v>224</v>
      </c>
      <c r="AH1444" s="26" t="s">
        <v>250</v>
      </c>
      <c r="AI1444" s="28">
        <v>14000</v>
      </c>
      <c r="AJ1444" s="26" t="s">
        <v>8038</v>
      </c>
      <c r="AK1444" s="26" t="s">
        <v>8039</v>
      </c>
      <c r="AL1444" s="26" t="s">
        <v>8040</v>
      </c>
      <c r="AM1444" s="24"/>
      <c r="AN1444" s="24"/>
      <c r="AO1444" s="24"/>
      <c r="AP1444" s="24"/>
      <c r="AQ1444" s="24"/>
      <c r="AR1444" s="26" t="s">
        <v>8041</v>
      </c>
      <c r="AS1444" s="24"/>
      <c r="AT1444" s="24"/>
      <c r="AU1444" s="24"/>
      <c r="AV1444" s="24"/>
      <c r="AW1444" s="28">
        <v>189767</v>
      </c>
      <c r="AX1444" s="26">
        <v>7560</v>
      </c>
      <c r="AY1444" s="28">
        <v>100</v>
      </c>
      <c r="AZ1444" s="28">
        <v>89</v>
      </c>
      <c r="BA1444" s="26">
        <v>0</v>
      </c>
      <c r="BB1444" s="26" t="s">
        <v>148</v>
      </c>
      <c r="BC1444" s="26" t="s">
        <v>8042</v>
      </c>
      <c r="BD1444" s="24"/>
      <c r="BE1444" s="24"/>
      <c r="BF1444" s="26" t="s">
        <v>8043</v>
      </c>
      <c r="BG1444" s="26" t="s">
        <v>449</v>
      </c>
      <c r="BH1444" s="26" t="s">
        <v>8044</v>
      </c>
      <c r="BI1444" s="26" t="s">
        <v>226</v>
      </c>
      <c r="BJ1444" s="24"/>
      <c r="BK1444" s="24"/>
      <c r="BL1444" s="26" t="s">
        <v>8045</v>
      </c>
      <c r="BM1444" s="26" t="s">
        <v>191</v>
      </c>
      <c r="BN1444" s="26" t="s">
        <v>8046</v>
      </c>
      <c r="BO1444" s="26" t="s">
        <v>191</v>
      </c>
      <c r="BP1444" s="24"/>
      <c r="BQ1444" s="24"/>
      <c r="BR1444" s="26">
        <v>3</v>
      </c>
      <c r="BS1444" s="26">
        <v>3</v>
      </c>
      <c r="BT1444" s="26">
        <v>2</v>
      </c>
      <c r="BU1444" s="26">
        <v>3</v>
      </c>
      <c r="BV1444" s="26">
        <v>3</v>
      </c>
      <c r="BW1444" s="26">
        <v>3</v>
      </c>
      <c r="BX1444" s="26">
        <v>4</v>
      </c>
      <c r="BY1444" s="26">
        <v>3</v>
      </c>
      <c r="BZ1444" s="24"/>
      <c r="CA1444" s="24"/>
      <c r="CB1444" s="24"/>
      <c r="CC1444" s="24"/>
      <c r="CD1444" s="24"/>
      <c r="CE1444" s="24"/>
      <c r="CF1444" s="24"/>
      <c r="CG1444" s="24"/>
      <c r="CH1444" s="24"/>
      <c r="CI1444" s="24"/>
      <c r="CJ1444" s="24"/>
      <c r="CK1444" s="24"/>
      <c r="CL1444" s="24"/>
      <c r="CM1444" s="24"/>
      <c r="CN1444" s="24"/>
      <c r="CO1444" s="24"/>
      <c r="CP1444" s="24"/>
      <c r="CQ1444" s="24"/>
      <c r="CR1444" s="24"/>
      <c r="CS1444" s="24"/>
      <c r="CT1444" s="24"/>
      <c r="CU1444" s="24"/>
      <c r="CV1444" s="24"/>
      <c r="CW1444" s="24"/>
      <c r="CX1444" s="24"/>
      <c r="CY1444" s="24"/>
      <c r="CZ1444" s="24"/>
      <c r="DA1444" s="24"/>
      <c r="DB1444" s="24"/>
      <c r="DC1444" s="24"/>
      <c r="DD1444" s="24"/>
      <c r="DE1444" s="24"/>
      <c r="DF1444" s="26" t="s">
        <v>139</v>
      </c>
      <c r="DG1444" s="26" t="s">
        <v>120</v>
      </c>
      <c r="DH1444" s="26" t="s">
        <v>139</v>
      </c>
      <c r="DI1444" s="26" t="s">
        <v>120</v>
      </c>
      <c r="DJ1444" s="26" t="s">
        <v>120</v>
      </c>
      <c r="DK1444" s="26" t="s">
        <v>139</v>
      </c>
      <c r="DL1444" s="26" t="s">
        <v>139</v>
      </c>
      <c r="DM1444" s="26" t="s">
        <v>139</v>
      </c>
      <c r="DN1444" s="26" t="s">
        <v>139</v>
      </c>
      <c r="DO1444" s="26" t="s">
        <v>139</v>
      </c>
    </row>
    <row r="1445" spans="1:119" ht="20.100000000000001" customHeight="1" x14ac:dyDescent="0.25">
      <c r="A1445" s="29" t="str">
        <f t="shared" si="308"/>
        <v>Human Welfare Association5</v>
      </c>
      <c r="B1445" s="29" t="str">
        <f t="shared" si="309"/>
        <v>Human Welfare Association</v>
      </c>
      <c r="C1445" s="29">
        <f t="shared" si="310"/>
        <v>5</v>
      </c>
      <c r="D1445" s="30" t="str">
        <f t="shared" si="311"/>
        <v>South Asia</v>
      </c>
      <c r="E1445" s="30" t="str">
        <f t="shared" si="312"/>
        <v>Varanasi, India</v>
      </c>
      <c r="F1445" s="31">
        <f t="shared" si="313"/>
        <v>3</v>
      </c>
      <c r="G1445" s="31">
        <f t="shared" si="314"/>
        <v>3</v>
      </c>
      <c r="H1445" s="31">
        <f t="shared" si="315"/>
        <v>2</v>
      </c>
      <c r="I1445" s="31">
        <f t="shared" si="316"/>
        <v>3</v>
      </c>
      <c r="J1445" s="31">
        <f t="shared" si="317"/>
        <v>2</v>
      </c>
      <c r="K1445" s="31">
        <f t="shared" si="318"/>
        <v>3</v>
      </c>
      <c r="L1445" s="31">
        <f t="shared" si="319"/>
        <v>3</v>
      </c>
      <c r="M1445" s="31">
        <f t="shared" si="320"/>
        <v>3</v>
      </c>
      <c r="N1445" s="31">
        <f t="shared" si="321"/>
        <v>2.8</v>
      </c>
      <c r="O1445" s="26" t="s">
        <v>8047</v>
      </c>
      <c r="P1445" s="26" t="s">
        <v>108</v>
      </c>
      <c r="Q1445" s="27">
        <v>41771</v>
      </c>
      <c r="R1445" s="26" t="s">
        <v>166</v>
      </c>
      <c r="S1445" s="26" t="s">
        <v>193</v>
      </c>
      <c r="T1445" s="26" t="s">
        <v>194</v>
      </c>
      <c r="U1445" s="26" t="s">
        <v>112</v>
      </c>
      <c r="V1445" s="26" t="s">
        <v>225</v>
      </c>
      <c r="W1445" s="26" t="s">
        <v>226</v>
      </c>
      <c r="X1445" s="26" t="s">
        <v>8036</v>
      </c>
      <c r="Y1445" s="26" t="s">
        <v>8037</v>
      </c>
      <c r="Z1445" s="24"/>
      <c r="AA1445" s="24"/>
      <c r="AB1445" s="26" t="s">
        <v>117</v>
      </c>
      <c r="AC1445" s="28">
        <v>23000</v>
      </c>
      <c r="AD1445" s="24"/>
      <c r="AE1445" s="26" t="s">
        <v>249</v>
      </c>
      <c r="AF1445" s="26" t="s">
        <v>139</v>
      </c>
      <c r="AG1445" s="26" t="s">
        <v>224</v>
      </c>
      <c r="AH1445" s="26" t="s">
        <v>176</v>
      </c>
      <c r="AI1445" s="28">
        <v>23000</v>
      </c>
      <c r="AJ1445" s="26" t="s">
        <v>8048</v>
      </c>
      <c r="AK1445" s="26" t="s">
        <v>8049</v>
      </c>
      <c r="AL1445" s="26" t="s">
        <v>8040</v>
      </c>
      <c r="AM1445" s="24"/>
      <c r="AN1445" s="24"/>
      <c r="AO1445" s="24"/>
      <c r="AP1445" s="24"/>
      <c r="AQ1445" s="26" t="s">
        <v>8050</v>
      </c>
      <c r="AR1445" s="24"/>
      <c r="AS1445" s="24"/>
      <c r="AT1445" s="24"/>
      <c r="AU1445" s="24"/>
      <c r="AV1445" s="24"/>
      <c r="AW1445" s="28">
        <v>188361</v>
      </c>
      <c r="AX1445" s="26">
        <v>7130</v>
      </c>
      <c r="AY1445" s="28">
        <v>100</v>
      </c>
      <c r="AZ1445" s="28">
        <v>100</v>
      </c>
      <c r="BA1445" s="26">
        <v>0</v>
      </c>
      <c r="BB1445" s="26" t="s">
        <v>148</v>
      </c>
      <c r="BC1445" s="26" t="s">
        <v>8042</v>
      </c>
      <c r="BD1445" s="26" t="s">
        <v>125</v>
      </c>
      <c r="BE1445" s="24"/>
      <c r="BF1445" s="26" t="s">
        <v>6634</v>
      </c>
      <c r="BG1445" s="26" t="s">
        <v>449</v>
      </c>
      <c r="BH1445" s="26" t="s">
        <v>8051</v>
      </c>
      <c r="BI1445" s="26" t="s">
        <v>226</v>
      </c>
      <c r="BJ1445" s="26" t="s">
        <v>8052</v>
      </c>
      <c r="BK1445" s="26" t="s">
        <v>226</v>
      </c>
      <c r="BL1445" s="26" t="s">
        <v>8053</v>
      </c>
      <c r="BM1445" s="26" t="s">
        <v>449</v>
      </c>
      <c r="BN1445" s="26" t="s">
        <v>8054</v>
      </c>
      <c r="BO1445" s="26" t="s">
        <v>226</v>
      </c>
      <c r="BP1445" s="24"/>
      <c r="BQ1445" s="24"/>
      <c r="BR1445" s="26">
        <v>3</v>
      </c>
      <c r="BS1445" s="26">
        <v>3</v>
      </c>
      <c r="BT1445" s="26">
        <v>2</v>
      </c>
      <c r="BU1445" s="26">
        <v>3</v>
      </c>
      <c r="BV1445" s="26">
        <v>2</v>
      </c>
      <c r="BW1445" s="26">
        <v>3</v>
      </c>
      <c r="BX1445" s="26">
        <v>3</v>
      </c>
      <c r="BY1445" s="26">
        <v>3</v>
      </c>
      <c r="BZ1445" s="24"/>
      <c r="CA1445" s="24"/>
      <c r="CB1445" s="24"/>
      <c r="CC1445" s="24"/>
      <c r="CD1445" s="24"/>
      <c r="CE1445" s="24"/>
      <c r="CF1445" s="24"/>
      <c r="CG1445" s="24"/>
      <c r="CH1445" s="24"/>
      <c r="CI1445" s="24"/>
      <c r="CJ1445" s="24"/>
      <c r="CK1445" s="24"/>
      <c r="CL1445" s="24"/>
      <c r="CM1445" s="24"/>
      <c r="CN1445" s="24"/>
      <c r="CO1445" s="24"/>
      <c r="CP1445" s="24"/>
      <c r="CQ1445" s="24"/>
      <c r="CR1445" s="24"/>
      <c r="CS1445" s="24"/>
      <c r="CT1445" s="24"/>
      <c r="CU1445" s="24"/>
      <c r="CV1445" s="24"/>
      <c r="CW1445" s="24"/>
      <c r="CX1445" s="24"/>
      <c r="CY1445" s="24"/>
      <c r="CZ1445" s="24"/>
      <c r="DA1445" s="24"/>
      <c r="DB1445" s="24"/>
      <c r="DC1445" s="24"/>
      <c r="DD1445" s="24"/>
      <c r="DE1445" s="24"/>
      <c r="DF1445" s="26" t="s">
        <v>139</v>
      </c>
      <c r="DG1445" s="26" t="s">
        <v>120</v>
      </c>
      <c r="DH1445" s="26" t="s">
        <v>139</v>
      </c>
      <c r="DI1445" s="26" t="s">
        <v>120</v>
      </c>
      <c r="DJ1445" s="26" t="s">
        <v>120</v>
      </c>
      <c r="DK1445" s="26" t="s">
        <v>139</v>
      </c>
      <c r="DL1445" s="26" t="s">
        <v>139</v>
      </c>
      <c r="DM1445" s="26" t="s">
        <v>139</v>
      </c>
      <c r="DN1445" s="26" t="s">
        <v>139</v>
      </c>
      <c r="DO1445" s="26" t="s">
        <v>139</v>
      </c>
    </row>
    <row r="1446" spans="1:119" ht="20.100000000000001" customHeight="1" x14ac:dyDescent="0.25">
      <c r="A1446" s="29" t="str">
        <f t="shared" si="308"/>
        <v>Human Welfare Association4</v>
      </c>
      <c r="B1446" s="29" t="str">
        <f t="shared" si="309"/>
        <v>Human Welfare Association</v>
      </c>
      <c r="C1446" s="29">
        <f t="shared" si="310"/>
        <v>4</v>
      </c>
      <c r="D1446" s="30" t="str">
        <f t="shared" si="311"/>
        <v>South Asia</v>
      </c>
      <c r="E1446" s="30" t="str">
        <f t="shared" si="312"/>
        <v>Varanasi, India</v>
      </c>
      <c r="F1446" s="31">
        <f t="shared" si="313"/>
        <v>3</v>
      </c>
      <c r="G1446" s="31">
        <f t="shared" si="314"/>
        <v>3</v>
      </c>
      <c r="H1446" s="31">
        <f t="shared" si="315"/>
        <v>2</v>
      </c>
      <c r="I1446" s="31">
        <f t="shared" si="316"/>
        <v>3</v>
      </c>
      <c r="J1446" s="31">
        <f t="shared" si="317"/>
        <v>2</v>
      </c>
      <c r="K1446" s="31">
        <f t="shared" si="318"/>
        <v>3</v>
      </c>
      <c r="L1446" s="31">
        <f t="shared" si="319"/>
        <v>3</v>
      </c>
      <c r="M1446" s="31">
        <f t="shared" si="320"/>
        <v>3</v>
      </c>
      <c r="N1446" s="31">
        <f t="shared" si="321"/>
        <v>2.8</v>
      </c>
      <c r="O1446" s="26" t="s">
        <v>8055</v>
      </c>
      <c r="P1446" s="26" t="s">
        <v>108</v>
      </c>
      <c r="Q1446" s="27">
        <v>41400</v>
      </c>
      <c r="R1446" s="26" t="s">
        <v>166</v>
      </c>
      <c r="S1446" s="26" t="s">
        <v>206</v>
      </c>
      <c r="T1446" s="26" t="s">
        <v>207</v>
      </c>
      <c r="U1446" s="26" t="s">
        <v>112</v>
      </c>
      <c r="V1446" s="26" t="s">
        <v>225</v>
      </c>
      <c r="W1446" s="26" t="s">
        <v>226</v>
      </c>
      <c r="X1446" s="26" t="s">
        <v>8036</v>
      </c>
      <c r="Y1446" s="26" t="s">
        <v>8037</v>
      </c>
      <c r="Z1446" s="24"/>
      <c r="AA1446" s="24"/>
      <c r="AB1446" s="26" t="s">
        <v>117</v>
      </c>
      <c r="AC1446" s="28">
        <v>21000</v>
      </c>
      <c r="AD1446" s="24"/>
      <c r="AE1446" s="26" t="s">
        <v>249</v>
      </c>
      <c r="AF1446" s="26" t="s">
        <v>139</v>
      </c>
      <c r="AG1446" s="26" t="s">
        <v>224</v>
      </c>
      <c r="AH1446" s="26" t="s">
        <v>185</v>
      </c>
      <c r="AI1446" s="28">
        <v>21000</v>
      </c>
      <c r="AJ1446" s="26" t="s">
        <v>8056</v>
      </c>
      <c r="AK1446" s="26" t="s">
        <v>8039</v>
      </c>
      <c r="AL1446" s="26" t="s">
        <v>8040</v>
      </c>
      <c r="AM1446" s="24"/>
      <c r="AN1446" s="24"/>
      <c r="AO1446" s="24"/>
      <c r="AP1446" s="24"/>
      <c r="AQ1446" s="26" t="s">
        <v>8057</v>
      </c>
      <c r="AR1446" s="24"/>
      <c r="AS1446" s="24"/>
      <c r="AT1446" s="24"/>
      <c r="AU1446" s="24"/>
      <c r="AV1446" s="24"/>
      <c r="AW1446" s="28">
        <v>203361</v>
      </c>
      <c r="AX1446" s="26">
        <v>6260</v>
      </c>
      <c r="AY1446" s="28">
        <v>78</v>
      </c>
      <c r="AZ1446" s="28">
        <v>71</v>
      </c>
      <c r="BA1446" s="26">
        <v>0</v>
      </c>
      <c r="BB1446" s="26" t="s">
        <v>148</v>
      </c>
      <c r="BC1446" s="26" t="s">
        <v>8042</v>
      </c>
      <c r="BD1446" s="26" t="s">
        <v>125</v>
      </c>
      <c r="BE1446" s="24"/>
      <c r="BF1446" s="26" t="s">
        <v>6634</v>
      </c>
      <c r="BG1446" s="26" t="s">
        <v>449</v>
      </c>
      <c r="BH1446" s="26" t="s">
        <v>8052</v>
      </c>
      <c r="BI1446" s="26" t="s">
        <v>226</v>
      </c>
      <c r="BJ1446" s="26" t="s">
        <v>8053</v>
      </c>
      <c r="BK1446" s="26" t="s">
        <v>449</v>
      </c>
      <c r="BL1446" s="26" t="s">
        <v>8058</v>
      </c>
      <c r="BM1446" s="26" t="s">
        <v>226</v>
      </c>
      <c r="BN1446" s="26" t="s">
        <v>8051</v>
      </c>
      <c r="BO1446" s="26" t="s">
        <v>226</v>
      </c>
      <c r="BP1446" s="24"/>
      <c r="BQ1446" s="24"/>
      <c r="BR1446" s="26">
        <v>3</v>
      </c>
      <c r="BS1446" s="26">
        <v>3</v>
      </c>
      <c r="BT1446" s="26">
        <v>2</v>
      </c>
      <c r="BU1446" s="26">
        <v>3</v>
      </c>
      <c r="BV1446" s="26">
        <v>2</v>
      </c>
      <c r="BW1446" s="26">
        <v>3</v>
      </c>
      <c r="BX1446" s="26">
        <v>3</v>
      </c>
      <c r="BY1446" s="26">
        <v>3</v>
      </c>
      <c r="BZ1446" s="24"/>
      <c r="CA1446" s="24"/>
      <c r="CB1446" s="24"/>
      <c r="CC1446" s="24"/>
      <c r="CD1446" s="24"/>
      <c r="CE1446" s="24"/>
      <c r="CF1446" s="24"/>
      <c r="CG1446" s="24"/>
      <c r="CH1446" s="24"/>
      <c r="CI1446" s="24"/>
      <c r="CJ1446" s="24"/>
      <c r="CK1446" s="24"/>
      <c r="CL1446" s="24"/>
      <c r="CM1446" s="24"/>
      <c r="CN1446" s="24"/>
      <c r="CO1446" s="24"/>
      <c r="CP1446" s="24"/>
      <c r="CQ1446" s="24"/>
      <c r="CR1446" s="24"/>
      <c r="CS1446" s="24"/>
      <c r="CT1446" s="24"/>
      <c r="CU1446" s="24"/>
      <c r="CV1446" s="24"/>
      <c r="CW1446" s="24"/>
      <c r="CX1446" s="24"/>
      <c r="CY1446" s="24"/>
      <c r="CZ1446" s="24"/>
      <c r="DA1446" s="24"/>
      <c r="DB1446" s="24"/>
      <c r="DC1446" s="24"/>
      <c r="DD1446" s="24"/>
      <c r="DE1446" s="24"/>
      <c r="DF1446" s="26" t="s">
        <v>139</v>
      </c>
      <c r="DG1446" s="26" t="s">
        <v>120</v>
      </c>
      <c r="DH1446" s="26" t="s">
        <v>139</v>
      </c>
      <c r="DI1446" s="26" t="s">
        <v>120</v>
      </c>
      <c r="DJ1446" s="26" t="s">
        <v>120</v>
      </c>
      <c r="DK1446" s="26" t="s">
        <v>139</v>
      </c>
      <c r="DL1446" s="26" t="s">
        <v>139</v>
      </c>
      <c r="DM1446" s="26" t="s">
        <v>139</v>
      </c>
      <c r="DN1446" s="26" t="s">
        <v>139</v>
      </c>
      <c r="DO1446" s="26" t="s">
        <v>139</v>
      </c>
    </row>
    <row r="1447" spans="1:119" ht="20.100000000000001" customHeight="1" x14ac:dyDescent="0.25">
      <c r="A1447" s="29" t="str">
        <f t="shared" si="308"/>
        <v/>
      </c>
      <c r="B1447" s="29" t="str">
        <f t="shared" si="309"/>
        <v>Human Welfare Association</v>
      </c>
      <c r="C1447" s="29">
        <f t="shared" si="310"/>
        <v>0</v>
      </c>
      <c r="D1447" s="30" t="str">
        <f t="shared" si="311"/>
        <v>South Asia</v>
      </c>
      <c r="E1447" s="30" t="str">
        <f t="shared" si="312"/>
        <v>Varanasi, India</v>
      </c>
      <c r="F1447" s="31">
        <f t="shared" si="313"/>
        <v>0</v>
      </c>
      <c r="G1447" s="31">
        <f t="shared" si="314"/>
        <v>0</v>
      </c>
      <c r="H1447" s="31">
        <f t="shared" si="315"/>
        <v>0</v>
      </c>
      <c r="I1447" s="31">
        <f t="shared" si="316"/>
        <v>0</v>
      </c>
      <c r="J1447" s="31">
        <f t="shared" si="317"/>
        <v>0</v>
      </c>
      <c r="K1447" s="31">
        <f t="shared" si="318"/>
        <v>0</v>
      </c>
      <c r="L1447" s="31">
        <f t="shared" si="319"/>
        <v>0</v>
      </c>
      <c r="M1447" s="31">
        <f t="shared" si="320"/>
        <v>0</v>
      </c>
      <c r="N1447" s="31">
        <f t="shared" si="321"/>
        <v>0</v>
      </c>
      <c r="O1447" s="26" t="s">
        <v>16161</v>
      </c>
      <c r="P1447" s="26" t="s">
        <v>108</v>
      </c>
      <c r="Q1447" s="27">
        <v>41290</v>
      </c>
      <c r="R1447" s="24"/>
      <c r="S1447" s="24"/>
      <c r="T1447" s="26" t="s">
        <v>207</v>
      </c>
      <c r="U1447" s="24"/>
      <c r="V1447" s="26" t="s">
        <v>225</v>
      </c>
      <c r="W1447" s="26" t="s">
        <v>226</v>
      </c>
      <c r="X1447" s="26" t="s">
        <v>8036</v>
      </c>
      <c r="Y1447" s="26" t="s">
        <v>8037</v>
      </c>
      <c r="Z1447" s="24"/>
      <c r="AA1447" s="24"/>
      <c r="AB1447" s="26" t="s">
        <v>15736</v>
      </c>
      <c r="AC1447" s="28">
        <v>2000</v>
      </c>
      <c r="AD1447" s="24"/>
      <c r="AE1447" s="26" t="s">
        <v>249</v>
      </c>
      <c r="AF1447" s="26" t="s">
        <v>139</v>
      </c>
      <c r="AG1447" s="26" t="s">
        <v>224</v>
      </c>
      <c r="AH1447" s="24"/>
      <c r="AI1447" s="28">
        <v>2000</v>
      </c>
      <c r="AJ1447" s="24"/>
      <c r="AK1447" s="24"/>
      <c r="AL1447" s="24"/>
      <c r="AM1447" s="24"/>
      <c r="AN1447" s="24"/>
      <c r="AO1447" s="24"/>
      <c r="AP1447" s="24"/>
      <c r="AQ1447" s="24"/>
      <c r="AR1447" s="24"/>
      <c r="AS1447" s="24"/>
      <c r="AT1447" s="24"/>
      <c r="AU1447" s="24"/>
      <c r="AV1447" s="24"/>
      <c r="AW1447" s="28">
        <v>0</v>
      </c>
      <c r="AX1447" s="26">
        <v>0</v>
      </c>
      <c r="AY1447" s="28">
        <v>0</v>
      </c>
      <c r="AZ1447" s="28">
        <v>0</v>
      </c>
      <c r="BA1447" s="26">
        <v>0</v>
      </c>
      <c r="BB1447" s="24"/>
      <c r="BC1447" s="26" t="s">
        <v>8042</v>
      </c>
      <c r="BD1447" s="24"/>
      <c r="BE1447" s="24"/>
      <c r="BF1447" s="24"/>
      <c r="BG1447" s="24"/>
      <c r="BH1447" s="24"/>
      <c r="BI1447" s="24"/>
      <c r="BJ1447" s="24"/>
      <c r="BK1447" s="24"/>
      <c r="BL1447" s="24"/>
      <c r="BM1447" s="24"/>
      <c r="BN1447" s="24"/>
      <c r="BO1447" s="24"/>
      <c r="BP1447" s="24"/>
      <c r="BQ1447" s="24"/>
      <c r="BR1447" s="26">
        <v>0</v>
      </c>
      <c r="BS1447" s="26">
        <v>0</v>
      </c>
      <c r="BT1447" s="26">
        <v>0</v>
      </c>
      <c r="BU1447" s="26">
        <v>0</v>
      </c>
      <c r="BV1447" s="26">
        <v>0</v>
      </c>
      <c r="BW1447" s="26">
        <v>0</v>
      </c>
      <c r="BX1447" s="26">
        <v>0</v>
      </c>
      <c r="BY1447" s="26">
        <v>0</v>
      </c>
      <c r="BZ1447" s="24"/>
      <c r="CA1447" s="24"/>
      <c r="CB1447" s="24"/>
      <c r="CC1447" s="24"/>
      <c r="CD1447" s="24"/>
      <c r="CE1447" s="24"/>
      <c r="CF1447" s="24"/>
      <c r="CG1447" s="24"/>
      <c r="CH1447" s="24"/>
      <c r="CI1447" s="24"/>
      <c r="CJ1447" s="24"/>
      <c r="CK1447" s="24"/>
      <c r="CL1447" s="24"/>
      <c r="CM1447" s="24"/>
      <c r="CN1447" s="24"/>
      <c r="CO1447" s="24"/>
      <c r="CP1447" s="24"/>
      <c r="CQ1447" s="24"/>
      <c r="CR1447" s="24"/>
      <c r="CS1447" s="24"/>
      <c r="CT1447" s="24"/>
      <c r="CU1447" s="24"/>
      <c r="CV1447" s="24"/>
      <c r="CW1447" s="24"/>
      <c r="CX1447" s="24"/>
      <c r="CY1447" s="24"/>
      <c r="CZ1447" s="24"/>
      <c r="DA1447" s="24"/>
      <c r="DB1447" s="24"/>
      <c r="DC1447" s="24"/>
      <c r="DD1447" s="24"/>
      <c r="DE1447" s="24"/>
      <c r="DF1447" s="26" t="s">
        <v>139</v>
      </c>
      <c r="DG1447" s="26" t="s">
        <v>139</v>
      </c>
      <c r="DH1447" s="26" t="s">
        <v>139</v>
      </c>
      <c r="DI1447" s="26" t="s">
        <v>139</v>
      </c>
      <c r="DJ1447" s="26" t="s">
        <v>139</v>
      </c>
      <c r="DK1447" s="26" t="s">
        <v>139</v>
      </c>
      <c r="DL1447" s="26" t="s">
        <v>139</v>
      </c>
      <c r="DM1447" s="26" t="s">
        <v>139</v>
      </c>
      <c r="DN1447" s="26" t="s">
        <v>139</v>
      </c>
      <c r="DO1447" s="26" t="s">
        <v>139</v>
      </c>
    </row>
    <row r="1448" spans="1:119" ht="20.100000000000001" customHeight="1" x14ac:dyDescent="0.25">
      <c r="A1448" s="29" t="str">
        <f t="shared" si="308"/>
        <v>Human Welfare Association3</v>
      </c>
      <c r="B1448" s="29" t="str">
        <f t="shared" si="309"/>
        <v>Human Welfare Association</v>
      </c>
      <c r="C1448" s="29">
        <f t="shared" si="310"/>
        <v>3</v>
      </c>
      <c r="D1448" s="30" t="str">
        <f t="shared" si="311"/>
        <v>South Asia</v>
      </c>
      <c r="E1448" s="30" t="str">
        <f t="shared" si="312"/>
        <v>Varanasi, India</v>
      </c>
      <c r="F1448" s="31">
        <f t="shared" si="313"/>
        <v>3</v>
      </c>
      <c r="G1448" s="31">
        <f t="shared" si="314"/>
        <v>3</v>
      </c>
      <c r="H1448" s="31">
        <f t="shared" si="315"/>
        <v>2</v>
      </c>
      <c r="I1448" s="31">
        <f t="shared" si="316"/>
        <v>3</v>
      </c>
      <c r="J1448" s="31">
        <f t="shared" si="317"/>
        <v>2</v>
      </c>
      <c r="K1448" s="31">
        <f t="shared" si="318"/>
        <v>2</v>
      </c>
      <c r="L1448" s="31">
        <f t="shared" si="319"/>
        <v>3</v>
      </c>
      <c r="M1448" s="31">
        <f t="shared" si="320"/>
        <v>3</v>
      </c>
      <c r="N1448" s="31">
        <f t="shared" si="321"/>
        <v>2.6</v>
      </c>
      <c r="O1448" s="26" t="s">
        <v>8059</v>
      </c>
      <c r="P1448" s="26" t="s">
        <v>108</v>
      </c>
      <c r="Q1448" s="27">
        <v>41038</v>
      </c>
      <c r="R1448" s="26" t="s">
        <v>109</v>
      </c>
      <c r="S1448" s="26" t="s">
        <v>217</v>
      </c>
      <c r="T1448" s="26" t="s">
        <v>175</v>
      </c>
      <c r="U1448" s="26" t="s">
        <v>112</v>
      </c>
      <c r="V1448" s="26" t="s">
        <v>225</v>
      </c>
      <c r="W1448" s="26" t="s">
        <v>226</v>
      </c>
      <c r="X1448" s="26" t="s">
        <v>8036</v>
      </c>
      <c r="Y1448" s="26" t="s">
        <v>8037</v>
      </c>
      <c r="Z1448" s="24"/>
      <c r="AA1448" s="24"/>
      <c r="AB1448" s="26" t="s">
        <v>117</v>
      </c>
      <c r="AC1448" s="28">
        <v>17000</v>
      </c>
      <c r="AD1448" s="24"/>
      <c r="AE1448" s="26" t="s">
        <v>249</v>
      </c>
      <c r="AF1448" s="26" t="s">
        <v>139</v>
      </c>
      <c r="AG1448" s="26" t="s">
        <v>224</v>
      </c>
      <c r="AH1448" s="26" t="s">
        <v>121</v>
      </c>
      <c r="AI1448" s="28">
        <v>17000</v>
      </c>
      <c r="AJ1448" s="24"/>
      <c r="AK1448" s="26" t="s">
        <v>8060</v>
      </c>
      <c r="AL1448" s="26" t="s">
        <v>8061</v>
      </c>
      <c r="AM1448" s="24"/>
      <c r="AN1448" s="24"/>
      <c r="AO1448" s="24"/>
      <c r="AP1448" s="24"/>
      <c r="AQ1448" s="24"/>
      <c r="AR1448" s="24"/>
      <c r="AS1448" s="24"/>
      <c r="AT1448" s="24"/>
      <c r="AU1448" s="26" t="s">
        <v>8062</v>
      </c>
      <c r="AV1448" s="24"/>
      <c r="AW1448" s="28">
        <v>160789</v>
      </c>
      <c r="AX1448" s="26">
        <v>5300</v>
      </c>
      <c r="AY1448" s="28">
        <v>70</v>
      </c>
      <c r="AZ1448" s="28">
        <v>65</v>
      </c>
      <c r="BA1448" s="26">
        <v>0</v>
      </c>
      <c r="BB1448" s="26" t="s">
        <v>148</v>
      </c>
      <c r="BC1448" s="26" t="s">
        <v>8042</v>
      </c>
      <c r="BD1448" s="26" t="s">
        <v>125</v>
      </c>
      <c r="BE1448" s="24"/>
      <c r="BF1448" s="26" t="s">
        <v>6634</v>
      </c>
      <c r="BG1448" s="26" t="s">
        <v>449</v>
      </c>
      <c r="BH1448" s="26" t="s">
        <v>8063</v>
      </c>
      <c r="BI1448" s="26" t="s">
        <v>226</v>
      </c>
      <c r="BJ1448" s="26" t="s">
        <v>8045</v>
      </c>
      <c r="BK1448" s="26" t="s">
        <v>449</v>
      </c>
      <c r="BL1448" s="26" t="s">
        <v>8064</v>
      </c>
      <c r="BM1448" s="26" t="s">
        <v>226</v>
      </c>
      <c r="BN1448" s="26" t="s">
        <v>1753</v>
      </c>
      <c r="BO1448" s="26" t="s">
        <v>191</v>
      </c>
      <c r="BP1448" s="26" t="s">
        <v>8065</v>
      </c>
      <c r="BQ1448" s="26" t="s">
        <v>226</v>
      </c>
      <c r="BR1448" s="26">
        <v>3</v>
      </c>
      <c r="BS1448" s="26">
        <v>3</v>
      </c>
      <c r="BT1448" s="26">
        <v>2</v>
      </c>
      <c r="BU1448" s="26">
        <v>3</v>
      </c>
      <c r="BV1448" s="26">
        <v>2</v>
      </c>
      <c r="BW1448" s="26">
        <v>2</v>
      </c>
      <c r="BX1448" s="26">
        <v>3</v>
      </c>
      <c r="BY1448" s="26">
        <v>3</v>
      </c>
      <c r="BZ1448" s="24"/>
      <c r="CA1448" s="24"/>
      <c r="CB1448" s="24"/>
      <c r="CC1448" s="24"/>
      <c r="CD1448" s="24"/>
      <c r="CE1448" s="24"/>
      <c r="CF1448" s="24"/>
      <c r="CG1448" s="24"/>
      <c r="CH1448" s="24"/>
      <c r="CI1448" s="24"/>
      <c r="CJ1448" s="24"/>
      <c r="CK1448" s="24"/>
      <c r="CL1448" s="24"/>
      <c r="CM1448" s="24"/>
      <c r="CN1448" s="24"/>
      <c r="CO1448" s="24"/>
      <c r="CP1448" s="24"/>
      <c r="CQ1448" s="24"/>
      <c r="CR1448" s="24"/>
      <c r="CS1448" s="24"/>
      <c r="CT1448" s="24"/>
      <c r="CU1448" s="24"/>
      <c r="CV1448" s="24"/>
      <c r="CW1448" s="24"/>
      <c r="CX1448" s="24"/>
      <c r="CY1448" s="24"/>
      <c r="CZ1448" s="24"/>
      <c r="DA1448" s="24"/>
      <c r="DB1448" s="24"/>
      <c r="DC1448" s="24"/>
      <c r="DD1448" s="24"/>
      <c r="DE1448" s="24"/>
      <c r="DF1448" s="26" t="s">
        <v>139</v>
      </c>
      <c r="DG1448" s="26" t="s">
        <v>139</v>
      </c>
      <c r="DH1448" s="26" t="s">
        <v>139</v>
      </c>
      <c r="DI1448" s="26" t="s">
        <v>139</v>
      </c>
      <c r="DJ1448" s="26" t="s">
        <v>139</v>
      </c>
      <c r="DK1448" s="26" t="s">
        <v>139</v>
      </c>
      <c r="DL1448" s="26" t="s">
        <v>139</v>
      </c>
      <c r="DM1448" s="26" t="s">
        <v>139</v>
      </c>
      <c r="DN1448" s="26" t="s">
        <v>139</v>
      </c>
      <c r="DO1448" s="26" t="s">
        <v>139</v>
      </c>
    </row>
    <row r="1449" spans="1:119" ht="20.100000000000001" customHeight="1" x14ac:dyDescent="0.25">
      <c r="A1449" s="29" t="str">
        <f t="shared" si="308"/>
        <v>Human Welfare Association2</v>
      </c>
      <c r="B1449" s="29" t="str">
        <f t="shared" si="309"/>
        <v>Human Welfare Association</v>
      </c>
      <c r="C1449" s="29">
        <f t="shared" si="310"/>
        <v>2</v>
      </c>
      <c r="D1449" s="30" t="str">
        <f t="shared" si="311"/>
        <v>South Asia</v>
      </c>
      <c r="E1449" s="30" t="str">
        <f t="shared" si="312"/>
        <v>Varanasi, India</v>
      </c>
      <c r="F1449" s="31">
        <f t="shared" si="313"/>
        <v>3</v>
      </c>
      <c r="G1449" s="31">
        <f t="shared" si="314"/>
        <v>2</v>
      </c>
      <c r="H1449" s="31">
        <f t="shared" si="315"/>
        <v>2</v>
      </c>
      <c r="I1449" s="31">
        <f t="shared" si="316"/>
        <v>3</v>
      </c>
      <c r="J1449" s="31">
        <f t="shared" si="317"/>
        <v>2</v>
      </c>
      <c r="K1449" s="31">
        <f t="shared" si="318"/>
        <v>2</v>
      </c>
      <c r="L1449" s="31">
        <f t="shared" si="319"/>
        <v>2</v>
      </c>
      <c r="M1449" s="31">
        <f t="shared" si="320"/>
        <v>2</v>
      </c>
      <c r="N1449" s="31">
        <f t="shared" si="321"/>
        <v>2.2999999999999998</v>
      </c>
      <c r="O1449" s="26" t="s">
        <v>8066</v>
      </c>
      <c r="P1449" s="26" t="s">
        <v>108</v>
      </c>
      <c r="Q1449" s="27">
        <v>40672</v>
      </c>
      <c r="R1449" s="26" t="s">
        <v>155</v>
      </c>
      <c r="S1449" s="26" t="s">
        <v>409</v>
      </c>
      <c r="T1449" s="26" t="s">
        <v>333</v>
      </c>
      <c r="U1449" s="26" t="s">
        <v>112</v>
      </c>
      <c r="V1449" s="26" t="s">
        <v>225</v>
      </c>
      <c r="W1449" s="26" t="s">
        <v>226</v>
      </c>
      <c r="X1449" s="26" t="s">
        <v>8036</v>
      </c>
      <c r="Y1449" s="26" t="s">
        <v>8037</v>
      </c>
      <c r="Z1449" s="24"/>
      <c r="AA1449" s="24"/>
      <c r="AB1449" s="26" t="s">
        <v>117</v>
      </c>
      <c r="AC1449" s="28">
        <v>10000</v>
      </c>
      <c r="AD1449" s="24"/>
      <c r="AE1449" s="26" t="s">
        <v>249</v>
      </c>
      <c r="AF1449" s="26" t="s">
        <v>139</v>
      </c>
      <c r="AG1449" s="26" t="s">
        <v>224</v>
      </c>
      <c r="AH1449" s="26" t="s">
        <v>143</v>
      </c>
      <c r="AI1449" s="28">
        <v>10000</v>
      </c>
      <c r="AJ1449" s="24"/>
      <c r="AK1449" s="26" t="s">
        <v>8067</v>
      </c>
      <c r="AL1449" s="26" t="s">
        <v>8061</v>
      </c>
      <c r="AM1449" s="26" t="s">
        <v>8068</v>
      </c>
      <c r="AN1449" s="26" t="s">
        <v>8069</v>
      </c>
      <c r="AO1449" s="26" t="s">
        <v>8070</v>
      </c>
      <c r="AP1449" s="24"/>
      <c r="AQ1449" s="24"/>
      <c r="AR1449" s="24"/>
      <c r="AS1449" s="24"/>
      <c r="AT1449" s="26" t="s">
        <v>8071</v>
      </c>
      <c r="AU1449" s="24"/>
      <c r="AV1449" s="24"/>
      <c r="AW1449" s="28">
        <v>189311</v>
      </c>
      <c r="AX1449" s="26">
        <v>4700</v>
      </c>
      <c r="AY1449" s="28">
        <v>68</v>
      </c>
      <c r="AZ1449" s="28">
        <v>60</v>
      </c>
      <c r="BA1449" s="26">
        <v>0</v>
      </c>
      <c r="BB1449" s="26" t="s">
        <v>148</v>
      </c>
      <c r="BC1449" s="26" t="s">
        <v>8042</v>
      </c>
      <c r="BD1449" s="24"/>
      <c r="BE1449" s="24"/>
      <c r="BF1449" s="26" t="s">
        <v>6634</v>
      </c>
      <c r="BG1449" s="26" t="s">
        <v>449</v>
      </c>
      <c r="BH1449" s="26" t="s">
        <v>8072</v>
      </c>
      <c r="BI1449" s="26" t="s">
        <v>395</v>
      </c>
      <c r="BJ1449" s="26" t="s">
        <v>8073</v>
      </c>
      <c r="BK1449" s="26" t="s">
        <v>226</v>
      </c>
      <c r="BL1449" s="26" t="s">
        <v>8074</v>
      </c>
      <c r="BM1449" s="26" t="s">
        <v>226</v>
      </c>
      <c r="BN1449" s="26" t="s">
        <v>8065</v>
      </c>
      <c r="BO1449" s="26" t="s">
        <v>226</v>
      </c>
      <c r="BP1449" s="24"/>
      <c r="BQ1449" s="24"/>
      <c r="BR1449" s="26">
        <v>3</v>
      </c>
      <c r="BS1449" s="26">
        <v>2</v>
      </c>
      <c r="BT1449" s="26">
        <v>2</v>
      </c>
      <c r="BU1449" s="26">
        <v>3</v>
      </c>
      <c r="BV1449" s="26">
        <v>2</v>
      </c>
      <c r="BW1449" s="26">
        <v>2</v>
      </c>
      <c r="BX1449" s="26">
        <v>2</v>
      </c>
      <c r="BY1449" s="26">
        <v>2</v>
      </c>
      <c r="BZ1449" s="24"/>
      <c r="CA1449" s="24"/>
      <c r="CB1449" s="24"/>
      <c r="CC1449" s="24"/>
      <c r="CD1449" s="24"/>
      <c r="CE1449" s="24"/>
      <c r="CF1449" s="24"/>
      <c r="CG1449" s="24"/>
      <c r="CH1449" s="24"/>
      <c r="CI1449" s="24"/>
      <c r="CJ1449" s="24"/>
      <c r="CK1449" s="24"/>
      <c r="CL1449" s="24"/>
      <c r="CM1449" s="24"/>
      <c r="CN1449" s="24"/>
      <c r="CO1449" s="24"/>
      <c r="CP1449" s="24"/>
      <c r="CQ1449" s="24"/>
      <c r="CR1449" s="24"/>
      <c r="CS1449" s="24"/>
      <c r="CT1449" s="24"/>
      <c r="CU1449" s="24"/>
      <c r="CV1449" s="24"/>
      <c r="CW1449" s="24"/>
      <c r="CX1449" s="24"/>
      <c r="CY1449" s="24"/>
      <c r="CZ1449" s="24"/>
      <c r="DA1449" s="24"/>
      <c r="DB1449" s="24"/>
      <c r="DC1449" s="24"/>
      <c r="DD1449" s="24"/>
      <c r="DE1449" s="24"/>
      <c r="DF1449" s="26" t="s">
        <v>139</v>
      </c>
      <c r="DG1449" s="26" t="s">
        <v>139</v>
      </c>
      <c r="DH1449" s="26" t="s">
        <v>139</v>
      </c>
      <c r="DI1449" s="26" t="s">
        <v>139</v>
      </c>
      <c r="DJ1449" s="26" t="s">
        <v>139</v>
      </c>
      <c r="DK1449" s="26" t="s">
        <v>139</v>
      </c>
      <c r="DL1449" s="26" t="s">
        <v>139</v>
      </c>
      <c r="DM1449" s="26" t="s">
        <v>139</v>
      </c>
      <c r="DN1449" s="26" t="s">
        <v>139</v>
      </c>
      <c r="DO1449" s="26" t="s">
        <v>139</v>
      </c>
    </row>
    <row r="1450" spans="1:119" ht="20.100000000000001" customHeight="1" x14ac:dyDescent="0.25">
      <c r="A1450" s="29" t="str">
        <f t="shared" si="308"/>
        <v>Human Welfare Association1</v>
      </c>
      <c r="B1450" s="29" t="str">
        <f t="shared" si="309"/>
        <v>Human Welfare Association</v>
      </c>
      <c r="C1450" s="29">
        <f t="shared" si="310"/>
        <v>1</v>
      </c>
      <c r="D1450" s="30" t="str">
        <f t="shared" si="311"/>
        <v>South Asia</v>
      </c>
      <c r="E1450" s="30" t="str">
        <f t="shared" si="312"/>
        <v>Varanasi, India</v>
      </c>
      <c r="F1450" s="31">
        <f t="shared" si="313"/>
        <v>3</v>
      </c>
      <c r="G1450" s="31">
        <f t="shared" si="314"/>
        <v>2</v>
      </c>
      <c r="H1450" s="31">
        <f t="shared" si="315"/>
        <v>2</v>
      </c>
      <c r="I1450" s="31">
        <f t="shared" si="316"/>
        <v>3</v>
      </c>
      <c r="J1450" s="31">
        <f t="shared" si="317"/>
        <v>1</v>
      </c>
      <c r="K1450" s="31">
        <f t="shared" si="318"/>
        <v>1</v>
      </c>
      <c r="L1450" s="31">
        <f t="shared" si="319"/>
        <v>1</v>
      </c>
      <c r="M1450" s="31">
        <f t="shared" si="320"/>
        <v>1</v>
      </c>
      <c r="N1450" s="31">
        <f t="shared" si="321"/>
        <v>1.8</v>
      </c>
      <c r="O1450" s="26" t="s">
        <v>8075</v>
      </c>
      <c r="P1450" s="26" t="s">
        <v>108</v>
      </c>
      <c r="Q1450" s="27">
        <v>40315</v>
      </c>
      <c r="R1450" s="26" t="s">
        <v>155</v>
      </c>
      <c r="S1450" s="26" t="s">
        <v>234</v>
      </c>
      <c r="T1450" s="26" t="s">
        <v>224</v>
      </c>
      <c r="U1450" s="26" t="s">
        <v>112</v>
      </c>
      <c r="V1450" s="26" t="s">
        <v>225</v>
      </c>
      <c r="W1450" s="26" t="s">
        <v>226</v>
      </c>
      <c r="X1450" s="26" t="s">
        <v>8036</v>
      </c>
      <c r="Y1450" s="26" t="s">
        <v>8037</v>
      </c>
      <c r="Z1450" s="24"/>
      <c r="AA1450" s="24"/>
      <c r="AB1450" s="26" t="s">
        <v>117</v>
      </c>
      <c r="AC1450" s="28">
        <v>9000</v>
      </c>
      <c r="AD1450" s="24"/>
      <c r="AE1450" s="26" t="s">
        <v>249</v>
      </c>
      <c r="AF1450" s="26" t="s">
        <v>139</v>
      </c>
      <c r="AG1450" s="26" t="s">
        <v>224</v>
      </c>
      <c r="AH1450" s="26" t="s">
        <v>158</v>
      </c>
      <c r="AI1450" s="28">
        <v>9000</v>
      </c>
      <c r="AJ1450" s="24"/>
      <c r="AK1450" s="26" t="s">
        <v>8060</v>
      </c>
      <c r="AL1450" s="26" t="s">
        <v>8076</v>
      </c>
      <c r="AM1450" s="26" t="s">
        <v>8068</v>
      </c>
      <c r="AN1450" s="26" t="s">
        <v>8069</v>
      </c>
      <c r="AO1450" s="24"/>
      <c r="AP1450" s="24"/>
      <c r="AQ1450" s="24"/>
      <c r="AR1450" s="24"/>
      <c r="AS1450" s="24"/>
      <c r="AT1450" s="24"/>
      <c r="AU1450" s="24"/>
      <c r="AV1450" s="24"/>
      <c r="AW1450" s="28">
        <v>210192</v>
      </c>
      <c r="AX1450" s="26">
        <v>4272</v>
      </c>
      <c r="AY1450" s="28">
        <v>2550</v>
      </c>
      <c r="AZ1450" s="28">
        <v>1550</v>
      </c>
      <c r="BA1450" s="26">
        <v>0</v>
      </c>
      <c r="BB1450" s="26" t="s">
        <v>241</v>
      </c>
      <c r="BC1450" s="26" t="s">
        <v>8042</v>
      </c>
      <c r="BD1450" s="24"/>
      <c r="BE1450" s="24"/>
      <c r="BF1450" s="24"/>
      <c r="BG1450" s="24"/>
      <c r="BH1450" s="24"/>
      <c r="BI1450" s="24"/>
      <c r="BJ1450" s="24"/>
      <c r="BK1450" s="24"/>
      <c r="BL1450" s="24"/>
      <c r="BM1450" s="24"/>
      <c r="BN1450" s="24"/>
      <c r="BO1450" s="24"/>
      <c r="BP1450" s="24"/>
      <c r="BQ1450" s="24"/>
      <c r="BR1450" s="26">
        <v>3</v>
      </c>
      <c r="BS1450" s="26">
        <v>2</v>
      </c>
      <c r="BT1450" s="26">
        <v>2</v>
      </c>
      <c r="BU1450" s="26">
        <v>3</v>
      </c>
      <c r="BV1450" s="26">
        <v>1</v>
      </c>
      <c r="BW1450" s="26">
        <v>1</v>
      </c>
      <c r="BX1450" s="26">
        <v>1</v>
      </c>
      <c r="BY1450" s="26">
        <v>1</v>
      </c>
      <c r="BZ1450" s="24"/>
      <c r="CA1450" s="24"/>
      <c r="CB1450" s="24"/>
      <c r="CC1450" s="24"/>
      <c r="CD1450" s="24"/>
      <c r="CE1450" s="24"/>
      <c r="CF1450" s="24"/>
      <c r="CG1450" s="24"/>
      <c r="CH1450" s="24"/>
      <c r="CI1450" s="24"/>
      <c r="CJ1450" s="24"/>
      <c r="CK1450" s="24"/>
      <c r="CL1450" s="24"/>
      <c r="CM1450" s="24"/>
      <c r="CN1450" s="24"/>
      <c r="CO1450" s="24"/>
      <c r="CP1450" s="24"/>
      <c r="CQ1450" s="24"/>
      <c r="CR1450" s="24"/>
      <c r="CS1450" s="24"/>
      <c r="CT1450" s="24"/>
      <c r="CU1450" s="24"/>
      <c r="CV1450" s="24"/>
      <c r="CW1450" s="24"/>
      <c r="CX1450" s="24"/>
      <c r="CY1450" s="24"/>
      <c r="CZ1450" s="24"/>
      <c r="DA1450" s="24"/>
      <c r="DB1450" s="24"/>
      <c r="DC1450" s="24"/>
      <c r="DD1450" s="24"/>
      <c r="DE1450" s="24"/>
      <c r="DF1450" s="26" t="s">
        <v>139</v>
      </c>
      <c r="DG1450" s="26" t="s">
        <v>139</v>
      </c>
      <c r="DH1450" s="26" t="s">
        <v>139</v>
      </c>
      <c r="DI1450" s="26" t="s">
        <v>139</v>
      </c>
      <c r="DJ1450" s="26" t="s">
        <v>139</v>
      </c>
      <c r="DK1450" s="26" t="s">
        <v>139</v>
      </c>
      <c r="DL1450" s="26" t="s">
        <v>139</v>
      </c>
      <c r="DM1450" s="26" t="s">
        <v>139</v>
      </c>
      <c r="DN1450" s="26" t="s">
        <v>139</v>
      </c>
      <c r="DO1450" s="26" t="s">
        <v>139</v>
      </c>
    </row>
    <row r="1451" spans="1:119" ht="20.100000000000001" customHeight="1" x14ac:dyDescent="0.25">
      <c r="A1451" s="29" t="str">
        <f t="shared" si="308"/>
        <v>Ilk Adim Women Environment Culture and Enterprise Cooperative6</v>
      </c>
      <c r="B1451" s="29" t="str">
        <f t="shared" si="309"/>
        <v>Ilk Adim Women Environment Culture and Enterprise Cooperative</v>
      </c>
      <c r="C1451" s="29">
        <f t="shared" si="310"/>
        <v>6</v>
      </c>
      <c r="D1451" s="30" t="str">
        <f t="shared" si="311"/>
        <v>Europe and Eurasia</v>
      </c>
      <c r="E1451" s="30" t="str">
        <f t="shared" si="312"/>
        <v>Istanbul, Turkey</v>
      </c>
      <c r="F1451" s="31">
        <f t="shared" si="313"/>
        <v>4</v>
      </c>
      <c r="G1451" s="31">
        <f t="shared" si="314"/>
        <v>2</v>
      </c>
      <c r="H1451" s="31">
        <f t="shared" si="315"/>
        <v>3</v>
      </c>
      <c r="I1451" s="31">
        <f t="shared" si="316"/>
        <v>5</v>
      </c>
      <c r="J1451" s="31">
        <f t="shared" si="317"/>
        <v>3</v>
      </c>
      <c r="K1451" s="31">
        <f t="shared" si="318"/>
        <v>4</v>
      </c>
      <c r="L1451" s="31">
        <f t="shared" si="319"/>
        <v>5</v>
      </c>
      <c r="M1451" s="31">
        <f t="shared" si="320"/>
        <v>2</v>
      </c>
      <c r="N1451" s="31">
        <f t="shared" si="321"/>
        <v>3.5</v>
      </c>
      <c r="O1451" s="26" t="s">
        <v>8077</v>
      </c>
      <c r="P1451" s="26" t="s">
        <v>108</v>
      </c>
      <c r="Q1451" s="27">
        <v>42502</v>
      </c>
      <c r="R1451" s="26" t="s">
        <v>305</v>
      </c>
      <c r="S1451" s="26" t="s">
        <v>184</v>
      </c>
      <c r="T1451" s="26" t="s">
        <v>157</v>
      </c>
      <c r="U1451" s="26" t="s">
        <v>112</v>
      </c>
      <c r="V1451" s="26" t="s">
        <v>15763</v>
      </c>
      <c r="W1451" s="26" t="s">
        <v>553</v>
      </c>
      <c r="X1451" s="26" t="s">
        <v>8078</v>
      </c>
      <c r="Y1451" s="26" t="s">
        <v>8079</v>
      </c>
      <c r="Z1451" s="24"/>
      <c r="AA1451" s="24"/>
      <c r="AB1451" s="26" t="s">
        <v>117</v>
      </c>
      <c r="AC1451" s="28">
        <v>4000</v>
      </c>
      <c r="AD1451" s="26" t="s">
        <v>8080</v>
      </c>
      <c r="AE1451" s="24"/>
      <c r="AF1451" s="26" t="s">
        <v>120</v>
      </c>
      <c r="AG1451" s="26" t="s">
        <v>224</v>
      </c>
      <c r="AH1451" s="26" t="s">
        <v>250</v>
      </c>
      <c r="AI1451" s="28">
        <v>4000</v>
      </c>
      <c r="AJ1451" s="26" t="s">
        <v>8081</v>
      </c>
      <c r="AK1451" s="26" t="s">
        <v>8082</v>
      </c>
      <c r="AL1451" s="26" t="s">
        <v>8083</v>
      </c>
      <c r="AM1451" s="24"/>
      <c r="AN1451" s="24"/>
      <c r="AO1451" s="24"/>
      <c r="AP1451" s="24"/>
      <c r="AQ1451" s="24"/>
      <c r="AR1451" s="26" t="s">
        <v>8084</v>
      </c>
      <c r="AS1451" s="24"/>
      <c r="AT1451" s="26" t="s">
        <v>8085</v>
      </c>
      <c r="AU1451" s="24"/>
      <c r="AV1451" s="24"/>
      <c r="AW1451" s="28">
        <v>9223</v>
      </c>
      <c r="AX1451" s="26">
        <v>200</v>
      </c>
      <c r="AY1451" s="28">
        <v>200</v>
      </c>
      <c r="AZ1451" s="28">
        <v>200</v>
      </c>
      <c r="BA1451" s="26">
        <v>0</v>
      </c>
      <c r="BB1451" s="26" t="s">
        <v>241</v>
      </c>
      <c r="BC1451" s="26" t="s">
        <v>2436</v>
      </c>
      <c r="BD1451" s="24"/>
      <c r="BE1451" s="24"/>
      <c r="BF1451" s="24"/>
      <c r="BG1451" s="24"/>
      <c r="BH1451" s="24"/>
      <c r="BI1451" s="24"/>
      <c r="BJ1451" s="24"/>
      <c r="BK1451" s="24"/>
      <c r="BL1451" s="24"/>
      <c r="BM1451" s="24"/>
      <c r="BN1451" s="24"/>
      <c r="BO1451" s="24"/>
      <c r="BP1451" s="24"/>
      <c r="BQ1451" s="24"/>
      <c r="BR1451" s="26">
        <v>4</v>
      </c>
      <c r="BS1451" s="26">
        <v>2</v>
      </c>
      <c r="BT1451" s="26">
        <v>3</v>
      </c>
      <c r="BU1451" s="26">
        <v>5</v>
      </c>
      <c r="BV1451" s="26">
        <v>3</v>
      </c>
      <c r="BW1451" s="26">
        <v>4</v>
      </c>
      <c r="BX1451" s="26">
        <v>5</v>
      </c>
      <c r="BY1451" s="26">
        <v>2</v>
      </c>
      <c r="BZ1451" s="24"/>
      <c r="CA1451" s="24"/>
      <c r="CB1451" s="24"/>
      <c r="CC1451" s="24"/>
      <c r="CD1451" s="24"/>
      <c r="CE1451" s="24"/>
      <c r="CF1451" s="24"/>
      <c r="CG1451" s="24"/>
      <c r="CH1451" s="24"/>
      <c r="CI1451" s="24"/>
      <c r="CJ1451" s="24"/>
      <c r="CK1451" s="24"/>
      <c r="CL1451" s="24"/>
      <c r="CM1451" s="24"/>
      <c r="CN1451" s="24"/>
      <c r="CO1451" s="24"/>
      <c r="CP1451" s="24"/>
      <c r="CQ1451" s="24"/>
      <c r="CR1451" s="24"/>
      <c r="CS1451" s="24"/>
      <c r="CT1451" s="24"/>
      <c r="CU1451" s="24"/>
      <c r="CV1451" s="24"/>
      <c r="CW1451" s="24"/>
      <c r="CX1451" s="24"/>
      <c r="CY1451" s="24"/>
      <c r="CZ1451" s="24"/>
      <c r="DA1451" s="24"/>
      <c r="DB1451" s="24"/>
      <c r="DC1451" s="24"/>
      <c r="DD1451" s="24"/>
      <c r="DE1451" s="24"/>
      <c r="DF1451" s="26" t="s">
        <v>120</v>
      </c>
      <c r="DG1451" s="26" t="s">
        <v>120</v>
      </c>
      <c r="DH1451" s="26" t="s">
        <v>139</v>
      </c>
      <c r="DI1451" s="26" t="s">
        <v>139</v>
      </c>
      <c r="DJ1451" s="26" t="s">
        <v>139</v>
      </c>
      <c r="DK1451" s="26" t="s">
        <v>120</v>
      </c>
      <c r="DL1451" s="26" t="s">
        <v>139</v>
      </c>
      <c r="DM1451" s="26" t="s">
        <v>139</v>
      </c>
      <c r="DN1451" s="26" t="s">
        <v>139</v>
      </c>
      <c r="DO1451" s="26" t="s">
        <v>139</v>
      </c>
    </row>
    <row r="1452" spans="1:119" ht="20.100000000000001" customHeight="1" x14ac:dyDescent="0.25">
      <c r="A1452" s="29" t="str">
        <f t="shared" si="308"/>
        <v>Ilk Adim Women Environment Culture and Enterprise Cooperative5</v>
      </c>
      <c r="B1452" s="29" t="str">
        <f t="shared" si="309"/>
        <v>Ilk Adim Women Environment Culture and Enterprise Cooperative</v>
      </c>
      <c r="C1452" s="29">
        <f t="shared" si="310"/>
        <v>5</v>
      </c>
      <c r="D1452" s="30" t="str">
        <f t="shared" si="311"/>
        <v>Europe and Eurasia</v>
      </c>
      <c r="E1452" s="30" t="str">
        <f t="shared" si="312"/>
        <v>Istanbul, Turkey</v>
      </c>
      <c r="F1452" s="31">
        <f t="shared" si="313"/>
        <v>4</v>
      </c>
      <c r="G1452" s="31">
        <f t="shared" si="314"/>
        <v>2</v>
      </c>
      <c r="H1452" s="31">
        <f t="shared" si="315"/>
        <v>3</v>
      </c>
      <c r="I1452" s="31">
        <f t="shared" si="316"/>
        <v>3</v>
      </c>
      <c r="J1452" s="31">
        <f t="shared" si="317"/>
        <v>3</v>
      </c>
      <c r="K1452" s="31">
        <f t="shared" si="318"/>
        <v>4</v>
      </c>
      <c r="L1452" s="31">
        <f t="shared" si="319"/>
        <v>5</v>
      </c>
      <c r="M1452" s="31">
        <f t="shared" si="320"/>
        <v>2</v>
      </c>
      <c r="N1452" s="31">
        <f t="shared" si="321"/>
        <v>3.3</v>
      </c>
      <c r="O1452" s="26" t="s">
        <v>8086</v>
      </c>
      <c r="P1452" s="26" t="s">
        <v>108</v>
      </c>
      <c r="Q1452" s="27">
        <v>41946</v>
      </c>
      <c r="R1452" s="26" t="s">
        <v>166</v>
      </c>
      <c r="S1452" s="26" t="s">
        <v>609</v>
      </c>
      <c r="T1452" s="26" t="s">
        <v>278</v>
      </c>
      <c r="U1452" s="26" t="s">
        <v>112</v>
      </c>
      <c r="V1452" s="26" t="s">
        <v>15763</v>
      </c>
      <c r="W1452" s="26" t="s">
        <v>553</v>
      </c>
      <c r="X1452" s="26" t="s">
        <v>8078</v>
      </c>
      <c r="Y1452" s="26" t="s">
        <v>8079</v>
      </c>
      <c r="Z1452" s="24"/>
      <c r="AA1452" s="24"/>
      <c r="AB1452" s="26" t="s">
        <v>117</v>
      </c>
      <c r="AC1452" s="28">
        <v>7000</v>
      </c>
      <c r="AD1452" s="26" t="s">
        <v>8080</v>
      </c>
      <c r="AE1452" s="24"/>
      <c r="AF1452" s="26" t="s">
        <v>120</v>
      </c>
      <c r="AG1452" s="26" t="s">
        <v>224</v>
      </c>
      <c r="AH1452" s="26" t="s">
        <v>176</v>
      </c>
      <c r="AI1452" s="28">
        <v>7000</v>
      </c>
      <c r="AJ1452" s="26" t="s">
        <v>8087</v>
      </c>
      <c r="AK1452" s="26" t="s">
        <v>8082</v>
      </c>
      <c r="AL1452" s="26" t="s">
        <v>8083</v>
      </c>
      <c r="AM1452" s="24"/>
      <c r="AN1452" s="24"/>
      <c r="AO1452" s="24"/>
      <c r="AP1452" s="24"/>
      <c r="AQ1452" s="26" t="s">
        <v>8088</v>
      </c>
      <c r="AR1452" s="24"/>
      <c r="AS1452" s="24"/>
      <c r="AT1452" s="24"/>
      <c r="AU1452" s="24"/>
      <c r="AV1452" s="24"/>
      <c r="AW1452" s="28">
        <v>7718</v>
      </c>
      <c r="AX1452" s="26">
        <v>200</v>
      </c>
      <c r="AY1452" s="28">
        <v>200</v>
      </c>
      <c r="AZ1452" s="28">
        <v>200</v>
      </c>
      <c r="BA1452" s="26">
        <v>0</v>
      </c>
      <c r="BB1452" s="26" t="s">
        <v>241</v>
      </c>
      <c r="BC1452" s="26" t="s">
        <v>2436</v>
      </c>
      <c r="BD1452" s="26" t="s">
        <v>125</v>
      </c>
      <c r="BE1452" s="24"/>
      <c r="BF1452" s="26" t="s">
        <v>212</v>
      </c>
      <c r="BG1452" s="26" t="s">
        <v>261</v>
      </c>
      <c r="BH1452" s="24"/>
      <c r="BI1452" s="24"/>
      <c r="BJ1452" s="24"/>
      <c r="BK1452" s="24"/>
      <c r="BL1452" s="24"/>
      <c r="BM1452" s="24"/>
      <c r="BN1452" s="24"/>
      <c r="BO1452" s="24"/>
      <c r="BP1452" s="24"/>
      <c r="BQ1452" s="24"/>
      <c r="BR1452" s="26">
        <v>4</v>
      </c>
      <c r="BS1452" s="26">
        <v>2</v>
      </c>
      <c r="BT1452" s="26">
        <v>3</v>
      </c>
      <c r="BU1452" s="26">
        <v>3</v>
      </c>
      <c r="BV1452" s="26">
        <v>3</v>
      </c>
      <c r="BW1452" s="26">
        <v>4</v>
      </c>
      <c r="BX1452" s="26">
        <v>5</v>
      </c>
      <c r="BY1452" s="26">
        <v>2</v>
      </c>
      <c r="BZ1452" s="24"/>
      <c r="CA1452" s="24"/>
      <c r="CB1452" s="24"/>
      <c r="CC1452" s="24"/>
      <c r="CD1452" s="24"/>
      <c r="CE1452" s="24"/>
      <c r="CF1452" s="24"/>
      <c r="CG1452" s="24"/>
      <c r="CH1452" s="24"/>
      <c r="CI1452" s="24"/>
      <c r="CJ1452" s="24"/>
      <c r="CK1452" s="24"/>
      <c r="CL1452" s="24"/>
      <c r="CM1452" s="24"/>
      <c r="CN1452" s="24"/>
      <c r="CO1452" s="24"/>
      <c r="CP1452" s="24"/>
      <c r="CQ1452" s="24"/>
      <c r="CR1452" s="24"/>
      <c r="CS1452" s="24"/>
      <c r="CT1452" s="24"/>
      <c r="CU1452" s="24"/>
      <c r="CV1452" s="24"/>
      <c r="CW1452" s="24"/>
      <c r="CX1452" s="24"/>
      <c r="CY1452" s="24"/>
      <c r="CZ1452" s="24"/>
      <c r="DA1452" s="24"/>
      <c r="DB1452" s="24"/>
      <c r="DC1452" s="24"/>
      <c r="DD1452" s="24"/>
      <c r="DE1452" s="24"/>
      <c r="DF1452" s="26" t="s">
        <v>120</v>
      </c>
      <c r="DG1452" s="26" t="s">
        <v>120</v>
      </c>
      <c r="DH1452" s="26" t="s">
        <v>139</v>
      </c>
      <c r="DI1452" s="26" t="s">
        <v>139</v>
      </c>
      <c r="DJ1452" s="26" t="s">
        <v>139</v>
      </c>
      <c r="DK1452" s="26" t="s">
        <v>139</v>
      </c>
      <c r="DL1452" s="26" t="s">
        <v>139</v>
      </c>
      <c r="DM1452" s="26" t="s">
        <v>139</v>
      </c>
      <c r="DN1452" s="26" t="s">
        <v>139</v>
      </c>
      <c r="DO1452" s="26" t="s">
        <v>139</v>
      </c>
    </row>
    <row r="1453" spans="1:119" ht="20.100000000000001" customHeight="1" x14ac:dyDescent="0.25">
      <c r="A1453" s="29" t="str">
        <f t="shared" si="308"/>
        <v>Ilk Adim Women Environment Culture and Enterprise Cooperative4</v>
      </c>
      <c r="B1453" s="29" t="str">
        <f t="shared" si="309"/>
        <v>Ilk Adim Women Environment Culture and Enterprise Cooperative</v>
      </c>
      <c r="C1453" s="29">
        <f t="shared" si="310"/>
        <v>4</v>
      </c>
      <c r="D1453" s="30" t="str">
        <f t="shared" si="311"/>
        <v>Europe and Eurasia</v>
      </c>
      <c r="E1453" s="30" t="str">
        <f t="shared" si="312"/>
        <v>Istanbul, Turkey</v>
      </c>
      <c r="F1453" s="31">
        <f t="shared" si="313"/>
        <v>4</v>
      </c>
      <c r="G1453" s="31">
        <f t="shared" si="314"/>
        <v>2</v>
      </c>
      <c r="H1453" s="31">
        <f t="shared" si="315"/>
        <v>3</v>
      </c>
      <c r="I1453" s="31">
        <f t="shared" si="316"/>
        <v>3</v>
      </c>
      <c r="J1453" s="31">
        <f t="shared" si="317"/>
        <v>3</v>
      </c>
      <c r="K1453" s="31">
        <f t="shared" si="318"/>
        <v>4</v>
      </c>
      <c r="L1453" s="31">
        <f t="shared" si="319"/>
        <v>5</v>
      </c>
      <c r="M1453" s="31">
        <f t="shared" si="320"/>
        <v>2</v>
      </c>
      <c r="N1453" s="31">
        <f t="shared" si="321"/>
        <v>3.3</v>
      </c>
      <c r="O1453" s="26" t="s">
        <v>8089</v>
      </c>
      <c r="P1453" s="26" t="s">
        <v>108</v>
      </c>
      <c r="Q1453" s="27">
        <v>41568</v>
      </c>
      <c r="R1453" s="26" t="s">
        <v>166</v>
      </c>
      <c r="S1453" s="26" t="s">
        <v>622</v>
      </c>
      <c r="T1453" s="26" t="s">
        <v>194</v>
      </c>
      <c r="U1453" s="26" t="s">
        <v>112</v>
      </c>
      <c r="V1453" s="26" t="s">
        <v>15763</v>
      </c>
      <c r="W1453" s="26" t="s">
        <v>553</v>
      </c>
      <c r="X1453" s="26" t="s">
        <v>8078</v>
      </c>
      <c r="Y1453" s="26" t="s">
        <v>8079</v>
      </c>
      <c r="Z1453" s="24"/>
      <c r="AA1453" s="24"/>
      <c r="AB1453" s="26" t="s">
        <v>117</v>
      </c>
      <c r="AC1453" s="28">
        <v>7000</v>
      </c>
      <c r="AD1453" s="26" t="s">
        <v>8080</v>
      </c>
      <c r="AE1453" s="24"/>
      <c r="AF1453" s="26" t="s">
        <v>120</v>
      </c>
      <c r="AG1453" s="26" t="s">
        <v>224</v>
      </c>
      <c r="AH1453" s="26" t="s">
        <v>185</v>
      </c>
      <c r="AI1453" s="28">
        <v>7000</v>
      </c>
      <c r="AJ1453" s="26" t="s">
        <v>8087</v>
      </c>
      <c r="AK1453" s="26" t="s">
        <v>8082</v>
      </c>
      <c r="AL1453" s="26" t="s">
        <v>8090</v>
      </c>
      <c r="AM1453" s="24"/>
      <c r="AN1453" s="24"/>
      <c r="AO1453" s="24"/>
      <c r="AP1453" s="24"/>
      <c r="AQ1453" s="26" t="s">
        <v>8091</v>
      </c>
      <c r="AR1453" s="24"/>
      <c r="AS1453" s="24"/>
      <c r="AT1453" s="24"/>
      <c r="AU1453" s="24"/>
      <c r="AV1453" s="24"/>
      <c r="AW1453" s="28">
        <v>9508</v>
      </c>
      <c r="AX1453" s="26">
        <v>200</v>
      </c>
      <c r="AY1453" s="28">
        <v>200</v>
      </c>
      <c r="AZ1453" s="28">
        <v>200</v>
      </c>
      <c r="BA1453" s="26">
        <v>0</v>
      </c>
      <c r="BB1453" s="26" t="s">
        <v>241</v>
      </c>
      <c r="BC1453" s="26" t="s">
        <v>2436</v>
      </c>
      <c r="BD1453" s="26" t="s">
        <v>437</v>
      </c>
      <c r="BE1453" s="26" t="s">
        <v>8092</v>
      </c>
      <c r="BF1453" s="24"/>
      <c r="BG1453" s="24"/>
      <c r="BH1453" s="24"/>
      <c r="BI1453" s="24"/>
      <c r="BJ1453" s="24"/>
      <c r="BK1453" s="24"/>
      <c r="BL1453" s="24"/>
      <c r="BM1453" s="24"/>
      <c r="BN1453" s="24"/>
      <c r="BO1453" s="24"/>
      <c r="BP1453" s="24"/>
      <c r="BQ1453" s="24"/>
      <c r="BR1453" s="26">
        <v>4</v>
      </c>
      <c r="BS1453" s="26">
        <v>2</v>
      </c>
      <c r="BT1453" s="26">
        <v>3</v>
      </c>
      <c r="BU1453" s="26">
        <v>3</v>
      </c>
      <c r="BV1453" s="26">
        <v>3</v>
      </c>
      <c r="BW1453" s="26">
        <v>4</v>
      </c>
      <c r="BX1453" s="26">
        <v>5</v>
      </c>
      <c r="BY1453" s="26">
        <v>2</v>
      </c>
      <c r="BZ1453" s="24"/>
      <c r="CA1453" s="24"/>
      <c r="CB1453" s="24"/>
      <c r="CC1453" s="24"/>
      <c r="CD1453" s="24"/>
      <c r="CE1453" s="24"/>
      <c r="CF1453" s="24"/>
      <c r="CG1453" s="24"/>
      <c r="CH1453" s="24"/>
      <c r="CI1453" s="24"/>
      <c r="CJ1453" s="24"/>
      <c r="CK1453" s="24"/>
      <c r="CL1453" s="24"/>
      <c r="CM1453" s="24"/>
      <c r="CN1453" s="24"/>
      <c r="CO1453" s="24"/>
      <c r="CP1453" s="24"/>
      <c r="CQ1453" s="24"/>
      <c r="CR1453" s="24"/>
      <c r="CS1453" s="24"/>
      <c r="CT1453" s="24"/>
      <c r="CU1453" s="24"/>
      <c r="CV1453" s="24"/>
      <c r="CW1453" s="24"/>
      <c r="CX1453" s="24"/>
      <c r="CY1453" s="24"/>
      <c r="CZ1453" s="24"/>
      <c r="DA1453" s="24"/>
      <c r="DB1453" s="24"/>
      <c r="DC1453" s="24"/>
      <c r="DD1453" s="24"/>
      <c r="DE1453" s="24"/>
      <c r="DF1453" s="26" t="s">
        <v>120</v>
      </c>
      <c r="DG1453" s="26" t="s">
        <v>120</v>
      </c>
      <c r="DH1453" s="26" t="s">
        <v>139</v>
      </c>
      <c r="DI1453" s="26" t="s">
        <v>139</v>
      </c>
      <c r="DJ1453" s="26" t="s">
        <v>139</v>
      </c>
      <c r="DK1453" s="26" t="s">
        <v>139</v>
      </c>
      <c r="DL1453" s="26" t="s">
        <v>139</v>
      </c>
      <c r="DM1453" s="26" t="s">
        <v>139</v>
      </c>
      <c r="DN1453" s="26" t="s">
        <v>139</v>
      </c>
      <c r="DO1453" s="26" t="s">
        <v>139</v>
      </c>
    </row>
    <row r="1454" spans="1:119" ht="20.100000000000001" customHeight="1" x14ac:dyDescent="0.25">
      <c r="A1454" s="29" t="str">
        <f t="shared" si="308"/>
        <v>Ilk Adim Women Environment Culture and Enterprise Cooperative3</v>
      </c>
      <c r="B1454" s="29" t="str">
        <f t="shared" si="309"/>
        <v>Ilk Adim Women Environment Culture and Enterprise Cooperative</v>
      </c>
      <c r="C1454" s="29">
        <f t="shared" si="310"/>
        <v>3</v>
      </c>
      <c r="D1454" s="30" t="str">
        <f t="shared" si="311"/>
        <v>Europe and Eurasia</v>
      </c>
      <c r="E1454" s="30" t="str">
        <f t="shared" si="312"/>
        <v>Istanbul, Turkey</v>
      </c>
      <c r="F1454" s="31">
        <f t="shared" si="313"/>
        <v>4</v>
      </c>
      <c r="G1454" s="31">
        <f t="shared" si="314"/>
        <v>2</v>
      </c>
      <c r="H1454" s="31">
        <f t="shared" si="315"/>
        <v>3</v>
      </c>
      <c r="I1454" s="31">
        <f t="shared" si="316"/>
        <v>3</v>
      </c>
      <c r="J1454" s="31">
        <f t="shared" si="317"/>
        <v>3</v>
      </c>
      <c r="K1454" s="31">
        <f t="shared" si="318"/>
        <v>4</v>
      </c>
      <c r="L1454" s="31">
        <f t="shared" si="319"/>
        <v>5</v>
      </c>
      <c r="M1454" s="31">
        <f t="shared" si="320"/>
        <v>2</v>
      </c>
      <c r="N1454" s="31">
        <f t="shared" si="321"/>
        <v>3.3</v>
      </c>
      <c r="O1454" s="26" t="s">
        <v>8093</v>
      </c>
      <c r="P1454" s="26" t="s">
        <v>108</v>
      </c>
      <c r="Q1454" s="27">
        <v>41204</v>
      </c>
      <c r="R1454" s="26" t="s">
        <v>109</v>
      </c>
      <c r="S1454" s="26" t="s">
        <v>306</v>
      </c>
      <c r="T1454" s="26" t="s">
        <v>207</v>
      </c>
      <c r="U1454" s="26" t="s">
        <v>112</v>
      </c>
      <c r="V1454" s="26" t="s">
        <v>15763</v>
      </c>
      <c r="W1454" s="26" t="s">
        <v>553</v>
      </c>
      <c r="X1454" s="26" t="s">
        <v>8078</v>
      </c>
      <c r="Y1454" s="26" t="s">
        <v>8079</v>
      </c>
      <c r="Z1454" s="24"/>
      <c r="AA1454" s="24"/>
      <c r="AB1454" s="26" t="s">
        <v>117</v>
      </c>
      <c r="AC1454" s="28">
        <v>7000</v>
      </c>
      <c r="AD1454" s="26" t="s">
        <v>8080</v>
      </c>
      <c r="AE1454" s="24"/>
      <c r="AF1454" s="26" t="s">
        <v>120</v>
      </c>
      <c r="AG1454" s="26" t="s">
        <v>224</v>
      </c>
      <c r="AH1454" s="26" t="s">
        <v>121</v>
      </c>
      <c r="AI1454" s="28">
        <v>7000</v>
      </c>
      <c r="AJ1454" s="26" t="s">
        <v>4477</v>
      </c>
      <c r="AK1454" s="26" t="s">
        <v>8094</v>
      </c>
      <c r="AL1454" s="26" t="s">
        <v>8083</v>
      </c>
      <c r="AM1454" s="24"/>
      <c r="AN1454" s="24"/>
      <c r="AO1454" s="24"/>
      <c r="AP1454" s="24"/>
      <c r="AQ1454" s="24"/>
      <c r="AR1454" s="24"/>
      <c r="AS1454" s="24"/>
      <c r="AT1454" s="24"/>
      <c r="AU1454" s="24"/>
      <c r="AV1454" s="24"/>
      <c r="AW1454" s="28">
        <v>13500</v>
      </c>
      <c r="AX1454" s="26">
        <v>200</v>
      </c>
      <c r="AY1454" s="28">
        <v>200</v>
      </c>
      <c r="AZ1454" s="28">
        <v>200</v>
      </c>
      <c r="BA1454" s="26">
        <v>0</v>
      </c>
      <c r="BB1454" s="26" t="s">
        <v>241</v>
      </c>
      <c r="BC1454" s="26" t="s">
        <v>2436</v>
      </c>
      <c r="BD1454" s="26" t="s">
        <v>125</v>
      </c>
      <c r="BE1454" s="24"/>
      <c r="BF1454" s="26" t="s">
        <v>8095</v>
      </c>
      <c r="BG1454" s="26" t="s">
        <v>553</v>
      </c>
      <c r="BH1454" s="24"/>
      <c r="BI1454" s="24"/>
      <c r="BJ1454" s="24"/>
      <c r="BK1454" s="24"/>
      <c r="BL1454" s="24"/>
      <c r="BM1454" s="24"/>
      <c r="BN1454" s="24"/>
      <c r="BO1454" s="24"/>
      <c r="BP1454" s="24"/>
      <c r="BQ1454" s="24"/>
      <c r="BR1454" s="26">
        <v>4</v>
      </c>
      <c r="BS1454" s="26">
        <v>2</v>
      </c>
      <c r="BT1454" s="26">
        <v>3</v>
      </c>
      <c r="BU1454" s="26">
        <v>3</v>
      </c>
      <c r="BV1454" s="26">
        <v>3</v>
      </c>
      <c r="BW1454" s="26">
        <v>4</v>
      </c>
      <c r="BX1454" s="26">
        <v>5</v>
      </c>
      <c r="BY1454" s="26">
        <v>2</v>
      </c>
      <c r="BZ1454" s="24"/>
      <c r="CA1454" s="24"/>
      <c r="CB1454" s="24"/>
      <c r="CC1454" s="24"/>
      <c r="CD1454" s="24"/>
      <c r="CE1454" s="24"/>
      <c r="CF1454" s="24"/>
      <c r="CG1454" s="24"/>
      <c r="CH1454" s="24"/>
      <c r="CI1454" s="24"/>
      <c r="CJ1454" s="24"/>
      <c r="CK1454" s="24"/>
      <c r="CL1454" s="24"/>
      <c r="CM1454" s="24"/>
      <c r="CN1454" s="24"/>
      <c r="CO1454" s="24"/>
      <c r="CP1454" s="24"/>
      <c r="CQ1454" s="24"/>
      <c r="CR1454" s="24"/>
      <c r="CS1454" s="24"/>
      <c r="CT1454" s="24"/>
      <c r="CU1454" s="24"/>
      <c r="CV1454" s="24"/>
      <c r="CW1454" s="24"/>
      <c r="CX1454" s="24"/>
      <c r="CY1454" s="24"/>
      <c r="CZ1454" s="24"/>
      <c r="DA1454" s="24"/>
      <c r="DB1454" s="24"/>
      <c r="DC1454" s="24"/>
      <c r="DD1454" s="24"/>
      <c r="DE1454" s="24"/>
      <c r="DF1454" s="26" t="s">
        <v>120</v>
      </c>
      <c r="DG1454" s="26" t="s">
        <v>120</v>
      </c>
      <c r="DH1454" s="26" t="s">
        <v>139</v>
      </c>
      <c r="DI1454" s="26" t="s">
        <v>139</v>
      </c>
      <c r="DJ1454" s="26" t="s">
        <v>139</v>
      </c>
      <c r="DK1454" s="26" t="s">
        <v>139</v>
      </c>
      <c r="DL1454" s="26" t="s">
        <v>139</v>
      </c>
      <c r="DM1454" s="26" t="s">
        <v>139</v>
      </c>
      <c r="DN1454" s="26" t="s">
        <v>139</v>
      </c>
      <c r="DO1454" s="26" t="s">
        <v>139</v>
      </c>
    </row>
    <row r="1455" spans="1:119" ht="20.100000000000001" customHeight="1" x14ac:dyDescent="0.25">
      <c r="A1455" s="29" t="str">
        <f t="shared" si="308"/>
        <v>Ilk Adim Women Environment Culture and Enterprise Cooperative2</v>
      </c>
      <c r="B1455" s="29" t="str">
        <f t="shared" si="309"/>
        <v>Ilk Adim Women Environment Culture and Enterprise Cooperative</v>
      </c>
      <c r="C1455" s="29">
        <f t="shared" si="310"/>
        <v>2</v>
      </c>
      <c r="D1455" s="30" t="str">
        <f t="shared" si="311"/>
        <v>Europe and Eurasia</v>
      </c>
      <c r="E1455" s="30" t="str">
        <f t="shared" si="312"/>
        <v>Istanbul, Turkey</v>
      </c>
      <c r="F1455" s="31">
        <f t="shared" si="313"/>
        <v>3</v>
      </c>
      <c r="G1455" s="31">
        <f t="shared" si="314"/>
        <v>2</v>
      </c>
      <c r="H1455" s="31">
        <f t="shared" si="315"/>
        <v>3</v>
      </c>
      <c r="I1455" s="31">
        <f t="shared" si="316"/>
        <v>3</v>
      </c>
      <c r="J1455" s="31">
        <f t="shared" si="317"/>
        <v>1</v>
      </c>
      <c r="K1455" s="31">
        <f t="shared" si="318"/>
        <v>4</v>
      </c>
      <c r="L1455" s="31">
        <f t="shared" si="319"/>
        <v>4</v>
      </c>
      <c r="M1455" s="31">
        <f t="shared" si="320"/>
        <v>2</v>
      </c>
      <c r="N1455" s="31">
        <f t="shared" si="321"/>
        <v>2.8</v>
      </c>
      <c r="O1455" s="26" t="s">
        <v>8096</v>
      </c>
      <c r="P1455" s="26" t="s">
        <v>108</v>
      </c>
      <c r="Q1455" s="27">
        <v>40833</v>
      </c>
      <c r="R1455" s="26" t="s">
        <v>155</v>
      </c>
      <c r="S1455" s="26" t="s">
        <v>321</v>
      </c>
      <c r="T1455" s="26" t="s">
        <v>175</v>
      </c>
      <c r="U1455" s="26" t="s">
        <v>112</v>
      </c>
      <c r="V1455" s="26" t="s">
        <v>15763</v>
      </c>
      <c r="W1455" s="26" t="s">
        <v>553</v>
      </c>
      <c r="X1455" s="26" t="s">
        <v>8078</v>
      </c>
      <c r="Y1455" s="26" t="s">
        <v>8079</v>
      </c>
      <c r="Z1455" s="24"/>
      <c r="AA1455" s="24"/>
      <c r="AB1455" s="26" t="s">
        <v>117</v>
      </c>
      <c r="AC1455" s="28">
        <v>7000</v>
      </c>
      <c r="AD1455" s="26" t="s">
        <v>8080</v>
      </c>
      <c r="AE1455" s="24"/>
      <c r="AF1455" s="26" t="s">
        <v>120</v>
      </c>
      <c r="AG1455" s="26" t="s">
        <v>224</v>
      </c>
      <c r="AH1455" s="26" t="s">
        <v>143</v>
      </c>
      <c r="AI1455" s="28">
        <v>7000</v>
      </c>
      <c r="AJ1455" s="24"/>
      <c r="AK1455" s="26" t="s">
        <v>8097</v>
      </c>
      <c r="AL1455" s="26" t="s">
        <v>8098</v>
      </c>
      <c r="AM1455" s="26" t="s">
        <v>8099</v>
      </c>
      <c r="AN1455" s="26" t="s">
        <v>8100</v>
      </c>
      <c r="AO1455" s="26" t="s">
        <v>8101</v>
      </c>
      <c r="AP1455" s="24"/>
      <c r="AQ1455" s="24"/>
      <c r="AR1455" s="24"/>
      <c r="AS1455" s="24"/>
      <c r="AT1455" s="24"/>
      <c r="AU1455" s="26" t="s">
        <v>8102</v>
      </c>
      <c r="AV1455" s="24"/>
      <c r="AW1455" s="28">
        <v>7261</v>
      </c>
      <c r="AX1455" s="26">
        <v>50</v>
      </c>
      <c r="AY1455" s="28">
        <v>50</v>
      </c>
      <c r="AZ1455" s="28">
        <v>50</v>
      </c>
      <c r="BA1455" s="26">
        <v>0</v>
      </c>
      <c r="BB1455" s="26" t="s">
        <v>241</v>
      </c>
      <c r="BC1455" s="26" t="s">
        <v>2436</v>
      </c>
      <c r="BD1455" s="24"/>
      <c r="BE1455" s="24"/>
      <c r="BF1455" s="24"/>
      <c r="BG1455" s="24"/>
      <c r="BH1455" s="24"/>
      <c r="BI1455" s="24"/>
      <c r="BJ1455" s="24"/>
      <c r="BK1455" s="24"/>
      <c r="BL1455" s="24"/>
      <c r="BM1455" s="24"/>
      <c r="BN1455" s="24"/>
      <c r="BO1455" s="24"/>
      <c r="BP1455" s="24"/>
      <c r="BQ1455" s="24"/>
      <c r="BR1455" s="26">
        <v>3</v>
      </c>
      <c r="BS1455" s="26">
        <v>2</v>
      </c>
      <c r="BT1455" s="26">
        <v>3</v>
      </c>
      <c r="BU1455" s="26">
        <v>3</v>
      </c>
      <c r="BV1455" s="26">
        <v>1</v>
      </c>
      <c r="BW1455" s="26">
        <v>4</v>
      </c>
      <c r="BX1455" s="26">
        <v>4</v>
      </c>
      <c r="BY1455" s="26">
        <v>2</v>
      </c>
      <c r="BZ1455" s="24"/>
      <c r="CA1455" s="24"/>
      <c r="CB1455" s="24"/>
      <c r="CC1455" s="24"/>
      <c r="CD1455" s="24"/>
      <c r="CE1455" s="24"/>
      <c r="CF1455" s="24"/>
      <c r="CG1455" s="24"/>
      <c r="CH1455" s="24"/>
      <c r="CI1455" s="24"/>
      <c r="CJ1455" s="24"/>
      <c r="CK1455" s="24"/>
      <c r="CL1455" s="24"/>
      <c r="CM1455" s="24"/>
      <c r="CN1455" s="24"/>
      <c r="CO1455" s="24"/>
      <c r="CP1455" s="24"/>
      <c r="CQ1455" s="24"/>
      <c r="CR1455" s="24"/>
      <c r="CS1455" s="24"/>
      <c r="CT1455" s="24"/>
      <c r="CU1455" s="24"/>
      <c r="CV1455" s="24"/>
      <c r="CW1455" s="24"/>
      <c r="CX1455" s="24"/>
      <c r="CY1455" s="24"/>
      <c r="CZ1455" s="24"/>
      <c r="DA1455" s="24"/>
      <c r="DB1455" s="24"/>
      <c r="DC1455" s="24"/>
      <c r="DD1455" s="24"/>
      <c r="DE1455" s="24"/>
      <c r="DF1455" s="26" t="s">
        <v>139</v>
      </c>
      <c r="DG1455" s="26" t="s">
        <v>139</v>
      </c>
      <c r="DH1455" s="26" t="s">
        <v>139</v>
      </c>
      <c r="DI1455" s="26" t="s">
        <v>139</v>
      </c>
      <c r="DJ1455" s="26" t="s">
        <v>139</v>
      </c>
      <c r="DK1455" s="26" t="s">
        <v>139</v>
      </c>
      <c r="DL1455" s="26" t="s">
        <v>139</v>
      </c>
      <c r="DM1455" s="26" t="s">
        <v>139</v>
      </c>
      <c r="DN1455" s="26" t="s">
        <v>139</v>
      </c>
      <c r="DO1455" s="26" t="s">
        <v>139</v>
      </c>
    </row>
    <row r="1456" spans="1:119" ht="20.100000000000001" customHeight="1" x14ac:dyDescent="0.25">
      <c r="A1456" s="29" t="str">
        <f t="shared" si="308"/>
        <v>Ilk Adim Women Environment Culture and Enterprise Cooperative1</v>
      </c>
      <c r="B1456" s="29" t="str">
        <f t="shared" si="309"/>
        <v>Ilk Adim Women Environment Culture and Enterprise Cooperative</v>
      </c>
      <c r="C1456" s="29">
        <f t="shared" si="310"/>
        <v>1</v>
      </c>
      <c r="D1456" s="30" t="str">
        <f t="shared" si="311"/>
        <v>Europe and Eurasia</v>
      </c>
      <c r="E1456" s="30" t="str">
        <f t="shared" si="312"/>
        <v>Istanbul, Turkey</v>
      </c>
      <c r="F1456" s="31">
        <f t="shared" si="313"/>
        <v>2</v>
      </c>
      <c r="G1456" s="31">
        <f t="shared" si="314"/>
        <v>2</v>
      </c>
      <c r="H1456" s="31">
        <f t="shared" si="315"/>
        <v>3</v>
      </c>
      <c r="I1456" s="31">
        <f t="shared" si="316"/>
        <v>2</v>
      </c>
      <c r="J1456" s="31">
        <f t="shared" si="317"/>
        <v>2</v>
      </c>
      <c r="K1456" s="31">
        <f t="shared" si="318"/>
        <v>3</v>
      </c>
      <c r="L1456" s="31">
        <f t="shared" si="319"/>
        <v>4</v>
      </c>
      <c r="M1456" s="31">
        <f t="shared" si="320"/>
        <v>2</v>
      </c>
      <c r="N1456" s="31">
        <f t="shared" si="321"/>
        <v>2.5</v>
      </c>
      <c r="O1456" s="26" t="s">
        <v>8103</v>
      </c>
      <c r="P1456" s="26" t="s">
        <v>108</v>
      </c>
      <c r="Q1456" s="27">
        <v>40469</v>
      </c>
      <c r="R1456" s="26" t="s">
        <v>155</v>
      </c>
      <c r="S1456" s="26" t="s">
        <v>332</v>
      </c>
      <c r="T1456" s="26" t="s">
        <v>333</v>
      </c>
      <c r="U1456" s="26" t="s">
        <v>112</v>
      </c>
      <c r="V1456" s="26" t="s">
        <v>15763</v>
      </c>
      <c r="W1456" s="26" t="s">
        <v>553</v>
      </c>
      <c r="X1456" s="26" t="s">
        <v>8078</v>
      </c>
      <c r="Y1456" s="26" t="s">
        <v>8079</v>
      </c>
      <c r="Z1456" s="24"/>
      <c r="AA1456" s="24"/>
      <c r="AB1456" s="26" t="s">
        <v>117</v>
      </c>
      <c r="AC1456" s="28">
        <v>6000</v>
      </c>
      <c r="AD1456" s="26" t="s">
        <v>8080</v>
      </c>
      <c r="AE1456" s="24"/>
      <c r="AF1456" s="26" t="s">
        <v>120</v>
      </c>
      <c r="AG1456" s="26" t="s">
        <v>224</v>
      </c>
      <c r="AH1456" s="26" t="s">
        <v>158</v>
      </c>
      <c r="AI1456" s="28">
        <v>6000</v>
      </c>
      <c r="AJ1456" s="24"/>
      <c r="AK1456" s="26" t="s">
        <v>8097</v>
      </c>
      <c r="AL1456" s="26" t="s">
        <v>8098</v>
      </c>
      <c r="AM1456" s="26" t="s">
        <v>8104</v>
      </c>
      <c r="AN1456" s="26" t="s">
        <v>8105</v>
      </c>
      <c r="AO1456" s="26" t="s">
        <v>8106</v>
      </c>
      <c r="AP1456" s="24"/>
      <c r="AQ1456" s="24"/>
      <c r="AR1456" s="24"/>
      <c r="AS1456" s="24"/>
      <c r="AT1456" s="24"/>
      <c r="AU1456" s="24"/>
      <c r="AV1456" s="24"/>
      <c r="AW1456" s="28">
        <v>24041</v>
      </c>
      <c r="AX1456" s="26">
        <v>50</v>
      </c>
      <c r="AY1456" s="28">
        <v>0</v>
      </c>
      <c r="AZ1456" s="28">
        <v>0</v>
      </c>
      <c r="BA1456" s="26">
        <v>0</v>
      </c>
      <c r="BB1456" s="24"/>
      <c r="BC1456" s="26" t="s">
        <v>2436</v>
      </c>
      <c r="BD1456" s="24"/>
      <c r="BE1456" s="24"/>
      <c r="BF1456" s="26" t="s">
        <v>756</v>
      </c>
      <c r="BG1456" s="24"/>
      <c r="BH1456" s="26" t="s">
        <v>8107</v>
      </c>
      <c r="BI1456" s="26" t="s">
        <v>449</v>
      </c>
      <c r="BJ1456" s="24"/>
      <c r="BK1456" s="24"/>
      <c r="BL1456" s="24"/>
      <c r="BM1456" s="24"/>
      <c r="BN1456" s="24"/>
      <c r="BO1456" s="24"/>
      <c r="BP1456" s="24"/>
      <c r="BQ1456" s="24"/>
      <c r="BR1456" s="26">
        <v>2</v>
      </c>
      <c r="BS1456" s="26">
        <v>2</v>
      </c>
      <c r="BT1456" s="26">
        <v>3</v>
      </c>
      <c r="BU1456" s="26">
        <v>2</v>
      </c>
      <c r="BV1456" s="26">
        <v>2</v>
      </c>
      <c r="BW1456" s="26">
        <v>3</v>
      </c>
      <c r="BX1456" s="26">
        <v>4</v>
      </c>
      <c r="BY1456" s="26">
        <v>2</v>
      </c>
      <c r="BZ1456" s="24"/>
      <c r="CA1456" s="24"/>
      <c r="CB1456" s="24"/>
      <c r="CC1456" s="24"/>
      <c r="CD1456" s="24"/>
      <c r="CE1456" s="24"/>
      <c r="CF1456" s="24"/>
      <c r="CG1456" s="24"/>
      <c r="CH1456" s="24"/>
      <c r="CI1456" s="24"/>
      <c r="CJ1456" s="24"/>
      <c r="CK1456" s="24"/>
      <c r="CL1456" s="24"/>
      <c r="CM1456" s="24"/>
      <c r="CN1456" s="24"/>
      <c r="CO1456" s="24"/>
      <c r="CP1456" s="24"/>
      <c r="CQ1456" s="24"/>
      <c r="CR1456" s="24"/>
      <c r="CS1456" s="24"/>
      <c r="CT1456" s="24"/>
      <c r="CU1456" s="24"/>
      <c r="CV1456" s="24"/>
      <c r="CW1456" s="24"/>
      <c r="CX1456" s="24"/>
      <c r="CY1456" s="24"/>
      <c r="CZ1456" s="24"/>
      <c r="DA1456" s="24"/>
      <c r="DB1456" s="24"/>
      <c r="DC1456" s="24"/>
      <c r="DD1456" s="24"/>
      <c r="DE1456" s="24"/>
      <c r="DF1456" s="26" t="s">
        <v>139</v>
      </c>
      <c r="DG1456" s="26" t="s">
        <v>139</v>
      </c>
      <c r="DH1456" s="26" t="s">
        <v>139</v>
      </c>
      <c r="DI1456" s="26" t="s">
        <v>139</v>
      </c>
      <c r="DJ1456" s="26" t="s">
        <v>139</v>
      </c>
      <c r="DK1456" s="26" t="s">
        <v>139</v>
      </c>
      <c r="DL1456" s="26" t="s">
        <v>139</v>
      </c>
      <c r="DM1456" s="26" t="s">
        <v>139</v>
      </c>
      <c r="DN1456" s="26" t="s">
        <v>139</v>
      </c>
      <c r="DO1456" s="26" t="s">
        <v>139</v>
      </c>
    </row>
    <row r="1457" spans="1:119" ht="20.100000000000001" customHeight="1" x14ac:dyDescent="0.25">
      <c r="A1457" s="29" t="str">
        <f t="shared" si="308"/>
        <v/>
      </c>
      <c r="B1457" s="29" t="str">
        <f t="shared" si="309"/>
        <v>Ilk Adim Women Environment Culture and Enterprise Cooperative</v>
      </c>
      <c r="C1457" s="29">
        <f t="shared" si="310"/>
        <v>0</v>
      </c>
      <c r="D1457" s="30" t="str">
        <f t="shared" si="311"/>
        <v>Europe and Eurasia</v>
      </c>
      <c r="E1457" s="30" t="str">
        <f t="shared" si="312"/>
        <v>Istanbul, Turkey</v>
      </c>
      <c r="F1457" s="31">
        <f t="shared" si="313"/>
        <v>0</v>
      </c>
      <c r="G1457" s="31">
        <f t="shared" si="314"/>
        <v>0</v>
      </c>
      <c r="H1457" s="31">
        <f t="shared" si="315"/>
        <v>0</v>
      </c>
      <c r="I1457" s="31">
        <f t="shared" si="316"/>
        <v>0</v>
      </c>
      <c r="J1457" s="31">
        <f t="shared" si="317"/>
        <v>0</v>
      </c>
      <c r="K1457" s="31">
        <f t="shared" si="318"/>
        <v>0</v>
      </c>
      <c r="L1457" s="31">
        <f t="shared" si="319"/>
        <v>0</v>
      </c>
      <c r="M1457" s="31">
        <f t="shared" si="320"/>
        <v>0</v>
      </c>
      <c r="N1457" s="31">
        <f t="shared" si="321"/>
        <v>0</v>
      </c>
      <c r="O1457" s="26" t="s">
        <v>16162</v>
      </c>
      <c r="P1457" s="26" t="s">
        <v>108</v>
      </c>
      <c r="Q1457" s="27">
        <v>40653</v>
      </c>
      <c r="R1457" s="24"/>
      <c r="S1457" s="24"/>
      <c r="T1457" s="26" t="s">
        <v>333</v>
      </c>
      <c r="U1457" s="24"/>
      <c r="V1457" s="26" t="s">
        <v>15763</v>
      </c>
      <c r="W1457" s="26" t="s">
        <v>553</v>
      </c>
      <c r="X1457" s="26" t="s">
        <v>8078</v>
      </c>
      <c r="Y1457" s="26" t="s">
        <v>8079</v>
      </c>
      <c r="Z1457" s="24"/>
      <c r="AA1457" s="24"/>
      <c r="AB1457" s="26" t="s">
        <v>15733</v>
      </c>
      <c r="AC1457" s="28">
        <v>5000</v>
      </c>
      <c r="AD1457" s="26" t="s">
        <v>8080</v>
      </c>
      <c r="AE1457" s="24"/>
      <c r="AF1457" s="26" t="s">
        <v>120</v>
      </c>
      <c r="AG1457" s="26" t="s">
        <v>224</v>
      </c>
      <c r="AH1457" s="24"/>
      <c r="AI1457" s="28">
        <v>5000</v>
      </c>
      <c r="AJ1457" s="24"/>
      <c r="AK1457" s="24"/>
      <c r="AL1457" s="24"/>
      <c r="AM1457" s="24"/>
      <c r="AN1457" s="24"/>
      <c r="AO1457" s="24"/>
      <c r="AP1457" s="24"/>
      <c r="AQ1457" s="24"/>
      <c r="AR1457" s="24"/>
      <c r="AS1457" s="24"/>
      <c r="AT1457" s="24"/>
      <c r="AU1457" s="24"/>
      <c r="AV1457" s="24"/>
      <c r="AW1457" s="28">
        <v>0</v>
      </c>
      <c r="AX1457" s="26">
        <v>0</v>
      </c>
      <c r="AY1457" s="28">
        <v>0</v>
      </c>
      <c r="AZ1457" s="28">
        <v>0</v>
      </c>
      <c r="BA1457" s="26">
        <v>0</v>
      </c>
      <c r="BB1457" s="24"/>
      <c r="BC1457" s="26" t="s">
        <v>2436</v>
      </c>
      <c r="BD1457" s="24"/>
      <c r="BE1457" s="24"/>
      <c r="BF1457" s="24"/>
      <c r="BG1457" s="24"/>
      <c r="BH1457" s="24"/>
      <c r="BI1457" s="24"/>
      <c r="BJ1457" s="24"/>
      <c r="BK1457" s="24"/>
      <c r="BL1457" s="24"/>
      <c r="BM1457" s="24"/>
      <c r="BN1457" s="24"/>
      <c r="BO1457" s="24"/>
      <c r="BP1457" s="24"/>
      <c r="BQ1457" s="24"/>
      <c r="BR1457" s="26">
        <v>0</v>
      </c>
      <c r="BS1457" s="26">
        <v>0</v>
      </c>
      <c r="BT1457" s="26">
        <v>0</v>
      </c>
      <c r="BU1457" s="26">
        <v>0</v>
      </c>
      <c r="BV1457" s="26">
        <v>0</v>
      </c>
      <c r="BW1457" s="26">
        <v>0</v>
      </c>
      <c r="BX1457" s="26">
        <v>0</v>
      </c>
      <c r="BY1457" s="26">
        <v>0</v>
      </c>
      <c r="BZ1457" s="24"/>
      <c r="CA1457" s="24"/>
      <c r="CB1457" s="24"/>
      <c r="CC1457" s="24"/>
      <c r="CD1457" s="24"/>
      <c r="CE1457" s="24"/>
      <c r="CF1457" s="24"/>
      <c r="CG1457" s="24"/>
      <c r="CH1457" s="24"/>
      <c r="CI1457" s="24"/>
      <c r="CJ1457" s="24"/>
      <c r="CK1457" s="24"/>
      <c r="CL1457" s="24"/>
      <c r="CM1457" s="24"/>
      <c r="CN1457" s="24"/>
      <c r="CO1457" s="24"/>
      <c r="CP1457" s="24"/>
      <c r="CQ1457" s="24"/>
      <c r="CR1457" s="24"/>
      <c r="CS1457" s="24"/>
      <c r="CT1457" s="24"/>
      <c r="CU1457" s="24"/>
      <c r="CV1457" s="24"/>
      <c r="CW1457" s="24"/>
      <c r="CX1457" s="24"/>
      <c r="CY1457" s="24"/>
      <c r="CZ1457" s="24"/>
      <c r="DA1457" s="24"/>
      <c r="DB1457" s="24"/>
      <c r="DC1457" s="24"/>
      <c r="DD1457" s="24"/>
      <c r="DE1457" s="24"/>
      <c r="DF1457" s="26" t="s">
        <v>139</v>
      </c>
      <c r="DG1457" s="26" t="s">
        <v>139</v>
      </c>
      <c r="DH1457" s="26" t="s">
        <v>139</v>
      </c>
      <c r="DI1457" s="26" t="s">
        <v>139</v>
      </c>
      <c r="DJ1457" s="26" t="s">
        <v>139</v>
      </c>
      <c r="DK1457" s="26" t="s">
        <v>139</v>
      </c>
      <c r="DL1457" s="26" t="s">
        <v>139</v>
      </c>
      <c r="DM1457" s="26" t="s">
        <v>139</v>
      </c>
      <c r="DN1457" s="26" t="s">
        <v>139</v>
      </c>
      <c r="DO1457" s="26" t="s">
        <v>139</v>
      </c>
    </row>
    <row r="1458" spans="1:119" ht="20.100000000000001" customHeight="1" x14ac:dyDescent="0.25">
      <c r="A1458" s="29" t="str">
        <f t="shared" si="308"/>
        <v/>
      </c>
      <c r="B1458" s="29" t="str">
        <f t="shared" si="309"/>
        <v>Immigrant Youth Coalition</v>
      </c>
      <c r="C1458" s="29">
        <f t="shared" si="310"/>
        <v>0</v>
      </c>
      <c r="D1458" s="30" t="str">
        <f t="shared" si="311"/>
        <v>North America</v>
      </c>
      <c r="E1458" s="30" t="str">
        <f t="shared" si="312"/>
        <v>Los Angeles, United States</v>
      </c>
      <c r="F1458" s="31">
        <f t="shared" si="313"/>
        <v>0</v>
      </c>
      <c r="G1458" s="31">
        <f t="shared" si="314"/>
        <v>0</v>
      </c>
      <c r="H1458" s="31">
        <f t="shared" si="315"/>
        <v>0</v>
      </c>
      <c r="I1458" s="31">
        <f t="shared" si="316"/>
        <v>0</v>
      </c>
      <c r="J1458" s="31">
        <f t="shared" si="317"/>
        <v>0</v>
      </c>
      <c r="K1458" s="31">
        <f t="shared" si="318"/>
        <v>0</v>
      </c>
      <c r="L1458" s="31">
        <f t="shared" si="319"/>
        <v>0</v>
      </c>
      <c r="M1458" s="31">
        <f t="shared" si="320"/>
        <v>0</v>
      </c>
      <c r="N1458" s="31">
        <f t="shared" si="321"/>
        <v>0</v>
      </c>
      <c r="O1458" s="26" t="s">
        <v>16163</v>
      </c>
      <c r="P1458" s="26" t="s">
        <v>108</v>
      </c>
      <c r="Q1458" s="27">
        <v>43292</v>
      </c>
      <c r="R1458" s="24"/>
      <c r="S1458" s="24"/>
      <c r="T1458" s="26" t="s">
        <v>15983</v>
      </c>
      <c r="U1458" s="24"/>
      <c r="V1458" s="26" t="s">
        <v>1142</v>
      </c>
      <c r="W1458" s="26" t="s">
        <v>211</v>
      </c>
      <c r="X1458" s="26" t="s">
        <v>7820</v>
      </c>
      <c r="Y1458" s="26" t="s">
        <v>8109</v>
      </c>
      <c r="Z1458" s="24"/>
      <c r="AA1458" s="24"/>
      <c r="AB1458" s="26" t="s">
        <v>723</v>
      </c>
      <c r="AC1458" s="28">
        <v>4000</v>
      </c>
      <c r="AD1458" s="26" t="s">
        <v>681</v>
      </c>
      <c r="AE1458" s="26" t="s">
        <v>682</v>
      </c>
      <c r="AF1458" s="26" t="s">
        <v>139</v>
      </c>
      <c r="AG1458" s="24"/>
      <c r="AH1458" s="24"/>
      <c r="AI1458" s="28">
        <v>4000</v>
      </c>
      <c r="AJ1458" s="24"/>
      <c r="AK1458" s="24"/>
      <c r="AL1458" s="24"/>
      <c r="AM1458" s="24"/>
      <c r="AN1458" s="24"/>
      <c r="AO1458" s="24"/>
      <c r="AP1458" s="24"/>
      <c r="AQ1458" s="24"/>
      <c r="AR1458" s="24"/>
      <c r="AS1458" s="24"/>
      <c r="AT1458" s="24"/>
      <c r="AU1458" s="24"/>
      <c r="AV1458" s="24"/>
      <c r="AW1458" s="28">
        <v>0</v>
      </c>
      <c r="AX1458" s="26">
        <v>0</v>
      </c>
      <c r="AY1458" s="28">
        <v>0</v>
      </c>
      <c r="AZ1458" s="28">
        <v>0</v>
      </c>
      <c r="BA1458" s="26">
        <v>0</v>
      </c>
      <c r="BB1458" s="24"/>
      <c r="BC1458" s="24"/>
      <c r="BD1458" s="24"/>
      <c r="BE1458" s="24"/>
      <c r="BF1458" s="24"/>
      <c r="BG1458" s="24"/>
      <c r="BH1458" s="24"/>
      <c r="BI1458" s="24"/>
      <c r="BJ1458" s="24"/>
      <c r="BK1458" s="24"/>
      <c r="BL1458" s="24"/>
      <c r="BM1458" s="24"/>
      <c r="BN1458" s="24"/>
      <c r="BO1458" s="24"/>
      <c r="BP1458" s="24"/>
      <c r="BQ1458" s="24"/>
      <c r="BR1458" s="26">
        <v>0</v>
      </c>
      <c r="BS1458" s="26">
        <v>0</v>
      </c>
      <c r="BT1458" s="26">
        <v>0</v>
      </c>
      <c r="BU1458" s="26">
        <v>0</v>
      </c>
      <c r="BV1458" s="26">
        <v>0</v>
      </c>
      <c r="BW1458" s="26">
        <v>0</v>
      </c>
      <c r="BX1458" s="26">
        <v>0</v>
      </c>
      <c r="BY1458" s="26">
        <v>0</v>
      </c>
      <c r="BZ1458" s="24"/>
      <c r="CA1458" s="24"/>
      <c r="CB1458" s="24"/>
      <c r="CC1458" s="24"/>
      <c r="CD1458" s="24"/>
      <c r="CE1458" s="24"/>
      <c r="CF1458" s="24"/>
      <c r="CG1458" s="24"/>
      <c r="CH1458" s="24"/>
      <c r="CI1458" s="24"/>
      <c r="CJ1458" s="24"/>
      <c r="CK1458" s="24"/>
      <c r="CL1458" s="24"/>
      <c r="CM1458" s="24"/>
      <c r="CN1458" s="24"/>
      <c r="CO1458" s="24"/>
      <c r="CP1458" s="24"/>
      <c r="CQ1458" s="24"/>
      <c r="CR1458" s="24"/>
      <c r="CS1458" s="24"/>
      <c r="CT1458" s="24"/>
      <c r="CU1458" s="24"/>
      <c r="CV1458" s="24"/>
      <c r="CW1458" s="24"/>
      <c r="CX1458" s="24"/>
      <c r="CY1458" s="24"/>
      <c r="CZ1458" s="24"/>
      <c r="DA1458" s="24"/>
      <c r="DB1458" s="24"/>
      <c r="DC1458" s="24"/>
      <c r="DD1458" s="24"/>
      <c r="DE1458" s="24"/>
      <c r="DF1458" s="26" t="s">
        <v>139</v>
      </c>
      <c r="DG1458" s="26" t="s">
        <v>139</v>
      </c>
      <c r="DH1458" s="26" t="s">
        <v>139</v>
      </c>
      <c r="DI1458" s="26" t="s">
        <v>139</v>
      </c>
      <c r="DJ1458" s="26" t="s">
        <v>139</v>
      </c>
      <c r="DK1458" s="26" t="s">
        <v>139</v>
      </c>
      <c r="DL1458" s="26" t="s">
        <v>139</v>
      </c>
      <c r="DM1458" s="26" t="s">
        <v>139</v>
      </c>
      <c r="DN1458" s="26" t="s">
        <v>139</v>
      </c>
      <c r="DO1458" s="26" t="s">
        <v>139</v>
      </c>
    </row>
    <row r="1459" spans="1:119" ht="20.100000000000001" customHeight="1" x14ac:dyDescent="0.25">
      <c r="A1459" s="29" t="str">
        <f t="shared" si="308"/>
        <v>Immigrant Youth Coalition1</v>
      </c>
      <c r="B1459" s="29" t="str">
        <f t="shared" si="309"/>
        <v>Immigrant Youth Coalition</v>
      </c>
      <c r="C1459" s="29">
        <f t="shared" si="310"/>
        <v>1</v>
      </c>
      <c r="D1459" s="30" t="str">
        <f t="shared" si="311"/>
        <v>North America</v>
      </c>
      <c r="E1459" s="30" t="str">
        <f t="shared" si="312"/>
        <v>Los Angeles, United States</v>
      </c>
      <c r="F1459" s="31">
        <f t="shared" si="313"/>
        <v>2</v>
      </c>
      <c r="G1459" s="31">
        <f t="shared" si="314"/>
        <v>3</v>
      </c>
      <c r="H1459" s="31">
        <f t="shared" si="315"/>
        <v>2</v>
      </c>
      <c r="I1459" s="31">
        <f t="shared" si="316"/>
        <v>3</v>
      </c>
      <c r="J1459" s="31">
        <f t="shared" si="317"/>
        <v>2</v>
      </c>
      <c r="K1459" s="31">
        <f t="shared" si="318"/>
        <v>2</v>
      </c>
      <c r="L1459" s="31">
        <f t="shared" si="319"/>
        <v>3</v>
      </c>
      <c r="M1459" s="31">
        <f t="shared" si="320"/>
        <v>2</v>
      </c>
      <c r="N1459" s="31">
        <f t="shared" si="321"/>
        <v>2.4</v>
      </c>
      <c r="O1459" s="26" t="s">
        <v>8108</v>
      </c>
      <c r="P1459" s="26" t="s">
        <v>108</v>
      </c>
      <c r="Q1459" s="27">
        <v>43223</v>
      </c>
      <c r="R1459" s="26" t="s">
        <v>155</v>
      </c>
      <c r="S1459" s="26" t="s">
        <v>244</v>
      </c>
      <c r="T1459" s="26" t="s">
        <v>111</v>
      </c>
      <c r="U1459" s="24"/>
      <c r="V1459" s="26" t="s">
        <v>1142</v>
      </c>
      <c r="W1459" s="26" t="s">
        <v>211</v>
      </c>
      <c r="X1459" s="26" t="s">
        <v>7820</v>
      </c>
      <c r="Y1459" s="26" t="s">
        <v>8109</v>
      </c>
      <c r="Z1459" s="24"/>
      <c r="AA1459" s="24"/>
      <c r="AB1459" s="26" t="s">
        <v>680</v>
      </c>
      <c r="AC1459" s="28">
        <v>16000</v>
      </c>
      <c r="AD1459" s="26" t="s">
        <v>681</v>
      </c>
      <c r="AE1459" s="26" t="s">
        <v>682</v>
      </c>
      <c r="AF1459" s="26" t="s">
        <v>139</v>
      </c>
      <c r="AG1459" s="24"/>
      <c r="AH1459" s="26" t="s">
        <v>158</v>
      </c>
      <c r="AI1459" s="28">
        <v>16000</v>
      </c>
      <c r="AJ1459" s="24"/>
      <c r="AK1459" s="24"/>
      <c r="AL1459" s="24"/>
      <c r="AM1459" s="26" t="s">
        <v>7824</v>
      </c>
      <c r="AN1459" s="26" t="s">
        <v>8110</v>
      </c>
      <c r="AO1459" s="26" t="s">
        <v>8111</v>
      </c>
      <c r="AP1459" s="26" t="s">
        <v>8112</v>
      </c>
      <c r="AQ1459" s="24"/>
      <c r="AR1459" s="24"/>
      <c r="AS1459" s="24"/>
      <c r="AT1459" s="24"/>
      <c r="AU1459" s="24"/>
      <c r="AV1459" s="24"/>
      <c r="AW1459" s="28">
        <v>180600</v>
      </c>
      <c r="AX1459" s="26">
        <v>500</v>
      </c>
      <c r="AY1459" s="28">
        <v>0</v>
      </c>
      <c r="AZ1459" s="28">
        <v>0</v>
      </c>
      <c r="BA1459" s="26">
        <v>0</v>
      </c>
      <c r="BB1459" s="24"/>
      <c r="BC1459" s="24"/>
      <c r="BD1459" s="24"/>
      <c r="BE1459" s="24"/>
      <c r="BF1459" s="26" t="s">
        <v>8113</v>
      </c>
      <c r="BG1459" s="26" t="s">
        <v>261</v>
      </c>
      <c r="BH1459" s="26" t="s">
        <v>8114</v>
      </c>
      <c r="BI1459" s="26" t="s">
        <v>261</v>
      </c>
      <c r="BJ1459" s="26" t="s">
        <v>8115</v>
      </c>
      <c r="BK1459" s="26" t="s">
        <v>261</v>
      </c>
      <c r="BL1459" s="26" t="s">
        <v>8116</v>
      </c>
      <c r="BM1459" s="26" t="s">
        <v>261</v>
      </c>
      <c r="BN1459" s="26" t="s">
        <v>8117</v>
      </c>
      <c r="BO1459" s="26" t="s">
        <v>261</v>
      </c>
      <c r="BP1459" s="24"/>
      <c r="BQ1459" s="24"/>
      <c r="BR1459" s="26">
        <v>3</v>
      </c>
      <c r="BS1459" s="26">
        <v>2</v>
      </c>
      <c r="BT1459" s="26">
        <v>2</v>
      </c>
      <c r="BU1459" s="26">
        <v>3</v>
      </c>
      <c r="BV1459" s="26">
        <v>2</v>
      </c>
      <c r="BW1459" s="26">
        <v>2</v>
      </c>
      <c r="BX1459" s="26">
        <v>3</v>
      </c>
      <c r="BY1459" s="26">
        <v>3</v>
      </c>
      <c r="BZ1459" s="26" t="s">
        <v>136</v>
      </c>
      <c r="CA1459" s="26" t="s">
        <v>135</v>
      </c>
      <c r="CB1459" s="26" t="s">
        <v>135</v>
      </c>
      <c r="CC1459" s="26" t="s">
        <v>136</v>
      </c>
      <c r="CD1459" s="26" t="s">
        <v>134</v>
      </c>
      <c r="CE1459" s="26" t="s">
        <v>135</v>
      </c>
      <c r="CF1459" s="26" t="s">
        <v>136</v>
      </c>
      <c r="CG1459" s="26" t="s">
        <v>135</v>
      </c>
      <c r="CH1459" s="26" t="s">
        <v>136</v>
      </c>
      <c r="CI1459" s="26" t="s">
        <v>135</v>
      </c>
      <c r="CJ1459" s="26" t="s">
        <v>135</v>
      </c>
      <c r="CK1459" s="26" t="s">
        <v>135</v>
      </c>
      <c r="CL1459" s="26" t="s">
        <v>134</v>
      </c>
      <c r="CM1459" s="26" t="s">
        <v>134</v>
      </c>
      <c r="CN1459" s="26" t="s">
        <v>135</v>
      </c>
      <c r="CO1459" s="26" t="s">
        <v>134</v>
      </c>
      <c r="CP1459" s="26" t="s">
        <v>136</v>
      </c>
      <c r="CQ1459" s="26" t="s">
        <v>137</v>
      </c>
      <c r="CR1459" s="26" t="s">
        <v>135</v>
      </c>
      <c r="CS1459" s="26" t="s">
        <v>137</v>
      </c>
      <c r="CT1459" s="26" t="s">
        <v>135</v>
      </c>
      <c r="CU1459" s="26" t="s">
        <v>135</v>
      </c>
      <c r="CV1459" s="26" t="s">
        <v>135</v>
      </c>
      <c r="CW1459" s="26" t="s">
        <v>136</v>
      </c>
      <c r="CX1459" s="26" t="s">
        <v>134</v>
      </c>
      <c r="CY1459" s="26" t="s">
        <v>134</v>
      </c>
      <c r="CZ1459" s="26" t="s">
        <v>135</v>
      </c>
      <c r="DA1459" s="26" t="s">
        <v>136</v>
      </c>
      <c r="DB1459" s="26" t="s">
        <v>136</v>
      </c>
      <c r="DC1459" s="26" t="s">
        <v>135</v>
      </c>
      <c r="DD1459" s="26" t="s">
        <v>134</v>
      </c>
      <c r="DE1459" s="26" t="s">
        <v>137</v>
      </c>
      <c r="DF1459" s="26" t="s">
        <v>139</v>
      </c>
      <c r="DG1459" s="26" t="s">
        <v>120</v>
      </c>
      <c r="DH1459" s="26" t="s">
        <v>139</v>
      </c>
      <c r="DI1459" s="26" t="s">
        <v>139</v>
      </c>
      <c r="DJ1459" s="26" t="s">
        <v>139</v>
      </c>
      <c r="DK1459" s="26" t="s">
        <v>139</v>
      </c>
      <c r="DL1459" s="26" t="s">
        <v>120</v>
      </c>
      <c r="DM1459" s="26" t="s">
        <v>139</v>
      </c>
      <c r="DN1459" s="26" t="s">
        <v>139</v>
      </c>
      <c r="DO1459" s="26" t="s">
        <v>139</v>
      </c>
    </row>
    <row r="1460" spans="1:119" ht="20.100000000000001" customHeight="1" x14ac:dyDescent="0.25">
      <c r="A1460" s="29" t="str">
        <f t="shared" si="308"/>
        <v/>
      </c>
      <c r="B1460" s="29" t="str">
        <f t="shared" si="309"/>
        <v>Incest Trauma Center</v>
      </c>
      <c r="C1460" s="29">
        <f t="shared" si="310"/>
        <v>0</v>
      </c>
      <c r="D1460" s="30" t="str">
        <f t="shared" si="311"/>
        <v>Europe and Eurasia</v>
      </c>
      <c r="E1460" s="30" t="str">
        <f t="shared" si="312"/>
        <v>Serbia</v>
      </c>
      <c r="F1460" s="31">
        <f t="shared" si="313"/>
        <v>0</v>
      </c>
      <c r="G1460" s="31">
        <f t="shared" si="314"/>
        <v>0</v>
      </c>
      <c r="H1460" s="31">
        <f t="shared" si="315"/>
        <v>0</v>
      </c>
      <c r="I1460" s="31">
        <f t="shared" si="316"/>
        <v>0</v>
      </c>
      <c r="J1460" s="31">
        <f t="shared" si="317"/>
        <v>0</v>
      </c>
      <c r="K1460" s="31">
        <f t="shared" si="318"/>
        <v>0</v>
      </c>
      <c r="L1460" s="31">
        <f t="shared" si="319"/>
        <v>0</v>
      </c>
      <c r="M1460" s="31">
        <f t="shared" si="320"/>
        <v>0</v>
      </c>
      <c r="N1460" s="31">
        <f t="shared" si="321"/>
        <v>0</v>
      </c>
      <c r="O1460" s="26" t="s">
        <v>16164</v>
      </c>
      <c r="P1460" s="26" t="s">
        <v>108</v>
      </c>
      <c r="Q1460" s="27">
        <v>41120</v>
      </c>
      <c r="R1460" s="24"/>
      <c r="S1460" s="24"/>
      <c r="T1460" s="26" t="s">
        <v>207</v>
      </c>
      <c r="U1460" s="24"/>
      <c r="V1460" s="26" t="s">
        <v>15763</v>
      </c>
      <c r="W1460" s="26" t="s">
        <v>2629</v>
      </c>
      <c r="X1460" s="24"/>
      <c r="Y1460" s="26" t="s">
        <v>8119</v>
      </c>
      <c r="Z1460" s="24"/>
      <c r="AA1460" s="24"/>
      <c r="AB1460" s="26" t="s">
        <v>15736</v>
      </c>
      <c r="AC1460" s="28">
        <v>1000</v>
      </c>
      <c r="AD1460" s="24"/>
      <c r="AE1460" s="24"/>
      <c r="AF1460" s="26" t="s">
        <v>139</v>
      </c>
      <c r="AG1460" s="26" t="s">
        <v>846</v>
      </c>
      <c r="AH1460" s="24"/>
      <c r="AI1460" s="28">
        <v>1000</v>
      </c>
      <c r="AJ1460" s="24"/>
      <c r="AK1460" s="24"/>
      <c r="AL1460" s="24"/>
      <c r="AM1460" s="24"/>
      <c r="AN1460" s="24"/>
      <c r="AO1460" s="24"/>
      <c r="AP1460" s="24"/>
      <c r="AQ1460" s="24"/>
      <c r="AR1460" s="24"/>
      <c r="AS1460" s="24"/>
      <c r="AT1460" s="24"/>
      <c r="AU1460" s="24"/>
      <c r="AV1460" s="24"/>
      <c r="AW1460" s="28">
        <v>0</v>
      </c>
      <c r="AX1460" s="26">
        <v>0</v>
      </c>
      <c r="AY1460" s="28">
        <v>0</v>
      </c>
      <c r="AZ1460" s="28">
        <v>0</v>
      </c>
      <c r="BA1460" s="26">
        <v>0</v>
      </c>
      <c r="BB1460" s="24"/>
      <c r="BC1460" s="24"/>
      <c r="BD1460" s="24"/>
      <c r="BE1460" s="24"/>
      <c r="BF1460" s="24"/>
      <c r="BG1460" s="24"/>
      <c r="BH1460" s="24"/>
      <c r="BI1460" s="24"/>
      <c r="BJ1460" s="24"/>
      <c r="BK1460" s="24"/>
      <c r="BL1460" s="24"/>
      <c r="BM1460" s="24"/>
      <c r="BN1460" s="24"/>
      <c r="BO1460" s="24"/>
      <c r="BP1460" s="24"/>
      <c r="BQ1460" s="24"/>
      <c r="BR1460" s="26">
        <v>0</v>
      </c>
      <c r="BS1460" s="26">
        <v>0</v>
      </c>
      <c r="BT1460" s="26">
        <v>0</v>
      </c>
      <c r="BU1460" s="26">
        <v>0</v>
      </c>
      <c r="BV1460" s="26">
        <v>0</v>
      </c>
      <c r="BW1460" s="26">
        <v>0</v>
      </c>
      <c r="BX1460" s="26">
        <v>0</v>
      </c>
      <c r="BY1460" s="26">
        <v>0</v>
      </c>
      <c r="BZ1460" s="24"/>
      <c r="CA1460" s="24"/>
      <c r="CB1460" s="24"/>
      <c r="CC1460" s="24"/>
      <c r="CD1460" s="24"/>
      <c r="CE1460" s="24"/>
      <c r="CF1460" s="24"/>
      <c r="CG1460" s="24"/>
      <c r="CH1460" s="24"/>
      <c r="CI1460" s="24"/>
      <c r="CJ1460" s="24"/>
      <c r="CK1460" s="24"/>
      <c r="CL1460" s="24"/>
      <c r="CM1460" s="24"/>
      <c r="CN1460" s="24"/>
      <c r="CO1460" s="24"/>
      <c r="CP1460" s="24"/>
      <c r="CQ1460" s="24"/>
      <c r="CR1460" s="24"/>
      <c r="CS1460" s="24"/>
      <c r="CT1460" s="24"/>
      <c r="CU1460" s="24"/>
      <c r="CV1460" s="24"/>
      <c r="CW1460" s="24"/>
      <c r="CX1460" s="24"/>
      <c r="CY1460" s="24"/>
      <c r="CZ1460" s="24"/>
      <c r="DA1460" s="24"/>
      <c r="DB1460" s="24"/>
      <c r="DC1460" s="24"/>
      <c r="DD1460" s="24"/>
      <c r="DE1460" s="24"/>
      <c r="DF1460" s="26" t="s">
        <v>139</v>
      </c>
      <c r="DG1460" s="26" t="s">
        <v>139</v>
      </c>
      <c r="DH1460" s="26" t="s">
        <v>139</v>
      </c>
      <c r="DI1460" s="26" t="s">
        <v>139</v>
      </c>
      <c r="DJ1460" s="26" t="s">
        <v>139</v>
      </c>
      <c r="DK1460" s="26" t="s">
        <v>139</v>
      </c>
      <c r="DL1460" s="26" t="s">
        <v>139</v>
      </c>
      <c r="DM1460" s="26" t="s">
        <v>139</v>
      </c>
      <c r="DN1460" s="26" t="s">
        <v>139</v>
      </c>
      <c r="DO1460" s="26" t="s">
        <v>139</v>
      </c>
    </row>
    <row r="1461" spans="1:119" ht="20.100000000000001" customHeight="1" x14ac:dyDescent="0.25">
      <c r="A1461" s="29" t="str">
        <f t="shared" si="308"/>
        <v/>
      </c>
      <c r="B1461" s="29" t="str">
        <f t="shared" si="309"/>
        <v>Incest Trauma Center</v>
      </c>
      <c r="C1461" s="29">
        <f t="shared" si="310"/>
        <v>0</v>
      </c>
      <c r="D1461" s="30" t="str">
        <f t="shared" si="311"/>
        <v>Europe and Eurasia</v>
      </c>
      <c r="E1461" s="30" t="str">
        <f t="shared" si="312"/>
        <v>Serbia</v>
      </c>
      <c r="F1461" s="31">
        <f t="shared" si="313"/>
        <v>0</v>
      </c>
      <c r="G1461" s="31">
        <f t="shared" si="314"/>
        <v>0</v>
      </c>
      <c r="H1461" s="31">
        <f t="shared" si="315"/>
        <v>0</v>
      </c>
      <c r="I1461" s="31">
        <f t="shared" si="316"/>
        <v>0</v>
      </c>
      <c r="J1461" s="31">
        <f t="shared" si="317"/>
        <v>0</v>
      </c>
      <c r="K1461" s="31">
        <f t="shared" si="318"/>
        <v>0</v>
      </c>
      <c r="L1461" s="31">
        <f t="shared" si="319"/>
        <v>0</v>
      </c>
      <c r="M1461" s="31">
        <f t="shared" si="320"/>
        <v>0</v>
      </c>
      <c r="N1461" s="31">
        <f t="shared" si="321"/>
        <v>0</v>
      </c>
      <c r="O1461" s="26" t="s">
        <v>8127</v>
      </c>
      <c r="P1461" s="26" t="s">
        <v>108</v>
      </c>
      <c r="Q1461" s="27">
        <v>40945</v>
      </c>
      <c r="R1461" s="24"/>
      <c r="S1461" s="24"/>
      <c r="T1461" s="26" t="s">
        <v>175</v>
      </c>
      <c r="U1461" s="24"/>
      <c r="V1461" s="26" t="s">
        <v>15763</v>
      </c>
      <c r="W1461" s="26" t="s">
        <v>2629</v>
      </c>
      <c r="X1461" s="24"/>
      <c r="Y1461" s="26" t="s">
        <v>8119</v>
      </c>
      <c r="Z1461" s="24"/>
      <c r="AA1461" s="24"/>
      <c r="AB1461" s="26" t="s">
        <v>228</v>
      </c>
      <c r="AC1461" s="28">
        <v>25000</v>
      </c>
      <c r="AD1461" s="24"/>
      <c r="AE1461" s="24"/>
      <c r="AF1461" s="26" t="s">
        <v>139</v>
      </c>
      <c r="AG1461" s="26" t="s">
        <v>846</v>
      </c>
      <c r="AH1461" s="24"/>
      <c r="AI1461" s="28">
        <v>25000</v>
      </c>
      <c r="AJ1461" s="24"/>
      <c r="AK1461" s="24"/>
      <c r="AL1461" s="24"/>
      <c r="AM1461" s="26" t="s">
        <v>8128</v>
      </c>
      <c r="AN1461" s="24"/>
      <c r="AO1461" s="24"/>
      <c r="AP1461" s="24"/>
      <c r="AQ1461" s="24"/>
      <c r="AR1461" s="24"/>
      <c r="AS1461" s="24"/>
      <c r="AT1461" s="24"/>
      <c r="AU1461" s="24"/>
      <c r="AV1461" s="24"/>
      <c r="AW1461" s="28">
        <v>150932</v>
      </c>
      <c r="AX1461" s="26">
        <v>1412</v>
      </c>
      <c r="AY1461" s="28">
        <v>0</v>
      </c>
      <c r="AZ1461" s="28">
        <v>0</v>
      </c>
      <c r="BA1461" s="26">
        <v>0</v>
      </c>
      <c r="BB1461" s="24"/>
      <c r="BC1461" s="24"/>
      <c r="BD1461" s="24"/>
      <c r="BE1461" s="24"/>
      <c r="BF1461" s="24"/>
      <c r="BG1461" s="24"/>
      <c r="BH1461" s="24"/>
      <c r="BI1461" s="24"/>
      <c r="BJ1461" s="24"/>
      <c r="BK1461" s="24"/>
      <c r="BL1461" s="24"/>
      <c r="BM1461" s="24"/>
      <c r="BN1461" s="24"/>
      <c r="BO1461" s="24"/>
      <c r="BP1461" s="24"/>
      <c r="BQ1461" s="24"/>
      <c r="BR1461" s="26">
        <v>0</v>
      </c>
      <c r="BS1461" s="26">
        <v>0</v>
      </c>
      <c r="BT1461" s="26">
        <v>0</v>
      </c>
      <c r="BU1461" s="26">
        <v>0</v>
      </c>
      <c r="BV1461" s="26">
        <v>0</v>
      </c>
      <c r="BW1461" s="26">
        <v>0</v>
      </c>
      <c r="BX1461" s="26">
        <v>0</v>
      </c>
      <c r="BY1461" s="26">
        <v>0</v>
      </c>
      <c r="BZ1461" s="24"/>
      <c r="CA1461" s="24"/>
      <c r="CB1461" s="24"/>
      <c r="CC1461" s="24"/>
      <c r="CD1461" s="24"/>
      <c r="CE1461" s="24"/>
      <c r="CF1461" s="24"/>
      <c r="CG1461" s="24"/>
      <c r="CH1461" s="24"/>
      <c r="CI1461" s="24"/>
      <c r="CJ1461" s="24"/>
      <c r="CK1461" s="24"/>
      <c r="CL1461" s="24"/>
      <c r="CM1461" s="24"/>
      <c r="CN1461" s="24"/>
      <c r="CO1461" s="24"/>
      <c r="CP1461" s="24"/>
      <c r="CQ1461" s="24"/>
      <c r="CR1461" s="24"/>
      <c r="CS1461" s="24"/>
      <c r="CT1461" s="24"/>
      <c r="CU1461" s="24"/>
      <c r="CV1461" s="24"/>
      <c r="CW1461" s="24"/>
      <c r="CX1461" s="24"/>
      <c r="CY1461" s="24"/>
      <c r="CZ1461" s="24"/>
      <c r="DA1461" s="24"/>
      <c r="DB1461" s="24"/>
      <c r="DC1461" s="24"/>
      <c r="DD1461" s="24"/>
      <c r="DE1461" s="24"/>
      <c r="DF1461" s="26" t="s">
        <v>139</v>
      </c>
      <c r="DG1461" s="26" t="s">
        <v>139</v>
      </c>
      <c r="DH1461" s="26" t="s">
        <v>139</v>
      </c>
      <c r="DI1461" s="26" t="s">
        <v>139</v>
      </c>
      <c r="DJ1461" s="26" t="s">
        <v>139</v>
      </c>
      <c r="DK1461" s="26" t="s">
        <v>139</v>
      </c>
      <c r="DL1461" s="26" t="s">
        <v>139</v>
      </c>
      <c r="DM1461" s="26" t="s">
        <v>139</v>
      </c>
      <c r="DN1461" s="26" t="s">
        <v>139</v>
      </c>
      <c r="DO1461" s="26" t="s">
        <v>139</v>
      </c>
    </row>
    <row r="1462" spans="1:119" ht="20.100000000000001" customHeight="1" x14ac:dyDescent="0.25">
      <c r="A1462" s="29" t="str">
        <f t="shared" si="308"/>
        <v>Incest Trauma Center6</v>
      </c>
      <c r="B1462" s="29" t="str">
        <f t="shared" si="309"/>
        <v>Incest Trauma Center</v>
      </c>
      <c r="C1462" s="29">
        <f t="shared" si="310"/>
        <v>6</v>
      </c>
      <c r="D1462" s="30" t="str">
        <f t="shared" si="311"/>
        <v>Europe and Eurasia</v>
      </c>
      <c r="E1462" s="30" t="str">
        <f t="shared" si="312"/>
        <v>Serbia</v>
      </c>
      <c r="F1462" s="31">
        <f t="shared" si="313"/>
        <v>4</v>
      </c>
      <c r="G1462" s="31">
        <f t="shared" si="314"/>
        <v>3</v>
      </c>
      <c r="H1462" s="31">
        <f t="shared" si="315"/>
        <v>5</v>
      </c>
      <c r="I1462" s="31">
        <f t="shared" si="316"/>
        <v>4</v>
      </c>
      <c r="J1462" s="31">
        <f t="shared" si="317"/>
        <v>3</v>
      </c>
      <c r="K1462" s="31">
        <f t="shared" si="318"/>
        <v>4</v>
      </c>
      <c r="L1462" s="31">
        <f t="shared" si="319"/>
        <v>5</v>
      </c>
      <c r="M1462" s="31">
        <f t="shared" si="320"/>
        <v>4</v>
      </c>
      <c r="N1462" s="31">
        <f t="shared" si="321"/>
        <v>4</v>
      </c>
      <c r="O1462" s="26" t="s">
        <v>8118</v>
      </c>
      <c r="P1462" s="26" t="s">
        <v>108</v>
      </c>
      <c r="Q1462" s="27">
        <v>41038</v>
      </c>
      <c r="R1462" s="26" t="s">
        <v>305</v>
      </c>
      <c r="S1462" s="26" t="s">
        <v>217</v>
      </c>
      <c r="T1462" s="26" t="s">
        <v>175</v>
      </c>
      <c r="U1462" s="26" t="s">
        <v>833</v>
      </c>
      <c r="V1462" s="26" t="s">
        <v>15763</v>
      </c>
      <c r="W1462" s="26" t="s">
        <v>2629</v>
      </c>
      <c r="X1462" s="24"/>
      <c r="Y1462" s="26" t="s">
        <v>8119</v>
      </c>
      <c r="Z1462" s="24"/>
      <c r="AA1462" s="24"/>
      <c r="AB1462" s="26" t="s">
        <v>117</v>
      </c>
      <c r="AC1462" s="28">
        <v>15000</v>
      </c>
      <c r="AD1462" s="24"/>
      <c r="AE1462" s="24"/>
      <c r="AF1462" s="26" t="s">
        <v>139</v>
      </c>
      <c r="AG1462" s="26" t="s">
        <v>846</v>
      </c>
      <c r="AH1462" s="26" t="s">
        <v>250</v>
      </c>
      <c r="AI1462" s="28">
        <v>15000</v>
      </c>
      <c r="AJ1462" s="24"/>
      <c r="AK1462" s="26" t="s">
        <v>8120</v>
      </c>
      <c r="AL1462" s="26" t="s">
        <v>8121</v>
      </c>
      <c r="AM1462" s="26" t="s">
        <v>8122</v>
      </c>
      <c r="AN1462" s="26" t="s">
        <v>8123</v>
      </c>
      <c r="AO1462" s="26" t="s">
        <v>8124</v>
      </c>
      <c r="AP1462" s="24"/>
      <c r="AQ1462" s="24"/>
      <c r="AR1462" s="24"/>
      <c r="AS1462" s="24"/>
      <c r="AT1462" s="24"/>
      <c r="AU1462" s="26" t="s">
        <v>8125</v>
      </c>
      <c r="AV1462" s="24"/>
      <c r="AW1462" s="28">
        <v>52000</v>
      </c>
      <c r="AX1462" s="26">
        <v>1846</v>
      </c>
      <c r="AY1462" s="28">
        <v>0</v>
      </c>
      <c r="AZ1462" s="28">
        <v>0</v>
      </c>
      <c r="BA1462" s="26">
        <v>0</v>
      </c>
      <c r="BB1462" s="24"/>
      <c r="BC1462" s="24"/>
      <c r="BD1462" s="26" t="s">
        <v>125</v>
      </c>
      <c r="BE1462" s="24"/>
      <c r="BF1462" s="26" t="s">
        <v>8126</v>
      </c>
      <c r="BG1462" s="26" t="s">
        <v>2629</v>
      </c>
      <c r="BH1462" s="24"/>
      <c r="BI1462" s="24"/>
      <c r="BJ1462" s="24"/>
      <c r="BK1462" s="24"/>
      <c r="BL1462" s="24"/>
      <c r="BM1462" s="24"/>
      <c r="BN1462" s="24"/>
      <c r="BO1462" s="24"/>
      <c r="BP1462" s="24"/>
      <c r="BQ1462" s="24"/>
      <c r="BR1462" s="26">
        <v>4</v>
      </c>
      <c r="BS1462" s="26">
        <v>3</v>
      </c>
      <c r="BT1462" s="26">
        <v>5</v>
      </c>
      <c r="BU1462" s="26">
        <v>4</v>
      </c>
      <c r="BV1462" s="26">
        <v>3</v>
      </c>
      <c r="BW1462" s="26">
        <v>4</v>
      </c>
      <c r="BX1462" s="26">
        <v>5</v>
      </c>
      <c r="BY1462" s="26">
        <v>4</v>
      </c>
      <c r="BZ1462" s="24"/>
      <c r="CA1462" s="24"/>
      <c r="CB1462" s="24"/>
      <c r="CC1462" s="24"/>
      <c r="CD1462" s="24"/>
      <c r="CE1462" s="24"/>
      <c r="CF1462" s="24"/>
      <c r="CG1462" s="24"/>
      <c r="CH1462" s="24"/>
      <c r="CI1462" s="24"/>
      <c r="CJ1462" s="24"/>
      <c r="CK1462" s="24"/>
      <c r="CL1462" s="24"/>
      <c r="CM1462" s="24"/>
      <c r="CN1462" s="24"/>
      <c r="CO1462" s="24"/>
      <c r="CP1462" s="24"/>
      <c r="CQ1462" s="24"/>
      <c r="CR1462" s="24"/>
      <c r="CS1462" s="24"/>
      <c r="CT1462" s="24"/>
      <c r="CU1462" s="24"/>
      <c r="CV1462" s="24"/>
      <c r="CW1462" s="24"/>
      <c r="CX1462" s="24"/>
      <c r="CY1462" s="24"/>
      <c r="CZ1462" s="24"/>
      <c r="DA1462" s="24"/>
      <c r="DB1462" s="24"/>
      <c r="DC1462" s="24"/>
      <c r="DD1462" s="24"/>
      <c r="DE1462" s="24"/>
      <c r="DF1462" s="26" t="s">
        <v>120</v>
      </c>
      <c r="DG1462" s="26" t="s">
        <v>120</v>
      </c>
      <c r="DH1462" s="26" t="s">
        <v>120</v>
      </c>
      <c r="DI1462" s="26" t="s">
        <v>139</v>
      </c>
      <c r="DJ1462" s="26" t="s">
        <v>139</v>
      </c>
      <c r="DK1462" s="26" t="s">
        <v>139</v>
      </c>
      <c r="DL1462" s="26" t="s">
        <v>139</v>
      </c>
      <c r="DM1462" s="26" t="s">
        <v>139</v>
      </c>
      <c r="DN1462" s="26" t="s">
        <v>139</v>
      </c>
      <c r="DO1462" s="26" t="s">
        <v>139</v>
      </c>
    </row>
    <row r="1463" spans="1:119" ht="20.100000000000001" customHeight="1" x14ac:dyDescent="0.25">
      <c r="A1463" s="29" t="str">
        <f t="shared" si="308"/>
        <v>Incest Trauma Center5</v>
      </c>
      <c r="B1463" s="29" t="str">
        <f t="shared" si="309"/>
        <v>Incest Trauma Center</v>
      </c>
      <c r="C1463" s="29">
        <f t="shared" si="310"/>
        <v>5</v>
      </c>
      <c r="D1463" s="30" t="str">
        <f t="shared" si="311"/>
        <v>Europe and Eurasia</v>
      </c>
      <c r="E1463" s="30" t="str">
        <f t="shared" si="312"/>
        <v>Serbia</v>
      </c>
      <c r="F1463" s="31">
        <f t="shared" si="313"/>
        <v>4</v>
      </c>
      <c r="G1463" s="31">
        <f t="shared" si="314"/>
        <v>3</v>
      </c>
      <c r="H1463" s="31">
        <f t="shared" si="315"/>
        <v>4</v>
      </c>
      <c r="I1463" s="31">
        <f t="shared" si="316"/>
        <v>4</v>
      </c>
      <c r="J1463" s="31">
        <f t="shared" si="317"/>
        <v>3</v>
      </c>
      <c r="K1463" s="31">
        <f t="shared" si="318"/>
        <v>4</v>
      </c>
      <c r="L1463" s="31">
        <f t="shared" si="319"/>
        <v>5</v>
      </c>
      <c r="M1463" s="31">
        <f t="shared" si="320"/>
        <v>3</v>
      </c>
      <c r="N1463" s="31">
        <f t="shared" si="321"/>
        <v>3.8</v>
      </c>
      <c r="O1463" s="26" t="s">
        <v>8129</v>
      </c>
      <c r="P1463" s="26" t="s">
        <v>108</v>
      </c>
      <c r="Q1463" s="27">
        <v>40672</v>
      </c>
      <c r="R1463" s="26" t="s">
        <v>166</v>
      </c>
      <c r="S1463" s="26" t="s">
        <v>409</v>
      </c>
      <c r="T1463" s="26" t="s">
        <v>333</v>
      </c>
      <c r="U1463" s="26" t="s">
        <v>833</v>
      </c>
      <c r="V1463" s="26" t="s">
        <v>15763</v>
      </c>
      <c r="W1463" s="26" t="s">
        <v>2629</v>
      </c>
      <c r="X1463" s="24"/>
      <c r="Y1463" s="26" t="s">
        <v>8119</v>
      </c>
      <c r="Z1463" s="24"/>
      <c r="AA1463" s="24"/>
      <c r="AB1463" s="26" t="s">
        <v>117</v>
      </c>
      <c r="AC1463" s="28">
        <v>11000</v>
      </c>
      <c r="AD1463" s="24"/>
      <c r="AE1463" s="24"/>
      <c r="AF1463" s="26" t="s">
        <v>139</v>
      </c>
      <c r="AG1463" s="26" t="s">
        <v>846</v>
      </c>
      <c r="AH1463" s="26" t="s">
        <v>176</v>
      </c>
      <c r="AI1463" s="28">
        <v>11000</v>
      </c>
      <c r="AJ1463" s="24"/>
      <c r="AK1463" s="26" t="s">
        <v>8130</v>
      </c>
      <c r="AL1463" s="26" t="s">
        <v>8121</v>
      </c>
      <c r="AM1463" s="26" t="s">
        <v>8131</v>
      </c>
      <c r="AN1463" s="26" t="s">
        <v>8132</v>
      </c>
      <c r="AO1463" s="26" t="s">
        <v>8133</v>
      </c>
      <c r="AP1463" s="24"/>
      <c r="AQ1463" s="24"/>
      <c r="AR1463" s="24"/>
      <c r="AS1463" s="26" t="s">
        <v>8134</v>
      </c>
      <c r="AT1463" s="24"/>
      <c r="AU1463" s="26" t="s">
        <v>8135</v>
      </c>
      <c r="AV1463" s="24"/>
      <c r="AW1463" s="28">
        <v>150932</v>
      </c>
      <c r="AX1463" s="26">
        <v>1412</v>
      </c>
      <c r="AY1463" s="28">
        <v>0</v>
      </c>
      <c r="AZ1463" s="28">
        <v>0</v>
      </c>
      <c r="BA1463" s="26">
        <v>0</v>
      </c>
      <c r="BB1463" s="24"/>
      <c r="BC1463" s="24"/>
      <c r="BD1463" s="24"/>
      <c r="BE1463" s="24"/>
      <c r="BF1463" s="26" t="s">
        <v>393</v>
      </c>
      <c r="BG1463" s="24"/>
      <c r="BH1463" s="26" t="s">
        <v>1753</v>
      </c>
      <c r="BI1463" s="26" t="s">
        <v>261</v>
      </c>
      <c r="BJ1463" s="26" t="s">
        <v>8136</v>
      </c>
      <c r="BK1463" s="26" t="s">
        <v>627</v>
      </c>
      <c r="BL1463" s="24"/>
      <c r="BM1463" s="24"/>
      <c r="BN1463" s="24"/>
      <c r="BO1463" s="24"/>
      <c r="BP1463" s="24"/>
      <c r="BQ1463" s="24"/>
      <c r="BR1463" s="26">
        <v>4</v>
      </c>
      <c r="BS1463" s="26">
        <v>3</v>
      </c>
      <c r="BT1463" s="26">
        <v>4</v>
      </c>
      <c r="BU1463" s="26">
        <v>4</v>
      </c>
      <c r="BV1463" s="26">
        <v>3</v>
      </c>
      <c r="BW1463" s="26">
        <v>4</v>
      </c>
      <c r="BX1463" s="26">
        <v>5</v>
      </c>
      <c r="BY1463" s="26">
        <v>3</v>
      </c>
      <c r="BZ1463" s="24"/>
      <c r="CA1463" s="24"/>
      <c r="CB1463" s="24"/>
      <c r="CC1463" s="24"/>
      <c r="CD1463" s="24"/>
      <c r="CE1463" s="24"/>
      <c r="CF1463" s="24"/>
      <c r="CG1463" s="24"/>
      <c r="CH1463" s="24"/>
      <c r="CI1463" s="24"/>
      <c r="CJ1463" s="24"/>
      <c r="CK1463" s="24"/>
      <c r="CL1463" s="24"/>
      <c r="CM1463" s="24"/>
      <c r="CN1463" s="24"/>
      <c r="CO1463" s="24"/>
      <c r="CP1463" s="24"/>
      <c r="CQ1463" s="24"/>
      <c r="CR1463" s="24"/>
      <c r="CS1463" s="24"/>
      <c r="CT1463" s="24"/>
      <c r="CU1463" s="24"/>
      <c r="CV1463" s="24"/>
      <c r="CW1463" s="24"/>
      <c r="CX1463" s="24"/>
      <c r="CY1463" s="24"/>
      <c r="CZ1463" s="24"/>
      <c r="DA1463" s="24"/>
      <c r="DB1463" s="24"/>
      <c r="DC1463" s="24"/>
      <c r="DD1463" s="24"/>
      <c r="DE1463" s="24"/>
      <c r="DF1463" s="26" t="s">
        <v>139</v>
      </c>
      <c r="DG1463" s="26" t="s">
        <v>139</v>
      </c>
      <c r="DH1463" s="26" t="s">
        <v>139</v>
      </c>
      <c r="DI1463" s="26" t="s">
        <v>139</v>
      </c>
      <c r="DJ1463" s="26" t="s">
        <v>139</v>
      </c>
      <c r="DK1463" s="26" t="s">
        <v>139</v>
      </c>
      <c r="DL1463" s="26" t="s">
        <v>139</v>
      </c>
      <c r="DM1463" s="26" t="s">
        <v>139</v>
      </c>
      <c r="DN1463" s="26" t="s">
        <v>139</v>
      </c>
      <c r="DO1463" s="26" t="s">
        <v>139</v>
      </c>
    </row>
    <row r="1464" spans="1:119" ht="20.100000000000001" customHeight="1" x14ac:dyDescent="0.25">
      <c r="A1464" s="29" t="str">
        <f t="shared" si="308"/>
        <v>Incest Trauma Center4</v>
      </c>
      <c r="B1464" s="29" t="str">
        <f t="shared" si="309"/>
        <v>Incest Trauma Center</v>
      </c>
      <c r="C1464" s="29">
        <f t="shared" si="310"/>
        <v>4</v>
      </c>
      <c r="D1464" s="30" t="str">
        <f t="shared" si="311"/>
        <v>Europe and Eurasia</v>
      </c>
      <c r="E1464" s="30" t="str">
        <f t="shared" si="312"/>
        <v>Serbia</v>
      </c>
      <c r="F1464" s="31">
        <f t="shared" si="313"/>
        <v>4</v>
      </c>
      <c r="G1464" s="31">
        <f t="shared" si="314"/>
        <v>3</v>
      </c>
      <c r="H1464" s="31">
        <f t="shared" si="315"/>
        <v>4</v>
      </c>
      <c r="I1464" s="31">
        <f t="shared" si="316"/>
        <v>4</v>
      </c>
      <c r="J1464" s="31">
        <f t="shared" si="317"/>
        <v>3</v>
      </c>
      <c r="K1464" s="31">
        <f t="shared" si="318"/>
        <v>4</v>
      </c>
      <c r="L1464" s="31">
        <f t="shared" si="319"/>
        <v>5</v>
      </c>
      <c r="M1464" s="31">
        <f t="shared" si="320"/>
        <v>3</v>
      </c>
      <c r="N1464" s="31">
        <f t="shared" si="321"/>
        <v>3.8</v>
      </c>
      <c r="O1464" s="26" t="s">
        <v>8137</v>
      </c>
      <c r="P1464" s="26" t="s">
        <v>108</v>
      </c>
      <c r="Q1464" s="27">
        <v>40316</v>
      </c>
      <c r="R1464" s="26" t="s">
        <v>166</v>
      </c>
      <c r="S1464" s="26" t="s">
        <v>234</v>
      </c>
      <c r="T1464" s="26" t="s">
        <v>224</v>
      </c>
      <c r="U1464" s="26" t="s">
        <v>833</v>
      </c>
      <c r="V1464" s="26" t="s">
        <v>15763</v>
      </c>
      <c r="W1464" s="26" t="s">
        <v>2629</v>
      </c>
      <c r="X1464" s="24"/>
      <c r="Y1464" s="26" t="s">
        <v>8119</v>
      </c>
      <c r="Z1464" s="24"/>
      <c r="AA1464" s="24"/>
      <c r="AB1464" s="26" t="s">
        <v>117</v>
      </c>
      <c r="AC1464" s="28">
        <v>8000</v>
      </c>
      <c r="AD1464" s="24"/>
      <c r="AE1464" s="24"/>
      <c r="AF1464" s="26" t="s">
        <v>139</v>
      </c>
      <c r="AG1464" s="26" t="s">
        <v>846</v>
      </c>
      <c r="AH1464" s="26" t="s">
        <v>185</v>
      </c>
      <c r="AI1464" s="28">
        <v>8000</v>
      </c>
      <c r="AJ1464" s="24"/>
      <c r="AK1464" s="26" t="s">
        <v>8138</v>
      </c>
      <c r="AL1464" s="26" t="s">
        <v>8139</v>
      </c>
      <c r="AM1464" s="26" t="s">
        <v>8140</v>
      </c>
      <c r="AN1464" s="26" t="s">
        <v>8141</v>
      </c>
      <c r="AO1464" s="24"/>
      <c r="AP1464" s="24"/>
      <c r="AQ1464" s="24"/>
      <c r="AR1464" s="24"/>
      <c r="AS1464" s="26" t="s">
        <v>8142</v>
      </c>
      <c r="AT1464" s="24"/>
      <c r="AU1464" s="26" t="s">
        <v>8143</v>
      </c>
      <c r="AV1464" s="24"/>
      <c r="AW1464" s="28">
        <v>54530</v>
      </c>
      <c r="AX1464" s="26">
        <v>720</v>
      </c>
      <c r="AY1464" s="28">
        <v>0</v>
      </c>
      <c r="AZ1464" s="28">
        <v>0</v>
      </c>
      <c r="BA1464" s="26">
        <v>0</v>
      </c>
      <c r="BB1464" s="26" t="s">
        <v>241</v>
      </c>
      <c r="BC1464" s="24"/>
      <c r="BD1464" s="24"/>
      <c r="BE1464" s="24"/>
      <c r="BF1464" s="24"/>
      <c r="BG1464" s="24"/>
      <c r="BH1464" s="24"/>
      <c r="BI1464" s="24"/>
      <c r="BJ1464" s="24"/>
      <c r="BK1464" s="24"/>
      <c r="BL1464" s="24"/>
      <c r="BM1464" s="24"/>
      <c r="BN1464" s="24"/>
      <c r="BO1464" s="24"/>
      <c r="BP1464" s="24"/>
      <c r="BQ1464" s="24"/>
      <c r="BR1464" s="26">
        <v>4</v>
      </c>
      <c r="BS1464" s="26">
        <v>3</v>
      </c>
      <c r="BT1464" s="26">
        <v>4</v>
      </c>
      <c r="BU1464" s="26">
        <v>4</v>
      </c>
      <c r="BV1464" s="26">
        <v>3</v>
      </c>
      <c r="BW1464" s="26">
        <v>4</v>
      </c>
      <c r="BX1464" s="26">
        <v>5</v>
      </c>
      <c r="BY1464" s="26">
        <v>3</v>
      </c>
      <c r="BZ1464" s="24"/>
      <c r="CA1464" s="24"/>
      <c r="CB1464" s="24"/>
      <c r="CC1464" s="24"/>
      <c r="CD1464" s="24"/>
      <c r="CE1464" s="24"/>
      <c r="CF1464" s="24"/>
      <c r="CG1464" s="24"/>
      <c r="CH1464" s="24"/>
      <c r="CI1464" s="24"/>
      <c r="CJ1464" s="24"/>
      <c r="CK1464" s="24"/>
      <c r="CL1464" s="24"/>
      <c r="CM1464" s="24"/>
      <c r="CN1464" s="24"/>
      <c r="CO1464" s="24"/>
      <c r="CP1464" s="24"/>
      <c r="CQ1464" s="24"/>
      <c r="CR1464" s="24"/>
      <c r="CS1464" s="24"/>
      <c r="CT1464" s="24"/>
      <c r="CU1464" s="24"/>
      <c r="CV1464" s="24"/>
      <c r="CW1464" s="24"/>
      <c r="CX1464" s="24"/>
      <c r="CY1464" s="24"/>
      <c r="CZ1464" s="24"/>
      <c r="DA1464" s="24"/>
      <c r="DB1464" s="24"/>
      <c r="DC1464" s="24"/>
      <c r="DD1464" s="24"/>
      <c r="DE1464" s="24"/>
      <c r="DF1464" s="26" t="s">
        <v>139</v>
      </c>
      <c r="DG1464" s="26" t="s">
        <v>139</v>
      </c>
      <c r="DH1464" s="26" t="s">
        <v>139</v>
      </c>
      <c r="DI1464" s="26" t="s">
        <v>139</v>
      </c>
      <c r="DJ1464" s="26" t="s">
        <v>139</v>
      </c>
      <c r="DK1464" s="26" t="s">
        <v>139</v>
      </c>
      <c r="DL1464" s="26" t="s">
        <v>139</v>
      </c>
      <c r="DM1464" s="26" t="s">
        <v>139</v>
      </c>
      <c r="DN1464" s="26" t="s">
        <v>139</v>
      </c>
      <c r="DO1464" s="26" t="s">
        <v>139</v>
      </c>
    </row>
    <row r="1465" spans="1:119" ht="20.100000000000001" customHeight="1" x14ac:dyDescent="0.25">
      <c r="A1465" s="29" t="str">
        <f t="shared" si="308"/>
        <v/>
      </c>
      <c r="B1465" s="29" t="str">
        <f t="shared" si="309"/>
        <v>Initiative pour la Promotion de la Santé Rurale et le Développement Intégré au Burundi</v>
      </c>
      <c r="C1465" s="29">
        <f t="shared" si="310"/>
        <v>0</v>
      </c>
      <c r="D1465" s="30" t="str">
        <f t="shared" si="311"/>
        <v>Africa and the Middle East</v>
      </c>
      <c r="E1465" s="30" t="str">
        <f t="shared" si="312"/>
        <v>Bujumbura, Burundi</v>
      </c>
      <c r="F1465" s="31">
        <f t="shared" si="313"/>
        <v>3</v>
      </c>
      <c r="G1465" s="31">
        <f t="shared" si="314"/>
        <v>3</v>
      </c>
      <c r="H1465" s="31">
        <f t="shared" si="315"/>
        <v>3</v>
      </c>
      <c r="I1465" s="31">
        <f t="shared" si="316"/>
        <v>3</v>
      </c>
      <c r="J1465" s="31">
        <f t="shared" si="317"/>
        <v>3</v>
      </c>
      <c r="K1465" s="31">
        <f t="shared" si="318"/>
        <v>3</v>
      </c>
      <c r="L1465" s="31">
        <f t="shared" si="319"/>
        <v>2</v>
      </c>
      <c r="M1465" s="31">
        <f t="shared" si="320"/>
        <v>3</v>
      </c>
      <c r="N1465" s="31">
        <f t="shared" si="321"/>
        <v>2.9</v>
      </c>
      <c r="O1465" s="26" t="s">
        <v>16165</v>
      </c>
      <c r="P1465" s="26" t="s">
        <v>243</v>
      </c>
      <c r="Q1465" s="27">
        <v>43339</v>
      </c>
      <c r="R1465" s="24"/>
      <c r="S1465" s="24"/>
      <c r="T1465" s="24"/>
      <c r="U1465" s="24"/>
      <c r="V1465" s="26" t="s">
        <v>169</v>
      </c>
      <c r="W1465" s="26" t="s">
        <v>2546</v>
      </c>
      <c r="X1465" s="26" t="s">
        <v>2547</v>
      </c>
      <c r="Y1465" s="26" t="s">
        <v>8145</v>
      </c>
      <c r="Z1465" s="24"/>
      <c r="AA1465" s="24"/>
      <c r="AB1465" s="26" t="s">
        <v>117</v>
      </c>
      <c r="AC1465" s="28">
        <v>0</v>
      </c>
      <c r="AD1465" s="26" t="s">
        <v>4322</v>
      </c>
      <c r="AE1465" s="26" t="s">
        <v>2390</v>
      </c>
      <c r="AF1465" s="26" t="s">
        <v>120</v>
      </c>
      <c r="AG1465" s="26" t="s">
        <v>157</v>
      </c>
      <c r="AH1465" s="24"/>
      <c r="AI1465" s="28">
        <v>0</v>
      </c>
      <c r="AJ1465" s="24"/>
      <c r="AK1465" s="24"/>
      <c r="AL1465" s="24"/>
      <c r="AM1465" s="24"/>
      <c r="AN1465" s="24"/>
      <c r="AO1465" s="24"/>
      <c r="AP1465" s="24"/>
      <c r="AQ1465" s="24"/>
      <c r="AR1465" s="24"/>
      <c r="AS1465" s="24"/>
      <c r="AT1465" s="24"/>
      <c r="AU1465" s="24"/>
      <c r="AV1465" s="24"/>
      <c r="AW1465" s="28">
        <v>432000</v>
      </c>
      <c r="AX1465" s="26">
        <v>3199</v>
      </c>
      <c r="AY1465" s="28">
        <v>85</v>
      </c>
      <c r="AZ1465" s="28">
        <v>3199</v>
      </c>
      <c r="BA1465" s="26">
        <v>3199</v>
      </c>
      <c r="BB1465" s="24"/>
      <c r="BC1465" s="26" t="s">
        <v>800</v>
      </c>
      <c r="BD1465" s="24"/>
      <c r="BE1465" s="24"/>
      <c r="BF1465" s="26" t="s">
        <v>8161</v>
      </c>
      <c r="BG1465" s="26" t="s">
        <v>16166</v>
      </c>
      <c r="BH1465" s="26" t="s">
        <v>581</v>
      </c>
      <c r="BI1465" s="26" t="s">
        <v>261</v>
      </c>
      <c r="BJ1465" s="26" t="s">
        <v>16167</v>
      </c>
      <c r="BK1465" s="26" t="s">
        <v>387</v>
      </c>
      <c r="BL1465" s="26" t="s">
        <v>16168</v>
      </c>
      <c r="BM1465" s="26" t="s">
        <v>2546</v>
      </c>
      <c r="BN1465" s="26" t="s">
        <v>16169</v>
      </c>
      <c r="BO1465" s="26" t="s">
        <v>2546</v>
      </c>
      <c r="BP1465" s="24"/>
      <c r="BQ1465" s="24"/>
      <c r="BR1465" s="24"/>
      <c r="BS1465" s="24"/>
      <c r="BT1465" s="24"/>
      <c r="BU1465" s="24"/>
      <c r="BV1465" s="24"/>
      <c r="BW1465" s="24"/>
      <c r="BX1465" s="24"/>
      <c r="BY1465" s="24"/>
      <c r="BZ1465" s="26" t="s">
        <v>134</v>
      </c>
      <c r="CA1465" s="26" t="s">
        <v>136</v>
      </c>
      <c r="CB1465" s="26" t="s">
        <v>136</v>
      </c>
      <c r="CC1465" s="26" t="s">
        <v>136</v>
      </c>
      <c r="CD1465" s="26" t="s">
        <v>134</v>
      </c>
      <c r="CE1465" s="26" t="s">
        <v>135</v>
      </c>
      <c r="CF1465" s="26" t="s">
        <v>135</v>
      </c>
      <c r="CG1465" s="26" t="s">
        <v>134</v>
      </c>
      <c r="CH1465" s="26" t="s">
        <v>136</v>
      </c>
      <c r="CI1465" s="26" t="s">
        <v>136</v>
      </c>
      <c r="CJ1465" s="26" t="s">
        <v>136</v>
      </c>
      <c r="CK1465" s="26" t="s">
        <v>136</v>
      </c>
      <c r="CL1465" s="26" t="s">
        <v>136</v>
      </c>
      <c r="CM1465" s="26" t="s">
        <v>136</v>
      </c>
      <c r="CN1465" s="26" t="s">
        <v>136</v>
      </c>
      <c r="CO1465" s="26" t="s">
        <v>136</v>
      </c>
      <c r="CP1465" s="26" t="s">
        <v>136</v>
      </c>
      <c r="CQ1465" s="26" t="s">
        <v>135</v>
      </c>
      <c r="CR1465" s="26" t="s">
        <v>136</v>
      </c>
      <c r="CS1465" s="26" t="s">
        <v>136</v>
      </c>
      <c r="CT1465" s="26" t="s">
        <v>136</v>
      </c>
      <c r="CU1465" s="26" t="s">
        <v>136</v>
      </c>
      <c r="CV1465" s="26" t="s">
        <v>136</v>
      </c>
      <c r="CW1465" s="26" t="s">
        <v>136</v>
      </c>
      <c r="CX1465" s="26" t="s">
        <v>136</v>
      </c>
      <c r="CY1465" s="26" t="s">
        <v>136</v>
      </c>
      <c r="CZ1465" s="26" t="s">
        <v>137</v>
      </c>
      <c r="DA1465" s="26" t="s">
        <v>136</v>
      </c>
      <c r="DB1465" s="26" t="s">
        <v>136</v>
      </c>
      <c r="DC1465" s="26" t="s">
        <v>136</v>
      </c>
      <c r="DD1465" s="26" t="s">
        <v>136</v>
      </c>
      <c r="DE1465" s="26" t="s">
        <v>136</v>
      </c>
      <c r="DF1465" s="26" t="s">
        <v>139</v>
      </c>
      <c r="DG1465" s="26" t="s">
        <v>120</v>
      </c>
      <c r="DH1465" s="26" t="s">
        <v>120</v>
      </c>
      <c r="DI1465" s="26" t="s">
        <v>120</v>
      </c>
      <c r="DJ1465" s="26" t="s">
        <v>139</v>
      </c>
      <c r="DK1465" s="26" t="s">
        <v>139</v>
      </c>
      <c r="DL1465" s="26" t="s">
        <v>139</v>
      </c>
      <c r="DM1465" s="26" t="s">
        <v>139</v>
      </c>
      <c r="DN1465" s="26" t="s">
        <v>139</v>
      </c>
      <c r="DO1465" s="26" t="s">
        <v>139</v>
      </c>
    </row>
    <row r="1466" spans="1:119" ht="20.100000000000001" customHeight="1" x14ac:dyDescent="0.25">
      <c r="A1466" s="29" t="str">
        <f t="shared" si="308"/>
        <v>Initiative pour la Promotion de la Santé Rurale et le Développement Intégré au Burundi3</v>
      </c>
      <c r="B1466" s="29" t="str">
        <f t="shared" si="309"/>
        <v>Initiative pour la Promotion de la Santé Rurale et le Développement Intégré au Burundi</v>
      </c>
      <c r="C1466" s="29">
        <f t="shared" si="310"/>
        <v>3</v>
      </c>
      <c r="D1466" s="30" t="str">
        <f t="shared" si="311"/>
        <v>Africa and the Middle East</v>
      </c>
      <c r="E1466" s="30" t="str">
        <f t="shared" si="312"/>
        <v>Bujumbura, Burundi</v>
      </c>
      <c r="F1466" s="31">
        <f t="shared" si="313"/>
        <v>2</v>
      </c>
      <c r="G1466" s="31">
        <f t="shared" si="314"/>
        <v>3</v>
      </c>
      <c r="H1466" s="31">
        <f t="shared" si="315"/>
        <v>3</v>
      </c>
      <c r="I1466" s="31">
        <f t="shared" si="316"/>
        <v>3</v>
      </c>
      <c r="J1466" s="31">
        <f t="shared" si="317"/>
        <v>2</v>
      </c>
      <c r="K1466" s="31">
        <f t="shared" si="318"/>
        <v>3</v>
      </c>
      <c r="L1466" s="31">
        <f t="shared" si="319"/>
        <v>2</v>
      </c>
      <c r="M1466" s="31">
        <f t="shared" si="320"/>
        <v>3</v>
      </c>
      <c r="N1466" s="31">
        <f t="shared" si="321"/>
        <v>2.6</v>
      </c>
      <c r="O1466" s="26" t="s">
        <v>8144</v>
      </c>
      <c r="P1466" s="26" t="s">
        <v>108</v>
      </c>
      <c r="Q1466" s="27">
        <v>43214</v>
      </c>
      <c r="R1466" s="26" t="s">
        <v>109</v>
      </c>
      <c r="S1466" s="26" t="s">
        <v>244</v>
      </c>
      <c r="T1466" s="26" t="s">
        <v>111</v>
      </c>
      <c r="U1466" s="24"/>
      <c r="V1466" s="26" t="s">
        <v>169</v>
      </c>
      <c r="W1466" s="26" t="s">
        <v>2546</v>
      </c>
      <c r="X1466" s="26" t="s">
        <v>2547</v>
      </c>
      <c r="Y1466" s="26" t="s">
        <v>8145</v>
      </c>
      <c r="Z1466" s="24"/>
      <c r="AA1466" s="24"/>
      <c r="AB1466" s="26" t="s">
        <v>117</v>
      </c>
      <c r="AC1466" s="28">
        <v>9000</v>
      </c>
      <c r="AD1466" s="26" t="s">
        <v>4322</v>
      </c>
      <c r="AE1466" s="26" t="s">
        <v>2390</v>
      </c>
      <c r="AF1466" s="26" t="s">
        <v>120</v>
      </c>
      <c r="AG1466" s="26" t="s">
        <v>157</v>
      </c>
      <c r="AH1466" s="26" t="s">
        <v>121</v>
      </c>
      <c r="AI1466" s="28">
        <v>9000</v>
      </c>
      <c r="AJ1466" s="24"/>
      <c r="AK1466" s="24"/>
      <c r="AL1466" s="24"/>
      <c r="AM1466" s="24"/>
      <c r="AN1466" s="24"/>
      <c r="AO1466" s="24"/>
      <c r="AP1466" s="24"/>
      <c r="AQ1466" s="24"/>
      <c r="AR1466" s="24"/>
      <c r="AS1466" s="24"/>
      <c r="AT1466" s="24"/>
      <c r="AU1466" s="26" t="s">
        <v>8146</v>
      </c>
      <c r="AV1466" s="24"/>
      <c r="AW1466" s="28">
        <v>479430</v>
      </c>
      <c r="AX1466" s="26">
        <v>3199</v>
      </c>
      <c r="AY1466" s="28">
        <v>100</v>
      </c>
      <c r="AZ1466" s="28">
        <v>1547</v>
      </c>
      <c r="BA1466" s="26">
        <v>1547</v>
      </c>
      <c r="BB1466" s="24"/>
      <c r="BC1466" s="26" t="s">
        <v>800</v>
      </c>
      <c r="BD1466" s="26" t="s">
        <v>125</v>
      </c>
      <c r="BE1466" s="24"/>
      <c r="BF1466" s="26" t="s">
        <v>8147</v>
      </c>
      <c r="BG1466" s="26" t="s">
        <v>8148</v>
      </c>
      <c r="BH1466" s="26" t="s">
        <v>6526</v>
      </c>
      <c r="BI1466" s="26" t="s">
        <v>261</v>
      </c>
      <c r="BJ1466" s="26" t="s">
        <v>8149</v>
      </c>
      <c r="BK1466" s="26" t="s">
        <v>8150</v>
      </c>
      <c r="BL1466" s="26" t="s">
        <v>8151</v>
      </c>
      <c r="BM1466" s="26" t="s">
        <v>8152</v>
      </c>
      <c r="BN1466" s="26" t="s">
        <v>8153</v>
      </c>
      <c r="BO1466" s="26" t="s">
        <v>8154</v>
      </c>
      <c r="BP1466" s="24"/>
      <c r="BQ1466" s="24"/>
      <c r="BR1466" s="26">
        <v>0</v>
      </c>
      <c r="BS1466" s="26">
        <v>0</v>
      </c>
      <c r="BT1466" s="26">
        <v>0</v>
      </c>
      <c r="BU1466" s="26">
        <v>0</v>
      </c>
      <c r="BV1466" s="26">
        <v>0</v>
      </c>
      <c r="BW1466" s="26">
        <v>0</v>
      </c>
      <c r="BX1466" s="26">
        <v>0</v>
      </c>
      <c r="BY1466" s="26">
        <v>0</v>
      </c>
      <c r="BZ1466" s="26" t="s">
        <v>135</v>
      </c>
      <c r="CA1466" s="26" t="s">
        <v>136</v>
      </c>
      <c r="CB1466" s="26" t="s">
        <v>136</v>
      </c>
      <c r="CC1466" s="26" t="s">
        <v>135</v>
      </c>
      <c r="CD1466" s="26" t="s">
        <v>136</v>
      </c>
      <c r="CE1466" s="26" t="s">
        <v>136</v>
      </c>
      <c r="CF1466" s="26" t="s">
        <v>135</v>
      </c>
      <c r="CG1466" s="26" t="s">
        <v>136</v>
      </c>
      <c r="CH1466" s="26" t="s">
        <v>136</v>
      </c>
      <c r="CI1466" s="26" t="s">
        <v>136</v>
      </c>
      <c r="CJ1466" s="26" t="s">
        <v>134</v>
      </c>
      <c r="CK1466" s="26" t="s">
        <v>135</v>
      </c>
      <c r="CL1466" s="26" t="s">
        <v>136</v>
      </c>
      <c r="CM1466" s="26" t="s">
        <v>136</v>
      </c>
      <c r="CN1466" s="26" t="s">
        <v>135</v>
      </c>
      <c r="CO1466" s="26" t="s">
        <v>136</v>
      </c>
      <c r="CP1466" s="26" t="s">
        <v>135</v>
      </c>
      <c r="CQ1466" s="26" t="s">
        <v>137</v>
      </c>
      <c r="CR1466" s="26" t="s">
        <v>136</v>
      </c>
      <c r="CS1466" s="26" t="s">
        <v>136</v>
      </c>
      <c r="CT1466" s="26" t="s">
        <v>134</v>
      </c>
      <c r="CU1466" s="26" t="s">
        <v>136</v>
      </c>
      <c r="CV1466" s="26" t="s">
        <v>134</v>
      </c>
      <c r="CW1466" s="26" t="s">
        <v>136</v>
      </c>
      <c r="CX1466" s="26" t="s">
        <v>135</v>
      </c>
      <c r="CY1466" s="26" t="s">
        <v>135</v>
      </c>
      <c r="CZ1466" s="26" t="s">
        <v>135</v>
      </c>
      <c r="DA1466" s="26" t="s">
        <v>135</v>
      </c>
      <c r="DB1466" s="26" t="s">
        <v>136</v>
      </c>
      <c r="DC1466" s="26" t="s">
        <v>136</v>
      </c>
      <c r="DD1466" s="26" t="s">
        <v>136</v>
      </c>
      <c r="DE1466" s="26" t="s">
        <v>136</v>
      </c>
      <c r="DF1466" s="26" t="s">
        <v>139</v>
      </c>
      <c r="DG1466" s="26" t="s">
        <v>120</v>
      </c>
      <c r="DH1466" s="26" t="s">
        <v>139</v>
      </c>
      <c r="DI1466" s="26" t="s">
        <v>120</v>
      </c>
      <c r="DJ1466" s="26" t="s">
        <v>139</v>
      </c>
      <c r="DK1466" s="26" t="s">
        <v>139</v>
      </c>
      <c r="DL1466" s="26" t="s">
        <v>139</v>
      </c>
      <c r="DM1466" s="26" t="s">
        <v>139</v>
      </c>
      <c r="DN1466" s="26" t="s">
        <v>139</v>
      </c>
      <c r="DO1466" s="26" t="s">
        <v>139</v>
      </c>
    </row>
    <row r="1467" spans="1:119" ht="20.100000000000001" customHeight="1" x14ac:dyDescent="0.25">
      <c r="A1467" s="29" t="str">
        <f t="shared" si="308"/>
        <v/>
      </c>
      <c r="B1467" s="29" t="str">
        <f t="shared" si="309"/>
        <v>Initiative pour la Promotion de la Santé Rurale et le Développement Intégré au Burundi</v>
      </c>
      <c r="C1467" s="29">
        <f t="shared" si="310"/>
        <v>0</v>
      </c>
      <c r="D1467" s="30" t="str">
        <f t="shared" si="311"/>
        <v>Africa and the Middle East</v>
      </c>
      <c r="E1467" s="30" t="str">
        <f t="shared" si="312"/>
        <v>Bujumbura, Burundi</v>
      </c>
      <c r="F1467" s="31">
        <f t="shared" si="313"/>
        <v>0</v>
      </c>
      <c r="G1467" s="31">
        <f t="shared" si="314"/>
        <v>0</v>
      </c>
      <c r="H1467" s="31">
        <f t="shared" si="315"/>
        <v>0</v>
      </c>
      <c r="I1467" s="31">
        <f t="shared" si="316"/>
        <v>0</v>
      </c>
      <c r="J1467" s="31">
        <f t="shared" si="317"/>
        <v>0</v>
      </c>
      <c r="K1467" s="31">
        <f t="shared" si="318"/>
        <v>0</v>
      </c>
      <c r="L1467" s="31">
        <f t="shared" si="319"/>
        <v>0</v>
      </c>
      <c r="M1467" s="31">
        <f t="shared" si="320"/>
        <v>0</v>
      </c>
      <c r="N1467" s="31">
        <f t="shared" si="321"/>
        <v>0</v>
      </c>
      <c r="O1467" s="26" t="s">
        <v>16170</v>
      </c>
      <c r="P1467" s="26" t="s">
        <v>108</v>
      </c>
      <c r="Q1467" s="27">
        <v>42899</v>
      </c>
      <c r="R1467" s="24"/>
      <c r="S1467" s="24"/>
      <c r="T1467" s="26" t="s">
        <v>142</v>
      </c>
      <c r="U1467" s="24"/>
      <c r="V1467" s="26" t="s">
        <v>169</v>
      </c>
      <c r="W1467" s="26" t="s">
        <v>2546</v>
      </c>
      <c r="X1467" s="26" t="s">
        <v>2547</v>
      </c>
      <c r="Y1467" s="26" t="s">
        <v>8145</v>
      </c>
      <c r="Z1467" s="24"/>
      <c r="AA1467" s="24"/>
      <c r="AB1467" s="26" t="s">
        <v>15736</v>
      </c>
      <c r="AC1467" s="28">
        <v>2000</v>
      </c>
      <c r="AD1467" s="26" t="s">
        <v>4322</v>
      </c>
      <c r="AE1467" s="26" t="s">
        <v>2390</v>
      </c>
      <c r="AF1467" s="26" t="s">
        <v>120</v>
      </c>
      <c r="AG1467" s="26" t="s">
        <v>157</v>
      </c>
      <c r="AH1467" s="24"/>
      <c r="AI1467" s="28">
        <v>2000</v>
      </c>
      <c r="AJ1467" s="24"/>
      <c r="AK1467" s="24"/>
      <c r="AL1467" s="24"/>
      <c r="AM1467" s="24"/>
      <c r="AN1467" s="24"/>
      <c r="AO1467" s="24"/>
      <c r="AP1467" s="24"/>
      <c r="AQ1467" s="24"/>
      <c r="AR1467" s="24"/>
      <c r="AS1467" s="24"/>
      <c r="AT1467" s="24"/>
      <c r="AU1467" s="24"/>
      <c r="AV1467" s="24"/>
      <c r="AW1467" s="28">
        <v>0</v>
      </c>
      <c r="AX1467" s="26">
        <v>0</v>
      </c>
      <c r="AY1467" s="28">
        <v>0</v>
      </c>
      <c r="AZ1467" s="28">
        <v>0</v>
      </c>
      <c r="BA1467" s="26">
        <v>0</v>
      </c>
      <c r="BB1467" s="24"/>
      <c r="BC1467" s="26" t="s">
        <v>800</v>
      </c>
      <c r="BD1467" s="24"/>
      <c r="BE1467" s="24"/>
      <c r="BF1467" s="24"/>
      <c r="BG1467" s="24"/>
      <c r="BH1467" s="24"/>
      <c r="BI1467" s="24"/>
      <c r="BJ1467" s="24"/>
      <c r="BK1467" s="24"/>
      <c r="BL1467" s="24"/>
      <c r="BM1467" s="24"/>
      <c r="BN1467" s="24"/>
      <c r="BO1467" s="24"/>
      <c r="BP1467" s="24"/>
      <c r="BQ1467" s="24"/>
      <c r="BR1467" s="26">
        <v>0</v>
      </c>
      <c r="BS1467" s="26">
        <v>0</v>
      </c>
      <c r="BT1467" s="26">
        <v>0</v>
      </c>
      <c r="BU1467" s="26">
        <v>0</v>
      </c>
      <c r="BV1467" s="26">
        <v>0</v>
      </c>
      <c r="BW1467" s="26">
        <v>0</v>
      </c>
      <c r="BX1467" s="26">
        <v>0</v>
      </c>
      <c r="BY1467" s="26">
        <v>0</v>
      </c>
      <c r="BZ1467" s="24"/>
      <c r="CA1467" s="24"/>
      <c r="CB1467" s="24"/>
      <c r="CC1467" s="24"/>
      <c r="CD1467" s="24"/>
      <c r="CE1467" s="24"/>
      <c r="CF1467" s="24"/>
      <c r="CG1467" s="24"/>
      <c r="CH1467" s="24"/>
      <c r="CI1467" s="24"/>
      <c r="CJ1467" s="24"/>
      <c r="CK1467" s="24"/>
      <c r="CL1467" s="24"/>
      <c r="CM1467" s="24"/>
      <c r="CN1467" s="24"/>
      <c r="CO1467" s="24"/>
      <c r="CP1467" s="24"/>
      <c r="CQ1467" s="24"/>
      <c r="CR1467" s="24"/>
      <c r="CS1467" s="24"/>
      <c r="CT1467" s="24"/>
      <c r="CU1467" s="24"/>
      <c r="CV1467" s="24"/>
      <c r="CW1467" s="24"/>
      <c r="CX1467" s="24"/>
      <c r="CY1467" s="24"/>
      <c r="CZ1467" s="24"/>
      <c r="DA1467" s="24"/>
      <c r="DB1467" s="24"/>
      <c r="DC1467" s="24"/>
      <c r="DD1467" s="24"/>
      <c r="DE1467" s="24"/>
      <c r="DF1467" s="26" t="s">
        <v>139</v>
      </c>
      <c r="DG1467" s="26" t="s">
        <v>139</v>
      </c>
      <c r="DH1467" s="26" t="s">
        <v>139</v>
      </c>
      <c r="DI1467" s="26" t="s">
        <v>139</v>
      </c>
      <c r="DJ1467" s="26" t="s">
        <v>139</v>
      </c>
      <c r="DK1467" s="26" t="s">
        <v>139</v>
      </c>
      <c r="DL1467" s="26" t="s">
        <v>139</v>
      </c>
      <c r="DM1467" s="26" t="s">
        <v>139</v>
      </c>
      <c r="DN1467" s="26" t="s">
        <v>139</v>
      </c>
      <c r="DO1467" s="26" t="s">
        <v>139</v>
      </c>
    </row>
    <row r="1468" spans="1:119" ht="20.100000000000001" customHeight="1" x14ac:dyDescent="0.25">
      <c r="A1468" s="29" t="str">
        <f t="shared" si="308"/>
        <v>Initiative pour la Promotion de la Santé Rurale et le Développement Intégré au Burundi2</v>
      </c>
      <c r="B1468" s="29" t="str">
        <f t="shared" si="309"/>
        <v>Initiative pour la Promotion de la Santé Rurale et le Développement Intégré au Burundi</v>
      </c>
      <c r="C1468" s="29">
        <f t="shared" si="310"/>
        <v>2</v>
      </c>
      <c r="D1468" s="30" t="str">
        <f t="shared" si="311"/>
        <v>Africa and the Middle East</v>
      </c>
      <c r="E1468" s="30" t="str">
        <f t="shared" si="312"/>
        <v>Bujumbura, Burundi</v>
      </c>
      <c r="F1468" s="31">
        <f t="shared" si="313"/>
        <v>2</v>
      </c>
      <c r="G1468" s="31">
        <f t="shared" si="314"/>
        <v>2</v>
      </c>
      <c r="H1468" s="31">
        <f t="shared" si="315"/>
        <v>3</v>
      </c>
      <c r="I1468" s="31">
        <f t="shared" si="316"/>
        <v>2</v>
      </c>
      <c r="J1468" s="31">
        <f t="shared" si="317"/>
        <v>3</v>
      </c>
      <c r="K1468" s="31">
        <f t="shared" si="318"/>
        <v>3</v>
      </c>
      <c r="L1468" s="31">
        <f t="shared" si="319"/>
        <v>2</v>
      </c>
      <c r="M1468" s="31">
        <f t="shared" si="320"/>
        <v>2</v>
      </c>
      <c r="N1468" s="31">
        <f t="shared" si="321"/>
        <v>2.4</v>
      </c>
      <c r="O1468" s="26" t="s">
        <v>8155</v>
      </c>
      <c r="P1468" s="26" t="s">
        <v>108</v>
      </c>
      <c r="Q1468" s="27">
        <v>42858</v>
      </c>
      <c r="R1468" s="26" t="s">
        <v>109</v>
      </c>
      <c r="S1468" s="26" t="s">
        <v>167</v>
      </c>
      <c r="T1468" s="26" t="s">
        <v>142</v>
      </c>
      <c r="U1468" s="26" t="s">
        <v>168</v>
      </c>
      <c r="V1468" s="26" t="s">
        <v>169</v>
      </c>
      <c r="W1468" s="26" t="s">
        <v>2546</v>
      </c>
      <c r="X1468" s="26" t="s">
        <v>2547</v>
      </c>
      <c r="Y1468" s="26" t="s">
        <v>8145</v>
      </c>
      <c r="Z1468" s="24"/>
      <c r="AA1468" s="24"/>
      <c r="AB1468" s="26" t="s">
        <v>117</v>
      </c>
      <c r="AC1468" s="28">
        <v>7000</v>
      </c>
      <c r="AD1468" s="26" t="s">
        <v>4322</v>
      </c>
      <c r="AE1468" s="26" t="s">
        <v>2390</v>
      </c>
      <c r="AF1468" s="26" t="s">
        <v>120</v>
      </c>
      <c r="AG1468" s="26" t="s">
        <v>157</v>
      </c>
      <c r="AH1468" s="26" t="s">
        <v>143</v>
      </c>
      <c r="AI1468" s="28">
        <v>7000</v>
      </c>
      <c r="AJ1468" s="26" t="s">
        <v>8156</v>
      </c>
      <c r="AK1468" s="26" t="s">
        <v>8157</v>
      </c>
      <c r="AL1468" s="26" t="s">
        <v>8158</v>
      </c>
      <c r="AM1468" s="24"/>
      <c r="AN1468" s="24"/>
      <c r="AO1468" s="24"/>
      <c r="AP1468" s="24"/>
      <c r="AQ1468" s="24"/>
      <c r="AR1468" s="24"/>
      <c r="AS1468" s="24"/>
      <c r="AT1468" s="24"/>
      <c r="AU1468" s="26" t="s">
        <v>8159</v>
      </c>
      <c r="AV1468" s="24"/>
      <c r="AW1468" s="28">
        <v>141000</v>
      </c>
      <c r="AX1468" s="26">
        <v>2547</v>
      </c>
      <c r="AY1468" s="28">
        <v>97</v>
      </c>
      <c r="AZ1468" s="28">
        <v>157</v>
      </c>
      <c r="BA1468" s="26">
        <v>210</v>
      </c>
      <c r="BB1468" s="24"/>
      <c r="BC1468" s="26" t="s">
        <v>800</v>
      </c>
      <c r="BD1468" s="26" t="s">
        <v>125</v>
      </c>
      <c r="BE1468" s="24"/>
      <c r="BF1468" s="26" t="s">
        <v>8160</v>
      </c>
      <c r="BG1468" s="26" t="s">
        <v>2546</v>
      </c>
      <c r="BH1468" s="26" t="s">
        <v>2244</v>
      </c>
      <c r="BI1468" s="26" t="s">
        <v>2546</v>
      </c>
      <c r="BJ1468" s="26" t="s">
        <v>8161</v>
      </c>
      <c r="BK1468" s="26" t="s">
        <v>2120</v>
      </c>
      <c r="BL1468" s="26" t="s">
        <v>8162</v>
      </c>
      <c r="BM1468" s="26" t="s">
        <v>3781</v>
      </c>
      <c r="BN1468" s="26" t="s">
        <v>8163</v>
      </c>
      <c r="BO1468" s="26" t="s">
        <v>2120</v>
      </c>
      <c r="BP1468" s="24"/>
      <c r="BQ1468" s="24"/>
      <c r="BR1468" s="26">
        <v>0</v>
      </c>
      <c r="BS1468" s="26">
        <v>0</v>
      </c>
      <c r="BT1468" s="26">
        <v>0</v>
      </c>
      <c r="BU1468" s="26">
        <v>0</v>
      </c>
      <c r="BV1468" s="26">
        <v>0</v>
      </c>
      <c r="BW1468" s="26">
        <v>0</v>
      </c>
      <c r="BX1468" s="26">
        <v>0</v>
      </c>
      <c r="BY1468" s="26">
        <v>0</v>
      </c>
      <c r="BZ1468" s="26" t="s">
        <v>135</v>
      </c>
      <c r="CA1468" s="26" t="s">
        <v>135</v>
      </c>
      <c r="CB1468" s="26" t="s">
        <v>136</v>
      </c>
      <c r="CC1468" s="26" t="s">
        <v>135</v>
      </c>
      <c r="CD1468" s="26" t="s">
        <v>136</v>
      </c>
      <c r="CE1468" s="26" t="s">
        <v>135</v>
      </c>
      <c r="CF1468" s="26" t="s">
        <v>135</v>
      </c>
      <c r="CG1468" s="26" t="s">
        <v>135</v>
      </c>
      <c r="CH1468" s="26" t="s">
        <v>136</v>
      </c>
      <c r="CI1468" s="26" t="s">
        <v>136</v>
      </c>
      <c r="CJ1468" s="26" t="s">
        <v>136</v>
      </c>
      <c r="CK1468" s="26" t="s">
        <v>135</v>
      </c>
      <c r="CL1468" s="26" t="s">
        <v>135</v>
      </c>
      <c r="CM1468" s="26" t="s">
        <v>135</v>
      </c>
      <c r="CN1468" s="26" t="s">
        <v>135</v>
      </c>
      <c r="CO1468" s="26" t="s">
        <v>136</v>
      </c>
      <c r="CP1468" s="26" t="s">
        <v>135</v>
      </c>
      <c r="CQ1468" s="26" t="s">
        <v>136</v>
      </c>
      <c r="CR1468" s="26" t="s">
        <v>136</v>
      </c>
      <c r="CS1468" s="26" t="s">
        <v>136</v>
      </c>
      <c r="CT1468" s="26" t="s">
        <v>136</v>
      </c>
      <c r="CU1468" s="26" t="s">
        <v>135</v>
      </c>
      <c r="CV1468" s="26" t="s">
        <v>136</v>
      </c>
      <c r="CW1468" s="26" t="s">
        <v>136</v>
      </c>
      <c r="CX1468" s="26" t="s">
        <v>136</v>
      </c>
      <c r="CY1468" s="26" t="s">
        <v>135</v>
      </c>
      <c r="CZ1468" s="26" t="s">
        <v>137</v>
      </c>
      <c r="DA1468" s="26" t="s">
        <v>136</v>
      </c>
      <c r="DB1468" s="26" t="s">
        <v>136</v>
      </c>
      <c r="DC1468" s="26" t="s">
        <v>135</v>
      </c>
      <c r="DD1468" s="26" t="s">
        <v>136</v>
      </c>
      <c r="DE1468" s="26" t="s">
        <v>135</v>
      </c>
      <c r="DF1468" s="26" t="s">
        <v>120</v>
      </c>
      <c r="DG1468" s="26" t="s">
        <v>139</v>
      </c>
      <c r="DH1468" s="26" t="s">
        <v>120</v>
      </c>
      <c r="DI1468" s="26" t="s">
        <v>120</v>
      </c>
      <c r="DJ1468" s="26" t="s">
        <v>139</v>
      </c>
      <c r="DK1468" s="26" t="s">
        <v>139</v>
      </c>
      <c r="DL1468" s="26" t="s">
        <v>139</v>
      </c>
      <c r="DM1468" s="26" t="s">
        <v>139</v>
      </c>
      <c r="DN1468" s="26" t="s">
        <v>139</v>
      </c>
      <c r="DO1468" s="26" t="s">
        <v>139</v>
      </c>
    </row>
    <row r="1469" spans="1:119" ht="20.100000000000001" customHeight="1" x14ac:dyDescent="0.25">
      <c r="A1469" s="29" t="str">
        <f t="shared" si="308"/>
        <v>Initiative pour la Promotion de la Santé Rurale et le Développement Intégré au Burundi1</v>
      </c>
      <c r="B1469" s="29" t="str">
        <f t="shared" si="309"/>
        <v>Initiative pour la Promotion de la Santé Rurale et le Développement Intégré au Burundi</v>
      </c>
      <c r="C1469" s="29">
        <f t="shared" si="310"/>
        <v>1</v>
      </c>
      <c r="D1469" s="30" t="str">
        <f t="shared" si="311"/>
        <v>Africa and the Middle East</v>
      </c>
      <c r="E1469" s="30" t="str">
        <f t="shared" si="312"/>
        <v>Bujumbura, Burundi</v>
      </c>
      <c r="F1469" s="31">
        <f t="shared" si="313"/>
        <v>2</v>
      </c>
      <c r="G1469" s="31">
        <f t="shared" si="314"/>
        <v>2</v>
      </c>
      <c r="H1469" s="31">
        <f t="shared" si="315"/>
        <v>2</v>
      </c>
      <c r="I1469" s="31">
        <f t="shared" si="316"/>
        <v>2</v>
      </c>
      <c r="J1469" s="31">
        <f t="shared" si="317"/>
        <v>2</v>
      </c>
      <c r="K1469" s="31">
        <f t="shared" si="318"/>
        <v>2</v>
      </c>
      <c r="L1469" s="31">
        <f t="shared" si="319"/>
        <v>2</v>
      </c>
      <c r="M1469" s="31">
        <f t="shared" si="320"/>
        <v>2</v>
      </c>
      <c r="N1469" s="31">
        <f t="shared" si="321"/>
        <v>2</v>
      </c>
      <c r="O1469" s="26" t="s">
        <v>8164</v>
      </c>
      <c r="P1469" s="26" t="s">
        <v>108</v>
      </c>
      <c r="Q1469" s="27">
        <v>42502</v>
      </c>
      <c r="R1469" s="26" t="s">
        <v>155</v>
      </c>
      <c r="S1469" s="26" t="s">
        <v>184</v>
      </c>
      <c r="T1469" s="26" t="s">
        <v>157</v>
      </c>
      <c r="U1469" s="26" t="s">
        <v>112</v>
      </c>
      <c r="V1469" s="26" t="s">
        <v>169</v>
      </c>
      <c r="W1469" s="26" t="s">
        <v>2546</v>
      </c>
      <c r="X1469" s="26" t="s">
        <v>2547</v>
      </c>
      <c r="Y1469" s="26" t="s">
        <v>8145</v>
      </c>
      <c r="Z1469" s="24"/>
      <c r="AA1469" s="24"/>
      <c r="AB1469" s="26" t="s">
        <v>117</v>
      </c>
      <c r="AC1469" s="28">
        <v>5000</v>
      </c>
      <c r="AD1469" s="26" t="s">
        <v>4322</v>
      </c>
      <c r="AE1469" s="26" t="s">
        <v>2390</v>
      </c>
      <c r="AF1469" s="26" t="s">
        <v>120</v>
      </c>
      <c r="AG1469" s="26" t="s">
        <v>157</v>
      </c>
      <c r="AH1469" s="26" t="s">
        <v>158</v>
      </c>
      <c r="AI1469" s="28">
        <v>5000</v>
      </c>
      <c r="AJ1469" s="26" t="s">
        <v>8165</v>
      </c>
      <c r="AK1469" s="26" t="s">
        <v>8166</v>
      </c>
      <c r="AL1469" s="26" t="s">
        <v>8167</v>
      </c>
      <c r="AM1469" s="26" t="s">
        <v>8168</v>
      </c>
      <c r="AN1469" s="26" t="s">
        <v>8169</v>
      </c>
      <c r="AO1469" s="26" t="s">
        <v>8170</v>
      </c>
      <c r="AP1469" s="26" t="s">
        <v>8171</v>
      </c>
      <c r="AQ1469" s="24"/>
      <c r="AR1469" s="24"/>
      <c r="AS1469" s="24"/>
      <c r="AT1469" s="24"/>
      <c r="AU1469" s="24"/>
      <c r="AV1469" s="24"/>
      <c r="AW1469" s="28">
        <v>73500</v>
      </c>
      <c r="AX1469" s="26">
        <v>2850</v>
      </c>
      <c r="AY1469" s="28">
        <v>100</v>
      </c>
      <c r="AZ1469" s="28">
        <v>90</v>
      </c>
      <c r="BA1469" s="26">
        <v>200</v>
      </c>
      <c r="BB1469" s="26" t="s">
        <v>148</v>
      </c>
      <c r="BC1469" s="26" t="s">
        <v>800</v>
      </c>
      <c r="BD1469" s="24"/>
      <c r="BE1469" s="24"/>
      <c r="BF1469" s="24"/>
      <c r="BG1469" s="24"/>
      <c r="BH1469" s="26" t="s">
        <v>8161</v>
      </c>
      <c r="BI1469" s="26" t="s">
        <v>407</v>
      </c>
      <c r="BJ1469" s="26" t="s">
        <v>8172</v>
      </c>
      <c r="BK1469" s="26" t="s">
        <v>2546</v>
      </c>
      <c r="BL1469" s="26" t="s">
        <v>8173</v>
      </c>
      <c r="BM1469" s="26" t="s">
        <v>2546</v>
      </c>
      <c r="BN1469" s="26" t="s">
        <v>8174</v>
      </c>
      <c r="BO1469" s="26" t="s">
        <v>2546</v>
      </c>
      <c r="BP1469" s="24"/>
      <c r="BQ1469" s="24"/>
      <c r="BR1469" s="26">
        <v>2</v>
      </c>
      <c r="BS1469" s="26">
        <v>2</v>
      </c>
      <c r="BT1469" s="26">
        <v>2</v>
      </c>
      <c r="BU1469" s="26">
        <v>2</v>
      </c>
      <c r="BV1469" s="26">
        <v>2</v>
      </c>
      <c r="BW1469" s="26">
        <v>2</v>
      </c>
      <c r="BX1469" s="26">
        <v>2</v>
      </c>
      <c r="BY1469" s="26">
        <v>2</v>
      </c>
      <c r="BZ1469" s="24"/>
      <c r="CA1469" s="24"/>
      <c r="CB1469" s="24"/>
      <c r="CC1469" s="24"/>
      <c r="CD1469" s="24"/>
      <c r="CE1469" s="24"/>
      <c r="CF1469" s="24"/>
      <c r="CG1469" s="24"/>
      <c r="CH1469" s="24"/>
      <c r="CI1469" s="24"/>
      <c r="CJ1469" s="24"/>
      <c r="CK1469" s="24"/>
      <c r="CL1469" s="24"/>
      <c r="CM1469" s="24"/>
      <c r="CN1469" s="24"/>
      <c r="CO1469" s="24"/>
      <c r="CP1469" s="24"/>
      <c r="CQ1469" s="24"/>
      <c r="CR1469" s="24"/>
      <c r="CS1469" s="24"/>
      <c r="CT1469" s="24"/>
      <c r="CU1469" s="24"/>
      <c r="CV1469" s="24"/>
      <c r="CW1469" s="24"/>
      <c r="CX1469" s="24"/>
      <c r="CY1469" s="24"/>
      <c r="CZ1469" s="24"/>
      <c r="DA1469" s="24"/>
      <c r="DB1469" s="24"/>
      <c r="DC1469" s="24"/>
      <c r="DD1469" s="24"/>
      <c r="DE1469" s="24"/>
      <c r="DF1469" s="26" t="s">
        <v>139</v>
      </c>
      <c r="DG1469" s="26" t="s">
        <v>120</v>
      </c>
      <c r="DH1469" s="26" t="s">
        <v>120</v>
      </c>
      <c r="DI1469" s="26" t="s">
        <v>139</v>
      </c>
      <c r="DJ1469" s="26" t="s">
        <v>139</v>
      </c>
      <c r="DK1469" s="26" t="s">
        <v>139</v>
      </c>
      <c r="DL1469" s="26" t="s">
        <v>139</v>
      </c>
      <c r="DM1469" s="26" t="s">
        <v>139</v>
      </c>
      <c r="DN1469" s="26" t="s">
        <v>139</v>
      </c>
      <c r="DO1469" s="26" t="s">
        <v>139</v>
      </c>
    </row>
    <row r="1470" spans="1:119" ht="20.100000000000001" customHeight="1" x14ac:dyDescent="0.25">
      <c r="A1470" s="29" t="str">
        <f t="shared" si="308"/>
        <v/>
      </c>
      <c r="B1470" s="29" t="str">
        <f t="shared" si="309"/>
        <v>Insan Association</v>
      </c>
      <c r="C1470" s="29">
        <f t="shared" si="310"/>
        <v>0</v>
      </c>
      <c r="D1470" s="30" t="str">
        <f t="shared" si="311"/>
        <v>Africa and the Middle East</v>
      </c>
      <c r="E1470" s="30" t="str">
        <f t="shared" si="312"/>
        <v>Beirut , Lebanon</v>
      </c>
      <c r="F1470" s="31">
        <f t="shared" si="313"/>
        <v>0</v>
      </c>
      <c r="G1470" s="31">
        <f t="shared" si="314"/>
        <v>0</v>
      </c>
      <c r="H1470" s="31">
        <f t="shared" si="315"/>
        <v>0</v>
      </c>
      <c r="I1470" s="31">
        <f t="shared" si="316"/>
        <v>0</v>
      </c>
      <c r="J1470" s="31">
        <f t="shared" si="317"/>
        <v>0</v>
      </c>
      <c r="K1470" s="31">
        <f t="shared" si="318"/>
        <v>0</v>
      </c>
      <c r="L1470" s="31">
        <f t="shared" si="319"/>
        <v>0</v>
      </c>
      <c r="M1470" s="31">
        <f t="shared" si="320"/>
        <v>0</v>
      </c>
      <c r="N1470" s="31">
        <f t="shared" si="321"/>
        <v>0</v>
      </c>
      <c r="O1470" s="26" t="s">
        <v>16171</v>
      </c>
      <c r="P1470" s="26" t="s">
        <v>243</v>
      </c>
      <c r="Q1470" s="27">
        <v>42510</v>
      </c>
      <c r="R1470" s="24"/>
      <c r="S1470" s="24"/>
      <c r="T1470" s="24"/>
      <c r="U1470" s="24"/>
      <c r="V1470" s="26" t="s">
        <v>693</v>
      </c>
      <c r="W1470" s="26" t="s">
        <v>2350</v>
      </c>
      <c r="X1470" s="26" t="s">
        <v>8176</v>
      </c>
      <c r="Y1470" s="26" t="s">
        <v>8177</v>
      </c>
      <c r="Z1470" s="24"/>
      <c r="AA1470" s="24"/>
      <c r="AB1470" s="26" t="s">
        <v>15736</v>
      </c>
      <c r="AC1470" s="28">
        <v>0</v>
      </c>
      <c r="AD1470" s="26" t="s">
        <v>8178</v>
      </c>
      <c r="AE1470" s="26" t="s">
        <v>343</v>
      </c>
      <c r="AF1470" s="26" t="s">
        <v>120</v>
      </c>
      <c r="AG1470" s="26" t="s">
        <v>194</v>
      </c>
      <c r="AH1470" s="24"/>
      <c r="AI1470" s="28">
        <v>0</v>
      </c>
      <c r="AJ1470" s="24"/>
      <c r="AK1470" s="24"/>
      <c r="AL1470" s="24"/>
      <c r="AM1470" s="24"/>
      <c r="AN1470" s="24"/>
      <c r="AO1470" s="24"/>
      <c r="AP1470" s="24"/>
      <c r="AQ1470" s="24"/>
      <c r="AR1470" s="24"/>
      <c r="AS1470" s="24"/>
      <c r="AT1470" s="24"/>
      <c r="AU1470" s="24"/>
      <c r="AV1470" s="24"/>
      <c r="AW1470" s="24"/>
      <c r="AX1470" s="24"/>
      <c r="AY1470" s="24"/>
      <c r="AZ1470" s="24"/>
      <c r="BA1470" s="24"/>
      <c r="BB1470" s="24"/>
      <c r="BC1470" s="26" t="s">
        <v>3723</v>
      </c>
      <c r="BD1470" s="24"/>
      <c r="BE1470" s="24"/>
      <c r="BF1470" s="24"/>
      <c r="BG1470" s="24"/>
      <c r="BH1470" s="24"/>
      <c r="BI1470" s="24"/>
      <c r="BJ1470" s="24"/>
      <c r="BK1470" s="24"/>
      <c r="BL1470" s="24"/>
      <c r="BM1470" s="24"/>
      <c r="BN1470" s="24"/>
      <c r="BO1470" s="24"/>
      <c r="BP1470" s="24"/>
      <c r="BQ1470" s="24"/>
      <c r="BR1470" s="24"/>
      <c r="BS1470" s="24"/>
      <c r="BT1470" s="24"/>
      <c r="BU1470" s="24"/>
      <c r="BV1470" s="24"/>
      <c r="BW1470" s="24"/>
      <c r="BX1470" s="24"/>
      <c r="BY1470" s="24"/>
      <c r="BZ1470" s="24"/>
      <c r="CA1470" s="24"/>
      <c r="CB1470" s="24"/>
      <c r="CC1470" s="24"/>
      <c r="CD1470" s="24"/>
      <c r="CE1470" s="24"/>
      <c r="CF1470" s="24"/>
      <c r="CG1470" s="24"/>
      <c r="CH1470" s="24"/>
      <c r="CI1470" s="24"/>
      <c r="CJ1470" s="24"/>
      <c r="CK1470" s="24"/>
      <c r="CL1470" s="24"/>
      <c r="CM1470" s="24"/>
      <c r="CN1470" s="24"/>
      <c r="CO1470" s="24"/>
      <c r="CP1470" s="24"/>
      <c r="CQ1470" s="24"/>
      <c r="CR1470" s="24"/>
      <c r="CS1470" s="24"/>
      <c r="CT1470" s="24"/>
      <c r="CU1470" s="24"/>
      <c r="CV1470" s="24"/>
      <c r="CW1470" s="24"/>
      <c r="CX1470" s="24"/>
      <c r="CY1470" s="24"/>
      <c r="CZ1470" s="24"/>
      <c r="DA1470" s="24"/>
      <c r="DB1470" s="24"/>
      <c r="DC1470" s="24"/>
      <c r="DD1470" s="24"/>
      <c r="DE1470" s="24"/>
      <c r="DF1470" s="26" t="s">
        <v>139</v>
      </c>
      <c r="DG1470" s="26" t="s">
        <v>139</v>
      </c>
      <c r="DH1470" s="26" t="s">
        <v>139</v>
      </c>
      <c r="DI1470" s="26" t="s">
        <v>139</v>
      </c>
      <c r="DJ1470" s="26" t="s">
        <v>139</v>
      </c>
      <c r="DK1470" s="26" t="s">
        <v>139</v>
      </c>
      <c r="DL1470" s="26" t="s">
        <v>139</v>
      </c>
      <c r="DM1470" s="26" t="s">
        <v>139</v>
      </c>
      <c r="DN1470" s="26" t="s">
        <v>139</v>
      </c>
      <c r="DO1470" s="26" t="s">
        <v>139</v>
      </c>
    </row>
    <row r="1471" spans="1:119" ht="20.100000000000001" customHeight="1" x14ac:dyDescent="0.25">
      <c r="A1471" s="29" t="str">
        <f t="shared" si="308"/>
        <v/>
      </c>
      <c r="B1471" s="29" t="str">
        <f t="shared" si="309"/>
        <v>Insan Association</v>
      </c>
      <c r="C1471" s="29">
        <f t="shared" si="310"/>
        <v>0</v>
      </c>
      <c r="D1471" s="30" t="str">
        <f t="shared" si="311"/>
        <v>Africa and the Middle East</v>
      </c>
      <c r="E1471" s="30" t="str">
        <f t="shared" si="312"/>
        <v>Beirut , Lebanon</v>
      </c>
      <c r="F1471" s="31">
        <f t="shared" si="313"/>
        <v>0</v>
      </c>
      <c r="G1471" s="31">
        <f t="shared" si="314"/>
        <v>0</v>
      </c>
      <c r="H1471" s="31">
        <f t="shared" si="315"/>
        <v>0</v>
      </c>
      <c r="I1471" s="31">
        <f t="shared" si="316"/>
        <v>0</v>
      </c>
      <c r="J1471" s="31">
        <f t="shared" si="317"/>
        <v>0</v>
      </c>
      <c r="K1471" s="31">
        <f t="shared" si="318"/>
        <v>0</v>
      </c>
      <c r="L1471" s="31">
        <f t="shared" si="319"/>
        <v>0</v>
      </c>
      <c r="M1471" s="31">
        <f t="shared" si="320"/>
        <v>0</v>
      </c>
      <c r="N1471" s="31">
        <f t="shared" si="321"/>
        <v>0</v>
      </c>
      <c r="O1471" s="26" t="s">
        <v>16172</v>
      </c>
      <c r="P1471" s="26" t="s">
        <v>243</v>
      </c>
      <c r="Q1471" s="27">
        <v>42410</v>
      </c>
      <c r="R1471" s="24"/>
      <c r="S1471" s="24"/>
      <c r="T1471" s="24"/>
      <c r="U1471" s="24"/>
      <c r="V1471" s="26" t="s">
        <v>693</v>
      </c>
      <c r="W1471" s="26" t="s">
        <v>2350</v>
      </c>
      <c r="X1471" s="26" t="s">
        <v>8176</v>
      </c>
      <c r="Y1471" s="26" t="s">
        <v>8177</v>
      </c>
      <c r="Z1471" s="24"/>
      <c r="AA1471" s="24"/>
      <c r="AB1471" s="26" t="s">
        <v>15733</v>
      </c>
      <c r="AC1471" s="28">
        <v>0</v>
      </c>
      <c r="AD1471" s="26" t="s">
        <v>8178</v>
      </c>
      <c r="AE1471" s="26" t="s">
        <v>343</v>
      </c>
      <c r="AF1471" s="26" t="s">
        <v>120</v>
      </c>
      <c r="AG1471" s="26" t="s">
        <v>194</v>
      </c>
      <c r="AH1471" s="24"/>
      <c r="AI1471" s="28">
        <v>8000</v>
      </c>
      <c r="AJ1471" s="24"/>
      <c r="AK1471" s="24"/>
      <c r="AL1471" s="24"/>
      <c r="AM1471" s="24"/>
      <c r="AN1471" s="24"/>
      <c r="AO1471" s="24"/>
      <c r="AP1471" s="24"/>
      <c r="AQ1471" s="24"/>
      <c r="AR1471" s="24"/>
      <c r="AS1471" s="24"/>
      <c r="AT1471" s="24"/>
      <c r="AU1471" s="24"/>
      <c r="AV1471" s="24"/>
      <c r="AW1471" s="28">
        <v>0</v>
      </c>
      <c r="AX1471" s="26">
        <v>0</v>
      </c>
      <c r="AY1471" s="28">
        <v>0</v>
      </c>
      <c r="AZ1471" s="28">
        <v>0</v>
      </c>
      <c r="BA1471" s="26">
        <v>0</v>
      </c>
      <c r="BB1471" s="24"/>
      <c r="BC1471" s="26" t="s">
        <v>3723</v>
      </c>
      <c r="BD1471" s="24"/>
      <c r="BE1471" s="24"/>
      <c r="BF1471" s="24"/>
      <c r="BG1471" s="24"/>
      <c r="BH1471" s="24"/>
      <c r="BI1471" s="24"/>
      <c r="BJ1471" s="24"/>
      <c r="BK1471" s="24"/>
      <c r="BL1471" s="24"/>
      <c r="BM1471" s="24"/>
      <c r="BN1471" s="24"/>
      <c r="BO1471" s="24"/>
      <c r="BP1471" s="24"/>
      <c r="BQ1471" s="24"/>
      <c r="BR1471" s="26">
        <v>0</v>
      </c>
      <c r="BS1471" s="26">
        <v>0</v>
      </c>
      <c r="BT1471" s="26">
        <v>0</v>
      </c>
      <c r="BU1471" s="26">
        <v>0</v>
      </c>
      <c r="BV1471" s="26">
        <v>0</v>
      </c>
      <c r="BW1471" s="26">
        <v>0</v>
      </c>
      <c r="BX1471" s="26">
        <v>0</v>
      </c>
      <c r="BY1471" s="26">
        <v>0</v>
      </c>
      <c r="BZ1471" s="24"/>
      <c r="CA1471" s="24"/>
      <c r="CB1471" s="24"/>
      <c r="CC1471" s="24"/>
      <c r="CD1471" s="24"/>
      <c r="CE1471" s="24"/>
      <c r="CF1471" s="24"/>
      <c r="CG1471" s="24"/>
      <c r="CH1471" s="24"/>
      <c r="CI1471" s="24"/>
      <c r="CJ1471" s="24"/>
      <c r="CK1471" s="24"/>
      <c r="CL1471" s="24"/>
      <c r="CM1471" s="24"/>
      <c r="CN1471" s="24"/>
      <c r="CO1471" s="24"/>
      <c r="CP1471" s="24"/>
      <c r="CQ1471" s="24"/>
      <c r="CR1471" s="24"/>
      <c r="CS1471" s="24"/>
      <c r="CT1471" s="24"/>
      <c r="CU1471" s="24"/>
      <c r="CV1471" s="24"/>
      <c r="CW1471" s="24"/>
      <c r="CX1471" s="24"/>
      <c r="CY1471" s="24"/>
      <c r="CZ1471" s="24"/>
      <c r="DA1471" s="24"/>
      <c r="DB1471" s="24"/>
      <c r="DC1471" s="24"/>
      <c r="DD1471" s="24"/>
      <c r="DE1471" s="24"/>
      <c r="DF1471" s="26" t="s">
        <v>139</v>
      </c>
      <c r="DG1471" s="26" t="s">
        <v>139</v>
      </c>
      <c r="DH1471" s="26" t="s">
        <v>139</v>
      </c>
      <c r="DI1471" s="26" t="s">
        <v>139</v>
      </c>
      <c r="DJ1471" s="26" t="s">
        <v>139</v>
      </c>
      <c r="DK1471" s="26" t="s">
        <v>139</v>
      </c>
      <c r="DL1471" s="26" t="s">
        <v>139</v>
      </c>
      <c r="DM1471" s="26" t="s">
        <v>139</v>
      </c>
      <c r="DN1471" s="26" t="s">
        <v>139</v>
      </c>
      <c r="DO1471" s="26" t="s">
        <v>139</v>
      </c>
    </row>
    <row r="1472" spans="1:119" ht="20.100000000000001" customHeight="1" x14ac:dyDescent="0.25">
      <c r="A1472" s="29" t="str">
        <f t="shared" si="308"/>
        <v>Insan Association4</v>
      </c>
      <c r="B1472" s="29" t="str">
        <f t="shared" si="309"/>
        <v>Insan Association</v>
      </c>
      <c r="C1472" s="29">
        <f t="shared" si="310"/>
        <v>4</v>
      </c>
      <c r="D1472" s="30" t="str">
        <f t="shared" si="311"/>
        <v>Africa and the Middle East</v>
      </c>
      <c r="E1472" s="30" t="str">
        <f t="shared" si="312"/>
        <v>Beirut , Lebanon</v>
      </c>
      <c r="F1472" s="31">
        <f t="shared" si="313"/>
        <v>4</v>
      </c>
      <c r="G1472" s="31">
        <f t="shared" si="314"/>
        <v>3</v>
      </c>
      <c r="H1472" s="31">
        <f t="shared" si="315"/>
        <v>2</v>
      </c>
      <c r="I1472" s="31">
        <f t="shared" si="316"/>
        <v>4</v>
      </c>
      <c r="J1472" s="31">
        <f t="shared" si="317"/>
        <v>4</v>
      </c>
      <c r="K1472" s="31">
        <f t="shared" si="318"/>
        <v>3</v>
      </c>
      <c r="L1472" s="31">
        <f t="shared" si="319"/>
        <v>5</v>
      </c>
      <c r="M1472" s="31">
        <f t="shared" si="320"/>
        <v>4</v>
      </c>
      <c r="N1472" s="31">
        <f t="shared" si="321"/>
        <v>3.6</v>
      </c>
      <c r="O1472" s="26" t="s">
        <v>8175</v>
      </c>
      <c r="P1472" s="26" t="s">
        <v>108</v>
      </c>
      <c r="Q1472" s="27">
        <v>43054</v>
      </c>
      <c r="R1472" s="26" t="s">
        <v>166</v>
      </c>
      <c r="S1472" s="26" t="s">
        <v>110</v>
      </c>
      <c r="T1472" s="26" t="s">
        <v>111</v>
      </c>
      <c r="U1472" s="26" t="s">
        <v>112</v>
      </c>
      <c r="V1472" s="26" t="s">
        <v>693</v>
      </c>
      <c r="W1472" s="26" t="s">
        <v>2350</v>
      </c>
      <c r="X1472" s="26" t="s">
        <v>8176</v>
      </c>
      <c r="Y1472" s="26" t="s">
        <v>8177</v>
      </c>
      <c r="Z1472" s="24"/>
      <c r="AA1472" s="24"/>
      <c r="AB1472" s="26" t="s">
        <v>117</v>
      </c>
      <c r="AC1472" s="28">
        <v>24000</v>
      </c>
      <c r="AD1472" s="26" t="s">
        <v>8178</v>
      </c>
      <c r="AE1472" s="26" t="s">
        <v>343</v>
      </c>
      <c r="AF1472" s="26" t="s">
        <v>120</v>
      </c>
      <c r="AG1472" s="26" t="s">
        <v>194</v>
      </c>
      <c r="AH1472" s="26" t="s">
        <v>185</v>
      </c>
      <c r="AI1472" s="28">
        <v>24000</v>
      </c>
      <c r="AJ1472" s="24"/>
      <c r="AK1472" s="24"/>
      <c r="AL1472" s="24"/>
      <c r="AM1472" s="24"/>
      <c r="AN1472" s="24"/>
      <c r="AO1472" s="24"/>
      <c r="AP1472" s="24"/>
      <c r="AQ1472" s="26" t="s">
        <v>8179</v>
      </c>
      <c r="AR1472" s="24"/>
      <c r="AS1472" s="26" t="s">
        <v>8180</v>
      </c>
      <c r="AT1472" s="24"/>
      <c r="AU1472" s="26" t="s">
        <v>8181</v>
      </c>
      <c r="AV1472" s="24"/>
      <c r="AW1472" s="28">
        <v>600000</v>
      </c>
      <c r="AX1472" s="26">
        <v>673</v>
      </c>
      <c r="AY1472" s="28">
        <v>100</v>
      </c>
      <c r="AZ1472" s="28">
        <v>155</v>
      </c>
      <c r="BA1472" s="26">
        <v>160</v>
      </c>
      <c r="BB1472" s="24"/>
      <c r="BC1472" s="26" t="s">
        <v>3723</v>
      </c>
      <c r="BD1472" s="26" t="s">
        <v>125</v>
      </c>
      <c r="BE1472" s="24"/>
      <c r="BF1472" s="26" t="s">
        <v>8182</v>
      </c>
      <c r="BG1472" s="26" t="s">
        <v>8183</v>
      </c>
      <c r="BH1472" s="26" t="s">
        <v>8184</v>
      </c>
      <c r="BI1472" s="26" t="s">
        <v>387</v>
      </c>
      <c r="BJ1472" s="26" t="s">
        <v>8185</v>
      </c>
      <c r="BK1472" s="26" t="s">
        <v>8186</v>
      </c>
      <c r="BL1472" s="26" t="s">
        <v>8187</v>
      </c>
      <c r="BM1472" s="26" t="s">
        <v>2872</v>
      </c>
      <c r="BN1472" s="26" t="s">
        <v>8188</v>
      </c>
      <c r="BO1472" s="26" t="s">
        <v>2350</v>
      </c>
      <c r="BP1472" s="24"/>
      <c r="BQ1472" s="24"/>
      <c r="BR1472" s="26">
        <v>0</v>
      </c>
      <c r="BS1472" s="26">
        <v>0</v>
      </c>
      <c r="BT1472" s="26">
        <v>0</v>
      </c>
      <c r="BU1472" s="26">
        <v>0</v>
      </c>
      <c r="BV1472" s="26">
        <v>0</v>
      </c>
      <c r="BW1472" s="26">
        <v>0</v>
      </c>
      <c r="BX1472" s="26">
        <v>0</v>
      </c>
      <c r="BY1472" s="26">
        <v>0</v>
      </c>
      <c r="BZ1472" s="26" t="s">
        <v>134</v>
      </c>
      <c r="CA1472" s="26" t="s">
        <v>134</v>
      </c>
      <c r="CB1472" s="26" t="s">
        <v>138</v>
      </c>
      <c r="CC1472" s="26" t="s">
        <v>134</v>
      </c>
      <c r="CD1472" s="26" t="s">
        <v>134</v>
      </c>
      <c r="CE1472" s="26" t="s">
        <v>136</v>
      </c>
      <c r="CF1472" s="26" t="s">
        <v>135</v>
      </c>
      <c r="CG1472" s="26" t="s">
        <v>136</v>
      </c>
      <c r="CH1472" s="26" t="s">
        <v>136</v>
      </c>
      <c r="CI1472" s="26" t="s">
        <v>134</v>
      </c>
      <c r="CJ1472" s="26" t="s">
        <v>137</v>
      </c>
      <c r="CK1472" s="26" t="s">
        <v>135</v>
      </c>
      <c r="CL1472" s="26" t="s">
        <v>134</v>
      </c>
      <c r="CM1472" s="26" t="s">
        <v>134</v>
      </c>
      <c r="CN1472" s="26" t="s">
        <v>134</v>
      </c>
      <c r="CO1472" s="26" t="s">
        <v>134</v>
      </c>
      <c r="CP1472" s="26" t="s">
        <v>136</v>
      </c>
      <c r="CQ1472" s="26" t="s">
        <v>136</v>
      </c>
      <c r="CR1472" s="26" t="s">
        <v>134</v>
      </c>
      <c r="CS1472" s="26" t="s">
        <v>138</v>
      </c>
      <c r="CT1472" s="26" t="s">
        <v>134</v>
      </c>
      <c r="CU1472" s="26" t="s">
        <v>136</v>
      </c>
      <c r="CV1472" s="26" t="s">
        <v>134</v>
      </c>
      <c r="CW1472" s="26" t="s">
        <v>136</v>
      </c>
      <c r="CX1472" s="26" t="s">
        <v>138</v>
      </c>
      <c r="CY1472" s="26" t="s">
        <v>138</v>
      </c>
      <c r="CZ1472" s="26" t="s">
        <v>138</v>
      </c>
      <c r="DA1472" s="26" t="s">
        <v>138</v>
      </c>
      <c r="DB1472" s="26" t="s">
        <v>138</v>
      </c>
      <c r="DC1472" s="26" t="s">
        <v>138</v>
      </c>
      <c r="DD1472" s="26" t="s">
        <v>134</v>
      </c>
      <c r="DE1472" s="26" t="s">
        <v>134</v>
      </c>
      <c r="DF1472" s="26" t="s">
        <v>139</v>
      </c>
      <c r="DG1472" s="26" t="s">
        <v>120</v>
      </c>
      <c r="DH1472" s="26" t="s">
        <v>139</v>
      </c>
      <c r="DI1472" s="26" t="s">
        <v>139</v>
      </c>
      <c r="DJ1472" s="26" t="s">
        <v>139</v>
      </c>
      <c r="DK1472" s="26" t="s">
        <v>139</v>
      </c>
      <c r="DL1472" s="26" t="s">
        <v>139</v>
      </c>
      <c r="DM1472" s="26" t="s">
        <v>139</v>
      </c>
      <c r="DN1472" s="26" t="s">
        <v>139</v>
      </c>
      <c r="DO1472" s="26" t="s">
        <v>139</v>
      </c>
    </row>
    <row r="1473" spans="1:119" ht="20.100000000000001" customHeight="1" x14ac:dyDescent="0.25">
      <c r="A1473" s="29" t="str">
        <f t="shared" si="308"/>
        <v/>
      </c>
      <c r="B1473" s="29" t="str">
        <f t="shared" si="309"/>
        <v>Insan Association</v>
      </c>
      <c r="C1473" s="29">
        <f t="shared" si="310"/>
        <v>0</v>
      </c>
      <c r="D1473" s="30" t="str">
        <f t="shared" si="311"/>
        <v>Africa and the Middle East</v>
      </c>
      <c r="E1473" s="30" t="str">
        <f t="shared" si="312"/>
        <v>Beirut , Lebanon</v>
      </c>
      <c r="F1473" s="31">
        <f t="shared" si="313"/>
        <v>0</v>
      </c>
      <c r="G1473" s="31">
        <f t="shared" si="314"/>
        <v>0</v>
      </c>
      <c r="H1473" s="31">
        <f t="shared" si="315"/>
        <v>0</v>
      </c>
      <c r="I1473" s="31">
        <f t="shared" si="316"/>
        <v>0</v>
      </c>
      <c r="J1473" s="31">
        <f t="shared" si="317"/>
        <v>0</v>
      </c>
      <c r="K1473" s="31">
        <f t="shared" si="318"/>
        <v>0</v>
      </c>
      <c r="L1473" s="31">
        <f t="shared" si="319"/>
        <v>0</v>
      </c>
      <c r="M1473" s="31">
        <f t="shared" si="320"/>
        <v>0</v>
      </c>
      <c r="N1473" s="31">
        <f t="shared" si="321"/>
        <v>0</v>
      </c>
      <c r="O1473" s="26" t="s">
        <v>16173</v>
      </c>
      <c r="P1473" s="26" t="s">
        <v>108</v>
      </c>
      <c r="Q1473" s="27">
        <v>42865</v>
      </c>
      <c r="R1473" s="24"/>
      <c r="S1473" s="24"/>
      <c r="T1473" s="26" t="s">
        <v>142</v>
      </c>
      <c r="U1473" s="24"/>
      <c r="V1473" s="26" t="s">
        <v>693</v>
      </c>
      <c r="W1473" s="26" t="s">
        <v>2350</v>
      </c>
      <c r="X1473" s="26" t="s">
        <v>8176</v>
      </c>
      <c r="Y1473" s="26" t="s">
        <v>8177</v>
      </c>
      <c r="Z1473" s="24"/>
      <c r="AA1473" s="24"/>
      <c r="AB1473" s="26" t="s">
        <v>15736</v>
      </c>
      <c r="AC1473" s="28">
        <v>1500</v>
      </c>
      <c r="AD1473" s="26" t="s">
        <v>8178</v>
      </c>
      <c r="AE1473" s="26" t="s">
        <v>343</v>
      </c>
      <c r="AF1473" s="26" t="s">
        <v>120</v>
      </c>
      <c r="AG1473" s="26" t="s">
        <v>194</v>
      </c>
      <c r="AH1473" s="24"/>
      <c r="AI1473" s="28">
        <v>1500</v>
      </c>
      <c r="AJ1473" s="24"/>
      <c r="AK1473" s="24"/>
      <c r="AL1473" s="24"/>
      <c r="AM1473" s="24"/>
      <c r="AN1473" s="24"/>
      <c r="AO1473" s="24"/>
      <c r="AP1473" s="24"/>
      <c r="AQ1473" s="24"/>
      <c r="AR1473" s="24"/>
      <c r="AS1473" s="24"/>
      <c r="AT1473" s="24"/>
      <c r="AU1473" s="24"/>
      <c r="AV1473" s="24"/>
      <c r="AW1473" s="28">
        <v>0</v>
      </c>
      <c r="AX1473" s="26">
        <v>0</v>
      </c>
      <c r="AY1473" s="28">
        <v>0</v>
      </c>
      <c r="AZ1473" s="28">
        <v>0</v>
      </c>
      <c r="BA1473" s="26">
        <v>0</v>
      </c>
      <c r="BB1473" s="24"/>
      <c r="BC1473" s="26" t="s">
        <v>3723</v>
      </c>
      <c r="BD1473" s="24"/>
      <c r="BE1473" s="24"/>
      <c r="BF1473" s="24"/>
      <c r="BG1473" s="24"/>
      <c r="BH1473" s="24"/>
      <c r="BI1473" s="24"/>
      <c r="BJ1473" s="24"/>
      <c r="BK1473" s="24"/>
      <c r="BL1473" s="24"/>
      <c r="BM1473" s="24"/>
      <c r="BN1473" s="24"/>
      <c r="BO1473" s="24"/>
      <c r="BP1473" s="24"/>
      <c r="BQ1473" s="24"/>
      <c r="BR1473" s="26">
        <v>0</v>
      </c>
      <c r="BS1473" s="26">
        <v>0</v>
      </c>
      <c r="BT1473" s="26">
        <v>0</v>
      </c>
      <c r="BU1473" s="26">
        <v>0</v>
      </c>
      <c r="BV1473" s="26">
        <v>0</v>
      </c>
      <c r="BW1473" s="26">
        <v>0</v>
      </c>
      <c r="BX1473" s="26">
        <v>0</v>
      </c>
      <c r="BY1473" s="26">
        <v>0</v>
      </c>
      <c r="BZ1473" s="24"/>
      <c r="CA1473" s="24"/>
      <c r="CB1473" s="24"/>
      <c r="CC1473" s="24"/>
      <c r="CD1473" s="24"/>
      <c r="CE1473" s="24"/>
      <c r="CF1473" s="24"/>
      <c r="CG1473" s="24"/>
      <c r="CH1473" s="24"/>
      <c r="CI1473" s="24"/>
      <c r="CJ1473" s="24"/>
      <c r="CK1473" s="24"/>
      <c r="CL1473" s="24"/>
      <c r="CM1473" s="24"/>
      <c r="CN1473" s="24"/>
      <c r="CO1473" s="24"/>
      <c r="CP1473" s="24"/>
      <c r="CQ1473" s="24"/>
      <c r="CR1473" s="24"/>
      <c r="CS1473" s="24"/>
      <c r="CT1473" s="24"/>
      <c r="CU1473" s="24"/>
      <c r="CV1473" s="24"/>
      <c r="CW1473" s="24"/>
      <c r="CX1473" s="24"/>
      <c r="CY1473" s="24"/>
      <c r="CZ1473" s="24"/>
      <c r="DA1473" s="24"/>
      <c r="DB1473" s="24"/>
      <c r="DC1473" s="24"/>
      <c r="DD1473" s="24"/>
      <c r="DE1473" s="24"/>
      <c r="DF1473" s="26" t="s">
        <v>139</v>
      </c>
      <c r="DG1473" s="26" t="s">
        <v>139</v>
      </c>
      <c r="DH1473" s="26" t="s">
        <v>139</v>
      </c>
      <c r="DI1473" s="26" t="s">
        <v>139</v>
      </c>
      <c r="DJ1473" s="26" t="s">
        <v>139</v>
      </c>
      <c r="DK1473" s="26" t="s">
        <v>139</v>
      </c>
      <c r="DL1473" s="26" t="s">
        <v>139</v>
      </c>
      <c r="DM1473" s="26" t="s">
        <v>139</v>
      </c>
      <c r="DN1473" s="26" t="s">
        <v>139</v>
      </c>
      <c r="DO1473" s="26" t="s">
        <v>139</v>
      </c>
    </row>
    <row r="1474" spans="1:119" ht="20.100000000000001" customHeight="1" x14ac:dyDescent="0.25">
      <c r="A1474" s="29" t="str">
        <f t="shared" si="308"/>
        <v>Insan Association3</v>
      </c>
      <c r="B1474" s="29" t="str">
        <f t="shared" si="309"/>
        <v>Insan Association</v>
      </c>
      <c r="C1474" s="29">
        <f t="shared" si="310"/>
        <v>3</v>
      </c>
      <c r="D1474" s="30" t="str">
        <f t="shared" si="311"/>
        <v>Africa and the Middle East</v>
      </c>
      <c r="E1474" s="30" t="str">
        <f t="shared" si="312"/>
        <v>Beirut , Lebanon</v>
      </c>
      <c r="F1474" s="31">
        <f t="shared" si="313"/>
        <v>3</v>
      </c>
      <c r="G1474" s="31">
        <f t="shared" si="314"/>
        <v>3</v>
      </c>
      <c r="H1474" s="31">
        <f t="shared" si="315"/>
        <v>3</v>
      </c>
      <c r="I1474" s="31">
        <f t="shared" si="316"/>
        <v>5</v>
      </c>
      <c r="J1474" s="31">
        <f t="shared" si="317"/>
        <v>4</v>
      </c>
      <c r="K1474" s="31">
        <f t="shared" si="318"/>
        <v>4</v>
      </c>
      <c r="L1474" s="31">
        <f t="shared" si="319"/>
        <v>4</v>
      </c>
      <c r="M1474" s="31">
        <f t="shared" si="320"/>
        <v>4</v>
      </c>
      <c r="N1474" s="31">
        <f t="shared" si="321"/>
        <v>3.8</v>
      </c>
      <c r="O1474" s="26" t="s">
        <v>8189</v>
      </c>
      <c r="P1474" s="26" t="s">
        <v>108</v>
      </c>
      <c r="Q1474" s="27">
        <v>42640</v>
      </c>
      <c r="R1474" s="26" t="s">
        <v>166</v>
      </c>
      <c r="S1474" s="26" t="s">
        <v>141</v>
      </c>
      <c r="T1474" s="26" t="s">
        <v>142</v>
      </c>
      <c r="U1474" s="26" t="s">
        <v>112</v>
      </c>
      <c r="V1474" s="26" t="s">
        <v>693</v>
      </c>
      <c r="W1474" s="26" t="s">
        <v>2350</v>
      </c>
      <c r="X1474" s="26" t="s">
        <v>8176</v>
      </c>
      <c r="Y1474" s="26" t="s">
        <v>8177</v>
      </c>
      <c r="Z1474" s="24"/>
      <c r="AA1474" s="24"/>
      <c r="AB1474" s="26" t="s">
        <v>117</v>
      </c>
      <c r="AC1474" s="28">
        <v>24000</v>
      </c>
      <c r="AD1474" s="26" t="s">
        <v>8178</v>
      </c>
      <c r="AE1474" s="26" t="s">
        <v>343</v>
      </c>
      <c r="AF1474" s="26" t="s">
        <v>120</v>
      </c>
      <c r="AG1474" s="26" t="s">
        <v>194</v>
      </c>
      <c r="AH1474" s="26" t="s">
        <v>121</v>
      </c>
      <c r="AI1474" s="28">
        <v>24000</v>
      </c>
      <c r="AJ1474" s="26" t="s">
        <v>8190</v>
      </c>
      <c r="AK1474" s="26" t="s">
        <v>8191</v>
      </c>
      <c r="AL1474" s="26" t="s">
        <v>8192</v>
      </c>
      <c r="AM1474" s="24"/>
      <c r="AN1474" s="24"/>
      <c r="AO1474" s="24"/>
      <c r="AP1474" s="24"/>
      <c r="AQ1474" s="26" t="s">
        <v>8193</v>
      </c>
      <c r="AR1474" s="24"/>
      <c r="AS1474" s="24"/>
      <c r="AT1474" s="26" t="s">
        <v>8194</v>
      </c>
      <c r="AU1474" s="24"/>
      <c r="AV1474" s="24"/>
      <c r="AW1474" s="28">
        <v>394733</v>
      </c>
      <c r="AX1474" s="26">
        <v>552</v>
      </c>
      <c r="AY1474" s="28">
        <v>90</v>
      </c>
      <c r="AZ1474" s="28">
        <v>95</v>
      </c>
      <c r="BA1474" s="26">
        <v>0</v>
      </c>
      <c r="BB1474" s="26" t="s">
        <v>148</v>
      </c>
      <c r="BC1474" s="26" t="s">
        <v>3723</v>
      </c>
      <c r="BD1474" s="26" t="s">
        <v>125</v>
      </c>
      <c r="BE1474" s="24"/>
      <c r="BF1474" s="26" t="s">
        <v>8195</v>
      </c>
      <c r="BG1474" s="26" t="s">
        <v>271</v>
      </c>
      <c r="BH1474" s="26" t="s">
        <v>8196</v>
      </c>
      <c r="BI1474" s="26" t="s">
        <v>392</v>
      </c>
      <c r="BJ1474" s="26" t="s">
        <v>8197</v>
      </c>
      <c r="BK1474" s="26" t="s">
        <v>191</v>
      </c>
      <c r="BL1474" s="24"/>
      <c r="BM1474" s="24"/>
      <c r="BN1474" s="26" t="s">
        <v>8198</v>
      </c>
      <c r="BO1474" s="26" t="s">
        <v>271</v>
      </c>
      <c r="BP1474" s="24"/>
      <c r="BQ1474" s="24"/>
      <c r="BR1474" s="26">
        <v>3</v>
      </c>
      <c r="BS1474" s="26">
        <v>3</v>
      </c>
      <c r="BT1474" s="26">
        <v>3</v>
      </c>
      <c r="BU1474" s="26">
        <v>5</v>
      </c>
      <c r="BV1474" s="26">
        <v>4</v>
      </c>
      <c r="BW1474" s="26">
        <v>4</v>
      </c>
      <c r="BX1474" s="26">
        <v>4</v>
      </c>
      <c r="BY1474" s="26">
        <v>4</v>
      </c>
      <c r="BZ1474" s="24"/>
      <c r="CA1474" s="24"/>
      <c r="CB1474" s="24"/>
      <c r="CC1474" s="24"/>
      <c r="CD1474" s="24"/>
      <c r="CE1474" s="24"/>
      <c r="CF1474" s="24"/>
      <c r="CG1474" s="24"/>
      <c r="CH1474" s="24"/>
      <c r="CI1474" s="24"/>
      <c r="CJ1474" s="24"/>
      <c r="CK1474" s="24"/>
      <c r="CL1474" s="24"/>
      <c r="CM1474" s="24"/>
      <c r="CN1474" s="24"/>
      <c r="CO1474" s="24"/>
      <c r="CP1474" s="24"/>
      <c r="CQ1474" s="24"/>
      <c r="CR1474" s="24"/>
      <c r="CS1474" s="24"/>
      <c r="CT1474" s="24"/>
      <c r="CU1474" s="24"/>
      <c r="CV1474" s="24"/>
      <c r="CW1474" s="24"/>
      <c r="CX1474" s="24"/>
      <c r="CY1474" s="24"/>
      <c r="CZ1474" s="24"/>
      <c r="DA1474" s="24"/>
      <c r="DB1474" s="24"/>
      <c r="DC1474" s="24"/>
      <c r="DD1474" s="24"/>
      <c r="DE1474" s="24"/>
      <c r="DF1474" s="26" t="s">
        <v>139</v>
      </c>
      <c r="DG1474" s="26" t="s">
        <v>120</v>
      </c>
      <c r="DH1474" s="26" t="s">
        <v>120</v>
      </c>
      <c r="DI1474" s="26" t="s">
        <v>139</v>
      </c>
      <c r="DJ1474" s="26" t="s">
        <v>139</v>
      </c>
      <c r="DK1474" s="26" t="s">
        <v>139</v>
      </c>
      <c r="DL1474" s="26" t="s">
        <v>139</v>
      </c>
      <c r="DM1474" s="26" t="s">
        <v>139</v>
      </c>
      <c r="DN1474" s="26" t="s">
        <v>139</v>
      </c>
      <c r="DO1474" s="26" t="s">
        <v>139</v>
      </c>
    </row>
    <row r="1475" spans="1:119" ht="20.100000000000001" customHeight="1" x14ac:dyDescent="0.25">
      <c r="A1475" s="29" t="str">
        <f t="shared" ref="A1475:A1538" si="322">IFERROR(IF(C1475=0,NA(),B1475&amp;C1475),"")</f>
        <v/>
      </c>
      <c r="B1475" s="29" t="str">
        <f t="shared" ref="B1475:B1538" si="323">IFERROR(IF(AA1475=0,Y1475&amp;IF(Z1475=0,""," ("&amp;Z1475&amp;")"),AA1475&amp;IF(Z1475=0,""," ("&amp;Z1475&amp;")")),"")</f>
        <v>Insan Association</v>
      </c>
      <c r="C1475" s="29">
        <f t="shared" ref="C1475:C1538" si="324">IFERROR(_xlfn.NUMBERVALUE(RIGHT(AH1475,1)),"")</f>
        <v>0</v>
      </c>
      <c r="D1475" s="30" t="str">
        <f t="shared" ref="D1475:D1538" si="325">IFERROR(IF(OR(V1475="Sub-Saharan Africa",V1475="Middle East &amp; North Africa"),"Africa and the Middle East",IF(V1475="Europe &amp; Central Asia","Europe and Eurasia",IF(V1475="East Asia &amp; Pacific","East and Southeast Asia",V1475))),"")</f>
        <v>Africa and the Middle East</v>
      </c>
      <c r="E1475" s="30" t="str">
        <f t="shared" ref="E1475:E1538" si="326">IFERROR(IF(X1475=0,W1475,X1475&amp;", "&amp;W1475),"")</f>
        <v>Beirut , Lebanon</v>
      </c>
      <c r="F1475" s="31">
        <f t="shared" ref="F1475:F1538" si="327">IFERROR(IF(AND(BZ1475+CA1475+CB1475+CC1475&gt;=4,BZ1475+CA1475+CB1475+CC1475&lt;=6),1,IF(AND(BZ1475+CA1475+CB1475+CC1475&gt;=7,BZ1475+CA1475+CB1475+CC1475&lt;=10),2,IF(AND(BZ1475+CA1475+CB1475+CC1475&gt;=11,BZ1475+CA1475+CB1475+CC1475&lt;=14),3,IF(AND(BZ1475+CA1475+CB1475+CC1475&gt;=15,BZ1475+CA1475+CB1475+CC1475&lt;=18),4,IF(AND(BZ1475+CA1475+CB1475+CC1475&gt;=19,BZ1475+CA1475+CB1475+CC1475&lt;=20),5,BR1475))))),"")</f>
        <v>0</v>
      </c>
      <c r="G1475" s="31">
        <f t="shared" ref="G1475:G1538" si="328">IFERROR(IF(AND(CD1475+CE1475+CF1475+CG1475&gt;=4,CD1475+CE1475+CF1475+CG1475&lt;=6),1,IF(AND(CD1475+CE1475+CF1475+CG1475&gt;=7,CD1475+CE1475+CF1475+CG1475&lt;=10),2,IF(AND(CD1475+CE1475+CF1475+CG1475&gt;=11,CD1475+CE1475+CF1475+CG1475&lt;=14),3,IF(AND(CD1475+CE1475+CF1475+CG1475&gt;=15,CD1475+CE1475+CF1475+CG1475&lt;=18),4,IF(AND(CD1475+CE1475+CF1475+CG1475&gt;=19,CD1475+CE1475+CF1475+CG1475&lt;=20),5,BS1475))))),"")</f>
        <v>0</v>
      </c>
      <c r="H1475" s="31">
        <f t="shared" ref="H1475:H1538" si="329">IFERROR(IF(AND(CH1475+CI1475+CJ1475+CK1475&gt;=4,CH1475+CI1475+CJ1475+CK1475&lt;=6),1,IF(AND(CH1475+CI1475+CJ1475+CK1475&gt;=7,CH1475+CI1475+CJ1475+CK1475&lt;=10),2,IF(AND(CH1475+CI1475+CJ1475+CK1475&gt;=11,CH1475+CI1475+CJ1475+CK1475&lt;=14),3,IF(AND(CH1475+CI1475+CJ1475+CK1475&gt;=15,CH1475+CI1475+CJ1475+CK1475&lt;=18),4,IF(AND(CH1475+CI1475+CJ1475+CK1475&gt;=19,CH1475+CI1475+CJ1475+CK1475&lt;=20),5,BT1475))))),"")</f>
        <v>0</v>
      </c>
      <c r="I1475" s="31">
        <f t="shared" ref="I1475:I1538" si="330">IFERROR(IF(AND(CL1475+CM1475+CN1475+CO1475&gt;=4,CL1475+CM1475+CN1475+CO1475&lt;=6),1,IF(AND(CL1475+CM1475+CN1475+CO1475&gt;=7,CL1475+CM1475+CN1475+CO1475&lt;=10),2,IF(AND(CL1475+CM1475+CN1475+CO1475&gt;=11,CL1475+CM1475+CN1475+CO1475&lt;=14),3,IF(AND(CL1475+CM1475+CN1475+CO1475&gt;=15,CL1475+CM1475+CN1475+CO1475&lt;=18),4,IF(AND(CL1475+CM1475+CN1475+CO1475&gt;=19,CL1475+CM1475+CN1475+CO1475&lt;=20),5,BU1475))))),"")</f>
        <v>0</v>
      </c>
      <c r="J1475" s="31">
        <f t="shared" ref="J1475:J1538" si="331">IFERROR(IF(AND(CP1475+CQ1475+CR1475+CS1475&gt;=4,CP1475+CQ1475+CR1475+CS1475&lt;=6),1,IF(AND(CP1475+CQ1475+CR1475+CS1475&gt;=7,CP1475+CQ1475+CR1475+CS1475&lt;=10),2,IF(AND(CP1475+CQ1475+CR1475+CS1475&gt;=11,CP1475+CQ1475+CR1475+CS1475&lt;=14),3,IF(AND(CP1475+CQ1475+CR1475+CS1475&gt;=15,CP1475+CQ1475+CR1475+CS1475&lt;=18),4,IF(AND(CP1475+CQ1475+CR1475+CS1475&gt;=19,CP1475+CQ1475+CR1475+CS1475&lt;=20),5,BV1475))))),"")</f>
        <v>0</v>
      </c>
      <c r="K1475" s="31">
        <f t="shared" ref="K1475:K1538" si="332">IFERROR(IF(AND(CT1475+CU1475+CV1475+CW1475&gt;=4,CT1475+CU1475+CV1475+CW1475&lt;=6),1,IF(AND(CT1475+CU1475+CV1475+CW1475&gt;=7,CT1475+CU1475+CV1475+CW1475&lt;=10),2,IF(AND(CT1475+CU1475+CV1475+CW1475&gt;=11,CT1475+CU1475+CV1475+CW1475&lt;=14),3,IF(AND(CT1475+CU1475+CV1475+CW1475&gt;=15,CT1475+CU1475+CV1475+CW1475&lt;=18),4,IF(AND(CT1475+CU1475+CV1475+CW1475&gt;=19,CT1475+CU1475+CV1475+CW1475&lt;=20),5,BW1475))))),"")</f>
        <v>0</v>
      </c>
      <c r="L1475" s="31">
        <f t="shared" ref="L1475:L1538" si="333">IFERROR(IF(AND(CX1475+CY1475+CZ1475+DA1475&gt;=4,CX1475+CY1475+CZ1475+DA1475&lt;=6),1,IF(AND(CX1475+CY1475+CZ1475+DA1475&gt;=7,CX1475+CY1475+CZ1475+DA1475&lt;=10),2,IF(AND(CX1475+CY1475+CZ1475+DA1475&gt;=11,CX1475+CY1475+CZ1475+DA1475&lt;=14),3,IF(AND(CX1475+CY1475+CZ1475+DA1475&gt;=15,CX1475+CY1475+CZ1475+DA1475&lt;=18),4,IF(AND(CX1475+CY1475+CZ1475+DA1475&gt;=19,CX1475+CY1475+CZ1475+DA1475&lt;=20),5,BX1475))))),"")</f>
        <v>0</v>
      </c>
      <c r="M1475" s="31">
        <f t="shared" ref="M1475:M1538" si="334">IFERROR(IF(AND(DB1475+DC1475+DD1475+DE1475&gt;=4,DB1475+DC1475+DD1475+DE1475&lt;=6),1,IF(AND(DB1475+DC1475+DD1475+DE1475&gt;=7,DB1475+DC1475+DD1475+DE1475&lt;=10),2,IF(AND(DB1475+DC1475+DD1475+DE1475&gt;=11,DB1475+DC1475+DD1475+DE1475&lt;=14),3,IF(AND(DB1475+DC1475+DD1475+DE1475&gt;=15,DB1475+DC1475+DD1475+DE1475&lt;=18),4,IF(AND(DB1475+DC1475+DD1475+DE1475&gt;=19,DB1475+DC1475+DD1475+DE1475&lt;=20),5,BY1475))))),"")</f>
        <v>0</v>
      </c>
      <c r="N1475" s="31">
        <f t="shared" ref="N1475:N1538" si="335">IFERROR(ROUND(AVERAGE(F1475:M1475),1),"")</f>
        <v>0</v>
      </c>
      <c r="O1475" s="26" t="s">
        <v>16174</v>
      </c>
      <c r="P1475" s="26" t="s">
        <v>108</v>
      </c>
      <c r="Q1475" s="27">
        <v>42473</v>
      </c>
      <c r="R1475" s="24"/>
      <c r="S1475" s="24"/>
      <c r="T1475" s="26" t="s">
        <v>157</v>
      </c>
      <c r="U1475" s="24"/>
      <c r="V1475" s="26" t="s">
        <v>693</v>
      </c>
      <c r="W1475" s="26" t="s">
        <v>2350</v>
      </c>
      <c r="X1475" s="26" t="s">
        <v>8176</v>
      </c>
      <c r="Y1475" s="26" t="s">
        <v>8177</v>
      </c>
      <c r="Z1475" s="24"/>
      <c r="AA1475" s="24"/>
      <c r="AB1475" s="26" t="s">
        <v>15736</v>
      </c>
      <c r="AC1475" s="28">
        <v>2000</v>
      </c>
      <c r="AD1475" s="26" t="s">
        <v>8178</v>
      </c>
      <c r="AE1475" s="26" t="s">
        <v>343</v>
      </c>
      <c r="AF1475" s="26" t="s">
        <v>120</v>
      </c>
      <c r="AG1475" s="26" t="s">
        <v>194</v>
      </c>
      <c r="AH1475" s="24"/>
      <c r="AI1475" s="28">
        <v>2000</v>
      </c>
      <c r="AJ1475" s="24"/>
      <c r="AK1475" s="24"/>
      <c r="AL1475" s="24"/>
      <c r="AM1475" s="24"/>
      <c r="AN1475" s="24"/>
      <c r="AO1475" s="24"/>
      <c r="AP1475" s="24"/>
      <c r="AQ1475" s="24"/>
      <c r="AR1475" s="24"/>
      <c r="AS1475" s="24"/>
      <c r="AT1475" s="24"/>
      <c r="AU1475" s="24"/>
      <c r="AV1475" s="24"/>
      <c r="AW1475" s="24"/>
      <c r="AX1475" s="24"/>
      <c r="AY1475" s="24"/>
      <c r="AZ1475" s="24"/>
      <c r="BA1475" s="24"/>
      <c r="BB1475" s="24"/>
      <c r="BC1475" s="26" t="s">
        <v>3723</v>
      </c>
      <c r="BD1475" s="24"/>
      <c r="BE1475" s="24"/>
      <c r="BF1475" s="24"/>
      <c r="BG1475" s="24"/>
      <c r="BH1475" s="24"/>
      <c r="BI1475" s="24"/>
      <c r="BJ1475" s="24"/>
      <c r="BK1475" s="24"/>
      <c r="BL1475" s="24"/>
      <c r="BM1475" s="24"/>
      <c r="BN1475" s="24"/>
      <c r="BO1475" s="24"/>
      <c r="BP1475" s="24"/>
      <c r="BQ1475" s="24"/>
      <c r="BR1475" s="24"/>
      <c r="BS1475" s="24"/>
      <c r="BT1475" s="24"/>
      <c r="BU1475" s="24"/>
      <c r="BV1475" s="24"/>
      <c r="BW1475" s="24"/>
      <c r="BX1475" s="24"/>
      <c r="BY1475" s="24"/>
      <c r="BZ1475" s="24"/>
      <c r="CA1475" s="24"/>
      <c r="CB1475" s="24"/>
      <c r="CC1475" s="24"/>
      <c r="CD1475" s="24"/>
      <c r="CE1475" s="24"/>
      <c r="CF1475" s="24"/>
      <c r="CG1475" s="24"/>
      <c r="CH1475" s="24"/>
      <c r="CI1475" s="24"/>
      <c r="CJ1475" s="24"/>
      <c r="CK1475" s="24"/>
      <c r="CL1475" s="24"/>
      <c r="CM1475" s="24"/>
      <c r="CN1475" s="24"/>
      <c r="CO1475" s="24"/>
      <c r="CP1475" s="24"/>
      <c r="CQ1475" s="24"/>
      <c r="CR1475" s="24"/>
      <c r="CS1475" s="24"/>
      <c r="CT1475" s="24"/>
      <c r="CU1475" s="24"/>
      <c r="CV1475" s="24"/>
      <c r="CW1475" s="24"/>
      <c r="CX1475" s="24"/>
      <c r="CY1475" s="24"/>
      <c r="CZ1475" s="24"/>
      <c r="DA1475" s="24"/>
      <c r="DB1475" s="24"/>
      <c r="DC1475" s="24"/>
      <c r="DD1475" s="24"/>
      <c r="DE1475" s="24"/>
      <c r="DF1475" s="26" t="s">
        <v>139</v>
      </c>
      <c r="DG1475" s="26" t="s">
        <v>139</v>
      </c>
      <c r="DH1475" s="26" t="s">
        <v>139</v>
      </c>
      <c r="DI1475" s="26" t="s">
        <v>139</v>
      </c>
      <c r="DJ1475" s="26" t="s">
        <v>139</v>
      </c>
      <c r="DK1475" s="26" t="s">
        <v>139</v>
      </c>
      <c r="DL1475" s="26" t="s">
        <v>139</v>
      </c>
      <c r="DM1475" s="26" t="s">
        <v>139</v>
      </c>
      <c r="DN1475" s="26" t="s">
        <v>139</v>
      </c>
      <c r="DO1475" s="26" t="s">
        <v>139</v>
      </c>
    </row>
    <row r="1476" spans="1:119" ht="20.100000000000001" customHeight="1" x14ac:dyDescent="0.25">
      <c r="A1476" s="29" t="str">
        <f t="shared" si="322"/>
        <v/>
      </c>
      <c r="B1476" s="29" t="str">
        <f t="shared" si="323"/>
        <v>Insan Association</v>
      </c>
      <c r="C1476" s="29">
        <f t="shared" si="324"/>
        <v>0</v>
      </c>
      <c r="D1476" s="30" t="str">
        <f t="shared" si="325"/>
        <v>Africa and the Middle East</v>
      </c>
      <c r="E1476" s="30" t="str">
        <f t="shared" si="326"/>
        <v>Beirut , Lebanon</v>
      </c>
      <c r="F1476" s="31">
        <f t="shared" si="327"/>
        <v>0</v>
      </c>
      <c r="G1476" s="31">
        <f t="shared" si="328"/>
        <v>0</v>
      </c>
      <c r="H1476" s="31">
        <f t="shared" si="329"/>
        <v>0</v>
      </c>
      <c r="I1476" s="31">
        <f t="shared" si="330"/>
        <v>0</v>
      </c>
      <c r="J1476" s="31">
        <f t="shared" si="331"/>
        <v>0</v>
      </c>
      <c r="K1476" s="31">
        <f t="shared" si="332"/>
        <v>0</v>
      </c>
      <c r="L1476" s="31">
        <f t="shared" si="333"/>
        <v>0</v>
      </c>
      <c r="M1476" s="31">
        <f t="shared" si="334"/>
        <v>0</v>
      </c>
      <c r="N1476" s="31">
        <f t="shared" si="335"/>
        <v>0</v>
      </c>
      <c r="O1476" s="26" t="s">
        <v>8199</v>
      </c>
      <c r="P1476" s="26" t="s">
        <v>108</v>
      </c>
      <c r="Q1476" s="27">
        <v>42459</v>
      </c>
      <c r="R1476" s="24"/>
      <c r="S1476" s="24"/>
      <c r="T1476" s="26" t="s">
        <v>157</v>
      </c>
      <c r="U1476" s="24"/>
      <c r="V1476" s="26" t="s">
        <v>693</v>
      </c>
      <c r="W1476" s="26" t="s">
        <v>2350</v>
      </c>
      <c r="X1476" s="26" t="s">
        <v>8176</v>
      </c>
      <c r="Y1476" s="26" t="s">
        <v>8177</v>
      </c>
      <c r="Z1476" s="24"/>
      <c r="AA1476" s="24"/>
      <c r="AB1476" s="26" t="s">
        <v>1265</v>
      </c>
      <c r="AC1476" s="28">
        <v>8000</v>
      </c>
      <c r="AD1476" s="26" t="s">
        <v>8178</v>
      </c>
      <c r="AE1476" s="26" t="s">
        <v>343</v>
      </c>
      <c r="AF1476" s="26" t="s">
        <v>120</v>
      </c>
      <c r="AG1476" s="26" t="s">
        <v>194</v>
      </c>
      <c r="AH1476" s="24"/>
      <c r="AI1476" s="28">
        <v>8000</v>
      </c>
      <c r="AJ1476" s="24"/>
      <c r="AK1476" s="24"/>
      <c r="AL1476" s="24"/>
      <c r="AM1476" s="24"/>
      <c r="AN1476" s="24"/>
      <c r="AO1476" s="24"/>
      <c r="AP1476" s="24"/>
      <c r="AQ1476" s="24"/>
      <c r="AR1476" s="24"/>
      <c r="AS1476" s="24"/>
      <c r="AT1476" s="24"/>
      <c r="AU1476" s="24"/>
      <c r="AV1476" s="24"/>
      <c r="AW1476" s="24"/>
      <c r="AX1476" s="24"/>
      <c r="AY1476" s="24"/>
      <c r="AZ1476" s="24"/>
      <c r="BA1476" s="24"/>
      <c r="BB1476" s="24"/>
      <c r="BC1476" s="26" t="s">
        <v>3723</v>
      </c>
      <c r="BD1476" s="24"/>
      <c r="BE1476" s="24"/>
      <c r="BF1476" s="24"/>
      <c r="BG1476" s="24"/>
      <c r="BH1476" s="24"/>
      <c r="BI1476" s="24"/>
      <c r="BJ1476" s="24"/>
      <c r="BK1476" s="24"/>
      <c r="BL1476" s="24"/>
      <c r="BM1476" s="24"/>
      <c r="BN1476" s="24"/>
      <c r="BO1476" s="24"/>
      <c r="BP1476" s="24"/>
      <c r="BQ1476" s="24"/>
      <c r="BR1476" s="24"/>
      <c r="BS1476" s="24"/>
      <c r="BT1476" s="24"/>
      <c r="BU1476" s="24"/>
      <c r="BV1476" s="24"/>
      <c r="BW1476" s="24"/>
      <c r="BX1476" s="24"/>
      <c r="BY1476" s="24"/>
      <c r="BZ1476" s="24"/>
      <c r="CA1476" s="24"/>
      <c r="CB1476" s="24"/>
      <c r="CC1476" s="24"/>
      <c r="CD1476" s="24"/>
      <c r="CE1476" s="24"/>
      <c r="CF1476" s="24"/>
      <c r="CG1476" s="24"/>
      <c r="CH1476" s="24"/>
      <c r="CI1476" s="24"/>
      <c r="CJ1476" s="24"/>
      <c r="CK1476" s="24"/>
      <c r="CL1476" s="24"/>
      <c r="CM1476" s="24"/>
      <c r="CN1476" s="24"/>
      <c r="CO1476" s="24"/>
      <c r="CP1476" s="24"/>
      <c r="CQ1476" s="24"/>
      <c r="CR1476" s="24"/>
      <c r="CS1476" s="24"/>
      <c r="CT1476" s="24"/>
      <c r="CU1476" s="24"/>
      <c r="CV1476" s="24"/>
      <c r="CW1476" s="24"/>
      <c r="CX1476" s="24"/>
      <c r="CY1476" s="24"/>
      <c r="CZ1476" s="24"/>
      <c r="DA1476" s="24"/>
      <c r="DB1476" s="24"/>
      <c r="DC1476" s="24"/>
      <c r="DD1476" s="24"/>
      <c r="DE1476" s="24"/>
      <c r="DF1476" s="26" t="s">
        <v>139</v>
      </c>
      <c r="DG1476" s="26" t="s">
        <v>139</v>
      </c>
      <c r="DH1476" s="26" t="s">
        <v>139</v>
      </c>
      <c r="DI1476" s="26" t="s">
        <v>139</v>
      </c>
      <c r="DJ1476" s="26" t="s">
        <v>139</v>
      </c>
      <c r="DK1476" s="26" t="s">
        <v>139</v>
      </c>
      <c r="DL1476" s="26" t="s">
        <v>139</v>
      </c>
      <c r="DM1476" s="26" t="s">
        <v>139</v>
      </c>
      <c r="DN1476" s="26" t="s">
        <v>139</v>
      </c>
      <c r="DO1476" s="26" t="s">
        <v>139</v>
      </c>
    </row>
    <row r="1477" spans="1:119" ht="20.100000000000001" customHeight="1" x14ac:dyDescent="0.25">
      <c r="A1477" s="29" t="str">
        <f t="shared" si="322"/>
        <v/>
      </c>
      <c r="B1477" s="29" t="str">
        <f t="shared" si="323"/>
        <v>Insan Association</v>
      </c>
      <c r="C1477" s="29">
        <f t="shared" si="324"/>
        <v>0</v>
      </c>
      <c r="D1477" s="30" t="str">
        <f t="shared" si="325"/>
        <v>Africa and the Middle East</v>
      </c>
      <c r="E1477" s="30" t="str">
        <f t="shared" si="326"/>
        <v>Beirut , Lebanon</v>
      </c>
      <c r="F1477" s="31">
        <f t="shared" si="327"/>
        <v>0</v>
      </c>
      <c r="G1477" s="31">
        <f t="shared" si="328"/>
        <v>0</v>
      </c>
      <c r="H1477" s="31">
        <f t="shared" si="329"/>
        <v>0</v>
      </c>
      <c r="I1477" s="31">
        <f t="shared" si="330"/>
        <v>0</v>
      </c>
      <c r="J1477" s="31">
        <f t="shared" si="331"/>
        <v>0</v>
      </c>
      <c r="K1477" s="31">
        <f t="shared" si="332"/>
        <v>0</v>
      </c>
      <c r="L1477" s="31">
        <f t="shared" si="333"/>
        <v>0</v>
      </c>
      <c r="M1477" s="31">
        <f t="shared" si="334"/>
        <v>0</v>
      </c>
      <c r="N1477" s="31">
        <f t="shared" si="335"/>
        <v>0</v>
      </c>
      <c r="O1477" s="26" t="s">
        <v>8200</v>
      </c>
      <c r="P1477" s="26" t="s">
        <v>108</v>
      </c>
      <c r="Q1477" s="27">
        <v>42432</v>
      </c>
      <c r="R1477" s="24"/>
      <c r="S1477" s="24"/>
      <c r="T1477" s="26" t="s">
        <v>157</v>
      </c>
      <c r="U1477" s="24"/>
      <c r="V1477" s="26" t="s">
        <v>693</v>
      </c>
      <c r="W1477" s="26" t="s">
        <v>2350</v>
      </c>
      <c r="X1477" s="26" t="s">
        <v>8176</v>
      </c>
      <c r="Y1477" s="26" t="s">
        <v>8177</v>
      </c>
      <c r="Z1477" s="24"/>
      <c r="AA1477" s="24"/>
      <c r="AB1477" s="26" t="s">
        <v>1263</v>
      </c>
      <c r="AC1477" s="28">
        <v>50000</v>
      </c>
      <c r="AD1477" s="26" t="s">
        <v>8178</v>
      </c>
      <c r="AE1477" s="26" t="s">
        <v>343</v>
      </c>
      <c r="AF1477" s="26" t="s">
        <v>120</v>
      </c>
      <c r="AG1477" s="26" t="s">
        <v>194</v>
      </c>
      <c r="AH1477" s="24"/>
      <c r="AI1477" s="28">
        <v>50000</v>
      </c>
      <c r="AJ1477" s="24"/>
      <c r="AK1477" s="24"/>
      <c r="AL1477" s="24"/>
      <c r="AM1477" s="24"/>
      <c r="AN1477" s="24"/>
      <c r="AO1477" s="24"/>
      <c r="AP1477" s="24"/>
      <c r="AQ1477" s="24"/>
      <c r="AR1477" s="24"/>
      <c r="AS1477" s="24"/>
      <c r="AT1477" s="24"/>
      <c r="AU1477" s="24"/>
      <c r="AV1477" s="24"/>
      <c r="AW1477" s="24"/>
      <c r="AX1477" s="24"/>
      <c r="AY1477" s="24"/>
      <c r="AZ1477" s="24"/>
      <c r="BA1477" s="24"/>
      <c r="BB1477" s="24"/>
      <c r="BC1477" s="26" t="s">
        <v>3723</v>
      </c>
      <c r="BD1477" s="24"/>
      <c r="BE1477" s="24"/>
      <c r="BF1477" s="24"/>
      <c r="BG1477" s="24"/>
      <c r="BH1477" s="24"/>
      <c r="BI1477" s="24"/>
      <c r="BJ1477" s="24"/>
      <c r="BK1477" s="24"/>
      <c r="BL1477" s="24"/>
      <c r="BM1477" s="24"/>
      <c r="BN1477" s="24"/>
      <c r="BO1477" s="24"/>
      <c r="BP1477" s="24"/>
      <c r="BQ1477" s="24"/>
      <c r="BR1477" s="24"/>
      <c r="BS1477" s="24"/>
      <c r="BT1477" s="24"/>
      <c r="BU1477" s="24"/>
      <c r="BV1477" s="24"/>
      <c r="BW1477" s="24"/>
      <c r="BX1477" s="24"/>
      <c r="BY1477" s="24"/>
      <c r="BZ1477" s="24"/>
      <c r="CA1477" s="24"/>
      <c r="CB1477" s="24"/>
      <c r="CC1477" s="24"/>
      <c r="CD1477" s="24"/>
      <c r="CE1477" s="24"/>
      <c r="CF1477" s="24"/>
      <c r="CG1477" s="24"/>
      <c r="CH1477" s="24"/>
      <c r="CI1477" s="24"/>
      <c r="CJ1477" s="24"/>
      <c r="CK1477" s="24"/>
      <c r="CL1477" s="24"/>
      <c r="CM1477" s="24"/>
      <c r="CN1477" s="24"/>
      <c r="CO1477" s="24"/>
      <c r="CP1477" s="24"/>
      <c r="CQ1477" s="24"/>
      <c r="CR1477" s="24"/>
      <c r="CS1477" s="24"/>
      <c r="CT1477" s="24"/>
      <c r="CU1477" s="24"/>
      <c r="CV1477" s="24"/>
      <c r="CW1477" s="24"/>
      <c r="CX1477" s="24"/>
      <c r="CY1477" s="24"/>
      <c r="CZ1477" s="24"/>
      <c r="DA1477" s="24"/>
      <c r="DB1477" s="24"/>
      <c r="DC1477" s="24"/>
      <c r="DD1477" s="24"/>
      <c r="DE1477" s="24"/>
      <c r="DF1477" s="26" t="s">
        <v>139</v>
      </c>
      <c r="DG1477" s="26" t="s">
        <v>139</v>
      </c>
      <c r="DH1477" s="26" t="s">
        <v>139</v>
      </c>
      <c r="DI1477" s="26" t="s">
        <v>139</v>
      </c>
      <c r="DJ1477" s="26" t="s">
        <v>139</v>
      </c>
      <c r="DK1477" s="26" t="s">
        <v>139</v>
      </c>
      <c r="DL1477" s="26" t="s">
        <v>139</v>
      </c>
      <c r="DM1477" s="26" t="s">
        <v>139</v>
      </c>
      <c r="DN1477" s="26" t="s">
        <v>139</v>
      </c>
      <c r="DO1477" s="26" t="s">
        <v>139</v>
      </c>
    </row>
    <row r="1478" spans="1:119" ht="20.100000000000001" customHeight="1" x14ac:dyDescent="0.25">
      <c r="A1478" s="29" t="str">
        <f t="shared" si="322"/>
        <v>Insan Association2</v>
      </c>
      <c r="B1478" s="29" t="str">
        <f t="shared" si="323"/>
        <v>Insan Association</v>
      </c>
      <c r="C1478" s="29">
        <f t="shared" si="324"/>
        <v>2</v>
      </c>
      <c r="D1478" s="30" t="str">
        <f t="shared" si="325"/>
        <v>Africa and the Middle East</v>
      </c>
      <c r="E1478" s="30" t="str">
        <f t="shared" si="326"/>
        <v>Beirut , Lebanon</v>
      </c>
      <c r="F1478" s="31">
        <f t="shared" si="327"/>
        <v>2</v>
      </c>
      <c r="G1478" s="31">
        <f t="shared" si="328"/>
        <v>2</v>
      </c>
      <c r="H1478" s="31">
        <f t="shared" si="329"/>
        <v>2</v>
      </c>
      <c r="I1478" s="31">
        <f t="shared" si="330"/>
        <v>3</v>
      </c>
      <c r="J1478" s="31">
        <f t="shared" si="331"/>
        <v>3</v>
      </c>
      <c r="K1478" s="31">
        <f t="shared" si="332"/>
        <v>3</v>
      </c>
      <c r="L1478" s="31">
        <f t="shared" si="333"/>
        <v>4</v>
      </c>
      <c r="M1478" s="31">
        <f t="shared" si="334"/>
        <v>4</v>
      </c>
      <c r="N1478" s="31">
        <f t="shared" si="335"/>
        <v>2.9</v>
      </c>
      <c r="O1478" s="26" t="s">
        <v>8201</v>
      </c>
      <c r="P1478" s="26" t="s">
        <v>108</v>
      </c>
      <c r="Q1478" s="27">
        <v>42305</v>
      </c>
      <c r="R1478" s="26" t="s">
        <v>109</v>
      </c>
      <c r="S1478" s="26" t="s">
        <v>156</v>
      </c>
      <c r="T1478" s="26" t="s">
        <v>157</v>
      </c>
      <c r="U1478" s="26" t="s">
        <v>112</v>
      </c>
      <c r="V1478" s="26" t="s">
        <v>693</v>
      </c>
      <c r="W1478" s="26" t="s">
        <v>2350</v>
      </c>
      <c r="X1478" s="26" t="s">
        <v>8176</v>
      </c>
      <c r="Y1478" s="26" t="s">
        <v>8177</v>
      </c>
      <c r="Z1478" s="24"/>
      <c r="AA1478" s="24"/>
      <c r="AB1478" s="26" t="s">
        <v>117</v>
      </c>
      <c r="AC1478" s="28">
        <v>22000</v>
      </c>
      <c r="AD1478" s="26" t="s">
        <v>8178</v>
      </c>
      <c r="AE1478" s="26" t="s">
        <v>343</v>
      </c>
      <c r="AF1478" s="26" t="s">
        <v>120</v>
      </c>
      <c r="AG1478" s="26" t="s">
        <v>194</v>
      </c>
      <c r="AH1478" s="26" t="s">
        <v>143</v>
      </c>
      <c r="AI1478" s="28">
        <v>22000</v>
      </c>
      <c r="AJ1478" s="26" t="s">
        <v>8202</v>
      </c>
      <c r="AK1478" s="26" t="s">
        <v>8203</v>
      </c>
      <c r="AL1478" s="26" t="s">
        <v>8204</v>
      </c>
      <c r="AM1478" s="24"/>
      <c r="AN1478" s="24"/>
      <c r="AO1478" s="24"/>
      <c r="AP1478" s="24"/>
      <c r="AQ1478" s="24"/>
      <c r="AR1478" s="24"/>
      <c r="AS1478" s="26" t="s">
        <v>8205</v>
      </c>
      <c r="AT1478" s="26" t="s">
        <v>8206</v>
      </c>
      <c r="AU1478" s="26" t="s">
        <v>8207</v>
      </c>
      <c r="AV1478" s="24"/>
      <c r="AW1478" s="28">
        <v>401586</v>
      </c>
      <c r="AX1478" s="26">
        <v>501</v>
      </c>
      <c r="AY1478" s="28">
        <v>85</v>
      </c>
      <c r="AZ1478" s="28">
        <v>100</v>
      </c>
      <c r="BA1478" s="26">
        <v>0</v>
      </c>
      <c r="BB1478" s="26" t="s">
        <v>148</v>
      </c>
      <c r="BC1478" s="26" t="s">
        <v>3723</v>
      </c>
      <c r="BD1478" s="26" t="s">
        <v>437</v>
      </c>
      <c r="BE1478" s="26" t="s">
        <v>8208</v>
      </c>
      <c r="BF1478" s="26" t="s">
        <v>8209</v>
      </c>
      <c r="BG1478" s="26" t="s">
        <v>271</v>
      </c>
      <c r="BH1478" s="26" t="s">
        <v>8210</v>
      </c>
      <c r="BI1478" s="26" t="s">
        <v>191</v>
      </c>
      <c r="BJ1478" s="26" t="s">
        <v>8211</v>
      </c>
      <c r="BK1478" s="26" t="s">
        <v>392</v>
      </c>
      <c r="BL1478" s="26" t="s">
        <v>8212</v>
      </c>
      <c r="BM1478" s="26" t="s">
        <v>271</v>
      </c>
      <c r="BN1478" s="26" t="s">
        <v>2110</v>
      </c>
      <c r="BO1478" s="26" t="s">
        <v>395</v>
      </c>
      <c r="BP1478" s="24"/>
      <c r="BQ1478" s="24"/>
      <c r="BR1478" s="26">
        <v>2</v>
      </c>
      <c r="BS1478" s="26">
        <v>2</v>
      </c>
      <c r="BT1478" s="26">
        <v>2</v>
      </c>
      <c r="BU1478" s="26">
        <v>3</v>
      </c>
      <c r="BV1478" s="26">
        <v>3</v>
      </c>
      <c r="BW1478" s="26">
        <v>3</v>
      </c>
      <c r="BX1478" s="26">
        <v>4</v>
      </c>
      <c r="BY1478" s="26">
        <v>4</v>
      </c>
      <c r="BZ1478" s="24"/>
      <c r="CA1478" s="24"/>
      <c r="CB1478" s="24"/>
      <c r="CC1478" s="24"/>
      <c r="CD1478" s="24"/>
      <c r="CE1478" s="24"/>
      <c r="CF1478" s="24"/>
      <c r="CG1478" s="24"/>
      <c r="CH1478" s="24"/>
      <c r="CI1478" s="24"/>
      <c r="CJ1478" s="24"/>
      <c r="CK1478" s="24"/>
      <c r="CL1478" s="24"/>
      <c r="CM1478" s="24"/>
      <c r="CN1478" s="24"/>
      <c r="CO1478" s="24"/>
      <c r="CP1478" s="24"/>
      <c r="CQ1478" s="24"/>
      <c r="CR1478" s="24"/>
      <c r="CS1478" s="24"/>
      <c r="CT1478" s="24"/>
      <c r="CU1478" s="24"/>
      <c r="CV1478" s="24"/>
      <c r="CW1478" s="24"/>
      <c r="CX1478" s="24"/>
      <c r="CY1478" s="24"/>
      <c r="CZ1478" s="24"/>
      <c r="DA1478" s="24"/>
      <c r="DB1478" s="24"/>
      <c r="DC1478" s="24"/>
      <c r="DD1478" s="24"/>
      <c r="DE1478" s="24"/>
      <c r="DF1478" s="26" t="s">
        <v>139</v>
      </c>
      <c r="DG1478" s="26" t="s">
        <v>120</v>
      </c>
      <c r="DH1478" s="26" t="s">
        <v>139</v>
      </c>
      <c r="DI1478" s="26" t="s">
        <v>139</v>
      </c>
      <c r="DJ1478" s="26" t="s">
        <v>139</v>
      </c>
      <c r="DK1478" s="26" t="s">
        <v>139</v>
      </c>
      <c r="DL1478" s="26" t="s">
        <v>139</v>
      </c>
      <c r="DM1478" s="26" t="s">
        <v>139</v>
      </c>
      <c r="DN1478" s="26" t="s">
        <v>139</v>
      </c>
      <c r="DO1478" s="26" t="s">
        <v>139</v>
      </c>
    </row>
    <row r="1479" spans="1:119" ht="20.100000000000001" customHeight="1" x14ac:dyDescent="0.25">
      <c r="A1479" s="29" t="str">
        <f t="shared" si="322"/>
        <v/>
      </c>
      <c r="B1479" s="29" t="str">
        <f t="shared" si="323"/>
        <v>Insan Association</v>
      </c>
      <c r="C1479" s="29">
        <f t="shared" si="324"/>
        <v>0</v>
      </c>
      <c r="D1479" s="30" t="str">
        <f t="shared" si="325"/>
        <v>Africa and the Middle East</v>
      </c>
      <c r="E1479" s="30" t="str">
        <f t="shared" si="326"/>
        <v>Beirut , Lebanon</v>
      </c>
      <c r="F1479" s="31">
        <f t="shared" si="327"/>
        <v>0</v>
      </c>
      <c r="G1479" s="31">
        <f t="shared" si="328"/>
        <v>0</v>
      </c>
      <c r="H1479" s="31">
        <f t="shared" si="329"/>
        <v>0</v>
      </c>
      <c r="I1479" s="31">
        <f t="shared" si="330"/>
        <v>0</v>
      </c>
      <c r="J1479" s="31">
        <f t="shared" si="331"/>
        <v>0</v>
      </c>
      <c r="K1479" s="31">
        <f t="shared" si="332"/>
        <v>0</v>
      </c>
      <c r="L1479" s="31">
        <f t="shared" si="333"/>
        <v>0</v>
      </c>
      <c r="M1479" s="31">
        <f t="shared" si="334"/>
        <v>0</v>
      </c>
      <c r="N1479" s="31">
        <f t="shared" si="335"/>
        <v>0</v>
      </c>
      <c r="O1479" s="26" t="s">
        <v>8214</v>
      </c>
      <c r="P1479" s="26" t="s">
        <v>108</v>
      </c>
      <c r="Q1479" s="27">
        <v>42376</v>
      </c>
      <c r="R1479" s="24"/>
      <c r="S1479" s="24"/>
      <c r="T1479" s="26" t="s">
        <v>157</v>
      </c>
      <c r="U1479" s="24"/>
      <c r="V1479" s="26" t="s">
        <v>693</v>
      </c>
      <c r="W1479" s="26" t="s">
        <v>2350</v>
      </c>
      <c r="X1479" s="26" t="s">
        <v>8176</v>
      </c>
      <c r="Y1479" s="26" t="s">
        <v>8177</v>
      </c>
      <c r="Z1479" s="24"/>
      <c r="AA1479" s="24"/>
      <c r="AB1479" s="26" t="s">
        <v>723</v>
      </c>
      <c r="AC1479" s="28">
        <v>1500</v>
      </c>
      <c r="AD1479" s="26" t="s">
        <v>8178</v>
      </c>
      <c r="AE1479" s="26" t="s">
        <v>343</v>
      </c>
      <c r="AF1479" s="26" t="s">
        <v>120</v>
      </c>
      <c r="AG1479" s="26" t="s">
        <v>194</v>
      </c>
      <c r="AH1479" s="24"/>
      <c r="AI1479" s="28">
        <v>1500</v>
      </c>
      <c r="AJ1479" s="24"/>
      <c r="AK1479" s="24"/>
      <c r="AL1479" s="24"/>
      <c r="AM1479" s="24"/>
      <c r="AN1479" s="24"/>
      <c r="AO1479" s="24"/>
      <c r="AP1479" s="24"/>
      <c r="AQ1479" s="24"/>
      <c r="AR1479" s="24"/>
      <c r="AS1479" s="24"/>
      <c r="AT1479" s="24"/>
      <c r="AU1479" s="24"/>
      <c r="AV1479" s="24"/>
      <c r="AW1479" s="24"/>
      <c r="AX1479" s="24"/>
      <c r="AY1479" s="24"/>
      <c r="AZ1479" s="24"/>
      <c r="BA1479" s="24"/>
      <c r="BB1479" s="24"/>
      <c r="BC1479" s="26" t="s">
        <v>3723</v>
      </c>
      <c r="BD1479" s="24"/>
      <c r="BE1479" s="24"/>
      <c r="BF1479" s="24"/>
      <c r="BG1479" s="24"/>
      <c r="BH1479" s="24"/>
      <c r="BI1479" s="24"/>
      <c r="BJ1479" s="24"/>
      <c r="BK1479" s="24"/>
      <c r="BL1479" s="24"/>
      <c r="BM1479" s="24"/>
      <c r="BN1479" s="24"/>
      <c r="BO1479" s="24"/>
      <c r="BP1479" s="24"/>
      <c r="BQ1479" s="24"/>
      <c r="BR1479" s="24"/>
      <c r="BS1479" s="24"/>
      <c r="BT1479" s="24"/>
      <c r="BU1479" s="24"/>
      <c r="BV1479" s="24"/>
      <c r="BW1479" s="24"/>
      <c r="BX1479" s="24"/>
      <c r="BY1479" s="24"/>
      <c r="BZ1479" s="24"/>
      <c r="CA1479" s="24"/>
      <c r="CB1479" s="24"/>
      <c r="CC1479" s="24"/>
      <c r="CD1479" s="24"/>
      <c r="CE1479" s="24"/>
      <c r="CF1479" s="24"/>
      <c r="CG1479" s="24"/>
      <c r="CH1479" s="24"/>
      <c r="CI1479" s="24"/>
      <c r="CJ1479" s="24"/>
      <c r="CK1479" s="24"/>
      <c r="CL1479" s="24"/>
      <c r="CM1479" s="24"/>
      <c r="CN1479" s="24"/>
      <c r="CO1479" s="24"/>
      <c r="CP1479" s="24"/>
      <c r="CQ1479" s="24"/>
      <c r="CR1479" s="24"/>
      <c r="CS1479" s="24"/>
      <c r="CT1479" s="24"/>
      <c r="CU1479" s="24"/>
      <c r="CV1479" s="24"/>
      <c r="CW1479" s="24"/>
      <c r="CX1479" s="24"/>
      <c r="CY1479" s="24"/>
      <c r="CZ1479" s="24"/>
      <c r="DA1479" s="24"/>
      <c r="DB1479" s="24"/>
      <c r="DC1479" s="24"/>
      <c r="DD1479" s="24"/>
      <c r="DE1479" s="24"/>
      <c r="DF1479" s="26" t="s">
        <v>139</v>
      </c>
      <c r="DG1479" s="26" t="s">
        <v>139</v>
      </c>
      <c r="DH1479" s="26" t="s">
        <v>139</v>
      </c>
      <c r="DI1479" s="26" t="s">
        <v>139</v>
      </c>
      <c r="DJ1479" s="26" t="s">
        <v>139</v>
      </c>
      <c r="DK1479" s="26" t="s">
        <v>139</v>
      </c>
      <c r="DL1479" s="26" t="s">
        <v>139</v>
      </c>
      <c r="DM1479" s="26" t="s">
        <v>139</v>
      </c>
      <c r="DN1479" s="26" t="s">
        <v>139</v>
      </c>
      <c r="DO1479" s="26" t="s">
        <v>139</v>
      </c>
    </row>
    <row r="1480" spans="1:119" ht="20.100000000000001" customHeight="1" x14ac:dyDescent="0.25">
      <c r="A1480" s="29" t="str">
        <f t="shared" si="322"/>
        <v/>
      </c>
      <c r="B1480" s="29" t="str">
        <f t="shared" si="323"/>
        <v>Insan Association</v>
      </c>
      <c r="C1480" s="29">
        <f t="shared" si="324"/>
        <v>0</v>
      </c>
      <c r="D1480" s="30" t="str">
        <f t="shared" si="325"/>
        <v>Africa and the Middle East</v>
      </c>
      <c r="E1480" s="30" t="str">
        <f t="shared" si="326"/>
        <v>Beirut , Lebanon</v>
      </c>
      <c r="F1480" s="31">
        <f t="shared" si="327"/>
        <v>0</v>
      </c>
      <c r="G1480" s="31">
        <f t="shared" si="328"/>
        <v>0</v>
      </c>
      <c r="H1480" s="31">
        <f t="shared" si="329"/>
        <v>0</v>
      </c>
      <c r="I1480" s="31">
        <f t="shared" si="330"/>
        <v>0</v>
      </c>
      <c r="J1480" s="31">
        <f t="shared" si="331"/>
        <v>0</v>
      </c>
      <c r="K1480" s="31">
        <f t="shared" si="332"/>
        <v>0</v>
      </c>
      <c r="L1480" s="31">
        <f t="shared" si="333"/>
        <v>0</v>
      </c>
      <c r="M1480" s="31">
        <f t="shared" si="334"/>
        <v>0</v>
      </c>
      <c r="N1480" s="31">
        <f t="shared" si="335"/>
        <v>0</v>
      </c>
      <c r="O1480" s="26" t="s">
        <v>8213</v>
      </c>
      <c r="P1480" s="26" t="s">
        <v>108</v>
      </c>
      <c r="Q1480" s="27">
        <v>42338</v>
      </c>
      <c r="R1480" s="24"/>
      <c r="S1480" s="24"/>
      <c r="T1480" s="26" t="s">
        <v>157</v>
      </c>
      <c r="U1480" s="24"/>
      <c r="V1480" s="26" t="s">
        <v>693</v>
      </c>
      <c r="W1480" s="26" t="s">
        <v>2350</v>
      </c>
      <c r="X1480" s="26" t="s">
        <v>8176</v>
      </c>
      <c r="Y1480" s="26" t="s">
        <v>8177</v>
      </c>
      <c r="Z1480" s="24"/>
      <c r="AA1480" s="24"/>
      <c r="AB1480" s="26" t="s">
        <v>723</v>
      </c>
      <c r="AC1480" s="28">
        <v>2000</v>
      </c>
      <c r="AD1480" s="26" t="s">
        <v>8178</v>
      </c>
      <c r="AE1480" s="26" t="s">
        <v>343</v>
      </c>
      <c r="AF1480" s="26" t="s">
        <v>120</v>
      </c>
      <c r="AG1480" s="26" t="s">
        <v>194</v>
      </c>
      <c r="AH1480" s="24"/>
      <c r="AI1480" s="28">
        <v>2000</v>
      </c>
      <c r="AJ1480" s="24"/>
      <c r="AK1480" s="24"/>
      <c r="AL1480" s="24"/>
      <c r="AM1480" s="24"/>
      <c r="AN1480" s="24"/>
      <c r="AO1480" s="24"/>
      <c r="AP1480" s="24"/>
      <c r="AQ1480" s="24"/>
      <c r="AR1480" s="24"/>
      <c r="AS1480" s="24"/>
      <c r="AT1480" s="24"/>
      <c r="AU1480" s="24"/>
      <c r="AV1480" s="24"/>
      <c r="AW1480" s="24"/>
      <c r="AX1480" s="24"/>
      <c r="AY1480" s="24"/>
      <c r="AZ1480" s="24"/>
      <c r="BA1480" s="24"/>
      <c r="BB1480" s="24"/>
      <c r="BC1480" s="26" t="s">
        <v>3723</v>
      </c>
      <c r="BD1480" s="24"/>
      <c r="BE1480" s="24"/>
      <c r="BF1480" s="24"/>
      <c r="BG1480" s="24"/>
      <c r="BH1480" s="24"/>
      <c r="BI1480" s="24"/>
      <c r="BJ1480" s="24"/>
      <c r="BK1480" s="24"/>
      <c r="BL1480" s="24"/>
      <c r="BM1480" s="24"/>
      <c r="BN1480" s="24"/>
      <c r="BO1480" s="24"/>
      <c r="BP1480" s="24"/>
      <c r="BQ1480" s="24"/>
      <c r="BR1480" s="24"/>
      <c r="BS1480" s="24"/>
      <c r="BT1480" s="24"/>
      <c r="BU1480" s="24"/>
      <c r="BV1480" s="24"/>
      <c r="BW1480" s="24"/>
      <c r="BX1480" s="24"/>
      <c r="BY1480" s="24"/>
      <c r="BZ1480" s="24"/>
      <c r="CA1480" s="24"/>
      <c r="CB1480" s="24"/>
      <c r="CC1480" s="24"/>
      <c r="CD1480" s="24"/>
      <c r="CE1480" s="24"/>
      <c r="CF1480" s="24"/>
      <c r="CG1480" s="24"/>
      <c r="CH1480" s="24"/>
      <c r="CI1480" s="24"/>
      <c r="CJ1480" s="24"/>
      <c r="CK1480" s="24"/>
      <c r="CL1480" s="24"/>
      <c r="CM1480" s="24"/>
      <c r="CN1480" s="24"/>
      <c r="CO1480" s="24"/>
      <c r="CP1480" s="24"/>
      <c r="CQ1480" s="24"/>
      <c r="CR1480" s="24"/>
      <c r="CS1480" s="24"/>
      <c r="CT1480" s="24"/>
      <c r="CU1480" s="24"/>
      <c r="CV1480" s="24"/>
      <c r="CW1480" s="24"/>
      <c r="CX1480" s="24"/>
      <c r="CY1480" s="24"/>
      <c r="CZ1480" s="24"/>
      <c r="DA1480" s="24"/>
      <c r="DB1480" s="24"/>
      <c r="DC1480" s="24"/>
      <c r="DD1480" s="24"/>
      <c r="DE1480" s="24"/>
      <c r="DF1480" s="26" t="s">
        <v>139</v>
      </c>
      <c r="DG1480" s="26" t="s">
        <v>139</v>
      </c>
      <c r="DH1480" s="26" t="s">
        <v>139</v>
      </c>
      <c r="DI1480" s="26" t="s">
        <v>139</v>
      </c>
      <c r="DJ1480" s="26" t="s">
        <v>139</v>
      </c>
      <c r="DK1480" s="26" t="s">
        <v>139</v>
      </c>
      <c r="DL1480" s="26" t="s">
        <v>139</v>
      </c>
      <c r="DM1480" s="26" t="s">
        <v>139</v>
      </c>
      <c r="DN1480" s="26" t="s">
        <v>139</v>
      </c>
      <c r="DO1480" s="26" t="s">
        <v>139</v>
      </c>
    </row>
    <row r="1481" spans="1:119" ht="20.100000000000001" customHeight="1" x14ac:dyDescent="0.25">
      <c r="A1481" s="29" t="str">
        <f t="shared" si="322"/>
        <v>Insan Association1</v>
      </c>
      <c r="B1481" s="29" t="str">
        <f t="shared" si="323"/>
        <v>Insan Association</v>
      </c>
      <c r="C1481" s="29">
        <f t="shared" si="324"/>
        <v>1</v>
      </c>
      <c r="D1481" s="30" t="str">
        <f t="shared" si="325"/>
        <v>Africa and the Middle East</v>
      </c>
      <c r="E1481" s="30" t="str">
        <f t="shared" si="326"/>
        <v>Beirut , Lebanon</v>
      </c>
      <c r="F1481" s="31">
        <f t="shared" si="327"/>
        <v>2</v>
      </c>
      <c r="G1481" s="31">
        <f t="shared" si="328"/>
        <v>2</v>
      </c>
      <c r="H1481" s="31">
        <f t="shared" si="329"/>
        <v>2</v>
      </c>
      <c r="I1481" s="31">
        <f t="shared" si="330"/>
        <v>3</v>
      </c>
      <c r="J1481" s="31">
        <f t="shared" si="331"/>
        <v>3</v>
      </c>
      <c r="K1481" s="31">
        <f t="shared" si="332"/>
        <v>2</v>
      </c>
      <c r="L1481" s="31">
        <f t="shared" si="333"/>
        <v>3</v>
      </c>
      <c r="M1481" s="31">
        <f t="shared" si="334"/>
        <v>4</v>
      </c>
      <c r="N1481" s="31">
        <f t="shared" si="335"/>
        <v>2.6</v>
      </c>
      <c r="O1481" s="26" t="s">
        <v>8215</v>
      </c>
      <c r="P1481" s="26" t="s">
        <v>108</v>
      </c>
      <c r="Q1481" s="27">
        <v>41946</v>
      </c>
      <c r="R1481" s="26" t="s">
        <v>155</v>
      </c>
      <c r="S1481" s="26" t="s">
        <v>609</v>
      </c>
      <c r="T1481" s="26" t="s">
        <v>278</v>
      </c>
      <c r="U1481" s="26" t="s">
        <v>112</v>
      </c>
      <c r="V1481" s="26" t="s">
        <v>693</v>
      </c>
      <c r="W1481" s="26" t="s">
        <v>2350</v>
      </c>
      <c r="X1481" s="26" t="s">
        <v>8176</v>
      </c>
      <c r="Y1481" s="26" t="s">
        <v>8177</v>
      </c>
      <c r="Z1481" s="24"/>
      <c r="AA1481" s="24"/>
      <c r="AB1481" s="26" t="s">
        <v>117</v>
      </c>
      <c r="AC1481" s="28">
        <v>19000</v>
      </c>
      <c r="AD1481" s="26" t="s">
        <v>8178</v>
      </c>
      <c r="AE1481" s="26" t="s">
        <v>343</v>
      </c>
      <c r="AF1481" s="26" t="s">
        <v>120</v>
      </c>
      <c r="AG1481" s="26" t="s">
        <v>194</v>
      </c>
      <c r="AH1481" s="26" t="s">
        <v>158</v>
      </c>
      <c r="AI1481" s="28">
        <v>19000</v>
      </c>
      <c r="AJ1481" s="26" t="s">
        <v>8216</v>
      </c>
      <c r="AK1481" s="26" t="s">
        <v>8217</v>
      </c>
      <c r="AL1481" s="26" t="s">
        <v>8204</v>
      </c>
      <c r="AM1481" s="26" t="s">
        <v>8218</v>
      </c>
      <c r="AN1481" s="26" t="s">
        <v>8219</v>
      </c>
      <c r="AO1481" s="26" t="s">
        <v>8220</v>
      </c>
      <c r="AP1481" s="26" t="s">
        <v>8221</v>
      </c>
      <c r="AQ1481" s="24"/>
      <c r="AR1481" s="24"/>
      <c r="AS1481" s="24"/>
      <c r="AT1481" s="24"/>
      <c r="AU1481" s="24"/>
      <c r="AV1481" s="24"/>
      <c r="AW1481" s="28">
        <v>174400</v>
      </c>
      <c r="AX1481" s="26">
        <v>260</v>
      </c>
      <c r="AY1481" s="28">
        <v>85</v>
      </c>
      <c r="AZ1481" s="28">
        <v>80</v>
      </c>
      <c r="BA1481" s="26">
        <v>0</v>
      </c>
      <c r="BB1481" s="26" t="s">
        <v>148</v>
      </c>
      <c r="BC1481" s="26" t="s">
        <v>3723</v>
      </c>
      <c r="BD1481" s="24"/>
      <c r="BE1481" s="24"/>
      <c r="BF1481" s="26" t="s">
        <v>8197</v>
      </c>
      <c r="BG1481" s="26" t="s">
        <v>718</v>
      </c>
      <c r="BH1481" s="26" t="s">
        <v>8222</v>
      </c>
      <c r="BI1481" s="26" t="s">
        <v>271</v>
      </c>
      <c r="BJ1481" s="26" t="s">
        <v>8223</v>
      </c>
      <c r="BK1481" s="26" t="s">
        <v>271</v>
      </c>
      <c r="BL1481" s="26" t="s">
        <v>8224</v>
      </c>
      <c r="BM1481" s="26" t="s">
        <v>392</v>
      </c>
      <c r="BN1481" s="26" t="s">
        <v>2110</v>
      </c>
      <c r="BO1481" s="26" t="s">
        <v>395</v>
      </c>
      <c r="BP1481" s="24"/>
      <c r="BQ1481" s="24"/>
      <c r="BR1481" s="26">
        <v>2</v>
      </c>
      <c r="BS1481" s="26">
        <v>2</v>
      </c>
      <c r="BT1481" s="26">
        <v>2</v>
      </c>
      <c r="BU1481" s="26">
        <v>3</v>
      </c>
      <c r="BV1481" s="26">
        <v>3</v>
      </c>
      <c r="BW1481" s="26">
        <v>2</v>
      </c>
      <c r="BX1481" s="26">
        <v>3</v>
      </c>
      <c r="BY1481" s="26">
        <v>4</v>
      </c>
      <c r="BZ1481" s="24"/>
      <c r="CA1481" s="24"/>
      <c r="CB1481" s="24"/>
      <c r="CC1481" s="24"/>
      <c r="CD1481" s="24"/>
      <c r="CE1481" s="24"/>
      <c r="CF1481" s="24"/>
      <c r="CG1481" s="24"/>
      <c r="CH1481" s="24"/>
      <c r="CI1481" s="24"/>
      <c r="CJ1481" s="24"/>
      <c r="CK1481" s="24"/>
      <c r="CL1481" s="24"/>
      <c r="CM1481" s="24"/>
      <c r="CN1481" s="24"/>
      <c r="CO1481" s="24"/>
      <c r="CP1481" s="24"/>
      <c r="CQ1481" s="24"/>
      <c r="CR1481" s="24"/>
      <c r="CS1481" s="24"/>
      <c r="CT1481" s="24"/>
      <c r="CU1481" s="24"/>
      <c r="CV1481" s="24"/>
      <c r="CW1481" s="24"/>
      <c r="CX1481" s="24"/>
      <c r="CY1481" s="24"/>
      <c r="CZ1481" s="24"/>
      <c r="DA1481" s="24"/>
      <c r="DB1481" s="24"/>
      <c r="DC1481" s="24"/>
      <c r="DD1481" s="24"/>
      <c r="DE1481" s="24"/>
      <c r="DF1481" s="26" t="s">
        <v>139</v>
      </c>
      <c r="DG1481" s="26" t="s">
        <v>120</v>
      </c>
      <c r="DH1481" s="26" t="s">
        <v>139</v>
      </c>
      <c r="DI1481" s="26" t="s">
        <v>139</v>
      </c>
      <c r="DJ1481" s="26" t="s">
        <v>139</v>
      </c>
      <c r="DK1481" s="26" t="s">
        <v>139</v>
      </c>
      <c r="DL1481" s="26" t="s">
        <v>139</v>
      </c>
      <c r="DM1481" s="26" t="s">
        <v>139</v>
      </c>
      <c r="DN1481" s="26" t="s">
        <v>139</v>
      </c>
      <c r="DO1481" s="26" t="s">
        <v>139</v>
      </c>
    </row>
    <row r="1482" spans="1:119" ht="20.100000000000001" customHeight="1" x14ac:dyDescent="0.25">
      <c r="A1482" s="29" t="str">
        <f t="shared" si="322"/>
        <v/>
      </c>
      <c r="B1482" s="29" t="str">
        <f t="shared" si="323"/>
        <v>Institute for Rural Initiatives (Our Courtyard)</v>
      </c>
      <c r="C1482" s="29">
        <f t="shared" si="324"/>
        <v>0</v>
      </c>
      <c r="D1482" s="30" t="str">
        <f t="shared" si="325"/>
        <v>Europe and Eurasia</v>
      </c>
      <c r="E1482" s="30" t="str">
        <f t="shared" si="326"/>
        <v>Cahul, Moldova</v>
      </c>
      <c r="F1482" s="31">
        <f t="shared" si="327"/>
        <v>0</v>
      </c>
      <c r="G1482" s="31">
        <f t="shared" si="328"/>
        <v>0</v>
      </c>
      <c r="H1482" s="31">
        <f t="shared" si="329"/>
        <v>0</v>
      </c>
      <c r="I1482" s="31">
        <f t="shared" si="330"/>
        <v>0</v>
      </c>
      <c r="J1482" s="31">
        <f t="shared" si="331"/>
        <v>0</v>
      </c>
      <c r="K1482" s="31">
        <f t="shared" si="332"/>
        <v>0</v>
      </c>
      <c r="L1482" s="31">
        <f t="shared" si="333"/>
        <v>0</v>
      </c>
      <c r="M1482" s="31">
        <f t="shared" si="334"/>
        <v>0</v>
      </c>
      <c r="N1482" s="31">
        <f t="shared" si="335"/>
        <v>0</v>
      </c>
      <c r="O1482" s="26" t="s">
        <v>16175</v>
      </c>
      <c r="P1482" s="26" t="s">
        <v>243</v>
      </c>
      <c r="Q1482" s="27">
        <v>43327</v>
      </c>
      <c r="R1482" s="24"/>
      <c r="S1482" s="24"/>
      <c r="T1482" s="24"/>
      <c r="U1482" s="24"/>
      <c r="V1482" s="26" t="s">
        <v>15763</v>
      </c>
      <c r="W1482" s="26" t="s">
        <v>2426</v>
      </c>
      <c r="X1482" s="26" t="s">
        <v>8226</v>
      </c>
      <c r="Y1482" s="26" t="s">
        <v>8227</v>
      </c>
      <c r="Z1482" s="26" t="s">
        <v>8228</v>
      </c>
      <c r="AA1482" s="24"/>
      <c r="AB1482" s="26" t="s">
        <v>983</v>
      </c>
      <c r="AC1482" s="28">
        <v>0</v>
      </c>
      <c r="AD1482" s="26" t="s">
        <v>8229</v>
      </c>
      <c r="AE1482" s="26" t="s">
        <v>8230</v>
      </c>
      <c r="AF1482" s="26" t="s">
        <v>139</v>
      </c>
      <c r="AG1482" s="26" t="s">
        <v>224</v>
      </c>
      <c r="AH1482" s="24"/>
      <c r="AI1482" s="28">
        <v>0</v>
      </c>
      <c r="AJ1482" s="24"/>
      <c r="AK1482" s="24"/>
      <c r="AL1482" s="24"/>
      <c r="AM1482" s="24"/>
      <c r="AN1482" s="24"/>
      <c r="AO1482" s="24"/>
      <c r="AP1482" s="24"/>
      <c r="AQ1482" s="24"/>
      <c r="AR1482" s="24"/>
      <c r="AS1482" s="24"/>
      <c r="AT1482" s="24"/>
      <c r="AU1482" s="24"/>
      <c r="AV1482" s="24"/>
      <c r="AW1482" s="28">
        <v>0</v>
      </c>
      <c r="AX1482" s="26">
        <v>0</v>
      </c>
      <c r="AY1482" s="28">
        <v>0</v>
      </c>
      <c r="AZ1482" s="28">
        <v>0</v>
      </c>
      <c r="BA1482" s="26">
        <v>0</v>
      </c>
      <c r="BB1482" s="24"/>
      <c r="BC1482" s="26" t="s">
        <v>3618</v>
      </c>
      <c r="BD1482" s="24"/>
      <c r="BE1482" s="24"/>
      <c r="BF1482" s="24"/>
      <c r="BG1482" s="24"/>
      <c r="BH1482" s="24"/>
      <c r="BI1482" s="24"/>
      <c r="BJ1482" s="24"/>
      <c r="BK1482" s="24"/>
      <c r="BL1482" s="24"/>
      <c r="BM1482" s="24"/>
      <c r="BN1482" s="24"/>
      <c r="BO1482" s="24"/>
      <c r="BP1482" s="24"/>
      <c r="BQ1482" s="24"/>
      <c r="BR1482" s="26">
        <v>0</v>
      </c>
      <c r="BS1482" s="26">
        <v>0</v>
      </c>
      <c r="BT1482" s="26">
        <v>0</v>
      </c>
      <c r="BU1482" s="26">
        <v>0</v>
      </c>
      <c r="BV1482" s="26">
        <v>0</v>
      </c>
      <c r="BW1482" s="26">
        <v>0</v>
      </c>
      <c r="BX1482" s="26">
        <v>0</v>
      </c>
      <c r="BY1482" s="26">
        <v>0</v>
      </c>
      <c r="BZ1482" s="24"/>
      <c r="CA1482" s="24"/>
      <c r="CB1482" s="24"/>
      <c r="CC1482" s="24"/>
      <c r="CD1482" s="24"/>
      <c r="CE1482" s="24"/>
      <c r="CF1482" s="24"/>
      <c r="CG1482" s="24"/>
      <c r="CH1482" s="24"/>
      <c r="CI1482" s="24"/>
      <c r="CJ1482" s="24"/>
      <c r="CK1482" s="24"/>
      <c r="CL1482" s="24"/>
      <c r="CM1482" s="24"/>
      <c r="CN1482" s="24"/>
      <c r="CO1482" s="24"/>
      <c r="CP1482" s="24"/>
      <c r="CQ1482" s="24"/>
      <c r="CR1482" s="24"/>
      <c r="CS1482" s="24"/>
      <c r="CT1482" s="24"/>
      <c r="CU1482" s="24"/>
      <c r="CV1482" s="24"/>
      <c r="CW1482" s="24"/>
      <c r="CX1482" s="24"/>
      <c r="CY1482" s="24"/>
      <c r="CZ1482" s="24"/>
      <c r="DA1482" s="24"/>
      <c r="DB1482" s="24"/>
      <c r="DC1482" s="24"/>
      <c r="DD1482" s="24"/>
      <c r="DE1482" s="24"/>
      <c r="DF1482" s="26" t="s">
        <v>139</v>
      </c>
      <c r="DG1482" s="26" t="s">
        <v>139</v>
      </c>
      <c r="DH1482" s="26" t="s">
        <v>139</v>
      </c>
      <c r="DI1482" s="26" t="s">
        <v>139</v>
      </c>
      <c r="DJ1482" s="26" t="s">
        <v>139</v>
      </c>
      <c r="DK1482" s="26" t="s">
        <v>139</v>
      </c>
      <c r="DL1482" s="26" t="s">
        <v>139</v>
      </c>
      <c r="DM1482" s="26" t="s">
        <v>139</v>
      </c>
      <c r="DN1482" s="26" t="s">
        <v>139</v>
      </c>
      <c r="DO1482" s="26" t="s">
        <v>139</v>
      </c>
    </row>
    <row r="1483" spans="1:119" ht="20.100000000000001" customHeight="1" x14ac:dyDescent="0.25">
      <c r="A1483" s="29" t="str">
        <f t="shared" si="322"/>
        <v>Institute for Rural Initiatives (Our Courtyard)6</v>
      </c>
      <c r="B1483" s="29" t="str">
        <f t="shared" si="323"/>
        <v>Institute for Rural Initiatives (Our Courtyard)</v>
      </c>
      <c r="C1483" s="29">
        <f t="shared" si="324"/>
        <v>6</v>
      </c>
      <c r="D1483" s="30" t="str">
        <f t="shared" si="325"/>
        <v>Europe and Eurasia</v>
      </c>
      <c r="E1483" s="30" t="str">
        <f t="shared" si="326"/>
        <v>Cahul, Moldova</v>
      </c>
      <c r="F1483" s="31">
        <f t="shared" si="327"/>
        <v>3</v>
      </c>
      <c r="G1483" s="31">
        <f t="shared" si="328"/>
        <v>3</v>
      </c>
      <c r="H1483" s="31">
        <f t="shared" si="329"/>
        <v>3</v>
      </c>
      <c r="I1483" s="31">
        <f t="shared" si="330"/>
        <v>3</v>
      </c>
      <c r="J1483" s="31">
        <f t="shared" si="331"/>
        <v>3</v>
      </c>
      <c r="K1483" s="31">
        <f t="shared" si="332"/>
        <v>3</v>
      </c>
      <c r="L1483" s="31">
        <f t="shared" si="333"/>
        <v>3</v>
      </c>
      <c r="M1483" s="31">
        <f t="shared" si="334"/>
        <v>3</v>
      </c>
      <c r="N1483" s="31">
        <f t="shared" si="335"/>
        <v>3</v>
      </c>
      <c r="O1483" s="26" t="s">
        <v>8225</v>
      </c>
      <c r="P1483" s="26" t="s">
        <v>108</v>
      </c>
      <c r="Q1483" s="27">
        <v>42502</v>
      </c>
      <c r="R1483" s="26" t="s">
        <v>166</v>
      </c>
      <c r="S1483" s="26" t="s">
        <v>184</v>
      </c>
      <c r="T1483" s="26" t="s">
        <v>157</v>
      </c>
      <c r="U1483" s="26" t="s">
        <v>112</v>
      </c>
      <c r="V1483" s="26" t="s">
        <v>15763</v>
      </c>
      <c r="W1483" s="26" t="s">
        <v>2426</v>
      </c>
      <c r="X1483" s="26" t="s">
        <v>8226</v>
      </c>
      <c r="Y1483" s="26" t="s">
        <v>8227</v>
      </c>
      <c r="Z1483" s="26" t="s">
        <v>8228</v>
      </c>
      <c r="AA1483" s="24"/>
      <c r="AB1483" s="26" t="s">
        <v>117</v>
      </c>
      <c r="AC1483" s="28">
        <v>4000</v>
      </c>
      <c r="AD1483" s="26" t="s">
        <v>8229</v>
      </c>
      <c r="AE1483" s="26" t="s">
        <v>8230</v>
      </c>
      <c r="AF1483" s="26" t="s">
        <v>139</v>
      </c>
      <c r="AG1483" s="26" t="s">
        <v>224</v>
      </c>
      <c r="AH1483" s="26" t="s">
        <v>250</v>
      </c>
      <c r="AI1483" s="28">
        <v>4000</v>
      </c>
      <c r="AJ1483" s="26" t="s">
        <v>8231</v>
      </c>
      <c r="AK1483" s="26" t="s">
        <v>8232</v>
      </c>
      <c r="AL1483" s="26" t="s">
        <v>8233</v>
      </c>
      <c r="AM1483" s="24"/>
      <c r="AN1483" s="24"/>
      <c r="AO1483" s="24"/>
      <c r="AP1483" s="24"/>
      <c r="AQ1483" s="26" t="s">
        <v>8234</v>
      </c>
      <c r="AR1483" s="24"/>
      <c r="AS1483" s="24"/>
      <c r="AT1483" s="24"/>
      <c r="AU1483" s="26" t="s">
        <v>8235</v>
      </c>
      <c r="AV1483" s="26" t="s">
        <v>8236</v>
      </c>
      <c r="AW1483" s="28">
        <v>200000</v>
      </c>
      <c r="AX1483" s="26">
        <v>482</v>
      </c>
      <c r="AY1483" s="28">
        <v>145</v>
      </c>
      <c r="AZ1483" s="28">
        <v>137</v>
      </c>
      <c r="BA1483" s="26">
        <v>0</v>
      </c>
      <c r="BB1483" s="26" t="s">
        <v>241</v>
      </c>
      <c r="BC1483" s="26" t="s">
        <v>3618</v>
      </c>
      <c r="BD1483" s="26" t="s">
        <v>378</v>
      </c>
      <c r="BE1483" s="26" t="s">
        <v>8237</v>
      </c>
      <c r="BF1483" s="26" t="s">
        <v>8238</v>
      </c>
      <c r="BG1483" s="26" t="s">
        <v>2426</v>
      </c>
      <c r="BH1483" s="26" t="s">
        <v>7662</v>
      </c>
      <c r="BI1483" s="26" t="s">
        <v>261</v>
      </c>
      <c r="BJ1483" s="26" t="s">
        <v>8239</v>
      </c>
      <c r="BK1483" s="26" t="s">
        <v>8240</v>
      </c>
      <c r="BL1483" s="26" t="s">
        <v>8241</v>
      </c>
      <c r="BM1483" s="26" t="s">
        <v>2426</v>
      </c>
      <c r="BN1483" s="26" t="s">
        <v>8242</v>
      </c>
      <c r="BO1483" s="26" t="s">
        <v>744</v>
      </c>
      <c r="BP1483" s="24"/>
      <c r="BQ1483" s="24"/>
      <c r="BR1483" s="26">
        <v>3</v>
      </c>
      <c r="BS1483" s="26">
        <v>3</v>
      </c>
      <c r="BT1483" s="26">
        <v>3</v>
      </c>
      <c r="BU1483" s="26">
        <v>3</v>
      </c>
      <c r="BV1483" s="26">
        <v>3</v>
      </c>
      <c r="BW1483" s="26">
        <v>3</v>
      </c>
      <c r="BX1483" s="26">
        <v>3</v>
      </c>
      <c r="BY1483" s="26">
        <v>3</v>
      </c>
      <c r="BZ1483" s="24"/>
      <c r="CA1483" s="24"/>
      <c r="CB1483" s="24"/>
      <c r="CC1483" s="24"/>
      <c r="CD1483" s="24"/>
      <c r="CE1483" s="24"/>
      <c r="CF1483" s="24"/>
      <c r="CG1483" s="24"/>
      <c r="CH1483" s="24"/>
      <c r="CI1483" s="24"/>
      <c r="CJ1483" s="24"/>
      <c r="CK1483" s="24"/>
      <c r="CL1483" s="24"/>
      <c r="CM1483" s="24"/>
      <c r="CN1483" s="24"/>
      <c r="CO1483" s="24"/>
      <c r="CP1483" s="24"/>
      <c r="CQ1483" s="24"/>
      <c r="CR1483" s="24"/>
      <c r="CS1483" s="24"/>
      <c r="CT1483" s="24"/>
      <c r="CU1483" s="24"/>
      <c r="CV1483" s="24"/>
      <c r="CW1483" s="24"/>
      <c r="CX1483" s="24"/>
      <c r="CY1483" s="24"/>
      <c r="CZ1483" s="24"/>
      <c r="DA1483" s="24"/>
      <c r="DB1483" s="24"/>
      <c r="DC1483" s="24"/>
      <c r="DD1483" s="24"/>
      <c r="DE1483" s="24"/>
      <c r="DF1483" s="26" t="s">
        <v>139</v>
      </c>
      <c r="DG1483" s="26" t="s">
        <v>120</v>
      </c>
      <c r="DH1483" s="26" t="s">
        <v>139</v>
      </c>
      <c r="DI1483" s="26" t="s">
        <v>139</v>
      </c>
      <c r="DJ1483" s="26" t="s">
        <v>139</v>
      </c>
      <c r="DK1483" s="26" t="s">
        <v>139</v>
      </c>
      <c r="DL1483" s="26" t="s">
        <v>139</v>
      </c>
      <c r="DM1483" s="26" t="s">
        <v>139</v>
      </c>
      <c r="DN1483" s="26" t="s">
        <v>139</v>
      </c>
      <c r="DO1483" s="26" t="s">
        <v>139</v>
      </c>
    </row>
    <row r="1484" spans="1:119" ht="20.100000000000001" customHeight="1" x14ac:dyDescent="0.25">
      <c r="A1484" s="29" t="str">
        <f t="shared" si="322"/>
        <v>Institute for Rural Initiatives (Our Courtyard)5</v>
      </c>
      <c r="B1484" s="29" t="str">
        <f t="shared" si="323"/>
        <v>Institute for Rural Initiatives (Our Courtyard)</v>
      </c>
      <c r="C1484" s="29">
        <f t="shared" si="324"/>
        <v>5</v>
      </c>
      <c r="D1484" s="30" t="str">
        <f t="shared" si="325"/>
        <v>Europe and Eurasia</v>
      </c>
      <c r="E1484" s="30" t="str">
        <f t="shared" si="326"/>
        <v>Cahul, Moldova</v>
      </c>
      <c r="F1484" s="31">
        <f t="shared" si="327"/>
        <v>3</v>
      </c>
      <c r="G1484" s="31">
        <f t="shared" si="328"/>
        <v>2</v>
      </c>
      <c r="H1484" s="31">
        <f t="shared" si="329"/>
        <v>2</v>
      </c>
      <c r="I1484" s="31">
        <f t="shared" si="330"/>
        <v>3</v>
      </c>
      <c r="J1484" s="31">
        <f t="shared" si="331"/>
        <v>3</v>
      </c>
      <c r="K1484" s="31">
        <f t="shared" si="332"/>
        <v>3</v>
      </c>
      <c r="L1484" s="31">
        <f t="shared" si="333"/>
        <v>4</v>
      </c>
      <c r="M1484" s="31">
        <f t="shared" si="334"/>
        <v>3</v>
      </c>
      <c r="N1484" s="31">
        <f t="shared" si="335"/>
        <v>2.9</v>
      </c>
      <c r="O1484" s="26" t="s">
        <v>8243</v>
      </c>
      <c r="P1484" s="26" t="s">
        <v>108</v>
      </c>
      <c r="Q1484" s="27">
        <v>41771</v>
      </c>
      <c r="R1484" s="26" t="s">
        <v>166</v>
      </c>
      <c r="S1484" s="26" t="s">
        <v>193</v>
      </c>
      <c r="T1484" s="26" t="s">
        <v>194</v>
      </c>
      <c r="U1484" s="26" t="s">
        <v>112</v>
      </c>
      <c r="V1484" s="26" t="s">
        <v>15763</v>
      </c>
      <c r="W1484" s="26" t="s">
        <v>2426</v>
      </c>
      <c r="X1484" s="26" t="s">
        <v>8226</v>
      </c>
      <c r="Y1484" s="26" t="s">
        <v>8227</v>
      </c>
      <c r="Z1484" s="26" t="s">
        <v>8228</v>
      </c>
      <c r="AA1484" s="24"/>
      <c r="AB1484" s="26" t="s">
        <v>117</v>
      </c>
      <c r="AC1484" s="28">
        <v>11000</v>
      </c>
      <c r="AD1484" s="26" t="s">
        <v>8229</v>
      </c>
      <c r="AE1484" s="26" t="s">
        <v>8230</v>
      </c>
      <c r="AF1484" s="26" t="s">
        <v>139</v>
      </c>
      <c r="AG1484" s="26" t="s">
        <v>224</v>
      </c>
      <c r="AH1484" s="26" t="s">
        <v>176</v>
      </c>
      <c r="AI1484" s="28">
        <v>11000</v>
      </c>
      <c r="AJ1484" s="26" t="s">
        <v>8231</v>
      </c>
      <c r="AK1484" s="26" t="s">
        <v>8244</v>
      </c>
      <c r="AL1484" s="26" t="s">
        <v>8233</v>
      </c>
      <c r="AM1484" s="24"/>
      <c r="AN1484" s="24"/>
      <c r="AO1484" s="24"/>
      <c r="AP1484" s="24"/>
      <c r="AQ1484" s="26" t="s">
        <v>8245</v>
      </c>
      <c r="AR1484" s="24"/>
      <c r="AS1484" s="24"/>
      <c r="AT1484" s="24"/>
      <c r="AU1484" s="26" t="s">
        <v>8246</v>
      </c>
      <c r="AV1484" s="24"/>
      <c r="AW1484" s="28">
        <v>44567</v>
      </c>
      <c r="AX1484" s="26">
        <v>150</v>
      </c>
      <c r="AY1484" s="28">
        <v>45</v>
      </c>
      <c r="AZ1484" s="28">
        <v>38</v>
      </c>
      <c r="BA1484" s="26">
        <v>0</v>
      </c>
      <c r="BB1484" s="26" t="s">
        <v>241</v>
      </c>
      <c r="BC1484" s="26" t="s">
        <v>3618</v>
      </c>
      <c r="BD1484" s="26" t="s">
        <v>378</v>
      </c>
      <c r="BE1484" s="26" t="s">
        <v>8247</v>
      </c>
      <c r="BF1484" s="26" t="s">
        <v>2244</v>
      </c>
      <c r="BG1484" s="26" t="s">
        <v>2426</v>
      </c>
      <c r="BH1484" s="26" t="s">
        <v>8248</v>
      </c>
      <c r="BI1484" s="26" t="s">
        <v>8240</v>
      </c>
      <c r="BJ1484" s="24"/>
      <c r="BK1484" s="24"/>
      <c r="BL1484" s="24"/>
      <c r="BM1484" s="24"/>
      <c r="BN1484" s="24"/>
      <c r="BO1484" s="24"/>
      <c r="BP1484" s="24"/>
      <c r="BQ1484" s="24"/>
      <c r="BR1484" s="26">
        <v>3</v>
      </c>
      <c r="BS1484" s="26">
        <v>2</v>
      </c>
      <c r="BT1484" s="26">
        <v>2</v>
      </c>
      <c r="BU1484" s="26">
        <v>3</v>
      </c>
      <c r="BV1484" s="26">
        <v>3</v>
      </c>
      <c r="BW1484" s="26">
        <v>3</v>
      </c>
      <c r="BX1484" s="26">
        <v>4</v>
      </c>
      <c r="BY1484" s="26">
        <v>3</v>
      </c>
      <c r="BZ1484" s="24"/>
      <c r="CA1484" s="24"/>
      <c r="CB1484" s="24"/>
      <c r="CC1484" s="24"/>
      <c r="CD1484" s="24"/>
      <c r="CE1484" s="24"/>
      <c r="CF1484" s="24"/>
      <c r="CG1484" s="24"/>
      <c r="CH1484" s="24"/>
      <c r="CI1484" s="24"/>
      <c r="CJ1484" s="24"/>
      <c r="CK1484" s="24"/>
      <c r="CL1484" s="24"/>
      <c r="CM1484" s="24"/>
      <c r="CN1484" s="24"/>
      <c r="CO1484" s="24"/>
      <c r="CP1484" s="24"/>
      <c r="CQ1484" s="24"/>
      <c r="CR1484" s="24"/>
      <c r="CS1484" s="24"/>
      <c r="CT1484" s="24"/>
      <c r="CU1484" s="24"/>
      <c r="CV1484" s="24"/>
      <c r="CW1484" s="24"/>
      <c r="CX1484" s="24"/>
      <c r="CY1484" s="24"/>
      <c r="CZ1484" s="24"/>
      <c r="DA1484" s="24"/>
      <c r="DB1484" s="24"/>
      <c r="DC1484" s="24"/>
      <c r="DD1484" s="24"/>
      <c r="DE1484" s="24"/>
      <c r="DF1484" s="26" t="s">
        <v>139</v>
      </c>
      <c r="DG1484" s="26" t="s">
        <v>120</v>
      </c>
      <c r="DH1484" s="26" t="s">
        <v>139</v>
      </c>
      <c r="DI1484" s="26" t="s">
        <v>139</v>
      </c>
      <c r="DJ1484" s="26" t="s">
        <v>139</v>
      </c>
      <c r="DK1484" s="26" t="s">
        <v>139</v>
      </c>
      <c r="DL1484" s="26" t="s">
        <v>139</v>
      </c>
      <c r="DM1484" s="26" t="s">
        <v>139</v>
      </c>
      <c r="DN1484" s="26" t="s">
        <v>139</v>
      </c>
      <c r="DO1484" s="26" t="s">
        <v>139</v>
      </c>
    </row>
    <row r="1485" spans="1:119" ht="20.100000000000001" customHeight="1" x14ac:dyDescent="0.25">
      <c r="A1485" s="29" t="str">
        <f t="shared" si="322"/>
        <v>Institute for Rural Initiatives (Our Courtyard)4</v>
      </c>
      <c r="B1485" s="29" t="str">
        <f t="shared" si="323"/>
        <v>Institute for Rural Initiatives (Our Courtyard)</v>
      </c>
      <c r="C1485" s="29">
        <f t="shared" si="324"/>
        <v>4</v>
      </c>
      <c r="D1485" s="30" t="str">
        <f t="shared" si="325"/>
        <v>Europe and Eurasia</v>
      </c>
      <c r="E1485" s="30" t="str">
        <f t="shared" si="326"/>
        <v>Cahul, Moldova</v>
      </c>
      <c r="F1485" s="31">
        <f t="shared" si="327"/>
        <v>3</v>
      </c>
      <c r="G1485" s="31">
        <f t="shared" si="328"/>
        <v>2</v>
      </c>
      <c r="H1485" s="31">
        <f t="shared" si="329"/>
        <v>2</v>
      </c>
      <c r="I1485" s="31">
        <f t="shared" si="330"/>
        <v>3</v>
      </c>
      <c r="J1485" s="31">
        <f t="shared" si="331"/>
        <v>3</v>
      </c>
      <c r="K1485" s="31">
        <f t="shared" si="332"/>
        <v>4</v>
      </c>
      <c r="L1485" s="31">
        <f t="shared" si="333"/>
        <v>3</v>
      </c>
      <c r="M1485" s="31">
        <f t="shared" si="334"/>
        <v>3</v>
      </c>
      <c r="N1485" s="31">
        <f t="shared" si="335"/>
        <v>2.9</v>
      </c>
      <c r="O1485" s="26" t="s">
        <v>8249</v>
      </c>
      <c r="P1485" s="26" t="s">
        <v>108</v>
      </c>
      <c r="Q1485" s="27">
        <v>41400</v>
      </c>
      <c r="R1485" s="26" t="s">
        <v>166</v>
      </c>
      <c r="S1485" s="26" t="s">
        <v>206</v>
      </c>
      <c r="T1485" s="26" t="s">
        <v>207</v>
      </c>
      <c r="U1485" s="26" t="s">
        <v>112</v>
      </c>
      <c r="V1485" s="26" t="s">
        <v>15763</v>
      </c>
      <c r="W1485" s="26" t="s">
        <v>2426</v>
      </c>
      <c r="X1485" s="26" t="s">
        <v>8226</v>
      </c>
      <c r="Y1485" s="26" t="s">
        <v>8227</v>
      </c>
      <c r="Z1485" s="26" t="s">
        <v>8228</v>
      </c>
      <c r="AA1485" s="24"/>
      <c r="AB1485" s="26" t="s">
        <v>117</v>
      </c>
      <c r="AC1485" s="28">
        <v>10000</v>
      </c>
      <c r="AD1485" s="26" t="s">
        <v>8229</v>
      </c>
      <c r="AE1485" s="26" t="s">
        <v>8230</v>
      </c>
      <c r="AF1485" s="26" t="s">
        <v>139</v>
      </c>
      <c r="AG1485" s="26" t="s">
        <v>224</v>
      </c>
      <c r="AH1485" s="26" t="s">
        <v>185</v>
      </c>
      <c r="AI1485" s="28">
        <v>10000</v>
      </c>
      <c r="AJ1485" s="26" t="s">
        <v>8231</v>
      </c>
      <c r="AK1485" s="26" t="s">
        <v>8244</v>
      </c>
      <c r="AL1485" s="26" t="s">
        <v>8233</v>
      </c>
      <c r="AM1485" s="24"/>
      <c r="AN1485" s="24"/>
      <c r="AO1485" s="24"/>
      <c r="AP1485" s="24"/>
      <c r="AQ1485" s="26" t="s">
        <v>8250</v>
      </c>
      <c r="AR1485" s="24"/>
      <c r="AS1485" s="24"/>
      <c r="AT1485" s="24"/>
      <c r="AU1485" s="24"/>
      <c r="AV1485" s="24"/>
      <c r="AW1485" s="28">
        <v>55044</v>
      </c>
      <c r="AX1485" s="26">
        <v>54</v>
      </c>
      <c r="AY1485" s="28">
        <v>40</v>
      </c>
      <c r="AZ1485" s="28">
        <v>35</v>
      </c>
      <c r="BA1485" s="26">
        <v>0</v>
      </c>
      <c r="BB1485" s="26" t="s">
        <v>241</v>
      </c>
      <c r="BC1485" s="26" t="s">
        <v>3618</v>
      </c>
      <c r="BD1485" s="26" t="s">
        <v>125</v>
      </c>
      <c r="BE1485" s="24"/>
      <c r="BF1485" s="26" t="s">
        <v>2244</v>
      </c>
      <c r="BG1485" s="26" t="s">
        <v>2426</v>
      </c>
      <c r="BH1485" s="26" t="s">
        <v>4749</v>
      </c>
      <c r="BI1485" s="26" t="s">
        <v>5667</v>
      </c>
      <c r="BJ1485" s="26" t="s">
        <v>6242</v>
      </c>
      <c r="BK1485" s="26" t="s">
        <v>5667</v>
      </c>
      <c r="BL1485" s="26" t="s">
        <v>8251</v>
      </c>
      <c r="BM1485" s="26" t="s">
        <v>1448</v>
      </c>
      <c r="BN1485" s="24"/>
      <c r="BO1485" s="24"/>
      <c r="BP1485" s="24"/>
      <c r="BQ1485" s="24"/>
      <c r="BR1485" s="26">
        <v>3</v>
      </c>
      <c r="BS1485" s="26">
        <v>2</v>
      </c>
      <c r="BT1485" s="26">
        <v>2</v>
      </c>
      <c r="BU1485" s="26">
        <v>3</v>
      </c>
      <c r="BV1485" s="26">
        <v>3</v>
      </c>
      <c r="BW1485" s="26">
        <v>4</v>
      </c>
      <c r="BX1485" s="26">
        <v>3</v>
      </c>
      <c r="BY1485" s="26">
        <v>3</v>
      </c>
      <c r="BZ1485" s="24"/>
      <c r="CA1485" s="24"/>
      <c r="CB1485" s="24"/>
      <c r="CC1485" s="24"/>
      <c r="CD1485" s="24"/>
      <c r="CE1485" s="24"/>
      <c r="CF1485" s="24"/>
      <c r="CG1485" s="24"/>
      <c r="CH1485" s="24"/>
      <c r="CI1485" s="24"/>
      <c r="CJ1485" s="24"/>
      <c r="CK1485" s="24"/>
      <c r="CL1485" s="24"/>
      <c r="CM1485" s="24"/>
      <c r="CN1485" s="24"/>
      <c r="CO1485" s="24"/>
      <c r="CP1485" s="24"/>
      <c r="CQ1485" s="24"/>
      <c r="CR1485" s="24"/>
      <c r="CS1485" s="24"/>
      <c r="CT1485" s="24"/>
      <c r="CU1485" s="24"/>
      <c r="CV1485" s="24"/>
      <c r="CW1485" s="24"/>
      <c r="CX1485" s="24"/>
      <c r="CY1485" s="24"/>
      <c r="CZ1485" s="24"/>
      <c r="DA1485" s="24"/>
      <c r="DB1485" s="24"/>
      <c r="DC1485" s="24"/>
      <c r="DD1485" s="24"/>
      <c r="DE1485" s="24"/>
      <c r="DF1485" s="26" t="s">
        <v>139</v>
      </c>
      <c r="DG1485" s="26" t="s">
        <v>139</v>
      </c>
      <c r="DH1485" s="26" t="s">
        <v>139</v>
      </c>
      <c r="DI1485" s="26" t="s">
        <v>139</v>
      </c>
      <c r="DJ1485" s="26" t="s">
        <v>139</v>
      </c>
      <c r="DK1485" s="26" t="s">
        <v>139</v>
      </c>
      <c r="DL1485" s="26" t="s">
        <v>139</v>
      </c>
      <c r="DM1485" s="26" t="s">
        <v>139</v>
      </c>
      <c r="DN1485" s="26" t="s">
        <v>139</v>
      </c>
      <c r="DO1485" s="26" t="s">
        <v>139</v>
      </c>
    </row>
    <row r="1486" spans="1:119" ht="20.100000000000001" customHeight="1" x14ac:dyDescent="0.25">
      <c r="A1486" s="29" t="str">
        <f t="shared" si="322"/>
        <v/>
      </c>
      <c r="B1486" s="29" t="str">
        <f t="shared" si="323"/>
        <v>Institute for Rural Initiatives (Our Courtyard)</v>
      </c>
      <c r="C1486" s="29">
        <f t="shared" si="324"/>
        <v>0</v>
      </c>
      <c r="D1486" s="30" t="str">
        <f t="shared" si="325"/>
        <v>Europe and Eurasia</v>
      </c>
      <c r="E1486" s="30" t="str">
        <f t="shared" si="326"/>
        <v>Cahul, Moldova</v>
      </c>
      <c r="F1486" s="31">
        <f t="shared" si="327"/>
        <v>0</v>
      </c>
      <c r="G1486" s="31">
        <f t="shared" si="328"/>
        <v>0</v>
      </c>
      <c r="H1486" s="31">
        <f t="shared" si="329"/>
        <v>0</v>
      </c>
      <c r="I1486" s="31">
        <f t="shared" si="330"/>
        <v>0</v>
      </c>
      <c r="J1486" s="31">
        <f t="shared" si="331"/>
        <v>0</v>
      </c>
      <c r="K1486" s="31">
        <f t="shared" si="332"/>
        <v>0</v>
      </c>
      <c r="L1486" s="31">
        <f t="shared" si="333"/>
        <v>0</v>
      </c>
      <c r="M1486" s="31">
        <f t="shared" si="334"/>
        <v>0</v>
      </c>
      <c r="N1486" s="31">
        <f t="shared" si="335"/>
        <v>0</v>
      </c>
      <c r="O1486" s="26" t="s">
        <v>16176</v>
      </c>
      <c r="P1486" s="26" t="s">
        <v>108</v>
      </c>
      <c r="Q1486" s="27">
        <v>41015</v>
      </c>
      <c r="R1486" s="24"/>
      <c r="S1486" s="24"/>
      <c r="T1486" s="26" t="s">
        <v>175</v>
      </c>
      <c r="U1486" s="24"/>
      <c r="V1486" s="26" t="s">
        <v>15763</v>
      </c>
      <c r="W1486" s="26" t="s">
        <v>2426</v>
      </c>
      <c r="X1486" s="26" t="s">
        <v>8226</v>
      </c>
      <c r="Y1486" s="26" t="s">
        <v>8227</v>
      </c>
      <c r="Z1486" s="26" t="s">
        <v>8228</v>
      </c>
      <c r="AA1486" s="24"/>
      <c r="AB1486" s="26" t="s">
        <v>15736</v>
      </c>
      <c r="AC1486" s="28">
        <v>1766</v>
      </c>
      <c r="AD1486" s="26" t="s">
        <v>8229</v>
      </c>
      <c r="AE1486" s="26" t="s">
        <v>8230</v>
      </c>
      <c r="AF1486" s="26" t="s">
        <v>139</v>
      </c>
      <c r="AG1486" s="26" t="s">
        <v>224</v>
      </c>
      <c r="AH1486" s="24"/>
      <c r="AI1486" s="28">
        <v>1700</v>
      </c>
      <c r="AJ1486" s="24"/>
      <c r="AK1486" s="24"/>
      <c r="AL1486" s="24"/>
      <c r="AM1486" s="24"/>
      <c r="AN1486" s="24"/>
      <c r="AO1486" s="24"/>
      <c r="AP1486" s="24"/>
      <c r="AQ1486" s="24"/>
      <c r="AR1486" s="24"/>
      <c r="AS1486" s="24"/>
      <c r="AT1486" s="24"/>
      <c r="AU1486" s="24"/>
      <c r="AV1486" s="24"/>
      <c r="AW1486" s="28">
        <v>0</v>
      </c>
      <c r="AX1486" s="26">
        <v>0</v>
      </c>
      <c r="AY1486" s="28">
        <v>0</v>
      </c>
      <c r="AZ1486" s="28">
        <v>0</v>
      </c>
      <c r="BA1486" s="26">
        <v>0</v>
      </c>
      <c r="BB1486" s="24"/>
      <c r="BC1486" s="26" t="s">
        <v>3618</v>
      </c>
      <c r="BD1486" s="24"/>
      <c r="BE1486" s="24"/>
      <c r="BF1486" s="24"/>
      <c r="BG1486" s="24"/>
      <c r="BH1486" s="24"/>
      <c r="BI1486" s="24"/>
      <c r="BJ1486" s="24"/>
      <c r="BK1486" s="24"/>
      <c r="BL1486" s="24"/>
      <c r="BM1486" s="24"/>
      <c r="BN1486" s="24"/>
      <c r="BO1486" s="24"/>
      <c r="BP1486" s="24"/>
      <c r="BQ1486" s="24"/>
      <c r="BR1486" s="26">
        <v>0</v>
      </c>
      <c r="BS1486" s="26">
        <v>0</v>
      </c>
      <c r="BT1486" s="26">
        <v>0</v>
      </c>
      <c r="BU1486" s="26">
        <v>0</v>
      </c>
      <c r="BV1486" s="26">
        <v>0</v>
      </c>
      <c r="BW1486" s="26">
        <v>0</v>
      </c>
      <c r="BX1486" s="26">
        <v>0</v>
      </c>
      <c r="BY1486" s="26">
        <v>0</v>
      </c>
      <c r="BZ1486" s="24"/>
      <c r="CA1486" s="24"/>
      <c r="CB1486" s="24"/>
      <c r="CC1486" s="24"/>
      <c r="CD1486" s="24"/>
      <c r="CE1486" s="24"/>
      <c r="CF1486" s="24"/>
      <c r="CG1486" s="24"/>
      <c r="CH1486" s="24"/>
      <c r="CI1486" s="24"/>
      <c r="CJ1486" s="24"/>
      <c r="CK1486" s="24"/>
      <c r="CL1486" s="24"/>
      <c r="CM1486" s="24"/>
      <c r="CN1486" s="24"/>
      <c r="CO1486" s="24"/>
      <c r="CP1486" s="24"/>
      <c r="CQ1486" s="24"/>
      <c r="CR1486" s="24"/>
      <c r="CS1486" s="24"/>
      <c r="CT1486" s="24"/>
      <c r="CU1486" s="24"/>
      <c r="CV1486" s="24"/>
      <c r="CW1486" s="24"/>
      <c r="CX1486" s="24"/>
      <c r="CY1486" s="24"/>
      <c r="CZ1486" s="24"/>
      <c r="DA1486" s="24"/>
      <c r="DB1486" s="24"/>
      <c r="DC1486" s="24"/>
      <c r="DD1486" s="24"/>
      <c r="DE1486" s="24"/>
      <c r="DF1486" s="26" t="s">
        <v>139</v>
      </c>
      <c r="DG1486" s="26" t="s">
        <v>139</v>
      </c>
      <c r="DH1486" s="26" t="s">
        <v>139</v>
      </c>
      <c r="DI1486" s="26" t="s">
        <v>139</v>
      </c>
      <c r="DJ1486" s="26" t="s">
        <v>139</v>
      </c>
      <c r="DK1486" s="26" t="s">
        <v>139</v>
      </c>
      <c r="DL1486" s="26" t="s">
        <v>139</v>
      </c>
      <c r="DM1486" s="26" t="s">
        <v>139</v>
      </c>
      <c r="DN1486" s="26" t="s">
        <v>139</v>
      </c>
      <c r="DO1486" s="26" t="s">
        <v>139</v>
      </c>
    </row>
    <row r="1487" spans="1:119" ht="20.100000000000001" customHeight="1" x14ac:dyDescent="0.25">
      <c r="A1487" s="29" t="str">
        <f t="shared" si="322"/>
        <v>Institute for Rural Initiatives (Our Courtyard)3</v>
      </c>
      <c r="B1487" s="29" t="str">
        <f t="shared" si="323"/>
        <v>Institute for Rural Initiatives (Our Courtyard)</v>
      </c>
      <c r="C1487" s="29">
        <f t="shared" si="324"/>
        <v>3</v>
      </c>
      <c r="D1487" s="30" t="str">
        <f t="shared" si="325"/>
        <v>Europe and Eurasia</v>
      </c>
      <c r="E1487" s="30" t="str">
        <f t="shared" si="326"/>
        <v>Cahul, Moldova</v>
      </c>
      <c r="F1487" s="31">
        <f t="shared" si="327"/>
        <v>3</v>
      </c>
      <c r="G1487" s="31">
        <f t="shared" si="328"/>
        <v>2</v>
      </c>
      <c r="H1487" s="31">
        <f t="shared" si="329"/>
        <v>1</v>
      </c>
      <c r="I1487" s="31">
        <f t="shared" si="330"/>
        <v>3</v>
      </c>
      <c r="J1487" s="31">
        <f t="shared" si="331"/>
        <v>3</v>
      </c>
      <c r="K1487" s="31">
        <f t="shared" si="332"/>
        <v>4</v>
      </c>
      <c r="L1487" s="31">
        <f t="shared" si="333"/>
        <v>2</v>
      </c>
      <c r="M1487" s="31">
        <f t="shared" si="334"/>
        <v>3</v>
      </c>
      <c r="N1487" s="31">
        <f t="shared" si="335"/>
        <v>2.6</v>
      </c>
      <c r="O1487" s="26" t="s">
        <v>8252</v>
      </c>
      <c r="P1487" s="26" t="s">
        <v>108</v>
      </c>
      <c r="Q1487" s="27">
        <v>41038</v>
      </c>
      <c r="R1487" s="26" t="s">
        <v>109</v>
      </c>
      <c r="S1487" s="26" t="s">
        <v>217</v>
      </c>
      <c r="T1487" s="26" t="s">
        <v>175</v>
      </c>
      <c r="U1487" s="26" t="s">
        <v>112</v>
      </c>
      <c r="V1487" s="26" t="s">
        <v>15763</v>
      </c>
      <c r="W1487" s="26" t="s">
        <v>2426</v>
      </c>
      <c r="X1487" s="26" t="s">
        <v>8226</v>
      </c>
      <c r="Y1487" s="26" t="s">
        <v>8227</v>
      </c>
      <c r="Z1487" s="26" t="s">
        <v>8228</v>
      </c>
      <c r="AA1487" s="24"/>
      <c r="AB1487" s="26" t="s">
        <v>117</v>
      </c>
      <c r="AC1487" s="28">
        <v>9000</v>
      </c>
      <c r="AD1487" s="26" t="s">
        <v>8229</v>
      </c>
      <c r="AE1487" s="26" t="s">
        <v>8230</v>
      </c>
      <c r="AF1487" s="26" t="s">
        <v>139</v>
      </c>
      <c r="AG1487" s="26" t="s">
        <v>224</v>
      </c>
      <c r="AH1487" s="26" t="s">
        <v>121</v>
      </c>
      <c r="AI1487" s="28">
        <v>9000</v>
      </c>
      <c r="AJ1487" s="24"/>
      <c r="AK1487" s="26" t="s">
        <v>8232</v>
      </c>
      <c r="AL1487" s="26" t="s">
        <v>8253</v>
      </c>
      <c r="AM1487" s="26" t="s">
        <v>8254</v>
      </c>
      <c r="AN1487" s="26" t="s">
        <v>8255</v>
      </c>
      <c r="AO1487" s="26" t="s">
        <v>8256</v>
      </c>
      <c r="AP1487" s="24"/>
      <c r="AQ1487" s="24"/>
      <c r="AR1487" s="24"/>
      <c r="AS1487" s="24"/>
      <c r="AT1487" s="24"/>
      <c r="AU1487" s="26" t="s">
        <v>8257</v>
      </c>
      <c r="AV1487" s="24"/>
      <c r="AW1487" s="28">
        <v>44418</v>
      </c>
      <c r="AX1487" s="26">
        <v>40</v>
      </c>
      <c r="AY1487" s="28">
        <v>50</v>
      </c>
      <c r="AZ1487" s="28">
        <v>40</v>
      </c>
      <c r="BA1487" s="26">
        <v>0</v>
      </c>
      <c r="BB1487" s="26" t="s">
        <v>241</v>
      </c>
      <c r="BC1487" s="26" t="s">
        <v>3618</v>
      </c>
      <c r="BD1487" s="26" t="s">
        <v>125</v>
      </c>
      <c r="BE1487" s="24"/>
      <c r="BF1487" s="26" t="s">
        <v>6242</v>
      </c>
      <c r="BG1487" s="26" t="s">
        <v>5667</v>
      </c>
      <c r="BH1487" s="26" t="s">
        <v>8258</v>
      </c>
      <c r="BI1487" s="26" t="s">
        <v>191</v>
      </c>
      <c r="BJ1487" s="26" t="s">
        <v>8259</v>
      </c>
      <c r="BK1487" s="26" t="s">
        <v>191</v>
      </c>
      <c r="BL1487" s="24"/>
      <c r="BM1487" s="24"/>
      <c r="BN1487" s="24"/>
      <c r="BO1487" s="24"/>
      <c r="BP1487" s="24"/>
      <c r="BQ1487" s="24"/>
      <c r="BR1487" s="26">
        <v>3</v>
      </c>
      <c r="BS1487" s="26">
        <v>2</v>
      </c>
      <c r="BT1487" s="26">
        <v>1</v>
      </c>
      <c r="BU1487" s="26">
        <v>3</v>
      </c>
      <c r="BV1487" s="26">
        <v>3</v>
      </c>
      <c r="BW1487" s="26">
        <v>4</v>
      </c>
      <c r="BX1487" s="26">
        <v>2</v>
      </c>
      <c r="BY1487" s="26">
        <v>3</v>
      </c>
      <c r="BZ1487" s="24"/>
      <c r="CA1487" s="24"/>
      <c r="CB1487" s="24"/>
      <c r="CC1487" s="24"/>
      <c r="CD1487" s="24"/>
      <c r="CE1487" s="24"/>
      <c r="CF1487" s="24"/>
      <c r="CG1487" s="24"/>
      <c r="CH1487" s="24"/>
      <c r="CI1487" s="24"/>
      <c r="CJ1487" s="24"/>
      <c r="CK1487" s="24"/>
      <c r="CL1487" s="24"/>
      <c r="CM1487" s="24"/>
      <c r="CN1487" s="24"/>
      <c r="CO1487" s="24"/>
      <c r="CP1487" s="24"/>
      <c r="CQ1487" s="24"/>
      <c r="CR1487" s="24"/>
      <c r="CS1487" s="24"/>
      <c r="CT1487" s="24"/>
      <c r="CU1487" s="24"/>
      <c r="CV1487" s="24"/>
      <c r="CW1487" s="24"/>
      <c r="CX1487" s="24"/>
      <c r="CY1487" s="24"/>
      <c r="CZ1487" s="24"/>
      <c r="DA1487" s="24"/>
      <c r="DB1487" s="24"/>
      <c r="DC1487" s="24"/>
      <c r="DD1487" s="24"/>
      <c r="DE1487" s="24"/>
      <c r="DF1487" s="26" t="s">
        <v>139</v>
      </c>
      <c r="DG1487" s="26" t="s">
        <v>139</v>
      </c>
      <c r="DH1487" s="26" t="s">
        <v>139</v>
      </c>
      <c r="DI1487" s="26" t="s">
        <v>139</v>
      </c>
      <c r="DJ1487" s="26" t="s">
        <v>139</v>
      </c>
      <c r="DK1487" s="26" t="s">
        <v>139</v>
      </c>
      <c r="DL1487" s="26" t="s">
        <v>139</v>
      </c>
      <c r="DM1487" s="26" t="s">
        <v>139</v>
      </c>
      <c r="DN1487" s="26" t="s">
        <v>139</v>
      </c>
      <c r="DO1487" s="26" t="s">
        <v>139</v>
      </c>
    </row>
    <row r="1488" spans="1:119" ht="20.100000000000001" customHeight="1" x14ac:dyDescent="0.25">
      <c r="A1488" s="29" t="str">
        <f t="shared" si="322"/>
        <v>Institute for Rural Initiatives (Our Courtyard)2</v>
      </c>
      <c r="B1488" s="29" t="str">
        <f t="shared" si="323"/>
        <v>Institute for Rural Initiatives (Our Courtyard)</v>
      </c>
      <c r="C1488" s="29">
        <f t="shared" si="324"/>
        <v>2</v>
      </c>
      <c r="D1488" s="30" t="str">
        <f t="shared" si="325"/>
        <v>Europe and Eurasia</v>
      </c>
      <c r="E1488" s="30" t="str">
        <f t="shared" si="326"/>
        <v>Cahul, Moldova</v>
      </c>
      <c r="F1488" s="31">
        <f t="shared" si="327"/>
        <v>3</v>
      </c>
      <c r="G1488" s="31">
        <f t="shared" si="328"/>
        <v>2</v>
      </c>
      <c r="H1488" s="31">
        <f t="shared" si="329"/>
        <v>2</v>
      </c>
      <c r="I1488" s="31">
        <f t="shared" si="330"/>
        <v>2</v>
      </c>
      <c r="J1488" s="31">
        <f t="shared" si="331"/>
        <v>2</v>
      </c>
      <c r="K1488" s="31">
        <f t="shared" si="332"/>
        <v>2</v>
      </c>
      <c r="L1488" s="31">
        <f t="shared" si="333"/>
        <v>2</v>
      </c>
      <c r="M1488" s="31">
        <f t="shared" si="334"/>
        <v>2</v>
      </c>
      <c r="N1488" s="31">
        <f t="shared" si="335"/>
        <v>2.1</v>
      </c>
      <c r="O1488" s="26" t="s">
        <v>8260</v>
      </c>
      <c r="P1488" s="26" t="s">
        <v>108</v>
      </c>
      <c r="Q1488" s="27">
        <v>40672</v>
      </c>
      <c r="R1488" s="26" t="s">
        <v>109</v>
      </c>
      <c r="S1488" s="26" t="s">
        <v>409</v>
      </c>
      <c r="T1488" s="26" t="s">
        <v>333</v>
      </c>
      <c r="U1488" s="26" t="s">
        <v>112</v>
      </c>
      <c r="V1488" s="26" t="s">
        <v>15763</v>
      </c>
      <c r="W1488" s="26" t="s">
        <v>2426</v>
      </c>
      <c r="X1488" s="26" t="s">
        <v>8226</v>
      </c>
      <c r="Y1488" s="26" t="s">
        <v>8227</v>
      </c>
      <c r="Z1488" s="26" t="s">
        <v>8228</v>
      </c>
      <c r="AA1488" s="24"/>
      <c r="AB1488" s="26" t="s">
        <v>117</v>
      </c>
      <c r="AC1488" s="28">
        <v>8000</v>
      </c>
      <c r="AD1488" s="26" t="s">
        <v>8229</v>
      </c>
      <c r="AE1488" s="26" t="s">
        <v>8230</v>
      </c>
      <c r="AF1488" s="26" t="s">
        <v>139</v>
      </c>
      <c r="AG1488" s="26" t="s">
        <v>224</v>
      </c>
      <c r="AH1488" s="26" t="s">
        <v>143</v>
      </c>
      <c r="AI1488" s="28">
        <v>8000</v>
      </c>
      <c r="AJ1488" s="24"/>
      <c r="AK1488" s="26" t="s">
        <v>8232</v>
      </c>
      <c r="AL1488" s="26" t="s">
        <v>8261</v>
      </c>
      <c r="AM1488" s="26" t="s">
        <v>8262</v>
      </c>
      <c r="AN1488" s="26" t="s">
        <v>8263</v>
      </c>
      <c r="AO1488" s="26" t="s">
        <v>8264</v>
      </c>
      <c r="AP1488" s="24"/>
      <c r="AQ1488" s="24"/>
      <c r="AR1488" s="24"/>
      <c r="AS1488" s="24"/>
      <c r="AT1488" s="26" t="s">
        <v>8265</v>
      </c>
      <c r="AU1488" s="24"/>
      <c r="AV1488" s="24"/>
      <c r="AW1488" s="28">
        <v>23610</v>
      </c>
      <c r="AX1488" s="26">
        <v>40</v>
      </c>
      <c r="AY1488" s="28">
        <v>50</v>
      </c>
      <c r="AZ1488" s="28">
        <v>40</v>
      </c>
      <c r="BA1488" s="26">
        <v>0</v>
      </c>
      <c r="BB1488" s="26" t="s">
        <v>241</v>
      </c>
      <c r="BC1488" s="26" t="s">
        <v>3618</v>
      </c>
      <c r="BD1488" s="24"/>
      <c r="BE1488" s="24"/>
      <c r="BF1488" s="26" t="s">
        <v>8266</v>
      </c>
      <c r="BG1488" s="26" t="s">
        <v>1448</v>
      </c>
      <c r="BH1488" s="26" t="s">
        <v>8267</v>
      </c>
      <c r="BI1488" s="26" t="s">
        <v>191</v>
      </c>
      <c r="BJ1488" s="26" t="s">
        <v>1753</v>
      </c>
      <c r="BK1488" s="26" t="s">
        <v>191</v>
      </c>
      <c r="BL1488" s="24"/>
      <c r="BM1488" s="24"/>
      <c r="BN1488" s="24"/>
      <c r="BO1488" s="24"/>
      <c r="BP1488" s="24"/>
      <c r="BQ1488" s="24"/>
      <c r="BR1488" s="26">
        <v>3</v>
      </c>
      <c r="BS1488" s="26">
        <v>2</v>
      </c>
      <c r="BT1488" s="26">
        <v>2</v>
      </c>
      <c r="BU1488" s="26">
        <v>2</v>
      </c>
      <c r="BV1488" s="26">
        <v>2</v>
      </c>
      <c r="BW1488" s="26">
        <v>2</v>
      </c>
      <c r="BX1488" s="26">
        <v>2</v>
      </c>
      <c r="BY1488" s="26">
        <v>2</v>
      </c>
      <c r="BZ1488" s="24"/>
      <c r="CA1488" s="24"/>
      <c r="CB1488" s="24"/>
      <c r="CC1488" s="24"/>
      <c r="CD1488" s="24"/>
      <c r="CE1488" s="24"/>
      <c r="CF1488" s="24"/>
      <c r="CG1488" s="24"/>
      <c r="CH1488" s="24"/>
      <c r="CI1488" s="24"/>
      <c r="CJ1488" s="24"/>
      <c r="CK1488" s="24"/>
      <c r="CL1488" s="24"/>
      <c r="CM1488" s="24"/>
      <c r="CN1488" s="24"/>
      <c r="CO1488" s="24"/>
      <c r="CP1488" s="24"/>
      <c r="CQ1488" s="24"/>
      <c r="CR1488" s="24"/>
      <c r="CS1488" s="24"/>
      <c r="CT1488" s="24"/>
      <c r="CU1488" s="24"/>
      <c r="CV1488" s="24"/>
      <c r="CW1488" s="24"/>
      <c r="CX1488" s="24"/>
      <c r="CY1488" s="24"/>
      <c r="CZ1488" s="24"/>
      <c r="DA1488" s="24"/>
      <c r="DB1488" s="24"/>
      <c r="DC1488" s="24"/>
      <c r="DD1488" s="24"/>
      <c r="DE1488" s="24"/>
      <c r="DF1488" s="26" t="s">
        <v>139</v>
      </c>
      <c r="DG1488" s="26" t="s">
        <v>139</v>
      </c>
      <c r="DH1488" s="26" t="s">
        <v>139</v>
      </c>
      <c r="DI1488" s="26" t="s">
        <v>139</v>
      </c>
      <c r="DJ1488" s="26" t="s">
        <v>139</v>
      </c>
      <c r="DK1488" s="26" t="s">
        <v>139</v>
      </c>
      <c r="DL1488" s="26" t="s">
        <v>139</v>
      </c>
      <c r="DM1488" s="26" t="s">
        <v>139</v>
      </c>
      <c r="DN1488" s="26" t="s">
        <v>139</v>
      </c>
      <c r="DO1488" s="26" t="s">
        <v>139</v>
      </c>
    </row>
    <row r="1489" spans="1:119" ht="20.100000000000001" customHeight="1" x14ac:dyDescent="0.25">
      <c r="A1489" s="29" t="str">
        <f t="shared" si="322"/>
        <v>Institute for Rural Initiatives (Our Courtyard)1</v>
      </c>
      <c r="B1489" s="29" t="str">
        <f t="shared" si="323"/>
        <v>Institute for Rural Initiatives (Our Courtyard)</v>
      </c>
      <c r="C1489" s="29">
        <f t="shared" si="324"/>
        <v>1</v>
      </c>
      <c r="D1489" s="30" t="str">
        <f t="shared" si="325"/>
        <v>Europe and Eurasia</v>
      </c>
      <c r="E1489" s="30" t="str">
        <f t="shared" si="326"/>
        <v>Cahul, Moldova</v>
      </c>
      <c r="F1489" s="31">
        <f t="shared" si="327"/>
        <v>0</v>
      </c>
      <c r="G1489" s="31">
        <f t="shared" si="328"/>
        <v>0</v>
      </c>
      <c r="H1489" s="31">
        <f t="shared" si="329"/>
        <v>0</v>
      </c>
      <c r="I1489" s="31">
        <f t="shared" si="330"/>
        <v>0</v>
      </c>
      <c r="J1489" s="31">
        <f t="shared" si="331"/>
        <v>0</v>
      </c>
      <c r="K1489" s="31">
        <f t="shared" si="332"/>
        <v>0</v>
      </c>
      <c r="L1489" s="31">
        <f t="shared" si="333"/>
        <v>0</v>
      </c>
      <c r="M1489" s="31">
        <f t="shared" si="334"/>
        <v>0</v>
      </c>
      <c r="N1489" s="31">
        <f t="shared" si="335"/>
        <v>0</v>
      </c>
      <c r="O1489" s="26" t="s">
        <v>8268</v>
      </c>
      <c r="P1489" s="26" t="s">
        <v>108</v>
      </c>
      <c r="Q1489" s="27">
        <v>40316</v>
      </c>
      <c r="R1489" s="26" t="s">
        <v>155</v>
      </c>
      <c r="S1489" s="26" t="s">
        <v>234</v>
      </c>
      <c r="T1489" s="26" t="s">
        <v>224</v>
      </c>
      <c r="U1489" s="26" t="s">
        <v>112</v>
      </c>
      <c r="V1489" s="26" t="s">
        <v>15763</v>
      </c>
      <c r="W1489" s="26" t="s">
        <v>2426</v>
      </c>
      <c r="X1489" s="26" t="s">
        <v>8226</v>
      </c>
      <c r="Y1489" s="26" t="s">
        <v>8227</v>
      </c>
      <c r="Z1489" s="26" t="s">
        <v>8228</v>
      </c>
      <c r="AA1489" s="24"/>
      <c r="AB1489" s="26" t="s">
        <v>117</v>
      </c>
      <c r="AC1489" s="28">
        <v>6000</v>
      </c>
      <c r="AD1489" s="26" t="s">
        <v>8229</v>
      </c>
      <c r="AE1489" s="26" t="s">
        <v>8230</v>
      </c>
      <c r="AF1489" s="26" t="s">
        <v>139</v>
      </c>
      <c r="AG1489" s="26" t="s">
        <v>224</v>
      </c>
      <c r="AH1489" s="26" t="s">
        <v>158</v>
      </c>
      <c r="AI1489" s="28">
        <v>6000</v>
      </c>
      <c r="AJ1489" s="24"/>
      <c r="AK1489" s="26" t="s">
        <v>8232</v>
      </c>
      <c r="AL1489" s="26" t="s">
        <v>8269</v>
      </c>
      <c r="AM1489" s="26" t="s">
        <v>8270</v>
      </c>
      <c r="AN1489" s="26" t="s">
        <v>8271</v>
      </c>
      <c r="AO1489" s="24"/>
      <c r="AP1489" s="24"/>
      <c r="AQ1489" s="24"/>
      <c r="AR1489" s="24"/>
      <c r="AS1489" s="24"/>
      <c r="AT1489" s="24"/>
      <c r="AU1489" s="24"/>
      <c r="AV1489" s="24"/>
      <c r="AW1489" s="28">
        <v>21471</v>
      </c>
      <c r="AX1489" s="26">
        <v>45</v>
      </c>
      <c r="AY1489" s="28">
        <v>7</v>
      </c>
      <c r="AZ1489" s="28">
        <v>5</v>
      </c>
      <c r="BA1489" s="26">
        <v>0</v>
      </c>
      <c r="BB1489" s="26" t="s">
        <v>241</v>
      </c>
      <c r="BC1489" s="26" t="s">
        <v>3618</v>
      </c>
      <c r="BD1489" s="24"/>
      <c r="BE1489" s="24"/>
      <c r="BF1489" s="24"/>
      <c r="BG1489" s="24"/>
      <c r="BH1489" s="24"/>
      <c r="BI1489" s="24"/>
      <c r="BJ1489" s="24"/>
      <c r="BK1489" s="24"/>
      <c r="BL1489" s="24"/>
      <c r="BM1489" s="24"/>
      <c r="BN1489" s="24"/>
      <c r="BO1489" s="24"/>
      <c r="BP1489" s="24"/>
      <c r="BQ1489" s="24"/>
      <c r="BR1489" s="26">
        <v>0</v>
      </c>
      <c r="BS1489" s="26">
        <v>0</v>
      </c>
      <c r="BT1489" s="26">
        <v>0</v>
      </c>
      <c r="BU1489" s="26">
        <v>0</v>
      </c>
      <c r="BV1489" s="26">
        <v>0</v>
      </c>
      <c r="BW1489" s="26">
        <v>0</v>
      </c>
      <c r="BX1489" s="26">
        <v>0</v>
      </c>
      <c r="BY1489" s="26">
        <v>0</v>
      </c>
      <c r="BZ1489" s="24"/>
      <c r="CA1489" s="24"/>
      <c r="CB1489" s="24"/>
      <c r="CC1489" s="24"/>
      <c r="CD1489" s="24"/>
      <c r="CE1489" s="24"/>
      <c r="CF1489" s="24"/>
      <c r="CG1489" s="24"/>
      <c r="CH1489" s="24"/>
      <c r="CI1489" s="24"/>
      <c r="CJ1489" s="24"/>
      <c r="CK1489" s="24"/>
      <c r="CL1489" s="24"/>
      <c r="CM1489" s="24"/>
      <c r="CN1489" s="24"/>
      <c r="CO1489" s="24"/>
      <c r="CP1489" s="24"/>
      <c r="CQ1489" s="24"/>
      <c r="CR1489" s="24"/>
      <c r="CS1489" s="24"/>
      <c r="CT1489" s="24"/>
      <c r="CU1489" s="24"/>
      <c r="CV1489" s="24"/>
      <c r="CW1489" s="24"/>
      <c r="CX1489" s="24"/>
      <c r="CY1489" s="24"/>
      <c r="CZ1489" s="24"/>
      <c r="DA1489" s="24"/>
      <c r="DB1489" s="24"/>
      <c r="DC1489" s="24"/>
      <c r="DD1489" s="24"/>
      <c r="DE1489" s="24"/>
      <c r="DF1489" s="26" t="s">
        <v>139</v>
      </c>
      <c r="DG1489" s="26" t="s">
        <v>139</v>
      </c>
      <c r="DH1489" s="26" t="s">
        <v>139</v>
      </c>
      <c r="DI1489" s="26" t="s">
        <v>139</v>
      </c>
      <c r="DJ1489" s="26" t="s">
        <v>139</v>
      </c>
      <c r="DK1489" s="26" t="s">
        <v>139</v>
      </c>
      <c r="DL1489" s="26" t="s">
        <v>139</v>
      </c>
      <c r="DM1489" s="26" t="s">
        <v>139</v>
      </c>
      <c r="DN1489" s="26" t="s">
        <v>139</v>
      </c>
      <c r="DO1489" s="26" t="s">
        <v>139</v>
      </c>
    </row>
    <row r="1490" spans="1:119" ht="20.100000000000001" customHeight="1" x14ac:dyDescent="0.25">
      <c r="A1490" s="29" t="str">
        <f t="shared" si="322"/>
        <v>Institute of Leadership and Institutional Development7</v>
      </c>
      <c r="B1490" s="29" t="str">
        <f t="shared" si="323"/>
        <v>Institute of Leadership and Institutional Development</v>
      </c>
      <c r="C1490" s="29">
        <f t="shared" si="324"/>
        <v>7</v>
      </c>
      <c r="D1490" s="30" t="str">
        <f t="shared" si="325"/>
        <v>South Asia</v>
      </c>
      <c r="E1490" s="30" t="str">
        <f t="shared" si="326"/>
        <v>Bengaluru, India</v>
      </c>
      <c r="F1490" s="31">
        <f t="shared" si="327"/>
        <v>4</v>
      </c>
      <c r="G1490" s="31">
        <f t="shared" si="328"/>
        <v>4</v>
      </c>
      <c r="H1490" s="31">
        <f t="shared" si="329"/>
        <v>4</v>
      </c>
      <c r="I1490" s="31">
        <f t="shared" si="330"/>
        <v>4</v>
      </c>
      <c r="J1490" s="31">
        <f t="shared" si="331"/>
        <v>4</v>
      </c>
      <c r="K1490" s="31">
        <f t="shared" si="332"/>
        <v>4</v>
      </c>
      <c r="L1490" s="31">
        <f t="shared" si="333"/>
        <v>3</v>
      </c>
      <c r="M1490" s="31">
        <f t="shared" si="334"/>
        <v>4</v>
      </c>
      <c r="N1490" s="31">
        <f t="shared" si="335"/>
        <v>3.9</v>
      </c>
      <c r="O1490" s="26" t="s">
        <v>8272</v>
      </c>
      <c r="P1490" s="26" t="s">
        <v>108</v>
      </c>
      <c r="Q1490" s="27">
        <v>41400</v>
      </c>
      <c r="R1490" s="26" t="s">
        <v>305</v>
      </c>
      <c r="S1490" s="26" t="s">
        <v>206</v>
      </c>
      <c r="T1490" s="26" t="s">
        <v>207</v>
      </c>
      <c r="U1490" s="26" t="s">
        <v>112</v>
      </c>
      <c r="V1490" s="26" t="s">
        <v>225</v>
      </c>
      <c r="W1490" s="26" t="s">
        <v>226</v>
      </c>
      <c r="X1490" s="26" t="s">
        <v>524</v>
      </c>
      <c r="Y1490" s="26" t="s">
        <v>8273</v>
      </c>
      <c r="Z1490" s="24"/>
      <c r="AA1490" s="24"/>
      <c r="AB1490" s="26" t="s">
        <v>117</v>
      </c>
      <c r="AC1490" s="28">
        <v>13000</v>
      </c>
      <c r="AD1490" s="24"/>
      <c r="AE1490" s="24"/>
      <c r="AF1490" s="26" t="s">
        <v>120</v>
      </c>
      <c r="AG1490" s="26" t="s">
        <v>846</v>
      </c>
      <c r="AH1490" s="26" t="s">
        <v>235</v>
      </c>
      <c r="AI1490" s="28">
        <v>13000</v>
      </c>
      <c r="AJ1490" s="26" t="s">
        <v>8274</v>
      </c>
      <c r="AK1490" s="26" t="s">
        <v>8275</v>
      </c>
      <c r="AL1490" s="26" t="s">
        <v>8276</v>
      </c>
      <c r="AM1490" s="24"/>
      <c r="AN1490" s="24"/>
      <c r="AO1490" s="24"/>
      <c r="AP1490" s="24"/>
      <c r="AQ1490" s="24"/>
      <c r="AR1490" s="26" t="s">
        <v>8277</v>
      </c>
      <c r="AS1490" s="24"/>
      <c r="AT1490" s="24"/>
      <c r="AU1490" s="24"/>
      <c r="AV1490" s="24"/>
      <c r="AW1490" s="28">
        <v>31029</v>
      </c>
      <c r="AX1490" s="26">
        <v>6900</v>
      </c>
      <c r="AY1490" s="28">
        <v>30</v>
      </c>
      <c r="AZ1490" s="28">
        <v>15</v>
      </c>
      <c r="BA1490" s="26">
        <v>0</v>
      </c>
      <c r="BB1490" s="26" t="s">
        <v>148</v>
      </c>
      <c r="BC1490" s="26" t="s">
        <v>8278</v>
      </c>
      <c r="BD1490" s="24"/>
      <c r="BE1490" s="24"/>
      <c r="BF1490" s="26" t="s">
        <v>8279</v>
      </c>
      <c r="BG1490" s="26" t="s">
        <v>226</v>
      </c>
      <c r="BH1490" s="26" t="s">
        <v>4232</v>
      </c>
      <c r="BI1490" s="26" t="s">
        <v>191</v>
      </c>
      <c r="BJ1490" s="24"/>
      <c r="BK1490" s="24"/>
      <c r="BL1490" s="24"/>
      <c r="BM1490" s="24"/>
      <c r="BN1490" s="24"/>
      <c r="BO1490" s="24"/>
      <c r="BP1490" s="24"/>
      <c r="BQ1490" s="24"/>
      <c r="BR1490" s="26">
        <v>4</v>
      </c>
      <c r="BS1490" s="26">
        <v>4</v>
      </c>
      <c r="BT1490" s="26">
        <v>4</v>
      </c>
      <c r="BU1490" s="26">
        <v>4</v>
      </c>
      <c r="BV1490" s="26">
        <v>4</v>
      </c>
      <c r="BW1490" s="26">
        <v>4</v>
      </c>
      <c r="BX1490" s="26">
        <v>3</v>
      </c>
      <c r="BY1490" s="26">
        <v>4</v>
      </c>
      <c r="BZ1490" s="24"/>
      <c r="CA1490" s="24"/>
      <c r="CB1490" s="24"/>
      <c r="CC1490" s="24"/>
      <c r="CD1490" s="24"/>
      <c r="CE1490" s="24"/>
      <c r="CF1490" s="24"/>
      <c r="CG1490" s="24"/>
      <c r="CH1490" s="24"/>
      <c r="CI1490" s="24"/>
      <c r="CJ1490" s="24"/>
      <c r="CK1490" s="24"/>
      <c r="CL1490" s="24"/>
      <c r="CM1490" s="24"/>
      <c r="CN1490" s="24"/>
      <c r="CO1490" s="24"/>
      <c r="CP1490" s="24"/>
      <c r="CQ1490" s="24"/>
      <c r="CR1490" s="24"/>
      <c r="CS1490" s="24"/>
      <c r="CT1490" s="24"/>
      <c r="CU1490" s="24"/>
      <c r="CV1490" s="24"/>
      <c r="CW1490" s="24"/>
      <c r="CX1490" s="24"/>
      <c r="CY1490" s="24"/>
      <c r="CZ1490" s="24"/>
      <c r="DA1490" s="24"/>
      <c r="DB1490" s="24"/>
      <c r="DC1490" s="24"/>
      <c r="DD1490" s="24"/>
      <c r="DE1490" s="24"/>
      <c r="DF1490" s="26" t="s">
        <v>139</v>
      </c>
      <c r="DG1490" s="26" t="s">
        <v>120</v>
      </c>
      <c r="DH1490" s="26" t="s">
        <v>139</v>
      </c>
      <c r="DI1490" s="26" t="s">
        <v>139</v>
      </c>
      <c r="DJ1490" s="26" t="s">
        <v>139</v>
      </c>
      <c r="DK1490" s="26" t="s">
        <v>139</v>
      </c>
      <c r="DL1490" s="26" t="s">
        <v>139</v>
      </c>
      <c r="DM1490" s="26" t="s">
        <v>139</v>
      </c>
      <c r="DN1490" s="26" t="s">
        <v>139</v>
      </c>
      <c r="DO1490" s="26" t="s">
        <v>139</v>
      </c>
    </row>
    <row r="1491" spans="1:119" ht="20.100000000000001" customHeight="1" x14ac:dyDescent="0.25">
      <c r="A1491" s="29" t="str">
        <f t="shared" si="322"/>
        <v>Institute of Leadership and Institutional Development6</v>
      </c>
      <c r="B1491" s="29" t="str">
        <f t="shared" si="323"/>
        <v>Institute of Leadership and Institutional Development</v>
      </c>
      <c r="C1491" s="29">
        <f t="shared" si="324"/>
        <v>6</v>
      </c>
      <c r="D1491" s="30" t="str">
        <f t="shared" si="325"/>
        <v>South Asia</v>
      </c>
      <c r="E1491" s="30" t="str">
        <f t="shared" si="326"/>
        <v>Bengaluru, India</v>
      </c>
      <c r="F1491" s="31">
        <f t="shared" si="327"/>
        <v>4</v>
      </c>
      <c r="G1491" s="31">
        <f t="shared" si="328"/>
        <v>4</v>
      </c>
      <c r="H1491" s="31">
        <f t="shared" si="329"/>
        <v>4</v>
      </c>
      <c r="I1491" s="31">
        <f t="shared" si="330"/>
        <v>4</v>
      </c>
      <c r="J1491" s="31">
        <f t="shared" si="331"/>
        <v>4</v>
      </c>
      <c r="K1491" s="31">
        <f t="shared" si="332"/>
        <v>3</v>
      </c>
      <c r="L1491" s="31">
        <f t="shared" si="333"/>
        <v>3</v>
      </c>
      <c r="M1491" s="31">
        <f t="shared" si="334"/>
        <v>4</v>
      </c>
      <c r="N1491" s="31">
        <f t="shared" si="335"/>
        <v>3.8</v>
      </c>
      <c r="O1491" s="26" t="s">
        <v>8280</v>
      </c>
      <c r="P1491" s="26" t="s">
        <v>108</v>
      </c>
      <c r="Q1491" s="27">
        <v>41038</v>
      </c>
      <c r="R1491" s="26" t="s">
        <v>166</v>
      </c>
      <c r="S1491" s="26" t="s">
        <v>217</v>
      </c>
      <c r="T1491" s="26" t="s">
        <v>175</v>
      </c>
      <c r="U1491" s="26" t="s">
        <v>112</v>
      </c>
      <c r="V1491" s="26" t="s">
        <v>225</v>
      </c>
      <c r="W1491" s="26" t="s">
        <v>226</v>
      </c>
      <c r="X1491" s="26" t="s">
        <v>524</v>
      </c>
      <c r="Y1491" s="26" t="s">
        <v>8273</v>
      </c>
      <c r="Z1491" s="24"/>
      <c r="AA1491" s="24"/>
      <c r="AB1491" s="26" t="s">
        <v>117</v>
      </c>
      <c r="AC1491" s="28">
        <v>13000</v>
      </c>
      <c r="AD1491" s="24"/>
      <c r="AE1491" s="24"/>
      <c r="AF1491" s="26" t="s">
        <v>120</v>
      </c>
      <c r="AG1491" s="26" t="s">
        <v>846</v>
      </c>
      <c r="AH1491" s="26" t="s">
        <v>250</v>
      </c>
      <c r="AI1491" s="28">
        <v>13000</v>
      </c>
      <c r="AJ1491" s="24"/>
      <c r="AK1491" s="26" t="s">
        <v>8281</v>
      </c>
      <c r="AL1491" s="26" t="s">
        <v>8282</v>
      </c>
      <c r="AM1491" s="26" t="s">
        <v>8283</v>
      </c>
      <c r="AN1491" s="26" t="s">
        <v>8284</v>
      </c>
      <c r="AO1491" s="26" t="s">
        <v>8285</v>
      </c>
      <c r="AP1491" s="24"/>
      <c r="AQ1491" s="24"/>
      <c r="AR1491" s="24"/>
      <c r="AS1491" s="24"/>
      <c r="AT1491" s="24"/>
      <c r="AU1491" s="26" t="s">
        <v>8286</v>
      </c>
      <c r="AV1491" s="24"/>
      <c r="AW1491" s="28">
        <v>40461</v>
      </c>
      <c r="AX1491" s="26">
        <v>2900</v>
      </c>
      <c r="AY1491" s="28">
        <v>0</v>
      </c>
      <c r="AZ1491" s="28">
        <v>0</v>
      </c>
      <c r="BA1491" s="26">
        <v>0</v>
      </c>
      <c r="BB1491" s="24"/>
      <c r="BC1491" s="26" t="s">
        <v>8278</v>
      </c>
      <c r="BD1491" s="26" t="s">
        <v>437</v>
      </c>
      <c r="BE1491" s="24"/>
      <c r="BF1491" s="24"/>
      <c r="BG1491" s="24"/>
      <c r="BH1491" s="24"/>
      <c r="BI1491" s="24"/>
      <c r="BJ1491" s="24"/>
      <c r="BK1491" s="24"/>
      <c r="BL1491" s="24"/>
      <c r="BM1491" s="24"/>
      <c r="BN1491" s="24"/>
      <c r="BO1491" s="24"/>
      <c r="BP1491" s="24"/>
      <c r="BQ1491" s="24"/>
      <c r="BR1491" s="26">
        <v>4</v>
      </c>
      <c r="BS1491" s="26">
        <v>4</v>
      </c>
      <c r="BT1491" s="26">
        <v>4</v>
      </c>
      <c r="BU1491" s="26">
        <v>4</v>
      </c>
      <c r="BV1491" s="26">
        <v>4</v>
      </c>
      <c r="BW1491" s="26">
        <v>3</v>
      </c>
      <c r="BX1491" s="26">
        <v>3</v>
      </c>
      <c r="BY1491" s="26">
        <v>4</v>
      </c>
      <c r="BZ1491" s="24"/>
      <c r="CA1491" s="24"/>
      <c r="CB1491" s="24"/>
      <c r="CC1491" s="24"/>
      <c r="CD1491" s="24"/>
      <c r="CE1491" s="24"/>
      <c r="CF1491" s="24"/>
      <c r="CG1491" s="24"/>
      <c r="CH1491" s="24"/>
      <c r="CI1491" s="24"/>
      <c r="CJ1491" s="24"/>
      <c r="CK1491" s="24"/>
      <c r="CL1491" s="24"/>
      <c r="CM1491" s="24"/>
      <c r="CN1491" s="24"/>
      <c r="CO1491" s="24"/>
      <c r="CP1491" s="24"/>
      <c r="CQ1491" s="24"/>
      <c r="CR1491" s="24"/>
      <c r="CS1491" s="24"/>
      <c r="CT1491" s="24"/>
      <c r="CU1491" s="24"/>
      <c r="CV1491" s="24"/>
      <c r="CW1491" s="24"/>
      <c r="CX1491" s="24"/>
      <c r="CY1491" s="24"/>
      <c r="CZ1491" s="24"/>
      <c r="DA1491" s="24"/>
      <c r="DB1491" s="24"/>
      <c r="DC1491" s="24"/>
      <c r="DD1491" s="24"/>
      <c r="DE1491" s="24"/>
      <c r="DF1491" s="26" t="s">
        <v>139</v>
      </c>
      <c r="DG1491" s="26" t="s">
        <v>120</v>
      </c>
      <c r="DH1491" s="26" t="s">
        <v>139</v>
      </c>
      <c r="DI1491" s="26" t="s">
        <v>139</v>
      </c>
      <c r="DJ1491" s="26" t="s">
        <v>139</v>
      </c>
      <c r="DK1491" s="26" t="s">
        <v>139</v>
      </c>
      <c r="DL1491" s="26" t="s">
        <v>139</v>
      </c>
      <c r="DM1491" s="26" t="s">
        <v>139</v>
      </c>
      <c r="DN1491" s="26" t="s">
        <v>139</v>
      </c>
      <c r="DO1491" s="26" t="s">
        <v>139</v>
      </c>
    </row>
    <row r="1492" spans="1:119" ht="20.100000000000001" customHeight="1" x14ac:dyDescent="0.25">
      <c r="A1492" s="29" t="str">
        <f t="shared" si="322"/>
        <v>Institute of Leadership and Institutional Development5</v>
      </c>
      <c r="B1492" s="29" t="str">
        <f t="shared" si="323"/>
        <v>Institute of Leadership and Institutional Development</v>
      </c>
      <c r="C1492" s="29">
        <f t="shared" si="324"/>
        <v>5</v>
      </c>
      <c r="D1492" s="30" t="str">
        <f t="shared" si="325"/>
        <v>South Asia</v>
      </c>
      <c r="E1492" s="30" t="str">
        <f t="shared" si="326"/>
        <v>Bengaluru, India</v>
      </c>
      <c r="F1492" s="31">
        <f t="shared" si="327"/>
        <v>4</v>
      </c>
      <c r="G1492" s="31">
        <f t="shared" si="328"/>
        <v>4</v>
      </c>
      <c r="H1492" s="31">
        <f t="shared" si="329"/>
        <v>4</v>
      </c>
      <c r="I1492" s="31">
        <f t="shared" si="330"/>
        <v>4</v>
      </c>
      <c r="J1492" s="31">
        <f t="shared" si="331"/>
        <v>4</v>
      </c>
      <c r="K1492" s="31">
        <f t="shared" si="332"/>
        <v>2</v>
      </c>
      <c r="L1492" s="31">
        <f t="shared" si="333"/>
        <v>4</v>
      </c>
      <c r="M1492" s="31">
        <f t="shared" si="334"/>
        <v>4</v>
      </c>
      <c r="N1492" s="31">
        <f t="shared" si="335"/>
        <v>3.8</v>
      </c>
      <c r="O1492" s="26" t="s">
        <v>8287</v>
      </c>
      <c r="P1492" s="26" t="s">
        <v>108</v>
      </c>
      <c r="Q1492" s="27">
        <v>40672</v>
      </c>
      <c r="R1492" s="26" t="s">
        <v>109</v>
      </c>
      <c r="S1492" s="26" t="s">
        <v>409</v>
      </c>
      <c r="T1492" s="26" t="s">
        <v>333</v>
      </c>
      <c r="U1492" s="26" t="s">
        <v>112</v>
      </c>
      <c r="V1492" s="26" t="s">
        <v>225</v>
      </c>
      <c r="W1492" s="26" t="s">
        <v>226</v>
      </c>
      <c r="X1492" s="26" t="s">
        <v>524</v>
      </c>
      <c r="Y1492" s="26" t="s">
        <v>8273</v>
      </c>
      <c r="Z1492" s="24"/>
      <c r="AA1492" s="24"/>
      <c r="AB1492" s="26" t="s">
        <v>117</v>
      </c>
      <c r="AC1492" s="28">
        <v>13000</v>
      </c>
      <c r="AD1492" s="24"/>
      <c r="AE1492" s="24"/>
      <c r="AF1492" s="26" t="s">
        <v>120</v>
      </c>
      <c r="AG1492" s="26" t="s">
        <v>846</v>
      </c>
      <c r="AH1492" s="26" t="s">
        <v>176</v>
      </c>
      <c r="AI1492" s="28">
        <v>13000</v>
      </c>
      <c r="AJ1492" s="24"/>
      <c r="AK1492" s="26" t="s">
        <v>8281</v>
      </c>
      <c r="AL1492" s="26" t="s">
        <v>8288</v>
      </c>
      <c r="AM1492" s="26" t="s">
        <v>8289</v>
      </c>
      <c r="AN1492" s="26" t="s">
        <v>8284</v>
      </c>
      <c r="AO1492" s="26" t="s">
        <v>8285</v>
      </c>
      <c r="AP1492" s="24"/>
      <c r="AQ1492" s="24"/>
      <c r="AR1492" s="24"/>
      <c r="AS1492" s="24"/>
      <c r="AT1492" s="26" t="s">
        <v>8290</v>
      </c>
      <c r="AU1492" s="24"/>
      <c r="AV1492" s="24"/>
      <c r="AW1492" s="28">
        <v>67311</v>
      </c>
      <c r="AX1492" s="26">
        <v>1650</v>
      </c>
      <c r="AY1492" s="28">
        <v>0</v>
      </c>
      <c r="AZ1492" s="28">
        <v>0</v>
      </c>
      <c r="BA1492" s="26">
        <v>0</v>
      </c>
      <c r="BB1492" s="24"/>
      <c r="BC1492" s="26" t="s">
        <v>8278</v>
      </c>
      <c r="BD1492" s="24"/>
      <c r="BE1492" s="24"/>
      <c r="BF1492" s="24"/>
      <c r="BG1492" s="24"/>
      <c r="BH1492" s="24"/>
      <c r="BI1492" s="24"/>
      <c r="BJ1492" s="24"/>
      <c r="BK1492" s="24"/>
      <c r="BL1492" s="24"/>
      <c r="BM1492" s="24"/>
      <c r="BN1492" s="24"/>
      <c r="BO1492" s="24"/>
      <c r="BP1492" s="24"/>
      <c r="BQ1492" s="24"/>
      <c r="BR1492" s="26">
        <v>4</v>
      </c>
      <c r="BS1492" s="26">
        <v>4</v>
      </c>
      <c r="BT1492" s="26">
        <v>4</v>
      </c>
      <c r="BU1492" s="26">
        <v>4</v>
      </c>
      <c r="BV1492" s="26">
        <v>4</v>
      </c>
      <c r="BW1492" s="26">
        <v>2</v>
      </c>
      <c r="BX1492" s="26">
        <v>4</v>
      </c>
      <c r="BY1492" s="26">
        <v>4</v>
      </c>
      <c r="BZ1492" s="24"/>
      <c r="CA1492" s="24"/>
      <c r="CB1492" s="24"/>
      <c r="CC1492" s="24"/>
      <c r="CD1492" s="24"/>
      <c r="CE1492" s="24"/>
      <c r="CF1492" s="24"/>
      <c r="CG1492" s="24"/>
      <c r="CH1492" s="24"/>
      <c r="CI1492" s="24"/>
      <c r="CJ1492" s="24"/>
      <c r="CK1492" s="24"/>
      <c r="CL1492" s="24"/>
      <c r="CM1492" s="24"/>
      <c r="CN1492" s="24"/>
      <c r="CO1492" s="24"/>
      <c r="CP1492" s="24"/>
      <c r="CQ1492" s="24"/>
      <c r="CR1492" s="24"/>
      <c r="CS1492" s="24"/>
      <c r="CT1492" s="24"/>
      <c r="CU1492" s="24"/>
      <c r="CV1492" s="24"/>
      <c r="CW1492" s="24"/>
      <c r="CX1492" s="24"/>
      <c r="CY1492" s="24"/>
      <c r="CZ1492" s="24"/>
      <c r="DA1492" s="24"/>
      <c r="DB1492" s="24"/>
      <c r="DC1492" s="24"/>
      <c r="DD1492" s="24"/>
      <c r="DE1492" s="24"/>
      <c r="DF1492" s="26" t="s">
        <v>139</v>
      </c>
      <c r="DG1492" s="26" t="s">
        <v>120</v>
      </c>
      <c r="DH1492" s="26" t="s">
        <v>139</v>
      </c>
      <c r="DI1492" s="26" t="s">
        <v>139</v>
      </c>
      <c r="DJ1492" s="26" t="s">
        <v>139</v>
      </c>
      <c r="DK1492" s="26" t="s">
        <v>139</v>
      </c>
      <c r="DL1492" s="26" t="s">
        <v>139</v>
      </c>
      <c r="DM1492" s="26" t="s">
        <v>139</v>
      </c>
      <c r="DN1492" s="26" t="s">
        <v>139</v>
      </c>
      <c r="DO1492" s="26" t="s">
        <v>139</v>
      </c>
    </row>
    <row r="1493" spans="1:119" ht="20.100000000000001" customHeight="1" x14ac:dyDescent="0.25">
      <c r="A1493" s="29" t="str">
        <f t="shared" si="322"/>
        <v>Institute of Leadership and Institutional Development4</v>
      </c>
      <c r="B1493" s="29" t="str">
        <f t="shared" si="323"/>
        <v>Institute of Leadership and Institutional Development</v>
      </c>
      <c r="C1493" s="29">
        <f t="shared" si="324"/>
        <v>4</v>
      </c>
      <c r="D1493" s="30" t="str">
        <f t="shared" si="325"/>
        <v>South Asia</v>
      </c>
      <c r="E1493" s="30" t="str">
        <f t="shared" si="326"/>
        <v>Bengaluru, India</v>
      </c>
      <c r="F1493" s="31">
        <f t="shared" si="327"/>
        <v>3</v>
      </c>
      <c r="G1493" s="31">
        <f t="shared" si="328"/>
        <v>3</v>
      </c>
      <c r="H1493" s="31">
        <f t="shared" si="329"/>
        <v>3</v>
      </c>
      <c r="I1493" s="31">
        <f t="shared" si="330"/>
        <v>4</v>
      </c>
      <c r="J1493" s="31">
        <f t="shared" si="331"/>
        <v>3</v>
      </c>
      <c r="K1493" s="31">
        <f t="shared" si="332"/>
        <v>3</v>
      </c>
      <c r="L1493" s="31">
        <f t="shared" si="333"/>
        <v>3</v>
      </c>
      <c r="M1493" s="31">
        <f t="shared" si="334"/>
        <v>4</v>
      </c>
      <c r="N1493" s="31">
        <f t="shared" si="335"/>
        <v>3.3</v>
      </c>
      <c r="O1493" s="26" t="s">
        <v>8291</v>
      </c>
      <c r="P1493" s="26" t="s">
        <v>108</v>
      </c>
      <c r="Q1493" s="27">
        <v>40315</v>
      </c>
      <c r="R1493" s="26" t="s">
        <v>109</v>
      </c>
      <c r="S1493" s="26" t="s">
        <v>234</v>
      </c>
      <c r="T1493" s="26" t="s">
        <v>224</v>
      </c>
      <c r="U1493" s="26" t="s">
        <v>112</v>
      </c>
      <c r="V1493" s="26" t="s">
        <v>225</v>
      </c>
      <c r="W1493" s="26" t="s">
        <v>226</v>
      </c>
      <c r="X1493" s="26" t="s">
        <v>524</v>
      </c>
      <c r="Y1493" s="26" t="s">
        <v>8273</v>
      </c>
      <c r="Z1493" s="24"/>
      <c r="AA1493" s="24"/>
      <c r="AB1493" s="26" t="s">
        <v>117</v>
      </c>
      <c r="AC1493" s="28">
        <v>12000</v>
      </c>
      <c r="AD1493" s="24"/>
      <c r="AE1493" s="24"/>
      <c r="AF1493" s="26" t="s">
        <v>120</v>
      </c>
      <c r="AG1493" s="26" t="s">
        <v>846</v>
      </c>
      <c r="AH1493" s="26" t="s">
        <v>185</v>
      </c>
      <c r="AI1493" s="28">
        <v>12000</v>
      </c>
      <c r="AJ1493" s="24"/>
      <c r="AK1493" s="26" t="s">
        <v>8292</v>
      </c>
      <c r="AL1493" s="26" t="s">
        <v>8293</v>
      </c>
      <c r="AM1493" s="26" t="s">
        <v>8289</v>
      </c>
      <c r="AN1493" s="26" t="s">
        <v>8284</v>
      </c>
      <c r="AO1493" s="24"/>
      <c r="AP1493" s="24"/>
      <c r="AQ1493" s="24"/>
      <c r="AR1493" s="24"/>
      <c r="AS1493" s="26" t="s">
        <v>8294</v>
      </c>
      <c r="AT1493" s="24"/>
      <c r="AU1493" s="24"/>
      <c r="AV1493" s="24"/>
      <c r="AW1493" s="28">
        <v>66954</v>
      </c>
      <c r="AX1493" s="26">
        <v>1300</v>
      </c>
      <c r="AY1493" s="28">
        <v>0</v>
      </c>
      <c r="AZ1493" s="28">
        <v>60</v>
      </c>
      <c r="BA1493" s="26">
        <v>0</v>
      </c>
      <c r="BB1493" s="26" t="s">
        <v>148</v>
      </c>
      <c r="BC1493" s="26" t="s">
        <v>8278</v>
      </c>
      <c r="BD1493" s="24"/>
      <c r="BE1493" s="24"/>
      <c r="BF1493" s="24"/>
      <c r="BG1493" s="24"/>
      <c r="BH1493" s="24"/>
      <c r="BI1493" s="24"/>
      <c r="BJ1493" s="24"/>
      <c r="BK1493" s="24"/>
      <c r="BL1493" s="24"/>
      <c r="BM1493" s="24"/>
      <c r="BN1493" s="24"/>
      <c r="BO1493" s="24"/>
      <c r="BP1493" s="24"/>
      <c r="BQ1493" s="24"/>
      <c r="BR1493" s="26">
        <v>3</v>
      </c>
      <c r="BS1493" s="26">
        <v>3</v>
      </c>
      <c r="BT1493" s="26">
        <v>3</v>
      </c>
      <c r="BU1493" s="26">
        <v>4</v>
      </c>
      <c r="BV1493" s="26">
        <v>3</v>
      </c>
      <c r="BW1493" s="26">
        <v>3</v>
      </c>
      <c r="BX1493" s="26">
        <v>3</v>
      </c>
      <c r="BY1493" s="26">
        <v>4</v>
      </c>
      <c r="BZ1493" s="24"/>
      <c r="CA1493" s="24"/>
      <c r="CB1493" s="24"/>
      <c r="CC1493" s="24"/>
      <c r="CD1493" s="24"/>
      <c r="CE1493" s="24"/>
      <c r="CF1493" s="24"/>
      <c r="CG1493" s="24"/>
      <c r="CH1493" s="24"/>
      <c r="CI1493" s="24"/>
      <c r="CJ1493" s="24"/>
      <c r="CK1493" s="24"/>
      <c r="CL1493" s="24"/>
      <c r="CM1493" s="24"/>
      <c r="CN1493" s="24"/>
      <c r="CO1493" s="24"/>
      <c r="CP1493" s="24"/>
      <c r="CQ1493" s="24"/>
      <c r="CR1493" s="24"/>
      <c r="CS1493" s="24"/>
      <c r="CT1493" s="24"/>
      <c r="CU1493" s="24"/>
      <c r="CV1493" s="24"/>
      <c r="CW1493" s="24"/>
      <c r="CX1493" s="24"/>
      <c r="CY1493" s="24"/>
      <c r="CZ1493" s="24"/>
      <c r="DA1493" s="24"/>
      <c r="DB1493" s="24"/>
      <c r="DC1493" s="24"/>
      <c r="DD1493" s="24"/>
      <c r="DE1493" s="24"/>
      <c r="DF1493" s="26" t="s">
        <v>139</v>
      </c>
      <c r="DG1493" s="26" t="s">
        <v>139</v>
      </c>
      <c r="DH1493" s="26" t="s">
        <v>139</v>
      </c>
      <c r="DI1493" s="26" t="s">
        <v>139</v>
      </c>
      <c r="DJ1493" s="26" t="s">
        <v>139</v>
      </c>
      <c r="DK1493" s="26" t="s">
        <v>139</v>
      </c>
      <c r="DL1493" s="26" t="s">
        <v>139</v>
      </c>
      <c r="DM1493" s="26" t="s">
        <v>139</v>
      </c>
      <c r="DN1493" s="26" t="s">
        <v>139</v>
      </c>
      <c r="DO1493" s="26" t="s">
        <v>139</v>
      </c>
    </row>
    <row r="1494" spans="1:119" ht="20.100000000000001" customHeight="1" x14ac:dyDescent="0.25">
      <c r="A1494" s="29" t="str">
        <f t="shared" si="322"/>
        <v>Instituto del Rincón, A.C. (The Corner Project of Malinalco)1</v>
      </c>
      <c r="B1494" s="29" t="str">
        <f t="shared" si="323"/>
        <v>Instituto del Rincón, A.C. (The Corner Project of Malinalco)</v>
      </c>
      <c r="C1494" s="29">
        <f t="shared" si="324"/>
        <v>1</v>
      </c>
      <c r="D1494" s="30" t="str">
        <f t="shared" si="325"/>
        <v>Americas</v>
      </c>
      <c r="E1494" s="30" t="str">
        <f t="shared" si="326"/>
        <v>Malinalco, Mexico</v>
      </c>
      <c r="F1494" s="31">
        <f t="shared" si="327"/>
        <v>0</v>
      </c>
      <c r="G1494" s="31">
        <f t="shared" si="328"/>
        <v>0</v>
      </c>
      <c r="H1494" s="31">
        <f t="shared" si="329"/>
        <v>0</v>
      </c>
      <c r="I1494" s="31">
        <f t="shared" si="330"/>
        <v>0</v>
      </c>
      <c r="J1494" s="31">
        <f t="shared" si="331"/>
        <v>0</v>
      </c>
      <c r="K1494" s="31">
        <f t="shared" si="332"/>
        <v>0</v>
      </c>
      <c r="L1494" s="31">
        <f t="shared" si="333"/>
        <v>0</v>
      </c>
      <c r="M1494" s="31">
        <f t="shared" si="334"/>
        <v>0</v>
      </c>
      <c r="N1494" s="31">
        <f t="shared" si="335"/>
        <v>0</v>
      </c>
      <c r="O1494" s="26" t="s">
        <v>8295</v>
      </c>
      <c r="P1494" s="26" t="s">
        <v>108</v>
      </c>
      <c r="Q1494" s="27">
        <v>41204</v>
      </c>
      <c r="R1494" s="26" t="s">
        <v>155</v>
      </c>
      <c r="S1494" s="26" t="s">
        <v>306</v>
      </c>
      <c r="T1494" s="26" t="s">
        <v>207</v>
      </c>
      <c r="U1494" s="26" t="s">
        <v>168</v>
      </c>
      <c r="V1494" s="26" t="s">
        <v>15731</v>
      </c>
      <c r="W1494" s="26" t="s">
        <v>676</v>
      </c>
      <c r="X1494" s="26" t="s">
        <v>8296</v>
      </c>
      <c r="Y1494" s="26" t="s">
        <v>8297</v>
      </c>
      <c r="Z1494" s="26" t="s">
        <v>8298</v>
      </c>
      <c r="AA1494" s="24"/>
      <c r="AB1494" s="26" t="s">
        <v>117</v>
      </c>
      <c r="AC1494" s="28">
        <v>7000</v>
      </c>
      <c r="AD1494" s="26" t="s">
        <v>3923</v>
      </c>
      <c r="AE1494" s="26" t="s">
        <v>1271</v>
      </c>
      <c r="AF1494" s="26" t="s">
        <v>120</v>
      </c>
      <c r="AG1494" s="26" t="s">
        <v>175</v>
      </c>
      <c r="AH1494" s="26" t="s">
        <v>158</v>
      </c>
      <c r="AI1494" s="28">
        <v>7000</v>
      </c>
      <c r="AJ1494" s="26" t="s">
        <v>1315</v>
      </c>
      <c r="AK1494" s="26" t="s">
        <v>8299</v>
      </c>
      <c r="AL1494" s="26" t="s">
        <v>8300</v>
      </c>
      <c r="AM1494" s="26" t="s">
        <v>8301</v>
      </c>
      <c r="AN1494" s="26" t="s">
        <v>8302</v>
      </c>
      <c r="AO1494" s="26" t="s">
        <v>8303</v>
      </c>
      <c r="AP1494" s="26" t="s">
        <v>8304</v>
      </c>
      <c r="AQ1494" s="24"/>
      <c r="AR1494" s="24"/>
      <c r="AS1494" s="24"/>
      <c r="AT1494" s="24"/>
      <c r="AU1494" s="24"/>
      <c r="AV1494" s="24"/>
      <c r="AW1494" s="28">
        <v>43543</v>
      </c>
      <c r="AX1494" s="26">
        <v>250</v>
      </c>
      <c r="AY1494" s="28">
        <v>35</v>
      </c>
      <c r="AZ1494" s="28">
        <v>25</v>
      </c>
      <c r="BA1494" s="26">
        <v>0</v>
      </c>
      <c r="BB1494" s="26" t="s">
        <v>241</v>
      </c>
      <c r="BC1494" s="26" t="s">
        <v>8305</v>
      </c>
      <c r="BD1494" s="24"/>
      <c r="BE1494" s="24"/>
      <c r="BF1494" s="26" t="s">
        <v>8306</v>
      </c>
      <c r="BG1494" s="26" t="s">
        <v>191</v>
      </c>
      <c r="BH1494" s="26" t="s">
        <v>8307</v>
      </c>
      <c r="BI1494" s="26" t="s">
        <v>191</v>
      </c>
      <c r="BJ1494" s="26" t="s">
        <v>8308</v>
      </c>
      <c r="BK1494" s="26" t="s">
        <v>676</v>
      </c>
      <c r="BL1494" s="26" t="s">
        <v>8309</v>
      </c>
      <c r="BM1494" s="26" t="s">
        <v>676</v>
      </c>
      <c r="BN1494" s="26" t="s">
        <v>8310</v>
      </c>
      <c r="BO1494" s="26" t="s">
        <v>676</v>
      </c>
      <c r="BP1494" s="24"/>
      <c r="BQ1494" s="24"/>
      <c r="BR1494" s="26">
        <v>0</v>
      </c>
      <c r="BS1494" s="26">
        <v>0</v>
      </c>
      <c r="BT1494" s="26">
        <v>0</v>
      </c>
      <c r="BU1494" s="26">
        <v>0</v>
      </c>
      <c r="BV1494" s="26">
        <v>0</v>
      </c>
      <c r="BW1494" s="26">
        <v>0</v>
      </c>
      <c r="BX1494" s="26">
        <v>0</v>
      </c>
      <c r="BY1494" s="26">
        <v>0</v>
      </c>
      <c r="BZ1494" s="24"/>
      <c r="CA1494" s="24"/>
      <c r="CB1494" s="24"/>
      <c r="CC1494" s="24"/>
      <c r="CD1494" s="24"/>
      <c r="CE1494" s="24"/>
      <c r="CF1494" s="24"/>
      <c r="CG1494" s="24"/>
      <c r="CH1494" s="24"/>
      <c r="CI1494" s="24"/>
      <c r="CJ1494" s="24"/>
      <c r="CK1494" s="24"/>
      <c r="CL1494" s="24"/>
      <c r="CM1494" s="24"/>
      <c r="CN1494" s="24"/>
      <c r="CO1494" s="24"/>
      <c r="CP1494" s="24"/>
      <c r="CQ1494" s="24"/>
      <c r="CR1494" s="24"/>
      <c r="CS1494" s="24"/>
      <c r="CT1494" s="24"/>
      <c r="CU1494" s="24"/>
      <c r="CV1494" s="24"/>
      <c r="CW1494" s="24"/>
      <c r="CX1494" s="24"/>
      <c r="CY1494" s="24"/>
      <c r="CZ1494" s="24"/>
      <c r="DA1494" s="24"/>
      <c r="DB1494" s="24"/>
      <c r="DC1494" s="24"/>
      <c r="DD1494" s="24"/>
      <c r="DE1494" s="24"/>
      <c r="DF1494" s="26" t="s">
        <v>120</v>
      </c>
      <c r="DG1494" s="26" t="s">
        <v>120</v>
      </c>
      <c r="DH1494" s="26" t="s">
        <v>139</v>
      </c>
      <c r="DI1494" s="26" t="s">
        <v>120</v>
      </c>
      <c r="DJ1494" s="26" t="s">
        <v>139</v>
      </c>
      <c r="DK1494" s="26" t="s">
        <v>139</v>
      </c>
      <c r="DL1494" s="26" t="s">
        <v>120</v>
      </c>
      <c r="DM1494" s="26" t="s">
        <v>139</v>
      </c>
      <c r="DN1494" s="26" t="s">
        <v>139</v>
      </c>
      <c r="DO1494" s="26" t="s">
        <v>139</v>
      </c>
    </row>
    <row r="1495" spans="1:119" ht="20.100000000000001" customHeight="1" x14ac:dyDescent="0.25">
      <c r="A1495" s="29" t="str">
        <f t="shared" si="322"/>
        <v/>
      </c>
      <c r="B1495" s="29" t="str">
        <f t="shared" si="323"/>
        <v>Instituto Fazer Acontecer (Make It Happen Institute)</v>
      </c>
      <c r="C1495" s="29">
        <f t="shared" si="324"/>
        <v>0</v>
      </c>
      <c r="D1495" s="30" t="str">
        <f t="shared" si="325"/>
        <v>Americas</v>
      </c>
      <c r="E1495" s="30" t="str">
        <f t="shared" si="326"/>
        <v>Salvador da Bahia, Brazil</v>
      </c>
      <c r="F1495" s="31">
        <f t="shared" si="327"/>
        <v>0</v>
      </c>
      <c r="G1495" s="31">
        <f t="shared" si="328"/>
        <v>0</v>
      </c>
      <c r="H1495" s="31">
        <f t="shared" si="329"/>
        <v>0</v>
      </c>
      <c r="I1495" s="31">
        <f t="shared" si="330"/>
        <v>0</v>
      </c>
      <c r="J1495" s="31">
        <f t="shared" si="331"/>
        <v>0</v>
      </c>
      <c r="K1495" s="31">
        <f t="shared" si="332"/>
        <v>0</v>
      </c>
      <c r="L1495" s="31">
        <f t="shared" si="333"/>
        <v>0</v>
      </c>
      <c r="M1495" s="31">
        <f t="shared" si="334"/>
        <v>0</v>
      </c>
      <c r="N1495" s="31">
        <f t="shared" si="335"/>
        <v>0</v>
      </c>
      <c r="O1495" s="26" t="s">
        <v>16177</v>
      </c>
      <c r="P1495" s="26" t="s">
        <v>108</v>
      </c>
      <c r="Q1495" s="27">
        <v>41620</v>
      </c>
      <c r="R1495" s="24"/>
      <c r="S1495" s="24"/>
      <c r="T1495" s="26" t="s">
        <v>194</v>
      </c>
      <c r="U1495" s="24"/>
      <c r="V1495" s="26" t="s">
        <v>15731</v>
      </c>
      <c r="W1495" s="26" t="s">
        <v>308</v>
      </c>
      <c r="X1495" s="26" t="s">
        <v>8312</v>
      </c>
      <c r="Y1495" s="26" t="s">
        <v>8313</v>
      </c>
      <c r="Z1495" s="26" t="s">
        <v>8314</v>
      </c>
      <c r="AA1495" s="24"/>
      <c r="AB1495" s="26" t="s">
        <v>15733</v>
      </c>
      <c r="AC1495" s="28">
        <v>5000</v>
      </c>
      <c r="AD1495" s="24"/>
      <c r="AE1495" s="24"/>
      <c r="AF1495" s="26" t="s">
        <v>120</v>
      </c>
      <c r="AG1495" s="26" t="s">
        <v>312</v>
      </c>
      <c r="AH1495" s="24"/>
      <c r="AI1495" s="28">
        <v>5000</v>
      </c>
      <c r="AJ1495" s="24"/>
      <c r="AK1495" s="24"/>
      <c r="AL1495" s="24"/>
      <c r="AM1495" s="24"/>
      <c r="AN1495" s="24"/>
      <c r="AO1495" s="24"/>
      <c r="AP1495" s="24"/>
      <c r="AQ1495" s="24"/>
      <c r="AR1495" s="24"/>
      <c r="AS1495" s="24"/>
      <c r="AT1495" s="24"/>
      <c r="AU1495" s="24"/>
      <c r="AV1495" s="24"/>
      <c r="AW1495" s="24"/>
      <c r="AX1495" s="24"/>
      <c r="AY1495" s="24"/>
      <c r="AZ1495" s="24"/>
      <c r="BA1495" s="24"/>
      <c r="BB1495" s="24"/>
      <c r="BC1495" s="26" t="s">
        <v>8320</v>
      </c>
      <c r="BD1495" s="24"/>
      <c r="BE1495" s="24"/>
      <c r="BF1495" s="24"/>
      <c r="BG1495" s="24"/>
      <c r="BH1495" s="24"/>
      <c r="BI1495" s="24"/>
      <c r="BJ1495" s="24"/>
      <c r="BK1495" s="24"/>
      <c r="BL1495" s="24"/>
      <c r="BM1495" s="24"/>
      <c r="BN1495" s="24"/>
      <c r="BO1495" s="24"/>
      <c r="BP1495" s="24"/>
      <c r="BQ1495" s="24"/>
      <c r="BR1495" s="24"/>
      <c r="BS1495" s="24"/>
      <c r="BT1495" s="24"/>
      <c r="BU1495" s="24"/>
      <c r="BV1495" s="24"/>
      <c r="BW1495" s="24"/>
      <c r="BX1495" s="24"/>
      <c r="BY1495" s="24"/>
      <c r="BZ1495" s="24"/>
      <c r="CA1495" s="24"/>
      <c r="CB1495" s="24"/>
      <c r="CC1495" s="24"/>
      <c r="CD1495" s="24"/>
      <c r="CE1495" s="24"/>
      <c r="CF1495" s="24"/>
      <c r="CG1495" s="24"/>
      <c r="CH1495" s="24"/>
      <c r="CI1495" s="24"/>
      <c r="CJ1495" s="24"/>
      <c r="CK1495" s="24"/>
      <c r="CL1495" s="24"/>
      <c r="CM1495" s="24"/>
      <c r="CN1495" s="24"/>
      <c r="CO1495" s="24"/>
      <c r="CP1495" s="24"/>
      <c r="CQ1495" s="24"/>
      <c r="CR1495" s="24"/>
      <c r="CS1495" s="24"/>
      <c r="CT1495" s="24"/>
      <c r="CU1495" s="24"/>
      <c r="CV1495" s="24"/>
      <c r="CW1495" s="24"/>
      <c r="CX1495" s="24"/>
      <c r="CY1495" s="24"/>
      <c r="CZ1495" s="24"/>
      <c r="DA1495" s="24"/>
      <c r="DB1495" s="24"/>
      <c r="DC1495" s="24"/>
      <c r="DD1495" s="24"/>
      <c r="DE1495" s="24"/>
      <c r="DF1495" s="26" t="s">
        <v>139</v>
      </c>
      <c r="DG1495" s="26" t="s">
        <v>139</v>
      </c>
      <c r="DH1495" s="26" t="s">
        <v>139</v>
      </c>
      <c r="DI1495" s="26" t="s">
        <v>139</v>
      </c>
      <c r="DJ1495" s="26" t="s">
        <v>139</v>
      </c>
      <c r="DK1495" s="26" t="s">
        <v>139</v>
      </c>
      <c r="DL1495" s="26" t="s">
        <v>139</v>
      </c>
      <c r="DM1495" s="26" t="s">
        <v>139</v>
      </c>
      <c r="DN1495" s="26" t="s">
        <v>139</v>
      </c>
      <c r="DO1495" s="26" t="s">
        <v>139</v>
      </c>
    </row>
    <row r="1496" spans="1:119" ht="20.100000000000001" customHeight="1" x14ac:dyDescent="0.25">
      <c r="A1496" s="29" t="str">
        <f t="shared" si="322"/>
        <v>Instituto Fazer Acontecer (Make It Happen Institute)8</v>
      </c>
      <c r="B1496" s="29" t="str">
        <f t="shared" si="323"/>
        <v>Instituto Fazer Acontecer (Make It Happen Institute)</v>
      </c>
      <c r="C1496" s="29">
        <f t="shared" si="324"/>
        <v>8</v>
      </c>
      <c r="D1496" s="30" t="str">
        <f t="shared" si="325"/>
        <v>Americas</v>
      </c>
      <c r="E1496" s="30" t="str">
        <f t="shared" si="326"/>
        <v>Salvador da Bahia, Brazil</v>
      </c>
      <c r="F1496" s="31">
        <f t="shared" si="327"/>
        <v>3</v>
      </c>
      <c r="G1496" s="31">
        <f t="shared" si="328"/>
        <v>3</v>
      </c>
      <c r="H1496" s="31">
        <f t="shared" si="329"/>
        <v>3</v>
      </c>
      <c r="I1496" s="31">
        <f t="shared" si="330"/>
        <v>3</v>
      </c>
      <c r="J1496" s="31">
        <f t="shared" si="331"/>
        <v>3</v>
      </c>
      <c r="K1496" s="31">
        <f t="shared" si="332"/>
        <v>3</v>
      </c>
      <c r="L1496" s="31">
        <f t="shared" si="333"/>
        <v>4</v>
      </c>
      <c r="M1496" s="31">
        <f t="shared" si="334"/>
        <v>3</v>
      </c>
      <c r="N1496" s="31">
        <f t="shared" si="335"/>
        <v>3.1</v>
      </c>
      <c r="O1496" s="26" t="s">
        <v>8311</v>
      </c>
      <c r="P1496" s="26" t="s">
        <v>108</v>
      </c>
      <c r="Q1496" s="27">
        <v>41400</v>
      </c>
      <c r="R1496" s="26" t="s">
        <v>305</v>
      </c>
      <c r="S1496" s="26" t="s">
        <v>206</v>
      </c>
      <c r="T1496" s="26" t="s">
        <v>207</v>
      </c>
      <c r="U1496" s="26" t="s">
        <v>833</v>
      </c>
      <c r="V1496" s="26" t="s">
        <v>15731</v>
      </c>
      <c r="W1496" s="26" t="s">
        <v>308</v>
      </c>
      <c r="X1496" s="26" t="s">
        <v>8312</v>
      </c>
      <c r="Y1496" s="26" t="s">
        <v>8313</v>
      </c>
      <c r="Z1496" s="26" t="s">
        <v>8314</v>
      </c>
      <c r="AA1496" s="24"/>
      <c r="AB1496" s="26" t="s">
        <v>117</v>
      </c>
      <c r="AC1496" s="28">
        <v>19000</v>
      </c>
      <c r="AD1496" s="24"/>
      <c r="AE1496" s="24"/>
      <c r="AF1496" s="26" t="s">
        <v>120</v>
      </c>
      <c r="AG1496" s="26" t="s">
        <v>312</v>
      </c>
      <c r="AH1496" s="26" t="s">
        <v>906</v>
      </c>
      <c r="AI1496" s="28">
        <v>19000</v>
      </c>
      <c r="AJ1496" s="26" t="s">
        <v>8315</v>
      </c>
      <c r="AK1496" s="26" t="s">
        <v>8316</v>
      </c>
      <c r="AL1496" s="26" t="s">
        <v>8317</v>
      </c>
      <c r="AM1496" s="24"/>
      <c r="AN1496" s="26" t="s">
        <v>8318</v>
      </c>
      <c r="AO1496" s="24"/>
      <c r="AP1496" s="24"/>
      <c r="AQ1496" s="24"/>
      <c r="AR1496" s="26" t="s">
        <v>8319</v>
      </c>
      <c r="AS1496" s="24"/>
      <c r="AT1496" s="24"/>
      <c r="AU1496" s="24"/>
      <c r="AV1496" s="24"/>
      <c r="AW1496" s="28">
        <v>113000</v>
      </c>
      <c r="AX1496" s="26">
        <v>360</v>
      </c>
      <c r="AY1496" s="28">
        <v>100</v>
      </c>
      <c r="AZ1496" s="28">
        <v>90</v>
      </c>
      <c r="BA1496" s="26">
        <v>0</v>
      </c>
      <c r="BB1496" s="26" t="s">
        <v>148</v>
      </c>
      <c r="BC1496" s="26" t="s">
        <v>8320</v>
      </c>
      <c r="BD1496" s="26" t="s">
        <v>125</v>
      </c>
      <c r="BE1496" s="24"/>
      <c r="BF1496" s="26" t="s">
        <v>8321</v>
      </c>
      <c r="BG1496" s="26" t="s">
        <v>308</v>
      </c>
      <c r="BH1496" s="26" t="s">
        <v>1101</v>
      </c>
      <c r="BI1496" s="26" t="s">
        <v>191</v>
      </c>
      <c r="BJ1496" s="24"/>
      <c r="BK1496" s="24"/>
      <c r="BL1496" s="24"/>
      <c r="BM1496" s="24"/>
      <c r="BN1496" s="24"/>
      <c r="BO1496" s="24"/>
      <c r="BP1496" s="24"/>
      <c r="BQ1496" s="24"/>
      <c r="BR1496" s="26">
        <v>3</v>
      </c>
      <c r="BS1496" s="26">
        <v>3</v>
      </c>
      <c r="BT1496" s="26">
        <v>3</v>
      </c>
      <c r="BU1496" s="26">
        <v>3</v>
      </c>
      <c r="BV1496" s="26">
        <v>3</v>
      </c>
      <c r="BW1496" s="26">
        <v>3</v>
      </c>
      <c r="BX1496" s="26">
        <v>4</v>
      </c>
      <c r="BY1496" s="26">
        <v>3</v>
      </c>
      <c r="BZ1496" s="24"/>
      <c r="CA1496" s="24"/>
      <c r="CB1496" s="24"/>
      <c r="CC1496" s="24"/>
      <c r="CD1496" s="24"/>
      <c r="CE1496" s="24"/>
      <c r="CF1496" s="24"/>
      <c r="CG1496" s="24"/>
      <c r="CH1496" s="24"/>
      <c r="CI1496" s="24"/>
      <c r="CJ1496" s="24"/>
      <c r="CK1496" s="24"/>
      <c r="CL1496" s="24"/>
      <c r="CM1496" s="24"/>
      <c r="CN1496" s="24"/>
      <c r="CO1496" s="24"/>
      <c r="CP1496" s="24"/>
      <c r="CQ1496" s="24"/>
      <c r="CR1496" s="24"/>
      <c r="CS1496" s="24"/>
      <c r="CT1496" s="24"/>
      <c r="CU1496" s="24"/>
      <c r="CV1496" s="24"/>
      <c r="CW1496" s="24"/>
      <c r="CX1496" s="24"/>
      <c r="CY1496" s="24"/>
      <c r="CZ1496" s="24"/>
      <c r="DA1496" s="24"/>
      <c r="DB1496" s="24"/>
      <c r="DC1496" s="24"/>
      <c r="DD1496" s="24"/>
      <c r="DE1496" s="24"/>
      <c r="DF1496" s="26" t="s">
        <v>120</v>
      </c>
      <c r="DG1496" s="26" t="s">
        <v>120</v>
      </c>
      <c r="DH1496" s="26" t="s">
        <v>139</v>
      </c>
      <c r="DI1496" s="26" t="s">
        <v>139</v>
      </c>
      <c r="DJ1496" s="26" t="s">
        <v>139</v>
      </c>
      <c r="DK1496" s="26" t="s">
        <v>139</v>
      </c>
      <c r="DL1496" s="26" t="s">
        <v>139</v>
      </c>
      <c r="DM1496" s="26" t="s">
        <v>139</v>
      </c>
      <c r="DN1496" s="26" t="s">
        <v>139</v>
      </c>
      <c r="DO1496" s="26" t="s">
        <v>120</v>
      </c>
    </row>
    <row r="1497" spans="1:119" ht="20.100000000000001" customHeight="1" x14ac:dyDescent="0.25">
      <c r="A1497" s="29" t="str">
        <f t="shared" si="322"/>
        <v>Instituto Fazer Acontecer (Make It Happen Institute)7</v>
      </c>
      <c r="B1497" s="29" t="str">
        <f t="shared" si="323"/>
        <v>Instituto Fazer Acontecer (Make It Happen Institute)</v>
      </c>
      <c r="C1497" s="29">
        <f t="shared" si="324"/>
        <v>7</v>
      </c>
      <c r="D1497" s="30" t="str">
        <f t="shared" si="325"/>
        <v>Americas</v>
      </c>
      <c r="E1497" s="30" t="str">
        <f t="shared" si="326"/>
        <v>Salvador da Bahia, Brazil</v>
      </c>
      <c r="F1497" s="31">
        <f t="shared" si="327"/>
        <v>3</v>
      </c>
      <c r="G1497" s="31">
        <f t="shared" si="328"/>
        <v>3</v>
      </c>
      <c r="H1497" s="31">
        <f t="shared" si="329"/>
        <v>3</v>
      </c>
      <c r="I1497" s="31">
        <f t="shared" si="330"/>
        <v>4</v>
      </c>
      <c r="J1497" s="31">
        <f t="shared" si="331"/>
        <v>3</v>
      </c>
      <c r="K1497" s="31">
        <f t="shared" si="332"/>
        <v>3</v>
      </c>
      <c r="L1497" s="31">
        <f t="shared" si="333"/>
        <v>4</v>
      </c>
      <c r="M1497" s="31">
        <f t="shared" si="334"/>
        <v>4</v>
      </c>
      <c r="N1497" s="31">
        <f t="shared" si="335"/>
        <v>3.4</v>
      </c>
      <c r="O1497" s="26" t="s">
        <v>8322</v>
      </c>
      <c r="P1497" s="26" t="s">
        <v>108</v>
      </c>
      <c r="Q1497" s="27">
        <v>41038</v>
      </c>
      <c r="R1497" s="26" t="s">
        <v>166</v>
      </c>
      <c r="S1497" s="26" t="s">
        <v>217</v>
      </c>
      <c r="T1497" s="26" t="s">
        <v>175</v>
      </c>
      <c r="U1497" s="26" t="s">
        <v>833</v>
      </c>
      <c r="V1497" s="26" t="s">
        <v>15731</v>
      </c>
      <c r="W1497" s="26" t="s">
        <v>308</v>
      </c>
      <c r="X1497" s="26" t="s">
        <v>8312</v>
      </c>
      <c r="Y1497" s="26" t="s">
        <v>8313</v>
      </c>
      <c r="Z1497" s="26" t="s">
        <v>8314</v>
      </c>
      <c r="AA1497" s="24"/>
      <c r="AB1497" s="26" t="s">
        <v>117</v>
      </c>
      <c r="AC1497" s="28">
        <v>14000</v>
      </c>
      <c r="AD1497" s="24"/>
      <c r="AE1497" s="24"/>
      <c r="AF1497" s="26" t="s">
        <v>120</v>
      </c>
      <c r="AG1497" s="26" t="s">
        <v>312</v>
      </c>
      <c r="AH1497" s="26" t="s">
        <v>235</v>
      </c>
      <c r="AI1497" s="28">
        <v>14000</v>
      </c>
      <c r="AJ1497" s="24"/>
      <c r="AK1497" s="26" t="s">
        <v>8323</v>
      </c>
      <c r="AL1497" s="26" t="s">
        <v>8324</v>
      </c>
      <c r="AM1497" s="26" t="s">
        <v>8325</v>
      </c>
      <c r="AN1497" s="26" t="s">
        <v>8318</v>
      </c>
      <c r="AO1497" s="26" t="s">
        <v>8326</v>
      </c>
      <c r="AP1497" s="24"/>
      <c r="AQ1497" s="24"/>
      <c r="AR1497" s="24"/>
      <c r="AS1497" s="24"/>
      <c r="AT1497" s="24"/>
      <c r="AU1497" s="26" t="s">
        <v>8327</v>
      </c>
      <c r="AV1497" s="24"/>
      <c r="AW1497" s="28">
        <v>63638</v>
      </c>
      <c r="AX1497" s="26">
        <v>300</v>
      </c>
      <c r="AY1497" s="28">
        <v>80</v>
      </c>
      <c r="AZ1497" s="28">
        <v>70</v>
      </c>
      <c r="BA1497" s="26">
        <v>0</v>
      </c>
      <c r="BB1497" s="26" t="s">
        <v>148</v>
      </c>
      <c r="BC1497" s="26" t="s">
        <v>8320</v>
      </c>
      <c r="BD1497" s="26" t="s">
        <v>125</v>
      </c>
      <c r="BE1497" s="24"/>
      <c r="BF1497" s="26" t="s">
        <v>4088</v>
      </c>
      <c r="BG1497" s="26" t="s">
        <v>191</v>
      </c>
      <c r="BH1497" s="26" t="s">
        <v>8328</v>
      </c>
      <c r="BI1497" s="26" t="s">
        <v>308</v>
      </c>
      <c r="BJ1497" s="26" t="s">
        <v>8321</v>
      </c>
      <c r="BK1497" s="26" t="s">
        <v>308</v>
      </c>
      <c r="BL1497" s="24"/>
      <c r="BM1497" s="24"/>
      <c r="BN1497" s="24"/>
      <c r="BO1497" s="24"/>
      <c r="BP1497" s="24"/>
      <c r="BQ1497" s="24"/>
      <c r="BR1497" s="26">
        <v>3</v>
      </c>
      <c r="BS1497" s="26">
        <v>3</v>
      </c>
      <c r="BT1497" s="26">
        <v>3</v>
      </c>
      <c r="BU1497" s="26">
        <v>4</v>
      </c>
      <c r="BV1497" s="26">
        <v>3</v>
      </c>
      <c r="BW1497" s="26">
        <v>3</v>
      </c>
      <c r="BX1497" s="26">
        <v>4</v>
      </c>
      <c r="BY1497" s="26">
        <v>4</v>
      </c>
      <c r="BZ1497" s="24"/>
      <c r="CA1497" s="24"/>
      <c r="CB1497" s="24"/>
      <c r="CC1497" s="24"/>
      <c r="CD1497" s="24"/>
      <c r="CE1497" s="24"/>
      <c r="CF1497" s="24"/>
      <c r="CG1497" s="24"/>
      <c r="CH1497" s="24"/>
      <c r="CI1497" s="24"/>
      <c r="CJ1497" s="24"/>
      <c r="CK1497" s="24"/>
      <c r="CL1497" s="24"/>
      <c r="CM1497" s="24"/>
      <c r="CN1497" s="24"/>
      <c r="CO1497" s="24"/>
      <c r="CP1497" s="24"/>
      <c r="CQ1497" s="24"/>
      <c r="CR1497" s="24"/>
      <c r="CS1497" s="24"/>
      <c r="CT1497" s="24"/>
      <c r="CU1497" s="24"/>
      <c r="CV1497" s="24"/>
      <c r="CW1497" s="24"/>
      <c r="CX1497" s="24"/>
      <c r="CY1497" s="24"/>
      <c r="CZ1497" s="24"/>
      <c r="DA1497" s="24"/>
      <c r="DB1497" s="24"/>
      <c r="DC1497" s="24"/>
      <c r="DD1497" s="24"/>
      <c r="DE1497" s="24"/>
      <c r="DF1497" s="26" t="s">
        <v>120</v>
      </c>
      <c r="DG1497" s="26" t="s">
        <v>120</v>
      </c>
      <c r="DH1497" s="26" t="s">
        <v>120</v>
      </c>
      <c r="DI1497" s="26" t="s">
        <v>139</v>
      </c>
      <c r="DJ1497" s="26" t="s">
        <v>139</v>
      </c>
      <c r="DK1497" s="26" t="s">
        <v>139</v>
      </c>
      <c r="DL1497" s="26" t="s">
        <v>139</v>
      </c>
      <c r="DM1497" s="26" t="s">
        <v>139</v>
      </c>
      <c r="DN1497" s="26" t="s">
        <v>139</v>
      </c>
      <c r="DO1497" s="26" t="s">
        <v>139</v>
      </c>
    </row>
    <row r="1498" spans="1:119" ht="20.100000000000001" customHeight="1" x14ac:dyDescent="0.25">
      <c r="A1498" s="29" t="str">
        <f t="shared" si="322"/>
        <v>Instituto Fazer Acontecer (Make It Happen Institute)6</v>
      </c>
      <c r="B1498" s="29" t="str">
        <f t="shared" si="323"/>
        <v>Instituto Fazer Acontecer (Make It Happen Institute)</v>
      </c>
      <c r="C1498" s="29">
        <f t="shared" si="324"/>
        <v>6</v>
      </c>
      <c r="D1498" s="30" t="str">
        <f t="shared" si="325"/>
        <v>Americas</v>
      </c>
      <c r="E1498" s="30" t="str">
        <f t="shared" si="326"/>
        <v>Salvador da Bahia, Brazil</v>
      </c>
      <c r="F1498" s="31">
        <f t="shared" si="327"/>
        <v>3</v>
      </c>
      <c r="G1498" s="31">
        <f t="shared" si="328"/>
        <v>3</v>
      </c>
      <c r="H1498" s="31">
        <f t="shared" si="329"/>
        <v>4</v>
      </c>
      <c r="I1498" s="31">
        <f t="shared" si="330"/>
        <v>2</v>
      </c>
      <c r="J1498" s="31">
        <f t="shared" si="331"/>
        <v>3</v>
      </c>
      <c r="K1498" s="31">
        <f t="shared" si="332"/>
        <v>2</v>
      </c>
      <c r="L1498" s="31">
        <f t="shared" si="333"/>
        <v>3</v>
      </c>
      <c r="M1498" s="31">
        <f t="shared" si="334"/>
        <v>4</v>
      </c>
      <c r="N1498" s="31">
        <f t="shared" si="335"/>
        <v>3</v>
      </c>
      <c r="O1498" s="26" t="s">
        <v>8329</v>
      </c>
      <c r="P1498" s="26" t="s">
        <v>108</v>
      </c>
      <c r="Q1498" s="27">
        <v>40672</v>
      </c>
      <c r="R1498" s="26" t="s">
        <v>166</v>
      </c>
      <c r="S1498" s="26" t="s">
        <v>409</v>
      </c>
      <c r="T1498" s="26" t="s">
        <v>333</v>
      </c>
      <c r="U1498" s="26" t="s">
        <v>307</v>
      </c>
      <c r="V1498" s="26" t="s">
        <v>15731</v>
      </c>
      <c r="W1498" s="26" t="s">
        <v>308</v>
      </c>
      <c r="X1498" s="26" t="s">
        <v>8312</v>
      </c>
      <c r="Y1498" s="26" t="s">
        <v>8313</v>
      </c>
      <c r="Z1498" s="26" t="s">
        <v>8314</v>
      </c>
      <c r="AA1498" s="24"/>
      <c r="AB1498" s="26" t="s">
        <v>117</v>
      </c>
      <c r="AC1498" s="28">
        <v>14000</v>
      </c>
      <c r="AD1498" s="24"/>
      <c r="AE1498" s="24"/>
      <c r="AF1498" s="26" t="s">
        <v>120</v>
      </c>
      <c r="AG1498" s="26" t="s">
        <v>312</v>
      </c>
      <c r="AH1498" s="26" t="s">
        <v>250</v>
      </c>
      <c r="AI1498" s="28">
        <v>14000</v>
      </c>
      <c r="AJ1498" s="24"/>
      <c r="AK1498" s="26" t="s">
        <v>8330</v>
      </c>
      <c r="AL1498" s="26" t="s">
        <v>8324</v>
      </c>
      <c r="AM1498" s="26" t="s">
        <v>8331</v>
      </c>
      <c r="AN1498" s="26" t="s">
        <v>8332</v>
      </c>
      <c r="AO1498" s="26" t="s">
        <v>8333</v>
      </c>
      <c r="AP1498" s="24"/>
      <c r="AQ1498" s="24"/>
      <c r="AR1498" s="24"/>
      <c r="AS1498" s="26" t="s">
        <v>8334</v>
      </c>
      <c r="AT1498" s="24"/>
      <c r="AU1498" s="24"/>
      <c r="AV1498" s="24"/>
      <c r="AW1498" s="28">
        <v>84848</v>
      </c>
      <c r="AX1498" s="26">
        <v>500</v>
      </c>
      <c r="AY1498" s="28">
        <v>80</v>
      </c>
      <c r="AZ1498" s="28">
        <v>50</v>
      </c>
      <c r="BA1498" s="26">
        <v>0</v>
      </c>
      <c r="BB1498" s="26" t="s">
        <v>148</v>
      </c>
      <c r="BC1498" s="26" t="s">
        <v>8320</v>
      </c>
      <c r="BD1498" s="24"/>
      <c r="BE1498" s="24"/>
      <c r="BF1498" s="26" t="s">
        <v>1695</v>
      </c>
      <c r="BG1498" s="26" t="s">
        <v>308</v>
      </c>
      <c r="BH1498" s="26" t="s">
        <v>8335</v>
      </c>
      <c r="BI1498" s="26" t="s">
        <v>191</v>
      </c>
      <c r="BJ1498" s="26" t="s">
        <v>1101</v>
      </c>
      <c r="BK1498" s="26" t="s">
        <v>191</v>
      </c>
      <c r="BL1498" s="24"/>
      <c r="BM1498" s="24"/>
      <c r="BN1498" s="24"/>
      <c r="BO1498" s="24"/>
      <c r="BP1498" s="24"/>
      <c r="BQ1498" s="24"/>
      <c r="BR1498" s="26">
        <v>3</v>
      </c>
      <c r="BS1498" s="26">
        <v>3</v>
      </c>
      <c r="BT1498" s="26">
        <v>4</v>
      </c>
      <c r="BU1498" s="26">
        <v>2</v>
      </c>
      <c r="BV1498" s="26">
        <v>3</v>
      </c>
      <c r="BW1498" s="26">
        <v>2</v>
      </c>
      <c r="BX1498" s="26">
        <v>3</v>
      </c>
      <c r="BY1498" s="26">
        <v>4</v>
      </c>
      <c r="BZ1498" s="24"/>
      <c r="CA1498" s="24"/>
      <c r="CB1498" s="24"/>
      <c r="CC1498" s="24"/>
      <c r="CD1498" s="24"/>
      <c r="CE1498" s="24"/>
      <c r="CF1498" s="24"/>
      <c r="CG1498" s="24"/>
      <c r="CH1498" s="24"/>
      <c r="CI1498" s="24"/>
      <c r="CJ1498" s="24"/>
      <c r="CK1498" s="24"/>
      <c r="CL1498" s="24"/>
      <c r="CM1498" s="24"/>
      <c r="CN1498" s="24"/>
      <c r="CO1498" s="24"/>
      <c r="CP1498" s="24"/>
      <c r="CQ1498" s="24"/>
      <c r="CR1498" s="24"/>
      <c r="CS1498" s="24"/>
      <c r="CT1498" s="24"/>
      <c r="CU1498" s="24"/>
      <c r="CV1498" s="24"/>
      <c r="CW1498" s="24"/>
      <c r="CX1498" s="24"/>
      <c r="CY1498" s="24"/>
      <c r="CZ1498" s="24"/>
      <c r="DA1498" s="24"/>
      <c r="DB1498" s="24"/>
      <c r="DC1498" s="24"/>
      <c r="DD1498" s="24"/>
      <c r="DE1498" s="24"/>
      <c r="DF1498" s="26" t="s">
        <v>139</v>
      </c>
      <c r="DG1498" s="26" t="s">
        <v>120</v>
      </c>
      <c r="DH1498" s="26" t="s">
        <v>120</v>
      </c>
      <c r="DI1498" s="26" t="s">
        <v>139</v>
      </c>
      <c r="DJ1498" s="26" t="s">
        <v>139</v>
      </c>
      <c r="DK1498" s="26" t="s">
        <v>139</v>
      </c>
      <c r="DL1498" s="26" t="s">
        <v>139</v>
      </c>
      <c r="DM1498" s="26" t="s">
        <v>139</v>
      </c>
      <c r="DN1498" s="26" t="s">
        <v>139</v>
      </c>
      <c r="DO1498" s="26" t="s">
        <v>139</v>
      </c>
    </row>
    <row r="1499" spans="1:119" ht="20.100000000000001" customHeight="1" x14ac:dyDescent="0.25">
      <c r="A1499" s="29" t="str">
        <f t="shared" si="322"/>
        <v/>
      </c>
      <c r="B1499" s="29" t="str">
        <f t="shared" si="323"/>
        <v>Instituto Fazer Acontecer (Make It Happen Institute)</v>
      </c>
      <c r="C1499" s="29">
        <f t="shared" si="324"/>
        <v>0</v>
      </c>
      <c r="D1499" s="30" t="str">
        <f t="shared" si="325"/>
        <v>Americas</v>
      </c>
      <c r="E1499" s="30" t="str">
        <f t="shared" si="326"/>
        <v>Salvador da Bahia, Brazil</v>
      </c>
      <c r="F1499" s="31">
        <f t="shared" si="327"/>
        <v>0</v>
      </c>
      <c r="G1499" s="31">
        <f t="shared" si="328"/>
        <v>0</v>
      </c>
      <c r="H1499" s="31">
        <f t="shared" si="329"/>
        <v>0</v>
      </c>
      <c r="I1499" s="31">
        <f t="shared" si="330"/>
        <v>0</v>
      </c>
      <c r="J1499" s="31">
        <f t="shared" si="331"/>
        <v>0</v>
      </c>
      <c r="K1499" s="31">
        <f t="shared" si="332"/>
        <v>0</v>
      </c>
      <c r="L1499" s="31">
        <f t="shared" si="333"/>
        <v>0</v>
      </c>
      <c r="M1499" s="31">
        <f t="shared" si="334"/>
        <v>0</v>
      </c>
      <c r="N1499" s="31">
        <f t="shared" si="335"/>
        <v>0</v>
      </c>
      <c r="O1499" s="26" t="s">
        <v>16178</v>
      </c>
      <c r="P1499" s="26" t="s">
        <v>108</v>
      </c>
      <c r="Q1499" s="27">
        <v>40652</v>
      </c>
      <c r="R1499" s="24"/>
      <c r="S1499" s="24"/>
      <c r="T1499" s="26" t="s">
        <v>333</v>
      </c>
      <c r="U1499" s="24"/>
      <c r="V1499" s="26" t="s">
        <v>15731</v>
      </c>
      <c r="W1499" s="26" t="s">
        <v>308</v>
      </c>
      <c r="X1499" s="26" t="s">
        <v>8312</v>
      </c>
      <c r="Y1499" s="26" t="s">
        <v>8313</v>
      </c>
      <c r="Z1499" s="26" t="s">
        <v>8314</v>
      </c>
      <c r="AA1499" s="24"/>
      <c r="AB1499" s="26" t="s">
        <v>15736</v>
      </c>
      <c r="AC1499" s="28">
        <v>1000</v>
      </c>
      <c r="AD1499" s="24"/>
      <c r="AE1499" s="24"/>
      <c r="AF1499" s="26" t="s">
        <v>120</v>
      </c>
      <c r="AG1499" s="26" t="s">
        <v>312</v>
      </c>
      <c r="AH1499" s="24"/>
      <c r="AI1499" s="28">
        <v>1000</v>
      </c>
      <c r="AJ1499" s="24"/>
      <c r="AK1499" s="24"/>
      <c r="AL1499" s="24"/>
      <c r="AM1499" s="24"/>
      <c r="AN1499" s="24"/>
      <c r="AO1499" s="24"/>
      <c r="AP1499" s="24"/>
      <c r="AQ1499" s="24"/>
      <c r="AR1499" s="24"/>
      <c r="AS1499" s="24"/>
      <c r="AT1499" s="24"/>
      <c r="AU1499" s="24"/>
      <c r="AV1499" s="24"/>
      <c r="AW1499" s="28">
        <v>0</v>
      </c>
      <c r="AX1499" s="26">
        <v>0</v>
      </c>
      <c r="AY1499" s="28">
        <v>0</v>
      </c>
      <c r="AZ1499" s="28">
        <v>0</v>
      </c>
      <c r="BA1499" s="26">
        <v>0</v>
      </c>
      <c r="BB1499" s="24"/>
      <c r="BC1499" s="26" t="s">
        <v>8320</v>
      </c>
      <c r="BD1499" s="24"/>
      <c r="BE1499" s="24"/>
      <c r="BF1499" s="24"/>
      <c r="BG1499" s="24"/>
      <c r="BH1499" s="24"/>
      <c r="BI1499" s="24"/>
      <c r="BJ1499" s="24"/>
      <c r="BK1499" s="24"/>
      <c r="BL1499" s="24"/>
      <c r="BM1499" s="24"/>
      <c r="BN1499" s="24"/>
      <c r="BO1499" s="24"/>
      <c r="BP1499" s="24"/>
      <c r="BQ1499" s="24"/>
      <c r="BR1499" s="26">
        <v>0</v>
      </c>
      <c r="BS1499" s="26">
        <v>0</v>
      </c>
      <c r="BT1499" s="26">
        <v>0</v>
      </c>
      <c r="BU1499" s="26">
        <v>0</v>
      </c>
      <c r="BV1499" s="26">
        <v>0</v>
      </c>
      <c r="BW1499" s="26">
        <v>0</v>
      </c>
      <c r="BX1499" s="26">
        <v>0</v>
      </c>
      <c r="BY1499" s="26">
        <v>0</v>
      </c>
      <c r="BZ1499" s="24"/>
      <c r="CA1499" s="24"/>
      <c r="CB1499" s="24"/>
      <c r="CC1499" s="24"/>
      <c r="CD1499" s="24"/>
      <c r="CE1499" s="24"/>
      <c r="CF1499" s="24"/>
      <c r="CG1499" s="24"/>
      <c r="CH1499" s="24"/>
      <c r="CI1499" s="24"/>
      <c r="CJ1499" s="24"/>
      <c r="CK1499" s="24"/>
      <c r="CL1499" s="24"/>
      <c r="CM1499" s="24"/>
      <c r="CN1499" s="24"/>
      <c r="CO1499" s="24"/>
      <c r="CP1499" s="24"/>
      <c r="CQ1499" s="24"/>
      <c r="CR1499" s="24"/>
      <c r="CS1499" s="24"/>
      <c r="CT1499" s="24"/>
      <c r="CU1499" s="24"/>
      <c r="CV1499" s="24"/>
      <c r="CW1499" s="24"/>
      <c r="CX1499" s="24"/>
      <c r="CY1499" s="24"/>
      <c r="CZ1499" s="24"/>
      <c r="DA1499" s="24"/>
      <c r="DB1499" s="24"/>
      <c r="DC1499" s="24"/>
      <c r="DD1499" s="24"/>
      <c r="DE1499" s="24"/>
      <c r="DF1499" s="26" t="s">
        <v>139</v>
      </c>
      <c r="DG1499" s="26" t="s">
        <v>139</v>
      </c>
      <c r="DH1499" s="26" t="s">
        <v>139</v>
      </c>
      <c r="DI1499" s="26" t="s">
        <v>139</v>
      </c>
      <c r="DJ1499" s="26" t="s">
        <v>139</v>
      </c>
      <c r="DK1499" s="26" t="s">
        <v>139</v>
      </c>
      <c r="DL1499" s="26" t="s">
        <v>139</v>
      </c>
      <c r="DM1499" s="26" t="s">
        <v>139</v>
      </c>
      <c r="DN1499" s="26" t="s">
        <v>139</v>
      </c>
      <c r="DO1499" s="26" t="s">
        <v>139</v>
      </c>
    </row>
    <row r="1500" spans="1:119" ht="20.100000000000001" customHeight="1" x14ac:dyDescent="0.25">
      <c r="A1500" s="29" t="str">
        <f t="shared" si="322"/>
        <v>Instituto Fazer Acontecer (Make It Happen Institute)5</v>
      </c>
      <c r="B1500" s="29" t="str">
        <f t="shared" si="323"/>
        <v>Instituto Fazer Acontecer (Make It Happen Institute)</v>
      </c>
      <c r="C1500" s="29">
        <f t="shared" si="324"/>
        <v>5</v>
      </c>
      <c r="D1500" s="30" t="str">
        <f t="shared" si="325"/>
        <v>Americas</v>
      </c>
      <c r="E1500" s="30" t="str">
        <f t="shared" si="326"/>
        <v>Salvador da Bahia, Brazil</v>
      </c>
      <c r="F1500" s="31">
        <f t="shared" si="327"/>
        <v>3</v>
      </c>
      <c r="G1500" s="31">
        <f t="shared" si="328"/>
        <v>3</v>
      </c>
      <c r="H1500" s="31">
        <f t="shared" si="329"/>
        <v>2</v>
      </c>
      <c r="I1500" s="31">
        <f t="shared" si="330"/>
        <v>3</v>
      </c>
      <c r="J1500" s="31">
        <f t="shared" si="331"/>
        <v>2</v>
      </c>
      <c r="K1500" s="31">
        <f t="shared" si="332"/>
        <v>3</v>
      </c>
      <c r="L1500" s="31">
        <f t="shared" si="333"/>
        <v>3</v>
      </c>
      <c r="M1500" s="31">
        <f t="shared" si="334"/>
        <v>3</v>
      </c>
      <c r="N1500" s="31">
        <f t="shared" si="335"/>
        <v>2.8</v>
      </c>
      <c r="O1500" s="26" t="s">
        <v>8336</v>
      </c>
      <c r="P1500" s="26" t="s">
        <v>108</v>
      </c>
      <c r="Q1500" s="27">
        <v>40311</v>
      </c>
      <c r="R1500" s="26" t="s">
        <v>166</v>
      </c>
      <c r="S1500" s="26" t="s">
        <v>234</v>
      </c>
      <c r="T1500" s="26" t="s">
        <v>224</v>
      </c>
      <c r="U1500" s="26" t="s">
        <v>307</v>
      </c>
      <c r="V1500" s="26" t="s">
        <v>15731</v>
      </c>
      <c r="W1500" s="26" t="s">
        <v>308</v>
      </c>
      <c r="X1500" s="26" t="s">
        <v>8312</v>
      </c>
      <c r="Y1500" s="26" t="s">
        <v>8313</v>
      </c>
      <c r="Z1500" s="26" t="s">
        <v>8314</v>
      </c>
      <c r="AA1500" s="24"/>
      <c r="AB1500" s="26" t="s">
        <v>117</v>
      </c>
      <c r="AC1500" s="28">
        <v>12000</v>
      </c>
      <c r="AD1500" s="24"/>
      <c r="AE1500" s="24"/>
      <c r="AF1500" s="26" t="s">
        <v>120</v>
      </c>
      <c r="AG1500" s="26" t="s">
        <v>312</v>
      </c>
      <c r="AH1500" s="26" t="s">
        <v>176</v>
      </c>
      <c r="AI1500" s="28">
        <v>12000</v>
      </c>
      <c r="AJ1500" s="24"/>
      <c r="AK1500" s="26" t="s">
        <v>8323</v>
      </c>
      <c r="AL1500" s="26" t="s">
        <v>8337</v>
      </c>
      <c r="AM1500" s="26" t="s">
        <v>8331</v>
      </c>
      <c r="AN1500" s="26" t="s">
        <v>8332</v>
      </c>
      <c r="AO1500" s="24"/>
      <c r="AP1500" s="24"/>
      <c r="AQ1500" s="24"/>
      <c r="AR1500" s="24"/>
      <c r="AS1500" s="24"/>
      <c r="AT1500" s="24"/>
      <c r="AU1500" s="24"/>
      <c r="AV1500" s="24"/>
      <c r="AW1500" s="28">
        <v>59791</v>
      </c>
      <c r="AX1500" s="26">
        <v>390</v>
      </c>
      <c r="AY1500" s="28">
        <v>85</v>
      </c>
      <c r="AZ1500" s="28">
        <v>65</v>
      </c>
      <c r="BA1500" s="26">
        <v>0</v>
      </c>
      <c r="BB1500" s="26" t="s">
        <v>148</v>
      </c>
      <c r="BC1500" s="26" t="s">
        <v>8320</v>
      </c>
      <c r="BD1500" s="24"/>
      <c r="BE1500" s="24"/>
      <c r="BF1500" s="24"/>
      <c r="BG1500" s="24"/>
      <c r="BH1500" s="24"/>
      <c r="BI1500" s="24"/>
      <c r="BJ1500" s="24"/>
      <c r="BK1500" s="24"/>
      <c r="BL1500" s="24"/>
      <c r="BM1500" s="24"/>
      <c r="BN1500" s="24"/>
      <c r="BO1500" s="24"/>
      <c r="BP1500" s="24"/>
      <c r="BQ1500" s="24"/>
      <c r="BR1500" s="26">
        <v>3</v>
      </c>
      <c r="BS1500" s="26">
        <v>3</v>
      </c>
      <c r="BT1500" s="26">
        <v>2</v>
      </c>
      <c r="BU1500" s="26">
        <v>3</v>
      </c>
      <c r="BV1500" s="26">
        <v>2</v>
      </c>
      <c r="BW1500" s="26">
        <v>3</v>
      </c>
      <c r="BX1500" s="26">
        <v>3</v>
      </c>
      <c r="BY1500" s="26">
        <v>3</v>
      </c>
      <c r="BZ1500" s="24"/>
      <c r="CA1500" s="24"/>
      <c r="CB1500" s="24"/>
      <c r="CC1500" s="24"/>
      <c r="CD1500" s="24"/>
      <c r="CE1500" s="24"/>
      <c r="CF1500" s="24"/>
      <c r="CG1500" s="24"/>
      <c r="CH1500" s="24"/>
      <c r="CI1500" s="24"/>
      <c r="CJ1500" s="24"/>
      <c r="CK1500" s="24"/>
      <c r="CL1500" s="24"/>
      <c r="CM1500" s="24"/>
      <c r="CN1500" s="24"/>
      <c r="CO1500" s="24"/>
      <c r="CP1500" s="24"/>
      <c r="CQ1500" s="24"/>
      <c r="CR1500" s="24"/>
      <c r="CS1500" s="24"/>
      <c r="CT1500" s="24"/>
      <c r="CU1500" s="24"/>
      <c r="CV1500" s="24"/>
      <c r="CW1500" s="24"/>
      <c r="CX1500" s="24"/>
      <c r="CY1500" s="24"/>
      <c r="CZ1500" s="24"/>
      <c r="DA1500" s="24"/>
      <c r="DB1500" s="24"/>
      <c r="DC1500" s="24"/>
      <c r="DD1500" s="24"/>
      <c r="DE1500" s="24"/>
      <c r="DF1500" s="26" t="s">
        <v>139</v>
      </c>
      <c r="DG1500" s="26" t="s">
        <v>139</v>
      </c>
      <c r="DH1500" s="26" t="s">
        <v>139</v>
      </c>
      <c r="DI1500" s="26" t="s">
        <v>139</v>
      </c>
      <c r="DJ1500" s="26" t="s">
        <v>139</v>
      </c>
      <c r="DK1500" s="26" t="s">
        <v>139</v>
      </c>
      <c r="DL1500" s="26" t="s">
        <v>139</v>
      </c>
      <c r="DM1500" s="26" t="s">
        <v>139</v>
      </c>
      <c r="DN1500" s="26" t="s">
        <v>139</v>
      </c>
      <c r="DO1500" s="26" t="s">
        <v>139</v>
      </c>
    </row>
    <row r="1501" spans="1:119" ht="20.100000000000001" customHeight="1" x14ac:dyDescent="0.25">
      <c r="A1501" s="29" t="str">
        <f t="shared" si="322"/>
        <v>Instituto para el Desarrollo de la Mujer y la Infancia (Institute for the Development of Women and Children)7</v>
      </c>
      <c r="B1501" s="29" t="str">
        <f t="shared" si="323"/>
        <v>Instituto para el Desarrollo de la Mujer y la Infancia (Institute for the Development of Women and Children)</v>
      </c>
      <c r="C1501" s="29">
        <f t="shared" si="324"/>
        <v>7</v>
      </c>
      <c r="D1501" s="30" t="str">
        <f t="shared" si="325"/>
        <v>Americas</v>
      </c>
      <c r="E1501" s="30" t="str">
        <f t="shared" si="326"/>
        <v>Panama City, Panama</v>
      </c>
      <c r="F1501" s="31">
        <f t="shared" si="327"/>
        <v>3</v>
      </c>
      <c r="G1501" s="31">
        <f t="shared" si="328"/>
        <v>3</v>
      </c>
      <c r="H1501" s="31">
        <f t="shared" si="329"/>
        <v>3</v>
      </c>
      <c r="I1501" s="31">
        <f t="shared" si="330"/>
        <v>3</v>
      </c>
      <c r="J1501" s="31">
        <f t="shared" si="331"/>
        <v>3</v>
      </c>
      <c r="K1501" s="31">
        <f t="shared" si="332"/>
        <v>4</v>
      </c>
      <c r="L1501" s="31">
        <f t="shared" si="333"/>
        <v>4</v>
      </c>
      <c r="M1501" s="31">
        <f t="shared" si="334"/>
        <v>2</v>
      </c>
      <c r="N1501" s="31">
        <f t="shared" si="335"/>
        <v>3.1</v>
      </c>
      <c r="O1501" s="26" t="s">
        <v>8338</v>
      </c>
      <c r="P1501" s="26" t="s">
        <v>108</v>
      </c>
      <c r="Q1501" s="27">
        <v>41204</v>
      </c>
      <c r="R1501" s="26" t="s">
        <v>305</v>
      </c>
      <c r="S1501" s="26" t="s">
        <v>306</v>
      </c>
      <c r="T1501" s="26" t="s">
        <v>207</v>
      </c>
      <c r="U1501" s="26" t="s">
        <v>112</v>
      </c>
      <c r="V1501" s="26" t="s">
        <v>15731</v>
      </c>
      <c r="W1501" s="26" t="s">
        <v>1964</v>
      </c>
      <c r="X1501" s="26" t="s">
        <v>1965</v>
      </c>
      <c r="Y1501" s="26" t="s">
        <v>8339</v>
      </c>
      <c r="Z1501" s="26" t="s">
        <v>8340</v>
      </c>
      <c r="AA1501" s="24"/>
      <c r="AB1501" s="26" t="s">
        <v>117</v>
      </c>
      <c r="AC1501" s="28">
        <v>14000</v>
      </c>
      <c r="AD1501" s="24"/>
      <c r="AE1501" s="26" t="s">
        <v>1314</v>
      </c>
      <c r="AF1501" s="26" t="s">
        <v>120</v>
      </c>
      <c r="AG1501" s="26" t="s">
        <v>312</v>
      </c>
      <c r="AH1501" s="26" t="s">
        <v>235</v>
      </c>
      <c r="AI1501" s="28">
        <v>14000</v>
      </c>
      <c r="AJ1501" s="26" t="s">
        <v>8341</v>
      </c>
      <c r="AK1501" s="26" t="s">
        <v>8342</v>
      </c>
      <c r="AL1501" s="26" t="s">
        <v>8343</v>
      </c>
      <c r="AM1501" s="24"/>
      <c r="AN1501" s="24"/>
      <c r="AO1501" s="24"/>
      <c r="AP1501" s="24"/>
      <c r="AQ1501" s="24"/>
      <c r="AR1501" s="26" t="s">
        <v>8344</v>
      </c>
      <c r="AS1501" s="24"/>
      <c r="AT1501" s="24"/>
      <c r="AU1501" s="24"/>
      <c r="AV1501" s="24"/>
      <c r="AW1501" s="28">
        <v>72000</v>
      </c>
      <c r="AX1501" s="26">
        <v>550</v>
      </c>
      <c r="AY1501" s="28">
        <v>300</v>
      </c>
      <c r="AZ1501" s="28">
        <v>300</v>
      </c>
      <c r="BA1501" s="26">
        <v>0</v>
      </c>
      <c r="BB1501" s="26" t="s">
        <v>241</v>
      </c>
      <c r="BC1501" s="26" t="s">
        <v>8345</v>
      </c>
      <c r="BD1501" s="26" t="s">
        <v>125</v>
      </c>
      <c r="BE1501" s="24"/>
      <c r="BF1501" s="26" t="s">
        <v>448</v>
      </c>
      <c r="BG1501" s="26" t="s">
        <v>449</v>
      </c>
      <c r="BH1501" s="24"/>
      <c r="BI1501" s="24"/>
      <c r="BJ1501" s="24"/>
      <c r="BK1501" s="24"/>
      <c r="BL1501" s="24"/>
      <c r="BM1501" s="24"/>
      <c r="BN1501" s="24"/>
      <c r="BO1501" s="24"/>
      <c r="BP1501" s="24"/>
      <c r="BQ1501" s="24"/>
      <c r="BR1501" s="26">
        <v>3</v>
      </c>
      <c r="BS1501" s="26">
        <v>3</v>
      </c>
      <c r="BT1501" s="26">
        <v>3</v>
      </c>
      <c r="BU1501" s="26">
        <v>3</v>
      </c>
      <c r="BV1501" s="26">
        <v>3</v>
      </c>
      <c r="BW1501" s="26">
        <v>4</v>
      </c>
      <c r="BX1501" s="26">
        <v>4</v>
      </c>
      <c r="BY1501" s="26">
        <v>2</v>
      </c>
      <c r="BZ1501" s="24"/>
      <c r="CA1501" s="24"/>
      <c r="CB1501" s="24"/>
      <c r="CC1501" s="24"/>
      <c r="CD1501" s="24"/>
      <c r="CE1501" s="24"/>
      <c r="CF1501" s="24"/>
      <c r="CG1501" s="24"/>
      <c r="CH1501" s="24"/>
      <c r="CI1501" s="24"/>
      <c r="CJ1501" s="24"/>
      <c r="CK1501" s="24"/>
      <c r="CL1501" s="24"/>
      <c r="CM1501" s="24"/>
      <c r="CN1501" s="24"/>
      <c r="CO1501" s="24"/>
      <c r="CP1501" s="24"/>
      <c r="CQ1501" s="24"/>
      <c r="CR1501" s="24"/>
      <c r="CS1501" s="24"/>
      <c r="CT1501" s="24"/>
      <c r="CU1501" s="24"/>
      <c r="CV1501" s="24"/>
      <c r="CW1501" s="24"/>
      <c r="CX1501" s="24"/>
      <c r="CY1501" s="24"/>
      <c r="CZ1501" s="24"/>
      <c r="DA1501" s="24"/>
      <c r="DB1501" s="24"/>
      <c r="DC1501" s="24"/>
      <c r="DD1501" s="24"/>
      <c r="DE1501" s="24"/>
      <c r="DF1501" s="26" t="s">
        <v>139</v>
      </c>
      <c r="DG1501" s="26" t="s">
        <v>120</v>
      </c>
      <c r="DH1501" s="26" t="s">
        <v>139</v>
      </c>
      <c r="DI1501" s="26" t="s">
        <v>139</v>
      </c>
      <c r="DJ1501" s="26" t="s">
        <v>139</v>
      </c>
      <c r="DK1501" s="26" t="s">
        <v>139</v>
      </c>
      <c r="DL1501" s="26" t="s">
        <v>139</v>
      </c>
      <c r="DM1501" s="26" t="s">
        <v>139</v>
      </c>
      <c r="DN1501" s="26" t="s">
        <v>139</v>
      </c>
      <c r="DO1501" s="26" t="s">
        <v>139</v>
      </c>
    </row>
    <row r="1502" spans="1:119" ht="20.100000000000001" customHeight="1" x14ac:dyDescent="0.25">
      <c r="A1502" s="29" t="str">
        <f t="shared" si="322"/>
        <v>Instituto para el Desarrollo de la Mujer y la Infancia (Institute for the Development of Women and Children)6</v>
      </c>
      <c r="B1502" s="29" t="str">
        <f t="shared" si="323"/>
        <v>Instituto para el Desarrollo de la Mujer y la Infancia (Institute for the Development of Women and Children)</v>
      </c>
      <c r="C1502" s="29">
        <f t="shared" si="324"/>
        <v>6</v>
      </c>
      <c r="D1502" s="30" t="str">
        <f t="shared" si="325"/>
        <v>Americas</v>
      </c>
      <c r="E1502" s="30" t="str">
        <f t="shared" si="326"/>
        <v>Panama City, Panama</v>
      </c>
      <c r="F1502" s="31">
        <f t="shared" si="327"/>
        <v>3</v>
      </c>
      <c r="G1502" s="31">
        <f t="shared" si="328"/>
        <v>2</v>
      </c>
      <c r="H1502" s="31">
        <f t="shared" si="329"/>
        <v>3</v>
      </c>
      <c r="I1502" s="31">
        <f t="shared" si="330"/>
        <v>4</v>
      </c>
      <c r="J1502" s="31">
        <f t="shared" si="331"/>
        <v>3</v>
      </c>
      <c r="K1502" s="31">
        <f t="shared" si="332"/>
        <v>4</v>
      </c>
      <c r="L1502" s="31">
        <f t="shared" si="333"/>
        <v>4</v>
      </c>
      <c r="M1502" s="31">
        <f t="shared" si="334"/>
        <v>3</v>
      </c>
      <c r="N1502" s="31">
        <f t="shared" si="335"/>
        <v>3.3</v>
      </c>
      <c r="O1502" s="26" t="s">
        <v>8346</v>
      </c>
      <c r="P1502" s="26" t="s">
        <v>108</v>
      </c>
      <c r="Q1502" s="27">
        <v>40826</v>
      </c>
      <c r="R1502" s="26" t="s">
        <v>166</v>
      </c>
      <c r="S1502" s="26" t="s">
        <v>321</v>
      </c>
      <c r="T1502" s="26" t="s">
        <v>175</v>
      </c>
      <c r="U1502" s="26" t="s">
        <v>168</v>
      </c>
      <c r="V1502" s="26" t="s">
        <v>15731</v>
      </c>
      <c r="W1502" s="26" t="s">
        <v>1964</v>
      </c>
      <c r="X1502" s="26" t="s">
        <v>1965</v>
      </c>
      <c r="Y1502" s="26" t="s">
        <v>8339</v>
      </c>
      <c r="Z1502" s="26" t="s">
        <v>8340</v>
      </c>
      <c r="AA1502" s="24"/>
      <c r="AB1502" s="26" t="s">
        <v>117</v>
      </c>
      <c r="AC1502" s="28">
        <v>12000</v>
      </c>
      <c r="AD1502" s="24"/>
      <c r="AE1502" s="26" t="s">
        <v>1314</v>
      </c>
      <c r="AF1502" s="26" t="s">
        <v>120</v>
      </c>
      <c r="AG1502" s="26" t="s">
        <v>312</v>
      </c>
      <c r="AH1502" s="26" t="s">
        <v>250</v>
      </c>
      <c r="AI1502" s="28">
        <v>12000</v>
      </c>
      <c r="AJ1502" s="24"/>
      <c r="AK1502" s="26" t="s">
        <v>8347</v>
      </c>
      <c r="AL1502" s="26" t="s">
        <v>8348</v>
      </c>
      <c r="AM1502" s="26" t="s">
        <v>8349</v>
      </c>
      <c r="AN1502" s="26" t="s">
        <v>8350</v>
      </c>
      <c r="AO1502" s="26" t="s">
        <v>8351</v>
      </c>
      <c r="AP1502" s="24"/>
      <c r="AQ1502" s="24"/>
      <c r="AR1502" s="24"/>
      <c r="AS1502" s="26" t="s">
        <v>8352</v>
      </c>
      <c r="AT1502" s="24"/>
      <c r="AU1502" s="24"/>
      <c r="AV1502" s="24"/>
      <c r="AW1502" s="28">
        <v>90000</v>
      </c>
      <c r="AX1502" s="26">
        <v>380</v>
      </c>
      <c r="AY1502" s="28">
        <v>380</v>
      </c>
      <c r="AZ1502" s="28">
        <v>342</v>
      </c>
      <c r="BA1502" s="26">
        <v>0</v>
      </c>
      <c r="BB1502" s="26" t="s">
        <v>241</v>
      </c>
      <c r="BC1502" s="26" t="s">
        <v>8345</v>
      </c>
      <c r="BD1502" s="24"/>
      <c r="BE1502" s="24"/>
      <c r="BF1502" s="26" t="s">
        <v>448</v>
      </c>
      <c r="BG1502" s="26" t="s">
        <v>449</v>
      </c>
      <c r="BH1502" s="26" t="s">
        <v>1695</v>
      </c>
      <c r="BI1502" s="24"/>
      <c r="BJ1502" s="24"/>
      <c r="BK1502" s="24"/>
      <c r="BL1502" s="24"/>
      <c r="BM1502" s="24"/>
      <c r="BN1502" s="24"/>
      <c r="BO1502" s="24"/>
      <c r="BP1502" s="24"/>
      <c r="BQ1502" s="24"/>
      <c r="BR1502" s="26">
        <v>3</v>
      </c>
      <c r="BS1502" s="26">
        <v>2</v>
      </c>
      <c r="BT1502" s="26">
        <v>3</v>
      </c>
      <c r="BU1502" s="26">
        <v>4</v>
      </c>
      <c r="BV1502" s="26">
        <v>3</v>
      </c>
      <c r="BW1502" s="26">
        <v>4</v>
      </c>
      <c r="BX1502" s="26">
        <v>4</v>
      </c>
      <c r="BY1502" s="26">
        <v>3</v>
      </c>
      <c r="BZ1502" s="24"/>
      <c r="CA1502" s="24"/>
      <c r="CB1502" s="24"/>
      <c r="CC1502" s="24"/>
      <c r="CD1502" s="24"/>
      <c r="CE1502" s="24"/>
      <c r="CF1502" s="24"/>
      <c r="CG1502" s="24"/>
      <c r="CH1502" s="24"/>
      <c r="CI1502" s="24"/>
      <c r="CJ1502" s="24"/>
      <c r="CK1502" s="24"/>
      <c r="CL1502" s="24"/>
      <c r="CM1502" s="24"/>
      <c r="CN1502" s="24"/>
      <c r="CO1502" s="24"/>
      <c r="CP1502" s="24"/>
      <c r="CQ1502" s="24"/>
      <c r="CR1502" s="24"/>
      <c r="CS1502" s="24"/>
      <c r="CT1502" s="24"/>
      <c r="CU1502" s="24"/>
      <c r="CV1502" s="24"/>
      <c r="CW1502" s="24"/>
      <c r="CX1502" s="24"/>
      <c r="CY1502" s="24"/>
      <c r="CZ1502" s="24"/>
      <c r="DA1502" s="24"/>
      <c r="DB1502" s="24"/>
      <c r="DC1502" s="24"/>
      <c r="DD1502" s="24"/>
      <c r="DE1502" s="24"/>
      <c r="DF1502" s="26" t="s">
        <v>139</v>
      </c>
      <c r="DG1502" s="26" t="s">
        <v>139</v>
      </c>
      <c r="DH1502" s="26" t="s">
        <v>139</v>
      </c>
      <c r="DI1502" s="26" t="s">
        <v>139</v>
      </c>
      <c r="DJ1502" s="26" t="s">
        <v>139</v>
      </c>
      <c r="DK1502" s="26" t="s">
        <v>139</v>
      </c>
      <c r="DL1502" s="26" t="s">
        <v>139</v>
      </c>
      <c r="DM1502" s="26" t="s">
        <v>139</v>
      </c>
      <c r="DN1502" s="26" t="s">
        <v>139</v>
      </c>
      <c r="DO1502" s="26" t="s">
        <v>139</v>
      </c>
    </row>
    <row r="1503" spans="1:119" ht="20.100000000000001" customHeight="1" x14ac:dyDescent="0.25">
      <c r="A1503" s="29" t="str">
        <f t="shared" si="322"/>
        <v>Instituto para el Desarrollo de la Mujer y la Infancia (Institute for the Development of Women and Children)5</v>
      </c>
      <c r="B1503" s="29" t="str">
        <f t="shared" si="323"/>
        <v>Instituto para el Desarrollo de la Mujer y la Infancia (Institute for the Development of Women and Children)</v>
      </c>
      <c r="C1503" s="29">
        <f t="shared" si="324"/>
        <v>5</v>
      </c>
      <c r="D1503" s="30" t="str">
        <f t="shared" si="325"/>
        <v>Americas</v>
      </c>
      <c r="E1503" s="30" t="str">
        <f t="shared" si="326"/>
        <v>Panama City, Panama</v>
      </c>
      <c r="F1503" s="31">
        <f t="shared" si="327"/>
        <v>4</v>
      </c>
      <c r="G1503" s="31">
        <f t="shared" si="328"/>
        <v>3</v>
      </c>
      <c r="H1503" s="31">
        <f t="shared" si="329"/>
        <v>3</v>
      </c>
      <c r="I1503" s="31">
        <f t="shared" si="330"/>
        <v>3</v>
      </c>
      <c r="J1503" s="31">
        <f t="shared" si="331"/>
        <v>4</v>
      </c>
      <c r="K1503" s="31">
        <f t="shared" si="332"/>
        <v>4</v>
      </c>
      <c r="L1503" s="31">
        <f t="shared" si="333"/>
        <v>4</v>
      </c>
      <c r="M1503" s="31">
        <f t="shared" si="334"/>
        <v>3</v>
      </c>
      <c r="N1503" s="31">
        <f t="shared" si="335"/>
        <v>3.5</v>
      </c>
      <c r="O1503" s="26" t="s">
        <v>8353</v>
      </c>
      <c r="P1503" s="26" t="s">
        <v>108</v>
      </c>
      <c r="Q1503" s="27">
        <v>40469</v>
      </c>
      <c r="R1503" s="26" t="s">
        <v>166</v>
      </c>
      <c r="S1503" s="26" t="s">
        <v>332</v>
      </c>
      <c r="T1503" s="26" t="s">
        <v>333</v>
      </c>
      <c r="U1503" s="26" t="s">
        <v>168</v>
      </c>
      <c r="V1503" s="26" t="s">
        <v>15731</v>
      </c>
      <c r="W1503" s="26" t="s">
        <v>1964</v>
      </c>
      <c r="X1503" s="26" t="s">
        <v>1965</v>
      </c>
      <c r="Y1503" s="26" t="s">
        <v>8339</v>
      </c>
      <c r="Z1503" s="26" t="s">
        <v>8340</v>
      </c>
      <c r="AA1503" s="24"/>
      <c r="AB1503" s="26" t="s">
        <v>117</v>
      </c>
      <c r="AC1503" s="28">
        <v>11000</v>
      </c>
      <c r="AD1503" s="24"/>
      <c r="AE1503" s="26" t="s">
        <v>1314</v>
      </c>
      <c r="AF1503" s="26" t="s">
        <v>120</v>
      </c>
      <c r="AG1503" s="26" t="s">
        <v>312</v>
      </c>
      <c r="AH1503" s="26" t="s">
        <v>176</v>
      </c>
      <c r="AI1503" s="28">
        <v>11000</v>
      </c>
      <c r="AJ1503" s="24"/>
      <c r="AK1503" s="26" t="s">
        <v>8347</v>
      </c>
      <c r="AL1503" s="26" t="s">
        <v>8354</v>
      </c>
      <c r="AM1503" s="26" t="s">
        <v>8349</v>
      </c>
      <c r="AN1503" s="26" t="s">
        <v>8350</v>
      </c>
      <c r="AO1503" s="26" t="s">
        <v>8351</v>
      </c>
      <c r="AP1503" s="24"/>
      <c r="AQ1503" s="24"/>
      <c r="AR1503" s="24"/>
      <c r="AS1503" s="26" t="s">
        <v>8355</v>
      </c>
      <c r="AT1503" s="24"/>
      <c r="AU1503" s="24"/>
      <c r="AV1503" s="24"/>
      <c r="AW1503" s="28">
        <v>81000</v>
      </c>
      <c r="AX1503" s="26">
        <v>1000</v>
      </c>
      <c r="AY1503" s="28">
        <v>100</v>
      </c>
      <c r="AZ1503" s="28">
        <v>90</v>
      </c>
      <c r="BA1503" s="26">
        <v>0</v>
      </c>
      <c r="BB1503" s="26" t="s">
        <v>148</v>
      </c>
      <c r="BC1503" s="26" t="s">
        <v>8345</v>
      </c>
      <c r="BD1503" s="24"/>
      <c r="BE1503" s="24"/>
      <c r="BF1503" s="26" t="s">
        <v>448</v>
      </c>
      <c r="BG1503" s="26" t="s">
        <v>449</v>
      </c>
      <c r="BH1503" s="26" t="s">
        <v>8356</v>
      </c>
      <c r="BI1503" s="26" t="s">
        <v>1780</v>
      </c>
      <c r="BJ1503" s="24"/>
      <c r="BK1503" s="24"/>
      <c r="BL1503" s="24"/>
      <c r="BM1503" s="24"/>
      <c r="BN1503" s="24"/>
      <c r="BO1503" s="24"/>
      <c r="BP1503" s="24"/>
      <c r="BQ1503" s="24"/>
      <c r="BR1503" s="26">
        <v>4</v>
      </c>
      <c r="BS1503" s="26">
        <v>3</v>
      </c>
      <c r="BT1503" s="26">
        <v>3</v>
      </c>
      <c r="BU1503" s="26">
        <v>3</v>
      </c>
      <c r="BV1503" s="26">
        <v>4</v>
      </c>
      <c r="BW1503" s="26">
        <v>4</v>
      </c>
      <c r="BX1503" s="26">
        <v>4</v>
      </c>
      <c r="BY1503" s="26">
        <v>3</v>
      </c>
      <c r="BZ1503" s="24"/>
      <c r="CA1503" s="24"/>
      <c r="CB1503" s="24"/>
      <c r="CC1503" s="24"/>
      <c r="CD1503" s="24"/>
      <c r="CE1503" s="24"/>
      <c r="CF1503" s="24"/>
      <c r="CG1503" s="24"/>
      <c r="CH1503" s="24"/>
      <c r="CI1503" s="24"/>
      <c r="CJ1503" s="24"/>
      <c r="CK1503" s="24"/>
      <c r="CL1503" s="24"/>
      <c r="CM1503" s="24"/>
      <c r="CN1503" s="24"/>
      <c r="CO1503" s="24"/>
      <c r="CP1503" s="24"/>
      <c r="CQ1503" s="24"/>
      <c r="CR1503" s="24"/>
      <c r="CS1503" s="24"/>
      <c r="CT1503" s="24"/>
      <c r="CU1503" s="24"/>
      <c r="CV1503" s="24"/>
      <c r="CW1503" s="24"/>
      <c r="CX1503" s="24"/>
      <c r="CY1503" s="24"/>
      <c r="CZ1503" s="24"/>
      <c r="DA1503" s="24"/>
      <c r="DB1503" s="24"/>
      <c r="DC1503" s="24"/>
      <c r="DD1503" s="24"/>
      <c r="DE1503" s="24"/>
      <c r="DF1503" s="26" t="s">
        <v>139</v>
      </c>
      <c r="DG1503" s="26" t="s">
        <v>139</v>
      </c>
      <c r="DH1503" s="26" t="s">
        <v>139</v>
      </c>
      <c r="DI1503" s="26" t="s">
        <v>139</v>
      </c>
      <c r="DJ1503" s="26" t="s">
        <v>139</v>
      </c>
      <c r="DK1503" s="26" t="s">
        <v>139</v>
      </c>
      <c r="DL1503" s="26" t="s">
        <v>139</v>
      </c>
      <c r="DM1503" s="26" t="s">
        <v>139</v>
      </c>
      <c r="DN1503" s="26" t="s">
        <v>139</v>
      </c>
      <c r="DO1503" s="26" t="s">
        <v>139</v>
      </c>
    </row>
    <row r="1504" spans="1:119" ht="20.100000000000001" customHeight="1" x14ac:dyDescent="0.25">
      <c r="A1504" s="29" t="str">
        <f t="shared" si="322"/>
        <v/>
      </c>
      <c r="B1504" s="29" t="str">
        <f t="shared" si="323"/>
        <v>Instituto para la Superación de la Miseria Urbana</v>
      </c>
      <c r="C1504" s="29">
        <f t="shared" si="324"/>
        <v>0</v>
      </c>
      <c r="D1504" s="30" t="str">
        <f t="shared" si="325"/>
        <v>Americas</v>
      </c>
      <c r="E1504" s="30" t="str">
        <f t="shared" si="326"/>
        <v>Guatemala</v>
      </c>
      <c r="F1504" s="31">
        <f t="shared" si="327"/>
        <v>0</v>
      </c>
      <c r="G1504" s="31">
        <f t="shared" si="328"/>
        <v>0</v>
      </c>
      <c r="H1504" s="31">
        <f t="shared" si="329"/>
        <v>0</v>
      </c>
      <c r="I1504" s="31">
        <f t="shared" si="330"/>
        <v>0</v>
      </c>
      <c r="J1504" s="31">
        <f t="shared" si="331"/>
        <v>0</v>
      </c>
      <c r="K1504" s="31">
        <f t="shared" si="332"/>
        <v>0</v>
      </c>
      <c r="L1504" s="31">
        <f t="shared" si="333"/>
        <v>0</v>
      </c>
      <c r="M1504" s="31">
        <f t="shared" si="334"/>
        <v>0</v>
      </c>
      <c r="N1504" s="31">
        <f t="shared" si="335"/>
        <v>0</v>
      </c>
      <c r="O1504" s="26" t="s">
        <v>16179</v>
      </c>
      <c r="P1504" s="26" t="s">
        <v>108</v>
      </c>
      <c r="Q1504" s="27">
        <v>40725</v>
      </c>
      <c r="R1504" s="24"/>
      <c r="S1504" s="24"/>
      <c r="T1504" s="26" t="s">
        <v>175</v>
      </c>
      <c r="U1504" s="24"/>
      <c r="V1504" s="26" t="s">
        <v>15731</v>
      </c>
      <c r="W1504" s="26" t="s">
        <v>1261</v>
      </c>
      <c r="X1504" s="24"/>
      <c r="Y1504" s="26" t="s">
        <v>8358</v>
      </c>
      <c r="Z1504" s="24"/>
      <c r="AA1504" s="24"/>
      <c r="AB1504" s="26" t="s">
        <v>15736</v>
      </c>
      <c r="AC1504" s="28">
        <v>1400</v>
      </c>
      <c r="AD1504" s="24"/>
      <c r="AE1504" s="24"/>
      <c r="AF1504" s="26" t="s">
        <v>139</v>
      </c>
      <c r="AG1504" s="26" t="s">
        <v>1852</v>
      </c>
      <c r="AH1504" s="24"/>
      <c r="AI1504" s="28">
        <v>1400</v>
      </c>
      <c r="AJ1504" s="24"/>
      <c r="AK1504" s="24"/>
      <c r="AL1504" s="24"/>
      <c r="AM1504" s="24"/>
      <c r="AN1504" s="24"/>
      <c r="AO1504" s="24"/>
      <c r="AP1504" s="24"/>
      <c r="AQ1504" s="24"/>
      <c r="AR1504" s="24"/>
      <c r="AS1504" s="24"/>
      <c r="AT1504" s="24"/>
      <c r="AU1504" s="24"/>
      <c r="AV1504" s="24"/>
      <c r="AW1504" s="28">
        <v>0</v>
      </c>
      <c r="AX1504" s="26">
        <v>0</v>
      </c>
      <c r="AY1504" s="28">
        <v>0</v>
      </c>
      <c r="AZ1504" s="28">
        <v>0</v>
      </c>
      <c r="BA1504" s="26">
        <v>0</v>
      </c>
      <c r="BB1504" s="24"/>
      <c r="BC1504" s="24"/>
      <c r="BD1504" s="24"/>
      <c r="BE1504" s="24"/>
      <c r="BF1504" s="24"/>
      <c r="BG1504" s="24"/>
      <c r="BH1504" s="24"/>
      <c r="BI1504" s="24"/>
      <c r="BJ1504" s="24"/>
      <c r="BK1504" s="24"/>
      <c r="BL1504" s="24"/>
      <c r="BM1504" s="24"/>
      <c r="BN1504" s="24"/>
      <c r="BO1504" s="24"/>
      <c r="BP1504" s="24"/>
      <c r="BQ1504" s="24"/>
      <c r="BR1504" s="26">
        <v>0</v>
      </c>
      <c r="BS1504" s="26">
        <v>0</v>
      </c>
      <c r="BT1504" s="26">
        <v>0</v>
      </c>
      <c r="BU1504" s="26">
        <v>0</v>
      </c>
      <c r="BV1504" s="26">
        <v>0</v>
      </c>
      <c r="BW1504" s="26">
        <v>0</v>
      </c>
      <c r="BX1504" s="26">
        <v>0</v>
      </c>
      <c r="BY1504" s="26">
        <v>0</v>
      </c>
      <c r="BZ1504" s="24"/>
      <c r="CA1504" s="24"/>
      <c r="CB1504" s="24"/>
      <c r="CC1504" s="24"/>
      <c r="CD1504" s="24"/>
      <c r="CE1504" s="24"/>
      <c r="CF1504" s="24"/>
      <c r="CG1504" s="24"/>
      <c r="CH1504" s="24"/>
      <c r="CI1504" s="24"/>
      <c r="CJ1504" s="24"/>
      <c r="CK1504" s="24"/>
      <c r="CL1504" s="24"/>
      <c r="CM1504" s="24"/>
      <c r="CN1504" s="24"/>
      <c r="CO1504" s="24"/>
      <c r="CP1504" s="24"/>
      <c r="CQ1504" s="24"/>
      <c r="CR1504" s="24"/>
      <c r="CS1504" s="24"/>
      <c r="CT1504" s="24"/>
      <c r="CU1504" s="24"/>
      <c r="CV1504" s="24"/>
      <c r="CW1504" s="24"/>
      <c r="CX1504" s="24"/>
      <c r="CY1504" s="24"/>
      <c r="CZ1504" s="24"/>
      <c r="DA1504" s="24"/>
      <c r="DB1504" s="24"/>
      <c r="DC1504" s="24"/>
      <c r="DD1504" s="24"/>
      <c r="DE1504" s="24"/>
      <c r="DF1504" s="26" t="s">
        <v>139</v>
      </c>
      <c r="DG1504" s="26" t="s">
        <v>139</v>
      </c>
      <c r="DH1504" s="26" t="s">
        <v>139</v>
      </c>
      <c r="DI1504" s="26" t="s">
        <v>139</v>
      </c>
      <c r="DJ1504" s="26" t="s">
        <v>139</v>
      </c>
      <c r="DK1504" s="26" t="s">
        <v>139</v>
      </c>
      <c r="DL1504" s="26" t="s">
        <v>139</v>
      </c>
      <c r="DM1504" s="26" t="s">
        <v>139</v>
      </c>
      <c r="DN1504" s="26" t="s">
        <v>139</v>
      </c>
      <c r="DO1504" s="26" t="s">
        <v>139</v>
      </c>
    </row>
    <row r="1505" spans="1:119" ht="20.100000000000001" customHeight="1" x14ac:dyDescent="0.25">
      <c r="A1505" s="29" t="str">
        <f t="shared" si="322"/>
        <v/>
      </c>
      <c r="B1505" s="29" t="str">
        <f t="shared" si="323"/>
        <v>Instituto para la Superación de la Miseria Urbana</v>
      </c>
      <c r="C1505" s="29">
        <f t="shared" si="324"/>
        <v>0</v>
      </c>
      <c r="D1505" s="30" t="str">
        <f t="shared" si="325"/>
        <v>Americas</v>
      </c>
      <c r="E1505" s="30" t="str">
        <f t="shared" si="326"/>
        <v>Guatemala</v>
      </c>
      <c r="F1505" s="31">
        <f t="shared" si="327"/>
        <v>0</v>
      </c>
      <c r="G1505" s="31">
        <f t="shared" si="328"/>
        <v>0</v>
      </c>
      <c r="H1505" s="31">
        <f t="shared" si="329"/>
        <v>0</v>
      </c>
      <c r="I1505" s="31">
        <f t="shared" si="330"/>
        <v>0</v>
      </c>
      <c r="J1505" s="31">
        <f t="shared" si="331"/>
        <v>0</v>
      </c>
      <c r="K1505" s="31">
        <f t="shared" si="332"/>
        <v>0</v>
      </c>
      <c r="L1505" s="31">
        <f t="shared" si="333"/>
        <v>0</v>
      </c>
      <c r="M1505" s="31">
        <f t="shared" si="334"/>
        <v>0</v>
      </c>
      <c r="N1505" s="31">
        <f t="shared" si="335"/>
        <v>0</v>
      </c>
      <c r="O1505" s="26" t="s">
        <v>8357</v>
      </c>
      <c r="P1505" s="26" t="s">
        <v>108</v>
      </c>
      <c r="Q1505" s="27">
        <v>40232</v>
      </c>
      <c r="R1505" s="24"/>
      <c r="S1505" s="24"/>
      <c r="T1505" s="26" t="s">
        <v>224</v>
      </c>
      <c r="U1505" s="24"/>
      <c r="V1505" s="26" t="s">
        <v>15731</v>
      </c>
      <c r="W1505" s="26" t="s">
        <v>1261</v>
      </c>
      <c r="X1505" s="24"/>
      <c r="Y1505" s="26" t="s">
        <v>8358</v>
      </c>
      <c r="Z1505" s="24"/>
      <c r="AA1505" s="24"/>
      <c r="AB1505" s="26" t="s">
        <v>228</v>
      </c>
      <c r="AC1505" s="28">
        <v>25000</v>
      </c>
      <c r="AD1505" s="24"/>
      <c r="AE1505" s="24"/>
      <c r="AF1505" s="26" t="s">
        <v>139</v>
      </c>
      <c r="AG1505" s="26" t="s">
        <v>1852</v>
      </c>
      <c r="AH1505" s="24"/>
      <c r="AI1505" s="28">
        <v>25000</v>
      </c>
      <c r="AJ1505" s="24"/>
      <c r="AK1505" s="26" t="s">
        <v>8359</v>
      </c>
      <c r="AL1505" s="26" t="s">
        <v>8360</v>
      </c>
      <c r="AM1505" s="26" t="s">
        <v>8361</v>
      </c>
      <c r="AN1505" s="24"/>
      <c r="AO1505" s="24"/>
      <c r="AP1505" s="24"/>
      <c r="AQ1505" s="24"/>
      <c r="AR1505" s="24"/>
      <c r="AS1505" s="24"/>
      <c r="AT1505" s="24"/>
      <c r="AU1505" s="24"/>
      <c r="AV1505" s="24"/>
      <c r="AW1505" s="28">
        <v>192895</v>
      </c>
      <c r="AX1505" s="26">
        <v>600</v>
      </c>
      <c r="AY1505" s="28">
        <v>0</v>
      </c>
      <c r="AZ1505" s="28">
        <v>0</v>
      </c>
      <c r="BA1505" s="26">
        <v>0</v>
      </c>
      <c r="BB1505" s="24"/>
      <c r="BC1505" s="24"/>
      <c r="BD1505" s="24"/>
      <c r="BE1505" s="24"/>
      <c r="BF1505" s="24"/>
      <c r="BG1505" s="24"/>
      <c r="BH1505" s="24"/>
      <c r="BI1505" s="24"/>
      <c r="BJ1505" s="24"/>
      <c r="BK1505" s="24"/>
      <c r="BL1505" s="24"/>
      <c r="BM1505" s="24"/>
      <c r="BN1505" s="24"/>
      <c r="BO1505" s="24"/>
      <c r="BP1505" s="24"/>
      <c r="BQ1505" s="24"/>
      <c r="BR1505" s="26">
        <v>0</v>
      </c>
      <c r="BS1505" s="26">
        <v>0</v>
      </c>
      <c r="BT1505" s="26">
        <v>0</v>
      </c>
      <c r="BU1505" s="26">
        <v>0</v>
      </c>
      <c r="BV1505" s="26">
        <v>0</v>
      </c>
      <c r="BW1505" s="26">
        <v>0</v>
      </c>
      <c r="BX1505" s="26">
        <v>0</v>
      </c>
      <c r="BY1505" s="26">
        <v>0</v>
      </c>
      <c r="BZ1505" s="24"/>
      <c r="CA1505" s="24"/>
      <c r="CB1505" s="24"/>
      <c r="CC1505" s="24"/>
      <c r="CD1505" s="24"/>
      <c r="CE1505" s="24"/>
      <c r="CF1505" s="24"/>
      <c r="CG1505" s="24"/>
      <c r="CH1505" s="24"/>
      <c r="CI1505" s="24"/>
      <c r="CJ1505" s="24"/>
      <c r="CK1505" s="24"/>
      <c r="CL1505" s="24"/>
      <c r="CM1505" s="24"/>
      <c r="CN1505" s="24"/>
      <c r="CO1505" s="24"/>
      <c r="CP1505" s="24"/>
      <c r="CQ1505" s="24"/>
      <c r="CR1505" s="24"/>
      <c r="CS1505" s="24"/>
      <c r="CT1505" s="24"/>
      <c r="CU1505" s="24"/>
      <c r="CV1505" s="24"/>
      <c r="CW1505" s="24"/>
      <c r="CX1505" s="24"/>
      <c r="CY1505" s="24"/>
      <c r="CZ1505" s="24"/>
      <c r="DA1505" s="24"/>
      <c r="DB1505" s="24"/>
      <c r="DC1505" s="24"/>
      <c r="DD1505" s="24"/>
      <c r="DE1505" s="24"/>
      <c r="DF1505" s="26" t="s">
        <v>139</v>
      </c>
      <c r="DG1505" s="26" t="s">
        <v>139</v>
      </c>
      <c r="DH1505" s="26" t="s">
        <v>139</v>
      </c>
      <c r="DI1505" s="26" t="s">
        <v>139</v>
      </c>
      <c r="DJ1505" s="26" t="s">
        <v>139</v>
      </c>
      <c r="DK1505" s="26" t="s">
        <v>139</v>
      </c>
      <c r="DL1505" s="26" t="s">
        <v>139</v>
      </c>
      <c r="DM1505" s="26" t="s">
        <v>139</v>
      </c>
      <c r="DN1505" s="26" t="s">
        <v>139</v>
      </c>
      <c r="DO1505" s="26" t="s">
        <v>139</v>
      </c>
    </row>
    <row r="1506" spans="1:119" ht="20.100000000000001" customHeight="1" x14ac:dyDescent="0.25">
      <c r="A1506" s="29" t="str">
        <f t="shared" si="322"/>
        <v/>
      </c>
      <c r="B1506" s="29" t="str">
        <f t="shared" si="323"/>
        <v>Instituto para la Superación de la Miseria Urbana</v>
      </c>
      <c r="C1506" s="29">
        <f t="shared" si="324"/>
        <v>0</v>
      </c>
      <c r="D1506" s="30" t="str">
        <f t="shared" si="325"/>
        <v>Americas</v>
      </c>
      <c r="E1506" s="30" t="str">
        <f t="shared" si="326"/>
        <v>Guatemala</v>
      </c>
      <c r="F1506" s="31">
        <f t="shared" si="327"/>
        <v>0</v>
      </c>
      <c r="G1506" s="31">
        <f t="shared" si="328"/>
        <v>0</v>
      </c>
      <c r="H1506" s="31">
        <f t="shared" si="329"/>
        <v>0</v>
      </c>
      <c r="I1506" s="31">
        <f t="shared" si="330"/>
        <v>0</v>
      </c>
      <c r="J1506" s="31">
        <f t="shared" si="331"/>
        <v>0</v>
      </c>
      <c r="K1506" s="31">
        <f t="shared" si="332"/>
        <v>0</v>
      </c>
      <c r="L1506" s="31">
        <f t="shared" si="333"/>
        <v>0</v>
      </c>
      <c r="M1506" s="31">
        <f t="shared" si="334"/>
        <v>0</v>
      </c>
      <c r="N1506" s="31">
        <f t="shared" si="335"/>
        <v>0</v>
      </c>
      <c r="O1506" s="26" t="s">
        <v>8362</v>
      </c>
      <c r="P1506" s="26" t="s">
        <v>108</v>
      </c>
      <c r="Q1506" s="27">
        <v>40333</v>
      </c>
      <c r="R1506" s="24"/>
      <c r="S1506" s="24"/>
      <c r="T1506" s="26" t="s">
        <v>224</v>
      </c>
      <c r="U1506" s="24"/>
      <c r="V1506" s="26" t="s">
        <v>15731</v>
      </c>
      <c r="W1506" s="26" t="s">
        <v>1261</v>
      </c>
      <c r="X1506" s="24"/>
      <c r="Y1506" s="26" t="s">
        <v>8358</v>
      </c>
      <c r="Z1506" s="24"/>
      <c r="AA1506" s="24"/>
      <c r="AB1506" s="26" t="s">
        <v>723</v>
      </c>
      <c r="AC1506" s="28">
        <v>1000</v>
      </c>
      <c r="AD1506" s="24"/>
      <c r="AE1506" s="24"/>
      <c r="AF1506" s="26" t="s">
        <v>139</v>
      </c>
      <c r="AG1506" s="26" t="s">
        <v>1852</v>
      </c>
      <c r="AH1506" s="24"/>
      <c r="AI1506" s="28">
        <v>1000</v>
      </c>
      <c r="AJ1506" s="24"/>
      <c r="AK1506" s="24"/>
      <c r="AL1506" s="24"/>
      <c r="AM1506" s="24"/>
      <c r="AN1506" s="24"/>
      <c r="AO1506" s="24"/>
      <c r="AP1506" s="24"/>
      <c r="AQ1506" s="24"/>
      <c r="AR1506" s="24"/>
      <c r="AS1506" s="24"/>
      <c r="AT1506" s="24"/>
      <c r="AU1506" s="24"/>
      <c r="AV1506" s="24"/>
      <c r="AW1506" s="28">
        <v>0</v>
      </c>
      <c r="AX1506" s="26">
        <v>0</v>
      </c>
      <c r="AY1506" s="28">
        <v>0</v>
      </c>
      <c r="AZ1506" s="28">
        <v>0</v>
      </c>
      <c r="BA1506" s="26">
        <v>0</v>
      </c>
      <c r="BB1506" s="24"/>
      <c r="BC1506" s="24"/>
      <c r="BD1506" s="24"/>
      <c r="BE1506" s="24"/>
      <c r="BF1506" s="24"/>
      <c r="BG1506" s="24"/>
      <c r="BH1506" s="24"/>
      <c r="BI1506" s="24"/>
      <c r="BJ1506" s="24"/>
      <c r="BK1506" s="24"/>
      <c r="BL1506" s="24"/>
      <c r="BM1506" s="24"/>
      <c r="BN1506" s="24"/>
      <c r="BO1506" s="24"/>
      <c r="BP1506" s="24"/>
      <c r="BQ1506" s="24"/>
      <c r="BR1506" s="26">
        <v>0</v>
      </c>
      <c r="BS1506" s="26">
        <v>0</v>
      </c>
      <c r="BT1506" s="26">
        <v>0</v>
      </c>
      <c r="BU1506" s="26">
        <v>0</v>
      </c>
      <c r="BV1506" s="26">
        <v>0</v>
      </c>
      <c r="BW1506" s="26">
        <v>0</v>
      </c>
      <c r="BX1506" s="26">
        <v>0</v>
      </c>
      <c r="BY1506" s="26">
        <v>0</v>
      </c>
      <c r="BZ1506" s="24"/>
      <c r="CA1506" s="24"/>
      <c r="CB1506" s="24"/>
      <c r="CC1506" s="24"/>
      <c r="CD1506" s="24"/>
      <c r="CE1506" s="24"/>
      <c r="CF1506" s="24"/>
      <c r="CG1506" s="24"/>
      <c r="CH1506" s="24"/>
      <c r="CI1506" s="24"/>
      <c r="CJ1506" s="24"/>
      <c r="CK1506" s="24"/>
      <c r="CL1506" s="24"/>
      <c r="CM1506" s="24"/>
      <c r="CN1506" s="24"/>
      <c r="CO1506" s="24"/>
      <c r="CP1506" s="24"/>
      <c r="CQ1506" s="24"/>
      <c r="CR1506" s="24"/>
      <c r="CS1506" s="24"/>
      <c r="CT1506" s="24"/>
      <c r="CU1506" s="24"/>
      <c r="CV1506" s="24"/>
      <c r="CW1506" s="24"/>
      <c r="CX1506" s="24"/>
      <c r="CY1506" s="24"/>
      <c r="CZ1506" s="24"/>
      <c r="DA1506" s="24"/>
      <c r="DB1506" s="24"/>
      <c r="DC1506" s="24"/>
      <c r="DD1506" s="24"/>
      <c r="DE1506" s="24"/>
      <c r="DF1506" s="26" t="s">
        <v>139</v>
      </c>
      <c r="DG1506" s="26" t="s">
        <v>139</v>
      </c>
      <c r="DH1506" s="26" t="s">
        <v>139</v>
      </c>
      <c r="DI1506" s="26" t="s">
        <v>139</v>
      </c>
      <c r="DJ1506" s="26" t="s">
        <v>139</v>
      </c>
      <c r="DK1506" s="26" t="s">
        <v>139</v>
      </c>
      <c r="DL1506" s="26" t="s">
        <v>139</v>
      </c>
      <c r="DM1506" s="26" t="s">
        <v>139</v>
      </c>
      <c r="DN1506" s="26" t="s">
        <v>139</v>
      </c>
      <c r="DO1506" s="26" t="s">
        <v>139</v>
      </c>
    </row>
    <row r="1507" spans="1:119" ht="20.100000000000001" customHeight="1" x14ac:dyDescent="0.25">
      <c r="A1507" s="29" t="str">
        <f t="shared" si="322"/>
        <v>Integrate UK1</v>
      </c>
      <c r="B1507" s="29" t="str">
        <f t="shared" si="323"/>
        <v>Integrate UK</v>
      </c>
      <c r="C1507" s="29">
        <f t="shared" si="324"/>
        <v>1</v>
      </c>
      <c r="D1507" s="30" t="str">
        <f t="shared" si="325"/>
        <v>Europe and Eurasia</v>
      </c>
      <c r="E1507" s="30" t="str">
        <f t="shared" si="326"/>
        <v>Bristol, United Kingdom</v>
      </c>
      <c r="F1507" s="31">
        <f t="shared" si="327"/>
        <v>0</v>
      </c>
      <c r="G1507" s="31">
        <f t="shared" si="328"/>
        <v>0</v>
      </c>
      <c r="H1507" s="31">
        <f t="shared" si="329"/>
        <v>0</v>
      </c>
      <c r="I1507" s="31">
        <f t="shared" si="330"/>
        <v>0</v>
      </c>
      <c r="J1507" s="31">
        <f t="shared" si="331"/>
        <v>0</v>
      </c>
      <c r="K1507" s="31">
        <f t="shared" si="332"/>
        <v>0</v>
      </c>
      <c r="L1507" s="31">
        <f t="shared" si="333"/>
        <v>0</v>
      </c>
      <c r="M1507" s="31">
        <f t="shared" si="334"/>
        <v>0</v>
      </c>
      <c r="N1507" s="31">
        <f t="shared" si="335"/>
        <v>0</v>
      </c>
      <c r="O1507" s="26" t="s">
        <v>16180</v>
      </c>
      <c r="P1507" s="26" t="s">
        <v>243</v>
      </c>
      <c r="Q1507" s="27">
        <v>43334</v>
      </c>
      <c r="R1507" s="26" t="s">
        <v>155</v>
      </c>
      <c r="S1507" s="26" t="s">
        <v>16181</v>
      </c>
      <c r="T1507" s="24"/>
      <c r="U1507" s="24"/>
      <c r="V1507" s="26" t="s">
        <v>15763</v>
      </c>
      <c r="W1507" s="26" t="s">
        <v>1204</v>
      </c>
      <c r="X1507" s="26" t="s">
        <v>16182</v>
      </c>
      <c r="Y1507" s="26" t="s">
        <v>16183</v>
      </c>
      <c r="Z1507" s="24"/>
      <c r="AA1507" s="24"/>
      <c r="AB1507" s="26" t="s">
        <v>117</v>
      </c>
      <c r="AC1507" s="28">
        <v>0</v>
      </c>
      <c r="AD1507" s="26" t="s">
        <v>6717</v>
      </c>
      <c r="AE1507" s="26" t="s">
        <v>558</v>
      </c>
      <c r="AF1507" s="26" t="s">
        <v>139</v>
      </c>
      <c r="AG1507" s="26" t="s">
        <v>111</v>
      </c>
      <c r="AH1507" s="26" t="s">
        <v>158</v>
      </c>
      <c r="AI1507" s="28">
        <v>26000</v>
      </c>
      <c r="AJ1507" s="24"/>
      <c r="AK1507" s="24"/>
      <c r="AL1507" s="24"/>
      <c r="AM1507" s="24"/>
      <c r="AN1507" s="24"/>
      <c r="AO1507" s="24"/>
      <c r="AP1507" s="24"/>
      <c r="AQ1507" s="24"/>
      <c r="AR1507" s="24"/>
      <c r="AS1507" s="24"/>
      <c r="AT1507" s="24"/>
      <c r="AU1507" s="24"/>
      <c r="AV1507" s="24"/>
      <c r="AW1507" s="28">
        <v>244988</v>
      </c>
      <c r="AX1507" s="26">
        <v>6350</v>
      </c>
      <c r="AY1507" s="28">
        <v>80</v>
      </c>
      <c r="AZ1507" s="28">
        <v>6000</v>
      </c>
      <c r="BA1507" s="26">
        <v>6237</v>
      </c>
      <c r="BB1507" s="24"/>
      <c r="BC1507" s="24"/>
      <c r="BD1507" s="24"/>
      <c r="BE1507" s="24"/>
      <c r="BF1507" s="26" t="s">
        <v>2075</v>
      </c>
      <c r="BG1507" s="26" t="s">
        <v>395</v>
      </c>
      <c r="BH1507" s="26" t="s">
        <v>5602</v>
      </c>
      <c r="BI1507" s="26" t="s">
        <v>395</v>
      </c>
      <c r="BJ1507" s="26" t="s">
        <v>9344</v>
      </c>
      <c r="BK1507" s="26" t="s">
        <v>395</v>
      </c>
      <c r="BL1507" s="26" t="s">
        <v>16184</v>
      </c>
      <c r="BM1507" s="26" t="s">
        <v>395</v>
      </c>
      <c r="BN1507" s="26" t="s">
        <v>16185</v>
      </c>
      <c r="BO1507" s="26" t="s">
        <v>395</v>
      </c>
      <c r="BP1507" s="24"/>
      <c r="BQ1507" s="24"/>
      <c r="BR1507" s="26">
        <v>0</v>
      </c>
      <c r="BS1507" s="26">
        <v>0</v>
      </c>
      <c r="BT1507" s="26">
        <v>0</v>
      </c>
      <c r="BU1507" s="26">
        <v>0</v>
      </c>
      <c r="BV1507" s="26">
        <v>0</v>
      </c>
      <c r="BW1507" s="26">
        <v>0</v>
      </c>
      <c r="BX1507" s="26">
        <v>0</v>
      </c>
      <c r="BY1507" s="26">
        <v>0</v>
      </c>
      <c r="BZ1507" s="24"/>
      <c r="CA1507" s="24"/>
      <c r="CB1507" s="24"/>
      <c r="CC1507" s="24"/>
      <c r="CD1507" s="24"/>
      <c r="CE1507" s="24"/>
      <c r="CF1507" s="24"/>
      <c r="CG1507" s="24"/>
      <c r="CH1507" s="24"/>
      <c r="CI1507" s="24"/>
      <c r="CJ1507" s="24"/>
      <c r="CK1507" s="24"/>
      <c r="CL1507" s="24"/>
      <c r="CM1507" s="24"/>
      <c r="CN1507" s="24"/>
      <c r="CO1507" s="24"/>
      <c r="CP1507" s="24"/>
      <c r="CQ1507" s="24"/>
      <c r="CR1507" s="24"/>
      <c r="CS1507" s="24"/>
      <c r="CT1507" s="24"/>
      <c r="CU1507" s="24"/>
      <c r="CV1507" s="24"/>
      <c r="CW1507" s="24"/>
      <c r="CX1507" s="24"/>
      <c r="CY1507" s="24"/>
      <c r="CZ1507" s="24"/>
      <c r="DA1507" s="24"/>
      <c r="DB1507" s="24"/>
      <c r="DC1507" s="24"/>
      <c r="DD1507" s="24"/>
      <c r="DE1507" s="24"/>
      <c r="DF1507" s="26" t="s">
        <v>139</v>
      </c>
      <c r="DG1507" s="26" t="s">
        <v>120</v>
      </c>
      <c r="DH1507" s="26" t="s">
        <v>139</v>
      </c>
      <c r="DI1507" s="26" t="s">
        <v>120</v>
      </c>
      <c r="DJ1507" s="26" t="s">
        <v>139</v>
      </c>
      <c r="DK1507" s="26" t="s">
        <v>139</v>
      </c>
      <c r="DL1507" s="26" t="s">
        <v>139</v>
      </c>
      <c r="DM1507" s="26" t="s">
        <v>139</v>
      </c>
      <c r="DN1507" s="26" t="s">
        <v>139</v>
      </c>
      <c r="DO1507" s="26" t="s">
        <v>139</v>
      </c>
    </row>
    <row r="1508" spans="1:119" ht="20.100000000000001" customHeight="1" x14ac:dyDescent="0.25">
      <c r="A1508" s="29" t="str">
        <f t="shared" si="322"/>
        <v>International Child Resource Institute - Nepal 3</v>
      </c>
      <c r="B1508" s="29" t="str">
        <f t="shared" si="323"/>
        <v xml:space="preserve">International Child Resource Institute - Nepal </v>
      </c>
      <c r="C1508" s="29">
        <f t="shared" si="324"/>
        <v>3</v>
      </c>
      <c r="D1508" s="30" t="str">
        <f t="shared" si="325"/>
        <v>South Asia</v>
      </c>
      <c r="E1508" s="30" t="str">
        <f t="shared" si="326"/>
        <v>Kathmandu, Nepal</v>
      </c>
      <c r="F1508" s="31">
        <f t="shared" si="327"/>
        <v>3</v>
      </c>
      <c r="G1508" s="31">
        <f t="shared" si="328"/>
        <v>2</v>
      </c>
      <c r="H1508" s="31">
        <f t="shared" si="329"/>
        <v>4</v>
      </c>
      <c r="I1508" s="31">
        <f t="shared" si="330"/>
        <v>4</v>
      </c>
      <c r="J1508" s="31">
        <f t="shared" si="331"/>
        <v>4</v>
      </c>
      <c r="K1508" s="31">
        <f t="shared" si="332"/>
        <v>3</v>
      </c>
      <c r="L1508" s="31">
        <f t="shared" si="333"/>
        <v>4</v>
      </c>
      <c r="M1508" s="31">
        <f t="shared" si="334"/>
        <v>3</v>
      </c>
      <c r="N1508" s="31">
        <f t="shared" si="335"/>
        <v>3.4</v>
      </c>
      <c r="O1508" s="26" t="s">
        <v>8363</v>
      </c>
      <c r="P1508" s="26" t="s">
        <v>108</v>
      </c>
      <c r="Q1508" s="27">
        <v>43214</v>
      </c>
      <c r="R1508" s="26" t="s">
        <v>109</v>
      </c>
      <c r="S1508" s="26" t="s">
        <v>244</v>
      </c>
      <c r="T1508" s="26" t="s">
        <v>111</v>
      </c>
      <c r="U1508" s="24"/>
      <c r="V1508" s="26" t="s">
        <v>225</v>
      </c>
      <c r="W1508" s="26" t="s">
        <v>1184</v>
      </c>
      <c r="X1508" s="26" t="s">
        <v>1185</v>
      </c>
      <c r="Y1508" s="26" t="s">
        <v>8364</v>
      </c>
      <c r="Z1508" s="24"/>
      <c r="AA1508" s="24"/>
      <c r="AB1508" s="26" t="s">
        <v>117</v>
      </c>
      <c r="AC1508" s="28">
        <v>19000</v>
      </c>
      <c r="AD1508" s="26" t="s">
        <v>8365</v>
      </c>
      <c r="AE1508" s="26" t="s">
        <v>778</v>
      </c>
      <c r="AF1508" s="26" t="s">
        <v>139</v>
      </c>
      <c r="AG1508" s="26" t="s">
        <v>157</v>
      </c>
      <c r="AH1508" s="26" t="s">
        <v>121</v>
      </c>
      <c r="AI1508" s="28">
        <v>19000</v>
      </c>
      <c r="AJ1508" s="24"/>
      <c r="AK1508" s="24"/>
      <c r="AL1508" s="24"/>
      <c r="AM1508" s="24"/>
      <c r="AN1508" s="24"/>
      <c r="AO1508" s="24"/>
      <c r="AP1508" s="24"/>
      <c r="AQ1508" s="26" t="s">
        <v>8366</v>
      </c>
      <c r="AR1508" s="24"/>
      <c r="AS1508" s="24"/>
      <c r="AT1508" s="26" t="s">
        <v>7362</v>
      </c>
      <c r="AU1508" s="24"/>
      <c r="AV1508" s="24"/>
      <c r="AW1508" s="28">
        <v>61411</v>
      </c>
      <c r="AX1508" s="26">
        <v>730</v>
      </c>
      <c r="AY1508" s="28">
        <v>45</v>
      </c>
      <c r="AZ1508" s="28">
        <v>35</v>
      </c>
      <c r="BA1508" s="26">
        <v>40</v>
      </c>
      <c r="BB1508" s="24"/>
      <c r="BC1508" s="26" t="s">
        <v>2199</v>
      </c>
      <c r="BD1508" s="26" t="s">
        <v>125</v>
      </c>
      <c r="BE1508" s="24"/>
      <c r="BF1508" s="24"/>
      <c r="BG1508" s="24"/>
      <c r="BH1508" s="24"/>
      <c r="BI1508" s="24"/>
      <c r="BJ1508" s="24"/>
      <c r="BK1508" s="24"/>
      <c r="BL1508" s="24"/>
      <c r="BM1508" s="24"/>
      <c r="BN1508" s="24"/>
      <c r="BO1508" s="24"/>
      <c r="BP1508" s="24"/>
      <c r="BQ1508" s="24"/>
      <c r="BR1508" s="26">
        <v>0</v>
      </c>
      <c r="BS1508" s="26">
        <v>0</v>
      </c>
      <c r="BT1508" s="26">
        <v>0</v>
      </c>
      <c r="BU1508" s="26">
        <v>0</v>
      </c>
      <c r="BV1508" s="26">
        <v>0</v>
      </c>
      <c r="BW1508" s="26">
        <v>0</v>
      </c>
      <c r="BX1508" s="26">
        <v>0</v>
      </c>
      <c r="BY1508" s="26">
        <v>0</v>
      </c>
      <c r="BZ1508" s="26" t="s">
        <v>138</v>
      </c>
      <c r="CA1508" s="26" t="s">
        <v>136</v>
      </c>
      <c r="CB1508" s="26" t="s">
        <v>136</v>
      </c>
      <c r="CC1508" s="26" t="s">
        <v>136</v>
      </c>
      <c r="CD1508" s="26" t="s">
        <v>136</v>
      </c>
      <c r="CE1508" s="26" t="s">
        <v>135</v>
      </c>
      <c r="CF1508" s="26" t="s">
        <v>136</v>
      </c>
      <c r="CG1508" s="26" t="s">
        <v>135</v>
      </c>
      <c r="CH1508" s="26" t="s">
        <v>134</v>
      </c>
      <c r="CI1508" s="26" t="s">
        <v>138</v>
      </c>
      <c r="CJ1508" s="26" t="s">
        <v>138</v>
      </c>
      <c r="CK1508" s="26" t="s">
        <v>136</v>
      </c>
      <c r="CL1508" s="26" t="s">
        <v>136</v>
      </c>
      <c r="CM1508" s="26" t="s">
        <v>134</v>
      </c>
      <c r="CN1508" s="26" t="s">
        <v>134</v>
      </c>
      <c r="CO1508" s="26" t="s">
        <v>138</v>
      </c>
      <c r="CP1508" s="26" t="s">
        <v>136</v>
      </c>
      <c r="CQ1508" s="26" t="s">
        <v>138</v>
      </c>
      <c r="CR1508" s="26" t="s">
        <v>138</v>
      </c>
      <c r="CS1508" s="26" t="s">
        <v>134</v>
      </c>
      <c r="CT1508" s="26" t="s">
        <v>136</v>
      </c>
      <c r="CU1508" s="26" t="s">
        <v>136</v>
      </c>
      <c r="CV1508" s="26" t="s">
        <v>136</v>
      </c>
      <c r="CW1508" s="26" t="s">
        <v>136</v>
      </c>
      <c r="CX1508" s="26" t="s">
        <v>136</v>
      </c>
      <c r="CY1508" s="26" t="s">
        <v>134</v>
      </c>
      <c r="CZ1508" s="26" t="s">
        <v>138</v>
      </c>
      <c r="DA1508" s="26" t="s">
        <v>136</v>
      </c>
      <c r="DB1508" s="26" t="s">
        <v>134</v>
      </c>
      <c r="DC1508" s="26" t="s">
        <v>135</v>
      </c>
      <c r="DD1508" s="26" t="s">
        <v>136</v>
      </c>
      <c r="DE1508" s="26" t="s">
        <v>136</v>
      </c>
      <c r="DF1508" s="26" t="s">
        <v>139</v>
      </c>
      <c r="DG1508" s="26" t="s">
        <v>139</v>
      </c>
      <c r="DH1508" s="26" t="s">
        <v>139</v>
      </c>
      <c r="DI1508" s="26" t="s">
        <v>139</v>
      </c>
      <c r="DJ1508" s="26" t="s">
        <v>139</v>
      </c>
      <c r="DK1508" s="26" t="s">
        <v>139</v>
      </c>
      <c r="DL1508" s="26" t="s">
        <v>139</v>
      </c>
      <c r="DM1508" s="26" t="s">
        <v>139</v>
      </c>
      <c r="DN1508" s="26" t="s">
        <v>139</v>
      </c>
      <c r="DO1508" s="26" t="s">
        <v>139</v>
      </c>
    </row>
    <row r="1509" spans="1:119" ht="20.100000000000001" customHeight="1" x14ac:dyDescent="0.25">
      <c r="A1509" s="29" t="str">
        <f t="shared" si="322"/>
        <v/>
      </c>
      <c r="B1509" s="29" t="str">
        <f t="shared" si="323"/>
        <v xml:space="preserve">International Child Resource Institute - Nepal </v>
      </c>
      <c r="C1509" s="29">
        <f t="shared" si="324"/>
        <v>0</v>
      </c>
      <c r="D1509" s="30" t="str">
        <f t="shared" si="325"/>
        <v>South Asia</v>
      </c>
      <c r="E1509" s="30" t="str">
        <f t="shared" si="326"/>
        <v>Kathmandu, Nepal</v>
      </c>
      <c r="F1509" s="31">
        <f t="shared" si="327"/>
        <v>0</v>
      </c>
      <c r="G1509" s="31">
        <f t="shared" si="328"/>
        <v>0</v>
      </c>
      <c r="H1509" s="31">
        <f t="shared" si="329"/>
        <v>0</v>
      </c>
      <c r="I1509" s="31">
        <f t="shared" si="330"/>
        <v>0</v>
      </c>
      <c r="J1509" s="31">
        <f t="shared" si="331"/>
        <v>0</v>
      </c>
      <c r="K1509" s="31">
        <f t="shared" si="332"/>
        <v>0</v>
      </c>
      <c r="L1509" s="31">
        <f t="shared" si="333"/>
        <v>0</v>
      </c>
      <c r="M1509" s="31">
        <f t="shared" si="334"/>
        <v>0</v>
      </c>
      <c r="N1509" s="31">
        <f t="shared" si="335"/>
        <v>0</v>
      </c>
      <c r="O1509" s="26" t="s">
        <v>8367</v>
      </c>
      <c r="P1509" s="26" t="s">
        <v>108</v>
      </c>
      <c r="Q1509" s="27">
        <v>42906</v>
      </c>
      <c r="R1509" s="24"/>
      <c r="S1509" s="24"/>
      <c r="T1509" s="26" t="s">
        <v>142</v>
      </c>
      <c r="U1509" s="24"/>
      <c r="V1509" s="26" t="s">
        <v>225</v>
      </c>
      <c r="W1509" s="26" t="s">
        <v>1184</v>
      </c>
      <c r="X1509" s="26" t="s">
        <v>1185</v>
      </c>
      <c r="Y1509" s="26" t="s">
        <v>8364</v>
      </c>
      <c r="Z1509" s="24"/>
      <c r="AA1509" s="24"/>
      <c r="AB1509" s="26" t="s">
        <v>723</v>
      </c>
      <c r="AC1509" s="28">
        <v>8000</v>
      </c>
      <c r="AD1509" s="26" t="s">
        <v>8365</v>
      </c>
      <c r="AE1509" s="26" t="s">
        <v>778</v>
      </c>
      <c r="AF1509" s="26" t="s">
        <v>139</v>
      </c>
      <c r="AG1509" s="26" t="s">
        <v>157</v>
      </c>
      <c r="AH1509" s="24"/>
      <c r="AI1509" s="28">
        <v>8000</v>
      </c>
      <c r="AJ1509" s="24"/>
      <c r="AK1509" s="24"/>
      <c r="AL1509" s="24"/>
      <c r="AM1509" s="24"/>
      <c r="AN1509" s="24"/>
      <c r="AO1509" s="24"/>
      <c r="AP1509" s="24"/>
      <c r="AQ1509" s="24"/>
      <c r="AR1509" s="24"/>
      <c r="AS1509" s="24"/>
      <c r="AT1509" s="24"/>
      <c r="AU1509" s="24"/>
      <c r="AV1509" s="24"/>
      <c r="AW1509" s="28">
        <v>0</v>
      </c>
      <c r="AX1509" s="26">
        <v>0</v>
      </c>
      <c r="AY1509" s="28">
        <v>0</v>
      </c>
      <c r="AZ1509" s="28">
        <v>0</v>
      </c>
      <c r="BA1509" s="26">
        <v>0</v>
      </c>
      <c r="BB1509" s="24"/>
      <c r="BC1509" s="26" t="s">
        <v>2199</v>
      </c>
      <c r="BD1509" s="24"/>
      <c r="BE1509" s="24"/>
      <c r="BF1509" s="24"/>
      <c r="BG1509" s="24"/>
      <c r="BH1509" s="24"/>
      <c r="BI1509" s="24"/>
      <c r="BJ1509" s="24"/>
      <c r="BK1509" s="24"/>
      <c r="BL1509" s="24"/>
      <c r="BM1509" s="24"/>
      <c r="BN1509" s="24"/>
      <c r="BO1509" s="24"/>
      <c r="BP1509" s="24"/>
      <c r="BQ1509" s="24"/>
      <c r="BR1509" s="26">
        <v>0</v>
      </c>
      <c r="BS1509" s="26">
        <v>0</v>
      </c>
      <c r="BT1509" s="26">
        <v>0</v>
      </c>
      <c r="BU1509" s="26">
        <v>0</v>
      </c>
      <c r="BV1509" s="26">
        <v>0</v>
      </c>
      <c r="BW1509" s="26">
        <v>0</v>
      </c>
      <c r="BX1509" s="26">
        <v>0</v>
      </c>
      <c r="BY1509" s="26">
        <v>0</v>
      </c>
      <c r="BZ1509" s="24"/>
      <c r="CA1509" s="24"/>
      <c r="CB1509" s="24"/>
      <c r="CC1509" s="24"/>
      <c r="CD1509" s="24"/>
      <c r="CE1509" s="24"/>
      <c r="CF1509" s="24"/>
      <c r="CG1509" s="24"/>
      <c r="CH1509" s="24"/>
      <c r="CI1509" s="24"/>
      <c r="CJ1509" s="24"/>
      <c r="CK1509" s="24"/>
      <c r="CL1509" s="24"/>
      <c r="CM1509" s="24"/>
      <c r="CN1509" s="24"/>
      <c r="CO1509" s="24"/>
      <c r="CP1509" s="24"/>
      <c r="CQ1509" s="24"/>
      <c r="CR1509" s="24"/>
      <c r="CS1509" s="24"/>
      <c r="CT1509" s="24"/>
      <c r="CU1509" s="24"/>
      <c r="CV1509" s="24"/>
      <c r="CW1509" s="24"/>
      <c r="CX1509" s="24"/>
      <c r="CY1509" s="24"/>
      <c r="CZ1509" s="24"/>
      <c r="DA1509" s="24"/>
      <c r="DB1509" s="24"/>
      <c r="DC1509" s="24"/>
      <c r="DD1509" s="24"/>
      <c r="DE1509" s="24"/>
      <c r="DF1509" s="26" t="s">
        <v>139</v>
      </c>
      <c r="DG1509" s="26" t="s">
        <v>139</v>
      </c>
      <c r="DH1509" s="26" t="s">
        <v>139</v>
      </c>
      <c r="DI1509" s="26" t="s">
        <v>139</v>
      </c>
      <c r="DJ1509" s="26" t="s">
        <v>139</v>
      </c>
      <c r="DK1509" s="26" t="s">
        <v>139</v>
      </c>
      <c r="DL1509" s="26" t="s">
        <v>139</v>
      </c>
      <c r="DM1509" s="26" t="s">
        <v>139</v>
      </c>
      <c r="DN1509" s="26" t="s">
        <v>139</v>
      </c>
      <c r="DO1509" s="26" t="s">
        <v>139</v>
      </c>
    </row>
    <row r="1510" spans="1:119" ht="20.100000000000001" customHeight="1" x14ac:dyDescent="0.25">
      <c r="A1510" s="29" t="str">
        <f t="shared" si="322"/>
        <v>International Child Resource Institute - Nepal 2</v>
      </c>
      <c r="B1510" s="29" t="str">
        <f t="shared" si="323"/>
        <v xml:space="preserve">International Child Resource Institute - Nepal </v>
      </c>
      <c r="C1510" s="29">
        <f t="shared" si="324"/>
        <v>2</v>
      </c>
      <c r="D1510" s="30" t="str">
        <f t="shared" si="325"/>
        <v>South Asia</v>
      </c>
      <c r="E1510" s="30" t="str">
        <f t="shared" si="326"/>
        <v>Kathmandu, Nepal</v>
      </c>
      <c r="F1510" s="31">
        <f t="shared" si="327"/>
        <v>3</v>
      </c>
      <c r="G1510" s="31">
        <f t="shared" si="328"/>
        <v>2</v>
      </c>
      <c r="H1510" s="31">
        <f t="shared" si="329"/>
        <v>4</v>
      </c>
      <c r="I1510" s="31">
        <f t="shared" si="330"/>
        <v>3</v>
      </c>
      <c r="J1510" s="31">
        <f t="shared" si="331"/>
        <v>4</v>
      </c>
      <c r="K1510" s="31">
        <f t="shared" si="332"/>
        <v>3</v>
      </c>
      <c r="L1510" s="31">
        <f t="shared" si="333"/>
        <v>4</v>
      </c>
      <c r="M1510" s="31">
        <f t="shared" si="334"/>
        <v>2</v>
      </c>
      <c r="N1510" s="31">
        <f t="shared" si="335"/>
        <v>3.1</v>
      </c>
      <c r="O1510" s="26" t="s">
        <v>8368</v>
      </c>
      <c r="P1510" s="26" t="s">
        <v>108</v>
      </c>
      <c r="Q1510" s="27">
        <v>42858</v>
      </c>
      <c r="R1510" s="26" t="s">
        <v>109</v>
      </c>
      <c r="S1510" s="26" t="s">
        <v>167</v>
      </c>
      <c r="T1510" s="26" t="s">
        <v>142</v>
      </c>
      <c r="U1510" s="26" t="s">
        <v>112</v>
      </c>
      <c r="V1510" s="26" t="s">
        <v>225</v>
      </c>
      <c r="W1510" s="26" t="s">
        <v>1184</v>
      </c>
      <c r="X1510" s="26" t="s">
        <v>1185</v>
      </c>
      <c r="Y1510" s="26" t="s">
        <v>8364</v>
      </c>
      <c r="Z1510" s="24"/>
      <c r="AA1510" s="24"/>
      <c r="AB1510" s="26" t="s">
        <v>117</v>
      </c>
      <c r="AC1510" s="28">
        <v>5000</v>
      </c>
      <c r="AD1510" s="26" t="s">
        <v>8365</v>
      </c>
      <c r="AE1510" s="26" t="s">
        <v>778</v>
      </c>
      <c r="AF1510" s="26" t="s">
        <v>139</v>
      </c>
      <c r="AG1510" s="26" t="s">
        <v>157</v>
      </c>
      <c r="AH1510" s="26" t="s">
        <v>143</v>
      </c>
      <c r="AI1510" s="28">
        <v>5000</v>
      </c>
      <c r="AJ1510" s="26" t="s">
        <v>8369</v>
      </c>
      <c r="AK1510" s="26" t="s">
        <v>8370</v>
      </c>
      <c r="AL1510" s="26" t="s">
        <v>8371</v>
      </c>
      <c r="AM1510" s="24"/>
      <c r="AN1510" s="24"/>
      <c r="AO1510" s="24"/>
      <c r="AP1510" s="24"/>
      <c r="AQ1510" s="26" t="s">
        <v>8372</v>
      </c>
      <c r="AR1510" s="24"/>
      <c r="AS1510" s="26" t="s">
        <v>8373</v>
      </c>
      <c r="AT1510" s="26" t="s">
        <v>8374</v>
      </c>
      <c r="AU1510" s="24"/>
      <c r="AV1510" s="24"/>
      <c r="AW1510" s="28">
        <v>52183</v>
      </c>
      <c r="AX1510" s="26">
        <v>680</v>
      </c>
      <c r="AY1510" s="28">
        <v>90</v>
      </c>
      <c r="AZ1510" s="28">
        <v>45</v>
      </c>
      <c r="BA1510" s="26">
        <v>63</v>
      </c>
      <c r="BB1510" s="24"/>
      <c r="BC1510" s="26" t="s">
        <v>2199</v>
      </c>
      <c r="BD1510" s="26" t="s">
        <v>125</v>
      </c>
      <c r="BE1510" s="24"/>
      <c r="BF1510" s="26" t="s">
        <v>8375</v>
      </c>
      <c r="BG1510" s="26" t="s">
        <v>1184</v>
      </c>
      <c r="BH1510" s="26" t="s">
        <v>8376</v>
      </c>
      <c r="BI1510" s="26" t="s">
        <v>1184</v>
      </c>
      <c r="BJ1510" s="26" t="s">
        <v>8377</v>
      </c>
      <c r="BK1510" s="26" t="s">
        <v>8378</v>
      </c>
      <c r="BL1510" s="24"/>
      <c r="BM1510" s="24"/>
      <c r="BN1510" s="24"/>
      <c r="BO1510" s="24"/>
      <c r="BP1510" s="24"/>
      <c r="BQ1510" s="24"/>
      <c r="BR1510" s="26">
        <v>0</v>
      </c>
      <c r="BS1510" s="26">
        <v>0</v>
      </c>
      <c r="BT1510" s="26">
        <v>0</v>
      </c>
      <c r="BU1510" s="26">
        <v>0</v>
      </c>
      <c r="BV1510" s="26">
        <v>0</v>
      </c>
      <c r="BW1510" s="26">
        <v>0</v>
      </c>
      <c r="BX1510" s="26">
        <v>0</v>
      </c>
      <c r="BY1510" s="26">
        <v>0</v>
      </c>
      <c r="BZ1510" s="26" t="s">
        <v>138</v>
      </c>
      <c r="CA1510" s="26" t="s">
        <v>136</v>
      </c>
      <c r="CB1510" s="26" t="s">
        <v>136</v>
      </c>
      <c r="CC1510" s="26" t="s">
        <v>136</v>
      </c>
      <c r="CD1510" s="26" t="s">
        <v>136</v>
      </c>
      <c r="CE1510" s="26" t="s">
        <v>135</v>
      </c>
      <c r="CF1510" s="26" t="s">
        <v>135</v>
      </c>
      <c r="CG1510" s="26" t="s">
        <v>135</v>
      </c>
      <c r="CH1510" s="26" t="s">
        <v>134</v>
      </c>
      <c r="CI1510" s="26" t="s">
        <v>138</v>
      </c>
      <c r="CJ1510" s="26" t="s">
        <v>138</v>
      </c>
      <c r="CK1510" s="26" t="s">
        <v>136</v>
      </c>
      <c r="CL1510" s="26" t="s">
        <v>136</v>
      </c>
      <c r="CM1510" s="26" t="s">
        <v>136</v>
      </c>
      <c r="CN1510" s="26" t="s">
        <v>136</v>
      </c>
      <c r="CO1510" s="26" t="s">
        <v>138</v>
      </c>
      <c r="CP1510" s="26" t="s">
        <v>136</v>
      </c>
      <c r="CQ1510" s="26" t="s">
        <v>138</v>
      </c>
      <c r="CR1510" s="26" t="s">
        <v>138</v>
      </c>
      <c r="CS1510" s="26" t="s">
        <v>138</v>
      </c>
      <c r="CT1510" s="26" t="s">
        <v>136</v>
      </c>
      <c r="CU1510" s="26" t="s">
        <v>136</v>
      </c>
      <c r="CV1510" s="26" t="s">
        <v>135</v>
      </c>
      <c r="CW1510" s="26" t="s">
        <v>136</v>
      </c>
      <c r="CX1510" s="26" t="s">
        <v>136</v>
      </c>
      <c r="CY1510" s="26" t="s">
        <v>134</v>
      </c>
      <c r="CZ1510" s="26" t="s">
        <v>138</v>
      </c>
      <c r="DA1510" s="26" t="s">
        <v>136</v>
      </c>
      <c r="DB1510" s="26" t="s">
        <v>135</v>
      </c>
      <c r="DC1510" s="26" t="s">
        <v>135</v>
      </c>
      <c r="DD1510" s="26" t="s">
        <v>136</v>
      </c>
      <c r="DE1510" s="26" t="s">
        <v>135</v>
      </c>
      <c r="DF1510" s="26" t="s">
        <v>139</v>
      </c>
      <c r="DG1510" s="26" t="s">
        <v>139</v>
      </c>
      <c r="DH1510" s="26" t="s">
        <v>139</v>
      </c>
      <c r="DI1510" s="26" t="s">
        <v>139</v>
      </c>
      <c r="DJ1510" s="26" t="s">
        <v>139</v>
      </c>
      <c r="DK1510" s="26" t="s">
        <v>139</v>
      </c>
      <c r="DL1510" s="26" t="s">
        <v>139</v>
      </c>
      <c r="DM1510" s="26" t="s">
        <v>139</v>
      </c>
      <c r="DN1510" s="26" t="s">
        <v>139</v>
      </c>
      <c r="DO1510" s="26" t="s">
        <v>139</v>
      </c>
    </row>
    <row r="1511" spans="1:119" ht="20.100000000000001" customHeight="1" x14ac:dyDescent="0.25">
      <c r="A1511" s="29" t="str">
        <f t="shared" si="322"/>
        <v>International Child Resource Institute - Nepal 1</v>
      </c>
      <c r="B1511" s="29" t="str">
        <f t="shared" si="323"/>
        <v xml:space="preserve">International Child Resource Institute - Nepal </v>
      </c>
      <c r="C1511" s="29">
        <f t="shared" si="324"/>
        <v>1</v>
      </c>
      <c r="D1511" s="30" t="str">
        <f t="shared" si="325"/>
        <v>South Asia</v>
      </c>
      <c r="E1511" s="30" t="str">
        <f t="shared" si="326"/>
        <v>Kathmandu, Nepal</v>
      </c>
      <c r="F1511" s="31">
        <f t="shared" si="327"/>
        <v>0</v>
      </c>
      <c r="G1511" s="31">
        <f t="shared" si="328"/>
        <v>0</v>
      </c>
      <c r="H1511" s="31">
        <f t="shared" si="329"/>
        <v>0</v>
      </c>
      <c r="I1511" s="31">
        <f t="shared" si="330"/>
        <v>0</v>
      </c>
      <c r="J1511" s="31">
        <f t="shared" si="331"/>
        <v>0</v>
      </c>
      <c r="K1511" s="31">
        <f t="shared" si="332"/>
        <v>0</v>
      </c>
      <c r="L1511" s="31">
        <f t="shared" si="333"/>
        <v>0</v>
      </c>
      <c r="M1511" s="31">
        <f t="shared" si="334"/>
        <v>0</v>
      </c>
      <c r="N1511" s="31">
        <f t="shared" si="335"/>
        <v>0</v>
      </c>
      <c r="O1511" s="26" t="s">
        <v>8379</v>
      </c>
      <c r="P1511" s="26" t="s">
        <v>108</v>
      </c>
      <c r="Q1511" s="27">
        <v>42502</v>
      </c>
      <c r="R1511" s="26" t="s">
        <v>155</v>
      </c>
      <c r="S1511" s="26" t="s">
        <v>184</v>
      </c>
      <c r="T1511" s="26" t="s">
        <v>157</v>
      </c>
      <c r="U1511" s="26" t="s">
        <v>112</v>
      </c>
      <c r="V1511" s="26" t="s">
        <v>225</v>
      </c>
      <c r="W1511" s="26" t="s">
        <v>1184</v>
      </c>
      <c r="X1511" s="26" t="s">
        <v>1185</v>
      </c>
      <c r="Y1511" s="26" t="s">
        <v>8364</v>
      </c>
      <c r="Z1511" s="24"/>
      <c r="AA1511" s="24"/>
      <c r="AB1511" s="26" t="s">
        <v>117</v>
      </c>
      <c r="AC1511" s="28">
        <v>10000</v>
      </c>
      <c r="AD1511" s="26" t="s">
        <v>8365</v>
      </c>
      <c r="AE1511" s="26" t="s">
        <v>778</v>
      </c>
      <c r="AF1511" s="26" t="s">
        <v>139</v>
      </c>
      <c r="AG1511" s="26" t="s">
        <v>157</v>
      </c>
      <c r="AH1511" s="26" t="s">
        <v>158</v>
      </c>
      <c r="AI1511" s="28">
        <v>10000</v>
      </c>
      <c r="AJ1511" s="26" t="s">
        <v>8380</v>
      </c>
      <c r="AK1511" s="26" t="s">
        <v>8370</v>
      </c>
      <c r="AL1511" s="26" t="s">
        <v>8371</v>
      </c>
      <c r="AM1511" s="26" t="s">
        <v>8381</v>
      </c>
      <c r="AN1511" s="26" t="s">
        <v>8382</v>
      </c>
      <c r="AO1511" s="26" t="s">
        <v>8383</v>
      </c>
      <c r="AP1511" s="26" t="s">
        <v>8384</v>
      </c>
      <c r="AQ1511" s="24"/>
      <c r="AR1511" s="24"/>
      <c r="AS1511" s="24"/>
      <c r="AT1511" s="24"/>
      <c r="AU1511" s="24"/>
      <c r="AV1511" s="24"/>
      <c r="AW1511" s="28">
        <v>49444</v>
      </c>
      <c r="AX1511" s="26">
        <v>1461</v>
      </c>
      <c r="AY1511" s="28">
        <v>50</v>
      </c>
      <c r="AZ1511" s="28">
        <v>34</v>
      </c>
      <c r="BA1511" s="26">
        <v>0</v>
      </c>
      <c r="BB1511" s="26" t="s">
        <v>241</v>
      </c>
      <c r="BC1511" s="26" t="s">
        <v>2199</v>
      </c>
      <c r="BD1511" s="24"/>
      <c r="BE1511" s="24"/>
      <c r="BF1511" s="26" t="s">
        <v>8385</v>
      </c>
      <c r="BG1511" s="26" t="s">
        <v>1184</v>
      </c>
      <c r="BH1511" s="26" t="s">
        <v>8386</v>
      </c>
      <c r="BI1511" s="26" t="s">
        <v>1184</v>
      </c>
      <c r="BJ1511" s="26" t="s">
        <v>8375</v>
      </c>
      <c r="BK1511" s="26" t="s">
        <v>1184</v>
      </c>
      <c r="BL1511" s="24"/>
      <c r="BM1511" s="24"/>
      <c r="BN1511" s="24"/>
      <c r="BO1511" s="24"/>
      <c r="BP1511" s="24"/>
      <c r="BQ1511" s="24"/>
      <c r="BR1511" s="26">
        <v>0</v>
      </c>
      <c r="BS1511" s="26">
        <v>0</v>
      </c>
      <c r="BT1511" s="26">
        <v>0</v>
      </c>
      <c r="BU1511" s="26">
        <v>0</v>
      </c>
      <c r="BV1511" s="26">
        <v>0</v>
      </c>
      <c r="BW1511" s="26">
        <v>0</v>
      </c>
      <c r="BX1511" s="26">
        <v>0</v>
      </c>
      <c r="BY1511" s="26">
        <v>0</v>
      </c>
      <c r="BZ1511" s="24"/>
      <c r="CA1511" s="24"/>
      <c r="CB1511" s="24"/>
      <c r="CC1511" s="24"/>
      <c r="CD1511" s="24"/>
      <c r="CE1511" s="24"/>
      <c r="CF1511" s="24"/>
      <c r="CG1511" s="24"/>
      <c r="CH1511" s="24"/>
      <c r="CI1511" s="24"/>
      <c r="CJ1511" s="24"/>
      <c r="CK1511" s="24"/>
      <c r="CL1511" s="24"/>
      <c r="CM1511" s="24"/>
      <c r="CN1511" s="24"/>
      <c r="CO1511" s="24"/>
      <c r="CP1511" s="24"/>
      <c r="CQ1511" s="24"/>
      <c r="CR1511" s="24"/>
      <c r="CS1511" s="24"/>
      <c r="CT1511" s="24"/>
      <c r="CU1511" s="24"/>
      <c r="CV1511" s="24"/>
      <c r="CW1511" s="24"/>
      <c r="CX1511" s="24"/>
      <c r="CY1511" s="24"/>
      <c r="CZ1511" s="24"/>
      <c r="DA1511" s="24"/>
      <c r="DB1511" s="24"/>
      <c r="DC1511" s="24"/>
      <c r="DD1511" s="24"/>
      <c r="DE1511" s="24"/>
      <c r="DF1511" s="26" t="s">
        <v>139</v>
      </c>
      <c r="DG1511" s="26" t="s">
        <v>120</v>
      </c>
      <c r="DH1511" s="26" t="s">
        <v>120</v>
      </c>
      <c r="DI1511" s="26" t="s">
        <v>120</v>
      </c>
      <c r="DJ1511" s="26" t="s">
        <v>120</v>
      </c>
      <c r="DK1511" s="26" t="s">
        <v>139</v>
      </c>
      <c r="DL1511" s="26" t="s">
        <v>139</v>
      </c>
      <c r="DM1511" s="26" t="s">
        <v>139</v>
      </c>
      <c r="DN1511" s="26" t="s">
        <v>139</v>
      </c>
      <c r="DO1511" s="26" t="s">
        <v>139</v>
      </c>
    </row>
    <row r="1512" spans="1:119" ht="20.100000000000001" customHeight="1" x14ac:dyDescent="0.25">
      <c r="A1512" s="29" t="str">
        <f t="shared" si="322"/>
        <v>International Trust for the Education of Zambian Orphans5</v>
      </c>
      <c r="B1512" s="29" t="str">
        <f t="shared" si="323"/>
        <v>International Trust for the Education of Zambian Orphans</v>
      </c>
      <c r="C1512" s="29">
        <f t="shared" si="324"/>
        <v>5</v>
      </c>
      <c r="D1512" s="30" t="str">
        <f t="shared" si="325"/>
        <v>Africa and the Middle East</v>
      </c>
      <c r="E1512" s="30" t="str">
        <f t="shared" si="326"/>
        <v>Zambia</v>
      </c>
      <c r="F1512" s="31">
        <f t="shared" si="327"/>
        <v>2</v>
      </c>
      <c r="G1512" s="31">
        <f t="shared" si="328"/>
        <v>2</v>
      </c>
      <c r="H1512" s="31">
        <f t="shared" si="329"/>
        <v>3</v>
      </c>
      <c r="I1512" s="31">
        <f t="shared" si="330"/>
        <v>3</v>
      </c>
      <c r="J1512" s="31">
        <f t="shared" si="331"/>
        <v>2</v>
      </c>
      <c r="K1512" s="31">
        <f t="shared" si="332"/>
        <v>3</v>
      </c>
      <c r="L1512" s="31">
        <f t="shared" si="333"/>
        <v>2</v>
      </c>
      <c r="M1512" s="31">
        <f t="shared" si="334"/>
        <v>1</v>
      </c>
      <c r="N1512" s="31">
        <f t="shared" si="335"/>
        <v>2.2999999999999998</v>
      </c>
      <c r="O1512" s="26" t="s">
        <v>8387</v>
      </c>
      <c r="P1512" s="26" t="s">
        <v>108</v>
      </c>
      <c r="Q1512" s="27">
        <v>40835</v>
      </c>
      <c r="R1512" s="26" t="s">
        <v>166</v>
      </c>
      <c r="S1512" s="26" t="s">
        <v>321</v>
      </c>
      <c r="T1512" s="26" t="s">
        <v>175</v>
      </c>
      <c r="U1512" s="26" t="s">
        <v>112</v>
      </c>
      <c r="V1512" s="26" t="s">
        <v>169</v>
      </c>
      <c r="W1512" s="26" t="s">
        <v>4580</v>
      </c>
      <c r="X1512" s="24"/>
      <c r="Y1512" s="26" t="s">
        <v>8388</v>
      </c>
      <c r="Z1512" s="24"/>
      <c r="AA1512" s="24"/>
      <c r="AB1512" s="26" t="s">
        <v>117</v>
      </c>
      <c r="AC1512" s="28">
        <v>9000</v>
      </c>
      <c r="AD1512" s="24"/>
      <c r="AE1512" s="24"/>
      <c r="AF1512" s="26" t="s">
        <v>120</v>
      </c>
      <c r="AG1512" s="26" t="s">
        <v>846</v>
      </c>
      <c r="AH1512" s="26" t="s">
        <v>176</v>
      </c>
      <c r="AI1512" s="28">
        <v>9000</v>
      </c>
      <c r="AJ1512" s="24"/>
      <c r="AK1512" s="26" t="s">
        <v>8389</v>
      </c>
      <c r="AL1512" s="26" t="s">
        <v>8390</v>
      </c>
      <c r="AM1512" s="26" t="s">
        <v>8391</v>
      </c>
      <c r="AN1512" s="26" t="s">
        <v>8392</v>
      </c>
      <c r="AO1512" s="26" t="s">
        <v>8393</v>
      </c>
      <c r="AP1512" s="24"/>
      <c r="AQ1512" s="24"/>
      <c r="AR1512" s="24"/>
      <c r="AS1512" s="26" t="s">
        <v>8394</v>
      </c>
      <c r="AT1512" s="24"/>
      <c r="AU1512" s="24"/>
      <c r="AV1512" s="24"/>
      <c r="AW1512" s="28">
        <v>59712</v>
      </c>
      <c r="AX1512" s="26">
        <v>69</v>
      </c>
      <c r="AY1512" s="28">
        <v>150</v>
      </c>
      <c r="AZ1512" s="28">
        <v>40</v>
      </c>
      <c r="BA1512" s="26">
        <v>0</v>
      </c>
      <c r="BB1512" s="26" t="s">
        <v>241</v>
      </c>
      <c r="BC1512" s="26" t="s">
        <v>8395</v>
      </c>
      <c r="BD1512" s="24"/>
      <c r="BE1512" s="24"/>
      <c r="BF1512" s="26" t="s">
        <v>7427</v>
      </c>
      <c r="BG1512" s="26" t="s">
        <v>357</v>
      </c>
      <c r="BH1512" s="26" t="s">
        <v>8396</v>
      </c>
      <c r="BI1512" s="26" t="s">
        <v>3732</v>
      </c>
      <c r="BJ1512" s="26" t="s">
        <v>8397</v>
      </c>
      <c r="BK1512" s="26" t="s">
        <v>395</v>
      </c>
      <c r="BL1512" s="26" t="s">
        <v>8398</v>
      </c>
      <c r="BM1512" s="26" t="s">
        <v>271</v>
      </c>
      <c r="BN1512" s="24"/>
      <c r="BO1512" s="24"/>
      <c r="BP1512" s="24"/>
      <c r="BQ1512" s="24"/>
      <c r="BR1512" s="26">
        <v>2</v>
      </c>
      <c r="BS1512" s="26">
        <v>2</v>
      </c>
      <c r="BT1512" s="26">
        <v>3</v>
      </c>
      <c r="BU1512" s="26">
        <v>3</v>
      </c>
      <c r="BV1512" s="26">
        <v>2</v>
      </c>
      <c r="BW1512" s="26">
        <v>3</v>
      </c>
      <c r="BX1512" s="26">
        <v>2</v>
      </c>
      <c r="BY1512" s="26">
        <v>1</v>
      </c>
      <c r="BZ1512" s="24"/>
      <c r="CA1512" s="24"/>
      <c r="CB1512" s="24"/>
      <c r="CC1512" s="24"/>
      <c r="CD1512" s="24"/>
      <c r="CE1512" s="24"/>
      <c r="CF1512" s="24"/>
      <c r="CG1512" s="24"/>
      <c r="CH1512" s="24"/>
      <c r="CI1512" s="24"/>
      <c r="CJ1512" s="24"/>
      <c r="CK1512" s="24"/>
      <c r="CL1512" s="24"/>
      <c r="CM1512" s="24"/>
      <c r="CN1512" s="24"/>
      <c r="CO1512" s="24"/>
      <c r="CP1512" s="24"/>
      <c r="CQ1512" s="24"/>
      <c r="CR1512" s="24"/>
      <c r="CS1512" s="24"/>
      <c r="CT1512" s="24"/>
      <c r="CU1512" s="24"/>
      <c r="CV1512" s="24"/>
      <c r="CW1512" s="24"/>
      <c r="CX1512" s="24"/>
      <c r="CY1512" s="24"/>
      <c r="CZ1512" s="24"/>
      <c r="DA1512" s="24"/>
      <c r="DB1512" s="24"/>
      <c r="DC1512" s="24"/>
      <c r="DD1512" s="24"/>
      <c r="DE1512" s="24"/>
      <c r="DF1512" s="26" t="s">
        <v>139</v>
      </c>
      <c r="DG1512" s="26" t="s">
        <v>139</v>
      </c>
      <c r="DH1512" s="26" t="s">
        <v>139</v>
      </c>
      <c r="DI1512" s="26" t="s">
        <v>139</v>
      </c>
      <c r="DJ1512" s="26" t="s">
        <v>139</v>
      </c>
      <c r="DK1512" s="26" t="s">
        <v>139</v>
      </c>
      <c r="DL1512" s="26" t="s">
        <v>139</v>
      </c>
      <c r="DM1512" s="26" t="s">
        <v>139</v>
      </c>
      <c r="DN1512" s="26" t="s">
        <v>139</v>
      </c>
      <c r="DO1512" s="26" t="s">
        <v>139</v>
      </c>
    </row>
    <row r="1513" spans="1:119" ht="20.100000000000001" customHeight="1" x14ac:dyDescent="0.25">
      <c r="A1513" s="29" t="str">
        <f t="shared" si="322"/>
        <v>International Trust for the Education of Zambian Orphans4</v>
      </c>
      <c r="B1513" s="29" t="str">
        <f t="shared" si="323"/>
        <v>International Trust for the Education of Zambian Orphans</v>
      </c>
      <c r="C1513" s="29">
        <f t="shared" si="324"/>
        <v>4</v>
      </c>
      <c r="D1513" s="30" t="str">
        <f t="shared" si="325"/>
        <v>Africa and the Middle East</v>
      </c>
      <c r="E1513" s="30" t="str">
        <f t="shared" si="326"/>
        <v>Zambia</v>
      </c>
      <c r="F1513" s="31">
        <f t="shared" si="327"/>
        <v>2</v>
      </c>
      <c r="G1513" s="31">
        <f t="shared" si="328"/>
        <v>2</v>
      </c>
      <c r="H1513" s="31">
        <f t="shared" si="329"/>
        <v>3</v>
      </c>
      <c r="I1513" s="31">
        <f t="shared" si="330"/>
        <v>3</v>
      </c>
      <c r="J1513" s="31">
        <f t="shared" si="331"/>
        <v>2</v>
      </c>
      <c r="K1513" s="31">
        <f t="shared" si="332"/>
        <v>2</v>
      </c>
      <c r="L1513" s="31">
        <f t="shared" si="333"/>
        <v>3</v>
      </c>
      <c r="M1513" s="31">
        <f t="shared" si="334"/>
        <v>1</v>
      </c>
      <c r="N1513" s="31">
        <f t="shared" si="335"/>
        <v>2.2999999999999998</v>
      </c>
      <c r="O1513" s="26" t="s">
        <v>8399</v>
      </c>
      <c r="P1513" s="26" t="s">
        <v>108</v>
      </c>
      <c r="Q1513" s="27">
        <v>40469</v>
      </c>
      <c r="R1513" s="26" t="s">
        <v>166</v>
      </c>
      <c r="S1513" s="26" t="s">
        <v>332</v>
      </c>
      <c r="T1513" s="26" t="s">
        <v>333</v>
      </c>
      <c r="U1513" s="26" t="s">
        <v>112</v>
      </c>
      <c r="V1513" s="26" t="s">
        <v>169</v>
      </c>
      <c r="W1513" s="26" t="s">
        <v>4580</v>
      </c>
      <c r="X1513" s="24"/>
      <c r="Y1513" s="26" t="s">
        <v>8388</v>
      </c>
      <c r="Z1513" s="24"/>
      <c r="AA1513" s="24"/>
      <c r="AB1513" s="26" t="s">
        <v>117</v>
      </c>
      <c r="AC1513" s="28">
        <v>9000</v>
      </c>
      <c r="AD1513" s="24"/>
      <c r="AE1513" s="24"/>
      <c r="AF1513" s="26" t="s">
        <v>120</v>
      </c>
      <c r="AG1513" s="26" t="s">
        <v>846</v>
      </c>
      <c r="AH1513" s="26" t="s">
        <v>185</v>
      </c>
      <c r="AI1513" s="28">
        <v>9000</v>
      </c>
      <c r="AJ1513" s="24"/>
      <c r="AK1513" s="26" t="s">
        <v>8389</v>
      </c>
      <c r="AL1513" s="26" t="s">
        <v>8390</v>
      </c>
      <c r="AM1513" s="26" t="s">
        <v>8391</v>
      </c>
      <c r="AN1513" s="26" t="s">
        <v>8400</v>
      </c>
      <c r="AO1513" s="26" t="s">
        <v>8401</v>
      </c>
      <c r="AP1513" s="24"/>
      <c r="AQ1513" s="24"/>
      <c r="AR1513" s="24"/>
      <c r="AS1513" s="24"/>
      <c r="AT1513" s="26" t="s">
        <v>8402</v>
      </c>
      <c r="AU1513" s="24"/>
      <c r="AV1513" s="24"/>
      <c r="AW1513" s="28">
        <v>81122</v>
      </c>
      <c r="AX1513" s="26">
        <v>91</v>
      </c>
      <c r="AY1513" s="28">
        <v>150</v>
      </c>
      <c r="AZ1513" s="28">
        <v>91</v>
      </c>
      <c r="BA1513" s="26">
        <v>0</v>
      </c>
      <c r="BB1513" s="26" t="s">
        <v>241</v>
      </c>
      <c r="BC1513" s="26" t="s">
        <v>8395</v>
      </c>
      <c r="BD1513" s="24"/>
      <c r="BE1513" s="24"/>
      <c r="BF1513" s="26" t="s">
        <v>5291</v>
      </c>
      <c r="BG1513" s="26" t="s">
        <v>4580</v>
      </c>
      <c r="BH1513" s="26" t="s">
        <v>8403</v>
      </c>
      <c r="BI1513" s="26" t="s">
        <v>271</v>
      </c>
      <c r="BJ1513" s="26" t="s">
        <v>8397</v>
      </c>
      <c r="BK1513" s="26" t="s">
        <v>395</v>
      </c>
      <c r="BL1513" s="26" t="s">
        <v>7427</v>
      </c>
      <c r="BM1513" s="26" t="s">
        <v>357</v>
      </c>
      <c r="BN1513" s="24"/>
      <c r="BO1513" s="24"/>
      <c r="BP1513" s="24"/>
      <c r="BQ1513" s="24"/>
      <c r="BR1513" s="26">
        <v>2</v>
      </c>
      <c r="BS1513" s="26">
        <v>2</v>
      </c>
      <c r="BT1513" s="26">
        <v>3</v>
      </c>
      <c r="BU1513" s="26">
        <v>3</v>
      </c>
      <c r="BV1513" s="26">
        <v>2</v>
      </c>
      <c r="BW1513" s="26">
        <v>2</v>
      </c>
      <c r="BX1513" s="26">
        <v>3</v>
      </c>
      <c r="BY1513" s="26">
        <v>1</v>
      </c>
      <c r="BZ1513" s="24"/>
      <c r="CA1513" s="24"/>
      <c r="CB1513" s="24"/>
      <c r="CC1513" s="24"/>
      <c r="CD1513" s="24"/>
      <c r="CE1513" s="24"/>
      <c r="CF1513" s="24"/>
      <c r="CG1513" s="24"/>
      <c r="CH1513" s="24"/>
      <c r="CI1513" s="24"/>
      <c r="CJ1513" s="24"/>
      <c r="CK1513" s="24"/>
      <c r="CL1513" s="24"/>
      <c r="CM1513" s="24"/>
      <c r="CN1513" s="24"/>
      <c r="CO1513" s="24"/>
      <c r="CP1513" s="24"/>
      <c r="CQ1513" s="24"/>
      <c r="CR1513" s="24"/>
      <c r="CS1513" s="24"/>
      <c r="CT1513" s="24"/>
      <c r="CU1513" s="24"/>
      <c r="CV1513" s="24"/>
      <c r="CW1513" s="24"/>
      <c r="CX1513" s="24"/>
      <c r="CY1513" s="24"/>
      <c r="CZ1513" s="24"/>
      <c r="DA1513" s="24"/>
      <c r="DB1513" s="24"/>
      <c r="DC1513" s="24"/>
      <c r="DD1513" s="24"/>
      <c r="DE1513" s="24"/>
      <c r="DF1513" s="26" t="s">
        <v>139</v>
      </c>
      <c r="DG1513" s="26" t="s">
        <v>139</v>
      </c>
      <c r="DH1513" s="26" t="s">
        <v>139</v>
      </c>
      <c r="DI1513" s="26" t="s">
        <v>139</v>
      </c>
      <c r="DJ1513" s="26" t="s">
        <v>139</v>
      </c>
      <c r="DK1513" s="26" t="s">
        <v>139</v>
      </c>
      <c r="DL1513" s="26" t="s">
        <v>139</v>
      </c>
      <c r="DM1513" s="26" t="s">
        <v>139</v>
      </c>
      <c r="DN1513" s="26" t="s">
        <v>139</v>
      </c>
      <c r="DO1513" s="26" t="s">
        <v>139</v>
      </c>
    </row>
    <row r="1514" spans="1:119" ht="20.100000000000001" customHeight="1" x14ac:dyDescent="0.25">
      <c r="A1514" s="29" t="str">
        <f t="shared" si="322"/>
        <v>Interstages, Inc.5</v>
      </c>
      <c r="B1514" s="29" t="str">
        <f t="shared" si="323"/>
        <v>Interstages, Inc.</v>
      </c>
      <c r="C1514" s="29">
        <f t="shared" si="324"/>
        <v>5</v>
      </c>
      <c r="D1514" s="30" t="str">
        <f t="shared" si="325"/>
        <v>North America</v>
      </c>
      <c r="E1514" s="30" t="str">
        <f t="shared" si="326"/>
        <v>Washington, DC, United States</v>
      </c>
      <c r="F1514" s="31">
        <f t="shared" si="327"/>
        <v>3</v>
      </c>
      <c r="G1514" s="31">
        <f t="shared" si="328"/>
        <v>3</v>
      </c>
      <c r="H1514" s="31">
        <f t="shared" si="329"/>
        <v>3</v>
      </c>
      <c r="I1514" s="31">
        <f t="shared" si="330"/>
        <v>3</v>
      </c>
      <c r="J1514" s="31">
        <f t="shared" si="331"/>
        <v>3</v>
      </c>
      <c r="K1514" s="31">
        <f t="shared" si="332"/>
        <v>3</v>
      </c>
      <c r="L1514" s="31">
        <f t="shared" si="333"/>
        <v>3</v>
      </c>
      <c r="M1514" s="31">
        <f t="shared" si="334"/>
        <v>2</v>
      </c>
      <c r="N1514" s="31">
        <f t="shared" si="335"/>
        <v>2.9</v>
      </c>
      <c r="O1514" s="26" t="s">
        <v>8404</v>
      </c>
      <c r="P1514" s="26" t="s">
        <v>108</v>
      </c>
      <c r="Q1514" s="27">
        <v>41771</v>
      </c>
      <c r="R1514" s="26" t="s">
        <v>166</v>
      </c>
      <c r="S1514" s="26" t="s">
        <v>193</v>
      </c>
      <c r="T1514" s="26" t="s">
        <v>194</v>
      </c>
      <c r="U1514" s="26" t="s">
        <v>112</v>
      </c>
      <c r="V1514" s="26" t="s">
        <v>1142</v>
      </c>
      <c r="W1514" s="26" t="s">
        <v>211</v>
      </c>
      <c r="X1514" s="26" t="s">
        <v>1143</v>
      </c>
      <c r="Y1514" s="26" t="s">
        <v>8405</v>
      </c>
      <c r="Z1514" s="24"/>
      <c r="AA1514" s="24"/>
      <c r="AB1514" s="26" t="s">
        <v>117</v>
      </c>
      <c r="AC1514" s="28">
        <v>11000</v>
      </c>
      <c r="AD1514" s="24"/>
      <c r="AE1514" s="24"/>
      <c r="AF1514" s="26" t="s">
        <v>139</v>
      </c>
      <c r="AG1514" s="26" t="s">
        <v>224</v>
      </c>
      <c r="AH1514" s="26" t="s">
        <v>176</v>
      </c>
      <c r="AI1514" s="28">
        <v>11000</v>
      </c>
      <c r="AJ1514" s="26" t="s">
        <v>8406</v>
      </c>
      <c r="AK1514" s="26" t="s">
        <v>8407</v>
      </c>
      <c r="AL1514" s="26" t="s">
        <v>8408</v>
      </c>
      <c r="AM1514" s="24"/>
      <c r="AN1514" s="24"/>
      <c r="AO1514" s="24"/>
      <c r="AP1514" s="24"/>
      <c r="AQ1514" s="26" t="s">
        <v>8409</v>
      </c>
      <c r="AR1514" s="24"/>
      <c r="AS1514" s="24"/>
      <c r="AT1514" s="24"/>
      <c r="AU1514" s="24"/>
      <c r="AV1514" s="24"/>
      <c r="AW1514" s="28">
        <v>125000</v>
      </c>
      <c r="AX1514" s="26">
        <v>250</v>
      </c>
      <c r="AY1514" s="28">
        <v>75</v>
      </c>
      <c r="AZ1514" s="28">
        <v>75</v>
      </c>
      <c r="BA1514" s="26">
        <v>0</v>
      </c>
      <c r="BB1514" s="26" t="s">
        <v>148</v>
      </c>
      <c r="BC1514" s="26" t="s">
        <v>8410</v>
      </c>
      <c r="BD1514" s="26" t="s">
        <v>125</v>
      </c>
      <c r="BE1514" s="24"/>
      <c r="BF1514" s="24"/>
      <c r="BG1514" s="24"/>
      <c r="BH1514" s="24"/>
      <c r="BI1514" s="24"/>
      <c r="BJ1514" s="24"/>
      <c r="BK1514" s="24"/>
      <c r="BL1514" s="24"/>
      <c r="BM1514" s="24"/>
      <c r="BN1514" s="24"/>
      <c r="BO1514" s="24"/>
      <c r="BP1514" s="24"/>
      <c r="BQ1514" s="24"/>
      <c r="BR1514" s="26">
        <v>3</v>
      </c>
      <c r="BS1514" s="26">
        <v>3</v>
      </c>
      <c r="BT1514" s="26">
        <v>3</v>
      </c>
      <c r="BU1514" s="26">
        <v>3</v>
      </c>
      <c r="BV1514" s="26">
        <v>3</v>
      </c>
      <c r="BW1514" s="26">
        <v>3</v>
      </c>
      <c r="BX1514" s="26">
        <v>3</v>
      </c>
      <c r="BY1514" s="26">
        <v>2</v>
      </c>
      <c r="BZ1514" s="24"/>
      <c r="CA1514" s="24"/>
      <c r="CB1514" s="24"/>
      <c r="CC1514" s="24"/>
      <c r="CD1514" s="24"/>
      <c r="CE1514" s="24"/>
      <c r="CF1514" s="24"/>
      <c r="CG1514" s="24"/>
      <c r="CH1514" s="24"/>
      <c r="CI1514" s="24"/>
      <c r="CJ1514" s="24"/>
      <c r="CK1514" s="24"/>
      <c r="CL1514" s="24"/>
      <c r="CM1514" s="24"/>
      <c r="CN1514" s="24"/>
      <c r="CO1514" s="24"/>
      <c r="CP1514" s="24"/>
      <c r="CQ1514" s="24"/>
      <c r="CR1514" s="24"/>
      <c r="CS1514" s="24"/>
      <c r="CT1514" s="24"/>
      <c r="CU1514" s="24"/>
      <c r="CV1514" s="24"/>
      <c r="CW1514" s="24"/>
      <c r="CX1514" s="24"/>
      <c r="CY1514" s="24"/>
      <c r="CZ1514" s="24"/>
      <c r="DA1514" s="24"/>
      <c r="DB1514" s="24"/>
      <c r="DC1514" s="24"/>
      <c r="DD1514" s="24"/>
      <c r="DE1514" s="24"/>
      <c r="DF1514" s="26" t="s">
        <v>120</v>
      </c>
      <c r="DG1514" s="26" t="s">
        <v>120</v>
      </c>
      <c r="DH1514" s="26" t="s">
        <v>120</v>
      </c>
      <c r="DI1514" s="26" t="s">
        <v>120</v>
      </c>
      <c r="DJ1514" s="26" t="s">
        <v>139</v>
      </c>
      <c r="DK1514" s="26" t="s">
        <v>120</v>
      </c>
      <c r="DL1514" s="26" t="s">
        <v>139</v>
      </c>
      <c r="DM1514" s="26" t="s">
        <v>139</v>
      </c>
      <c r="DN1514" s="26" t="s">
        <v>139</v>
      </c>
      <c r="DO1514" s="26" t="s">
        <v>139</v>
      </c>
    </row>
    <row r="1515" spans="1:119" ht="20.100000000000001" customHeight="1" x14ac:dyDescent="0.25">
      <c r="A1515" s="29" t="str">
        <f t="shared" si="322"/>
        <v>Interstages, Inc.4</v>
      </c>
      <c r="B1515" s="29" t="str">
        <f t="shared" si="323"/>
        <v>Interstages, Inc.</v>
      </c>
      <c r="C1515" s="29">
        <f t="shared" si="324"/>
        <v>4</v>
      </c>
      <c r="D1515" s="30" t="str">
        <f t="shared" si="325"/>
        <v>North America</v>
      </c>
      <c r="E1515" s="30" t="str">
        <f t="shared" si="326"/>
        <v>Washington, DC, United States</v>
      </c>
      <c r="F1515" s="31">
        <f t="shared" si="327"/>
        <v>2</v>
      </c>
      <c r="G1515" s="31">
        <f t="shared" si="328"/>
        <v>2</v>
      </c>
      <c r="H1515" s="31">
        <f t="shared" si="329"/>
        <v>2</v>
      </c>
      <c r="I1515" s="31">
        <f t="shared" si="330"/>
        <v>2</v>
      </c>
      <c r="J1515" s="31">
        <f t="shared" si="331"/>
        <v>2</v>
      </c>
      <c r="K1515" s="31">
        <f t="shared" si="332"/>
        <v>3</v>
      </c>
      <c r="L1515" s="31">
        <f t="shared" si="333"/>
        <v>3</v>
      </c>
      <c r="M1515" s="31">
        <f t="shared" si="334"/>
        <v>3</v>
      </c>
      <c r="N1515" s="31">
        <f t="shared" si="335"/>
        <v>2.4</v>
      </c>
      <c r="O1515" s="26" t="s">
        <v>8411</v>
      </c>
      <c r="P1515" s="26" t="s">
        <v>108</v>
      </c>
      <c r="Q1515" s="27">
        <v>41400</v>
      </c>
      <c r="R1515" s="26" t="s">
        <v>166</v>
      </c>
      <c r="S1515" s="26" t="s">
        <v>206</v>
      </c>
      <c r="T1515" s="26" t="s">
        <v>207</v>
      </c>
      <c r="U1515" s="26" t="s">
        <v>112</v>
      </c>
      <c r="V1515" s="26" t="s">
        <v>1142</v>
      </c>
      <c r="W1515" s="26" t="s">
        <v>211</v>
      </c>
      <c r="X1515" s="26" t="s">
        <v>1143</v>
      </c>
      <c r="Y1515" s="26" t="s">
        <v>8405</v>
      </c>
      <c r="Z1515" s="24"/>
      <c r="AA1515" s="24"/>
      <c r="AB1515" s="26" t="s">
        <v>117</v>
      </c>
      <c r="AC1515" s="28">
        <v>11000</v>
      </c>
      <c r="AD1515" s="24"/>
      <c r="AE1515" s="24"/>
      <c r="AF1515" s="26" t="s">
        <v>139</v>
      </c>
      <c r="AG1515" s="26" t="s">
        <v>224</v>
      </c>
      <c r="AH1515" s="26" t="s">
        <v>185</v>
      </c>
      <c r="AI1515" s="28">
        <v>11000</v>
      </c>
      <c r="AJ1515" s="26" t="s">
        <v>8412</v>
      </c>
      <c r="AK1515" s="26" t="s">
        <v>8413</v>
      </c>
      <c r="AL1515" s="26" t="s">
        <v>8414</v>
      </c>
      <c r="AM1515" s="24"/>
      <c r="AN1515" s="24"/>
      <c r="AO1515" s="24"/>
      <c r="AP1515" s="24"/>
      <c r="AQ1515" s="26" t="s">
        <v>8415</v>
      </c>
      <c r="AR1515" s="24"/>
      <c r="AS1515" s="24"/>
      <c r="AT1515" s="24"/>
      <c r="AU1515" s="24"/>
      <c r="AV1515" s="24"/>
      <c r="AW1515" s="28">
        <v>95850</v>
      </c>
      <c r="AX1515" s="26">
        <v>320</v>
      </c>
      <c r="AY1515" s="28">
        <v>50</v>
      </c>
      <c r="AZ1515" s="28">
        <v>50</v>
      </c>
      <c r="BA1515" s="26">
        <v>0</v>
      </c>
      <c r="BB1515" s="26" t="s">
        <v>148</v>
      </c>
      <c r="BC1515" s="26" t="s">
        <v>8410</v>
      </c>
      <c r="BD1515" s="26" t="s">
        <v>437</v>
      </c>
      <c r="BE1515" s="26" t="s">
        <v>8416</v>
      </c>
      <c r="BF1515" s="24"/>
      <c r="BG1515" s="24"/>
      <c r="BH1515" s="26" t="s">
        <v>8417</v>
      </c>
      <c r="BI1515" s="26" t="s">
        <v>211</v>
      </c>
      <c r="BJ1515" s="26" t="s">
        <v>212</v>
      </c>
      <c r="BK1515" s="26" t="s">
        <v>211</v>
      </c>
      <c r="BL1515" s="24"/>
      <c r="BM1515" s="24"/>
      <c r="BN1515" s="24"/>
      <c r="BO1515" s="24"/>
      <c r="BP1515" s="24"/>
      <c r="BQ1515" s="24"/>
      <c r="BR1515" s="26">
        <v>2</v>
      </c>
      <c r="BS1515" s="26">
        <v>2</v>
      </c>
      <c r="BT1515" s="26">
        <v>2</v>
      </c>
      <c r="BU1515" s="26">
        <v>2</v>
      </c>
      <c r="BV1515" s="26">
        <v>2</v>
      </c>
      <c r="BW1515" s="26">
        <v>3</v>
      </c>
      <c r="BX1515" s="26">
        <v>3</v>
      </c>
      <c r="BY1515" s="26">
        <v>3</v>
      </c>
      <c r="BZ1515" s="24"/>
      <c r="CA1515" s="24"/>
      <c r="CB1515" s="24"/>
      <c r="CC1515" s="24"/>
      <c r="CD1515" s="24"/>
      <c r="CE1515" s="24"/>
      <c r="CF1515" s="24"/>
      <c r="CG1515" s="24"/>
      <c r="CH1515" s="24"/>
      <c r="CI1515" s="24"/>
      <c r="CJ1515" s="24"/>
      <c r="CK1515" s="24"/>
      <c r="CL1515" s="24"/>
      <c r="CM1515" s="24"/>
      <c r="CN1515" s="24"/>
      <c r="CO1515" s="24"/>
      <c r="CP1515" s="24"/>
      <c r="CQ1515" s="24"/>
      <c r="CR1515" s="24"/>
      <c r="CS1515" s="24"/>
      <c r="CT1515" s="24"/>
      <c r="CU1515" s="24"/>
      <c r="CV1515" s="24"/>
      <c r="CW1515" s="24"/>
      <c r="CX1515" s="24"/>
      <c r="CY1515" s="24"/>
      <c r="CZ1515" s="24"/>
      <c r="DA1515" s="24"/>
      <c r="DB1515" s="24"/>
      <c r="DC1515" s="24"/>
      <c r="DD1515" s="24"/>
      <c r="DE1515" s="24"/>
      <c r="DF1515" s="26" t="s">
        <v>120</v>
      </c>
      <c r="DG1515" s="26" t="s">
        <v>120</v>
      </c>
      <c r="DH1515" s="26" t="s">
        <v>120</v>
      </c>
      <c r="DI1515" s="26" t="s">
        <v>120</v>
      </c>
      <c r="DJ1515" s="26" t="s">
        <v>139</v>
      </c>
      <c r="DK1515" s="26" t="s">
        <v>139</v>
      </c>
      <c r="DL1515" s="26" t="s">
        <v>139</v>
      </c>
      <c r="DM1515" s="26" t="s">
        <v>139</v>
      </c>
      <c r="DN1515" s="26" t="s">
        <v>139</v>
      </c>
      <c r="DO1515" s="26" t="s">
        <v>139</v>
      </c>
    </row>
    <row r="1516" spans="1:119" ht="20.100000000000001" customHeight="1" x14ac:dyDescent="0.25">
      <c r="A1516" s="29" t="str">
        <f t="shared" si="322"/>
        <v>Interstages, Inc.3</v>
      </c>
      <c r="B1516" s="29" t="str">
        <f t="shared" si="323"/>
        <v>Interstages, Inc.</v>
      </c>
      <c r="C1516" s="29">
        <f t="shared" si="324"/>
        <v>3</v>
      </c>
      <c r="D1516" s="30" t="str">
        <f t="shared" si="325"/>
        <v>North America</v>
      </c>
      <c r="E1516" s="30" t="str">
        <f t="shared" si="326"/>
        <v>Washington, DC, United States</v>
      </c>
      <c r="F1516" s="31">
        <f t="shared" si="327"/>
        <v>3</v>
      </c>
      <c r="G1516" s="31">
        <f t="shared" si="328"/>
        <v>2</v>
      </c>
      <c r="H1516" s="31">
        <f t="shared" si="329"/>
        <v>2</v>
      </c>
      <c r="I1516" s="31">
        <f t="shared" si="330"/>
        <v>3</v>
      </c>
      <c r="J1516" s="31">
        <f t="shared" si="331"/>
        <v>2</v>
      </c>
      <c r="K1516" s="31">
        <f t="shared" si="332"/>
        <v>3</v>
      </c>
      <c r="L1516" s="31">
        <f t="shared" si="333"/>
        <v>3</v>
      </c>
      <c r="M1516" s="31">
        <f t="shared" si="334"/>
        <v>2</v>
      </c>
      <c r="N1516" s="31">
        <f t="shared" si="335"/>
        <v>2.5</v>
      </c>
      <c r="O1516" s="26" t="s">
        <v>8418</v>
      </c>
      <c r="P1516" s="26" t="s">
        <v>108</v>
      </c>
      <c r="Q1516" s="27">
        <v>41038</v>
      </c>
      <c r="R1516" s="26" t="s">
        <v>109</v>
      </c>
      <c r="S1516" s="26" t="s">
        <v>217</v>
      </c>
      <c r="T1516" s="26" t="s">
        <v>175</v>
      </c>
      <c r="U1516" s="26" t="s">
        <v>112</v>
      </c>
      <c r="V1516" s="26" t="s">
        <v>1142</v>
      </c>
      <c r="W1516" s="26" t="s">
        <v>211</v>
      </c>
      <c r="X1516" s="26" t="s">
        <v>1143</v>
      </c>
      <c r="Y1516" s="26" t="s">
        <v>8405</v>
      </c>
      <c r="Z1516" s="24"/>
      <c r="AA1516" s="24"/>
      <c r="AB1516" s="26" t="s">
        <v>117</v>
      </c>
      <c r="AC1516" s="28">
        <v>11000</v>
      </c>
      <c r="AD1516" s="24"/>
      <c r="AE1516" s="24"/>
      <c r="AF1516" s="26" t="s">
        <v>139</v>
      </c>
      <c r="AG1516" s="26" t="s">
        <v>224</v>
      </c>
      <c r="AH1516" s="26" t="s">
        <v>121</v>
      </c>
      <c r="AI1516" s="28">
        <v>11000</v>
      </c>
      <c r="AJ1516" s="24"/>
      <c r="AK1516" s="26" t="s">
        <v>8419</v>
      </c>
      <c r="AL1516" s="26" t="s">
        <v>8420</v>
      </c>
      <c r="AM1516" s="26" t="s">
        <v>8421</v>
      </c>
      <c r="AN1516" s="26" t="s">
        <v>8422</v>
      </c>
      <c r="AO1516" s="26" t="s">
        <v>8423</v>
      </c>
      <c r="AP1516" s="24"/>
      <c r="AQ1516" s="24"/>
      <c r="AR1516" s="24"/>
      <c r="AS1516" s="24"/>
      <c r="AT1516" s="24"/>
      <c r="AU1516" s="24"/>
      <c r="AV1516" s="24"/>
      <c r="AW1516" s="28">
        <v>103750</v>
      </c>
      <c r="AX1516" s="26">
        <v>13</v>
      </c>
      <c r="AY1516" s="28">
        <v>50</v>
      </c>
      <c r="AZ1516" s="28">
        <v>30</v>
      </c>
      <c r="BA1516" s="26">
        <v>0</v>
      </c>
      <c r="BB1516" s="26" t="s">
        <v>148</v>
      </c>
      <c r="BC1516" s="26" t="s">
        <v>8410</v>
      </c>
      <c r="BD1516" s="26" t="s">
        <v>437</v>
      </c>
      <c r="BE1516" s="24"/>
      <c r="BF1516" s="26" t="s">
        <v>7784</v>
      </c>
      <c r="BG1516" s="26" t="s">
        <v>191</v>
      </c>
      <c r="BH1516" s="26" t="s">
        <v>8424</v>
      </c>
      <c r="BI1516" s="26" t="s">
        <v>191</v>
      </c>
      <c r="BJ1516" s="24"/>
      <c r="BK1516" s="24"/>
      <c r="BL1516" s="24"/>
      <c r="BM1516" s="24"/>
      <c r="BN1516" s="24"/>
      <c r="BO1516" s="24"/>
      <c r="BP1516" s="24"/>
      <c r="BQ1516" s="24"/>
      <c r="BR1516" s="26">
        <v>3</v>
      </c>
      <c r="BS1516" s="26">
        <v>2</v>
      </c>
      <c r="BT1516" s="26">
        <v>2</v>
      </c>
      <c r="BU1516" s="26">
        <v>3</v>
      </c>
      <c r="BV1516" s="26">
        <v>2</v>
      </c>
      <c r="BW1516" s="26">
        <v>3</v>
      </c>
      <c r="BX1516" s="26">
        <v>3</v>
      </c>
      <c r="BY1516" s="26">
        <v>2</v>
      </c>
      <c r="BZ1516" s="24"/>
      <c r="CA1516" s="24"/>
      <c r="CB1516" s="24"/>
      <c r="CC1516" s="24"/>
      <c r="CD1516" s="24"/>
      <c r="CE1516" s="24"/>
      <c r="CF1516" s="24"/>
      <c r="CG1516" s="24"/>
      <c r="CH1516" s="24"/>
      <c r="CI1516" s="24"/>
      <c r="CJ1516" s="24"/>
      <c r="CK1516" s="24"/>
      <c r="CL1516" s="24"/>
      <c r="CM1516" s="24"/>
      <c r="CN1516" s="24"/>
      <c r="CO1516" s="24"/>
      <c r="CP1516" s="24"/>
      <c r="CQ1516" s="24"/>
      <c r="CR1516" s="24"/>
      <c r="CS1516" s="24"/>
      <c r="CT1516" s="24"/>
      <c r="CU1516" s="24"/>
      <c r="CV1516" s="24"/>
      <c r="CW1516" s="24"/>
      <c r="CX1516" s="24"/>
      <c r="CY1516" s="24"/>
      <c r="CZ1516" s="24"/>
      <c r="DA1516" s="24"/>
      <c r="DB1516" s="24"/>
      <c r="DC1516" s="24"/>
      <c r="DD1516" s="24"/>
      <c r="DE1516" s="24"/>
      <c r="DF1516" s="26" t="s">
        <v>139</v>
      </c>
      <c r="DG1516" s="26" t="s">
        <v>139</v>
      </c>
      <c r="DH1516" s="26" t="s">
        <v>139</v>
      </c>
      <c r="DI1516" s="26" t="s">
        <v>120</v>
      </c>
      <c r="DJ1516" s="26" t="s">
        <v>139</v>
      </c>
      <c r="DK1516" s="26" t="s">
        <v>139</v>
      </c>
      <c r="DL1516" s="26" t="s">
        <v>139</v>
      </c>
      <c r="DM1516" s="26" t="s">
        <v>139</v>
      </c>
      <c r="DN1516" s="26" t="s">
        <v>139</v>
      </c>
      <c r="DO1516" s="26" t="s">
        <v>139</v>
      </c>
    </row>
    <row r="1517" spans="1:119" ht="20.100000000000001" customHeight="1" x14ac:dyDescent="0.25">
      <c r="A1517" s="29" t="str">
        <f t="shared" si="322"/>
        <v>Interstages, Inc.2</v>
      </c>
      <c r="B1517" s="29" t="str">
        <f t="shared" si="323"/>
        <v>Interstages, Inc.</v>
      </c>
      <c r="C1517" s="29">
        <f t="shared" si="324"/>
        <v>2</v>
      </c>
      <c r="D1517" s="30" t="str">
        <f t="shared" si="325"/>
        <v>North America</v>
      </c>
      <c r="E1517" s="30" t="str">
        <f t="shared" si="326"/>
        <v>Washington, DC, United States</v>
      </c>
      <c r="F1517" s="31">
        <f t="shared" si="327"/>
        <v>1</v>
      </c>
      <c r="G1517" s="31">
        <f t="shared" si="328"/>
        <v>2</v>
      </c>
      <c r="H1517" s="31">
        <f t="shared" si="329"/>
        <v>2</v>
      </c>
      <c r="I1517" s="31">
        <f t="shared" si="330"/>
        <v>3</v>
      </c>
      <c r="J1517" s="31">
        <f t="shared" si="331"/>
        <v>2</v>
      </c>
      <c r="K1517" s="31">
        <f t="shared" si="332"/>
        <v>2</v>
      </c>
      <c r="L1517" s="31">
        <f t="shared" si="333"/>
        <v>3</v>
      </c>
      <c r="M1517" s="31">
        <f t="shared" si="334"/>
        <v>2</v>
      </c>
      <c r="N1517" s="31">
        <f t="shared" si="335"/>
        <v>2.1</v>
      </c>
      <c r="O1517" s="26" t="s">
        <v>8425</v>
      </c>
      <c r="P1517" s="26" t="s">
        <v>108</v>
      </c>
      <c r="Q1517" s="27">
        <v>40672</v>
      </c>
      <c r="R1517" s="26" t="s">
        <v>109</v>
      </c>
      <c r="S1517" s="26" t="s">
        <v>409</v>
      </c>
      <c r="T1517" s="26" t="s">
        <v>333</v>
      </c>
      <c r="U1517" s="26" t="s">
        <v>112</v>
      </c>
      <c r="V1517" s="26" t="s">
        <v>1142</v>
      </c>
      <c r="W1517" s="26" t="s">
        <v>211</v>
      </c>
      <c r="X1517" s="26" t="s">
        <v>1143</v>
      </c>
      <c r="Y1517" s="26" t="s">
        <v>8405</v>
      </c>
      <c r="Z1517" s="24"/>
      <c r="AA1517" s="24"/>
      <c r="AB1517" s="26" t="s">
        <v>117</v>
      </c>
      <c r="AC1517" s="28">
        <v>9000</v>
      </c>
      <c r="AD1517" s="24"/>
      <c r="AE1517" s="24"/>
      <c r="AF1517" s="26" t="s">
        <v>139</v>
      </c>
      <c r="AG1517" s="26" t="s">
        <v>224</v>
      </c>
      <c r="AH1517" s="26" t="s">
        <v>143</v>
      </c>
      <c r="AI1517" s="28">
        <v>9000</v>
      </c>
      <c r="AJ1517" s="24"/>
      <c r="AK1517" s="26" t="s">
        <v>8426</v>
      </c>
      <c r="AL1517" s="26" t="s">
        <v>8427</v>
      </c>
      <c r="AM1517" s="26" t="s">
        <v>8428</v>
      </c>
      <c r="AN1517" s="26" t="s">
        <v>8429</v>
      </c>
      <c r="AO1517" s="26" t="s">
        <v>8430</v>
      </c>
      <c r="AP1517" s="24"/>
      <c r="AQ1517" s="24"/>
      <c r="AR1517" s="24"/>
      <c r="AS1517" s="24"/>
      <c r="AT1517" s="26" t="s">
        <v>8431</v>
      </c>
      <c r="AU1517" s="26" t="s">
        <v>8432</v>
      </c>
      <c r="AV1517" s="24"/>
      <c r="AW1517" s="28">
        <v>121409</v>
      </c>
      <c r="AX1517" s="26">
        <v>18</v>
      </c>
      <c r="AY1517" s="28">
        <v>15</v>
      </c>
      <c r="AZ1517" s="28">
        <v>7</v>
      </c>
      <c r="BA1517" s="26">
        <v>0</v>
      </c>
      <c r="BB1517" s="26" t="s">
        <v>241</v>
      </c>
      <c r="BC1517" s="26" t="s">
        <v>8410</v>
      </c>
      <c r="BD1517" s="24"/>
      <c r="BE1517" s="24"/>
      <c r="BF1517" s="26" t="s">
        <v>7784</v>
      </c>
      <c r="BG1517" s="26" t="s">
        <v>191</v>
      </c>
      <c r="BH1517" s="26" t="s">
        <v>8433</v>
      </c>
      <c r="BI1517" s="26" t="s">
        <v>191</v>
      </c>
      <c r="BJ1517" s="26" t="s">
        <v>1151</v>
      </c>
      <c r="BK1517" s="26" t="s">
        <v>191</v>
      </c>
      <c r="BL1517" s="26" t="s">
        <v>6289</v>
      </c>
      <c r="BM1517" s="26" t="s">
        <v>191</v>
      </c>
      <c r="BN1517" s="26" t="s">
        <v>8434</v>
      </c>
      <c r="BO1517" s="26" t="s">
        <v>191</v>
      </c>
      <c r="BP1517" s="24"/>
      <c r="BQ1517" s="24"/>
      <c r="BR1517" s="26">
        <v>1</v>
      </c>
      <c r="BS1517" s="26">
        <v>2</v>
      </c>
      <c r="BT1517" s="26">
        <v>2</v>
      </c>
      <c r="BU1517" s="26">
        <v>3</v>
      </c>
      <c r="BV1517" s="26">
        <v>2</v>
      </c>
      <c r="BW1517" s="26">
        <v>2</v>
      </c>
      <c r="BX1517" s="26">
        <v>3</v>
      </c>
      <c r="BY1517" s="26">
        <v>2</v>
      </c>
      <c r="BZ1517" s="24"/>
      <c r="CA1517" s="24"/>
      <c r="CB1517" s="24"/>
      <c r="CC1517" s="24"/>
      <c r="CD1517" s="24"/>
      <c r="CE1517" s="24"/>
      <c r="CF1517" s="24"/>
      <c r="CG1517" s="24"/>
      <c r="CH1517" s="24"/>
      <c r="CI1517" s="24"/>
      <c r="CJ1517" s="24"/>
      <c r="CK1517" s="24"/>
      <c r="CL1517" s="24"/>
      <c r="CM1517" s="24"/>
      <c r="CN1517" s="24"/>
      <c r="CO1517" s="24"/>
      <c r="CP1517" s="24"/>
      <c r="CQ1517" s="24"/>
      <c r="CR1517" s="24"/>
      <c r="CS1517" s="24"/>
      <c r="CT1517" s="24"/>
      <c r="CU1517" s="24"/>
      <c r="CV1517" s="24"/>
      <c r="CW1517" s="24"/>
      <c r="CX1517" s="24"/>
      <c r="CY1517" s="24"/>
      <c r="CZ1517" s="24"/>
      <c r="DA1517" s="24"/>
      <c r="DB1517" s="24"/>
      <c r="DC1517" s="24"/>
      <c r="DD1517" s="24"/>
      <c r="DE1517" s="24"/>
      <c r="DF1517" s="26" t="s">
        <v>139</v>
      </c>
      <c r="DG1517" s="26" t="s">
        <v>139</v>
      </c>
      <c r="DH1517" s="26" t="s">
        <v>139</v>
      </c>
      <c r="DI1517" s="26" t="s">
        <v>139</v>
      </c>
      <c r="DJ1517" s="26" t="s">
        <v>139</v>
      </c>
      <c r="DK1517" s="26" t="s">
        <v>139</v>
      </c>
      <c r="DL1517" s="26" t="s">
        <v>139</v>
      </c>
      <c r="DM1517" s="26" t="s">
        <v>139</v>
      </c>
      <c r="DN1517" s="26" t="s">
        <v>139</v>
      </c>
      <c r="DO1517" s="26" t="s">
        <v>139</v>
      </c>
    </row>
    <row r="1518" spans="1:119" ht="20.100000000000001" customHeight="1" x14ac:dyDescent="0.25">
      <c r="A1518" s="29" t="str">
        <f t="shared" si="322"/>
        <v>Interstages, Inc.1</v>
      </c>
      <c r="B1518" s="29" t="str">
        <f t="shared" si="323"/>
        <v>Interstages, Inc.</v>
      </c>
      <c r="C1518" s="29">
        <f t="shared" si="324"/>
        <v>1</v>
      </c>
      <c r="D1518" s="30" t="str">
        <f t="shared" si="325"/>
        <v>North America</v>
      </c>
      <c r="E1518" s="30" t="str">
        <f t="shared" si="326"/>
        <v>Washington, DC, United States</v>
      </c>
      <c r="F1518" s="31">
        <f t="shared" si="327"/>
        <v>1</v>
      </c>
      <c r="G1518" s="31">
        <f t="shared" si="328"/>
        <v>2</v>
      </c>
      <c r="H1518" s="31">
        <f t="shared" si="329"/>
        <v>1</v>
      </c>
      <c r="I1518" s="31">
        <f t="shared" si="330"/>
        <v>3</v>
      </c>
      <c r="J1518" s="31">
        <f t="shared" si="331"/>
        <v>2</v>
      </c>
      <c r="K1518" s="31">
        <f t="shared" si="332"/>
        <v>3</v>
      </c>
      <c r="L1518" s="31">
        <f t="shared" si="333"/>
        <v>3</v>
      </c>
      <c r="M1518" s="31">
        <f t="shared" si="334"/>
        <v>2</v>
      </c>
      <c r="N1518" s="31">
        <f t="shared" si="335"/>
        <v>2.1</v>
      </c>
      <c r="O1518" s="26" t="s">
        <v>8435</v>
      </c>
      <c r="P1518" s="26" t="s">
        <v>108</v>
      </c>
      <c r="Q1518" s="27">
        <v>40312</v>
      </c>
      <c r="R1518" s="26" t="s">
        <v>155</v>
      </c>
      <c r="S1518" s="26" t="s">
        <v>234</v>
      </c>
      <c r="T1518" s="26" t="s">
        <v>224</v>
      </c>
      <c r="U1518" s="26" t="s">
        <v>112</v>
      </c>
      <c r="V1518" s="26" t="s">
        <v>1142</v>
      </c>
      <c r="W1518" s="26" t="s">
        <v>211</v>
      </c>
      <c r="X1518" s="26" t="s">
        <v>1143</v>
      </c>
      <c r="Y1518" s="26" t="s">
        <v>8405</v>
      </c>
      <c r="Z1518" s="24"/>
      <c r="AA1518" s="24"/>
      <c r="AB1518" s="26" t="s">
        <v>117</v>
      </c>
      <c r="AC1518" s="28">
        <v>7000</v>
      </c>
      <c r="AD1518" s="24"/>
      <c r="AE1518" s="24"/>
      <c r="AF1518" s="26" t="s">
        <v>139</v>
      </c>
      <c r="AG1518" s="26" t="s">
        <v>224</v>
      </c>
      <c r="AH1518" s="26" t="s">
        <v>158</v>
      </c>
      <c r="AI1518" s="28">
        <v>7000</v>
      </c>
      <c r="AJ1518" s="24"/>
      <c r="AK1518" s="26" t="s">
        <v>8436</v>
      </c>
      <c r="AL1518" s="26" t="s">
        <v>8437</v>
      </c>
      <c r="AM1518" s="26" t="s">
        <v>8438</v>
      </c>
      <c r="AN1518" s="26" t="s">
        <v>8439</v>
      </c>
      <c r="AO1518" s="24"/>
      <c r="AP1518" s="24"/>
      <c r="AQ1518" s="24"/>
      <c r="AR1518" s="24"/>
      <c r="AS1518" s="24"/>
      <c r="AT1518" s="24"/>
      <c r="AU1518" s="24"/>
      <c r="AV1518" s="24"/>
      <c r="AW1518" s="28">
        <v>155297</v>
      </c>
      <c r="AX1518" s="26">
        <v>18</v>
      </c>
      <c r="AY1518" s="28">
        <v>3</v>
      </c>
      <c r="AZ1518" s="28">
        <v>2</v>
      </c>
      <c r="BA1518" s="26">
        <v>0</v>
      </c>
      <c r="BB1518" s="26" t="s">
        <v>241</v>
      </c>
      <c r="BC1518" s="26" t="s">
        <v>8410</v>
      </c>
      <c r="BD1518" s="24"/>
      <c r="BE1518" s="24"/>
      <c r="BF1518" s="24"/>
      <c r="BG1518" s="24"/>
      <c r="BH1518" s="24"/>
      <c r="BI1518" s="24"/>
      <c r="BJ1518" s="24"/>
      <c r="BK1518" s="24"/>
      <c r="BL1518" s="24"/>
      <c r="BM1518" s="24"/>
      <c r="BN1518" s="24"/>
      <c r="BO1518" s="24"/>
      <c r="BP1518" s="24"/>
      <c r="BQ1518" s="24"/>
      <c r="BR1518" s="26">
        <v>1</v>
      </c>
      <c r="BS1518" s="26">
        <v>2</v>
      </c>
      <c r="BT1518" s="26">
        <v>1</v>
      </c>
      <c r="BU1518" s="26">
        <v>3</v>
      </c>
      <c r="BV1518" s="26">
        <v>2</v>
      </c>
      <c r="BW1518" s="26">
        <v>3</v>
      </c>
      <c r="BX1518" s="26">
        <v>3</v>
      </c>
      <c r="BY1518" s="26">
        <v>2</v>
      </c>
      <c r="BZ1518" s="24"/>
      <c r="CA1518" s="24"/>
      <c r="CB1518" s="24"/>
      <c r="CC1518" s="24"/>
      <c r="CD1518" s="24"/>
      <c r="CE1518" s="24"/>
      <c r="CF1518" s="24"/>
      <c r="CG1518" s="24"/>
      <c r="CH1518" s="24"/>
      <c r="CI1518" s="24"/>
      <c r="CJ1518" s="24"/>
      <c r="CK1518" s="24"/>
      <c r="CL1518" s="24"/>
      <c r="CM1518" s="24"/>
      <c r="CN1518" s="24"/>
      <c r="CO1518" s="24"/>
      <c r="CP1518" s="24"/>
      <c r="CQ1518" s="24"/>
      <c r="CR1518" s="24"/>
      <c r="CS1518" s="24"/>
      <c r="CT1518" s="24"/>
      <c r="CU1518" s="24"/>
      <c r="CV1518" s="24"/>
      <c r="CW1518" s="24"/>
      <c r="CX1518" s="24"/>
      <c r="CY1518" s="24"/>
      <c r="CZ1518" s="24"/>
      <c r="DA1518" s="24"/>
      <c r="DB1518" s="24"/>
      <c r="DC1518" s="24"/>
      <c r="DD1518" s="24"/>
      <c r="DE1518" s="24"/>
      <c r="DF1518" s="26" t="s">
        <v>139</v>
      </c>
      <c r="DG1518" s="26" t="s">
        <v>139</v>
      </c>
      <c r="DH1518" s="26" t="s">
        <v>139</v>
      </c>
      <c r="DI1518" s="26" t="s">
        <v>139</v>
      </c>
      <c r="DJ1518" s="26" t="s">
        <v>139</v>
      </c>
      <c r="DK1518" s="26" t="s">
        <v>139</v>
      </c>
      <c r="DL1518" s="26" t="s">
        <v>139</v>
      </c>
      <c r="DM1518" s="26" t="s">
        <v>139</v>
      </c>
      <c r="DN1518" s="26" t="s">
        <v>139</v>
      </c>
      <c r="DO1518" s="26" t="s">
        <v>139</v>
      </c>
    </row>
    <row r="1519" spans="1:119" ht="20.100000000000001" customHeight="1" x14ac:dyDescent="0.25">
      <c r="A1519" s="29" t="str">
        <f t="shared" si="322"/>
        <v>Iroda (Willpower)7</v>
      </c>
      <c r="B1519" s="29" t="str">
        <f t="shared" si="323"/>
        <v>Iroda (Willpower)</v>
      </c>
      <c r="C1519" s="29">
        <f t="shared" si="324"/>
        <v>7</v>
      </c>
      <c r="D1519" s="30" t="str">
        <f t="shared" si="325"/>
        <v>Europe and Eurasia</v>
      </c>
      <c r="E1519" s="30" t="str">
        <f t="shared" si="326"/>
        <v>Dushanbe, Tajikistan</v>
      </c>
      <c r="F1519" s="31">
        <f t="shared" si="327"/>
        <v>3</v>
      </c>
      <c r="G1519" s="31">
        <f t="shared" si="328"/>
        <v>2</v>
      </c>
      <c r="H1519" s="31">
        <f t="shared" si="329"/>
        <v>3</v>
      </c>
      <c r="I1519" s="31">
        <f t="shared" si="330"/>
        <v>3</v>
      </c>
      <c r="J1519" s="31">
        <f t="shared" si="331"/>
        <v>3</v>
      </c>
      <c r="K1519" s="31">
        <f t="shared" si="332"/>
        <v>2</v>
      </c>
      <c r="L1519" s="31">
        <f t="shared" si="333"/>
        <v>3</v>
      </c>
      <c r="M1519" s="31">
        <f t="shared" si="334"/>
        <v>3</v>
      </c>
      <c r="N1519" s="31">
        <f t="shared" si="335"/>
        <v>2.8</v>
      </c>
      <c r="O1519" s="26" t="s">
        <v>8440</v>
      </c>
      <c r="P1519" s="26" t="s">
        <v>108</v>
      </c>
      <c r="Q1519" s="27">
        <v>43054</v>
      </c>
      <c r="R1519" s="26" t="s">
        <v>305</v>
      </c>
      <c r="S1519" s="26" t="s">
        <v>110</v>
      </c>
      <c r="T1519" s="26" t="s">
        <v>111</v>
      </c>
      <c r="U1519" s="26" t="s">
        <v>833</v>
      </c>
      <c r="V1519" s="26" t="s">
        <v>15763</v>
      </c>
      <c r="W1519" s="26" t="s">
        <v>5628</v>
      </c>
      <c r="X1519" s="26" t="s">
        <v>5629</v>
      </c>
      <c r="Y1519" s="26" t="s">
        <v>8441</v>
      </c>
      <c r="Z1519" s="26" t="s">
        <v>8442</v>
      </c>
      <c r="AA1519" s="24"/>
      <c r="AB1519" s="26" t="s">
        <v>117</v>
      </c>
      <c r="AC1519" s="28">
        <v>10000</v>
      </c>
      <c r="AD1519" s="26" t="s">
        <v>8443</v>
      </c>
      <c r="AE1519" s="26" t="s">
        <v>558</v>
      </c>
      <c r="AF1519" s="26" t="s">
        <v>120</v>
      </c>
      <c r="AG1519" s="26" t="s">
        <v>333</v>
      </c>
      <c r="AH1519" s="26" t="s">
        <v>235</v>
      </c>
      <c r="AI1519" s="28">
        <v>10000</v>
      </c>
      <c r="AJ1519" s="24"/>
      <c r="AK1519" s="24"/>
      <c r="AL1519" s="24"/>
      <c r="AM1519" s="24"/>
      <c r="AN1519" s="24"/>
      <c r="AO1519" s="24"/>
      <c r="AP1519" s="24"/>
      <c r="AQ1519" s="24"/>
      <c r="AR1519" s="26" t="s">
        <v>8444</v>
      </c>
      <c r="AS1519" s="26" t="s">
        <v>8445</v>
      </c>
      <c r="AT1519" s="24"/>
      <c r="AU1519" s="26" t="s">
        <v>8446</v>
      </c>
      <c r="AV1519" s="26" t="s">
        <v>8447</v>
      </c>
      <c r="AW1519" s="28">
        <v>77296</v>
      </c>
      <c r="AX1519" s="26">
        <v>270</v>
      </c>
      <c r="AY1519" s="28">
        <v>50</v>
      </c>
      <c r="AZ1519" s="28">
        <v>23</v>
      </c>
      <c r="BA1519" s="26">
        <v>63</v>
      </c>
      <c r="BB1519" s="24"/>
      <c r="BC1519" s="26" t="s">
        <v>8448</v>
      </c>
      <c r="BD1519" s="26" t="s">
        <v>125</v>
      </c>
      <c r="BE1519" s="24"/>
      <c r="BF1519" s="26" t="s">
        <v>8449</v>
      </c>
      <c r="BG1519" s="26" t="s">
        <v>5628</v>
      </c>
      <c r="BH1519" s="26" t="s">
        <v>8197</v>
      </c>
      <c r="BI1519" s="26" t="s">
        <v>395</v>
      </c>
      <c r="BJ1519" s="26" t="s">
        <v>8450</v>
      </c>
      <c r="BK1519" s="26" t="s">
        <v>395</v>
      </c>
      <c r="BL1519" s="26" t="s">
        <v>8451</v>
      </c>
      <c r="BM1519" s="26" t="s">
        <v>387</v>
      </c>
      <c r="BN1519" s="26" t="s">
        <v>202</v>
      </c>
      <c r="BO1519" s="26" t="s">
        <v>261</v>
      </c>
      <c r="BP1519" s="24"/>
      <c r="BQ1519" s="24"/>
      <c r="BR1519" s="26">
        <v>0</v>
      </c>
      <c r="BS1519" s="26">
        <v>0</v>
      </c>
      <c r="BT1519" s="26">
        <v>0</v>
      </c>
      <c r="BU1519" s="26">
        <v>0</v>
      </c>
      <c r="BV1519" s="26">
        <v>0</v>
      </c>
      <c r="BW1519" s="26">
        <v>0</v>
      </c>
      <c r="BX1519" s="26">
        <v>0</v>
      </c>
      <c r="BY1519" s="26">
        <v>0</v>
      </c>
      <c r="BZ1519" s="26" t="s">
        <v>134</v>
      </c>
      <c r="CA1519" s="26" t="s">
        <v>136</v>
      </c>
      <c r="CB1519" s="26" t="s">
        <v>136</v>
      </c>
      <c r="CC1519" s="26" t="s">
        <v>136</v>
      </c>
      <c r="CD1519" s="26" t="s">
        <v>136</v>
      </c>
      <c r="CE1519" s="26" t="s">
        <v>135</v>
      </c>
      <c r="CF1519" s="26" t="s">
        <v>135</v>
      </c>
      <c r="CG1519" s="26" t="s">
        <v>135</v>
      </c>
      <c r="CH1519" s="26" t="s">
        <v>134</v>
      </c>
      <c r="CI1519" s="26" t="s">
        <v>136</v>
      </c>
      <c r="CJ1519" s="26" t="s">
        <v>135</v>
      </c>
      <c r="CK1519" s="26" t="s">
        <v>135</v>
      </c>
      <c r="CL1519" s="26" t="s">
        <v>136</v>
      </c>
      <c r="CM1519" s="26" t="s">
        <v>135</v>
      </c>
      <c r="CN1519" s="26" t="s">
        <v>136</v>
      </c>
      <c r="CO1519" s="26" t="s">
        <v>134</v>
      </c>
      <c r="CP1519" s="26" t="s">
        <v>135</v>
      </c>
      <c r="CQ1519" s="26" t="s">
        <v>135</v>
      </c>
      <c r="CR1519" s="26" t="s">
        <v>134</v>
      </c>
      <c r="CS1519" s="26" t="s">
        <v>136</v>
      </c>
      <c r="CT1519" s="26" t="s">
        <v>136</v>
      </c>
      <c r="CU1519" s="26" t="s">
        <v>135</v>
      </c>
      <c r="CV1519" s="26" t="s">
        <v>135</v>
      </c>
      <c r="CW1519" s="26" t="s">
        <v>136</v>
      </c>
      <c r="CX1519" s="26" t="s">
        <v>134</v>
      </c>
      <c r="CY1519" s="26" t="s">
        <v>134</v>
      </c>
      <c r="CZ1519" s="26" t="s">
        <v>136</v>
      </c>
      <c r="DA1519" s="26" t="s">
        <v>136</v>
      </c>
      <c r="DB1519" s="26" t="s">
        <v>136</v>
      </c>
      <c r="DC1519" s="26" t="s">
        <v>135</v>
      </c>
      <c r="DD1519" s="26" t="s">
        <v>136</v>
      </c>
      <c r="DE1519" s="26" t="s">
        <v>136</v>
      </c>
      <c r="DF1519" s="26" t="s">
        <v>139</v>
      </c>
      <c r="DG1519" s="26" t="s">
        <v>139</v>
      </c>
      <c r="DH1519" s="26" t="s">
        <v>120</v>
      </c>
      <c r="DI1519" s="26" t="s">
        <v>139</v>
      </c>
      <c r="DJ1519" s="26" t="s">
        <v>120</v>
      </c>
      <c r="DK1519" s="26" t="s">
        <v>139</v>
      </c>
      <c r="DL1519" s="26" t="s">
        <v>139</v>
      </c>
      <c r="DM1519" s="26" t="s">
        <v>139</v>
      </c>
      <c r="DN1519" s="26" t="s">
        <v>139</v>
      </c>
      <c r="DO1519" s="26" t="s">
        <v>139</v>
      </c>
    </row>
    <row r="1520" spans="1:119" ht="20.100000000000001" customHeight="1" x14ac:dyDescent="0.25">
      <c r="A1520" s="29" t="str">
        <f t="shared" si="322"/>
        <v/>
      </c>
      <c r="B1520" s="29" t="str">
        <f t="shared" si="323"/>
        <v>Iroda (Willpower)</v>
      </c>
      <c r="C1520" s="29">
        <f t="shared" si="324"/>
        <v>0</v>
      </c>
      <c r="D1520" s="30" t="str">
        <f t="shared" si="325"/>
        <v>Europe and Eurasia</v>
      </c>
      <c r="E1520" s="30" t="str">
        <f t="shared" si="326"/>
        <v>Dushanbe, Tajikistan</v>
      </c>
      <c r="F1520" s="31">
        <f t="shared" si="327"/>
        <v>0</v>
      </c>
      <c r="G1520" s="31">
        <f t="shared" si="328"/>
        <v>0</v>
      </c>
      <c r="H1520" s="31">
        <f t="shared" si="329"/>
        <v>0</v>
      </c>
      <c r="I1520" s="31">
        <f t="shared" si="330"/>
        <v>0</v>
      </c>
      <c r="J1520" s="31">
        <f t="shared" si="331"/>
        <v>0</v>
      </c>
      <c r="K1520" s="31">
        <f t="shared" si="332"/>
        <v>0</v>
      </c>
      <c r="L1520" s="31">
        <f t="shared" si="333"/>
        <v>0</v>
      </c>
      <c r="M1520" s="31">
        <f t="shared" si="334"/>
        <v>0</v>
      </c>
      <c r="N1520" s="31">
        <f t="shared" si="335"/>
        <v>0</v>
      </c>
      <c r="O1520" s="26" t="s">
        <v>16186</v>
      </c>
      <c r="P1520" s="26" t="s">
        <v>108</v>
      </c>
      <c r="Q1520" s="27">
        <v>43241</v>
      </c>
      <c r="R1520" s="24"/>
      <c r="S1520" s="24"/>
      <c r="T1520" s="26" t="s">
        <v>111</v>
      </c>
      <c r="U1520" s="24"/>
      <c r="V1520" s="26" t="s">
        <v>15763</v>
      </c>
      <c r="W1520" s="26" t="s">
        <v>5628</v>
      </c>
      <c r="X1520" s="26" t="s">
        <v>5629</v>
      </c>
      <c r="Y1520" s="26" t="s">
        <v>8441</v>
      </c>
      <c r="Z1520" s="26" t="s">
        <v>8442</v>
      </c>
      <c r="AA1520" s="24"/>
      <c r="AB1520" s="26" t="s">
        <v>15733</v>
      </c>
      <c r="AC1520" s="28">
        <v>3600</v>
      </c>
      <c r="AD1520" s="26" t="s">
        <v>8443</v>
      </c>
      <c r="AE1520" s="26" t="s">
        <v>558</v>
      </c>
      <c r="AF1520" s="26" t="s">
        <v>120</v>
      </c>
      <c r="AG1520" s="26" t="s">
        <v>333</v>
      </c>
      <c r="AH1520" s="24"/>
      <c r="AI1520" s="28">
        <v>3600</v>
      </c>
      <c r="AJ1520" s="24"/>
      <c r="AK1520" s="24"/>
      <c r="AL1520" s="24"/>
      <c r="AM1520" s="24"/>
      <c r="AN1520" s="24"/>
      <c r="AO1520" s="24"/>
      <c r="AP1520" s="24"/>
      <c r="AQ1520" s="24"/>
      <c r="AR1520" s="24"/>
      <c r="AS1520" s="24"/>
      <c r="AT1520" s="24"/>
      <c r="AU1520" s="24"/>
      <c r="AV1520" s="24"/>
      <c r="AW1520" s="28">
        <v>0</v>
      </c>
      <c r="AX1520" s="26">
        <v>0</v>
      </c>
      <c r="AY1520" s="28">
        <v>0</v>
      </c>
      <c r="AZ1520" s="28">
        <v>0</v>
      </c>
      <c r="BA1520" s="26">
        <v>0</v>
      </c>
      <c r="BB1520" s="24"/>
      <c r="BC1520" s="26" t="s">
        <v>8448</v>
      </c>
      <c r="BD1520" s="24"/>
      <c r="BE1520" s="24"/>
      <c r="BF1520" s="24"/>
      <c r="BG1520" s="24"/>
      <c r="BH1520" s="24"/>
      <c r="BI1520" s="24"/>
      <c r="BJ1520" s="24"/>
      <c r="BK1520" s="24"/>
      <c r="BL1520" s="24"/>
      <c r="BM1520" s="24"/>
      <c r="BN1520" s="24"/>
      <c r="BO1520" s="24"/>
      <c r="BP1520" s="24"/>
      <c r="BQ1520" s="24"/>
      <c r="BR1520" s="26">
        <v>0</v>
      </c>
      <c r="BS1520" s="26">
        <v>0</v>
      </c>
      <c r="BT1520" s="26">
        <v>0</v>
      </c>
      <c r="BU1520" s="26">
        <v>0</v>
      </c>
      <c r="BV1520" s="26">
        <v>0</v>
      </c>
      <c r="BW1520" s="26">
        <v>0</v>
      </c>
      <c r="BX1520" s="26">
        <v>0</v>
      </c>
      <c r="BY1520" s="26">
        <v>0</v>
      </c>
      <c r="BZ1520" s="24"/>
      <c r="CA1520" s="24"/>
      <c r="CB1520" s="24"/>
      <c r="CC1520" s="24"/>
      <c r="CD1520" s="24"/>
      <c r="CE1520" s="24"/>
      <c r="CF1520" s="24"/>
      <c r="CG1520" s="24"/>
      <c r="CH1520" s="24"/>
      <c r="CI1520" s="24"/>
      <c r="CJ1520" s="24"/>
      <c r="CK1520" s="24"/>
      <c r="CL1520" s="24"/>
      <c r="CM1520" s="24"/>
      <c r="CN1520" s="24"/>
      <c r="CO1520" s="24"/>
      <c r="CP1520" s="24"/>
      <c r="CQ1520" s="24"/>
      <c r="CR1520" s="24"/>
      <c r="CS1520" s="24"/>
      <c r="CT1520" s="24"/>
      <c r="CU1520" s="24"/>
      <c r="CV1520" s="24"/>
      <c r="CW1520" s="24"/>
      <c r="CX1520" s="24"/>
      <c r="CY1520" s="24"/>
      <c r="CZ1520" s="24"/>
      <c r="DA1520" s="24"/>
      <c r="DB1520" s="24"/>
      <c r="DC1520" s="24"/>
      <c r="DD1520" s="24"/>
      <c r="DE1520" s="24"/>
      <c r="DF1520" s="26" t="s">
        <v>139</v>
      </c>
      <c r="DG1520" s="26" t="s">
        <v>139</v>
      </c>
      <c r="DH1520" s="26" t="s">
        <v>139</v>
      </c>
      <c r="DI1520" s="26" t="s">
        <v>139</v>
      </c>
      <c r="DJ1520" s="26" t="s">
        <v>139</v>
      </c>
      <c r="DK1520" s="26" t="s">
        <v>139</v>
      </c>
      <c r="DL1520" s="26" t="s">
        <v>139</v>
      </c>
      <c r="DM1520" s="26" t="s">
        <v>139</v>
      </c>
      <c r="DN1520" s="26" t="s">
        <v>139</v>
      </c>
      <c r="DO1520" s="26" t="s">
        <v>139</v>
      </c>
    </row>
    <row r="1521" spans="1:119" ht="20.100000000000001" customHeight="1" x14ac:dyDescent="0.25">
      <c r="A1521" s="29" t="str">
        <f t="shared" si="322"/>
        <v>Iroda (Willpower)6</v>
      </c>
      <c r="B1521" s="29" t="str">
        <f t="shared" si="323"/>
        <v>Iroda (Willpower)</v>
      </c>
      <c r="C1521" s="29">
        <f t="shared" si="324"/>
        <v>6</v>
      </c>
      <c r="D1521" s="30" t="str">
        <f t="shared" si="325"/>
        <v>Europe and Eurasia</v>
      </c>
      <c r="E1521" s="30" t="str">
        <f t="shared" si="326"/>
        <v>Dushanbe, Tajikistan</v>
      </c>
      <c r="F1521" s="31">
        <f t="shared" si="327"/>
        <v>2</v>
      </c>
      <c r="G1521" s="31">
        <f t="shared" si="328"/>
        <v>2</v>
      </c>
      <c r="H1521" s="31">
        <f t="shared" si="329"/>
        <v>2</v>
      </c>
      <c r="I1521" s="31">
        <f t="shared" si="330"/>
        <v>3</v>
      </c>
      <c r="J1521" s="31">
        <f t="shared" si="331"/>
        <v>2</v>
      </c>
      <c r="K1521" s="31">
        <f t="shared" si="332"/>
        <v>2</v>
      </c>
      <c r="L1521" s="31">
        <f t="shared" si="333"/>
        <v>3</v>
      </c>
      <c r="M1521" s="31">
        <f t="shared" si="334"/>
        <v>2</v>
      </c>
      <c r="N1521" s="31">
        <f t="shared" si="335"/>
        <v>2.2999999999999998</v>
      </c>
      <c r="O1521" s="26" t="s">
        <v>8452</v>
      </c>
      <c r="P1521" s="26" t="s">
        <v>108</v>
      </c>
      <c r="Q1521" s="27">
        <v>42640</v>
      </c>
      <c r="R1521" s="26" t="s">
        <v>166</v>
      </c>
      <c r="S1521" s="26" t="s">
        <v>141</v>
      </c>
      <c r="T1521" s="26" t="s">
        <v>142</v>
      </c>
      <c r="U1521" s="26" t="s">
        <v>112</v>
      </c>
      <c r="V1521" s="26" t="s">
        <v>15763</v>
      </c>
      <c r="W1521" s="26" t="s">
        <v>5628</v>
      </c>
      <c r="X1521" s="26" t="s">
        <v>5629</v>
      </c>
      <c r="Y1521" s="26" t="s">
        <v>8441</v>
      </c>
      <c r="Z1521" s="26" t="s">
        <v>8442</v>
      </c>
      <c r="AA1521" s="24"/>
      <c r="AB1521" s="26" t="s">
        <v>117</v>
      </c>
      <c r="AC1521" s="28">
        <v>11000</v>
      </c>
      <c r="AD1521" s="26" t="s">
        <v>8443</v>
      </c>
      <c r="AE1521" s="26" t="s">
        <v>558</v>
      </c>
      <c r="AF1521" s="26" t="s">
        <v>120</v>
      </c>
      <c r="AG1521" s="26" t="s">
        <v>333</v>
      </c>
      <c r="AH1521" s="26" t="s">
        <v>250</v>
      </c>
      <c r="AI1521" s="28">
        <v>11000</v>
      </c>
      <c r="AJ1521" s="26" t="s">
        <v>8453</v>
      </c>
      <c r="AK1521" s="26" t="s">
        <v>8454</v>
      </c>
      <c r="AL1521" s="26" t="s">
        <v>8455</v>
      </c>
      <c r="AM1521" s="24"/>
      <c r="AN1521" s="24"/>
      <c r="AO1521" s="24"/>
      <c r="AP1521" s="24"/>
      <c r="AQ1521" s="26" t="s">
        <v>8456</v>
      </c>
      <c r="AR1521" s="24"/>
      <c r="AS1521" s="24"/>
      <c r="AT1521" s="24"/>
      <c r="AU1521" s="24"/>
      <c r="AV1521" s="26" t="s">
        <v>8457</v>
      </c>
      <c r="AW1521" s="28">
        <v>100062</v>
      </c>
      <c r="AX1521" s="26">
        <v>79</v>
      </c>
      <c r="AY1521" s="28">
        <v>35</v>
      </c>
      <c r="AZ1521" s="28">
        <v>31</v>
      </c>
      <c r="BA1521" s="26">
        <v>0</v>
      </c>
      <c r="BB1521" s="26" t="s">
        <v>241</v>
      </c>
      <c r="BC1521" s="26" t="s">
        <v>8448</v>
      </c>
      <c r="BD1521" s="26" t="s">
        <v>125</v>
      </c>
      <c r="BE1521" s="24"/>
      <c r="BF1521" s="26" t="s">
        <v>8458</v>
      </c>
      <c r="BG1521" s="26" t="s">
        <v>2479</v>
      </c>
      <c r="BH1521" s="26" t="s">
        <v>4749</v>
      </c>
      <c r="BI1521" s="26" t="s">
        <v>5628</v>
      </c>
      <c r="BJ1521" s="26" t="s">
        <v>8197</v>
      </c>
      <c r="BK1521" s="26" t="s">
        <v>395</v>
      </c>
      <c r="BL1521" s="26" t="s">
        <v>8450</v>
      </c>
      <c r="BM1521" s="26" t="s">
        <v>395</v>
      </c>
      <c r="BN1521" s="26" t="s">
        <v>8459</v>
      </c>
      <c r="BO1521" s="26" t="s">
        <v>5628</v>
      </c>
      <c r="BP1521" s="24"/>
      <c r="BQ1521" s="24"/>
      <c r="BR1521" s="26">
        <v>2</v>
      </c>
      <c r="BS1521" s="26">
        <v>2</v>
      </c>
      <c r="BT1521" s="26">
        <v>2</v>
      </c>
      <c r="BU1521" s="26">
        <v>3</v>
      </c>
      <c r="BV1521" s="26">
        <v>2</v>
      </c>
      <c r="BW1521" s="26">
        <v>2</v>
      </c>
      <c r="BX1521" s="26">
        <v>3</v>
      </c>
      <c r="BY1521" s="26">
        <v>2</v>
      </c>
      <c r="BZ1521" s="24"/>
      <c r="CA1521" s="24"/>
      <c r="CB1521" s="24"/>
      <c r="CC1521" s="24"/>
      <c r="CD1521" s="24"/>
      <c r="CE1521" s="24"/>
      <c r="CF1521" s="24"/>
      <c r="CG1521" s="24"/>
      <c r="CH1521" s="24"/>
      <c r="CI1521" s="24"/>
      <c r="CJ1521" s="24"/>
      <c r="CK1521" s="24"/>
      <c r="CL1521" s="24"/>
      <c r="CM1521" s="24"/>
      <c r="CN1521" s="24"/>
      <c r="CO1521" s="24"/>
      <c r="CP1521" s="24"/>
      <c r="CQ1521" s="24"/>
      <c r="CR1521" s="24"/>
      <c r="CS1521" s="24"/>
      <c r="CT1521" s="24"/>
      <c r="CU1521" s="24"/>
      <c r="CV1521" s="24"/>
      <c r="CW1521" s="24"/>
      <c r="CX1521" s="24"/>
      <c r="CY1521" s="24"/>
      <c r="CZ1521" s="24"/>
      <c r="DA1521" s="24"/>
      <c r="DB1521" s="24"/>
      <c r="DC1521" s="24"/>
      <c r="DD1521" s="24"/>
      <c r="DE1521" s="24"/>
      <c r="DF1521" s="26" t="s">
        <v>139</v>
      </c>
      <c r="DG1521" s="26" t="s">
        <v>120</v>
      </c>
      <c r="DH1521" s="26" t="s">
        <v>120</v>
      </c>
      <c r="DI1521" s="26" t="s">
        <v>120</v>
      </c>
      <c r="DJ1521" s="26" t="s">
        <v>139</v>
      </c>
      <c r="DK1521" s="26" t="s">
        <v>120</v>
      </c>
      <c r="DL1521" s="26" t="s">
        <v>139</v>
      </c>
      <c r="DM1521" s="26" t="s">
        <v>139</v>
      </c>
      <c r="DN1521" s="26" t="s">
        <v>139</v>
      </c>
      <c r="DO1521" s="26" t="s">
        <v>139</v>
      </c>
    </row>
    <row r="1522" spans="1:119" ht="20.100000000000001" customHeight="1" x14ac:dyDescent="0.25">
      <c r="A1522" s="29" t="str">
        <f t="shared" si="322"/>
        <v>Iroda (Willpower)5</v>
      </c>
      <c r="B1522" s="29" t="str">
        <f t="shared" si="323"/>
        <v>Iroda (Willpower)</v>
      </c>
      <c r="C1522" s="29">
        <f t="shared" si="324"/>
        <v>5</v>
      </c>
      <c r="D1522" s="30" t="str">
        <f t="shared" si="325"/>
        <v>Europe and Eurasia</v>
      </c>
      <c r="E1522" s="30" t="str">
        <f t="shared" si="326"/>
        <v>Dushanbe, Tajikistan</v>
      </c>
      <c r="F1522" s="31">
        <f t="shared" si="327"/>
        <v>2</v>
      </c>
      <c r="G1522" s="31">
        <f t="shared" si="328"/>
        <v>2</v>
      </c>
      <c r="H1522" s="31">
        <f t="shared" si="329"/>
        <v>2</v>
      </c>
      <c r="I1522" s="31">
        <f t="shared" si="330"/>
        <v>3</v>
      </c>
      <c r="J1522" s="31">
        <f t="shared" si="331"/>
        <v>2</v>
      </c>
      <c r="K1522" s="31">
        <f t="shared" si="332"/>
        <v>2</v>
      </c>
      <c r="L1522" s="31">
        <f t="shared" si="333"/>
        <v>3</v>
      </c>
      <c r="M1522" s="31">
        <f t="shared" si="334"/>
        <v>2</v>
      </c>
      <c r="N1522" s="31">
        <f t="shared" si="335"/>
        <v>2.2999999999999998</v>
      </c>
      <c r="O1522" s="26" t="s">
        <v>8460</v>
      </c>
      <c r="P1522" s="26" t="s">
        <v>108</v>
      </c>
      <c r="Q1522" s="27">
        <v>42305</v>
      </c>
      <c r="R1522" s="26" t="s">
        <v>166</v>
      </c>
      <c r="S1522" s="26" t="s">
        <v>156</v>
      </c>
      <c r="T1522" s="26" t="s">
        <v>157</v>
      </c>
      <c r="U1522" s="26" t="s">
        <v>112</v>
      </c>
      <c r="V1522" s="26" t="s">
        <v>15763</v>
      </c>
      <c r="W1522" s="26" t="s">
        <v>5628</v>
      </c>
      <c r="X1522" s="26" t="s">
        <v>5629</v>
      </c>
      <c r="Y1522" s="26" t="s">
        <v>8441</v>
      </c>
      <c r="Z1522" s="26" t="s">
        <v>8442</v>
      </c>
      <c r="AA1522" s="24"/>
      <c r="AB1522" s="26" t="s">
        <v>117</v>
      </c>
      <c r="AC1522" s="28">
        <v>8000</v>
      </c>
      <c r="AD1522" s="26" t="s">
        <v>8443</v>
      </c>
      <c r="AE1522" s="26" t="s">
        <v>558</v>
      </c>
      <c r="AF1522" s="26" t="s">
        <v>120</v>
      </c>
      <c r="AG1522" s="26" t="s">
        <v>333</v>
      </c>
      <c r="AH1522" s="26" t="s">
        <v>176</v>
      </c>
      <c r="AI1522" s="28">
        <v>8000</v>
      </c>
      <c r="AJ1522" s="26" t="s">
        <v>8461</v>
      </c>
      <c r="AK1522" s="26" t="s">
        <v>8454</v>
      </c>
      <c r="AL1522" s="26" t="s">
        <v>8455</v>
      </c>
      <c r="AM1522" s="24"/>
      <c r="AN1522" s="24"/>
      <c r="AO1522" s="24"/>
      <c r="AP1522" s="24"/>
      <c r="AQ1522" s="26" t="s">
        <v>8462</v>
      </c>
      <c r="AR1522" s="24"/>
      <c r="AS1522" s="26" t="s">
        <v>8463</v>
      </c>
      <c r="AT1522" s="24"/>
      <c r="AU1522" s="26" t="s">
        <v>8464</v>
      </c>
      <c r="AV1522" s="26" t="s">
        <v>8465</v>
      </c>
      <c r="AW1522" s="28">
        <v>123537</v>
      </c>
      <c r="AX1522" s="26">
        <v>63</v>
      </c>
      <c r="AY1522" s="28">
        <v>10</v>
      </c>
      <c r="AZ1522" s="28">
        <v>5</v>
      </c>
      <c r="BA1522" s="26">
        <v>0</v>
      </c>
      <c r="BB1522" s="26" t="s">
        <v>241</v>
      </c>
      <c r="BC1522" s="26" t="s">
        <v>8448</v>
      </c>
      <c r="BD1522" s="26" t="s">
        <v>378</v>
      </c>
      <c r="BE1522" s="26" t="s">
        <v>8466</v>
      </c>
      <c r="BF1522" s="26" t="s">
        <v>8467</v>
      </c>
      <c r="BG1522" s="26" t="s">
        <v>5628</v>
      </c>
      <c r="BH1522" s="26" t="s">
        <v>4749</v>
      </c>
      <c r="BI1522" s="26" t="s">
        <v>395</v>
      </c>
      <c r="BJ1522" s="26" t="s">
        <v>8450</v>
      </c>
      <c r="BK1522" s="26" t="s">
        <v>395</v>
      </c>
      <c r="BL1522" s="26" t="s">
        <v>1695</v>
      </c>
      <c r="BM1522" s="26" t="s">
        <v>5628</v>
      </c>
      <c r="BN1522" s="26" t="s">
        <v>8468</v>
      </c>
      <c r="BO1522" s="26" t="s">
        <v>5628</v>
      </c>
      <c r="BP1522" s="24"/>
      <c r="BQ1522" s="24"/>
      <c r="BR1522" s="26">
        <v>2</v>
      </c>
      <c r="BS1522" s="26">
        <v>2</v>
      </c>
      <c r="BT1522" s="26">
        <v>2</v>
      </c>
      <c r="BU1522" s="26">
        <v>3</v>
      </c>
      <c r="BV1522" s="26">
        <v>2</v>
      </c>
      <c r="BW1522" s="26">
        <v>2</v>
      </c>
      <c r="BX1522" s="26">
        <v>3</v>
      </c>
      <c r="BY1522" s="26">
        <v>2</v>
      </c>
      <c r="BZ1522" s="24"/>
      <c r="CA1522" s="24"/>
      <c r="CB1522" s="24"/>
      <c r="CC1522" s="24"/>
      <c r="CD1522" s="24"/>
      <c r="CE1522" s="24"/>
      <c r="CF1522" s="24"/>
      <c r="CG1522" s="24"/>
      <c r="CH1522" s="24"/>
      <c r="CI1522" s="24"/>
      <c r="CJ1522" s="24"/>
      <c r="CK1522" s="24"/>
      <c r="CL1522" s="24"/>
      <c r="CM1522" s="24"/>
      <c r="CN1522" s="24"/>
      <c r="CO1522" s="24"/>
      <c r="CP1522" s="24"/>
      <c r="CQ1522" s="24"/>
      <c r="CR1522" s="24"/>
      <c r="CS1522" s="24"/>
      <c r="CT1522" s="24"/>
      <c r="CU1522" s="24"/>
      <c r="CV1522" s="24"/>
      <c r="CW1522" s="24"/>
      <c r="CX1522" s="24"/>
      <c r="CY1522" s="24"/>
      <c r="CZ1522" s="24"/>
      <c r="DA1522" s="24"/>
      <c r="DB1522" s="24"/>
      <c r="DC1522" s="24"/>
      <c r="DD1522" s="24"/>
      <c r="DE1522" s="24"/>
      <c r="DF1522" s="26" t="s">
        <v>139</v>
      </c>
      <c r="DG1522" s="26" t="s">
        <v>139</v>
      </c>
      <c r="DH1522" s="26" t="s">
        <v>120</v>
      </c>
      <c r="DI1522" s="26" t="s">
        <v>139</v>
      </c>
      <c r="DJ1522" s="26" t="s">
        <v>120</v>
      </c>
      <c r="DK1522" s="26" t="s">
        <v>139</v>
      </c>
      <c r="DL1522" s="26" t="s">
        <v>139</v>
      </c>
      <c r="DM1522" s="26" t="s">
        <v>139</v>
      </c>
      <c r="DN1522" s="26" t="s">
        <v>139</v>
      </c>
      <c r="DO1522" s="26" t="s">
        <v>139</v>
      </c>
    </row>
    <row r="1523" spans="1:119" ht="20.100000000000001" customHeight="1" x14ac:dyDescent="0.25">
      <c r="A1523" s="29" t="str">
        <f t="shared" si="322"/>
        <v/>
      </c>
      <c r="B1523" s="29" t="str">
        <f t="shared" si="323"/>
        <v>Iroda (Willpower)</v>
      </c>
      <c r="C1523" s="29">
        <f t="shared" si="324"/>
        <v>0</v>
      </c>
      <c r="D1523" s="30" t="str">
        <f t="shared" si="325"/>
        <v>Europe and Eurasia</v>
      </c>
      <c r="E1523" s="30" t="str">
        <f t="shared" si="326"/>
        <v>Dushanbe, Tajikistan</v>
      </c>
      <c r="F1523" s="31">
        <f t="shared" si="327"/>
        <v>0</v>
      </c>
      <c r="G1523" s="31">
        <f t="shared" si="328"/>
        <v>0</v>
      </c>
      <c r="H1523" s="31">
        <f t="shared" si="329"/>
        <v>0</v>
      </c>
      <c r="I1523" s="31">
        <f t="shared" si="330"/>
        <v>0</v>
      </c>
      <c r="J1523" s="31">
        <f t="shared" si="331"/>
        <v>0</v>
      </c>
      <c r="K1523" s="31">
        <f t="shared" si="332"/>
        <v>0</v>
      </c>
      <c r="L1523" s="31">
        <f t="shared" si="333"/>
        <v>0</v>
      </c>
      <c r="M1523" s="31">
        <f t="shared" si="334"/>
        <v>0</v>
      </c>
      <c r="N1523" s="31">
        <f t="shared" si="335"/>
        <v>0</v>
      </c>
      <c r="O1523" s="26" t="s">
        <v>16187</v>
      </c>
      <c r="P1523" s="26" t="s">
        <v>108</v>
      </c>
      <c r="Q1523" s="27">
        <v>42108</v>
      </c>
      <c r="R1523" s="24"/>
      <c r="S1523" s="24"/>
      <c r="T1523" s="26" t="s">
        <v>278</v>
      </c>
      <c r="U1523" s="24"/>
      <c r="V1523" s="26" t="s">
        <v>15763</v>
      </c>
      <c r="W1523" s="26" t="s">
        <v>5628</v>
      </c>
      <c r="X1523" s="26" t="s">
        <v>5629</v>
      </c>
      <c r="Y1523" s="26" t="s">
        <v>8441</v>
      </c>
      <c r="Z1523" s="26" t="s">
        <v>8442</v>
      </c>
      <c r="AA1523" s="24"/>
      <c r="AB1523" s="26" t="s">
        <v>15736</v>
      </c>
      <c r="AC1523" s="28">
        <v>2250</v>
      </c>
      <c r="AD1523" s="26" t="s">
        <v>8443</v>
      </c>
      <c r="AE1523" s="26" t="s">
        <v>558</v>
      </c>
      <c r="AF1523" s="26" t="s">
        <v>120</v>
      </c>
      <c r="AG1523" s="26" t="s">
        <v>333</v>
      </c>
      <c r="AH1523" s="24"/>
      <c r="AI1523" s="28">
        <v>2250</v>
      </c>
      <c r="AJ1523" s="24"/>
      <c r="AK1523" s="24"/>
      <c r="AL1523" s="24"/>
      <c r="AM1523" s="24"/>
      <c r="AN1523" s="24"/>
      <c r="AO1523" s="24"/>
      <c r="AP1523" s="24"/>
      <c r="AQ1523" s="24"/>
      <c r="AR1523" s="24"/>
      <c r="AS1523" s="24"/>
      <c r="AT1523" s="24"/>
      <c r="AU1523" s="24"/>
      <c r="AV1523" s="24"/>
      <c r="AW1523" s="24"/>
      <c r="AX1523" s="24"/>
      <c r="AY1523" s="24"/>
      <c r="AZ1523" s="24"/>
      <c r="BA1523" s="24"/>
      <c r="BB1523" s="24"/>
      <c r="BC1523" s="26" t="s">
        <v>8448</v>
      </c>
      <c r="BD1523" s="24"/>
      <c r="BE1523" s="24"/>
      <c r="BF1523" s="24"/>
      <c r="BG1523" s="24"/>
      <c r="BH1523" s="24"/>
      <c r="BI1523" s="24"/>
      <c r="BJ1523" s="24"/>
      <c r="BK1523" s="24"/>
      <c r="BL1523" s="24"/>
      <c r="BM1523" s="24"/>
      <c r="BN1523" s="24"/>
      <c r="BO1523" s="24"/>
      <c r="BP1523" s="24"/>
      <c r="BQ1523" s="24"/>
      <c r="BR1523" s="24"/>
      <c r="BS1523" s="24"/>
      <c r="BT1523" s="24"/>
      <c r="BU1523" s="24"/>
      <c r="BV1523" s="24"/>
      <c r="BW1523" s="24"/>
      <c r="BX1523" s="24"/>
      <c r="BY1523" s="24"/>
      <c r="BZ1523" s="24"/>
      <c r="CA1523" s="24"/>
      <c r="CB1523" s="24"/>
      <c r="CC1523" s="24"/>
      <c r="CD1523" s="24"/>
      <c r="CE1523" s="24"/>
      <c r="CF1523" s="24"/>
      <c r="CG1523" s="24"/>
      <c r="CH1523" s="24"/>
      <c r="CI1523" s="24"/>
      <c r="CJ1523" s="24"/>
      <c r="CK1523" s="24"/>
      <c r="CL1523" s="24"/>
      <c r="CM1523" s="24"/>
      <c r="CN1523" s="24"/>
      <c r="CO1523" s="24"/>
      <c r="CP1523" s="24"/>
      <c r="CQ1523" s="24"/>
      <c r="CR1523" s="24"/>
      <c r="CS1523" s="24"/>
      <c r="CT1523" s="24"/>
      <c r="CU1523" s="24"/>
      <c r="CV1523" s="24"/>
      <c r="CW1523" s="24"/>
      <c r="CX1523" s="24"/>
      <c r="CY1523" s="24"/>
      <c r="CZ1523" s="24"/>
      <c r="DA1523" s="24"/>
      <c r="DB1523" s="24"/>
      <c r="DC1523" s="24"/>
      <c r="DD1523" s="24"/>
      <c r="DE1523" s="24"/>
      <c r="DF1523" s="26" t="s">
        <v>139</v>
      </c>
      <c r="DG1523" s="26" t="s">
        <v>139</v>
      </c>
      <c r="DH1523" s="26" t="s">
        <v>139</v>
      </c>
      <c r="DI1523" s="26" t="s">
        <v>139</v>
      </c>
      <c r="DJ1523" s="26" t="s">
        <v>139</v>
      </c>
      <c r="DK1523" s="26" t="s">
        <v>139</v>
      </c>
      <c r="DL1523" s="26" t="s">
        <v>139</v>
      </c>
      <c r="DM1523" s="26" t="s">
        <v>139</v>
      </c>
      <c r="DN1523" s="26" t="s">
        <v>139</v>
      </c>
      <c r="DO1523" s="26" t="s">
        <v>139</v>
      </c>
    </row>
    <row r="1524" spans="1:119" ht="20.100000000000001" customHeight="1" x14ac:dyDescent="0.25">
      <c r="A1524" s="29" t="str">
        <f t="shared" si="322"/>
        <v>Iroda (Willpower)4</v>
      </c>
      <c r="B1524" s="29" t="str">
        <f t="shared" si="323"/>
        <v>Iroda (Willpower)</v>
      </c>
      <c r="C1524" s="29">
        <f t="shared" si="324"/>
        <v>4</v>
      </c>
      <c r="D1524" s="30" t="str">
        <f t="shared" si="325"/>
        <v>Europe and Eurasia</v>
      </c>
      <c r="E1524" s="30" t="str">
        <f t="shared" si="326"/>
        <v>Dushanbe, Tajikistan</v>
      </c>
      <c r="F1524" s="31">
        <f t="shared" si="327"/>
        <v>1</v>
      </c>
      <c r="G1524" s="31">
        <f t="shared" si="328"/>
        <v>2</v>
      </c>
      <c r="H1524" s="31">
        <f t="shared" si="329"/>
        <v>2</v>
      </c>
      <c r="I1524" s="31">
        <f t="shared" si="330"/>
        <v>3</v>
      </c>
      <c r="J1524" s="31">
        <f t="shared" si="331"/>
        <v>2</v>
      </c>
      <c r="K1524" s="31">
        <f t="shared" si="332"/>
        <v>2</v>
      </c>
      <c r="L1524" s="31">
        <f t="shared" si="333"/>
        <v>2</v>
      </c>
      <c r="M1524" s="31">
        <f t="shared" si="334"/>
        <v>2</v>
      </c>
      <c r="N1524" s="31">
        <f t="shared" si="335"/>
        <v>2</v>
      </c>
      <c r="O1524" s="26" t="s">
        <v>8469</v>
      </c>
      <c r="P1524" s="26" t="s">
        <v>108</v>
      </c>
      <c r="Q1524" s="27">
        <v>41946</v>
      </c>
      <c r="R1524" s="26" t="s">
        <v>166</v>
      </c>
      <c r="S1524" s="26" t="s">
        <v>609</v>
      </c>
      <c r="T1524" s="26" t="s">
        <v>278</v>
      </c>
      <c r="U1524" s="26" t="s">
        <v>112</v>
      </c>
      <c r="V1524" s="26" t="s">
        <v>15763</v>
      </c>
      <c r="W1524" s="26" t="s">
        <v>5628</v>
      </c>
      <c r="X1524" s="26" t="s">
        <v>5629</v>
      </c>
      <c r="Y1524" s="26" t="s">
        <v>8441</v>
      </c>
      <c r="Z1524" s="26" t="s">
        <v>8442</v>
      </c>
      <c r="AA1524" s="24"/>
      <c r="AB1524" s="26" t="s">
        <v>117</v>
      </c>
      <c r="AC1524" s="28">
        <v>8000</v>
      </c>
      <c r="AD1524" s="26" t="s">
        <v>8443</v>
      </c>
      <c r="AE1524" s="26" t="s">
        <v>558</v>
      </c>
      <c r="AF1524" s="26" t="s">
        <v>120</v>
      </c>
      <c r="AG1524" s="26" t="s">
        <v>333</v>
      </c>
      <c r="AH1524" s="26" t="s">
        <v>185</v>
      </c>
      <c r="AI1524" s="28">
        <v>8000</v>
      </c>
      <c r="AJ1524" s="26" t="s">
        <v>8470</v>
      </c>
      <c r="AK1524" s="26" t="s">
        <v>8454</v>
      </c>
      <c r="AL1524" s="26" t="s">
        <v>8455</v>
      </c>
      <c r="AM1524" s="24"/>
      <c r="AN1524" s="24"/>
      <c r="AO1524" s="24"/>
      <c r="AP1524" s="24"/>
      <c r="AQ1524" s="26" t="s">
        <v>8471</v>
      </c>
      <c r="AR1524" s="24"/>
      <c r="AS1524" s="24"/>
      <c r="AT1524" s="24"/>
      <c r="AU1524" s="26" t="s">
        <v>8472</v>
      </c>
      <c r="AV1524" s="24"/>
      <c r="AW1524" s="28">
        <v>73032</v>
      </c>
      <c r="AX1524" s="26">
        <v>49</v>
      </c>
      <c r="AY1524" s="28">
        <v>10</v>
      </c>
      <c r="AZ1524" s="28">
        <v>6</v>
      </c>
      <c r="BA1524" s="26">
        <v>0</v>
      </c>
      <c r="BB1524" s="26" t="s">
        <v>241</v>
      </c>
      <c r="BC1524" s="26" t="s">
        <v>8448</v>
      </c>
      <c r="BD1524" s="26" t="s">
        <v>378</v>
      </c>
      <c r="BE1524" s="26" t="s">
        <v>8473</v>
      </c>
      <c r="BF1524" s="26" t="s">
        <v>8474</v>
      </c>
      <c r="BG1524" s="26" t="s">
        <v>261</v>
      </c>
      <c r="BH1524" s="26" t="s">
        <v>8475</v>
      </c>
      <c r="BI1524" s="26" t="s">
        <v>5628</v>
      </c>
      <c r="BJ1524" s="26" t="s">
        <v>8458</v>
      </c>
      <c r="BK1524" s="26" t="s">
        <v>2479</v>
      </c>
      <c r="BL1524" s="26" t="s">
        <v>8476</v>
      </c>
      <c r="BM1524" s="26" t="s">
        <v>5628</v>
      </c>
      <c r="BN1524" s="26" t="s">
        <v>5554</v>
      </c>
      <c r="BO1524" s="26" t="s">
        <v>261</v>
      </c>
      <c r="BP1524" s="24"/>
      <c r="BQ1524" s="24"/>
      <c r="BR1524" s="26">
        <v>1</v>
      </c>
      <c r="BS1524" s="26">
        <v>2</v>
      </c>
      <c r="BT1524" s="26">
        <v>2</v>
      </c>
      <c r="BU1524" s="26">
        <v>3</v>
      </c>
      <c r="BV1524" s="26">
        <v>2</v>
      </c>
      <c r="BW1524" s="26">
        <v>2</v>
      </c>
      <c r="BX1524" s="26">
        <v>2</v>
      </c>
      <c r="BY1524" s="26">
        <v>2</v>
      </c>
      <c r="BZ1524" s="24"/>
      <c r="CA1524" s="24"/>
      <c r="CB1524" s="24"/>
      <c r="CC1524" s="24"/>
      <c r="CD1524" s="24"/>
      <c r="CE1524" s="24"/>
      <c r="CF1524" s="24"/>
      <c r="CG1524" s="24"/>
      <c r="CH1524" s="24"/>
      <c r="CI1524" s="24"/>
      <c r="CJ1524" s="24"/>
      <c r="CK1524" s="24"/>
      <c r="CL1524" s="24"/>
      <c r="CM1524" s="24"/>
      <c r="CN1524" s="24"/>
      <c r="CO1524" s="24"/>
      <c r="CP1524" s="24"/>
      <c r="CQ1524" s="24"/>
      <c r="CR1524" s="24"/>
      <c r="CS1524" s="24"/>
      <c r="CT1524" s="24"/>
      <c r="CU1524" s="24"/>
      <c r="CV1524" s="24"/>
      <c r="CW1524" s="24"/>
      <c r="CX1524" s="24"/>
      <c r="CY1524" s="24"/>
      <c r="CZ1524" s="24"/>
      <c r="DA1524" s="24"/>
      <c r="DB1524" s="24"/>
      <c r="DC1524" s="24"/>
      <c r="DD1524" s="24"/>
      <c r="DE1524" s="24"/>
      <c r="DF1524" s="26" t="s">
        <v>139</v>
      </c>
      <c r="DG1524" s="26" t="s">
        <v>120</v>
      </c>
      <c r="DH1524" s="26" t="s">
        <v>120</v>
      </c>
      <c r="DI1524" s="26" t="s">
        <v>139</v>
      </c>
      <c r="DJ1524" s="26" t="s">
        <v>120</v>
      </c>
      <c r="DK1524" s="26" t="s">
        <v>139</v>
      </c>
      <c r="DL1524" s="26" t="s">
        <v>139</v>
      </c>
      <c r="DM1524" s="26" t="s">
        <v>139</v>
      </c>
      <c r="DN1524" s="26" t="s">
        <v>139</v>
      </c>
      <c r="DO1524" s="26" t="s">
        <v>139</v>
      </c>
    </row>
    <row r="1525" spans="1:119" ht="20.100000000000001" customHeight="1" x14ac:dyDescent="0.25">
      <c r="A1525" s="29" t="str">
        <f t="shared" si="322"/>
        <v>Iroda (Willpower)3</v>
      </c>
      <c r="B1525" s="29" t="str">
        <f t="shared" si="323"/>
        <v>Iroda (Willpower)</v>
      </c>
      <c r="C1525" s="29">
        <f t="shared" si="324"/>
        <v>3</v>
      </c>
      <c r="D1525" s="30" t="str">
        <f t="shared" si="325"/>
        <v>Europe and Eurasia</v>
      </c>
      <c r="E1525" s="30" t="str">
        <f t="shared" si="326"/>
        <v>Dushanbe, Tajikistan</v>
      </c>
      <c r="F1525" s="31">
        <f t="shared" si="327"/>
        <v>2</v>
      </c>
      <c r="G1525" s="31">
        <f t="shared" si="328"/>
        <v>2</v>
      </c>
      <c r="H1525" s="31">
        <f t="shared" si="329"/>
        <v>2</v>
      </c>
      <c r="I1525" s="31">
        <f t="shared" si="330"/>
        <v>3</v>
      </c>
      <c r="J1525" s="31">
        <f t="shared" si="331"/>
        <v>2</v>
      </c>
      <c r="K1525" s="31">
        <f t="shared" si="332"/>
        <v>2</v>
      </c>
      <c r="L1525" s="31">
        <f t="shared" si="333"/>
        <v>2</v>
      </c>
      <c r="M1525" s="31">
        <f t="shared" si="334"/>
        <v>2</v>
      </c>
      <c r="N1525" s="31">
        <f t="shared" si="335"/>
        <v>2.1</v>
      </c>
      <c r="O1525" s="26" t="s">
        <v>8477</v>
      </c>
      <c r="P1525" s="26" t="s">
        <v>108</v>
      </c>
      <c r="Q1525" s="27">
        <v>41568</v>
      </c>
      <c r="R1525" s="26" t="s">
        <v>109</v>
      </c>
      <c r="S1525" s="26" t="s">
        <v>622</v>
      </c>
      <c r="T1525" s="26" t="s">
        <v>194</v>
      </c>
      <c r="U1525" s="26" t="s">
        <v>112</v>
      </c>
      <c r="V1525" s="26" t="s">
        <v>15763</v>
      </c>
      <c r="W1525" s="26" t="s">
        <v>5628</v>
      </c>
      <c r="X1525" s="26" t="s">
        <v>5629</v>
      </c>
      <c r="Y1525" s="26" t="s">
        <v>8441</v>
      </c>
      <c r="Z1525" s="26" t="s">
        <v>8442</v>
      </c>
      <c r="AA1525" s="24"/>
      <c r="AB1525" s="26" t="s">
        <v>117</v>
      </c>
      <c r="AC1525" s="28">
        <v>8000</v>
      </c>
      <c r="AD1525" s="26" t="s">
        <v>8443</v>
      </c>
      <c r="AE1525" s="26" t="s">
        <v>558</v>
      </c>
      <c r="AF1525" s="26" t="s">
        <v>120</v>
      </c>
      <c r="AG1525" s="26" t="s">
        <v>333</v>
      </c>
      <c r="AH1525" s="26" t="s">
        <v>121</v>
      </c>
      <c r="AI1525" s="28">
        <v>8000</v>
      </c>
      <c r="AJ1525" s="26" t="s">
        <v>8470</v>
      </c>
      <c r="AK1525" s="26" t="s">
        <v>8454</v>
      </c>
      <c r="AL1525" s="26" t="s">
        <v>8455</v>
      </c>
      <c r="AM1525" s="24"/>
      <c r="AN1525" s="24"/>
      <c r="AO1525" s="24"/>
      <c r="AP1525" s="24"/>
      <c r="AQ1525" s="24"/>
      <c r="AR1525" s="24"/>
      <c r="AS1525" s="24"/>
      <c r="AT1525" s="24"/>
      <c r="AU1525" s="24"/>
      <c r="AV1525" s="24"/>
      <c r="AW1525" s="28">
        <v>48025</v>
      </c>
      <c r="AX1525" s="26">
        <v>40</v>
      </c>
      <c r="AY1525" s="28">
        <v>10</v>
      </c>
      <c r="AZ1525" s="28">
        <v>5</v>
      </c>
      <c r="BA1525" s="26">
        <v>0</v>
      </c>
      <c r="BB1525" s="26" t="s">
        <v>241</v>
      </c>
      <c r="BC1525" s="26" t="s">
        <v>8448</v>
      </c>
      <c r="BD1525" s="26" t="s">
        <v>125</v>
      </c>
      <c r="BE1525" s="24"/>
      <c r="BF1525" s="26" t="s">
        <v>8478</v>
      </c>
      <c r="BG1525" s="26" t="s">
        <v>449</v>
      </c>
      <c r="BH1525" s="26" t="s">
        <v>8479</v>
      </c>
      <c r="BI1525" s="26" t="s">
        <v>5628</v>
      </c>
      <c r="BJ1525" s="26" t="s">
        <v>5554</v>
      </c>
      <c r="BK1525" s="26" t="s">
        <v>261</v>
      </c>
      <c r="BL1525" s="24"/>
      <c r="BM1525" s="24"/>
      <c r="BN1525" s="24"/>
      <c r="BO1525" s="24"/>
      <c r="BP1525" s="24"/>
      <c r="BQ1525" s="24"/>
      <c r="BR1525" s="26">
        <v>2</v>
      </c>
      <c r="BS1525" s="26">
        <v>2</v>
      </c>
      <c r="BT1525" s="26">
        <v>2</v>
      </c>
      <c r="BU1525" s="26">
        <v>3</v>
      </c>
      <c r="BV1525" s="26">
        <v>2</v>
      </c>
      <c r="BW1525" s="26">
        <v>2</v>
      </c>
      <c r="BX1525" s="26">
        <v>2</v>
      </c>
      <c r="BY1525" s="26">
        <v>2</v>
      </c>
      <c r="BZ1525" s="24"/>
      <c r="CA1525" s="24"/>
      <c r="CB1525" s="24"/>
      <c r="CC1525" s="24"/>
      <c r="CD1525" s="24"/>
      <c r="CE1525" s="24"/>
      <c r="CF1525" s="24"/>
      <c r="CG1525" s="24"/>
      <c r="CH1525" s="24"/>
      <c r="CI1525" s="24"/>
      <c r="CJ1525" s="24"/>
      <c r="CK1525" s="24"/>
      <c r="CL1525" s="24"/>
      <c r="CM1525" s="24"/>
      <c r="CN1525" s="24"/>
      <c r="CO1525" s="24"/>
      <c r="CP1525" s="24"/>
      <c r="CQ1525" s="24"/>
      <c r="CR1525" s="24"/>
      <c r="CS1525" s="24"/>
      <c r="CT1525" s="24"/>
      <c r="CU1525" s="24"/>
      <c r="CV1525" s="24"/>
      <c r="CW1525" s="24"/>
      <c r="CX1525" s="24"/>
      <c r="CY1525" s="24"/>
      <c r="CZ1525" s="24"/>
      <c r="DA1525" s="24"/>
      <c r="DB1525" s="24"/>
      <c r="DC1525" s="24"/>
      <c r="DD1525" s="24"/>
      <c r="DE1525" s="24"/>
      <c r="DF1525" s="26" t="s">
        <v>139</v>
      </c>
      <c r="DG1525" s="26" t="s">
        <v>120</v>
      </c>
      <c r="DH1525" s="26" t="s">
        <v>120</v>
      </c>
      <c r="DI1525" s="26" t="s">
        <v>139</v>
      </c>
      <c r="DJ1525" s="26" t="s">
        <v>139</v>
      </c>
      <c r="DK1525" s="26" t="s">
        <v>139</v>
      </c>
      <c r="DL1525" s="26" t="s">
        <v>139</v>
      </c>
      <c r="DM1525" s="26" t="s">
        <v>139</v>
      </c>
      <c r="DN1525" s="26" t="s">
        <v>139</v>
      </c>
      <c r="DO1525" s="26" t="s">
        <v>139</v>
      </c>
    </row>
    <row r="1526" spans="1:119" ht="20.100000000000001" customHeight="1" x14ac:dyDescent="0.25">
      <c r="A1526" s="29" t="str">
        <f t="shared" si="322"/>
        <v/>
      </c>
      <c r="B1526" s="29" t="str">
        <f t="shared" si="323"/>
        <v>Iroda (Willpower)</v>
      </c>
      <c r="C1526" s="29">
        <f t="shared" si="324"/>
        <v>0</v>
      </c>
      <c r="D1526" s="30" t="str">
        <f t="shared" si="325"/>
        <v>Europe and Eurasia</v>
      </c>
      <c r="E1526" s="30" t="str">
        <f t="shared" si="326"/>
        <v>Dushanbe, Tajikistan</v>
      </c>
      <c r="F1526" s="31">
        <f t="shared" si="327"/>
        <v>0</v>
      </c>
      <c r="G1526" s="31">
        <f t="shared" si="328"/>
        <v>0</v>
      </c>
      <c r="H1526" s="31">
        <f t="shared" si="329"/>
        <v>0</v>
      </c>
      <c r="I1526" s="31">
        <f t="shared" si="330"/>
        <v>0</v>
      </c>
      <c r="J1526" s="31">
        <f t="shared" si="331"/>
        <v>0</v>
      </c>
      <c r="K1526" s="31">
        <f t="shared" si="332"/>
        <v>0</v>
      </c>
      <c r="L1526" s="31">
        <f t="shared" si="333"/>
        <v>0</v>
      </c>
      <c r="M1526" s="31">
        <f t="shared" si="334"/>
        <v>0</v>
      </c>
      <c r="N1526" s="31">
        <f t="shared" si="335"/>
        <v>0</v>
      </c>
      <c r="O1526" s="26" t="s">
        <v>16188</v>
      </c>
      <c r="P1526" s="26" t="s">
        <v>108</v>
      </c>
      <c r="Q1526" s="27">
        <v>41397</v>
      </c>
      <c r="R1526" s="24"/>
      <c r="S1526" s="24"/>
      <c r="T1526" s="26" t="s">
        <v>207</v>
      </c>
      <c r="U1526" s="24"/>
      <c r="V1526" s="26" t="s">
        <v>15763</v>
      </c>
      <c r="W1526" s="26" t="s">
        <v>5628</v>
      </c>
      <c r="X1526" s="26" t="s">
        <v>5629</v>
      </c>
      <c r="Y1526" s="26" t="s">
        <v>8441</v>
      </c>
      <c r="Z1526" s="26" t="s">
        <v>8442</v>
      </c>
      <c r="AA1526" s="24"/>
      <c r="AB1526" s="26" t="s">
        <v>15736</v>
      </c>
      <c r="AC1526" s="28">
        <v>1040</v>
      </c>
      <c r="AD1526" s="26" t="s">
        <v>8443</v>
      </c>
      <c r="AE1526" s="26" t="s">
        <v>558</v>
      </c>
      <c r="AF1526" s="26" t="s">
        <v>120</v>
      </c>
      <c r="AG1526" s="26" t="s">
        <v>333</v>
      </c>
      <c r="AH1526" s="24"/>
      <c r="AI1526" s="28">
        <v>1040</v>
      </c>
      <c r="AJ1526" s="24"/>
      <c r="AK1526" s="24"/>
      <c r="AL1526" s="24"/>
      <c r="AM1526" s="24"/>
      <c r="AN1526" s="24"/>
      <c r="AO1526" s="24"/>
      <c r="AP1526" s="24"/>
      <c r="AQ1526" s="24"/>
      <c r="AR1526" s="24"/>
      <c r="AS1526" s="24"/>
      <c r="AT1526" s="24"/>
      <c r="AU1526" s="24"/>
      <c r="AV1526" s="24"/>
      <c r="AW1526" s="28">
        <v>0</v>
      </c>
      <c r="AX1526" s="26">
        <v>0</v>
      </c>
      <c r="AY1526" s="28">
        <v>0</v>
      </c>
      <c r="AZ1526" s="28">
        <v>0</v>
      </c>
      <c r="BA1526" s="26">
        <v>0</v>
      </c>
      <c r="BB1526" s="24"/>
      <c r="BC1526" s="26" t="s">
        <v>8448</v>
      </c>
      <c r="BD1526" s="24"/>
      <c r="BE1526" s="24"/>
      <c r="BF1526" s="24"/>
      <c r="BG1526" s="24"/>
      <c r="BH1526" s="24"/>
      <c r="BI1526" s="24"/>
      <c r="BJ1526" s="24"/>
      <c r="BK1526" s="24"/>
      <c r="BL1526" s="24"/>
      <c r="BM1526" s="24"/>
      <c r="BN1526" s="24"/>
      <c r="BO1526" s="24"/>
      <c r="BP1526" s="24"/>
      <c r="BQ1526" s="24"/>
      <c r="BR1526" s="26">
        <v>0</v>
      </c>
      <c r="BS1526" s="26">
        <v>0</v>
      </c>
      <c r="BT1526" s="26">
        <v>0</v>
      </c>
      <c r="BU1526" s="26">
        <v>0</v>
      </c>
      <c r="BV1526" s="26">
        <v>0</v>
      </c>
      <c r="BW1526" s="26">
        <v>0</v>
      </c>
      <c r="BX1526" s="26">
        <v>0</v>
      </c>
      <c r="BY1526" s="26">
        <v>0</v>
      </c>
      <c r="BZ1526" s="24"/>
      <c r="CA1526" s="24"/>
      <c r="CB1526" s="24"/>
      <c r="CC1526" s="24"/>
      <c r="CD1526" s="24"/>
      <c r="CE1526" s="24"/>
      <c r="CF1526" s="24"/>
      <c r="CG1526" s="24"/>
      <c r="CH1526" s="24"/>
      <c r="CI1526" s="24"/>
      <c r="CJ1526" s="24"/>
      <c r="CK1526" s="24"/>
      <c r="CL1526" s="24"/>
      <c r="CM1526" s="24"/>
      <c r="CN1526" s="24"/>
      <c r="CO1526" s="24"/>
      <c r="CP1526" s="24"/>
      <c r="CQ1526" s="24"/>
      <c r="CR1526" s="24"/>
      <c r="CS1526" s="24"/>
      <c r="CT1526" s="24"/>
      <c r="CU1526" s="24"/>
      <c r="CV1526" s="24"/>
      <c r="CW1526" s="24"/>
      <c r="CX1526" s="24"/>
      <c r="CY1526" s="24"/>
      <c r="CZ1526" s="24"/>
      <c r="DA1526" s="24"/>
      <c r="DB1526" s="24"/>
      <c r="DC1526" s="24"/>
      <c r="DD1526" s="24"/>
      <c r="DE1526" s="24"/>
      <c r="DF1526" s="26" t="s">
        <v>139</v>
      </c>
      <c r="DG1526" s="26" t="s">
        <v>139</v>
      </c>
      <c r="DH1526" s="26" t="s">
        <v>139</v>
      </c>
      <c r="DI1526" s="26" t="s">
        <v>139</v>
      </c>
      <c r="DJ1526" s="26" t="s">
        <v>139</v>
      </c>
      <c r="DK1526" s="26" t="s">
        <v>139</v>
      </c>
      <c r="DL1526" s="26" t="s">
        <v>139</v>
      </c>
      <c r="DM1526" s="26" t="s">
        <v>139</v>
      </c>
      <c r="DN1526" s="26" t="s">
        <v>139</v>
      </c>
      <c r="DO1526" s="26" t="s">
        <v>139</v>
      </c>
    </row>
    <row r="1527" spans="1:119" ht="20.100000000000001" customHeight="1" x14ac:dyDescent="0.25">
      <c r="A1527" s="29" t="str">
        <f t="shared" si="322"/>
        <v>Iroda (Willpower)2</v>
      </c>
      <c r="B1527" s="29" t="str">
        <f t="shared" si="323"/>
        <v>Iroda (Willpower)</v>
      </c>
      <c r="C1527" s="29">
        <f t="shared" si="324"/>
        <v>2</v>
      </c>
      <c r="D1527" s="30" t="str">
        <f t="shared" si="325"/>
        <v>Europe and Eurasia</v>
      </c>
      <c r="E1527" s="30" t="str">
        <f t="shared" si="326"/>
        <v>Dushanbe, Tajikistan</v>
      </c>
      <c r="F1527" s="31">
        <f t="shared" si="327"/>
        <v>2</v>
      </c>
      <c r="G1527" s="31">
        <f t="shared" si="328"/>
        <v>2</v>
      </c>
      <c r="H1527" s="31">
        <f t="shared" si="329"/>
        <v>2</v>
      </c>
      <c r="I1527" s="31">
        <f t="shared" si="330"/>
        <v>3</v>
      </c>
      <c r="J1527" s="31">
        <f t="shared" si="331"/>
        <v>2</v>
      </c>
      <c r="K1527" s="31">
        <f t="shared" si="332"/>
        <v>2</v>
      </c>
      <c r="L1527" s="31">
        <f t="shared" si="333"/>
        <v>2</v>
      </c>
      <c r="M1527" s="31">
        <f t="shared" si="334"/>
        <v>2</v>
      </c>
      <c r="N1527" s="31">
        <f t="shared" si="335"/>
        <v>2.1</v>
      </c>
      <c r="O1527" s="26" t="s">
        <v>8480</v>
      </c>
      <c r="P1527" s="26" t="s">
        <v>108</v>
      </c>
      <c r="Q1527" s="27">
        <v>41204</v>
      </c>
      <c r="R1527" s="26" t="s">
        <v>109</v>
      </c>
      <c r="S1527" s="26" t="s">
        <v>306</v>
      </c>
      <c r="T1527" s="26" t="s">
        <v>207</v>
      </c>
      <c r="U1527" s="26" t="s">
        <v>112</v>
      </c>
      <c r="V1527" s="26" t="s">
        <v>15763</v>
      </c>
      <c r="W1527" s="26" t="s">
        <v>5628</v>
      </c>
      <c r="X1527" s="26" t="s">
        <v>5629</v>
      </c>
      <c r="Y1527" s="26" t="s">
        <v>8441</v>
      </c>
      <c r="Z1527" s="26" t="s">
        <v>8442</v>
      </c>
      <c r="AA1527" s="24"/>
      <c r="AB1527" s="26" t="s">
        <v>117</v>
      </c>
      <c r="AC1527" s="28">
        <v>7000</v>
      </c>
      <c r="AD1527" s="26" t="s">
        <v>8443</v>
      </c>
      <c r="AE1527" s="26" t="s">
        <v>558</v>
      </c>
      <c r="AF1527" s="26" t="s">
        <v>120</v>
      </c>
      <c r="AG1527" s="26" t="s">
        <v>333</v>
      </c>
      <c r="AH1527" s="26" t="s">
        <v>143</v>
      </c>
      <c r="AI1527" s="28">
        <v>7000</v>
      </c>
      <c r="AJ1527" s="26" t="s">
        <v>8470</v>
      </c>
      <c r="AK1527" s="26" t="s">
        <v>8481</v>
      </c>
      <c r="AL1527" s="26" t="s">
        <v>8455</v>
      </c>
      <c r="AM1527" s="24"/>
      <c r="AN1527" s="24"/>
      <c r="AO1527" s="24"/>
      <c r="AP1527" s="24"/>
      <c r="AQ1527" s="24"/>
      <c r="AR1527" s="24"/>
      <c r="AS1527" s="24"/>
      <c r="AT1527" s="24"/>
      <c r="AU1527" s="24"/>
      <c r="AV1527" s="24"/>
      <c r="AW1527" s="28">
        <v>46245</v>
      </c>
      <c r="AX1527" s="26">
        <v>31</v>
      </c>
      <c r="AY1527" s="28">
        <v>8</v>
      </c>
      <c r="AZ1527" s="28">
        <v>4</v>
      </c>
      <c r="BA1527" s="26">
        <v>0</v>
      </c>
      <c r="BB1527" s="26" t="s">
        <v>241</v>
      </c>
      <c r="BC1527" s="26" t="s">
        <v>8448</v>
      </c>
      <c r="BD1527" s="26" t="s">
        <v>125</v>
      </c>
      <c r="BE1527" s="24"/>
      <c r="BF1527" s="26" t="s">
        <v>8478</v>
      </c>
      <c r="BG1527" s="26" t="s">
        <v>449</v>
      </c>
      <c r="BH1527" s="26" t="s">
        <v>8475</v>
      </c>
      <c r="BI1527" s="26" t="s">
        <v>5628</v>
      </c>
      <c r="BJ1527" s="24"/>
      <c r="BK1527" s="24"/>
      <c r="BL1527" s="24"/>
      <c r="BM1527" s="24"/>
      <c r="BN1527" s="24"/>
      <c r="BO1527" s="24"/>
      <c r="BP1527" s="24"/>
      <c r="BQ1527" s="24"/>
      <c r="BR1527" s="26">
        <v>2</v>
      </c>
      <c r="BS1527" s="26">
        <v>2</v>
      </c>
      <c r="BT1527" s="26">
        <v>2</v>
      </c>
      <c r="BU1527" s="26">
        <v>3</v>
      </c>
      <c r="BV1527" s="26">
        <v>2</v>
      </c>
      <c r="BW1527" s="26">
        <v>2</v>
      </c>
      <c r="BX1527" s="26">
        <v>2</v>
      </c>
      <c r="BY1527" s="26">
        <v>2</v>
      </c>
      <c r="BZ1527" s="24"/>
      <c r="CA1527" s="24"/>
      <c r="CB1527" s="24"/>
      <c r="CC1527" s="24"/>
      <c r="CD1527" s="24"/>
      <c r="CE1527" s="24"/>
      <c r="CF1527" s="24"/>
      <c r="CG1527" s="24"/>
      <c r="CH1527" s="24"/>
      <c r="CI1527" s="24"/>
      <c r="CJ1527" s="24"/>
      <c r="CK1527" s="24"/>
      <c r="CL1527" s="24"/>
      <c r="CM1527" s="24"/>
      <c r="CN1527" s="24"/>
      <c r="CO1527" s="24"/>
      <c r="CP1527" s="24"/>
      <c r="CQ1527" s="24"/>
      <c r="CR1527" s="24"/>
      <c r="CS1527" s="24"/>
      <c r="CT1527" s="24"/>
      <c r="CU1527" s="24"/>
      <c r="CV1527" s="24"/>
      <c r="CW1527" s="24"/>
      <c r="CX1527" s="24"/>
      <c r="CY1527" s="24"/>
      <c r="CZ1527" s="24"/>
      <c r="DA1527" s="24"/>
      <c r="DB1527" s="24"/>
      <c r="DC1527" s="24"/>
      <c r="DD1527" s="24"/>
      <c r="DE1527" s="24"/>
      <c r="DF1527" s="26" t="s">
        <v>139</v>
      </c>
      <c r="DG1527" s="26" t="s">
        <v>120</v>
      </c>
      <c r="DH1527" s="26" t="s">
        <v>120</v>
      </c>
      <c r="DI1527" s="26" t="s">
        <v>139</v>
      </c>
      <c r="DJ1527" s="26" t="s">
        <v>139</v>
      </c>
      <c r="DK1527" s="26" t="s">
        <v>139</v>
      </c>
      <c r="DL1527" s="26" t="s">
        <v>139</v>
      </c>
      <c r="DM1527" s="26" t="s">
        <v>139</v>
      </c>
      <c r="DN1527" s="26" t="s">
        <v>139</v>
      </c>
      <c r="DO1527" s="26" t="s">
        <v>139</v>
      </c>
    </row>
    <row r="1528" spans="1:119" ht="20.100000000000001" customHeight="1" x14ac:dyDescent="0.25">
      <c r="A1528" s="29" t="str">
        <f t="shared" si="322"/>
        <v>Iroda (Willpower)1</v>
      </c>
      <c r="B1528" s="29" t="str">
        <f t="shared" si="323"/>
        <v>Iroda (Willpower)</v>
      </c>
      <c r="C1528" s="29">
        <f t="shared" si="324"/>
        <v>1</v>
      </c>
      <c r="D1528" s="30" t="str">
        <f t="shared" si="325"/>
        <v>Europe and Eurasia</v>
      </c>
      <c r="E1528" s="30" t="str">
        <f t="shared" si="326"/>
        <v>Dushanbe, Tajikistan</v>
      </c>
      <c r="F1528" s="31">
        <f t="shared" si="327"/>
        <v>2</v>
      </c>
      <c r="G1528" s="31">
        <f t="shared" si="328"/>
        <v>2</v>
      </c>
      <c r="H1528" s="31">
        <f t="shared" si="329"/>
        <v>2</v>
      </c>
      <c r="I1528" s="31">
        <f t="shared" si="330"/>
        <v>3</v>
      </c>
      <c r="J1528" s="31">
        <f t="shared" si="331"/>
        <v>2</v>
      </c>
      <c r="K1528" s="31">
        <f t="shared" si="332"/>
        <v>2</v>
      </c>
      <c r="L1528" s="31">
        <f t="shared" si="333"/>
        <v>2</v>
      </c>
      <c r="M1528" s="31">
        <f t="shared" si="334"/>
        <v>2</v>
      </c>
      <c r="N1528" s="31">
        <f t="shared" si="335"/>
        <v>2.1</v>
      </c>
      <c r="O1528" s="26" t="s">
        <v>8482</v>
      </c>
      <c r="P1528" s="26" t="s">
        <v>108</v>
      </c>
      <c r="Q1528" s="27">
        <v>40833</v>
      </c>
      <c r="R1528" s="26" t="s">
        <v>155</v>
      </c>
      <c r="S1528" s="26" t="s">
        <v>321</v>
      </c>
      <c r="T1528" s="26" t="s">
        <v>175</v>
      </c>
      <c r="U1528" s="26" t="s">
        <v>112</v>
      </c>
      <c r="V1528" s="26" t="s">
        <v>15763</v>
      </c>
      <c r="W1528" s="26" t="s">
        <v>5628</v>
      </c>
      <c r="X1528" s="26" t="s">
        <v>5629</v>
      </c>
      <c r="Y1528" s="26" t="s">
        <v>8441</v>
      </c>
      <c r="Z1528" s="26" t="s">
        <v>8442</v>
      </c>
      <c r="AA1528" s="24"/>
      <c r="AB1528" s="26" t="s">
        <v>117</v>
      </c>
      <c r="AC1528" s="28">
        <v>6000</v>
      </c>
      <c r="AD1528" s="26" t="s">
        <v>8443</v>
      </c>
      <c r="AE1528" s="26" t="s">
        <v>558</v>
      </c>
      <c r="AF1528" s="26" t="s">
        <v>120</v>
      </c>
      <c r="AG1528" s="26" t="s">
        <v>333</v>
      </c>
      <c r="AH1528" s="26" t="s">
        <v>158</v>
      </c>
      <c r="AI1528" s="28">
        <v>6000</v>
      </c>
      <c r="AJ1528" s="24"/>
      <c r="AK1528" s="26" t="s">
        <v>8483</v>
      </c>
      <c r="AL1528" s="26" t="s">
        <v>8484</v>
      </c>
      <c r="AM1528" s="26" t="s">
        <v>8485</v>
      </c>
      <c r="AN1528" s="26" t="s">
        <v>8486</v>
      </c>
      <c r="AO1528" s="26" t="s">
        <v>8487</v>
      </c>
      <c r="AP1528" s="24"/>
      <c r="AQ1528" s="24"/>
      <c r="AR1528" s="24"/>
      <c r="AS1528" s="26" t="s">
        <v>8488</v>
      </c>
      <c r="AT1528" s="24"/>
      <c r="AU1528" s="24"/>
      <c r="AV1528" s="24"/>
      <c r="AW1528" s="28">
        <v>20000</v>
      </c>
      <c r="AX1528" s="26">
        <v>18</v>
      </c>
      <c r="AY1528" s="28">
        <v>10</v>
      </c>
      <c r="AZ1528" s="28">
        <v>2</v>
      </c>
      <c r="BA1528" s="26">
        <v>0</v>
      </c>
      <c r="BB1528" s="26" t="s">
        <v>241</v>
      </c>
      <c r="BC1528" s="26" t="s">
        <v>8448</v>
      </c>
      <c r="BD1528" s="24"/>
      <c r="BE1528" s="24"/>
      <c r="BF1528" s="26" t="s">
        <v>4749</v>
      </c>
      <c r="BG1528" s="26" t="s">
        <v>5628</v>
      </c>
      <c r="BH1528" s="26" t="s">
        <v>2875</v>
      </c>
      <c r="BI1528" s="26" t="s">
        <v>449</v>
      </c>
      <c r="BJ1528" s="24"/>
      <c r="BK1528" s="24"/>
      <c r="BL1528" s="24"/>
      <c r="BM1528" s="24"/>
      <c r="BN1528" s="24"/>
      <c r="BO1528" s="24"/>
      <c r="BP1528" s="24"/>
      <c r="BQ1528" s="24"/>
      <c r="BR1528" s="26">
        <v>2</v>
      </c>
      <c r="BS1528" s="26">
        <v>2</v>
      </c>
      <c r="BT1528" s="26">
        <v>2</v>
      </c>
      <c r="BU1528" s="26">
        <v>3</v>
      </c>
      <c r="BV1528" s="26">
        <v>2</v>
      </c>
      <c r="BW1528" s="26">
        <v>2</v>
      </c>
      <c r="BX1528" s="26">
        <v>2</v>
      </c>
      <c r="BY1528" s="26">
        <v>2</v>
      </c>
      <c r="BZ1528" s="24"/>
      <c r="CA1528" s="24"/>
      <c r="CB1528" s="24"/>
      <c r="CC1528" s="24"/>
      <c r="CD1528" s="24"/>
      <c r="CE1528" s="24"/>
      <c r="CF1528" s="24"/>
      <c r="CG1528" s="24"/>
      <c r="CH1528" s="24"/>
      <c r="CI1528" s="24"/>
      <c r="CJ1528" s="24"/>
      <c r="CK1528" s="24"/>
      <c r="CL1528" s="24"/>
      <c r="CM1528" s="24"/>
      <c r="CN1528" s="24"/>
      <c r="CO1528" s="24"/>
      <c r="CP1528" s="24"/>
      <c r="CQ1528" s="24"/>
      <c r="CR1528" s="24"/>
      <c r="CS1528" s="24"/>
      <c r="CT1528" s="24"/>
      <c r="CU1528" s="24"/>
      <c r="CV1528" s="24"/>
      <c r="CW1528" s="24"/>
      <c r="CX1528" s="24"/>
      <c r="CY1528" s="24"/>
      <c r="CZ1528" s="24"/>
      <c r="DA1528" s="24"/>
      <c r="DB1528" s="24"/>
      <c r="DC1528" s="24"/>
      <c r="DD1528" s="24"/>
      <c r="DE1528" s="24"/>
      <c r="DF1528" s="26" t="s">
        <v>139</v>
      </c>
      <c r="DG1528" s="26" t="s">
        <v>139</v>
      </c>
      <c r="DH1528" s="26" t="s">
        <v>139</v>
      </c>
      <c r="DI1528" s="26" t="s">
        <v>139</v>
      </c>
      <c r="DJ1528" s="26" t="s">
        <v>139</v>
      </c>
      <c r="DK1528" s="26" t="s">
        <v>139</v>
      </c>
      <c r="DL1528" s="26" t="s">
        <v>139</v>
      </c>
      <c r="DM1528" s="26" t="s">
        <v>139</v>
      </c>
      <c r="DN1528" s="26" t="s">
        <v>139</v>
      </c>
      <c r="DO1528" s="26" t="s">
        <v>139</v>
      </c>
    </row>
    <row r="1529" spans="1:119" ht="20.100000000000001" customHeight="1" x14ac:dyDescent="0.25">
      <c r="A1529" s="29" t="str">
        <f t="shared" si="322"/>
        <v>JAAGO (Wake Up) Foundation2</v>
      </c>
      <c r="B1529" s="29" t="str">
        <f t="shared" si="323"/>
        <v>JAAGO (Wake Up) Foundation</v>
      </c>
      <c r="C1529" s="29">
        <f t="shared" si="324"/>
        <v>2</v>
      </c>
      <c r="D1529" s="30" t="str">
        <f t="shared" si="325"/>
        <v>South Asia</v>
      </c>
      <c r="E1529" s="30" t="str">
        <f t="shared" si="326"/>
        <v>Dhaka, Bangladesh</v>
      </c>
      <c r="F1529" s="31">
        <f t="shared" si="327"/>
        <v>2</v>
      </c>
      <c r="G1529" s="31">
        <f t="shared" si="328"/>
        <v>2</v>
      </c>
      <c r="H1529" s="31">
        <f t="shared" si="329"/>
        <v>2</v>
      </c>
      <c r="I1529" s="31">
        <f t="shared" si="330"/>
        <v>4</v>
      </c>
      <c r="J1529" s="31">
        <f t="shared" si="331"/>
        <v>2</v>
      </c>
      <c r="K1529" s="31">
        <f t="shared" si="332"/>
        <v>2</v>
      </c>
      <c r="L1529" s="31">
        <f t="shared" si="333"/>
        <v>4</v>
      </c>
      <c r="M1529" s="31">
        <f t="shared" si="334"/>
        <v>4</v>
      </c>
      <c r="N1529" s="31">
        <f t="shared" si="335"/>
        <v>2.8</v>
      </c>
      <c r="O1529" s="26" t="s">
        <v>8489</v>
      </c>
      <c r="P1529" s="26" t="s">
        <v>243</v>
      </c>
      <c r="Q1529" s="27">
        <v>40949</v>
      </c>
      <c r="R1529" s="26" t="s">
        <v>109</v>
      </c>
      <c r="S1529" s="26" t="s">
        <v>217</v>
      </c>
      <c r="T1529" s="24"/>
      <c r="U1529" s="26" t="s">
        <v>112</v>
      </c>
      <c r="V1529" s="26" t="s">
        <v>225</v>
      </c>
      <c r="W1529" s="26" t="s">
        <v>773</v>
      </c>
      <c r="X1529" s="26" t="s">
        <v>774</v>
      </c>
      <c r="Y1529" s="26" t="s">
        <v>8490</v>
      </c>
      <c r="Z1529" s="24"/>
      <c r="AA1529" s="26" t="s">
        <v>8491</v>
      </c>
      <c r="AB1529" s="26" t="s">
        <v>117</v>
      </c>
      <c r="AC1529" s="28">
        <v>0</v>
      </c>
      <c r="AD1529" s="24"/>
      <c r="AE1529" s="26" t="s">
        <v>249</v>
      </c>
      <c r="AF1529" s="26" t="s">
        <v>120</v>
      </c>
      <c r="AG1529" s="26" t="s">
        <v>333</v>
      </c>
      <c r="AH1529" s="26" t="s">
        <v>143</v>
      </c>
      <c r="AI1529" s="28">
        <v>15000</v>
      </c>
      <c r="AJ1529" s="24"/>
      <c r="AK1529" s="26" t="s">
        <v>8492</v>
      </c>
      <c r="AL1529" s="26" t="s">
        <v>8493</v>
      </c>
      <c r="AM1529" s="24"/>
      <c r="AN1529" s="24"/>
      <c r="AO1529" s="24"/>
      <c r="AP1529" s="24"/>
      <c r="AQ1529" s="24"/>
      <c r="AR1529" s="24"/>
      <c r="AS1529" s="26" t="s">
        <v>8494</v>
      </c>
      <c r="AT1529" s="24"/>
      <c r="AU1529" s="26" t="s">
        <v>8495</v>
      </c>
      <c r="AV1529" s="24"/>
      <c r="AW1529" s="28">
        <v>163370</v>
      </c>
      <c r="AX1529" s="26">
        <v>600</v>
      </c>
      <c r="AY1529" s="28">
        <v>85</v>
      </c>
      <c r="AZ1529" s="28">
        <v>60</v>
      </c>
      <c r="BA1529" s="26">
        <v>0</v>
      </c>
      <c r="BB1529" s="26" t="s">
        <v>148</v>
      </c>
      <c r="BC1529" s="26" t="s">
        <v>2108</v>
      </c>
      <c r="BD1529" s="26" t="s">
        <v>125</v>
      </c>
      <c r="BE1529" s="24"/>
      <c r="BF1529" s="24"/>
      <c r="BG1529" s="24"/>
      <c r="BH1529" s="24"/>
      <c r="BI1529" s="24"/>
      <c r="BJ1529" s="24"/>
      <c r="BK1529" s="24"/>
      <c r="BL1529" s="24"/>
      <c r="BM1529" s="24"/>
      <c r="BN1529" s="24"/>
      <c r="BO1529" s="24"/>
      <c r="BP1529" s="24"/>
      <c r="BQ1529" s="24"/>
      <c r="BR1529" s="26">
        <v>2</v>
      </c>
      <c r="BS1529" s="26">
        <v>2</v>
      </c>
      <c r="BT1529" s="26">
        <v>2</v>
      </c>
      <c r="BU1529" s="26">
        <v>4</v>
      </c>
      <c r="BV1529" s="26">
        <v>2</v>
      </c>
      <c r="BW1529" s="26">
        <v>2</v>
      </c>
      <c r="BX1529" s="26">
        <v>4</v>
      </c>
      <c r="BY1529" s="26">
        <v>4</v>
      </c>
      <c r="BZ1529" s="24"/>
      <c r="CA1529" s="24"/>
      <c r="CB1529" s="24"/>
      <c r="CC1529" s="24"/>
      <c r="CD1529" s="24"/>
      <c r="CE1529" s="24"/>
      <c r="CF1529" s="24"/>
      <c r="CG1529" s="24"/>
      <c r="CH1529" s="24"/>
      <c r="CI1529" s="24"/>
      <c r="CJ1529" s="24"/>
      <c r="CK1529" s="24"/>
      <c r="CL1529" s="24"/>
      <c r="CM1529" s="24"/>
      <c r="CN1529" s="24"/>
      <c r="CO1529" s="24"/>
      <c r="CP1529" s="24"/>
      <c r="CQ1529" s="24"/>
      <c r="CR1529" s="24"/>
      <c r="CS1529" s="24"/>
      <c r="CT1529" s="24"/>
      <c r="CU1529" s="24"/>
      <c r="CV1529" s="24"/>
      <c r="CW1529" s="24"/>
      <c r="CX1529" s="24"/>
      <c r="CY1529" s="24"/>
      <c r="CZ1529" s="24"/>
      <c r="DA1529" s="24"/>
      <c r="DB1529" s="24"/>
      <c r="DC1529" s="24"/>
      <c r="DD1529" s="24"/>
      <c r="DE1529" s="24"/>
      <c r="DF1529" s="26" t="s">
        <v>120</v>
      </c>
      <c r="DG1529" s="26" t="s">
        <v>120</v>
      </c>
      <c r="DH1529" s="26" t="s">
        <v>139</v>
      </c>
      <c r="DI1529" s="26" t="s">
        <v>139</v>
      </c>
      <c r="DJ1529" s="26" t="s">
        <v>139</v>
      </c>
      <c r="DK1529" s="26" t="s">
        <v>139</v>
      </c>
      <c r="DL1529" s="26" t="s">
        <v>139</v>
      </c>
      <c r="DM1529" s="26" t="s">
        <v>139</v>
      </c>
      <c r="DN1529" s="26" t="s">
        <v>139</v>
      </c>
      <c r="DO1529" s="26" t="s">
        <v>139</v>
      </c>
    </row>
    <row r="1530" spans="1:119" ht="20.100000000000001" customHeight="1" x14ac:dyDescent="0.25">
      <c r="A1530" s="29" t="str">
        <f t="shared" si="322"/>
        <v/>
      </c>
      <c r="B1530" s="29" t="str">
        <f t="shared" si="323"/>
        <v>JAAGO (Wake Up) Foundation</v>
      </c>
      <c r="C1530" s="29">
        <f t="shared" si="324"/>
        <v>0</v>
      </c>
      <c r="D1530" s="30" t="str">
        <f t="shared" si="325"/>
        <v>South Asia</v>
      </c>
      <c r="E1530" s="30" t="str">
        <f t="shared" si="326"/>
        <v>Dhaka, Bangladesh</v>
      </c>
      <c r="F1530" s="31">
        <f t="shared" si="327"/>
        <v>0</v>
      </c>
      <c r="G1530" s="31">
        <f t="shared" si="328"/>
        <v>0</v>
      </c>
      <c r="H1530" s="31">
        <f t="shared" si="329"/>
        <v>0</v>
      </c>
      <c r="I1530" s="31">
        <f t="shared" si="330"/>
        <v>0</v>
      </c>
      <c r="J1530" s="31">
        <f t="shared" si="331"/>
        <v>0</v>
      </c>
      <c r="K1530" s="31">
        <f t="shared" si="332"/>
        <v>0</v>
      </c>
      <c r="L1530" s="31">
        <f t="shared" si="333"/>
        <v>0</v>
      </c>
      <c r="M1530" s="31">
        <f t="shared" si="334"/>
        <v>0</v>
      </c>
      <c r="N1530" s="31">
        <f t="shared" si="335"/>
        <v>0</v>
      </c>
      <c r="O1530" s="26" t="s">
        <v>8496</v>
      </c>
      <c r="P1530" s="26" t="s">
        <v>243</v>
      </c>
      <c r="Q1530" s="27">
        <v>41912</v>
      </c>
      <c r="R1530" s="24"/>
      <c r="S1530" s="24"/>
      <c r="T1530" s="24"/>
      <c r="U1530" s="24"/>
      <c r="V1530" s="26" t="s">
        <v>225</v>
      </c>
      <c r="W1530" s="26" t="s">
        <v>773</v>
      </c>
      <c r="X1530" s="26" t="s">
        <v>774</v>
      </c>
      <c r="Y1530" s="26" t="s">
        <v>8490</v>
      </c>
      <c r="Z1530" s="24"/>
      <c r="AA1530" s="26" t="s">
        <v>8491</v>
      </c>
      <c r="AB1530" s="26" t="s">
        <v>117</v>
      </c>
      <c r="AC1530" s="28">
        <v>0</v>
      </c>
      <c r="AD1530" s="24"/>
      <c r="AE1530" s="26" t="s">
        <v>249</v>
      </c>
      <c r="AF1530" s="26" t="s">
        <v>120</v>
      </c>
      <c r="AG1530" s="26" t="s">
        <v>333</v>
      </c>
      <c r="AH1530" s="24"/>
      <c r="AI1530" s="28">
        <v>0</v>
      </c>
      <c r="AJ1530" s="24"/>
      <c r="AK1530" s="24"/>
      <c r="AL1530" s="24"/>
      <c r="AM1530" s="24"/>
      <c r="AN1530" s="24"/>
      <c r="AO1530" s="24"/>
      <c r="AP1530" s="24"/>
      <c r="AQ1530" s="24"/>
      <c r="AR1530" s="24"/>
      <c r="AS1530" s="24"/>
      <c r="AT1530" s="24"/>
      <c r="AU1530" s="24"/>
      <c r="AV1530" s="24"/>
      <c r="AW1530" s="24"/>
      <c r="AX1530" s="24"/>
      <c r="AY1530" s="24"/>
      <c r="AZ1530" s="24"/>
      <c r="BA1530" s="24"/>
      <c r="BB1530" s="24"/>
      <c r="BC1530" s="26" t="s">
        <v>2108</v>
      </c>
      <c r="BD1530" s="24"/>
      <c r="BE1530" s="24"/>
      <c r="BF1530" s="24"/>
      <c r="BG1530" s="24"/>
      <c r="BH1530" s="24"/>
      <c r="BI1530" s="24"/>
      <c r="BJ1530" s="24"/>
      <c r="BK1530" s="24"/>
      <c r="BL1530" s="24"/>
      <c r="BM1530" s="24"/>
      <c r="BN1530" s="24"/>
      <c r="BO1530" s="24"/>
      <c r="BP1530" s="24"/>
      <c r="BQ1530" s="24"/>
      <c r="BR1530" s="24"/>
      <c r="BS1530" s="24"/>
      <c r="BT1530" s="24"/>
      <c r="BU1530" s="24"/>
      <c r="BV1530" s="24"/>
      <c r="BW1530" s="24"/>
      <c r="BX1530" s="24"/>
      <c r="BY1530" s="24"/>
      <c r="BZ1530" s="24"/>
      <c r="CA1530" s="24"/>
      <c r="CB1530" s="24"/>
      <c r="CC1530" s="24"/>
      <c r="CD1530" s="24"/>
      <c r="CE1530" s="24"/>
      <c r="CF1530" s="24"/>
      <c r="CG1530" s="24"/>
      <c r="CH1530" s="24"/>
      <c r="CI1530" s="24"/>
      <c r="CJ1530" s="24"/>
      <c r="CK1530" s="24"/>
      <c r="CL1530" s="24"/>
      <c r="CM1530" s="24"/>
      <c r="CN1530" s="24"/>
      <c r="CO1530" s="24"/>
      <c r="CP1530" s="24"/>
      <c r="CQ1530" s="24"/>
      <c r="CR1530" s="24"/>
      <c r="CS1530" s="24"/>
      <c r="CT1530" s="24"/>
      <c r="CU1530" s="24"/>
      <c r="CV1530" s="24"/>
      <c r="CW1530" s="24"/>
      <c r="CX1530" s="24"/>
      <c r="CY1530" s="24"/>
      <c r="CZ1530" s="24"/>
      <c r="DA1530" s="24"/>
      <c r="DB1530" s="24"/>
      <c r="DC1530" s="24"/>
      <c r="DD1530" s="24"/>
      <c r="DE1530" s="24"/>
      <c r="DF1530" s="26" t="s">
        <v>139</v>
      </c>
      <c r="DG1530" s="26" t="s">
        <v>139</v>
      </c>
      <c r="DH1530" s="26" t="s">
        <v>139</v>
      </c>
      <c r="DI1530" s="26" t="s">
        <v>139</v>
      </c>
      <c r="DJ1530" s="26" t="s">
        <v>139</v>
      </c>
      <c r="DK1530" s="26" t="s">
        <v>139</v>
      </c>
      <c r="DL1530" s="26" t="s">
        <v>139</v>
      </c>
      <c r="DM1530" s="26" t="s">
        <v>139</v>
      </c>
      <c r="DN1530" s="26" t="s">
        <v>139</v>
      </c>
      <c r="DO1530" s="26" t="s">
        <v>139</v>
      </c>
    </row>
    <row r="1531" spans="1:119" ht="20.100000000000001" customHeight="1" x14ac:dyDescent="0.25">
      <c r="A1531" s="29" t="str">
        <f t="shared" si="322"/>
        <v>JAAGO (Wake Up) Foundation3</v>
      </c>
      <c r="B1531" s="29" t="str">
        <f t="shared" si="323"/>
        <v>JAAGO (Wake Up) Foundation</v>
      </c>
      <c r="C1531" s="29">
        <f t="shared" si="324"/>
        <v>3</v>
      </c>
      <c r="D1531" s="30" t="str">
        <f t="shared" si="325"/>
        <v>South Asia</v>
      </c>
      <c r="E1531" s="30" t="str">
        <f t="shared" si="326"/>
        <v>Dhaka, Bangladesh</v>
      </c>
      <c r="F1531" s="31">
        <f t="shared" si="327"/>
        <v>2</v>
      </c>
      <c r="G1531" s="31">
        <f t="shared" si="328"/>
        <v>3</v>
      </c>
      <c r="H1531" s="31">
        <f t="shared" si="329"/>
        <v>3</v>
      </c>
      <c r="I1531" s="31">
        <f t="shared" si="330"/>
        <v>3</v>
      </c>
      <c r="J1531" s="31">
        <f t="shared" si="331"/>
        <v>2</v>
      </c>
      <c r="K1531" s="31">
        <f t="shared" si="332"/>
        <v>4</v>
      </c>
      <c r="L1531" s="31">
        <f t="shared" si="333"/>
        <v>4</v>
      </c>
      <c r="M1531" s="31">
        <f t="shared" si="334"/>
        <v>4</v>
      </c>
      <c r="N1531" s="31">
        <f t="shared" si="335"/>
        <v>3.1</v>
      </c>
      <c r="O1531" s="26" t="s">
        <v>8497</v>
      </c>
      <c r="P1531" s="26" t="s">
        <v>108</v>
      </c>
      <c r="Q1531" s="27">
        <v>42025</v>
      </c>
      <c r="R1531" s="26" t="s">
        <v>109</v>
      </c>
      <c r="S1531" s="26" t="s">
        <v>206</v>
      </c>
      <c r="T1531" s="26" t="s">
        <v>278</v>
      </c>
      <c r="U1531" s="26" t="s">
        <v>112</v>
      </c>
      <c r="V1531" s="26" t="s">
        <v>225</v>
      </c>
      <c r="W1531" s="26" t="s">
        <v>773</v>
      </c>
      <c r="X1531" s="26" t="s">
        <v>774</v>
      </c>
      <c r="Y1531" s="26" t="s">
        <v>8490</v>
      </c>
      <c r="Z1531" s="24"/>
      <c r="AA1531" s="26" t="s">
        <v>8491</v>
      </c>
      <c r="AB1531" s="26" t="s">
        <v>117</v>
      </c>
      <c r="AC1531" s="28">
        <v>10000</v>
      </c>
      <c r="AD1531" s="24"/>
      <c r="AE1531" s="26" t="s">
        <v>249</v>
      </c>
      <c r="AF1531" s="26" t="s">
        <v>120</v>
      </c>
      <c r="AG1531" s="26" t="s">
        <v>333</v>
      </c>
      <c r="AH1531" s="26" t="s">
        <v>121</v>
      </c>
      <c r="AI1531" s="28">
        <v>10000</v>
      </c>
      <c r="AJ1531" s="26" t="s">
        <v>208</v>
      </c>
      <c r="AK1531" s="26" t="s">
        <v>8498</v>
      </c>
      <c r="AL1531" s="26" t="s">
        <v>8499</v>
      </c>
      <c r="AM1531" s="24"/>
      <c r="AN1531" s="24"/>
      <c r="AO1531" s="24"/>
      <c r="AP1531" s="24"/>
      <c r="AQ1531" s="24"/>
      <c r="AR1531" s="24"/>
      <c r="AS1531" s="24"/>
      <c r="AT1531" s="24"/>
      <c r="AU1531" s="24"/>
      <c r="AV1531" s="24"/>
      <c r="AW1531" s="28">
        <v>321932</v>
      </c>
      <c r="AX1531" s="26">
        <v>1200</v>
      </c>
      <c r="AY1531" s="28">
        <v>75</v>
      </c>
      <c r="AZ1531" s="28">
        <v>65</v>
      </c>
      <c r="BA1531" s="26">
        <v>0</v>
      </c>
      <c r="BB1531" s="26" t="s">
        <v>148</v>
      </c>
      <c r="BC1531" s="26" t="s">
        <v>2108</v>
      </c>
      <c r="BD1531" s="26" t="s">
        <v>125</v>
      </c>
      <c r="BE1531" s="24"/>
      <c r="BF1531" s="26" t="s">
        <v>8500</v>
      </c>
      <c r="BG1531" s="26" t="s">
        <v>773</v>
      </c>
      <c r="BH1531" s="26" t="s">
        <v>8501</v>
      </c>
      <c r="BI1531" s="26" t="s">
        <v>773</v>
      </c>
      <c r="BJ1531" s="26" t="s">
        <v>8502</v>
      </c>
      <c r="BK1531" s="26" t="s">
        <v>773</v>
      </c>
      <c r="BL1531" s="26" t="s">
        <v>8503</v>
      </c>
      <c r="BM1531" s="26" t="s">
        <v>773</v>
      </c>
      <c r="BN1531" s="24"/>
      <c r="BO1531" s="24"/>
      <c r="BP1531" s="24"/>
      <c r="BQ1531" s="24"/>
      <c r="BR1531" s="26">
        <v>2</v>
      </c>
      <c r="BS1531" s="26">
        <v>3</v>
      </c>
      <c r="BT1531" s="26">
        <v>3</v>
      </c>
      <c r="BU1531" s="26">
        <v>3</v>
      </c>
      <c r="BV1531" s="26">
        <v>2</v>
      </c>
      <c r="BW1531" s="26">
        <v>4</v>
      </c>
      <c r="BX1531" s="26">
        <v>4</v>
      </c>
      <c r="BY1531" s="26">
        <v>4</v>
      </c>
      <c r="BZ1531" s="24"/>
      <c r="CA1531" s="24"/>
      <c r="CB1531" s="24"/>
      <c r="CC1531" s="24"/>
      <c r="CD1531" s="24"/>
      <c r="CE1531" s="24"/>
      <c r="CF1531" s="24"/>
      <c r="CG1531" s="24"/>
      <c r="CH1531" s="24"/>
      <c r="CI1531" s="24"/>
      <c r="CJ1531" s="24"/>
      <c r="CK1531" s="24"/>
      <c r="CL1531" s="24"/>
      <c r="CM1531" s="24"/>
      <c r="CN1531" s="24"/>
      <c r="CO1531" s="24"/>
      <c r="CP1531" s="24"/>
      <c r="CQ1531" s="24"/>
      <c r="CR1531" s="24"/>
      <c r="CS1531" s="24"/>
      <c r="CT1531" s="24"/>
      <c r="CU1531" s="24"/>
      <c r="CV1531" s="24"/>
      <c r="CW1531" s="24"/>
      <c r="CX1531" s="24"/>
      <c r="CY1531" s="24"/>
      <c r="CZ1531" s="24"/>
      <c r="DA1531" s="24"/>
      <c r="DB1531" s="24"/>
      <c r="DC1531" s="24"/>
      <c r="DD1531" s="24"/>
      <c r="DE1531" s="24"/>
      <c r="DF1531" s="26" t="s">
        <v>120</v>
      </c>
      <c r="DG1531" s="26" t="s">
        <v>120</v>
      </c>
      <c r="DH1531" s="26" t="s">
        <v>120</v>
      </c>
      <c r="DI1531" s="26" t="s">
        <v>139</v>
      </c>
      <c r="DJ1531" s="26" t="s">
        <v>120</v>
      </c>
      <c r="DK1531" s="26" t="s">
        <v>139</v>
      </c>
      <c r="DL1531" s="26" t="s">
        <v>139</v>
      </c>
      <c r="DM1531" s="26" t="s">
        <v>139</v>
      </c>
      <c r="DN1531" s="26" t="s">
        <v>139</v>
      </c>
      <c r="DO1531" s="26" t="s">
        <v>139</v>
      </c>
    </row>
    <row r="1532" spans="1:119" ht="20.100000000000001" customHeight="1" x14ac:dyDescent="0.25">
      <c r="A1532" s="29" t="str">
        <f t="shared" si="322"/>
        <v>JAAGO (Wake Up) Foundation1</v>
      </c>
      <c r="B1532" s="29" t="str">
        <f t="shared" si="323"/>
        <v>JAAGO (Wake Up) Foundation</v>
      </c>
      <c r="C1532" s="29">
        <f t="shared" si="324"/>
        <v>1</v>
      </c>
      <c r="D1532" s="30" t="str">
        <f t="shared" si="325"/>
        <v>South Asia</v>
      </c>
      <c r="E1532" s="30" t="str">
        <f t="shared" si="326"/>
        <v>Dhaka, Bangladesh</v>
      </c>
      <c r="F1532" s="31">
        <f t="shared" si="327"/>
        <v>1</v>
      </c>
      <c r="G1532" s="31">
        <f t="shared" si="328"/>
        <v>1</v>
      </c>
      <c r="H1532" s="31">
        <f t="shared" si="329"/>
        <v>1</v>
      </c>
      <c r="I1532" s="31">
        <f t="shared" si="330"/>
        <v>3</v>
      </c>
      <c r="J1532" s="31">
        <f t="shared" si="331"/>
        <v>2</v>
      </c>
      <c r="K1532" s="31">
        <f t="shared" si="332"/>
        <v>4</v>
      </c>
      <c r="L1532" s="31">
        <f t="shared" si="333"/>
        <v>4</v>
      </c>
      <c r="M1532" s="31">
        <f t="shared" si="334"/>
        <v>3</v>
      </c>
      <c r="N1532" s="31">
        <f t="shared" si="335"/>
        <v>2.4</v>
      </c>
      <c r="O1532" s="26" t="s">
        <v>8504</v>
      </c>
      <c r="P1532" s="26" t="s">
        <v>108</v>
      </c>
      <c r="Q1532" s="27">
        <v>40672</v>
      </c>
      <c r="R1532" s="26" t="s">
        <v>155</v>
      </c>
      <c r="S1532" s="26" t="s">
        <v>409</v>
      </c>
      <c r="T1532" s="26" t="s">
        <v>333</v>
      </c>
      <c r="U1532" s="26" t="s">
        <v>112</v>
      </c>
      <c r="V1532" s="26" t="s">
        <v>225</v>
      </c>
      <c r="W1532" s="26" t="s">
        <v>773</v>
      </c>
      <c r="X1532" s="26" t="s">
        <v>774</v>
      </c>
      <c r="Y1532" s="26" t="s">
        <v>8490</v>
      </c>
      <c r="Z1532" s="24"/>
      <c r="AA1532" s="26" t="s">
        <v>8491</v>
      </c>
      <c r="AB1532" s="26" t="s">
        <v>117</v>
      </c>
      <c r="AC1532" s="28">
        <v>7000</v>
      </c>
      <c r="AD1532" s="24"/>
      <c r="AE1532" s="26" t="s">
        <v>249</v>
      </c>
      <c r="AF1532" s="26" t="s">
        <v>120</v>
      </c>
      <c r="AG1532" s="26" t="s">
        <v>333</v>
      </c>
      <c r="AH1532" s="26" t="s">
        <v>158</v>
      </c>
      <c r="AI1532" s="28">
        <v>7000</v>
      </c>
      <c r="AJ1532" s="24"/>
      <c r="AK1532" s="26" t="s">
        <v>8492</v>
      </c>
      <c r="AL1532" s="26" t="s">
        <v>8505</v>
      </c>
      <c r="AM1532" s="26" t="s">
        <v>8506</v>
      </c>
      <c r="AN1532" s="26" t="s">
        <v>8507</v>
      </c>
      <c r="AO1532" s="26" t="s">
        <v>8508</v>
      </c>
      <c r="AP1532" s="24"/>
      <c r="AQ1532" s="24"/>
      <c r="AR1532" s="24"/>
      <c r="AS1532" s="24"/>
      <c r="AT1532" s="24"/>
      <c r="AU1532" s="24"/>
      <c r="AV1532" s="24"/>
      <c r="AW1532" s="28">
        <v>61411</v>
      </c>
      <c r="AX1532" s="26">
        <v>280</v>
      </c>
      <c r="AY1532" s="28">
        <v>60</v>
      </c>
      <c r="AZ1532" s="28">
        <v>50</v>
      </c>
      <c r="BA1532" s="26">
        <v>0</v>
      </c>
      <c r="BB1532" s="26" t="s">
        <v>148</v>
      </c>
      <c r="BC1532" s="26" t="s">
        <v>2108</v>
      </c>
      <c r="BD1532" s="24"/>
      <c r="BE1532" s="24"/>
      <c r="BF1532" s="24"/>
      <c r="BG1532" s="24"/>
      <c r="BH1532" s="24"/>
      <c r="BI1532" s="24"/>
      <c r="BJ1532" s="24"/>
      <c r="BK1532" s="24"/>
      <c r="BL1532" s="24"/>
      <c r="BM1532" s="24"/>
      <c r="BN1532" s="24"/>
      <c r="BO1532" s="24"/>
      <c r="BP1532" s="24"/>
      <c r="BQ1532" s="24"/>
      <c r="BR1532" s="26">
        <v>1</v>
      </c>
      <c r="BS1532" s="26">
        <v>1</v>
      </c>
      <c r="BT1532" s="26">
        <v>1</v>
      </c>
      <c r="BU1532" s="26">
        <v>3</v>
      </c>
      <c r="BV1532" s="26">
        <v>2</v>
      </c>
      <c r="BW1532" s="26">
        <v>4</v>
      </c>
      <c r="BX1532" s="26">
        <v>4</v>
      </c>
      <c r="BY1532" s="26">
        <v>3</v>
      </c>
      <c r="BZ1532" s="24"/>
      <c r="CA1532" s="24"/>
      <c r="CB1532" s="24"/>
      <c r="CC1532" s="24"/>
      <c r="CD1532" s="24"/>
      <c r="CE1532" s="24"/>
      <c r="CF1532" s="24"/>
      <c r="CG1532" s="24"/>
      <c r="CH1532" s="24"/>
      <c r="CI1532" s="24"/>
      <c r="CJ1532" s="24"/>
      <c r="CK1532" s="24"/>
      <c r="CL1532" s="24"/>
      <c r="CM1532" s="24"/>
      <c r="CN1532" s="24"/>
      <c r="CO1532" s="24"/>
      <c r="CP1532" s="24"/>
      <c r="CQ1532" s="24"/>
      <c r="CR1532" s="24"/>
      <c r="CS1532" s="24"/>
      <c r="CT1532" s="24"/>
      <c r="CU1532" s="24"/>
      <c r="CV1532" s="24"/>
      <c r="CW1532" s="24"/>
      <c r="CX1532" s="24"/>
      <c r="CY1532" s="24"/>
      <c r="CZ1532" s="24"/>
      <c r="DA1532" s="24"/>
      <c r="DB1532" s="24"/>
      <c r="DC1532" s="24"/>
      <c r="DD1532" s="24"/>
      <c r="DE1532" s="24"/>
      <c r="DF1532" s="26" t="s">
        <v>120</v>
      </c>
      <c r="DG1532" s="26" t="s">
        <v>120</v>
      </c>
      <c r="DH1532" s="26" t="s">
        <v>139</v>
      </c>
      <c r="DI1532" s="26" t="s">
        <v>139</v>
      </c>
      <c r="DJ1532" s="26" t="s">
        <v>139</v>
      </c>
      <c r="DK1532" s="26" t="s">
        <v>139</v>
      </c>
      <c r="DL1532" s="26" t="s">
        <v>139</v>
      </c>
      <c r="DM1532" s="26" t="s">
        <v>139</v>
      </c>
      <c r="DN1532" s="26" t="s">
        <v>139</v>
      </c>
      <c r="DO1532" s="26" t="s">
        <v>139</v>
      </c>
    </row>
    <row r="1533" spans="1:119" ht="20.100000000000001" customHeight="1" x14ac:dyDescent="0.25">
      <c r="A1533" s="29" t="str">
        <f t="shared" si="322"/>
        <v/>
      </c>
      <c r="B1533" s="29" t="str">
        <f t="shared" si="323"/>
        <v>Jabala Action Research Organisation</v>
      </c>
      <c r="C1533" s="29">
        <f t="shared" si="324"/>
        <v>0</v>
      </c>
      <c r="D1533" s="30" t="str">
        <f t="shared" si="325"/>
        <v>South Asia</v>
      </c>
      <c r="E1533" s="30" t="str">
        <f t="shared" si="326"/>
        <v>India</v>
      </c>
      <c r="F1533" s="31">
        <f t="shared" si="327"/>
        <v>0</v>
      </c>
      <c r="G1533" s="31">
        <f t="shared" si="328"/>
        <v>0</v>
      </c>
      <c r="H1533" s="31">
        <f t="shared" si="329"/>
        <v>0</v>
      </c>
      <c r="I1533" s="31">
        <f t="shared" si="330"/>
        <v>0</v>
      </c>
      <c r="J1533" s="31">
        <f t="shared" si="331"/>
        <v>0</v>
      </c>
      <c r="K1533" s="31">
        <f t="shared" si="332"/>
        <v>0</v>
      </c>
      <c r="L1533" s="31">
        <f t="shared" si="333"/>
        <v>0</v>
      </c>
      <c r="M1533" s="31">
        <f t="shared" si="334"/>
        <v>0</v>
      </c>
      <c r="N1533" s="31">
        <f t="shared" si="335"/>
        <v>0</v>
      </c>
      <c r="O1533" s="26" t="s">
        <v>8509</v>
      </c>
      <c r="P1533" s="26" t="s">
        <v>108</v>
      </c>
      <c r="Q1533" s="27">
        <v>40589</v>
      </c>
      <c r="R1533" s="24"/>
      <c r="S1533" s="24"/>
      <c r="T1533" s="26" t="s">
        <v>333</v>
      </c>
      <c r="U1533" s="24"/>
      <c r="V1533" s="26" t="s">
        <v>225</v>
      </c>
      <c r="W1533" s="26" t="s">
        <v>226</v>
      </c>
      <c r="X1533" s="24"/>
      <c r="Y1533" s="26" t="s">
        <v>8510</v>
      </c>
      <c r="Z1533" s="24"/>
      <c r="AA1533" s="24"/>
      <c r="AB1533" s="26" t="s">
        <v>228</v>
      </c>
      <c r="AC1533" s="28">
        <v>25000</v>
      </c>
      <c r="AD1533" s="24"/>
      <c r="AE1533" s="24"/>
      <c r="AF1533" s="26" t="s">
        <v>139</v>
      </c>
      <c r="AG1533" s="26" t="s">
        <v>2153</v>
      </c>
      <c r="AH1533" s="24"/>
      <c r="AI1533" s="28">
        <v>25000</v>
      </c>
      <c r="AJ1533" s="24"/>
      <c r="AK1533" s="24"/>
      <c r="AL1533" s="24"/>
      <c r="AM1533" s="26" t="s">
        <v>8511</v>
      </c>
      <c r="AN1533" s="26" t="s">
        <v>8512</v>
      </c>
      <c r="AO1533" s="24"/>
      <c r="AP1533" s="24"/>
      <c r="AQ1533" s="24"/>
      <c r="AR1533" s="24"/>
      <c r="AS1533" s="24"/>
      <c r="AT1533" s="24"/>
      <c r="AU1533" s="24"/>
      <c r="AV1533" s="24"/>
      <c r="AW1533" s="28">
        <v>264947</v>
      </c>
      <c r="AX1533" s="26">
        <v>4125</v>
      </c>
      <c r="AY1533" s="28">
        <v>0</v>
      </c>
      <c r="AZ1533" s="28">
        <v>0</v>
      </c>
      <c r="BA1533" s="26">
        <v>0</v>
      </c>
      <c r="BB1533" s="24"/>
      <c r="BC1533" s="24"/>
      <c r="BD1533" s="24"/>
      <c r="BE1533" s="24"/>
      <c r="BF1533" s="24"/>
      <c r="BG1533" s="24"/>
      <c r="BH1533" s="24"/>
      <c r="BI1533" s="24"/>
      <c r="BJ1533" s="24"/>
      <c r="BK1533" s="24"/>
      <c r="BL1533" s="24"/>
      <c r="BM1533" s="24"/>
      <c r="BN1533" s="24"/>
      <c r="BO1533" s="24"/>
      <c r="BP1533" s="24"/>
      <c r="BQ1533" s="24"/>
      <c r="BR1533" s="26">
        <v>0</v>
      </c>
      <c r="BS1533" s="26">
        <v>0</v>
      </c>
      <c r="BT1533" s="26">
        <v>0</v>
      </c>
      <c r="BU1533" s="26">
        <v>0</v>
      </c>
      <c r="BV1533" s="26">
        <v>0</v>
      </c>
      <c r="BW1533" s="26">
        <v>0</v>
      </c>
      <c r="BX1533" s="26">
        <v>0</v>
      </c>
      <c r="BY1533" s="26">
        <v>0</v>
      </c>
      <c r="BZ1533" s="24"/>
      <c r="CA1533" s="24"/>
      <c r="CB1533" s="24"/>
      <c r="CC1533" s="24"/>
      <c r="CD1533" s="24"/>
      <c r="CE1533" s="24"/>
      <c r="CF1533" s="24"/>
      <c r="CG1533" s="24"/>
      <c r="CH1533" s="24"/>
      <c r="CI1533" s="24"/>
      <c r="CJ1533" s="24"/>
      <c r="CK1533" s="24"/>
      <c r="CL1533" s="24"/>
      <c r="CM1533" s="24"/>
      <c r="CN1533" s="24"/>
      <c r="CO1533" s="24"/>
      <c r="CP1533" s="24"/>
      <c r="CQ1533" s="24"/>
      <c r="CR1533" s="24"/>
      <c r="CS1533" s="24"/>
      <c r="CT1533" s="24"/>
      <c r="CU1533" s="24"/>
      <c r="CV1533" s="24"/>
      <c r="CW1533" s="24"/>
      <c r="CX1533" s="24"/>
      <c r="CY1533" s="24"/>
      <c r="CZ1533" s="24"/>
      <c r="DA1533" s="24"/>
      <c r="DB1533" s="24"/>
      <c r="DC1533" s="24"/>
      <c r="DD1533" s="24"/>
      <c r="DE1533" s="24"/>
      <c r="DF1533" s="26" t="s">
        <v>139</v>
      </c>
      <c r="DG1533" s="26" t="s">
        <v>139</v>
      </c>
      <c r="DH1533" s="26" t="s">
        <v>139</v>
      </c>
      <c r="DI1533" s="26" t="s">
        <v>139</v>
      </c>
      <c r="DJ1533" s="26" t="s">
        <v>139</v>
      </c>
      <c r="DK1533" s="26" t="s">
        <v>139</v>
      </c>
      <c r="DL1533" s="26" t="s">
        <v>139</v>
      </c>
      <c r="DM1533" s="26" t="s">
        <v>139</v>
      </c>
      <c r="DN1533" s="26" t="s">
        <v>139</v>
      </c>
      <c r="DO1533" s="26" t="s">
        <v>139</v>
      </c>
    </row>
    <row r="1534" spans="1:119" ht="20.100000000000001" customHeight="1" x14ac:dyDescent="0.25">
      <c r="A1534" s="29" t="str">
        <f t="shared" si="322"/>
        <v>Jabala Action Research Organisation6</v>
      </c>
      <c r="B1534" s="29" t="str">
        <f t="shared" si="323"/>
        <v>Jabala Action Research Organisation</v>
      </c>
      <c r="C1534" s="29">
        <f t="shared" si="324"/>
        <v>6</v>
      </c>
      <c r="D1534" s="30" t="str">
        <f t="shared" si="325"/>
        <v>South Asia</v>
      </c>
      <c r="E1534" s="30" t="str">
        <f t="shared" si="326"/>
        <v>India</v>
      </c>
      <c r="F1534" s="31">
        <f t="shared" si="327"/>
        <v>3</v>
      </c>
      <c r="G1534" s="31">
        <f t="shared" si="328"/>
        <v>3</v>
      </c>
      <c r="H1534" s="31">
        <f t="shared" si="329"/>
        <v>3</v>
      </c>
      <c r="I1534" s="31">
        <f t="shared" si="330"/>
        <v>4</v>
      </c>
      <c r="J1534" s="31">
        <f t="shared" si="331"/>
        <v>4</v>
      </c>
      <c r="K1534" s="31">
        <f t="shared" si="332"/>
        <v>3</v>
      </c>
      <c r="L1534" s="31">
        <f t="shared" si="333"/>
        <v>4</v>
      </c>
      <c r="M1534" s="31">
        <f t="shared" si="334"/>
        <v>3</v>
      </c>
      <c r="N1534" s="31">
        <f t="shared" si="335"/>
        <v>3.4</v>
      </c>
      <c r="O1534" s="26" t="s">
        <v>8513</v>
      </c>
      <c r="P1534" s="26" t="s">
        <v>108</v>
      </c>
      <c r="Q1534" s="27">
        <v>40469</v>
      </c>
      <c r="R1534" s="26" t="s">
        <v>305</v>
      </c>
      <c r="S1534" s="26" t="s">
        <v>332</v>
      </c>
      <c r="T1534" s="26" t="s">
        <v>333</v>
      </c>
      <c r="U1534" s="26" t="s">
        <v>168</v>
      </c>
      <c r="V1534" s="26" t="s">
        <v>225</v>
      </c>
      <c r="W1534" s="26" t="s">
        <v>226</v>
      </c>
      <c r="X1534" s="24"/>
      <c r="Y1534" s="26" t="s">
        <v>8510</v>
      </c>
      <c r="Z1534" s="24"/>
      <c r="AA1534" s="24"/>
      <c r="AB1534" s="26" t="s">
        <v>117</v>
      </c>
      <c r="AC1534" s="28">
        <v>14500</v>
      </c>
      <c r="AD1534" s="24"/>
      <c r="AE1534" s="24"/>
      <c r="AF1534" s="26" t="s">
        <v>139</v>
      </c>
      <c r="AG1534" s="26" t="s">
        <v>2153</v>
      </c>
      <c r="AH1534" s="26" t="s">
        <v>250</v>
      </c>
      <c r="AI1534" s="28">
        <v>14500</v>
      </c>
      <c r="AJ1534" s="24"/>
      <c r="AK1534" s="26" t="s">
        <v>8514</v>
      </c>
      <c r="AL1534" s="26" t="s">
        <v>8515</v>
      </c>
      <c r="AM1534" s="26" t="s">
        <v>8516</v>
      </c>
      <c r="AN1534" s="26" t="s">
        <v>8517</v>
      </c>
      <c r="AO1534" s="26" t="s">
        <v>8518</v>
      </c>
      <c r="AP1534" s="24"/>
      <c r="AQ1534" s="24"/>
      <c r="AR1534" s="24"/>
      <c r="AS1534" s="24"/>
      <c r="AT1534" s="24"/>
      <c r="AU1534" s="24"/>
      <c r="AV1534" s="24"/>
      <c r="AW1534" s="28">
        <v>264947</v>
      </c>
      <c r="AX1534" s="26">
        <v>4125</v>
      </c>
      <c r="AY1534" s="28">
        <v>0</v>
      </c>
      <c r="AZ1534" s="28">
        <v>0</v>
      </c>
      <c r="BA1534" s="26">
        <v>0</v>
      </c>
      <c r="BB1534" s="24"/>
      <c r="BC1534" s="24"/>
      <c r="BD1534" s="24"/>
      <c r="BE1534" s="24"/>
      <c r="BF1534" s="26" t="s">
        <v>8519</v>
      </c>
      <c r="BG1534" s="26" t="s">
        <v>1953</v>
      </c>
      <c r="BH1534" s="26" t="s">
        <v>4088</v>
      </c>
      <c r="BI1534" s="26" t="s">
        <v>191</v>
      </c>
      <c r="BJ1534" s="26" t="s">
        <v>1695</v>
      </c>
      <c r="BK1534" s="26" t="s">
        <v>226</v>
      </c>
      <c r="BL1534" s="26" t="s">
        <v>4232</v>
      </c>
      <c r="BM1534" s="26" t="s">
        <v>191</v>
      </c>
      <c r="BN1534" s="24"/>
      <c r="BO1534" s="24"/>
      <c r="BP1534" s="24"/>
      <c r="BQ1534" s="24"/>
      <c r="BR1534" s="26">
        <v>3</v>
      </c>
      <c r="BS1534" s="26">
        <v>3</v>
      </c>
      <c r="BT1534" s="26">
        <v>3</v>
      </c>
      <c r="BU1534" s="26">
        <v>4</v>
      </c>
      <c r="BV1534" s="26">
        <v>4</v>
      </c>
      <c r="BW1534" s="26">
        <v>3</v>
      </c>
      <c r="BX1534" s="26">
        <v>4</v>
      </c>
      <c r="BY1534" s="26">
        <v>3</v>
      </c>
      <c r="BZ1534" s="24"/>
      <c r="CA1534" s="24"/>
      <c r="CB1534" s="24"/>
      <c r="CC1534" s="24"/>
      <c r="CD1534" s="24"/>
      <c r="CE1534" s="24"/>
      <c r="CF1534" s="24"/>
      <c r="CG1534" s="24"/>
      <c r="CH1534" s="24"/>
      <c r="CI1534" s="24"/>
      <c r="CJ1534" s="24"/>
      <c r="CK1534" s="24"/>
      <c r="CL1534" s="24"/>
      <c r="CM1534" s="24"/>
      <c r="CN1534" s="24"/>
      <c r="CO1534" s="24"/>
      <c r="CP1534" s="24"/>
      <c r="CQ1534" s="24"/>
      <c r="CR1534" s="24"/>
      <c r="CS1534" s="24"/>
      <c r="CT1534" s="24"/>
      <c r="CU1534" s="24"/>
      <c r="CV1534" s="24"/>
      <c r="CW1534" s="24"/>
      <c r="CX1534" s="24"/>
      <c r="CY1534" s="24"/>
      <c r="CZ1534" s="24"/>
      <c r="DA1534" s="24"/>
      <c r="DB1534" s="24"/>
      <c r="DC1534" s="24"/>
      <c r="DD1534" s="24"/>
      <c r="DE1534" s="24"/>
      <c r="DF1534" s="26" t="s">
        <v>139</v>
      </c>
      <c r="DG1534" s="26" t="s">
        <v>139</v>
      </c>
      <c r="DH1534" s="26" t="s">
        <v>139</v>
      </c>
      <c r="DI1534" s="26" t="s">
        <v>139</v>
      </c>
      <c r="DJ1534" s="26" t="s">
        <v>139</v>
      </c>
      <c r="DK1534" s="26" t="s">
        <v>139</v>
      </c>
      <c r="DL1534" s="26" t="s">
        <v>139</v>
      </c>
      <c r="DM1534" s="26" t="s">
        <v>139</v>
      </c>
      <c r="DN1534" s="26" t="s">
        <v>139</v>
      </c>
      <c r="DO1534" s="26" t="s">
        <v>139</v>
      </c>
    </row>
    <row r="1535" spans="1:119" ht="20.100000000000001" customHeight="1" x14ac:dyDescent="0.25">
      <c r="A1535" s="29" t="str">
        <f t="shared" si="322"/>
        <v>Jamghat (Gathering)6</v>
      </c>
      <c r="B1535" s="29" t="str">
        <f t="shared" si="323"/>
        <v>Jamghat (Gathering)</v>
      </c>
      <c r="C1535" s="29">
        <f t="shared" si="324"/>
        <v>6</v>
      </c>
      <c r="D1535" s="30" t="str">
        <f t="shared" si="325"/>
        <v>South Asia</v>
      </c>
      <c r="E1535" s="30" t="str">
        <f t="shared" si="326"/>
        <v>New Delhi, India</v>
      </c>
      <c r="F1535" s="31">
        <f t="shared" si="327"/>
        <v>3</v>
      </c>
      <c r="G1535" s="31">
        <f t="shared" si="328"/>
        <v>2</v>
      </c>
      <c r="H1535" s="31">
        <f t="shared" si="329"/>
        <v>3</v>
      </c>
      <c r="I1535" s="31">
        <f t="shared" si="330"/>
        <v>3</v>
      </c>
      <c r="J1535" s="31">
        <f t="shared" si="331"/>
        <v>2</v>
      </c>
      <c r="K1535" s="31">
        <f t="shared" si="332"/>
        <v>3</v>
      </c>
      <c r="L1535" s="31">
        <f t="shared" si="333"/>
        <v>2</v>
      </c>
      <c r="M1535" s="31">
        <f t="shared" si="334"/>
        <v>3</v>
      </c>
      <c r="N1535" s="31">
        <f t="shared" si="335"/>
        <v>2.6</v>
      </c>
      <c r="O1535" s="26" t="s">
        <v>8520</v>
      </c>
      <c r="P1535" s="26" t="s">
        <v>108</v>
      </c>
      <c r="Q1535" s="27">
        <v>42640</v>
      </c>
      <c r="R1535" s="26" t="s">
        <v>305</v>
      </c>
      <c r="S1535" s="26" t="s">
        <v>141</v>
      </c>
      <c r="T1535" s="26" t="s">
        <v>142</v>
      </c>
      <c r="U1535" s="26" t="s">
        <v>168</v>
      </c>
      <c r="V1535" s="26" t="s">
        <v>225</v>
      </c>
      <c r="W1535" s="26" t="s">
        <v>226</v>
      </c>
      <c r="X1535" s="26" t="s">
        <v>245</v>
      </c>
      <c r="Y1535" s="26" t="s">
        <v>8521</v>
      </c>
      <c r="Z1535" s="26" t="s">
        <v>8522</v>
      </c>
      <c r="AA1535" s="24"/>
      <c r="AB1535" s="26" t="s">
        <v>117</v>
      </c>
      <c r="AC1535" s="28">
        <v>15000</v>
      </c>
      <c r="AD1535" s="26" t="s">
        <v>8523</v>
      </c>
      <c r="AE1535" s="26" t="s">
        <v>249</v>
      </c>
      <c r="AF1535" s="26" t="s">
        <v>120</v>
      </c>
      <c r="AG1535" s="26" t="s">
        <v>333</v>
      </c>
      <c r="AH1535" s="26" t="s">
        <v>250</v>
      </c>
      <c r="AI1535" s="28">
        <v>15000</v>
      </c>
      <c r="AJ1535" s="26" t="s">
        <v>8524</v>
      </c>
      <c r="AK1535" s="26" t="s">
        <v>8525</v>
      </c>
      <c r="AL1535" s="26" t="s">
        <v>8526</v>
      </c>
      <c r="AM1535" s="24"/>
      <c r="AN1535" s="24"/>
      <c r="AO1535" s="24"/>
      <c r="AP1535" s="24"/>
      <c r="AQ1535" s="24"/>
      <c r="AR1535" s="26" t="s">
        <v>8527</v>
      </c>
      <c r="AS1535" s="24"/>
      <c r="AT1535" s="24"/>
      <c r="AU1535" s="24"/>
      <c r="AV1535" s="24"/>
      <c r="AW1535" s="28">
        <v>122433</v>
      </c>
      <c r="AX1535" s="26">
        <v>375</v>
      </c>
      <c r="AY1535" s="28">
        <v>80</v>
      </c>
      <c r="AZ1535" s="28">
        <v>70</v>
      </c>
      <c r="BA1535" s="24"/>
      <c r="BB1535" s="26" t="s">
        <v>148</v>
      </c>
      <c r="BC1535" s="26" t="s">
        <v>8528</v>
      </c>
      <c r="BD1535" s="26" t="s">
        <v>125</v>
      </c>
      <c r="BE1535" s="24"/>
      <c r="BF1535" s="26" t="s">
        <v>5913</v>
      </c>
      <c r="BG1535" s="26" t="s">
        <v>395</v>
      </c>
      <c r="BH1535" s="26" t="s">
        <v>4232</v>
      </c>
      <c r="BI1535" s="26" t="s">
        <v>191</v>
      </c>
      <c r="BJ1535" s="26" t="s">
        <v>8529</v>
      </c>
      <c r="BK1535" s="26" t="s">
        <v>226</v>
      </c>
      <c r="BL1535" s="26" t="s">
        <v>8530</v>
      </c>
      <c r="BM1535" s="26" t="s">
        <v>395</v>
      </c>
      <c r="BN1535" s="26" t="s">
        <v>8531</v>
      </c>
      <c r="BO1535" s="26" t="s">
        <v>226</v>
      </c>
      <c r="BP1535" s="24"/>
      <c r="BQ1535" s="24"/>
      <c r="BR1535" s="26">
        <v>3</v>
      </c>
      <c r="BS1535" s="26">
        <v>2</v>
      </c>
      <c r="BT1535" s="26">
        <v>3</v>
      </c>
      <c r="BU1535" s="26">
        <v>3</v>
      </c>
      <c r="BV1535" s="26">
        <v>2</v>
      </c>
      <c r="BW1535" s="26">
        <v>3</v>
      </c>
      <c r="BX1535" s="26">
        <v>2</v>
      </c>
      <c r="BY1535" s="26">
        <v>3</v>
      </c>
      <c r="BZ1535" s="24"/>
      <c r="CA1535" s="24"/>
      <c r="CB1535" s="24"/>
      <c r="CC1535" s="24"/>
      <c r="CD1535" s="24"/>
      <c r="CE1535" s="24"/>
      <c r="CF1535" s="24"/>
      <c r="CG1535" s="24"/>
      <c r="CH1535" s="24"/>
      <c r="CI1535" s="24"/>
      <c r="CJ1535" s="24"/>
      <c r="CK1535" s="24"/>
      <c r="CL1535" s="24"/>
      <c r="CM1535" s="24"/>
      <c r="CN1535" s="24"/>
      <c r="CO1535" s="24"/>
      <c r="CP1535" s="24"/>
      <c r="CQ1535" s="24"/>
      <c r="CR1535" s="24"/>
      <c r="CS1535" s="24"/>
      <c r="CT1535" s="24"/>
      <c r="CU1535" s="24"/>
      <c r="CV1535" s="24"/>
      <c r="CW1535" s="24"/>
      <c r="CX1535" s="24"/>
      <c r="CY1535" s="24"/>
      <c r="CZ1535" s="24"/>
      <c r="DA1535" s="24"/>
      <c r="DB1535" s="24"/>
      <c r="DC1535" s="24"/>
      <c r="DD1535" s="24"/>
      <c r="DE1535" s="24"/>
      <c r="DF1535" s="26" t="s">
        <v>120</v>
      </c>
      <c r="DG1535" s="26" t="s">
        <v>120</v>
      </c>
      <c r="DH1535" s="26" t="s">
        <v>139</v>
      </c>
      <c r="DI1535" s="26" t="s">
        <v>139</v>
      </c>
      <c r="DJ1535" s="26" t="s">
        <v>139</v>
      </c>
      <c r="DK1535" s="26" t="s">
        <v>139</v>
      </c>
      <c r="DL1535" s="26" t="s">
        <v>120</v>
      </c>
      <c r="DM1535" s="26" t="s">
        <v>139</v>
      </c>
      <c r="DN1535" s="26" t="s">
        <v>139</v>
      </c>
      <c r="DO1535" s="26" t="s">
        <v>139</v>
      </c>
    </row>
    <row r="1536" spans="1:119" ht="20.100000000000001" customHeight="1" x14ac:dyDescent="0.25">
      <c r="A1536" s="29" t="str">
        <f t="shared" si="322"/>
        <v>Jamghat (Gathering)5</v>
      </c>
      <c r="B1536" s="29" t="str">
        <f t="shared" si="323"/>
        <v>Jamghat (Gathering)</v>
      </c>
      <c r="C1536" s="29">
        <f t="shared" si="324"/>
        <v>5</v>
      </c>
      <c r="D1536" s="30" t="str">
        <f t="shared" si="325"/>
        <v>South Asia</v>
      </c>
      <c r="E1536" s="30" t="str">
        <f t="shared" si="326"/>
        <v>New Delhi, India</v>
      </c>
      <c r="F1536" s="31">
        <f t="shared" si="327"/>
        <v>3</v>
      </c>
      <c r="G1536" s="31">
        <f t="shared" si="328"/>
        <v>2</v>
      </c>
      <c r="H1536" s="31">
        <f t="shared" si="329"/>
        <v>4</v>
      </c>
      <c r="I1536" s="31">
        <f t="shared" si="330"/>
        <v>4</v>
      </c>
      <c r="J1536" s="31">
        <f t="shared" si="331"/>
        <v>2</v>
      </c>
      <c r="K1536" s="31">
        <f t="shared" si="332"/>
        <v>3</v>
      </c>
      <c r="L1536" s="31">
        <f t="shared" si="333"/>
        <v>2</v>
      </c>
      <c r="M1536" s="31">
        <f t="shared" si="334"/>
        <v>3</v>
      </c>
      <c r="N1536" s="31">
        <f t="shared" si="335"/>
        <v>2.9</v>
      </c>
      <c r="O1536" s="26" t="s">
        <v>8532</v>
      </c>
      <c r="P1536" s="26" t="s">
        <v>108</v>
      </c>
      <c r="Q1536" s="27">
        <v>42305</v>
      </c>
      <c r="R1536" s="26" t="s">
        <v>166</v>
      </c>
      <c r="S1536" s="26" t="s">
        <v>156</v>
      </c>
      <c r="T1536" s="26" t="s">
        <v>157</v>
      </c>
      <c r="U1536" s="26" t="s">
        <v>168</v>
      </c>
      <c r="V1536" s="26" t="s">
        <v>225</v>
      </c>
      <c r="W1536" s="26" t="s">
        <v>226</v>
      </c>
      <c r="X1536" s="26" t="s">
        <v>245</v>
      </c>
      <c r="Y1536" s="26" t="s">
        <v>8521</v>
      </c>
      <c r="Z1536" s="26" t="s">
        <v>8522</v>
      </c>
      <c r="AA1536" s="24"/>
      <c r="AB1536" s="26" t="s">
        <v>117</v>
      </c>
      <c r="AC1536" s="28">
        <v>15000</v>
      </c>
      <c r="AD1536" s="26" t="s">
        <v>8523</v>
      </c>
      <c r="AE1536" s="26" t="s">
        <v>249</v>
      </c>
      <c r="AF1536" s="26" t="s">
        <v>120</v>
      </c>
      <c r="AG1536" s="26" t="s">
        <v>333</v>
      </c>
      <c r="AH1536" s="26" t="s">
        <v>176</v>
      </c>
      <c r="AI1536" s="28">
        <v>15000</v>
      </c>
      <c r="AJ1536" s="26" t="s">
        <v>8533</v>
      </c>
      <c r="AK1536" s="26" t="s">
        <v>8525</v>
      </c>
      <c r="AL1536" s="26" t="s">
        <v>8526</v>
      </c>
      <c r="AM1536" s="24"/>
      <c r="AN1536" s="24"/>
      <c r="AO1536" s="24"/>
      <c r="AP1536" s="24"/>
      <c r="AQ1536" s="26" t="s">
        <v>8534</v>
      </c>
      <c r="AR1536" s="24"/>
      <c r="AS1536" s="26" t="s">
        <v>8535</v>
      </c>
      <c r="AT1536" s="24"/>
      <c r="AU1536" s="26" t="s">
        <v>8536</v>
      </c>
      <c r="AV1536" s="24"/>
      <c r="AW1536" s="28">
        <v>93267</v>
      </c>
      <c r="AX1536" s="26">
        <v>125</v>
      </c>
      <c r="AY1536" s="28">
        <v>100</v>
      </c>
      <c r="AZ1536" s="28">
        <v>70</v>
      </c>
      <c r="BA1536" s="26">
        <v>0</v>
      </c>
      <c r="BB1536" s="26" t="s">
        <v>148</v>
      </c>
      <c r="BC1536" s="26" t="s">
        <v>8528</v>
      </c>
      <c r="BD1536" s="26" t="s">
        <v>125</v>
      </c>
      <c r="BE1536" s="24"/>
      <c r="BF1536" s="26" t="s">
        <v>8537</v>
      </c>
      <c r="BG1536" s="26" t="s">
        <v>395</v>
      </c>
      <c r="BH1536" s="26" t="s">
        <v>8538</v>
      </c>
      <c r="BI1536" s="26" t="s">
        <v>8539</v>
      </c>
      <c r="BJ1536" s="26" t="s">
        <v>4232</v>
      </c>
      <c r="BK1536" s="26" t="s">
        <v>261</v>
      </c>
      <c r="BL1536" s="26" t="s">
        <v>8540</v>
      </c>
      <c r="BM1536" s="26" t="s">
        <v>226</v>
      </c>
      <c r="BN1536" s="26" t="s">
        <v>8530</v>
      </c>
      <c r="BO1536" s="26" t="s">
        <v>395</v>
      </c>
      <c r="BP1536" s="24"/>
      <c r="BQ1536" s="24"/>
      <c r="BR1536" s="26">
        <v>3</v>
      </c>
      <c r="BS1536" s="26">
        <v>2</v>
      </c>
      <c r="BT1536" s="26">
        <v>4</v>
      </c>
      <c r="BU1536" s="26">
        <v>4</v>
      </c>
      <c r="BV1536" s="26">
        <v>2</v>
      </c>
      <c r="BW1536" s="26">
        <v>3</v>
      </c>
      <c r="BX1536" s="26">
        <v>2</v>
      </c>
      <c r="BY1536" s="26">
        <v>3</v>
      </c>
      <c r="BZ1536" s="24"/>
      <c r="CA1536" s="24"/>
      <c r="CB1536" s="24"/>
      <c r="CC1536" s="24"/>
      <c r="CD1536" s="24"/>
      <c r="CE1536" s="24"/>
      <c r="CF1536" s="24"/>
      <c r="CG1536" s="24"/>
      <c r="CH1536" s="24"/>
      <c r="CI1536" s="24"/>
      <c r="CJ1536" s="24"/>
      <c r="CK1536" s="24"/>
      <c r="CL1536" s="24"/>
      <c r="CM1536" s="24"/>
      <c r="CN1536" s="24"/>
      <c r="CO1536" s="24"/>
      <c r="CP1536" s="24"/>
      <c r="CQ1536" s="24"/>
      <c r="CR1536" s="24"/>
      <c r="CS1536" s="24"/>
      <c r="CT1536" s="24"/>
      <c r="CU1536" s="24"/>
      <c r="CV1536" s="24"/>
      <c r="CW1536" s="24"/>
      <c r="CX1536" s="24"/>
      <c r="CY1536" s="24"/>
      <c r="CZ1536" s="24"/>
      <c r="DA1536" s="24"/>
      <c r="DB1536" s="24"/>
      <c r="DC1536" s="24"/>
      <c r="DD1536" s="24"/>
      <c r="DE1536" s="24"/>
      <c r="DF1536" s="26" t="s">
        <v>120</v>
      </c>
      <c r="DG1536" s="26" t="s">
        <v>120</v>
      </c>
      <c r="DH1536" s="26" t="s">
        <v>139</v>
      </c>
      <c r="DI1536" s="26" t="s">
        <v>139</v>
      </c>
      <c r="DJ1536" s="26" t="s">
        <v>139</v>
      </c>
      <c r="DK1536" s="26" t="s">
        <v>139</v>
      </c>
      <c r="DL1536" s="26" t="s">
        <v>120</v>
      </c>
      <c r="DM1536" s="26" t="s">
        <v>139</v>
      </c>
      <c r="DN1536" s="26" t="s">
        <v>139</v>
      </c>
      <c r="DO1536" s="26" t="s">
        <v>139</v>
      </c>
    </row>
    <row r="1537" spans="1:119" ht="20.100000000000001" customHeight="1" x14ac:dyDescent="0.25">
      <c r="A1537" s="29" t="str">
        <f t="shared" si="322"/>
        <v>Jamghat (Gathering)4</v>
      </c>
      <c r="B1537" s="29" t="str">
        <f t="shared" si="323"/>
        <v>Jamghat (Gathering)</v>
      </c>
      <c r="C1537" s="29">
        <f t="shared" si="324"/>
        <v>4</v>
      </c>
      <c r="D1537" s="30" t="str">
        <f t="shared" si="325"/>
        <v>South Asia</v>
      </c>
      <c r="E1537" s="30" t="str">
        <f t="shared" si="326"/>
        <v>New Delhi, India</v>
      </c>
      <c r="F1537" s="31">
        <f t="shared" si="327"/>
        <v>3</v>
      </c>
      <c r="G1537" s="31">
        <f t="shared" si="328"/>
        <v>2</v>
      </c>
      <c r="H1537" s="31">
        <f t="shared" si="329"/>
        <v>4</v>
      </c>
      <c r="I1537" s="31">
        <f t="shared" si="330"/>
        <v>4</v>
      </c>
      <c r="J1537" s="31">
        <f t="shared" si="331"/>
        <v>2</v>
      </c>
      <c r="K1537" s="31">
        <f t="shared" si="332"/>
        <v>3</v>
      </c>
      <c r="L1537" s="31">
        <f t="shared" si="333"/>
        <v>2</v>
      </c>
      <c r="M1537" s="31">
        <f t="shared" si="334"/>
        <v>3</v>
      </c>
      <c r="N1537" s="31">
        <f t="shared" si="335"/>
        <v>2.9</v>
      </c>
      <c r="O1537" s="26" t="s">
        <v>8541</v>
      </c>
      <c r="P1537" s="26" t="s">
        <v>108</v>
      </c>
      <c r="Q1537" s="27">
        <v>41946</v>
      </c>
      <c r="R1537" s="26" t="s">
        <v>166</v>
      </c>
      <c r="S1537" s="26" t="s">
        <v>609</v>
      </c>
      <c r="T1537" s="26" t="s">
        <v>278</v>
      </c>
      <c r="U1537" s="26" t="s">
        <v>168</v>
      </c>
      <c r="V1537" s="26" t="s">
        <v>225</v>
      </c>
      <c r="W1537" s="26" t="s">
        <v>226</v>
      </c>
      <c r="X1537" s="26" t="s">
        <v>245</v>
      </c>
      <c r="Y1537" s="26" t="s">
        <v>8521</v>
      </c>
      <c r="Z1537" s="26" t="s">
        <v>8522</v>
      </c>
      <c r="AA1537" s="24"/>
      <c r="AB1537" s="26" t="s">
        <v>117</v>
      </c>
      <c r="AC1537" s="28">
        <v>13000</v>
      </c>
      <c r="AD1537" s="26" t="s">
        <v>8523</v>
      </c>
      <c r="AE1537" s="26" t="s">
        <v>249</v>
      </c>
      <c r="AF1537" s="26" t="s">
        <v>120</v>
      </c>
      <c r="AG1537" s="26" t="s">
        <v>333</v>
      </c>
      <c r="AH1537" s="26" t="s">
        <v>185</v>
      </c>
      <c r="AI1537" s="28">
        <v>13000</v>
      </c>
      <c r="AJ1537" s="26" t="s">
        <v>8542</v>
      </c>
      <c r="AK1537" s="26" t="s">
        <v>8525</v>
      </c>
      <c r="AL1537" s="26" t="s">
        <v>8543</v>
      </c>
      <c r="AM1537" s="24"/>
      <c r="AN1537" s="24"/>
      <c r="AO1537" s="24"/>
      <c r="AP1537" s="24"/>
      <c r="AQ1537" s="26" t="s">
        <v>8544</v>
      </c>
      <c r="AR1537" s="24"/>
      <c r="AS1537" s="24"/>
      <c r="AT1537" s="26" t="s">
        <v>8545</v>
      </c>
      <c r="AU1537" s="24"/>
      <c r="AV1537" s="24"/>
      <c r="AW1537" s="28">
        <v>102472</v>
      </c>
      <c r="AX1537" s="26">
        <v>390</v>
      </c>
      <c r="AY1537" s="28">
        <v>80</v>
      </c>
      <c r="AZ1537" s="28">
        <v>65</v>
      </c>
      <c r="BA1537" s="26">
        <v>0</v>
      </c>
      <c r="BB1537" s="26" t="s">
        <v>148</v>
      </c>
      <c r="BC1537" s="26" t="s">
        <v>8528</v>
      </c>
      <c r="BD1537" s="26" t="s">
        <v>437</v>
      </c>
      <c r="BE1537" s="26" t="s">
        <v>8546</v>
      </c>
      <c r="BF1537" s="26" t="s">
        <v>8547</v>
      </c>
      <c r="BG1537" s="26" t="s">
        <v>395</v>
      </c>
      <c r="BH1537" s="26" t="s">
        <v>8548</v>
      </c>
      <c r="BI1537" s="26" t="s">
        <v>261</v>
      </c>
      <c r="BJ1537" s="26" t="s">
        <v>8530</v>
      </c>
      <c r="BK1537" s="26" t="s">
        <v>395</v>
      </c>
      <c r="BL1537" s="26" t="s">
        <v>8529</v>
      </c>
      <c r="BM1537" s="26" t="s">
        <v>226</v>
      </c>
      <c r="BN1537" s="26" t="s">
        <v>4232</v>
      </c>
      <c r="BO1537" s="26" t="s">
        <v>261</v>
      </c>
      <c r="BP1537" s="24"/>
      <c r="BQ1537" s="24"/>
      <c r="BR1537" s="26">
        <v>3</v>
      </c>
      <c r="BS1537" s="26">
        <v>2</v>
      </c>
      <c r="BT1537" s="26">
        <v>4</v>
      </c>
      <c r="BU1537" s="26">
        <v>4</v>
      </c>
      <c r="BV1537" s="26">
        <v>2</v>
      </c>
      <c r="BW1537" s="26">
        <v>3</v>
      </c>
      <c r="BX1537" s="26">
        <v>2</v>
      </c>
      <c r="BY1537" s="26">
        <v>3</v>
      </c>
      <c r="BZ1537" s="24"/>
      <c r="CA1537" s="24"/>
      <c r="CB1537" s="24"/>
      <c r="CC1537" s="24"/>
      <c r="CD1537" s="24"/>
      <c r="CE1537" s="24"/>
      <c r="CF1537" s="24"/>
      <c r="CG1537" s="24"/>
      <c r="CH1537" s="24"/>
      <c r="CI1537" s="24"/>
      <c r="CJ1537" s="24"/>
      <c r="CK1537" s="24"/>
      <c r="CL1537" s="24"/>
      <c r="CM1537" s="24"/>
      <c r="CN1537" s="24"/>
      <c r="CO1537" s="24"/>
      <c r="CP1537" s="24"/>
      <c r="CQ1537" s="24"/>
      <c r="CR1537" s="24"/>
      <c r="CS1537" s="24"/>
      <c r="CT1537" s="24"/>
      <c r="CU1537" s="24"/>
      <c r="CV1537" s="24"/>
      <c r="CW1537" s="24"/>
      <c r="CX1537" s="24"/>
      <c r="CY1537" s="24"/>
      <c r="CZ1537" s="24"/>
      <c r="DA1537" s="24"/>
      <c r="DB1537" s="24"/>
      <c r="DC1537" s="24"/>
      <c r="DD1537" s="24"/>
      <c r="DE1537" s="24"/>
      <c r="DF1537" s="26" t="s">
        <v>120</v>
      </c>
      <c r="DG1537" s="26" t="s">
        <v>120</v>
      </c>
      <c r="DH1537" s="26" t="s">
        <v>139</v>
      </c>
      <c r="DI1537" s="26" t="s">
        <v>139</v>
      </c>
      <c r="DJ1537" s="26" t="s">
        <v>139</v>
      </c>
      <c r="DK1537" s="26" t="s">
        <v>139</v>
      </c>
      <c r="DL1537" s="26" t="s">
        <v>120</v>
      </c>
      <c r="DM1537" s="26" t="s">
        <v>139</v>
      </c>
      <c r="DN1537" s="26" t="s">
        <v>139</v>
      </c>
      <c r="DO1537" s="26" t="s">
        <v>139</v>
      </c>
    </row>
    <row r="1538" spans="1:119" ht="20.100000000000001" customHeight="1" x14ac:dyDescent="0.25">
      <c r="A1538" s="29" t="str">
        <f t="shared" si="322"/>
        <v>Jamghat (Gathering)3</v>
      </c>
      <c r="B1538" s="29" t="str">
        <f t="shared" si="323"/>
        <v>Jamghat (Gathering)</v>
      </c>
      <c r="C1538" s="29">
        <f t="shared" si="324"/>
        <v>3</v>
      </c>
      <c r="D1538" s="30" t="str">
        <f t="shared" si="325"/>
        <v>South Asia</v>
      </c>
      <c r="E1538" s="30" t="str">
        <f t="shared" si="326"/>
        <v>New Delhi, India</v>
      </c>
      <c r="F1538" s="31">
        <f t="shared" si="327"/>
        <v>2</v>
      </c>
      <c r="G1538" s="31">
        <f t="shared" si="328"/>
        <v>2</v>
      </c>
      <c r="H1538" s="31">
        <f t="shared" si="329"/>
        <v>2</v>
      </c>
      <c r="I1538" s="31">
        <f t="shared" si="330"/>
        <v>3</v>
      </c>
      <c r="J1538" s="31">
        <f t="shared" si="331"/>
        <v>2</v>
      </c>
      <c r="K1538" s="31">
        <f t="shared" si="332"/>
        <v>2</v>
      </c>
      <c r="L1538" s="31">
        <f t="shared" si="333"/>
        <v>2</v>
      </c>
      <c r="M1538" s="31">
        <f t="shared" si="334"/>
        <v>3</v>
      </c>
      <c r="N1538" s="31">
        <f t="shared" si="335"/>
        <v>2.2999999999999998</v>
      </c>
      <c r="O1538" s="26" t="s">
        <v>8549</v>
      </c>
      <c r="P1538" s="26" t="s">
        <v>108</v>
      </c>
      <c r="Q1538" s="27">
        <v>41568</v>
      </c>
      <c r="R1538" s="26" t="s">
        <v>109</v>
      </c>
      <c r="S1538" s="26" t="s">
        <v>622</v>
      </c>
      <c r="T1538" s="26" t="s">
        <v>194</v>
      </c>
      <c r="U1538" s="26" t="s">
        <v>168</v>
      </c>
      <c r="V1538" s="26" t="s">
        <v>225</v>
      </c>
      <c r="W1538" s="26" t="s">
        <v>226</v>
      </c>
      <c r="X1538" s="26" t="s">
        <v>245</v>
      </c>
      <c r="Y1538" s="26" t="s">
        <v>8521</v>
      </c>
      <c r="Z1538" s="26" t="s">
        <v>8522</v>
      </c>
      <c r="AA1538" s="24"/>
      <c r="AB1538" s="26" t="s">
        <v>117</v>
      </c>
      <c r="AC1538" s="28">
        <v>13000</v>
      </c>
      <c r="AD1538" s="26" t="s">
        <v>8523</v>
      </c>
      <c r="AE1538" s="26" t="s">
        <v>249</v>
      </c>
      <c r="AF1538" s="26" t="s">
        <v>120</v>
      </c>
      <c r="AG1538" s="26" t="s">
        <v>333</v>
      </c>
      <c r="AH1538" s="26" t="s">
        <v>121</v>
      </c>
      <c r="AI1538" s="28">
        <v>13000</v>
      </c>
      <c r="AJ1538" s="26" t="s">
        <v>8550</v>
      </c>
      <c r="AK1538" s="26" t="s">
        <v>8551</v>
      </c>
      <c r="AL1538" s="26" t="s">
        <v>8543</v>
      </c>
      <c r="AM1538" s="24"/>
      <c r="AN1538" s="24"/>
      <c r="AO1538" s="24"/>
      <c r="AP1538" s="24"/>
      <c r="AQ1538" s="24"/>
      <c r="AR1538" s="24"/>
      <c r="AS1538" s="24"/>
      <c r="AT1538" s="24"/>
      <c r="AU1538" s="24"/>
      <c r="AV1538" s="24"/>
      <c r="AW1538" s="28">
        <v>92939</v>
      </c>
      <c r="AX1538" s="26">
        <v>420</v>
      </c>
      <c r="AY1538" s="28">
        <v>80</v>
      </c>
      <c r="AZ1538" s="28">
        <v>60</v>
      </c>
      <c r="BA1538" s="26">
        <v>0</v>
      </c>
      <c r="BB1538" s="26" t="s">
        <v>148</v>
      </c>
      <c r="BC1538" s="26" t="s">
        <v>8528</v>
      </c>
      <c r="BD1538" s="26" t="s">
        <v>125</v>
      </c>
      <c r="BE1538" s="24"/>
      <c r="BF1538" s="26" t="s">
        <v>8552</v>
      </c>
      <c r="BG1538" s="26" t="s">
        <v>395</v>
      </c>
      <c r="BH1538" s="26" t="s">
        <v>8553</v>
      </c>
      <c r="BI1538" s="26" t="s">
        <v>395</v>
      </c>
      <c r="BJ1538" s="26" t="s">
        <v>8548</v>
      </c>
      <c r="BK1538" s="26" t="s">
        <v>261</v>
      </c>
      <c r="BL1538" s="26" t="s">
        <v>8554</v>
      </c>
      <c r="BM1538" s="26" t="s">
        <v>226</v>
      </c>
      <c r="BN1538" s="26" t="s">
        <v>4232</v>
      </c>
      <c r="BO1538" s="26" t="s">
        <v>261</v>
      </c>
      <c r="BP1538" s="24"/>
      <c r="BQ1538" s="24"/>
      <c r="BR1538" s="26">
        <v>2</v>
      </c>
      <c r="BS1538" s="26">
        <v>2</v>
      </c>
      <c r="BT1538" s="26">
        <v>2</v>
      </c>
      <c r="BU1538" s="26">
        <v>3</v>
      </c>
      <c r="BV1538" s="26">
        <v>2</v>
      </c>
      <c r="BW1538" s="26">
        <v>2</v>
      </c>
      <c r="BX1538" s="26">
        <v>2</v>
      </c>
      <c r="BY1538" s="26">
        <v>3</v>
      </c>
      <c r="BZ1538" s="24"/>
      <c r="CA1538" s="24"/>
      <c r="CB1538" s="24"/>
      <c r="CC1538" s="24"/>
      <c r="CD1538" s="24"/>
      <c r="CE1538" s="24"/>
      <c r="CF1538" s="24"/>
      <c r="CG1538" s="24"/>
      <c r="CH1538" s="24"/>
      <c r="CI1538" s="24"/>
      <c r="CJ1538" s="24"/>
      <c r="CK1538" s="24"/>
      <c r="CL1538" s="24"/>
      <c r="CM1538" s="24"/>
      <c r="CN1538" s="24"/>
      <c r="CO1538" s="24"/>
      <c r="CP1538" s="24"/>
      <c r="CQ1538" s="24"/>
      <c r="CR1538" s="24"/>
      <c r="CS1538" s="24"/>
      <c r="CT1538" s="24"/>
      <c r="CU1538" s="24"/>
      <c r="CV1538" s="24"/>
      <c r="CW1538" s="24"/>
      <c r="CX1538" s="24"/>
      <c r="CY1538" s="24"/>
      <c r="CZ1538" s="24"/>
      <c r="DA1538" s="24"/>
      <c r="DB1538" s="24"/>
      <c r="DC1538" s="24"/>
      <c r="DD1538" s="24"/>
      <c r="DE1538" s="24"/>
      <c r="DF1538" s="26" t="s">
        <v>120</v>
      </c>
      <c r="DG1538" s="26" t="s">
        <v>120</v>
      </c>
      <c r="DH1538" s="26" t="s">
        <v>139</v>
      </c>
      <c r="DI1538" s="26" t="s">
        <v>139</v>
      </c>
      <c r="DJ1538" s="26" t="s">
        <v>139</v>
      </c>
      <c r="DK1538" s="26" t="s">
        <v>139</v>
      </c>
      <c r="DL1538" s="26" t="s">
        <v>120</v>
      </c>
      <c r="DM1538" s="26" t="s">
        <v>139</v>
      </c>
      <c r="DN1538" s="26" t="s">
        <v>139</v>
      </c>
      <c r="DO1538" s="26" t="s">
        <v>139</v>
      </c>
    </row>
    <row r="1539" spans="1:119" ht="20.100000000000001" customHeight="1" x14ac:dyDescent="0.25">
      <c r="A1539" s="29" t="str">
        <f t="shared" ref="A1539:A1602" si="336">IFERROR(IF(C1539=0,NA(),B1539&amp;C1539),"")</f>
        <v>Jamghat (Gathering)2</v>
      </c>
      <c r="B1539" s="29" t="str">
        <f t="shared" ref="B1539:B1602" si="337">IFERROR(IF(AA1539=0,Y1539&amp;IF(Z1539=0,""," ("&amp;Z1539&amp;")"),AA1539&amp;IF(Z1539=0,""," ("&amp;Z1539&amp;")")),"")</f>
        <v>Jamghat (Gathering)</v>
      </c>
      <c r="C1539" s="29">
        <f t="shared" ref="C1539:C1602" si="338">IFERROR(_xlfn.NUMBERVALUE(RIGHT(AH1539,1)),"")</f>
        <v>2</v>
      </c>
      <c r="D1539" s="30" t="str">
        <f t="shared" ref="D1539:D1602" si="339">IFERROR(IF(OR(V1539="Sub-Saharan Africa",V1539="Middle East &amp; North Africa"),"Africa and the Middle East",IF(V1539="Europe &amp; Central Asia","Europe and Eurasia",IF(V1539="East Asia &amp; Pacific","East and Southeast Asia",V1539))),"")</f>
        <v>South Asia</v>
      </c>
      <c r="E1539" s="30" t="str">
        <f t="shared" ref="E1539:E1602" si="340">IFERROR(IF(X1539=0,W1539,X1539&amp;", "&amp;W1539),"")</f>
        <v>New Delhi, India</v>
      </c>
      <c r="F1539" s="31">
        <f t="shared" ref="F1539:F1602" si="341">IFERROR(IF(AND(BZ1539+CA1539+CB1539+CC1539&gt;=4,BZ1539+CA1539+CB1539+CC1539&lt;=6),1,IF(AND(BZ1539+CA1539+CB1539+CC1539&gt;=7,BZ1539+CA1539+CB1539+CC1539&lt;=10),2,IF(AND(BZ1539+CA1539+CB1539+CC1539&gt;=11,BZ1539+CA1539+CB1539+CC1539&lt;=14),3,IF(AND(BZ1539+CA1539+CB1539+CC1539&gt;=15,BZ1539+CA1539+CB1539+CC1539&lt;=18),4,IF(AND(BZ1539+CA1539+CB1539+CC1539&gt;=19,BZ1539+CA1539+CB1539+CC1539&lt;=20),5,BR1539))))),"")</f>
        <v>3</v>
      </c>
      <c r="G1539" s="31">
        <f t="shared" ref="G1539:G1602" si="342">IFERROR(IF(AND(CD1539+CE1539+CF1539+CG1539&gt;=4,CD1539+CE1539+CF1539+CG1539&lt;=6),1,IF(AND(CD1539+CE1539+CF1539+CG1539&gt;=7,CD1539+CE1539+CF1539+CG1539&lt;=10),2,IF(AND(CD1539+CE1539+CF1539+CG1539&gt;=11,CD1539+CE1539+CF1539+CG1539&lt;=14),3,IF(AND(CD1539+CE1539+CF1539+CG1539&gt;=15,CD1539+CE1539+CF1539+CG1539&lt;=18),4,IF(AND(CD1539+CE1539+CF1539+CG1539&gt;=19,CD1539+CE1539+CF1539+CG1539&lt;=20),5,BS1539))))),"")</f>
        <v>2</v>
      </c>
      <c r="H1539" s="31">
        <f t="shared" ref="H1539:H1602" si="343">IFERROR(IF(AND(CH1539+CI1539+CJ1539+CK1539&gt;=4,CH1539+CI1539+CJ1539+CK1539&lt;=6),1,IF(AND(CH1539+CI1539+CJ1539+CK1539&gt;=7,CH1539+CI1539+CJ1539+CK1539&lt;=10),2,IF(AND(CH1539+CI1539+CJ1539+CK1539&gt;=11,CH1539+CI1539+CJ1539+CK1539&lt;=14),3,IF(AND(CH1539+CI1539+CJ1539+CK1539&gt;=15,CH1539+CI1539+CJ1539+CK1539&lt;=18),4,IF(AND(CH1539+CI1539+CJ1539+CK1539&gt;=19,CH1539+CI1539+CJ1539+CK1539&lt;=20),5,BT1539))))),"")</f>
        <v>4</v>
      </c>
      <c r="I1539" s="31">
        <f t="shared" ref="I1539:I1602" si="344">IFERROR(IF(AND(CL1539+CM1539+CN1539+CO1539&gt;=4,CL1539+CM1539+CN1539+CO1539&lt;=6),1,IF(AND(CL1539+CM1539+CN1539+CO1539&gt;=7,CL1539+CM1539+CN1539+CO1539&lt;=10),2,IF(AND(CL1539+CM1539+CN1539+CO1539&gt;=11,CL1539+CM1539+CN1539+CO1539&lt;=14),3,IF(AND(CL1539+CM1539+CN1539+CO1539&gt;=15,CL1539+CM1539+CN1539+CO1539&lt;=18),4,IF(AND(CL1539+CM1539+CN1539+CO1539&gt;=19,CL1539+CM1539+CN1539+CO1539&lt;=20),5,BU1539))))),"")</f>
        <v>4</v>
      </c>
      <c r="J1539" s="31">
        <f t="shared" ref="J1539:J1602" si="345">IFERROR(IF(AND(CP1539+CQ1539+CR1539+CS1539&gt;=4,CP1539+CQ1539+CR1539+CS1539&lt;=6),1,IF(AND(CP1539+CQ1539+CR1539+CS1539&gt;=7,CP1539+CQ1539+CR1539+CS1539&lt;=10),2,IF(AND(CP1539+CQ1539+CR1539+CS1539&gt;=11,CP1539+CQ1539+CR1539+CS1539&lt;=14),3,IF(AND(CP1539+CQ1539+CR1539+CS1539&gt;=15,CP1539+CQ1539+CR1539+CS1539&lt;=18),4,IF(AND(CP1539+CQ1539+CR1539+CS1539&gt;=19,CP1539+CQ1539+CR1539+CS1539&lt;=20),5,BV1539))))),"")</f>
        <v>2</v>
      </c>
      <c r="K1539" s="31">
        <f t="shared" ref="K1539:K1602" si="346">IFERROR(IF(AND(CT1539+CU1539+CV1539+CW1539&gt;=4,CT1539+CU1539+CV1539+CW1539&lt;=6),1,IF(AND(CT1539+CU1539+CV1539+CW1539&gt;=7,CT1539+CU1539+CV1539+CW1539&lt;=10),2,IF(AND(CT1539+CU1539+CV1539+CW1539&gt;=11,CT1539+CU1539+CV1539+CW1539&lt;=14),3,IF(AND(CT1539+CU1539+CV1539+CW1539&gt;=15,CT1539+CU1539+CV1539+CW1539&lt;=18),4,IF(AND(CT1539+CU1539+CV1539+CW1539&gt;=19,CT1539+CU1539+CV1539+CW1539&lt;=20),5,BW1539))))),"")</f>
        <v>3</v>
      </c>
      <c r="L1539" s="31">
        <f t="shared" ref="L1539:L1602" si="347">IFERROR(IF(AND(CX1539+CY1539+CZ1539+DA1539&gt;=4,CX1539+CY1539+CZ1539+DA1539&lt;=6),1,IF(AND(CX1539+CY1539+CZ1539+DA1539&gt;=7,CX1539+CY1539+CZ1539+DA1539&lt;=10),2,IF(AND(CX1539+CY1539+CZ1539+DA1539&gt;=11,CX1539+CY1539+CZ1539+DA1539&lt;=14),3,IF(AND(CX1539+CY1539+CZ1539+DA1539&gt;=15,CX1539+CY1539+CZ1539+DA1539&lt;=18),4,IF(AND(CX1539+CY1539+CZ1539+DA1539&gt;=19,CX1539+CY1539+CZ1539+DA1539&lt;=20),5,BX1539))))),"")</f>
        <v>2</v>
      </c>
      <c r="M1539" s="31">
        <f t="shared" ref="M1539:M1602" si="348">IFERROR(IF(AND(DB1539+DC1539+DD1539+DE1539&gt;=4,DB1539+DC1539+DD1539+DE1539&lt;=6),1,IF(AND(DB1539+DC1539+DD1539+DE1539&gt;=7,DB1539+DC1539+DD1539+DE1539&lt;=10),2,IF(AND(DB1539+DC1539+DD1539+DE1539&gt;=11,DB1539+DC1539+DD1539+DE1539&lt;=14),3,IF(AND(DB1539+DC1539+DD1539+DE1539&gt;=15,DB1539+DC1539+DD1539+DE1539&lt;=18),4,IF(AND(DB1539+DC1539+DD1539+DE1539&gt;=19,DB1539+DC1539+DD1539+DE1539&lt;=20),5,BY1539))))),"")</f>
        <v>2</v>
      </c>
      <c r="N1539" s="31">
        <f t="shared" ref="N1539:N1602" si="349">IFERROR(ROUND(AVERAGE(F1539:M1539),1),"")</f>
        <v>2.8</v>
      </c>
      <c r="O1539" s="26" t="s">
        <v>8555</v>
      </c>
      <c r="P1539" s="26" t="s">
        <v>108</v>
      </c>
      <c r="Q1539" s="27">
        <v>41204</v>
      </c>
      <c r="R1539" s="26" t="s">
        <v>109</v>
      </c>
      <c r="S1539" s="26" t="s">
        <v>306</v>
      </c>
      <c r="T1539" s="26" t="s">
        <v>207</v>
      </c>
      <c r="U1539" s="26" t="s">
        <v>168</v>
      </c>
      <c r="V1539" s="26" t="s">
        <v>225</v>
      </c>
      <c r="W1539" s="26" t="s">
        <v>226</v>
      </c>
      <c r="X1539" s="26" t="s">
        <v>245</v>
      </c>
      <c r="Y1539" s="26" t="s">
        <v>8521</v>
      </c>
      <c r="Z1539" s="26" t="s">
        <v>8522</v>
      </c>
      <c r="AA1539" s="24"/>
      <c r="AB1539" s="26" t="s">
        <v>117</v>
      </c>
      <c r="AC1539" s="28">
        <v>11000</v>
      </c>
      <c r="AD1539" s="26" t="s">
        <v>8523</v>
      </c>
      <c r="AE1539" s="26" t="s">
        <v>249</v>
      </c>
      <c r="AF1539" s="26" t="s">
        <v>120</v>
      </c>
      <c r="AG1539" s="26" t="s">
        <v>333</v>
      </c>
      <c r="AH1539" s="26" t="s">
        <v>143</v>
      </c>
      <c r="AI1539" s="28">
        <v>11000</v>
      </c>
      <c r="AJ1539" s="26" t="s">
        <v>8556</v>
      </c>
      <c r="AK1539" s="26" t="s">
        <v>8551</v>
      </c>
      <c r="AL1539" s="26" t="s">
        <v>8543</v>
      </c>
      <c r="AM1539" s="24"/>
      <c r="AN1539" s="24"/>
      <c r="AO1539" s="24"/>
      <c r="AP1539" s="24"/>
      <c r="AQ1539" s="24"/>
      <c r="AR1539" s="24"/>
      <c r="AS1539" s="24"/>
      <c r="AT1539" s="24"/>
      <c r="AU1539" s="24"/>
      <c r="AV1539" s="24"/>
      <c r="AW1539" s="28">
        <v>96139</v>
      </c>
      <c r="AX1539" s="26">
        <v>322</v>
      </c>
      <c r="AY1539" s="28">
        <v>100</v>
      </c>
      <c r="AZ1539" s="28">
        <v>100</v>
      </c>
      <c r="BA1539" s="26">
        <v>0</v>
      </c>
      <c r="BB1539" s="26" t="s">
        <v>148</v>
      </c>
      <c r="BC1539" s="26" t="s">
        <v>8528</v>
      </c>
      <c r="BD1539" s="26" t="s">
        <v>125</v>
      </c>
      <c r="BE1539" s="24"/>
      <c r="BF1539" s="24"/>
      <c r="BG1539" s="24"/>
      <c r="BH1539" s="26" t="s">
        <v>4232</v>
      </c>
      <c r="BI1539" s="26" t="s">
        <v>191</v>
      </c>
      <c r="BJ1539" s="26" t="s">
        <v>8548</v>
      </c>
      <c r="BK1539" s="24"/>
      <c r="BL1539" s="26" t="s">
        <v>8557</v>
      </c>
      <c r="BM1539" s="26" t="s">
        <v>395</v>
      </c>
      <c r="BN1539" s="26" t="s">
        <v>8558</v>
      </c>
      <c r="BO1539" s="26" t="s">
        <v>387</v>
      </c>
      <c r="BP1539" s="24"/>
      <c r="BQ1539" s="24"/>
      <c r="BR1539" s="26">
        <v>3</v>
      </c>
      <c r="BS1539" s="26">
        <v>2</v>
      </c>
      <c r="BT1539" s="26">
        <v>4</v>
      </c>
      <c r="BU1539" s="26">
        <v>4</v>
      </c>
      <c r="BV1539" s="26">
        <v>2</v>
      </c>
      <c r="BW1539" s="26">
        <v>3</v>
      </c>
      <c r="BX1539" s="26">
        <v>2</v>
      </c>
      <c r="BY1539" s="26">
        <v>2</v>
      </c>
      <c r="BZ1539" s="24"/>
      <c r="CA1539" s="24"/>
      <c r="CB1539" s="24"/>
      <c r="CC1539" s="24"/>
      <c r="CD1539" s="24"/>
      <c r="CE1539" s="24"/>
      <c r="CF1539" s="24"/>
      <c r="CG1539" s="24"/>
      <c r="CH1539" s="24"/>
      <c r="CI1539" s="24"/>
      <c r="CJ1539" s="24"/>
      <c r="CK1539" s="24"/>
      <c r="CL1539" s="24"/>
      <c r="CM1539" s="24"/>
      <c r="CN1539" s="24"/>
      <c r="CO1539" s="24"/>
      <c r="CP1539" s="24"/>
      <c r="CQ1539" s="24"/>
      <c r="CR1539" s="24"/>
      <c r="CS1539" s="24"/>
      <c r="CT1539" s="24"/>
      <c r="CU1539" s="24"/>
      <c r="CV1539" s="24"/>
      <c r="CW1539" s="24"/>
      <c r="CX1539" s="24"/>
      <c r="CY1539" s="24"/>
      <c r="CZ1539" s="24"/>
      <c r="DA1539" s="24"/>
      <c r="DB1539" s="24"/>
      <c r="DC1539" s="24"/>
      <c r="DD1539" s="24"/>
      <c r="DE1539" s="24"/>
      <c r="DF1539" s="26" t="s">
        <v>120</v>
      </c>
      <c r="DG1539" s="26" t="s">
        <v>120</v>
      </c>
      <c r="DH1539" s="26" t="s">
        <v>139</v>
      </c>
      <c r="DI1539" s="26" t="s">
        <v>139</v>
      </c>
      <c r="DJ1539" s="26" t="s">
        <v>139</v>
      </c>
      <c r="DK1539" s="26" t="s">
        <v>139</v>
      </c>
      <c r="DL1539" s="26" t="s">
        <v>139</v>
      </c>
      <c r="DM1539" s="26" t="s">
        <v>139</v>
      </c>
      <c r="DN1539" s="26" t="s">
        <v>139</v>
      </c>
      <c r="DO1539" s="26" t="s">
        <v>139</v>
      </c>
    </row>
    <row r="1540" spans="1:119" ht="20.100000000000001" customHeight="1" x14ac:dyDescent="0.25">
      <c r="A1540" s="29" t="str">
        <f t="shared" si="336"/>
        <v/>
      </c>
      <c r="B1540" s="29" t="str">
        <f t="shared" si="337"/>
        <v>Jamghat (Gathering)</v>
      </c>
      <c r="C1540" s="29">
        <f t="shared" si="338"/>
        <v>0</v>
      </c>
      <c r="D1540" s="30" t="str">
        <f t="shared" si="339"/>
        <v>South Asia</v>
      </c>
      <c r="E1540" s="30" t="str">
        <f t="shared" si="340"/>
        <v>New Delhi, India</v>
      </c>
      <c r="F1540" s="31">
        <f t="shared" si="341"/>
        <v>0</v>
      </c>
      <c r="G1540" s="31">
        <f t="shared" si="342"/>
        <v>0</v>
      </c>
      <c r="H1540" s="31">
        <f t="shared" si="343"/>
        <v>0</v>
      </c>
      <c r="I1540" s="31">
        <f t="shared" si="344"/>
        <v>0</v>
      </c>
      <c r="J1540" s="31">
        <f t="shared" si="345"/>
        <v>0</v>
      </c>
      <c r="K1540" s="31">
        <f t="shared" si="346"/>
        <v>0</v>
      </c>
      <c r="L1540" s="31">
        <f t="shared" si="347"/>
        <v>0</v>
      </c>
      <c r="M1540" s="31">
        <f t="shared" si="348"/>
        <v>0</v>
      </c>
      <c r="N1540" s="31">
        <f t="shared" si="349"/>
        <v>0</v>
      </c>
      <c r="O1540" s="26" t="s">
        <v>16189</v>
      </c>
      <c r="P1540" s="26" t="s">
        <v>108</v>
      </c>
      <c r="Q1540" s="27">
        <v>41004</v>
      </c>
      <c r="R1540" s="24"/>
      <c r="S1540" s="24"/>
      <c r="T1540" s="26" t="s">
        <v>175</v>
      </c>
      <c r="U1540" s="24"/>
      <c r="V1540" s="26" t="s">
        <v>225</v>
      </c>
      <c r="W1540" s="26" t="s">
        <v>226</v>
      </c>
      <c r="X1540" s="26" t="s">
        <v>245</v>
      </c>
      <c r="Y1540" s="26" t="s">
        <v>8521</v>
      </c>
      <c r="Z1540" s="26" t="s">
        <v>8522</v>
      </c>
      <c r="AA1540" s="24"/>
      <c r="AB1540" s="26" t="s">
        <v>15733</v>
      </c>
      <c r="AC1540" s="28">
        <v>6491</v>
      </c>
      <c r="AD1540" s="26" t="s">
        <v>8523</v>
      </c>
      <c r="AE1540" s="26" t="s">
        <v>249</v>
      </c>
      <c r="AF1540" s="26" t="s">
        <v>120</v>
      </c>
      <c r="AG1540" s="26" t="s">
        <v>333</v>
      </c>
      <c r="AH1540" s="24"/>
      <c r="AI1540" s="28">
        <v>9500</v>
      </c>
      <c r="AJ1540" s="24"/>
      <c r="AK1540" s="24"/>
      <c r="AL1540" s="24"/>
      <c r="AM1540" s="24"/>
      <c r="AN1540" s="24"/>
      <c r="AO1540" s="24"/>
      <c r="AP1540" s="24"/>
      <c r="AQ1540" s="24"/>
      <c r="AR1540" s="24"/>
      <c r="AS1540" s="24"/>
      <c r="AT1540" s="24"/>
      <c r="AU1540" s="24"/>
      <c r="AV1540" s="24"/>
      <c r="AW1540" s="24"/>
      <c r="AX1540" s="24"/>
      <c r="AY1540" s="24"/>
      <c r="AZ1540" s="24"/>
      <c r="BA1540" s="24"/>
      <c r="BB1540" s="24"/>
      <c r="BC1540" s="26" t="s">
        <v>8528</v>
      </c>
      <c r="BD1540" s="24"/>
      <c r="BE1540" s="24"/>
      <c r="BF1540" s="24"/>
      <c r="BG1540" s="24"/>
      <c r="BH1540" s="24"/>
      <c r="BI1540" s="24"/>
      <c r="BJ1540" s="24"/>
      <c r="BK1540" s="24"/>
      <c r="BL1540" s="24"/>
      <c r="BM1540" s="24"/>
      <c r="BN1540" s="24"/>
      <c r="BO1540" s="24"/>
      <c r="BP1540" s="24"/>
      <c r="BQ1540" s="24"/>
      <c r="BR1540" s="24"/>
      <c r="BS1540" s="24"/>
      <c r="BT1540" s="24"/>
      <c r="BU1540" s="24"/>
      <c r="BV1540" s="24"/>
      <c r="BW1540" s="24"/>
      <c r="BX1540" s="24"/>
      <c r="BY1540" s="24"/>
      <c r="BZ1540" s="24"/>
      <c r="CA1540" s="24"/>
      <c r="CB1540" s="24"/>
      <c r="CC1540" s="24"/>
      <c r="CD1540" s="24"/>
      <c r="CE1540" s="24"/>
      <c r="CF1540" s="24"/>
      <c r="CG1540" s="24"/>
      <c r="CH1540" s="24"/>
      <c r="CI1540" s="24"/>
      <c r="CJ1540" s="24"/>
      <c r="CK1540" s="24"/>
      <c r="CL1540" s="24"/>
      <c r="CM1540" s="24"/>
      <c r="CN1540" s="24"/>
      <c r="CO1540" s="24"/>
      <c r="CP1540" s="24"/>
      <c r="CQ1540" s="24"/>
      <c r="CR1540" s="24"/>
      <c r="CS1540" s="24"/>
      <c r="CT1540" s="24"/>
      <c r="CU1540" s="24"/>
      <c r="CV1540" s="24"/>
      <c r="CW1540" s="24"/>
      <c r="CX1540" s="24"/>
      <c r="CY1540" s="24"/>
      <c r="CZ1540" s="24"/>
      <c r="DA1540" s="24"/>
      <c r="DB1540" s="24"/>
      <c r="DC1540" s="24"/>
      <c r="DD1540" s="24"/>
      <c r="DE1540" s="24"/>
      <c r="DF1540" s="26" t="s">
        <v>139</v>
      </c>
      <c r="DG1540" s="26" t="s">
        <v>139</v>
      </c>
      <c r="DH1540" s="26" t="s">
        <v>139</v>
      </c>
      <c r="DI1540" s="26" t="s">
        <v>139</v>
      </c>
      <c r="DJ1540" s="26" t="s">
        <v>139</v>
      </c>
      <c r="DK1540" s="26" t="s">
        <v>139</v>
      </c>
      <c r="DL1540" s="26" t="s">
        <v>139</v>
      </c>
      <c r="DM1540" s="26" t="s">
        <v>139</v>
      </c>
      <c r="DN1540" s="26" t="s">
        <v>139</v>
      </c>
      <c r="DO1540" s="26" t="s">
        <v>139</v>
      </c>
    </row>
    <row r="1541" spans="1:119" ht="20.100000000000001" customHeight="1" x14ac:dyDescent="0.25">
      <c r="A1541" s="29" t="str">
        <f t="shared" si="336"/>
        <v>Jamghat (Gathering)1</v>
      </c>
      <c r="B1541" s="29" t="str">
        <f t="shared" si="337"/>
        <v>Jamghat (Gathering)</v>
      </c>
      <c r="C1541" s="29">
        <f t="shared" si="338"/>
        <v>1</v>
      </c>
      <c r="D1541" s="30" t="str">
        <f t="shared" si="339"/>
        <v>South Asia</v>
      </c>
      <c r="E1541" s="30" t="str">
        <f t="shared" si="340"/>
        <v>New Delhi, India</v>
      </c>
      <c r="F1541" s="31">
        <f t="shared" si="341"/>
        <v>2</v>
      </c>
      <c r="G1541" s="31">
        <f t="shared" si="342"/>
        <v>2</v>
      </c>
      <c r="H1541" s="31">
        <f t="shared" si="343"/>
        <v>2</v>
      </c>
      <c r="I1541" s="31">
        <f t="shared" si="344"/>
        <v>3</v>
      </c>
      <c r="J1541" s="31">
        <f t="shared" si="345"/>
        <v>2</v>
      </c>
      <c r="K1541" s="31">
        <f t="shared" si="346"/>
        <v>2</v>
      </c>
      <c r="L1541" s="31">
        <f t="shared" si="347"/>
        <v>2</v>
      </c>
      <c r="M1541" s="31">
        <f t="shared" si="348"/>
        <v>2</v>
      </c>
      <c r="N1541" s="31">
        <f t="shared" si="349"/>
        <v>2.1</v>
      </c>
      <c r="O1541" s="26" t="s">
        <v>8559</v>
      </c>
      <c r="P1541" s="26" t="s">
        <v>108</v>
      </c>
      <c r="Q1541" s="27">
        <v>40833</v>
      </c>
      <c r="R1541" s="26" t="s">
        <v>155</v>
      </c>
      <c r="S1541" s="26" t="s">
        <v>321</v>
      </c>
      <c r="T1541" s="26" t="s">
        <v>175</v>
      </c>
      <c r="U1541" s="26" t="s">
        <v>168</v>
      </c>
      <c r="V1541" s="26" t="s">
        <v>225</v>
      </c>
      <c r="W1541" s="26" t="s">
        <v>226</v>
      </c>
      <c r="X1541" s="26" t="s">
        <v>245</v>
      </c>
      <c r="Y1541" s="26" t="s">
        <v>8521</v>
      </c>
      <c r="Z1541" s="26" t="s">
        <v>8522</v>
      </c>
      <c r="AA1541" s="24"/>
      <c r="AB1541" s="26" t="s">
        <v>117</v>
      </c>
      <c r="AC1541" s="28">
        <v>8000</v>
      </c>
      <c r="AD1541" s="26" t="s">
        <v>8523</v>
      </c>
      <c r="AE1541" s="26" t="s">
        <v>249</v>
      </c>
      <c r="AF1541" s="26" t="s">
        <v>120</v>
      </c>
      <c r="AG1541" s="26" t="s">
        <v>333</v>
      </c>
      <c r="AH1541" s="26" t="s">
        <v>158</v>
      </c>
      <c r="AI1541" s="28">
        <v>8000</v>
      </c>
      <c r="AJ1541" s="24"/>
      <c r="AK1541" s="26" t="s">
        <v>8525</v>
      </c>
      <c r="AL1541" s="26" t="s">
        <v>8560</v>
      </c>
      <c r="AM1541" s="26" t="s">
        <v>8561</v>
      </c>
      <c r="AN1541" s="26" t="s">
        <v>8562</v>
      </c>
      <c r="AO1541" s="26" t="s">
        <v>8563</v>
      </c>
      <c r="AP1541" s="24"/>
      <c r="AQ1541" s="24"/>
      <c r="AR1541" s="24"/>
      <c r="AS1541" s="24"/>
      <c r="AT1541" s="24"/>
      <c r="AU1541" s="24"/>
      <c r="AV1541" s="24"/>
      <c r="AW1541" s="28">
        <v>67980</v>
      </c>
      <c r="AX1541" s="26">
        <v>235</v>
      </c>
      <c r="AY1541" s="28">
        <v>60</v>
      </c>
      <c r="AZ1541" s="28">
        <v>45</v>
      </c>
      <c r="BA1541" s="26">
        <v>0</v>
      </c>
      <c r="BB1541" s="26" t="s">
        <v>148</v>
      </c>
      <c r="BC1541" s="26" t="s">
        <v>8528</v>
      </c>
      <c r="BD1541" s="24"/>
      <c r="BE1541" s="24"/>
      <c r="BF1541" s="26" t="s">
        <v>8564</v>
      </c>
      <c r="BG1541" s="26" t="s">
        <v>387</v>
      </c>
      <c r="BH1541" s="26" t="s">
        <v>5913</v>
      </c>
      <c r="BI1541" s="26" t="s">
        <v>395</v>
      </c>
      <c r="BJ1541" s="26" t="s">
        <v>8565</v>
      </c>
      <c r="BK1541" s="26" t="s">
        <v>226</v>
      </c>
      <c r="BL1541" s="24"/>
      <c r="BM1541" s="24"/>
      <c r="BN1541" s="24"/>
      <c r="BO1541" s="24"/>
      <c r="BP1541" s="24"/>
      <c r="BQ1541" s="24"/>
      <c r="BR1541" s="26">
        <v>2</v>
      </c>
      <c r="BS1541" s="26">
        <v>2</v>
      </c>
      <c r="BT1541" s="26">
        <v>2</v>
      </c>
      <c r="BU1541" s="26">
        <v>3</v>
      </c>
      <c r="BV1541" s="26">
        <v>2</v>
      </c>
      <c r="BW1541" s="26">
        <v>2</v>
      </c>
      <c r="BX1541" s="26">
        <v>2</v>
      </c>
      <c r="BY1541" s="26">
        <v>2</v>
      </c>
      <c r="BZ1541" s="24"/>
      <c r="CA1541" s="24"/>
      <c r="CB1541" s="24"/>
      <c r="CC1541" s="24"/>
      <c r="CD1541" s="24"/>
      <c r="CE1541" s="24"/>
      <c r="CF1541" s="24"/>
      <c r="CG1541" s="24"/>
      <c r="CH1541" s="24"/>
      <c r="CI1541" s="24"/>
      <c r="CJ1541" s="24"/>
      <c r="CK1541" s="24"/>
      <c r="CL1541" s="24"/>
      <c r="CM1541" s="24"/>
      <c r="CN1541" s="24"/>
      <c r="CO1541" s="24"/>
      <c r="CP1541" s="24"/>
      <c r="CQ1541" s="24"/>
      <c r="CR1541" s="24"/>
      <c r="CS1541" s="24"/>
      <c r="CT1541" s="24"/>
      <c r="CU1541" s="24"/>
      <c r="CV1541" s="24"/>
      <c r="CW1541" s="24"/>
      <c r="CX1541" s="24"/>
      <c r="CY1541" s="24"/>
      <c r="CZ1541" s="24"/>
      <c r="DA1541" s="24"/>
      <c r="DB1541" s="24"/>
      <c r="DC1541" s="24"/>
      <c r="DD1541" s="24"/>
      <c r="DE1541" s="24"/>
      <c r="DF1541" s="26" t="s">
        <v>120</v>
      </c>
      <c r="DG1541" s="26" t="s">
        <v>120</v>
      </c>
      <c r="DH1541" s="26" t="s">
        <v>139</v>
      </c>
      <c r="DI1541" s="26" t="s">
        <v>139</v>
      </c>
      <c r="DJ1541" s="26" t="s">
        <v>139</v>
      </c>
      <c r="DK1541" s="26" t="s">
        <v>139</v>
      </c>
      <c r="DL1541" s="26" t="s">
        <v>139</v>
      </c>
      <c r="DM1541" s="26" t="s">
        <v>139</v>
      </c>
      <c r="DN1541" s="26" t="s">
        <v>139</v>
      </c>
      <c r="DO1541" s="26" t="s">
        <v>139</v>
      </c>
    </row>
    <row r="1542" spans="1:119" ht="20.100000000000001" customHeight="1" x14ac:dyDescent="0.25">
      <c r="A1542" s="29" t="str">
        <f t="shared" si="336"/>
        <v>Jan Mitra Nyas6</v>
      </c>
      <c r="B1542" s="29" t="str">
        <f t="shared" si="337"/>
        <v>Jan Mitra Nyas</v>
      </c>
      <c r="C1542" s="29">
        <f t="shared" si="338"/>
        <v>6</v>
      </c>
      <c r="D1542" s="30" t="str">
        <f t="shared" si="339"/>
        <v>South Asia</v>
      </c>
      <c r="E1542" s="30" t="str">
        <f t="shared" si="340"/>
        <v>Varanasi, India</v>
      </c>
      <c r="F1542" s="31">
        <f t="shared" si="341"/>
        <v>4</v>
      </c>
      <c r="G1542" s="31">
        <f t="shared" si="342"/>
        <v>4</v>
      </c>
      <c r="H1542" s="31">
        <f t="shared" si="343"/>
        <v>5</v>
      </c>
      <c r="I1542" s="31">
        <f t="shared" si="344"/>
        <v>5</v>
      </c>
      <c r="J1542" s="31">
        <f t="shared" si="345"/>
        <v>5</v>
      </c>
      <c r="K1542" s="31">
        <f t="shared" si="346"/>
        <v>5</v>
      </c>
      <c r="L1542" s="31">
        <f t="shared" si="347"/>
        <v>4</v>
      </c>
      <c r="M1542" s="31">
        <f t="shared" si="348"/>
        <v>4</v>
      </c>
      <c r="N1542" s="31">
        <f t="shared" si="349"/>
        <v>4.5</v>
      </c>
      <c r="O1542" s="26" t="s">
        <v>8566</v>
      </c>
      <c r="P1542" s="26" t="s">
        <v>108</v>
      </c>
      <c r="Q1542" s="27">
        <v>42502</v>
      </c>
      <c r="R1542" s="26" t="s">
        <v>166</v>
      </c>
      <c r="S1542" s="26" t="s">
        <v>184</v>
      </c>
      <c r="T1542" s="26" t="s">
        <v>157</v>
      </c>
      <c r="U1542" s="26" t="s">
        <v>112</v>
      </c>
      <c r="V1542" s="26" t="s">
        <v>225</v>
      </c>
      <c r="W1542" s="26" t="s">
        <v>226</v>
      </c>
      <c r="X1542" s="26" t="s">
        <v>8036</v>
      </c>
      <c r="Y1542" s="26" t="s">
        <v>8567</v>
      </c>
      <c r="Z1542" s="24"/>
      <c r="AA1542" s="24"/>
      <c r="AB1542" s="26" t="s">
        <v>117</v>
      </c>
      <c r="AC1542" s="28">
        <v>10000</v>
      </c>
      <c r="AD1542" s="26" t="s">
        <v>4322</v>
      </c>
      <c r="AE1542" s="26" t="s">
        <v>249</v>
      </c>
      <c r="AF1542" s="26" t="s">
        <v>139</v>
      </c>
      <c r="AG1542" s="26" t="s">
        <v>224</v>
      </c>
      <c r="AH1542" s="26" t="s">
        <v>250</v>
      </c>
      <c r="AI1542" s="28">
        <v>10000</v>
      </c>
      <c r="AJ1542" s="26" t="s">
        <v>8568</v>
      </c>
      <c r="AK1542" s="26" t="s">
        <v>8569</v>
      </c>
      <c r="AL1542" s="26" t="s">
        <v>8570</v>
      </c>
      <c r="AM1542" s="24"/>
      <c r="AN1542" s="24"/>
      <c r="AO1542" s="24"/>
      <c r="AP1542" s="24"/>
      <c r="AQ1542" s="26" t="s">
        <v>8571</v>
      </c>
      <c r="AR1542" s="24"/>
      <c r="AS1542" s="24"/>
      <c r="AT1542" s="24"/>
      <c r="AU1542" s="24"/>
      <c r="AV1542" s="24"/>
      <c r="AW1542" s="28">
        <v>194696</v>
      </c>
      <c r="AX1542" s="26">
        <v>5000</v>
      </c>
      <c r="AY1542" s="28">
        <v>600</v>
      </c>
      <c r="AZ1542" s="28">
        <v>491</v>
      </c>
      <c r="BA1542" s="26">
        <v>0</v>
      </c>
      <c r="BB1542" s="26" t="s">
        <v>241</v>
      </c>
      <c r="BC1542" s="26" t="s">
        <v>566</v>
      </c>
      <c r="BD1542" s="26" t="s">
        <v>125</v>
      </c>
      <c r="BE1542" s="24"/>
      <c r="BF1542" s="26" t="s">
        <v>8572</v>
      </c>
      <c r="BG1542" s="26" t="s">
        <v>1955</v>
      </c>
      <c r="BH1542" s="26" t="s">
        <v>8573</v>
      </c>
      <c r="BI1542" s="26" t="s">
        <v>226</v>
      </c>
      <c r="BJ1542" s="26" t="s">
        <v>8574</v>
      </c>
      <c r="BK1542" s="26" t="s">
        <v>226</v>
      </c>
      <c r="BL1542" s="26" t="s">
        <v>8575</v>
      </c>
      <c r="BM1542" s="26" t="s">
        <v>449</v>
      </c>
      <c r="BN1542" s="26" t="s">
        <v>8576</v>
      </c>
      <c r="BO1542" s="26" t="s">
        <v>589</v>
      </c>
      <c r="BP1542" s="24"/>
      <c r="BQ1542" s="24"/>
      <c r="BR1542" s="26">
        <v>4</v>
      </c>
      <c r="BS1542" s="26">
        <v>4</v>
      </c>
      <c r="BT1542" s="26">
        <v>5</v>
      </c>
      <c r="BU1542" s="26">
        <v>5</v>
      </c>
      <c r="BV1542" s="26">
        <v>5</v>
      </c>
      <c r="BW1542" s="26">
        <v>5</v>
      </c>
      <c r="BX1542" s="26">
        <v>4</v>
      </c>
      <c r="BY1542" s="26">
        <v>4</v>
      </c>
      <c r="BZ1542" s="24"/>
      <c r="CA1542" s="24"/>
      <c r="CB1542" s="24"/>
      <c r="CC1542" s="24"/>
      <c r="CD1542" s="24"/>
      <c r="CE1542" s="24"/>
      <c r="CF1542" s="24"/>
      <c r="CG1542" s="24"/>
      <c r="CH1542" s="24"/>
      <c r="CI1542" s="24"/>
      <c r="CJ1542" s="24"/>
      <c r="CK1542" s="24"/>
      <c r="CL1542" s="24"/>
      <c r="CM1542" s="24"/>
      <c r="CN1542" s="24"/>
      <c r="CO1542" s="24"/>
      <c r="CP1542" s="24"/>
      <c r="CQ1542" s="24"/>
      <c r="CR1542" s="24"/>
      <c r="CS1542" s="24"/>
      <c r="CT1542" s="24"/>
      <c r="CU1542" s="24"/>
      <c r="CV1542" s="24"/>
      <c r="CW1542" s="24"/>
      <c r="CX1542" s="24"/>
      <c r="CY1542" s="24"/>
      <c r="CZ1542" s="24"/>
      <c r="DA1542" s="24"/>
      <c r="DB1542" s="24"/>
      <c r="DC1542" s="24"/>
      <c r="DD1542" s="24"/>
      <c r="DE1542" s="24"/>
      <c r="DF1542" s="26" t="s">
        <v>139</v>
      </c>
      <c r="DG1542" s="26" t="s">
        <v>139</v>
      </c>
      <c r="DH1542" s="26" t="s">
        <v>139</v>
      </c>
      <c r="DI1542" s="26" t="s">
        <v>139</v>
      </c>
      <c r="DJ1542" s="26" t="s">
        <v>139</v>
      </c>
      <c r="DK1542" s="26" t="s">
        <v>139</v>
      </c>
      <c r="DL1542" s="26" t="s">
        <v>139</v>
      </c>
      <c r="DM1542" s="26" t="s">
        <v>139</v>
      </c>
      <c r="DN1542" s="26" t="s">
        <v>139</v>
      </c>
      <c r="DO1542" s="26" t="s">
        <v>139</v>
      </c>
    </row>
    <row r="1543" spans="1:119" ht="20.100000000000001" customHeight="1" x14ac:dyDescent="0.25">
      <c r="A1543" s="29" t="str">
        <f t="shared" si="336"/>
        <v>Jan Mitra Nyas5</v>
      </c>
      <c r="B1543" s="29" t="str">
        <f t="shared" si="337"/>
        <v>Jan Mitra Nyas</v>
      </c>
      <c r="C1543" s="29">
        <f t="shared" si="338"/>
        <v>5</v>
      </c>
      <c r="D1543" s="30" t="str">
        <f t="shared" si="339"/>
        <v>South Asia</v>
      </c>
      <c r="E1543" s="30" t="str">
        <f t="shared" si="340"/>
        <v>Varanasi, India</v>
      </c>
      <c r="F1543" s="31">
        <f t="shared" si="341"/>
        <v>4</v>
      </c>
      <c r="G1543" s="31">
        <f t="shared" si="342"/>
        <v>4</v>
      </c>
      <c r="H1543" s="31">
        <f t="shared" si="343"/>
        <v>5</v>
      </c>
      <c r="I1543" s="31">
        <f t="shared" si="344"/>
        <v>5</v>
      </c>
      <c r="J1543" s="31">
        <f t="shared" si="345"/>
        <v>5</v>
      </c>
      <c r="K1543" s="31">
        <f t="shared" si="346"/>
        <v>5</v>
      </c>
      <c r="L1543" s="31">
        <f t="shared" si="347"/>
        <v>4</v>
      </c>
      <c r="M1543" s="31">
        <f t="shared" si="348"/>
        <v>4</v>
      </c>
      <c r="N1543" s="31">
        <f t="shared" si="349"/>
        <v>4.5</v>
      </c>
      <c r="O1543" s="26" t="s">
        <v>8577</v>
      </c>
      <c r="P1543" s="26" t="s">
        <v>108</v>
      </c>
      <c r="Q1543" s="27">
        <v>41946</v>
      </c>
      <c r="R1543" s="26" t="s">
        <v>166</v>
      </c>
      <c r="S1543" s="26" t="s">
        <v>609</v>
      </c>
      <c r="T1543" s="26" t="s">
        <v>278</v>
      </c>
      <c r="U1543" s="26" t="s">
        <v>112</v>
      </c>
      <c r="V1543" s="26" t="s">
        <v>225</v>
      </c>
      <c r="W1543" s="26" t="s">
        <v>226</v>
      </c>
      <c r="X1543" s="26" t="s">
        <v>8036</v>
      </c>
      <c r="Y1543" s="26" t="s">
        <v>8567</v>
      </c>
      <c r="Z1543" s="24"/>
      <c r="AA1543" s="24"/>
      <c r="AB1543" s="26" t="s">
        <v>117</v>
      </c>
      <c r="AC1543" s="28">
        <v>21000</v>
      </c>
      <c r="AD1543" s="26" t="s">
        <v>4322</v>
      </c>
      <c r="AE1543" s="26" t="s">
        <v>249</v>
      </c>
      <c r="AF1543" s="26" t="s">
        <v>139</v>
      </c>
      <c r="AG1543" s="26" t="s">
        <v>224</v>
      </c>
      <c r="AH1543" s="26" t="s">
        <v>176</v>
      </c>
      <c r="AI1543" s="28">
        <v>21000</v>
      </c>
      <c r="AJ1543" s="26" t="s">
        <v>8578</v>
      </c>
      <c r="AK1543" s="26" t="s">
        <v>8569</v>
      </c>
      <c r="AL1543" s="26" t="s">
        <v>8570</v>
      </c>
      <c r="AM1543" s="24"/>
      <c r="AN1543" s="24"/>
      <c r="AO1543" s="24"/>
      <c r="AP1543" s="24"/>
      <c r="AQ1543" s="26" t="s">
        <v>8579</v>
      </c>
      <c r="AR1543" s="24"/>
      <c r="AS1543" s="24"/>
      <c r="AT1543" s="26" t="s">
        <v>8580</v>
      </c>
      <c r="AU1543" s="26" t="s">
        <v>8581</v>
      </c>
      <c r="AV1543" s="26" t="s">
        <v>8582</v>
      </c>
      <c r="AW1543" s="28">
        <v>265716</v>
      </c>
      <c r="AX1543" s="26">
        <v>5000</v>
      </c>
      <c r="AY1543" s="28">
        <v>550</v>
      </c>
      <c r="AZ1543" s="28">
        <v>3500</v>
      </c>
      <c r="BA1543" s="26">
        <v>0</v>
      </c>
      <c r="BB1543" s="26" t="s">
        <v>241</v>
      </c>
      <c r="BC1543" s="26" t="s">
        <v>566</v>
      </c>
      <c r="BD1543" s="26" t="s">
        <v>125</v>
      </c>
      <c r="BE1543" s="24"/>
      <c r="BF1543" s="26" t="s">
        <v>2047</v>
      </c>
      <c r="BG1543" s="26" t="s">
        <v>467</v>
      </c>
      <c r="BH1543" s="26" t="s">
        <v>8583</v>
      </c>
      <c r="BI1543" s="26" t="s">
        <v>1955</v>
      </c>
      <c r="BJ1543" s="26" t="s">
        <v>8584</v>
      </c>
      <c r="BK1543" s="26" t="s">
        <v>1955</v>
      </c>
      <c r="BL1543" s="26" t="s">
        <v>8573</v>
      </c>
      <c r="BM1543" s="26" t="s">
        <v>226</v>
      </c>
      <c r="BN1543" s="26" t="s">
        <v>8585</v>
      </c>
      <c r="BO1543" s="26" t="s">
        <v>449</v>
      </c>
      <c r="BP1543" s="24"/>
      <c r="BQ1543" s="24"/>
      <c r="BR1543" s="26">
        <v>4</v>
      </c>
      <c r="BS1543" s="26">
        <v>4</v>
      </c>
      <c r="BT1543" s="26">
        <v>5</v>
      </c>
      <c r="BU1543" s="26">
        <v>5</v>
      </c>
      <c r="BV1543" s="26">
        <v>5</v>
      </c>
      <c r="BW1543" s="26">
        <v>5</v>
      </c>
      <c r="BX1543" s="26">
        <v>4</v>
      </c>
      <c r="BY1543" s="26">
        <v>4</v>
      </c>
      <c r="BZ1543" s="24"/>
      <c r="CA1543" s="24"/>
      <c r="CB1543" s="24"/>
      <c r="CC1543" s="24"/>
      <c r="CD1543" s="24"/>
      <c r="CE1543" s="24"/>
      <c r="CF1543" s="24"/>
      <c r="CG1543" s="24"/>
      <c r="CH1543" s="24"/>
      <c r="CI1543" s="24"/>
      <c r="CJ1543" s="24"/>
      <c r="CK1543" s="24"/>
      <c r="CL1543" s="24"/>
      <c r="CM1543" s="24"/>
      <c r="CN1543" s="24"/>
      <c r="CO1543" s="24"/>
      <c r="CP1543" s="24"/>
      <c r="CQ1543" s="24"/>
      <c r="CR1543" s="24"/>
      <c r="CS1543" s="24"/>
      <c r="CT1543" s="24"/>
      <c r="CU1543" s="24"/>
      <c r="CV1543" s="24"/>
      <c r="CW1543" s="24"/>
      <c r="CX1543" s="24"/>
      <c r="CY1543" s="24"/>
      <c r="CZ1543" s="24"/>
      <c r="DA1543" s="24"/>
      <c r="DB1543" s="24"/>
      <c r="DC1543" s="24"/>
      <c r="DD1543" s="24"/>
      <c r="DE1543" s="24"/>
      <c r="DF1543" s="26" t="s">
        <v>139</v>
      </c>
      <c r="DG1543" s="26" t="s">
        <v>120</v>
      </c>
      <c r="DH1543" s="26" t="s">
        <v>120</v>
      </c>
      <c r="DI1543" s="26" t="s">
        <v>120</v>
      </c>
      <c r="DJ1543" s="26" t="s">
        <v>120</v>
      </c>
      <c r="DK1543" s="26" t="s">
        <v>139</v>
      </c>
      <c r="DL1543" s="26" t="s">
        <v>139</v>
      </c>
      <c r="DM1543" s="26" t="s">
        <v>139</v>
      </c>
      <c r="DN1543" s="26" t="s">
        <v>139</v>
      </c>
      <c r="DO1543" s="26" t="s">
        <v>139</v>
      </c>
    </row>
    <row r="1544" spans="1:119" ht="20.100000000000001" customHeight="1" x14ac:dyDescent="0.25">
      <c r="A1544" s="29" t="str">
        <f t="shared" si="336"/>
        <v/>
      </c>
      <c r="B1544" s="29" t="str">
        <f t="shared" si="337"/>
        <v>Jan Mitra Nyas</v>
      </c>
      <c r="C1544" s="29">
        <f t="shared" si="338"/>
        <v>0</v>
      </c>
      <c r="D1544" s="30" t="str">
        <f t="shared" si="339"/>
        <v>South Asia</v>
      </c>
      <c r="E1544" s="30" t="str">
        <f t="shared" si="340"/>
        <v>Varanasi, India</v>
      </c>
      <c r="F1544" s="31">
        <f t="shared" si="341"/>
        <v>0</v>
      </c>
      <c r="G1544" s="31">
        <f t="shared" si="342"/>
        <v>0</v>
      </c>
      <c r="H1544" s="31">
        <f t="shared" si="343"/>
        <v>0</v>
      </c>
      <c r="I1544" s="31">
        <f t="shared" si="344"/>
        <v>0</v>
      </c>
      <c r="J1544" s="31">
        <f t="shared" si="345"/>
        <v>0</v>
      </c>
      <c r="K1544" s="31">
        <f t="shared" si="346"/>
        <v>0</v>
      </c>
      <c r="L1544" s="31">
        <f t="shared" si="347"/>
        <v>0</v>
      </c>
      <c r="M1544" s="31">
        <f t="shared" si="348"/>
        <v>0</v>
      </c>
      <c r="N1544" s="31">
        <f t="shared" si="349"/>
        <v>0</v>
      </c>
      <c r="O1544" s="26" t="s">
        <v>16190</v>
      </c>
      <c r="P1544" s="26" t="s">
        <v>108</v>
      </c>
      <c r="Q1544" s="27">
        <v>41788</v>
      </c>
      <c r="R1544" s="24"/>
      <c r="S1544" s="24"/>
      <c r="T1544" s="26" t="s">
        <v>194</v>
      </c>
      <c r="U1544" s="24"/>
      <c r="V1544" s="26" t="s">
        <v>225</v>
      </c>
      <c r="W1544" s="26" t="s">
        <v>226</v>
      </c>
      <c r="X1544" s="26" t="s">
        <v>8036</v>
      </c>
      <c r="Y1544" s="26" t="s">
        <v>8567</v>
      </c>
      <c r="Z1544" s="24"/>
      <c r="AA1544" s="24"/>
      <c r="AB1544" s="26" t="s">
        <v>15736</v>
      </c>
      <c r="AC1544" s="28">
        <v>467</v>
      </c>
      <c r="AD1544" s="26" t="s">
        <v>4322</v>
      </c>
      <c r="AE1544" s="26" t="s">
        <v>249</v>
      </c>
      <c r="AF1544" s="26" t="s">
        <v>139</v>
      </c>
      <c r="AG1544" s="26" t="s">
        <v>224</v>
      </c>
      <c r="AH1544" s="24"/>
      <c r="AI1544" s="28">
        <v>467</v>
      </c>
      <c r="AJ1544" s="24"/>
      <c r="AK1544" s="24"/>
      <c r="AL1544" s="24"/>
      <c r="AM1544" s="24"/>
      <c r="AN1544" s="24"/>
      <c r="AO1544" s="24"/>
      <c r="AP1544" s="24"/>
      <c r="AQ1544" s="24"/>
      <c r="AR1544" s="24"/>
      <c r="AS1544" s="24"/>
      <c r="AT1544" s="24"/>
      <c r="AU1544" s="24"/>
      <c r="AV1544" s="24"/>
      <c r="AW1544" s="24"/>
      <c r="AX1544" s="24"/>
      <c r="AY1544" s="24"/>
      <c r="AZ1544" s="24"/>
      <c r="BA1544" s="24"/>
      <c r="BB1544" s="24"/>
      <c r="BC1544" s="26" t="s">
        <v>566</v>
      </c>
      <c r="BD1544" s="24"/>
      <c r="BE1544" s="24"/>
      <c r="BF1544" s="24"/>
      <c r="BG1544" s="24"/>
      <c r="BH1544" s="24"/>
      <c r="BI1544" s="24"/>
      <c r="BJ1544" s="24"/>
      <c r="BK1544" s="24"/>
      <c r="BL1544" s="24"/>
      <c r="BM1544" s="24"/>
      <c r="BN1544" s="24"/>
      <c r="BO1544" s="24"/>
      <c r="BP1544" s="24"/>
      <c r="BQ1544" s="24"/>
      <c r="BR1544" s="24"/>
      <c r="BS1544" s="24"/>
      <c r="BT1544" s="24"/>
      <c r="BU1544" s="24"/>
      <c r="BV1544" s="24"/>
      <c r="BW1544" s="24"/>
      <c r="BX1544" s="24"/>
      <c r="BY1544" s="24"/>
      <c r="BZ1544" s="24"/>
      <c r="CA1544" s="24"/>
      <c r="CB1544" s="24"/>
      <c r="CC1544" s="24"/>
      <c r="CD1544" s="24"/>
      <c r="CE1544" s="24"/>
      <c r="CF1544" s="24"/>
      <c r="CG1544" s="24"/>
      <c r="CH1544" s="24"/>
      <c r="CI1544" s="24"/>
      <c r="CJ1544" s="24"/>
      <c r="CK1544" s="24"/>
      <c r="CL1544" s="24"/>
      <c r="CM1544" s="24"/>
      <c r="CN1544" s="24"/>
      <c r="CO1544" s="24"/>
      <c r="CP1544" s="24"/>
      <c r="CQ1544" s="24"/>
      <c r="CR1544" s="24"/>
      <c r="CS1544" s="24"/>
      <c r="CT1544" s="24"/>
      <c r="CU1544" s="24"/>
      <c r="CV1544" s="24"/>
      <c r="CW1544" s="24"/>
      <c r="CX1544" s="24"/>
      <c r="CY1544" s="24"/>
      <c r="CZ1544" s="24"/>
      <c r="DA1544" s="24"/>
      <c r="DB1544" s="24"/>
      <c r="DC1544" s="24"/>
      <c r="DD1544" s="24"/>
      <c r="DE1544" s="24"/>
      <c r="DF1544" s="26" t="s">
        <v>139</v>
      </c>
      <c r="DG1544" s="26" t="s">
        <v>139</v>
      </c>
      <c r="DH1544" s="26" t="s">
        <v>139</v>
      </c>
      <c r="DI1544" s="26" t="s">
        <v>139</v>
      </c>
      <c r="DJ1544" s="26" t="s">
        <v>139</v>
      </c>
      <c r="DK1544" s="26" t="s">
        <v>139</v>
      </c>
      <c r="DL1544" s="26" t="s">
        <v>139</v>
      </c>
      <c r="DM1544" s="26" t="s">
        <v>139</v>
      </c>
      <c r="DN1544" s="26" t="s">
        <v>139</v>
      </c>
      <c r="DO1544" s="26" t="s">
        <v>139</v>
      </c>
    </row>
    <row r="1545" spans="1:119" ht="20.100000000000001" customHeight="1" x14ac:dyDescent="0.25">
      <c r="A1545" s="29" t="str">
        <f t="shared" si="336"/>
        <v>Jan Mitra Nyas4</v>
      </c>
      <c r="B1545" s="29" t="str">
        <f t="shared" si="337"/>
        <v>Jan Mitra Nyas</v>
      </c>
      <c r="C1545" s="29">
        <f t="shared" si="338"/>
        <v>4</v>
      </c>
      <c r="D1545" s="30" t="str">
        <f t="shared" si="339"/>
        <v>South Asia</v>
      </c>
      <c r="E1545" s="30" t="str">
        <f t="shared" si="340"/>
        <v>Varanasi, India</v>
      </c>
      <c r="F1545" s="31">
        <f t="shared" si="341"/>
        <v>3</v>
      </c>
      <c r="G1545" s="31">
        <f t="shared" si="342"/>
        <v>3</v>
      </c>
      <c r="H1545" s="31">
        <f t="shared" si="343"/>
        <v>4</v>
      </c>
      <c r="I1545" s="31">
        <f t="shared" si="344"/>
        <v>3</v>
      </c>
      <c r="J1545" s="31">
        <f t="shared" si="345"/>
        <v>4</v>
      </c>
      <c r="K1545" s="31">
        <f t="shared" si="346"/>
        <v>3</v>
      </c>
      <c r="L1545" s="31">
        <f t="shared" si="347"/>
        <v>4</v>
      </c>
      <c r="M1545" s="31">
        <f t="shared" si="348"/>
        <v>3</v>
      </c>
      <c r="N1545" s="31">
        <f t="shared" si="349"/>
        <v>3.4</v>
      </c>
      <c r="O1545" s="26" t="s">
        <v>8586</v>
      </c>
      <c r="P1545" s="26" t="s">
        <v>108</v>
      </c>
      <c r="Q1545" s="27">
        <v>41568</v>
      </c>
      <c r="R1545" s="26" t="s">
        <v>166</v>
      </c>
      <c r="S1545" s="26" t="s">
        <v>622</v>
      </c>
      <c r="T1545" s="26" t="s">
        <v>194</v>
      </c>
      <c r="U1545" s="26" t="s">
        <v>112</v>
      </c>
      <c r="V1545" s="26" t="s">
        <v>225</v>
      </c>
      <c r="W1545" s="26" t="s">
        <v>226</v>
      </c>
      <c r="X1545" s="26" t="s">
        <v>8036</v>
      </c>
      <c r="Y1545" s="26" t="s">
        <v>8567</v>
      </c>
      <c r="Z1545" s="24"/>
      <c r="AA1545" s="24"/>
      <c r="AB1545" s="26" t="s">
        <v>117</v>
      </c>
      <c r="AC1545" s="28">
        <v>21000</v>
      </c>
      <c r="AD1545" s="26" t="s">
        <v>4322</v>
      </c>
      <c r="AE1545" s="26" t="s">
        <v>249</v>
      </c>
      <c r="AF1545" s="26" t="s">
        <v>139</v>
      </c>
      <c r="AG1545" s="26" t="s">
        <v>224</v>
      </c>
      <c r="AH1545" s="26" t="s">
        <v>185</v>
      </c>
      <c r="AI1545" s="28">
        <v>21000</v>
      </c>
      <c r="AJ1545" s="26" t="s">
        <v>8587</v>
      </c>
      <c r="AK1545" s="26" t="s">
        <v>8569</v>
      </c>
      <c r="AL1545" s="26" t="s">
        <v>8588</v>
      </c>
      <c r="AM1545" s="24"/>
      <c r="AN1545" s="24"/>
      <c r="AO1545" s="24"/>
      <c r="AP1545" s="24"/>
      <c r="AQ1545" s="26" t="s">
        <v>8589</v>
      </c>
      <c r="AR1545" s="24"/>
      <c r="AS1545" s="24"/>
      <c r="AT1545" s="24"/>
      <c r="AU1545" s="24"/>
      <c r="AV1545" s="24"/>
      <c r="AW1545" s="28">
        <v>209330</v>
      </c>
      <c r="AX1545" s="26">
        <v>3553</v>
      </c>
      <c r="AY1545" s="28">
        <v>1300</v>
      </c>
      <c r="AZ1545" s="28">
        <v>1000</v>
      </c>
      <c r="BA1545" s="26">
        <v>0</v>
      </c>
      <c r="BB1545" s="26" t="s">
        <v>241</v>
      </c>
      <c r="BC1545" s="26" t="s">
        <v>566</v>
      </c>
      <c r="BD1545" s="26" t="s">
        <v>125</v>
      </c>
      <c r="BE1545" s="24"/>
      <c r="BF1545" s="26" t="s">
        <v>8573</v>
      </c>
      <c r="BG1545" s="26" t="s">
        <v>226</v>
      </c>
      <c r="BH1545" s="26" t="s">
        <v>8583</v>
      </c>
      <c r="BI1545" s="26" t="s">
        <v>1955</v>
      </c>
      <c r="BJ1545" s="26" t="s">
        <v>2047</v>
      </c>
      <c r="BK1545" s="26" t="s">
        <v>467</v>
      </c>
      <c r="BL1545" s="26" t="s">
        <v>212</v>
      </c>
      <c r="BM1545" s="26" t="s">
        <v>2894</v>
      </c>
      <c r="BN1545" s="26" t="s">
        <v>8575</v>
      </c>
      <c r="BO1545" s="26" t="s">
        <v>449</v>
      </c>
      <c r="BP1545" s="24"/>
      <c r="BQ1545" s="24"/>
      <c r="BR1545" s="26">
        <v>3</v>
      </c>
      <c r="BS1545" s="26">
        <v>3</v>
      </c>
      <c r="BT1545" s="26">
        <v>4</v>
      </c>
      <c r="BU1545" s="26">
        <v>3</v>
      </c>
      <c r="BV1545" s="26">
        <v>4</v>
      </c>
      <c r="BW1545" s="26">
        <v>3</v>
      </c>
      <c r="BX1545" s="26">
        <v>4</v>
      </c>
      <c r="BY1545" s="26">
        <v>3</v>
      </c>
      <c r="BZ1545" s="24"/>
      <c r="CA1545" s="24"/>
      <c r="CB1545" s="24"/>
      <c r="CC1545" s="24"/>
      <c r="CD1545" s="24"/>
      <c r="CE1545" s="24"/>
      <c r="CF1545" s="24"/>
      <c r="CG1545" s="24"/>
      <c r="CH1545" s="24"/>
      <c r="CI1545" s="24"/>
      <c r="CJ1545" s="24"/>
      <c r="CK1545" s="24"/>
      <c r="CL1545" s="24"/>
      <c r="CM1545" s="24"/>
      <c r="CN1545" s="24"/>
      <c r="CO1545" s="24"/>
      <c r="CP1545" s="24"/>
      <c r="CQ1545" s="24"/>
      <c r="CR1545" s="24"/>
      <c r="CS1545" s="24"/>
      <c r="CT1545" s="24"/>
      <c r="CU1545" s="24"/>
      <c r="CV1545" s="24"/>
      <c r="CW1545" s="24"/>
      <c r="CX1545" s="24"/>
      <c r="CY1545" s="24"/>
      <c r="CZ1545" s="24"/>
      <c r="DA1545" s="24"/>
      <c r="DB1545" s="24"/>
      <c r="DC1545" s="24"/>
      <c r="DD1545" s="24"/>
      <c r="DE1545" s="24"/>
      <c r="DF1545" s="26" t="s">
        <v>139</v>
      </c>
      <c r="DG1545" s="26" t="s">
        <v>139</v>
      </c>
      <c r="DH1545" s="26" t="s">
        <v>139</v>
      </c>
      <c r="DI1545" s="26" t="s">
        <v>139</v>
      </c>
      <c r="DJ1545" s="26" t="s">
        <v>139</v>
      </c>
      <c r="DK1545" s="26" t="s">
        <v>139</v>
      </c>
      <c r="DL1545" s="26" t="s">
        <v>139</v>
      </c>
      <c r="DM1545" s="26" t="s">
        <v>139</v>
      </c>
      <c r="DN1545" s="26" t="s">
        <v>139</v>
      </c>
      <c r="DO1545" s="26" t="s">
        <v>139</v>
      </c>
    </row>
    <row r="1546" spans="1:119" ht="20.100000000000001" customHeight="1" x14ac:dyDescent="0.25">
      <c r="A1546" s="29" t="str">
        <f t="shared" si="336"/>
        <v>Jan Mitra Nyas3</v>
      </c>
      <c r="B1546" s="29" t="str">
        <f t="shared" si="337"/>
        <v>Jan Mitra Nyas</v>
      </c>
      <c r="C1546" s="29">
        <f t="shared" si="338"/>
        <v>3</v>
      </c>
      <c r="D1546" s="30" t="str">
        <f t="shared" si="339"/>
        <v>South Asia</v>
      </c>
      <c r="E1546" s="30" t="str">
        <f t="shared" si="340"/>
        <v>Varanasi, India</v>
      </c>
      <c r="F1546" s="31">
        <f t="shared" si="341"/>
        <v>3</v>
      </c>
      <c r="G1546" s="31">
        <f t="shared" si="342"/>
        <v>3</v>
      </c>
      <c r="H1546" s="31">
        <f t="shared" si="343"/>
        <v>3</v>
      </c>
      <c r="I1546" s="31">
        <f t="shared" si="344"/>
        <v>3</v>
      </c>
      <c r="J1546" s="31">
        <f t="shared" si="345"/>
        <v>4</v>
      </c>
      <c r="K1546" s="31">
        <f t="shared" si="346"/>
        <v>3</v>
      </c>
      <c r="L1546" s="31">
        <f t="shared" si="347"/>
        <v>4</v>
      </c>
      <c r="M1546" s="31">
        <f t="shared" si="348"/>
        <v>3</v>
      </c>
      <c r="N1546" s="31">
        <f t="shared" si="349"/>
        <v>3.3</v>
      </c>
      <c r="O1546" s="26" t="s">
        <v>8590</v>
      </c>
      <c r="P1546" s="26" t="s">
        <v>108</v>
      </c>
      <c r="Q1546" s="27">
        <v>41204</v>
      </c>
      <c r="R1546" s="26" t="s">
        <v>109</v>
      </c>
      <c r="S1546" s="26" t="s">
        <v>306</v>
      </c>
      <c r="T1546" s="26" t="s">
        <v>207</v>
      </c>
      <c r="U1546" s="26" t="s">
        <v>112</v>
      </c>
      <c r="V1546" s="26" t="s">
        <v>225</v>
      </c>
      <c r="W1546" s="26" t="s">
        <v>226</v>
      </c>
      <c r="X1546" s="26" t="s">
        <v>8036</v>
      </c>
      <c r="Y1546" s="26" t="s">
        <v>8567</v>
      </c>
      <c r="Z1546" s="24"/>
      <c r="AA1546" s="24"/>
      <c r="AB1546" s="26" t="s">
        <v>117</v>
      </c>
      <c r="AC1546" s="28">
        <v>20000</v>
      </c>
      <c r="AD1546" s="26" t="s">
        <v>4322</v>
      </c>
      <c r="AE1546" s="26" t="s">
        <v>249</v>
      </c>
      <c r="AF1546" s="26" t="s">
        <v>139</v>
      </c>
      <c r="AG1546" s="26" t="s">
        <v>224</v>
      </c>
      <c r="AH1546" s="26" t="s">
        <v>121</v>
      </c>
      <c r="AI1546" s="28">
        <v>20000</v>
      </c>
      <c r="AJ1546" s="26" t="s">
        <v>8591</v>
      </c>
      <c r="AK1546" s="26" t="s">
        <v>8592</v>
      </c>
      <c r="AL1546" s="26" t="s">
        <v>8570</v>
      </c>
      <c r="AM1546" s="24"/>
      <c r="AN1546" s="24"/>
      <c r="AO1546" s="24"/>
      <c r="AP1546" s="24"/>
      <c r="AQ1546" s="24"/>
      <c r="AR1546" s="24"/>
      <c r="AS1546" s="24"/>
      <c r="AT1546" s="24"/>
      <c r="AU1546" s="24"/>
      <c r="AV1546" s="24"/>
      <c r="AW1546" s="28">
        <v>213293</v>
      </c>
      <c r="AX1546" s="26">
        <v>4000</v>
      </c>
      <c r="AY1546" s="28">
        <v>1200</v>
      </c>
      <c r="AZ1546" s="28">
        <v>800</v>
      </c>
      <c r="BA1546" s="26">
        <v>0</v>
      </c>
      <c r="BB1546" s="26" t="s">
        <v>241</v>
      </c>
      <c r="BC1546" s="26" t="s">
        <v>566</v>
      </c>
      <c r="BD1546" s="26" t="s">
        <v>125</v>
      </c>
      <c r="BE1546" s="24"/>
      <c r="BF1546" s="26" t="s">
        <v>8593</v>
      </c>
      <c r="BG1546" s="26" t="s">
        <v>1955</v>
      </c>
      <c r="BH1546" s="26" t="s">
        <v>8594</v>
      </c>
      <c r="BI1546" s="26" t="s">
        <v>226</v>
      </c>
      <c r="BJ1546" s="26" t="s">
        <v>8595</v>
      </c>
      <c r="BK1546" s="26" t="s">
        <v>191</v>
      </c>
      <c r="BL1546" s="26" t="s">
        <v>8596</v>
      </c>
      <c r="BM1546" s="26" t="s">
        <v>449</v>
      </c>
      <c r="BN1546" s="24"/>
      <c r="BO1546" s="24"/>
      <c r="BP1546" s="24"/>
      <c r="BQ1546" s="24"/>
      <c r="BR1546" s="26">
        <v>3</v>
      </c>
      <c r="BS1546" s="26">
        <v>3</v>
      </c>
      <c r="BT1546" s="26">
        <v>3</v>
      </c>
      <c r="BU1546" s="26">
        <v>3</v>
      </c>
      <c r="BV1546" s="26">
        <v>4</v>
      </c>
      <c r="BW1546" s="26">
        <v>3</v>
      </c>
      <c r="BX1546" s="26">
        <v>4</v>
      </c>
      <c r="BY1546" s="26">
        <v>3</v>
      </c>
      <c r="BZ1546" s="24"/>
      <c r="CA1546" s="24"/>
      <c r="CB1546" s="24"/>
      <c r="CC1546" s="24"/>
      <c r="CD1546" s="24"/>
      <c r="CE1546" s="24"/>
      <c r="CF1546" s="24"/>
      <c r="CG1546" s="24"/>
      <c r="CH1546" s="24"/>
      <c r="CI1546" s="24"/>
      <c r="CJ1546" s="24"/>
      <c r="CK1546" s="24"/>
      <c r="CL1546" s="24"/>
      <c r="CM1546" s="24"/>
      <c r="CN1546" s="24"/>
      <c r="CO1546" s="24"/>
      <c r="CP1546" s="24"/>
      <c r="CQ1546" s="24"/>
      <c r="CR1546" s="24"/>
      <c r="CS1546" s="24"/>
      <c r="CT1546" s="24"/>
      <c r="CU1546" s="24"/>
      <c r="CV1546" s="24"/>
      <c r="CW1546" s="24"/>
      <c r="CX1546" s="24"/>
      <c r="CY1546" s="24"/>
      <c r="CZ1546" s="24"/>
      <c r="DA1546" s="24"/>
      <c r="DB1546" s="24"/>
      <c r="DC1546" s="24"/>
      <c r="DD1546" s="24"/>
      <c r="DE1546" s="24"/>
      <c r="DF1546" s="26" t="s">
        <v>139</v>
      </c>
      <c r="DG1546" s="26" t="s">
        <v>139</v>
      </c>
      <c r="DH1546" s="26" t="s">
        <v>139</v>
      </c>
      <c r="DI1546" s="26" t="s">
        <v>139</v>
      </c>
      <c r="DJ1546" s="26" t="s">
        <v>139</v>
      </c>
      <c r="DK1546" s="26" t="s">
        <v>139</v>
      </c>
      <c r="DL1546" s="26" t="s">
        <v>139</v>
      </c>
      <c r="DM1546" s="26" t="s">
        <v>139</v>
      </c>
      <c r="DN1546" s="26" t="s">
        <v>139</v>
      </c>
      <c r="DO1546" s="26" t="s">
        <v>139</v>
      </c>
    </row>
    <row r="1547" spans="1:119" ht="20.100000000000001" customHeight="1" x14ac:dyDescent="0.25">
      <c r="A1547" s="29" t="str">
        <f t="shared" si="336"/>
        <v/>
      </c>
      <c r="B1547" s="29" t="str">
        <f t="shared" si="337"/>
        <v>Jan Mitra Nyas</v>
      </c>
      <c r="C1547" s="29">
        <f t="shared" si="338"/>
        <v>0</v>
      </c>
      <c r="D1547" s="30" t="str">
        <f t="shared" si="339"/>
        <v>South Asia</v>
      </c>
      <c r="E1547" s="30" t="str">
        <f t="shared" si="340"/>
        <v>Varanasi, India</v>
      </c>
      <c r="F1547" s="31">
        <f t="shared" si="341"/>
        <v>0</v>
      </c>
      <c r="G1547" s="31">
        <f t="shared" si="342"/>
        <v>0</v>
      </c>
      <c r="H1547" s="31">
        <f t="shared" si="343"/>
        <v>0</v>
      </c>
      <c r="I1547" s="31">
        <f t="shared" si="344"/>
        <v>0</v>
      </c>
      <c r="J1547" s="31">
        <f t="shared" si="345"/>
        <v>0</v>
      </c>
      <c r="K1547" s="31">
        <f t="shared" si="346"/>
        <v>0</v>
      </c>
      <c r="L1547" s="31">
        <f t="shared" si="347"/>
        <v>0</v>
      </c>
      <c r="M1547" s="31">
        <f t="shared" si="348"/>
        <v>0</v>
      </c>
      <c r="N1547" s="31">
        <f t="shared" si="349"/>
        <v>0</v>
      </c>
      <c r="O1547" s="26" t="s">
        <v>16191</v>
      </c>
      <c r="P1547" s="26" t="s">
        <v>108</v>
      </c>
      <c r="Q1547" s="27">
        <v>41380</v>
      </c>
      <c r="R1547" s="24"/>
      <c r="S1547" s="24"/>
      <c r="T1547" s="26" t="s">
        <v>207</v>
      </c>
      <c r="U1547" s="24"/>
      <c r="V1547" s="26" t="s">
        <v>225</v>
      </c>
      <c r="W1547" s="26" t="s">
        <v>226</v>
      </c>
      <c r="X1547" s="26" t="s">
        <v>8036</v>
      </c>
      <c r="Y1547" s="26" t="s">
        <v>8567</v>
      </c>
      <c r="Z1547" s="24"/>
      <c r="AA1547" s="24"/>
      <c r="AB1547" s="26" t="s">
        <v>15733</v>
      </c>
      <c r="AC1547" s="28">
        <v>5500</v>
      </c>
      <c r="AD1547" s="26" t="s">
        <v>4322</v>
      </c>
      <c r="AE1547" s="26" t="s">
        <v>249</v>
      </c>
      <c r="AF1547" s="26" t="s">
        <v>139</v>
      </c>
      <c r="AG1547" s="26" t="s">
        <v>224</v>
      </c>
      <c r="AH1547" s="24"/>
      <c r="AI1547" s="28">
        <v>5500</v>
      </c>
      <c r="AJ1547" s="24"/>
      <c r="AK1547" s="24"/>
      <c r="AL1547" s="24"/>
      <c r="AM1547" s="24"/>
      <c r="AN1547" s="24"/>
      <c r="AO1547" s="24"/>
      <c r="AP1547" s="24"/>
      <c r="AQ1547" s="24"/>
      <c r="AR1547" s="24"/>
      <c r="AS1547" s="24"/>
      <c r="AT1547" s="24"/>
      <c r="AU1547" s="24"/>
      <c r="AV1547" s="24"/>
      <c r="AW1547" s="24"/>
      <c r="AX1547" s="24"/>
      <c r="AY1547" s="24"/>
      <c r="AZ1547" s="24"/>
      <c r="BA1547" s="24"/>
      <c r="BB1547" s="24"/>
      <c r="BC1547" s="26" t="s">
        <v>566</v>
      </c>
      <c r="BD1547" s="24"/>
      <c r="BE1547" s="24"/>
      <c r="BF1547" s="24"/>
      <c r="BG1547" s="24"/>
      <c r="BH1547" s="24"/>
      <c r="BI1547" s="24"/>
      <c r="BJ1547" s="24"/>
      <c r="BK1547" s="24"/>
      <c r="BL1547" s="24"/>
      <c r="BM1547" s="24"/>
      <c r="BN1547" s="24"/>
      <c r="BO1547" s="24"/>
      <c r="BP1547" s="24"/>
      <c r="BQ1547" s="24"/>
      <c r="BR1547" s="24"/>
      <c r="BS1547" s="24"/>
      <c r="BT1547" s="24"/>
      <c r="BU1547" s="24"/>
      <c r="BV1547" s="24"/>
      <c r="BW1547" s="24"/>
      <c r="BX1547" s="24"/>
      <c r="BY1547" s="24"/>
      <c r="BZ1547" s="24"/>
      <c r="CA1547" s="24"/>
      <c r="CB1547" s="24"/>
      <c r="CC1547" s="24"/>
      <c r="CD1547" s="24"/>
      <c r="CE1547" s="24"/>
      <c r="CF1547" s="24"/>
      <c r="CG1547" s="24"/>
      <c r="CH1547" s="24"/>
      <c r="CI1547" s="24"/>
      <c r="CJ1547" s="24"/>
      <c r="CK1547" s="24"/>
      <c r="CL1547" s="24"/>
      <c r="CM1547" s="24"/>
      <c r="CN1547" s="24"/>
      <c r="CO1547" s="24"/>
      <c r="CP1547" s="24"/>
      <c r="CQ1547" s="24"/>
      <c r="CR1547" s="24"/>
      <c r="CS1547" s="24"/>
      <c r="CT1547" s="24"/>
      <c r="CU1547" s="24"/>
      <c r="CV1547" s="24"/>
      <c r="CW1547" s="24"/>
      <c r="CX1547" s="24"/>
      <c r="CY1547" s="24"/>
      <c r="CZ1547" s="24"/>
      <c r="DA1547" s="24"/>
      <c r="DB1547" s="24"/>
      <c r="DC1547" s="24"/>
      <c r="DD1547" s="24"/>
      <c r="DE1547" s="24"/>
      <c r="DF1547" s="26" t="s">
        <v>139</v>
      </c>
      <c r="DG1547" s="26" t="s">
        <v>139</v>
      </c>
      <c r="DH1547" s="26" t="s">
        <v>139</v>
      </c>
      <c r="DI1547" s="26" t="s">
        <v>139</v>
      </c>
      <c r="DJ1547" s="26" t="s">
        <v>139</v>
      </c>
      <c r="DK1547" s="26" t="s">
        <v>139</v>
      </c>
      <c r="DL1547" s="26" t="s">
        <v>139</v>
      </c>
      <c r="DM1547" s="26" t="s">
        <v>139</v>
      </c>
      <c r="DN1547" s="26" t="s">
        <v>139</v>
      </c>
      <c r="DO1547" s="26" t="s">
        <v>139</v>
      </c>
    </row>
    <row r="1548" spans="1:119" ht="20.100000000000001" customHeight="1" x14ac:dyDescent="0.25">
      <c r="A1548" s="29" t="str">
        <f t="shared" si="336"/>
        <v>Jan Mitra Nyas2</v>
      </c>
      <c r="B1548" s="29" t="str">
        <f t="shared" si="337"/>
        <v>Jan Mitra Nyas</v>
      </c>
      <c r="C1548" s="29">
        <f t="shared" si="338"/>
        <v>2</v>
      </c>
      <c r="D1548" s="30" t="str">
        <f t="shared" si="339"/>
        <v>South Asia</v>
      </c>
      <c r="E1548" s="30" t="str">
        <f t="shared" si="340"/>
        <v>Varanasi, India</v>
      </c>
      <c r="F1548" s="31">
        <f t="shared" si="341"/>
        <v>4</v>
      </c>
      <c r="G1548" s="31">
        <f t="shared" si="342"/>
        <v>3</v>
      </c>
      <c r="H1548" s="31">
        <f t="shared" si="343"/>
        <v>3</v>
      </c>
      <c r="I1548" s="31">
        <f t="shared" si="344"/>
        <v>3</v>
      </c>
      <c r="J1548" s="31">
        <f t="shared" si="345"/>
        <v>4</v>
      </c>
      <c r="K1548" s="31">
        <f t="shared" si="346"/>
        <v>3</v>
      </c>
      <c r="L1548" s="31">
        <f t="shared" si="347"/>
        <v>4</v>
      </c>
      <c r="M1548" s="31">
        <f t="shared" si="348"/>
        <v>4</v>
      </c>
      <c r="N1548" s="31">
        <f t="shared" si="349"/>
        <v>3.5</v>
      </c>
      <c r="O1548" s="26" t="s">
        <v>8597</v>
      </c>
      <c r="P1548" s="26" t="s">
        <v>108</v>
      </c>
      <c r="Q1548" s="27">
        <v>40833</v>
      </c>
      <c r="R1548" s="26" t="s">
        <v>155</v>
      </c>
      <c r="S1548" s="26" t="s">
        <v>321</v>
      </c>
      <c r="T1548" s="26" t="s">
        <v>175</v>
      </c>
      <c r="U1548" s="26" t="s">
        <v>112</v>
      </c>
      <c r="V1548" s="26" t="s">
        <v>225</v>
      </c>
      <c r="W1548" s="26" t="s">
        <v>226</v>
      </c>
      <c r="X1548" s="26" t="s">
        <v>8036</v>
      </c>
      <c r="Y1548" s="26" t="s">
        <v>8567</v>
      </c>
      <c r="Z1548" s="24"/>
      <c r="AA1548" s="24"/>
      <c r="AB1548" s="26" t="s">
        <v>117</v>
      </c>
      <c r="AC1548" s="28">
        <v>11000</v>
      </c>
      <c r="AD1548" s="26" t="s">
        <v>4322</v>
      </c>
      <c r="AE1548" s="26" t="s">
        <v>249</v>
      </c>
      <c r="AF1548" s="26" t="s">
        <v>139</v>
      </c>
      <c r="AG1548" s="26" t="s">
        <v>224</v>
      </c>
      <c r="AH1548" s="26" t="s">
        <v>143</v>
      </c>
      <c r="AI1548" s="28">
        <v>11000</v>
      </c>
      <c r="AJ1548" s="24"/>
      <c r="AK1548" s="26" t="s">
        <v>8598</v>
      </c>
      <c r="AL1548" s="26" t="s">
        <v>8599</v>
      </c>
      <c r="AM1548" s="26" t="s">
        <v>8600</v>
      </c>
      <c r="AN1548" s="26" t="s">
        <v>8601</v>
      </c>
      <c r="AO1548" s="26" t="s">
        <v>8602</v>
      </c>
      <c r="AP1548" s="24"/>
      <c r="AQ1548" s="24"/>
      <c r="AR1548" s="24"/>
      <c r="AS1548" s="24"/>
      <c r="AT1548" s="26" t="s">
        <v>8603</v>
      </c>
      <c r="AU1548" s="26" t="s">
        <v>8604</v>
      </c>
      <c r="AV1548" s="24"/>
      <c r="AW1548" s="28">
        <v>225405</v>
      </c>
      <c r="AX1548" s="26">
        <v>3778</v>
      </c>
      <c r="AY1548" s="28">
        <v>500</v>
      </c>
      <c r="AZ1548" s="28">
        <v>250</v>
      </c>
      <c r="BA1548" s="26">
        <v>0</v>
      </c>
      <c r="BB1548" s="26" t="s">
        <v>241</v>
      </c>
      <c r="BC1548" s="26" t="s">
        <v>566</v>
      </c>
      <c r="BD1548" s="24"/>
      <c r="BE1548" s="24"/>
      <c r="BF1548" s="26" t="s">
        <v>8595</v>
      </c>
      <c r="BG1548" s="26" t="s">
        <v>191</v>
      </c>
      <c r="BH1548" s="26" t="s">
        <v>8594</v>
      </c>
      <c r="BI1548" s="26" t="s">
        <v>226</v>
      </c>
      <c r="BJ1548" s="26" t="s">
        <v>5455</v>
      </c>
      <c r="BK1548" s="26" t="s">
        <v>226</v>
      </c>
      <c r="BL1548" s="26" t="s">
        <v>8593</v>
      </c>
      <c r="BM1548" s="26" t="s">
        <v>1955</v>
      </c>
      <c r="BN1548" s="24"/>
      <c r="BO1548" s="24"/>
      <c r="BP1548" s="24"/>
      <c r="BQ1548" s="24"/>
      <c r="BR1548" s="26">
        <v>4</v>
      </c>
      <c r="BS1548" s="26">
        <v>3</v>
      </c>
      <c r="BT1548" s="26">
        <v>3</v>
      </c>
      <c r="BU1548" s="26">
        <v>3</v>
      </c>
      <c r="BV1548" s="26">
        <v>4</v>
      </c>
      <c r="BW1548" s="26">
        <v>3</v>
      </c>
      <c r="BX1548" s="26">
        <v>4</v>
      </c>
      <c r="BY1548" s="26">
        <v>4</v>
      </c>
      <c r="BZ1548" s="24"/>
      <c r="CA1548" s="24"/>
      <c r="CB1548" s="24"/>
      <c r="CC1548" s="24"/>
      <c r="CD1548" s="24"/>
      <c r="CE1548" s="24"/>
      <c r="CF1548" s="24"/>
      <c r="CG1548" s="24"/>
      <c r="CH1548" s="24"/>
      <c r="CI1548" s="24"/>
      <c r="CJ1548" s="24"/>
      <c r="CK1548" s="24"/>
      <c r="CL1548" s="24"/>
      <c r="CM1548" s="24"/>
      <c r="CN1548" s="24"/>
      <c r="CO1548" s="24"/>
      <c r="CP1548" s="24"/>
      <c r="CQ1548" s="24"/>
      <c r="CR1548" s="24"/>
      <c r="CS1548" s="24"/>
      <c r="CT1548" s="24"/>
      <c r="CU1548" s="24"/>
      <c r="CV1548" s="24"/>
      <c r="CW1548" s="24"/>
      <c r="CX1548" s="24"/>
      <c r="CY1548" s="24"/>
      <c r="CZ1548" s="24"/>
      <c r="DA1548" s="24"/>
      <c r="DB1548" s="24"/>
      <c r="DC1548" s="24"/>
      <c r="DD1548" s="24"/>
      <c r="DE1548" s="24"/>
      <c r="DF1548" s="26" t="s">
        <v>139</v>
      </c>
      <c r="DG1548" s="26" t="s">
        <v>139</v>
      </c>
      <c r="DH1548" s="26" t="s">
        <v>139</v>
      </c>
      <c r="DI1548" s="26" t="s">
        <v>139</v>
      </c>
      <c r="DJ1548" s="26" t="s">
        <v>139</v>
      </c>
      <c r="DK1548" s="26" t="s">
        <v>139</v>
      </c>
      <c r="DL1548" s="26" t="s">
        <v>139</v>
      </c>
      <c r="DM1548" s="26" t="s">
        <v>139</v>
      </c>
      <c r="DN1548" s="26" t="s">
        <v>139</v>
      </c>
      <c r="DO1548" s="26" t="s">
        <v>139</v>
      </c>
    </row>
    <row r="1549" spans="1:119" ht="20.100000000000001" customHeight="1" x14ac:dyDescent="0.25">
      <c r="A1549" s="29" t="str">
        <f t="shared" si="336"/>
        <v>Jan Mitra Nyas1</v>
      </c>
      <c r="B1549" s="29" t="str">
        <f t="shared" si="337"/>
        <v>Jan Mitra Nyas</v>
      </c>
      <c r="C1549" s="29">
        <f t="shared" si="338"/>
        <v>1</v>
      </c>
      <c r="D1549" s="30" t="str">
        <f t="shared" si="339"/>
        <v>South Asia</v>
      </c>
      <c r="E1549" s="30" t="str">
        <f t="shared" si="340"/>
        <v>Varanasi, India</v>
      </c>
      <c r="F1549" s="31">
        <f t="shared" si="341"/>
        <v>1</v>
      </c>
      <c r="G1549" s="31">
        <f t="shared" si="342"/>
        <v>2</v>
      </c>
      <c r="H1549" s="31">
        <f t="shared" si="343"/>
        <v>2</v>
      </c>
      <c r="I1549" s="31">
        <f t="shared" si="344"/>
        <v>2</v>
      </c>
      <c r="J1549" s="31">
        <f t="shared" si="345"/>
        <v>2</v>
      </c>
      <c r="K1549" s="31">
        <f t="shared" si="346"/>
        <v>2</v>
      </c>
      <c r="L1549" s="31">
        <f t="shared" si="347"/>
        <v>4</v>
      </c>
      <c r="M1549" s="31">
        <f t="shared" si="348"/>
        <v>2</v>
      </c>
      <c r="N1549" s="31">
        <f t="shared" si="349"/>
        <v>2.1</v>
      </c>
      <c r="O1549" s="26" t="s">
        <v>8605</v>
      </c>
      <c r="P1549" s="26" t="s">
        <v>108</v>
      </c>
      <c r="Q1549" s="27">
        <v>40469</v>
      </c>
      <c r="R1549" s="26" t="s">
        <v>155</v>
      </c>
      <c r="S1549" s="26" t="s">
        <v>332</v>
      </c>
      <c r="T1549" s="26" t="s">
        <v>333</v>
      </c>
      <c r="U1549" s="26" t="s">
        <v>168</v>
      </c>
      <c r="V1549" s="26" t="s">
        <v>225</v>
      </c>
      <c r="W1549" s="26" t="s">
        <v>226</v>
      </c>
      <c r="X1549" s="26" t="s">
        <v>8036</v>
      </c>
      <c r="Y1549" s="26" t="s">
        <v>8567</v>
      </c>
      <c r="Z1549" s="24"/>
      <c r="AA1549" s="24"/>
      <c r="AB1549" s="26" t="s">
        <v>117</v>
      </c>
      <c r="AC1549" s="28">
        <v>6000</v>
      </c>
      <c r="AD1549" s="26" t="s">
        <v>4322</v>
      </c>
      <c r="AE1549" s="26" t="s">
        <v>249</v>
      </c>
      <c r="AF1549" s="26" t="s">
        <v>139</v>
      </c>
      <c r="AG1549" s="26" t="s">
        <v>224</v>
      </c>
      <c r="AH1549" s="26" t="s">
        <v>158</v>
      </c>
      <c r="AI1549" s="28">
        <v>6000</v>
      </c>
      <c r="AJ1549" s="24"/>
      <c r="AK1549" s="26" t="s">
        <v>8606</v>
      </c>
      <c r="AL1549" s="26" t="s">
        <v>8607</v>
      </c>
      <c r="AM1549" s="24"/>
      <c r="AN1549" s="24"/>
      <c r="AO1549" s="24"/>
      <c r="AP1549" s="24"/>
      <c r="AQ1549" s="24"/>
      <c r="AR1549" s="24"/>
      <c r="AS1549" s="24"/>
      <c r="AT1549" s="24"/>
      <c r="AU1549" s="24"/>
      <c r="AV1549" s="24"/>
      <c r="AW1549" s="28">
        <v>75088</v>
      </c>
      <c r="AX1549" s="26">
        <v>1168</v>
      </c>
      <c r="AY1549" s="28">
        <v>200</v>
      </c>
      <c r="AZ1549" s="28">
        <v>123</v>
      </c>
      <c r="BA1549" s="26">
        <v>0</v>
      </c>
      <c r="BB1549" s="26" t="s">
        <v>241</v>
      </c>
      <c r="BC1549" s="26" t="s">
        <v>566</v>
      </c>
      <c r="BD1549" s="24"/>
      <c r="BE1549" s="24"/>
      <c r="BF1549" s="26" t="s">
        <v>8594</v>
      </c>
      <c r="BG1549" s="26" t="s">
        <v>226</v>
      </c>
      <c r="BH1549" s="26" t="s">
        <v>8595</v>
      </c>
      <c r="BI1549" s="26" t="s">
        <v>191</v>
      </c>
      <c r="BJ1549" s="26" t="s">
        <v>8593</v>
      </c>
      <c r="BK1549" s="26" t="s">
        <v>1955</v>
      </c>
      <c r="BL1549" s="24"/>
      <c r="BM1549" s="24"/>
      <c r="BN1549" s="24"/>
      <c r="BO1549" s="24"/>
      <c r="BP1549" s="24"/>
      <c r="BQ1549" s="24"/>
      <c r="BR1549" s="26">
        <v>1</v>
      </c>
      <c r="BS1549" s="26">
        <v>2</v>
      </c>
      <c r="BT1549" s="26">
        <v>2</v>
      </c>
      <c r="BU1549" s="26">
        <v>2</v>
      </c>
      <c r="BV1549" s="26">
        <v>2</v>
      </c>
      <c r="BW1549" s="26">
        <v>2</v>
      </c>
      <c r="BX1549" s="26">
        <v>4</v>
      </c>
      <c r="BY1549" s="26">
        <v>2</v>
      </c>
      <c r="BZ1549" s="24"/>
      <c r="CA1549" s="24"/>
      <c r="CB1549" s="24"/>
      <c r="CC1549" s="24"/>
      <c r="CD1549" s="24"/>
      <c r="CE1549" s="24"/>
      <c r="CF1549" s="24"/>
      <c r="CG1549" s="24"/>
      <c r="CH1549" s="24"/>
      <c r="CI1549" s="24"/>
      <c r="CJ1549" s="24"/>
      <c r="CK1549" s="24"/>
      <c r="CL1549" s="24"/>
      <c r="CM1549" s="24"/>
      <c r="CN1549" s="24"/>
      <c r="CO1549" s="24"/>
      <c r="CP1549" s="24"/>
      <c r="CQ1549" s="24"/>
      <c r="CR1549" s="24"/>
      <c r="CS1549" s="24"/>
      <c r="CT1549" s="24"/>
      <c r="CU1549" s="24"/>
      <c r="CV1549" s="24"/>
      <c r="CW1549" s="24"/>
      <c r="CX1549" s="24"/>
      <c r="CY1549" s="24"/>
      <c r="CZ1549" s="24"/>
      <c r="DA1549" s="24"/>
      <c r="DB1549" s="24"/>
      <c r="DC1549" s="24"/>
      <c r="DD1549" s="24"/>
      <c r="DE1549" s="24"/>
      <c r="DF1549" s="26" t="s">
        <v>139</v>
      </c>
      <c r="DG1549" s="26" t="s">
        <v>120</v>
      </c>
      <c r="DH1549" s="26" t="s">
        <v>139</v>
      </c>
      <c r="DI1549" s="26" t="s">
        <v>139</v>
      </c>
      <c r="DJ1549" s="26" t="s">
        <v>120</v>
      </c>
      <c r="DK1549" s="26" t="s">
        <v>139</v>
      </c>
      <c r="DL1549" s="26" t="s">
        <v>139</v>
      </c>
      <c r="DM1549" s="26" t="s">
        <v>139</v>
      </c>
      <c r="DN1549" s="26" t="s">
        <v>139</v>
      </c>
      <c r="DO1549" s="26" t="s">
        <v>139</v>
      </c>
    </row>
    <row r="1550" spans="1:119" ht="20.100000000000001" customHeight="1" x14ac:dyDescent="0.25">
      <c r="A1550" s="29" t="str">
        <f t="shared" si="336"/>
        <v>Janpath (People's Way)7</v>
      </c>
      <c r="B1550" s="29" t="str">
        <f t="shared" si="337"/>
        <v>Janpath (People's Way)</v>
      </c>
      <c r="C1550" s="29">
        <f t="shared" si="338"/>
        <v>7</v>
      </c>
      <c r="D1550" s="30" t="str">
        <f t="shared" si="339"/>
        <v>South Asia</v>
      </c>
      <c r="E1550" s="30" t="str">
        <f t="shared" si="340"/>
        <v>Ahmedabad, India</v>
      </c>
      <c r="F1550" s="31">
        <f t="shared" si="341"/>
        <v>4</v>
      </c>
      <c r="G1550" s="31">
        <f t="shared" si="342"/>
        <v>3</v>
      </c>
      <c r="H1550" s="31">
        <f t="shared" si="343"/>
        <v>2</v>
      </c>
      <c r="I1550" s="31">
        <f t="shared" si="344"/>
        <v>3</v>
      </c>
      <c r="J1550" s="31">
        <f t="shared" si="345"/>
        <v>3</v>
      </c>
      <c r="K1550" s="31">
        <f t="shared" si="346"/>
        <v>4</v>
      </c>
      <c r="L1550" s="31">
        <f t="shared" si="347"/>
        <v>4</v>
      </c>
      <c r="M1550" s="31">
        <f t="shared" si="348"/>
        <v>4</v>
      </c>
      <c r="N1550" s="31">
        <f t="shared" si="349"/>
        <v>3.4</v>
      </c>
      <c r="O1550" s="26" t="s">
        <v>8608</v>
      </c>
      <c r="P1550" s="26" t="s">
        <v>108</v>
      </c>
      <c r="Q1550" s="27">
        <v>42129</v>
      </c>
      <c r="R1550" s="26" t="s">
        <v>305</v>
      </c>
      <c r="S1550" s="26" t="s">
        <v>277</v>
      </c>
      <c r="T1550" s="26" t="s">
        <v>278</v>
      </c>
      <c r="U1550" s="26" t="s">
        <v>168</v>
      </c>
      <c r="V1550" s="26" t="s">
        <v>225</v>
      </c>
      <c r="W1550" s="26" t="s">
        <v>226</v>
      </c>
      <c r="X1550" s="26" t="s">
        <v>8609</v>
      </c>
      <c r="Y1550" s="26" t="s">
        <v>8610</v>
      </c>
      <c r="Z1550" s="26" t="s">
        <v>8611</v>
      </c>
      <c r="AA1550" s="24"/>
      <c r="AB1550" s="26" t="s">
        <v>117</v>
      </c>
      <c r="AC1550" s="28">
        <v>5000</v>
      </c>
      <c r="AD1550" s="24"/>
      <c r="AE1550" s="26" t="s">
        <v>249</v>
      </c>
      <c r="AF1550" s="26" t="s">
        <v>120</v>
      </c>
      <c r="AG1550" s="26" t="s">
        <v>645</v>
      </c>
      <c r="AH1550" s="26" t="s">
        <v>235</v>
      </c>
      <c r="AI1550" s="28">
        <v>5000</v>
      </c>
      <c r="AJ1550" s="26" t="s">
        <v>8612</v>
      </c>
      <c r="AK1550" s="26" t="s">
        <v>8613</v>
      </c>
      <c r="AL1550" s="26" t="s">
        <v>8614</v>
      </c>
      <c r="AM1550" s="24"/>
      <c r="AN1550" s="24"/>
      <c r="AO1550" s="24"/>
      <c r="AP1550" s="24"/>
      <c r="AQ1550" s="24"/>
      <c r="AR1550" s="26" t="s">
        <v>8615</v>
      </c>
      <c r="AS1550" s="24"/>
      <c r="AT1550" s="24"/>
      <c r="AU1550" s="26" t="s">
        <v>8616</v>
      </c>
      <c r="AV1550" s="24"/>
      <c r="AW1550" s="28">
        <v>37661</v>
      </c>
      <c r="AX1550" s="26">
        <v>646</v>
      </c>
      <c r="AY1550" s="28">
        <v>125</v>
      </c>
      <c r="AZ1550" s="28">
        <v>100</v>
      </c>
      <c r="BA1550" s="26">
        <v>0</v>
      </c>
      <c r="BB1550" s="26" t="s">
        <v>241</v>
      </c>
      <c r="BC1550" s="26" t="s">
        <v>8617</v>
      </c>
      <c r="BD1550" s="26" t="s">
        <v>125</v>
      </c>
      <c r="BE1550" s="24"/>
      <c r="BF1550" s="26" t="s">
        <v>8618</v>
      </c>
      <c r="BG1550" s="26" t="s">
        <v>226</v>
      </c>
      <c r="BH1550" s="24"/>
      <c r="BI1550" s="26" t="s">
        <v>226</v>
      </c>
      <c r="BJ1550" s="24"/>
      <c r="BK1550" s="26" t="s">
        <v>226</v>
      </c>
      <c r="BL1550" s="24"/>
      <c r="BM1550" s="26" t="s">
        <v>226</v>
      </c>
      <c r="BN1550" s="24"/>
      <c r="BO1550" s="26" t="s">
        <v>226</v>
      </c>
      <c r="BP1550" s="24"/>
      <c r="BQ1550" s="24"/>
      <c r="BR1550" s="26">
        <v>4</v>
      </c>
      <c r="BS1550" s="26">
        <v>3</v>
      </c>
      <c r="BT1550" s="26">
        <v>2</v>
      </c>
      <c r="BU1550" s="26">
        <v>3</v>
      </c>
      <c r="BV1550" s="26">
        <v>3</v>
      </c>
      <c r="BW1550" s="26">
        <v>4</v>
      </c>
      <c r="BX1550" s="26">
        <v>4</v>
      </c>
      <c r="BY1550" s="26">
        <v>4</v>
      </c>
      <c r="BZ1550" s="24"/>
      <c r="CA1550" s="24"/>
      <c r="CB1550" s="24"/>
      <c r="CC1550" s="24"/>
      <c r="CD1550" s="24"/>
      <c r="CE1550" s="24"/>
      <c r="CF1550" s="24"/>
      <c r="CG1550" s="24"/>
      <c r="CH1550" s="24"/>
      <c r="CI1550" s="24"/>
      <c r="CJ1550" s="24"/>
      <c r="CK1550" s="24"/>
      <c r="CL1550" s="24"/>
      <c r="CM1550" s="24"/>
      <c r="CN1550" s="24"/>
      <c r="CO1550" s="24"/>
      <c r="CP1550" s="24"/>
      <c r="CQ1550" s="24"/>
      <c r="CR1550" s="24"/>
      <c r="CS1550" s="24"/>
      <c r="CT1550" s="24"/>
      <c r="CU1550" s="24"/>
      <c r="CV1550" s="24"/>
      <c r="CW1550" s="24"/>
      <c r="CX1550" s="24"/>
      <c r="CY1550" s="24"/>
      <c r="CZ1550" s="24"/>
      <c r="DA1550" s="24"/>
      <c r="DB1550" s="24"/>
      <c r="DC1550" s="24"/>
      <c r="DD1550" s="24"/>
      <c r="DE1550" s="24"/>
      <c r="DF1550" s="26" t="s">
        <v>139</v>
      </c>
      <c r="DG1550" s="26" t="s">
        <v>120</v>
      </c>
      <c r="DH1550" s="26" t="s">
        <v>120</v>
      </c>
      <c r="DI1550" s="26" t="s">
        <v>139</v>
      </c>
      <c r="DJ1550" s="26" t="s">
        <v>139</v>
      </c>
      <c r="DK1550" s="26" t="s">
        <v>139</v>
      </c>
      <c r="DL1550" s="26" t="s">
        <v>139</v>
      </c>
      <c r="DM1550" s="26" t="s">
        <v>139</v>
      </c>
      <c r="DN1550" s="26" t="s">
        <v>139</v>
      </c>
      <c r="DO1550" s="26" t="s">
        <v>139</v>
      </c>
    </row>
    <row r="1551" spans="1:119" ht="20.100000000000001" customHeight="1" x14ac:dyDescent="0.25">
      <c r="A1551" s="29" t="str">
        <f t="shared" si="336"/>
        <v>Janpath (People's Way)6</v>
      </c>
      <c r="B1551" s="29" t="str">
        <f t="shared" si="337"/>
        <v>Janpath (People's Way)</v>
      </c>
      <c r="C1551" s="29">
        <f t="shared" si="338"/>
        <v>6</v>
      </c>
      <c r="D1551" s="30" t="str">
        <f t="shared" si="339"/>
        <v>South Asia</v>
      </c>
      <c r="E1551" s="30" t="str">
        <f t="shared" si="340"/>
        <v>Ahmedabad, India</v>
      </c>
      <c r="F1551" s="31">
        <f t="shared" si="341"/>
        <v>4</v>
      </c>
      <c r="G1551" s="31">
        <f t="shared" si="342"/>
        <v>3</v>
      </c>
      <c r="H1551" s="31">
        <f t="shared" si="343"/>
        <v>2</v>
      </c>
      <c r="I1551" s="31">
        <f t="shared" si="344"/>
        <v>4</v>
      </c>
      <c r="J1551" s="31">
        <f t="shared" si="345"/>
        <v>4</v>
      </c>
      <c r="K1551" s="31">
        <f t="shared" si="346"/>
        <v>4</v>
      </c>
      <c r="L1551" s="31">
        <f t="shared" si="347"/>
        <v>4</v>
      </c>
      <c r="M1551" s="31">
        <f t="shared" si="348"/>
        <v>2</v>
      </c>
      <c r="N1551" s="31">
        <f t="shared" si="349"/>
        <v>3.4</v>
      </c>
      <c r="O1551" s="26" t="s">
        <v>8619</v>
      </c>
      <c r="P1551" s="26" t="s">
        <v>108</v>
      </c>
      <c r="Q1551" s="27">
        <v>41771</v>
      </c>
      <c r="R1551" s="26" t="s">
        <v>166</v>
      </c>
      <c r="S1551" s="26" t="s">
        <v>193</v>
      </c>
      <c r="T1551" s="26" t="s">
        <v>194</v>
      </c>
      <c r="U1551" s="26" t="s">
        <v>168</v>
      </c>
      <c r="V1551" s="26" t="s">
        <v>225</v>
      </c>
      <c r="W1551" s="26" t="s">
        <v>226</v>
      </c>
      <c r="X1551" s="26" t="s">
        <v>8609</v>
      </c>
      <c r="Y1551" s="26" t="s">
        <v>8610</v>
      </c>
      <c r="Z1551" s="26" t="s">
        <v>8611</v>
      </c>
      <c r="AA1551" s="24"/>
      <c r="AB1551" s="26" t="s">
        <v>117</v>
      </c>
      <c r="AC1551" s="28">
        <v>12000</v>
      </c>
      <c r="AD1551" s="24"/>
      <c r="AE1551" s="26" t="s">
        <v>249</v>
      </c>
      <c r="AF1551" s="26" t="s">
        <v>120</v>
      </c>
      <c r="AG1551" s="26" t="s">
        <v>645</v>
      </c>
      <c r="AH1551" s="26" t="s">
        <v>250</v>
      </c>
      <c r="AI1551" s="28">
        <v>12000</v>
      </c>
      <c r="AJ1551" s="26" t="s">
        <v>8620</v>
      </c>
      <c r="AK1551" s="26" t="s">
        <v>8621</v>
      </c>
      <c r="AL1551" s="26" t="s">
        <v>8614</v>
      </c>
      <c r="AM1551" s="24"/>
      <c r="AN1551" s="24"/>
      <c r="AO1551" s="24"/>
      <c r="AP1551" s="24"/>
      <c r="AQ1551" s="26" t="s">
        <v>8622</v>
      </c>
      <c r="AR1551" s="24"/>
      <c r="AS1551" s="26" t="s">
        <v>8623</v>
      </c>
      <c r="AT1551" s="24"/>
      <c r="AU1551" s="26" t="s">
        <v>8624</v>
      </c>
      <c r="AV1551" s="24"/>
      <c r="AW1551" s="28">
        <v>63045</v>
      </c>
      <c r="AX1551" s="26">
        <v>795</v>
      </c>
      <c r="AY1551" s="28">
        <v>100</v>
      </c>
      <c r="AZ1551" s="28">
        <v>200</v>
      </c>
      <c r="BA1551" s="26">
        <v>0</v>
      </c>
      <c r="BB1551" s="26" t="s">
        <v>241</v>
      </c>
      <c r="BC1551" s="26" t="s">
        <v>8617</v>
      </c>
      <c r="BD1551" s="26" t="s">
        <v>125</v>
      </c>
      <c r="BE1551" s="24"/>
      <c r="BF1551" s="26" t="s">
        <v>8625</v>
      </c>
      <c r="BG1551" s="26" t="s">
        <v>261</v>
      </c>
      <c r="BH1551" s="26" t="s">
        <v>8626</v>
      </c>
      <c r="BI1551" s="26" t="s">
        <v>226</v>
      </c>
      <c r="BJ1551" s="26" t="s">
        <v>8627</v>
      </c>
      <c r="BK1551" s="26" t="s">
        <v>226</v>
      </c>
      <c r="BL1551" s="24"/>
      <c r="BM1551" s="24"/>
      <c r="BN1551" s="24"/>
      <c r="BO1551" s="24"/>
      <c r="BP1551" s="24"/>
      <c r="BQ1551" s="24"/>
      <c r="BR1551" s="26">
        <v>4</v>
      </c>
      <c r="BS1551" s="26">
        <v>3</v>
      </c>
      <c r="BT1551" s="26">
        <v>2</v>
      </c>
      <c r="BU1551" s="26">
        <v>4</v>
      </c>
      <c r="BV1551" s="26">
        <v>4</v>
      </c>
      <c r="BW1551" s="26">
        <v>4</v>
      </c>
      <c r="BX1551" s="26">
        <v>4</v>
      </c>
      <c r="BY1551" s="26">
        <v>2</v>
      </c>
      <c r="BZ1551" s="24"/>
      <c r="CA1551" s="24"/>
      <c r="CB1551" s="24"/>
      <c r="CC1551" s="24"/>
      <c r="CD1551" s="24"/>
      <c r="CE1551" s="24"/>
      <c r="CF1551" s="24"/>
      <c r="CG1551" s="24"/>
      <c r="CH1551" s="24"/>
      <c r="CI1551" s="24"/>
      <c r="CJ1551" s="24"/>
      <c r="CK1551" s="24"/>
      <c r="CL1551" s="24"/>
      <c r="CM1551" s="24"/>
      <c r="CN1551" s="24"/>
      <c r="CO1551" s="24"/>
      <c r="CP1551" s="24"/>
      <c r="CQ1551" s="24"/>
      <c r="CR1551" s="24"/>
      <c r="CS1551" s="24"/>
      <c r="CT1551" s="24"/>
      <c r="CU1551" s="24"/>
      <c r="CV1551" s="24"/>
      <c r="CW1551" s="24"/>
      <c r="CX1551" s="24"/>
      <c r="CY1551" s="24"/>
      <c r="CZ1551" s="24"/>
      <c r="DA1551" s="24"/>
      <c r="DB1551" s="24"/>
      <c r="DC1551" s="24"/>
      <c r="DD1551" s="24"/>
      <c r="DE1551" s="24"/>
      <c r="DF1551" s="26" t="s">
        <v>139</v>
      </c>
      <c r="DG1551" s="26" t="s">
        <v>120</v>
      </c>
      <c r="DH1551" s="26" t="s">
        <v>139</v>
      </c>
      <c r="DI1551" s="26" t="s">
        <v>139</v>
      </c>
      <c r="DJ1551" s="26" t="s">
        <v>139</v>
      </c>
      <c r="DK1551" s="26" t="s">
        <v>139</v>
      </c>
      <c r="DL1551" s="26" t="s">
        <v>139</v>
      </c>
      <c r="DM1551" s="26" t="s">
        <v>139</v>
      </c>
      <c r="DN1551" s="26" t="s">
        <v>139</v>
      </c>
      <c r="DO1551" s="26" t="s">
        <v>139</v>
      </c>
    </row>
    <row r="1552" spans="1:119" ht="20.100000000000001" customHeight="1" x14ac:dyDescent="0.25">
      <c r="A1552" s="29" t="str">
        <f t="shared" si="336"/>
        <v>Janpath (People's Way)5</v>
      </c>
      <c r="B1552" s="29" t="str">
        <f t="shared" si="337"/>
        <v>Janpath (People's Way)</v>
      </c>
      <c r="C1552" s="29">
        <f t="shared" si="338"/>
        <v>5</v>
      </c>
      <c r="D1552" s="30" t="str">
        <f t="shared" si="339"/>
        <v>South Asia</v>
      </c>
      <c r="E1552" s="30" t="str">
        <f t="shared" si="340"/>
        <v>Ahmedabad, India</v>
      </c>
      <c r="F1552" s="31">
        <f t="shared" si="341"/>
        <v>3</v>
      </c>
      <c r="G1552" s="31">
        <f t="shared" si="342"/>
        <v>3</v>
      </c>
      <c r="H1552" s="31">
        <f t="shared" si="343"/>
        <v>2</v>
      </c>
      <c r="I1552" s="31">
        <f t="shared" si="344"/>
        <v>4</v>
      </c>
      <c r="J1552" s="31">
        <f t="shared" si="345"/>
        <v>2</v>
      </c>
      <c r="K1552" s="31">
        <f t="shared" si="346"/>
        <v>4</v>
      </c>
      <c r="L1552" s="31">
        <f t="shared" si="347"/>
        <v>5</v>
      </c>
      <c r="M1552" s="31">
        <f t="shared" si="348"/>
        <v>3</v>
      </c>
      <c r="N1552" s="31">
        <f t="shared" si="349"/>
        <v>3.3</v>
      </c>
      <c r="O1552" s="26" t="s">
        <v>8628</v>
      </c>
      <c r="P1552" s="26" t="s">
        <v>108</v>
      </c>
      <c r="Q1552" s="27">
        <v>41400</v>
      </c>
      <c r="R1552" s="26" t="s">
        <v>166</v>
      </c>
      <c r="S1552" s="26" t="s">
        <v>206</v>
      </c>
      <c r="T1552" s="26" t="s">
        <v>207</v>
      </c>
      <c r="U1552" s="26" t="s">
        <v>168</v>
      </c>
      <c r="V1552" s="26" t="s">
        <v>225</v>
      </c>
      <c r="W1552" s="26" t="s">
        <v>226</v>
      </c>
      <c r="X1552" s="26" t="s">
        <v>8609</v>
      </c>
      <c r="Y1552" s="26" t="s">
        <v>8610</v>
      </c>
      <c r="Z1552" s="26" t="s">
        <v>8611</v>
      </c>
      <c r="AA1552" s="24"/>
      <c r="AB1552" s="26" t="s">
        <v>117</v>
      </c>
      <c r="AC1552" s="28">
        <v>12000</v>
      </c>
      <c r="AD1552" s="24"/>
      <c r="AE1552" s="26" t="s">
        <v>249</v>
      </c>
      <c r="AF1552" s="26" t="s">
        <v>120</v>
      </c>
      <c r="AG1552" s="26" t="s">
        <v>645</v>
      </c>
      <c r="AH1552" s="26" t="s">
        <v>176</v>
      </c>
      <c r="AI1552" s="28">
        <v>12000</v>
      </c>
      <c r="AJ1552" s="26" t="s">
        <v>8629</v>
      </c>
      <c r="AK1552" s="26" t="s">
        <v>8613</v>
      </c>
      <c r="AL1552" s="26" t="s">
        <v>8614</v>
      </c>
      <c r="AM1552" s="24"/>
      <c r="AN1552" s="24"/>
      <c r="AO1552" s="24"/>
      <c r="AP1552" s="24"/>
      <c r="AQ1552" s="26" t="s">
        <v>8630</v>
      </c>
      <c r="AR1552" s="24"/>
      <c r="AS1552" s="24"/>
      <c r="AT1552" s="24"/>
      <c r="AU1552" s="24"/>
      <c r="AV1552" s="24"/>
      <c r="AW1552" s="28">
        <v>26766</v>
      </c>
      <c r="AX1552" s="26">
        <v>1110</v>
      </c>
      <c r="AY1552" s="28">
        <v>1000</v>
      </c>
      <c r="AZ1552" s="28">
        <v>130</v>
      </c>
      <c r="BA1552" s="26">
        <v>0</v>
      </c>
      <c r="BB1552" s="26" t="s">
        <v>241</v>
      </c>
      <c r="BC1552" s="26" t="s">
        <v>8617</v>
      </c>
      <c r="BD1552" s="26" t="s">
        <v>125</v>
      </c>
      <c r="BE1552" s="24"/>
      <c r="BF1552" s="26" t="s">
        <v>8631</v>
      </c>
      <c r="BG1552" s="26" t="s">
        <v>191</v>
      </c>
      <c r="BH1552" s="24"/>
      <c r="BI1552" s="24"/>
      <c r="BJ1552" s="24"/>
      <c r="BK1552" s="24"/>
      <c r="BL1552" s="24"/>
      <c r="BM1552" s="24"/>
      <c r="BN1552" s="24"/>
      <c r="BO1552" s="24"/>
      <c r="BP1552" s="24"/>
      <c r="BQ1552" s="24"/>
      <c r="BR1552" s="26">
        <v>3</v>
      </c>
      <c r="BS1552" s="26">
        <v>3</v>
      </c>
      <c r="BT1552" s="26">
        <v>2</v>
      </c>
      <c r="BU1552" s="26">
        <v>4</v>
      </c>
      <c r="BV1552" s="26">
        <v>2</v>
      </c>
      <c r="BW1552" s="26">
        <v>4</v>
      </c>
      <c r="BX1552" s="26">
        <v>5</v>
      </c>
      <c r="BY1552" s="26">
        <v>3</v>
      </c>
      <c r="BZ1552" s="24"/>
      <c r="CA1552" s="24"/>
      <c r="CB1552" s="24"/>
      <c r="CC1552" s="24"/>
      <c r="CD1552" s="24"/>
      <c r="CE1552" s="24"/>
      <c r="CF1552" s="24"/>
      <c r="CG1552" s="24"/>
      <c r="CH1552" s="24"/>
      <c r="CI1552" s="24"/>
      <c r="CJ1552" s="24"/>
      <c r="CK1552" s="24"/>
      <c r="CL1552" s="24"/>
      <c r="CM1552" s="24"/>
      <c r="CN1552" s="24"/>
      <c r="CO1552" s="24"/>
      <c r="CP1552" s="24"/>
      <c r="CQ1552" s="24"/>
      <c r="CR1552" s="24"/>
      <c r="CS1552" s="24"/>
      <c r="CT1552" s="24"/>
      <c r="CU1552" s="24"/>
      <c r="CV1552" s="24"/>
      <c r="CW1552" s="24"/>
      <c r="CX1552" s="24"/>
      <c r="CY1552" s="24"/>
      <c r="CZ1552" s="24"/>
      <c r="DA1552" s="24"/>
      <c r="DB1552" s="24"/>
      <c r="DC1552" s="24"/>
      <c r="DD1552" s="24"/>
      <c r="DE1552" s="24"/>
      <c r="DF1552" s="26" t="s">
        <v>139</v>
      </c>
      <c r="DG1552" s="26" t="s">
        <v>120</v>
      </c>
      <c r="DH1552" s="26" t="s">
        <v>139</v>
      </c>
      <c r="DI1552" s="26" t="s">
        <v>139</v>
      </c>
      <c r="DJ1552" s="26" t="s">
        <v>139</v>
      </c>
      <c r="DK1552" s="26" t="s">
        <v>139</v>
      </c>
      <c r="DL1552" s="26" t="s">
        <v>139</v>
      </c>
      <c r="DM1552" s="26" t="s">
        <v>139</v>
      </c>
      <c r="DN1552" s="26" t="s">
        <v>139</v>
      </c>
      <c r="DO1552" s="26" t="s">
        <v>139</v>
      </c>
    </row>
    <row r="1553" spans="1:119" ht="20.100000000000001" customHeight="1" x14ac:dyDescent="0.25">
      <c r="A1553" s="29" t="str">
        <f t="shared" si="336"/>
        <v>Janpath (People's Way)4</v>
      </c>
      <c r="B1553" s="29" t="str">
        <f t="shared" si="337"/>
        <v>Janpath (People's Way)</v>
      </c>
      <c r="C1553" s="29">
        <f t="shared" si="338"/>
        <v>4</v>
      </c>
      <c r="D1553" s="30" t="str">
        <f t="shared" si="339"/>
        <v>South Asia</v>
      </c>
      <c r="E1553" s="30" t="str">
        <f t="shared" si="340"/>
        <v>Ahmedabad, India</v>
      </c>
      <c r="F1553" s="31">
        <f t="shared" si="341"/>
        <v>2</v>
      </c>
      <c r="G1553" s="31">
        <f t="shared" si="342"/>
        <v>2</v>
      </c>
      <c r="H1553" s="31">
        <f t="shared" si="343"/>
        <v>2</v>
      </c>
      <c r="I1553" s="31">
        <f t="shared" si="344"/>
        <v>4</v>
      </c>
      <c r="J1553" s="31">
        <f t="shared" si="345"/>
        <v>4</v>
      </c>
      <c r="K1553" s="31">
        <f t="shared" si="346"/>
        <v>5</v>
      </c>
      <c r="L1553" s="31">
        <f t="shared" si="347"/>
        <v>5</v>
      </c>
      <c r="M1553" s="31">
        <f t="shared" si="348"/>
        <v>2</v>
      </c>
      <c r="N1553" s="31">
        <f t="shared" si="349"/>
        <v>3.3</v>
      </c>
      <c r="O1553" s="26" t="s">
        <v>8632</v>
      </c>
      <c r="P1553" s="26" t="s">
        <v>108</v>
      </c>
      <c r="Q1553" s="27">
        <v>41038</v>
      </c>
      <c r="R1553" s="26" t="s">
        <v>109</v>
      </c>
      <c r="S1553" s="26" t="s">
        <v>217</v>
      </c>
      <c r="T1553" s="26" t="s">
        <v>175</v>
      </c>
      <c r="U1553" s="26" t="s">
        <v>168</v>
      </c>
      <c r="V1553" s="26" t="s">
        <v>225</v>
      </c>
      <c r="W1553" s="26" t="s">
        <v>226</v>
      </c>
      <c r="X1553" s="26" t="s">
        <v>8609</v>
      </c>
      <c r="Y1553" s="26" t="s">
        <v>8610</v>
      </c>
      <c r="Z1553" s="26" t="s">
        <v>8611</v>
      </c>
      <c r="AA1553" s="24"/>
      <c r="AB1553" s="26" t="s">
        <v>117</v>
      </c>
      <c r="AC1553" s="28">
        <v>12000</v>
      </c>
      <c r="AD1553" s="24"/>
      <c r="AE1553" s="26" t="s">
        <v>249</v>
      </c>
      <c r="AF1553" s="26" t="s">
        <v>120</v>
      </c>
      <c r="AG1553" s="26" t="s">
        <v>645</v>
      </c>
      <c r="AH1553" s="26" t="s">
        <v>185</v>
      </c>
      <c r="AI1553" s="28">
        <v>12000</v>
      </c>
      <c r="AJ1553" s="24"/>
      <c r="AK1553" s="26" t="s">
        <v>8613</v>
      </c>
      <c r="AL1553" s="26" t="s">
        <v>8633</v>
      </c>
      <c r="AM1553" s="24"/>
      <c r="AN1553" s="24"/>
      <c r="AO1553" s="24"/>
      <c r="AP1553" s="24"/>
      <c r="AQ1553" s="24"/>
      <c r="AR1553" s="24"/>
      <c r="AS1553" s="26" t="s">
        <v>8634</v>
      </c>
      <c r="AT1553" s="24"/>
      <c r="AU1553" s="26" t="s">
        <v>8635</v>
      </c>
      <c r="AV1553" s="24"/>
      <c r="AW1553" s="28">
        <v>27025</v>
      </c>
      <c r="AX1553" s="26">
        <v>2488</v>
      </c>
      <c r="AY1553" s="28">
        <v>55</v>
      </c>
      <c r="AZ1553" s="28">
        <v>35</v>
      </c>
      <c r="BA1553" s="26">
        <v>0</v>
      </c>
      <c r="BB1553" s="26" t="s">
        <v>241</v>
      </c>
      <c r="BC1553" s="26" t="s">
        <v>8617</v>
      </c>
      <c r="BD1553" s="26" t="s">
        <v>437</v>
      </c>
      <c r="BE1553" s="24"/>
      <c r="BF1553" s="26" t="s">
        <v>8636</v>
      </c>
      <c r="BG1553" s="26" t="s">
        <v>226</v>
      </c>
      <c r="BH1553" s="26" t="s">
        <v>1710</v>
      </c>
      <c r="BI1553" s="26" t="s">
        <v>226</v>
      </c>
      <c r="BJ1553" s="24"/>
      <c r="BK1553" s="24"/>
      <c r="BL1553" s="24"/>
      <c r="BM1553" s="24"/>
      <c r="BN1553" s="24"/>
      <c r="BO1553" s="24"/>
      <c r="BP1553" s="24"/>
      <c r="BQ1553" s="24"/>
      <c r="BR1553" s="26">
        <v>2</v>
      </c>
      <c r="BS1553" s="26">
        <v>2</v>
      </c>
      <c r="BT1553" s="26">
        <v>2</v>
      </c>
      <c r="BU1553" s="26">
        <v>4</v>
      </c>
      <c r="BV1553" s="26">
        <v>4</v>
      </c>
      <c r="BW1553" s="26">
        <v>5</v>
      </c>
      <c r="BX1553" s="26">
        <v>5</v>
      </c>
      <c r="BY1553" s="26">
        <v>2</v>
      </c>
      <c r="BZ1553" s="24"/>
      <c r="CA1553" s="24"/>
      <c r="CB1553" s="24"/>
      <c r="CC1553" s="24"/>
      <c r="CD1553" s="24"/>
      <c r="CE1553" s="24"/>
      <c r="CF1553" s="24"/>
      <c r="CG1553" s="24"/>
      <c r="CH1553" s="24"/>
      <c r="CI1553" s="24"/>
      <c r="CJ1553" s="24"/>
      <c r="CK1553" s="24"/>
      <c r="CL1553" s="24"/>
      <c r="CM1553" s="24"/>
      <c r="CN1553" s="24"/>
      <c r="CO1553" s="24"/>
      <c r="CP1553" s="24"/>
      <c r="CQ1553" s="24"/>
      <c r="CR1553" s="24"/>
      <c r="CS1553" s="24"/>
      <c r="CT1553" s="24"/>
      <c r="CU1553" s="24"/>
      <c r="CV1553" s="24"/>
      <c r="CW1553" s="24"/>
      <c r="CX1553" s="24"/>
      <c r="CY1553" s="24"/>
      <c r="CZ1553" s="24"/>
      <c r="DA1553" s="24"/>
      <c r="DB1553" s="24"/>
      <c r="DC1553" s="24"/>
      <c r="DD1553" s="24"/>
      <c r="DE1553" s="24"/>
      <c r="DF1553" s="26" t="s">
        <v>139</v>
      </c>
      <c r="DG1553" s="26" t="s">
        <v>139</v>
      </c>
      <c r="DH1553" s="26" t="s">
        <v>139</v>
      </c>
      <c r="DI1553" s="26" t="s">
        <v>139</v>
      </c>
      <c r="DJ1553" s="26" t="s">
        <v>139</v>
      </c>
      <c r="DK1553" s="26" t="s">
        <v>139</v>
      </c>
      <c r="DL1553" s="26" t="s">
        <v>139</v>
      </c>
      <c r="DM1553" s="26" t="s">
        <v>139</v>
      </c>
      <c r="DN1553" s="26" t="s">
        <v>139</v>
      </c>
      <c r="DO1553" s="26" t="s">
        <v>139</v>
      </c>
    </row>
    <row r="1554" spans="1:119" ht="20.100000000000001" customHeight="1" x14ac:dyDescent="0.25">
      <c r="A1554" s="29" t="str">
        <f t="shared" si="336"/>
        <v>Janpath (People's Way)3</v>
      </c>
      <c r="B1554" s="29" t="str">
        <f t="shared" si="337"/>
        <v>Janpath (People's Way)</v>
      </c>
      <c r="C1554" s="29">
        <f t="shared" si="338"/>
        <v>3</v>
      </c>
      <c r="D1554" s="30" t="str">
        <f t="shared" si="339"/>
        <v>South Asia</v>
      </c>
      <c r="E1554" s="30" t="str">
        <f t="shared" si="340"/>
        <v>Ahmedabad, India</v>
      </c>
      <c r="F1554" s="31">
        <f t="shared" si="341"/>
        <v>2</v>
      </c>
      <c r="G1554" s="31">
        <f t="shared" si="342"/>
        <v>2</v>
      </c>
      <c r="H1554" s="31">
        <f t="shared" si="343"/>
        <v>2</v>
      </c>
      <c r="I1554" s="31">
        <f t="shared" si="344"/>
        <v>4</v>
      </c>
      <c r="J1554" s="31">
        <f t="shared" si="345"/>
        <v>4</v>
      </c>
      <c r="K1554" s="31">
        <f t="shared" si="346"/>
        <v>5</v>
      </c>
      <c r="L1554" s="31">
        <f t="shared" si="347"/>
        <v>5</v>
      </c>
      <c r="M1554" s="31">
        <f t="shared" si="348"/>
        <v>2</v>
      </c>
      <c r="N1554" s="31">
        <f t="shared" si="349"/>
        <v>3.3</v>
      </c>
      <c r="O1554" s="26" t="s">
        <v>8637</v>
      </c>
      <c r="P1554" s="26" t="s">
        <v>108</v>
      </c>
      <c r="Q1554" s="27">
        <v>40672</v>
      </c>
      <c r="R1554" s="26" t="s">
        <v>109</v>
      </c>
      <c r="S1554" s="26" t="s">
        <v>409</v>
      </c>
      <c r="T1554" s="26" t="s">
        <v>333</v>
      </c>
      <c r="U1554" s="26" t="s">
        <v>168</v>
      </c>
      <c r="V1554" s="26" t="s">
        <v>225</v>
      </c>
      <c r="W1554" s="26" t="s">
        <v>226</v>
      </c>
      <c r="X1554" s="26" t="s">
        <v>8609</v>
      </c>
      <c r="Y1554" s="26" t="s">
        <v>8610</v>
      </c>
      <c r="Z1554" s="26" t="s">
        <v>8611</v>
      </c>
      <c r="AA1554" s="24"/>
      <c r="AB1554" s="26" t="s">
        <v>117</v>
      </c>
      <c r="AC1554" s="28">
        <v>12000</v>
      </c>
      <c r="AD1554" s="24"/>
      <c r="AE1554" s="26" t="s">
        <v>249</v>
      </c>
      <c r="AF1554" s="26" t="s">
        <v>120</v>
      </c>
      <c r="AG1554" s="26" t="s">
        <v>645</v>
      </c>
      <c r="AH1554" s="26" t="s">
        <v>121</v>
      </c>
      <c r="AI1554" s="28">
        <v>12000</v>
      </c>
      <c r="AJ1554" s="24"/>
      <c r="AK1554" s="26" t="s">
        <v>8613</v>
      </c>
      <c r="AL1554" s="26" t="s">
        <v>8638</v>
      </c>
      <c r="AM1554" s="26" t="s">
        <v>8639</v>
      </c>
      <c r="AN1554" s="26" t="s">
        <v>8640</v>
      </c>
      <c r="AO1554" s="26" t="s">
        <v>8641</v>
      </c>
      <c r="AP1554" s="24"/>
      <c r="AQ1554" s="24"/>
      <c r="AR1554" s="24"/>
      <c r="AS1554" s="26" t="s">
        <v>8642</v>
      </c>
      <c r="AT1554" s="24"/>
      <c r="AU1554" s="26" t="s">
        <v>8643</v>
      </c>
      <c r="AV1554" s="24"/>
      <c r="AW1554" s="28">
        <v>48083</v>
      </c>
      <c r="AX1554" s="26">
        <v>750</v>
      </c>
      <c r="AY1554" s="28">
        <v>55</v>
      </c>
      <c r="AZ1554" s="28">
        <v>35</v>
      </c>
      <c r="BA1554" s="26">
        <v>0</v>
      </c>
      <c r="BB1554" s="26" t="s">
        <v>241</v>
      </c>
      <c r="BC1554" s="26" t="s">
        <v>8617</v>
      </c>
      <c r="BD1554" s="24"/>
      <c r="BE1554" s="24"/>
      <c r="BF1554" s="26" t="s">
        <v>8631</v>
      </c>
      <c r="BG1554" s="26" t="s">
        <v>191</v>
      </c>
      <c r="BH1554" s="24"/>
      <c r="BI1554" s="24"/>
      <c r="BJ1554" s="24"/>
      <c r="BK1554" s="24"/>
      <c r="BL1554" s="24"/>
      <c r="BM1554" s="24"/>
      <c r="BN1554" s="24"/>
      <c r="BO1554" s="24"/>
      <c r="BP1554" s="24"/>
      <c r="BQ1554" s="24"/>
      <c r="BR1554" s="26">
        <v>2</v>
      </c>
      <c r="BS1554" s="26">
        <v>2</v>
      </c>
      <c r="BT1554" s="26">
        <v>2</v>
      </c>
      <c r="BU1554" s="26">
        <v>4</v>
      </c>
      <c r="BV1554" s="26">
        <v>4</v>
      </c>
      <c r="BW1554" s="26">
        <v>5</v>
      </c>
      <c r="BX1554" s="26">
        <v>5</v>
      </c>
      <c r="BY1554" s="26">
        <v>2</v>
      </c>
      <c r="BZ1554" s="24"/>
      <c r="CA1554" s="24"/>
      <c r="CB1554" s="24"/>
      <c r="CC1554" s="24"/>
      <c r="CD1554" s="24"/>
      <c r="CE1554" s="24"/>
      <c r="CF1554" s="24"/>
      <c r="CG1554" s="24"/>
      <c r="CH1554" s="24"/>
      <c r="CI1554" s="24"/>
      <c r="CJ1554" s="24"/>
      <c r="CK1554" s="24"/>
      <c r="CL1554" s="24"/>
      <c r="CM1554" s="24"/>
      <c r="CN1554" s="24"/>
      <c r="CO1554" s="24"/>
      <c r="CP1554" s="24"/>
      <c r="CQ1554" s="24"/>
      <c r="CR1554" s="24"/>
      <c r="CS1554" s="24"/>
      <c r="CT1554" s="24"/>
      <c r="CU1554" s="24"/>
      <c r="CV1554" s="24"/>
      <c r="CW1554" s="24"/>
      <c r="CX1554" s="24"/>
      <c r="CY1554" s="24"/>
      <c r="CZ1554" s="24"/>
      <c r="DA1554" s="24"/>
      <c r="DB1554" s="24"/>
      <c r="DC1554" s="24"/>
      <c r="DD1554" s="24"/>
      <c r="DE1554" s="24"/>
      <c r="DF1554" s="26" t="s">
        <v>139</v>
      </c>
      <c r="DG1554" s="26" t="s">
        <v>139</v>
      </c>
      <c r="DH1554" s="26" t="s">
        <v>139</v>
      </c>
      <c r="DI1554" s="26" t="s">
        <v>139</v>
      </c>
      <c r="DJ1554" s="26" t="s">
        <v>139</v>
      </c>
      <c r="DK1554" s="26" t="s">
        <v>139</v>
      </c>
      <c r="DL1554" s="26" t="s">
        <v>139</v>
      </c>
      <c r="DM1554" s="26" t="s">
        <v>139</v>
      </c>
      <c r="DN1554" s="26" t="s">
        <v>139</v>
      </c>
      <c r="DO1554" s="26" t="s">
        <v>139</v>
      </c>
    </row>
    <row r="1555" spans="1:119" ht="20.100000000000001" customHeight="1" x14ac:dyDescent="0.25">
      <c r="A1555" s="29" t="str">
        <f t="shared" si="336"/>
        <v/>
      </c>
      <c r="B1555" s="29" t="str">
        <f t="shared" si="337"/>
        <v>Janpath (People's Way)</v>
      </c>
      <c r="C1555" s="29">
        <f t="shared" si="338"/>
        <v>0</v>
      </c>
      <c r="D1555" s="30" t="str">
        <f t="shared" si="339"/>
        <v>South Asia</v>
      </c>
      <c r="E1555" s="30" t="str">
        <f t="shared" si="340"/>
        <v>Ahmedabad, India</v>
      </c>
      <c r="F1555" s="31">
        <f t="shared" si="341"/>
        <v>0</v>
      </c>
      <c r="G1555" s="31">
        <f t="shared" si="342"/>
        <v>0</v>
      </c>
      <c r="H1555" s="31">
        <f t="shared" si="343"/>
        <v>0</v>
      </c>
      <c r="I1555" s="31">
        <f t="shared" si="344"/>
        <v>0</v>
      </c>
      <c r="J1555" s="31">
        <f t="shared" si="345"/>
        <v>0</v>
      </c>
      <c r="K1555" s="31">
        <f t="shared" si="346"/>
        <v>0</v>
      </c>
      <c r="L1555" s="31">
        <f t="shared" si="347"/>
        <v>0</v>
      </c>
      <c r="M1555" s="31">
        <f t="shared" si="348"/>
        <v>0</v>
      </c>
      <c r="N1555" s="31">
        <f t="shared" si="349"/>
        <v>0</v>
      </c>
      <c r="O1555" s="26" t="s">
        <v>16192</v>
      </c>
      <c r="P1555" s="26" t="s">
        <v>108</v>
      </c>
      <c r="Q1555" s="27">
        <v>40588</v>
      </c>
      <c r="R1555" s="24"/>
      <c r="S1555" s="24"/>
      <c r="T1555" s="26" t="s">
        <v>333</v>
      </c>
      <c r="U1555" s="24"/>
      <c r="V1555" s="26" t="s">
        <v>225</v>
      </c>
      <c r="W1555" s="26" t="s">
        <v>226</v>
      </c>
      <c r="X1555" s="26" t="s">
        <v>8609</v>
      </c>
      <c r="Y1555" s="26" t="s">
        <v>8610</v>
      </c>
      <c r="Z1555" s="26" t="s">
        <v>8611</v>
      </c>
      <c r="AA1555" s="24"/>
      <c r="AB1555" s="26" t="s">
        <v>15736</v>
      </c>
      <c r="AC1555" s="28">
        <v>500</v>
      </c>
      <c r="AD1555" s="24"/>
      <c r="AE1555" s="26" t="s">
        <v>249</v>
      </c>
      <c r="AF1555" s="26" t="s">
        <v>120</v>
      </c>
      <c r="AG1555" s="26" t="s">
        <v>645</v>
      </c>
      <c r="AH1555" s="24"/>
      <c r="AI1555" s="28">
        <v>500</v>
      </c>
      <c r="AJ1555" s="24"/>
      <c r="AK1555" s="24"/>
      <c r="AL1555" s="24"/>
      <c r="AM1555" s="24"/>
      <c r="AN1555" s="24"/>
      <c r="AO1555" s="24"/>
      <c r="AP1555" s="24"/>
      <c r="AQ1555" s="24"/>
      <c r="AR1555" s="24"/>
      <c r="AS1555" s="24"/>
      <c r="AT1555" s="24"/>
      <c r="AU1555" s="24"/>
      <c r="AV1555" s="24"/>
      <c r="AW1555" s="28">
        <v>0</v>
      </c>
      <c r="AX1555" s="26">
        <v>0</v>
      </c>
      <c r="AY1555" s="28">
        <v>0</v>
      </c>
      <c r="AZ1555" s="28">
        <v>0</v>
      </c>
      <c r="BA1555" s="26">
        <v>0</v>
      </c>
      <c r="BB1555" s="24"/>
      <c r="BC1555" s="26" t="s">
        <v>8617</v>
      </c>
      <c r="BD1555" s="24"/>
      <c r="BE1555" s="24"/>
      <c r="BF1555" s="24"/>
      <c r="BG1555" s="24"/>
      <c r="BH1555" s="24"/>
      <c r="BI1555" s="24"/>
      <c r="BJ1555" s="24"/>
      <c r="BK1555" s="24"/>
      <c r="BL1555" s="24"/>
      <c r="BM1555" s="24"/>
      <c r="BN1555" s="24"/>
      <c r="BO1555" s="24"/>
      <c r="BP1555" s="24"/>
      <c r="BQ1555" s="24"/>
      <c r="BR1555" s="26">
        <v>0</v>
      </c>
      <c r="BS1555" s="26">
        <v>0</v>
      </c>
      <c r="BT1555" s="26">
        <v>0</v>
      </c>
      <c r="BU1555" s="26">
        <v>0</v>
      </c>
      <c r="BV1555" s="26">
        <v>0</v>
      </c>
      <c r="BW1555" s="26">
        <v>0</v>
      </c>
      <c r="BX1555" s="26">
        <v>0</v>
      </c>
      <c r="BY1555" s="26">
        <v>0</v>
      </c>
      <c r="BZ1555" s="24"/>
      <c r="CA1555" s="24"/>
      <c r="CB1555" s="24"/>
      <c r="CC1555" s="24"/>
      <c r="CD1555" s="24"/>
      <c r="CE1555" s="24"/>
      <c r="CF1555" s="24"/>
      <c r="CG1555" s="24"/>
      <c r="CH1555" s="24"/>
      <c r="CI1555" s="24"/>
      <c r="CJ1555" s="24"/>
      <c r="CK1555" s="24"/>
      <c r="CL1555" s="24"/>
      <c r="CM1555" s="24"/>
      <c r="CN1555" s="24"/>
      <c r="CO1555" s="24"/>
      <c r="CP1555" s="24"/>
      <c r="CQ1555" s="24"/>
      <c r="CR1555" s="24"/>
      <c r="CS1555" s="24"/>
      <c r="CT1555" s="24"/>
      <c r="CU1555" s="24"/>
      <c r="CV1555" s="24"/>
      <c r="CW1555" s="24"/>
      <c r="CX1555" s="24"/>
      <c r="CY1555" s="24"/>
      <c r="CZ1555" s="24"/>
      <c r="DA1555" s="24"/>
      <c r="DB1555" s="24"/>
      <c r="DC1555" s="24"/>
      <c r="DD1555" s="24"/>
      <c r="DE1555" s="24"/>
      <c r="DF1555" s="26" t="s">
        <v>139</v>
      </c>
      <c r="DG1555" s="26" t="s">
        <v>139</v>
      </c>
      <c r="DH1555" s="26" t="s">
        <v>139</v>
      </c>
      <c r="DI1555" s="26" t="s">
        <v>139</v>
      </c>
      <c r="DJ1555" s="26" t="s">
        <v>139</v>
      </c>
      <c r="DK1555" s="26" t="s">
        <v>139</v>
      </c>
      <c r="DL1555" s="26" t="s">
        <v>139</v>
      </c>
      <c r="DM1555" s="26" t="s">
        <v>139</v>
      </c>
      <c r="DN1555" s="26" t="s">
        <v>139</v>
      </c>
      <c r="DO1555" s="26" t="s">
        <v>139</v>
      </c>
    </row>
    <row r="1556" spans="1:119" ht="20.100000000000001" customHeight="1" x14ac:dyDescent="0.25">
      <c r="A1556" s="29" t="str">
        <f t="shared" si="336"/>
        <v>Janpath (People's Way)2</v>
      </c>
      <c r="B1556" s="29" t="str">
        <f t="shared" si="337"/>
        <v>Janpath (People's Way)</v>
      </c>
      <c r="C1556" s="29">
        <f t="shared" si="338"/>
        <v>2</v>
      </c>
      <c r="D1556" s="30" t="str">
        <f t="shared" si="339"/>
        <v>South Asia</v>
      </c>
      <c r="E1556" s="30" t="str">
        <f t="shared" si="340"/>
        <v>Ahmedabad, India</v>
      </c>
      <c r="F1556" s="31">
        <f t="shared" si="341"/>
        <v>2</v>
      </c>
      <c r="G1556" s="31">
        <f t="shared" si="342"/>
        <v>2</v>
      </c>
      <c r="H1556" s="31">
        <f t="shared" si="343"/>
        <v>2</v>
      </c>
      <c r="I1556" s="31">
        <f t="shared" si="344"/>
        <v>4</v>
      </c>
      <c r="J1556" s="31">
        <f t="shared" si="345"/>
        <v>4</v>
      </c>
      <c r="K1556" s="31">
        <f t="shared" si="346"/>
        <v>5</v>
      </c>
      <c r="L1556" s="31">
        <f t="shared" si="347"/>
        <v>5</v>
      </c>
      <c r="M1556" s="31">
        <f t="shared" si="348"/>
        <v>2</v>
      </c>
      <c r="N1556" s="31">
        <f t="shared" si="349"/>
        <v>3.3</v>
      </c>
      <c r="O1556" s="26" t="s">
        <v>8644</v>
      </c>
      <c r="P1556" s="26" t="s">
        <v>108</v>
      </c>
      <c r="Q1556" s="27">
        <v>40315</v>
      </c>
      <c r="R1556" s="26" t="s">
        <v>109</v>
      </c>
      <c r="S1556" s="26" t="s">
        <v>234</v>
      </c>
      <c r="T1556" s="26" t="s">
        <v>224</v>
      </c>
      <c r="U1556" s="26" t="s">
        <v>168</v>
      </c>
      <c r="V1556" s="26" t="s">
        <v>225</v>
      </c>
      <c r="W1556" s="26" t="s">
        <v>226</v>
      </c>
      <c r="X1556" s="26" t="s">
        <v>8609</v>
      </c>
      <c r="Y1556" s="26" t="s">
        <v>8610</v>
      </c>
      <c r="Z1556" s="26" t="s">
        <v>8611</v>
      </c>
      <c r="AA1556" s="24"/>
      <c r="AB1556" s="26" t="s">
        <v>117</v>
      </c>
      <c r="AC1556" s="28">
        <v>9000</v>
      </c>
      <c r="AD1556" s="24"/>
      <c r="AE1556" s="26" t="s">
        <v>249</v>
      </c>
      <c r="AF1556" s="26" t="s">
        <v>120</v>
      </c>
      <c r="AG1556" s="26" t="s">
        <v>645</v>
      </c>
      <c r="AH1556" s="26" t="s">
        <v>143</v>
      </c>
      <c r="AI1556" s="28">
        <v>9000</v>
      </c>
      <c r="AJ1556" s="24"/>
      <c r="AK1556" s="26" t="s">
        <v>8645</v>
      </c>
      <c r="AL1556" s="26" t="s">
        <v>8646</v>
      </c>
      <c r="AM1556" s="26" t="s">
        <v>8639</v>
      </c>
      <c r="AN1556" s="26" t="s">
        <v>8640</v>
      </c>
      <c r="AO1556" s="24"/>
      <c r="AP1556" s="24"/>
      <c r="AQ1556" s="24"/>
      <c r="AR1556" s="24"/>
      <c r="AS1556" s="24"/>
      <c r="AT1556" s="24"/>
      <c r="AU1556" s="26" t="s">
        <v>8647</v>
      </c>
      <c r="AV1556" s="24"/>
      <c r="AW1556" s="28">
        <v>67298</v>
      </c>
      <c r="AX1556" s="26">
        <v>400</v>
      </c>
      <c r="AY1556" s="28">
        <v>35</v>
      </c>
      <c r="AZ1556" s="28">
        <v>30</v>
      </c>
      <c r="BA1556" s="26">
        <v>0</v>
      </c>
      <c r="BB1556" s="26" t="s">
        <v>241</v>
      </c>
      <c r="BC1556" s="26" t="s">
        <v>8617</v>
      </c>
      <c r="BD1556" s="24"/>
      <c r="BE1556" s="24"/>
      <c r="BF1556" s="24"/>
      <c r="BG1556" s="24"/>
      <c r="BH1556" s="24"/>
      <c r="BI1556" s="24"/>
      <c r="BJ1556" s="24"/>
      <c r="BK1556" s="24"/>
      <c r="BL1556" s="24"/>
      <c r="BM1556" s="24"/>
      <c r="BN1556" s="24"/>
      <c r="BO1556" s="24"/>
      <c r="BP1556" s="24"/>
      <c r="BQ1556" s="24"/>
      <c r="BR1556" s="26">
        <v>2</v>
      </c>
      <c r="BS1556" s="26">
        <v>2</v>
      </c>
      <c r="BT1556" s="26">
        <v>2</v>
      </c>
      <c r="BU1556" s="26">
        <v>4</v>
      </c>
      <c r="BV1556" s="26">
        <v>4</v>
      </c>
      <c r="BW1556" s="26">
        <v>5</v>
      </c>
      <c r="BX1556" s="26">
        <v>5</v>
      </c>
      <c r="BY1556" s="26">
        <v>2</v>
      </c>
      <c r="BZ1556" s="24"/>
      <c r="CA1556" s="24"/>
      <c r="CB1556" s="24"/>
      <c r="CC1556" s="24"/>
      <c r="CD1556" s="24"/>
      <c r="CE1556" s="24"/>
      <c r="CF1556" s="24"/>
      <c r="CG1556" s="24"/>
      <c r="CH1556" s="24"/>
      <c r="CI1556" s="24"/>
      <c r="CJ1556" s="24"/>
      <c r="CK1556" s="24"/>
      <c r="CL1556" s="24"/>
      <c r="CM1556" s="24"/>
      <c r="CN1556" s="24"/>
      <c r="CO1556" s="24"/>
      <c r="CP1556" s="24"/>
      <c r="CQ1556" s="24"/>
      <c r="CR1556" s="24"/>
      <c r="CS1556" s="24"/>
      <c r="CT1556" s="24"/>
      <c r="CU1556" s="24"/>
      <c r="CV1556" s="24"/>
      <c r="CW1556" s="24"/>
      <c r="CX1556" s="24"/>
      <c r="CY1556" s="24"/>
      <c r="CZ1556" s="24"/>
      <c r="DA1556" s="24"/>
      <c r="DB1556" s="24"/>
      <c r="DC1556" s="24"/>
      <c r="DD1556" s="24"/>
      <c r="DE1556" s="24"/>
      <c r="DF1556" s="26" t="s">
        <v>139</v>
      </c>
      <c r="DG1556" s="26" t="s">
        <v>139</v>
      </c>
      <c r="DH1556" s="26" t="s">
        <v>139</v>
      </c>
      <c r="DI1556" s="26" t="s">
        <v>139</v>
      </c>
      <c r="DJ1556" s="26" t="s">
        <v>139</v>
      </c>
      <c r="DK1556" s="26" t="s">
        <v>139</v>
      </c>
      <c r="DL1556" s="26" t="s">
        <v>139</v>
      </c>
      <c r="DM1556" s="26" t="s">
        <v>139</v>
      </c>
      <c r="DN1556" s="26" t="s">
        <v>139</v>
      </c>
      <c r="DO1556" s="26" t="s">
        <v>139</v>
      </c>
    </row>
    <row r="1557" spans="1:119" ht="20.100000000000001" customHeight="1" x14ac:dyDescent="0.25">
      <c r="A1557" s="29" t="str">
        <f t="shared" si="336"/>
        <v/>
      </c>
      <c r="B1557" s="29" t="str">
        <f t="shared" si="337"/>
        <v>Janpath (People's Way)</v>
      </c>
      <c r="C1557" s="29">
        <f t="shared" si="338"/>
        <v>0</v>
      </c>
      <c r="D1557" s="30" t="str">
        <f t="shared" si="339"/>
        <v>South Asia</v>
      </c>
      <c r="E1557" s="30" t="str">
        <f t="shared" si="340"/>
        <v>Ahmedabad, India</v>
      </c>
      <c r="F1557" s="31">
        <f t="shared" si="341"/>
        <v>0</v>
      </c>
      <c r="G1557" s="31">
        <f t="shared" si="342"/>
        <v>0</v>
      </c>
      <c r="H1557" s="31">
        <f t="shared" si="343"/>
        <v>0</v>
      </c>
      <c r="I1557" s="31">
        <f t="shared" si="344"/>
        <v>0</v>
      </c>
      <c r="J1557" s="31">
        <f t="shared" si="345"/>
        <v>0</v>
      </c>
      <c r="K1557" s="31">
        <f t="shared" si="346"/>
        <v>0</v>
      </c>
      <c r="L1557" s="31">
        <f t="shared" si="347"/>
        <v>0</v>
      </c>
      <c r="M1557" s="31">
        <f t="shared" si="348"/>
        <v>0</v>
      </c>
      <c r="N1557" s="31">
        <f t="shared" si="349"/>
        <v>0</v>
      </c>
      <c r="O1557" s="26" t="s">
        <v>16193</v>
      </c>
      <c r="P1557" s="26" t="s">
        <v>108</v>
      </c>
      <c r="Q1557" s="27">
        <v>40359</v>
      </c>
      <c r="R1557" s="24"/>
      <c r="S1557" s="24"/>
      <c r="T1557" s="26" t="s">
        <v>224</v>
      </c>
      <c r="U1557" s="24"/>
      <c r="V1557" s="26" t="s">
        <v>225</v>
      </c>
      <c r="W1557" s="26" t="s">
        <v>226</v>
      </c>
      <c r="X1557" s="26" t="s">
        <v>8609</v>
      </c>
      <c r="Y1557" s="26" t="s">
        <v>8610</v>
      </c>
      <c r="Z1557" s="26" t="s">
        <v>8611</v>
      </c>
      <c r="AA1557" s="24"/>
      <c r="AB1557" s="26" t="s">
        <v>15733</v>
      </c>
      <c r="AC1557" s="28">
        <v>6169</v>
      </c>
      <c r="AD1557" s="24"/>
      <c r="AE1557" s="26" t="s">
        <v>249</v>
      </c>
      <c r="AF1557" s="26" t="s">
        <v>120</v>
      </c>
      <c r="AG1557" s="26" t="s">
        <v>645</v>
      </c>
      <c r="AH1557" s="24"/>
      <c r="AI1557" s="28">
        <v>6750</v>
      </c>
      <c r="AJ1557" s="24"/>
      <c r="AK1557" s="24"/>
      <c r="AL1557" s="24"/>
      <c r="AM1557" s="24"/>
      <c r="AN1557" s="24"/>
      <c r="AO1557" s="24"/>
      <c r="AP1557" s="24"/>
      <c r="AQ1557" s="24"/>
      <c r="AR1557" s="24"/>
      <c r="AS1557" s="24"/>
      <c r="AT1557" s="24"/>
      <c r="AU1557" s="24"/>
      <c r="AV1557" s="24"/>
      <c r="AW1557" s="28">
        <v>0</v>
      </c>
      <c r="AX1557" s="26">
        <v>0</v>
      </c>
      <c r="AY1557" s="28">
        <v>0</v>
      </c>
      <c r="AZ1557" s="28">
        <v>0</v>
      </c>
      <c r="BA1557" s="26">
        <v>0</v>
      </c>
      <c r="BB1557" s="24"/>
      <c r="BC1557" s="26" t="s">
        <v>8617</v>
      </c>
      <c r="BD1557" s="24"/>
      <c r="BE1557" s="24"/>
      <c r="BF1557" s="24"/>
      <c r="BG1557" s="24"/>
      <c r="BH1557" s="24"/>
      <c r="BI1557" s="24"/>
      <c r="BJ1557" s="24"/>
      <c r="BK1557" s="24"/>
      <c r="BL1557" s="24"/>
      <c r="BM1557" s="24"/>
      <c r="BN1557" s="24"/>
      <c r="BO1557" s="24"/>
      <c r="BP1557" s="24"/>
      <c r="BQ1557" s="24"/>
      <c r="BR1557" s="26">
        <v>0</v>
      </c>
      <c r="BS1557" s="26">
        <v>0</v>
      </c>
      <c r="BT1557" s="26">
        <v>0</v>
      </c>
      <c r="BU1557" s="26">
        <v>0</v>
      </c>
      <c r="BV1557" s="26">
        <v>0</v>
      </c>
      <c r="BW1557" s="26">
        <v>0</v>
      </c>
      <c r="BX1557" s="26">
        <v>0</v>
      </c>
      <c r="BY1557" s="26">
        <v>0</v>
      </c>
      <c r="BZ1557" s="24"/>
      <c r="CA1557" s="24"/>
      <c r="CB1557" s="24"/>
      <c r="CC1557" s="24"/>
      <c r="CD1557" s="24"/>
      <c r="CE1557" s="24"/>
      <c r="CF1557" s="24"/>
      <c r="CG1557" s="24"/>
      <c r="CH1557" s="24"/>
      <c r="CI1557" s="24"/>
      <c r="CJ1557" s="24"/>
      <c r="CK1557" s="24"/>
      <c r="CL1557" s="24"/>
      <c r="CM1557" s="24"/>
      <c r="CN1557" s="24"/>
      <c r="CO1557" s="24"/>
      <c r="CP1557" s="24"/>
      <c r="CQ1557" s="24"/>
      <c r="CR1557" s="24"/>
      <c r="CS1557" s="24"/>
      <c r="CT1557" s="24"/>
      <c r="CU1557" s="24"/>
      <c r="CV1557" s="24"/>
      <c r="CW1557" s="24"/>
      <c r="CX1557" s="24"/>
      <c r="CY1557" s="24"/>
      <c r="CZ1557" s="24"/>
      <c r="DA1557" s="24"/>
      <c r="DB1557" s="24"/>
      <c r="DC1557" s="24"/>
      <c r="DD1557" s="24"/>
      <c r="DE1557" s="24"/>
      <c r="DF1557" s="26" t="s">
        <v>139</v>
      </c>
      <c r="DG1557" s="26" t="s">
        <v>139</v>
      </c>
      <c r="DH1557" s="26" t="s">
        <v>139</v>
      </c>
      <c r="DI1557" s="26" t="s">
        <v>139</v>
      </c>
      <c r="DJ1557" s="26" t="s">
        <v>139</v>
      </c>
      <c r="DK1557" s="26" t="s">
        <v>139</v>
      </c>
      <c r="DL1557" s="26" t="s">
        <v>139</v>
      </c>
      <c r="DM1557" s="26" t="s">
        <v>139</v>
      </c>
      <c r="DN1557" s="26" t="s">
        <v>139</v>
      </c>
      <c r="DO1557" s="26" t="s">
        <v>139</v>
      </c>
    </row>
    <row r="1558" spans="1:119" ht="20.100000000000001" customHeight="1" x14ac:dyDescent="0.25">
      <c r="A1558" s="29" t="str">
        <f t="shared" si="336"/>
        <v>Jelly Beanz Inc.2</v>
      </c>
      <c r="B1558" s="29" t="str">
        <f t="shared" si="337"/>
        <v>Jelly Beanz Inc.</v>
      </c>
      <c r="C1558" s="29">
        <f t="shared" si="338"/>
        <v>2</v>
      </c>
      <c r="D1558" s="30" t="str">
        <f t="shared" si="339"/>
        <v>Africa and the Middle East</v>
      </c>
      <c r="E1558" s="30" t="str">
        <f t="shared" si="340"/>
        <v>Cape Town, South Africa</v>
      </c>
      <c r="F1558" s="31">
        <f t="shared" si="341"/>
        <v>3</v>
      </c>
      <c r="G1558" s="31">
        <f t="shared" si="342"/>
        <v>3</v>
      </c>
      <c r="H1558" s="31">
        <f t="shared" si="343"/>
        <v>2</v>
      </c>
      <c r="I1558" s="31">
        <f t="shared" si="344"/>
        <v>3</v>
      </c>
      <c r="J1558" s="31">
        <f t="shared" si="345"/>
        <v>4</v>
      </c>
      <c r="K1558" s="31">
        <f t="shared" si="346"/>
        <v>2</v>
      </c>
      <c r="L1558" s="31">
        <f t="shared" si="347"/>
        <v>4</v>
      </c>
      <c r="M1558" s="31">
        <f t="shared" si="348"/>
        <v>4</v>
      </c>
      <c r="N1558" s="31">
        <f t="shared" si="349"/>
        <v>3.1</v>
      </c>
      <c r="O1558" s="26" t="s">
        <v>8648</v>
      </c>
      <c r="P1558" s="26" t="s">
        <v>108</v>
      </c>
      <c r="Q1558" s="27">
        <v>43214</v>
      </c>
      <c r="R1558" s="26" t="s">
        <v>109</v>
      </c>
      <c r="S1558" s="26" t="s">
        <v>244</v>
      </c>
      <c r="T1558" s="26" t="s">
        <v>111</v>
      </c>
      <c r="U1558" s="24"/>
      <c r="V1558" s="26" t="s">
        <v>169</v>
      </c>
      <c r="W1558" s="26" t="s">
        <v>4409</v>
      </c>
      <c r="X1558" s="26" t="s">
        <v>7418</v>
      </c>
      <c r="Y1558" s="26" t="s">
        <v>8649</v>
      </c>
      <c r="Z1558" s="24"/>
      <c r="AA1558" s="24"/>
      <c r="AB1558" s="26" t="s">
        <v>117</v>
      </c>
      <c r="AC1558" s="28">
        <v>7000</v>
      </c>
      <c r="AD1558" s="26" t="s">
        <v>3217</v>
      </c>
      <c r="AE1558" s="26" t="s">
        <v>343</v>
      </c>
      <c r="AF1558" s="26" t="s">
        <v>120</v>
      </c>
      <c r="AG1558" s="26" t="s">
        <v>142</v>
      </c>
      <c r="AH1558" s="26" t="s">
        <v>143</v>
      </c>
      <c r="AI1558" s="28">
        <v>7000</v>
      </c>
      <c r="AJ1558" s="24"/>
      <c r="AK1558" s="24"/>
      <c r="AL1558" s="24"/>
      <c r="AM1558" s="24"/>
      <c r="AN1558" s="24"/>
      <c r="AO1558" s="24"/>
      <c r="AP1558" s="24"/>
      <c r="AQ1558" s="24"/>
      <c r="AR1558" s="24"/>
      <c r="AS1558" s="24"/>
      <c r="AT1558" s="24"/>
      <c r="AU1558" s="24"/>
      <c r="AV1558" s="24"/>
      <c r="AW1558" s="28">
        <v>165311</v>
      </c>
      <c r="AX1558" s="26">
        <v>754</v>
      </c>
      <c r="AY1558" s="28">
        <v>80</v>
      </c>
      <c r="AZ1558" s="28">
        <v>229</v>
      </c>
      <c r="BA1558" s="26">
        <v>229</v>
      </c>
      <c r="BB1558" s="24"/>
      <c r="BC1558" s="26" t="s">
        <v>8650</v>
      </c>
      <c r="BD1558" s="26" t="s">
        <v>125</v>
      </c>
      <c r="BE1558" s="24"/>
      <c r="BF1558" s="24"/>
      <c r="BG1558" s="24"/>
      <c r="BH1558" s="26" t="s">
        <v>8651</v>
      </c>
      <c r="BI1558" s="26" t="s">
        <v>4409</v>
      </c>
      <c r="BJ1558" s="26" t="s">
        <v>8652</v>
      </c>
      <c r="BK1558" s="26" t="s">
        <v>8653</v>
      </c>
      <c r="BL1558" s="26" t="s">
        <v>8654</v>
      </c>
      <c r="BM1558" s="26" t="s">
        <v>8655</v>
      </c>
      <c r="BN1558" s="26" t="s">
        <v>8656</v>
      </c>
      <c r="BO1558" s="26" t="s">
        <v>4409</v>
      </c>
      <c r="BP1558" s="24"/>
      <c r="BQ1558" s="24"/>
      <c r="BR1558" s="26">
        <v>0</v>
      </c>
      <c r="BS1558" s="26">
        <v>0</v>
      </c>
      <c r="BT1558" s="26">
        <v>0</v>
      </c>
      <c r="BU1558" s="26">
        <v>0</v>
      </c>
      <c r="BV1558" s="26">
        <v>0</v>
      </c>
      <c r="BW1558" s="26">
        <v>0</v>
      </c>
      <c r="BX1558" s="26">
        <v>0</v>
      </c>
      <c r="BY1558" s="26">
        <v>0</v>
      </c>
      <c r="BZ1558" s="26" t="s">
        <v>134</v>
      </c>
      <c r="CA1558" s="26" t="s">
        <v>135</v>
      </c>
      <c r="CB1558" s="26" t="s">
        <v>136</v>
      </c>
      <c r="CC1558" s="26" t="s">
        <v>136</v>
      </c>
      <c r="CD1558" s="26" t="s">
        <v>134</v>
      </c>
      <c r="CE1558" s="26" t="s">
        <v>135</v>
      </c>
      <c r="CF1558" s="26" t="s">
        <v>136</v>
      </c>
      <c r="CG1558" s="26" t="s">
        <v>135</v>
      </c>
      <c r="CH1558" s="26" t="s">
        <v>136</v>
      </c>
      <c r="CI1558" s="26" t="s">
        <v>134</v>
      </c>
      <c r="CJ1558" s="26" t="s">
        <v>137</v>
      </c>
      <c r="CK1558" s="26" t="s">
        <v>135</v>
      </c>
      <c r="CL1558" s="26" t="s">
        <v>136</v>
      </c>
      <c r="CM1558" s="26" t="s">
        <v>134</v>
      </c>
      <c r="CN1558" s="26" t="s">
        <v>136</v>
      </c>
      <c r="CO1558" s="26" t="s">
        <v>134</v>
      </c>
      <c r="CP1558" s="26" t="s">
        <v>135</v>
      </c>
      <c r="CQ1558" s="26" t="s">
        <v>138</v>
      </c>
      <c r="CR1558" s="26" t="s">
        <v>138</v>
      </c>
      <c r="CS1558" s="26" t="s">
        <v>138</v>
      </c>
      <c r="CT1558" s="26" t="s">
        <v>135</v>
      </c>
      <c r="CU1558" s="26" t="s">
        <v>135</v>
      </c>
      <c r="CV1558" s="26" t="s">
        <v>135</v>
      </c>
      <c r="CW1558" s="26" t="s">
        <v>136</v>
      </c>
      <c r="CX1558" s="26" t="s">
        <v>138</v>
      </c>
      <c r="CY1558" s="26" t="s">
        <v>134</v>
      </c>
      <c r="CZ1558" s="26" t="s">
        <v>134</v>
      </c>
      <c r="DA1558" s="26" t="s">
        <v>136</v>
      </c>
      <c r="DB1558" s="26" t="s">
        <v>134</v>
      </c>
      <c r="DC1558" s="26" t="s">
        <v>136</v>
      </c>
      <c r="DD1558" s="26" t="s">
        <v>138</v>
      </c>
      <c r="DE1558" s="26" t="s">
        <v>136</v>
      </c>
      <c r="DF1558" s="26" t="s">
        <v>139</v>
      </c>
      <c r="DG1558" s="26" t="s">
        <v>139</v>
      </c>
      <c r="DH1558" s="26" t="s">
        <v>139</v>
      </c>
      <c r="DI1558" s="26" t="s">
        <v>120</v>
      </c>
      <c r="DJ1558" s="26" t="s">
        <v>139</v>
      </c>
      <c r="DK1558" s="26" t="s">
        <v>139</v>
      </c>
      <c r="DL1558" s="26" t="s">
        <v>139</v>
      </c>
      <c r="DM1558" s="26" t="s">
        <v>139</v>
      </c>
      <c r="DN1558" s="26" t="s">
        <v>139</v>
      </c>
      <c r="DO1558" s="26" t="s">
        <v>139</v>
      </c>
    </row>
    <row r="1559" spans="1:119" ht="20.100000000000001" customHeight="1" x14ac:dyDescent="0.25">
      <c r="A1559" s="29" t="str">
        <f t="shared" si="336"/>
        <v>Jelly Beanz Inc.1</v>
      </c>
      <c r="B1559" s="29" t="str">
        <f t="shared" si="337"/>
        <v>Jelly Beanz Inc.</v>
      </c>
      <c r="C1559" s="29">
        <f t="shared" si="338"/>
        <v>1</v>
      </c>
      <c r="D1559" s="30" t="str">
        <f t="shared" si="339"/>
        <v>Africa and the Middle East</v>
      </c>
      <c r="E1559" s="30" t="str">
        <f t="shared" si="340"/>
        <v>Cape Town, South Africa</v>
      </c>
      <c r="F1559" s="31">
        <f t="shared" si="341"/>
        <v>4</v>
      </c>
      <c r="G1559" s="31">
        <f t="shared" si="342"/>
        <v>4</v>
      </c>
      <c r="H1559" s="31">
        <f t="shared" si="343"/>
        <v>4</v>
      </c>
      <c r="I1559" s="31">
        <f t="shared" si="344"/>
        <v>4</v>
      </c>
      <c r="J1559" s="31">
        <f t="shared" si="345"/>
        <v>5</v>
      </c>
      <c r="K1559" s="31">
        <f t="shared" si="346"/>
        <v>4</v>
      </c>
      <c r="L1559" s="31">
        <f t="shared" si="347"/>
        <v>4</v>
      </c>
      <c r="M1559" s="31">
        <f t="shared" si="348"/>
        <v>4</v>
      </c>
      <c r="N1559" s="31">
        <f t="shared" si="349"/>
        <v>4.0999999999999996</v>
      </c>
      <c r="O1559" s="26" t="s">
        <v>8657</v>
      </c>
      <c r="P1559" s="26" t="s">
        <v>108</v>
      </c>
      <c r="Q1559" s="27">
        <v>42858</v>
      </c>
      <c r="R1559" s="26" t="s">
        <v>155</v>
      </c>
      <c r="S1559" s="26" t="s">
        <v>167</v>
      </c>
      <c r="T1559" s="26" t="s">
        <v>142</v>
      </c>
      <c r="U1559" s="26" t="s">
        <v>168</v>
      </c>
      <c r="V1559" s="26" t="s">
        <v>169</v>
      </c>
      <c r="W1559" s="26" t="s">
        <v>4409</v>
      </c>
      <c r="X1559" s="26" t="s">
        <v>7418</v>
      </c>
      <c r="Y1559" s="26" t="s">
        <v>8649</v>
      </c>
      <c r="Z1559" s="24"/>
      <c r="AA1559" s="24"/>
      <c r="AB1559" s="26" t="s">
        <v>117</v>
      </c>
      <c r="AC1559" s="28">
        <v>5000</v>
      </c>
      <c r="AD1559" s="26" t="s">
        <v>3217</v>
      </c>
      <c r="AE1559" s="26" t="s">
        <v>343</v>
      </c>
      <c r="AF1559" s="26" t="s">
        <v>120</v>
      </c>
      <c r="AG1559" s="26" t="s">
        <v>142</v>
      </c>
      <c r="AH1559" s="26" t="s">
        <v>158</v>
      </c>
      <c r="AI1559" s="28">
        <v>5000</v>
      </c>
      <c r="AJ1559" s="26" t="s">
        <v>8658</v>
      </c>
      <c r="AK1559" s="26" t="s">
        <v>8659</v>
      </c>
      <c r="AL1559" s="26" t="s">
        <v>8660</v>
      </c>
      <c r="AM1559" s="26" t="s">
        <v>8661</v>
      </c>
      <c r="AN1559" s="26" t="s">
        <v>8662</v>
      </c>
      <c r="AO1559" s="26" t="s">
        <v>8663</v>
      </c>
      <c r="AP1559" s="26" t="s">
        <v>8664</v>
      </c>
      <c r="AQ1559" s="24"/>
      <c r="AR1559" s="24"/>
      <c r="AS1559" s="24"/>
      <c r="AT1559" s="24"/>
      <c r="AU1559" s="24"/>
      <c r="AV1559" s="24"/>
      <c r="AW1559" s="28">
        <v>127774</v>
      </c>
      <c r="AX1559" s="26">
        <v>646</v>
      </c>
      <c r="AY1559" s="28">
        <v>80</v>
      </c>
      <c r="AZ1559" s="28">
        <v>0</v>
      </c>
      <c r="BA1559" s="26">
        <v>646</v>
      </c>
      <c r="BB1559" s="24"/>
      <c r="BC1559" s="26" t="s">
        <v>8650</v>
      </c>
      <c r="BD1559" s="26" t="s">
        <v>125</v>
      </c>
      <c r="BE1559" s="24"/>
      <c r="BF1559" s="26" t="s">
        <v>8665</v>
      </c>
      <c r="BG1559" s="26" t="s">
        <v>4409</v>
      </c>
      <c r="BH1559" s="26" t="s">
        <v>8666</v>
      </c>
      <c r="BI1559" s="26" t="s">
        <v>4409</v>
      </c>
      <c r="BJ1559" s="24"/>
      <c r="BK1559" s="24"/>
      <c r="BL1559" s="24"/>
      <c r="BM1559" s="24"/>
      <c r="BN1559" s="24"/>
      <c r="BO1559" s="24"/>
      <c r="BP1559" s="24"/>
      <c r="BQ1559" s="24"/>
      <c r="BR1559" s="26">
        <v>0</v>
      </c>
      <c r="BS1559" s="26">
        <v>0</v>
      </c>
      <c r="BT1559" s="26">
        <v>0</v>
      </c>
      <c r="BU1559" s="26">
        <v>0</v>
      </c>
      <c r="BV1559" s="26">
        <v>0</v>
      </c>
      <c r="BW1559" s="26">
        <v>0</v>
      </c>
      <c r="BX1559" s="26">
        <v>0</v>
      </c>
      <c r="BY1559" s="26">
        <v>0</v>
      </c>
      <c r="BZ1559" s="26" t="s">
        <v>138</v>
      </c>
      <c r="CA1559" s="26" t="s">
        <v>134</v>
      </c>
      <c r="CB1559" s="26" t="s">
        <v>134</v>
      </c>
      <c r="CC1559" s="26" t="s">
        <v>138</v>
      </c>
      <c r="CD1559" s="26" t="s">
        <v>134</v>
      </c>
      <c r="CE1559" s="26" t="s">
        <v>138</v>
      </c>
      <c r="CF1559" s="26" t="s">
        <v>136</v>
      </c>
      <c r="CG1559" s="26" t="s">
        <v>134</v>
      </c>
      <c r="CH1559" s="26" t="s">
        <v>134</v>
      </c>
      <c r="CI1559" s="26" t="s">
        <v>138</v>
      </c>
      <c r="CJ1559" s="26" t="s">
        <v>136</v>
      </c>
      <c r="CK1559" s="26" t="s">
        <v>138</v>
      </c>
      <c r="CL1559" s="26" t="s">
        <v>134</v>
      </c>
      <c r="CM1559" s="26" t="s">
        <v>138</v>
      </c>
      <c r="CN1559" s="26" t="s">
        <v>134</v>
      </c>
      <c r="CO1559" s="26" t="s">
        <v>138</v>
      </c>
      <c r="CP1559" s="26" t="s">
        <v>134</v>
      </c>
      <c r="CQ1559" s="26" t="s">
        <v>138</v>
      </c>
      <c r="CR1559" s="26" t="s">
        <v>138</v>
      </c>
      <c r="CS1559" s="26" t="s">
        <v>138</v>
      </c>
      <c r="CT1559" s="26" t="s">
        <v>134</v>
      </c>
      <c r="CU1559" s="26" t="s">
        <v>136</v>
      </c>
      <c r="CV1559" s="26" t="s">
        <v>138</v>
      </c>
      <c r="CW1559" s="26" t="s">
        <v>138</v>
      </c>
      <c r="CX1559" s="26" t="s">
        <v>134</v>
      </c>
      <c r="CY1559" s="26" t="s">
        <v>138</v>
      </c>
      <c r="CZ1559" s="26" t="s">
        <v>134</v>
      </c>
      <c r="DA1559" s="26" t="s">
        <v>138</v>
      </c>
      <c r="DB1559" s="26" t="s">
        <v>138</v>
      </c>
      <c r="DC1559" s="26" t="s">
        <v>134</v>
      </c>
      <c r="DD1559" s="26" t="s">
        <v>138</v>
      </c>
      <c r="DE1559" s="26" t="s">
        <v>134</v>
      </c>
      <c r="DF1559" s="26" t="s">
        <v>120</v>
      </c>
      <c r="DG1559" s="26" t="s">
        <v>120</v>
      </c>
      <c r="DH1559" s="26" t="s">
        <v>120</v>
      </c>
      <c r="DI1559" s="26" t="s">
        <v>120</v>
      </c>
      <c r="DJ1559" s="26" t="s">
        <v>139</v>
      </c>
      <c r="DK1559" s="26" t="s">
        <v>139</v>
      </c>
      <c r="DL1559" s="26" t="s">
        <v>120</v>
      </c>
      <c r="DM1559" s="26" t="s">
        <v>139</v>
      </c>
      <c r="DN1559" s="26" t="s">
        <v>139</v>
      </c>
      <c r="DO1559" s="26" t="s">
        <v>139</v>
      </c>
    </row>
    <row r="1560" spans="1:119" ht="20.100000000000001" customHeight="1" x14ac:dyDescent="0.25">
      <c r="A1560" s="29" t="str">
        <f t="shared" si="336"/>
        <v>Jiuqian Volunteer Center5</v>
      </c>
      <c r="B1560" s="29" t="str">
        <f t="shared" si="337"/>
        <v>Jiuqian Volunteer Center</v>
      </c>
      <c r="C1560" s="29">
        <f t="shared" si="338"/>
        <v>5</v>
      </c>
      <c r="D1560" s="30" t="str">
        <f t="shared" si="339"/>
        <v>East and Southeast Asia</v>
      </c>
      <c r="E1560" s="30" t="str">
        <f t="shared" si="340"/>
        <v>Shanghai, China</v>
      </c>
      <c r="F1560" s="31">
        <f t="shared" si="341"/>
        <v>3</v>
      </c>
      <c r="G1560" s="31">
        <f t="shared" si="342"/>
        <v>3</v>
      </c>
      <c r="H1560" s="31">
        <f t="shared" si="343"/>
        <v>2</v>
      </c>
      <c r="I1560" s="31">
        <f t="shared" si="344"/>
        <v>3</v>
      </c>
      <c r="J1560" s="31">
        <f t="shared" si="345"/>
        <v>4</v>
      </c>
      <c r="K1560" s="31">
        <f t="shared" si="346"/>
        <v>3</v>
      </c>
      <c r="L1560" s="31">
        <f t="shared" si="347"/>
        <v>3</v>
      </c>
      <c r="M1560" s="31">
        <f t="shared" si="348"/>
        <v>4</v>
      </c>
      <c r="N1560" s="31">
        <f t="shared" si="349"/>
        <v>3.1</v>
      </c>
      <c r="O1560" s="26" t="s">
        <v>8667</v>
      </c>
      <c r="P1560" s="26" t="s">
        <v>108</v>
      </c>
      <c r="Q1560" s="27">
        <v>43214</v>
      </c>
      <c r="R1560" s="26" t="s">
        <v>109</v>
      </c>
      <c r="S1560" s="26" t="s">
        <v>244</v>
      </c>
      <c r="T1560" s="26" t="s">
        <v>111</v>
      </c>
      <c r="U1560" s="24"/>
      <c r="V1560" s="26" t="s">
        <v>469</v>
      </c>
      <c r="W1560" s="26" t="s">
        <v>2920</v>
      </c>
      <c r="X1560" s="26" t="s">
        <v>8668</v>
      </c>
      <c r="Y1560" s="26" t="s">
        <v>8669</v>
      </c>
      <c r="Z1560" s="24"/>
      <c r="AA1560" s="24"/>
      <c r="AB1560" s="26" t="s">
        <v>117</v>
      </c>
      <c r="AC1560" s="28">
        <v>15000</v>
      </c>
      <c r="AD1560" s="26" t="s">
        <v>8670</v>
      </c>
      <c r="AE1560" s="26" t="s">
        <v>474</v>
      </c>
      <c r="AF1560" s="26" t="s">
        <v>139</v>
      </c>
      <c r="AG1560" s="26" t="s">
        <v>207</v>
      </c>
      <c r="AH1560" s="26" t="s">
        <v>176</v>
      </c>
      <c r="AI1560" s="28">
        <v>15000</v>
      </c>
      <c r="AJ1560" s="24"/>
      <c r="AK1560" s="26" t="s">
        <v>8671</v>
      </c>
      <c r="AL1560" s="26" t="s">
        <v>8672</v>
      </c>
      <c r="AM1560" s="24"/>
      <c r="AN1560" s="24"/>
      <c r="AO1560" s="24"/>
      <c r="AP1560" s="24"/>
      <c r="AQ1560" s="26" t="s">
        <v>8673</v>
      </c>
      <c r="AR1560" s="24"/>
      <c r="AS1560" s="26" t="s">
        <v>8674</v>
      </c>
      <c r="AT1560" s="24"/>
      <c r="AU1560" s="26" t="s">
        <v>8675</v>
      </c>
      <c r="AV1560" s="24"/>
      <c r="AW1560" s="28">
        <v>375082</v>
      </c>
      <c r="AX1560" s="26">
        <v>480</v>
      </c>
      <c r="AY1560" s="28">
        <v>85</v>
      </c>
      <c r="AZ1560" s="28">
        <v>72</v>
      </c>
      <c r="BA1560" s="26">
        <v>86</v>
      </c>
      <c r="BB1560" s="24"/>
      <c r="BC1560" s="26" t="s">
        <v>8676</v>
      </c>
      <c r="BD1560" s="26" t="s">
        <v>125</v>
      </c>
      <c r="BE1560" s="24"/>
      <c r="BF1560" s="26" t="s">
        <v>8677</v>
      </c>
      <c r="BG1560" s="26" t="s">
        <v>2920</v>
      </c>
      <c r="BH1560" s="26" t="s">
        <v>8678</v>
      </c>
      <c r="BI1560" s="26" t="s">
        <v>2920</v>
      </c>
      <c r="BJ1560" s="26" t="s">
        <v>8679</v>
      </c>
      <c r="BK1560" s="26" t="s">
        <v>2920</v>
      </c>
      <c r="BL1560" s="26" t="s">
        <v>8680</v>
      </c>
      <c r="BM1560" s="26" t="s">
        <v>261</v>
      </c>
      <c r="BN1560" s="26" t="s">
        <v>8681</v>
      </c>
      <c r="BO1560" s="26" t="s">
        <v>261</v>
      </c>
      <c r="BP1560" s="24"/>
      <c r="BQ1560" s="24"/>
      <c r="BR1560" s="26">
        <v>0</v>
      </c>
      <c r="BS1560" s="26">
        <v>0</v>
      </c>
      <c r="BT1560" s="26">
        <v>0</v>
      </c>
      <c r="BU1560" s="26">
        <v>0</v>
      </c>
      <c r="BV1560" s="26">
        <v>0</v>
      </c>
      <c r="BW1560" s="26">
        <v>0</v>
      </c>
      <c r="BX1560" s="26">
        <v>0</v>
      </c>
      <c r="BY1560" s="26">
        <v>0</v>
      </c>
      <c r="BZ1560" s="26" t="s">
        <v>136</v>
      </c>
      <c r="CA1560" s="26" t="s">
        <v>136</v>
      </c>
      <c r="CB1560" s="26" t="s">
        <v>136</v>
      </c>
      <c r="CC1560" s="26" t="s">
        <v>136</v>
      </c>
      <c r="CD1560" s="26" t="s">
        <v>134</v>
      </c>
      <c r="CE1560" s="26" t="s">
        <v>136</v>
      </c>
      <c r="CF1560" s="26" t="s">
        <v>136</v>
      </c>
      <c r="CG1560" s="26" t="s">
        <v>136</v>
      </c>
      <c r="CH1560" s="26" t="s">
        <v>136</v>
      </c>
      <c r="CI1560" s="26" t="s">
        <v>136</v>
      </c>
      <c r="CJ1560" s="26" t="s">
        <v>135</v>
      </c>
      <c r="CK1560" s="26" t="s">
        <v>135</v>
      </c>
      <c r="CL1560" s="26" t="s">
        <v>134</v>
      </c>
      <c r="CM1560" s="26" t="s">
        <v>136</v>
      </c>
      <c r="CN1560" s="26" t="s">
        <v>136</v>
      </c>
      <c r="CO1560" s="26" t="s">
        <v>134</v>
      </c>
      <c r="CP1560" s="26" t="s">
        <v>136</v>
      </c>
      <c r="CQ1560" s="26" t="s">
        <v>134</v>
      </c>
      <c r="CR1560" s="26" t="s">
        <v>134</v>
      </c>
      <c r="CS1560" s="26" t="s">
        <v>134</v>
      </c>
      <c r="CT1560" s="26" t="s">
        <v>136</v>
      </c>
      <c r="CU1560" s="26" t="s">
        <v>136</v>
      </c>
      <c r="CV1560" s="26" t="s">
        <v>135</v>
      </c>
      <c r="CW1560" s="26" t="s">
        <v>134</v>
      </c>
      <c r="CX1560" s="26" t="s">
        <v>134</v>
      </c>
      <c r="CY1560" s="26" t="s">
        <v>136</v>
      </c>
      <c r="CZ1560" s="26" t="s">
        <v>134</v>
      </c>
      <c r="DA1560" s="26" t="s">
        <v>135</v>
      </c>
      <c r="DB1560" s="26" t="s">
        <v>138</v>
      </c>
      <c r="DC1560" s="26" t="s">
        <v>136</v>
      </c>
      <c r="DD1560" s="26" t="s">
        <v>134</v>
      </c>
      <c r="DE1560" s="26" t="s">
        <v>134</v>
      </c>
      <c r="DF1560" s="26" t="s">
        <v>139</v>
      </c>
      <c r="DG1560" s="26" t="s">
        <v>120</v>
      </c>
      <c r="DH1560" s="26" t="s">
        <v>120</v>
      </c>
      <c r="DI1560" s="26" t="s">
        <v>120</v>
      </c>
      <c r="DJ1560" s="26" t="s">
        <v>139</v>
      </c>
      <c r="DK1560" s="26" t="s">
        <v>139</v>
      </c>
      <c r="DL1560" s="26" t="s">
        <v>139</v>
      </c>
      <c r="DM1560" s="26" t="s">
        <v>139</v>
      </c>
      <c r="DN1560" s="26" t="s">
        <v>139</v>
      </c>
      <c r="DO1560" s="26" t="s">
        <v>139</v>
      </c>
    </row>
    <row r="1561" spans="1:119" ht="20.100000000000001" customHeight="1" x14ac:dyDescent="0.25">
      <c r="A1561" s="29" t="str">
        <f t="shared" si="336"/>
        <v>Jiuqian Volunteer Center4</v>
      </c>
      <c r="B1561" s="29" t="str">
        <f t="shared" si="337"/>
        <v>Jiuqian Volunteer Center</v>
      </c>
      <c r="C1561" s="29">
        <f t="shared" si="338"/>
        <v>4</v>
      </c>
      <c r="D1561" s="30" t="str">
        <f t="shared" si="339"/>
        <v>East and Southeast Asia</v>
      </c>
      <c r="E1561" s="30" t="str">
        <f t="shared" si="340"/>
        <v>Shanghai, China</v>
      </c>
      <c r="F1561" s="31">
        <f t="shared" si="341"/>
        <v>3</v>
      </c>
      <c r="G1561" s="31">
        <f t="shared" si="342"/>
        <v>3</v>
      </c>
      <c r="H1561" s="31">
        <f t="shared" si="343"/>
        <v>3</v>
      </c>
      <c r="I1561" s="31">
        <f t="shared" si="344"/>
        <v>4</v>
      </c>
      <c r="J1561" s="31">
        <f t="shared" si="345"/>
        <v>3</v>
      </c>
      <c r="K1561" s="31">
        <f t="shared" si="346"/>
        <v>3</v>
      </c>
      <c r="L1561" s="31">
        <f t="shared" si="347"/>
        <v>3</v>
      </c>
      <c r="M1561" s="31">
        <f t="shared" si="348"/>
        <v>3</v>
      </c>
      <c r="N1561" s="31">
        <f t="shared" si="349"/>
        <v>3.1</v>
      </c>
      <c r="O1561" s="26" t="s">
        <v>8682</v>
      </c>
      <c r="P1561" s="26" t="s">
        <v>108</v>
      </c>
      <c r="Q1561" s="27">
        <v>42858</v>
      </c>
      <c r="R1561" s="26" t="s">
        <v>109</v>
      </c>
      <c r="S1561" s="26" t="s">
        <v>167</v>
      </c>
      <c r="T1561" s="26" t="s">
        <v>142</v>
      </c>
      <c r="U1561" s="26" t="s">
        <v>112</v>
      </c>
      <c r="V1561" s="26" t="s">
        <v>469</v>
      </c>
      <c r="W1561" s="26" t="s">
        <v>2920</v>
      </c>
      <c r="X1561" s="26" t="s">
        <v>8668</v>
      </c>
      <c r="Y1561" s="26" t="s">
        <v>8669</v>
      </c>
      <c r="Z1561" s="24"/>
      <c r="AA1561" s="24"/>
      <c r="AB1561" s="26" t="s">
        <v>117</v>
      </c>
      <c r="AC1561" s="28">
        <v>6000</v>
      </c>
      <c r="AD1561" s="26" t="s">
        <v>8670</v>
      </c>
      <c r="AE1561" s="26" t="s">
        <v>474</v>
      </c>
      <c r="AF1561" s="26" t="s">
        <v>139</v>
      </c>
      <c r="AG1561" s="26" t="s">
        <v>207</v>
      </c>
      <c r="AH1561" s="26" t="s">
        <v>185</v>
      </c>
      <c r="AI1561" s="28">
        <v>6000</v>
      </c>
      <c r="AJ1561" s="26" t="s">
        <v>5088</v>
      </c>
      <c r="AK1561" s="26" t="s">
        <v>8671</v>
      </c>
      <c r="AL1561" s="26" t="s">
        <v>8672</v>
      </c>
      <c r="AM1561" s="24"/>
      <c r="AN1561" s="24"/>
      <c r="AO1561" s="24"/>
      <c r="AP1561" s="24"/>
      <c r="AQ1561" s="24"/>
      <c r="AR1561" s="24"/>
      <c r="AS1561" s="26" t="s">
        <v>8683</v>
      </c>
      <c r="AT1561" s="24"/>
      <c r="AU1561" s="24"/>
      <c r="AV1561" s="24"/>
      <c r="AW1561" s="28">
        <v>215558</v>
      </c>
      <c r="AX1561" s="26">
        <v>250</v>
      </c>
      <c r="AY1561" s="28">
        <v>250</v>
      </c>
      <c r="AZ1561" s="28">
        <v>200</v>
      </c>
      <c r="BA1561" s="26">
        <v>250</v>
      </c>
      <c r="BB1561" s="24"/>
      <c r="BC1561" s="26" t="s">
        <v>8676</v>
      </c>
      <c r="BD1561" s="26" t="s">
        <v>125</v>
      </c>
      <c r="BE1561" s="24"/>
      <c r="BF1561" s="26" t="s">
        <v>8684</v>
      </c>
      <c r="BG1561" s="26" t="s">
        <v>261</v>
      </c>
      <c r="BH1561" s="26" t="s">
        <v>8685</v>
      </c>
      <c r="BI1561" s="26" t="s">
        <v>261</v>
      </c>
      <c r="BJ1561" s="26" t="s">
        <v>8677</v>
      </c>
      <c r="BK1561" s="26" t="s">
        <v>2920</v>
      </c>
      <c r="BL1561" s="26" t="s">
        <v>8679</v>
      </c>
      <c r="BM1561" s="26" t="s">
        <v>2920</v>
      </c>
      <c r="BN1561" s="26" t="s">
        <v>8681</v>
      </c>
      <c r="BO1561" s="26" t="s">
        <v>261</v>
      </c>
      <c r="BP1561" s="24"/>
      <c r="BQ1561" s="24"/>
      <c r="BR1561" s="26">
        <v>3</v>
      </c>
      <c r="BS1561" s="26">
        <v>3</v>
      </c>
      <c r="BT1561" s="26">
        <v>3</v>
      </c>
      <c r="BU1561" s="26">
        <v>4</v>
      </c>
      <c r="BV1561" s="26">
        <v>3</v>
      </c>
      <c r="BW1561" s="26">
        <v>3</v>
      </c>
      <c r="BX1561" s="26">
        <v>3</v>
      </c>
      <c r="BY1561" s="26">
        <v>3</v>
      </c>
      <c r="BZ1561" s="24"/>
      <c r="CA1561" s="24"/>
      <c r="CB1561" s="24"/>
      <c r="CC1561" s="24"/>
      <c r="CD1561" s="24"/>
      <c r="CE1561" s="24"/>
      <c r="CF1561" s="24"/>
      <c r="CG1561" s="24"/>
      <c r="CH1561" s="24"/>
      <c r="CI1561" s="24"/>
      <c r="CJ1561" s="24"/>
      <c r="CK1561" s="24"/>
      <c r="CL1561" s="24"/>
      <c r="CM1561" s="24"/>
      <c r="CN1561" s="24"/>
      <c r="CO1561" s="24"/>
      <c r="CP1561" s="24"/>
      <c r="CQ1561" s="24"/>
      <c r="CR1561" s="24"/>
      <c r="CS1561" s="24"/>
      <c r="CT1561" s="24"/>
      <c r="CU1561" s="24"/>
      <c r="CV1561" s="24"/>
      <c r="CW1561" s="24"/>
      <c r="CX1561" s="24"/>
      <c r="CY1561" s="24"/>
      <c r="CZ1561" s="24"/>
      <c r="DA1561" s="24"/>
      <c r="DB1561" s="24"/>
      <c r="DC1561" s="24"/>
      <c r="DD1561" s="24"/>
      <c r="DE1561" s="24"/>
      <c r="DF1561" s="26" t="s">
        <v>139</v>
      </c>
      <c r="DG1561" s="26" t="s">
        <v>120</v>
      </c>
      <c r="DH1561" s="26" t="s">
        <v>139</v>
      </c>
      <c r="DI1561" s="26" t="s">
        <v>120</v>
      </c>
      <c r="DJ1561" s="26" t="s">
        <v>139</v>
      </c>
      <c r="DK1561" s="26" t="s">
        <v>139</v>
      </c>
      <c r="DL1561" s="26" t="s">
        <v>139</v>
      </c>
      <c r="DM1561" s="26" t="s">
        <v>139</v>
      </c>
      <c r="DN1561" s="26" t="s">
        <v>139</v>
      </c>
      <c r="DO1561" s="26" t="s">
        <v>139</v>
      </c>
    </row>
    <row r="1562" spans="1:119" ht="20.100000000000001" customHeight="1" x14ac:dyDescent="0.25">
      <c r="A1562" s="29" t="str">
        <f t="shared" si="336"/>
        <v>Jiuqian Volunteer Center3</v>
      </c>
      <c r="B1562" s="29" t="str">
        <f t="shared" si="337"/>
        <v>Jiuqian Volunteer Center</v>
      </c>
      <c r="C1562" s="29">
        <f t="shared" si="338"/>
        <v>3</v>
      </c>
      <c r="D1562" s="30" t="str">
        <f t="shared" si="339"/>
        <v>East and Southeast Asia</v>
      </c>
      <c r="E1562" s="30" t="str">
        <f t="shared" si="340"/>
        <v>Shanghai, China</v>
      </c>
      <c r="F1562" s="31">
        <f t="shared" si="341"/>
        <v>3</v>
      </c>
      <c r="G1562" s="31">
        <f t="shared" si="342"/>
        <v>3</v>
      </c>
      <c r="H1562" s="31">
        <f t="shared" si="343"/>
        <v>3</v>
      </c>
      <c r="I1562" s="31">
        <f t="shared" si="344"/>
        <v>3</v>
      </c>
      <c r="J1562" s="31">
        <f t="shared" si="345"/>
        <v>3</v>
      </c>
      <c r="K1562" s="31">
        <f t="shared" si="346"/>
        <v>2</v>
      </c>
      <c r="L1562" s="31">
        <f t="shared" si="347"/>
        <v>2</v>
      </c>
      <c r="M1562" s="31">
        <f t="shared" si="348"/>
        <v>3</v>
      </c>
      <c r="N1562" s="31">
        <f t="shared" si="349"/>
        <v>2.8</v>
      </c>
      <c r="O1562" s="26" t="s">
        <v>8686</v>
      </c>
      <c r="P1562" s="26" t="s">
        <v>108</v>
      </c>
      <c r="Q1562" s="27">
        <v>42502</v>
      </c>
      <c r="R1562" s="26" t="s">
        <v>109</v>
      </c>
      <c r="S1562" s="26" t="s">
        <v>184</v>
      </c>
      <c r="T1562" s="26" t="s">
        <v>157</v>
      </c>
      <c r="U1562" s="26" t="s">
        <v>112</v>
      </c>
      <c r="V1562" s="26" t="s">
        <v>469</v>
      </c>
      <c r="W1562" s="26" t="s">
        <v>2920</v>
      </c>
      <c r="X1562" s="26" t="s">
        <v>8668</v>
      </c>
      <c r="Y1562" s="26" t="s">
        <v>8669</v>
      </c>
      <c r="Z1562" s="24"/>
      <c r="AA1562" s="24"/>
      <c r="AB1562" s="26" t="s">
        <v>117</v>
      </c>
      <c r="AC1562" s="28">
        <v>6000</v>
      </c>
      <c r="AD1562" s="26" t="s">
        <v>8670</v>
      </c>
      <c r="AE1562" s="26" t="s">
        <v>474</v>
      </c>
      <c r="AF1562" s="26" t="s">
        <v>139</v>
      </c>
      <c r="AG1562" s="26" t="s">
        <v>207</v>
      </c>
      <c r="AH1562" s="26" t="s">
        <v>121</v>
      </c>
      <c r="AI1562" s="28">
        <v>6000</v>
      </c>
      <c r="AJ1562" s="26" t="s">
        <v>5088</v>
      </c>
      <c r="AK1562" s="26" t="s">
        <v>8671</v>
      </c>
      <c r="AL1562" s="26" t="s">
        <v>8672</v>
      </c>
      <c r="AM1562" s="24"/>
      <c r="AN1562" s="24"/>
      <c r="AO1562" s="24"/>
      <c r="AP1562" s="24"/>
      <c r="AQ1562" s="24"/>
      <c r="AR1562" s="24"/>
      <c r="AS1562" s="24"/>
      <c r="AT1562" s="24"/>
      <c r="AU1562" s="26" t="s">
        <v>8687</v>
      </c>
      <c r="AV1562" s="24"/>
      <c r="AW1562" s="28">
        <v>249166</v>
      </c>
      <c r="AX1562" s="26">
        <v>150</v>
      </c>
      <c r="AY1562" s="28">
        <v>100</v>
      </c>
      <c r="AZ1562" s="28">
        <v>100</v>
      </c>
      <c r="BA1562" s="26">
        <v>0</v>
      </c>
      <c r="BB1562" s="26" t="s">
        <v>148</v>
      </c>
      <c r="BC1562" s="26" t="s">
        <v>8676</v>
      </c>
      <c r="BD1562" s="26" t="s">
        <v>125</v>
      </c>
      <c r="BE1562" s="24"/>
      <c r="BF1562" s="26" t="s">
        <v>8684</v>
      </c>
      <c r="BG1562" s="26" t="s">
        <v>191</v>
      </c>
      <c r="BH1562" s="26" t="s">
        <v>8688</v>
      </c>
      <c r="BI1562" s="26" t="s">
        <v>191</v>
      </c>
      <c r="BJ1562" s="26" t="s">
        <v>8685</v>
      </c>
      <c r="BK1562" s="26" t="s">
        <v>191</v>
      </c>
      <c r="BL1562" s="26" t="s">
        <v>8689</v>
      </c>
      <c r="BM1562" s="26" t="s">
        <v>2920</v>
      </c>
      <c r="BN1562" s="26" t="s">
        <v>8690</v>
      </c>
      <c r="BO1562" s="26" t="s">
        <v>2920</v>
      </c>
      <c r="BP1562" s="24"/>
      <c r="BQ1562" s="24"/>
      <c r="BR1562" s="26">
        <v>3</v>
      </c>
      <c r="BS1562" s="26">
        <v>3</v>
      </c>
      <c r="BT1562" s="26">
        <v>3</v>
      </c>
      <c r="BU1562" s="26">
        <v>3</v>
      </c>
      <c r="BV1562" s="26">
        <v>3</v>
      </c>
      <c r="BW1562" s="26">
        <v>2</v>
      </c>
      <c r="BX1562" s="26">
        <v>2</v>
      </c>
      <c r="BY1562" s="26">
        <v>3</v>
      </c>
      <c r="BZ1562" s="24"/>
      <c r="CA1562" s="24"/>
      <c r="CB1562" s="24"/>
      <c r="CC1562" s="24"/>
      <c r="CD1562" s="24"/>
      <c r="CE1562" s="24"/>
      <c r="CF1562" s="24"/>
      <c r="CG1562" s="24"/>
      <c r="CH1562" s="24"/>
      <c r="CI1562" s="24"/>
      <c r="CJ1562" s="24"/>
      <c r="CK1562" s="24"/>
      <c r="CL1562" s="24"/>
      <c r="CM1562" s="24"/>
      <c r="CN1562" s="24"/>
      <c r="CO1562" s="24"/>
      <c r="CP1562" s="24"/>
      <c r="CQ1562" s="24"/>
      <c r="CR1562" s="24"/>
      <c r="CS1562" s="24"/>
      <c r="CT1562" s="24"/>
      <c r="CU1562" s="24"/>
      <c r="CV1562" s="24"/>
      <c r="CW1562" s="24"/>
      <c r="CX1562" s="24"/>
      <c r="CY1562" s="24"/>
      <c r="CZ1562" s="24"/>
      <c r="DA1562" s="24"/>
      <c r="DB1562" s="24"/>
      <c r="DC1562" s="24"/>
      <c r="DD1562" s="24"/>
      <c r="DE1562" s="24"/>
      <c r="DF1562" s="26" t="s">
        <v>139</v>
      </c>
      <c r="DG1562" s="26" t="s">
        <v>120</v>
      </c>
      <c r="DH1562" s="26" t="s">
        <v>139</v>
      </c>
      <c r="DI1562" s="26" t="s">
        <v>120</v>
      </c>
      <c r="DJ1562" s="26" t="s">
        <v>139</v>
      </c>
      <c r="DK1562" s="26" t="s">
        <v>139</v>
      </c>
      <c r="DL1562" s="26" t="s">
        <v>139</v>
      </c>
      <c r="DM1562" s="26" t="s">
        <v>139</v>
      </c>
      <c r="DN1562" s="26" t="s">
        <v>139</v>
      </c>
      <c r="DO1562" s="26" t="s">
        <v>139</v>
      </c>
    </row>
    <row r="1563" spans="1:119" ht="20.100000000000001" customHeight="1" x14ac:dyDescent="0.25">
      <c r="A1563" s="29" t="str">
        <f t="shared" si="336"/>
        <v>Jiuqian Volunteer Center2</v>
      </c>
      <c r="B1563" s="29" t="str">
        <f t="shared" si="337"/>
        <v>Jiuqian Volunteer Center</v>
      </c>
      <c r="C1563" s="29">
        <f t="shared" si="338"/>
        <v>2</v>
      </c>
      <c r="D1563" s="30" t="str">
        <f t="shared" si="339"/>
        <v>East and Southeast Asia</v>
      </c>
      <c r="E1563" s="30" t="str">
        <f t="shared" si="340"/>
        <v>Shanghai, China</v>
      </c>
      <c r="F1563" s="31">
        <f t="shared" si="341"/>
        <v>3</v>
      </c>
      <c r="G1563" s="31">
        <f t="shared" si="342"/>
        <v>2</v>
      </c>
      <c r="H1563" s="31">
        <f t="shared" si="343"/>
        <v>2</v>
      </c>
      <c r="I1563" s="31">
        <f t="shared" si="344"/>
        <v>3</v>
      </c>
      <c r="J1563" s="31">
        <f t="shared" si="345"/>
        <v>2</v>
      </c>
      <c r="K1563" s="31">
        <f t="shared" si="346"/>
        <v>2</v>
      </c>
      <c r="L1563" s="31">
        <f t="shared" si="347"/>
        <v>2</v>
      </c>
      <c r="M1563" s="31">
        <f t="shared" si="348"/>
        <v>2</v>
      </c>
      <c r="N1563" s="31">
        <f t="shared" si="349"/>
        <v>2.2999999999999998</v>
      </c>
      <c r="O1563" s="26" t="s">
        <v>8691</v>
      </c>
      <c r="P1563" s="26" t="s">
        <v>108</v>
      </c>
      <c r="Q1563" s="27">
        <v>42129</v>
      </c>
      <c r="R1563" s="26" t="s">
        <v>109</v>
      </c>
      <c r="S1563" s="26" t="s">
        <v>277</v>
      </c>
      <c r="T1563" s="26" t="s">
        <v>278</v>
      </c>
      <c r="U1563" s="26" t="s">
        <v>112</v>
      </c>
      <c r="V1563" s="26" t="s">
        <v>469</v>
      </c>
      <c r="W1563" s="26" t="s">
        <v>2920</v>
      </c>
      <c r="X1563" s="26" t="s">
        <v>8668</v>
      </c>
      <c r="Y1563" s="26" t="s">
        <v>8669</v>
      </c>
      <c r="Z1563" s="24"/>
      <c r="AA1563" s="24"/>
      <c r="AB1563" s="26" t="s">
        <v>117</v>
      </c>
      <c r="AC1563" s="28">
        <v>6000</v>
      </c>
      <c r="AD1563" s="26" t="s">
        <v>8670</v>
      </c>
      <c r="AE1563" s="26" t="s">
        <v>474</v>
      </c>
      <c r="AF1563" s="26" t="s">
        <v>139</v>
      </c>
      <c r="AG1563" s="26" t="s">
        <v>207</v>
      </c>
      <c r="AH1563" s="26" t="s">
        <v>143</v>
      </c>
      <c r="AI1563" s="28">
        <v>6000</v>
      </c>
      <c r="AJ1563" s="26" t="s">
        <v>208</v>
      </c>
      <c r="AK1563" s="26" t="s">
        <v>8692</v>
      </c>
      <c r="AL1563" s="26" t="s">
        <v>8672</v>
      </c>
      <c r="AM1563" s="24"/>
      <c r="AN1563" s="24"/>
      <c r="AO1563" s="24"/>
      <c r="AP1563" s="24"/>
      <c r="AQ1563" s="24"/>
      <c r="AR1563" s="24"/>
      <c r="AS1563" s="26" t="s">
        <v>8693</v>
      </c>
      <c r="AT1563" s="26" t="s">
        <v>8694</v>
      </c>
      <c r="AU1563" s="24"/>
      <c r="AV1563" s="24"/>
      <c r="AW1563" s="28">
        <v>131417</v>
      </c>
      <c r="AX1563" s="26">
        <v>118</v>
      </c>
      <c r="AY1563" s="28">
        <v>100</v>
      </c>
      <c r="AZ1563" s="28">
        <v>85</v>
      </c>
      <c r="BA1563" s="26">
        <v>0</v>
      </c>
      <c r="BB1563" s="26" t="s">
        <v>148</v>
      </c>
      <c r="BC1563" s="26" t="s">
        <v>8676</v>
      </c>
      <c r="BD1563" s="26" t="s">
        <v>378</v>
      </c>
      <c r="BE1563" s="26" t="s">
        <v>8695</v>
      </c>
      <c r="BF1563" s="26" t="s">
        <v>8696</v>
      </c>
      <c r="BG1563" s="26" t="s">
        <v>8697</v>
      </c>
      <c r="BH1563" s="26" t="s">
        <v>8685</v>
      </c>
      <c r="BI1563" s="26" t="s">
        <v>8697</v>
      </c>
      <c r="BJ1563" s="26" t="s">
        <v>8698</v>
      </c>
      <c r="BK1563" s="26" t="s">
        <v>2920</v>
      </c>
      <c r="BL1563" s="26" t="s">
        <v>8699</v>
      </c>
      <c r="BM1563" s="26" t="s">
        <v>302</v>
      </c>
      <c r="BN1563" s="26" t="s">
        <v>8700</v>
      </c>
      <c r="BO1563" s="26" t="s">
        <v>8697</v>
      </c>
      <c r="BP1563" s="24"/>
      <c r="BQ1563" s="24"/>
      <c r="BR1563" s="26">
        <v>3</v>
      </c>
      <c r="BS1563" s="26">
        <v>2</v>
      </c>
      <c r="BT1563" s="26">
        <v>2</v>
      </c>
      <c r="BU1563" s="26">
        <v>3</v>
      </c>
      <c r="BV1563" s="26">
        <v>2</v>
      </c>
      <c r="BW1563" s="26">
        <v>2</v>
      </c>
      <c r="BX1563" s="26">
        <v>2</v>
      </c>
      <c r="BY1563" s="26">
        <v>2</v>
      </c>
      <c r="BZ1563" s="24"/>
      <c r="CA1563" s="24"/>
      <c r="CB1563" s="24"/>
      <c r="CC1563" s="24"/>
      <c r="CD1563" s="24"/>
      <c r="CE1563" s="24"/>
      <c r="CF1563" s="24"/>
      <c r="CG1563" s="24"/>
      <c r="CH1563" s="24"/>
      <c r="CI1563" s="24"/>
      <c r="CJ1563" s="24"/>
      <c r="CK1563" s="24"/>
      <c r="CL1563" s="24"/>
      <c r="CM1563" s="24"/>
      <c r="CN1563" s="24"/>
      <c r="CO1563" s="24"/>
      <c r="CP1563" s="24"/>
      <c r="CQ1563" s="24"/>
      <c r="CR1563" s="24"/>
      <c r="CS1563" s="24"/>
      <c r="CT1563" s="24"/>
      <c r="CU1563" s="24"/>
      <c r="CV1563" s="24"/>
      <c r="CW1563" s="24"/>
      <c r="CX1563" s="24"/>
      <c r="CY1563" s="24"/>
      <c r="CZ1563" s="24"/>
      <c r="DA1563" s="24"/>
      <c r="DB1563" s="24"/>
      <c r="DC1563" s="24"/>
      <c r="DD1563" s="24"/>
      <c r="DE1563" s="24"/>
      <c r="DF1563" s="26" t="s">
        <v>139</v>
      </c>
      <c r="DG1563" s="26" t="s">
        <v>120</v>
      </c>
      <c r="DH1563" s="26" t="s">
        <v>139</v>
      </c>
      <c r="DI1563" s="26" t="s">
        <v>120</v>
      </c>
      <c r="DJ1563" s="26" t="s">
        <v>139</v>
      </c>
      <c r="DK1563" s="26" t="s">
        <v>139</v>
      </c>
      <c r="DL1563" s="26" t="s">
        <v>139</v>
      </c>
      <c r="DM1563" s="26" t="s">
        <v>139</v>
      </c>
      <c r="DN1563" s="26" t="s">
        <v>139</v>
      </c>
      <c r="DO1563" s="26" t="s">
        <v>139</v>
      </c>
    </row>
    <row r="1564" spans="1:119" ht="20.100000000000001" customHeight="1" x14ac:dyDescent="0.25">
      <c r="A1564" s="29" t="str">
        <f t="shared" si="336"/>
        <v/>
      </c>
      <c r="B1564" s="29" t="str">
        <f t="shared" si="337"/>
        <v>Jiuqian Volunteer Center</v>
      </c>
      <c r="C1564" s="29">
        <f t="shared" si="338"/>
        <v>0</v>
      </c>
      <c r="D1564" s="30" t="str">
        <f t="shared" si="339"/>
        <v>East and Southeast Asia</v>
      </c>
      <c r="E1564" s="30" t="str">
        <f t="shared" si="340"/>
        <v>Shanghai, China</v>
      </c>
      <c r="F1564" s="31">
        <f t="shared" si="341"/>
        <v>0</v>
      </c>
      <c r="G1564" s="31">
        <f t="shared" si="342"/>
        <v>0</v>
      </c>
      <c r="H1564" s="31">
        <f t="shared" si="343"/>
        <v>0</v>
      </c>
      <c r="I1564" s="31">
        <f t="shared" si="344"/>
        <v>0</v>
      </c>
      <c r="J1564" s="31">
        <f t="shared" si="345"/>
        <v>0</v>
      </c>
      <c r="K1564" s="31">
        <f t="shared" si="346"/>
        <v>0</v>
      </c>
      <c r="L1564" s="31">
        <f t="shared" si="347"/>
        <v>0</v>
      </c>
      <c r="M1564" s="31">
        <f t="shared" si="348"/>
        <v>0</v>
      </c>
      <c r="N1564" s="31">
        <f t="shared" si="349"/>
        <v>0</v>
      </c>
      <c r="O1564" s="26" t="s">
        <v>16194</v>
      </c>
      <c r="P1564" s="26" t="s">
        <v>108</v>
      </c>
      <c r="Q1564" s="27">
        <v>42067</v>
      </c>
      <c r="R1564" s="24"/>
      <c r="S1564" s="24"/>
      <c r="T1564" s="26" t="s">
        <v>278</v>
      </c>
      <c r="U1564" s="24"/>
      <c r="V1564" s="26" t="s">
        <v>469</v>
      </c>
      <c r="W1564" s="26" t="s">
        <v>2920</v>
      </c>
      <c r="X1564" s="26" t="s">
        <v>8668</v>
      </c>
      <c r="Y1564" s="26" t="s">
        <v>8669</v>
      </c>
      <c r="Z1564" s="24"/>
      <c r="AA1564" s="24"/>
      <c r="AB1564" s="26" t="s">
        <v>15736</v>
      </c>
      <c r="AC1564" s="28">
        <v>1730</v>
      </c>
      <c r="AD1564" s="26" t="s">
        <v>8670</v>
      </c>
      <c r="AE1564" s="26" t="s">
        <v>474</v>
      </c>
      <c r="AF1564" s="26" t="s">
        <v>139</v>
      </c>
      <c r="AG1564" s="26" t="s">
        <v>207</v>
      </c>
      <c r="AH1564" s="24"/>
      <c r="AI1564" s="28">
        <v>1730</v>
      </c>
      <c r="AJ1564" s="24"/>
      <c r="AK1564" s="24"/>
      <c r="AL1564" s="24"/>
      <c r="AM1564" s="24"/>
      <c r="AN1564" s="24"/>
      <c r="AO1564" s="24"/>
      <c r="AP1564" s="24"/>
      <c r="AQ1564" s="24"/>
      <c r="AR1564" s="24"/>
      <c r="AS1564" s="24"/>
      <c r="AT1564" s="24"/>
      <c r="AU1564" s="24"/>
      <c r="AV1564" s="24"/>
      <c r="AW1564" s="24"/>
      <c r="AX1564" s="24"/>
      <c r="AY1564" s="24"/>
      <c r="AZ1564" s="24"/>
      <c r="BA1564" s="24"/>
      <c r="BB1564" s="24"/>
      <c r="BC1564" s="26" t="s">
        <v>8676</v>
      </c>
      <c r="BD1564" s="24"/>
      <c r="BE1564" s="24"/>
      <c r="BF1564" s="24"/>
      <c r="BG1564" s="24"/>
      <c r="BH1564" s="24"/>
      <c r="BI1564" s="24"/>
      <c r="BJ1564" s="24"/>
      <c r="BK1564" s="24"/>
      <c r="BL1564" s="24"/>
      <c r="BM1564" s="24"/>
      <c r="BN1564" s="24"/>
      <c r="BO1564" s="24"/>
      <c r="BP1564" s="24"/>
      <c r="BQ1564" s="24"/>
      <c r="BR1564" s="24"/>
      <c r="BS1564" s="24"/>
      <c r="BT1564" s="24"/>
      <c r="BU1564" s="24"/>
      <c r="BV1564" s="24"/>
      <c r="BW1564" s="24"/>
      <c r="BX1564" s="24"/>
      <c r="BY1564" s="24"/>
      <c r="BZ1564" s="24"/>
      <c r="CA1564" s="24"/>
      <c r="CB1564" s="24"/>
      <c r="CC1564" s="24"/>
      <c r="CD1564" s="24"/>
      <c r="CE1564" s="24"/>
      <c r="CF1564" s="24"/>
      <c r="CG1564" s="24"/>
      <c r="CH1564" s="24"/>
      <c r="CI1564" s="24"/>
      <c r="CJ1564" s="24"/>
      <c r="CK1564" s="24"/>
      <c r="CL1564" s="24"/>
      <c r="CM1564" s="24"/>
      <c r="CN1564" s="24"/>
      <c r="CO1564" s="24"/>
      <c r="CP1564" s="24"/>
      <c r="CQ1564" s="24"/>
      <c r="CR1564" s="24"/>
      <c r="CS1564" s="24"/>
      <c r="CT1564" s="24"/>
      <c r="CU1564" s="24"/>
      <c r="CV1564" s="24"/>
      <c r="CW1564" s="24"/>
      <c r="CX1564" s="24"/>
      <c r="CY1564" s="24"/>
      <c r="CZ1564" s="24"/>
      <c r="DA1564" s="24"/>
      <c r="DB1564" s="24"/>
      <c r="DC1564" s="24"/>
      <c r="DD1564" s="24"/>
      <c r="DE1564" s="24"/>
      <c r="DF1564" s="26" t="s">
        <v>139</v>
      </c>
      <c r="DG1564" s="26" t="s">
        <v>139</v>
      </c>
      <c r="DH1564" s="26" t="s">
        <v>139</v>
      </c>
      <c r="DI1564" s="26" t="s">
        <v>139</v>
      </c>
      <c r="DJ1564" s="26" t="s">
        <v>139</v>
      </c>
      <c r="DK1564" s="26" t="s">
        <v>139</v>
      </c>
      <c r="DL1564" s="26" t="s">
        <v>139</v>
      </c>
      <c r="DM1564" s="26" t="s">
        <v>139</v>
      </c>
      <c r="DN1564" s="26" t="s">
        <v>139</v>
      </c>
      <c r="DO1564" s="26" t="s">
        <v>139</v>
      </c>
    </row>
    <row r="1565" spans="1:119" ht="20.100000000000001" customHeight="1" x14ac:dyDescent="0.25">
      <c r="A1565" s="29" t="str">
        <f t="shared" si="336"/>
        <v>Jiuqian Volunteer Center1</v>
      </c>
      <c r="B1565" s="29" t="str">
        <f t="shared" si="337"/>
        <v>Jiuqian Volunteer Center</v>
      </c>
      <c r="C1565" s="29">
        <f t="shared" si="338"/>
        <v>1</v>
      </c>
      <c r="D1565" s="30" t="str">
        <f t="shared" si="339"/>
        <v>East and Southeast Asia</v>
      </c>
      <c r="E1565" s="30" t="str">
        <f t="shared" si="340"/>
        <v>Shanghai, China</v>
      </c>
      <c r="F1565" s="31">
        <f t="shared" si="341"/>
        <v>0</v>
      </c>
      <c r="G1565" s="31">
        <f t="shared" si="342"/>
        <v>0</v>
      </c>
      <c r="H1565" s="31">
        <f t="shared" si="343"/>
        <v>0</v>
      </c>
      <c r="I1565" s="31">
        <f t="shared" si="344"/>
        <v>0</v>
      </c>
      <c r="J1565" s="31">
        <f t="shared" si="345"/>
        <v>0</v>
      </c>
      <c r="K1565" s="31">
        <f t="shared" si="346"/>
        <v>0</v>
      </c>
      <c r="L1565" s="31">
        <f t="shared" si="347"/>
        <v>0</v>
      </c>
      <c r="M1565" s="31">
        <f t="shared" si="348"/>
        <v>0</v>
      </c>
      <c r="N1565" s="31">
        <f t="shared" si="349"/>
        <v>0</v>
      </c>
      <c r="O1565" s="26" t="s">
        <v>8701</v>
      </c>
      <c r="P1565" s="26" t="s">
        <v>108</v>
      </c>
      <c r="Q1565" s="27">
        <v>41400</v>
      </c>
      <c r="R1565" s="26" t="s">
        <v>155</v>
      </c>
      <c r="S1565" s="26" t="s">
        <v>206</v>
      </c>
      <c r="T1565" s="26" t="s">
        <v>207</v>
      </c>
      <c r="U1565" s="26" t="s">
        <v>112</v>
      </c>
      <c r="V1565" s="26" t="s">
        <v>469</v>
      </c>
      <c r="W1565" s="26" t="s">
        <v>2920</v>
      </c>
      <c r="X1565" s="26" t="s">
        <v>8668</v>
      </c>
      <c r="Y1565" s="26" t="s">
        <v>8669</v>
      </c>
      <c r="Z1565" s="24"/>
      <c r="AA1565" s="24"/>
      <c r="AB1565" s="26" t="s">
        <v>117</v>
      </c>
      <c r="AC1565" s="28">
        <v>11000</v>
      </c>
      <c r="AD1565" s="26" t="s">
        <v>8670</v>
      </c>
      <c r="AE1565" s="26" t="s">
        <v>474</v>
      </c>
      <c r="AF1565" s="26" t="s">
        <v>139</v>
      </c>
      <c r="AG1565" s="26" t="s">
        <v>207</v>
      </c>
      <c r="AH1565" s="26" t="s">
        <v>158</v>
      </c>
      <c r="AI1565" s="28">
        <v>11000</v>
      </c>
      <c r="AJ1565" s="26" t="s">
        <v>8702</v>
      </c>
      <c r="AK1565" s="26" t="s">
        <v>8703</v>
      </c>
      <c r="AL1565" s="26" t="s">
        <v>8704</v>
      </c>
      <c r="AM1565" s="26" t="s">
        <v>8705</v>
      </c>
      <c r="AN1565" s="26" t="s">
        <v>8706</v>
      </c>
      <c r="AO1565" s="26" t="s">
        <v>8707</v>
      </c>
      <c r="AP1565" s="26" t="s">
        <v>8708</v>
      </c>
      <c r="AQ1565" s="24"/>
      <c r="AR1565" s="24"/>
      <c r="AS1565" s="24"/>
      <c r="AT1565" s="24"/>
      <c r="AU1565" s="24"/>
      <c r="AV1565" s="24"/>
      <c r="AW1565" s="28">
        <v>120000</v>
      </c>
      <c r="AX1565" s="26">
        <v>250</v>
      </c>
      <c r="AY1565" s="28">
        <v>0</v>
      </c>
      <c r="AZ1565" s="28">
        <v>0</v>
      </c>
      <c r="BA1565" s="26">
        <v>0</v>
      </c>
      <c r="BB1565" s="24"/>
      <c r="BC1565" s="26" t="s">
        <v>8676</v>
      </c>
      <c r="BD1565" s="24"/>
      <c r="BE1565" s="24"/>
      <c r="BF1565" s="26" t="s">
        <v>8685</v>
      </c>
      <c r="BG1565" s="26" t="s">
        <v>191</v>
      </c>
      <c r="BH1565" s="26" t="s">
        <v>8700</v>
      </c>
      <c r="BI1565" s="26" t="s">
        <v>191</v>
      </c>
      <c r="BJ1565" s="26" t="s">
        <v>1220</v>
      </c>
      <c r="BK1565" s="26" t="s">
        <v>191</v>
      </c>
      <c r="BL1565" s="26" t="s">
        <v>8709</v>
      </c>
      <c r="BM1565" s="26" t="s">
        <v>2920</v>
      </c>
      <c r="BN1565" s="26" t="s">
        <v>8710</v>
      </c>
      <c r="BO1565" s="26" t="s">
        <v>2920</v>
      </c>
      <c r="BP1565" s="24"/>
      <c r="BQ1565" s="24"/>
      <c r="BR1565" s="26">
        <v>0</v>
      </c>
      <c r="BS1565" s="26">
        <v>0</v>
      </c>
      <c r="BT1565" s="26">
        <v>0</v>
      </c>
      <c r="BU1565" s="26">
        <v>0</v>
      </c>
      <c r="BV1565" s="26">
        <v>0</v>
      </c>
      <c r="BW1565" s="26">
        <v>0</v>
      </c>
      <c r="BX1565" s="26">
        <v>0</v>
      </c>
      <c r="BY1565" s="26">
        <v>0</v>
      </c>
      <c r="BZ1565" s="24"/>
      <c r="CA1565" s="24"/>
      <c r="CB1565" s="24"/>
      <c r="CC1565" s="24"/>
      <c r="CD1565" s="24"/>
      <c r="CE1565" s="24"/>
      <c r="CF1565" s="24"/>
      <c r="CG1565" s="24"/>
      <c r="CH1565" s="24"/>
      <c r="CI1565" s="24"/>
      <c r="CJ1565" s="24"/>
      <c r="CK1565" s="24"/>
      <c r="CL1565" s="24"/>
      <c r="CM1565" s="24"/>
      <c r="CN1565" s="24"/>
      <c r="CO1565" s="24"/>
      <c r="CP1565" s="24"/>
      <c r="CQ1565" s="24"/>
      <c r="CR1565" s="24"/>
      <c r="CS1565" s="24"/>
      <c r="CT1565" s="24"/>
      <c r="CU1565" s="24"/>
      <c r="CV1565" s="24"/>
      <c r="CW1565" s="24"/>
      <c r="CX1565" s="24"/>
      <c r="CY1565" s="24"/>
      <c r="CZ1565" s="24"/>
      <c r="DA1565" s="24"/>
      <c r="DB1565" s="24"/>
      <c r="DC1565" s="24"/>
      <c r="DD1565" s="24"/>
      <c r="DE1565" s="24"/>
      <c r="DF1565" s="26" t="s">
        <v>139</v>
      </c>
      <c r="DG1565" s="26" t="s">
        <v>120</v>
      </c>
      <c r="DH1565" s="26" t="s">
        <v>139</v>
      </c>
      <c r="DI1565" s="26" t="s">
        <v>120</v>
      </c>
      <c r="DJ1565" s="26" t="s">
        <v>139</v>
      </c>
      <c r="DK1565" s="26" t="s">
        <v>139</v>
      </c>
      <c r="DL1565" s="26" t="s">
        <v>139</v>
      </c>
      <c r="DM1565" s="26" t="s">
        <v>139</v>
      </c>
      <c r="DN1565" s="26" t="s">
        <v>139</v>
      </c>
      <c r="DO1565" s="26" t="s">
        <v>139</v>
      </c>
    </row>
    <row r="1566" spans="1:119" ht="20.100000000000001" customHeight="1" x14ac:dyDescent="0.25">
      <c r="A1566" s="29" t="str">
        <f t="shared" si="336"/>
        <v>Jom Hean Anagod (First Step to a Solid Foundation)6</v>
      </c>
      <c r="B1566" s="29" t="str">
        <f t="shared" si="337"/>
        <v>Jom Hean Anagod (First Step to a Solid Foundation)</v>
      </c>
      <c r="C1566" s="29">
        <f t="shared" si="338"/>
        <v>6</v>
      </c>
      <c r="D1566" s="30" t="str">
        <f t="shared" si="339"/>
        <v>East and Southeast Asia</v>
      </c>
      <c r="E1566" s="30" t="str">
        <f t="shared" si="340"/>
        <v>Phnom Penh, Cambodia</v>
      </c>
      <c r="F1566" s="31">
        <f t="shared" si="341"/>
        <v>3</v>
      </c>
      <c r="G1566" s="31">
        <f t="shared" si="342"/>
        <v>2</v>
      </c>
      <c r="H1566" s="31">
        <f t="shared" si="343"/>
        <v>3</v>
      </c>
      <c r="I1566" s="31">
        <f t="shared" si="344"/>
        <v>4</v>
      </c>
      <c r="J1566" s="31">
        <f t="shared" si="345"/>
        <v>4</v>
      </c>
      <c r="K1566" s="31">
        <f t="shared" si="346"/>
        <v>3</v>
      </c>
      <c r="L1566" s="31">
        <f t="shared" si="347"/>
        <v>4</v>
      </c>
      <c r="M1566" s="31">
        <f t="shared" si="348"/>
        <v>3</v>
      </c>
      <c r="N1566" s="31">
        <f t="shared" si="349"/>
        <v>3.3</v>
      </c>
      <c r="O1566" s="26" t="s">
        <v>8711</v>
      </c>
      <c r="P1566" s="26" t="s">
        <v>108</v>
      </c>
      <c r="Q1566" s="27">
        <v>43054</v>
      </c>
      <c r="R1566" s="26" t="s">
        <v>305</v>
      </c>
      <c r="S1566" s="26" t="s">
        <v>110</v>
      </c>
      <c r="T1566" s="26" t="s">
        <v>111</v>
      </c>
      <c r="U1566" s="26" t="s">
        <v>168</v>
      </c>
      <c r="V1566" s="26" t="s">
        <v>469</v>
      </c>
      <c r="W1566" s="26" t="s">
        <v>470</v>
      </c>
      <c r="X1566" s="26" t="s">
        <v>471</v>
      </c>
      <c r="Y1566" s="26" t="s">
        <v>8712</v>
      </c>
      <c r="Z1566" s="26" t="s">
        <v>8713</v>
      </c>
      <c r="AA1566" s="24"/>
      <c r="AB1566" s="26" t="s">
        <v>117</v>
      </c>
      <c r="AC1566" s="28">
        <v>11000</v>
      </c>
      <c r="AD1566" s="26" t="s">
        <v>8714</v>
      </c>
      <c r="AE1566" s="26" t="s">
        <v>474</v>
      </c>
      <c r="AF1566" s="26" t="s">
        <v>120</v>
      </c>
      <c r="AG1566" s="26" t="s">
        <v>175</v>
      </c>
      <c r="AH1566" s="26" t="s">
        <v>250</v>
      </c>
      <c r="AI1566" s="28">
        <v>11000</v>
      </c>
      <c r="AJ1566" s="24"/>
      <c r="AK1566" s="26" t="s">
        <v>8715</v>
      </c>
      <c r="AL1566" s="26" t="s">
        <v>8716</v>
      </c>
      <c r="AM1566" s="24"/>
      <c r="AN1566" s="24"/>
      <c r="AO1566" s="24"/>
      <c r="AP1566" s="24"/>
      <c r="AQ1566" s="24"/>
      <c r="AR1566" s="26" t="s">
        <v>8717</v>
      </c>
      <c r="AS1566" s="26" t="s">
        <v>8718</v>
      </c>
      <c r="AT1566" s="24"/>
      <c r="AU1566" s="24"/>
      <c r="AV1566" s="26" t="s">
        <v>8719</v>
      </c>
      <c r="AW1566" s="28">
        <v>24320</v>
      </c>
      <c r="AX1566" s="26">
        <v>55</v>
      </c>
      <c r="AY1566" s="28">
        <v>60</v>
      </c>
      <c r="AZ1566" s="28">
        <v>52</v>
      </c>
      <c r="BA1566" s="26">
        <v>120</v>
      </c>
      <c r="BB1566" s="24"/>
      <c r="BC1566" s="26" t="s">
        <v>8720</v>
      </c>
      <c r="BD1566" s="26" t="s">
        <v>125</v>
      </c>
      <c r="BE1566" s="24"/>
      <c r="BF1566" s="24"/>
      <c r="BG1566" s="24"/>
      <c r="BH1566" s="24"/>
      <c r="BI1566" s="24"/>
      <c r="BJ1566" s="24"/>
      <c r="BK1566" s="24"/>
      <c r="BL1566" s="24"/>
      <c r="BM1566" s="24"/>
      <c r="BN1566" s="24"/>
      <c r="BO1566" s="24"/>
      <c r="BP1566" s="24"/>
      <c r="BQ1566" s="24"/>
      <c r="BR1566" s="26">
        <v>0</v>
      </c>
      <c r="BS1566" s="26">
        <v>0</v>
      </c>
      <c r="BT1566" s="26">
        <v>0</v>
      </c>
      <c r="BU1566" s="26">
        <v>0</v>
      </c>
      <c r="BV1566" s="26">
        <v>0</v>
      </c>
      <c r="BW1566" s="26">
        <v>0</v>
      </c>
      <c r="BX1566" s="26">
        <v>0</v>
      </c>
      <c r="BY1566" s="26">
        <v>0</v>
      </c>
      <c r="BZ1566" s="26" t="s">
        <v>134</v>
      </c>
      <c r="CA1566" s="26" t="s">
        <v>136</v>
      </c>
      <c r="CB1566" s="26" t="s">
        <v>136</v>
      </c>
      <c r="CC1566" s="26" t="s">
        <v>136</v>
      </c>
      <c r="CD1566" s="26" t="s">
        <v>135</v>
      </c>
      <c r="CE1566" s="26" t="s">
        <v>137</v>
      </c>
      <c r="CF1566" s="26" t="s">
        <v>135</v>
      </c>
      <c r="CG1566" s="26" t="s">
        <v>135</v>
      </c>
      <c r="CH1566" s="26" t="s">
        <v>136</v>
      </c>
      <c r="CI1566" s="26" t="s">
        <v>134</v>
      </c>
      <c r="CJ1566" s="26" t="s">
        <v>136</v>
      </c>
      <c r="CK1566" s="26" t="s">
        <v>134</v>
      </c>
      <c r="CL1566" s="26" t="s">
        <v>134</v>
      </c>
      <c r="CM1566" s="26" t="s">
        <v>134</v>
      </c>
      <c r="CN1566" s="26" t="s">
        <v>136</v>
      </c>
      <c r="CO1566" s="26" t="s">
        <v>134</v>
      </c>
      <c r="CP1566" s="26" t="s">
        <v>136</v>
      </c>
      <c r="CQ1566" s="26" t="s">
        <v>134</v>
      </c>
      <c r="CR1566" s="26" t="s">
        <v>134</v>
      </c>
      <c r="CS1566" s="26" t="s">
        <v>138</v>
      </c>
      <c r="CT1566" s="26" t="s">
        <v>136</v>
      </c>
      <c r="CU1566" s="26" t="s">
        <v>136</v>
      </c>
      <c r="CV1566" s="26" t="s">
        <v>136</v>
      </c>
      <c r="CW1566" s="26" t="s">
        <v>136</v>
      </c>
      <c r="CX1566" s="26" t="s">
        <v>138</v>
      </c>
      <c r="CY1566" s="26" t="s">
        <v>134</v>
      </c>
      <c r="CZ1566" s="26" t="s">
        <v>136</v>
      </c>
      <c r="DA1566" s="26" t="s">
        <v>136</v>
      </c>
      <c r="DB1566" s="26" t="s">
        <v>136</v>
      </c>
      <c r="DC1566" s="26" t="s">
        <v>136</v>
      </c>
      <c r="DD1566" s="26" t="s">
        <v>134</v>
      </c>
      <c r="DE1566" s="26" t="s">
        <v>134</v>
      </c>
      <c r="DF1566" s="26" t="s">
        <v>139</v>
      </c>
      <c r="DG1566" s="26" t="s">
        <v>120</v>
      </c>
      <c r="DH1566" s="26" t="s">
        <v>139</v>
      </c>
      <c r="DI1566" s="26" t="s">
        <v>139</v>
      </c>
      <c r="DJ1566" s="26" t="s">
        <v>139</v>
      </c>
      <c r="DK1566" s="26" t="s">
        <v>139</v>
      </c>
      <c r="DL1566" s="26" t="s">
        <v>139</v>
      </c>
      <c r="DM1566" s="26" t="s">
        <v>139</v>
      </c>
      <c r="DN1566" s="26" t="s">
        <v>139</v>
      </c>
      <c r="DO1566" s="26" t="s">
        <v>139</v>
      </c>
    </row>
    <row r="1567" spans="1:119" ht="20.100000000000001" customHeight="1" x14ac:dyDescent="0.25">
      <c r="A1567" s="29" t="str">
        <f t="shared" si="336"/>
        <v>Jom Hean Anagod (First Step to a Solid Foundation)5</v>
      </c>
      <c r="B1567" s="29" t="str">
        <f t="shared" si="337"/>
        <v>Jom Hean Anagod (First Step to a Solid Foundation)</v>
      </c>
      <c r="C1567" s="29">
        <f t="shared" si="338"/>
        <v>5</v>
      </c>
      <c r="D1567" s="30" t="str">
        <f t="shared" si="339"/>
        <v>East and Southeast Asia</v>
      </c>
      <c r="E1567" s="30" t="str">
        <f t="shared" si="340"/>
        <v>Phnom Penh, Cambodia</v>
      </c>
      <c r="F1567" s="31">
        <f t="shared" si="341"/>
        <v>4</v>
      </c>
      <c r="G1567" s="31">
        <f t="shared" si="342"/>
        <v>2</v>
      </c>
      <c r="H1567" s="31">
        <f t="shared" si="343"/>
        <v>4</v>
      </c>
      <c r="I1567" s="31">
        <f t="shared" si="344"/>
        <v>4</v>
      </c>
      <c r="J1567" s="31">
        <f t="shared" si="345"/>
        <v>4</v>
      </c>
      <c r="K1567" s="31">
        <f t="shared" si="346"/>
        <v>5</v>
      </c>
      <c r="L1567" s="31">
        <f t="shared" si="347"/>
        <v>5</v>
      </c>
      <c r="M1567" s="31">
        <f t="shared" si="348"/>
        <v>4</v>
      </c>
      <c r="N1567" s="31">
        <f t="shared" si="349"/>
        <v>4</v>
      </c>
      <c r="O1567" s="26" t="s">
        <v>8721</v>
      </c>
      <c r="P1567" s="26" t="s">
        <v>108</v>
      </c>
      <c r="Q1567" s="27">
        <v>42640</v>
      </c>
      <c r="R1567" s="26" t="s">
        <v>166</v>
      </c>
      <c r="S1567" s="26" t="s">
        <v>141</v>
      </c>
      <c r="T1567" s="26" t="s">
        <v>142</v>
      </c>
      <c r="U1567" s="26" t="s">
        <v>168</v>
      </c>
      <c r="V1567" s="26" t="s">
        <v>469</v>
      </c>
      <c r="W1567" s="26" t="s">
        <v>470</v>
      </c>
      <c r="X1567" s="26" t="s">
        <v>471</v>
      </c>
      <c r="Y1567" s="26" t="s">
        <v>8712</v>
      </c>
      <c r="Z1567" s="26" t="s">
        <v>8713</v>
      </c>
      <c r="AA1567" s="24"/>
      <c r="AB1567" s="26" t="s">
        <v>117</v>
      </c>
      <c r="AC1567" s="28">
        <v>9000</v>
      </c>
      <c r="AD1567" s="26" t="s">
        <v>8714</v>
      </c>
      <c r="AE1567" s="26" t="s">
        <v>474</v>
      </c>
      <c r="AF1567" s="26" t="s">
        <v>120</v>
      </c>
      <c r="AG1567" s="26" t="s">
        <v>175</v>
      </c>
      <c r="AH1567" s="26" t="s">
        <v>176</v>
      </c>
      <c r="AI1567" s="28">
        <v>9000</v>
      </c>
      <c r="AJ1567" s="26" t="s">
        <v>8722</v>
      </c>
      <c r="AK1567" s="26" t="s">
        <v>8715</v>
      </c>
      <c r="AL1567" s="26" t="s">
        <v>8723</v>
      </c>
      <c r="AM1567" s="24"/>
      <c r="AN1567" s="24"/>
      <c r="AO1567" s="24"/>
      <c r="AP1567" s="24"/>
      <c r="AQ1567" s="26" t="s">
        <v>8724</v>
      </c>
      <c r="AR1567" s="24"/>
      <c r="AS1567" s="24"/>
      <c r="AT1567" s="26" t="s">
        <v>8725</v>
      </c>
      <c r="AU1567" s="24"/>
      <c r="AV1567" s="24"/>
      <c r="AW1567" s="28">
        <v>24735</v>
      </c>
      <c r="AX1567" s="26">
        <v>321</v>
      </c>
      <c r="AY1567" s="28">
        <v>78</v>
      </c>
      <c r="AZ1567" s="28">
        <v>72</v>
      </c>
      <c r="BA1567" s="26">
        <v>0</v>
      </c>
      <c r="BB1567" s="26" t="s">
        <v>148</v>
      </c>
      <c r="BC1567" s="26" t="s">
        <v>8720</v>
      </c>
      <c r="BD1567" s="26" t="s">
        <v>125</v>
      </c>
      <c r="BE1567" s="24"/>
      <c r="BF1567" s="24"/>
      <c r="BG1567" s="24"/>
      <c r="BH1567" s="24"/>
      <c r="BI1567" s="24"/>
      <c r="BJ1567" s="24"/>
      <c r="BK1567" s="24"/>
      <c r="BL1567" s="24"/>
      <c r="BM1567" s="24"/>
      <c r="BN1567" s="24"/>
      <c r="BO1567" s="24"/>
      <c r="BP1567" s="24"/>
      <c r="BQ1567" s="24"/>
      <c r="BR1567" s="26">
        <v>4</v>
      </c>
      <c r="BS1567" s="26">
        <v>2</v>
      </c>
      <c r="BT1567" s="26">
        <v>4</v>
      </c>
      <c r="BU1567" s="26">
        <v>4</v>
      </c>
      <c r="BV1567" s="26">
        <v>4</v>
      </c>
      <c r="BW1567" s="26">
        <v>5</v>
      </c>
      <c r="BX1567" s="26">
        <v>5</v>
      </c>
      <c r="BY1567" s="26">
        <v>4</v>
      </c>
      <c r="BZ1567" s="24"/>
      <c r="CA1567" s="24"/>
      <c r="CB1567" s="24"/>
      <c r="CC1567" s="24"/>
      <c r="CD1567" s="24"/>
      <c r="CE1567" s="24"/>
      <c r="CF1567" s="24"/>
      <c r="CG1567" s="24"/>
      <c r="CH1567" s="24"/>
      <c r="CI1567" s="24"/>
      <c r="CJ1567" s="24"/>
      <c r="CK1567" s="24"/>
      <c r="CL1567" s="24"/>
      <c r="CM1567" s="24"/>
      <c r="CN1567" s="24"/>
      <c r="CO1567" s="24"/>
      <c r="CP1567" s="24"/>
      <c r="CQ1567" s="24"/>
      <c r="CR1567" s="24"/>
      <c r="CS1567" s="24"/>
      <c r="CT1567" s="24"/>
      <c r="CU1567" s="24"/>
      <c r="CV1567" s="24"/>
      <c r="CW1567" s="24"/>
      <c r="CX1567" s="24"/>
      <c r="CY1567" s="24"/>
      <c r="CZ1567" s="24"/>
      <c r="DA1567" s="24"/>
      <c r="DB1567" s="24"/>
      <c r="DC1567" s="24"/>
      <c r="DD1567" s="24"/>
      <c r="DE1567" s="24"/>
      <c r="DF1567" s="26" t="s">
        <v>139</v>
      </c>
      <c r="DG1567" s="26" t="s">
        <v>120</v>
      </c>
      <c r="DH1567" s="26" t="s">
        <v>120</v>
      </c>
      <c r="DI1567" s="26" t="s">
        <v>139</v>
      </c>
      <c r="DJ1567" s="26" t="s">
        <v>139</v>
      </c>
      <c r="DK1567" s="26" t="s">
        <v>139</v>
      </c>
      <c r="DL1567" s="26" t="s">
        <v>139</v>
      </c>
      <c r="DM1567" s="26" t="s">
        <v>139</v>
      </c>
      <c r="DN1567" s="26" t="s">
        <v>139</v>
      </c>
      <c r="DO1567" s="26" t="s">
        <v>139</v>
      </c>
    </row>
    <row r="1568" spans="1:119" ht="20.100000000000001" customHeight="1" x14ac:dyDescent="0.25">
      <c r="A1568" s="29" t="str">
        <f t="shared" si="336"/>
        <v/>
      </c>
      <c r="B1568" s="29" t="str">
        <f t="shared" si="337"/>
        <v>Jom Hean Anagod (First Step to a Solid Foundation)</v>
      </c>
      <c r="C1568" s="29">
        <f t="shared" si="338"/>
        <v>0</v>
      </c>
      <c r="D1568" s="30" t="str">
        <f t="shared" si="339"/>
        <v>East and Southeast Asia</v>
      </c>
      <c r="E1568" s="30" t="str">
        <f t="shared" si="340"/>
        <v>Phnom Penh, Cambodia</v>
      </c>
      <c r="F1568" s="31">
        <f t="shared" si="341"/>
        <v>0</v>
      </c>
      <c r="G1568" s="31">
        <f t="shared" si="342"/>
        <v>0</v>
      </c>
      <c r="H1568" s="31">
        <f t="shared" si="343"/>
        <v>0</v>
      </c>
      <c r="I1568" s="31">
        <f t="shared" si="344"/>
        <v>0</v>
      </c>
      <c r="J1568" s="31">
        <f t="shared" si="345"/>
        <v>0</v>
      </c>
      <c r="K1568" s="31">
        <f t="shared" si="346"/>
        <v>0</v>
      </c>
      <c r="L1568" s="31">
        <f t="shared" si="347"/>
        <v>0</v>
      </c>
      <c r="M1568" s="31">
        <f t="shared" si="348"/>
        <v>0</v>
      </c>
      <c r="N1568" s="31">
        <f t="shared" si="349"/>
        <v>0</v>
      </c>
      <c r="O1568" s="26" t="s">
        <v>16195</v>
      </c>
      <c r="P1568" s="26" t="s">
        <v>108</v>
      </c>
      <c r="Q1568" s="27">
        <v>42510</v>
      </c>
      <c r="R1568" s="24"/>
      <c r="S1568" s="24"/>
      <c r="T1568" s="26" t="s">
        <v>157</v>
      </c>
      <c r="U1568" s="24"/>
      <c r="V1568" s="26" t="s">
        <v>469</v>
      </c>
      <c r="W1568" s="26" t="s">
        <v>470</v>
      </c>
      <c r="X1568" s="26" t="s">
        <v>471</v>
      </c>
      <c r="Y1568" s="26" t="s">
        <v>8712</v>
      </c>
      <c r="Z1568" s="26" t="s">
        <v>8713</v>
      </c>
      <c r="AA1568" s="24"/>
      <c r="AB1568" s="26" t="s">
        <v>15736</v>
      </c>
      <c r="AC1568" s="28">
        <v>1850</v>
      </c>
      <c r="AD1568" s="26" t="s">
        <v>8714</v>
      </c>
      <c r="AE1568" s="26" t="s">
        <v>474</v>
      </c>
      <c r="AF1568" s="26" t="s">
        <v>120</v>
      </c>
      <c r="AG1568" s="26" t="s">
        <v>175</v>
      </c>
      <c r="AH1568" s="24"/>
      <c r="AI1568" s="28">
        <v>1850</v>
      </c>
      <c r="AJ1568" s="24"/>
      <c r="AK1568" s="24"/>
      <c r="AL1568" s="24"/>
      <c r="AM1568" s="24"/>
      <c r="AN1568" s="24"/>
      <c r="AO1568" s="24"/>
      <c r="AP1568" s="24"/>
      <c r="AQ1568" s="24"/>
      <c r="AR1568" s="24"/>
      <c r="AS1568" s="24"/>
      <c r="AT1568" s="24"/>
      <c r="AU1568" s="24"/>
      <c r="AV1568" s="24"/>
      <c r="AW1568" s="24"/>
      <c r="AX1568" s="24"/>
      <c r="AY1568" s="24"/>
      <c r="AZ1568" s="24"/>
      <c r="BA1568" s="24"/>
      <c r="BB1568" s="24"/>
      <c r="BC1568" s="26" t="s">
        <v>8720</v>
      </c>
      <c r="BD1568" s="24"/>
      <c r="BE1568" s="24"/>
      <c r="BF1568" s="24"/>
      <c r="BG1568" s="24"/>
      <c r="BH1568" s="24"/>
      <c r="BI1568" s="24"/>
      <c r="BJ1568" s="24"/>
      <c r="BK1568" s="24"/>
      <c r="BL1568" s="24"/>
      <c r="BM1568" s="24"/>
      <c r="BN1568" s="24"/>
      <c r="BO1568" s="24"/>
      <c r="BP1568" s="24"/>
      <c r="BQ1568" s="24"/>
      <c r="BR1568" s="24"/>
      <c r="BS1568" s="24"/>
      <c r="BT1568" s="24"/>
      <c r="BU1568" s="24"/>
      <c r="BV1568" s="24"/>
      <c r="BW1568" s="24"/>
      <c r="BX1568" s="24"/>
      <c r="BY1568" s="24"/>
      <c r="BZ1568" s="24"/>
      <c r="CA1568" s="24"/>
      <c r="CB1568" s="24"/>
      <c r="CC1568" s="24"/>
      <c r="CD1568" s="24"/>
      <c r="CE1568" s="24"/>
      <c r="CF1568" s="24"/>
      <c r="CG1568" s="24"/>
      <c r="CH1568" s="24"/>
      <c r="CI1568" s="24"/>
      <c r="CJ1568" s="24"/>
      <c r="CK1568" s="24"/>
      <c r="CL1568" s="24"/>
      <c r="CM1568" s="24"/>
      <c r="CN1568" s="24"/>
      <c r="CO1568" s="24"/>
      <c r="CP1568" s="24"/>
      <c r="CQ1568" s="24"/>
      <c r="CR1568" s="24"/>
      <c r="CS1568" s="24"/>
      <c r="CT1568" s="24"/>
      <c r="CU1568" s="24"/>
      <c r="CV1568" s="24"/>
      <c r="CW1568" s="24"/>
      <c r="CX1568" s="24"/>
      <c r="CY1568" s="24"/>
      <c r="CZ1568" s="24"/>
      <c r="DA1568" s="24"/>
      <c r="DB1568" s="24"/>
      <c r="DC1568" s="24"/>
      <c r="DD1568" s="24"/>
      <c r="DE1568" s="24"/>
      <c r="DF1568" s="26" t="s">
        <v>139</v>
      </c>
      <c r="DG1568" s="26" t="s">
        <v>139</v>
      </c>
      <c r="DH1568" s="26" t="s">
        <v>139</v>
      </c>
      <c r="DI1568" s="26" t="s">
        <v>139</v>
      </c>
      <c r="DJ1568" s="26" t="s">
        <v>139</v>
      </c>
      <c r="DK1568" s="26" t="s">
        <v>139</v>
      </c>
      <c r="DL1568" s="26" t="s">
        <v>139</v>
      </c>
      <c r="DM1568" s="26" t="s">
        <v>139</v>
      </c>
      <c r="DN1568" s="26" t="s">
        <v>139</v>
      </c>
      <c r="DO1568" s="26" t="s">
        <v>139</v>
      </c>
    </row>
    <row r="1569" spans="1:119" ht="20.100000000000001" customHeight="1" x14ac:dyDescent="0.25">
      <c r="A1569" s="29" t="str">
        <f t="shared" si="336"/>
        <v>Jom Hean Anagod (First Step to a Solid Foundation)4</v>
      </c>
      <c r="B1569" s="29" t="str">
        <f t="shared" si="337"/>
        <v>Jom Hean Anagod (First Step to a Solid Foundation)</v>
      </c>
      <c r="C1569" s="29">
        <f t="shared" si="338"/>
        <v>4</v>
      </c>
      <c r="D1569" s="30" t="str">
        <f t="shared" si="339"/>
        <v>East and Southeast Asia</v>
      </c>
      <c r="E1569" s="30" t="str">
        <f t="shared" si="340"/>
        <v>Phnom Penh, Cambodia</v>
      </c>
      <c r="F1569" s="31">
        <f t="shared" si="341"/>
        <v>4</v>
      </c>
      <c r="G1569" s="31">
        <f t="shared" si="342"/>
        <v>2</v>
      </c>
      <c r="H1569" s="31">
        <f t="shared" si="343"/>
        <v>4</v>
      </c>
      <c r="I1569" s="31">
        <f t="shared" si="344"/>
        <v>4</v>
      </c>
      <c r="J1569" s="31">
        <f t="shared" si="345"/>
        <v>4</v>
      </c>
      <c r="K1569" s="31">
        <f t="shared" si="346"/>
        <v>3</v>
      </c>
      <c r="L1569" s="31">
        <f t="shared" si="347"/>
        <v>4</v>
      </c>
      <c r="M1569" s="31">
        <f t="shared" si="348"/>
        <v>4</v>
      </c>
      <c r="N1569" s="31">
        <f t="shared" si="349"/>
        <v>3.6</v>
      </c>
      <c r="O1569" s="26" t="s">
        <v>8726</v>
      </c>
      <c r="P1569" s="26" t="s">
        <v>108</v>
      </c>
      <c r="Q1569" s="27">
        <v>42305</v>
      </c>
      <c r="R1569" s="26" t="s">
        <v>166</v>
      </c>
      <c r="S1569" s="26" t="s">
        <v>156</v>
      </c>
      <c r="T1569" s="26" t="s">
        <v>157</v>
      </c>
      <c r="U1569" s="26" t="s">
        <v>168</v>
      </c>
      <c r="V1569" s="26" t="s">
        <v>469</v>
      </c>
      <c r="W1569" s="26" t="s">
        <v>470</v>
      </c>
      <c r="X1569" s="26" t="s">
        <v>471</v>
      </c>
      <c r="Y1569" s="26" t="s">
        <v>8712</v>
      </c>
      <c r="Z1569" s="26" t="s">
        <v>8713</v>
      </c>
      <c r="AA1569" s="24"/>
      <c r="AB1569" s="26" t="s">
        <v>117</v>
      </c>
      <c r="AC1569" s="28">
        <v>9000</v>
      </c>
      <c r="AD1569" s="26" t="s">
        <v>8714</v>
      </c>
      <c r="AE1569" s="26" t="s">
        <v>474</v>
      </c>
      <c r="AF1569" s="26" t="s">
        <v>120</v>
      </c>
      <c r="AG1569" s="26" t="s">
        <v>175</v>
      </c>
      <c r="AH1569" s="26" t="s">
        <v>185</v>
      </c>
      <c r="AI1569" s="28">
        <v>9000</v>
      </c>
      <c r="AJ1569" s="26" t="s">
        <v>8727</v>
      </c>
      <c r="AK1569" s="26" t="s">
        <v>8715</v>
      </c>
      <c r="AL1569" s="26" t="s">
        <v>8723</v>
      </c>
      <c r="AM1569" s="24"/>
      <c r="AN1569" s="24"/>
      <c r="AO1569" s="24"/>
      <c r="AP1569" s="24"/>
      <c r="AQ1569" s="26" t="s">
        <v>8728</v>
      </c>
      <c r="AR1569" s="24"/>
      <c r="AS1569" s="24"/>
      <c r="AT1569" s="26" t="s">
        <v>8729</v>
      </c>
      <c r="AU1569" s="24"/>
      <c r="AV1569" s="26" t="s">
        <v>8730</v>
      </c>
      <c r="AW1569" s="28">
        <v>23871</v>
      </c>
      <c r="AX1569" s="26">
        <v>310</v>
      </c>
      <c r="AY1569" s="28">
        <v>80</v>
      </c>
      <c r="AZ1569" s="28">
        <v>73</v>
      </c>
      <c r="BA1569" s="26">
        <v>0</v>
      </c>
      <c r="BB1569" s="26" t="s">
        <v>148</v>
      </c>
      <c r="BC1569" s="26" t="s">
        <v>8720</v>
      </c>
      <c r="BD1569" s="26" t="s">
        <v>125</v>
      </c>
      <c r="BE1569" s="24"/>
      <c r="BF1569" s="24"/>
      <c r="BG1569" s="24"/>
      <c r="BH1569" s="24"/>
      <c r="BI1569" s="24"/>
      <c r="BJ1569" s="24"/>
      <c r="BK1569" s="24"/>
      <c r="BL1569" s="24"/>
      <c r="BM1569" s="24"/>
      <c r="BN1569" s="24"/>
      <c r="BO1569" s="24"/>
      <c r="BP1569" s="24"/>
      <c r="BQ1569" s="24"/>
      <c r="BR1569" s="26">
        <v>4</v>
      </c>
      <c r="BS1569" s="26">
        <v>2</v>
      </c>
      <c r="BT1569" s="26">
        <v>4</v>
      </c>
      <c r="BU1569" s="26">
        <v>4</v>
      </c>
      <c r="BV1569" s="26">
        <v>4</v>
      </c>
      <c r="BW1569" s="26">
        <v>3</v>
      </c>
      <c r="BX1569" s="26">
        <v>4</v>
      </c>
      <c r="BY1569" s="26">
        <v>4</v>
      </c>
      <c r="BZ1569" s="24"/>
      <c r="CA1569" s="24"/>
      <c r="CB1569" s="24"/>
      <c r="CC1569" s="24"/>
      <c r="CD1569" s="24"/>
      <c r="CE1569" s="24"/>
      <c r="CF1569" s="24"/>
      <c r="CG1569" s="24"/>
      <c r="CH1569" s="24"/>
      <c r="CI1569" s="24"/>
      <c r="CJ1569" s="24"/>
      <c r="CK1569" s="24"/>
      <c r="CL1569" s="24"/>
      <c r="CM1569" s="24"/>
      <c r="CN1569" s="24"/>
      <c r="CO1569" s="24"/>
      <c r="CP1569" s="24"/>
      <c r="CQ1569" s="24"/>
      <c r="CR1569" s="24"/>
      <c r="CS1569" s="24"/>
      <c r="CT1569" s="24"/>
      <c r="CU1569" s="24"/>
      <c r="CV1569" s="24"/>
      <c r="CW1569" s="24"/>
      <c r="CX1569" s="24"/>
      <c r="CY1569" s="24"/>
      <c r="CZ1569" s="24"/>
      <c r="DA1569" s="24"/>
      <c r="DB1569" s="24"/>
      <c r="DC1569" s="24"/>
      <c r="DD1569" s="24"/>
      <c r="DE1569" s="24"/>
      <c r="DF1569" s="26" t="s">
        <v>139</v>
      </c>
      <c r="DG1569" s="26" t="s">
        <v>120</v>
      </c>
      <c r="DH1569" s="26" t="s">
        <v>120</v>
      </c>
      <c r="DI1569" s="26" t="s">
        <v>139</v>
      </c>
      <c r="DJ1569" s="26" t="s">
        <v>139</v>
      </c>
      <c r="DK1569" s="26" t="s">
        <v>139</v>
      </c>
      <c r="DL1569" s="26" t="s">
        <v>139</v>
      </c>
      <c r="DM1569" s="26" t="s">
        <v>139</v>
      </c>
      <c r="DN1569" s="26" t="s">
        <v>139</v>
      </c>
      <c r="DO1569" s="26" t="s">
        <v>139</v>
      </c>
    </row>
    <row r="1570" spans="1:119" ht="20.100000000000001" customHeight="1" x14ac:dyDescent="0.25">
      <c r="A1570" s="29" t="str">
        <f t="shared" si="336"/>
        <v>Jom Hean Anagod (First Step to a Solid Foundation)3</v>
      </c>
      <c r="B1570" s="29" t="str">
        <f t="shared" si="337"/>
        <v>Jom Hean Anagod (First Step to a Solid Foundation)</v>
      </c>
      <c r="C1570" s="29">
        <f t="shared" si="338"/>
        <v>3</v>
      </c>
      <c r="D1570" s="30" t="str">
        <f t="shared" si="339"/>
        <v>East and Southeast Asia</v>
      </c>
      <c r="E1570" s="30" t="str">
        <f t="shared" si="340"/>
        <v>Phnom Penh, Cambodia</v>
      </c>
      <c r="F1570" s="31">
        <f t="shared" si="341"/>
        <v>4</v>
      </c>
      <c r="G1570" s="31">
        <f t="shared" si="342"/>
        <v>2</v>
      </c>
      <c r="H1570" s="31">
        <f t="shared" si="343"/>
        <v>4</v>
      </c>
      <c r="I1570" s="31">
        <f t="shared" si="344"/>
        <v>4</v>
      </c>
      <c r="J1570" s="31">
        <f t="shared" si="345"/>
        <v>4</v>
      </c>
      <c r="K1570" s="31">
        <f t="shared" si="346"/>
        <v>3</v>
      </c>
      <c r="L1570" s="31">
        <f t="shared" si="347"/>
        <v>4</v>
      </c>
      <c r="M1570" s="31">
        <f t="shared" si="348"/>
        <v>2</v>
      </c>
      <c r="N1570" s="31">
        <f t="shared" si="349"/>
        <v>3.4</v>
      </c>
      <c r="O1570" s="26" t="s">
        <v>8731</v>
      </c>
      <c r="P1570" s="26" t="s">
        <v>108</v>
      </c>
      <c r="Q1570" s="27">
        <v>41946</v>
      </c>
      <c r="R1570" s="26" t="s">
        <v>109</v>
      </c>
      <c r="S1570" s="26" t="s">
        <v>609</v>
      </c>
      <c r="T1570" s="26" t="s">
        <v>278</v>
      </c>
      <c r="U1570" s="26" t="s">
        <v>168</v>
      </c>
      <c r="V1570" s="26" t="s">
        <v>469</v>
      </c>
      <c r="W1570" s="26" t="s">
        <v>470</v>
      </c>
      <c r="X1570" s="26" t="s">
        <v>471</v>
      </c>
      <c r="Y1570" s="26" t="s">
        <v>8712</v>
      </c>
      <c r="Z1570" s="26" t="s">
        <v>8713</v>
      </c>
      <c r="AA1570" s="24"/>
      <c r="AB1570" s="26" t="s">
        <v>117</v>
      </c>
      <c r="AC1570" s="28">
        <v>7000</v>
      </c>
      <c r="AD1570" s="26" t="s">
        <v>8714</v>
      </c>
      <c r="AE1570" s="26" t="s">
        <v>474</v>
      </c>
      <c r="AF1570" s="26" t="s">
        <v>120</v>
      </c>
      <c r="AG1570" s="26" t="s">
        <v>175</v>
      </c>
      <c r="AH1570" s="26" t="s">
        <v>121</v>
      </c>
      <c r="AI1570" s="28">
        <v>7000</v>
      </c>
      <c r="AJ1570" s="26" t="s">
        <v>8732</v>
      </c>
      <c r="AK1570" s="26" t="s">
        <v>8715</v>
      </c>
      <c r="AL1570" s="26" t="s">
        <v>8723</v>
      </c>
      <c r="AM1570" s="24"/>
      <c r="AN1570" s="24"/>
      <c r="AO1570" s="24"/>
      <c r="AP1570" s="24"/>
      <c r="AQ1570" s="24"/>
      <c r="AR1570" s="24"/>
      <c r="AS1570" s="26" t="s">
        <v>8733</v>
      </c>
      <c r="AT1570" s="24"/>
      <c r="AU1570" s="24"/>
      <c r="AV1570" s="24"/>
      <c r="AW1570" s="28">
        <v>22564</v>
      </c>
      <c r="AX1570" s="26">
        <v>277</v>
      </c>
      <c r="AY1570" s="28">
        <v>95</v>
      </c>
      <c r="AZ1570" s="28">
        <v>100</v>
      </c>
      <c r="BA1570" s="26">
        <v>0</v>
      </c>
      <c r="BB1570" s="26" t="s">
        <v>148</v>
      </c>
      <c r="BC1570" s="26" t="s">
        <v>8720</v>
      </c>
      <c r="BD1570" s="26" t="s">
        <v>125</v>
      </c>
      <c r="BE1570" s="24"/>
      <c r="BF1570" s="24"/>
      <c r="BG1570" s="24"/>
      <c r="BH1570" s="24"/>
      <c r="BI1570" s="24"/>
      <c r="BJ1570" s="24"/>
      <c r="BK1570" s="24"/>
      <c r="BL1570" s="24"/>
      <c r="BM1570" s="24"/>
      <c r="BN1570" s="24"/>
      <c r="BO1570" s="24"/>
      <c r="BP1570" s="24"/>
      <c r="BQ1570" s="24"/>
      <c r="BR1570" s="26">
        <v>4</v>
      </c>
      <c r="BS1570" s="26">
        <v>2</v>
      </c>
      <c r="BT1570" s="26">
        <v>4</v>
      </c>
      <c r="BU1570" s="26">
        <v>4</v>
      </c>
      <c r="BV1570" s="26">
        <v>4</v>
      </c>
      <c r="BW1570" s="26">
        <v>3</v>
      </c>
      <c r="BX1570" s="26">
        <v>4</v>
      </c>
      <c r="BY1570" s="26">
        <v>2</v>
      </c>
      <c r="BZ1570" s="24"/>
      <c r="CA1570" s="24"/>
      <c r="CB1570" s="24"/>
      <c r="CC1570" s="24"/>
      <c r="CD1570" s="24"/>
      <c r="CE1570" s="24"/>
      <c r="CF1570" s="24"/>
      <c r="CG1570" s="24"/>
      <c r="CH1570" s="24"/>
      <c r="CI1570" s="24"/>
      <c r="CJ1570" s="24"/>
      <c r="CK1570" s="24"/>
      <c r="CL1570" s="24"/>
      <c r="CM1570" s="24"/>
      <c r="CN1570" s="24"/>
      <c r="CO1570" s="24"/>
      <c r="CP1570" s="24"/>
      <c r="CQ1570" s="24"/>
      <c r="CR1570" s="24"/>
      <c r="CS1570" s="24"/>
      <c r="CT1570" s="24"/>
      <c r="CU1570" s="24"/>
      <c r="CV1570" s="24"/>
      <c r="CW1570" s="24"/>
      <c r="CX1570" s="24"/>
      <c r="CY1570" s="24"/>
      <c r="CZ1570" s="24"/>
      <c r="DA1570" s="24"/>
      <c r="DB1570" s="24"/>
      <c r="DC1570" s="24"/>
      <c r="DD1570" s="24"/>
      <c r="DE1570" s="24"/>
      <c r="DF1570" s="26" t="s">
        <v>139</v>
      </c>
      <c r="DG1570" s="26" t="s">
        <v>139</v>
      </c>
      <c r="DH1570" s="26" t="s">
        <v>139</v>
      </c>
      <c r="DI1570" s="26" t="s">
        <v>139</v>
      </c>
      <c r="DJ1570" s="26" t="s">
        <v>139</v>
      </c>
      <c r="DK1570" s="26" t="s">
        <v>139</v>
      </c>
      <c r="DL1570" s="26" t="s">
        <v>139</v>
      </c>
      <c r="DM1570" s="26" t="s">
        <v>139</v>
      </c>
      <c r="DN1570" s="26" t="s">
        <v>139</v>
      </c>
      <c r="DO1570" s="26" t="s">
        <v>139</v>
      </c>
    </row>
    <row r="1571" spans="1:119" ht="20.100000000000001" customHeight="1" x14ac:dyDescent="0.25">
      <c r="A1571" s="29" t="str">
        <f t="shared" si="336"/>
        <v>Jom Hean Anagod (First Step to a Solid Foundation)2</v>
      </c>
      <c r="B1571" s="29" t="str">
        <f t="shared" si="337"/>
        <v>Jom Hean Anagod (First Step to a Solid Foundation)</v>
      </c>
      <c r="C1571" s="29">
        <f t="shared" si="338"/>
        <v>2</v>
      </c>
      <c r="D1571" s="30" t="str">
        <f t="shared" si="339"/>
        <v>East and Southeast Asia</v>
      </c>
      <c r="E1571" s="30" t="str">
        <f t="shared" si="340"/>
        <v>Phnom Penh, Cambodia</v>
      </c>
      <c r="F1571" s="31">
        <f t="shared" si="341"/>
        <v>4</v>
      </c>
      <c r="G1571" s="31">
        <f t="shared" si="342"/>
        <v>2</v>
      </c>
      <c r="H1571" s="31">
        <f t="shared" si="343"/>
        <v>3</v>
      </c>
      <c r="I1571" s="31">
        <f t="shared" si="344"/>
        <v>3</v>
      </c>
      <c r="J1571" s="31">
        <f t="shared" si="345"/>
        <v>4</v>
      </c>
      <c r="K1571" s="31">
        <f t="shared" si="346"/>
        <v>3</v>
      </c>
      <c r="L1571" s="31">
        <f t="shared" si="347"/>
        <v>4</v>
      </c>
      <c r="M1571" s="31">
        <f t="shared" si="348"/>
        <v>1</v>
      </c>
      <c r="N1571" s="31">
        <f t="shared" si="349"/>
        <v>3</v>
      </c>
      <c r="O1571" s="26" t="s">
        <v>8734</v>
      </c>
      <c r="P1571" s="26" t="s">
        <v>108</v>
      </c>
      <c r="Q1571" s="27">
        <v>41568</v>
      </c>
      <c r="R1571" s="26" t="s">
        <v>109</v>
      </c>
      <c r="S1571" s="26" t="s">
        <v>622</v>
      </c>
      <c r="T1571" s="26" t="s">
        <v>194</v>
      </c>
      <c r="U1571" s="26" t="s">
        <v>168</v>
      </c>
      <c r="V1571" s="26" t="s">
        <v>469</v>
      </c>
      <c r="W1571" s="26" t="s">
        <v>470</v>
      </c>
      <c r="X1571" s="26" t="s">
        <v>471</v>
      </c>
      <c r="Y1571" s="26" t="s">
        <v>8712</v>
      </c>
      <c r="Z1571" s="26" t="s">
        <v>8713</v>
      </c>
      <c r="AA1571" s="24"/>
      <c r="AB1571" s="26" t="s">
        <v>117</v>
      </c>
      <c r="AC1571" s="28">
        <v>7000</v>
      </c>
      <c r="AD1571" s="26" t="s">
        <v>8714</v>
      </c>
      <c r="AE1571" s="26" t="s">
        <v>474</v>
      </c>
      <c r="AF1571" s="26" t="s">
        <v>120</v>
      </c>
      <c r="AG1571" s="26" t="s">
        <v>175</v>
      </c>
      <c r="AH1571" s="26" t="s">
        <v>143</v>
      </c>
      <c r="AI1571" s="28">
        <v>7000</v>
      </c>
      <c r="AJ1571" s="26" t="s">
        <v>8735</v>
      </c>
      <c r="AK1571" s="26" t="s">
        <v>8715</v>
      </c>
      <c r="AL1571" s="26" t="s">
        <v>8736</v>
      </c>
      <c r="AM1571" s="24"/>
      <c r="AN1571" s="24"/>
      <c r="AO1571" s="24"/>
      <c r="AP1571" s="24"/>
      <c r="AQ1571" s="24"/>
      <c r="AR1571" s="24"/>
      <c r="AS1571" s="24"/>
      <c r="AT1571" s="24"/>
      <c r="AU1571" s="24"/>
      <c r="AV1571" s="24"/>
      <c r="AW1571" s="28">
        <v>21123</v>
      </c>
      <c r="AX1571" s="26">
        <v>198</v>
      </c>
      <c r="AY1571" s="28">
        <v>95</v>
      </c>
      <c r="AZ1571" s="28">
        <v>70</v>
      </c>
      <c r="BA1571" s="26">
        <v>0</v>
      </c>
      <c r="BB1571" s="26" t="s">
        <v>148</v>
      </c>
      <c r="BC1571" s="26" t="s">
        <v>8720</v>
      </c>
      <c r="BD1571" s="26" t="s">
        <v>125</v>
      </c>
      <c r="BE1571" s="24"/>
      <c r="BF1571" s="26" t="s">
        <v>8737</v>
      </c>
      <c r="BG1571" s="26" t="s">
        <v>470</v>
      </c>
      <c r="BH1571" s="24"/>
      <c r="BI1571" s="24"/>
      <c r="BJ1571" s="24"/>
      <c r="BK1571" s="24"/>
      <c r="BL1571" s="24"/>
      <c r="BM1571" s="24"/>
      <c r="BN1571" s="24"/>
      <c r="BO1571" s="24"/>
      <c r="BP1571" s="24"/>
      <c r="BQ1571" s="24"/>
      <c r="BR1571" s="26">
        <v>4</v>
      </c>
      <c r="BS1571" s="26">
        <v>2</v>
      </c>
      <c r="BT1571" s="26">
        <v>3</v>
      </c>
      <c r="BU1571" s="26">
        <v>3</v>
      </c>
      <c r="BV1571" s="26">
        <v>4</v>
      </c>
      <c r="BW1571" s="26">
        <v>3</v>
      </c>
      <c r="BX1571" s="26">
        <v>4</v>
      </c>
      <c r="BY1571" s="26">
        <v>1</v>
      </c>
      <c r="BZ1571" s="24"/>
      <c r="CA1571" s="24"/>
      <c r="CB1571" s="24"/>
      <c r="CC1571" s="24"/>
      <c r="CD1571" s="24"/>
      <c r="CE1571" s="24"/>
      <c r="CF1571" s="24"/>
      <c r="CG1571" s="24"/>
      <c r="CH1571" s="24"/>
      <c r="CI1571" s="24"/>
      <c r="CJ1571" s="24"/>
      <c r="CK1571" s="24"/>
      <c r="CL1571" s="24"/>
      <c r="CM1571" s="24"/>
      <c r="CN1571" s="24"/>
      <c r="CO1571" s="24"/>
      <c r="CP1571" s="24"/>
      <c r="CQ1571" s="24"/>
      <c r="CR1571" s="24"/>
      <c r="CS1571" s="24"/>
      <c r="CT1571" s="24"/>
      <c r="CU1571" s="24"/>
      <c r="CV1571" s="24"/>
      <c r="CW1571" s="24"/>
      <c r="CX1571" s="24"/>
      <c r="CY1571" s="24"/>
      <c r="CZ1571" s="24"/>
      <c r="DA1571" s="24"/>
      <c r="DB1571" s="24"/>
      <c r="DC1571" s="24"/>
      <c r="DD1571" s="24"/>
      <c r="DE1571" s="24"/>
      <c r="DF1571" s="26" t="s">
        <v>139</v>
      </c>
      <c r="DG1571" s="26" t="s">
        <v>120</v>
      </c>
      <c r="DH1571" s="26" t="s">
        <v>139</v>
      </c>
      <c r="DI1571" s="26" t="s">
        <v>139</v>
      </c>
      <c r="DJ1571" s="26" t="s">
        <v>139</v>
      </c>
      <c r="DK1571" s="26" t="s">
        <v>139</v>
      </c>
      <c r="DL1571" s="26" t="s">
        <v>139</v>
      </c>
      <c r="DM1571" s="26" t="s">
        <v>139</v>
      </c>
      <c r="DN1571" s="26" t="s">
        <v>139</v>
      </c>
      <c r="DO1571" s="26" t="s">
        <v>139</v>
      </c>
    </row>
    <row r="1572" spans="1:119" ht="20.100000000000001" customHeight="1" x14ac:dyDescent="0.25">
      <c r="A1572" s="29" t="str">
        <f t="shared" si="336"/>
        <v>Jom Hean Anagod (First Step to a Solid Foundation)1</v>
      </c>
      <c r="B1572" s="29" t="str">
        <f t="shared" si="337"/>
        <v>Jom Hean Anagod (First Step to a Solid Foundation)</v>
      </c>
      <c r="C1572" s="29">
        <f t="shared" si="338"/>
        <v>1</v>
      </c>
      <c r="D1572" s="30" t="str">
        <f t="shared" si="339"/>
        <v>East and Southeast Asia</v>
      </c>
      <c r="E1572" s="30" t="str">
        <f t="shared" si="340"/>
        <v>Phnom Penh, Cambodia</v>
      </c>
      <c r="F1572" s="31">
        <f t="shared" si="341"/>
        <v>3</v>
      </c>
      <c r="G1572" s="31">
        <f t="shared" si="342"/>
        <v>2</v>
      </c>
      <c r="H1572" s="31">
        <f t="shared" si="343"/>
        <v>3</v>
      </c>
      <c r="I1572" s="31">
        <f t="shared" si="344"/>
        <v>3</v>
      </c>
      <c r="J1572" s="31">
        <f t="shared" si="345"/>
        <v>3</v>
      </c>
      <c r="K1572" s="31">
        <f t="shared" si="346"/>
        <v>3</v>
      </c>
      <c r="L1572" s="31">
        <f t="shared" si="347"/>
        <v>4</v>
      </c>
      <c r="M1572" s="31">
        <f t="shared" si="348"/>
        <v>1</v>
      </c>
      <c r="N1572" s="31">
        <f t="shared" si="349"/>
        <v>2.8</v>
      </c>
      <c r="O1572" s="26" t="s">
        <v>8738</v>
      </c>
      <c r="P1572" s="26" t="s">
        <v>108</v>
      </c>
      <c r="Q1572" s="27">
        <v>41204</v>
      </c>
      <c r="R1572" s="26" t="s">
        <v>155</v>
      </c>
      <c r="S1572" s="26" t="s">
        <v>306</v>
      </c>
      <c r="T1572" s="26" t="s">
        <v>207</v>
      </c>
      <c r="U1572" s="26" t="s">
        <v>168</v>
      </c>
      <c r="V1572" s="26" t="s">
        <v>469</v>
      </c>
      <c r="W1572" s="26" t="s">
        <v>470</v>
      </c>
      <c r="X1572" s="26" t="s">
        <v>471</v>
      </c>
      <c r="Y1572" s="26" t="s">
        <v>8712</v>
      </c>
      <c r="Z1572" s="26" t="s">
        <v>8713</v>
      </c>
      <c r="AA1572" s="24"/>
      <c r="AB1572" s="26" t="s">
        <v>117</v>
      </c>
      <c r="AC1572" s="28">
        <v>7000</v>
      </c>
      <c r="AD1572" s="26" t="s">
        <v>8714</v>
      </c>
      <c r="AE1572" s="26" t="s">
        <v>474</v>
      </c>
      <c r="AF1572" s="26" t="s">
        <v>120</v>
      </c>
      <c r="AG1572" s="26" t="s">
        <v>175</v>
      </c>
      <c r="AH1572" s="26" t="s">
        <v>158</v>
      </c>
      <c r="AI1572" s="28">
        <v>7000</v>
      </c>
      <c r="AJ1572" s="26" t="s">
        <v>8739</v>
      </c>
      <c r="AK1572" s="26" t="s">
        <v>8740</v>
      </c>
      <c r="AL1572" s="26" t="s">
        <v>8723</v>
      </c>
      <c r="AM1572" s="26" t="s">
        <v>8741</v>
      </c>
      <c r="AN1572" s="26" t="s">
        <v>8742</v>
      </c>
      <c r="AO1572" s="26" t="s">
        <v>8743</v>
      </c>
      <c r="AP1572" s="26" t="s">
        <v>8744</v>
      </c>
      <c r="AQ1572" s="24"/>
      <c r="AR1572" s="24"/>
      <c r="AS1572" s="24"/>
      <c r="AT1572" s="24"/>
      <c r="AU1572" s="24"/>
      <c r="AV1572" s="24"/>
      <c r="AW1572" s="28">
        <v>16241</v>
      </c>
      <c r="AX1572" s="26">
        <v>198</v>
      </c>
      <c r="AY1572" s="28">
        <v>65</v>
      </c>
      <c r="AZ1572" s="28">
        <v>50</v>
      </c>
      <c r="BA1572" s="26">
        <v>0</v>
      </c>
      <c r="BB1572" s="26" t="s">
        <v>148</v>
      </c>
      <c r="BC1572" s="26" t="s">
        <v>8720</v>
      </c>
      <c r="BD1572" s="24"/>
      <c r="BE1572" s="24"/>
      <c r="BF1572" s="26" t="s">
        <v>8745</v>
      </c>
      <c r="BG1572" s="26" t="s">
        <v>470</v>
      </c>
      <c r="BH1572" s="24"/>
      <c r="BI1572" s="24"/>
      <c r="BJ1572" s="24"/>
      <c r="BK1572" s="24"/>
      <c r="BL1572" s="24"/>
      <c r="BM1572" s="24"/>
      <c r="BN1572" s="24"/>
      <c r="BO1572" s="24"/>
      <c r="BP1572" s="24"/>
      <c r="BQ1572" s="24"/>
      <c r="BR1572" s="26">
        <v>3</v>
      </c>
      <c r="BS1572" s="26">
        <v>2</v>
      </c>
      <c r="BT1572" s="26">
        <v>3</v>
      </c>
      <c r="BU1572" s="26">
        <v>3</v>
      </c>
      <c r="BV1572" s="26">
        <v>3</v>
      </c>
      <c r="BW1572" s="26">
        <v>3</v>
      </c>
      <c r="BX1572" s="26">
        <v>4</v>
      </c>
      <c r="BY1572" s="26">
        <v>1</v>
      </c>
      <c r="BZ1572" s="24"/>
      <c r="CA1572" s="24"/>
      <c r="CB1572" s="24"/>
      <c r="CC1572" s="24"/>
      <c r="CD1572" s="24"/>
      <c r="CE1572" s="24"/>
      <c r="CF1572" s="24"/>
      <c r="CG1572" s="24"/>
      <c r="CH1572" s="24"/>
      <c r="CI1572" s="24"/>
      <c r="CJ1572" s="24"/>
      <c r="CK1572" s="24"/>
      <c r="CL1572" s="24"/>
      <c r="CM1572" s="24"/>
      <c r="CN1572" s="24"/>
      <c r="CO1572" s="24"/>
      <c r="CP1572" s="24"/>
      <c r="CQ1572" s="24"/>
      <c r="CR1572" s="24"/>
      <c r="CS1572" s="24"/>
      <c r="CT1572" s="24"/>
      <c r="CU1572" s="24"/>
      <c r="CV1572" s="24"/>
      <c r="CW1572" s="24"/>
      <c r="CX1572" s="24"/>
      <c r="CY1572" s="24"/>
      <c r="CZ1572" s="24"/>
      <c r="DA1572" s="24"/>
      <c r="DB1572" s="24"/>
      <c r="DC1572" s="24"/>
      <c r="DD1572" s="24"/>
      <c r="DE1572" s="24"/>
      <c r="DF1572" s="26" t="s">
        <v>139</v>
      </c>
      <c r="DG1572" s="26" t="s">
        <v>120</v>
      </c>
      <c r="DH1572" s="26" t="s">
        <v>139</v>
      </c>
      <c r="DI1572" s="26" t="s">
        <v>139</v>
      </c>
      <c r="DJ1572" s="26" t="s">
        <v>139</v>
      </c>
      <c r="DK1572" s="26" t="s">
        <v>139</v>
      </c>
      <c r="DL1572" s="26" t="s">
        <v>139</v>
      </c>
      <c r="DM1572" s="26" t="s">
        <v>139</v>
      </c>
      <c r="DN1572" s="26" t="s">
        <v>139</v>
      </c>
      <c r="DO1572" s="26" t="s">
        <v>139</v>
      </c>
    </row>
    <row r="1573" spans="1:119" ht="20.100000000000001" customHeight="1" x14ac:dyDescent="0.25">
      <c r="A1573" s="29" t="str">
        <f t="shared" si="336"/>
        <v/>
      </c>
      <c r="B1573" s="29" t="str">
        <f t="shared" si="337"/>
        <v>Jóvenes por el Cambio (Youth for Change)</v>
      </c>
      <c r="C1573" s="29">
        <f t="shared" si="338"/>
        <v>0</v>
      </c>
      <c r="D1573" s="30" t="str">
        <f t="shared" si="339"/>
        <v>Americas</v>
      </c>
      <c r="E1573" s="30" t="str">
        <f t="shared" si="340"/>
        <v>San Marcos, Guatemala, Guatemala</v>
      </c>
      <c r="F1573" s="31">
        <f t="shared" si="341"/>
        <v>0</v>
      </c>
      <c r="G1573" s="31">
        <f t="shared" si="342"/>
        <v>0</v>
      </c>
      <c r="H1573" s="31">
        <f t="shared" si="343"/>
        <v>0</v>
      </c>
      <c r="I1573" s="31">
        <f t="shared" si="344"/>
        <v>0</v>
      </c>
      <c r="J1573" s="31">
        <f t="shared" si="345"/>
        <v>0</v>
      </c>
      <c r="K1573" s="31">
        <f t="shared" si="346"/>
        <v>0</v>
      </c>
      <c r="L1573" s="31">
        <f t="shared" si="347"/>
        <v>0</v>
      </c>
      <c r="M1573" s="31">
        <f t="shared" si="348"/>
        <v>0</v>
      </c>
      <c r="N1573" s="31">
        <f t="shared" si="349"/>
        <v>0</v>
      </c>
      <c r="O1573" s="26" t="s">
        <v>16196</v>
      </c>
      <c r="P1573" s="26" t="s">
        <v>108</v>
      </c>
      <c r="Q1573" s="27">
        <v>43348</v>
      </c>
      <c r="R1573" s="26" t="s">
        <v>155</v>
      </c>
      <c r="S1573" s="24"/>
      <c r="T1573" s="26" t="s">
        <v>15983</v>
      </c>
      <c r="U1573" s="24"/>
      <c r="V1573" s="26" t="s">
        <v>15731</v>
      </c>
      <c r="W1573" s="26" t="s">
        <v>1261</v>
      </c>
      <c r="X1573" s="26" t="s">
        <v>8747</v>
      </c>
      <c r="Y1573" s="26" t="s">
        <v>8748</v>
      </c>
      <c r="Z1573" s="26" t="s">
        <v>8749</v>
      </c>
      <c r="AA1573" s="24"/>
      <c r="AB1573" s="26" t="s">
        <v>15736</v>
      </c>
      <c r="AC1573" s="28">
        <v>307</v>
      </c>
      <c r="AD1573" s="24"/>
      <c r="AE1573" s="26" t="s">
        <v>3861</v>
      </c>
      <c r="AF1573" s="26" t="s">
        <v>120</v>
      </c>
      <c r="AG1573" s="26" t="s">
        <v>111</v>
      </c>
      <c r="AH1573" s="24"/>
      <c r="AI1573" s="28">
        <v>307</v>
      </c>
      <c r="AJ1573" s="24"/>
      <c r="AK1573" s="24"/>
      <c r="AL1573" s="24"/>
      <c r="AM1573" s="24"/>
      <c r="AN1573" s="24"/>
      <c r="AO1573" s="24"/>
      <c r="AP1573" s="24"/>
      <c r="AQ1573" s="24"/>
      <c r="AR1573" s="24"/>
      <c r="AS1573" s="24"/>
      <c r="AT1573" s="24"/>
      <c r="AU1573" s="24"/>
      <c r="AV1573" s="24"/>
      <c r="AW1573" s="28">
        <v>0</v>
      </c>
      <c r="AX1573" s="26">
        <v>0</v>
      </c>
      <c r="AY1573" s="28">
        <v>0</v>
      </c>
      <c r="AZ1573" s="28">
        <v>0</v>
      </c>
      <c r="BA1573" s="26">
        <v>0</v>
      </c>
      <c r="BB1573" s="24"/>
      <c r="BC1573" s="24"/>
      <c r="BD1573" s="24"/>
      <c r="BE1573" s="24"/>
      <c r="BF1573" s="24"/>
      <c r="BG1573" s="24"/>
      <c r="BH1573" s="24"/>
      <c r="BI1573" s="24"/>
      <c r="BJ1573" s="24"/>
      <c r="BK1573" s="24"/>
      <c r="BL1573" s="24"/>
      <c r="BM1573" s="24"/>
      <c r="BN1573" s="24"/>
      <c r="BO1573" s="24"/>
      <c r="BP1573" s="24"/>
      <c r="BQ1573" s="24"/>
      <c r="BR1573" s="26">
        <v>0</v>
      </c>
      <c r="BS1573" s="26">
        <v>0</v>
      </c>
      <c r="BT1573" s="26">
        <v>0</v>
      </c>
      <c r="BU1573" s="26">
        <v>0</v>
      </c>
      <c r="BV1573" s="26">
        <v>0</v>
      </c>
      <c r="BW1573" s="26">
        <v>0</v>
      </c>
      <c r="BX1573" s="26">
        <v>0</v>
      </c>
      <c r="BY1573" s="26">
        <v>0</v>
      </c>
      <c r="BZ1573" s="24"/>
      <c r="CA1573" s="24"/>
      <c r="CB1573" s="24"/>
      <c r="CC1573" s="24"/>
      <c r="CD1573" s="24"/>
      <c r="CE1573" s="24"/>
      <c r="CF1573" s="24"/>
      <c r="CG1573" s="24"/>
      <c r="CH1573" s="24"/>
      <c r="CI1573" s="24"/>
      <c r="CJ1573" s="24"/>
      <c r="CK1573" s="24"/>
      <c r="CL1573" s="24"/>
      <c r="CM1573" s="24"/>
      <c r="CN1573" s="24"/>
      <c r="CO1573" s="24"/>
      <c r="CP1573" s="24"/>
      <c r="CQ1573" s="24"/>
      <c r="CR1573" s="24"/>
      <c r="CS1573" s="24"/>
      <c r="CT1573" s="24"/>
      <c r="CU1573" s="24"/>
      <c r="CV1573" s="24"/>
      <c r="CW1573" s="24"/>
      <c r="CX1573" s="24"/>
      <c r="CY1573" s="24"/>
      <c r="CZ1573" s="24"/>
      <c r="DA1573" s="24"/>
      <c r="DB1573" s="24"/>
      <c r="DC1573" s="24"/>
      <c r="DD1573" s="24"/>
      <c r="DE1573" s="24"/>
      <c r="DF1573" s="26" t="s">
        <v>139</v>
      </c>
      <c r="DG1573" s="26" t="s">
        <v>139</v>
      </c>
      <c r="DH1573" s="26" t="s">
        <v>139</v>
      </c>
      <c r="DI1573" s="26" t="s">
        <v>139</v>
      </c>
      <c r="DJ1573" s="26" t="s">
        <v>139</v>
      </c>
      <c r="DK1573" s="26" t="s">
        <v>139</v>
      </c>
      <c r="DL1573" s="26" t="s">
        <v>139</v>
      </c>
      <c r="DM1573" s="26" t="s">
        <v>139</v>
      </c>
      <c r="DN1573" s="26" t="s">
        <v>139</v>
      </c>
      <c r="DO1573" s="26" t="s">
        <v>139</v>
      </c>
    </row>
    <row r="1574" spans="1:119" ht="20.100000000000001" customHeight="1" x14ac:dyDescent="0.25">
      <c r="A1574" s="29" t="str">
        <f t="shared" si="336"/>
        <v>Jóvenes por el Cambio (Youth for Change)1</v>
      </c>
      <c r="B1574" s="29" t="str">
        <f t="shared" si="337"/>
        <v>Jóvenes por el Cambio (Youth for Change)</v>
      </c>
      <c r="C1574" s="29">
        <f t="shared" si="338"/>
        <v>1</v>
      </c>
      <c r="D1574" s="30" t="str">
        <f t="shared" si="339"/>
        <v>Americas</v>
      </c>
      <c r="E1574" s="30" t="str">
        <f t="shared" si="340"/>
        <v>San Marcos, Guatemala, Guatemala</v>
      </c>
      <c r="F1574" s="31">
        <f t="shared" si="341"/>
        <v>2</v>
      </c>
      <c r="G1574" s="31">
        <f t="shared" si="342"/>
        <v>1</v>
      </c>
      <c r="H1574" s="31">
        <f t="shared" si="343"/>
        <v>3</v>
      </c>
      <c r="I1574" s="31">
        <f t="shared" si="344"/>
        <v>2</v>
      </c>
      <c r="J1574" s="31">
        <f t="shared" si="345"/>
        <v>2</v>
      </c>
      <c r="K1574" s="31">
        <f t="shared" si="346"/>
        <v>1</v>
      </c>
      <c r="L1574" s="31">
        <f t="shared" si="347"/>
        <v>3</v>
      </c>
      <c r="M1574" s="31">
        <f t="shared" si="348"/>
        <v>1</v>
      </c>
      <c r="N1574" s="31">
        <f t="shared" si="349"/>
        <v>1.9</v>
      </c>
      <c r="O1574" s="26" t="s">
        <v>8746</v>
      </c>
      <c r="P1574" s="26" t="s">
        <v>108</v>
      </c>
      <c r="Q1574" s="27">
        <v>43223</v>
      </c>
      <c r="R1574" s="26" t="s">
        <v>155</v>
      </c>
      <c r="S1574" s="26" t="s">
        <v>244</v>
      </c>
      <c r="T1574" s="26" t="s">
        <v>111</v>
      </c>
      <c r="U1574" s="24"/>
      <c r="V1574" s="26" t="s">
        <v>15731</v>
      </c>
      <c r="W1574" s="26" t="s">
        <v>1261</v>
      </c>
      <c r="X1574" s="26" t="s">
        <v>8747</v>
      </c>
      <c r="Y1574" s="26" t="s">
        <v>8748</v>
      </c>
      <c r="Z1574" s="26" t="s">
        <v>8749</v>
      </c>
      <c r="AA1574" s="24"/>
      <c r="AB1574" s="26" t="s">
        <v>680</v>
      </c>
      <c r="AC1574" s="28">
        <v>4000</v>
      </c>
      <c r="AD1574" s="24"/>
      <c r="AE1574" s="26" t="s">
        <v>3861</v>
      </c>
      <c r="AF1574" s="26" t="s">
        <v>120</v>
      </c>
      <c r="AG1574" s="26" t="s">
        <v>111</v>
      </c>
      <c r="AH1574" s="26" t="s">
        <v>158</v>
      </c>
      <c r="AI1574" s="28">
        <v>4000</v>
      </c>
      <c r="AJ1574" s="24"/>
      <c r="AK1574" s="24"/>
      <c r="AL1574" s="24"/>
      <c r="AM1574" s="26" t="s">
        <v>8750</v>
      </c>
      <c r="AN1574" s="26" t="s">
        <v>8751</v>
      </c>
      <c r="AO1574" s="26" t="s">
        <v>8752</v>
      </c>
      <c r="AP1574" s="26" t="s">
        <v>8753</v>
      </c>
      <c r="AQ1574" s="24"/>
      <c r="AR1574" s="24"/>
      <c r="AS1574" s="24"/>
      <c r="AT1574" s="24"/>
      <c r="AU1574" s="24"/>
      <c r="AV1574" s="24"/>
      <c r="AW1574" s="28">
        <v>1500</v>
      </c>
      <c r="AX1574" s="26">
        <v>150</v>
      </c>
      <c r="AY1574" s="28">
        <v>0</v>
      </c>
      <c r="AZ1574" s="28">
        <v>0</v>
      </c>
      <c r="BA1574" s="26">
        <v>0</v>
      </c>
      <c r="BB1574" s="24"/>
      <c r="BC1574" s="24"/>
      <c r="BD1574" s="26" t="s">
        <v>125</v>
      </c>
      <c r="BE1574" s="24"/>
      <c r="BF1574" s="26" t="s">
        <v>8754</v>
      </c>
      <c r="BG1574" s="26" t="s">
        <v>1261</v>
      </c>
      <c r="BH1574" s="24"/>
      <c r="BI1574" s="24"/>
      <c r="BJ1574" s="24"/>
      <c r="BK1574" s="24"/>
      <c r="BL1574" s="24"/>
      <c r="BM1574" s="24"/>
      <c r="BN1574" s="24"/>
      <c r="BO1574" s="24"/>
      <c r="BP1574" s="24"/>
      <c r="BQ1574" s="24"/>
      <c r="BR1574" s="26">
        <v>8</v>
      </c>
      <c r="BS1574" s="26">
        <v>4</v>
      </c>
      <c r="BT1574" s="26">
        <v>13</v>
      </c>
      <c r="BU1574" s="26">
        <v>8</v>
      </c>
      <c r="BV1574" s="26">
        <v>7</v>
      </c>
      <c r="BW1574" s="26">
        <v>5</v>
      </c>
      <c r="BX1574" s="26">
        <v>13</v>
      </c>
      <c r="BY1574" s="26">
        <v>6</v>
      </c>
      <c r="BZ1574" s="26" t="s">
        <v>136</v>
      </c>
      <c r="CA1574" s="26" t="s">
        <v>135</v>
      </c>
      <c r="CB1574" s="26" t="s">
        <v>137</v>
      </c>
      <c r="CC1574" s="26" t="s">
        <v>135</v>
      </c>
      <c r="CD1574" s="26" t="s">
        <v>137</v>
      </c>
      <c r="CE1574" s="26" t="s">
        <v>137</v>
      </c>
      <c r="CF1574" s="26" t="s">
        <v>137</v>
      </c>
      <c r="CG1574" s="26" t="s">
        <v>137</v>
      </c>
      <c r="CH1574" s="26" t="s">
        <v>134</v>
      </c>
      <c r="CI1574" s="26" t="s">
        <v>136</v>
      </c>
      <c r="CJ1574" s="26" t="s">
        <v>136</v>
      </c>
      <c r="CK1574" s="26" t="s">
        <v>136</v>
      </c>
      <c r="CL1574" s="26" t="s">
        <v>137</v>
      </c>
      <c r="CM1574" s="26" t="s">
        <v>135</v>
      </c>
      <c r="CN1574" s="26" t="s">
        <v>137</v>
      </c>
      <c r="CO1574" s="26" t="s">
        <v>134</v>
      </c>
      <c r="CP1574" s="26" t="s">
        <v>135</v>
      </c>
      <c r="CQ1574" s="26" t="s">
        <v>137</v>
      </c>
      <c r="CR1574" s="26" t="s">
        <v>136</v>
      </c>
      <c r="CS1574" s="26" t="s">
        <v>137</v>
      </c>
      <c r="CT1574" s="26" t="s">
        <v>137</v>
      </c>
      <c r="CU1574" s="26" t="s">
        <v>137</v>
      </c>
      <c r="CV1574" s="26" t="s">
        <v>137</v>
      </c>
      <c r="CW1574" s="26" t="s">
        <v>135</v>
      </c>
      <c r="CX1574" s="26" t="s">
        <v>134</v>
      </c>
      <c r="CY1574" s="26" t="s">
        <v>134</v>
      </c>
      <c r="CZ1574" s="26" t="s">
        <v>136</v>
      </c>
      <c r="DA1574" s="26" t="s">
        <v>135</v>
      </c>
      <c r="DB1574" s="26" t="s">
        <v>137</v>
      </c>
      <c r="DC1574" s="26" t="s">
        <v>135</v>
      </c>
      <c r="DD1574" s="26" t="s">
        <v>135</v>
      </c>
      <c r="DE1574" s="26" t="s">
        <v>137</v>
      </c>
      <c r="DF1574" s="26" t="s">
        <v>120</v>
      </c>
      <c r="DG1574" s="26" t="s">
        <v>139</v>
      </c>
      <c r="DH1574" s="26" t="s">
        <v>139</v>
      </c>
      <c r="DI1574" s="26" t="s">
        <v>139</v>
      </c>
      <c r="DJ1574" s="26" t="s">
        <v>139</v>
      </c>
      <c r="DK1574" s="26" t="s">
        <v>139</v>
      </c>
      <c r="DL1574" s="26" t="s">
        <v>139</v>
      </c>
      <c r="DM1574" s="26" t="s">
        <v>139</v>
      </c>
      <c r="DN1574" s="26" t="s">
        <v>139</v>
      </c>
      <c r="DO1574" s="26" t="s">
        <v>139</v>
      </c>
    </row>
    <row r="1575" spans="1:119" ht="20.100000000000001" customHeight="1" x14ac:dyDescent="0.25">
      <c r="A1575" s="29" t="str">
        <f t="shared" si="336"/>
        <v/>
      </c>
      <c r="B1575" s="29" t="str">
        <f t="shared" si="337"/>
        <v xml:space="preserve">Kachere Development Programme                                                                       </v>
      </c>
      <c r="C1575" s="29">
        <f t="shared" si="338"/>
        <v>0</v>
      </c>
      <c r="D1575" s="30" t="str">
        <f t="shared" si="339"/>
        <v>Africa and the Middle East</v>
      </c>
      <c r="E1575" s="30" t="str">
        <f t="shared" si="340"/>
        <v>Chipata, Zambia</v>
      </c>
      <c r="F1575" s="31">
        <f t="shared" si="341"/>
        <v>0</v>
      </c>
      <c r="G1575" s="31">
        <f t="shared" si="342"/>
        <v>0</v>
      </c>
      <c r="H1575" s="31">
        <f t="shared" si="343"/>
        <v>0</v>
      </c>
      <c r="I1575" s="31">
        <f t="shared" si="344"/>
        <v>0</v>
      </c>
      <c r="J1575" s="31">
        <f t="shared" si="345"/>
        <v>0</v>
      </c>
      <c r="K1575" s="31">
        <f t="shared" si="346"/>
        <v>0</v>
      </c>
      <c r="L1575" s="31">
        <f t="shared" si="347"/>
        <v>0</v>
      </c>
      <c r="M1575" s="31">
        <f t="shared" si="348"/>
        <v>0</v>
      </c>
      <c r="N1575" s="31">
        <f t="shared" si="349"/>
        <v>0</v>
      </c>
      <c r="O1575" s="26" t="s">
        <v>16197</v>
      </c>
      <c r="P1575" s="26" t="s">
        <v>108</v>
      </c>
      <c r="Q1575" s="27">
        <v>43179</v>
      </c>
      <c r="R1575" s="24"/>
      <c r="S1575" s="24"/>
      <c r="T1575" s="26" t="s">
        <v>111</v>
      </c>
      <c r="U1575" s="24"/>
      <c r="V1575" s="26" t="s">
        <v>169</v>
      </c>
      <c r="W1575" s="26" t="s">
        <v>4580</v>
      </c>
      <c r="X1575" s="26" t="s">
        <v>4581</v>
      </c>
      <c r="Y1575" s="26" t="s">
        <v>8756</v>
      </c>
      <c r="Z1575" s="24"/>
      <c r="AA1575" s="24"/>
      <c r="AB1575" s="26" t="s">
        <v>15736</v>
      </c>
      <c r="AC1575" s="28">
        <v>1500</v>
      </c>
      <c r="AD1575" s="26" t="s">
        <v>4583</v>
      </c>
      <c r="AE1575" s="26" t="s">
        <v>343</v>
      </c>
      <c r="AF1575" s="26" t="s">
        <v>120</v>
      </c>
      <c r="AG1575" s="26" t="s">
        <v>157</v>
      </c>
      <c r="AH1575" s="24"/>
      <c r="AI1575" s="28">
        <v>1500</v>
      </c>
      <c r="AJ1575" s="24"/>
      <c r="AK1575" s="24"/>
      <c r="AL1575" s="24"/>
      <c r="AM1575" s="24"/>
      <c r="AN1575" s="24"/>
      <c r="AO1575" s="24"/>
      <c r="AP1575" s="24"/>
      <c r="AQ1575" s="24"/>
      <c r="AR1575" s="24"/>
      <c r="AS1575" s="24"/>
      <c r="AT1575" s="24"/>
      <c r="AU1575" s="24"/>
      <c r="AV1575" s="24"/>
      <c r="AW1575" s="28">
        <v>0</v>
      </c>
      <c r="AX1575" s="26">
        <v>0</v>
      </c>
      <c r="AY1575" s="28">
        <v>0</v>
      </c>
      <c r="AZ1575" s="28">
        <v>0</v>
      </c>
      <c r="BA1575" s="26">
        <v>0</v>
      </c>
      <c r="BB1575" s="24"/>
      <c r="BC1575" s="26" t="s">
        <v>4585</v>
      </c>
      <c r="BD1575" s="24"/>
      <c r="BE1575" s="24"/>
      <c r="BF1575" s="24"/>
      <c r="BG1575" s="24"/>
      <c r="BH1575" s="24"/>
      <c r="BI1575" s="24"/>
      <c r="BJ1575" s="24"/>
      <c r="BK1575" s="24"/>
      <c r="BL1575" s="24"/>
      <c r="BM1575" s="24"/>
      <c r="BN1575" s="24"/>
      <c r="BO1575" s="24"/>
      <c r="BP1575" s="24"/>
      <c r="BQ1575" s="24"/>
      <c r="BR1575" s="26">
        <v>0</v>
      </c>
      <c r="BS1575" s="26">
        <v>0</v>
      </c>
      <c r="BT1575" s="26">
        <v>0</v>
      </c>
      <c r="BU1575" s="26">
        <v>0</v>
      </c>
      <c r="BV1575" s="26">
        <v>0</v>
      </c>
      <c r="BW1575" s="26">
        <v>0</v>
      </c>
      <c r="BX1575" s="26">
        <v>0</v>
      </c>
      <c r="BY1575" s="26">
        <v>0</v>
      </c>
      <c r="BZ1575" s="24"/>
      <c r="CA1575" s="24"/>
      <c r="CB1575" s="24"/>
      <c r="CC1575" s="24"/>
      <c r="CD1575" s="24"/>
      <c r="CE1575" s="24"/>
      <c r="CF1575" s="24"/>
      <c r="CG1575" s="24"/>
      <c r="CH1575" s="24"/>
      <c r="CI1575" s="24"/>
      <c r="CJ1575" s="24"/>
      <c r="CK1575" s="24"/>
      <c r="CL1575" s="24"/>
      <c r="CM1575" s="24"/>
      <c r="CN1575" s="24"/>
      <c r="CO1575" s="24"/>
      <c r="CP1575" s="24"/>
      <c r="CQ1575" s="24"/>
      <c r="CR1575" s="24"/>
      <c r="CS1575" s="24"/>
      <c r="CT1575" s="24"/>
      <c r="CU1575" s="24"/>
      <c r="CV1575" s="24"/>
      <c r="CW1575" s="24"/>
      <c r="CX1575" s="24"/>
      <c r="CY1575" s="24"/>
      <c r="CZ1575" s="24"/>
      <c r="DA1575" s="24"/>
      <c r="DB1575" s="24"/>
      <c r="DC1575" s="24"/>
      <c r="DD1575" s="24"/>
      <c r="DE1575" s="24"/>
      <c r="DF1575" s="26" t="s">
        <v>139</v>
      </c>
      <c r="DG1575" s="26" t="s">
        <v>139</v>
      </c>
      <c r="DH1575" s="26" t="s">
        <v>139</v>
      </c>
      <c r="DI1575" s="26" t="s">
        <v>139</v>
      </c>
      <c r="DJ1575" s="26" t="s">
        <v>139</v>
      </c>
      <c r="DK1575" s="26" t="s">
        <v>139</v>
      </c>
      <c r="DL1575" s="26" t="s">
        <v>139</v>
      </c>
      <c r="DM1575" s="26" t="s">
        <v>139</v>
      </c>
      <c r="DN1575" s="26" t="s">
        <v>139</v>
      </c>
      <c r="DO1575" s="26" t="s">
        <v>139</v>
      </c>
    </row>
    <row r="1576" spans="1:119" ht="20.100000000000001" customHeight="1" x14ac:dyDescent="0.25">
      <c r="A1576" s="29" t="str">
        <f t="shared" si="336"/>
        <v>Kachere Development Programme                                                                       3</v>
      </c>
      <c r="B1576" s="29" t="str">
        <f t="shared" si="337"/>
        <v xml:space="preserve">Kachere Development Programme                                                                       </v>
      </c>
      <c r="C1576" s="29">
        <f t="shared" si="338"/>
        <v>3</v>
      </c>
      <c r="D1576" s="30" t="str">
        <f t="shared" si="339"/>
        <v>Africa and the Middle East</v>
      </c>
      <c r="E1576" s="30" t="str">
        <f t="shared" si="340"/>
        <v>Chipata, Zambia</v>
      </c>
      <c r="F1576" s="31">
        <f t="shared" si="341"/>
        <v>4</v>
      </c>
      <c r="G1576" s="31">
        <f t="shared" si="342"/>
        <v>4</v>
      </c>
      <c r="H1576" s="31">
        <f t="shared" si="343"/>
        <v>3</v>
      </c>
      <c r="I1576" s="31">
        <f t="shared" si="344"/>
        <v>4</v>
      </c>
      <c r="J1576" s="31">
        <f t="shared" si="345"/>
        <v>3</v>
      </c>
      <c r="K1576" s="31">
        <f t="shared" si="346"/>
        <v>3</v>
      </c>
      <c r="L1576" s="31">
        <f t="shared" si="347"/>
        <v>4</v>
      </c>
      <c r="M1576" s="31">
        <f t="shared" si="348"/>
        <v>3</v>
      </c>
      <c r="N1576" s="31">
        <f t="shared" si="349"/>
        <v>3.5</v>
      </c>
      <c r="O1576" s="26" t="s">
        <v>8755</v>
      </c>
      <c r="P1576" s="26" t="s">
        <v>108</v>
      </c>
      <c r="Q1576" s="27">
        <v>43214</v>
      </c>
      <c r="R1576" s="26" t="s">
        <v>109</v>
      </c>
      <c r="S1576" s="26" t="s">
        <v>244</v>
      </c>
      <c r="T1576" s="26" t="s">
        <v>111</v>
      </c>
      <c r="U1576" s="24"/>
      <c r="V1576" s="26" t="s">
        <v>169</v>
      </c>
      <c r="W1576" s="26" t="s">
        <v>4580</v>
      </c>
      <c r="X1576" s="26" t="s">
        <v>4581</v>
      </c>
      <c r="Y1576" s="26" t="s">
        <v>8756</v>
      </c>
      <c r="Z1576" s="24"/>
      <c r="AA1576" s="24"/>
      <c r="AB1576" s="26" t="s">
        <v>117</v>
      </c>
      <c r="AC1576" s="28">
        <v>19000</v>
      </c>
      <c r="AD1576" s="26" t="s">
        <v>4583</v>
      </c>
      <c r="AE1576" s="26" t="s">
        <v>343</v>
      </c>
      <c r="AF1576" s="26" t="s">
        <v>120</v>
      </c>
      <c r="AG1576" s="26" t="s">
        <v>157</v>
      </c>
      <c r="AH1576" s="26" t="s">
        <v>121</v>
      </c>
      <c r="AI1576" s="28">
        <v>19000</v>
      </c>
      <c r="AJ1576" s="24"/>
      <c r="AK1576" s="24"/>
      <c r="AL1576" s="24"/>
      <c r="AM1576" s="24"/>
      <c r="AN1576" s="24"/>
      <c r="AO1576" s="24"/>
      <c r="AP1576" s="24"/>
      <c r="AQ1576" s="24"/>
      <c r="AR1576" s="24"/>
      <c r="AS1576" s="24"/>
      <c r="AT1576" s="24"/>
      <c r="AU1576" s="26" t="s">
        <v>8757</v>
      </c>
      <c r="AV1576" s="24"/>
      <c r="AW1576" s="28">
        <v>254100</v>
      </c>
      <c r="AX1576" s="26">
        <v>244</v>
      </c>
      <c r="AY1576" s="28">
        <v>25</v>
      </c>
      <c r="AZ1576" s="28">
        <v>3489</v>
      </c>
      <c r="BA1576" s="26">
        <v>3489</v>
      </c>
      <c r="BB1576" s="24"/>
      <c r="BC1576" s="26" t="s">
        <v>4585</v>
      </c>
      <c r="BD1576" s="26" t="s">
        <v>125</v>
      </c>
      <c r="BE1576" s="24"/>
      <c r="BF1576" s="26" t="s">
        <v>3533</v>
      </c>
      <c r="BG1576" s="26" t="s">
        <v>449</v>
      </c>
      <c r="BH1576" s="26" t="s">
        <v>8758</v>
      </c>
      <c r="BI1576" s="26" t="s">
        <v>261</v>
      </c>
      <c r="BJ1576" s="26" t="s">
        <v>8759</v>
      </c>
      <c r="BK1576" s="26" t="s">
        <v>2310</v>
      </c>
      <c r="BL1576" s="26" t="s">
        <v>8760</v>
      </c>
      <c r="BM1576" s="26" t="s">
        <v>1204</v>
      </c>
      <c r="BN1576" s="24"/>
      <c r="BO1576" s="24"/>
      <c r="BP1576" s="24"/>
      <c r="BQ1576" s="24"/>
      <c r="BR1576" s="26">
        <v>0</v>
      </c>
      <c r="BS1576" s="26">
        <v>0</v>
      </c>
      <c r="BT1576" s="26">
        <v>0</v>
      </c>
      <c r="BU1576" s="26">
        <v>0</v>
      </c>
      <c r="BV1576" s="26">
        <v>0</v>
      </c>
      <c r="BW1576" s="26">
        <v>0</v>
      </c>
      <c r="BX1576" s="26">
        <v>0</v>
      </c>
      <c r="BY1576" s="26">
        <v>0</v>
      </c>
      <c r="BZ1576" s="26" t="s">
        <v>138</v>
      </c>
      <c r="CA1576" s="26" t="s">
        <v>138</v>
      </c>
      <c r="CB1576" s="26" t="s">
        <v>134</v>
      </c>
      <c r="CC1576" s="26" t="s">
        <v>134</v>
      </c>
      <c r="CD1576" s="26" t="s">
        <v>134</v>
      </c>
      <c r="CE1576" s="26" t="s">
        <v>136</v>
      </c>
      <c r="CF1576" s="26" t="s">
        <v>134</v>
      </c>
      <c r="CG1576" s="26" t="s">
        <v>138</v>
      </c>
      <c r="CH1576" s="26" t="s">
        <v>134</v>
      </c>
      <c r="CI1576" s="26" t="s">
        <v>138</v>
      </c>
      <c r="CJ1576" s="26" t="s">
        <v>136</v>
      </c>
      <c r="CK1576" s="26" t="s">
        <v>137</v>
      </c>
      <c r="CL1576" s="26" t="s">
        <v>134</v>
      </c>
      <c r="CM1576" s="26" t="s">
        <v>138</v>
      </c>
      <c r="CN1576" s="26" t="s">
        <v>136</v>
      </c>
      <c r="CO1576" s="26" t="s">
        <v>138</v>
      </c>
      <c r="CP1576" s="26" t="s">
        <v>136</v>
      </c>
      <c r="CQ1576" s="26" t="s">
        <v>137</v>
      </c>
      <c r="CR1576" s="26" t="s">
        <v>138</v>
      </c>
      <c r="CS1576" s="26" t="s">
        <v>134</v>
      </c>
      <c r="CT1576" s="26" t="s">
        <v>138</v>
      </c>
      <c r="CU1576" s="26" t="s">
        <v>135</v>
      </c>
      <c r="CV1576" s="26" t="s">
        <v>136</v>
      </c>
      <c r="CW1576" s="26" t="s">
        <v>136</v>
      </c>
      <c r="CX1576" s="26" t="s">
        <v>138</v>
      </c>
      <c r="CY1576" s="26" t="s">
        <v>138</v>
      </c>
      <c r="CZ1576" s="26" t="s">
        <v>138</v>
      </c>
      <c r="DA1576" s="26" t="s">
        <v>135</v>
      </c>
      <c r="DB1576" s="26" t="s">
        <v>136</v>
      </c>
      <c r="DC1576" s="26" t="s">
        <v>136</v>
      </c>
      <c r="DD1576" s="26" t="s">
        <v>138</v>
      </c>
      <c r="DE1576" s="26" t="s">
        <v>136</v>
      </c>
      <c r="DF1576" s="26" t="s">
        <v>120</v>
      </c>
      <c r="DG1576" s="26" t="s">
        <v>120</v>
      </c>
      <c r="DH1576" s="26" t="s">
        <v>139</v>
      </c>
      <c r="DI1576" s="26" t="s">
        <v>139</v>
      </c>
      <c r="DJ1576" s="26" t="s">
        <v>139</v>
      </c>
      <c r="DK1576" s="26" t="s">
        <v>139</v>
      </c>
      <c r="DL1576" s="26" t="s">
        <v>139</v>
      </c>
      <c r="DM1576" s="26" t="s">
        <v>139</v>
      </c>
      <c r="DN1576" s="26" t="s">
        <v>139</v>
      </c>
      <c r="DO1576" s="26" t="s">
        <v>139</v>
      </c>
    </row>
    <row r="1577" spans="1:119" ht="20.100000000000001" customHeight="1" x14ac:dyDescent="0.25">
      <c r="A1577" s="29" t="str">
        <f t="shared" si="336"/>
        <v/>
      </c>
      <c r="B1577" s="29" t="str">
        <f t="shared" si="337"/>
        <v xml:space="preserve">Kachere Development Programme                                                                       </v>
      </c>
      <c r="C1577" s="29">
        <f t="shared" si="338"/>
        <v>0</v>
      </c>
      <c r="D1577" s="30" t="str">
        <f t="shared" si="339"/>
        <v>Africa and the Middle East</v>
      </c>
      <c r="E1577" s="30" t="str">
        <f t="shared" si="340"/>
        <v>Chipata, Zambia</v>
      </c>
      <c r="F1577" s="31">
        <f t="shared" si="341"/>
        <v>0</v>
      </c>
      <c r="G1577" s="31">
        <f t="shared" si="342"/>
        <v>0</v>
      </c>
      <c r="H1577" s="31">
        <f t="shared" si="343"/>
        <v>0</v>
      </c>
      <c r="I1577" s="31">
        <f t="shared" si="344"/>
        <v>0</v>
      </c>
      <c r="J1577" s="31">
        <f t="shared" si="345"/>
        <v>0</v>
      </c>
      <c r="K1577" s="31">
        <f t="shared" si="346"/>
        <v>0</v>
      </c>
      <c r="L1577" s="31">
        <f t="shared" si="347"/>
        <v>0</v>
      </c>
      <c r="M1577" s="31">
        <f t="shared" si="348"/>
        <v>0</v>
      </c>
      <c r="N1577" s="31">
        <f t="shared" si="349"/>
        <v>0</v>
      </c>
      <c r="O1577" s="26" t="s">
        <v>16198</v>
      </c>
      <c r="P1577" s="26" t="s">
        <v>108</v>
      </c>
      <c r="Q1577" s="27">
        <v>43214</v>
      </c>
      <c r="R1577" s="24"/>
      <c r="S1577" s="24"/>
      <c r="T1577" s="26" t="s">
        <v>111</v>
      </c>
      <c r="U1577" s="24"/>
      <c r="V1577" s="26" t="s">
        <v>169</v>
      </c>
      <c r="W1577" s="26" t="s">
        <v>4580</v>
      </c>
      <c r="X1577" s="26" t="s">
        <v>4581</v>
      </c>
      <c r="Y1577" s="26" t="s">
        <v>8756</v>
      </c>
      <c r="Z1577" s="24"/>
      <c r="AA1577" s="24"/>
      <c r="AB1577" s="26" t="s">
        <v>15736</v>
      </c>
      <c r="AC1577" s="28">
        <v>2500</v>
      </c>
      <c r="AD1577" s="26" t="s">
        <v>4583</v>
      </c>
      <c r="AE1577" s="26" t="s">
        <v>343</v>
      </c>
      <c r="AF1577" s="26" t="s">
        <v>120</v>
      </c>
      <c r="AG1577" s="26" t="s">
        <v>157</v>
      </c>
      <c r="AH1577" s="24"/>
      <c r="AI1577" s="28">
        <v>2500</v>
      </c>
      <c r="AJ1577" s="24"/>
      <c r="AK1577" s="24"/>
      <c r="AL1577" s="24"/>
      <c r="AM1577" s="24"/>
      <c r="AN1577" s="24"/>
      <c r="AO1577" s="24"/>
      <c r="AP1577" s="24"/>
      <c r="AQ1577" s="24"/>
      <c r="AR1577" s="24"/>
      <c r="AS1577" s="24"/>
      <c r="AT1577" s="24"/>
      <c r="AU1577" s="24"/>
      <c r="AV1577" s="24"/>
      <c r="AW1577" s="28">
        <v>0</v>
      </c>
      <c r="AX1577" s="26">
        <v>0</v>
      </c>
      <c r="AY1577" s="28">
        <v>0</v>
      </c>
      <c r="AZ1577" s="28">
        <v>0</v>
      </c>
      <c r="BA1577" s="26">
        <v>0</v>
      </c>
      <c r="BB1577" s="24"/>
      <c r="BC1577" s="26" t="s">
        <v>4585</v>
      </c>
      <c r="BD1577" s="24"/>
      <c r="BE1577" s="24"/>
      <c r="BF1577" s="24"/>
      <c r="BG1577" s="24"/>
      <c r="BH1577" s="24"/>
      <c r="BI1577" s="24"/>
      <c r="BJ1577" s="24"/>
      <c r="BK1577" s="24"/>
      <c r="BL1577" s="24"/>
      <c r="BM1577" s="24"/>
      <c r="BN1577" s="24"/>
      <c r="BO1577" s="24"/>
      <c r="BP1577" s="24"/>
      <c r="BQ1577" s="24"/>
      <c r="BR1577" s="26">
        <v>0</v>
      </c>
      <c r="BS1577" s="26">
        <v>0</v>
      </c>
      <c r="BT1577" s="26">
        <v>0</v>
      </c>
      <c r="BU1577" s="26">
        <v>0</v>
      </c>
      <c r="BV1577" s="26">
        <v>0</v>
      </c>
      <c r="BW1577" s="26">
        <v>0</v>
      </c>
      <c r="BX1577" s="26">
        <v>0</v>
      </c>
      <c r="BY1577" s="26">
        <v>0</v>
      </c>
      <c r="BZ1577" s="24"/>
      <c r="CA1577" s="24"/>
      <c r="CB1577" s="24"/>
      <c r="CC1577" s="24"/>
      <c r="CD1577" s="24"/>
      <c r="CE1577" s="24"/>
      <c r="CF1577" s="24"/>
      <c r="CG1577" s="24"/>
      <c r="CH1577" s="24"/>
      <c r="CI1577" s="24"/>
      <c r="CJ1577" s="24"/>
      <c r="CK1577" s="24"/>
      <c r="CL1577" s="24"/>
      <c r="CM1577" s="24"/>
      <c r="CN1577" s="24"/>
      <c r="CO1577" s="24"/>
      <c r="CP1577" s="24"/>
      <c r="CQ1577" s="24"/>
      <c r="CR1577" s="24"/>
      <c r="CS1577" s="24"/>
      <c r="CT1577" s="24"/>
      <c r="CU1577" s="24"/>
      <c r="CV1577" s="24"/>
      <c r="CW1577" s="24"/>
      <c r="CX1577" s="24"/>
      <c r="CY1577" s="24"/>
      <c r="CZ1577" s="24"/>
      <c r="DA1577" s="24"/>
      <c r="DB1577" s="24"/>
      <c r="DC1577" s="24"/>
      <c r="DD1577" s="24"/>
      <c r="DE1577" s="24"/>
      <c r="DF1577" s="26" t="s">
        <v>139</v>
      </c>
      <c r="DG1577" s="26" t="s">
        <v>139</v>
      </c>
      <c r="DH1577" s="26" t="s">
        <v>139</v>
      </c>
      <c r="DI1577" s="26" t="s">
        <v>139</v>
      </c>
      <c r="DJ1577" s="26" t="s">
        <v>139</v>
      </c>
      <c r="DK1577" s="26" t="s">
        <v>139</v>
      </c>
      <c r="DL1577" s="26" t="s">
        <v>139</v>
      </c>
      <c r="DM1577" s="26" t="s">
        <v>139</v>
      </c>
      <c r="DN1577" s="26" t="s">
        <v>139</v>
      </c>
      <c r="DO1577" s="26" t="s">
        <v>139</v>
      </c>
    </row>
    <row r="1578" spans="1:119" ht="20.100000000000001" customHeight="1" x14ac:dyDescent="0.25">
      <c r="A1578" s="29" t="str">
        <f t="shared" si="336"/>
        <v/>
      </c>
      <c r="B1578" s="29" t="str">
        <f t="shared" si="337"/>
        <v xml:space="preserve">Kachere Development Programme                                                                       </v>
      </c>
      <c r="C1578" s="29">
        <f t="shared" si="338"/>
        <v>0</v>
      </c>
      <c r="D1578" s="30" t="str">
        <f t="shared" si="339"/>
        <v>Africa and the Middle East</v>
      </c>
      <c r="E1578" s="30" t="str">
        <f t="shared" si="340"/>
        <v>Chipata, Zambia</v>
      </c>
      <c r="F1578" s="31">
        <f t="shared" si="341"/>
        <v>0</v>
      </c>
      <c r="G1578" s="31">
        <f t="shared" si="342"/>
        <v>0</v>
      </c>
      <c r="H1578" s="31">
        <f t="shared" si="343"/>
        <v>0</v>
      </c>
      <c r="I1578" s="31">
        <f t="shared" si="344"/>
        <v>0</v>
      </c>
      <c r="J1578" s="31">
        <f t="shared" si="345"/>
        <v>0</v>
      </c>
      <c r="K1578" s="31">
        <f t="shared" si="346"/>
        <v>0</v>
      </c>
      <c r="L1578" s="31">
        <f t="shared" si="347"/>
        <v>0</v>
      </c>
      <c r="M1578" s="31">
        <f t="shared" si="348"/>
        <v>0</v>
      </c>
      <c r="N1578" s="31">
        <f t="shared" si="349"/>
        <v>0</v>
      </c>
      <c r="O1578" s="26" t="s">
        <v>16199</v>
      </c>
      <c r="P1578" s="26" t="s">
        <v>108</v>
      </c>
      <c r="Q1578" s="27">
        <v>43068</v>
      </c>
      <c r="R1578" s="24"/>
      <c r="S1578" s="24"/>
      <c r="T1578" s="26" t="s">
        <v>111</v>
      </c>
      <c r="U1578" s="24"/>
      <c r="V1578" s="26" t="s">
        <v>169</v>
      </c>
      <c r="W1578" s="26" t="s">
        <v>4580</v>
      </c>
      <c r="X1578" s="26" t="s">
        <v>4581</v>
      </c>
      <c r="Y1578" s="26" t="s">
        <v>8756</v>
      </c>
      <c r="Z1578" s="24"/>
      <c r="AA1578" s="24"/>
      <c r="AB1578" s="26" t="s">
        <v>15733</v>
      </c>
      <c r="AC1578" s="28">
        <v>7000</v>
      </c>
      <c r="AD1578" s="26" t="s">
        <v>4583</v>
      </c>
      <c r="AE1578" s="26" t="s">
        <v>343</v>
      </c>
      <c r="AF1578" s="26" t="s">
        <v>120</v>
      </c>
      <c r="AG1578" s="26" t="s">
        <v>157</v>
      </c>
      <c r="AH1578" s="24"/>
      <c r="AI1578" s="28">
        <v>7000</v>
      </c>
      <c r="AJ1578" s="24"/>
      <c r="AK1578" s="24"/>
      <c r="AL1578" s="24"/>
      <c r="AM1578" s="24"/>
      <c r="AN1578" s="24"/>
      <c r="AO1578" s="24"/>
      <c r="AP1578" s="24"/>
      <c r="AQ1578" s="24"/>
      <c r="AR1578" s="24"/>
      <c r="AS1578" s="24"/>
      <c r="AT1578" s="24"/>
      <c r="AU1578" s="24"/>
      <c r="AV1578" s="24"/>
      <c r="AW1578" s="28">
        <v>0</v>
      </c>
      <c r="AX1578" s="26">
        <v>0</v>
      </c>
      <c r="AY1578" s="28">
        <v>0</v>
      </c>
      <c r="AZ1578" s="28">
        <v>0</v>
      </c>
      <c r="BA1578" s="26">
        <v>0</v>
      </c>
      <c r="BB1578" s="24"/>
      <c r="BC1578" s="26" t="s">
        <v>4585</v>
      </c>
      <c r="BD1578" s="24"/>
      <c r="BE1578" s="24"/>
      <c r="BF1578" s="24"/>
      <c r="BG1578" s="24"/>
      <c r="BH1578" s="24"/>
      <c r="BI1578" s="24"/>
      <c r="BJ1578" s="24"/>
      <c r="BK1578" s="24"/>
      <c r="BL1578" s="24"/>
      <c r="BM1578" s="24"/>
      <c r="BN1578" s="24"/>
      <c r="BO1578" s="24"/>
      <c r="BP1578" s="24"/>
      <c r="BQ1578" s="24"/>
      <c r="BR1578" s="26">
        <v>0</v>
      </c>
      <c r="BS1578" s="26">
        <v>0</v>
      </c>
      <c r="BT1578" s="26">
        <v>0</v>
      </c>
      <c r="BU1578" s="26">
        <v>0</v>
      </c>
      <c r="BV1578" s="26">
        <v>0</v>
      </c>
      <c r="BW1578" s="26">
        <v>0</v>
      </c>
      <c r="BX1578" s="26">
        <v>0</v>
      </c>
      <c r="BY1578" s="26">
        <v>0</v>
      </c>
      <c r="BZ1578" s="24"/>
      <c r="CA1578" s="24"/>
      <c r="CB1578" s="24"/>
      <c r="CC1578" s="24"/>
      <c r="CD1578" s="24"/>
      <c r="CE1578" s="24"/>
      <c r="CF1578" s="24"/>
      <c r="CG1578" s="24"/>
      <c r="CH1578" s="24"/>
      <c r="CI1578" s="24"/>
      <c r="CJ1578" s="24"/>
      <c r="CK1578" s="24"/>
      <c r="CL1578" s="24"/>
      <c r="CM1578" s="24"/>
      <c r="CN1578" s="24"/>
      <c r="CO1578" s="24"/>
      <c r="CP1578" s="24"/>
      <c r="CQ1578" s="24"/>
      <c r="CR1578" s="24"/>
      <c r="CS1578" s="24"/>
      <c r="CT1578" s="24"/>
      <c r="CU1578" s="24"/>
      <c r="CV1578" s="24"/>
      <c r="CW1578" s="24"/>
      <c r="CX1578" s="24"/>
      <c r="CY1578" s="24"/>
      <c r="CZ1578" s="24"/>
      <c r="DA1578" s="24"/>
      <c r="DB1578" s="24"/>
      <c r="DC1578" s="24"/>
      <c r="DD1578" s="24"/>
      <c r="DE1578" s="24"/>
      <c r="DF1578" s="26" t="s">
        <v>139</v>
      </c>
      <c r="DG1578" s="26" t="s">
        <v>139</v>
      </c>
      <c r="DH1578" s="26" t="s">
        <v>139</v>
      </c>
      <c r="DI1578" s="26" t="s">
        <v>139</v>
      </c>
      <c r="DJ1578" s="26" t="s">
        <v>139</v>
      </c>
      <c r="DK1578" s="26" t="s">
        <v>139</v>
      </c>
      <c r="DL1578" s="26" t="s">
        <v>139</v>
      </c>
      <c r="DM1578" s="26" t="s">
        <v>139</v>
      </c>
      <c r="DN1578" s="26" t="s">
        <v>139</v>
      </c>
      <c r="DO1578" s="26" t="s">
        <v>139</v>
      </c>
    </row>
    <row r="1579" spans="1:119" ht="20.100000000000001" customHeight="1" x14ac:dyDescent="0.25">
      <c r="A1579" s="29" t="str">
        <f t="shared" si="336"/>
        <v/>
      </c>
      <c r="B1579" s="29" t="str">
        <f t="shared" si="337"/>
        <v xml:space="preserve">Kachere Development Programme                                                                       </v>
      </c>
      <c r="C1579" s="29">
        <f t="shared" si="338"/>
        <v>0</v>
      </c>
      <c r="D1579" s="30" t="str">
        <f t="shared" si="339"/>
        <v>Africa and the Middle East</v>
      </c>
      <c r="E1579" s="30" t="str">
        <f t="shared" si="340"/>
        <v>Chipata, Zambia</v>
      </c>
      <c r="F1579" s="31">
        <f t="shared" si="341"/>
        <v>0</v>
      </c>
      <c r="G1579" s="31">
        <f t="shared" si="342"/>
        <v>0</v>
      </c>
      <c r="H1579" s="31">
        <f t="shared" si="343"/>
        <v>0</v>
      </c>
      <c r="I1579" s="31">
        <f t="shared" si="344"/>
        <v>0</v>
      </c>
      <c r="J1579" s="31">
        <f t="shared" si="345"/>
        <v>0</v>
      </c>
      <c r="K1579" s="31">
        <f t="shared" si="346"/>
        <v>0</v>
      </c>
      <c r="L1579" s="31">
        <f t="shared" si="347"/>
        <v>0</v>
      </c>
      <c r="M1579" s="31">
        <f t="shared" si="348"/>
        <v>0</v>
      </c>
      <c r="N1579" s="31">
        <f t="shared" si="349"/>
        <v>0</v>
      </c>
      <c r="O1579" s="26" t="s">
        <v>16200</v>
      </c>
      <c r="P1579" s="26" t="s">
        <v>108</v>
      </c>
      <c r="Q1579" s="27">
        <v>42916</v>
      </c>
      <c r="R1579" s="24"/>
      <c r="S1579" s="24"/>
      <c r="T1579" s="26" t="s">
        <v>142</v>
      </c>
      <c r="U1579" s="24"/>
      <c r="V1579" s="26" t="s">
        <v>169</v>
      </c>
      <c r="W1579" s="26" t="s">
        <v>4580</v>
      </c>
      <c r="X1579" s="26" t="s">
        <v>4581</v>
      </c>
      <c r="Y1579" s="26" t="s">
        <v>8756</v>
      </c>
      <c r="Z1579" s="24"/>
      <c r="AA1579" s="24"/>
      <c r="AB1579" s="26" t="s">
        <v>15736</v>
      </c>
      <c r="AC1579" s="28">
        <v>1500</v>
      </c>
      <c r="AD1579" s="26" t="s">
        <v>4583</v>
      </c>
      <c r="AE1579" s="26" t="s">
        <v>343</v>
      </c>
      <c r="AF1579" s="26" t="s">
        <v>120</v>
      </c>
      <c r="AG1579" s="26" t="s">
        <v>157</v>
      </c>
      <c r="AH1579" s="24"/>
      <c r="AI1579" s="28">
        <v>1500</v>
      </c>
      <c r="AJ1579" s="24"/>
      <c r="AK1579" s="24"/>
      <c r="AL1579" s="24"/>
      <c r="AM1579" s="24"/>
      <c r="AN1579" s="24"/>
      <c r="AO1579" s="24"/>
      <c r="AP1579" s="24"/>
      <c r="AQ1579" s="24"/>
      <c r="AR1579" s="24"/>
      <c r="AS1579" s="24"/>
      <c r="AT1579" s="24"/>
      <c r="AU1579" s="24"/>
      <c r="AV1579" s="24"/>
      <c r="AW1579" s="28">
        <v>0</v>
      </c>
      <c r="AX1579" s="26">
        <v>0</v>
      </c>
      <c r="AY1579" s="28">
        <v>0</v>
      </c>
      <c r="AZ1579" s="28">
        <v>0</v>
      </c>
      <c r="BA1579" s="26">
        <v>0</v>
      </c>
      <c r="BB1579" s="24"/>
      <c r="BC1579" s="26" t="s">
        <v>4585</v>
      </c>
      <c r="BD1579" s="24"/>
      <c r="BE1579" s="24"/>
      <c r="BF1579" s="24"/>
      <c r="BG1579" s="24"/>
      <c r="BH1579" s="24"/>
      <c r="BI1579" s="24"/>
      <c r="BJ1579" s="24"/>
      <c r="BK1579" s="24"/>
      <c r="BL1579" s="24"/>
      <c r="BM1579" s="24"/>
      <c r="BN1579" s="24"/>
      <c r="BO1579" s="24"/>
      <c r="BP1579" s="24"/>
      <c r="BQ1579" s="24"/>
      <c r="BR1579" s="26">
        <v>0</v>
      </c>
      <c r="BS1579" s="26">
        <v>0</v>
      </c>
      <c r="BT1579" s="26">
        <v>0</v>
      </c>
      <c r="BU1579" s="26">
        <v>0</v>
      </c>
      <c r="BV1579" s="26">
        <v>0</v>
      </c>
      <c r="BW1579" s="26">
        <v>0</v>
      </c>
      <c r="BX1579" s="26">
        <v>0</v>
      </c>
      <c r="BY1579" s="26">
        <v>0</v>
      </c>
      <c r="BZ1579" s="24"/>
      <c r="CA1579" s="24"/>
      <c r="CB1579" s="24"/>
      <c r="CC1579" s="24"/>
      <c r="CD1579" s="24"/>
      <c r="CE1579" s="24"/>
      <c r="CF1579" s="24"/>
      <c r="CG1579" s="24"/>
      <c r="CH1579" s="24"/>
      <c r="CI1579" s="24"/>
      <c r="CJ1579" s="24"/>
      <c r="CK1579" s="24"/>
      <c r="CL1579" s="24"/>
      <c r="CM1579" s="24"/>
      <c r="CN1579" s="24"/>
      <c r="CO1579" s="24"/>
      <c r="CP1579" s="24"/>
      <c r="CQ1579" s="24"/>
      <c r="CR1579" s="24"/>
      <c r="CS1579" s="24"/>
      <c r="CT1579" s="24"/>
      <c r="CU1579" s="24"/>
      <c r="CV1579" s="24"/>
      <c r="CW1579" s="24"/>
      <c r="CX1579" s="24"/>
      <c r="CY1579" s="24"/>
      <c r="CZ1579" s="24"/>
      <c r="DA1579" s="24"/>
      <c r="DB1579" s="24"/>
      <c r="DC1579" s="24"/>
      <c r="DD1579" s="24"/>
      <c r="DE1579" s="24"/>
      <c r="DF1579" s="26" t="s">
        <v>139</v>
      </c>
      <c r="DG1579" s="26" t="s">
        <v>139</v>
      </c>
      <c r="DH1579" s="26" t="s">
        <v>139</v>
      </c>
      <c r="DI1579" s="26" t="s">
        <v>139</v>
      </c>
      <c r="DJ1579" s="26" t="s">
        <v>139</v>
      </c>
      <c r="DK1579" s="26" t="s">
        <v>139</v>
      </c>
      <c r="DL1579" s="26" t="s">
        <v>139</v>
      </c>
      <c r="DM1579" s="26" t="s">
        <v>139</v>
      </c>
      <c r="DN1579" s="26" t="s">
        <v>139</v>
      </c>
      <c r="DO1579" s="26" t="s">
        <v>139</v>
      </c>
    </row>
    <row r="1580" spans="1:119" ht="20.100000000000001" customHeight="1" x14ac:dyDescent="0.25">
      <c r="A1580" s="29" t="str">
        <f t="shared" si="336"/>
        <v/>
      </c>
      <c r="B1580" s="29" t="str">
        <f t="shared" si="337"/>
        <v xml:space="preserve">Kachere Development Programme                                                                       </v>
      </c>
      <c r="C1580" s="29">
        <f t="shared" si="338"/>
        <v>0</v>
      </c>
      <c r="D1580" s="30" t="str">
        <f t="shared" si="339"/>
        <v>Africa and the Middle East</v>
      </c>
      <c r="E1580" s="30" t="str">
        <f t="shared" si="340"/>
        <v>Chipata, Zambia</v>
      </c>
      <c r="F1580" s="31">
        <f t="shared" si="341"/>
        <v>0</v>
      </c>
      <c r="G1580" s="31">
        <f t="shared" si="342"/>
        <v>0</v>
      </c>
      <c r="H1580" s="31">
        <f t="shared" si="343"/>
        <v>0</v>
      </c>
      <c r="I1580" s="31">
        <f t="shared" si="344"/>
        <v>0</v>
      </c>
      <c r="J1580" s="31">
        <f t="shared" si="345"/>
        <v>0</v>
      </c>
      <c r="K1580" s="31">
        <f t="shared" si="346"/>
        <v>0</v>
      </c>
      <c r="L1580" s="31">
        <f t="shared" si="347"/>
        <v>0</v>
      </c>
      <c r="M1580" s="31">
        <f t="shared" si="348"/>
        <v>0</v>
      </c>
      <c r="N1580" s="31">
        <f t="shared" si="349"/>
        <v>0</v>
      </c>
      <c r="O1580" s="26" t="s">
        <v>16201</v>
      </c>
      <c r="P1580" s="26" t="s">
        <v>108</v>
      </c>
      <c r="Q1580" s="27">
        <v>42909</v>
      </c>
      <c r="R1580" s="24"/>
      <c r="S1580" s="24"/>
      <c r="T1580" s="26" t="s">
        <v>142</v>
      </c>
      <c r="U1580" s="24"/>
      <c r="V1580" s="26" t="s">
        <v>169</v>
      </c>
      <c r="W1580" s="26" t="s">
        <v>4580</v>
      </c>
      <c r="X1580" s="26" t="s">
        <v>4581</v>
      </c>
      <c r="Y1580" s="26" t="s">
        <v>8756</v>
      </c>
      <c r="Z1580" s="24"/>
      <c r="AA1580" s="24"/>
      <c r="AB1580" s="26" t="s">
        <v>15736</v>
      </c>
      <c r="AC1580" s="28">
        <v>2000</v>
      </c>
      <c r="AD1580" s="26" t="s">
        <v>4583</v>
      </c>
      <c r="AE1580" s="26" t="s">
        <v>343</v>
      </c>
      <c r="AF1580" s="26" t="s">
        <v>120</v>
      </c>
      <c r="AG1580" s="26" t="s">
        <v>157</v>
      </c>
      <c r="AH1580" s="24"/>
      <c r="AI1580" s="28">
        <v>2000</v>
      </c>
      <c r="AJ1580" s="24"/>
      <c r="AK1580" s="24"/>
      <c r="AL1580" s="24"/>
      <c r="AM1580" s="24"/>
      <c r="AN1580" s="24"/>
      <c r="AO1580" s="24"/>
      <c r="AP1580" s="24"/>
      <c r="AQ1580" s="24"/>
      <c r="AR1580" s="24"/>
      <c r="AS1580" s="24"/>
      <c r="AT1580" s="24"/>
      <c r="AU1580" s="24"/>
      <c r="AV1580" s="24"/>
      <c r="AW1580" s="28">
        <v>0</v>
      </c>
      <c r="AX1580" s="26">
        <v>0</v>
      </c>
      <c r="AY1580" s="28">
        <v>0</v>
      </c>
      <c r="AZ1580" s="28">
        <v>0</v>
      </c>
      <c r="BA1580" s="26">
        <v>0</v>
      </c>
      <c r="BB1580" s="24"/>
      <c r="BC1580" s="26" t="s">
        <v>4585</v>
      </c>
      <c r="BD1580" s="24"/>
      <c r="BE1580" s="24"/>
      <c r="BF1580" s="24"/>
      <c r="BG1580" s="24"/>
      <c r="BH1580" s="24"/>
      <c r="BI1580" s="24"/>
      <c r="BJ1580" s="24"/>
      <c r="BK1580" s="24"/>
      <c r="BL1580" s="24"/>
      <c r="BM1580" s="24"/>
      <c r="BN1580" s="24"/>
      <c r="BO1580" s="24"/>
      <c r="BP1580" s="24"/>
      <c r="BQ1580" s="24"/>
      <c r="BR1580" s="26">
        <v>0</v>
      </c>
      <c r="BS1580" s="26">
        <v>0</v>
      </c>
      <c r="BT1580" s="26">
        <v>0</v>
      </c>
      <c r="BU1580" s="26">
        <v>0</v>
      </c>
      <c r="BV1580" s="26">
        <v>0</v>
      </c>
      <c r="BW1580" s="26">
        <v>0</v>
      </c>
      <c r="BX1580" s="26">
        <v>0</v>
      </c>
      <c r="BY1580" s="26">
        <v>0</v>
      </c>
      <c r="BZ1580" s="24"/>
      <c r="CA1580" s="24"/>
      <c r="CB1580" s="24"/>
      <c r="CC1580" s="24"/>
      <c r="CD1580" s="24"/>
      <c r="CE1580" s="24"/>
      <c r="CF1580" s="24"/>
      <c r="CG1580" s="24"/>
      <c r="CH1580" s="24"/>
      <c r="CI1580" s="24"/>
      <c r="CJ1580" s="24"/>
      <c r="CK1580" s="24"/>
      <c r="CL1580" s="24"/>
      <c r="CM1580" s="24"/>
      <c r="CN1580" s="24"/>
      <c r="CO1580" s="24"/>
      <c r="CP1580" s="24"/>
      <c r="CQ1580" s="24"/>
      <c r="CR1580" s="24"/>
      <c r="CS1580" s="24"/>
      <c r="CT1580" s="24"/>
      <c r="CU1580" s="24"/>
      <c r="CV1580" s="24"/>
      <c r="CW1580" s="24"/>
      <c r="CX1580" s="24"/>
      <c r="CY1580" s="24"/>
      <c r="CZ1580" s="24"/>
      <c r="DA1580" s="24"/>
      <c r="DB1580" s="24"/>
      <c r="DC1580" s="24"/>
      <c r="DD1580" s="24"/>
      <c r="DE1580" s="24"/>
      <c r="DF1580" s="26" t="s">
        <v>139</v>
      </c>
      <c r="DG1580" s="26" t="s">
        <v>139</v>
      </c>
      <c r="DH1580" s="26" t="s">
        <v>139</v>
      </c>
      <c r="DI1580" s="26" t="s">
        <v>139</v>
      </c>
      <c r="DJ1580" s="26" t="s">
        <v>139</v>
      </c>
      <c r="DK1580" s="26" t="s">
        <v>139</v>
      </c>
      <c r="DL1580" s="26" t="s">
        <v>139</v>
      </c>
      <c r="DM1580" s="26" t="s">
        <v>139</v>
      </c>
      <c r="DN1580" s="26" t="s">
        <v>139</v>
      </c>
      <c r="DO1580" s="26" t="s">
        <v>139</v>
      </c>
    </row>
    <row r="1581" spans="1:119" ht="20.100000000000001" customHeight="1" x14ac:dyDescent="0.25">
      <c r="A1581" s="29" t="str">
        <f t="shared" si="336"/>
        <v>Kachere Development Programme                                                                       2</v>
      </c>
      <c r="B1581" s="29" t="str">
        <f t="shared" si="337"/>
        <v xml:space="preserve">Kachere Development Programme                                                                       </v>
      </c>
      <c r="C1581" s="29">
        <f t="shared" si="338"/>
        <v>2</v>
      </c>
      <c r="D1581" s="30" t="str">
        <f t="shared" si="339"/>
        <v>Africa and the Middle East</v>
      </c>
      <c r="E1581" s="30" t="str">
        <f t="shared" si="340"/>
        <v>Chipata, Zambia</v>
      </c>
      <c r="F1581" s="31">
        <f t="shared" si="341"/>
        <v>4</v>
      </c>
      <c r="G1581" s="31">
        <f t="shared" si="342"/>
        <v>4</v>
      </c>
      <c r="H1581" s="31">
        <f t="shared" si="343"/>
        <v>3</v>
      </c>
      <c r="I1581" s="31">
        <f t="shared" si="344"/>
        <v>4</v>
      </c>
      <c r="J1581" s="31">
        <f t="shared" si="345"/>
        <v>3</v>
      </c>
      <c r="K1581" s="31">
        <f t="shared" si="346"/>
        <v>3</v>
      </c>
      <c r="L1581" s="31">
        <f t="shared" si="347"/>
        <v>4</v>
      </c>
      <c r="M1581" s="31">
        <f t="shared" si="348"/>
        <v>3</v>
      </c>
      <c r="N1581" s="31">
        <f t="shared" si="349"/>
        <v>3.5</v>
      </c>
      <c r="O1581" s="26" t="s">
        <v>8761</v>
      </c>
      <c r="P1581" s="26" t="s">
        <v>108</v>
      </c>
      <c r="Q1581" s="27">
        <v>42858</v>
      </c>
      <c r="R1581" s="26" t="s">
        <v>109</v>
      </c>
      <c r="S1581" s="26" t="s">
        <v>167</v>
      </c>
      <c r="T1581" s="26" t="s">
        <v>142</v>
      </c>
      <c r="U1581" s="26" t="s">
        <v>112</v>
      </c>
      <c r="V1581" s="26" t="s">
        <v>169</v>
      </c>
      <c r="W1581" s="26" t="s">
        <v>4580</v>
      </c>
      <c r="X1581" s="26" t="s">
        <v>4581</v>
      </c>
      <c r="Y1581" s="26" t="s">
        <v>8756</v>
      </c>
      <c r="Z1581" s="24"/>
      <c r="AA1581" s="24"/>
      <c r="AB1581" s="26" t="s">
        <v>117</v>
      </c>
      <c r="AC1581" s="28">
        <v>10000</v>
      </c>
      <c r="AD1581" s="26" t="s">
        <v>4583</v>
      </c>
      <c r="AE1581" s="26" t="s">
        <v>343</v>
      </c>
      <c r="AF1581" s="26" t="s">
        <v>120</v>
      </c>
      <c r="AG1581" s="26" t="s">
        <v>157</v>
      </c>
      <c r="AH1581" s="26" t="s">
        <v>143</v>
      </c>
      <c r="AI1581" s="28">
        <v>10000</v>
      </c>
      <c r="AJ1581" s="26" t="s">
        <v>8762</v>
      </c>
      <c r="AK1581" s="26" t="s">
        <v>8763</v>
      </c>
      <c r="AL1581" s="26" t="s">
        <v>8764</v>
      </c>
      <c r="AM1581" s="24"/>
      <c r="AN1581" s="24"/>
      <c r="AO1581" s="24"/>
      <c r="AP1581" s="24"/>
      <c r="AQ1581" s="24"/>
      <c r="AR1581" s="24"/>
      <c r="AS1581" s="24"/>
      <c r="AT1581" s="24"/>
      <c r="AU1581" s="24"/>
      <c r="AV1581" s="24"/>
      <c r="AW1581" s="28">
        <v>67045</v>
      </c>
      <c r="AX1581" s="26">
        <v>182</v>
      </c>
      <c r="AY1581" s="28">
        <v>25</v>
      </c>
      <c r="AZ1581" s="28">
        <v>3489</v>
      </c>
      <c r="BA1581" s="26">
        <v>3489</v>
      </c>
      <c r="BB1581" s="24"/>
      <c r="BC1581" s="26" t="s">
        <v>4585</v>
      </c>
      <c r="BD1581" s="26" t="s">
        <v>125</v>
      </c>
      <c r="BE1581" s="24"/>
      <c r="BF1581" s="26" t="s">
        <v>3533</v>
      </c>
      <c r="BG1581" s="26" t="s">
        <v>449</v>
      </c>
      <c r="BH1581" s="26" t="s">
        <v>8758</v>
      </c>
      <c r="BI1581" s="26" t="s">
        <v>191</v>
      </c>
      <c r="BJ1581" s="26" t="s">
        <v>8765</v>
      </c>
      <c r="BK1581" s="26" t="s">
        <v>8766</v>
      </c>
      <c r="BL1581" s="26" t="s">
        <v>8767</v>
      </c>
      <c r="BM1581" s="26" t="s">
        <v>8768</v>
      </c>
      <c r="BN1581" s="24"/>
      <c r="BO1581" s="24"/>
      <c r="BP1581" s="24"/>
      <c r="BQ1581" s="24"/>
      <c r="BR1581" s="26">
        <v>2</v>
      </c>
      <c r="BS1581" s="26">
        <v>3</v>
      </c>
      <c r="BT1581" s="26">
        <v>3</v>
      </c>
      <c r="BU1581" s="26">
        <v>2</v>
      </c>
      <c r="BV1581" s="26">
        <v>2</v>
      </c>
      <c r="BW1581" s="26">
        <v>3</v>
      </c>
      <c r="BX1581" s="26">
        <v>3</v>
      </c>
      <c r="BY1581" s="26">
        <v>2</v>
      </c>
      <c r="BZ1581" s="26" t="s">
        <v>138</v>
      </c>
      <c r="CA1581" s="26" t="s">
        <v>138</v>
      </c>
      <c r="CB1581" s="26" t="s">
        <v>134</v>
      </c>
      <c r="CC1581" s="26" t="s">
        <v>134</v>
      </c>
      <c r="CD1581" s="26" t="s">
        <v>134</v>
      </c>
      <c r="CE1581" s="26" t="s">
        <v>136</v>
      </c>
      <c r="CF1581" s="26" t="s">
        <v>134</v>
      </c>
      <c r="CG1581" s="26" t="s">
        <v>138</v>
      </c>
      <c r="CH1581" s="26" t="s">
        <v>134</v>
      </c>
      <c r="CI1581" s="26" t="s">
        <v>138</v>
      </c>
      <c r="CJ1581" s="26" t="s">
        <v>136</v>
      </c>
      <c r="CK1581" s="26" t="s">
        <v>137</v>
      </c>
      <c r="CL1581" s="26" t="s">
        <v>134</v>
      </c>
      <c r="CM1581" s="26" t="s">
        <v>138</v>
      </c>
      <c r="CN1581" s="26" t="s">
        <v>136</v>
      </c>
      <c r="CO1581" s="26" t="s">
        <v>138</v>
      </c>
      <c r="CP1581" s="26" t="s">
        <v>136</v>
      </c>
      <c r="CQ1581" s="26" t="s">
        <v>137</v>
      </c>
      <c r="CR1581" s="26" t="s">
        <v>138</v>
      </c>
      <c r="CS1581" s="26" t="s">
        <v>134</v>
      </c>
      <c r="CT1581" s="26" t="s">
        <v>138</v>
      </c>
      <c r="CU1581" s="26" t="s">
        <v>135</v>
      </c>
      <c r="CV1581" s="26" t="s">
        <v>136</v>
      </c>
      <c r="CW1581" s="26" t="s">
        <v>136</v>
      </c>
      <c r="CX1581" s="26" t="s">
        <v>138</v>
      </c>
      <c r="CY1581" s="26" t="s">
        <v>138</v>
      </c>
      <c r="CZ1581" s="26" t="s">
        <v>138</v>
      </c>
      <c r="DA1581" s="26" t="s">
        <v>135</v>
      </c>
      <c r="DB1581" s="26" t="s">
        <v>136</v>
      </c>
      <c r="DC1581" s="26" t="s">
        <v>136</v>
      </c>
      <c r="DD1581" s="26" t="s">
        <v>138</v>
      </c>
      <c r="DE1581" s="26" t="s">
        <v>136</v>
      </c>
      <c r="DF1581" s="26" t="s">
        <v>120</v>
      </c>
      <c r="DG1581" s="26" t="s">
        <v>120</v>
      </c>
      <c r="DH1581" s="26" t="s">
        <v>139</v>
      </c>
      <c r="DI1581" s="26" t="s">
        <v>139</v>
      </c>
      <c r="DJ1581" s="26" t="s">
        <v>139</v>
      </c>
      <c r="DK1581" s="26" t="s">
        <v>139</v>
      </c>
      <c r="DL1581" s="26" t="s">
        <v>139</v>
      </c>
      <c r="DM1581" s="26" t="s">
        <v>139</v>
      </c>
      <c r="DN1581" s="26" t="s">
        <v>139</v>
      </c>
      <c r="DO1581" s="26" t="s">
        <v>139</v>
      </c>
    </row>
    <row r="1582" spans="1:119" ht="20.100000000000001" customHeight="1" x14ac:dyDescent="0.25">
      <c r="A1582" s="29" t="str">
        <f t="shared" si="336"/>
        <v/>
      </c>
      <c r="B1582" s="29" t="str">
        <f t="shared" si="337"/>
        <v xml:space="preserve">Kachere Development Programme                                                                       </v>
      </c>
      <c r="C1582" s="29">
        <f t="shared" si="338"/>
        <v>0</v>
      </c>
      <c r="D1582" s="30" t="str">
        <f t="shared" si="339"/>
        <v>Africa and the Middle East</v>
      </c>
      <c r="E1582" s="30" t="str">
        <f t="shared" si="340"/>
        <v>Chipata, Zambia</v>
      </c>
      <c r="F1582" s="31">
        <f t="shared" si="341"/>
        <v>0</v>
      </c>
      <c r="G1582" s="31">
        <f t="shared" si="342"/>
        <v>0</v>
      </c>
      <c r="H1582" s="31">
        <f t="shared" si="343"/>
        <v>0</v>
      </c>
      <c r="I1582" s="31">
        <f t="shared" si="344"/>
        <v>0</v>
      </c>
      <c r="J1582" s="31">
        <f t="shared" si="345"/>
        <v>0</v>
      </c>
      <c r="K1582" s="31">
        <f t="shared" si="346"/>
        <v>0</v>
      </c>
      <c r="L1582" s="31">
        <f t="shared" si="347"/>
        <v>0</v>
      </c>
      <c r="M1582" s="31">
        <f t="shared" si="348"/>
        <v>0</v>
      </c>
      <c r="N1582" s="31">
        <f t="shared" si="349"/>
        <v>0</v>
      </c>
      <c r="O1582" s="26" t="s">
        <v>16202</v>
      </c>
      <c r="P1582" s="26" t="s">
        <v>108</v>
      </c>
      <c r="Q1582" s="27">
        <v>42541</v>
      </c>
      <c r="R1582" s="24"/>
      <c r="S1582" s="24"/>
      <c r="T1582" s="26" t="s">
        <v>157</v>
      </c>
      <c r="U1582" s="24"/>
      <c r="V1582" s="26" t="s">
        <v>169</v>
      </c>
      <c r="W1582" s="26" t="s">
        <v>4580</v>
      </c>
      <c r="X1582" s="26" t="s">
        <v>4581</v>
      </c>
      <c r="Y1582" s="26" t="s">
        <v>8756</v>
      </c>
      <c r="Z1582" s="24"/>
      <c r="AA1582" s="24"/>
      <c r="AB1582" s="26" t="s">
        <v>15736</v>
      </c>
      <c r="AC1582" s="28">
        <v>1000</v>
      </c>
      <c r="AD1582" s="26" t="s">
        <v>4583</v>
      </c>
      <c r="AE1582" s="26" t="s">
        <v>343</v>
      </c>
      <c r="AF1582" s="26" t="s">
        <v>120</v>
      </c>
      <c r="AG1582" s="26" t="s">
        <v>157</v>
      </c>
      <c r="AH1582" s="24"/>
      <c r="AI1582" s="28">
        <v>1000</v>
      </c>
      <c r="AJ1582" s="24"/>
      <c r="AK1582" s="24"/>
      <c r="AL1582" s="24"/>
      <c r="AM1582" s="24"/>
      <c r="AN1582" s="24"/>
      <c r="AO1582" s="24"/>
      <c r="AP1582" s="24"/>
      <c r="AQ1582" s="24"/>
      <c r="AR1582" s="24"/>
      <c r="AS1582" s="24"/>
      <c r="AT1582" s="24"/>
      <c r="AU1582" s="24"/>
      <c r="AV1582" s="24"/>
      <c r="AW1582" s="24"/>
      <c r="AX1582" s="24"/>
      <c r="AY1582" s="24"/>
      <c r="AZ1582" s="24"/>
      <c r="BA1582" s="24"/>
      <c r="BB1582" s="24"/>
      <c r="BC1582" s="26" t="s">
        <v>4585</v>
      </c>
      <c r="BD1582" s="24"/>
      <c r="BE1582" s="24"/>
      <c r="BF1582" s="24"/>
      <c r="BG1582" s="24"/>
      <c r="BH1582" s="24"/>
      <c r="BI1582" s="24"/>
      <c r="BJ1582" s="24"/>
      <c r="BK1582" s="24"/>
      <c r="BL1582" s="24"/>
      <c r="BM1582" s="24"/>
      <c r="BN1582" s="24"/>
      <c r="BO1582" s="24"/>
      <c r="BP1582" s="24"/>
      <c r="BQ1582" s="24"/>
      <c r="BR1582" s="24"/>
      <c r="BS1582" s="24"/>
      <c r="BT1582" s="24"/>
      <c r="BU1582" s="24"/>
      <c r="BV1582" s="24"/>
      <c r="BW1582" s="24"/>
      <c r="BX1582" s="24"/>
      <c r="BY1582" s="24"/>
      <c r="BZ1582" s="24"/>
      <c r="CA1582" s="24"/>
      <c r="CB1582" s="24"/>
      <c r="CC1582" s="24"/>
      <c r="CD1582" s="24"/>
      <c r="CE1582" s="24"/>
      <c r="CF1582" s="24"/>
      <c r="CG1582" s="24"/>
      <c r="CH1582" s="24"/>
      <c r="CI1582" s="24"/>
      <c r="CJ1582" s="24"/>
      <c r="CK1582" s="24"/>
      <c r="CL1582" s="24"/>
      <c r="CM1582" s="24"/>
      <c r="CN1582" s="24"/>
      <c r="CO1582" s="24"/>
      <c r="CP1582" s="24"/>
      <c r="CQ1582" s="24"/>
      <c r="CR1582" s="24"/>
      <c r="CS1582" s="24"/>
      <c r="CT1582" s="24"/>
      <c r="CU1582" s="24"/>
      <c r="CV1582" s="24"/>
      <c r="CW1582" s="24"/>
      <c r="CX1582" s="24"/>
      <c r="CY1582" s="24"/>
      <c r="CZ1582" s="24"/>
      <c r="DA1582" s="24"/>
      <c r="DB1582" s="24"/>
      <c r="DC1582" s="24"/>
      <c r="DD1582" s="24"/>
      <c r="DE1582" s="24"/>
      <c r="DF1582" s="26" t="s">
        <v>139</v>
      </c>
      <c r="DG1582" s="26" t="s">
        <v>139</v>
      </c>
      <c r="DH1582" s="26" t="s">
        <v>139</v>
      </c>
      <c r="DI1582" s="26" t="s">
        <v>139</v>
      </c>
      <c r="DJ1582" s="26" t="s">
        <v>139</v>
      </c>
      <c r="DK1582" s="26" t="s">
        <v>139</v>
      </c>
      <c r="DL1582" s="26" t="s">
        <v>139</v>
      </c>
      <c r="DM1582" s="26" t="s">
        <v>139</v>
      </c>
      <c r="DN1582" s="26" t="s">
        <v>139</v>
      </c>
      <c r="DO1582" s="26" t="s">
        <v>139</v>
      </c>
    </row>
    <row r="1583" spans="1:119" ht="20.100000000000001" customHeight="1" x14ac:dyDescent="0.25">
      <c r="A1583" s="29" t="str">
        <f t="shared" si="336"/>
        <v>Kachere Development Programme                                                                       1</v>
      </c>
      <c r="B1583" s="29" t="str">
        <f t="shared" si="337"/>
        <v xml:space="preserve">Kachere Development Programme                                                                       </v>
      </c>
      <c r="C1583" s="29">
        <f t="shared" si="338"/>
        <v>1</v>
      </c>
      <c r="D1583" s="30" t="str">
        <f t="shared" si="339"/>
        <v>Africa and the Middle East</v>
      </c>
      <c r="E1583" s="30" t="str">
        <f t="shared" si="340"/>
        <v>Chipata, Zambia</v>
      </c>
      <c r="F1583" s="31">
        <f t="shared" si="341"/>
        <v>2</v>
      </c>
      <c r="G1583" s="31">
        <f t="shared" si="342"/>
        <v>2</v>
      </c>
      <c r="H1583" s="31">
        <f t="shared" si="343"/>
        <v>3</v>
      </c>
      <c r="I1583" s="31">
        <f t="shared" si="344"/>
        <v>3</v>
      </c>
      <c r="J1583" s="31">
        <f t="shared" si="345"/>
        <v>2</v>
      </c>
      <c r="K1583" s="31">
        <f t="shared" si="346"/>
        <v>1</v>
      </c>
      <c r="L1583" s="31">
        <f t="shared" si="347"/>
        <v>3</v>
      </c>
      <c r="M1583" s="31">
        <f t="shared" si="348"/>
        <v>0</v>
      </c>
      <c r="N1583" s="31">
        <f t="shared" si="349"/>
        <v>2</v>
      </c>
      <c r="O1583" s="26" t="s">
        <v>8769</v>
      </c>
      <c r="P1583" s="26" t="s">
        <v>108</v>
      </c>
      <c r="Q1583" s="27">
        <v>42502</v>
      </c>
      <c r="R1583" s="26" t="s">
        <v>155</v>
      </c>
      <c r="S1583" s="26" t="s">
        <v>184</v>
      </c>
      <c r="T1583" s="26" t="s">
        <v>157</v>
      </c>
      <c r="U1583" s="26" t="s">
        <v>112</v>
      </c>
      <c r="V1583" s="26" t="s">
        <v>169</v>
      </c>
      <c r="W1583" s="26" t="s">
        <v>4580</v>
      </c>
      <c r="X1583" s="26" t="s">
        <v>4581</v>
      </c>
      <c r="Y1583" s="26" t="s">
        <v>8756</v>
      </c>
      <c r="Z1583" s="24"/>
      <c r="AA1583" s="24"/>
      <c r="AB1583" s="26" t="s">
        <v>117</v>
      </c>
      <c r="AC1583" s="28">
        <v>7000</v>
      </c>
      <c r="AD1583" s="26" t="s">
        <v>4583</v>
      </c>
      <c r="AE1583" s="26" t="s">
        <v>343</v>
      </c>
      <c r="AF1583" s="26" t="s">
        <v>120</v>
      </c>
      <c r="AG1583" s="26" t="s">
        <v>157</v>
      </c>
      <c r="AH1583" s="26" t="s">
        <v>158</v>
      </c>
      <c r="AI1583" s="28">
        <v>7000</v>
      </c>
      <c r="AJ1583" s="26" t="s">
        <v>8770</v>
      </c>
      <c r="AK1583" s="26" t="s">
        <v>8771</v>
      </c>
      <c r="AL1583" s="26" t="s">
        <v>8772</v>
      </c>
      <c r="AM1583" s="26" t="s">
        <v>8773</v>
      </c>
      <c r="AN1583" s="26" t="s">
        <v>8774</v>
      </c>
      <c r="AO1583" s="26" t="s">
        <v>8775</v>
      </c>
      <c r="AP1583" s="26" t="s">
        <v>8776</v>
      </c>
      <c r="AQ1583" s="24"/>
      <c r="AR1583" s="24"/>
      <c r="AS1583" s="24"/>
      <c r="AT1583" s="24"/>
      <c r="AU1583" s="24"/>
      <c r="AV1583" s="24"/>
      <c r="AW1583" s="28">
        <v>69216</v>
      </c>
      <c r="AX1583" s="26">
        <v>145</v>
      </c>
      <c r="AY1583" s="28">
        <v>85</v>
      </c>
      <c r="AZ1583" s="28">
        <v>50</v>
      </c>
      <c r="BA1583" s="26">
        <v>80</v>
      </c>
      <c r="BB1583" s="26" t="s">
        <v>148</v>
      </c>
      <c r="BC1583" s="26" t="s">
        <v>4585</v>
      </c>
      <c r="BD1583" s="24"/>
      <c r="BE1583" s="24"/>
      <c r="BF1583" s="26" t="s">
        <v>393</v>
      </c>
      <c r="BG1583" s="26" t="s">
        <v>4580</v>
      </c>
      <c r="BH1583" s="26" t="s">
        <v>3533</v>
      </c>
      <c r="BI1583" s="26" t="s">
        <v>449</v>
      </c>
      <c r="BJ1583" s="26" t="s">
        <v>8777</v>
      </c>
      <c r="BK1583" s="26" t="s">
        <v>4580</v>
      </c>
      <c r="BL1583" s="26" t="s">
        <v>8765</v>
      </c>
      <c r="BM1583" s="26" t="s">
        <v>367</v>
      </c>
      <c r="BN1583" s="26" t="s">
        <v>8778</v>
      </c>
      <c r="BO1583" s="26" t="s">
        <v>4580</v>
      </c>
      <c r="BP1583" s="24"/>
      <c r="BQ1583" s="24"/>
      <c r="BR1583" s="26">
        <v>2</v>
      </c>
      <c r="BS1583" s="26">
        <v>2</v>
      </c>
      <c r="BT1583" s="26">
        <v>3</v>
      </c>
      <c r="BU1583" s="26">
        <v>3</v>
      </c>
      <c r="BV1583" s="26">
        <v>2</v>
      </c>
      <c r="BW1583" s="26">
        <v>1</v>
      </c>
      <c r="BX1583" s="26">
        <v>3</v>
      </c>
      <c r="BY1583" s="26">
        <v>0</v>
      </c>
      <c r="BZ1583" s="24"/>
      <c r="CA1583" s="24"/>
      <c r="CB1583" s="24"/>
      <c r="CC1583" s="24"/>
      <c r="CD1583" s="24"/>
      <c r="CE1583" s="24"/>
      <c r="CF1583" s="24"/>
      <c r="CG1583" s="24"/>
      <c r="CH1583" s="24"/>
      <c r="CI1583" s="24"/>
      <c r="CJ1583" s="24"/>
      <c r="CK1583" s="24"/>
      <c r="CL1583" s="24"/>
      <c r="CM1583" s="24"/>
      <c r="CN1583" s="24"/>
      <c r="CO1583" s="24"/>
      <c r="CP1583" s="24"/>
      <c r="CQ1583" s="24"/>
      <c r="CR1583" s="24"/>
      <c r="CS1583" s="24"/>
      <c r="CT1583" s="24"/>
      <c r="CU1583" s="24"/>
      <c r="CV1583" s="24"/>
      <c r="CW1583" s="24"/>
      <c r="CX1583" s="24"/>
      <c r="CY1583" s="24"/>
      <c r="CZ1583" s="24"/>
      <c r="DA1583" s="24"/>
      <c r="DB1583" s="24"/>
      <c r="DC1583" s="24"/>
      <c r="DD1583" s="24"/>
      <c r="DE1583" s="24"/>
      <c r="DF1583" s="26" t="s">
        <v>139</v>
      </c>
      <c r="DG1583" s="26" t="s">
        <v>120</v>
      </c>
      <c r="DH1583" s="26" t="s">
        <v>139</v>
      </c>
      <c r="DI1583" s="26" t="s">
        <v>139</v>
      </c>
      <c r="DJ1583" s="26" t="s">
        <v>139</v>
      </c>
      <c r="DK1583" s="26" t="s">
        <v>139</v>
      </c>
      <c r="DL1583" s="26" t="s">
        <v>139</v>
      </c>
      <c r="DM1583" s="26" t="s">
        <v>139</v>
      </c>
      <c r="DN1583" s="26" t="s">
        <v>139</v>
      </c>
      <c r="DO1583" s="26" t="s">
        <v>139</v>
      </c>
    </row>
    <row r="1584" spans="1:119" ht="20.100000000000001" customHeight="1" x14ac:dyDescent="0.25">
      <c r="A1584" s="29" t="str">
        <f t="shared" si="336"/>
        <v>Kakenya Center for Excellence7</v>
      </c>
      <c r="B1584" s="29" t="str">
        <f t="shared" si="337"/>
        <v>Kakenya Center for Excellence</v>
      </c>
      <c r="C1584" s="29">
        <f t="shared" si="338"/>
        <v>7</v>
      </c>
      <c r="D1584" s="30" t="str">
        <f t="shared" si="339"/>
        <v>Africa and the Middle East</v>
      </c>
      <c r="E1584" s="30" t="str">
        <f t="shared" si="340"/>
        <v>Enoosaen, Transmara District, Kenya</v>
      </c>
      <c r="F1584" s="31">
        <f t="shared" si="341"/>
        <v>3</v>
      </c>
      <c r="G1584" s="31">
        <f t="shared" si="342"/>
        <v>4</v>
      </c>
      <c r="H1584" s="31">
        <f t="shared" si="343"/>
        <v>5</v>
      </c>
      <c r="I1584" s="31">
        <f t="shared" si="344"/>
        <v>4</v>
      </c>
      <c r="J1584" s="31">
        <f t="shared" si="345"/>
        <v>3</v>
      </c>
      <c r="K1584" s="31">
        <f t="shared" si="346"/>
        <v>3</v>
      </c>
      <c r="L1584" s="31">
        <f t="shared" si="347"/>
        <v>4</v>
      </c>
      <c r="M1584" s="31">
        <f t="shared" si="348"/>
        <v>4</v>
      </c>
      <c r="N1584" s="31">
        <f t="shared" si="349"/>
        <v>3.8</v>
      </c>
      <c r="O1584" s="26" t="s">
        <v>8779</v>
      </c>
      <c r="P1584" s="26" t="s">
        <v>108</v>
      </c>
      <c r="Q1584" s="27">
        <v>42640</v>
      </c>
      <c r="R1584" s="26" t="s">
        <v>305</v>
      </c>
      <c r="S1584" s="26" t="s">
        <v>141</v>
      </c>
      <c r="T1584" s="26" t="s">
        <v>142</v>
      </c>
      <c r="U1584" s="26" t="s">
        <v>112</v>
      </c>
      <c r="V1584" s="26" t="s">
        <v>169</v>
      </c>
      <c r="W1584" s="26" t="s">
        <v>591</v>
      </c>
      <c r="X1584" s="26" t="s">
        <v>8780</v>
      </c>
      <c r="Y1584" s="26" t="s">
        <v>8781</v>
      </c>
      <c r="Z1584" s="24"/>
      <c r="AA1584" s="24"/>
      <c r="AB1584" s="26" t="s">
        <v>117</v>
      </c>
      <c r="AC1584" s="28">
        <v>17000</v>
      </c>
      <c r="AD1584" s="26" t="s">
        <v>8782</v>
      </c>
      <c r="AE1584" s="26" t="s">
        <v>595</v>
      </c>
      <c r="AF1584" s="26" t="s">
        <v>139</v>
      </c>
      <c r="AG1584" s="26" t="s">
        <v>224</v>
      </c>
      <c r="AH1584" s="26" t="s">
        <v>235</v>
      </c>
      <c r="AI1584" s="28">
        <v>17000</v>
      </c>
      <c r="AJ1584" s="26" t="s">
        <v>8783</v>
      </c>
      <c r="AK1584" s="26" t="s">
        <v>8784</v>
      </c>
      <c r="AL1584" s="26" t="s">
        <v>8785</v>
      </c>
      <c r="AM1584" s="24"/>
      <c r="AN1584" s="24"/>
      <c r="AO1584" s="24"/>
      <c r="AP1584" s="24"/>
      <c r="AQ1584" s="24"/>
      <c r="AR1584" s="26" t="s">
        <v>8786</v>
      </c>
      <c r="AS1584" s="24"/>
      <c r="AT1584" s="24"/>
      <c r="AU1584" s="26" t="s">
        <v>8787</v>
      </c>
      <c r="AV1584" s="24"/>
      <c r="AW1584" s="28">
        <v>481752</v>
      </c>
      <c r="AX1584" s="26">
        <v>3278</v>
      </c>
      <c r="AY1584" s="28">
        <v>100</v>
      </c>
      <c r="AZ1584" s="28">
        <v>100</v>
      </c>
      <c r="BA1584" s="26">
        <v>0</v>
      </c>
      <c r="BB1584" s="26" t="s">
        <v>148</v>
      </c>
      <c r="BC1584" s="26" t="s">
        <v>8788</v>
      </c>
      <c r="BD1584" s="26" t="s">
        <v>125</v>
      </c>
      <c r="BE1584" s="24"/>
      <c r="BF1584" s="26" t="s">
        <v>8789</v>
      </c>
      <c r="BG1584" s="26" t="s">
        <v>191</v>
      </c>
      <c r="BH1584" s="26" t="s">
        <v>605</v>
      </c>
      <c r="BI1584" s="26" t="s">
        <v>191</v>
      </c>
      <c r="BJ1584" s="26" t="s">
        <v>607</v>
      </c>
      <c r="BK1584" s="26" t="s">
        <v>191</v>
      </c>
      <c r="BL1584" s="24"/>
      <c r="BM1584" s="24"/>
      <c r="BN1584" s="24"/>
      <c r="BO1584" s="24"/>
      <c r="BP1584" s="24"/>
      <c r="BQ1584" s="24"/>
      <c r="BR1584" s="26">
        <v>3</v>
      </c>
      <c r="BS1584" s="26">
        <v>4</v>
      </c>
      <c r="BT1584" s="26">
        <v>5</v>
      </c>
      <c r="BU1584" s="26">
        <v>4</v>
      </c>
      <c r="BV1584" s="26">
        <v>3</v>
      </c>
      <c r="BW1584" s="26">
        <v>3</v>
      </c>
      <c r="BX1584" s="26">
        <v>4</v>
      </c>
      <c r="BY1584" s="26">
        <v>4</v>
      </c>
      <c r="BZ1584" s="24"/>
      <c r="CA1584" s="24"/>
      <c r="CB1584" s="24"/>
      <c r="CC1584" s="24"/>
      <c r="CD1584" s="24"/>
      <c r="CE1584" s="24"/>
      <c r="CF1584" s="24"/>
      <c r="CG1584" s="24"/>
      <c r="CH1584" s="24"/>
      <c r="CI1584" s="24"/>
      <c r="CJ1584" s="24"/>
      <c r="CK1584" s="24"/>
      <c r="CL1584" s="24"/>
      <c r="CM1584" s="24"/>
      <c r="CN1584" s="24"/>
      <c r="CO1584" s="24"/>
      <c r="CP1584" s="24"/>
      <c r="CQ1584" s="24"/>
      <c r="CR1584" s="24"/>
      <c r="CS1584" s="24"/>
      <c r="CT1584" s="24"/>
      <c r="CU1584" s="24"/>
      <c r="CV1584" s="24"/>
      <c r="CW1584" s="24"/>
      <c r="CX1584" s="24"/>
      <c r="CY1584" s="24"/>
      <c r="CZ1584" s="24"/>
      <c r="DA1584" s="24"/>
      <c r="DB1584" s="24"/>
      <c r="DC1584" s="24"/>
      <c r="DD1584" s="24"/>
      <c r="DE1584" s="24"/>
      <c r="DF1584" s="26" t="s">
        <v>139</v>
      </c>
      <c r="DG1584" s="26" t="s">
        <v>120</v>
      </c>
      <c r="DH1584" s="26" t="s">
        <v>139</v>
      </c>
      <c r="DI1584" s="26" t="s">
        <v>139</v>
      </c>
      <c r="DJ1584" s="26" t="s">
        <v>139</v>
      </c>
      <c r="DK1584" s="26" t="s">
        <v>139</v>
      </c>
      <c r="DL1584" s="26" t="s">
        <v>139</v>
      </c>
      <c r="DM1584" s="26" t="s">
        <v>139</v>
      </c>
      <c r="DN1584" s="26" t="s">
        <v>139</v>
      </c>
      <c r="DO1584" s="26" t="s">
        <v>139</v>
      </c>
    </row>
    <row r="1585" spans="1:119" ht="20.100000000000001" customHeight="1" x14ac:dyDescent="0.25">
      <c r="A1585" s="29" t="str">
        <f t="shared" si="336"/>
        <v/>
      </c>
      <c r="B1585" s="29" t="str">
        <f t="shared" si="337"/>
        <v>Kakenya Center for Excellence</v>
      </c>
      <c r="C1585" s="29">
        <f t="shared" si="338"/>
        <v>0</v>
      </c>
      <c r="D1585" s="30" t="str">
        <f t="shared" si="339"/>
        <v>Africa and the Middle East</v>
      </c>
      <c r="E1585" s="30" t="str">
        <f t="shared" si="340"/>
        <v>Enoosaen, Transmara District, Kenya</v>
      </c>
      <c r="F1585" s="31">
        <f t="shared" si="341"/>
        <v>0</v>
      </c>
      <c r="G1585" s="31">
        <f t="shared" si="342"/>
        <v>0</v>
      </c>
      <c r="H1585" s="31">
        <f t="shared" si="343"/>
        <v>0</v>
      </c>
      <c r="I1585" s="31">
        <f t="shared" si="344"/>
        <v>0</v>
      </c>
      <c r="J1585" s="31">
        <f t="shared" si="345"/>
        <v>0</v>
      </c>
      <c r="K1585" s="31">
        <f t="shared" si="346"/>
        <v>0</v>
      </c>
      <c r="L1585" s="31">
        <f t="shared" si="347"/>
        <v>0</v>
      </c>
      <c r="M1585" s="31">
        <f t="shared" si="348"/>
        <v>0</v>
      </c>
      <c r="N1585" s="31">
        <f t="shared" si="349"/>
        <v>0</v>
      </c>
      <c r="O1585" s="26" t="s">
        <v>16203</v>
      </c>
      <c r="P1585" s="26" t="s">
        <v>108</v>
      </c>
      <c r="Q1585" s="27">
        <v>42514</v>
      </c>
      <c r="R1585" s="24"/>
      <c r="S1585" s="24"/>
      <c r="T1585" s="26" t="s">
        <v>157</v>
      </c>
      <c r="U1585" s="24"/>
      <c r="V1585" s="26" t="s">
        <v>169</v>
      </c>
      <c r="W1585" s="26" t="s">
        <v>591</v>
      </c>
      <c r="X1585" s="26" t="s">
        <v>8780</v>
      </c>
      <c r="Y1585" s="26" t="s">
        <v>8781</v>
      </c>
      <c r="Z1585" s="24"/>
      <c r="AA1585" s="24"/>
      <c r="AB1585" s="26" t="s">
        <v>15736</v>
      </c>
      <c r="AC1585" s="28">
        <v>3000</v>
      </c>
      <c r="AD1585" s="26" t="s">
        <v>8782</v>
      </c>
      <c r="AE1585" s="26" t="s">
        <v>595</v>
      </c>
      <c r="AF1585" s="26" t="s">
        <v>139</v>
      </c>
      <c r="AG1585" s="26" t="s">
        <v>224</v>
      </c>
      <c r="AH1585" s="24"/>
      <c r="AI1585" s="28">
        <v>3000</v>
      </c>
      <c r="AJ1585" s="24"/>
      <c r="AK1585" s="24"/>
      <c r="AL1585" s="24"/>
      <c r="AM1585" s="24"/>
      <c r="AN1585" s="24"/>
      <c r="AO1585" s="24"/>
      <c r="AP1585" s="24"/>
      <c r="AQ1585" s="24"/>
      <c r="AR1585" s="24"/>
      <c r="AS1585" s="24"/>
      <c r="AT1585" s="24"/>
      <c r="AU1585" s="24"/>
      <c r="AV1585" s="24"/>
      <c r="AW1585" s="24"/>
      <c r="AX1585" s="24"/>
      <c r="AY1585" s="24"/>
      <c r="AZ1585" s="24"/>
      <c r="BA1585" s="24"/>
      <c r="BB1585" s="24"/>
      <c r="BC1585" s="26" t="s">
        <v>8788</v>
      </c>
      <c r="BD1585" s="24"/>
      <c r="BE1585" s="24"/>
      <c r="BF1585" s="24"/>
      <c r="BG1585" s="24"/>
      <c r="BH1585" s="24"/>
      <c r="BI1585" s="24"/>
      <c r="BJ1585" s="24"/>
      <c r="BK1585" s="24"/>
      <c r="BL1585" s="24"/>
      <c r="BM1585" s="24"/>
      <c r="BN1585" s="24"/>
      <c r="BO1585" s="24"/>
      <c r="BP1585" s="24"/>
      <c r="BQ1585" s="24"/>
      <c r="BR1585" s="24"/>
      <c r="BS1585" s="24"/>
      <c r="BT1585" s="24"/>
      <c r="BU1585" s="24"/>
      <c r="BV1585" s="24"/>
      <c r="BW1585" s="24"/>
      <c r="BX1585" s="24"/>
      <c r="BY1585" s="24"/>
      <c r="BZ1585" s="24"/>
      <c r="CA1585" s="24"/>
      <c r="CB1585" s="24"/>
      <c r="CC1585" s="24"/>
      <c r="CD1585" s="24"/>
      <c r="CE1585" s="24"/>
      <c r="CF1585" s="24"/>
      <c r="CG1585" s="24"/>
      <c r="CH1585" s="24"/>
      <c r="CI1585" s="24"/>
      <c r="CJ1585" s="24"/>
      <c r="CK1585" s="24"/>
      <c r="CL1585" s="24"/>
      <c r="CM1585" s="24"/>
      <c r="CN1585" s="24"/>
      <c r="CO1585" s="24"/>
      <c r="CP1585" s="24"/>
      <c r="CQ1585" s="24"/>
      <c r="CR1585" s="24"/>
      <c r="CS1585" s="24"/>
      <c r="CT1585" s="24"/>
      <c r="CU1585" s="24"/>
      <c r="CV1585" s="24"/>
      <c r="CW1585" s="24"/>
      <c r="CX1585" s="24"/>
      <c r="CY1585" s="24"/>
      <c r="CZ1585" s="24"/>
      <c r="DA1585" s="24"/>
      <c r="DB1585" s="24"/>
      <c r="DC1585" s="24"/>
      <c r="DD1585" s="24"/>
      <c r="DE1585" s="24"/>
      <c r="DF1585" s="26" t="s">
        <v>139</v>
      </c>
      <c r="DG1585" s="26" t="s">
        <v>139</v>
      </c>
      <c r="DH1585" s="26" t="s">
        <v>139</v>
      </c>
      <c r="DI1585" s="26" t="s">
        <v>139</v>
      </c>
      <c r="DJ1585" s="26" t="s">
        <v>139</v>
      </c>
      <c r="DK1585" s="26" t="s">
        <v>139</v>
      </c>
      <c r="DL1585" s="26" t="s">
        <v>139</v>
      </c>
      <c r="DM1585" s="26" t="s">
        <v>139</v>
      </c>
      <c r="DN1585" s="26" t="s">
        <v>139</v>
      </c>
      <c r="DO1585" s="26" t="s">
        <v>139</v>
      </c>
    </row>
    <row r="1586" spans="1:119" ht="20.100000000000001" customHeight="1" x14ac:dyDescent="0.25">
      <c r="A1586" s="29" t="str">
        <f t="shared" si="336"/>
        <v/>
      </c>
      <c r="B1586" s="29" t="str">
        <f t="shared" si="337"/>
        <v>Kakenya Center for Excellence</v>
      </c>
      <c r="C1586" s="29">
        <f t="shared" si="338"/>
        <v>0</v>
      </c>
      <c r="D1586" s="30" t="str">
        <f t="shared" si="339"/>
        <v>Africa and the Middle East</v>
      </c>
      <c r="E1586" s="30" t="str">
        <f t="shared" si="340"/>
        <v>Enoosaen, Transmara District, Kenya</v>
      </c>
      <c r="F1586" s="31">
        <f t="shared" si="341"/>
        <v>0</v>
      </c>
      <c r="G1586" s="31">
        <f t="shared" si="342"/>
        <v>0</v>
      </c>
      <c r="H1586" s="31">
        <f t="shared" si="343"/>
        <v>0</v>
      </c>
      <c r="I1586" s="31">
        <f t="shared" si="344"/>
        <v>0</v>
      </c>
      <c r="J1586" s="31">
        <f t="shared" si="345"/>
        <v>0</v>
      </c>
      <c r="K1586" s="31">
        <f t="shared" si="346"/>
        <v>0</v>
      </c>
      <c r="L1586" s="31">
        <f t="shared" si="347"/>
        <v>0</v>
      </c>
      <c r="M1586" s="31">
        <f t="shared" si="348"/>
        <v>0</v>
      </c>
      <c r="N1586" s="31">
        <f t="shared" si="349"/>
        <v>0</v>
      </c>
      <c r="O1586" s="26" t="s">
        <v>16204</v>
      </c>
      <c r="P1586" s="26" t="s">
        <v>108</v>
      </c>
      <c r="Q1586" s="27">
        <v>42376</v>
      </c>
      <c r="R1586" s="24"/>
      <c r="S1586" s="24"/>
      <c r="T1586" s="26" t="s">
        <v>157</v>
      </c>
      <c r="U1586" s="24"/>
      <c r="V1586" s="26" t="s">
        <v>169</v>
      </c>
      <c r="W1586" s="26" t="s">
        <v>591</v>
      </c>
      <c r="X1586" s="26" t="s">
        <v>8780</v>
      </c>
      <c r="Y1586" s="26" t="s">
        <v>8781</v>
      </c>
      <c r="Z1586" s="24"/>
      <c r="AA1586" s="24"/>
      <c r="AB1586" s="26" t="s">
        <v>15736</v>
      </c>
      <c r="AC1586" s="28">
        <v>5000</v>
      </c>
      <c r="AD1586" s="26" t="s">
        <v>8782</v>
      </c>
      <c r="AE1586" s="26" t="s">
        <v>595</v>
      </c>
      <c r="AF1586" s="26" t="s">
        <v>139</v>
      </c>
      <c r="AG1586" s="26" t="s">
        <v>224</v>
      </c>
      <c r="AH1586" s="24"/>
      <c r="AI1586" s="28">
        <v>5000</v>
      </c>
      <c r="AJ1586" s="24"/>
      <c r="AK1586" s="24"/>
      <c r="AL1586" s="24"/>
      <c r="AM1586" s="24"/>
      <c r="AN1586" s="24"/>
      <c r="AO1586" s="24"/>
      <c r="AP1586" s="24"/>
      <c r="AQ1586" s="24"/>
      <c r="AR1586" s="24"/>
      <c r="AS1586" s="24"/>
      <c r="AT1586" s="24"/>
      <c r="AU1586" s="24"/>
      <c r="AV1586" s="24"/>
      <c r="AW1586" s="24"/>
      <c r="AX1586" s="24"/>
      <c r="AY1586" s="24"/>
      <c r="AZ1586" s="24"/>
      <c r="BA1586" s="24"/>
      <c r="BB1586" s="24"/>
      <c r="BC1586" s="26" t="s">
        <v>8788</v>
      </c>
      <c r="BD1586" s="24"/>
      <c r="BE1586" s="24"/>
      <c r="BF1586" s="24"/>
      <c r="BG1586" s="24"/>
      <c r="BH1586" s="24"/>
      <c r="BI1586" s="24"/>
      <c r="BJ1586" s="24"/>
      <c r="BK1586" s="24"/>
      <c r="BL1586" s="24"/>
      <c r="BM1586" s="24"/>
      <c r="BN1586" s="24"/>
      <c r="BO1586" s="24"/>
      <c r="BP1586" s="24"/>
      <c r="BQ1586" s="24"/>
      <c r="BR1586" s="24"/>
      <c r="BS1586" s="24"/>
      <c r="BT1586" s="24"/>
      <c r="BU1586" s="24"/>
      <c r="BV1586" s="24"/>
      <c r="BW1586" s="24"/>
      <c r="BX1586" s="24"/>
      <c r="BY1586" s="24"/>
      <c r="BZ1586" s="24"/>
      <c r="CA1586" s="24"/>
      <c r="CB1586" s="24"/>
      <c r="CC1586" s="24"/>
      <c r="CD1586" s="24"/>
      <c r="CE1586" s="24"/>
      <c r="CF1586" s="24"/>
      <c r="CG1586" s="24"/>
      <c r="CH1586" s="24"/>
      <c r="CI1586" s="24"/>
      <c r="CJ1586" s="24"/>
      <c r="CK1586" s="24"/>
      <c r="CL1586" s="24"/>
      <c r="CM1586" s="24"/>
      <c r="CN1586" s="24"/>
      <c r="CO1586" s="24"/>
      <c r="CP1586" s="24"/>
      <c r="CQ1586" s="24"/>
      <c r="CR1586" s="24"/>
      <c r="CS1586" s="24"/>
      <c r="CT1586" s="24"/>
      <c r="CU1586" s="24"/>
      <c r="CV1586" s="24"/>
      <c r="CW1586" s="24"/>
      <c r="CX1586" s="24"/>
      <c r="CY1586" s="24"/>
      <c r="CZ1586" s="24"/>
      <c r="DA1586" s="24"/>
      <c r="DB1586" s="24"/>
      <c r="DC1586" s="24"/>
      <c r="DD1586" s="24"/>
      <c r="DE1586" s="24"/>
      <c r="DF1586" s="26" t="s">
        <v>139</v>
      </c>
      <c r="DG1586" s="26" t="s">
        <v>139</v>
      </c>
      <c r="DH1586" s="26" t="s">
        <v>139</v>
      </c>
      <c r="DI1586" s="26" t="s">
        <v>139</v>
      </c>
      <c r="DJ1586" s="26" t="s">
        <v>139</v>
      </c>
      <c r="DK1586" s="26" t="s">
        <v>139</v>
      </c>
      <c r="DL1586" s="26" t="s">
        <v>139</v>
      </c>
      <c r="DM1586" s="26" t="s">
        <v>139</v>
      </c>
      <c r="DN1586" s="26" t="s">
        <v>139</v>
      </c>
      <c r="DO1586" s="26" t="s">
        <v>139</v>
      </c>
    </row>
    <row r="1587" spans="1:119" ht="20.100000000000001" customHeight="1" x14ac:dyDescent="0.25">
      <c r="A1587" s="29" t="str">
        <f t="shared" si="336"/>
        <v>Kakenya Center for Excellence6</v>
      </c>
      <c r="B1587" s="29" t="str">
        <f t="shared" si="337"/>
        <v>Kakenya Center for Excellence</v>
      </c>
      <c r="C1587" s="29">
        <f t="shared" si="338"/>
        <v>6</v>
      </c>
      <c r="D1587" s="30" t="str">
        <f t="shared" si="339"/>
        <v>Africa and the Middle East</v>
      </c>
      <c r="E1587" s="30" t="str">
        <f t="shared" si="340"/>
        <v>Enoosaen, Transmara District, Kenya</v>
      </c>
      <c r="F1587" s="31">
        <f t="shared" si="341"/>
        <v>4</v>
      </c>
      <c r="G1587" s="31">
        <f t="shared" si="342"/>
        <v>4</v>
      </c>
      <c r="H1587" s="31">
        <f t="shared" si="343"/>
        <v>2</v>
      </c>
      <c r="I1587" s="31">
        <f t="shared" si="344"/>
        <v>4</v>
      </c>
      <c r="J1587" s="31">
        <f t="shared" si="345"/>
        <v>4</v>
      </c>
      <c r="K1587" s="31">
        <f t="shared" si="346"/>
        <v>3</v>
      </c>
      <c r="L1587" s="31">
        <f t="shared" si="347"/>
        <v>4</v>
      </c>
      <c r="M1587" s="31">
        <f t="shared" si="348"/>
        <v>3</v>
      </c>
      <c r="N1587" s="31">
        <f t="shared" si="349"/>
        <v>3.5</v>
      </c>
      <c r="O1587" s="26" t="s">
        <v>8790</v>
      </c>
      <c r="P1587" s="26" t="s">
        <v>108</v>
      </c>
      <c r="Q1587" s="27">
        <v>42305</v>
      </c>
      <c r="R1587" s="26" t="s">
        <v>166</v>
      </c>
      <c r="S1587" s="26" t="s">
        <v>156</v>
      </c>
      <c r="T1587" s="26" t="s">
        <v>157</v>
      </c>
      <c r="U1587" s="26" t="s">
        <v>112</v>
      </c>
      <c r="V1587" s="26" t="s">
        <v>169</v>
      </c>
      <c r="W1587" s="26" t="s">
        <v>591</v>
      </c>
      <c r="X1587" s="26" t="s">
        <v>8780</v>
      </c>
      <c r="Y1587" s="26" t="s">
        <v>8781</v>
      </c>
      <c r="Z1587" s="24"/>
      <c r="AA1587" s="24"/>
      <c r="AB1587" s="26" t="s">
        <v>117</v>
      </c>
      <c r="AC1587" s="28">
        <v>15000</v>
      </c>
      <c r="AD1587" s="26" t="s">
        <v>8782</v>
      </c>
      <c r="AE1587" s="26" t="s">
        <v>595</v>
      </c>
      <c r="AF1587" s="26" t="s">
        <v>139</v>
      </c>
      <c r="AG1587" s="26" t="s">
        <v>224</v>
      </c>
      <c r="AH1587" s="26" t="s">
        <v>250</v>
      </c>
      <c r="AI1587" s="28">
        <v>15000</v>
      </c>
      <c r="AJ1587" s="26" t="s">
        <v>8791</v>
      </c>
      <c r="AK1587" s="26" t="s">
        <v>8784</v>
      </c>
      <c r="AL1587" s="26" t="s">
        <v>8785</v>
      </c>
      <c r="AM1587" s="24"/>
      <c r="AN1587" s="24"/>
      <c r="AO1587" s="24"/>
      <c r="AP1587" s="24"/>
      <c r="AQ1587" s="26" t="s">
        <v>8792</v>
      </c>
      <c r="AR1587" s="24"/>
      <c r="AS1587" s="24"/>
      <c r="AT1587" s="24"/>
      <c r="AU1587" s="26" t="s">
        <v>8793</v>
      </c>
      <c r="AV1587" s="24"/>
      <c r="AW1587" s="28">
        <v>226959</v>
      </c>
      <c r="AX1587" s="26">
        <v>3218</v>
      </c>
      <c r="AY1587" s="28">
        <v>100</v>
      </c>
      <c r="AZ1587" s="28">
        <v>100</v>
      </c>
      <c r="BA1587" s="26">
        <v>0</v>
      </c>
      <c r="BB1587" s="26" t="s">
        <v>148</v>
      </c>
      <c r="BC1587" s="26" t="s">
        <v>8788</v>
      </c>
      <c r="BD1587" s="26" t="s">
        <v>125</v>
      </c>
      <c r="BE1587" s="24"/>
      <c r="BF1587" s="26" t="s">
        <v>8794</v>
      </c>
      <c r="BG1587" s="26" t="s">
        <v>191</v>
      </c>
      <c r="BH1587" s="26" t="s">
        <v>5904</v>
      </c>
      <c r="BI1587" s="26" t="s">
        <v>589</v>
      </c>
      <c r="BJ1587" s="26" t="s">
        <v>8795</v>
      </c>
      <c r="BK1587" s="26" t="s">
        <v>191</v>
      </c>
      <c r="BL1587" s="26" t="s">
        <v>8796</v>
      </c>
      <c r="BM1587" s="26" t="s">
        <v>191</v>
      </c>
      <c r="BN1587" s="26" t="s">
        <v>8797</v>
      </c>
      <c r="BO1587" s="26" t="s">
        <v>381</v>
      </c>
      <c r="BP1587" s="24"/>
      <c r="BQ1587" s="24"/>
      <c r="BR1587" s="26">
        <v>4</v>
      </c>
      <c r="BS1587" s="26">
        <v>4</v>
      </c>
      <c r="BT1587" s="26">
        <v>2</v>
      </c>
      <c r="BU1587" s="26">
        <v>4</v>
      </c>
      <c r="BV1587" s="26">
        <v>4</v>
      </c>
      <c r="BW1587" s="26">
        <v>3</v>
      </c>
      <c r="BX1587" s="26">
        <v>4</v>
      </c>
      <c r="BY1587" s="26">
        <v>3</v>
      </c>
      <c r="BZ1587" s="24"/>
      <c r="CA1587" s="24"/>
      <c r="CB1587" s="24"/>
      <c r="CC1587" s="24"/>
      <c r="CD1587" s="24"/>
      <c r="CE1587" s="24"/>
      <c r="CF1587" s="24"/>
      <c r="CG1587" s="24"/>
      <c r="CH1587" s="24"/>
      <c r="CI1587" s="24"/>
      <c r="CJ1587" s="24"/>
      <c r="CK1587" s="24"/>
      <c r="CL1587" s="24"/>
      <c r="CM1587" s="24"/>
      <c r="CN1587" s="24"/>
      <c r="CO1587" s="24"/>
      <c r="CP1587" s="24"/>
      <c r="CQ1587" s="24"/>
      <c r="CR1587" s="24"/>
      <c r="CS1587" s="24"/>
      <c r="CT1587" s="24"/>
      <c r="CU1587" s="24"/>
      <c r="CV1587" s="24"/>
      <c r="CW1587" s="24"/>
      <c r="CX1587" s="24"/>
      <c r="CY1587" s="24"/>
      <c r="CZ1587" s="24"/>
      <c r="DA1587" s="24"/>
      <c r="DB1587" s="24"/>
      <c r="DC1587" s="24"/>
      <c r="DD1587" s="24"/>
      <c r="DE1587" s="24"/>
      <c r="DF1587" s="26" t="s">
        <v>139</v>
      </c>
      <c r="DG1587" s="26" t="s">
        <v>120</v>
      </c>
      <c r="DH1587" s="26" t="s">
        <v>139</v>
      </c>
      <c r="DI1587" s="26" t="s">
        <v>120</v>
      </c>
      <c r="DJ1587" s="26" t="s">
        <v>139</v>
      </c>
      <c r="DK1587" s="26" t="s">
        <v>120</v>
      </c>
      <c r="DL1587" s="26" t="s">
        <v>139</v>
      </c>
      <c r="DM1587" s="26" t="s">
        <v>139</v>
      </c>
      <c r="DN1587" s="26" t="s">
        <v>139</v>
      </c>
      <c r="DO1587" s="26" t="s">
        <v>139</v>
      </c>
    </row>
    <row r="1588" spans="1:119" ht="20.100000000000001" customHeight="1" x14ac:dyDescent="0.25">
      <c r="A1588" s="29" t="str">
        <f t="shared" si="336"/>
        <v>Kakenya Center for Excellence5</v>
      </c>
      <c r="B1588" s="29" t="str">
        <f t="shared" si="337"/>
        <v>Kakenya Center for Excellence</v>
      </c>
      <c r="C1588" s="29">
        <f t="shared" si="338"/>
        <v>5</v>
      </c>
      <c r="D1588" s="30" t="str">
        <f t="shared" si="339"/>
        <v>Africa and the Middle East</v>
      </c>
      <c r="E1588" s="30" t="str">
        <f t="shared" si="340"/>
        <v>Enoosaen, Transmara District, Kenya</v>
      </c>
      <c r="F1588" s="31">
        <f t="shared" si="341"/>
        <v>3</v>
      </c>
      <c r="G1588" s="31">
        <f t="shared" si="342"/>
        <v>3</v>
      </c>
      <c r="H1588" s="31">
        <f t="shared" si="343"/>
        <v>3</v>
      </c>
      <c r="I1588" s="31">
        <f t="shared" si="344"/>
        <v>4</v>
      </c>
      <c r="J1588" s="31">
        <f t="shared" si="345"/>
        <v>3</v>
      </c>
      <c r="K1588" s="31">
        <f t="shared" si="346"/>
        <v>3</v>
      </c>
      <c r="L1588" s="31">
        <f t="shared" si="347"/>
        <v>4</v>
      </c>
      <c r="M1588" s="31">
        <f t="shared" si="348"/>
        <v>3</v>
      </c>
      <c r="N1588" s="31">
        <f t="shared" si="349"/>
        <v>3.3</v>
      </c>
      <c r="O1588" s="26" t="s">
        <v>8798</v>
      </c>
      <c r="P1588" s="26" t="s">
        <v>108</v>
      </c>
      <c r="Q1588" s="27">
        <v>41946</v>
      </c>
      <c r="R1588" s="26" t="s">
        <v>166</v>
      </c>
      <c r="S1588" s="26" t="s">
        <v>609</v>
      </c>
      <c r="T1588" s="26" t="s">
        <v>278</v>
      </c>
      <c r="U1588" s="26" t="s">
        <v>112</v>
      </c>
      <c r="V1588" s="26" t="s">
        <v>169</v>
      </c>
      <c r="W1588" s="26" t="s">
        <v>591</v>
      </c>
      <c r="X1588" s="26" t="s">
        <v>8780</v>
      </c>
      <c r="Y1588" s="26" t="s">
        <v>8781</v>
      </c>
      <c r="Z1588" s="24"/>
      <c r="AA1588" s="24"/>
      <c r="AB1588" s="26" t="s">
        <v>117</v>
      </c>
      <c r="AC1588" s="28">
        <v>13000</v>
      </c>
      <c r="AD1588" s="26" t="s">
        <v>8782</v>
      </c>
      <c r="AE1588" s="26" t="s">
        <v>595</v>
      </c>
      <c r="AF1588" s="26" t="s">
        <v>139</v>
      </c>
      <c r="AG1588" s="26" t="s">
        <v>224</v>
      </c>
      <c r="AH1588" s="26" t="s">
        <v>176</v>
      </c>
      <c r="AI1588" s="28">
        <v>13000</v>
      </c>
      <c r="AJ1588" s="26" t="s">
        <v>8799</v>
      </c>
      <c r="AK1588" s="26" t="s">
        <v>8784</v>
      </c>
      <c r="AL1588" s="26" t="s">
        <v>8785</v>
      </c>
      <c r="AM1588" s="24"/>
      <c r="AN1588" s="24"/>
      <c r="AO1588" s="24"/>
      <c r="AP1588" s="24"/>
      <c r="AQ1588" s="26" t="s">
        <v>8800</v>
      </c>
      <c r="AR1588" s="24"/>
      <c r="AS1588" s="26" t="s">
        <v>8801</v>
      </c>
      <c r="AT1588" s="24"/>
      <c r="AU1588" s="26" t="s">
        <v>8802</v>
      </c>
      <c r="AV1588" s="24"/>
      <c r="AW1588" s="28">
        <v>165000</v>
      </c>
      <c r="AX1588" s="26">
        <v>678</v>
      </c>
      <c r="AY1588" s="28">
        <v>100</v>
      </c>
      <c r="AZ1588" s="28">
        <v>100</v>
      </c>
      <c r="BA1588" s="26">
        <v>0</v>
      </c>
      <c r="BB1588" s="26" t="s">
        <v>148</v>
      </c>
      <c r="BC1588" s="26" t="s">
        <v>8788</v>
      </c>
      <c r="BD1588" s="26" t="s">
        <v>378</v>
      </c>
      <c r="BE1588" s="26" t="s">
        <v>8803</v>
      </c>
      <c r="BF1588" s="26" t="s">
        <v>8804</v>
      </c>
      <c r="BG1588" s="26" t="s">
        <v>191</v>
      </c>
      <c r="BH1588" s="26" t="s">
        <v>8805</v>
      </c>
      <c r="BI1588" s="26" t="s">
        <v>191</v>
      </c>
      <c r="BJ1588" s="26" t="s">
        <v>8806</v>
      </c>
      <c r="BK1588" s="26" t="s">
        <v>191</v>
      </c>
      <c r="BL1588" s="26" t="s">
        <v>5904</v>
      </c>
      <c r="BM1588" s="26" t="s">
        <v>589</v>
      </c>
      <c r="BN1588" s="26" t="s">
        <v>8807</v>
      </c>
      <c r="BO1588" s="26" t="s">
        <v>191</v>
      </c>
      <c r="BP1588" s="24"/>
      <c r="BQ1588" s="24"/>
      <c r="BR1588" s="26">
        <v>3</v>
      </c>
      <c r="BS1588" s="26">
        <v>3</v>
      </c>
      <c r="BT1588" s="26">
        <v>3</v>
      </c>
      <c r="BU1588" s="26">
        <v>4</v>
      </c>
      <c r="BV1588" s="26">
        <v>3</v>
      </c>
      <c r="BW1588" s="26">
        <v>3</v>
      </c>
      <c r="BX1588" s="26">
        <v>4</v>
      </c>
      <c r="BY1588" s="26">
        <v>3</v>
      </c>
      <c r="BZ1588" s="24"/>
      <c r="CA1588" s="24"/>
      <c r="CB1588" s="24"/>
      <c r="CC1588" s="24"/>
      <c r="CD1588" s="24"/>
      <c r="CE1588" s="24"/>
      <c r="CF1588" s="24"/>
      <c r="CG1588" s="24"/>
      <c r="CH1588" s="24"/>
      <c r="CI1588" s="24"/>
      <c r="CJ1588" s="24"/>
      <c r="CK1588" s="24"/>
      <c r="CL1588" s="24"/>
      <c r="CM1588" s="24"/>
      <c r="CN1588" s="24"/>
      <c r="CO1588" s="24"/>
      <c r="CP1588" s="24"/>
      <c r="CQ1588" s="24"/>
      <c r="CR1588" s="24"/>
      <c r="CS1588" s="24"/>
      <c r="CT1588" s="24"/>
      <c r="CU1588" s="24"/>
      <c r="CV1588" s="24"/>
      <c r="CW1588" s="24"/>
      <c r="CX1588" s="24"/>
      <c r="CY1588" s="24"/>
      <c r="CZ1588" s="24"/>
      <c r="DA1588" s="24"/>
      <c r="DB1588" s="24"/>
      <c r="DC1588" s="24"/>
      <c r="DD1588" s="24"/>
      <c r="DE1588" s="24"/>
      <c r="DF1588" s="26" t="s">
        <v>139</v>
      </c>
      <c r="DG1588" s="26" t="s">
        <v>120</v>
      </c>
      <c r="DH1588" s="26" t="s">
        <v>139</v>
      </c>
      <c r="DI1588" s="26" t="s">
        <v>139</v>
      </c>
      <c r="DJ1588" s="26" t="s">
        <v>139</v>
      </c>
      <c r="DK1588" s="26" t="s">
        <v>139</v>
      </c>
      <c r="DL1588" s="26" t="s">
        <v>139</v>
      </c>
      <c r="DM1588" s="26" t="s">
        <v>139</v>
      </c>
      <c r="DN1588" s="26" t="s">
        <v>139</v>
      </c>
      <c r="DO1588" s="26" t="s">
        <v>139</v>
      </c>
    </row>
    <row r="1589" spans="1:119" ht="20.100000000000001" customHeight="1" x14ac:dyDescent="0.25">
      <c r="A1589" s="29" t="str">
        <f t="shared" si="336"/>
        <v>Kakenya Center for Excellence4</v>
      </c>
      <c r="B1589" s="29" t="str">
        <f t="shared" si="337"/>
        <v>Kakenya Center for Excellence</v>
      </c>
      <c r="C1589" s="29">
        <f t="shared" si="338"/>
        <v>4</v>
      </c>
      <c r="D1589" s="30" t="str">
        <f t="shared" si="339"/>
        <v>Africa and the Middle East</v>
      </c>
      <c r="E1589" s="30" t="str">
        <f t="shared" si="340"/>
        <v>Enoosaen, Transmara District, Kenya</v>
      </c>
      <c r="F1589" s="31">
        <f t="shared" si="341"/>
        <v>3</v>
      </c>
      <c r="G1589" s="31">
        <f t="shared" si="342"/>
        <v>3</v>
      </c>
      <c r="H1589" s="31">
        <f t="shared" si="343"/>
        <v>4</v>
      </c>
      <c r="I1589" s="31">
        <f t="shared" si="344"/>
        <v>4</v>
      </c>
      <c r="J1589" s="31">
        <f t="shared" si="345"/>
        <v>4</v>
      </c>
      <c r="K1589" s="31">
        <f t="shared" si="346"/>
        <v>2</v>
      </c>
      <c r="L1589" s="31">
        <f t="shared" si="347"/>
        <v>4</v>
      </c>
      <c r="M1589" s="31">
        <f t="shared" si="348"/>
        <v>3</v>
      </c>
      <c r="N1589" s="31">
        <f t="shared" si="349"/>
        <v>3.4</v>
      </c>
      <c r="O1589" s="26" t="s">
        <v>8808</v>
      </c>
      <c r="P1589" s="26" t="s">
        <v>108</v>
      </c>
      <c r="Q1589" s="27">
        <v>41568</v>
      </c>
      <c r="R1589" s="26" t="s">
        <v>166</v>
      </c>
      <c r="S1589" s="26" t="s">
        <v>622</v>
      </c>
      <c r="T1589" s="26" t="s">
        <v>194</v>
      </c>
      <c r="U1589" s="26" t="s">
        <v>112</v>
      </c>
      <c r="V1589" s="26" t="s">
        <v>169</v>
      </c>
      <c r="W1589" s="26" t="s">
        <v>591</v>
      </c>
      <c r="X1589" s="26" t="s">
        <v>8780</v>
      </c>
      <c r="Y1589" s="26" t="s">
        <v>8781</v>
      </c>
      <c r="Z1589" s="24"/>
      <c r="AA1589" s="24"/>
      <c r="AB1589" s="26" t="s">
        <v>117</v>
      </c>
      <c r="AC1589" s="28">
        <v>13000</v>
      </c>
      <c r="AD1589" s="26" t="s">
        <v>8782</v>
      </c>
      <c r="AE1589" s="26" t="s">
        <v>595</v>
      </c>
      <c r="AF1589" s="26" t="s">
        <v>139</v>
      </c>
      <c r="AG1589" s="26" t="s">
        <v>224</v>
      </c>
      <c r="AH1589" s="26" t="s">
        <v>185</v>
      </c>
      <c r="AI1589" s="28">
        <v>13000</v>
      </c>
      <c r="AJ1589" s="26" t="s">
        <v>8809</v>
      </c>
      <c r="AK1589" s="26" t="s">
        <v>8784</v>
      </c>
      <c r="AL1589" s="26" t="s">
        <v>8810</v>
      </c>
      <c r="AM1589" s="24"/>
      <c r="AN1589" s="24"/>
      <c r="AO1589" s="24"/>
      <c r="AP1589" s="24"/>
      <c r="AQ1589" s="26" t="s">
        <v>8811</v>
      </c>
      <c r="AR1589" s="24"/>
      <c r="AS1589" s="24"/>
      <c r="AT1589" s="24"/>
      <c r="AU1589" s="24"/>
      <c r="AV1589" s="24"/>
      <c r="AW1589" s="28">
        <v>154645</v>
      </c>
      <c r="AX1589" s="26">
        <v>305</v>
      </c>
      <c r="AY1589" s="28">
        <v>100</v>
      </c>
      <c r="AZ1589" s="28">
        <v>100</v>
      </c>
      <c r="BA1589" s="26">
        <v>0</v>
      </c>
      <c r="BB1589" s="26" t="s">
        <v>148</v>
      </c>
      <c r="BC1589" s="26" t="s">
        <v>8788</v>
      </c>
      <c r="BD1589" s="26" t="s">
        <v>378</v>
      </c>
      <c r="BE1589" s="26" t="s">
        <v>8812</v>
      </c>
      <c r="BF1589" s="26" t="s">
        <v>3384</v>
      </c>
      <c r="BG1589" s="26" t="s">
        <v>261</v>
      </c>
      <c r="BH1589" s="26" t="s">
        <v>8807</v>
      </c>
      <c r="BI1589" s="26" t="s">
        <v>261</v>
      </c>
      <c r="BJ1589" s="26" t="s">
        <v>8813</v>
      </c>
      <c r="BK1589" s="26" t="s">
        <v>261</v>
      </c>
      <c r="BL1589" s="26" t="s">
        <v>8814</v>
      </c>
      <c r="BM1589" s="26" t="s">
        <v>261</v>
      </c>
      <c r="BN1589" s="26" t="s">
        <v>8815</v>
      </c>
      <c r="BO1589" s="26" t="s">
        <v>261</v>
      </c>
      <c r="BP1589" s="24"/>
      <c r="BQ1589" s="24"/>
      <c r="BR1589" s="26">
        <v>3</v>
      </c>
      <c r="BS1589" s="26">
        <v>3</v>
      </c>
      <c r="BT1589" s="26">
        <v>4</v>
      </c>
      <c r="BU1589" s="26">
        <v>4</v>
      </c>
      <c r="BV1589" s="26">
        <v>4</v>
      </c>
      <c r="BW1589" s="26">
        <v>2</v>
      </c>
      <c r="BX1589" s="26">
        <v>4</v>
      </c>
      <c r="BY1589" s="26">
        <v>3</v>
      </c>
      <c r="BZ1589" s="24"/>
      <c r="CA1589" s="24"/>
      <c r="CB1589" s="24"/>
      <c r="CC1589" s="24"/>
      <c r="CD1589" s="24"/>
      <c r="CE1589" s="24"/>
      <c r="CF1589" s="24"/>
      <c r="CG1589" s="24"/>
      <c r="CH1589" s="24"/>
      <c r="CI1589" s="24"/>
      <c r="CJ1589" s="24"/>
      <c r="CK1589" s="24"/>
      <c r="CL1589" s="24"/>
      <c r="CM1589" s="24"/>
      <c r="CN1589" s="24"/>
      <c r="CO1589" s="24"/>
      <c r="CP1589" s="24"/>
      <c r="CQ1589" s="24"/>
      <c r="CR1589" s="24"/>
      <c r="CS1589" s="24"/>
      <c r="CT1589" s="24"/>
      <c r="CU1589" s="24"/>
      <c r="CV1589" s="24"/>
      <c r="CW1589" s="24"/>
      <c r="CX1589" s="24"/>
      <c r="CY1589" s="24"/>
      <c r="CZ1589" s="24"/>
      <c r="DA1589" s="24"/>
      <c r="DB1589" s="24"/>
      <c r="DC1589" s="24"/>
      <c r="DD1589" s="24"/>
      <c r="DE1589" s="24"/>
      <c r="DF1589" s="26" t="s">
        <v>139</v>
      </c>
      <c r="DG1589" s="26" t="s">
        <v>120</v>
      </c>
      <c r="DH1589" s="26" t="s">
        <v>139</v>
      </c>
      <c r="DI1589" s="26" t="s">
        <v>139</v>
      </c>
      <c r="DJ1589" s="26" t="s">
        <v>139</v>
      </c>
      <c r="DK1589" s="26" t="s">
        <v>139</v>
      </c>
      <c r="DL1589" s="26" t="s">
        <v>139</v>
      </c>
      <c r="DM1589" s="26" t="s">
        <v>139</v>
      </c>
      <c r="DN1589" s="26" t="s">
        <v>139</v>
      </c>
      <c r="DO1589" s="26" t="s">
        <v>139</v>
      </c>
    </row>
    <row r="1590" spans="1:119" ht="20.100000000000001" customHeight="1" x14ac:dyDescent="0.25">
      <c r="A1590" s="29" t="str">
        <f t="shared" si="336"/>
        <v/>
      </c>
      <c r="B1590" s="29" t="str">
        <f t="shared" si="337"/>
        <v>Kakenya Center for Excellence</v>
      </c>
      <c r="C1590" s="29">
        <f t="shared" si="338"/>
        <v>0</v>
      </c>
      <c r="D1590" s="30" t="str">
        <f t="shared" si="339"/>
        <v>Africa and the Middle East</v>
      </c>
      <c r="E1590" s="30" t="str">
        <f t="shared" si="340"/>
        <v>Enoosaen, Transmara District, Kenya</v>
      </c>
      <c r="F1590" s="31">
        <f t="shared" si="341"/>
        <v>0</v>
      </c>
      <c r="G1590" s="31">
        <f t="shared" si="342"/>
        <v>0</v>
      </c>
      <c r="H1590" s="31">
        <f t="shared" si="343"/>
        <v>0</v>
      </c>
      <c r="I1590" s="31">
        <f t="shared" si="344"/>
        <v>0</v>
      </c>
      <c r="J1590" s="31">
        <f t="shared" si="345"/>
        <v>0</v>
      </c>
      <c r="K1590" s="31">
        <f t="shared" si="346"/>
        <v>0</v>
      </c>
      <c r="L1590" s="31">
        <f t="shared" si="347"/>
        <v>0</v>
      </c>
      <c r="M1590" s="31">
        <f t="shared" si="348"/>
        <v>0</v>
      </c>
      <c r="N1590" s="31">
        <f t="shared" si="349"/>
        <v>0</v>
      </c>
      <c r="O1590" s="26" t="s">
        <v>16205</v>
      </c>
      <c r="P1590" s="26" t="s">
        <v>108</v>
      </c>
      <c r="Q1590" s="27">
        <v>41649</v>
      </c>
      <c r="R1590" s="24"/>
      <c r="S1590" s="24"/>
      <c r="T1590" s="26" t="s">
        <v>194</v>
      </c>
      <c r="U1590" s="24"/>
      <c r="V1590" s="26" t="s">
        <v>169</v>
      </c>
      <c r="W1590" s="26" t="s">
        <v>591</v>
      </c>
      <c r="X1590" s="26" t="s">
        <v>8780</v>
      </c>
      <c r="Y1590" s="26" t="s">
        <v>8781</v>
      </c>
      <c r="Z1590" s="24"/>
      <c r="AA1590" s="24"/>
      <c r="AB1590" s="26" t="s">
        <v>15736</v>
      </c>
      <c r="AC1590" s="28">
        <v>1627</v>
      </c>
      <c r="AD1590" s="26" t="s">
        <v>8782</v>
      </c>
      <c r="AE1590" s="26" t="s">
        <v>595</v>
      </c>
      <c r="AF1590" s="26" t="s">
        <v>139</v>
      </c>
      <c r="AG1590" s="26" t="s">
        <v>224</v>
      </c>
      <c r="AH1590" s="24"/>
      <c r="AI1590" s="28">
        <v>1627</v>
      </c>
      <c r="AJ1590" s="24"/>
      <c r="AK1590" s="24"/>
      <c r="AL1590" s="24"/>
      <c r="AM1590" s="24"/>
      <c r="AN1590" s="24"/>
      <c r="AO1590" s="24"/>
      <c r="AP1590" s="24"/>
      <c r="AQ1590" s="24"/>
      <c r="AR1590" s="24"/>
      <c r="AS1590" s="24"/>
      <c r="AT1590" s="24"/>
      <c r="AU1590" s="24"/>
      <c r="AV1590" s="24"/>
      <c r="AW1590" s="24"/>
      <c r="AX1590" s="24"/>
      <c r="AY1590" s="24"/>
      <c r="AZ1590" s="24"/>
      <c r="BA1590" s="24"/>
      <c r="BB1590" s="24"/>
      <c r="BC1590" s="26" t="s">
        <v>8788</v>
      </c>
      <c r="BD1590" s="24"/>
      <c r="BE1590" s="24"/>
      <c r="BF1590" s="24"/>
      <c r="BG1590" s="24"/>
      <c r="BH1590" s="24"/>
      <c r="BI1590" s="24"/>
      <c r="BJ1590" s="24"/>
      <c r="BK1590" s="24"/>
      <c r="BL1590" s="24"/>
      <c r="BM1590" s="24"/>
      <c r="BN1590" s="24"/>
      <c r="BO1590" s="24"/>
      <c r="BP1590" s="24"/>
      <c r="BQ1590" s="24"/>
      <c r="BR1590" s="24"/>
      <c r="BS1590" s="24"/>
      <c r="BT1590" s="24"/>
      <c r="BU1590" s="24"/>
      <c r="BV1590" s="24"/>
      <c r="BW1590" s="24"/>
      <c r="BX1590" s="24"/>
      <c r="BY1590" s="24"/>
      <c r="BZ1590" s="24"/>
      <c r="CA1590" s="24"/>
      <c r="CB1590" s="24"/>
      <c r="CC1590" s="24"/>
      <c r="CD1590" s="24"/>
      <c r="CE1590" s="24"/>
      <c r="CF1590" s="24"/>
      <c r="CG1590" s="24"/>
      <c r="CH1590" s="24"/>
      <c r="CI1590" s="24"/>
      <c r="CJ1590" s="24"/>
      <c r="CK1590" s="24"/>
      <c r="CL1590" s="24"/>
      <c r="CM1590" s="24"/>
      <c r="CN1590" s="24"/>
      <c r="CO1590" s="24"/>
      <c r="CP1590" s="24"/>
      <c r="CQ1590" s="24"/>
      <c r="CR1590" s="24"/>
      <c r="CS1590" s="24"/>
      <c r="CT1590" s="24"/>
      <c r="CU1590" s="24"/>
      <c r="CV1590" s="24"/>
      <c r="CW1590" s="24"/>
      <c r="CX1590" s="24"/>
      <c r="CY1590" s="24"/>
      <c r="CZ1590" s="24"/>
      <c r="DA1590" s="24"/>
      <c r="DB1590" s="24"/>
      <c r="DC1590" s="24"/>
      <c r="DD1590" s="24"/>
      <c r="DE1590" s="24"/>
      <c r="DF1590" s="26" t="s">
        <v>139</v>
      </c>
      <c r="DG1590" s="26" t="s">
        <v>139</v>
      </c>
      <c r="DH1590" s="26" t="s">
        <v>139</v>
      </c>
      <c r="DI1590" s="26" t="s">
        <v>139</v>
      </c>
      <c r="DJ1590" s="26" t="s">
        <v>139</v>
      </c>
      <c r="DK1590" s="26" t="s">
        <v>139</v>
      </c>
      <c r="DL1590" s="26" t="s">
        <v>139</v>
      </c>
      <c r="DM1590" s="26" t="s">
        <v>139</v>
      </c>
      <c r="DN1590" s="26" t="s">
        <v>139</v>
      </c>
      <c r="DO1590" s="26" t="s">
        <v>139</v>
      </c>
    </row>
    <row r="1591" spans="1:119" ht="20.100000000000001" customHeight="1" x14ac:dyDescent="0.25">
      <c r="A1591" s="29" t="str">
        <f t="shared" si="336"/>
        <v>Kakenya Center for Excellence3</v>
      </c>
      <c r="B1591" s="29" t="str">
        <f t="shared" si="337"/>
        <v>Kakenya Center for Excellence</v>
      </c>
      <c r="C1591" s="29">
        <f t="shared" si="338"/>
        <v>3</v>
      </c>
      <c r="D1591" s="30" t="str">
        <f t="shared" si="339"/>
        <v>Africa and the Middle East</v>
      </c>
      <c r="E1591" s="30" t="str">
        <f t="shared" si="340"/>
        <v>Enoosaen, Transmara District, Kenya</v>
      </c>
      <c r="F1591" s="31">
        <f t="shared" si="341"/>
        <v>3</v>
      </c>
      <c r="G1591" s="31">
        <f t="shared" si="342"/>
        <v>2</v>
      </c>
      <c r="H1591" s="31">
        <f t="shared" si="343"/>
        <v>3</v>
      </c>
      <c r="I1591" s="31">
        <f t="shared" si="344"/>
        <v>3</v>
      </c>
      <c r="J1591" s="31">
        <f t="shared" si="345"/>
        <v>2</v>
      </c>
      <c r="K1591" s="31">
        <f t="shared" si="346"/>
        <v>3</v>
      </c>
      <c r="L1591" s="31">
        <f t="shared" si="347"/>
        <v>4</v>
      </c>
      <c r="M1591" s="31">
        <f t="shared" si="348"/>
        <v>1</v>
      </c>
      <c r="N1591" s="31">
        <f t="shared" si="349"/>
        <v>2.6</v>
      </c>
      <c r="O1591" s="26" t="s">
        <v>8816</v>
      </c>
      <c r="P1591" s="26" t="s">
        <v>108</v>
      </c>
      <c r="Q1591" s="27">
        <v>41204</v>
      </c>
      <c r="R1591" s="26" t="s">
        <v>109</v>
      </c>
      <c r="S1591" s="26" t="s">
        <v>306</v>
      </c>
      <c r="T1591" s="26" t="s">
        <v>207</v>
      </c>
      <c r="U1591" s="26" t="s">
        <v>112</v>
      </c>
      <c r="V1591" s="26" t="s">
        <v>169</v>
      </c>
      <c r="W1591" s="26" t="s">
        <v>591</v>
      </c>
      <c r="X1591" s="26" t="s">
        <v>8780</v>
      </c>
      <c r="Y1591" s="26" t="s">
        <v>8781</v>
      </c>
      <c r="Z1591" s="24"/>
      <c r="AA1591" s="24"/>
      <c r="AB1591" s="26" t="s">
        <v>117</v>
      </c>
      <c r="AC1591" s="28">
        <v>10000</v>
      </c>
      <c r="AD1591" s="26" t="s">
        <v>8782</v>
      </c>
      <c r="AE1591" s="26" t="s">
        <v>595</v>
      </c>
      <c r="AF1591" s="26" t="s">
        <v>139</v>
      </c>
      <c r="AG1591" s="26" t="s">
        <v>224</v>
      </c>
      <c r="AH1591" s="26" t="s">
        <v>121</v>
      </c>
      <c r="AI1591" s="28">
        <v>10000</v>
      </c>
      <c r="AJ1591" s="26" t="s">
        <v>8817</v>
      </c>
      <c r="AK1591" s="26" t="s">
        <v>8818</v>
      </c>
      <c r="AL1591" s="26" t="s">
        <v>8785</v>
      </c>
      <c r="AM1591" s="24"/>
      <c r="AN1591" s="24"/>
      <c r="AO1591" s="24"/>
      <c r="AP1591" s="24"/>
      <c r="AQ1591" s="24"/>
      <c r="AR1591" s="24"/>
      <c r="AS1591" s="24"/>
      <c r="AT1591" s="24"/>
      <c r="AU1591" s="24"/>
      <c r="AV1591" s="24"/>
      <c r="AW1591" s="28">
        <v>121145</v>
      </c>
      <c r="AX1591" s="26">
        <v>222</v>
      </c>
      <c r="AY1591" s="28">
        <v>100</v>
      </c>
      <c r="AZ1591" s="28">
        <v>100</v>
      </c>
      <c r="BA1591" s="26">
        <v>0</v>
      </c>
      <c r="BB1591" s="26" t="s">
        <v>148</v>
      </c>
      <c r="BC1591" s="26" t="s">
        <v>8788</v>
      </c>
      <c r="BD1591" s="26" t="s">
        <v>125</v>
      </c>
      <c r="BE1591" s="24"/>
      <c r="BF1591" s="26" t="s">
        <v>3384</v>
      </c>
      <c r="BG1591" s="26" t="s">
        <v>191</v>
      </c>
      <c r="BH1591" s="26" t="s">
        <v>8819</v>
      </c>
      <c r="BI1591" s="26" t="s">
        <v>191</v>
      </c>
      <c r="BJ1591" s="26" t="s">
        <v>8820</v>
      </c>
      <c r="BK1591" s="26" t="s">
        <v>191</v>
      </c>
      <c r="BL1591" s="26" t="s">
        <v>8814</v>
      </c>
      <c r="BM1591" s="26" t="s">
        <v>191</v>
      </c>
      <c r="BN1591" s="24"/>
      <c r="BO1591" s="24"/>
      <c r="BP1591" s="24"/>
      <c r="BQ1591" s="24"/>
      <c r="BR1591" s="26">
        <v>3</v>
      </c>
      <c r="BS1591" s="26">
        <v>2</v>
      </c>
      <c r="BT1591" s="26">
        <v>3</v>
      </c>
      <c r="BU1591" s="26">
        <v>3</v>
      </c>
      <c r="BV1591" s="26">
        <v>2</v>
      </c>
      <c r="BW1591" s="26">
        <v>3</v>
      </c>
      <c r="BX1591" s="26">
        <v>4</v>
      </c>
      <c r="BY1591" s="26">
        <v>1</v>
      </c>
      <c r="BZ1591" s="24"/>
      <c r="CA1591" s="24"/>
      <c r="CB1591" s="24"/>
      <c r="CC1591" s="24"/>
      <c r="CD1591" s="24"/>
      <c r="CE1591" s="24"/>
      <c r="CF1591" s="24"/>
      <c r="CG1591" s="24"/>
      <c r="CH1591" s="24"/>
      <c r="CI1591" s="24"/>
      <c r="CJ1591" s="24"/>
      <c r="CK1591" s="24"/>
      <c r="CL1591" s="24"/>
      <c r="CM1591" s="24"/>
      <c r="CN1591" s="24"/>
      <c r="CO1591" s="24"/>
      <c r="CP1591" s="24"/>
      <c r="CQ1591" s="24"/>
      <c r="CR1591" s="24"/>
      <c r="CS1591" s="24"/>
      <c r="CT1591" s="24"/>
      <c r="CU1591" s="24"/>
      <c r="CV1591" s="24"/>
      <c r="CW1591" s="24"/>
      <c r="CX1591" s="24"/>
      <c r="CY1591" s="24"/>
      <c r="CZ1591" s="24"/>
      <c r="DA1591" s="24"/>
      <c r="DB1591" s="24"/>
      <c r="DC1591" s="24"/>
      <c r="DD1591" s="24"/>
      <c r="DE1591" s="24"/>
      <c r="DF1591" s="26" t="s">
        <v>120</v>
      </c>
      <c r="DG1591" s="26" t="s">
        <v>120</v>
      </c>
      <c r="DH1591" s="26" t="s">
        <v>139</v>
      </c>
      <c r="DI1591" s="26" t="s">
        <v>120</v>
      </c>
      <c r="DJ1591" s="26" t="s">
        <v>139</v>
      </c>
      <c r="DK1591" s="26" t="s">
        <v>139</v>
      </c>
      <c r="DL1591" s="26" t="s">
        <v>139</v>
      </c>
      <c r="DM1591" s="26" t="s">
        <v>139</v>
      </c>
      <c r="DN1591" s="26" t="s">
        <v>139</v>
      </c>
      <c r="DO1591" s="26" t="s">
        <v>139</v>
      </c>
    </row>
    <row r="1592" spans="1:119" ht="20.100000000000001" customHeight="1" x14ac:dyDescent="0.25">
      <c r="A1592" s="29" t="str">
        <f t="shared" si="336"/>
        <v/>
      </c>
      <c r="B1592" s="29" t="str">
        <f t="shared" si="337"/>
        <v>Kakenya Center for Excellence</v>
      </c>
      <c r="C1592" s="29">
        <f t="shared" si="338"/>
        <v>0</v>
      </c>
      <c r="D1592" s="30" t="str">
        <f t="shared" si="339"/>
        <v>Africa and the Middle East</v>
      </c>
      <c r="E1592" s="30" t="str">
        <f t="shared" si="340"/>
        <v>Enoosaen, Transmara District, Kenya</v>
      </c>
      <c r="F1592" s="31">
        <f t="shared" si="341"/>
        <v>0</v>
      </c>
      <c r="G1592" s="31">
        <f t="shared" si="342"/>
        <v>0</v>
      </c>
      <c r="H1592" s="31">
        <f t="shared" si="343"/>
        <v>0</v>
      </c>
      <c r="I1592" s="31">
        <f t="shared" si="344"/>
        <v>0</v>
      </c>
      <c r="J1592" s="31">
        <f t="shared" si="345"/>
        <v>0</v>
      </c>
      <c r="K1592" s="31">
        <f t="shared" si="346"/>
        <v>0</v>
      </c>
      <c r="L1592" s="31">
        <f t="shared" si="347"/>
        <v>0</v>
      </c>
      <c r="M1592" s="31">
        <f t="shared" si="348"/>
        <v>0</v>
      </c>
      <c r="N1592" s="31">
        <f t="shared" si="349"/>
        <v>0</v>
      </c>
      <c r="O1592" s="26" t="s">
        <v>16206</v>
      </c>
      <c r="P1592" s="26" t="s">
        <v>108</v>
      </c>
      <c r="Q1592" s="27">
        <v>41396</v>
      </c>
      <c r="R1592" s="24"/>
      <c r="S1592" s="24"/>
      <c r="T1592" s="26" t="s">
        <v>207</v>
      </c>
      <c r="U1592" s="24"/>
      <c r="V1592" s="26" t="s">
        <v>169</v>
      </c>
      <c r="W1592" s="26" t="s">
        <v>591</v>
      </c>
      <c r="X1592" s="26" t="s">
        <v>8780</v>
      </c>
      <c r="Y1592" s="26" t="s">
        <v>8781</v>
      </c>
      <c r="Z1592" s="24"/>
      <c r="AA1592" s="24"/>
      <c r="AB1592" s="26" t="s">
        <v>15736</v>
      </c>
      <c r="AC1592" s="28">
        <v>200</v>
      </c>
      <c r="AD1592" s="26" t="s">
        <v>8782</v>
      </c>
      <c r="AE1592" s="26" t="s">
        <v>595</v>
      </c>
      <c r="AF1592" s="26" t="s">
        <v>139</v>
      </c>
      <c r="AG1592" s="26" t="s">
        <v>224</v>
      </c>
      <c r="AH1592" s="24"/>
      <c r="AI1592" s="28">
        <v>200</v>
      </c>
      <c r="AJ1592" s="24"/>
      <c r="AK1592" s="24"/>
      <c r="AL1592" s="24"/>
      <c r="AM1592" s="24"/>
      <c r="AN1592" s="24"/>
      <c r="AO1592" s="24"/>
      <c r="AP1592" s="24"/>
      <c r="AQ1592" s="24"/>
      <c r="AR1592" s="24"/>
      <c r="AS1592" s="24"/>
      <c r="AT1592" s="24"/>
      <c r="AU1592" s="24"/>
      <c r="AV1592" s="24"/>
      <c r="AW1592" s="28">
        <v>0</v>
      </c>
      <c r="AX1592" s="26">
        <v>0</v>
      </c>
      <c r="AY1592" s="28">
        <v>0</v>
      </c>
      <c r="AZ1592" s="28">
        <v>0</v>
      </c>
      <c r="BA1592" s="26">
        <v>0</v>
      </c>
      <c r="BB1592" s="24"/>
      <c r="BC1592" s="26" t="s">
        <v>8788</v>
      </c>
      <c r="BD1592" s="24"/>
      <c r="BE1592" s="24"/>
      <c r="BF1592" s="24"/>
      <c r="BG1592" s="24"/>
      <c r="BH1592" s="24"/>
      <c r="BI1592" s="24"/>
      <c r="BJ1592" s="24"/>
      <c r="BK1592" s="24"/>
      <c r="BL1592" s="24"/>
      <c r="BM1592" s="24"/>
      <c r="BN1592" s="24"/>
      <c r="BO1592" s="24"/>
      <c r="BP1592" s="24"/>
      <c r="BQ1592" s="24"/>
      <c r="BR1592" s="26">
        <v>0</v>
      </c>
      <c r="BS1592" s="26">
        <v>0</v>
      </c>
      <c r="BT1592" s="26">
        <v>0</v>
      </c>
      <c r="BU1592" s="26">
        <v>0</v>
      </c>
      <c r="BV1592" s="26">
        <v>0</v>
      </c>
      <c r="BW1592" s="26">
        <v>0</v>
      </c>
      <c r="BX1592" s="26">
        <v>0</v>
      </c>
      <c r="BY1592" s="26">
        <v>0</v>
      </c>
      <c r="BZ1592" s="24"/>
      <c r="CA1592" s="24"/>
      <c r="CB1592" s="24"/>
      <c r="CC1592" s="24"/>
      <c r="CD1592" s="24"/>
      <c r="CE1592" s="24"/>
      <c r="CF1592" s="24"/>
      <c r="CG1592" s="24"/>
      <c r="CH1592" s="24"/>
      <c r="CI1592" s="24"/>
      <c r="CJ1592" s="24"/>
      <c r="CK1592" s="24"/>
      <c r="CL1592" s="24"/>
      <c r="CM1592" s="24"/>
      <c r="CN1592" s="24"/>
      <c r="CO1592" s="24"/>
      <c r="CP1592" s="24"/>
      <c r="CQ1592" s="24"/>
      <c r="CR1592" s="24"/>
      <c r="CS1592" s="24"/>
      <c r="CT1592" s="24"/>
      <c r="CU1592" s="24"/>
      <c r="CV1592" s="24"/>
      <c r="CW1592" s="24"/>
      <c r="CX1592" s="24"/>
      <c r="CY1592" s="24"/>
      <c r="CZ1592" s="24"/>
      <c r="DA1592" s="24"/>
      <c r="DB1592" s="24"/>
      <c r="DC1592" s="24"/>
      <c r="DD1592" s="24"/>
      <c r="DE1592" s="24"/>
      <c r="DF1592" s="26" t="s">
        <v>139</v>
      </c>
      <c r="DG1592" s="26" t="s">
        <v>139</v>
      </c>
      <c r="DH1592" s="26" t="s">
        <v>139</v>
      </c>
      <c r="DI1592" s="26" t="s">
        <v>139</v>
      </c>
      <c r="DJ1592" s="26" t="s">
        <v>139</v>
      </c>
      <c r="DK1592" s="26" t="s">
        <v>139</v>
      </c>
      <c r="DL1592" s="26" t="s">
        <v>139</v>
      </c>
      <c r="DM1592" s="26" t="s">
        <v>139</v>
      </c>
      <c r="DN1592" s="26" t="s">
        <v>139</v>
      </c>
      <c r="DO1592" s="26" t="s">
        <v>139</v>
      </c>
    </row>
    <row r="1593" spans="1:119" ht="20.100000000000001" customHeight="1" x14ac:dyDescent="0.25">
      <c r="A1593" s="29" t="str">
        <f t="shared" si="336"/>
        <v/>
      </c>
      <c r="B1593" s="29" t="str">
        <f t="shared" si="337"/>
        <v>Kakenya Center for Excellence</v>
      </c>
      <c r="C1593" s="29">
        <f t="shared" si="338"/>
        <v>0</v>
      </c>
      <c r="D1593" s="30" t="str">
        <f t="shared" si="339"/>
        <v>Africa and the Middle East</v>
      </c>
      <c r="E1593" s="30" t="str">
        <f t="shared" si="340"/>
        <v>Enoosaen, Transmara District, Kenya</v>
      </c>
      <c r="F1593" s="31">
        <f t="shared" si="341"/>
        <v>0</v>
      </c>
      <c r="G1593" s="31">
        <f t="shared" si="342"/>
        <v>0</v>
      </c>
      <c r="H1593" s="31">
        <f t="shared" si="343"/>
        <v>0</v>
      </c>
      <c r="I1593" s="31">
        <f t="shared" si="344"/>
        <v>0</v>
      </c>
      <c r="J1593" s="31">
        <f t="shared" si="345"/>
        <v>0</v>
      </c>
      <c r="K1593" s="31">
        <f t="shared" si="346"/>
        <v>0</v>
      </c>
      <c r="L1593" s="31">
        <f t="shared" si="347"/>
        <v>0</v>
      </c>
      <c r="M1593" s="31">
        <f t="shared" si="348"/>
        <v>0</v>
      </c>
      <c r="N1593" s="31">
        <f t="shared" si="349"/>
        <v>0</v>
      </c>
      <c r="O1593" s="26" t="s">
        <v>16207</v>
      </c>
      <c r="P1593" s="26" t="s">
        <v>108</v>
      </c>
      <c r="Q1593" s="27">
        <v>41442</v>
      </c>
      <c r="R1593" s="24"/>
      <c r="S1593" s="24"/>
      <c r="T1593" s="26" t="s">
        <v>207</v>
      </c>
      <c r="U1593" s="24"/>
      <c r="V1593" s="26" t="s">
        <v>169</v>
      </c>
      <c r="W1593" s="26" t="s">
        <v>591</v>
      </c>
      <c r="X1593" s="26" t="s">
        <v>8780</v>
      </c>
      <c r="Y1593" s="26" t="s">
        <v>8781</v>
      </c>
      <c r="Z1593" s="24"/>
      <c r="AA1593" s="24"/>
      <c r="AB1593" s="26" t="s">
        <v>15736</v>
      </c>
      <c r="AC1593" s="28">
        <v>2000</v>
      </c>
      <c r="AD1593" s="26" t="s">
        <v>8782</v>
      </c>
      <c r="AE1593" s="26" t="s">
        <v>595</v>
      </c>
      <c r="AF1593" s="26" t="s">
        <v>139</v>
      </c>
      <c r="AG1593" s="26" t="s">
        <v>224</v>
      </c>
      <c r="AH1593" s="24"/>
      <c r="AI1593" s="28">
        <v>2000</v>
      </c>
      <c r="AJ1593" s="24"/>
      <c r="AK1593" s="24"/>
      <c r="AL1593" s="24"/>
      <c r="AM1593" s="24"/>
      <c r="AN1593" s="24"/>
      <c r="AO1593" s="24"/>
      <c r="AP1593" s="24"/>
      <c r="AQ1593" s="24"/>
      <c r="AR1593" s="24"/>
      <c r="AS1593" s="24"/>
      <c r="AT1593" s="24"/>
      <c r="AU1593" s="24"/>
      <c r="AV1593" s="24"/>
      <c r="AW1593" s="24"/>
      <c r="AX1593" s="24"/>
      <c r="AY1593" s="24"/>
      <c r="AZ1593" s="24"/>
      <c r="BA1593" s="24"/>
      <c r="BB1593" s="24"/>
      <c r="BC1593" s="26" t="s">
        <v>8788</v>
      </c>
      <c r="BD1593" s="24"/>
      <c r="BE1593" s="24"/>
      <c r="BF1593" s="24"/>
      <c r="BG1593" s="24"/>
      <c r="BH1593" s="24"/>
      <c r="BI1593" s="24"/>
      <c r="BJ1593" s="24"/>
      <c r="BK1593" s="24"/>
      <c r="BL1593" s="24"/>
      <c r="BM1593" s="24"/>
      <c r="BN1593" s="24"/>
      <c r="BO1593" s="24"/>
      <c r="BP1593" s="24"/>
      <c r="BQ1593" s="24"/>
      <c r="BR1593" s="24"/>
      <c r="BS1593" s="24"/>
      <c r="BT1593" s="24"/>
      <c r="BU1593" s="24"/>
      <c r="BV1593" s="24"/>
      <c r="BW1593" s="24"/>
      <c r="BX1593" s="24"/>
      <c r="BY1593" s="24"/>
      <c r="BZ1593" s="24"/>
      <c r="CA1593" s="24"/>
      <c r="CB1593" s="24"/>
      <c r="CC1593" s="24"/>
      <c r="CD1593" s="24"/>
      <c r="CE1593" s="24"/>
      <c r="CF1593" s="24"/>
      <c r="CG1593" s="24"/>
      <c r="CH1593" s="24"/>
      <c r="CI1593" s="24"/>
      <c r="CJ1593" s="24"/>
      <c r="CK1593" s="24"/>
      <c r="CL1593" s="24"/>
      <c r="CM1593" s="24"/>
      <c r="CN1593" s="24"/>
      <c r="CO1593" s="24"/>
      <c r="CP1593" s="24"/>
      <c r="CQ1593" s="24"/>
      <c r="CR1593" s="24"/>
      <c r="CS1593" s="24"/>
      <c r="CT1593" s="24"/>
      <c r="CU1593" s="24"/>
      <c r="CV1593" s="24"/>
      <c r="CW1593" s="24"/>
      <c r="CX1593" s="24"/>
      <c r="CY1593" s="24"/>
      <c r="CZ1593" s="24"/>
      <c r="DA1593" s="24"/>
      <c r="DB1593" s="24"/>
      <c r="DC1593" s="24"/>
      <c r="DD1593" s="24"/>
      <c r="DE1593" s="24"/>
      <c r="DF1593" s="26" t="s">
        <v>139</v>
      </c>
      <c r="DG1593" s="26" t="s">
        <v>139</v>
      </c>
      <c r="DH1593" s="26" t="s">
        <v>139</v>
      </c>
      <c r="DI1593" s="26" t="s">
        <v>139</v>
      </c>
      <c r="DJ1593" s="26" t="s">
        <v>139</v>
      </c>
      <c r="DK1593" s="26" t="s">
        <v>139</v>
      </c>
      <c r="DL1593" s="26" t="s">
        <v>139</v>
      </c>
      <c r="DM1593" s="26" t="s">
        <v>139</v>
      </c>
      <c r="DN1593" s="26" t="s">
        <v>139</v>
      </c>
      <c r="DO1593" s="26" t="s">
        <v>139</v>
      </c>
    </row>
    <row r="1594" spans="1:119" ht="20.100000000000001" customHeight="1" x14ac:dyDescent="0.25">
      <c r="A1594" s="29" t="str">
        <f t="shared" si="336"/>
        <v>Kakenya Center for Excellence2</v>
      </c>
      <c r="B1594" s="29" t="str">
        <f t="shared" si="337"/>
        <v>Kakenya Center for Excellence</v>
      </c>
      <c r="C1594" s="29">
        <f t="shared" si="338"/>
        <v>2</v>
      </c>
      <c r="D1594" s="30" t="str">
        <f t="shared" si="339"/>
        <v>Africa and the Middle East</v>
      </c>
      <c r="E1594" s="30" t="str">
        <f t="shared" si="340"/>
        <v>Enoosaen, Transmara District, Kenya</v>
      </c>
      <c r="F1594" s="31">
        <f t="shared" si="341"/>
        <v>2</v>
      </c>
      <c r="G1594" s="31">
        <f t="shared" si="342"/>
        <v>2</v>
      </c>
      <c r="H1594" s="31">
        <f t="shared" si="343"/>
        <v>3</v>
      </c>
      <c r="I1594" s="31">
        <f t="shared" si="344"/>
        <v>3</v>
      </c>
      <c r="J1594" s="31">
        <f t="shared" si="345"/>
        <v>3</v>
      </c>
      <c r="K1594" s="31">
        <f t="shared" si="346"/>
        <v>2</v>
      </c>
      <c r="L1594" s="31">
        <f t="shared" si="347"/>
        <v>3</v>
      </c>
      <c r="M1594" s="31">
        <f t="shared" si="348"/>
        <v>3</v>
      </c>
      <c r="N1594" s="31">
        <f t="shared" si="349"/>
        <v>2.6</v>
      </c>
      <c r="O1594" s="26" t="s">
        <v>8821</v>
      </c>
      <c r="P1594" s="26" t="s">
        <v>108</v>
      </c>
      <c r="Q1594" s="27">
        <v>40835</v>
      </c>
      <c r="R1594" s="26" t="s">
        <v>109</v>
      </c>
      <c r="S1594" s="26" t="s">
        <v>321</v>
      </c>
      <c r="T1594" s="26" t="s">
        <v>175</v>
      </c>
      <c r="U1594" s="26" t="s">
        <v>112</v>
      </c>
      <c r="V1594" s="26" t="s">
        <v>169</v>
      </c>
      <c r="W1594" s="26" t="s">
        <v>591</v>
      </c>
      <c r="X1594" s="26" t="s">
        <v>8780</v>
      </c>
      <c r="Y1594" s="26" t="s">
        <v>8781</v>
      </c>
      <c r="Z1594" s="24"/>
      <c r="AA1594" s="24"/>
      <c r="AB1594" s="26" t="s">
        <v>117</v>
      </c>
      <c r="AC1594" s="28">
        <v>9000</v>
      </c>
      <c r="AD1594" s="26" t="s">
        <v>8782</v>
      </c>
      <c r="AE1594" s="26" t="s">
        <v>595</v>
      </c>
      <c r="AF1594" s="26" t="s">
        <v>139</v>
      </c>
      <c r="AG1594" s="26" t="s">
        <v>224</v>
      </c>
      <c r="AH1594" s="26" t="s">
        <v>143</v>
      </c>
      <c r="AI1594" s="28">
        <v>9000</v>
      </c>
      <c r="AJ1594" s="24"/>
      <c r="AK1594" s="26" t="s">
        <v>8822</v>
      </c>
      <c r="AL1594" s="26" t="s">
        <v>8823</v>
      </c>
      <c r="AM1594" s="26" t="s">
        <v>8824</v>
      </c>
      <c r="AN1594" s="26" t="s">
        <v>8825</v>
      </c>
      <c r="AO1594" s="26" t="s">
        <v>8826</v>
      </c>
      <c r="AP1594" s="24"/>
      <c r="AQ1594" s="24"/>
      <c r="AR1594" s="24"/>
      <c r="AS1594" s="24"/>
      <c r="AT1594" s="24"/>
      <c r="AU1594" s="24"/>
      <c r="AV1594" s="24"/>
      <c r="AW1594" s="28">
        <v>54015</v>
      </c>
      <c r="AX1594" s="26">
        <v>94</v>
      </c>
      <c r="AY1594" s="28">
        <v>100</v>
      </c>
      <c r="AZ1594" s="28">
        <v>100</v>
      </c>
      <c r="BA1594" s="26">
        <v>0</v>
      </c>
      <c r="BB1594" s="26" t="s">
        <v>148</v>
      </c>
      <c r="BC1594" s="26" t="s">
        <v>8788</v>
      </c>
      <c r="BD1594" s="24"/>
      <c r="BE1594" s="24"/>
      <c r="BF1594" s="26" t="s">
        <v>8827</v>
      </c>
      <c r="BG1594" s="26" t="s">
        <v>191</v>
      </c>
      <c r="BH1594" s="26" t="s">
        <v>3384</v>
      </c>
      <c r="BI1594" s="26" t="s">
        <v>191</v>
      </c>
      <c r="BJ1594" s="26" t="s">
        <v>8828</v>
      </c>
      <c r="BK1594" s="26" t="s">
        <v>191</v>
      </c>
      <c r="BL1594" s="26" t="s">
        <v>8829</v>
      </c>
      <c r="BM1594" s="26" t="s">
        <v>191</v>
      </c>
      <c r="BN1594" s="26" t="s">
        <v>6421</v>
      </c>
      <c r="BO1594" s="26" t="s">
        <v>191</v>
      </c>
      <c r="BP1594" s="24"/>
      <c r="BQ1594" s="24"/>
      <c r="BR1594" s="26">
        <v>2</v>
      </c>
      <c r="BS1594" s="26">
        <v>2</v>
      </c>
      <c r="BT1594" s="26">
        <v>3</v>
      </c>
      <c r="BU1594" s="26">
        <v>3</v>
      </c>
      <c r="BV1594" s="26">
        <v>3</v>
      </c>
      <c r="BW1594" s="26">
        <v>2</v>
      </c>
      <c r="BX1594" s="26">
        <v>3</v>
      </c>
      <c r="BY1594" s="26">
        <v>3</v>
      </c>
      <c r="BZ1594" s="24"/>
      <c r="CA1594" s="24"/>
      <c r="CB1594" s="24"/>
      <c r="CC1594" s="24"/>
      <c r="CD1594" s="24"/>
      <c r="CE1594" s="24"/>
      <c r="CF1594" s="24"/>
      <c r="CG1594" s="24"/>
      <c r="CH1594" s="24"/>
      <c r="CI1594" s="24"/>
      <c r="CJ1594" s="24"/>
      <c r="CK1594" s="24"/>
      <c r="CL1594" s="24"/>
      <c r="CM1594" s="24"/>
      <c r="CN1594" s="24"/>
      <c r="CO1594" s="24"/>
      <c r="CP1594" s="24"/>
      <c r="CQ1594" s="24"/>
      <c r="CR1594" s="24"/>
      <c r="CS1594" s="24"/>
      <c r="CT1594" s="24"/>
      <c r="CU1594" s="24"/>
      <c r="CV1594" s="24"/>
      <c r="CW1594" s="24"/>
      <c r="CX1594" s="24"/>
      <c r="CY1594" s="24"/>
      <c r="CZ1594" s="24"/>
      <c r="DA1594" s="24"/>
      <c r="DB1594" s="24"/>
      <c r="DC1594" s="24"/>
      <c r="DD1594" s="24"/>
      <c r="DE1594" s="24"/>
      <c r="DF1594" s="26" t="s">
        <v>139</v>
      </c>
      <c r="DG1594" s="26" t="s">
        <v>120</v>
      </c>
      <c r="DH1594" s="26" t="s">
        <v>139</v>
      </c>
      <c r="DI1594" s="26" t="s">
        <v>120</v>
      </c>
      <c r="DJ1594" s="26" t="s">
        <v>139</v>
      </c>
      <c r="DK1594" s="26" t="s">
        <v>139</v>
      </c>
      <c r="DL1594" s="26" t="s">
        <v>139</v>
      </c>
      <c r="DM1594" s="26" t="s">
        <v>139</v>
      </c>
      <c r="DN1594" s="26" t="s">
        <v>139</v>
      </c>
      <c r="DO1594" s="26" t="s">
        <v>139</v>
      </c>
    </row>
    <row r="1595" spans="1:119" ht="20.100000000000001" customHeight="1" x14ac:dyDescent="0.25">
      <c r="A1595" s="29" t="str">
        <f t="shared" si="336"/>
        <v>Kakenya Center for Excellence1</v>
      </c>
      <c r="B1595" s="29" t="str">
        <f t="shared" si="337"/>
        <v>Kakenya Center for Excellence</v>
      </c>
      <c r="C1595" s="29">
        <f t="shared" si="338"/>
        <v>1</v>
      </c>
      <c r="D1595" s="30" t="str">
        <f t="shared" si="339"/>
        <v>Africa and the Middle East</v>
      </c>
      <c r="E1595" s="30" t="str">
        <f t="shared" si="340"/>
        <v>Enoosaen, Transmara District, Kenya</v>
      </c>
      <c r="F1595" s="31">
        <f t="shared" si="341"/>
        <v>2</v>
      </c>
      <c r="G1595" s="31">
        <f t="shared" si="342"/>
        <v>2</v>
      </c>
      <c r="H1595" s="31">
        <f t="shared" si="343"/>
        <v>3</v>
      </c>
      <c r="I1595" s="31">
        <f t="shared" si="344"/>
        <v>3</v>
      </c>
      <c r="J1595" s="31">
        <f t="shared" si="345"/>
        <v>2</v>
      </c>
      <c r="K1595" s="31">
        <f t="shared" si="346"/>
        <v>1</v>
      </c>
      <c r="L1595" s="31">
        <f t="shared" si="347"/>
        <v>2</v>
      </c>
      <c r="M1595" s="31">
        <f t="shared" si="348"/>
        <v>1</v>
      </c>
      <c r="N1595" s="31">
        <f t="shared" si="349"/>
        <v>2</v>
      </c>
      <c r="O1595" s="26" t="s">
        <v>8830</v>
      </c>
      <c r="P1595" s="26" t="s">
        <v>108</v>
      </c>
      <c r="Q1595" s="27">
        <v>40469</v>
      </c>
      <c r="R1595" s="26" t="s">
        <v>155</v>
      </c>
      <c r="S1595" s="26" t="s">
        <v>332</v>
      </c>
      <c r="T1595" s="26" t="s">
        <v>333</v>
      </c>
      <c r="U1595" s="26" t="s">
        <v>112</v>
      </c>
      <c r="V1595" s="26" t="s">
        <v>169</v>
      </c>
      <c r="W1595" s="26" t="s">
        <v>591</v>
      </c>
      <c r="X1595" s="26" t="s">
        <v>8780</v>
      </c>
      <c r="Y1595" s="26" t="s">
        <v>8781</v>
      </c>
      <c r="Z1595" s="24"/>
      <c r="AA1595" s="24"/>
      <c r="AB1595" s="26" t="s">
        <v>117</v>
      </c>
      <c r="AC1595" s="28">
        <v>6000</v>
      </c>
      <c r="AD1595" s="26" t="s">
        <v>8782</v>
      </c>
      <c r="AE1595" s="26" t="s">
        <v>595</v>
      </c>
      <c r="AF1595" s="26" t="s">
        <v>139</v>
      </c>
      <c r="AG1595" s="26" t="s">
        <v>224</v>
      </c>
      <c r="AH1595" s="26" t="s">
        <v>158</v>
      </c>
      <c r="AI1595" s="28">
        <v>6000</v>
      </c>
      <c r="AJ1595" s="24"/>
      <c r="AK1595" s="26" t="s">
        <v>8822</v>
      </c>
      <c r="AL1595" s="26" t="s">
        <v>8831</v>
      </c>
      <c r="AM1595" s="26" t="s">
        <v>8832</v>
      </c>
      <c r="AN1595" s="26" t="s">
        <v>8833</v>
      </c>
      <c r="AO1595" s="26" t="s">
        <v>8834</v>
      </c>
      <c r="AP1595" s="24"/>
      <c r="AQ1595" s="24"/>
      <c r="AR1595" s="24"/>
      <c r="AS1595" s="24"/>
      <c r="AT1595" s="24"/>
      <c r="AU1595" s="24"/>
      <c r="AV1595" s="24"/>
      <c r="AW1595" s="28">
        <v>34196</v>
      </c>
      <c r="AX1595" s="26">
        <v>63</v>
      </c>
      <c r="AY1595" s="28">
        <v>75</v>
      </c>
      <c r="AZ1595" s="28">
        <v>50</v>
      </c>
      <c r="BA1595" s="26">
        <v>0</v>
      </c>
      <c r="BB1595" s="26" t="s">
        <v>148</v>
      </c>
      <c r="BC1595" s="26" t="s">
        <v>8788</v>
      </c>
      <c r="BD1595" s="24"/>
      <c r="BE1595" s="24"/>
      <c r="BF1595" s="26" t="s">
        <v>3384</v>
      </c>
      <c r="BG1595" s="26" t="s">
        <v>191</v>
      </c>
      <c r="BH1595" s="26" t="s">
        <v>8835</v>
      </c>
      <c r="BI1595" s="26" t="s">
        <v>591</v>
      </c>
      <c r="BJ1595" s="24"/>
      <c r="BK1595" s="24"/>
      <c r="BL1595" s="24"/>
      <c r="BM1595" s="24"/>
      <c r="BN1595" s="24"/>
      <c r="BO1595" s="24"/>
      <c r="BP1595" s="24"/>
      <c r="BQ1595" s="24"/>
      <c r="BR1595" s="26">
        <v>2</v>
      </c>
      <c r="BS1595" s="26">
        <v>2</v>
      </c>
      <c r="BT1595" s="26">
        <v>3</v>
      </c>
      <c r="BU1595" s="26">
        <v>3</v>
      </c>
      <c r="BV1595" s="26">
        <v>2</v>
      </c>
      <c r="BW1595" s="26">
        <v>1</v>
      </c>
      <c r="BX1595" s="26">
        <v>2</v>
      </c>
      <c r="BY1595" s="26">
        <v>1</v>
      </c>
      <c r="BZ1595" s="24"/>
      <c r="CA1595" s="24"/>
      <c r="CB1595" s="24"/>
      <c r="CC1595" s="24"/>
      <c r="CD1595" s="24"/>
      <c r="CE1595" s="24"/>
      <c r="CF1595" s="24"/>
      <c r="CG1595" s="24"/>
      <c r="CH1595" s="24"/>
      <c r="CI1595" s="24"/>
      <c r="CJ1595" s="24"/>
      <c r="CK1595" s="24"/>
      <c r="CL1595" s="24"/>
      <c r="CM1595" s="24"/>
      <c r="CN1595" s="24"/>
      <c r="CO1595" s="24"/>
      <c r="CP1595" s="24"/>
      <c r="CQ1595" s="24"/>
      <c r="CR1595" s="24"/>
      <c r="CS1595" s="24"/>
      <c r="CT1595" s="24"/>
      <c r="CU1595" s="24"/>
      <c r="CV1595" s="24"/>
      <c r="CW1595" s="24"/>
      <c r="CX1595" s="24"/>
      <c r="CY1595" s="24"/>
      <c r="CZ1595" s="24"/>
      <c r="DA1595" s="24"/>
      <c r="DB1595" s="24"/>
      <c r="DC1595" s="24"/>
      <c r="DD1595" s="24"/>
      <c r="DE1595" s="24"/>
      <c r="DF1595" s="26" t="s">
        <v>139</v>
      </c>
      <c r="DG1595" s="26" t="s">
        <v>120</v>
      </c>
      <c r="DH1595" s="26" t="s">
        <v>139</v>
      </c>
      <c r="DI1595" s="26" t="s">
        <v>139</v>
      </c>
      <c r="DJ1595" s="26" t="s">
        <v>139</v>
      </c>
      <c r="DK1595" s="26" t="s">
        <v>139</v>
      </c>
      <c r="DL1595" s="26" t="s">
        <v>139</v>
      </c>
      <c r="DM1595" s="26" t="s">
        <v>139</v>
      </c>
      <c r="DN1595" s="26" t="s">
        <v>139</v>
      </c>
      <c r="DO1595" s="26" t="s">
        <v>139</v>
      </c>
    </row>
    <row r="1596" spans="1:119" ht="20.100000000000001" customHeight="1" x14ac:dyDescent="0.25">
      <c r="A1596" s="29" t="str">
        <f t="shared" si="336"/>
        <v>Kalinga Mission for Indigenous Children and Youth Development8</v>
      </c>
      <c r="B1596" s="29" t="str">
        <f t="shared" si="337"/>
        <v>Kalinga Mission for Indigenous Children and Youth Development</v>
      </c>
      <c r="C1596" s="29">
        <f t="shared" si="338"/>
        <v>8</v>
      </c>
      <c r="D1596" s="30" t="str">
        <f t="shared" si="339"/>
        <v>East and Southeast Asia</v>
      </c>
      <c r="E1596" s="30" t="str">
        <f t="shared" si="340"/>
        <v>Gapan City, Philippines</v>
      </c>
      <c r="F1596" s="31">
        <f t="shared" si="341"/>
        <v>5</v>
      </c>
      <c r="G1596" s="31">
        <f t="shared" si="342"/>
        <v>4</v>
      </c>
      <c r="H1596" s="31">
        <f t="shared" si="343"/>
        <v>5</v>
      </c>
      <c r="I1596" s="31">
        <f t="shared" si="344"/>
        <v>5</v>
      </c>
      <c r="J1596" s="31">
        <f t="shared" si="345"/>
        <v>5</v>
      </c>
      <c r="K1596" s="31">
        <f t="shared" si="346"/>
        <v>5</v>
      </c>
      <c r="L1596" s="31">
        <f t="shared" si="347"/>
        <v>5</v>
      </c>
      <c r="M1596" s="31">
        <f t="shared" si="348"/>
        <v>4</v>
      </c>
      <c r="N1596" s="31">
        <f t="shared" si="349"/>
        <v>4.8</v>
      </c>
      <c r="O1596" s="26" t="s">
        <v>8836</v>
      </c>
      <c r="P1596" s="26" t="s">
        <v>108</v>
      </c>
      <c r="Q1596" s="27">
        <v>41771</v>
      </c>
      <c r="R1596" s="26" t="s">
        <v>305</v>
      </c>
      <c r="S1596" s="26" t="s">
        <v>193</v>
      </c>
      <c r="T1596" s="26" t="s">
        <v>194</v>
      </c>
      <c r="U1596" s="26" t="s">
        <v>307</v>
      </c>
      <c r="V1596" s="26" t="s">
        <v>469</v>
      </c>
      <c r="W1596" s="26" t="s">
        <v>3395</v>
      </c>
      <c r="X1596" s="26" t="s">
        <v>8837</v>
      </c>
      <c r="Y1596" s="26" t="s">
        <v>8838</v>
      </c>
      <c r="Z1596" s="24"/>
      <c r="AA1596" s="24"/>
      <c r="AB1596" s="26" t="s">
        <v>117</v>
      </c>
      <c r="AC1596" s="28">
        <v>12000</v>
      </c>
      <c r="AD1596" s="26" t="s">
        <v>4894</v>
      </c>
      <c r="AE1596" s="24"/>
      <c r="AF1596" s="26" t="s">
        <v>139</v>
      </c>
      <c r="AG1596" s="26" t="s">
        <v>846</v>
      </c>
      <c r="AH1596" s="26" t="s">
        <v>906</v>
      </c>
      <c r="AI1596" s="28">
        <v>12000</v>
      </c>
      <c r="AJ1596" s="26" t="s">
        <v>8839</v>
      </c>
      <c r="AK1596" s="26" t="s">
        <v>8840</v>
      </c>
      <c r="AL1596" s="26" t="s">
        <v>8841</v>
      </c>
      <c r="AM1596" s="26" t="s">
        <v>2983</v>
      </c>
      <c r="AN1596" s="26" t="s">
        <v>2983</v>
      </c>
      <c r="AO1596" s="26" t="s">
        <v>2983</v>
      </c>
      <c r="AP1596" s="26" t="s">
        <v>2983</v>
      </c>
      <c r="AQ1596" s="26" t="s">
        <v>2983</v>
      </c>
      <c r="AR1596" s="26" t="s">
        <v>8842</v>
      </c>
      <c r="AS1596" s="24"/>
      <c r="AT1596" s="24"/>
      <c r="AU1596" s="24"/>
      <c r="AV1596" s="24"/>
      <c r="AW1596" s="28">
        <v>59313</v>
      </c>
      <c r="AX1596" s="26">
        <v>160</v>
      </c>
      <c r="AY1596" s="28">
        <v>180</v>
      </c>
      <c r="AZ1596" s="28">
        <v>160</v>
      </c>
      <c r="BA1596" s="26">
        <v>0</v>
      </c>
      <c r="BB1596" s="26" t="s">
        <v>241</v>
      </c>
      <c r="BC1596" s="26" t="s">
        <v>8843</v>
      </c>
      <c r="BD1596" s="26" t="s">
        <v>125</v>
      </c>
      <c r="BE1596" s="26" t="s">
        <v>2983</v>
      </c>
      <c r="BF1596" s="26" t="s">
        <v>8844</v>
      </c>
      <c r="BG1596" s="26" t="s">
        <v>3395</v>
      </c>
      <c r="BH1596" s="24"/>
      <c r="BI1596" s="24"/>
      <c r="BJ1596" s="24"/>
      <c r="BK1596" s="24"/>
      <c r="BL1596" s="24"/>
      <c r="BM1596" s="24"/>
      <c r="BN1596" s="24"/>
      <c r="BO1596" s="24"/>
      <c r="BP1596" s="24"/>
      <c r="BQ1596" s="24"/>
      <c r="BR1596" s="26">
        <v>5</v>
      </c>
      <c r="BS1596" s="26">
        <v>4</v>
      </c>
      <c r="BT1596" s="26">
        <v>5</v>
      </c>
      <c r="BU1596" s="26">
        <v>5</v>
      </c>
      <c r="BV1596" s="26">
        <v>5</v>
      </c>
      <c r="BW1596" s="26">
        <v>5</v>
      </c>
      <c r="BX1596" s="26">
        <v>5</v>
      </c>
      <c r="BY1596" s="26">
        <v>4</v>
      </c>
      <c r="BZ1596" s="24"/>
      <c r="CA1596" s="24"/>
      <c r="CB1596" s="24"/>
      <c r="CC1596" s="24"/>
      <c r="CD1596" s="24"/>
      <c r="CE1596" s="24"/>
      <c r="CF1596" s="24"/>
      <c r="CG1596" s="24"/>
      <c r="CH1596" s="24"/>
      <c r="CI1596" s="24"/>
      <c r="CJ1596" s="24"/>
      <c r="CK1596" s="24"/>
      <c r="CL1596" s="24"/>
      <c r="CM1596" s="24"/>
      <c r="CN1596" s="24"/>
      <c r="CO1596" s="24"/>
      <c r="CP1596" s="24"/>
      <c r="CQ1596" s="24"/>
      <c r="CR1596" s="24"/>
      <c r="CS1596" s="24"/>
      <c r="CT1596" s="24"/>
      <c r="CU1596" s="24"/>
      <c r="CV1596" s="24"/>
      <c r="CW1596" s="24"/>
      <c r="CX1596" s="24"/>
      <c r="CY1596" s="24"/>
      <c r="CZ1596" s="24"/>
      <c r="DA1596" s="24"/>
      <c r="DB1596" s="24"/>
      <c r="DC1596" s="24"/>
      <c r="DD1596" s="24"/>
      <c r="DE1596" s="24"/>
      <c r="DF1596" s="26" t="s">
        <v>120</v>
      </c>
      <c r="DG1596" s="26" t="s">
        <v>120</v>
      </c>
      <c r="DH1596" s="26" t="s">
        <v>139</v>
      </c>
      <c r="DI1596" s="26" t="s">
        <v>120</v>
      </c>
      <c r="DJ1596" s="26" t="s">
        <v>139</v>
      </c>
      <c r="DK1596" s="26" t="s">
        <v>139</v>
      </c>
      <c r="DL1596" s="26" t="s">
        <v>139</v>
      </c>
      <c r="DM1596" s="26" t="s">
        <v>139</v>
      </c>
      <c r="DN1596" s="26" t="s">
        <v>139</v>
      </c>
      <c r="DO1596" s="26" t="s">
        <v>139</v>
      </c>
    </row>
    <row r="1597" spans="1:119" ht="20.100000000000001" customHeight="1" x14ac:dyDescent="0.25">
      <c r="A1597" s="29" t="str">
        <f t="shared" si="336"/>
        <v>Kalinga Mission for Indigenous Children and Youth Development7</v>
      </c>
      <c r="B1597" s="29" t="str">
        <f t="shared" si="337"/>
        <v>Kalinga Mission for Indigenous Children and Youth Development</v>
      </c>
      <c r="C1597" s="29">
        <f t="shared" si="338"/>
        <v>7</v>
      </c>
      <c r="D1597" s="30" t="str">
        <f t="shared" si="339"/>
        <v>East and Southeast Asia</v>
      </c>
      <c r="E1597" s="30" t="str">
        <f t="shared" si="340"/>
        <v>Gapan City, Philippines</v>
      </c>
      <c r="F1597" s="31">
        <f t="shared" si="341"/>
        <v>4</v>
      </c>
      <c r="G1597" s="31">
        <f t="shared" si="342"/>
        <v>5</v>
      </c>
      <c r="H1597" s="31">
        <f t="shared" si="343"/>
        <v>4</v>
      </c>
      <c r="I1597" s="31">
        <f t="shared" si="344"/>
        <v>4</v>
      </c>
      <c r="J1597" s="31">
        <f t="shared" si="345"/>
        <v>4</v>
      </c>
      <c r="K1597" s="31">
        <f t="shared" si="346"/>
        <v>4</v>
      </c>
      <c r="L1597" s="31">
        <f t="shared" si="347"/>
        <v>4</v>
      </c>
      <c r="M1597" s="31">
        <f t="shared" si="348"/>
        <v>5</v>
      </c>
      <c r="N1597" s="31">
        <f t="shared" si="349"/>
        <v>4.3</v>
      </c>
      <c r="O1597" s="26" t="s">
        <v>8845</v>
      </c>
      <c r="P1597" s="26" t="s">
        <v>108</v>
      </c>
      <c r="Q1597" s="27">
        <v>41400</v>
      </c>
      <c r="R1597" s="26" t="s">
        <v>166</v>
      </c>
      <c r="S1597" s="26" t="s">
        <v>206</v>
      </c>
      <c r="T1597" s="26" t="s">
        <v>207</v>
      </c>
      <c r="U1597" s="26" t="s">
        <v>307</v>
      </c>
      <c r="V1597" s="26" t="s">
        <v>469</v>
      </c>
      <c r="W1597" s="26" t="s">
        <v>3395</v>
      </c>
      <c r="X1597" s="26" t="s">
        <v>8837</v>
      </c>
      <c r="Y1597" s="26" t="s">
        <v>8838</v>
      </c>
      <c r="Z1597" s="24"/>
      <c r="AA1597" s="24"/>
      <c r="AB1597" s="26" t="s">
        <v>117</v>
      </c>
      <c r="AC1597" s="28">
        <v>12000</v>
      </c>
      <c r="AD1597" s="26" t="s">
        <v>4894</v>
      </c>
      <c r="AE1597" s="24"/>
      <c r="AF1597" s="26" t="s">
        <v>139</v>
      </c>
      <c r="AG1597" s="26" t="s">
        <v>846</v>
      </c>
      <c r="AH1597" s="26" t="s">
        <v>235</v>
      </c>
      <c r="AI1597" s="28">
        <v>12000</v>
      </c>
      <c r="AJ1597" s="26" t="s">
        <v>8846</v>
      </c>
      <c r="AK1597" s="26" t="s">
        <v>8840</v>
      </c>
      <c r="AL1597" s="26" t="s">
        <v>8841</v>
      </c>
      <c r="AM1597" s="24"/>
      <c r="AN1597" s="24"/>
      <c r="AO1597" s="24"/>
      <c r="AP1597" s="24"/>
      <c r="AQ1597" s="26" t="s">
        <v>8847</v>
      </c>
      <c r="AR1597" s="24"/>
      <c r="AS1597" s="24"/>
      <c r="AT1597" s="24"/>
      <c r="AU1597" s="24"/>
      <c r="AV1597" s="24"/>
      <c r="AW1597" s="28">
        <v>55101</v>
      </c>
      <c r="AX1597" s="26">
        <v>135</v>
      </c>
      <c r="AY1597" s="28">
        <v>153</v>
      </c>
      <c r="AZ1597" s="28">
        <v>135</v>
      </c>
      <c r="BA1597" s="26">
        <v>0</v>
      </c>
      <c r="BB1597" s="26" t="s">
        <v>241</v>
      </c>
      <c r="BC1597" s="26" t="s">
        <v>8843</v>
      </c>
      <c r="BD1597" s="26" t="s">
        <v>125</v>
      </c>
      <c r="BE1597" s="24"/>
      <c r="BF1597" s="26" t="s">
        <v>8848</v>
      </c>
      <c r="BG1597" s="26" t="s">
        <v>261</v>
      </c>
      <c r="BH1597" s="26" t="s">
        <v>8849</v>
      </c>
      <c r="BI1597" s="26" t="s">
        <v>261</v>
      </c>
      <c r="BJ1597" s="26" t="s">
        <v>8850</v>
      </c>
      <c r="BK1597" s="26" t="s">
        <v>3395</v>
      </c>
      <c r="BL1597" s="24"/>
      <c r="BM1597" s="24"/>
      <c r="BN1597" s="24"/>
      <c r="BO1597" s="24"/>
      <c r="BP1597" s="24"/>
      <c r="BQ1597" s="24"/>
      <c r="BR1597" s="26">
        <v>4</v>
      </c>
      <c r="BS1597" s="26">
        <v>5</v>
      </c>
      <c r="BT1597" s="26">
        <v>4</v>
      </c>
      <c r="BU1597" s="26">
        <v>4</v>
      </c>
      <c r="BV1597" s="26">
        <v>4</v>
      </c>
      <c r="BW1597" s="26">
        <v>4</v>
      </c>
      <c r="BX1597" s="26">
        <v>4</v>
      </c>
      <c r="BY1597" s="26">
        <v>5</v>
      </c>
      <c r="BZ1597" s="24"/>
      <c r="CA1597" s="24"/>
      <c r="CB1597" s="24"/>
      <c r="CC1597" s="24"/>
      <c r="CD1597" s="24"/>
      <c r="CE1597" s="24"/>
      <c r="CF1597" s="24"/>
      <c r="CG1597" s="24"/>
      <c r="CH1597" s="24"/>
      <c r="CI1597" s="24"/>
      <c r="CJ1597" s="24"/>
      <c r="CK1597" s="24"/>
      <c r="CL1597" s="24"/>
      <c r="CM1597" s="24"/>
      <c r="CN1597" s="24"/>
      <c r="CO1597" s="24"/>
      <c r="CP1597" s="24"/>
      <c r="CQ1597" s="24"/>
      <c r="CR1597" s="24"/>
      <c r="CS1597" s="24"/>
      <c r="CT1597" s="24"/>
      <c r="CU1597" s="24"/>
      <c r="CV1597" s="24"/>
      <c r="CW1597" s="24"/>
      <c r="CX1597" s="24"/>
      <c r="CY1597" s="24"/>
      <c r="CZ1597" s="24"/>
      <c r="DA1597" s="24"/>
      <c r="DB1597" s="24"/>
      <c r="DC1597" s="24"/>
      <c r="DD1597" s="24"/>
      <c r="DE1597" s="24"/>
      <c r="DF1597" s="26" t="s">
        <v>120</v>
      </c>
      <c r="DG1597" s="26" t="s">
        <v>120</v>
      </c>
      <c r="DH1597" s="26" t="s">
        <v>139</v>
      </c>
      <c r="DI1597" s="26" t="s">
        <v>120</v>
      </c>
      <c r="DJ1597" s="26" t="s">
        <v>139</v>
      </c>
      <c r="DK1597" s="26" t="s">
        <v>139</v>
      </c>
      <c r="DL1597" s="26" t="s">
        <v>120</v>
      </c>
      <c r="DM1597" s="26" t="s">
        <v>139</v>
      </c>
      <c r="DN1597" s="26" t="s">
        <v>139</v>
      </c>
      <c r="DO1597" s="26" t="s">
        <v>139</v>
      </c>
    </row>
    <row r="1598" spans="1:119" ht="20.100000000000001" customHeight="1" x14ac:dyDescent="0.25">
      <c r="A1598" s="29" t="str">
        <f t="shared" si="336"/>
        <v>Kalinga Mission for Indigenous Children and Youth Development6</v>
      </c>
      <c r="B1598" s="29" t="str">
        <f t="shared" si="337"/>
        <v>Kalinga Mission for Indigenous Children and Youth Development</v>
      </c>
      <c r="C1598" s="29">
        <f t="shared" si="338"/>
        <v>6</v>
      </c>
      <c r="D1598" s="30" t="str">
        <f t="shared" si="339"/>
        <v>East and Southeast Asia</v>
      </c>
      <c r="E1598" s="30" t="str">
        <f t="shared" si="340"/>
        <v>Gapan City, Philippines</v>
      </c>
      <c r="F1598" s="31">
        <f t="shared" si="341"/>
        <v>4</v>
      </c>
      <c r="G1598" s="31">
        <f t="shared" si="342"/>
        <v>3</v>
      </c>
      <c r="H1598" s="31">
        <f t="shared" si="343"/>
        <v>4</v>
      </c>
      <c r="I1598" s="31">
        <f t="shared" si="344"/>
        <v>4</v>
      </c>
      <c r="J1598" s="31">
        <f t="shared" si="345"/>
        <v>3</v>
      </c>
      <c r="K1598" s="31">
        <f t="shared" si="346"/>
        <v>4</v>
      </c>
      <c r="L1598" s="31">
        <f t="shared" si="347"/>
        <v>5</v>
      </c>
      <c r="M1598" s="31">
        <f t="shared" si="348"/>
        <v>3</v>
      </c>
      <c r="N1598" s="31">
        <f t="shared" si="349"/>
        <v>3.8</v>
      </c>
      <c r="O1598" s="26" t="s">
        <v>8851</v>
      </c>
      <c r="P1598" s="26" t="s">
        <v>108</v>
      </c>
      <c r="Q1598" s="27">
        <v>41038</v>
      </c>
      <c r="R1598" s="26" t="s">
        <v>166</v>
      </c>
      <c r="S1598" s="26" t="s">
        <v>217</v>
      </c>
      <c r="T1598" s="26" t="s">
        <v>175</v>
      </c>
      <c r="U1598" s="26" t="s">
        <v>307</v>
      </c>
      <c r="V1598" s="26" t="s">
        <v>469</v>
      </c>
      <c r="W1598" s="26" t="s">
        <v>3395</v>
      </c>
      <c r="X1598" s="26" t="s">
        <v>8837</v>
      </c>
      <c r="Y1598" s="26" t="s">
        <v>8838</v>
      </c>
      <c r="Z1598" s="24"/>
      <c r="AA1598" s="24"/>
      <c r="AB1598" s="26" t="s">
        <v>117</v>
      </c>
      <c r="AC1598" s="28">
        <v>11000</v>
      </c>
      <c r="AD1598" s="26" t="s">
        <v>4894</v>
      </c>
      <c r="AE1598" s="24"/>
      <c r="AF1598" s="26" t="s">
        <v>139</v>
      </c>
      <c r="AG1598" s="26" t="s">
        <v>846</v>
      </c>
      <c r="AH1598" s="26" t="s">
        <v>250</v>
      </c>
      <c r="AI1598" s="28">
        <v>11000</v>
      </c>
      <c r="AJ1598" s="24"/>
      <c r="AK1598" s="26" t="s">
        <v>8852</v>
      </c>
      <c r="AL1598" s="26" t="s">
        <v>8853</v>
      </c>
      <c r="AM1598" s="26" t="s">
        <v>8854</v>
      </c>
      <c r="AN1598" s="26" t="s">
        <v>8855</v>
      </c>
      <c r="AO1598" s="26" t="s">
        <v>8856</v>
      </c>
      <c r="AP1598" s="24"/>
      <c r="AQ1598" s="24"/>
      <c r="AR1598" s="24"/>
      <c r="AS1598" s="24"/>
      <c r="AT1598" s="24"/>
      <c r="AU1598" s="26" t="s">
        <v>8857</v>
      </c>
      <c r="AV1598" s="24"/>
      <c r="AW1598" s="28">
        <v>40501</v>
      </c>
      <c r="AX1598" s="26">
        <v>108</v>
      </c>
      <c r="AY1598" s="28">
        <v>87</v>
      </c>
      <c r="AZ1598" s="28">
        <v>85</v>
      </c>
      <c r="BA1598" s="26">
        <v>0</v>
      </c>
      <c r="BB1598" s="26" t="s">
        <v>241</v>
      </c>
      <c r="BC1598" s="26" t="s">
        <v>8843</v>
      </c>
      <c r="BD1598" s="26" t="s">
        <v>378</v>
      </c>
      <c r="BE1598" s="24"/>
      <c r="BF1598" s="26" t="s">
        <v>8858</v>
      </c>
      <c r="BG1598" s="26" t="s">
        <v>3395</v>
      </c>
      <c r="BH1598" s="26" t="s">
        <v>8859</v>
      </c>
      <c r="BI1598" s="26" t="s">
        <v>3395</v>
      </c>
      <c r="BJ1598" s="24"/>
      <c r="BK1598" s="24"/>
      <c r="BL1598" s="24"/>
      <c r="BM1598" s="24"/>
      <c r="BN1598" s="24"/>
      <c r="BO1598" s="24"/>
      <c r="BP1598" s="24"/>
      <c r="BQ1598" s="24"/>
      <c r="BR1598" s="26">
        <v>4</v>
      </c>
      <c r="BS1598" s="26">
        <v>3</v>
      </c>
      <c r="BT1598" s="26">
        <v>4</v>
      </c>
      <c r="BU1598" s="26">
        <v>4</v>
      </c>
      <c r="BV1598" s="26">
        <v>3</v>
      </c>
      <c r="BW1598" s="26">
        <v>4</v>
      </c>
      <c r="BX1598" s="26">
        <v>5</v>
      </c>
      <c r="BY1598" s="26">
        <v>3</v>
      </c>
      <c r="BZ1598" s="24"/>
      <c r="CA1598" s="24"/>
      <c r="CB1598" s="24"/>
      <c r="CC1598" s="24"/>
      <c r="CD1598" s="24"/>
      <c r="CE1598" s="24"/>
      <c r="CF1598" s="24"/>
      <c r="CG1598" s="24"/>
      <c r="CH1598" s="24"/>
      <c r="CI1598" s="24"/>
      <c r="CJ1598" s="24"/>
      <c r="CK1598" s="24"/>
      <c r="CL1598" s="24"/>
      <c r="CM1598" s="24"/>
      <c r="CN1598" s="24"/>
      <c r="CO1598" s="24"/>
      <c r="CP1598" s="24"/>
      <c r="CQ1598" s="24"/>
      <c r="CR1598" s="24"/>
      <c r="CS1598" s="24"/>
      <c r="CT1598" s="24"/>
      <c r="CU1598" s="24"/>
      <c r="CV1598" s="24"/>
      <c r="CW1598" s="24"/>
      <c r="CX1598" s="24"/>
      <c r="CY1598" s="24"/>
      <c r="CZ1598" s="24"/>
      <c r="DA1598" s="24"/>
      <c r="DB1598" s="24"/>
      <c r="DC1598" s="24"/>
      <c r="DD1598" s="24"/>
      <c r="DE1598" s="24"/>
      <c r="DF1598" s="26" t="s">
        <v>139</v>
      </c>
      <c r="DG1598" s="26" t="s">
        <v>139</v>
      </c>
      <c r="DH1598" s="26" t="s">
        <v>139</v>
      </c>
      <c r="DI1598" s="26" t="s">
        <v>120</v>
      </c>
      <c r="DJ1598" s="26" t="s">
        <v>139</v>
      </c>
      <c r="DK1598" s="26" t="s">
        <v>139</v>
      </c>
      <c r="DL1598" s="26" t="s">
        <v>139</v>
      </c>
      <c r="DM1598" s="26" t="s">
        <v>139</v>
      </c>
      <c r="DN1598" s="26" t="s">
        <v>139</v>
      </c>
      <c r="DO1598" s="26" t="s">
        <v>139</v>
      </c>
    </row>
    <row r="1599" spans="1:119" ht="20.100000000000001" customHeight="1" x14ac:dyDescent="0.25">
      <c r="A1599" s="29" t="str">
        <f t="shared" si="336"/>
        <v>Kalinga Mission for Indigenous Children and Youth Development5</v>
      </c>
      <c r="B1599" s="29" t="str">
        <f t="shared" si="337"/>
        <v>Kalinga Mission for Indigenous Children and Youth Development</v>
      </c>
      <c r="C1599" s="29">
        <f t="shared" si="338"/>
        <v>5</v>
      </c>
      <c r="D1599" s="30" t="str">
        <f t="shared" si="339"/>
        <v>East and Southeast Asia</v>
      </c>
      <c r="E1599" s="30" t="str">
        <f t="shared" si="340"/>
        <v>Gapan City, Philippines</v>
      </c>
      <c r="F1599" s="31">
        <f t="shared" si="341"/>
        <v>3</v>
      </c>
      <c r="G1599" s="31">
        <f t="shared" si="342"/>
        <v>2</v>
      </c>
      <c r="H1599" s="31">
        <f t="shared" si="343"/>
        <v>3</v>
      </c>
      <c r="I1599" s="31">
        <f t="shared" si="344"/>
        <v>3</v>
      </c>
      <c r="J1599" s="31">
        <f t="shared" si="345"/>
        <v>2</v>
      </c>
      <c r="K1599" s="31">
        <f t="shared" si="346"/>
        <v>3</v>
      </c>
      <c r="L1599" s="31">
        <f t="shared" si="347"/>
        <v>4</v>
      </c>
      <c r="M1599" s="31">
        <f t="shared" si="348"/>
        <v>2</v>
      </c>
      <c r="N1599" s="31">
        <f t="shared" si="349"/>
        <v>2.8</v>
      </c>
      <c r="O1599" s="26" t="s">
        <v>8860</v>
      </c>
      <c r="P1599" s="26" t="s">
        <v>108</v>
      </c>
      <c r="Q1599" s="27">
        <v>40672</v>
      </c>
      <c r="R1599" s="26" t="s">
        <v>166</v>
      </c>
      <c r="S1599" s="26" t="s">
        <v>409</v>
      </c>
      <c r="T1599" s="26" t="s">
        <v>333</v>
      </c>
      <c r="U1599" s="26" t="s">
        <v>307</v>
      </c>
      <c r="V1599" s="26" t="s">
        <v>469</v>
      </c>
      <c r="W1599" s="26" t="s">
        <v>3395</v>
      </c>
      <c r="X1599" s="26" t="s">
        <v>8837</v>
      </c>
      <c r="Y1599" s="26" t="s">
        <v>8838</v>
      </c>
      <c r="Z1599" s="24"/>
      <c r="AA1599" s="24"/>
      <c r="AB1599" s="26" t="s">
        <v>117</v>
      </c>
      <c r="AC1599" s="28">
        <v>9000</v>
      </c>
      <c r="AD1599" s="26" t="s">
        <v>4894</v>
      </c>
      <c r="AE1599" s="24"/>
      <c r="AF1599" s="26" t="s">
        <v>139</v>
      </c>
      <c r="AG1599" s="26" t="s">
        <v>846</v>
      </c>
      <c r="AH1599" s="26" t="s">
        <v>176</v>
      </c>
      <c r="AI1599" s="28">
        <v>9000</v>
      </c>
      <c r="AJ1599" s="24"/>
      <c r="AK1599" s="26" t="s">
        <v>8852</v>
      </c>
      <c r="AL1599" s="26" t="s">
        <v>8861</v>
      </c>
      <c r="AM1599" s="26" t="s">
        <v>8862</v>
      </c>
      <c r="AN1599" s="26" t="s">
        <v>8863</v>
      </c>
      <c r="AO1599" s="26" t="s">
        <v>8864</v>
      </c>
      <c r="AP1599" s="24"/>
      <c r="AQ1599" s="24"/>
      <c r="AR1599" s="24"/>
      <c r="AS1599" s="26" t="s">
        <v>8865</v>
      </c>
      <c r="AT1599" s="24"/>
      <c r="AU1599" s="26" t="s">
        <v>8866</v>
      </c>
      <c r="AV1599" s="24"/>
      <c r="AW1599" s="28">
        <v>21488</v>
      </c>
      <c r="AX1599" s="26">
        <v>90</v>
      </c>
      <c r="AY1599" s="28">
        <v>108</v>
      </c>
      <c r="AZ1599" s="28">
        <v>90</v>
      </c>
      <c r="BA1599" s="26">
        <v>0</v>
      </c>
      <c r="BB1599" s="26" t="s">
        <v>241</v>
      </c>
      <c r="BC1599" s="26" t="s">
        <v>8843</v>
      </c>
      <c r="BD1599" s="24"/>
      <c r="BE1599" s="24"/>
      <c r="BF1599" s="24"/>
      <c r="BG1599" s="24"/>
      <c r="BH1599" s="26" t="s">
        <v>8858</v>
      </c>
      <c r="BI1599" s="26" t="s">
        <v>3395</v>
      </c>
      <c r="BJ1599" s="26" t="s">
        <v>8867</v>
      </c>
      <c r="BK1599" s="26" t="s">
        <v>8868</v>
      </c>
      <c r="BL1599" s="24"/>
      <c r="BM1599" s="24"/>
      <c r="BN1599" s="24"/>
      <c r="BO1599" s="24"/>
      <c r="BP1599" s="24"/>
      <c r="BQ1599" s="24"/>
      <c r="BR1599" s="26">
        <v>3</v>
      </c>
      <c r="BS1599" s="26">
        <v>2</v>
      </c>
      <c r="BT1599" s="26">
        <v>3</v>
      </c>
      <c r="BU1599" s="26">
        <v>3</v>
      </c>
      <c r="BV1599" s="26">
        <v>2</v>
      </c>
      <c r="BW1599" s="26">
        <v>3</v>
      </c>
      <c r="BX1599" s="26">
        <v>4</v>
      </c>
      <c r="BY1599" s="26">
        <v>2</v>
      </c>
      <c r="BZ1599" s="24"/>
      <c r="CA1599" s="24"/>
      <c r="CB1599" s="24"/>
      <c r="CC1599" s="24"/>
      <c r="CD1599" s="24"/>
      <c r="CE1599" s="24"/>
      <c r="CF1599" s="24"/>
      <c r="CG1599" s="24"/>
      <c r="CH1599" s="24"/>
      <c r="CI1599" s="24"/>
      <c r="CJ1599" s="24"/>
      <c r="CK1599" s="24"/>
      <c r="CL1599" s="24"/>
      <c r="CM1599" s="24"/>
      <c r="CN1599" s="24"/>
      <c r="CO1599" s="24"/>
      <c r="CP1599" s="24"/>
      <c r="CQ1599" s="24"/>
      <c r="CR1599" s="24"/>
      <c r="CS1599" s="24"/>
      <c r="CT1599" s="24"/>
      <c r="CU1599" s="24"/>
      <c r="CV1599" s="24"/>
      <c r="CW1599" s="24"/>
      <c r="CX1599" s="24"/>
      <c r="CY1599" s="24"/>
      <c r="CZ1599" s="24"/>
      <c r="DA1599" s="24"/>
      <c r="DB1599" s="24"/>
      <c r="DC1599" s="24"/>
      <c r="DD1599" s="24"/>
      <c r="DE1599" s="24"/>
      <c r="DF1599" s="26" t="s">
        <v>120</v>
      </c>
      <c r="DG1599" s="26" t="s">
        <v>139</v>
      </c>
      <c r="DH1599" s="26" t="s">
        <v>139</v>
      </c>
      <c r="DI1599" s="26" t="s">
        <v>139</v>
      </c>
      <c r="DJ1599" s="26" t="s">
        <v>139</v>
      </c>
      <c r="DK1599" s="26" t="s">
        <v>139</v>
      </c>
      <c r="DL1599" s="26" t="s">
        <v>139</v>
      </c>
      <c r="DM1599" s="26" t="s">
        <v>139</v>
      </c>
      <c r="DN1599" s="26" t="s">
        <v>139</v>
      </c>
      <c r="DO1599" s="26" t="s">
        <v>139</v>
      </c>
    </row>
    <row r="1600" spans="1:119" ht="20.100000000000001" customHeight="1" x14ac:dyDescent="0.25">
      <c r="A1600" s="29" t="str">
        <f t="shared" si="336"/>
        <v>Kalinga Mission for Indigenous Children and Youth Development4</v>
      </c>
      <c r="B1600" s="29" t="str">
        <f t="shared" si="337"/>
        <v>Kalinga Mission for Indigenous Children and Youth Development</v>
      </c>
      <c r="C1600" s="29">
        <f t="shared" si="338"/>
        <v>4</v>
      </c>
      <c r="D1600" s="30" t="str">
        <f t="shared" si="339"/>
        <v>East and Southeast Asia</v>
      </c>
      <c r="E1600" s="30" t="str">
        <f t="shared" si="340"/>
        <v>Gapan City, Philippines</v>
      </c>
      <c r="F1600" s="31">
        <f t="shared" si="341"/>
        <v>3</v>
      </c>
      <c r="G1600" s="31">
        <f t="shared" si="342"/>
        <v>2</v>
      </c>
      <c r="H1600" s="31">
        <f t="shared" si="343"/>
        <v>2</v>
      </c>
      <c r="I1600" s="31">
        <f t="shared" si="344"/>
        <v>3</v>
      </c>
      <c r="J1600" s="31">
        <f t="shared" si="345"/>
        <v>2</v>
      </c>
      <c r="K1600" s="31">
        <f t="shared" si="346"/>
        <v>3</v>
      </c>
      <c r="L1600" s="31">
        <f t="shared" si="347"/>
        <v>4</v>
      </c>
      <c r="M1600" s="31">
        <f t="shared" si="348"/>
        <v>1</v>
      </c>
      <c r="N1600" s="31">
        <f t="shared" si="349"/>
        <v>2.5</v>
      </c>
      <c r="O1600" s="26" t="s">
        <v>8869</v>
      </c>
      <c r="P1600" s="26" t="s">
        <v>108</v>
      </c>
      <c r="Q1600" s="27">
        <v>40312</v>
      </c>
      <c r="R1600" s="26" t="s">
        <v>166</v>
      </c>
      <c r="S1600" s="26" t="s">
        <v>234</v>
      </c>
      <c r="T1600" s="26" t="s">
        <v>224</v>
      </c>
      <c r="U1600" s="26" t="s">
        <v>307</v>
      </c>
      <c r="V1600" s="26" t="s">
        <v>469</v>
      </c>
      <c r="W1600" s="26" t="s">
        <v>3395</v>
      </c>
      <c r="X1600" s="26" t="s">
        <v>8837</v>
      </c>
      <c r="Y1600" s="26" t="s">
        <v>8838</v>
      </c>
      <c r="Z1600" s="24"/>
      <c r="AA1600" s="24"/>
      <c r="AB1600" s="26" t="s">
        <v>117</v>
      </c>
      <c r="AC1600" s="28">
        <v>7000</v>
      </c>
      <c r="AD1600" s="26" t="s">
        <v>4894</v>
      </c>
      <c r="AE1600" s="24"/>
      <c r="AF1600" s="26" t="s">
        <v>139</v>
      </c>
      <c r="AG1600" s="26" t="s">
        <v>846</v>
      </c>
      <c r="AH1600" s="26" t="s">
        <v>185</v>
      </c>
      <c r="AI1600" s="28">
        <v>8000</v>
      </c>
      <c r="AJ1600" s="24"/>
      <c r="AK1600" s="26" t="s">
        <v>8870</v>
      </c>
      <c r="AL1600" s="26" t="s">
        <v>8871</v>
      </c>
      <c r="AM1600" s="26" t="s">
        <v>8862</v>
      </c>
      <c r="AN1600" s="26" t="s">
        <v>8872</v>
      </c>
      <c r="AO1600" s="24"/>
      <c r="AP1600" s="24"/>
      <c r="AQ1600" s="24"/>
      <c r="AR1600" s="24"/>
      <c r="AS1600" s="26" t="s">
        <v>8873</v>
      </c>
      <c r="AT1600" s="24"/>
      <c r="AU1600" s="26" t="s">
        <v>8874</v>
      </c>
      <c r="AV1600" s="24"/>
      <c r="AW1600" s="28">
        <v>18900</v>
      </c>
      <c r="AX1600" s="26">
        <v>81</v>
      </c>
      <c r="AY1600" s="28">
        <v>90</v>
      </c>
      <c r="AZ1600" s="28">
        <v>63</v>
      </c>
      <c r="BA1600" s="26">
        <v>0</v>
      </c>
      <c r="BB1600" s="26" t="s">
        <v>241</v>
      </c>
      <c r="BC1600" s="26" t="s">
        <v>8843</v>
      </c>
      <c r="BD1600" s="24"/>
      <c r="BE1600" s="24"/>
      <c r="BF1600" s="24"/>
      <c r="BG1600" s="24"/>
      <c r="BH1600" s="24"/>
      <c r="BI1600" s="24"/>
      <c r="BJ1600" s="24"/>
      <c r="BK1600" s="24"/>
      <c r="BL1600" s="24"/>
      <c r="BM1600" s="24"/>
      <c r="BN1600" s="24"/>
      <c r="BO1600" s="24"/>
      <c r="BP1600" s="24"/>
      <c r="BQ1600" s="24"/>
      <c r="BR1600" s="26">
        <v>3</v>
      </c>
      <c r="BS1600" s="26">
        <v>2</v>
      </c>
      <c r="BT1600" s="26">
        <v>2</v>
      </c>
      <c r="BU1600" s="26">
        <v>3</v>
      </c>
      <c r="BV1600" s="26">
        <v>2</v>
      </c>
      <c r="BW1600" s="26">
        <v>3</v>
      </c>
      <c r="BX1600" s="26">
        <v>4</v>
      </c>
      <c r="BY1600" s="26">
        <v>1</v>
      </c>
      <c r="BZ1600" s="24"/>
      <c r="CA1600" s="24"/>
      <c r="CB1600" s="24"/>
      <c r="CC1600" s="24"/>
      <c r="CD1600" s="24"/>
      <c r="CE1600" s="24"/>
      <c r="CF1600" s="24"/>
      <c r="CG1600" s="24"/>
      <c r="CH1600" s="24"/>
      <c r="CI1600" s="24"/>
      <c r="CJ1600" s="24"/>
      <c r="CK1600" s="24"/>
      <c r="CL1600" s="24"/>
      <c r="CM1600" s="24"/>
      <c r="CN1600" s="24"/>
      <c r="CO1600" s="24"/>
      <c r="CP1600" s="24"/>
      <c r="CQ1600" s="24"/>
      <c r="CR1600" s="24"/>
      <c r="CS1600" s="24"/>
      <c r="CT1600" s="24"/>
      <c r="CU1600" s="24"/>
      <c r="CV1600" s="24"/>
      <c r="CW1600" s="24"/>
      <c r="CX1600" s="24"/>
      <c r="CY1600" s="24"/>
      <c r="CZ1600" s="24"/>
      <c r="DA1600" s="24"/>
      <c r="DB1600" s="24"/>
      <c r="DC1600" s="24"/>
      <c r="DD1600" s="24"/>
      <c r="DE1600" s="24"/>
      <c r="DF1600" s="26" t="s">
        <v>139</v>
      </c>
      <c r="DG1600" s="26" t="s">
        <v>139</v>
      </c>
      <c r="DH1600" s="26" t="s">
        <v>139</v>
      </c>
      <c r="DI1600" s="26" t="s">
        <v>139</v>
      </c>
      <c r="DJ1600" s="26" t="s">
        <v>139</v>
      </c>
      <c r="DK1600" s="26" t="s">
        <v>139</v>
      </c>
      <c r="DL1600" s="26" t="s">
        <v>139</v>
      </c>
      <c r="DM1600" s="26" t="s">
        <v>139</v>
      </c>
      <c r="DN1600" s="26" t="s">
        <v>139</v>
      </c>
      <c r="DO1600" s="26" t="s">
        <v>139</v>
      </c>
    </row>
    <row r="1601" spans="1:119" ht="20.100000000000001" customHeight="1" x14ac:dyDescent="0.25">
      <c r="A1601" s="29" t="str">
        <f t="shared" si="336"/>
        <v/>
      </c>
      <c r="B1601" s="29" t="str">
        <f t="shared" si="337"/>
        <v>Kamitei Foundation</v>
      </c>
      <c r="C1601" s="29">
        <f t="shared" si="338"/>
        <v>0</v>
      </c>
      <c r="D1601" s="30" t="str">
        <f t="shared" si="339"/>
        <v>Africa and the Middle East</v>
      </c>
      <c r="E1601" s="30" t="str">
        <f t="shared" si="340"/>
        <v>Tanzania</v>
      </c>
      <c r="F1601" s="31">
        <f t="shared" si="341"/>
        <v>0</v>
      </c>
      <c r="G1601" s="31">
        <f t="shared" si="342"/>
        <v>0</v>
      </c>
      <c r="H1601" s="31">
        <f t="shared" si="343"/>
        <v>0</v>
      </c>
      <c r="I1601" s="31">
        <f t="shared" si="344"/>
        <v>0</v>
      </c>
      <c r="J1601" s="31">
        <f t="shared" si="345"/>
        <v>0</v>
      </c>
      <c r="K1601" s="31">
        <f t="shared" si="346"/>
        <v>0</v>
      </c>
      <c r="L1601" s="31">
        <f t="shared" si="347"/>
        <v>0</v>
      </c>
      <c r="M1601" s="31">
        <f t="shared" si="348"/>
        <v>0</v>
      </c>
      <c r="N1601" s="31">
        <f t="shared" si="349"/>
        <v>0</v>
      </c>
      <c r="O1601" s="26" t="s">
        <v>8875</v>
      </c>
      <c r="P1601" s="26" t="s">
        <v>108</v>
      </c>
      <c r="Q1601" s="27">
        <v>40232</v>
      </c>
      <c r="R1601" s="24"/>
      <c r="S1601" s="24"/>
      <c r="T1601" s="26" t="s">
        <v>224</v>
      </c>
      <c r="U1601" s="24"/>
      <c r="V1601" s="26" t="s">
        <v>169</v>
      </c>
      <c r="W1601" s="26" t="s">
        <v>417</v>
      </c>
      <c r="X1601" s="24"/>
      <c r="Y1601" s="26" t="s">
        <v>8876</v>
      </c>
      <c r="Z1601" s="24"/>
      <c r="AA1601" s="24"/>
      <c r="AB1601" s="26" t="s">
        <v>228</v>
      </c>
      <c r="AC1601" s="28">
        <v>25000</v>
      </c>
      <c r="AD1601" s="24"/>
      <c r="AE1601" s="24"/>
      <c r="AF1601" s="26" t="s">
        <v>139</v>
      </c>
      <c r="AG1601" s="26" t="s">
        <v>1852</v>
      </c>
      <c r="AH1601" s="24"/>
      <c r="AI1601" s="28">
        <v>25000</v>
      </c>
      <c r="AJ1601" s="24"/>
      <c r="AK1601" s="26" t="s">
        <v>8877</v>
      </c>
      <c r="AL1601" s="26" t="s">
        <v>231</v>
      </c>
      <c r="AM1601" s="26" t="s">
        <v>8878</v>
      </c>
      <c r="AN1601" s="24"/>
      <c r="AO1601" s="24"/>
      <c r="AP1601" s="24"/>
      <c r="AQ1601" s="24"/>
      <c r="AR1601" s="24"/>
      <c r="AS1601" s="24"/>
      <c r="AT1601" s="24"/>
      <c r="AU1601" s="24"/>
      <c r="AV1601" s="24"/>
      <c r="AW1601" s="28">
        <v>214136</v>
      </c>
      <c r="AX1601" s="26">
        <v>3000</v>
      </c>
      <c r="AY1601" s="28">
        <v>0</v>
      </c>
      <c r="AZ1601" s="28">
        <v>0</v>
      </c>
      <c r="BA1601" s="26">
        <v>0</v>
      </c>
      <c r="BB1601" s="24"/>
      <c r="BC1601" s="24"/>
      <c r="BD1601" s="24"/>
      <c r="BE1601" s="24"/>
      <c r="BF1601" s="24"/>
      <c r="BG1601" s="24"/>
      <c r="BH1601" s="24"/>
      <c r="BI1601" s="24"/>
      <c r="BJ1601" s="24"/>
      <c r="BK1601" s="24"/>
      <c r="BL1601" s="24"/>
      <c r="BM1601" s="24"/>
      <c r="BN1601" s="24"/>
      <c r="BO1601" s="24"/>
      <c r="BP1601" s="24"/>
      <c r="BQ1601" s="24"/>
      <c r="BR1601" s="26">
        <v>0</v>
      </c>
      <c r="BS1601" s="26">
        <v>0</v>
      </c>
      <c r="BT1601" s="26">
        <v>0</v>
      </c>
      <c r="BU1601" s="26">
        <v>0</v>
      </c>
      <c r="BV1601" s="26">
        <v>0</v>
      </c>
      <c r="BW1601" s="26">
        <v>0</v>
      </c>
      <c r="BX1601" s="26">
        <v>0</v>
      </c>
      <c r="BY1601" s="26">
        <v>0</v>
      </c>
      <c r="BZ1601" s="24"/>
      <c r="CA1601" s="24"/>
      <c r="CB1601" s="24"/>
      <c r="CC1601" s="24"/>
      <c r="CD1601" s="24"/>
      <c r="CE1601" s="24"/>
      <c r="CF1601" s="24"/>
      <c r="CG1601" s="24"/>
      <c r="CH1601" s="24"/>
      <c r="CI1601" s="24"/>
      <c r="CJ1601" s="24"/>
      <c r="CK1601" s="24"/>
      <c r="CL1601" s="24"/>
      <c r="CM1601" s="24"/>
      <c r="CN1601" s="24"/>
      <c r="CO1601" s="24"/>
      <c r="CP1601" s="24"/>
      <c r="CQ1601" s="24"/>
      <c r="CR1601" s="24"/>
      <c r="CS1601" s="24"/>
      <c r="CT1601" s="24"/>
      <c r="CU1601" s="24"/>
      <c r="CV1601" s="24"/>
      <c r="CW1601" s="24"/>
      <c r="CX1601" s="24"/>
      <c r="CY1601" s="24"/>
      <c r="CZ1601" s="24"/>
      <c r="DA1601" s="24"/>
      <c r="DB1601" s="24"/>
      <c r="DC1601" s="24"/>
      <c r="DD1601" s="24"/>
      <c r="DE1601" s="24"/>
      <c r="DF1601" s="26" t="s">
        <v>139</v>
      </c>
      <c r="DG1601" s="26" t="s">
        <v>139</v>
      </c>
      <c r="DH1601" s="26" t="s">
        <v>139</v>
      </c>
      <c r="DI1601" s="26" t="s">
        <v>139</v>
      </c>
      <c r="DJ1601" s="26" t="s">
        <v>139</v>
      </c>
      <c r="DK1601" s="26" t="s">
        <v>139</v>
      </c>
      <c r="DL1601" s="26" t="s">
        <v>139</v>
      </c>
      <c r="DM1601" s="26" t="s">
        <v>139</v>
      </c>
      <c r="DN1601" s="26" t="s">
        <v>139</v>
      </c>
      <c r="DO1601" s="26" t="s">
        <v>139</v>
      </c>
    </row>
    <row r="1602" spans="1:119" ht="20.100000000000001" customHeight="1" x14ac:dyDescent="0.25">
      <c r="A1602" s="29" t="str">
        <f t="shared" si="336"/>
        <v>Karenni Further Studies Program8</v>
      </c>
      <c r="B1602" s="29" t="str">
        <f t="shared" si="337"/>
        <v>Karenni Further Studies Program</v>
      </c>
      <c r="C1602" s="29">
        <f t="shared" si="338"/>
        <v>8</v>
      </c>
      <c r="D1602" s="30" t="str">
        <f t="shared" si="339"/>
        <v>East and Southeast Asia</v>
      </c>
      <c r="E1602" s="30" t="str">
        <f t="shared" si="340"/>
        <v>Mae Hong Son, Thailand</v>
      </c>
      <c r="F1602" s="31">
        <f t="shared" si="341"/>
        <v>4</v>
      </c>
      <c r="G1602" s="31">
        <f t="shared" si="342"/>
        <v>4</v>
      </c>
      <c r="H1602" s="31">
        <f t="shared" si="343"/>
        <v>4</v>
      </c>
      <c r="I1602" s="31">
        <f t="shared" si="344"/>
        <v>4</v>
      </c>
      <c r="J1602" s="31">
        <f t="shared" si="345"/>
        <v>4</v>
      </c>
      <c r="K1602" s="31">
        <f t="shared" si="346"/>
        <v>4</v>
      </c>
      <c r="L1602" s="31">
        <f t="shared" si="347"/>
        <v>4</v>
      </c>
      <c r="M1602" s="31">
        <f t="shared" si="348"/>
        <v>3</v>
      </c>
      <c r="N1602" s="31">
        <f t="shared" si="349"/>
        <v>3.9</v>
      </c>
      <c r="O1602" s="26" t="s">
        <v>8879</v>
      </c>
      <c r="P1602" s="26" t="s">
        <v>108</v>
      </c>
      <c r="Q1602" s="27">
        <v>42858</v>
      </c>
      <c r="R1602" s="26" t="s">
        <v>305</v>
      </c>
      <c r="S1602" s="26" t="s">
        <v>167</v>
      </c>
      <c r="T1602" s="26" t="s">
        <v>142</v>
      </c>
      <c r="U1602" s="26" t="s">
        <v>307</v>
      </c>
      <c r="V1602" s="26" t="s">
        <v>469</v>
      </c>
      <c r="W1602" s="26" t="s">
        <v>938</v>
      </c>
      <c r="X1602" s="26" t="s">
        <v>8880</v>
      </c>
      <c r="Y1602" s="26" t="s">
        <v>8881</v>
      </c>
      <c r="Z1602" s="24"/>
      <c r="AA1602" s="24"/>
      <c r="AB1602" s="26" t="s">
        <v>117</v>
      </c>
      <c r="AC1602" s="28">
        <v>6000</v>
      </c>
      <c r="AD1602" s="24"/>
      <c r="AE1602" s="24"/>
      <c r="AF1602" s="26" t="s">
        <v>139</v>
      </c>
      <c r="AG1602" s="26" t="s">
        <v>224</v>
      </c>
      <c r="AH1602" s="26" t="s">
        <v>906</v>
      </c>
      <c r="AI1602" s="28">
        <v>6000</v>
      </c>
      <c r="AJ1602" s="26" t="s">
        <v>8882</v>
      </c>
      <c r="AK1602" s="26" t="s">
        <v>8883</v>
      </c>
      <c r="AL1602" s="26" t="s">
        <v>8884</v>
      </c>
      <c r="AM1602" s="24"/>
      <c r="AN1602" s="24"/>
      <c r="AO1602" s="24"/>
      <c r="AP1602" s="24"/>
      <c r="AQ1602" s="24"/>
      <c r="AR1602" s="26" t="s">
        <v>8885</v>
      </c>
      <c r="AS1602" s="24"/>
      <c r="AT1602" s="24"/>
      <c r="AU1602" s="26" t="s">
        <v>8886</v>
      </c>
      <c r="AV1602" s="24"/>
      <c r="AW1602" s="28">
        <v>8500</v>
      </c>
      <c r="AX1602" s="26">
        <v>95</v>
      </c>
      <c r="AY1602" s="28">
        <v>95</v>
      </c>
      <c r="AZ1602" s="28">
        <v>90</v>
      </c>
      <c r="BA1602" s="26">
        <v>95</v>
      </c>
      <c r="BB1602" s="24"/>
      <c r="BC1602" s="26" t="s">
        <v>3618</v>
      </c>
      <c r="BD1602" s="26" t="s">
        <v>125</v>
      </c>
      <c r="BE1602" s="24"/>
      <c r="BF1602" s="26" t="s">
        <v>8887</v>
      </c>
      <c r="BG1602" s="26" t="s">
        <v>938</v>
      </c>
      <c r="BH1602" s="24"/>
      <c r="BI1602" s="24"/>
      <c r="BJ1602" s="24"/>
      <c r="BK1602" s="24"/>
      <c r="BL1602" s="24"/>
      <c r="BM1602" s="24"/>
      <c r="BN1602" s="24"/>
      <c r="BO1602" s="24"/>
      <c r="BP1602" s="24"/>
      <c r="BQ1602" s="24"/>
      <c r="BR1602" s="26">
        <v>4</v>
      </c>
      <c r="BS1602" s="26">
        <v>4</v>
      </c>
      <c r="BT1602" s="26">
        <v>4</v>
      </c>
      <c r="BU1602" s="26">
        <v>4</v>
      </c>
      <c r="BV1602" s="26">
        <v>4</v>
      </c>
      <c r="BW1602" s="26">
        <v>4</v>
      </c>
      <c r="BX1602" s="26">
        <v>4</v>
      </c>
      <c r="BY1602" s="26">
        <v>3</v>
      </c>
      <c r="BZ1602" s="24"/>
      <c r="CA1602" s="24"/>
      <c r="CB1602" s="24"/>
      <c r="CC1602" s="24"/>
      <c r="CD1602" s="24"/>
      <c r="CE1602" s="24"/>
      <c r="CF1602" s="24"/>
      <c r="CG1602" s="24"/>
      <c r="CH1602" s="24"/>
      <c r="CI1602" s="24"/>
      <c r="CJ1602" s="24"/>
      <c r="CK1602" s="24"/>
      <c r="CL1602" s="24"/>
      <c r="CM1602" s="24"/>
      <c r="CN1602" s="24"/>
      <c r="CO1602" s="24"/>
      <c r="CP1602" s="24"/>
      <c r="CQ1602" s="24"/>
      <c r="CR1602" s="24"/>
      <c r="CS1602" s="24"/>
      <c r="CT1602" s="24"/>
      <c r="CU1602" s="24"/>
      <c r="CV1602" s="24"/>
      <c r="CW1602" s="24"/>
      <c r="CX1602" s="24"/>
      <c r="CY1602" s="24"/>
      <c r="CZ1602" s="24"/>
      <c r="DA1602" s="24"/>
      <c r="DB1602" s="24"/>
      <c r="DC1602" s="24"/>
      <c r="DD1602" s="24"/>
      <c r="DE1602" s="24"/>
      <c r="DF1602" s="26" t="s">
        <v>139</v>
      </c>
      <c r="DG1602" s="26" t="s">
        <v>120</v>
      </c>
      <c r="DH1602" s="26" t="s">
        <v>139</v>
      </c>
      <c r="DI1602" s="26" t="s">
        <v>139</v>
      </c>
      <c r="DJ1602" s="26" t="s">
        <v>139</v>
      </c>
      <c r="DK1602" s="26" t="s">
        <v>139</v>
      </c>
      <c r="DL1602" s="26" t="s">
        <v>139</v>
      </c>
      <c r="DM1602" s="26" t="s">
        <v>139</v>
      </c>
      <c r="DN1602" s="26" t="s">
        <v>139</v>
      </c>
      <c r="DO1602" s="26" t="s">
        <v>139</v>
      </c>
    </row>
    <row r="1603" spans="1:119" ht="20.100000000000001" customHeight="1" x14ac:dyDescent="0.25">
      <c r="A1603" s="29" t="str">
        <f t="shared" ref="A1603:A1666" si="350">IFERROR(IF(C1603=0,NA(),B1603&amp;C1603),"")</f>
        <v>Karenni Further Studies Program7</v>
      </c>
      <c r="B1603" s="29" t="str">
        <f t="shared" ref="B1603:B1666" si="351">IFERROR(IF(AA1603=0,Y1603&amp;IF(Z1603=0,""," ("&amp;Z1603&amp;")"),AA1603&amp;IF(Z1603=0,""," ("&amp;Z1603&amp;")")),"")</f>
        <v>Karenni Further Studies Program</v>
      </c>
      <c r="C1603" s="29">
        <f t="shared" ref="C1603:C1666" si="352">IFERROR(_xlfn.NUMBERVALUE(RIGHT(AH1603,1)),"")</f>
        <v>7</v>
      </c>
      <c r="D1603" s="30" t="str">
        <f t="shared" ref="D1603:D1666" si="353">IFERROR(IF(OR(V1603="Sub-Saharan Africa",V1603="Middle East &amp; North Africa"),"Africa and the Middle East",IF(V1603="Europe &amp; Central Asia","Europe and Eurasia",IF(V1603="East Asia &amp; Pacific","East and Southeast Asia",V1603))),"")</f>
        <v>East and Southeast Asia</v>
      </c>
      <c r="E1603" s="30" t="str">
        <f t="shared" ref="E1603:E1666" si="354">IFERROR(IF(X1603=0,W1603,X1603&amp;", "&amp;W1603),"")</f>
        <v>Mae Hong Son, Thailand</v>
      </c>
      <c r="F1603" s="31">
        <f t="shared" ref="F1603:F1666" si="355">IFERROR(IF(AND(BZ1603+CA1603+CB1603+CC1603&gt;=4,BZ1603+CA1603+CB1603+CC1603&lt;=6),1,IF(AND(BZ1603+CA1603+CB1603+CC1603&gt;=7,BZ1603+CA1603+CB1603+CC1603&lt;=10),2,IF(AND(BZ1603+CA1603+CB1603+CC1603&gt;=11,BZ1603+CA1603+CB1603+CC1603&lt;=14),3,IF(AND(BZ1603+CA1603+CB1603+CC1603&gt;=15,BZ1603+CA1603+CB1603+CC1603&lt;=18),4,IF(AND(BZ1603+CA1603+CB1603+CC1603&gt;=19,BZ1603+CA1603+CB1603+CC1603&lt;=20),5,BR1603))))),"")</f>
        <v>4</v>
      </c>
      <c r="G1603" s="31">
        <f t="shared" ref="G1603:G1666" si="356">IFERROR(IF(AND(CD1603+CE1603+CF1603+CG1603&gt;=4,CD1603+CE1603+CF1603+CG1603&lt;=6),1,IF(AND(CD1603+CE1603+CF1603+CG1603&gt;=7,CD1603+CE1603+CF1603+CG1603&lt;=10),2,IF(AND(CD1603+CE1603+CF1603+CG1603&gt;=11,CD1603+CE1603+CF1603+CG1603&lt;=14),3,IF(AND(CD1603+CE1603+CF1603+CG1603&gt;=15,CD1603+CE1603+CF1603+CG1603&lt;=18),4,IF(AND(CD1603+CE1603+CF1603+CG1603&gt;=19,CD1603+CE1603+CF1603+CG1603&lt;=20),5,BS1603))))),"")</f>
        <v>4</v>
      </c>
      <c r="H1603" s="31">
        <f t="shared" ref="H1603:H1666" si="357">IFERROR(IF(AND(CH1603+CI1603+CJ1603+CK1603&gt;=4,CH1603+CI1603+CJ1603+CK1603&lt;=6),1,IF(AND(CH1603+CI1603+CJ1603+CK1603&gt;=7,CH1603+CI1603+CJ1603+CK1603&lt;=10),2,IF(AND(CH1603+CI1603+CJ1603+CK1603&gt;=11,CH1603+CI1603+CJ1603+CK1603&lt;=14),3,IF(AND(CH1603+CI1603+CJ1603+CK1603&gt;=15,CH1603+CI1603+CJ1603+CK1603&lt;=18),4,IF(AND(CH1603+CI1603+CJ1603+CK1603&gt;=19,CH1603+CI1603+CJ1603+CK1603&lt;=20),5,BT1603))))),"")</f>
        <v>4</v>
      </c>
      <c r="I1603" s="31">
        <f t="shared" ref="I1603:I1666" si="358">IFERROR(IF(AND(CL1603+CM1603+CN1603+CO1603&gt;=4,CL1603+CM1603+CN1603+CO1603&lt;=6),1,IF(AND(CL1603+CM1603+CN1603+CO1603&gt;=7,CL1603+CM1603+CN1603+CO1603&lt;=10),2,IF(AND(CL1603+CM1603+CN1603+CO1603&gt;=11,CL1603+CM1603+CN1603+CO1603&lt;=14),3,IF(AND(CL1603+CM1603+CN1603+CO1603&gt;=15,CL1603+CM1603+CN1603+CO1603&lt;=18),4,IF(AND(CL1603+CM1603+CN1603+CO1603&gt;=19,CL1603+CM1603+CN1603+CO1603&lt;=20),5,BU1603))))),"")</f>
        <v>4</v>
      </c>
      <c r="J1603" s="31">
        <f t="shared" ref="J1603:J1666" si="359">IFERROR(IF(AND(CP1603+CQ1603+CR1603+CS1603&gt;=4,CP1603+CQ1603+CR1603+CS1603&lt;=6),1,IF(AND(CP1603+CQ1603+CR1603+CS1603&gt;=7,CP1603+CQ1603+CR1603+CS1603&lt;=10),2,IF(AND(CP1603+CQ1603+CR1603+CS1603&gt;=11,CP1603+CQ1603+CR1603+CS1603&lt;=14),3,IF(AND(CP1603+CQ1603+CR1603+CS1603&gt;=15,CP1603+CQ1603+CR1603+CS1603&lt;=18),4,IF(AND(CP1603+CQ1603+CR1603+CS1603&gt;=19,CP1603+CQ1603+CR1603+CS1603&lt;=20),5,BV1603))))),"")</f>
        <v>4</v>
      </c>
      <c r="K1603" s="31">
        <f t="shared" ref="K1603:K1666" si="360">IFERROR(IF(AND(CT1603+CU1603+CV1603+CW1603&gt;=4,CT1603+CU1603+CV1603+CW1603&lt;=6),1,IF(AND(CT1603+CU1603+CV1603+CW1603&gt;=7,CT1603+CU1603+CV1603+CW1603&lt;=10),2,IF(AND(CT1603+CU1603+CV1603+CW1603&gt;=11,CT1603+CU1603+CV1603+CW1603&lt;=14),3,IF(AND(CT1603+CU1603+CV1603+CW1603&gt;=15,CT1603+CU1603+CV1603+CW1603&lt;=18),4,IF(AND(CT1603+CU1603+CV1603+CW1603&gt;=19,CT1603+CU1603+CV1603+CW1603&lt;=20),5,BW1603))))),"")</f>
        <v>4</v>
      </c>
      <c r="L1603" s="31">
        <f t="shared" ref="L1603:L1666" si="361">IFERROR(IF(AND(CX1603+CY1603+CZ1603+DA1603&gt;=4,CX1603+CY1603+CZ1603+DA1603&lt;=6),1,IF(AND(CX1603+CY1603+CZ1603+DA1603&gt;=7,CX1603+CY1603+CZ1603+DA1603&lt;=10),2,IF(AND(CX1603+CY1603+CZ1603+DA1603&gt;=11,CX1603+CY1603+CZ1603+DA1603&lt;=14),3,IF(AND(CX1603+CY1603+CZ1603+DA1603&gt;=15,CX1603+CY1603+CZ1603+DA1603&lt;=18),4,IF(AND(CX1603+CY1603+CZ1603+DA1603&gt;=19,CX1603+CY1603+CZ1603+DA1603&lt;=20),5,BX1603))))),"")</f>
        <v>4</v>
      </c>
      <c r="M1603" s="31">
        <f t="shared" ref="M1603:M1666" si="362">IFERROR(IF(AND(DB1603+DC1603+DD1603+DE1603&gt;=4,DB1603+DC1603+DD1603+DE1603&lt;=6),1,IF(AND(DB1603+DC1603+DD1603+DE1603&gt;=7,DB1603+DC1603+DD1603+DE1603&lt;=10),2,IF(AND(DB1603+DC1603+DD1603+DE1603&gt;=11,DB1603+DC1603+DD1603+DE1603&lt;=14),3,IF(AND(DB1603+DC1603+DD1603+DE1603&gt;=15,DB1603+DC1603+DD1603+DE1603&lt;=18),4,IF(AND(DB1603+DC1603+DD1603+DE1603&gt;=19,DB1603+DC1603+DD1603+DE1603&lt;=20),5,BY1603))))),"")</f>
        <v>3</v>
      </c>
      <c r="N1603" s="31">
        <f t="shared" ref="N1603:N1666" si="363">IFERROR(ROUND(AVERAGE(F1603:M1603),1),"")</f>
        <v>3.9</v>
      </c>
      <c r="O1603" s="26" t="s">
        <v>8888</v>
      </c>
      <c r="P1603" s="26" t="s">
        <v>108</v>
      </c>
      <c r="Q1603" s="27">
        <v>42502</v>
      </c>
      <c r="R1603" s="26" t="s">
        <v>166</v>
      </c>
      <c r="S1603" s="26" t="s">
        <v>184</v>
      </c>
      <c r="T1603" s="26" t="s">
        <v>157</v>
      </c>
      <c r="U1603" s="26" t="s">
        <v>112</v>
      </c>
      <c r="V1603" s="26" t="s">
        <v>469</v>
      </c>
      <c r="W1603" s="26" t="s">
        <v>938</v>
      </c>
      <c r="X1603" s="26" t="s">
        <v>8880</v>
      </c>
      <c r="Y1603" s="26" t="s">
        <v>8881</v>
      </c>
      <c r="Z1603" s="24"/>
      <c r="AA1603" s="24"/>
      <c r="AB1603" s="26" t="s">
        <v>117</v>
      </c>
      <c r="AC1603" s="28">
        <v>7000</v>
      </c>
      <c r="AD1603" s="24"/>
      <c r="AE1603" s="24"/>
      <c r="AF1603" s="26" t="s">
        <v>139</v>
      </c>
      <c r="AG1603" s="26" t="s">
        <v>224</v>
      </c>
      <c r="AH1603" s="26" t="s">
        <v>235</v>
      </c>
      <c r="AI1603" s="28">
        <v>7000</v>
      </c>
      <c r="AJ1603" s="26" t="s">
        <v>8889</v>
      </c>
      <c r="AK1603" s="26" t="s">
        <v>8883</v>
      </c>
      <c r="AL1603" s="26" t="s">
        <v>8884</v>
      </c>
      <c r="AM1603" s="24"/>
      <c r="AN1603" s="24"/>
      <c r="AO1603" s="24"/>
      <c r="AP1603" s="24"/>
      <c r="AQ1603" s="26" t="s">
        <v>8890</v>
      </c>
      <c r="AR1603" s="24"/>
      <c r="AS1603" s="24"/>
      <c r="AT1603" s="24"/>
      <c r="AU1603" s="26" t="s">
        <v>8891</v>
      </c>
      <c r="AV1603" s="24"/>
      <c r="AW1603" s="28">
        <v>10277</v>
      </c>
      <c r="AX1603" s="26">
        <v>57</v>
      </c>
      <c r="AY1603" s="28">
        <v>90</v>
      </c>
      <c r="AZ1603" s="28">
        <v>90</v>
      </c>
      <c r="BA1603" s="24"/>
      <c r="BB1603" s="26" t="s">
        <v>148</v>
      </c>
      <c r="BC1603" s="26" t="s">
        <v>3618</v>
      </c>
      <c r="BD1603" s="26" t="s">
        <v>125</v>
      </c>
      <c r="BE1603" s="24"/>
      <c r="BF1603" s="26" t="s">
        <v>8892</v>
      </c>
      <c r="BG1603" s="26" t="s">
        <v>938</v>
      </c>
      <c r="BH1603" s="24"/>
      <c r="BI1603" s="24"/>
      <c r="BJ1603" s="24"/>
      <c r="BK1603" s="24"/>
      <c r="BL1603" s="24"/>
      <c r="BM1603" s="24"/>
      <c r="BN1603" s="24"/>
      <c r="BO1603" s="24"/>
      <c r="BP1603" s="24"/>
      <c r="BQ1603" s="24"/>
      <c r="BR1603" s="26">
        <v>4</v>
      </c>
      <c r="BS1603" s="26">
        <v>4</v>
      </c>
      <c r="BT1603" s="26">
        <v>4</v>
      </c>
      <c r="BU1603" s="26">
        <v>4</v>
      </c>
      <c r="BV1603" s="26">
        <v>4</v>
      </c>
      <c r="BW1603" s="26">
        <v>4</v>
      </c>
      <c r="BX1603" s="26">
        <v>4</v>
      </c>
      <c r="BY1603" s="26">
        <v>3</v>
      </c>
      <c r="BZ1603" s="24"/>
      <c r="CA1603" s="24"/>
      <c r="CB1603" s="24"/>
      <c r="CC1603" s="24"/>
      <c r="CD1603" s="24"/>
      <c r="CE1603" s="24"/>
      <c r="CF1603" s="24"/>
      <c r="CG1603" s="24"/>
      <c r="CH1603" s="24"/>
      <c r="CI1603" s="24"/>
      <c r="CJ1603" s="24"/>
      <c r="CK1603" s="24"/>
      <c r="CL1603" s="24"/>
      <c r="CM1603" s="24"/>
      <c r="CN1603" s="24"/>
      <c r="CO1603" s="24"/>
      <c r="CP1603" s="24"/>
      <c r="CQ1603" s="24"/>
      <c r="CR1603" s="24"/>
      <c r="CS1603" s="24"/>
      <c r="CT1603" s="24"/>
      <c r="CU1603" s="24"/>
      <c r="CV1603" s="24"/>
      <c r="CW1603" s="24"/>
      <c r="CX1603" s="24"/>
      <c r="CY1603" s="24"/>
      <c r="CZ1603" s="24"/>
      <c r="DA1603" s="24"/>
      <c r="DB1603" s="24"/>
      <c r="DC1603" s="24"/>
      <c r="DD1603" s="24"/>
      <c r="DE1603" s="24"/>
      <c r="DF1603" s="26" t="s">
        <v>120</v>
      </c>
      <c r="DG1603" s="26" t="s">
        <v>120</v>
      </c>
      <c r="DH1603" s="26" t="s">
        <v>139</v>
      </c>
      <c r="DI1603" s="26" t="s">
        <v>139</v>
      </c>
      <c r="DJ1603" s="26" t="s">
        <v>139</v>
      </c>
      <c r="DK1603" s="26" t="s">
        <v>139</v>
      </c>
      <c r="DL1603" s="26" t="s">
        <v>139</v>
      </c>
      <c r="DM1603" s="26" t="s">
        <v>139</v>
      </c>
      <c r="DN1603" s="26" t="s">
        <v>139</v>
      </c>
      <c r="DO1603" s="26" t="s">
        <v>139</v>
      </c>
    </row>
    <row r="1604" spans="1:119" ht="20.100000000000001" customHeight="1" x14ac:dyDescent="0.25">
      <c r="A1604" s="29" t="str">
        <f t="shared" si="350"/>
        <v/>
      </c>
      <c r="B1604" s="29" t="str">
        <f t="shared" si="351"/>
        <v>Karenni Further Studies Program</v>
      </c>
      <c r="C1604" s="29">
        <f t="shared" si="352"/>
        <v>0</v>
      </c>
      <c r="D1604" s="30" t="str">
        <f t="shared" si="353"/>
        <v>East and Southeast Asia</v>
      </c>
      <c r="E1604" s="30" t="str">
        <f t="shared" si="354"/>
        <v>Mae Hong Son, Thailand</v>
      </c>
      <c r="F1604" s="31">
        <f t="shared" si="355"/>
        <v>0</v>
      </c>
      <c r="G1604" s="31">
        <f t="shared" si="356"/>
        <v>0</v>
      </c>
      <c r="H1604" s="31">
        <f t="shared" si="357"/>
        <v>0</v>
      </c>
      <c r="I1604" s="31">
        <f t="shared" si="358"/>
        <v>0</v>
      </c>
      <c r="J1604" s="31">
        <f t="shared" si="359"/>
        <v>0</v>
      </c>
      <c r="K1604" s="31">
        <f t="shared" si="360"/>
        <v>0</v>
      </c>
      <c r="L1604" s="31">
        <f t="shared" si="361"/>
        <v>0</v>
      </c>
      <c r="M1604" s="31">
        <f t="shared" si="362"/>
        <v>0</v>
      </c>
      <c r="N1604" s="31">
        <f t="shared" si="363"/>
        <v>0</v>
      </c>
      <c r="O1604" s="26" t="s">
        <v>8893</v>
      </c>
      <c r="P1604" s="26" t="s">
        <v>108</v>
      </c>
      <c r="Q1604" s="27">
        <v>42102</v>
      </c>
      <c r="R1604" s="24"/>
      <c r="S1604" s="24"/>
      <c r="T1604" s="26" t="s">
        <v>278</v>
      </c>
      <c r="U1604" s="24"/>
      <c r="V1604" s="26" t="s">
        <v>469</v>
      </c>
      <c r="W1604" s="26" t="s">
        <v>938</v>
      </c>
      <c r="X1604" s="26" t="s">
        <v>8880</v>
      </c>
      <c r="Y1604" s="26" t="s">
        <v>8881</v>
      </c>
      <c r="Z1604" s="24"/>
      <c r="AA1604" s="24"/>
      <c r="AB1604" s="26" t="s">
        <v>723</v>
      </c>
      <c r="AC1604" s="28">
        <v>650</v>
      </c>
      <c r="AD1604" s="24"/>
      <c r="AE1604" s="24"/>
      <c r="AF1604" s="26" t="s">
        <v>139</v>
      </c>
      <c r="AG1604" s="26" t="s">
        <v>224</v>
      </c>
      <c r="AH1604" s="24"/>
      <c r="AI1604" s="28">
        <v>650</v>
      </c>
      <c r="AJ1604" s="24"/>
      <c r="AK1604" s="24"/>
      <c r="AL1604" s="24"/>
      <c r="AM1604" s="24"/>
      <c r="AN1604" s="24"/>
      <c r="AO1604" s="24"/>
      <c r="AP1604" s="24"/>
      <c r="AQ1604" s="24"/>
      <c r="AR1604" s="24"/>
      <c r="AS1604" s="24"/>
      <c r="AT1604" s="24"/>
      <c r="AU1604" s="24"/>
      <c r="AV1604" s="24"/>
      <c r="AW1604" s="24"/>
      <c r="AX1604" s="24"/>
      <c r="AY1604" s="24"/>
      <c r="AZ1604" s="24"/>
      <c r="BA1604" s="24"/>
      <c r="BB1604" s="24"/>
      <c r="BC1604" s="26" t="s">
        <v>3618</v>
      </c>
      <c r="BD1604" s="24"/>
      <c r="BE1604" s="24"/>
      <c r="BF1604" s="24"/>
      <c r="BG1604" s="24"/>
      <c r="BH1604" s="24"/>
      <c r="BI1604" s="24"/>
      <c r="BJ1604" s="24"/>
      <c r="BK1604" s="24"/>
      <c r="BL1604" s="24"/>
      <c r="BM1604" s="24"/>
      <c r="BN1604" s="24"/>
      <c r="BO1604" s="24"/>
      <c r="BP1604" s="24"/>
      <c r="BQ1604" s="24"/>
      <c r="BR1604" s="24"/>
      <c r="BS1604" s="24"/>
      <c r="BT1604" s="24"/>
      <c r="BU1604" s="24"/>
      <c r="BV1604" s="24"/>
      <c r="BW1604" s="24"/>
      <c r="BX1604" s="24"/>
      <c r="BY1604" s="24"/>
      <c r="BZ1604" s="24"/>
      <c r="CA1604" s="24"/>
      <c r="CB1604" s="24"/>
      <c r="CC1604" s="24"/>
      <c r="CD1604" s="24"/>
      <c r="CE1604" s="24"/>
      <c r="CF1604" s="24"/>
      <c r="CG1604" s="24"/>
      <c r="CH1604" s="24"/>
      <c r="CI1604" s="24"/>
      <c r="CJ1604" s="24"/>
      <c r="CK1604" s="24"/>
      <c r="CL1604" s="24"/>
      <c r="CM1604" s="24"/>
      <c r="CN1604" s="24"/>
      <c r="CO1604" s="24"/>
      <c r="CP1604" s="24"/>
      <c r="CQ1604" s="24"/>
      <c r="CR1604" s="24"/>
      <c r="CS1604" s="24"/>
      <c r="CT1604" s="24"/>
      <c r="CU1604" s="24"/>
      <c r="CV1604" s="24"/>
      <c r="CW1604" s="24"/>
      <c r="CX1604" s="24"/>
      <c r="CY1604" s="24"/>
      <c r="CZ1604" s="24"/>
      <c r="DA1604" s="24"/>
      <c r="DB1604" s="24"/>
      <c r="DC1604" s="24"/>
      <c r="DD1604" s="24"/>
      <c r="DE1604" s="24"/>
      <c r="DF1604" s="26" t="s">
        <v>139</v>
      </c>
      <c r="DG1604" s="26" t="s">
        <v>139</v>
      </c>
      <c r="DH1604" s="26" t="s">
        <v>139</v>
      </c>
      <c r="DI1604" s="26" t="s">
        <v>139</v>
      </c>
      <c r="DJ1604" s="26" t="s">
        <v>139</v>
      </c>
      <c r="DK1604" s="26" t="s">
        <v>139</v>
      </c>
      <c r="DL1604" s="26" t="s">
        <v>139</v>
      </c>
      <c r="DM1604" s="26" t="s">
        <v>139</v>
      </c>
      <c r="DN1604" s="26" t="s">
        <v>139</v>
      </c>
      <c r="DO1604" s="26" t="s">
        <v>139</v>
      </c>
    </row>
    <row r="1605" spans="1:119" ht="35.1" customHeight="1" x14ac:dyDescent="0.25">
      <c r="A1605" s="29" t="str">
        <f t="shared" si="350"/>
        <v>Karenni Further Studies Program6</v>
      </c>
      <c r="B1605" s="29" t="str">
        <f t="shared" si="351"/>
        <v>Karenni Further Studies Program</v>
      </c>
      <c r="C1605" s="29">
        <f t="shared" si="352"/>
        <v>6</v>
      </c>
      <c r="D1605" s="30" t="str">
        <f t="shared" si="353"/>
        <v>East and Southeast Asia</v>
      </c>
      <c r="E1605" s="30" t="str">
        <f t="shared" si="354"/>
        <v>Mae Hong Son, Thailand</v>
      </c>
      <c r="F1605" s="31">
        <f t="shared" si="355"/>
        <v>4</v>
      </c>
      <c r="G1605" s="31">
        <f t="shared" si="356"/>
        <v>4</v>
      </c>
      <c r="H1605" s="31">
        <f t="shared" si="357"/>
        <v>4</v>
      </c>
      <c r="I1605" s="31">
        <f t="shared" si="358"/>
        <v>4</v>
      </c>
      <c r="J1605" s="31">
        <f t="shared" si="359"/>
        <v>4</v>
      </c>
      <c r="K1605" s="31">
        <f t="shared" si="360"/>
        <v>4</v>
      </c>
      <c r="L1605" s="31">
        <f t="shared" si="361"/>
        <v>4</v>
      </c>
      <c r="M1605" s="31">
        <f t="shared" si="362"/>
        <v>3</v>
      </c>
      <c r="N1605" s="31">
        <f t="shared" si="363"/>
        <v>3.9</v>
      </c>
      <c r="O1605" s="26" t="s">
        <v>8894</v>
      </c>
      <c r="P1605" s="26" t="s">
        <v>108</v>
      </c>
      <c r="Q1605" s="27">
        <v>42129</v>
      </c>
      <c r="R1605" s="26" t="s">
        <v>166</v>
      </c>
      <c r="S1605" s="26" t="s">
        <v>277</v>
      </c>
      <c r="T1605" s="26" t="s">
        <v>278</v>
      </c>
      <c r="U1605" s="26" t="s">
        <v>112</v>
      </c>
      <c r="V1605" s="26" t="s">
        <v>469</v>
      </c>
      <c r="W1605" s="26" t="s">
        <v>938</v>
      </c>
      <c r="X1605" s="26" t="s">
        <v>8880</v>
      </c>
      <c r="Y1605" s="26" t="s">
        <v>8881</v>
      </c>
      <c r="Z1605" s="24"/>
      <c r="AA1605" s="24"/>
      <c r="AB1605" s="26" t="s">
        <v>117</v>
      </c>
      <c r="AC1605" s="28">
        <v>6000</v>
      </c>
      <c r="AD1605" s="24"/>
      <c r="AE1605" s="24"/>
      <c r="AF1605" s="26" t="s">
        <v>139</v>
      </c>
      <c r="AG1605" s="26" t="s">
        <v>224</v>
      </c>
      <c r="AH1605" s="26" t="s">
        <v>250</v>
      </c>
      <c r="AI1605" s="28">
        <v>6000</v>
      </c>
      <c r="AJ1605" s="26" t="s">
        <v>8895</v>
      </c>
      <c r="AK1605" s="26" t="s">
        <v>8883</v>
      </c>
      <c r="AL1605" s="26" t="s">
        <v>8884</v>
      </c>
      <c r="AM1605" s="24"/>
      <c r="AN1605" s="24"/>
      <c r="AO1605" s="24"/>
      <c r="AP1605" s="24"/>
      <c r="AQ1605" s="26" t="s">
        <v>8896</v>
      </c>
      <c r="AR1605" s="24"/>
      <c r="AS1605" s="26" t="s">
        <v>8897</v>
      </c>
      <c r="AT1605" s="24"/>
      <c r="AU1605" s="24"/>
      <c r="AV1605" s="24"/>
      <c r="AW1605" s="28">
        <v>18230</v>
      </c>
      <c r="AX1605" s="26">
        <v>137</v>
      </c>
      <c r="AY1605" s="28">
        <v>92</v>
      </c>
      <c r="AZ1605" s="28">
        <v>90</v>
      </c>
      <c r="BA1605" s="24"/>
      <c r="BB1605" s="26" t="s">
        <v>148</v>
      </c>
      <c r="BC1605" s="26" t="s">
        <v>3618</v>
      </c>
      <c r="BD1605" s="26" t="s">
        <v>125</v>
      </c>
      <c r="BE1605" s="24"/>
      <c r="BF1605" s="24"/>
      <c r="BG1605" s="24"/>
      <c r="BH1605" s="24"/>
      <c r="BI1605" s="24"/>
      <c r="BJ1605" s="24"/>
      <c r="BK1605" s="24"/>
      <c r="BL1605" s="24"/>
      <c r="BM1605" s="24"/>
      <c r="BN1605" s="24"/>
      <c r="BO1605" s="24"/>
      <c r="BP1605" s="24"/>
      <c r="BQ1605" s="24"/>
      <c r="BR1605" s="26">
        <v>4</v>
      </c>
      <c r="BS1605" s="26">
        <v>4</v>
      </c>
      <c r="BT1605" s="26">
        <v>4</v>
      </c>
      <c r="BU1605" s="26">
        <v>4</v>
      </c>
      <c r="BV1605" s="26">
        <v>4</v>
      </c>
      <c r="BW1605" s="26">
        <v>4</v>
      </c>
      <c r="BX1605" s="26">
        <v>4</v>
      </c>
      <c r="BY1605" s="26">
        <v>3</v>
      </c>
      <c r="BZ1605" s="24"/>
      <c r="CA1605" s="24"/>
      <c r="CB1605" s="24"/>
      <c r="CC1605" s="24"/>
      <c r="CD1605" s="24"/>
      <c r="CE1605" s="24"/>
      <c r="CF1605" s="24"/>
      <c r="CG1605" s="24"/>
      <c r="CH1605" s="24"/>
      <c r="CI1605" s="24"/>
      <c r="CJ1605" s="24"/>
      <c r="CK1605" s="24"/>
      <c r="CL1605" s="24"/>
      <c r="CM1605" s="24"/>
      <c r="CN1605" s="24"/>
      <c r="CO1605" s="24"/>
      <c r="CP1605" s="24"/>
      <c r="CQ1605" s="24"/>
      <c r="CR1605" s="24"/>
      <c r="CS1605" s="24"/>
      <c r="CT1605" s="24"/>
      <c r="CU1605" s="24"/>
      <c r="CV1605" s="24"/>
      <c r="CW1605" s="24"/>
      <c r="CX1605" s="24"/>
      <c r="CY1605" s="24"/>
      <c r="CZ1605" s="24"/>
      <c r="DA1605" s="24"/>
      <c r="DB1605" s="24"/>
      <c r="DC1605" s="24"/>
      <c r="DD1605" s="24"/>
      <c r="DE1605" s="24"/>
      <c r="DF1605" s="26" t="s">
        <v>139</v>
      </c>
      <c r="DG1605" s="26" t="s">
        <v>139</v>
      </c>
      <c r="DH1605" s="26" t="s">
        <v>139</v>
      </c>
      <c r="DI1605" s="26" t="s">
        <v>139</v>
      </c>
      <c r="DJ1605" s="26" t="s">
        <v>139</v>
      </c>
      <c r="DK1605" s="26" t="s">
        <v>139</v>
      </c>
      <c r="DL1605" s="26" t="s">
        <v>139</v>
      </c>
      <c r="DM1605" s="26" t="s">
        <v>139</v>
      </c>
      <c r="DN1605" s="26" t="s">
        <v>139</v>
      </c>
      <c r="DO1605" s="26" t="s">
        <v>139</v>
      </c>
    </row>
    <row r="1606" spans="1:119" ht="20.100000000000001" customHeight="1" x14ac:dyDescent="0.25">
      <c r="A1606" s="29" t="str">
        <f t="shared" si="350"/>
        <v>Karenni Further Studies Program5</v>
      </c>
      <c r="B1606" s="29" t="str">
        <f t="shared" si="351"/>
        <v>Karenni Further Studies Program</v>
      </c>
      <c r="C1606" s="29">
        <f t="shared" si="352"/>
        <v>5</v>
      </c>
      <c r="D1606" s="30" t="str">
        <f t="shared" si="353"/>
        <v>East and Southeast Asia</v>
      </c>
      <c r="E1606" s="30" t="str">
        <f t="shared" si="354"/>
        <v>Mae Hong Son, Thailand</v>
      </c>
      <c r="F1606" s="31">
        <f t="shared" si="355"/>
        <v>4</v>
      </c>
      <c r="G1606" s="31">
        <f t="shared" si="356"/>
        <v>4</v>
      </c>
      <c r="H1606" s="31">
        <f t="shared" si="357"/>
        <v>4</v>
      </c>
      <c r="I1606" s="31">
        <f t="shared" si="358"/>
        <v>4</v>
      </c>
      <c r="J1606" s="31">
        <f t="shared" si="359"/>
        <v>4</v>
      </c>
      <c r="K1606" s="31">
        <f t="shared" si="360"/>
        <v>4</v>
      </c>
      <c r="L1606" s="31">
        <f t="shared" si="361"/>
        <v>4</v>
      </c>
      <c r="M1606" s="31">
        <f t="shared" si="362"/>
        <v>3</v>
      </c>
      <c r="N1606" s="31">
        <f t="shared" si="363"/>
        <v>3.9</v>
      </c>
      <c r="O1606" s="26" t="s">
        <v>8898</v>
      </c>
      <c r="P1606" s="26" t="s">
        <v>108</v>
      </c>
      <c r="Q1606" s="27">
        <v>41771</v>
      </c>
      <c r="R1606" s="26" t="s">
        <v>166</v>
      </c>
      <c r="S1606" s="26" t="s">
        <v>193</v>
      </c>
      <c r="T1606" s="26" t="s">
        <v>194</v>
      </c>
      <c r="U1606" s="26" t="s">
        <v>112</v>
      </c>
      <c r="V1606" s="26" t="s">
        <v>469</v>
      </c>
      <c r="W1606" s="26" t="s">
        <v>938</v>
      </c>
      <c r="X1606" s="26" t="s">
        <v>8880</v>
      </c>
      <c r="Y1606" s="26" t="s">
        <v>8881</v>
      </c>
      <c r="Z1606" s="24"/>
      <c r="AA1606" s="24"/>
      <c r="AB1606" s="26" t="s">
        <v>117</v>
      </c>
      <c r="AC1606" s="28">
        <v>9000</v>
      </c>
      <c r="AD1606" s="24"/>
      <c r="AE1606" s="24"/>
      <c r="AF1606" s="26" t="s">
        <v>139</v>
      </c>
      <c r="AG1606" s="26" t="s">
        <v>224</v>
      </c>
      <c r="AH1606" s="26" t="s">
        <v>176</v>
      </c>
      <c r="AI1606" s="28">
        <v>9000</v>
      </c>
      <c r="AJ1606" s="26" t="s">
        <v>8899</v>
      </c>
      <c r="AK1606" s="26" t="s">
        <v>8900</v>
      </c>
      <c r="AL1606" s="26" t="s">
        <v>8884</v>
      </c>
      <c r="AM1606" s="26" t="s">
        <v>8901</v>
      </c>
      <c r="AN1606" s="26" t="s">
        <v>8902</v>
      </c>
      <c r="AO1606" s="26" t="s">
        <v>8903</v>
      </c>
      <c r="AP1606" s="26" t="s">
        <v>8904</v>
      </c>
      <c r="AQ1606" s="26" t="s">
        <v>8905</v>
      </c>
      <c r="AR1606" s="26" t="s">
        <v>8906</v>
      </c>
      <c r="AS1606" s="24"/>
      <c r="AT1606" s="24"/>
      <c r="AU1606" s="24"/>
      <c r="AV1606" s="24"/>
      <c r="AW1606" s="28">
        <v>29000</v>
      </c>
      <c r="AX1606" s="26">
        <v>57</v>
      </c>
      <c r="AY1606" s="28">
        <v>90</v>
      </c>
      <c r="AZ1606" s="28">
        <v>89</v>
      </c>
      <c r="BA1606" s="26">
        <v>0</v>
      </c>
      <c r="BB1606" s="26" t="s">
        <v>148</v>
      </c>
      <c r="BC1606" s="26" t="s">
        <v>3618</v>
      </c>
      <c r="BD1606" s="26" t="s">
        <v>125</v>
      </c>
      <c r="BE1606" s="26" t="s">
        <v>2983</v>
      </c>
      <c r="BF1606" s="26" t="s">
        <v>8907</v>
      </c>
      <c r="BG1606" s="26" t="s">
        <v>2479</v>
      </c>
      <c r="BH1606" s="26" t="s">
        <v>8892</v>
      </c>
      <c r="BI1606" s="26" t="s">
        <v>938</v>
      </c>
      <c r="BJ1606" s="24"/>
      <c r="BK1606" s="24"/>
      <c r="BL1606" s="24"/>
      <c r="BM1606" s="24"/>
      <c r="BN1606" s="24"/>
      <c r="BO1606" s="24"/>
      <c r="BP1606" s="24"/>
      <c r="BQ1606" s="24"/>
      <c r="BR1606" s="26">
        <v>4</v>
      </c>
      <c r="BS1606" s="26">
        <v>4</v>
      </c>
      <c r="BT1606" s="26">
        <v>4</v>
      </c>
      <c r="BU1606" s="26">
        <v>4</v>
      </c>
      <c r="BV1606" s="26">
        <v>4</v>
      </c>
      <c r="BW1606" s="26">
        <v>4</v>
      </c>
      <c r="BX1606" s="26">
        <v>4</v>
      </c>
      <c r="BY1606" s="26">
        <v>3</v>
      </c>
      <c r="BZ1606" s="24"/>
      <c r="CA1606" s="24"/>
      <c r="CB1606" s="24"/>
      <c r="CC1606" s="24"/>
      <c r="CD1606" s="24"/>
      <c r="CE1606" s="24"/>
      <c r="CF1606" s="24"/>
      <c r="CG1606" s="24"/>
      <c r="CH1606" s="24"/>
      <c r="CI1606" s="24"/>
      <c r="CJ1606" s="24"/>
      <c r="CK1606" s="24"/>
      <c r="CL1606" s="24"/>
      <c r="CM1606" s="24"/>
      <c r="CN1606" s="24"/>
      <c r="CO1606" s="24"/>
      <c r="CP1606" s="24"/>
      <c r="CQ1606" s="24"/>
      <c r="CR1606" s="24"/>
      <c r="CS1606" s="24"/>
      <c r="CT1606" s="24"/>
      <c r="CU1606" s="24"/>
      <c r="CV1606" s="24"/>
      <c r="CW1606" s="24"/>
      <c r="CX1606" s="24"/>
      <c r="CY1606" s="24"/>
      <c r="CZ1606" s="24"/>
      <c r="DA1606" s="24"/>
      <c r="DB1606" s="24"/>
      <c r="DC1606" s="24"/>
      <c r="DD1606" s="24"/>
      <c r="DE1606" s="24"/>
      <c r="DF1606" s="26" t="s">
        <v>139</v>
      </c>
      <c r="DG1606" s="26" t="s">
        <v>120</v>
      </c>
      <c r="DH1606" s="26" t="s">
        <v>139</v>
      </c>
      <c r="DI1606" s="26" t="s">
        <v>139</v>
      </c>
      <c r="DJ1606" s="26" t="s">
        <v>139</v>
      </c>
      <c r="DK1606" s="26" t="s">
        <v>139</v>
      </c>
      <c r="DL1606" s="26" t="s">
        <v>139</v>
      </c>
      <c r="DM1606" s="26" t="s">
        <v>139</v>
      </c>
      <c r="DN1606" s="26" t="s">
        <v>139</v>
      </c>
      <c r="DO1606" s="26" t="s">
        <v>139</v>
      </c>
    </row>
    <row r="1607" spans="1:119" ht="20.100000000000001" customHeight="1" x14ac:dyDescent="0.25">
      <c r="A1607" s="29" t="str">
        <f t="shared" si="350"/>
        <v/>
      </c>
      <c r="B1607" s="29" t="str">
        <f t="shared" si="351"/>
        <v>Karenni Further Studies Program</v>
      </c>
      <c r="C1607" s="29">
        <f t="shared" si="352"/>
        <v>0</v>
      </c>
      <c r="D1607" s="30" t="str">
        <f t="shared" si="353"/>
        <v>East and Southeast Asia</v>
      </c>
      <c r="E1607" s="30" t="str">
        <f t="shared" si="354"/>
        <v>Mae Hong Son, Thailand</v>
      </c>
      <c r="F1607" s="31">
        <f t="shared" si="355"/>
        <v>0</v>
      </c>
      <c r="G1607" s="31">
        <f t="shared" si="356"/>
        <v>0</v>
      </c>
      <c r="H1607" s="31">
        <f t="shared" si="357"/>
        <v>0</v>
      </c>
      <c r="I1607" s="31">
        <f t="shared" si="358"/>
        <v>0</v>
      </c>
      <c r="J1607" s="31">
        <f t="shared" si="359"/>
        <v>0</v>
      </c>
      <c r="K1607" s="31">
        <f t="shared" si="360"/>
        <v>0</v>
      </c>
      <c r="L1607" s="31">
        <f t="shared" si="361"/>
        <v>0</v>
      </c>
      <c r="M1607" s="31">
        <f t="shared" si="362"/>
        <v>0</v>
      </c>
      <c r="N1607" s="31">
        <f t="shared" si="363"/>
        <v>0</v>
      </c>
      <c r="O1607" s="26" t="s">
        <v>8908</v>
      </c>
      <c r="P1607" s="26" t="s">
        <v>108</v>
      </c>
      <c r="Q1607" s="27">
        <v>41376</v>
      </c>
      <c r="R1607" s="24"/>
      <c r="S1607" s="24"/>
      <c r="T1607" s="26" t="s">
        <v>207</v>
      </c>
      <c r="U1607" s="24"/>
      <c r="V1607" s="26" t="s">
        <v>469</v>
      </c>
      <c r="W1607" s="26" t="s">
        <v>938</v>
      </c>
      <c r="X1607" s="26" t="s">
        <v>8880</v>
      </c>
      <c r="Y1607" s="26" t="s">
        <v>8881</v>
      </c>
      <c r="Z1607" s="24"/>
      <c r="AA1607" s="24"/>
      <c r="AB1607" s="26" t="s">
        <v>723</v>
      </c>
      <c r="AC1607" s="28">
        <v>2000</v>
      </c>
      <c r="AD1607" s="24"/>
      <c r="AE1607" s="24"/>
      <c r="AF1607" s="26" t="s">
        <v>139</v>
      </c>
      <c r="AG1607" s="26" t="s">
        <v>224</v>
      </c>
      <c r="AH1607" s="24"/>
      <c r="AI1607" s="28">
        <v>2000</v>
      </c>
      <c r="AJ1607" s="24"/>
      <c r="AK1607" s="24"/>
      <c r="AL1607" s="24"/>
      <c r="AM1607" s="24"/>
      <c r="AN1607" s="24"/>
      <c r="AO1607" s="24"/>
      <c r="AP1607" s="24"/>
      <c r="AQ1607" s="24"/>
      <c r="AR1607" s="24"/>
      <c r="AS1607" s="24"/>
      <c r="AT1607" s="24"/>
      <c r="AU1607" s="24"/>
      <c r="AV1607" s="24"/>
      <c r="AW1607" s="28">
        <v>0</v>
      </c>
      <c r="AX1607" s="26">
        <v>0</v>
      </c>
      <c r="AY1607" s="28">
        <v>0</v>
      </c>
      <c r="AZ1607" s="28">
        <v>0</v>
      </c>
      <c r="BA1607" s="26">
        <v>0</v>
      </c>
      <c r="BB1607" s="24"/>
      <c r="BC1607" s="26" t="s">
        <v>3618</v>
      </c>
      <c r="BD1607" s="24"/>
      <c r="BE1607" s="24"/>
      <c r="BF1607" s="24"/>
      <c r="BG1607" s="24"/>
      <c r="BH1607" s="24"/>
      <c r="BI1607" s="24"/>
      <c r="BJ1607" s="24"/>
      <c r="BK1607" s="24"/>
      <c r="BL1607" s="24"/>
      <c r="BM1607" s="24"/>
      <c r="BN1607" s="24"/>
      <c r="BO1607" s="24"/>
      <c r="BP1607" s="24"/>
      <c r="BQ1607" s="24"/>
      <c r="BR1607" s="26">
        <v>0</v>
      </c>
      <c r="BS1607" s="26">
        <v>0</v>
      </c>
      <c r="BT1607" s="26">
        <v>0</v>
      </c>
      <c r="BU1607" s="26">
        <v>0</v>
      </c>
      <c r="BV1607" s="26">
        <v>0</v>
      </c>
      <c r="BW1607" s="26">
        <v>0</v>
      </c>
      <c r="BX1607" s="26">
        <v>0</v>
      </c>
      <c r="BY1607" s="26">
        <v>0</v>
      </c>
      <c r="BZ1607" s="24"/>
      <c r="CA1607" s="24"/>
      <c r="CB1607" s="24"/>
      <c r="CC1607" s="24"/>
      <c r="CD1607" s="24"/>
      <c r="CE1607" s="24"/>
      <c r="CF1607" s="24"/>
      <c r="CG1607" s="24"/>
      <c r="CH1607" s="24"/>
      <c r="CI1607" s="24"/>
      <c r="CJ1607" s="24"/>
      <c r="CK1607" s="24"/>
      <c r="CL1607" s="24"/>
      <c r="CM1607" s="24"/>
      <c r="CN1607" s="24"/>
      <c r="CO1607" s="24"/>
      <c r="CP1607" s="24"/>
      <c r="CQ1607" s="24"/>
      <c r="CR1607" s="24"/>
      <c r="CS1607" s="24"/>
      <c r="CT1607" s="24"/>
      <c r="CU1607" s="24"/>
      <c r="CV1607" s="24"/>
      <c r="CW1607" s="24"/>
      <c r="CX1607" s="24"/>
      <c r="CY1607" s="24"/>
      <c r="CZ1607" s="24"/>
      <c r="DA1607" s="24"/>
      <c r="DB1607" s="24"/>
      <c r="DC1607" s="24"/>
      <c r="DD1607" s="24"/>
      <c r="DE1607" s="24"/>
      <c r="DF1607" s="26" t="s">
        <v>139</v>
      </c>
      <c r="DG1607" s="26" t="s">
        <v>139</v>
      </c>
      <c r="DH1607" s="26" t="s">
        <v>139</v>
      </c>
      <c r="DI1607" s="26" t="s">
        <v>139</v>
      </c>
      <c r="DJ1607" s="26" t="s">
        <v>139</v>
      </c>
      <c r="DK1607" s="26" t="s">
        <v>139</v>
      </c>
      <c r="DL1607" s="26" t="s">
        <v>139</v>
      </c>
      <c r="DM1607" s="26" t="s">
        <v>139</v>
      </c>
      <c r="DN1607" s="26" t="s">
        <v>139</v>
      </c>
      <c r="DO1607" s="26" t="s">
        <v>139</v>
      </c>
    </row>
    <row r="1608" spans="1:119" ht="20.100000000000001" customHeight="1" x14ac:dyDescent="0.25">
      <c r="A1608" s="29" t="str">
        <f t="shared" si="350"/>
        <v>Karenni Further Studies Program4</v>
      </c>
      <c r="B1608" s="29" t="str">
        <f t="shared" si="351"/>
        <v>Karenni Further Studies Program</v>
      </c>
      <c r="C1608" s="29">
        <f t="shared" si="352"/>
        <v>4</v>
      </c>
      <c r="D1608" s="30" t="str">
        <f t="shared" si="353"/>
        <v>East and Southeast Asia</v>
      </c>
      <c r="E1608" s="30" t="str">
        <f t="shared" si="354"/>
        <v>Mae Hong Son, Thailand</v>
      </c>
      <c r="F1608" s="31">
        <f t="shared" si="355"/>
        <v>4</v>
      </c>
      <c r="G1608" s="31">
        <f t="shared" si="356"/>
        <v>4</v>
      </c>
      <c r="H1608" s="31">
        <f t="shared" si="357"/>
        <v>4</v>
      </c>
      <c r="I1608" s="31">
        <f t="shared" si="358"/>
        <v>4</v>
      </c>
      <c r="J1608" s="31">
        <f t="shared" si="359"/>
        <v>4</v>
      </c>
      <c r="K1608" s="31">
        <f t="shared" si="360"/>
        <v>4</v>
      </c>
      <c r="L1608" s="31">
        <f t="shared" si="361"/>
        <v>4</v>
      </c>
      <c r="M1608" s="31">
        <f t="shared" si="362"/>
        <v>3</v>
      </c>
      <c r="N1608" s="31">
        <f t="shared" si="363"/>
        <v>3.9</v>
      </c>
      <c r="O1608" s="26" t="s">
        <v>8909</v>
      </c>
      <c r="P1608" s="26" t="s">
        <v>108</v>
      </c>
      <c r="Q1608" s="27">
        <v>41400</v>
      </c>
      <c r="R1608" s="26" t="s">
        <v>109</v>
      </c>
      <c r="S1608" s="26" t="s">
        <v>206</v>
      </c>
      <c r="T1608" s="26" t="s">
        <v>207</v>
      </c>
      <c r="U1608" s="26" t="s">
        <v>112</v>
      </c>
      <c r="V1608" s="26" t="s">
        <v>469</v>
      </c>
      <c r="W1608" s="26" t="s">
        <v>938</v>
      </c>
      <c r="X1608" s="26" t="s">
        <v>8880</v>
      </c>
      <c r="Y1608" s="26" t="s">
        <v>8881</v>
      </c>
      <c r="Z1608" s="24"/>
      <c r="AA1608" s="24"/>
      <c r="AB1608" s="26" t="s">
        <v>117</v>
      </c>
      <c r="AC1608" s="28">
        <v>9000</v>
      </c>
      <c r="AD1608" s="24"/>
      <c r="AE1608" s="24"/>
      <c r="AF1608" s="26" t="s">
        <v>139</v>
      </c>
      <c r="AG1608" s="26" t="s">
        <v>224</v>
      </c>
      <c r="AH1608" s="26" t="s">
        <v>185</v>
      </c>
      <c r="AI1608" s="28">
        <v>9000</v>
      </c>
      <c r="AJ1608" s="26" t="s">
        <v>8910</v>
      </c>
      <c r="AK1608" s="26" t="s">
        <v>8911</v>
      </c>
      <c r="AL1608" s="26" t="s">
        <v>8884</v>
      </c>
      <c r="AM1608" s="24"/>
      <c r="AN1608" s="24"/>
      <c r="AO1608" s="24"/>
      <c r="AP1608" s="24"/>
      <c r="AQ1608" s="24"/>
      <c r="AR1608" s="24"/>
      <c r="AS1608" s="24"/>
      <c r="AT1608" s="24"/>
      <c r="AU1608" s="24"/>
      <c r="AV1608" s="24"/>
      <c r="AW1608" s="28">
        <v>28500</v>
      </c>
      <c r="AX1608" s="26">
        <v>63</v>
      </c>
      <c r="AY1608" s="28">
        <v>89</v>
      </c>
      <c r="AZ1608" s="28">
        <v>88</v>
      </c>
      <c r="BA1608" s="26">
        <v>0</v>
      </c>
      <c r="BB1608" s="26" t="s">
        <v>148</v>
      </c>
      <c r="BC1608" s="26" t="s">
        <v>3618</v>
      </c>
      <c r="BD1608" s="26" t="s">
        <v>437</v>
      </c>
      <c r="BE1608" s="26" t="s">
        <v>8912</v>
      </c>
      <c r="BF1608" s="26" t="s">
        <v>8907</v>
      </c>
      <c r="BG1608" s="26" t="s">
        <v>2479</v>
      </c>
      <c r="BH1608" s="26" t="s">
        <v>8892</v>
      </c>
      <c r="BI1608" s="26" t="s">
        <v>938</v>
      </c>
      <c r="BJ1608" s="24"/>
      <c r="BK1608" s="24"/>
      <c r="BL1608" s="24"/>
      <c r="BM1608" s="24"/>
      <c r="BN1608" s="24"/>
      <c r="BO1608" s="24"/>
      <c r="BP1608" s="24"/>
      <c r="BQ1608" s="24"/>
      <c r="BR1608" s="26">
        <v>4</v>
      </c>
      <c r="BS1608" s="26">
        <v>4</v>
      </c>
      <c r="BT1608" s="26">
        <v>4</v>
      </c>
      <c r="BU1608" s="26">
        <v>4</v>
      </c>
      <c r="BV1608" s="26">
        <v>4</v>
      </c>
      <c r="BW1608" s="26">
        <v>4</v>
      </c>
      <c r="BX1608" s="26">
        <v>4</v>
      </c>
      <c r="BY1608" s="26">
        <v>3</v>
      </c>
      <c r="BZ1608" s="24"/>
      <c r="CA1608" s="24"/>
      <c r="CB1608" s="24"/>
      <c r="CC1608" s="24"/>
      <c r="CD1608" s="24"/>
      <c r="CE1608" s="24"/>
      <c r="CF1608" s="24"/>
      <c r="CG1608" s="24"/>
      <c r="CH1608" s="24"/>
      <c r="CI1608" s="24"/>
      <c r="CJ1608" s="24"/>
      <c r="CK1608" s="24"/>
      <c r="CL1608" s="24"/>
      <c r="CM1608" s="24"/>
      <c r="CN1608" s="24"/>
      <c r="CO1608" s="24"/>
      <c r="CP1608" s="24"/>
      <c r="CQ1608" s="24"/>
      <c r="CR1608" s="24"/>
      <c r="CS1608" s="24"/>
      <c r="CT1608" s="24"/>
      <c r="CU1608" s="24"/>
      <c r="CV1608" s="24"/>
      <c r="CW1608" s="24"/>
      <c r="CX1608" s="24"/>
      <c r="CY1608" s="24"/>
      <c r="CZ1608" s="24"/>
      <c r="DA1608" s="24"/>
      <c r="DB1608" s="24"/>
      <c r="DC1608" s="24"/>
      <c r="DD1608" s="24"/>
      <c r="DE1608" s="24"/>
      <c r="DF1608" s="26" t="s">
        <v>120</v>
      </c>
      <c r="DG1608" s="26" t="s">
        <v>120</v>
      </c>
      <c r="DH1608" s="26" t="s">
        <v>139</v>
      </c>
      <c r="DI1608" s="26" t="s">
        <v>139</v>
      </c>
      <c r="DJ1608" s="26" t="s">
        <v>139</v>
      </c>
      <c r="DK1608" s="26" t="s">
        <v>139</v>
      </c>
      <c r="DL1608" s="26" t="s">
        <v>139</v>
      </c>
      <c r="DM1608" s="26" t="s">
        <v>139</v>
      </c>
      <c r="DN1608" s="26" t="s">
        <v>139</v>
      </c>
      <c r="DO1608" s="26" t="s">
        <v>139</v>
      </c>
    </row>
    <row r="1609" spans="1:119" ht="20.100000000000001" customHeight="1" x14ac:dyDescent="0.25">
      <c r="A1609" s="29" t="str">
        <f t="shared" si="350"/>
        <v/>
      </c>
      <c r="B1609" s="29" t="str">
        <f t="shared" si="351"/>
        <v>Karenni Further Studies Program</v>
      </c>
      <c r="C1609" s="29">
        <f t="shared" si="352"/>
        <v>0</v>
      </c>
      <c r="D1609" s="30" t="str">
        <f t="shared" si="353"/>
        <v>East and Southeast Asia</v>
      </c>
      <c r="E1609" s="30" t="str">
        <f t="shared" si="354"/>
        <v>Mae Hong Son, Thailand</v>
      </c>
      <c r="F1609" s="31">
        <f t="shared" si="355"/>
        <v>0</v>
      </c>
      <c r="G1609" s="31">
        <f t="shared" si="356"/>
        <v>0</v>
      </c>
      <c r="H1609" s="31">
        <f t="shared" si="357"/>
        <v>0</v>
      </c>
      <c r="I1609" s="31">
        <f t="shared" si="358"/>
        <v>0</v>
      </c>
      <c r="J1609" s="31">
        <f t="shared" si="359"/>
        <v>0</v>
      </c>
      <c r="K1609" s="31">
        <f t="shared" si="360"/>
        <v>0</v>
      </c>
      <c r="L1609" s="31">
        <f t="shared" si="361"/>
        <v>0</v>
      </c>
      <c r="M1609" s="31">
        <f t="shared" si="362"/>
        <v>0</v>
      </c>
      <c r="N1609" s="31">
        <f t="shared" si="363"/>
        <v>0</v>
      </c>
      <c r="O1609" s="26" t="s">
        <v>8921</v>
      </c>
      <c r="P1609" s="26" t="s">
        <v>108</v>
      </c>
      <c r="Q1609" s="27">
        <v>40848</v>
      </c>
      <c r="R1609" s="24"/>
      <c r="S1609" s="24"/>
      <c r="T1609" s="26" t="s">
        <v>175</v>
      </c>
      <c r="U1609" s="24"/>
      <c r="V1609" s="26" t="s">
        <v>469</v>
      </c>
      <c r="W1609" s="26" t="s">
        <v>938</v>
      </c>
      <c r="X1609" s="26" t="s">
        <v>8880</v>
      </c>
      <c r="Y1609" s="26" t="s">
        <v>8881</v>
      </c>
      <c r="Z1609" s="24"/>
      <c r="AA1609" s="24"/>
      <c r="AB1609" s="26" t="s">
        <v>723</v>
      </c>
      <c r="AC1609" s="28">
        <v>1200</v>
      </c>
      <c r="AD1609" s="24"/>
      <c r="AE1609" s="24"/>
      <c r="AF1609" s="26" t="s">
        <v>139</v>
      </c>
      <c r="AG1609" s="26" t="s">
        <v>224</v>
      </c>
      <c r="AH1609" s="24"/>
      <c r="AI1609" s="28">
        <v>1200</v>
      </c>
      <c r="AJ1609" s="24"/>
      <c r="AK1609" s="24"/>
      <c r="AL1609" s="24"/>
      <c r="AM1609" s="24"/>
      <c r="AN1609" s="24"/>
      <c r="AO1609" s="24"/>
      <c r="AP1609" s="24"/>
      <c r="AQ1609" s="24"/>
      <c r="AR1609" s="24"/>
      <c r="AS1609" s="24"/>
      <c r="AT1609" s="24"/>
      <c r="AU1609" s="24"/>
      <c r="AV1609" s="24"/>
      <c r="AW1609" s="28">
        <v>0</v>
      </c>
      <c r="AX1609" s="26">
        <v>0</v>
      </c>
      <c r="AY1609" s="28">
        <v>0</v>
      </c>
      <c r="AZ1609" s="28">
        <v>0</v>
      </c>
      <c r="BA1609" s="26">
        <v>0</v>
      </c>
      <c r="BB1609" s="24"/>
      <c r="BC1609" s="26" t="s">
        <v>3618</v>
      </c>
      <c r="BD1609" s="24"/>
      <c r="BE1609" s="24"/>
      <c r="BF1609" s="24"/>
      <c r="BG1609" s="24"/>
      <c r="BH1609" s="24"/>
      <c r="BI1609" s="24"/>
      <c r="BJ1609" s="24"/>
      <c r="BK1609" s="24"/>
      <c r="BL1609" s="24"/>
      <c r="BM1609" s="24"/>
      <c r="BN1609" s="24"/>
      <c r="BO1609" s="24"/>
      <c r="BP1609" s="24"/>
      <c r="BQ1609" s="24"/>
      <c r="BR1609" s="26">
        <v>0</v>
      </c>
      <c r="BS1609" s="26">
        <v>0</v>
      </c>
      <c r="BT1609" s="26">
        <v>0</v>
      </c>
      <c r="BU1609" s="26">
        <v>0</v>
      </c>
      <c r="BV1609" s="26">
        <v>0</v>
      </c>
      <c r="BW1609" s="26">
        <v>0</v>
      </c>
      <c r="BX1609" s="26">
        <v>0</v>
      </c>
      <c r="BY1609" s="26">
        <v>0</v>
      </c>
      <c r="BZ1609" s="24"/>
      <c r="CA1609" s="24"/>
      <c r="CB1609" s="24"/>
      <c r="CC1609" s="24"/>
      <c r="CD1609" s="24"/>
      <c r="CE1609" s="24"/>
      <c r="CF1609" s="24"/>
      <c r="CG1609" s="24"/>
      <c r="CH1609" s="24"/>
      <c r="CI1609" s="24"/>
      <c r="CJ1609" s="24"/>
      <c r="CK1609" s="24"/>
      <c r="CL1609" s="24"/>
      <c r="CM1609" s="24"/>
      <c r="CN1609" s="24"/>
      <c r="CO1609" s="24"/>
      <c r="CP1609" s="24"/>
      <c r="CQ1609" s="24"/>
      <c r="CR1609" s="24"/>
      <c r="CS1609" s="24"/>
      <c r="CT1609" s="24"/>
      <c r="CU1609" s="24"/>
      <c r="CV1609" s="24"/>
      <c r="CW1609" s="24"/>
      <c r="CX1609" s="24"/>
      <c r="CY1609" s="24"/>
      <c r="CZ1609" s="24"/>
      <c r="DA1609" s="24"/>
      <c r="DB1609" s="24"/>
      <c r="DC1609" s="24"/>
      <c r="DD1609" s="24"/>
      <c r="DE1609" s="24"/>
      <c r="DF1609" s="26" t="s">
        <v>139</v>
      </c>
      <c r="DG1609" s="26" t="s">
        <v>139</v>
      </c>
      <c r="DH1609" s="26" t="s">
        <v>139</v>
      </c>
      <c r="DI1609" s="26" t="s">
        <v>139</v>
      </c>
      <c r="DJ1609" s="26" t="s">
        <v>139</v>
      </c>
      <c r="DK1609" s="26" t="s">
        <v>139</v>
      </c>
      <c r="DL1609" s="26" t="s">
        <v>139</v>
      </c>
      <c r="DM1609" s="26" t="s">
        <v>139</v>
      </c>
      <c r="DN1609" s="26" t="s">
        <v>139</v>
      </c>
      <c r="DO1609" s="26" t="s">
        <v>139</v>
      </c>
    </row>
    <row r="1610" spans="1:119" ht="35.1" customHeight="1" x14ac:dyDescent="0.25">
      <c r="A1610" s="29" t="str">
        <f t="shared" si="350"/>
        <v>Karenni Further Studies Program3</v>
      </c>
      <c r="B1610" s="29" t="str">
        <f t="shared" si="351"/>
        <v>Karenni Further Studies Program</v>
      </c>
      <c r="C1610" s="29">
        <f t="shared" si="352"/>
        <v>3</v>
      </c>
      <c r="D1610" s="30" t="str">
        <f t="shared" si="353"/>
        <v>East and Southeast Asia</v>
      </c>
      <c r="E1610" s="30" t="str">
        <f t="shared" si="354"/>
        <v>Mae Hong Son, Thailand</v>
      </c>
      <c r="F1610" s="31">
        <f t="shared" si="355"/>
        <v>4</v>
      </c>
      <c r="G1610" s="31">
        <f t="shared" si="356"/>
        <v>4</v>
      </c>
      <c r="H1610" s="31">
        <f t="shared" si="357"/>
        <v>4</v>
      </c>
      <c r="I1610" s="31">
        <f t="shared" si="358"/>
        <v>4</v>
      </c>
      <c r="J1610" s="31">
        <f t="shared" si="359"/>
        <v>3</v>
      </c>
      <c r="K1610" s="31">
        <f t="shared" si="360"/>
        <v>4</v>
      </c>
      <c r="L1610" s="31">
        <f t="shared" si="361"/>
        <v>4</v>
      </c>
      <c r="M1610" s="31">
        <f t="shared" si="362"/>
        <v>2</v>
      </c>
      <c r="N1610" s="31">
        <f t="shared" si="363"/>
        <v>3.6</v>
      </c>
      <c r="O1610" s="26" t="s">
        <v>8913</v>
      </c>
      <c r="P1610" s="26" t="s">
        <v>108</v>
      </c>
      <c r="Q1610" s="27">
        <v>41038</v>
      </c>
      <c r="R1610" s="26" t="s">
        <v>109</v>
      </c>
      <c r="S1610" s="26" t="s">
        <v>217</v>
      </c>
      <c r="T1610" s="26" t="s">
        <v>175</v>
      </c>
      <c r="U1610" s="26" t="s">
        <v>112</v>
      </c>
      <c r="V1610" s="26" t="s">
        <v>469</v>
      </c>
      <c r="W1610" s="26" t="s">
        <v>938</v>
      </c>
      <c r="X1610" s="26" t="s">
        <v>8880</v>
      </c>
      <c r="Y1610" s="26" t="s">
        <v>8881</v>
      </c>
      <c r="Z1610" s="24"/>
      <c r="AA1610" s="24"/>
      <c r="AB1610" s="26" t="s">
        <v>117</v>
      </c>
      <c r="AC1610" s="28">
        <v>8000</v>
      </c>
      <c r="AD1610" s="24"/>
      <c r="AE1610" s="24"/>
      <c r="AF1610" s="26" t="s">
        <v>139</v>
      </c>
      <c r="AG1610" s="26" t="s">
        <v>224</v>
      </c>
      <c r="AH1610" s="26" t="s">
        <v>121</v>
      </c>
      <c r="AI1610" s="28">
        <v>8000</v>
      </c>
      <c r="AJ1610" s="24"/>
      <c r="AK1610" s="26" t="s">
        <v>8914</v>
      </c>
      <c r="AL1610" s="26" t="s">
        <v>8915</v>
      </c>
      <c r="AM1610" s="26" t="s">
        <v>8916</v>
      </c>
      <c r="AN1610" s="26" t="s">
        <v>8917</v>
      </c>
      <c r="AO1610" s="26" t="s">
        <v>8918</v>
      </c>
      <c r="AP1610" s="24"/>
      <c r="AQ1610" s="24"/>
      <c r="AR1610" s="24"/>
      <c r="AS1610" s="24"/>
      <c r="AT1610" s="24"/>
      <c r="AU1610" s="24"/>
      <c r="AV1610" s="24"/>
      <c r="AW1610" s="28">
        <v>24990</v>
      </c>
      <c r="AX1610" s="26">
        <v>180</v>
      </c>
      <c r="AY1610" s="28">
        <v>84</v>
      </c>
      <c r="AZ1610" s="28">
        <v>83</v>
      </c>
      <c r="BA1610" s="26">
        <v>0</v>
      </c>
      <c r="BB1610" s="26" t="s">
        <v>148</v>
      </c>
      <c r="BC1610" s="26" t="s">
        <v>3618</v>
      </c>
      <c r="BD1610" s="26" t="s">
        <v>125</v>
      </c>
      <c r="BE1610" s="24"/>
      <c r="BF1610" s="26" t="s">
        <v>2404</v>
      </c>
      <c r="BG1610" s="26" t="s">
        <v>191</v>
      </c>
      <c r="BH1610" s="26" t="s">
        <v>8919</v>
      </c>
      <c r="BI1610" s="26" t="s">
        <v>938</v>
      </c>
      <c r="BJ1610" s="26" t="s">
        <v>8920</v>
      </c>
      <c r="BK1610" s="26" t="s">
        <v>2479</v>
      </c>
      <c r="BL1610" s="24"/>
      <c r="BM1610" s="24"/>
      <c r="BN1610" s="24"/>
      <c r="BO1610" s="24"/>
      <c r="BP1610" s="24"/>
      <c r="BQ1610" s="24"/>
      <c r="BR1610" s="26">
        <v>4</v>
      </c>
      <c r="BS1610" s="26">
        <v>4</v>
      </c>
      <c r="BT1610" s="26">
        <v>4</v>
      </c>
      <c r="BU1610" s="26">
        <v>4</v>
      </c>
      <c r="BV1610" s="26">
        <v>3</v>
      </c>
      <c r="BW1610" s="26">
        <v>4</v>
      </c>
      <c r="BX1610" s="26">
        <v>4</v>
      </c>
      <c r="BY1610" s="26">
        <v>2</v>
      </c>
      <c r="BZ1610" s="24"/>
      <c r="CA1610" s="24"/>
      <c r="CB1610" s="24"/>
      <c r="CC1610" s="24"/>
      <c r="CD1610" s="24"/>
      <c r="CE1610" s="24"/>
      <c r="CF1610" s="24"/>
      <c r="CG1610" s="24"/>
      <c r="CH1610" s="24"/>
      <c r="CI1610" s="24"/>
      <c r="CJ1610" s="24"/>
      <c r="CK1610" s="24"/>
      <c r="CL1610" s="24"/>
      <c r="CM1610" s="24"/>
      <c r="CN1610" s="24"/>
      <c r="CO1610" s="24"/>
      <c r="CP1610" s="24"/>
      <c r="CQ1610" s="24"/>
      <c r="CR1610" s="24"/>
      <c r="CS1610" s="24"/>
      <c r="CT1610" s="24"/>
      <c r="CU1610" s="24"/>
      <c r="CV1610" s="24"/>
      <c r="CW1610" s="24"/>
      <c r="CX1610" s="24"/>
      <c r="CY1610" s="24"/>
      <c r="CZ1610" s="24"/>
      <c r="DA1610" s="24"/>
      <c r="DB1610" s="24"/>
      <c r="DC1610" s="24"/>
      <c r="DD1610" s="24"/>
      <c r="DE1610" s="24"/>
      <c r="DF1610" s="26" t="s">
        <v>139</v>
      </c>
      <c r="DG1610" s="26" t="s">
        <v>120</v>
      </c>
      <c r="DH1610" s="26" t="s">
        <v>139</v>
      </c>
      <c r="DI1610" s="26" t="s">
        <v>139</v>
      </c>
      <c r="DJ1610" s="26" t="s">
        <v>139</v>
      </c>
      <c r="DK1610" s="26" t="s">
        <v>139</v>
      </c>
      <c r="DL1610" s="26" t="s">
        <v>139</v>
      </c>
      <c r="DM1610" s="26" t="s">
        <v>139</v>
      </c>
      <c r="DN1610" s="26" t="s">
        <v>139</v>
      </c>
      <c r="DO1610" s="26" t="s">
        <v>139</v>
      </c>
    </row>
    <row r="1611" spans="1:119" ht="20.100000000000001" customHeight="1" x14ac:dyDescent="0.25">
      <c r="A1611" s="29" t="str">
        <f t="shared" si="350"/>
        <v>Karenni Further Studies Program2</v>
      </c>
      <c r="B1611" s="29" t="str">
        <f t="shared" si="351"/>
        <v>Karenni Further Studies Program</v>
      </c>
      <c r="C1611" s="29">
        <f t="shared" si="352"/>
        <v>2</v>
      </c>
      <c r="D1611" s="30" t="str">
        <f t="shared" si="353"/>
        <v>East and Southeast Asia</v>
      </c>
      <c r="E1611" s="30" t="str">
        <f t="shared" si="354"/>
        <v>Mae Hong Son, Thailand</v>
      </c>
      <c r="F1611" s="31">
        <f t="shared" si="355"/>
        <v>4</v>
      </c>
      <c r="G1611" s="31">
        <f t="shared" si="356"/>
        <v>4</v>
      </c>
      <c r="H1611" s="31">
        <f t="shared" si="357"/>
        <v>4</v>
      </c>
      <c r="I1611" s="31">
        <f t="shared" si="358"/>
        <v>4</v>
      </c>
      <c r="J1611" s="31">
        <f t="shared" si="359"/>
        <v>3</v>
      </c>
      <c r="K1611" s="31">
        <f t="shared" si="360"/>
        <v>4</v>
      </c>
      <c r="L1611" s="31">
        <f t="shared" si="361"/>
        <v>4</v>
      </c>
      <c r="M1611" s="31">
        <f t="shared" si="362"/>
        <v>2</v>
      </c>
      <c r="N1611" s="31">
        <f t="shared" si="363"/>
        <v>3.6</v>
      </c>
      <c r="O1611" s="26" t="s">
        <v>8922</v>
      </c>
      <c r="P1611" s="26" t="s">
        <v>108</v>
      </c>
      <c r="Q1611" s="27">
        <v>40672</v>
      </c>
      <c r="R1611" s="26" t="s">
        <v>155</v>
      </c>
      <c r="S1611" s="26" t="s">
        <v>409</v>
      </c>
      <c r="T1611" s="26" t="s">
        <v>333</v>
      </c>
      <c r="U1611" s="26" t="s">
        <v>112</v>
      </c>
      <c r="V1611" s="26" t="s">
        <v>469</v>
      </c>
      <c r="W1611" s="26" t="s">
        <v>938</v>
      </c>
      <c r="X1611" s="26" t="s">
        <v>8880</v>
      </c>
      <c r="Y1611" s="26" t="s">
        <v>8881</v>
      </c>
      <c r="Z1611" s="24"/>
      <c r="AA1611" s="24"/>
      <c r="AB1611" s="26" t="s">
        <v>117</v>
      </c>
      <c r="AC1611" s="28">
        <v>7000</v>
      </c>
      <c r="AD1611" s="24"/>
      <c r="AE1611" s="24"/>
      <c r="AF1611" s="26" t="s">
        <v>139</v>
      </c>
      <c r="AG1611" s="26" t="s">
        <v>224</v>
      </c>
      <c r="AH1611" s="26" t="s">
        <v>143</v>
      </c>
      <c r="AI1611" s="28">
        <v>7000</v>
      </c>
      <c r="AJ1611" s="24"/>
      <c r="AK1611" s="26" t="s">
        <v>8923</v>
      </c>
      <c r="AL1611" s="26" t="s">
        <v>8915</v>
      </c>
      <c r="AM1611" s="26" t="s">
        <v>8924</v>
      </c>
      <c r="AN1611" s="26" t="s">
        <v>8925</v>
      </c>
      <c r="AO1611" s="26" t="s">
        <v>8926</v>
      </c>
      <c r="AP1611" s="24"/>
      <c r="AQ1611" s="24"/>
      <c r="AR1611" s="24"/>
      <c r="AS1611" s="26" t="s">
        <v>8927</v>
      </c>
      <c r="AT1611" s="26" t="s">
        <v>8928</v>
      </c>
      <c r="AU1611" s="24"/>
      <c r="AV1611" s="24"/>
      <c r="AW1611" s="28">
        <v>26875</v>
      </c>
      <c r="AX1611" s="26">
        <v>162</v>
      </c>
      <c r="AY1611" s="28">
        <v>87</v>
      </c>
      <c r="AZ1611" s="28">
        <v>82</v>
      </c>
      <c r="BA1611" s="26">
        <v>0</v>
      </c>
      <c r="BB1611" s="26" t="s">
        <v>148</v>
      </c>
      <c r="BC1611" s="26" t="s">
        <v>3618</v>
      </c>
      <c r="BD1611" s="24"/>
      <c r="BE1611" s="24"/>
      <c r="BF1611" s="26" t="s">
        <v>581</v>
      </c>
      <c r="BG1611" s="26" t="s">
        <v>191</v>
      </c>
      <c r="BH1611" s="26" t="s">
        <v>4088</v>
      </c>
      <c r="BI1611" s="26" t="s">
        <v>8929</v>
      </c>
      <c r="BJ1611" s="26" t="s">
        <v>8930</v>
      </c>
      <c r="BK1611" s="26" t="s">
        <v>2479</v>
      </c>
      <c r="BL1611" s="26" t="s">
        <v>8892</v>
      </c>
      <c r="BM1611" s="26" t="s">
        <v>8929</v>
      </c>
      <c r="BN1611" s="26" t="s">
        <v>3444</v>
      </c>
      <c r="BO1611" s="24"/>
      <c r="BP1611" s="24"/>
      <c r="BQ1611" s="24"/>
      <c r="BR1611" s="26">
        <v>4</v>
      </c>
      <c r="BS1611" s="26">
        <v>4</v>
      </c>
      <c r="BT1611" s="26">
        <v>4</v>
      </c>
      <c r="BU1611" s="26">
        <v>4</v>
      </c>
      <c r="BV1611" s="26">
        <v>3</v>
      </c>
      <c r="BW1611" s="26">
        <v>4</v>
      </c>
      <c r="BX1611" s="26">
        <v>4</v>
      </c>
      <c r="BY1611" s="26">
        <v>2</v>
      </c>
      <c r="BZ1611" s="24"/>
      <c r="CA1611" s="24"/>
      <c r="CB1611" s="24"/>
      <c r="CC1611" s="24"/>
      <c r="CD1611" s="24"/>
      <c r="CE1611" s="24"/>
      <c r="CF1611" s="24"/>
      <c r="CG1611" s="24"/>
      <c r="CH1611" s="24"/>
      <c r="CI1611" s="24"/>
      <c r="CJ1611" s="24"/>
      <c r="CK1611" s="24"/>
      <c r="CL1611" s="24"/>
      <c r="CM1611" s="24"/>
      <c r="CN1611" s="24"/>
      <c r="CO1611" s="24"/>
      <c r="CP1611" s="24"/>
      <c r="CQ1611" s="24"/>
      <c r="CR1611" s="24"/>
      <c r="CS1611" s="24"/>
      <c r="CT1611" s="24"/>
      <c r="CU1611" s="24"/>
      <c r="CV1611" s="24"/>
      <c r="CW1611" s="24"/>
      <c r="CX1611" s="24"/>
      <c r="CY1611" s="24"/>
      <c r="CZ1611" s="24"/>
      <c r="DA1611" s="24"/>
      <c r="DB1611" s="24"/>
      <c r="DC1611" s="24"/>
      <c r="DD1611" s="24"/>
      <c r="DE1611" s="24"/>
      <c r="DF1611" s="26" t="s">
        <v>139</v>
      </c>
      <c r="DG1611" s="26" t="s">
        <v>139</v>
      </c>
      <c r="DH1611" s="26" t="s">
        <v>139</v>
      </c>
      <c r="DI1611" s="26" t="s">
        <v>139</v>
      </c>
      <c r="DJ1611" s="26" t="s">
        <v>139</v>
      </c>
      <c r="DK1611" s="26" t="s">
        <v>139</v>
      </c>
      <c r="DL1611" s="26" t="s">
        <v>139</v>
      </c>
      <c r="DM1611" s="26" t="s">
        <v>139</v>
      </c>
      <c r="DN1611" s="26" t="s">
        <v>139</v>
      </c>
      <c r="DO1611" s="26" t="s">
        <v>139</v>
      </c>
    </row>
    <row r="1612" spans="1:119" ht="20.100000000000001" customHeight="1" x14ac:dyDescent="0.25">
      <c r="A1612" s="29" t="str">
        <f t="shared" si="350"/>
        <v>Karenni Further Studies Program1</v>
      </c>
      <c r="B1612" s="29" t="str">
        <f t="shared" si="351"/>
        <v>Karenni Further Studies Program</v>
      </c>
      <c r="C1612" s="29">
        <f t="shared" si="352"/>
        <v>1</v>
      </c>
      <c r="D1612" s="30" t="str">
        <f t="shared" si="353"/>
        <v>East and Southeast Asia</v>
      </c>
      <c r="E1612" s="30" t="str">
        <f t="shared" si="354"/>
        <v>Mae Hong Son, Thailand</v>
      </c>
      <c r="F1612" s="31">
        <f t="shared" si="355"/>
        <v>2</v>
      </c>
      <c r="G1612" s="31">
        <f t="shared" si="356"/>
        <v>3</v>
      </c>
      <c r="H1612" s="31">
        <f t="shared" si="357"/>
        <v>2</v>
      </c>
      <c r="I1612" s="31">
        <f t="shared" si="358"/>
        <v>3</v>
      </c>
      <c r="J1612" s="31">
        <f t="shared" si="359"/>
        <v>3</v>
      </c>
      <c r="K1612" s="31">
        <f t="shared" si="360"/>
        <v>3</v>
      </c>
      <c r="L1612" s="31">
        <f t="shared" si="361"/>
        <v>3</v>
      </c>
      <c r="M1612" s="31">
        <f t="shared" si="362"/>
        <v>2</v>
      </c>
      <c r="N1612" s="31">
        <f t="shared" si="363"/>
        <v>2.6</v>
      </c>
      <c r="O1612" s="26" t="s">
        <v>8931</v>
      </c>
      <c r="P1612" s="26" t="s">
        <v>108</v>
      </c>
      <c r="Q1612" s="27">
        <v>40312</v>
      </c>
      <c r="R1612" s="26" t="s">
        <v>155</v>
      </c>
      <c r="S1612" s="26" t="s">
        <v>234</v>
      </c>
      <c r="T1612" s="26" t="s">
        <v>224</v>
      </c>
      <c r="U1612" s="26" t="s">
        <v>112</v>
      </c>
      <c r="V1612" s="26" t="s">
        <v>469</v>
      </c>
      <c r="W1612" s="26" t="s">
        <v>938</v>
      </c>
      <c r="X1612" s="26" t="s">
        <v>8880</v>
      </c>
      <c r="Y1612" s="26" t="s">
        <v>8881</v>
      </c>
      <c r="Z1612" s="24"/>
      <c r="AA1612" s="24"/>
      <c r="AB1612" s="26" t="s">
        <v>117</v>
      </c>
      <c r="AC1612" s="28">
        <v>6000</v>
      </c>
      <c r="AD1612" s="24"/>
      <c r="AE1612" s="24"/>
      <c r="AF1612" s="26" t="s">
        <v>139</v>
      </c>
      <c r="AG1612" s="26" t="s">
        <v>224</v>
      </c>
      <c r="AH1612" s="26" t="s">
        <v>158</v>
      </c>
      <c r="AI1612" s="28">
        <v>6000</v>
      </c>
      <c r="AJ1612" s="24"/>
      <c r="AK1612" s="26" t="s">
        <v>8932</v>
      </c>
      <c r="AL1612" s="26" t="s">
        <v>8933</v>
      </c>
      <c r="AM1612" s="26" t="s">
        <v>8934</v>
      </c>
      <c r="AN1612" s="26" t="s">
        <v>8935</v>
      </c>
      <c r="AO1612" s="24"/>
      <c r="AP1612" s="24"/>
      <c r="AQ1612" s="24"/>
      <c r="AR1612" s="24"/>
      <c r="AS1612" s="24"/>
      <c r="AT1612" s="24"/>
      <c r="AU1612" s="24"/>
      <c r="AV1612" s="24"/>
      <c r="AW1612" s="28">
        <v>24900</v>
      </c>
      <c r="AX1612" s="26">
        <v>122</v>
      </c>
      <c r="AY1612" s="28">
        <v>80</v>
      </c>
      <c r="AZ1612" s="28">
        <v>70</v>
      </c>
      <c r="BA1612" s="26">
        <v>0</v>
      </c>
      <c r="BB1612" s="26" t="s">
        <v>148</v>
      </c>
      <c r="BC1612" s="26" t="s">
        <v>3618</v>
      </c>
      <c r="BD1612" s="24"/>
      <c r="BE1612" s="24"/>
      <c r="BF1612" s="24"/>
      <c r="BG1612" s="24"/>
      <c r="BH1612" s="24"/>
      <c r="BI1612" s="24"/>
      <c r="BJ1612" s="24"/>
      <c r="BK1612" s="24"/>
      <c r="BL1612" s="24"/>
      <c r="BM1612" s="24"/>
      <c r="BN1612" s="24"/>
      <c r="BO1612" s="24"/>
      <c r="BP1612" s="24"/>
      <c r="BQ1612" s="24"/>
      <c r="BR1612" s="26">
        <v>2</v>
      </c>
      <c r="BS1612" s="26">
        <v>3</v>
      </c>
      <c r="BT1612" s="26">
        <v>2</v>
      </c>
      <c r="BU1612" s="26">
        <v>3</v>
      </c>
      <c r="BV1612" s="26">
        <v>3</v>
      </c>
      <c r="BW1612" s="26">
        <v>3</v>
      </c>
      <c r="BX1612" s="26">
        <v>3</v>
      </c>
      <c r="BY1612" s="26">
        <v>2</v>
      </c>
      <c r="BZ1612" s="24"/>
      <c r="CA1612" s="24"/>
      <c r="CB1612" s="24"/>
      <c r="CC1612" s="24"/>
      <c r="CD1612" s="24"/>
      <c r="CE1612" s="24"/>
      <c r="CF1612" s="24"/>
      <c r="CG1612" s="24"/>
      <c r="CH1612" s="24"/>
      <c r="CI1612" s="24"/>
      <c r="CJ1612" s="24"/>
      <c r="CK1612" s="24"/>
      <c r="CL1612" s="24"/>
      <c r="CM1612" s="24"/>
      <c r="CN1612" s="24"/>
      <c r="CO1612" s="24"/>
      <c r="CP1612" s="24"/>
      <c r="CQ1612" s="24"/>
      <c r="CR1612" s="24"/>
      <c r="CS1612" s="24"/>
      <c r="CT1612" s="24"/>
      <c r="CU1612" s="24"/>
      <c r="CV1612" s="24"/>
      <c r="CW1612" s="24"/>
      <c r="CX1612" s="24"/>
      <c r="CY1612" s="24"/>
      <c r="CZ1612" s="24"/>
      <c r="DA1612" s="24"/>
      <c r="DB1612" s="24"/>
      <c r="DC1612" s="24"/>
      <c r="DD1612" s="24"/>
      <c r="DE1612" s="24"/>
      <c r="DF1612" s="26" t="s">
        <v>139</v>
      </c>
      <c r="DG1612" s="26" t="s">
        <v>139</v>
      </c>
      <c r="DH1612" s="26" t="s">
        <v>139</v>
      </c>
      <c r="DI1612" s="26" t="s">
        <v>139</v>
      </c>
      <c r="DJ1612" s="26" t="s">
        <v>139</v>
      </c>
      <c r="DK1612" s="26" t="s">
        <v>139</v>
      </c>
      <c r="DL1612" s="26" t="s">
        <v>139</v>
      </c>
      <c r="DM1612" s="26" t="s">
        <v>139</v>
      </c>
      <c r="DN1612" s="26" t="s">
        <v>139</v>
      </c>
      <c r="DO1612" s="26" t="s">
        <v>139</v>
      </c>
    </row>
    <row r="1613" spans="1:119" ht="20.100000000000001" customHeight="1" x14ac:dyDescent="0.25">
      <c r="A1613" s="29" t="str">
        <f t="shared" si="350"/>
        <v>Karm Marg (Progress Through Work)8</v>
      </c>
      <c r="B1613" s="29" t="str">
        <f t="shared" si="351"/>
        <v>Karm Marg (Progress Through Work)</v>
      </c>
      <c r="C1613" s="29">
        <f t="shared" si="352"/>
        <v>8</v>
      </c>
      <c r="D1613" s="30" t="str">
        <f t="shared" si="353"/>
        <v>South Asia</v>
      </c>
      <c r="E1613" s="30" t="str">
        <f t="shared" si="354"/>
        <v>Faridabad, India</v>
      </c>
      <c r="F1613" s="31">
        <f t="shared" si="355"/>
        <v>3</v>
      </c>
      <c r="G1613" s="31">
        <f t="shared" si="356"/>
        <v>3</v>
      </c>
      <c r="H1613" s="31">
        <f t="shared" si="357"/>
        <v>3</v>
      </c>
      <c r="I1613" s="31">
        <f t="shared" si="358"/>
        <v>3</v>
      </c>
      <c r="J1613" s="31">
        <f t="shared" si="359"/>
        <v>3</v>
      </c>
      <c r="K1613" s="31">
        <f t="shared" si="360"/>
        <v>3</v>
      </c>
      <c r="L1613" s="31">
        <f t="shared" si="361"/>
        <v>3</v>
      </c>
      <c r="M1613" s="31">
        <f t="shared" si="362"/>
        <v>3</v>
      </c>
      <c r="N1613" s="31">
        <f t="shared" si="363"/>
        <v>3</v>
      </c>
      <c r="O1613" s="26" t="s">
        <v>8944</v>
      </c>
      <c r="P1613" s="26" t="s">
        <v>108</v>
      </c>
      <c r="Q1613" s="27">
        <v>41204</v>
      </c>
      <c r="R1613" s="26" t="s">
        <v>305</v>
      </c>
      <c r="S1613" s="26" t="s">
        <v>306</v>
      </c>
      <c r="T1613" s="26" t="s">
        <v>207</v>
      </c>
      <c r="U1613" s="26" t="s">
        <v>307</v>
      </c>
      <c r="V1613" s="26" t="s">
        <v>225</v>
      </c>
      <c r="W1613" s="26" t="s">
        <v>226</v>
      </c>
      <c r="X1613" s="26" t="s">
        <v>8937</v>
      </c>
      <c r="Y1613" s="26" t="s">
        <v>8938</v>
      </c>
      <c r="Z1613" s="26" t="s">
        <v>8939</v>
      </c>
      <c r="AA1613" s="24"/>
      <c r="AB1613" s="26" t="s">
        <v>117</v>
      </c>
      <c r="AC1613" s="28">
        <v>20000</v>
      </c>
      <c r="AD1613" s="26" t="s">
        <v>8940</v>
      </c>
      <c r="AE1613" s="24"/>
      <c r="AF1613" s="26" t="s">
        <v>120</v>
      </c>
      <c r="AG1613" s="26" t="s">
        <v>2153</v>
      </c>
      <c r="AH1613" s="26" t="s">
        <v>906</v>
      </c>
      <c r="AI1613" s="28">
        <v>20000</v>
      </c>
      <c r="AJ1613" s="26" t="s">
        <v>208</v>
      </c>
      <c r="AK1613" s="26" t="s">
        <v>8945</v>
      </c>
      <c r="AL1613" s="26" t="s">
        <v>8946</v>
      </c>
      <c r="AM1613" s="24"/>
      <c r="AN1613" s="24"/>
      <c r="AO1613" s="24"/>
      <c r="AP1613" s="24"/>
      <c r="AQ1613" s="24"/>
      <c r="AR1613" s="26" t="s">
        <v>8947</v>
      </c>
      <c r="AS1613" s="24"/>
      <c r="AT1613" s="24"/>
      <c r="AU1613" s="24"/>
      <c r="AV1613" s="24"/>
      <c r="AW1613" s="28">
        <v>100390</v>
      </c>
      <c r="AX1613" s="26">
        <v>53</v>
      </c>
      <c r="AY1613" s="28">
        <v>0</v>
      </c>
      <c r="AZ1613" s="28">
        <v>7</v>
      </c>
      <c r="BA1613" s="26">
        <v>0</v>
      </c>
      <c r="BB1613" s="26" t="s">
        <v>241</v>
      </c>
      <c r="BC1613" s="26" t="s">
        <v>8943</v>
      </c>
      <c r="BD1613" s="24"/>
      <c r="BE1613" s="24"/>
      <c r="BF1613" s="26" t="s">
        <v>8948</v>
      </c>
      <c r="BG1613" s="26" t="s">
        <v>395</v>
      </c>
      <c r="BH1613" s="26" t="s">
        <v>8949</v>
      </c>
      <c r="BI1613" s="26" t="s">
        <v>367</v>
      </c>
      <c r="BJ1613" s="24"/>
      <c r="BK1613" s="24"/>
      <c r="BL1613" s="26" t="s">
        <v>8950</v>
      </c>
      <c r="BM1613" s="26" t="s">
        <v>395</v>
      </c>
      <c r="BN1613" s="24"/>
      <c r="BO1613" s="24"/>
      <c r="BP1613" s="24"/>
      <c r="BQ1613" s="24"/>
      <c r="BR1613" s="26">
        <v>3</v>
      </c>
      <c r="BS1613" s="26">
        <v>3</v>
      </c>
      <c r="BT1613" s="26">
        <v>3</v>
      </c>
      <c r="BU1613" s="26">
        <v>3</v>
      </c>
      <c r="BV1613" s="26">
        <v>3</v>
      </c>
      <c r="BW1613" s="26">
        <v>3</v>
      </c>
      <c r="BX1613" s="26">
        <v>3</v>
      </c>
      <c r="BY1613" s="26">
        <v>3</v>
      </c>
      <c r="BZ1613" s="24"/>
      <c r="CA1613" s="24"/>
      <c r="CB1613" s="24"/>
      <c r="CC1613" s="24"/>
      <c r="CD1613" s="24"/>
      <c r="CE1613" s="24"/>
      <c r="CF1613" s="24"/>
      <c r="CG1613" s="24"/>
      <c r="CH1613" s="24"/>
      <c r="CI1613" s="24"/>
      <c r="CJ1613" s="24"/>
      <c r="CK1613" s="24"/>
      <c r="CL1613" s="24"/>
      <c r="CM1613" s="24"/>
      <c r="CN1613" s="24"/>
      <c r="CO1613" s="24"/>
      <c r="CP1613" s="24"/>
      <c r="CQ1613" s="24"/>
      <c r="CR1613" s="24"/>
      <c r="CS1613" s="24"/>
      <c r="CT1613" s="24"/>
      <c r="CU1613" s="24"/>
      <c r="CV1613" s="24"/>
      <c r="CW1613" s="24"/>
      <c r="CX1613" s="24"/>
      <c r="CY1613" s="24"/>
      <c r="CZ1613" s="24"/>
      <c r="DA1613" s="24"/>
      <c r="DB1613" s="24"/>
      <c r="DC1613" s="24"/>
      <c r="DD1613" s="24"/>
      <c r="DE1613" s="24"/>
      <c r="DF1613" s="26" t="s">
        <v>120</v>
      </c>
      <c r="DG1613" s="26" t="s">
        <v>120</v>
      </c>
      <c r="DH1613" s="26" t="s">
        <v>139</v>
      </c>
      <c r="DI1613" s="26" t="s">
        <v>139</v>
      </c>
      <c r="DJ1613" s="26" t="s">
        <v>139</v>
      </c>
      <c r="DK1613" s="26" t="s">
        <v>139</v>
      </c>
      <c r="DL1613" s="26" t="s">
        <v>139</v>
      </c>
      <c r="DM1613" s="26" t="s">
        <v>139</v>
      </c>
      <c r="DN1613" s="26" t="s">
        <v>139</v>
      </c>
      <c r="DO1613" s="26" t="s">
        <v>139</v>
      </c>
    </row>
    <row r="1614" spans="1:119" ht="20.100000000000001" customHeight="1" x14ac:dyDescent="0.25">
      <c r="A1614" s="29" t="str">
        <f t="shared" si="350"/>
        <v/>
      </c>
      <c r="B1614" s="29" t="str">
        <f t="shared" si="351"/>
        <v>Karm Marg (Progress Through Work)</v>
      </c>
      <c r="C1614" s="29">
        <f t="shared" si="352"/>
        <v>0</v>
      </c>
      <c r="D1614" s="30" t="str">
        <f t="shared" si="353"/>
        <v>South Asia</v>
      </c>
      <c r="E1614" s="30" t="str">
        <f t="shared" si="354"/>
        <v>Faridabad, India</v>
      </c>
      <c r="F1614" s="31">
        <f t="shared" si="355"/>
        <v>0</v>
      </c>
      <c r="G1614" s="31">
        <f t="shared" si="356"/>
        <v>0</v>
      </c>
      <c r="H1614" s="31">
        <f t="shared" si="357"/>
        <v>0</v>
      </c>
      <c r="I1614" s="31">
        <f t="shared" si="358"/>
        <v>0</v>
      </c>
      <c r="J1614" s="31">
        <f t="shared" si="359"/>
        <v>0</v>
      </c>
      <c r="K1614" s="31">
        <f t="shared" si="360"/>
        <v>0</v>
      </c>
      <c r="L1614" s="31">
        <f t="shared" si="361"/>
        <v>0</v>
      </c>
      <c r="M1614" s="31">
        <f t="shared" si="362"/>
        <v>0</v>
      </c>
      <c r="N1614" s="31">
        <f t="shared" si="363"/>
        <v>0</v>
      </c>
      <c r="O1614" s="26" t="s">
        <v>8936</v>
      </c>
      <c r="P1614" s="26" t="s">
        <v>108</v>
      </c>
      <c r="Q1614" s="27">
        <v>41257</v>
      </c>
      <c r="R1614" s="24"/>
      <c r="S1614" s="24"/>
      <c r="T1614" s="26" t="s">
        <v>207</v>
      </c>
      <c r="U1614" s="24"/>
      <c r="V1614" s="26" t="s">
        <v>225</v>
      </c>
      <c r="W1614" s="26" t="s">
        <v>226</v>
      </c>
      <c r="X1614" s="26" t="s">
        <v>8937</v>
      </c>
      <c r="Y1614" s="26" t="s">
        <v>8938</v>
      </c>
      <c r="Z1614" s="26" t="s">
        <v>8939</v>
      </c>
      <c r="AA1614" s="24"/>
      <c r="AB1614" s="26" t="s">
        <v>228</v>
      </c>
      <c r="AC1614" s="28">
        <v>30000</v>
      </c>
      <c r="AD1614" s="26" t="s">
        <v>8940</v>
      </c>
      <c r="AE1614" s="24"/>
      <c r="AF1614" s="26" t="s">
        <v>120</v>
      </c>
      <c r="AG1614" s="26" t="s">
        <v>2153</v>
      </c>
      <c r="AH1614" s="24"/>
      <c r="AI1614" s="28">
        <v>30000</v>
      </c>
      <c r="AJ1614" s="24"/>
      <c r="AK1614" s="24"/>
      <c r="AL1614" s="24"/>
      <c r="AM1614" s="26" t="s">
        <v>8941</v>
      </c>
      <c r="AN1614" s="26" t="s">
        <v>8942</v>
      </c>
      <c r="AO1614" s="24"/>
      <c r="AP1614" s="24"/>
      <c r="AQ1614" s="24"/>
      <c r="AR1614" s="24"/>
      <c r="AS1614" s="24"/>
      <c r="AT1614" s="24"/>
      <c r="AU1614" s="24"/>
      <c r="AV1614" s="24"/>
      <c r="AW1614" s="28">
        <v>100390</v>
      </c>
      <c r="AX1614" s="26">
        <v>53</v>
      </c>
      <c r="AY1614" s="28">
        <v>0</v>
      </c>
      <c r="AZ1614" s="28">
        <v>0</v>
      </c>
      <c r="BA1614" s="26">
        <v>0</v>
      </c>
      <c r="BB1614" s="24"/>
      <c r="BC1614" s="26" t="s">
        <v>8943</v>
      </c>
      <c r="BD1614" s="24"/>
      <c r="BE1614" s="24"/>
      <c r="BF1614" s="24"/>
      <c r="BG1614" s="24"/>
      <c r="BH1614" s="24"/>
      <c r="BI1614" s="24"/>
      <c r="BJ1614" s="24"/>
      <c r="BK1614" s="24"/>
      <c r="BL1614" s="24"/>
      <c r="BM1614" s="24"/>
      <c r="BN1614" s="24"/>
      <c r="BO1614" s="24"/>
      <c r="BP1614" s="24"/>
      <c r="BQ1614" s="24"/>
      <c r="BR1614" s="26">
        <v>0</v>
      </c>
      <c r="BS1614" s="26">
        <v>0</v>
      </c>
      <c r="BT1614" s="26">
        <v>0</v>
      </c>
      <c r="BU1614" s="26">
        <v>0</v>
      </c>
      <c r="BV1614" s="26">
        <v>0</v>
      </c>
      <c r="BW1614" s="26">
        <v>0</v>
      </c>
      <c r="BX1614" s="26">
        <v>0</v>
      </c>
      <c r="BY1614" s="26">
        <v>0</v>
      </c>
      <c r="BZ1614" s="24"/>
      <c r="CA1614" s="24"/>
      <c r="CB1614" s="24"/>
      <c r="CC1614" s="24"/>
      <c r="CD1614" s="24"/>
      <c r="CE1614" s="24"/>
      <c r="CF1614" s="24"/>
      <c r="CG1614" s="24"/>
      <c r="CH1614" s="24"/>
      <c r="CI1614" s="24"/>
      <c r="CJ1614" s="24"/>
      <c r="CK1614" s="24"/>
      <c r="CL1614" s="24"/>
      <c r="CM1614" s="24"/>
      <c r="CN1614" s="24"/>
      <c r="CO1614" s="24"/>
      <c r="CP1614" s="24"/>
      <c r="CQ1614" s="24"/>
      <c r="CR1614" s="24"/>
      <c r="CS1614" s="24"/>
      <c r="CT1614" s="24"/>
      <c r="CU1614" s="24"/>
      <c r="CV1614" s="24"/>
      <c r="CW1614" s="24"/>
      <c r="CX1614" s="24"/>
      <c r="CY1614" s="24"/>
      <c r="CZ1614" s="24"/>
      <c r="DA1614" s="24"/>
      <c r="DB1614" s="24"/>
      <c r="DC1614" s="24"/>
      <c r="DD1614" s="24"/>
      <c r="DE1614" s="24"/>
      <c r="DF1614" s="26" t="s">
        <v>139</v>
      </c>
      <c r="DG1614" s="26" t="s">
        <v>139</v>
      </c>
      <c r="DH1614" s="26" t="s">
        <v>139</v>
      </c>
      <c r="DI1614" s="26" t="s">
        <v>139</v>
      </c>
      <c r="DJ1614" s="26" t="s">
        <v>139</v>
      </c>
      <c r="DK1614" s="26" t="s">
        <v>139</v>
      </c>
      <c r="DL1614" s="26" t="s">
        <v>139</v>
      </c>
      <c r="DM1614" s="26" t="s">
        <v>139</v>
      </c>
      <c r="DN1614" s="26" t="s">
        <v>139</v>
      </c>
      <c r="DO1614" s="26" t="s">
        <v>139</v>
      </c>
    </row>
    <row r="1615" spans="1:119" ht="20.100000000000001" customHeight="1" x14ac:dyDescent="0.25">
      <c r="A1615" s="29" t="str">
        <f t="shared" si="350"/>
        <v>Karm Marg (Progress Through Work)7</v>
      </c>
      <c r="B1615" s="29" t="str">
        <f t="shared" si="351"/>
        <v>Karm Marg (Progress Through Work)</v>
      </c>
      <c r="C1615" s="29">
        <f t="shared" si="352"/>
        <v>7</v>
      </c>
      <c r="D1615" s="30" t="str">
        <f t="shared" si="353"/>
        <v>South Asia</v>
      </c>
      <c r="E1615" s="30" t="str">
        <f t="shared" si="354"/>
        <v>Faridabad, India</v>
      </c>
      <c r="F1615" s="31">
        <f t="shared" si="355"/>
        <v>3</v>
      </c>
      <c r="G1615" s="31">
        <f t="shared" si="356"/>
        <v>3</v>
      </c>
      <c r="H1615" s="31">
        <f t="shared" si="357"/>
        <v>3</v>
      </c>
      <c r="I1615" s="31">
        <f t="shared" si="358"/>
        <v>4</v>
      </c>
      <c r="J1615" s="31">
        <f t="shared" si="359"/>
        <v>4</v>
      </c>
      <c r="K1615" s="31">
        <f t="shared" si="360"/>
        <v>4</v>
      </c>
      <c r="L1615" s="31">
        <f t="shared" si="361"/>
        <v>3</v>
      </c>
      <c r="M1615" s="31">
        <f t="shared" si="362"/>
        <v>3</v>
      </c>
      <c r="N1615" s="31">
        <f t="shared" si="363"/>
        <v>3.4</v>
      </c>
      <c r="O1615" s="26" t="s">
        <v>8951</v>
      </c>
      <c r="P1615" s="26" t="s">
        <v>108</v>
      </c>
      <c r="Q1615" s="27">
        <v>40833</v>
      </c>
      <c r="R1615" s="26" t="s">
        <v>166</v>
      </c>
      <c r="S1615" s="26" t="s">
        <v>321</v>
      </c>
      <c r="T1615" s="26" t="s">
        <v>175</v>
      </c>
      <c r="U1615" s="26" t="s">
        <v>307</v>
      </c>
      <c r="V1615" s="26" t="s">
        <v>225</v>
      </c>
      <c r="W1615" s="26" t="s">
        <v>226</v>
      </c>
      <c r="X1615" s="26" t="s">
        <v>8937</v>
      </c>
      <c r="Y1615" s="26" t="s">
        <v>8938</v>
      </c>
      <c r="Z1615" s="26" t="s">
        <v>8939</v>
      </c>
      <c r="AA1615" s="24"/>
      <c r="AB1615" s="26" t="s">
        <v>117</v>
      </c>
      <c r="AC1615" s="28">
        <v>17000</v>
      </c>
      <c r="AD1615" s="26" t="s">
        <v>8940</v>
      </c>
      <c r="AE1615" s="24"/>
      <c r="AF1615" s="26" t="s">
        <v>120</v>
      </c>
      <c r="AG1615" s="26" t="s">
        <v>2153</v>
      </c>
      <c r="AH1615" s="26" t="s">
        <v>235</v>
      </c>
      <c r="AI1615" s="28">
        <v>17000</v>
      </c>
      <c r="AJ1615" s="24"/>
      <c r="AK1615" s="26" t="s">
        <v>8952</v>
      </c>
      <c r="AL1615" s="26" t="s">
        <v>8953</v>
      </c>
      <c r="AM1615" s="26" t="s">
        <v>8954</v>
      </c>
      <c r="AN1615" s="26" t="s">
        <v>8955</v>
      </c>
      <c r="AO1615" s="26" t="s">
        <v>8956</v>
      </c>
      <c r="AP1615" s="24"/>
      <c r="AQ1615" s="24"/>
      <c r="AR1615" s="24"/>
      <c r="AS1615" s="24"/>
      <c r="AT1615" s="24"/>
      <c r="AU1615" s="24"/>
      <c r="AV1615" s="26" t="s">
        <v>8957</v>
      </c>
      <c r="AW1615" s="28">
        <v>172488</v>
      </c>
      <c r="AX1615" s="26">
        <v>61</v>
      </c>
      <c r="AY1615" s="28">
        <v>0</v>
      </c>
      <c r="AZ1615" s="28">
        <v>0</v>
      </c>
      <c r="BA1615" s="26">
        <v>0</v>
      </c>
      <c r="BB1615" s="24"/>
      <c r="BC1615" s="26" t="s">
        <v>8943</v>
      </c>
      <c r="BD1615" s="24"/>
      <c r="BE1615" s="24"/>
      <c r="BF1615" s="26" t="s">
        <v>8948</v>
      </c>
      <c r="BG1615" s="26" t="s">
        <v>395</v>
      </c>
      <c r="BH1615" s="26" t="s">
        <v>8958</v>
      </c>
      <c r="BI1615" s="26" t="s">
        <v>395</v>
      </c>
      <c r="BJ1615" s="24"/>
      <c r="BK1615" s="24"/>
      <c r="BL1615" s="24"/>
      <c r="BM1615" s="24"/>
      <c r="BN1615" s="24"/>
      <c r="BO1615" s="24"/>
      <c r="BP1615" s="24"/>
      <c r="BQ1615" s="24"/>
      <c r="BR1615" s="26">
        <v>3</v>
      </c>
      <c r="BS1615" s="26">
        <v>3</v>
      </c>
      <c r="BT1615" s="26">
        <v>3</v>
      </c>
      <c r="BU1615" s="26">
        <v>4</v>
      </c>
      <c r="BV1615" s="26">
        <v>4</v>
      </c>
      <c r="BW1615" s="26">
        <v>4</v>
      </c>
      <c r="BX1615" s="26">
        <v>3</v>
      </c>
      <c r="BY1615" s="26">
        <v>3</v>
      </c>
      <c r="BZ1615" s="24"/>
      <c r="CA1615" s="24"/>
      <c r="CB1615" s="24"/>
      <c r="CC1615" s="24"/>
      <c r="CD1615" s="24"/>
      <c r="CE1615" s="24"/>
      <c r="CF1615" s="24"/>
      <c r="CG1615" s="24"/>
      <c r="CH1615" s="24"/>
      <c r="CI1615" s="24"/>
      <c r="CJ1615" s="24"/>
      <c r="CK1615" s="24"/>
      <c r="CL1615" s="24"/>
      <c r="CM1615" s="24"/>
      <c r="CN1615" s="24"/>
      <c r="CO1615" s="24"/>
      <c r="CP1615" s="24"/>
      <c r="CQ1615" s="24"/>
      <c r="CR1615" s="24"/>
      <c r="CS1615" s="24"/>
      <c r="CT1615" s="24"/>
      <c r="CU1615" s="24"/>
      <c r="CV1615" s="24"/>
      <c r="CW1615" s="24"/>
      <c r="CX1615" s="24"/>
      <c r="CY1615" s="24"/>
      <c r="CZ1615" s="24"/>
      <c r="DA1615" s="24"/>
      <c r="DB1615" s="24"/>
      <c r="DC1615" s="24"/>
      <c r="DD1615" s="24"/>
      <c r="DE1615" s="24"/>
      <c r="DF1615" s="26" t="s">
        <v>120</v>
      </c>
      <c r="DG1615" s="26" t="s">
        <v>120</v>
      </c>
      <c r="DH1615" s="26" t="s">
        <v>139</v>
      </c>
      <c r="DI1615" s="26" t="s">
        <v>139</v>
      </c>
      <c r="DJ1615" s="26" t="s">
        <v>139</v>
      </c>
      <c r="DK1615" s="26" t="s">
        <v>139</v>
      </c>
      <c r="DL1615" s="26" t="s">
        <v>139</v>
      </c>
      <c r="DM1615" s="26" t="s">
        <v>139</v>
      </c>
      <c r="DN1615" s="26" t="s">
        <v>139</v>
      </c>
      <c r="DO1615" s="26" t="s">
        <v>139</v>
      </c>
    </row>
    <row r="1616" spans="1:119" ht="20.100000000000001" customHeight="1" x14ac:dyDescent="0.25">
      <c r="A1616" s="29" t="str">
        <f t="shared" si="350"/>
        <v>Karm Marg (Progress Through Work)6</v>
      </c>
      <c r="B1616" s="29" t="str">
        <f t="shared" si="351"/>
        <v>Karm Marg (Progress Through Work)</v>
      </c>
      <c r="C1616" s="29">
        <f t="shared" si="352"/>
        <v>6</v>
      </c>
      <c r="D1616" s="30" t="str">
        <f t="shared" si="353"/>
        <v>South Asia</v>
      </c>
      <c r="E1616" s="30" t="str">
        <f t="shared" si="354"/>
        <v>Faridabad, India</v>
      </c>
      <c r="F1616" s="31">
        <f t="shared" si="355"/>
        <v>2</v>
      </c>
      <c r="G1616" s="31">
        <f t="shared" si="356"/>
        <v>4</v>
      </c>
      <c r="H1616" s="31">
        <f t="shared" si="357"/>
        <v>3</v>
      </c>
      <c r="I1616" s="31">
        <f t="shared" si="358"/>
        <v>4</v>
      </c>
      <c r="J1616" s="31">
        <f t="shared" si="359"/>
        <v>3</v>
      </c>
      <c r="K1616" s="31">
        <f t="shared" si="360"/>
        <v>4</v>
      </c>
      <c r="L1616" s="31">
        <f t="shared" si="361"/>
        <v>3</v>
      </c>
      <c r="M1616" s="31">
        <f t="shared" si="362"/>
        <v>2</v>
      </c>
      <c r="N1616" s="31">
        <f t="shared" si="363"/>
        <v>3.1</v>
      </c>
      <c r="O1616" s="26" t="s">
        <v>8959</v>
      </c>
      <c r="P1616" s="26" t="s">
        <v>108</v>
      </c>
      <c r="Q1616" s="27">
        <v>40469</v>
      </c>
      <c r="R1616" s="26" t="s">
        <v>166</v>
      </c>
      <c r="S1616" s="26" t="s">
        <v>332</v>
      </c>
      <c r="T1616" s="26" t="s">
        <v>333</v>
      </c>
      <c r="U1616" s="26" t="s">
        <v>307</v>
      </c>
      <c r="V1616" s="26" t="s">
        <v>225</v>
      </c>
      <c r="W1616" s="26" t="s">
        <v>226</v>
      </c>
      <c r="X1616" s="26" t="s">
        <v>8937</v>
      </c>
      <c r="Y1616" s="26" t="s">
        <v>8938</v>
      </c>
      <c r="Z1616" s="26" t="s">
        <v>8939</v>
      </c>
      <c r="AA1616" s="24"/>
      <c r="AB1616" s="26" t="s">
        <v>117</v>
      </c>
      <c r="AC1616" s="28">
        <v>14500</v>
      </c>
      <c r="AD1616" s="26" t="s">
        <v>8940</v>
      </c>
      <c r="AE1616" s="24"/>
      <c r="AF1616" s="26" t="s">
        <v>120</v>
      </c>
      <c r="AG1616" s="26" t="s">
        <v>2153</v>
      </c>
      <c r="AH1616" s="26" t="s">
        <v>250</v>
      </c>
      <c r="AI1616" s="28">
        <v>14500</v>
      </c>
      <c r="AJ1616" s="24"/>
      <c r="AK1616" s="26" t="s">
        <v>8960</v>
      </c>
      <c r="AL1616" s="26" t="s">
        <v>8961</v>
      </c>
      <c r="AM1616" s="26" t="s">
        <v>8954</v>
      </c>
      <c r="AN1616" s="26" t="s">
        <v>8962</v>
      </c>
      <c r="AO1616" s="26" t="s">
        <v>8963</v>
      </c>
      <c r="AP1616" s="24"/>
      <c r="AQ1616" s="24"/>
      <c r="AR1616" s="24"/>
      <c r="AS1616" s="24"/>
      <c r="AT1616" s="26" t="s">
        <v>8964</v>
      </c>
      <c r="AU1616" s="24"/>
      <c r="AV1616" s="24"/>
      <c r="AW1616" s="28">
        <v>153713</v>
      </c>
      <c r="AX1616" s="26">
        <v>60</v>
      </c>
      <c r="AY1616" s="28">
        <v>0</v>
      </c>
      <c r="AZ1616" s="28">
        <v>0</v>
      </c>
      <c r="BA1616" s="26">
        <v>0</v>
      </c>
      <c r="BB1616" s="24"/>
      <c r="BC1616" s="26" t="s">
        <v>8943</v>
      </c>
      <c r="BD1616" s="24"/>
      <c r="BE1616" s="24"/>
      <c r="BF1616" s="26" t="s">
        <v>8948</v>
      </c>
      <c r="BG1616" s="26" t="s">
        <v>395</v>
      </c>
      <c r="BH1616" s="26" t="s">
        <v>8965</v>
      </c>
      <c r="BI1616" s="26" t="s">
        <v>395</v>
      </c>
      <c r="BJ1616" s="24"/>
      <c r="BK1616" s="24"/>
      <c r="BL1616" s="24"/>
      <c r="BM1616" s="24"/>
      <c r="BN1616" s="24"/>
      <c r="BO1616" s="24"/>
      <c r="BP1616" s="24"/>
      <c r="BQ1616" s="24"/>
      <c r="BR1616" s="26">
        <v>2</v>
      </c>
      <c r="BS1616" s="26">
        <v>4</v>
      </c>
      <c r="BT1616" s="26">
        <v>3</v>
      </c>
      <c r="BU1616" s="26">
        <v>4</v>
      </c>
      <c r="BV1616" s="26">
        <v>3</v>
      </c>
      <c r="BW1616" s="26">
        <v>4</v>
      </c>
      <c r="BX1616" s="26">
        <v>3</v>
      </c>
      <c r="BY1616" s="26">
        <v>2</v>
      </c>
      <c r="BZ1616" s="24"/>
      <c r="CA1616" s="24"/>
      <c r="CB1616" s="24"/>
      <c r="CC1616" s="24"/>
      <c r="CD1616" s="24"/>
      <c r="CE1616" s="24"/>
      <c r="CF1616" s="24"/>
      <c r="CG1616" s="24"/>
      <c r="CH1616" s="24"/>
      <c r="CI1616" s="24"/>
      <c r="CJ1616" s="24"/>
      <c r="CK1616" s="24"/>
      <c r="CL1616" s="24"/>
      <c r="CM1616" s="24"/>
      <c r="CN1616" s="24"/>
      <c r="CO1616" s="24"/>
      <c r="CP1616" s="24"/>
      <c r="CQ1616" s="24"/>
      <c r="CR1616" s="24"/>
      <c r="CS1616" s="24"/>
      <c r="CT1616" s="24"/>
      <c r="CU1616" s="24"/>
      <c r="CV1616" s="24"/>
      <c r="CW1616" s="24"/>
      <c r="CX1616" s="24"/>
      <c r="CY1616" s="24"/>
      <c r="CZ1616" s="24"/>
      <c r="DA1616" s="24"/>
      <c r="DB1616" s="24"/>
      <c r="DC1616" s="24"/>
      <c r="DD1616" s="24"/>
      <c r="DE1616" s="24"/>
      <c r="DF1616" s="26" t="s">
        <v>120</v>
      </c>
      <c r="DG1616" s="26" t="s">
        <v>120</v>
      </c>
      <c r="DH1616" s="26" t="s">
        <v>139</v>
      </c>
      <c r="DI1616" s="26" t="s">
        <v>139</v>
      </c>
      <c r="DJ1616" s="26" t="s">
        <v>139</v>
      </c>
      <c r="DK1616" s="26" t="s">
        <v>139</v>
      </c>
      <c r="DL1616" s="26" t="s">
        <v>139</v>
      </c>
      <c r="DM1616" s="26" t="s">
        <v>139</v>
      </c>
      <c r="DN1616" s="26" t="s">
        <v>139</v>
      </c>
      <c r="DO1616" s="26" t="s">
        <v>139</v>
      </c>
    </row>
    <row r="1617" spans="1:119" ht="20.100000000000001" customHeight="1" x14ac:dyDescent="0.25">
      <c r="A1617" s="29" t="str">
        <f t="shared" si="350"/>
        <v/>
      </c>
      <c r="B1617" s="29" t="str">
        <f t="shared" si="351"/>
        <v>Karm Marg (Progress Through Work)</v>
      </c>
      <c r="C1617" s="29">
        <f t="shared" si="352"/>
        <v>0</v>
      </c>
      <c r="D1617" s="30" t="str">
        <f t="shared" si="353"/>
        <v>South Asia</v>
      </c>
      <c r="E1617" s="30" t="str">
        <f t="shared" si="354"/>
        <v>Faridabad, India</v>
      </c>
      <c r="F1617" s="31">
        <f t="shared" si="355"/>
        <v>0</v>
      </c>
      <c r="G1617" s="31">
        <f t="shared" si="356"/>
        <v>0</v>
      </c>
      <c r="H1617" s="31">
        <f t="shared" si="357"/>
        <v>0</v>
      </c>
      <c r="I1617" s="31">
        <f t="shared" si="358"/>
        <v>0</v>
      </c>
      <c r="J1617" s="31">
        <f t="shared" si="359"/>
        <v>0</v>
      </c>
      <c r="K1617" s="31">
        <f t="shared" si="360"/>
        <v>0</v>
      </c>
      <c r="L1617" s="31">
        <f t="shared" si="361"/>
        <v>0</v>
      </c>
      <c r="M1617" s="31">
        <f t="shared" si="362"/>
        <v>0</v>
      </c>
      <c r="N1617" s="31">
        <f t="shared" si="363"/>
        <v>0</v>
      </c>
      <c r="O1617" s="26" t="s">
        <v>16208</v>
      </c>
      <c r="P1617" s="26" t="s">
        <v>108</v>
      </c>
      <c r="Q1617" s="27">
        <v>40721</v>
      </c>
      <c r="R1617" s="24"/>
      <c r="S1617" s="24"/>
      <c r="T1617" s="26" t="s">
        <v>333</v>
      </c>
      <c r="U1617" s="24"/>
      <c r="V1617" s="26" t="s">
        <v>225</v>
      </c>
      <c r="W1617" s="26" t="s">
        <v>226</v>
      </c>
      <c r="X1617" s="26" t="s">
        <v>8937</v>
      </c>
      <c r="Y1617" s="26" t="s">
        <v>8938</v>
      </c>
      <c r="Z1617" s="26" t="s">
        <v>8939</v>
      </c>
      <c r="AA1617" s="24"/>
      <c r="AB1617" s="26" t="s">
        <v>15736</v>
      </c>
      <c r="AC1617" s="28">
        <v>2500</v>
      </c>
      <c r="AD1617" s="26" t="s">
        <v>8940</v>
      </c>
      <c r="AE1617" s="24"/>
      <c r="AF1617" s="26" t="s">
        <v>120</v>
      </c>
      <c r="AG1617" s="26" t="s">
        <v>2153</v>
      </c>
      <c r="AH1617" s="24"/>
      <c r="AI1617" s="28">
        <v>2500</v>
      </c>
      <c r="AJ1617" s="24"/>
      <c r="AK1617" s="24"/>
      <c r="AL1617" s="24"/>
      <c r="AM1617" s="24"/>
      <c r="AN1617" s="24"/>
      <c r="AO1617" s="24"/>
      <c r="AP1617" s="24"/>
      <c r="AQ1617" s="24"/>
      <c r="AR1617" s="24"/>
      <c r="AS1617" s="24"/>
      <c r="AT1617" s="24"/>
      <c r="AU1617" s="24"/>
      <c r="AV1617" s="24"/>
      <c r="AW1617" s="28">
        <v>0</v>
      </c>
      <c r="AX1617" s="26">
        <v>0</v>
      </c>
      <c r="AY1617" s="28">
        <v>0</v>
      </c>
      <c r="AZ1617" s="28">
        <v>0</v>
      </c>
      <c r="BA1617" s="26">
        <v>0</v>
      </c>
      <c r="BB1617" s="24"/>
      <c r="BC1617" s="26" t="s">
        <v>8943</v>
      </c>
      <c r="BD1617" s="24"/>
      <c r="BE1617" s="24"/>
      <c r="BF1617" s="24"/>
      <c r="BG1617" s="24"/>
      <c r="BH1617" s="24"/>
      <c r="BI1617" s="24"/>
      <c r="BJ1617" s="24"/>
      <c r="BK1617" s="24"/>
      <c r="BL1617" s="24"/>
      <c r="BM1617" s="24"/>
      <c r="BN1617" s="24"/>
      <c r="BO1617" s="24"/>
      <c r="BP1617" s="24"/>
      <c r="BQ1617" s="24"/>
      <c r="BR1617" s="26">
        <v>0</v>
      </c>
      <c r="BS1617" s="26">
        <v>0</v>
      </c>
      <c r="BT1617" s="26">
        <v>0</v>
      </c>
      <c r="BU1617" s="26">
        <v>0</v>
      </c>
      <c r="BV1617" s="26">
        <v>0</v>
      </c>
      <c r="BW1617" s="26">
        <v>0</v>
      </c>
      <c r="BX1617" s="26">
        <v>0</v>
      </c>
      <c r="BY1617" s="26">
        <v>0</v>
      </c>
      <c r="BZ1617" s="24"/>
      <c r="CA1617" s="24"/>
      <c r="CB1617" s="24"/>
      <c r="CC1617" s="24"/>
      <c r="CD1617" s="24"/>
      <c r="CE1617" s="24"/>
      <c r="CF1617" s="24"/>
      <c r="CG1617" s="24"/>
      <c r="CH1617" s="24"/>
      <c r="CI1617" s="24"/>
      <c r="CJ1617" s="24"/>
      <c r="CK1617" s="24"/>
      <c r="CL1617" s="24"/>
      <c r="CM1617" s="24"/>
      <c r="CN1617" s="24"/>
      <c r="CO1617" s="24"/>
      <c r="CP1617" s="24"/>
      <c r="CQ1617" s="24"/>
      <c r="CR1617" s="24"/>
      <c r="CS1617" s="24"/>
      <c r="CT1617" s="24"/>
      <c r="CU1617" s="24"/>
      <c r="CV1617" s="24"/>
      <c r="CW1617" s="24"/>
      <c r="CX1617" s="24"/>
      <c r="CY1617" s="24"/>
      <c r="CZ1617" s="24"/>
      <c r="DA1617" s="24"/>
      <c r="DB1617" s="24"/>
      <c r="DC1617" s="24"/>
      <c r="DD1617" s="24"/>
      <c r="DE1617" s="24"/>
      <c r="DF1617" s="26" t="s">
        <v>139</v>
      </c>
      <c r="DG1617" s="26" t="s">
        <v>139</v>
      </c>
      <c r="DH1617" s="26" t="s">
        <v>139</v>
      </c>
      <c r="DI1617" s="26" t="s">
        <v>139</v>
      </c>
      <c r="DJ1617" s="26" t="s">
        <v>139</v>
      </c>
      <c r="DK1617" s="26" t="s">
        <v>139</v>
      </c>
      <c r="DL1617" s="26" t="s">
        <v>139</v>
      </c>
      <c r="DM1617" s="26" t="s">
        <v>139</v>
      </c>
      <c r="DN1617" s="26" t="s">
        <v>139</v>
      </c>
      <c r="DO1617" s="26" t="s">
        <v>139</v>
      </c>
    </row>
    <row r="1618" spans="1:119" ht="20.100000000000001" customHeight="1" x14ac:dyDescent="0.25">
      <c r="A1618" s="29" t="str">
        <f t="shared" si="350"/>
        <v>Kawangware Vision Centre3</v>
      </c>
      <c r="B1618" s="29" t="str">
        <f t="shared" si="351"/>
        <v>Kawangware Vision Centre</v>
      </c>
      <c r="C1618" s="29">
        <f t="shared" si="352"/>
        <v>3</v>
      </c>
      <c r="D1618" s="30" t="str">
        <f t="shared" si="353"/>
        <v>Africa and the Middle East</v>
      </c>
      <c r="E1618" s="30" t="str">
        <f t="shared" si="354"/>
        <v>Nairobi, Kenya</v>
      </c>
      <c r="F1618" s="31">
        <f t="shared" si="355"/>
        <v>1</v>
      </c>
      <c r="G1618" s="31">
        <f t="shared" si="356"/>
        <v>2</v>
      </c>
      <c r="H1618" s="31">
        <f t="shared" si="357"/>
        <v>1</v>
      </c>
      <c r="I1618" s="31">
        <f t="shared" si="358"/>
        <v>1</v>
      </c>
      <c r="J1618" s="31">
        <f t="shared" si="359"/>
        <v>1</v>
      </c>
      <c r="K1618" s="31">
        <f t="shared" si="360"/>
        <v>1</v>
      </c>
      <c r="L1618" s="31">
        <f t="shared" si="361"/>
        <v>2</v>
      </c>
      <c r="M1618" s="31">
        <f t="shared" si="362"/>
        <v>1</v>
      </c>
      <c r="N1618" s="31">
        <f t="shared" si="363"/>
        <v>1.3</v>
      </c>
      <c r="O1618" s="26" t="s">
        <v>8966</v>
      </c>
      <c r="P1618" s="26" t="s">
        <v>108</v>
      </c>
      <c r="Q1618" s="27">
        <v>41204</v>
      </c>
      <c r="R1618" s="26" t="s">
        <v>109</v>
      </c>
      <c r="S1618" s="26" t="s">
        <v>306</v>
      </c>
      <c r="T1618" s="26" t="s">
        <v>207</v>
      </c>
      <c r="U1618" s="26" t="s">
        <v>112</v>
      </c>
      <c r="V1618" s="26" t="s">
        <v>169</v>
      </c>
      <c r="W1618" s="26" t="s">
        <v>591</v>
      </c>
      <c r="X1618" s="26" t="s">
        <v>592</v>
      </c>
      <c r="Y1618" s="26" t="s">
        <v>8967</v>
      </c>
      <c r="Z1618" s="24"/>
      <c r="AA1618" s="24"/>
      <c r="AB1618" s="26" t="s">
        <v>117</v>
      </c>
      <c r="AC1618" s="28">
        <v>8000</v>
      </c>
      <c r="AD1618" s="26" t="s">
        <v>8968</v>
      </c>
      <c r="AE1618" s="26" t="s">
        <v>595</v>
      </c>
      <c r="AF1618" s="26" t="s">
        <v>120</v>
      </c>
      <c r="AG1618" s="26" t="s">
        <v>224</v>
      </c>
      <c r="AH1618" s="26" t="s">
        <v>121</v>
      </c>
      <c r="AI1618" s="28">
        <v>8000</v>
      </c>
      <c r="AJ1618" s="26" t="s">
        <v>8969</v>
      </c>
      <c r="AK1618" s="26" t="s">
        <v>8970</v>
      </c>
      <c r="AL1618" s="26" t="s">
        <v>8971</v>
      </c>
      <c r="AM1618" s="24"/>
      <c r="AN1618" s="24"/>
      <c r="AO1618" s="24"/>
      <c r="AP1618" s="24"/>
      <c r="AQ1618" s="24"/>
      <c r="AR1618" s="24"/>
      <c r="AS1618" s="24"/>
      <c r="AT1618" s="24"/>
      <c r="AU1618" s="24"/>
      <c r="AV1618" s="24"/>
      <c r="AW1618" s="28">
        <v>68000</v>
      </c>
      <c r="AX1618" s="26">
        <v>180</v>
      </c>
      <c r="AY1618" s="28">
        <v>100</v>
      </c>
      <c r="AZ1618" s="28">
        <v>100</v>
      </c>
      <c r="BA1618" s="26">
        <v>0</v>
      </c>
      <c r="BB1618" s="26" t="s">
        <v>148</v>
      </c>
      <c r="BC1618" s="26" t="s">
        <v>8972</v>
      </c>
      <c r="BD1618" s="26" t="s">
        <v>437</v>
      </c>
      <c r="BE1618" s="26" t="s">
        <v>8973</v>
      </c>
      <c r="BF1618" s="26" t="s">
        <v>8974</v>
      </c>
      <c r="BG1618" s="26" t="s">
        <v>8975</v>
      </c>
      <c r="BH1618" s="26" t="s">
        <v>8976</v>
      </c>
      <c r="BI1618" s="26" t="s">
        <v>261</v>
      </c>
      <c r="BJ1618" s="26" t="s">
        <v>581</v>
      </c>
      <c r="BK1618" s="26" t="s">
        <v>261</v>
      </c>
      <c r="BL1618" s="24"/>
      <c r="BM1618" s="24"/>
      <c r="BN1618" s="24"/>
      <c r="BO1618" s="24"/>
      <c r="BP1618" s="24"/>
      <c r="BQ1618" s="24"/>
      <c r="BR1618" s="26">
        <v>1</v>
      </c>
      <c r="BS1618" s="26">
        <v>2</v>
      </c>
      <c r="BT1618" s="26">
        <v>1</v>
      </c>
      <c r="BU1618" s="26">
        <v>1</v>
      </c>
      <c r="BV1618" s="26">
        <v>1</v>
      </c>
      <c r="BW1618" s="26">
        <v>1</v>
      </c>
      <c r="BX1618" s="26">
        <v>2</v>
      </c>
      <c r="BY1618" s="26">
        <v>1</v>
      </c>
      <c r="BZ1618" s="24"/>
      <c r="CA1618" s="24"/>
      <c r="CB1618" s="24"/>
      <c r="CC1618" s="24"/>
      <c r="CD1618" s="24"/>
      <c r="CE1618" s="24"/>
      <c r="CF1618" s="24"/>
      <c r="CG1618" s="24"/>
      <c r="CH1618" s="24"/>
      <c r="CI1618" s="24"/>
      <c r="CJ1618" s="24"/>
      <c r="CK1618" s="24"/>
      <c r="CL1618" s="24"/>
      <c r="CM1618" s="24"/>
      <c r="CN1618" s="24"/>
      <c r="CO1618" s="24"/>
      <c r="CP1618" s="24"/>
      <c r="CQ1618" s="24"/>
      <c r="CR1618" s="24"/>
      <c r="CS1618" s="24"/>
      <c r="CT1618" s="24"/>
      <c r="CU1618" s="24"/>
      <c r="CV1618" s="24"/>
      <c r="CW1618" s="24"/>
      <c r="CX1618" s="24"/>
      <c r="CY1618" s="24"/>
      <c r="CZ1618" s="24"/>
      <c r="DA1618" s="24"/>
      <c r="DB1618" s="24"/>
      <c r="DC1618" s="24"/>
      <c r="DD1618" s="24"/>
      <c r="DE1618" s="24"/>
      <c r="DF1618" s="26" t="s">
        <v>120</v>
      </c>
      <c r="DG1618" s="26" t="s">
        <v>139</v>
      </c>
      <c r="DH1618" s="26" t="s">
        <v>139</v>
      </c>
      <c r="DI1618" s="26" t="s">
        <v>139</v>
      </c>
      <c r="DJ1618" s="26" t="s">
        <v>139</v>
      </c>
      <c r="DK1618" s="26" t="s">
        <v>139</v>
      </c>
      <c r="DL1618" s="26" t="s">
        <v>139</v>
      </c>
      <c r="DM1618" s="26" t="s">
        <v>139</v>
      </c>
      <c r="DN1618" s="26" t="s">
        <v>139</v>
      </c>
      <c r="DO1618" s="26" t="s">
        <v>120</v>
      </c>
    </row>
    <row r="1619" spans="1:119" ht="20.100000000000001" customHeight="1" x14ac:dyDescent="0.25">
      <c r="A1619" s="29" t="str">
        <f t="shared" si="350"/>
        <v>Kawangware Vision Centre2</v>
      </c>
      <c r="B1619" s="29" t="str">
        <f t="shared" si="351"/>
        <v>Kawangware Vision Centre</v>
      </c>
      <c r="C1619" s="29">
        <f t="shared" si="352"/>
        <v>2</v>
      </c>
      <c r="D1619" s="30" t="str">
        <f t="shared" si="353"/>
        <v>Africa and the Middle East</v>
      </c>
      <c r="E1619" s="30" t="str">
        <f t="shared" si="354"/>
        <v>Nairobi, Kenya</v>
      </c>
      <c r="F1619" s="31">
        <f t="shared" si="355"/>
        <v>2</v>
      </c>
      <c r="G1619" s="31">
        <f t="shared" si="356"/>
        <v>1</v>
      </c>
      <c r="H1619" s="31">
        <f t="shared" si="357"/>
        <v>2</v>
      </c>
      <c r="I1619" s="31">
        <f t="shared" si="358"/>
        <v>1</v>
      </c>
      <c r="J1619" s="31">
        <f t="shared" si="359"/>
        <v>1</v>
      </c>
      <c r="K1619" s="31">
        <f t="shared" si="360"/>
        <v>2</v>
      </c>
      <c r="L1619" s="31">
        <f t="shared" si="361"/>
        <v>3</v>
      </c>
      <c r="M1619" s="31">
        <f t="shared" si="362"/>
        <v>2</v>
      </c>
      <c r="N1619" s="31">
        <f t="shared" si="363"/>
        <v>1.8</v>
      </c>
      <c r="O1619" s="26" t="s">
        <v>8977</v>
      </c>
      <c r="P1619" s="26" t="s">
        <v>108</v>
      </c>
      <c r="Q1619" s="27">
        <v>40835</v>
      </c>
      <c r="R1619" s="26" t="s">
        <v>155</v>
      </c>
      <c r="S1619" s="26" t="s">
        <v>321</v>
      </c>
      <c r="T1619" s="26" t="s">
        <v>175</v>
      </c>
      <c r="U1619" s="26" t="s">
        <v>112</v>
      </c>
      <c r="V1619" s="26" t="s">
        <v>169</v>
      </c>
      <c r="W1619" s="26" t="s">
        <v>591</v>
      </c>
      <c r="X1619" s="26" t="s">
        <v>592</v>
      </c>
      <c r="Y1619" s="26" t="s">
        <v>8967</v>
      </c>
      <c r="Z1619" s="24"/>
      <c r="AA1619" s="24"/>
      <c r="AB1619" s="26" t="s">
        <v>117</v>
      </c>
      <c r="AC1619" s="28">
        <v>8000</v>
      </c>
      <c r="AD1619" s="26" t="s">
        <v>8968</v>
      </c>
      <c r="AE1619" s="26" t="s">
        <v>595</v>
      </c>
      <c r="AF1619" s="26" t="s">
        <v>120</v>
      </c>
      <c r="AG1619" s="26" t="s">
        <v>224</v>
      </c>
      <c r="AH1619" s="26" t="s">
        <v>143</v>
      </c>
      <c r="AI1619" s="28">
        <v>8000</v>
      </c>
      <c r="AJ1619" s="24"/>
      <c r="AK1619" s="26" t="s">
        <v>8978</v>
      </c>
      <c r="AL1619" s="26" t="s">
        <v>8979</v>
      </c>
      <c r="AM1619" s="26" t="s">
        <v>8980</v>
      </c>
      <c r="AN1619" s="26" t="s">
        <v>8981</v>
      </c>
      <c r="AO1619" s="26" t="s">
        <v>8982</v>
      </c>
      <c r="AP1619" s="24"/>
      <c r="AQ1619" s="24"/>
      <c r="AR1619" s="24"/>
      <c r="AS1619" s="24"/>
      <c r="AT1619" s="24"/>
      <c r="AU1619" s="24"/>
      <c r="AV1619" s="24"/>
      <c r="AW1619" s="28">
        <v>64080</v>
      </c>
      <c r="AX1619" s="26">
        <v>107</v>
      </c>
      <c r="AY1619" s="28">
        <v>80</v>
      </c>
      <c r="AZ1619" s="28">
        <v>68</v>
      </c>
      <c r="BA1619" s="26">
        <v>0</v>
      </c>
      <c r="BB1619" s="26" t="s">
        <v>148</v>
      </c>
      <c r="BC1619" s="26" t="s">
        <v>8972</v>
      </c>
      <c r="BD1619" s="24"/>
      <c r="BE1619" s="24"/>
      <c r="BF1619" s="26" t="s">
        <v>8983</v>
      </c>
      <c r="BG1619" s="26" t="s">
        <v>191</v>
      </c>
      <c r="BH1619" s="26" t="s">
        <v>8984</v>
      </c>
      <c r="BI1619" s="26" t="s">
        <v>191</v>
      </c>
      <c r="BJ1619" s="24"/>
      <c r="BK1619" s="24"/>
      <c r="BL1619" s="24"/>
      <c r="BM1619" s="24"/>
      <c r="BN1619" s="24"/>
      <c r="BO1619" s="24"/>
      <c r="BP1619" s="24"/>
      <c r="BQ1619" s="24"/>
      <c r="BR1619" s="26">
        <v>2</v>
      </c>
      <c r="BS1619" s="26">
        <v>1</v>
      </c>
      <c r="BT1619" s="26">
        <v>2</v>
      </c>
      <c r="BU1619" s="26">
        <v>1</v>
      </c>
      <c r="BV1619" s="26">
        <v>1</v>
      </c>
      <c r="BW1619" s="26">
        <v>2</v>
      </c>
      <c r="BX1619" s="26">
        <v>3</v>
      </c>
      <c r="BY1619" s="26">
        <v>2</v>
      </c>
      <c r="BZ1619" s="24"/>
      <c r="CA1619" s="24"/>
      <c r="CB1619" s="24"/>
      <c r="CC1619" s="24"/>
      <c r="CD1619" s="24"/>
      <c r="CE1619" s="24"/>
      <c r="CF1619" s="24"/>
      <c r="CG1619" s="24"/>
      <c r="CH1619" s="24"/>
      <c r="CI1619" s="24"/>
      <c r="CJ1619" s="24"/>
      <c r="CK1619" s="24"/>
      <c r="CL1619" s="24"/>
      <c r="CM1619" s="24"/>
      <c r="CN1619" s="24"/>
      <c r="CO1619" s="24"/>
      <c r="CP1619" s="24"/>
      <c r="CQ1619" s="24"/>
      <c r="CR1619" s="24"/>
      <c r="CS1619" s="24"/>
      <c r="CT1619" s="24"/>
      <c r="CU1619" s="24"/>
      <c r="CV1619" s="24"/>
      <c r="CW1619" s="24"/>
      <c r="CX1619" s="24"/>
      <c r="CY1619" s="24"/>
      <c r="CZ1619" s="24"/>
      <c r="DA1619" s="24"/>
      <c r="DB1619" s="24"/>
      <c r="DC1619" s="24"/>
      <c r="DD1619" s="24"/>
      <c r="DE1619" s="24"/>
      <c r="DF1619" s="26" t="s">
        <v>120</v>
      </c>
      <c r="DG1619" s="26" t="s">
        <v>139</v>
      </c>
      <c r="DH1619" s="26" t="s">
        <v>120</v>
      </c>
      <c r="DI1619" s="26" t="s">
        <v>139</v>
      </c>
      <c r="DJ1619" s="26" t="s">
        <v>139</v>
      </c>
      <c r="DK1619" s="26" t="s">
        <v>139</v>
      </c>
      <c r="DL1619" s="26" t="s">
        <v>139</v>
      </c>
      <c r="DM1619" s="26" t="s">
        <v>139</v>
      </c>
      <c r="DN1619" s="26" t="s">
        <v>139</v>
      </c>
      <c r="DO1619" s="26" t="s">
        <v>139</v>
      </c>
    </row>
    <row r="1620" spans="1:119" ht="20.100000000000001" customHeight="1" x14ac:dyDescent="0.25">
      <c r="A1620" s="29" t="str">
        <f t="shared" si="350"/>
        <v>Kawangware Vision Centre1</v>
      </c>
      <c r="B1620" s="29" t="str">
        <f t="shared" si="351"/>
        <v>Kawangware Vision Centre</v>
      </c>
      <c r="C1620" s="29">
        <f t="shared" si="352"/>
        <v>1</v>
      </c>
      <c r="D1620" s="30" t="str">
        <f t="shared" si="353"/>
        <v>Africa and the Middle East</v>
      </c>
      <c r="E1620" s="30" t="str">
        <f t="shared" si="354"/>
        <v>Nairobi, Kenya</v>
      </c>
      <c r="F1620" s="31">
        <f t="shared" si="355"/>
        <v>2</v>
      </c>
      <c r="G1620" s="31">
        <f t="shared" si="356"/>
        <v>2</v>
      </c>
      <c r="H1620" s="31">
        <f t="shared" si="357"/>
        <v>2</v>
      </c>
      <c r="I1620" s="31">
        <f t="shared" si="358"/>
        <v>1</v>
      </c>
      <c r="J1620" s="31">
        <f t="shared" si="359"/>
        <v>1</v>
      </c>
      <c r="K1620" s="31">
        <f t="shared" si="360"/>
        <v>2</v>
      </c>
      <c r="L1620" s="31">
        <f t="shared" si="361"/>
        <v>4</v>
      </c>
      <c r="M1620" s="31">
        <f t="shared" si="362"/>
        <v>3</v>
      </c>
      <c r="N1620" s="31">
        <f t="shared" si="363"/>
        <v>2.1</v>
      </c>
      <c r="O1620" s="26" t="s">
        <v>8985</v>
      </c>
      <c r="P1620" s="26" t="s">
        <v>108</v>
      </c>
      <c r="Q1620" s="27">
        <v>40469</v>
      </c>
      <c r="R1620" s="26" t="s">
        <v>155</v>
      </c>
      <c r="S1620" s="26" t="s">
        <v>332</v>
      </c>
      <c r="T1620" s="26" t="s">
        <v>333</v>
      </c>
      <c r="U1620" s="26" t="s">
        <v>112</v>
      </c>
      <c r="V1620" s="26" t="s">
        <v>169</v>
      </c>
      <c r="W1620" s="26" t="s">
        <v>591</v>
      </c>
      <c r="X1620" s="26" t="s">
        <v>592</v>
      </c>
      <c r="Y1620" s="26" t="s">
        <v>8967</v>
      </c>
      <c r="Z1620" s="24"/>
      <c r="AA1620" s="24"/>
      <c r="AB1620" s="26" t="s">
        <v>117</v>
      </c>
      <c r="AC1620" s="28">
        <v>6000</v>
      </c>
      <c r="AD1620" s="26" t="s">
        <v>8968</v>
      </c>
      <c r="AE1620" s="26" t="s">
        <v>595</v>
      </c>
      <c r="AF1620" s="26" t="s">
        <v>120</v>
      </c>
      <c r="AG1620" s="26" t="s">
        <v>224</v>
      </c>
      <c r="AH1620" s="26" t="s">
        <v>158</v>
      </c>
      <c r="AI1620" s="28">
        <v>6000</v>
      </c>
      <c r="AJ1620" s="24"/>
      <c r="AK1620" s="26" t="s">
        <v>8978</v>
      </c>
      <c r="AL1620" s="26" t="s">
        <v>8979</v>
      </c>
      <c r="AM1620" s="26" t="s">
        <v>8986</v>
      </c>
      <c r="AN1620" s="26" t="s">
        <v>8987</v>
      </c>
      <c r="AO1620" s="26" t="s">
        <v>8988</v>
      </c>
      <c r="AP1620" s="24"/>
      <c r="AQ1620" s="24"/>
      <c r="AR1620" s="24"/>
      <c r="AS1620" s="24"/>
      <c r="AT1620" s="24"/>
      <c r="AU1620" s="24"/>
      <c r="AV1620" s="24"/>
      <c r="AW1620" s="28">
        <v>56394</v>
      </c>
      <c r="AX1620" s="26">
        <v>98</v>
      </c>
      <c r="AY1620" s="28">
        <v>100</v>
      </c>
      <c r="AZ1620" s="28">
        <v>98</v>
      </c>
      <c r="BA1620" s="26">
        <v>0</v>
      </c>
      <c r="BB1620" s="26" t="s">
        <v>148</v>
      </c>
      <c r="BC1620" s="26" t="s">
        <v>8972</v>
      </c>
      <c r="BD1620" s="24"/>
      <c r="BE1620" s="24"/>
      <c r="BF1620" s="26" t="s">
        <v>8989</v>
      </c>
      <c r="BG1620" s="26" t="s">
        <v>261</v>
      </c>
      <c r="BH1620" s="26" t="s">
        <v>8990</v>
      </c>
      <c r="BI1620" s="26" t="s">
        <v>261</v>
      </c>
      <c r="BJ1620" s="24"/>
      <c r="BK1620" s="24"/>
      <c r="BL1620" s="24"/>
      <c r="BM1620" s="24"/>
      <c r="BN1620" s="24"/>
      <c r="BO1620" s="24"/>
      <c r="BP1620" s="24"/>
      <c r="BQ1620" s="24"/>
      <c r="BR1620" s="26">
        <v>2</v>
      </c>
      <c r="BS1620" s="26">
        <v>2</v>
      </c>
      <c r="BT1620" s="26">
        <v>2</v>
      </c>
      <c r="BU1620" s="26">
        <v>1</v>
      </c>
      <c r="BV1620" s="26">
        <v>1</v>
      </c>
      <c r="BW1620" s="26">
        <v>2</v>
      </c>
      <c r="BX1620" s="26">
        <v>4</v>
      </c>
      <c r="BY1620" s="26">
        <v>3</v>
      </c>
      <c r="BZ1620" s="24"/>
      <c r="CA1620" s="24"/>
      <c r="CB1620" s="24"/>
      <c r="CC1620" s="24"/>
      <c r="CD1620" s="24"/>
      <c r="CE1620" s="24"/>
      <c r="CF1620" s="24"/>
      <c r="CG1620" s="24"/>
      <c r="CH1620" s="24"/>
      <c r="CI1620" s="24"/>
      <c r="CJ1620" s="24"/>
      <c r="CK1620" s="24"/>
      <c r="CL1620" s="24"/>
      <c r="CM1620" s="24"/>
      <c r="CN1620" s="24"/>
      <c r="CO1620" s="24"/>
      <c r="CP1620" s="24"/>
      <c r="CQ1620" s="24"/>
      <c r="CR1620" s="24"/>
      <c r="CS1620" s="24"/>
      <c r="CT1620" s="24"/>
      <c r="CU1620" s="24"/>
      <c r="CV1620" s="24"/>
      <c r="CW1620" s="24"/>
      <c r="CX1620" s="24"/>
      <c r="CY1620" s="24"/>
      <c r="CZ1620" s="24"/>
      <c r="DA1620" s="24"/>
      <c r="DB1620" s="24"/>
      <c r="DC1620" s="24"/>
      <c r="DD1620" s="24"/>
      <c r="DE1620" s="24"/>
      <c r="DF1620" s="26" t="s">
        <v>120</v>
      </c>
      <c r="DG1620" s="26" t="s">
        <v>139</v>
      </c>
      <c r="DH1620" s="26" t="s">
        <v>139</v>
      </c>
      <c r="DI1620" s="26" t="s">
        <v>139</v>
      </c>
      <c r="DJ1620" s="26" t="s">
        <v>139</v>
      </c>
      <c r="DK1620" s="26" t="s">
        <v>139</v>
      </c>
      <c r="DL1620" s="26" t="s">
        <v>139</v>
      </c>
      <c r="DM1620" s="26" t="s">
        <v>139</v>
      </c>
      <c r="DN1620" s="26" t="s">
        <v>139</v>
      </c>
      <c r="DO1620" s="26" t="s">
        <v>139</v>
      </c>
    </row>
    <row r="1621" spans="1:119" ht="20.100000000000001" customHeight="1" x14ac:dyDescent="0.25">
      <c r="A1621" s="29" t="str">
        <f t="shared" si="350"/>
        <v>Khemara6</v>
      </c>
      <c r="B1621" s="29" t="str">
        <f t="shared" si="351"/>
        <v>Khemara</v>
      </c>
      <c r="C1621" s="29">
        <f t="shared" si="352"/>
        <v>6</v>
      </c>
      <c r="D1621" s="30" t="str">
        <f t="shared" si="353"/>
        <v>East and Southeast Asia</v>
      </c>
      <c r="E1621" s="30" t="str">
        <f t="shared" si="354"/>
        <v>Phnom Penh, Cambodia</v>
      </c>
      <c r="F1621" s="31">
        <f t="shared" si="355"/>
        <v>3</v>
      </c>
      <c r="G1621" s="31">
        <f t="shared" si="356"/>
        <v>2</v>
      </c>
      <c r="H1621" s="31">
        <f t="shared" si="357"/>
        <v>2</v>
      </c>
      <c r="I1621" s="31">
        <f t="shared" si="358"/>
        <v>3</v>
      </c>
      <c r="J1621" s="31">
        <f t="shared" si="359"/>
        <v>4</v>
      </c>
      <c r="K1621" s="31">
        <f t="shared" si="360"/>
        <v>2</v>
      </c>
      <c r="L1621" s="31">
        <f t="shared" si="361"/>
        <v>4</v>
      </c>
      <c r="M1621" s="31">
        <f t="shared" si="362"/>
        <v>3</v>
      </c>
      <c r="N1621" s="31">
        <f t="shared" si="363"/>
        <v>2.9</v>
      </c>
      <c r="O1621" s="26" t="s">
        <v>8991</v>
      </c>
      <c r="P1621" s="26" t="s">
        <v>108</v>
      </c>
      <c r="Q1621" s="27">
        <v>42858</v>
      </c>
      <c r="R1621" s="26" t="s">
        <v>166</v>
      </c>
      <c r="S1621" s="26" t="s">
        <v>167</v>
      </c>
      <c r="T1621" s="26" t="s">
        <v>142</v>
      </c>
      <c r="U1621" s="26" t="s">
        <v>833</v>
      </c>
      <c r="V1621" s="26" t="s">
        <v>469</v>
      </c>
      <c r="W1621" s="26" t="s">
        <v>470</v>
      </c>
      <c r="X1621" s="26" t="s">
        <v>471</v>
      </c>
      <c r="Y1621" s="26" t="s">
        <v>8992</v>
      </c>
      <c r="Z1621" s="24"/>
      <c r="AA1621" s="24"/>
      <c r="AB1621" s="26" t="s">
        <v>117</v>
      </c>
      <c r="AC1621" s="28">
        <v>9000</v>
      </c>
      <c r="AD1621" s="26" t="s">
        <v>8993</v>
      </c>
      <c r="AE1621" s="24"/>
      <c r="AF1621" s="26" t="s">
        <v>139</v>
      </c>
      <c r="AG1621" s="26" t="s">
        <v>333</v>
      </c>
      <c r="AH1621" s="26" t="s">
        <v>250</v>
      </c>
      <c r="AI1621" s="28">
        <v>9000</v>
      </c>
      <c r="AJ1621" s="26" t="s">
        <v>8994</v>
      </c>
      <c r="AK1621" s="26" t="s">
        <v>8995</v>
      </c>
      <c r="AL1621" s="26" t="s">
        <v>8996</v>
      </c>
      <c r="AM1621" s="24"/>
      <c r="AN1621" s="24"/>
      <c r="AO1621" s="24"/>
      <c r="AP1621" s="24"/>
      <c r="AQ1621" s="26" t="s">
        <v>8997</v>
      </c>
      <c r="AR1621" s="24"/>
      <c r="AS1621" s="24"/>
      <c r="AT1621" s="24"/>
      <c r="AU1621" s="26" t="s">
        <v>8998</v>
      </c>
      <c r="AV1621" s="24"/>
      <c r="AW1621" s="28">
        <v>606027</v>
      </c>
      <c r="AX1621" s="26">
        <v>4225</v>
      </c>
      <c r="AY1621" s="28">
        <v>100</v>
      </c>
      <c r="AZ1621" s="28">
        <v>4225</v>
      </c>
      <c r="BA1621" s="26">
        <v>4225</v>
      </c>
      <c r="BB1621" s="24"/>
      <c r="BC1621" s="26" t="s">
        <v>8999</v>
      </c>
      <c r="BD1621" s="26" t="s">
        <v>125</v>
      </c>
      <c r="BE1621" s="24"/>
      <c r="BF1621" s="26" t="s">
        <v>9000</v>
      </c>
      <c r="BG1621" s="26" t="s">
        <v>470</v>
      </c>
      <c r="BH1621" s="26" t="s">
        <v>9001</v>
      </c>
      <c r="BI1621" s="26" t="s">
        <v>2120</v>
      </c>
      <c r="BJ1621" s="26" t="s">
        <v>9002</v>
      </c>
      <c r="BK1621" s="26" t="s">
        <v>2872</v>
      </c>
      <c r="BL1621" s="26" t="s">
        <v>9003</v>
      </c>
      <c r="BM1621" s="26" t="s">
        <v>395</v>
      </c>
      <c r="BN1621" s="26" t="s">
        <v>4901</v>
      </c>
      <c r="BO1621" s="26" t="s">
        <v>1197</v>
      </c>
      <c r="BP1621" s="24"/>
      <c r="BQ1621" s="24"/>
      <c r="BR1621" s="26">
        <v>0</v>
      </c>
      <c r="BS1621" s="26">
        <v>0</v>
      </c>
      <c r="BT1621" s="26">
        <v>0</v>
      </c>
      <c r="BU1621" s="26">
        <v>0</v>
      </c>
      <c r="BV1621" s="26">
        <v>0</v>
      </c>
      <c r="BW1621" s="26">
        <v>0</v>
      </c>
      <c r="BX1621" s="26">
        <v>0</v>
      </c>
      <c r="BY1621" s="26">
        <v>0</v>
      </c>
      <c r="BZ1621" s="26" t="s">
        <v>134</v>
      </c>
      <c r="CA1621" s="26" t="s">
        <v>136</v>
      </c>
      <c r="CB1621" s="26" t="s">
        <v>136</v>
      </c>
      <c r="CC1621" s="26" t="s">
        <v>136</v>
      </c>
      <c r="CD1621" s="26" t="s">
        <v>136</v>
      </c>
      <c r="CE1621" s="26" t="s">
        <v>134</v>
      </c>
      <c r="CF1621" s="26" t="s">
        <v>137</v>
      </c>
      <c r="CG1621" s="26" t="s">
        <v>135</v>
      </c>
      <c r="CH1621" s="26" t="s">
        <v>135</v>
      </c>
      <c r="CI1621" s="26" t="s">
        <v>136</v>
      </c>
      <c r="CJ1621" s="26" t="s">
        <v>136</v>
      </c>
      <c r="CK1621" s="26" t="s">
        <v>137</v>
      </c>
      <c r="CL1621" s="26" t="s">
        <v>136</v>
      </c>
      <c r="CM1621" s="26" t="s">
        <v>134</v>
      </c>
      <c r="CN1621" s="26" t="s">
        <v>134</v>
      </c>
      <c r="CO1621" s="26" t="s">
        <v>136</v>
      </c>
      <c r="CP1621" s="26" t="s">
        <v>136</v>
      </c>
      <c r="CQ1621" s="26" t="s">
        <v>138</v>
      </c>
      <c r="CR1621" s="26" t="s">
        <v>138</v>
      </c>
      <c r="CS1621" s="26" t="s">
        <v>138</v>
      </c>
      <c r="CT1621" s="26" t="s">
        <v>135</v>
      </c>
      <c r="CU1621" s="26" t="s">
        <v>135</v>
      </c>
      <c r="CV1621" s="26" t="s">
        <v>136</v>
      </c>
      <c r="CW1621" s="26" t="s">
        <v>135</v>
      </c>
      <c r="CX1621" s="26" t="s">
        <v>134</v>
      </c>
      <c r="CY1621" s="26" t="s">
        <v>136</v>
      </c>
      <c r="CZ1621" s="26" t="s">
        <v>136</v>
      </c>
      <c r="DA1621" s="26" t="s">
        <v>138</v>
      </c>
      <c r="DB1621" s="26" t="s">
        <v>135</v>
      </c>
      <c r="DC1621" s="26" t="s">
        <v>135</v>
      </c>
      <c r="DD1621" s="26" t="s">
        <v>136</v>
      </c>
      <c r="DE1621" s="26" t="s">
        <v>134</v>
      </c>
      <c r="DF1621" s="26" t="s">
        <v>139</v>
      </c>
      <c r="DG1621" s="26" t="s">
        <v>120</v>
      </c>
      <c r="DH1621" s="26" t="s">
        <v>139</v>
      </c>
      <c r="DI1621" s="26" t="s">
        <v>139</v>
      </c>
      <c r="DJ1621" s="26" t="s">
        <v>139</v>
      </c>
      <c r="DK1621" s="26" t="s">
        <v>120</v>
      </c>
      <c r="DL1621" s="26" t="s">
        <v>139</v>
      </c>
      <c r="DM1621" s="26" t="s">
        <v>139</v>
      </c>
      <c r="DN1621" s="26" t="s">
        <v>139</v>
      </c>
      <c r="DO1621" s="26" t="s">
        <v>139</v>
      </c>
    </row>
    <row r="1622" spans="1:119" ht="20.100000000000001" customHeight="1" x14ac:dyDescent="0.25">
      <c r="A1622" s="29" t="str">
        <f t="shared" si="350"/>
        <v/>
      </c>
      <c r="B1622" s="29" t="str">
        <f t="shared" si="351"/>
        <v>Khemara</v>
      </c>
      <c r="C1622" s="29">
        <f t="shared" si="352"/>
        <v>0</v>
      </c>
      <c r="D1622" s="30" t="str">
        <f t="shared" si="353"/>
        <v>East and Southeast Asia</v>
      </c>
      <c r="E1622" s="30" t="str">
        <f t="shared" si="354"/>
        <v>Phnom Penh, Cambodia</v>
      </c>
      <c r="F1622" s="31">
        <f t="shared" si="355"/>
        <v>0</v>
      </c>
      <c r="G1622" s="31">
        <f t="shared" si="356"/>
        <v>0</v>
      </c>
      <c r="H1622" s="31">
        <f t="shared" si="357"/>
        <v>0</v>
      </c>
      <c r="I1622" s="31">
        <f t="shared" si="358"/>
        <v>0</v>
      </c>
      <c r="J1622" s="31">
        <f t="shared" si="359"/>
        <v>0</v>
      </c>
      <c r="K1622" s="31">
        <f t="shared" si="360"/>
        <v>0</v>
      </c>
      <c r="L1622" s="31">
        <f t="shared" si="361"/>
        <v>0</v>
      </c>
      <c r="M1622" s="31">
        <f t="shared" si="362"/>
        <v>0</v>
      </c>
      <c r="N1622" s="31">
        <f t="shared" si="363"/>
        <v>0</v>
      </c>
      <c r="O1622" s="26" t="s">
        <v>16209</v>
      </c>
      <c r="P1622" s="26" t="s">
        <v>108</v>
      </c>
      <c r="Q1622" s="27">
        <v>42916</v>
      </c>
      <c r="R1622" s="24"/>
      <c r="S1622" s="24"/>
      <c r="T1622" s="26" t="s">
        <v>142</v>
      </c>
      <c r="U1622" s="24"/>
      <c r="V1622" s="26" t="s">
        <v>469</v>
      </c>
      <c r="W1622" s="26" t="s">
        <v>470</v>
      </c>
      <c r="X1622" s="26" t="s">
        <v>471</v>
      </c>
      <c r="Y1622" s="26" t="s">
        <v>8992</v>
      </c>
      <c r="Z1622" s="24"/>
      <c r="AA1622" s="24"/>
      <c r="AB1622" s="26" t="s">
        <v>15736</v>
      </c>
      <c r="AC1622" s="28">
        <v>2000</v>
      </c>
      <c r="AD1622" s="26" t="s">
        <v>8993</v>
      </c>
      <c r="AE1622" s="24"/>
      <c r="AF1622" s="26" t="s">
        <v>139</v>
      </c>
      <c r="AG1622" s="26" t="s">
        <v>333</v>
      </c>
      <c r="AH1622" s="24"/>
      <c r="AI1622" s="28">
        <v>2000</v>
      </c>
      <c r="AJ1622" s="24"/>
      <c r="AK1622" s="24"/>
      <c r="AL1622" s="24"/>
      <c r="AM1622" s="24"/>
      <c r="AN1622" s="24"/>
      <c r="AO1622" s="24"/>
      <c r="AP1622" s="24"/>
      <c r="AQ1622" s="24"/>
      <c r="AR1622" s="24"/>
      <c r="AS1622" s="24"/>
      <c r="AT1622" s="24"/>
      <c r="AU1622" s="24"/>
      <c r="AV1622" s="24"/>
      <c r="AW1622" s="28">
        <v>0</v>
      </c>
      <c r="AX1622" s="26">
        <v>0</v>
      </c>
      <c r="AY1622" s="28">
        <v>0</v>
      </c>
      <c r="AZ1622" s="28">
        <v>0</v>
      </c>
      <c r="BA1622" s="26">
        <v>0</v>
      </c>
      <c r="BB1622" s="24"/>
      <c r="BC1622" s="26" t="s">
        <v>8999</v>
      </c>
      <c r="BD1622" s="24"/>
      <c r="BE1622" s="24"/>
      <c r="BF1622" s="24"/>
      <c r="BG1622" s="24"/>
      <c r="BH1622" s="24"/>
      <c r="BI1622" s="24"/>
      <c r="BJ1622" s="24"/>
      <c r="BK1622" s="24"/>
      <c r="BL1622" s="24"/>
      <c r="BM1622" s="24"/>
      <c r="BN1622" s="24"/>
      <c r="BO1622" s="24"/>
      <c r="BP1622" s="24"/>
      <c r="BQ1622" s="24"/>
      <c r="BR1622" s="26">
        <v>0</v>
      </c>
      <c r="BS1622" s="26">
        <v>0</v>
      </c>
      <c r="BT1622" s="26">
        <v>0</v>
      </c>
      <c r="BU1622" s="26">
        <v>0</v>
      </c>
      <c r="BV1622" s="26">
        <v>0</v>
      </c>
      <c r="BW1622" s="26">
        <v>0</v>
      </c>
      <c r="BX1622" s="26">
        <v>0</v>
      </c>
      <c r="BY1622" s="26">
        <v>0</v>
      </c>
      <c r="BZ1622" s="24"/>
      <c r="CA1622" s="24"/>
      <c r="CB1622" s="24"/>
      <c r="CC1622" s="24"/>
      <c r="CD1622" s="24"/>
      <c r="CE1622" s="24"/>
      <c r="CF1622" s="24"/>
      <c r="CG1622" s="24"/>
      <c r="CH1622" s="24"/>
      <c r="CI1622" s="24"/>
      <c r="CJ1622" s="24"/>
      <c r="CK1622" s="24"/>
      <c r="CL1622" s="24"/>
      <c r="CM1622" s="24"/>
      <c r="CN1622" s="24"/>
      <c r="CO1622" s="24"/>
      <c r="CP1622" s="24"/>
      <c r="CQ1622" s="24"/>
      <c r="CR1622" s="24"/>
      <c r="CS1622" s="24"/>
      <c r="CT1622" s="24"/>
      <c r="CU1622" s="24"/>
      <c r="CV1622" s="24"/>
      <c r="CW1622" s="24"/>
      <c r="CX1622" s="24"/>
      <c r="CY1622" s="24"/>
      <c r="CZ1622" s="24"/>
      <c r="DA1622" s="24"/>
      <c r="DB1622" s="24"/>
      <c r="DC1622" s="24"/>
      <c r="DD1622" s="24"/>
      <c r="DE1622" s="24"/>
      <c r="DF1622" s="26" t="s">
        <v>139</v>
      </c>
      <c r="DG1622" s="26" t="s">
        <v>139</v>
      </c>
      <c r="DH1622" s="26" t="s">
        <v>139</v>
      </c>
      <c r="DI1622" s="26" t="s">
        <v>139</v>
      </c>
      <c r="DJ1622" s="26" t="s">
        <v>139</v>
      </c>
      <c r="DK1622" s="26" t="s">
        <v>139</v>
      </c>
      <c r="DL1622" s="26" t="s">
        <v>139</v>
      </c>
      <c r="DM1622" s="26" t="s">
        <v>139</v>
      </c>
      <c r="DN1622" s="26" t="s">
        <v>139</v>
      </c>
      <c r="DO1622" s="26" t="s">
        <v>139</v>
      </c>
    </row>
    <row r="1623" spans="1:119" ht="20.100000000000001" customHeight="1" x14ac:dyDescent="0.25">
      <c r="A1623" s="29" t="str">
        <f t="shared" si="350"/>
        <v>Khemara5</v>
      </c>
      <c r="B1623" s="29" t="str">
        <f t="shared" si="351"/>
        <v>Khemara</v>
      </c>
      <c r="C1623" s="29">
        <f t="shared" si="352"/>
        <v>5</v>
      </c>
      <c r="D1623" s="30" t="str">
        <f t="shared" si="353"/>
        <v>East and Southeast Asia</v>
      </c>
      <c r="E1623" s="30" t="str">
        <f t="shared" si="354"/>
        <v>Phnom Penh, Cambodia</v>
      </c>
      <c r="F1623" s="31">
        <f t="shared" si="355"/>
        <v>3</v>
      </c>
      <c r="G1623" s="31">
        <f t="shared" si="356"/>
        <v>3</v>
      </c>
      <c r="H1623" s="31">
        <f t="shared" si="357"/>
        <v>3</v>
      </c>
      <c r="I1623" s="31">
        <f t="shared" si="358"/>
        <v>4</v>
      </c>
      <c r="J1623" s="31">
        <f t="shared" si="359"/>
        <v>5</v>
      </c>
      <c r="K1623" s="31">
        <f t="shared" si="360"/>
        <v>5</v>
      </c>
      <c r="L1623" s="31">
        <f t="shared" si="361"/>
        <v>4</v>
      </c>
      <c r="M1623" s="31">
        <f t="shared" si="362"/>
        <v>3</v>
      </c>
      <c r="N1623" s="31">
        <f t="shared" si="363"/>
        <v>3.8</v>
      </c>
      <c r="O1623" s="26" t="s">
        <v>9004</v>
      </c>
      <c r="P1623" s="26" t="s">
        <v>108</v>
      </c>
      <c r="Q1623" s="27">
        <v>42502</v>
      </c>
      <c r="R1623" s="26" t="s">
        <v>166</v>
      </c>
      <c r="S1623" s="26" t="s">
        <v>184</v>
      </c>
      <c r="T1623" s="26" t="s">
        <v>157</v>
      </c>
      <c r="U1623" s="26" t="s">
        <v>112</v>
      </c>
      <c r="V1623" s="26" t="s">
        <v>469</v>
      </c>
      <c r="W1623" s="26" t="s">
        <v>470</v>
      </c>
      <c r="X1623" s="26" t="s">
        <v>471</v>
      </c>
      <c r="Y1623" s="26" t="s">
        <v>8992</v>
      </c>
      <c r="Z1623" s="24"/>
      <c r="AA1623" s="24"/>
      <c r="AB1623" s="26" t="s">
        <v>117</v>
      </c>
      <c r="AC1623" s="28">
        <v>9000</v>
      </c>
      <c r="AD1623" s="26" t="s">
        <v>8993</v>
      </c>
      <c r="AE1623" s="24"/>
      <c r="AF1623" s="26" t="s">
        <v>139</v>
      </c>
      <c r="AG1623" s="26" t="s">
        <v>333</v>
      </c>
      <c r="AH1623" s="26" t="s">
        <v>176</v>
      </c>
      <c r="AI1623" s="28">
        <v>9000</v>
      </c>
      <c r="AJ1623" s="26" t="s">
        <v>8994</v>
      </c>
      <c r="AK1623" s="26" t="s">
        <v>8995</v>
      </c>
      <c r="AL1623" s="26" t="s">
        <v>8996</v>
      </c>
      <c r="AM1623" s="24"/>
      <c r="AN1623" s="24"/>
      <c r="AO1623" s="24"/>
      <c r="AP1623" s="24"/>
      <c r="AQ1623" s="26" t="s">
        <v>9005</v>
      </c>
      <c r="AR1623" s="24"/>
      <c r="AS1623" s="26" t="s">
        <v>9006</v>
      </c>
      <c r="AT1623" s="24"/>
      <c r="AU1623" s="26" t="s">
        <v>9007</v>
      </c>
      <c r="AV1623" s="24"/>
      <c r="AW1623" s="28">
        <v>478572</v>
      </c>
      <c r="AX1623" s="26">
        <v>3320</v>
      </c>
      <c r="AY1623" s="28">
        <v>100</v>
      </c>
      <c r="AZ1623" s="28">
        <v>91</v>
      </c>
      <c r="BA1623" s="24"/>
      <c r="BB1623" s="26" t="s">
        <v>148</v>
      </c>
      <c r="BC1623" s="26" t="s">
        <v>8999</v>
      </c>
      <c r="BD1623" s="26" t="s">
        <v>125</v>
      </c>
      <c r="BE1623" s="24"/>
      <c r="BF1623" s="26" t="s">
        <v>9008</v>
      </c>
      <c r="BG1623" s="24"/>
      <c r="BH1623" s="26" t="s">
        <v>9009</v>
      </c>
      <c r="BI1623" s="24"/>
      <c r="BJ1623" s="26" t="s">
        <v>9001</v>
      </c>
      <c r="BK1623" s="24"/>
      <c r="BL1623" s="26" t="s">
        <v>9010</v>
      </c>
      <c r="BM1623" s="24"/>
      <c r="BN1623" s="26" t="s">
        <v>9011</v>
      </c>
      <c r="BO1623" s="24"/>
      <c r="BP1623" s="24"/>
      <c r="BQ1623" s="24"/>
      <c r="BR1623" s="26">
        <v>3</v>
      </c>
      <c r="BS1623" s="26">
        <v>3</v>
      </c>
      <c r="BT1623" s="26">
        <v>3</v>
      </c>
      <c r="BU1623" s="26">
        <v>4</v>
      </c>
      <c r="BV1623" s="26">
        <v>5</v>
      </c>
      <c r="BW1623" s="26">
        <v>5</v>
      </c>
      <c r="BX1623" s="26">
        <v>4</v>
      </c>
      <c r="BY1623" s="26">
        <v>3</v>
      </c>
      <c r="BZ1623" s="24"/>
      <c r="CA1623" s="24"/>
      <c r="CB1623" s="24"/>
      <c r="CC1623" s="24"/>
      <c r="CD1623" s="24"/>
      <c r="CE1623" s="24"/>
      <c r="CF1623" s="24"/>
      <c r="CG1623" s="24"/>
      <c r="CH1623" s="24"/>
      <c r="CI1623" s="24"/>
      <c r="CJ1623" s="24"/>
      <c r="CK1623" s="24"/>
      <c r="CL1623" s="24"/>
      <c r="CM1623" s="24"/>
      <c r="CN1623" s="24"/>
      <c r="CO1623" s="24"/>
      <c r="CP1623" s="24"/>
      <c r="CQ1623" s="24"/>
      <c r="CR1623" s="24"/>
      <c r="CS1623" s="24"/>
      <c r="CT1623" s="24"/>
      <c r="CU1623" s="24"/>
      <c r="CV1623" s="24"/>
      <c r="CW1623" s="24"/>
      <c r="CX1623" s="24"/>
      <c r="CY1623" s="24"/>
      <c r="CZ1623" s="24"/>
      <c r="DA1623" s="24"/>
      <c r="DB1623" s="24"/>
      <c r="DC1623" s="24"/>
      <c r="DD1623" s="24"/>
      <c r="DE1623" s="24"/>
      <c r="DF1623" s="26" t="s">
        <v>139</v>
      </c>
      <c r="DG1623" s="26" t="s">
        <v>120</v>
      </c>
      <c r="DH1623" s="26" t="s">
        <v>139</v>
      </c>
      <c r="DI1623" s="26" t="s">
        <v>139</v>
      </c>
      <c r="DJ1623" s="26" t="s">
        <v>139</v>
      </c>
      <c r="DK1623" s="26" t="s">
        <v>120</v>
      </c>
      <c r="DL1623" s="26" t="s">
        <v>139</v>
      </c>
      <c r="DM1623" s="26" t="s">
        <v>139</v>
      </c>
      <c r="DN1623" s="26" t="s">
        <v>139</v>
      </c>
      <c r="DO1623" s="26" t="s">
        <v>139</v>
      </c>
    </row>
    <row r="1624" spans="1:119" ht="20.100000000000001" customHeight="1" x14ac:dyDescent="0.25">
      <c r="A1624" s="29" t="str">
        <f t="shared" si="350"/>
        <v/>
      </c>
      <c r="B1624" s="29" t="str">
        <f t="shared" si="351"/>
        <v>Khemara</v>
      </c>
      <c r="C1624" s="29">
        <f t="shared" si="352"/>
        <v>0</v>
      </c>
      <c r="D1624" s="30" t="str">
        <f t="shared" si="353"/>
        <v>East and Southeast Asia</v>
      </c>
      <c r="E1624" s="30" t="str">
        <f t="shared" si="354"/>
        <v>Phnom Penh, Cambodia</v>
      </c>
      <c r="F1624" s="31">
        <f t="shared" si="355"/>
        <v>0</v>
      </c>
      <c r="G1624" s="31">
        <f t="shared" si="356"/>
        <v>0</v>
      </c>
      <c r="H1624" s="31">
        <f t="shared" si="357"/>
        <v>0</v>
      </c>
      <c r="I1624" s="31">
        <f t="shared" si="358"/>
        <v>0</v>
      </c>
      <c r="J1624" s="31">
        <f t="shared" si="359"/>
        <v>0</v>
      </c>
      <c r="K1624" s="31">
        <f t="shared" si="360"/>
        <v>0</v>
      </c>
      <c r="L1624" s="31">
        <f t="shared" si="361"/>
        <v>0</v>
      </c>
      <c r="M1624" s="31">
        <f t="shared" si="362"/>
        <v>0</v>
      </c>
      <c r="N1624" s="31">
        <f t="shared" si="363"/>
        <v>0</v>
      </c>
      <c r="O1624" s="26" t="s">
        <v>16210</v>
      </c>
      <c r="P1624" s="26" t="s">
        <v>108</v>
      </c>
      <c r="Q1624" s="27">
        <v>42380</v>
      </c>
      <c r="R1624" s="24"/>
      <c r="S1624" s="24"/>
      <c r="T1624" s="26" t="s">
        <v>157</v>
      </c>
      <c r="U1624" s="24"/>
      <c r="V1624" s="26" t="s">
        <v>469</v>
      </c>
      <c r="W1624" s="26" t="s">
        <v>470</v>
      </c>
      <c r="X1624" s="26" t="s">
        <v>471</v>
      </c>
      <c r="Y1624" s="26" t="s">
        <v>8992</v>
      </c>
      <c r="Z1624" s="24"/>
      <c r="AA1624" s="24"/>
      <c r="AB1624" s="26" t="s">
        <v>15736</v>
      </c>
      <c r="AC1624" s="28">
        <v>2000</v>
      </c>
      <c r="AD1624" s="26" t="s">
        <v>8993</v>
      </c>
      <c r="AE1624" s="24"/>
      <c r="AF1624" s="26" t="s">
        <v>139</v>
      </c>
      <c r="AG1624" s="26" t="s">
        <v>333</v>
      </c>
      <c r="AH1624" s="24"/>
      <c r="AI1624" s="28">
        <v>2000</v>
      </c>
      <c r="AJ1624" s="24"/>
      <c r="AK1624" s="24"/>
      <c r="AL1624" s="24"/>
      <c r="AM1624" s="24"/>
      <c r="AN1624" s="24"/>
      <c r="AO1624" s="24"/>
      <c r="AP1624" s="24"/>
      <c r="AQ1624" s="24"/>
      <c r="AR1624" s="24"/>
      <c r="AS1624" s="24"/>
      <c r="AT1624" s="24"/>
      <c r="AU1624" s="24"/>
      <c r="AV1624" s="24"/>
      <c r="AW1624" s="24"/>
      <c r="AX1624" s="24"/>
      <c r="AY1624" s="24"/>
      <c r="AZ1624" s="24"/>
      <c r="BA1624" s="24"/>
      <c r="BB1624" s="24"/>
      <c r="BC1624" s="26" t="s">
        <v>8999</v>
      </c>
      <c r="BD1624" s="24"/>
      <c r="BE1624" s="24"/>
      <c r="BF1624" s="24"/>
      <c r="BG1624" s="24"/>
      <c r="BH1624" s="24"/>
      <c r="BI1624" s="24"/>
      <c r="BJ1624" s="24"/>
      <c r="BK1624" s="24"/>
      <c r="BL1624" s="24"/>
      <c r="BM1624" s="24"/>
      <c r="BN1624" s="24"/>
      <c r="BO1624" s="24"/>
      <c r="BP1624" s="24"/>
      <c r="BQ1624" s="24"/>
      <c r="BR1624" s="24"/>
      <c r="BS1624" s="24"/>
      <c r="BT1624" s="24"/>
      <c r="BU1624" s="24"/>
      <c r="BV1624" s="24"/>
      <c r="BW1624" s="24"/>
      <c r="BX1624" s="24"/>
      <c r="BY1624" s="24"/>
      <c r="BZ1624" s="24"/>
      <c r="CA1624" s="24"/>
      <c r="CB1624" s="24"/>
      <c r="CC1624" s="24"/>
      <c r="CD1624" s="24"/>
      <c r="CE1624" s="24"/>
      <c r="CF1624" s="24"/>
      <c r="CG1624" s="24"/>
      <c r="CH1624" s="24"/>
      <c r="CI1624" s="24"/>
      <c r="CJ1624" s="24"/>
      <c r="CK1624" s="24"/>
      <c r="CL1624" s="24"/>
      <c r="CM1624" s="24"/>
      <c r="CN1624" s="24"/>
      <c r="CO1624" s="24"/>
      <c r="CP1624" s="24"/>
      <c r="CQ1624" s="24"/>
      <c r="CR1624" s="24"/>
      <c r="CS1624" s="24"/>
      <c r="CT1624" s="24"/>
      <c r="CU1624" s="24"/>
      <c r="CV1624" s="24"/>
      <c r="CW1624" s="24"/>
      <c r="CX1624" s="24"/>
      <c r="CY1624" s="24"/>
      <c r="CZ1624" s="24"/>
      <c r="DA1624" s="24"/>
      <c r="DB1624" s="24"/>
      <c r="DC1624" s="24"/>
      <c r="DD1624" s="24"/>
      <c r="DE1624" s="24"/>
      <c r="DF1624" s="26" t="s">
        <v>139</v>
      </c>
      <c r="DG1624" s="26" t="s">
        <v>139</v>
      </c>
      <c r="DH1624" s="26" t="s">
        <v>139</v>
      </c>
      <c r="DI1624" s="26" t="s">
        <v>139</v>
      </c>
      <c r="DJ1624" s="26" t="s">
        <v>139</v>
      </c>
      <c r="DK1624" s="26" t="s">
        <v>139</v>
      </c>
      <c r="DL1624" s="26" t="s">
        <v>139</v>
      </c>
      <c r="DM1624" s="26" t="s">
        <v>139</v>
      </c>
      <c r="DN1624" s="26" t="s">
        <v>139</v>
      </c>
      <c r="DO1624" s="26" t="s">
        <v>139</v>
      </c>
    </row>
    <row r="1625" spans="1:119" ht="20.100000000000001" customHeight="1" x14ac:dyDescent="0.25">
      <c r="A1625" s="29" t="str">
        <f t="shared" si="350"/>
        <v>Khemara4</v>
      </c>
      <c r="B1625" s="29" t="str">
        <f t="shared" si="351"/>
        <v>Khemara</v>
      </c>
      <c r="C1625" s="29">
        <f t="shared" si="352"/>
        <v>4</v>
      </c>
      <c r="D1625" s="30" t="str">
        <f t="shared" si="353"/>
        <v>East and Southeast Asia</v>
      </c>
      <c r="E1625" s="30" t="str">
        <f t="shared" si="354"/>
        <v>Phnom Penh, Cambodia</v>
      </c>
      <c r="F1625" s="31">
        <f t="shared" si="355"/>
        <v>3</v>
      </c>
      <c r="G1625" s="31">
        <f t="shared" si="356"/>
        <v>3</v>
      </c>
      <c r="H1625" s="31">
        <f t="shared" si="357"/>
        <v>2</v>
      </c>
      <c r="I1625" s="31">
        <f t="shared" si="358"/>
        <v>4</v>
      </c>
      <c r="J1625" s="31">
        <f t="shared" si="359"/>
        <v>3</v>
      </c>
      <c r="K1625" s="31">
        <f t="shared" si="360"/>
        <v>3</v>
      </c>
      <c r="L1625" s="31">
        <f t="shared" si="361"/>
        <v>4</v>
      </c>
      <c r="M1625" s="31">
        <f t="shared" si="362"/>
        <v>3</v>
      </c>
      <c r="N1625" s="31">
        <f t="shared" si="363"/>
        <v>3.1</v>
      </c>
      <c r="O1625" s="26" t="s">
        <v>9012</v>
      </c>
      <c r="P1625" s="26" t="s">
        <v>108</v>
      </c>
      <c r="Q1625" s="27">
        <v>42129</v>
      </c>
      <c r="R1625" s="26" t="s">
        <v>166</v>
      </c>
      <c r="S1625" s="26" t="s">
        <v>277</v>
      </c>
      <c r="T1625" s="26" t="s">
        <v>278</v>
      </c>
      <c r="U1625" s="26" t="s">
        <v>112</v>
      </c>
      <c r="V1625" s="26" t="s">
        <v>469</v>
      </c>
      <c r="W1625" s="26" t="s">
        <v>470</v>
      </c>
      <c r="X1625" s="26" t="s">
        <v>471</v>
      </c>
      <c r="Y1625" s="26" t="s">
        <v>8992</v>
      </c>
      <c r="Z1625" s="24"/>
      <c r="AA1625" s="24"/>
      <c r="AB1625" s="26" t="s">
        <v>117</v>
      </c>
      <c r="AC1625" s="28">
        <v>9000</v>
      </c>
      <c r="AD1625" s="26" t="s">
        <v>8993</v>
      </c>
      <c r="AE1625" s="24"/>
      <c r="AF1625" s="26" t="s">
        <v>139</v>
      </c>
      <c r="AG1625" s="26" t="s">
        <v>333</v>
      </c>
      <c r="AH1625" s="26" t="s">
        <v>185</v>
      </c>
      <c r="AI1625" s="28">
        <v>9000</v>
      </c>
      <c r="AJ1625" s="26" t="s">
        <v>9013</v>
      </c>
      <c r="AK1625" s="26" t="s">
        <v>8995</v>
      </c>
      <c r="AL1625" s="26" t="s">
        <v>8996</v>
      </c>
      <c r="AM1625" s="24"/>
      <c r="AN1625" s="24"/>
      <c r="AO1625" s="24"/>
      <c r="AP1625" s="24"/>
      <c r="AQ1625" s="26" t="s">
        <v>9014</v>
      </c>
      <c r="AR1625" s="24"/>
      <c r="AS1625" s="26" t="s">
        <v>9015</v>
      </c>
      <c r="AT1625" s="24"/>
      <c r="AU1625" s="24"/>
      <c r="AV1625" s="24"/>
      <c r="AW1625" s="28">
        <v>348839</v>
      </c>
      <c r="AX1625" s="26">
        <v>5444</v>
      </c>
      <c r="AY1625" s="28">
        <v>100</v>
      </c>
      <c r="AZ1625" s="28">
        <v>96</v>
      </c>
      <c r="BA1625" s="26">
        <v>0</v>
      </c>
      <c r="BB1625" s="26" t="s">
        <v>148</v>
      </c>
      <c r="BC1625" s="26" t="s">
        <v>8999</v>
      </c>
      <c r="BD1625" s="26" t="s">
        <v>125</v>
      </c>
      <c r="BE1625" s="24"/>
      <c r="BF1625" s="26" t="s">
        <v>9016</v>
      </c>
      <c r="BG1625" s="26" t="s">
        <v>9017</v>
      </c>
      <c r="BH1625" s="26" t="s">
        <v>9000</v>
      </c>
      <c r="BI1625" s="26" t="s">
        <v>470</v>
      </c>
      <c r="BJ1625" s="26" t="s">
        <v>4901</v>
      </c>
      <c r="BK1625" s="26" t="s">
        <v>1197</v>
      </c>
      <c r="BL1625" s="26" t="s">
        <v>9018</v>
      </c>
      <c r="BM1625" s="26" t="s">
        <v>367</v>
      </c>
      <c r="BN1625" s="26" t="s">
        <v>9019</v>
      </c>
      <c r="BO1625" s="26" t="s">
        <v>261</v>
      </c>
      <c r="BP1625" s="24"/>
      <c r="BQ1625" s="24"/>
      <c r="BR1625" s="26">
        <v>3</v>
      </c>
      <c r="BS1625" s="26">
        <v>3</v>
      </c>
      <c r="BT1625" s="26">
        <v>2</v>
      </c>
      <c r="BU1625" s="26">
        <v>4</v>
      </c>
      <c r="BV1625" s="26">
        <v>3</v>
      </c>
      <c r="BW1625" s="26">
        <v>3</v>
      </c>
      <c r="BX1625" s="26">
        <v>4</v>
      </c>
      <c r="BY1625" s="26">
        <v>3</v>
      </c>
      <c r="BZ1625" s="24"/>
      <c r="CA1625" s="24"/>
      <c r="CB1625" s="24"/>
      <c r="CC1625" s="24"/>
      <c r="CD1625" s="24"/>
      <c r="CE1625" s="24"/>
      <c r="CF1625" s="24"/>
      <c r="CG1625" s="24"/>
      <c r="CH1625" s="24"/>
      <c r="CI1625" s="24"/>
      <c r="CJ1625" s="24"/>
      <c r="CK1625" s="24"/>
      <c r="CL1625" s="24"/>
      <c r="CM1625" s="24"/>
      <c r="CN1625" s="24"/>
      <c r="CO1625" s="24"/>
      <c r="CP1625" s="24"/>
      <c r="CQ1625" s="24"/>
      <c r="CR1625" s="24"/>
      <c r="CS1625" s="24"/>
      <c r="CT1625" s="24"/>
      <c r="CU1625" s="24"/>
      <c r="CV1625" s="24"/>
      <c r="CW1625" s="24"/>
      <c r="CX1625" s="24"/>
      <c r="CY1625" s="24"/>
      <c r="CZ1625" s="24"/>
      <c r="DA1625" s="24"/>
      <c r="DB1625" s="24"/>
      <c r="DC1625" s="24"/>
      <c r="DD1625" s="24"/>
      <c r="DE1625" s="24"/>
      <c r="DF1625" s="26" t="s">
        <v>139</v>
      </c>
      <c r="DG1625" s="26" t="s">
        <v>139</v>
      </c>
      <c r="DH1625" s="26" t="s">
        <v>139</v>
      </c>
      <c r="DI1625" s="26" t="s">
        <v>139</v>
      </c>
      <c r="DJ1625" s="26" t="s">
        <v>139</v>
      </c>
      <c r="DK1625" s="26" t="s">
        <v>120</v>
      </c>
      <c r="DL1625" s="26" t="s">
        <v>139</v>
      </c>
      <c r="DM1625" s="26" t="s">
        <v>139</v>
      </c>
      <c r="DN1625" s="26" t="s">
        <v>139</v>
      </c>
      <c r="DO1625" s="26" t="s">
        <v>139</v>
      </c>
    </row>
    <row r="1626" spans="1:119" ht="20.100000000000001" customHeight="1" x14ac:dyDescent="0.25">
      <c r="A1626" s="29" t="str">
        <f t="shared" si="350"/>
        <v>Khemara3</v>
      </c>
      <c r="B1626" s="29" t="str">
        <f t="shared" si="351"/>
        <v>Khemara</v>
      </c>
      <c r="C1626" s="29">
        <f t="shared" si="352"/>
        <v>3</v>
      </c>
      <c r="D1626" s="30" t="str">
        <f t="shared" si="353"/>
        <v>East and Southeast Asia</v>
      </c>
      <c r="E1626" s="30" t="str">
        <f t="shared" si="354"/>
        <v>Phnom Penh, Cambodia</v>
      </c>
      <c r="F1626" s="31">
        <f t="shared" si="355"/>
        <v>2</v>
      </c>
      <c r="G1626" s="31">
        <f t="shared" si="356"/>
        <v>3</v>
      </c>
      <c r="H1626" s="31">
        <f t="shared" si="357"/>
        <v>1</v>
      </c>
      <c r="I1626" s="31">
        <f t="shared" si="358"/>
        <v>4</v>
      </c>
      <c r="J1626" s="31">
        <f t="shared" si="359"/>
        <v>3</v>
      </c>
      <c r="K1626" s="31">
        <f t="shared" si="360"/>
        <v>2</v>
      </c>
      <c r="L1626" s="31">
        <f t="shared" si="361"/>
        <v>4</v>
      </c>
      <c r="M1626" s="31">
        <f t="shared" si="362"/>
        <v>3</v>
      </c>
      <c r="N1626" s="31">
        <f t="shared" si="363"/>
        <v>2.8</v>
      </c>
      <c r="O1626" s="26" t="s">
        <v>9020</v>
      </c>
      <c r="P1626" s="26" t="s">
        <v>108</v>
      </c>
      <c r="Q1626" s="27">
        <v>41568</v>
      </c>
      <c r="R1626" s="26" t="s">
        <v>166</v>
      </c>
      <c r="S1626" s="26" t="s">
        <v>622</v>
      </c>
      <c r="T1626" s="26" t="s">
        <v>194</v>
      </c>
      <c r="U1626" s="26" t="s">
        <v>112</v>
      </c>
      <c r="V1626" s="26" t="s">
        <v>469</v>
      </c>
      <c r="W1626" s="26" t="s">
        <v>470</v>
      </c>
      <c r="X1626" s="26" t="s">
        <v>471</v>
      </c>
      <c r="Y1626" s="26" t="s">
        <v>8992</v>
      </c>
      <c r="Z1626" s="24"/>
      <c r="AA1626" s="24"/>
      <c r="AB1626" s="26" t="s">
        <v>117</v>
      </c>
      <c r="AC1626" s="28">
        <v>18000</v>
      </c>
      <c r="AD1626" s="26" t="s">
        <v>8993</v>
      </c>
      <c r="AE1626" s="24"/>
      <c r="AF1626" s="26" t="s">
        <v>139</v>
      </c>
      <c r="AG1626" s="26" t="s">
        <v>333</v>
      </c>
      <c r="AH1626" s="26" t="s">
        <v>121</v>
      </c>
      <c r="AI1626" s="28">
        <v>18000</v>
      </c>
      <c r="AJ1626" s="26" t="s">
        <v>9021</v>
      </c>
      <c r="AK1626" s="26" t="s">
        <v>9022</v>
      </c>
      <c r="AL1626" s="26" t="s">
        <v>9023</v>
      </c>
      <c r="AM1626" s="24"/>
      <c r="AN1626" s="24"/>
      <c r="AO1626" s="24"/>
      <c r="AP1626" s="24"/>
      <c r="AQ1626" s="26" t="s">
        <v>9024</v>
      </c>
      <c r="AR1626" s="24"/>
      <c r="AS1626" s="24"/>
      <c r="AT1626" s="24"/>
      <c r="AU1626" s="24"/>
      <c r="AV1626" s="24"/>
      <c r="AW1626" s="28">
        <v>332920</v>
      </c>
      <c r="AX1626" s="26">
        <v>2464</v>
      </c>
      <c r="AY1626" s="28">
        <v>100</v>
      </c>
      <c r="AZ1626" s="28">
        <v>94</v>
      </c>
      <c r="BA1626" s="26">
        <v>0</v>
      </c>
      <c r="BB1626" s="26" t="s">
        <v>148</v>
      </c>
      <c r="BC1626" s="26" t="s">
        <v>8999</v>
      </c>
      <c r="BD1626" s="26" t="s">
        <v>125</v>
      </c>
      <c r="BE1626" s="24"/>
      <c r="BF1626" s="26" t="s">
        <v>9025</v>
      </c>
      <c r="BG1626" s="26" t="s">
        <v>367</v>
      </c>
      <c r="BH1626" s="26" t="s">
        <v>9026</v>
      </c>
      <c r="BI1626" s="26" t="s">
        <v>2894</v>
      </c>
      <c r="BJ1626" s="26" t="s">
        <v>4901</v>
      </c>
      <c r="BK1626" s="26" t="s">
        <v>1197</v>
      </c>
      <c r="BL1626" s="26" t="s">
        <v>9019</v>
      </c>
      <c r="BM1626" s="26" t="s">
        <v>2894</v>
      </c>
      <c r="BN1626" s="26" t="s">
        <v>9027</v>
      </c>
      <c r="BO1626" s="26" t="s">
        <v>2894</v>
      </c>
      <c r="BP1626" s="24"/>
      <c r="BQ1626" s="24"/>
      <c r="BR1626" s="26">
        <v>2</v>
      </c>
      <c r="BS1626" s="26">
        <v>3</v>
      </c>
      <c r="BT1626" s="26">
        <v>1</v>
      </c>
      <c r="BU1626" s="26">
        <v>4</v>
      </c>
      <c r="BV1626" s="26">
        <v>3</v>
      </c>
      <c r="BW1626" s="26">
        <v>2</v>
      </c>
      <c r="BX1626" s="26">
        <v>4</v>
      </c>
      <c r="BY1626" s="26">
        <v>3</v>
      </c>
      <c r="BZ1626" s="24"/>
      <c r="CA1626" s="24"/>
      <c r="CB1626" s="24"/>
      <c r="CC1626" s="24"/>
      <c r="CD1626" s="24"/>
      <c r="CE1626" s="24"/>
      <c r="CF1626" s="24"/>
      <c r="CG1626" s="24"/>
      <c r="CH1626" s="24"/>
      <c r="CI1626" s="24"/>
      <c r="CJ1626" s="24"/>
      <c r="CK1626" s="24"/>
      <c r="CL1626" s="24"/>
      <c r="CM1626" s="24"/>
      <c r="CN1626" s="24"/>
      <c r="CO1626" s="24"/>
      <c r="CP1626" s="24"/>
      <c r="CQ1626" s="24"/>
      <c r="CR1626" s="24"/>
      <c r="CS1626" s="24"/>
      <c r="CT1626" s="24"/>
      <c r="CU1626" s="24"/>
      <c r="CV1626" s="24"/>
      <c r="CW1626" s="24"/>
      <c r="CX1626" s="24"/>
      <c r="CY1626" s="24"/>
      <c r="CZ1626" s="24"/>
      <c r="DA1626" s="24"/>
      <c r="DB1626" s="24"/>
      <c r="DC1626" s="24"/>
      <c r="DD1626" s="24"/>
      <c r="DE1626" s="24"/>
      <c r="DF1626" s="26" t="s">
        <v>139</v>
      </c>
      <c r="DG1626" s="26" t="s">
        <v>139</v>
      </c>
      <c r="DH1626" s="26" t="s">
        <v>139</v>
      </c>
      <c r="DI1626" s="26" t="s">
        <v>139</v>
      </c>
      <c r="DJ1626" s="26" t="s">
        <v>139</v>
      </c>
      <c r="DK1626" s="26" t="s">
        <v>120</v>
      </c>
      <c r="DL1626" s="26" t="s">
        <v>139</v>
      </c>
      <c r="DM1626" s="26" t="s">
        <v>139</v>
      </c>
      <c r="DN1626" s="26" t="s">
        <v>139</v>
      </c>
      <c r="DO1626" s="26" t="s">
        <v>139</v>
      </c>
    </row>
    <row r="1627" spans="1:119" ht="20.100000000000001" customHeight="1" x14ac:dyDescent="0.25">
      <c r="A1627" s="29" t="str">
        <f t="shared" si="350"/>
        <v>Khemara2</v>
      </c>
      <c r="B1627" s="29" t="str">
        <f t="shared" si="351"/>
        <v>Khemara</v>
      </c>
      <c r="C1627" s="29">
        <f t="shared" si="352"/>
        <v>2</v>
      </c>
      <c r="D1627" s="30" t="str">
        <f t="shared" si="353"/>
        <v>East and Southeast Asia</v>
      </c>
      <c r="E1627" s="30" t="str">
        <f t="shared" si="354"/>
        <v>Phnom Penh, Cambodia</v>
      </c>
      <c r="F1627" s="31">
        <f t="shared" si="355"/>
        <v>4</v>
      </c>
      <c r="G1627" s="31">
        <f t="shared" si="356"/>
        <v>4</v>
      </c>
      <c r="H1627" s="31">
        <f t="shared" si="357"/>
        <v>4</v>
      </c>
      <c r="I1627" s="31">
        <f t="shared" si="358"/>
        <v>5</v>
      </c>
      <c r="J1627" s="31">
        <f t="shared" si="359"/>
        <v>5</v>
      </c>
      <c r="K1627" s="31">
        <f t="shared" si="360"/>
        <v>4</v>
      </c>
      <c r="L1627" s="31">
        <f t="shared" si="361"/>
        <v>5</v>
      </c>
      <c r="M1627" s="31">
        <f t="shared" si="362"/>
        <v>4</v>
      </c>
      <c r="N1627" s="31">
        <f t="shared" si="363"/>
        <v>4.4000000000000004</v>
      </c>
      <c r="O1627" s="26" t="s">
        <v>9028</v>
      </c>
      <c r="P1627" s="26" t="s">
        <v>108</v>
      </c>
      <c r="Q1627" s="27">
        <v>41204</v>
      </c>
      <c r="R1627" s="26" t="s">
        <v>166</v>
      </c>
      <c r="S1627" s="26" t="s">
        <v>306</v>
      </c>
      <c r="T1627" s="26" t="s">
        <v>207</v>
      </c>
      <c r="U1627" s="26" t="s">
        <v>112</v>
      </c>
      <c r="V1627" s="26" t="s">
        <v>469</v>
      </c>
      <c r="W1627" s="26" t="s">
        <v>470</v>
      </c>
      <c r="X1627" s="26" t="s">
        <v>471</v>
      </c>
      <c r="Y1627" s="26" t="s">
        <v>8992</v>
      </c>
      <c r="Z1627" s="24"/>
      <c r="AA1627" s="24"/>
      <c r="AB1627" s="26" t="s">
        <v>117</v>
      </c>
      <c r="AC1627" s="28">
        <v>16000</v>
      </c>
      <c r="AD1627" s="26" t="s">
        <v>8993</v>
      </c>
      <c r="AE1627" s="24"/>
      <c r="AF1627" s="26" t="s">
        <v>139</v>
      </c>
      <c r="AG1627" s="26" t="s">
        <v>333</v>
      </c>
      <c r="AH1627" s="26" t="s">
        <v>143</v>
      </c>
      <c r="AI1627" s="28">
        <v>16000</v>
      </c>
      <c r="AJ1627" s="26" t="s">
        <v>9021</v>
      </c>
      <c r="AK1627" s="26" t="s">
        <v>9029</v>
      </c>
      <c r="AL1627" s="26" t="s">
        <v>9030</v>
      </c>
      <c r="AM1627" s="24"/>
      <c r="AN1627" s="24"/>
      <c r="AO1627" s="24"/>
      <c r="AP1627" s="24"/>
      <c r="AQ1627" s="26" t="s">
        <v>9031</v>
      </c>
      <c r="AR1627" s="24"/>
      <c r="AS1627" s="24"/>
      <c r="AT1627" s="24"/>
      <c r="AU1627" s="24"/>
      <c r="AV1627" s="24"/>
      <c r="AW1627" s="28">
        <v>348927</v>
      </c>
      <c r="AX1627" s="26">
        <v>1035</v>
      </c>
      <c r="AY1627" s="28">
        <v>95</v>
      </c>
      <c r="AZ1627" s="28">
        <v>95</v>
      </c>
      <c r="BA1627" s="26">
        <v>0</v>
      </c>
      <c r="BB1627" s="26" t="s">
        <v>148</v>
      </c>
      <c r="BC1627" s="26" t="s">
        <v>8999</v>
      </c>
      <c r="BD1627" s="26" t="s">
        <v>125</v>
      </c>
      <c r="BE1627" s="24"/>
      <c r="BF1627" s="26" t="s">
        <v>9032</v>
      </c>
      <c r="BG1627" s="26" t="s">
        <v>261</v>
      </c>
      <c r="BH1627" s="26" t="s">
        <v>6634</v>
      </c>
      <c r="BI1627" s="26" t="s">
        <v>367</v>
      </c>
      <c r="BJ1627" s="26" t="s">
        <v>4901</v>
      </c>
      <c r="BK1627" s="26" t="s">
        <v>1197</v>
      </c>
      <c r="BL1627" s="26" t="s">
        <v>3293</v>
      </c>
      <c r="BM1627" s="26" t="s">
        <v>381</v>
      </c>
      <c r="BN1627" s="26" t="s">
        <v>9019</v>
      </c>
      <c r="BO1627" s="26" t="s">
        <v>261</v>
      </c>
      <c r="BP1627" s="24"/>
      <c r="BQ1627" s="24"/>
      <c r="BR1627" s="26">
        <v>4</v>
      </c>
      <c r="BS1627" s="26">
        <v>4</v>
      </c>
      <c r="BT1627" s="26">
        <v>4</v>
      </c>
      <c r="BU1627" s="26">
        <v>5</v>
      </c>
      <c r="BV1627" s="26">
        <v>5</v>
      </c>
      <c r="BW1627" s="26">
        <v>4</v>
      </c>
      <c r="BX1627" s="26">
        <v>5</v>
      </c>
      <c r="BY1627" s="26">
        <v>4</v>
      </c>
      <c r="BZ1627" s="24"/>
      <c r="CA1627" s="24"/>
      <c r="CB1627" s="24"/>
      <c r="CC1627" s="24"/>
      <c r="CD1627" s="24"/>
      <c r="CE1627" s="24"/>
      <c r="CF1627" s="24"/>
      <c r="CG1627" s="24"/>
      <c r="CH1627" s="24"/>
      <c r="CI1627" s="24"/>
      <c r="CJ1627" s="24"/>
      <c r="CK1627" s="24"/>
      <c r="CL1627" s="24"/>
      <c r="CM1627" s="24"/>
      <c r="CN1627" s="24"/>
      <c r="CO1627" s="24"/>
      <c r="CP1627" s="24"/>
      <c r="CQ1627" s="24"/>
      <c r="CR1627" s="24"/>
      <c r="CS1627" s="24"/>
      <c r="CT1627" s="24"/>
      <c r="CU1627" s="24"/>
      <c r="CV1627" s="24"/>
      <c r="CW1627" s="24"/>
      <c r="CX1627" s="24"/>
      <c r="CY1627" s="24"/>
      <c r="CZ1627" s="24"/>
      <c r="DA1627" s="24"/>
      <c r="DB1627" s="24"/>
      <c r="DC1627" s="24"/>
      <c r="DD1627" s="24"/>
      <c r="DE1627" s="24"/>
      <c r="DF1627" s="26" t="s">
        <v>139</v>
      </c>
      <c r="DG1627" s="26" t="s">
        <v>120</v>
      </c>
      <c r="DH1627" s="26" t="s">
        <v>120</v>
      </c>
      <c r="DI1627" s="26" t="s">
        <v>139</v>
      </c>
      <c r="DJ1627" s="26" t="s">
        <v>139</v>
      </c>
      <c r="DK1627" s="26" t="s">
        <v>139</v>
      </c>
      <c r="DL1627" s="26" t="s">
        <v>139</v>
      </c>
      <c r="DM1627" s="26" t="s">
        <v>139</v>
      </c>
      <c r="DN1627" s="26" t="s">
        <v>139</v>
      </c>
      <c r="DO1627" s="26" t="s">
        <v>139</v>
      </c>
    </row>
    <row r="1628" spans="1:119" ht="20.100000000000001" customHeight="1" x14ac:dyDescent="0.25">
      <c r="A1628" s="29" t="str">
        <f t="shared" si="350"/>
        <v/>
      </c>
      <c r="B1628" s="29" t="str">
        <f t="shared" si="351"/>
        <v>Khemara</v>
      </c>
      <c r="C1628" s="29">
        <f t="shared" si="352"/>
        <v>0</v>
      </c>
      <c r="D1628" s="30" t="str">
        <f t="shared" si="353"/>
        <v>East and Southeast Asia</v>
      </c>
      <c r="E1628" s="30" t="str">
        <f t="shared" si="354"/>
        <v>Phnom Penh, Cambodia</v>
      </c>
      <c r="F1628" s="31">
        <f t="shared" si="355"/>
        <v>0</v>
      </c>
      <c r="G1628" s="31">
        <f t="shared" si="356"/>
        <v>0</v>
      </c>
      <c r="H1628" s="31">
        <f t="shared" si="357"/>
        <v>0</v>
      </c>
      <c r="I1628" s="31">
        <f t="shared" si="358"/>
        <v>0</v>
      </c>
      <c r="J1628" s="31">
        <f t="shared" si="359"/>
        <v>0</v>
      </c>
      <c r="K1628" s="31">
        <f t="shared" si="360"/>
        <v>0</v>
      </c>
      <c r="L1628" s="31">
        <f t="shared" si="361"/>
        <v>0</v>
      </c>
      <c r="M1628" s="31">
        <f t="shared" si="362"/>
        <v>0</v>
      </c>
      <c r="N1628" s="31">
        <f t="shared" si="363"/>
        <v>0</v>
      </c>
      <c r="O1628" s="26" t="s">
        <v>16211</v>
      </c>
      <c r="P1628" s="26" t="s">
        <v>108</v>
      </c>
      <c r="Q1628" s="27">
        <v>41352</v>
      </c>
      <c r="R1628" s="24"/>
      <c r="S1628" s="24"/>
      <c r="T1628" s="26" t="s">
        <v>207</v>
      </c>
      <c r="U1628" s="24"/>
      <c r="V1628" s="26" t="s">
        <v>469</v>
      </c>
      <c r="W1628" s="26" t="s">
        <v>470</v>
      </c>
      <c r="X1628" s="26" t="s">
        <v>471</v>
      </c>
      <c r="Y1628" s="26" t="s">
        <v>8992</v>
      </c>
      <c r="Z1628" s="24"/>
      <c r="AA1628" s="24"/>
      <c r="AB1628" s="26" t="s">
        <v>15736</v>
      </c>
      <c r="AC1628" s="28">
        <v>712</v>
      </c>
      <c r="AD1628" s="26" t="s">
        <v>8993</v>
      </c>
      <c r="AE1628" s="24"/>
      <c r="AF1628" s="26" t="s">
        <v>139</v>
      </c>
      <c r="AG1628" s="26" t="s">
        <v>333</v>
      </c>
      <c r="AH1628" s="24"/>
      <c r="AI1628" s="28">
        <v>712</v>
      </c>
      <c r="AJ1628" s="24"/>
      <c r="AK1628" s="24"/>
      <c r="AL1628" s="24"/>
      <c r="AM1628" s="24"/>
      <c r="AN1628" s="24"/>
      <c r="AO1628" s="24"/>
      <c r="AP1628" s="24"/>
      <c r="AQ1628" s="24"/>
      <c r="AR1628" s="24"/>
      <c r="AS1628" s="24"/>
      <c r="AT1628" s="24"/>
      <c r="AU1628" s="24"/>
      <c r="AV1628" s="24"/>
      <c r="AW1628" s="28">
        <v>0</v>
      </c>
      <c r="AX1628" s="26">
        <v>0</v>
      </c>
      <c r="AY1628" s="28">
        <v>0</v>
      </c>
      <c r="AZ1628" s="28">
        <v>0</v>
      </c>
      <c r="BA1628" s="26">
        <v>0</v>
      </c>
      <c r="BB1628" s="24"/>
      <c r="BC1628" s="26" t="s">
        <v>8999</v>
      </c>
      <c r="BD1628" s="24"/>
      <c r="BE1628" s="24"/>
      <c r="BF1628" s="24"/>
      <c r="BG1628" s="24"/>
      <c r="BH1628" s="24"/>
      <c r="BI1628" s="24"/>
      <c r="BJ1628" s="24"/>
      <c r="BK1628" s="24"/>
      <c r="BL1628" s="24"/>
      <c r="BM1628" s="24"/>
      <c r="BN1628" s="24"/>
      <c r="BO1628" s="24"/>
      <c r="BP1628" s="24"/>
      <c r="BQ1628" s="24"/>
      <c r="BR1628" s="26">
        <v>0</v>
      </c>
      <c r="BS1628" s="26">
        <v>0</v>
      </c>
      <c r="BT1628" s="26">
        <v>0</v>
      </c>
      <c r="BU1628" s="26">
        <v>0</v>
      </c>
      <c r="BV1628" s="26">
        <v>0</v>
      </c>
      <c r="BW1628" s="26">
        <v>0</v>
      </c>
      <c r="BX1628" s="26">
        <v>0</v>
      </c>
      <c r="BY1628" s="26">
        <v>0</v>
      </c>
      <c r="BZ1628" s="24"/>
      <c r="CA1628" s="24"/>
      <c r="CB1628" s="24"/>
      <c r="CC1628" s="24"/>
      <c r="CD1628" s="24"/>
      <c r="CE1628" s="24"/>
      <c r="CF1628" s="24"/>
      <c r="CG1628" s="24"/>
      <c r="CH1628" s="24"/>
      <c r="CI1628" s="24"/>
      <c r="CJ1628" s="24"/>
      <c r="CK1628" s="24"/>
      <c r="CL1628" s="24"/>
      <c r="CM1628" s="24"/>
      <c r="CN1628" s="24"/>
      <c r="CO1628" s="24"/>
      <c r="CP1628" s="24"/>
      <c r="CQ1628" s="24"/>
      <c r="CR1628" s="24"/>
      <c r="CS1628" s="24"/>
      <c r="CT1628" s="24"/>
      <c r="CU1628" s="24"/>
      <c r="CV1628" s="24"/>
      <c r="CW1628" s="24"/>
      <c r="CX1628" s="24"/>
      <c r="CY1628" s="24"/>
      <c r="CZ1628" s="24"/>
      <c r="DA1628" s="24"/>
      <c r="DB1628" s="24"/>
      <c r="DC1628" s="24"/>
      <c r="DD1628" s="24"/>
      <c r="DE1628" s="24"/>
      <c r="DF1628" s="26" t="s">
        <v>139</v>
      </c>
      <c r="DG1628" s="26" t="s">
        <v>139</v>
      </c>
      <c r="DH1628" s="26" t="s">
        <v>139</v>
      </c>
      <c r="DI1628" s="26" t="s">
        <v>139</v>
      </c>
      <c r="DJ1628" s="26" t="s">
        <v>139</v>
      </c>
      <c r="DK1628" s="26" t="s">
        <v>139</v>
      </c>
      <c r="DL1628" s="26" t="s">
        <v>139</v>
      </c>
      <c r="DM1628" s="26" t="s">
        <v>139</v>
      </c>
      <c r="DN1628" s="26" t="s">
        <v>139</v>
      </c>
      <c r="DO1628" s="26" t="s">
        <v>139</v>
      </c>
    </row>
    <row r="1629" spans="1:119" ht="20.100000000000001" customHeight="1" x14ac:dyDescent="0.25">
      <c r="A1629" s="29" t="str">
        <f t="shared" si="350"/>
        <v>Khemara1</v>
      </c>
      <c r="B1629" s="29" t="str">
        <f t="shared" si="351"/>
        <v>Khemara</v>
      </c>
      <c r="C1629" s="29">
        <f t="shared" si="352"/>
        <v>1</v>
      </c>
      <c r="D1629" s="30" t="str">
        <f t="shared" si="353"/>
        <v>East and Southeast Asia</v>
      </c>
      <c r="E1629" s="30" t="str">
        <f t="shared" si="354"/>
        <v>Phnom Penh, Cambodia</v>
      </c>
      <c r="F1629" s="31">
        <f t="shared" si="355"/>
        <v>4</v>
      </c>
      <c r="G1629" s="31">
        <f t="shared" si="356"/>
        <v>3</v>
      </c>
      <c r="H1629" s="31">
        <f t="shared" si="357"/>
        <v>4</v>
      </c>
      <c r="I1629" s="31">
        <f t="shared" si="358"/>
        <v>4</v>
      </c>
      <c r="J1629" s="31">
        <f t="shared" si="359"/>
        <v>5</v>
      </c>
      <c r="K1629" s="31">
        <f t="shared" si="360"/>
        <v>5</v>
      </c>
      <c r="L1629" s="31">
        <f t="shared" si="361"/>
        <v>5</v>
      </c>
      <c r="M1629" s="31">
        <f t="shared" si="362"/>
        <v>4</v>
      </c>
      <c r="N1629" s="31">
        <f t="shared" si="363"/>
        <v>4.3</v>
      </c>
      <c r="O1629" s="26" t="s">
        <v>9033</v>
      </c>
      <c r="P1629" s="26" t="s">
        <v>108</v>
      </c>
      <c r="Q1629" s="27">
        <v>40833</v>
      </c>
      <c r="R1629" s="26" t="s">
        <v>155</v>
      </c>
      <c r="S1629" s="26" t="s">
        <v>321</v>
      </c>
      <c r="T1629" s="26" t="s">
        <v>175</v>
      </c>
      <c r="U1629" s="26" t="s">
        <v>112</v>
      </c>
      <c r="V1629" s="26" t="s">
        <v>469</v>
      </c>
      <c r="W1629" s="26" t="s">
        <v>470</v>
      </c>
      <c r="X1629" s="26" t="s">
        <v>471</v>
      </c>
      <c r="Y1629" s="26" t="s">
        <v>8992</v>
      </c>
      <c r="Z1629" s="24"/>
      <c r="AA1629" s="24"/>
      <c r="AB1629" s="26" t="s">
        <v>117</v>
      </c>
      <c r="AC1629" s="28">
        <v>12000</v>
      </c>
      <c r="AD1629" s="26" t="s">
        <v>8993</v>
      </c>
      <c r="AE1629" s="24"/>
      <c r="AF1629" s="26" t="s">
        <v>139</v>
      </c>
      <c r="AG1629" s="26" t="s">
        <v>333</v>
      </c>
      <c r="AH1629" s="26" t="s">
        <v>158</v>
      </c>
      <c r="AI1629" s="28">
        <v>12000</v>
      </c>
      <c r="AJ1629" s="24"/>
      <c r="AK1629" s="26" t="s">
        <v>9034</v>
      </c>
      <c r="AL1629" s="26" t="s">
        <v>9035</v>
      </c>
      <c r="AM1629" s="26" t="s">
        <v>9036</v>
      </c>
      <c r="AN1629" s="26" t="s">
        <v>9037</v>
      </c>
      <c r="AO1629" s="26" t="s">
        <v>9038</v>
      </c>
      <c r="AP1629" s="24"/>
      <c r="AQ1629" s="24"/>
      <c r="AR1629" s="24"/>
      <c r="AS1629" s="24"/>
      <c r="AT1629" s="24"/>
      <c r="AU1629" s="24"/>
      <c r="AV1629" s="24"/>
      <c r="AW1629" s="28">
        <v>320843</v>
      </c>
      <c r="AX1629" s="26">
        <v>1030</v>
      </c>
      <c r="AY1629" s="28">
        <v>0</v>
      </c>
      <c r="AZ1629" s="28">
        <v>0</v>
      </c>
      <c r="BA1629" s="26">
        <v>0</v>
      </c>
      <c r="BB1629" s="24"/>
      <c r="BC1629" s="26" t="s">
        <v>8999</v>
      </c>
      <c r="BD1629" s="24"/>
      <c r="BE1629" s="24"/>
      <c r="BF1629" s="26" t="s">
        <v>3293</v>
      </c>
      <c r="BG1629" s="26" t="s">
        <v>395</v>
      </c>
      <c r="BH1629" s="26" t="s">
        <v>9032</v>
      </c>
      <c r="BI1629" s="26" t="s">
        <v>191</v>
      </c>
      <c r="BJ1629" s="26" t="s">
        <v>6634</v>
      </c>
      <c r="BK1629" s="26" t="s">
        <v>367</v>
      </c>
      <c r="BL1629" s="26" t="s">
        <v>9027</v>
      </c>
      <c r="BM1629" s="26" t="s">
        <v>470</v>
      </c>
      <c r="BN1629" s="26" t="s">
        <v>9039</v>
      </c>
      <c r="BO1629" s="26" t="s">
        <v>2479</v>
      </c>
      <c r="BP1629" s="26" t="s">
        <v>9040</v>
      </c>
      <c r="BQ1629" s="26" t="s">
        <v>191</v>
      </c>
      <c r="BR1629" s="26">
        <v>4</v>
      </c>
      <c r="BS1629" s="26">
        <v>3</v>
      </c>
      <c r="BT1629" s="26">
        <v>4</v>
      </c>
      <c r="BU1629" s="26">
        <v>4</v>
      </c>
      <c r="BV1629" s="26">
        <v>5</v>
      </c>
      <c r="BW1629" s="26">
        <v>5</v>
      </c>
      <c r="BX1629" s="26">
        <v>5</v>
      </c>
      <c r="BY1629" s="26">
        <v>4</v>
      </c>
      <c r="BZ1629" s="24"/>
      <c r="CA1629" s="24"/>
      <c r="CB1629" s="24"/>
      <c r="CC1629" s="24"/>
      <c r="CD1629" s="24"/>
      <c r="CE1629" s="24"/>
      <c r="CF1629" s="24"/>
      <c r="CG1629" s="24"/>
      <c r="CH1629" s="24"/>
      <c r="CI1629" s="24"/>
      <c r="CJ1629" s="24"/>
      <c r="CK1629" s="24"/>
      <c r="CL1629" s="24"/>
      <c r="CM1629" s="24"/>
      <c r="CN1629" s="24"/>
      <c r="CO1629" s="24"/>
      <c r="CP1629" s="24"/>
      <c r="CQ1629" s="24"/>
      <c r="CR1629" s="24"/>
      <c r="CS1629" s="24"/>
      <c r="CT1629" s="24"/>
      <c r="CU1629" s="24"/>
      <c r="CV1629" s="24"/>
      <c r="CW1629" s="24"/>
      <c r="CX1629" s="24"/>
      <c r="CY1629" s="24"/>
      <c r="CZ1629" s="24"/>
      <c r="DA1629" s="24"/>
      <c r="DB1629" s="24"/>
      <c r="DC1629" s="24"/>
      <c r="DD1629" s="24"/>
      <c r="DE1629" s="24"/>
      <c r="DF1629" s="26" t="s">
        <v>139</v>
      </c>
      <c r="DG1629" s="26" t="s">
        <v>139</v>
      </c>
      <c r="DH1629" s="26" t="s">
        <v>139</v>
      </c>
      <c r="DI1629" s="26" t="s">
        <v>139</v>
      </c>
      <c r="DJ1629" s="26" t="s">
        <v>139</v>
      </c>
      <c r="DK1629" s="26" t="s">
        <v>139</v>
      </c>
      <c r="DL1629" s="26" t="s">
        <v>139</v>
      </c>
      <c r="DM1629" s="26" t="s">
        <v>139</v>
      </c>
      <c r="DN1629" s="26" t="s">
        <v>139</v>
      </c>
      <c r="DO1629" s="26" t="s">
        <v>120</v>
      </c>
    </row>
    <row r="1630" spans="1:119" ht="20.100000000000001" customHeight="1" x14ac:dyDescent="0.25">
      <c r="A1630" s="29" t="str">
        <f t="shared" si="350"/>
        <v>Kherwadi Social Welfare Association6</v>
      </c>
      <c r="B1630" s="29" t="str">
        <f t="shared" si="351"/>
        <v>Kherwadi Social Welfare Association</v>
      </c>
      <c r="C1630" s="29">
        <f t="shared" si="352"/>
        <v>6</v>
      </c>
      <c r="D1630" s="30" t="str">
        <f t="shared" si="353"/>
        <v>South Asia</v>
      </c>
      <c r="E1630" s="30" t="str">
        <f t="shared" si="354"/>
        <v>Mumbai, India</v>
      </c>
      <c r="F1630" s="31">
        <f t="shared" si="355"/>
        <v>4</v>
      </c>
      <c r="G1630" s="31">
        <f t="shared" si="356"/>
        <v>4</v>
      </c>
      <c r="H1630" s="31">
        <f t="shared" si="357"/>
        <v>2</v>
      </c>
      <c r="I1630" s="31">
        <f t="shared" si="358"/>
        <v>4</v>
      </c>
      <c r="J1630" s="31">
        <f t="shared" si="359"/>
        <v>4</v>
      </c>
      <c r="K1630" s="31">
        <f t="shared" si="360"/>
        <v>4</v>
      </c>
      <c r="L1630" s="31">
        <f t="shared" si="361"/>
        <v>4</v>
      </c>
      <c r="M1630" s="31">
        <f t="shared" si="362"/>
        <v>4</v>
      </c>
      <c r="N1630" s="31">
        <f t="shared" si="363"/>
        <v>3.8</v>
      </c>
      <c r="O1630" s="26" t="s">
        <v>9041</v>
      </c>
      <c r="P1630" s="26" t="s">
        <v>108</v>
      </c>
      <c r="Q1630" s="27">
        <v>41204</v>
      </c>
      <c r="R1630" s="26" t="s">
        <v>305</v>
      </c>
      <c r="S1630" s="26" t="s">
        <v>306</v>
      </c>
      <c r="T1630" s="26" t="s">
        <v>207</v>
      </c>
      <c r="U1630" s="26" t="s">
        <v>307</v>
      </c>
      <c r="V1630" s="26" t="s">
        <v>225</v>
      </c>
      <c r="W1630" s="26" t="s">
        <v>226</v>
      </c>
      <c r="X1630" s="26" t="s">
        <v>963</v>
      </c>
      <c r="Y1630" s="26" t="s">
        <v>9042</v>
      </c>
      <c r="Z1630" s="24"/>
      <c r="AA1630" s="24"/>
      <c r="AB1630" s="26" t="s">
        <v>117</v>
      </c>
      <c r="AC1630" s="28">
        <v>20000</v>
      </c>
      <c r="AD1630" s="26" t="s">
        <v>9043</v>
      </c>
      <c r="AE1630" s="24"/>
      <c r="AF1630" s="26" t="s">
        <v>120</v>
      </c>
      <c r="AG1630" s="26" t="s">
        <v>846</v>
      </c>
      <c r="AH1630" s="26" t="s">
        <v>250</v>
      </c>
      <c r="AI1630" s="28">
        <v>20000</v>
      </c>
      <c r="AJ1630" s="26" t="s">
        <v>9044</v>
      </c>
      <c r="AK1630" s="26" t="s">
        <v>9045</v>
      </c>
      <c r="AL1630" s="26" t="s">
        <v>9046</v>
      </c>
      <c r="AM1630" s="24"/>
      <c r="AN1630" s="24"/>
      <c r="AO1630" s="24"/>
      <c r="AP1630" s="24"/>
      <c r="AQ1630" s="24"/>
      <c r="AR1630" s="26" t="s">
        <v>9047</v>
      </c>
      <c r="AS1630" s="24"/>
      <c r="AT1630" s="24"/>
      <c r="AU1630" s="24"/>
      <c r="AV1630" s="24"/>
      <c r="AW1630" s="28">
        <v>762301</v>
      </c>
      <c r="AX1630" s="26">
        <v>85000</v>
      </c>
      <c r="AY1630" s="28">
        <v>70</v>
      </c>
      <c r="AZ1630" s="28">
        <v>65</v>
      </c>
      <c r="BA1630" s="26">
        <v>0</v>
      </c>
      <c r="BB1630" s="26" t="s">
        <v>148</v>
      </c>
      <c r="BC1630" s="26" t="s">
        <v>9048</v>
      </c>
      <c r="BD1630" s="24"/>
      <c r="BE1630" s="24"/>
      <c r="BF1630" s="26" t="s">
        <v>9049</v>
      </c>
      <c r="BG1630" s="26" t="s">
        <v>226</v>
      </c>
      <c r="BH1630" s="26" t="s">
        <v>1692</v>
      </c>
      <c r="BI1630" s="26" t="s">
        <v>226</v>
      </c>
      <c r="BJ1630" s="26" t="s">
        <v>5455</v>
      </c>
      <c r="BK1630" s="26" t="s">
        <v>226</v>
      </c>
      <c r="BL1630" s="26" t="s">
        <v>9050</v>
      </c>
      <c r="BM1630" s="26" t="s">
        <v>226</v>
      </c>
      <c r="BN1630" s="26" t="s">
        <v>9051</v>
      </c>
      <c r="BO1630" s="26" t="s">
        <v>226</v>
      </c>
      <c r="BP1630" s="24"/>
      <c r="BQ1630" s="24"/>
      <c r="BR1630" s="26">
        <v>4</v>
      </c>
      <c r="BS1630" s="26">
        <v>4</v>
      </c>
      <c r="BT1630" s="26">
        <v>2</v>
      </c>
      <c r="BU1630" s="26">
        <v>4</v>
      </c>
      <c r="BV1630" s="26">
        <v>4</v>
      </c>
      <c r="BW1630" s="26">
        <v>4</v>
      </c>
      <c r="BX1630" s="26">
        <v>4</v>
      </c>
      <c r="BY1630" s="26">
        <v>4</v>
      </c>
      <c r="BZ1630" s="24"/>
      <c r="CA1630" s="24"/>
      <c r="CB1630" s="24"/>
      <c r="CC1630" s="24"/>
      <c r="CD1630" s="24"/>
      <c r="CE1630" s="24"/>
      <c r="CF1630" s="24"/>
      <c r="CG1630" s="24"/>
      <c r="CH1630" s="24"/>
      <c r="CI1630" s="24"/>
      <c r="CJ1630" s="24"/>
      <c r="CK1630" s="24"/>
      <c r="CL1630" s="24"/>
      <c r="CM1630" s="24"/>
      <c r="CN1630" s="24"/>
      <c r="CO1630" s="24"/>
      <c r="CP1630" s="24"/>
      <c r="CQ1630" s="24"/>
      <c r="CR1630" s="24"/>
      <c r="CS1630" s="24"/>
      <c r="CT1630" s="24"/>
      <c r="CU1630" s="24"/>
      <c r="CV1630" s="24"/>
      <c r="CW1630" s="24"/>
      <c r="CX1630" s="24"/>
      <c r="CY1630" s="24"/>
      <c r="CZ1630" s="24"/>
      <c r="DA1630" s="24"/>
      <c r="DB1630" s="24"/>
      <c r="DC1630" s="24"/>
      <c r="DD1630" s="24"/>
      <c r="DE1630" s="24"/>
      <c r="DF1630" s="26" t="s">
        <v>139</v>
      </c>
      <c r="DG1630" s="26" t="s">
        <v>120</v>
      </c>
      <c r="DH1630" s="26" t="s">
        <v>139</v>
      </c>
      <c r="DI1630" s="26" t="s">
        <v>139</v>
      </c>
      <c r="DJ1630" s="26" t="s">
        <v>139</v>
      </c>
      <c r="DK1630" s="26" t="s">
        <v>120</v>
      </c>
      <c r="DL1630" s="26" t="s">
        <v>139</v>
      </c>
      <c r="DM1630" s="26" t="s">
        <v>139</v>
      </c>
      <c r="DN1630" s="26" t="s">
        <v>139</v>
      </c>
      <c r="DO1630" s="26" t="s">
        <v>139</v>
      </c>
    </row>
    <row r="1631" spans="1:119" ht="20.100000000000001" customHeight="1" x14ac:dyDescent="0.25">
      <c r="A1631" s="29" t="str">
        <f t="shared" si="350"/>
        <v/>
      </c>
      <c r="B1631" s="29" t="str">
        <f t="shared" si="351"/>
        <v>Kherwadi Social Welfare Association</v>
      </c>
      <c r="C1631" s="29">
        <f t="shared" si="352"/>
        <v>0</v>
      </c>
      <c r="D1631" s="30" t="str">
        <f t="shared" si="353"/>
        <v>South Asia</v>
      </c>
      <c r="E1631" s="30" t="str">
        <f t="shared" si="354"/>
        <v>Mumbai, India</v>
      </c>
      <c r="F1631" s="31">
        <f t="shared" si="355"/>
        <v>0</v>
      </c>
      <c r="G1631" s="31">
        <f t="shared" si="356"/>
        <v>0</v>
      </c>
      <c r="H1631" s="31">
        <f t="shared" si="357"/>
        <v>0</v>
      </c>
      <c r="I1631" s="31">
        <f t="shared" si="358"/>
        <v>0</v>
      </c>
      <c r="J1631" s="31">
        <f t="shared" si="359"/>
        <v>0</v>
      </c>
      <c r="K1631" s="31">
        <f t="shared" si="360"/>
        <v>0</v>
      </c>
      <c r="L1631" s="31">
        <f t="shared" si="361"/>
        <v>0</v>
      </c>
      <c r="M1631" s="31">
        <f t="shared" si="362"/>
        <v>0</v>
      </c>
      <c r="N1631" s="31">
        <f t="shared" si="363"/>
        <v>0</v>
      </c>
      <c r="O1631" s="26" t="s">
        <v>16212</v>
      </c>
      <c r="P1631" s="26" t="s">
        <v>108</v>
      </c>
      <c r="Q1631" s="27">
        <v>41352</v>
      </c>
      <c r="R1631" s="24"/>
      <c r="S1631" s="24"/>
      <c r="T1631" s="26" t="s">
        <v>207</v>
      </c>
      <c r="U1631" s="24"/>
      <c r="V1631" s="26" t="s">
        <v>225</v>
      </c>
      <c r="W1631" s="26" t="s">
        <v>226</v>
      </c>
      <c r="X1631" s="26" t="s">
        <v>963</v>
      </c>
      <c r="Y1631" s="26" t="s">
        <v>9042</v>
      </c>
      <c r="Z1631" s="24"/>
      <c r="AA1631" s="24"/>
      <c r="AB1631" s="26" t="s">
        <v>15736</v>
      </c>
      <c r="AC1631" s="28">
        <v>600</v>
      </c>
      <c r="AD1631" s="26" t="s">
        <v>9043</v>
      </c>
      <c r="AE1631" s="24"/>
      <c r="AF1631" s="26" t="s">
        <v>120</v>
      </c>
      <c r="AG1631" s="26" t="s">
        <v>846</v>
      </c>
      <c r="AH1631" s="24"/>
      <c r="AI1631" s="28">
        <v>600</v>
      </c>
      <c r="AJ1631" s="24"/>
      <c r="AK1631" s="24"/>
      <c r="AL1631" s="24"/>
      <c r="AM1631" s="24"/>
      <c r="AN1631" s="24"/>
      <c r="AO1631" s="24"/>
      <c r="AP1631" s="24"/>
      <c r="AQ1631" s="24"/>
      <c r="AR1631" s="24"/>
      <c r="AS1631" s="24"/>
      <c r="AT1631" s="24"/>
      <c r="AU1631" s="24"/>
      <c r="AV1631" s="24"/>
      <c r="AW1631" s="28">
        <v>0</v>
      </c>
      <c r="AX1631" s="26">
        <v>0</v>
      </c>
      <c r="AY1631" s="28">
        <v>0</v>
      </c>
      <c r="AZ1631" s="28">
        <v>0</v>
      </c>
      <c r="BA1631" s="26">
        <v>0</v>
      </c>
      <c r="BB1631" s="24"/>
      <c r="BC1631" s="26" t="s">
        <v>9048</v>
      </c>
      <c r="BD1631" s="24"/>
      <c r="BE1631" s="24"/>
      <c r="BF1631" s="24"/>
      <c r="BG1631" s="24"/>
      <c r="BH1631" s="24"/>
      <c r="BI1631" s="24"/>
      <c r="BJ1631" s="24"/>
      <c r="BK1631" s="24"/>
      <c r="BL1631" s="24"/>
      <c r="BM1631" s="24"/>
      <c r="BN1631" s="24"/>
      <c r="BO1631" s="24"/>
      <c r="BP1631" s="24"/>
      <c r="BQ1631" s="24"/>
      <c r="BR1631" s="26">
        <v>0</v>
      </c>
      <c r="BS1631" s="26">
        <v>0</v>
      </c>
      <c r="BT1631" s="26">
        <v>0</v>
      </c>
      <c r="BU1631" s="26">
        <v>0</v>
      </c>
      <c r="BV1631" s="26">
        <v>0</v>
      </c>
      <c r="BW1631" s="26">
        <v>0</v>
      </c>
      <c r="BX1631" s="26">
        <v>0</v>
      </c>
      <c r="BY1631" s="26">
        <v>0</v>
      </c>
      <c r="BZ1631" s="24"/>
      <c r="CA1631" s="24"/>
      <c r="CB1631" s="24"/>
      <c r="CC1631" s="24"/>
      <c r="CD1631" s="24"/>
      <c r="CE1631" s="24"/>
      <c r="CF1631" s="24"/>
      <c r="CG1631" s="24"/>
      <c r="CH1631" s="24"/>
      <c r="CI1631" s="24"/>
      <c r="CJ1631" s="24"/>
      <c r="CK1631" s="24"/>
      <c r="CL1631" s="24"/>
      <c r="CM1631" s="24"/>
      <c r="CN1631" s="24"/>
      <c r="CO1631" s="24"/>
      <c r="CP1631" s="24"/>
      <c r="CQ1631" s="24"/>
      <c r="CR1631" s="24"/>
      <c r="CS1631" s="24"/>
      <c r="CT1631" s="24"/>
      <c r="CU1631" s="24"/>
      <c r="CV1631" s="24"/>
      <c r="CW1631" s="24"/>
      <c r="CX1631" s="24"/>
      <c r="CY1631" s="24"/>
      <c r="CZ1631" s="24"/>
      <c r="DA1631" s="24"/>
      <c r="DB1631" s="24"/>
      <c r="DC1631" s="24"/>
      <c r="DD1631" s="24"/>
      <c r="DE1631" s="24"/>
      <c r="DF1631" s="26" t="s">
        <v>139</v>
      </c>
      <c r="DG1631" s="26" t="s">
        <v>139</v>
      </c>
      <c r="DH1631" s="26" t="s">
        <v>139</v>
      </c>
      <c r="DI1631" s="26" t="s">
        <v>139</v>
      </c>
      <c r="DJ1631" s="26" t="s">
        <v>139</v>
      </c>
      <c r="DK1631" s="26" t="s">
        <v>139</v>
      </c>
      <c r="DL1631" s="26" t="s">
        <v>139</v>
      </c>
      <c r="DM1631" s="26" t="s">
        <v>139</v>
      </c>
      <c r="DN1631" s="26" t="s">
        <v>139</v>
      </c>
      <c r="DO1631" s="26" t="s">
        <v>139</v>
      </c>
    </row>
    <row r="1632" spans="1:119" ht="20.100000000000001" customHeight="1" x14ac:dyDescent="0.25">
      <c r="A1632" s="29" t="str">
        <f t="shared" si="350"/>
        <v>Kherwadi Social Welfare Association5</v>
      </c>
      <c r="B1632" s="29" t="str">
        <f t="shared" si="351"/>
        <v>Kherwadi Social Welfare Association</v>
      </c>
      <c r="C1632" s="29">
        <f t="shared" si="352"/>
        <v>5</v>
      </c>
      <c r="D1632" s="30" t="str">
        <f t="shared" si="353"/>
        <v>South Asia</v>
      </c>
      <c r="E1632" s="30" t="str">
        <f t="shared" si="354"/>
        <v>Mumbai, India</v>
      </c>
      <c r="F1632" s="31">
        <f t="shared" si="355"/>
        <v>4</v>
      </c>
      <c r="G1632" s="31">
        <f t="shared" si="356"/>
        <v>3</v>
      </c>
      <c r="H1632" s="31">
        <f t="shared" si="357"/>
        <v>2</v>
      </c>
      <c r="I1632" s="31">
        <f t="shared" si="358"/>
        <v>4</v>
      </c>
      <c r="J1632" s="31">
        <f t="shared" si="359"/>
        <v>3</v>
      </c>
      <c r="K1632" s="31">
        <f t="shared" si="360"/>
        <v>4</v>
      </c>
      <c r="L1632" s="31">
        <f t="shared" si="361"/>
        <v>4</v>
      </c>
      <c r="M1632" s="31">
        <f t="shared" si="362"/>
        <v>4</v>
      </c>
      <c r="N1632" s="31">
        <f t="shared" si="363"/>
        <v>3.5</v>
      </c>
      <c r="O1632" s="26" t="s">
        <v>9052</v>
      </c>
      <c r="P1632" s="26" t="s">
        <v>108</v>
      </c>
      <c r="Q1632" s="27">
        <v>40833</v>
      </c>
      <c r="R1632" s="26" t="s">
        <v>109</v>
      </c>
      <c r="S1632" s="26" t="s">
        <v>321</v>
      </c>
      <c r="T1632" s="26" t="s">
        <v>175</v>
      </c>
      <c r="U1632" s="26" t="s">
        <v>307</v>
      </c>
      <c r="V1632" s="26" t="s">
        <v>225</v>
      </c>
      <c r="W1632" s="26" t="s">
        <v>226</v>
      </c>
      <c r="X1632" s="26" t="s">
        <v>963</v>
      </c>
      <c r="Y1632" s="26" t="s">
        <v>9042</v>
      </c>
      <c r="Z1632" s="24"/>
      <c r="AA1632" s="24"/>
      <c r="AB1632" s="26" t="s">
        <v>117</v>
      </c>
      <c r="AC1632" s="28">
        <v>14000</v>
      </c>
      <c r="AD1632" s="26" t="s">
        <v>9043</v>
      </c>
      <c r="AE1632" s="24"/>
      <c r="AF1632" s="26" t="s">
        <v>120</v>
      </c>
      <c r="AG1632" s="26" t="s">
        <v>846</v>
      </c>
      <c r="AH1632" s="26" t="s">
        <v>176</v>
      </c>
      <c r="AI1632" s="28">
        <v>14000</v>
      </c>
      <c r="AJ1632" s="24"/>
      <c r="AK1632" s="26" t="s">
        <v>9053</v>
      </c>
      <c r="AL1632" s="26" t="s">
        <v>9054</v>
      </c>
      <c r="AM1632" s="26" t="s">
        <v>9055</v>
      </c>
      <c r="AN1632" s="26" t="s">
        <v>9056</v>
      </c>
      <c r="AO1632" s="26" t="s">
        <v>9057</v>
      </c>
      <c r="AP1632" s="24"/>
      <c r="AQ1632" s="24"/>
      <c r="AR1632" s="24"/>
      <c r="AS1632" s="24"/>
      <c r="AT1632" s="26" t="s">
        <v>9058</v>
      </c>
      <c r="AU1632" s="26" t="s">
        <v>9059</v>
      </c>
      <c r="AV1632" s="24"/>
      <c r="AW1632" s="28">
        <v>877295</v>
      </c>
      <c r="AX1632" s="26">
        <v>18000</v>
      </c>
      <c r="AY1632" s="28">
        <v>70</v>
      </c>
      <c r="AZ1632" s="28">
        <v>60</v>
      </c>
      <c r="BA1632" s="26">
        <v>0</v>
      </c>
      <c r="BB1632" s="26" t="s">
        <v>148</v>
      </c>
      <c r="BC1632" s="26" t="s">
        <v>9048</v>
      </c>
      <c r="BD1632" s="24"/>
      <c r="BE1632" s="24"/>
      <c r="BF1632" s="26" t="s">
        <v>1692</v>
      </c>
      <c r="BG1632" s="26" t="s">
        <v>226</v>
      </c>
      <c r="BH1632" s="26" t="s">
        <v>5455</v>
      </c>
      <c r="BI1632" s="26" t="s">
        <v>226</v>
      </c>
      <c r="BJ1632" s="26" t="s">
        <v>9049</v>
      </c>
      <c r="BK1632" s="26" t="s">
        <v>226</v>
      </c>
      <c r="BL1632" s="26" t="s">
        <v>9060</v>
      </c>
      <c r="BM1632" s="26" t="s">
        <v>226</v>
      </c>
      <c r="BN1632" s="26" t="s">
        <v>9061</v>
      </c>
      <c r="BO1632" s="26" t="s">
        <v>226</v>
      </c>
      <c r="BP1632" s="24"/>
      <c r="BQ1632" s="24"/>
      <c r="BR1632" s="26">
        <v>4</v>
      </c>
      <c r="BS1632" s="26">
        <v>3</v>
      </c>
      <c r="BT1632" s="26">
        <v>2</v>
      </c>
      <c r="BU1632" s="26">
        <v>4</v>
      </c>
      <c r="BV1632" s="26">
        <v>3</v>
      </c>
      <c r="BW1632" s="26">
        <v>4</v>
      </c>
      <c r="BX1632" s="26">
        <v>4</v>
      </c>
      <c r="BY1632" s="26">
        <v>4</v>
      </c>
      <c r="BZ1632" s="24"/>
      <c r="CA1632" s="24"/>
      <c r="CB1632" s="24"/>
      <c r="CC1632" s="24"/>
      <c r="CD1632" s="24"/>
      <c r="CE1632" s="24"/>
      <c r="CF1632" s="24"/>
      <c r="CG1632" s="24"/>
      <c r="CH1632" s="24"/>
      <c r="CI1632" s="24"/>
      <c r="CJ1632" s="24"/>
      <c r="CK1632" s="24"/>
      <c r="CL1632" s="24"/>
      <c r="CM1632" s="24"/>
      <c r="CN1632" s="24"/>
      <c r="CO1632" s="24"/>
      <c r="CP1632" s="24"/>
      <c r="CQ1632" s="24"/>
      <c r="CR1632" s="24"/>
      <c r="CS1632" s="24"/>
      <c r="CT1632" s="24"/>
      <c r="CU1632" s="24"/>
      <c r="CV1632" s="24"/>
      <c r="CW1632" s="24"/>
      <c r="CX1632" s="24"/>
      <c r="CY1632" s="24"/>
      <c r="CZ1632" s="24"/>
      <c r="DA1632" s="24"/>
      <c r="DB1632" s="24"/>
      <c r="DC1632" s="24"/>
      <c r="DD1632" s="24"/>
      <c r="DE1632" s="24"/>
      <c r="DF1632" s="26" t="s">
        <v>139</v>
      </c>
      <c r="DG1632" s="26" t="s">
        <v>139</v>
      </c>
      <c r="DH1632" s="26" t="s">
        <v>139</v>
      </c>
      <c r="DI1632" s="26" t="s">
        <v>139</v>
      </c>
      <c r="DJ1632" s="26" t="s">
        <v>139</v>
      </c>
      <c r="DK1632" s="26" t="s">
        <v>139</v>
      </c>
      <c r="DL1632" s="26" t="s">
        <v>139</v>
      </c>
      <c r="DM1632" s="26" t="s">
        <v>139</v>
      </c>
      <c r="DN1632" s="26" t="s">
        <v>139</v>
      </c>
      <c r="DO1632" s="26" t="s">
        <v>139</v>
      </c>
    </row>
    <row r="1633" spans="1:119" ht="20.100000000000001" customHeight="1" x14ac:dyDescent="0.25">
      <c r="A1633" s="29" t="str">
        <f t="shared" si="350"/>
        <v>Kherwadi Social Welfare Association4</v>
      </c>
      <c r="B1633" s="29" t="str">
        <f t="shared" si="351"/>
        <v>Kherwadi Social Welfare Association</v>
      </c>
      <c r="C1633" s="29">
        <f t="shared" si="352"/>
        <v>4</v>
      </c>
      <c r="D1633" s="30" t="str">
        <f t="shared" si="353"/>
        <v>South Asia</v>
      </c>
      <c r="E1633" s="30" t="str">
        <f t="shared" si="354"/>
        <v>Mumbai, India</v>
      </c>
      <c r="F1633" s="31">
        <f t="shared" si="355"/>
        <v>3</v>
      </c>
      <c r="G1633" s="31">
        <f t="shared" si="356"/>
        <v>2</v>
      </c>
      <c r="H1633" s="31">
        <f t="shared" si="357"/>
        <v>2</v>
      </c>
      <c r="I1633" s="31">
        <f t="shared" si="358"/>
        <v>3</v>
      </c>
      <c r="J1633" s="31">
        <f t="shared" si="359"/>
        <v>2</v>
      </c>
      <c r="K1633" s="31">
        <f t="shared" si="360"/>
        <v>3</v>
      </c>
      <c r="L1633" s="31">
        <f t="shared" si="361"/>
        <v>3</v>
      </c>
      <c r="M1633" s="31">
        <f t="shared" si="362"/>
        <v>4</v>
      </c>
      <c r="N1633" s="31">
        <f t="shared" si="363"/>
        <v>2.8</v>
      </c>
      <c r="O1633" s="26" t="s">
        <v>9062</v>
      </c>
      <c r="P1633" s="26" t="s">
        <v>108</v>
      </c>
      <c r="Q1633" s="27">
        <v>40469</v>
      </c>
      <c r="R1633" s="26" t="s">
        <v>109</v>
      </c>
      <c r="S1633" s="26" t="s">
        <v>332</v>
      </c>
      <c r="T1633" s="26" t="s">
        <v>333</v>
      </c>
      <c r="U1633" s="26" t="s">
        <v>307</v>
      </c>
      <c r="V1633" s="26" t="s">
        <v>225</v>
      </c>
      <c r="W1633" s="26" t="s">
        <v>226</v>
      </c>
      <c r="X1633" s="26" t="s">
        <v>963</v>
      </c>
      <c r="Y1633" s="26" t="s">
        <v>9042</v>
      </c>
      <c r="Z1633" s="24"/>
      <c r="AA1633" s="24"/>
      <c r="AB1633" s="26" t="s">
        <v>117</v>
      </c>
      <c r="AC1633" s="28">
        <v>7500</v>
      </c>
      <c r="AD1633" s="26" t="s">
        <v>9043</v>
      </c>
      <c r="AE1633" s="24"/>
      <c r="AF1633" s="26" t="s">
        <v>120</v>
      </c>
      <c r="AG1633" s="26" t="s">
        <v>846</v>
      </c>
      <c r="AH1633" s="26" t="s">
        <v>185</v>
      </c>
      <c r="AI1633" s="28">
        <v>7500</v>
      </c>
      <c r="AJ1633" s="24"/>
      <c r="AK1633" s="26" t="s">
        <v>9053</v>
      </c>
      <c r="AL1633" s="26" t="s">
        <v>9063</v>
      </c>
      <c r="AM1633" s="26" t="s">
        <v>9064</v>
      </c>
      <c r="AN1633" s="26" t="s">
        <v>9065</v>
      </c>
      <c r="AO1633" s="26" t="s">
        <v>9066</v>
      </c>
      <c r="AP1633" s="24"/>
      <c r="AQ1633" s="24"/>
      <c r="AR1633" s="24"/>
      <c r="AS1633" s="26" t="s">
        <v>9067</v>
      </c>
      <c r="AT1633" s="24"/>
      <c r="AU1633" s="24"/>
      <c r="AV1633" s="24"/>
      <c r="AW1633" s="28">
        <v>387459</v>
      </c>
      <c r="AX1633" s="26">
        <v>10000</v>
      </c>
      <c r="AY1633" s="28">
        <v>70</v>
      </c>
      <c r="AZ1633" s="28">
        <v>60</v>
      </c>
      <c r="BA1633" s="26">
        <v>0</v>
      </c>
      <c r="BB1633" s="26" t="s">
        <v>148</v>
      </c>
      <c r="BC1633" s="26" t="s">
        <v>9048</v>
      </c>
      <c r="BD1633" s="24"/>
      <c r="BE1633" s="24"/>
      <c r="BF1633" s="26" t="s">
        <v>5455</v>
      </c>
      <c r="BG1633" s="26" t="s">
        <v>226</v>
      </c>
      <c r="BH1633" s="26" t="s">
        <v>9068</v>
      </c>
      <c r="BI1633" s="26" t="s">
        <v>226</v>
      </c>
      <c r="BJ1633" s="26" t="s">
        <v>9069</v>
      </c>
      <c r="BK1633" s="26" t="s">
        <v>226</v>
      </c>
      <c r="BL1633" s="26" t="s">
        <v>9060</v>
      </c>
      <c r="BM1633" s="26" t="s">
        <v>226</v>
      </c>
      <c r="BN1633" s="26" t="s">
        <v>1692</v>
      </c>
      <c r="BO1633" s="26" t="s">
        <v>226</v>
      </c>
      <c r="BP1633" s="24"/>
      <c r="BQ1633" s="24"/>
      <c r="BR1633" s="26">
        <v>3</v>
      </c>
      <c r="BS1633" s="26">
        <v>2</v>
      </c>
      <c r="BT1633" s="26">
        <v>2</v>
      </c>
      <c r="BU1633" s="26">
        <v>3</v>
      </c>
      <c r="BV1633" s="26">
        <v>2</v>
      </c>
      <c r="BW1633" s="26">
        <v>3</v>
      </c>
      <c r="BX1633" s="26">
        <v>3</v>
      </c>
      <c r="BY1633" s="26">
        <v>4</v>
      </c>
      <c r="BZ1633" s="24"/>
      <c r="CA1633" s="24"/>
      <c r="CB1633" s="24"/>
      <c r="CC1633" s="24"/>
      <c r="CD1633" s="24"/>
      <c r="CE1633" s="24"/>
      <c r="CF1633" s="24"/>
      <c r="CG1633" s="24"/>
      <c r="CH1633" s="24"/>
      <c r="CI1633" s="24"/>
      <c r="CJ1633" s="24"/>
      <c r="CK1633" s="24"/>
      <c r="CL1633" s="24"/>
      <c r="CM1633" s="24"/>
      <c r="CN1633" s="24"/>
      <c r="CO1633" s="24"/>
      <c r="CP1633" s="24"/>
      <c r="CQ1633" s="24"/>
      <c r="CR1633" s="24"/>
      <c r="CS1633" s="24"/>
      <c r="CT1633" s="24"/>
      <c r="CU1633" s="24"/>
      <c r="CV1633" s="24"/>
      <c r="CW1633" s="24"/>
      <c r="CX1633" s="24"/>
      <c r="CY1633" s="24"/>
      <c r="CZ1633" s="24"/>
      <c r="DA1633" s="24"/>
      <c r="DB1633" s="24"/>
      <c r="DC1633" s="24"/>
      <c r="DD1633" s="24"/>
      <c r="DE1633" s="24"/>
      <c r="DF1633" s="26" t="s">
        <v>139</v>
      </c>
      <c r="DG1633" s="26" t="s">
        <v>139</v>
      </c>
      <c r="DH1633" s="26" t="s">
        <v>139</v>
      </c>
      <c r="DI1633" s="26" t="s">
        <v>139</v>
      </c>
      <c r="DJ1633" s="26" t="s">
        <v>139</v>
      </c>
      <c r="DK1633" s="26" t="s">
        <v>139</v>
      </c>
      <c r="DL1633" s="26" t="s">
        <v>139</v>
      </c>
      <c r="DM1633" s="26" t="s">
        <v>139</v>
      </c>
      <c r="DN1633" s="26" t="s">
        <v>139</v>
      </c>
      <c r="DO1633" s="26" t="s">
        <v>139</v>
      </c>
    </row>
    <row r="1634" spans="1:119" ht="20.100000000000001" customHeight="1" x14ac:dyDescent="0.25">
      <c r="A1634" s="29" t="str">
        <f t="shared" si="350"/>
        <v/>
      </c>
      <c r="B1634" s="29" t="str">
        <f t="shared" si="351"/>
        <v>Kiev Children and Youth Support Center</v>
      </c>
      <c r="C1634" s="29">
        <f t="shared" si="352"/>
        <v>0</v>
      </c>
      <c r="D1634" s="30" t="str">
        <f t="shared" si="353"/>
        <v>Europe and Eurasia</v>
      </c>
      <c r="E1634" s="30" t="str">
        <f t="shared" si="354"/>
        <v>Ukraine</v>
      </c>
      <c r="F1634" s="31">
        <f t="shared" si="355"/>
        <v>0</v>
      </c>
      <c r="G1634" s="31">
        <f t="shared" si="356"/>
        <v>0</v>
      </c>
      <c r="H1634" s="31">
        <f t="shared" si="357"/>
        <v>0</v>
      </c>
      <c r="I1634" s="31">
        <f t="shared" si="358"/>
        <v>0</v>
      </c>
      <c r="J1634" s="31">
        <f t="shared" si="359"/>
        <v>0</v>
      </c>
      <c r="K1634" s="31">
        <f t="shared" si="360"/>
        <v>0</v>
      </c>
      <c r="L1634" s="31">
        <f t="shared" si="361"/>
        <v>0</v>
      </c>
      <c r="M1634" s="31">
        <f t="shared" si="362"/>
        <v>0</v>
      </c>
      <c r="N1634" s="31">
        <f t="shared" si="363"/>
        <v>0</v>
      </c>
      <c r="O1634" s="26" t="s">
        <v>9070</v>
      </c>
      <c r="P1634" s="26" t="s">
        <v>108</v>
      </c>
      <c r="Q1634" s="27">
        <v>41670</v>
      </c>
      <c r="R1634" s="24"/>
      <c r="S1634" s="24"/>
      <c r="T1634" s="26" t="s">
        <v>194</v>
      </c>
      <c r="U1634" s="24"/>
      <c r="V1634" s="26" t="s">
        <v>15763</v>
      </c>
      <c r="W1634" s="26" t="s">
        <v>2494</v>
      </c>
      <c r="X1634" s="24"/>
      <c r="Y1634" s="26" t="s">
        <v>9071</v>
      </c>
      <c r="Z1634" s="24"/>
      <c r="AA1634" s="24"/>
      <c r="AB1634" s="26" t="s">
        <v>723</v>
      </c>
      <c r="AC1634" s="28">
        <v>1500</v>
      </c>
      <c r="AD1634" s="24"/>
      <c r="AE1634" s="24"/>
      <c r="AF1634" s="26" t="s">
        <v>139</v>
      </c>
      <c r="AG1634" s="26" t="s">
        <v>846</v>
      </c>
      <c r="AH1634" s="24"/>
      <c r="AI1634" s="28">
        <v>1500</v>
      </c>
      <c r="AJ1634" s="24"/>
      <c r="AK1634" s="24"/>
      <c r="AL1634" s="24"/>
      <c r="AM1634" s="24"/>
      <c r="AN1634" s="24"/>
      <c r="AO1634" s="24"/>
      <c r="AP1634" s="24"/>
      <c r="AQ1634" s="24"/>
      <c r="AR1634" s="24"/>
      <c r="AS1634" s="24"/>
      <c r="AT1634" s="24"/>
      <c r="AU1634" s="24"/>
      <c r="AV1634" s="24"/>
      <c r="AW1634" s="24"/>
      <c r="AX1634" s="24"/>
      <c r="AY1634" s="24"/>
      <c r="AZ1634" s="24"/>
      <c r="BA1634" s="24"/>
      <c r="BB1634" s="24"/>
      <c r="BC1634" s="24"/>
      <c r="BD1634" s="24"/>
      <c r="BE1634" s="24"/>
      <c r="BF1634" s="24"/>
      <c r="BG1634" s="24"/>
      <c r="BH1634" s="24"/>
      <c r="BI1634" s="24"/>
      <c r="BJ1634" s="24"/>
      <c r="BK1634" s="24"/>
      <c r="BL1634" s="24"/>
      <c r="BM1634" s="24"/>
      <c r="BN1634" s="24"/>
      <c r="BO1634" s="24"/>
      <c r="BP1634" s="24"/>
      <c r="BQ1634" s="24"/>
      <c r="BR1634" s="24"/>
      <c r="BS1634" s="24"/>
      <c r="BT1634" s="24"/>
      <c r="BU1634" s="24"/>
      <c r="BV1634" s="24"/>
      <c r="BW1634" s="24"/>
      <c r="BX1634" s="24"/>
      <c r="BY1634" s="24"/>
      <c r="BZ1634" s="24"/>
      <c r="CA1634" s="24"/>
      <c r="CB1634" s="24"/>
      <c r="CC1634" s="24"/>
      <c r="CD1634" s="24"/>
      <c r="CE1634" s="24"/>
      <c r="CF1634" s="24"/>
      <c r="CG1634" s="24"/>
      <c r="CH1634" s="24"/>
      <c r="CI1634" s="24"/>
      <c r="CJ1634" s="24"/>
      <c r="CK1634" s="24"/>
      <c r="CL1634" s="24"/>
      <c r="CM1634" s="24"/>
      <c r="CN1634" s="24"/>
      <c r="CO1634" s="24"/>
      <c r="CP1634" s="24"/>
      <c r="CQ1634" s="24"/>
      <c r="CR1634" s="24"/>
      <c r="CS1634" s="24"/>
      <c r="CT1634" s="24"/>
      <c r="CU1634" s="24"/>
      <c r="CV1634" s="24"/>
      <c r="CW1634" s="24"/>
      <c r="CX1634" s="24"/>
      <c r="CY1634" s="24"/>
      <c r="CZ1634" s="24"/>
      <c r="DA1634" s="24"/>
      <c r="DB1634" s="24"/>
      <c r="DC1634" s="24"/>
      <c r="DD1634" s="24"/>
      <c r="DE1634" s="24"/>
      <c r="DF1634" s="26" t="s">
        <v>139</v>
      </c>
      <c r="DG1634" s="26" t="s">
        <v>139</v>
      </c>
      <c r="DH1634" s="26" t="s">
        <v>139</v>
      </c>
      <c r="DI1634" s="26" t="s">
        <v>139</v>
      </c>
      <c r="DJ1634" s="26" t="s">
        <v>139</v>
      </c>
      <c r="DK1634" s="26" t="s">
        <v>139</v>
      </c>
      <c r="DL1634" s="26" t="s">
        <v>139</v>
      </c>
      <c r="DM1634" s="26" t="s">
        <v>139</v>
      </c>
      <c r="DN1634" s="26" t="s">
        <v>139</v>
      </c>
      <c r="DO1634" s="26" t="s">
        <v>139</v>
      </c>
    </row>
    <row r="1635" spans="1:119" ht="20.100000000000001" customHeight="1" x14ac:dyDescent="0.25">
      <c r="A1635" s="29" t="str">
        <f t="shared" si="350"/>
        <v/>
      </c>
      <c r="B1635" s="29" t="str">
        <f t="shared" si="351"/>
        <v>Kiev Children and Youth Support Center</v>
      </c>
      <c r="C1635" s="29">
        <f t="shared" si="352"/>
        <v>0</v>
      </c>
      <c r="D1635" s="30" t="str">
        <f t="shared" si="353"/>
        <v>Europe and Eurasia</v>
      </c>
      <c r="E1635" s="30" t="str">
        <f t="shared" si="354"/>
        <v>Ukraine</v>
      </c>
      <c r="F1635" s="31">
        <f t="shared" si="355"/>
        <v>0</v>
      </c>
      <c r="G1635" s="31">
        <f t="shared" si="356"/>
        <v>0</v>
      </c>
      <c r="H1635" s="31">
        <f t="shared" si="357"/>
        <v>0</v>
      </c>
      <c r="I1635" s="31">
        <f t="shared" si="358"/>
        <v>0</v>
      </c>
      <c r="J1635" s="31">
        <f t="shared" si="359"/>
        <v>0</v>
      </c>
      <c r="K1635" s="31">
        <f t="shared" si="360"/>
        <v>0</v>
      </c>
      <c r="L1635" s="31">
        <f t="shared" si="361"/>
        <v>0</v>
      </c>
      <c r="M1635" s="31">
        <f t="shared" si="362"/>
        <v>0</v>
      </c>
      <c r="N1635" s="31">
        <f t="shared" si="363"/>
        <v>0</v>
      </c>
      <c r="O1635" s="26" t="s">
        <v>9072</v>
      </c>
      <c r="P1635" s="26" t="s">
        <v>108</v>
      </c>
      <c r="Q1635" s="27">
        <v>40945</v>
      </c>
      <c r="R1635" s="24"/>
      <c r="S1635" s="24"/>
      <c r="T1635" s="26" t="s">
        <v>175</v>
      </c>
      <c r="U1635" s="24"/>
      <c r="V1635" s="26" t="s">
        <v>15763</v>
      </c>
      <c r="W1635" s="26" t="s">
        <v>2494</v>
      </c>
      <c r="X1635" s="24"/>
      <c r="Y1635" s="26" t="s">
        <v>9071</v>
      </c>
      <c r="Z1635" s="24"/>
      <c r="AA1635" s="24"/>
      <c r="AB1635" s="26" t="s">
        <v>228</v>
      </c>
      <c r="AC1635" s="28">
        <v>25000</v>
      </c>
      <c r="AD1635" s="24"/>
      <c r="AE1635" s="24"/>
      <c r="AF1635" s="26" t="s">
        <v>139</v>
      </c>
      <c r="AG1635" s="26" t="s">
        <v>846</v>
      </c>
      <c r="AH1635" s="24"/>
      <c r="AI1635" s="28">
        <v>25000</v>
      </c>
      <c r="AJ1635" s="24"/>
      <c r="AK1635" s="24"/>
      <c r="AL1635" s="24"/>
      <c r="AM1635" s="26" t="s">
        <v>9073</v>
      </c>
      <c r="AN1635" s="24"/>
      <c r="AO1635" s="24"/>
      <c r="AP1635" s="24"/>
      <c r="AQ1635" s="24"/>
      <c r="AR1635" s="24"/>
      <c r="AS1635" s="24"/>
      <c r="AT1635" s="24"/>
      <c r="AU1635" s="24"/>
      <c r="AV1635" s="24"/>
      <c r="AW1635" s="28">
        <v>101439</v>
      </c>
      <c r="AX1635" s="26">
        <v>300</v>
      </c>
      <c r="AY1635" s="28">
        <v>0</v>
      </c>
      <c r="AZ1635" s="28">
        <v>0</v>
      </c>
      <c r="BA1635" s="26">
        <v>0</v>
      </c>
      <c r="BB1635" s="24"/>
      <c r="BC1635" s="24"/>
      <c r="BD1635" s="24"/>
      <c r="BE1635" s="24"/>
      <c r="BF1635" s="24"/>
      <c r="BG1635" s="24"/>
      <c r="BH1635" s="24"/>
      <c r="BI1635" s="24"/>
      <c r="BJ1635" s="24"/>
      <c r="BK1635" s="24"/>
      <c r="BL1635" s="24"/>
      <c r="BM1635" s="24"/>
      <c r="BN1635" s="24"/>
      <c r="BO1635" s="24"/>
      <c r="BP1635" s="24"/>
      <c r="BQ1635" s="24"/>
      <c r="BR1635" s="26">
        <v>0</v>
      </c>
      <c r="BS1635" s="26">
        <v>0</v>
      </c>
      <c r="BT1635" s="26">
        <v>0</v>
      </c>
      <c r="BU1635" s="26">
        <v>0</v>
      </c>
      <c r="BV1635" s="26">
        <v>0</v>
      </c>
      <c r="BW1635" s="26">
        <v>0</v>
      </c>
      <c r="BX1635" s="26">
        <v>0</v>
      </c>
      <c r="BY1635" s="26">
        <v>0</v>
      </c>
      <c r="BZ1635" s="24"/>
      <c r="CA1635" s="24"/>
      <c r="CB1635" s="24"/>
      <c r="CC1635" s="24"/>
      <c r="CD1635" s="24"/>
      <c r="CE1635" s="24"/>
      <c r="CF1635" s="24"/>
      <c r="CG1635" s="24"/>
      <c r="CH1635" s="24"/>
      <c r="CI1635" s="24"/>
      <c r="CJ1635" s="24"/>
      <c r="CK1635" s="24"/>
      <c r="CL1635" s="24"/>
      <c r="CM1635" s="24"/>
      <c r="CN1635" s="24"/>
      <c r="CO1635" s="24"/>
      <c r="CP1635" s="24"/>
      <c r="CQ1635" s="24"/>
      <c r="CR1635" s="24"/>
      <c r="CS1635" s="24"/>
      <c r="CT1635" s="24"/>
      <c r="CU1635" s="24"/>
      <c r="CV1635" s="24"/>
      <c r="CW1635" s="24"/>
      <c r="CX1635" s="24"/>
      <c r="CY1635" s="24"/>
      <c r="CZ1635" s="24"/>
      <c r="DA1635" s="24"/>
      <c r="DB1635" s="24"/>
      <c r="DC1635" s="24"/>
      <c r="DD1635" s="24"/>
      <c r="DE1635" s="24"/>
      <c r="DF1635" s="26" t="s">
        <v>139</v>
      </c>
      <c r="DG1635" s="26" t="s">
        <v>139</v>
      </c>
      <c r="DH1635" s="26" t="s">
        <v>139</v>
      </c>
      <c r="DI1635" s="26" t="s">
        <v>139</v>
      </c>
      <c r="DJ1635" s="26" t="s">
        <v>139</v>
      </c>
      <c r="DK1635" s="26" t="s">
        <v>139</v>
      </c>
      <c r="DL1635" s="26" t="s">
        <v>139</v>
      </c>
      <c r="DM1635" s="26" t="s">
        <v>139</v>
      </c>
      <c r="DN1635" s="26" t="s">
        <v>139</v>
      </c>
      <c r="DO1635" s="26" t="s">
        <v>139</v>
      </c>
    </row>
    <row r="1636" spans="1:119" ht="20.100000000000001" customHeight="1" x14ac:dyDescent="0.25">
      <c r="A1636" s="29" t="str">
        <f t="shared" si="350"/>
        <v>Kiev Children and Youth Support Center6</v>
      </c>
      <c r="B1636" s="29" t="str">
        <f t="shared" si="351"/>
        <v>Kiev Children and Youth Support Center</v>
      </c>
      <c r="C1636" s="29">
        <f t="shared" si="352"/>
        <v>6</v>
      </c>
      <c r="D1636" s="30" t="str">
        <f t="shared" si="353"/>
        <v>Europe and Eurasia</v>
      </c>
      <c r="E1636" s="30" t="str">
        <f t="shared" si="354"/>
        <v>Ukraine</v>
      </c>
      <c r="F1636" s="31">
        <f t="shared" si="355"/>
        <v>3</v>
      </c>
      <c r="G1636" s="31">
        <f t="shared" si="356"/>
        <v>2</v>
      </c>
      <c r="H1636" s="31">
        <f t="shared" si="357"/>
        <v>3</v>
      </c>
      <c r="I1636" s="31">
        <f t="shared" si="358"/>
        <v>3</v>
      </c>
      <c r="J1636" s="31">
        <f t="shared" si="359"/>
        <v>2</v>
      </c>
      <c r="K1636" s="31">
        <f t="shared" si="360"/>
        <v>2</v>
      </c>
      <c r="L1636" s="31">
        <f t="shared" si="361"/>
        <v>3</v>
      </c>
      <c r="M1636" s="31">
        <f t="shared" si="362"/>
        <v>3</v>
      </c>
      <c r="N1636" s="31">
        <f t="shared" si="363"/>
        <v>2.6</v>
      </c>
      <c r="O1636" s="26" t="s">
        <v>9074</v>
      </c>
      <c r="P1636" s="26" t="s">
        <v>108</v>
      </c>
      <c r="Q1636" s="27">
        <v>41038</v>
      </c>
      <c r="R1636" s="26" t="s">
        <v>305</v>
      </c>
      <c r="S1636" s="26" t="s">
        <v>217</v>
      </c>
      <c r="T1636" s="26" t="s">
        <v>175</v>
      </c>
      <c r="U1636" s="26" t="s">
        <v>168</v>
      </c>
      <c r="V1636" s="26" t="s">
        <v>15763</v>
      </c>
      <c r="W1636" s="26" t="s">
        <v>2494</v>
      </c>
      <c r="X1636" s="24"/>
      <c r="Y1636" s="26" t="s">
        <v>9071</v>
      </c>
      <c r="Z1636" s="24"/>
      <c r="AA1636" s="24"/>
      <c r="AB1636" s="26" t="s">
        <v>117</v>
      </c>
      <c r="AC1636" s="28">
        <v>17000</v>
      </c>
      <c r="AD1636" s="24"/>
      <c r="AE1636" s="24"/>
      <c r="AF1636" s="26" t="s">
        <v>139</v>
      </c>
      <c r="AG1636" s="26" t="s">
        <v>846</v>
      </c>
      <c r="AH1636" s="26" t="s">
        <v>250</v>
      </c>
      <c r="AI1636" s="28">
        <v>17000</v>
      </c>
      <c r="AJ1636" s="24"/>
      <c r="AK1636" s="26" t="s">
        <v>9075</v>
      </c>
      <c r="AL1636" s="26" t="s">
        <v>9076</v>
      </c>
      <c r="AM1636" s="26" t="s">
        <v>9077</v>
      </c>
      <c r="AN1636" s="26" t="s">
        <v>9078</v>
      </c>
      <c r="AO1636" s="26" t="s">
        <v>9079</v>
      </c>
      <c r="AP1636" s="24"/>
      <c r="AQ1636" s="24"/>
      <c r="AR1636" s="24"/>
      <c r="AS1636" s="24"/>
      <c r="AT1636" s="24"/>
      <c r="AU1636" s="24"/>
      <c r="AV1636" s="24"/>
      <c r="AW1636" s="28">
        <v>88021</v>
      </c>
      <c r="AX1636" s="26">
        <v>300</v>
      </c>
      <c r="AY1636" s="28">
        <v>50</v>
      </c>
      <c r="AZ1636" s="28">
        <v>67</v>
      </c>
      <c r="BA1636" s="26">
        <v>0</v>
      </c>
      <c r="BB1636" s="26" t="s">
        <v>241</v>
      </c>
      <c r="BC1636" s="24"/>
      <c r="BD1636" s="26" t="s">
        <v>125</v>
      </c>
      <c r="BE1636" s="24"/>
      <c r="BF1636" s="26" t="s">
        <v>1907</v>
      </c>
      <c r="BG1636" s="26" t="s">
        <v>367</v>
      </c>
      <c r="BH1636" s="26" t="s">
        <v>9080</v>
      </c>
      <c r="BI1636" s="26" t="s">
        <v>191</v>
      </c>
      <c r="BJ1636" s="26" t="s">
        <v>9081</v>
      </c>
      <c r="BK1636" s="26" t="s">
        <v>392</v>
      </c>
      <c r="BL1636" s="26" t="s">
        <v>9082</v>
      </c>
      <c r="BM1636" s="26" t="s">
        <v>392</v>
      </c>
      <c r="BN1636" s="24"/>
      <c r="BO1636" s="24"/>
      <c r="BP1636" s="24"/>
      <c r="BQ1636" s="24"/>
      <c r="BR1636" s="26">
        <v>3</v>
      </c>
      <c r="BS1636" s="26">
        <v>2</v>
      </c>
      <c r="BT1636" s="26">
        <v>3</v>
      </c>
      <c r="BU1636" s="26">
        <v>3</v>
      </c>
      <c r="BV1636" s="26">
        <v>2</v>
      </c>
      <c r="BW1636" s="26">
        <v>2</v>
      </c>
      <c r="BX1636" s="26">
        <v>3</v>
      </c>
      <c r="BY1636" s="26">
        <v>3</v>
      </c>
      <c r="BZ1636" s="24"/>
      <c r="CA1636" s="24"/>
      <c r="CB1636" s="24"/>
      <c r="CC1636" s="24"/>
      <c r="CD1636" s="24"/>
      <c r="CE1636" s="24"/>
      <c r="CF1636" s="24"/>
      <c r="CG1636" s="24"/>
      <c r="CH1636" s="24"/>
      <c r="CI1636" s="24"/>
      <c r="CJ1636" s="24"/>
      <c r="CK1636" s="24"/>
      <c r="CL1636" s="24"/>
      <c r="CM1636" s="24"/>
      <c r="CN1636" s="24"/>
      <c r="CO1636" s="24"/>
      <c r="CP1636" s="24"/>
      <c r="CQ1636" s="24"/>
      <c r="CR1636" s="24"/>
      <c r="CS1636" s="24"/>
      <c r="CT1636" s="24"/>
      <c r="CU1636" s="24"/>
      <c r="CV1636" s="24"/>
      <c r="CW1636" s="24"/>
      <c r="CX1636" s="24"/>
      <c r="CY1636" s="24"/>
      <c r="CZ1636" s="24"/>
      <c r="DA1636" s="24"/>
      <c r="DB1636" s="24"/>
      <c r="DC1636" s="24"/>
      <c r="DD1636" s="24"/>
      <c r="DE1636" s="24"/>
      <c r="DF1636" s="26" t="s">
        <v>139</v>
      </c>
      <c r="DG1636" s="26" t="s">
        <v>120</v>
      </c>
      <c r="DH1636" s="26" t="s">
        <v>139</v>
      </c>
      <c r="DI1636" s="26" t="s">
        <v>139</v>
      </c>
      <c r="DJ1636" s="26" t="s">
        <v>139</v>
      </c>
      <c r="DK1636" s="26" t="s">
        <v>139</v>
      </c>
      <c r="DL1636" s="26" t="s">
        <v>139</v>
      </c>
      <c r="DM1636" s="26" t="s">
        <v>139</v>
      </c>
      <c r="DN1636" s="26" t="s">
        <v>139</v>
      </c>
      <c r="DO1636" s="26" t="s">
        <v>139</v>
      </c>
    </row>
    <row r="1637" spans="1:119" ht="20.100000000000001" customHeight="1" x14ac:dyDescent="0.25">
      <c r="A1637" s="29" t="str">
        <f t="shared" si="350"/>
        <v>Kiev Children and Youth Support Center5</v>
      </c>
      <c r="B1637" s="29" t="str">
        <f t="shared" si="351"/>
        <v>Kiev Children and Youth Support Center</v>
      </c>
      <c r="C1637" s="29">
        <f t="shared" si="352"/>
        <v>5</v>
      </c>
      <c r="D1637" s="30" t="str">
        <f t="shared" si="353"/>
        <v>Europe and Eurasia</v>
      </c>
      <c r="E1637" s="30" t="str">
        <f t="shared" si="354"/>
        <v>Ukraine</v>
      </c>
      <c r="F1637" s="31">
        <f t="shared" si="355"/>
        <v>2</v>
      </c>
      <c r="G1637" s="31">
        <f t="shared" si="356"/>
        <v>2</v>
      </c>
      <c r="H1637" s="31">
        <f t="shared" si="357"/>
        <v>2</v>
      </c>
      <c r="I1637" s="31">
        <f t="shared" si="358"/>
        <v>2</v>
      </c>
      <c r="J1637" s="31">
        <f t="shared" si="359"/>
        <v>2</v>
      </c>
      <c r="K1637" s="31">
        <f t="shared" si="360"/>
        <v>2</v>
      </c>
      <c r="L1637" s="31">
        <f t="shared" si="361"/>
        <v>2</v>
      </c>
      <c r="M1637" s="31">
        <f t="shared" si="362"/>
        <v>2</v>
      </c>
      <c r="N1637" s="31">
        <f t="shared" si="363"/>
        <v>2</v>
      </c>
      <c r="O1637" s="26" t="s">
        <v>9083</v>
      </c>
      <c r="P1637" s="26" t="s">
        <v>108</v>
      </c>
      <c r="Q1637" s="27">
        <v>40672</v>
      </c>
      <c r="R1637" s="26" t="s">
        <v>166</v>
      </c>
      <c r="S1637" s="26" t="s">
        <v>409</v>
      </c>
      <c r="T1637" s="26" t="s">
        <v>333</v>
      </c>
      <c r="U1637" s="26" t="s">
        <v>168</v>
      </c>
      <c r="V1637" s="26" t="s">
        <v>15763</v>
      </c>
      <c r="W1637" s="26" t="s">
        <v>2494</v>
      </c>
      <c r="X1637" s="24"/>
      <c r="Y1637" s="26" t="s">
        <v>9071</v>
      </c>
      <c r="Z1637" s="24"/>
      <c r="AA1637" s="24"/>
      <c r="AB1637" s="26" t="s">
        <v>117</v>
      </c>
      <c r="AC1637" s="28">
        <v>13000</v>
      </c>
      <c r="AD1637" s="24"/>
      <c r="AE1637" s="24"/>
      <c r="AF1637" s="26" t="s">
        <v>139</v>
      </c>
      <c r="AG1637" s="26" t="s">
        <v>846</v>
      </c>
      <c r="AH1637" s="26" t="s">
        <v>176</v>
      </c>
      <c r="AI1637" s="28">
        <v>13000</v>
      </c>
      <c r="AJ1637" s="24"/>
      <c r="AK1637" s="26" t="s">
        <v>9075</v>
      </c>
      <c r="AL1637" s="26" t="s">
        <v>9076</v>
      </c>
      <c r="AM1637" s="26" t="s">
        <v>9084</v>
      </c>
      <c r="AN1637" s="26" t="s">
        <v>9085</v>
      </c>
      <c r="AO1637" s="26" t="s">
        <v>9086</v>
      </c>
      <c r="AP1637" s="24"/>
      <c r="AQ1637" s="24"/>
      <c r="AR1637" s="24"/>
      <c r="AS1637" s="24"/>
      <c r="AT1637" s="24"/>
      <c r="AU1637" s="24"/>
      <c r="AV1637" s="24"/>
      <c r="AW1637" s="28">
        <v>101439</v>
      </c>
      <c r="AX1637" s="26">
        <v>300</v>
      </c>
      <c r="AY1637" s="28">
        <v>80</v>
      </c>
      <c r="AZ1637" s="28">
        <v>80</v>
      </c>
      <c r="BA1637" s="26">
        <v>0</v>
      </c>
      <c r="BB1637" s="26" t="s">
        <v>241</v>
      </c>
      <c r="BC1637" s="24"/>
      <c r="BD1637" s="24"/>
      <c r="BE1637" s="24"/>
      <c r="BF1637" s="26" t="s">
        <v>1907</v>
      </c>
      <c r="BG1637" s="26" t="s">
        <v>627</v>
      </c>
      <c r="BH1637" s="26" t="s">
        <v>9087</v>
      </c>
      <c r="BI1637" s="26" t="s">
        <v>191</v>
      </c>
      <c r="BJ1637" s="26" t="s">
        <v>9081</v>
      </c>
      <c r="BK1637" s="26" t="s">
        <v>392</v>
      </c>
      <c r="BL1637" s="26" t="s">
        <v>9082</v>
      </c>
      <c r="BM1637" s="26" t="s">
        <v>392</v>
      </c>
      <c r="BN1637" s="24"/>
      <c r="BO1637" s="24"/>
      <c r="BP1637" s="24"/>
      <c r="BQ1637" s="24"/>
      <c r="BR1637" s="26">
        <v>2</v>
      </c>
      <c r="BS1637" s="26">
        <v>2</v>
      </c>
      <c r="BT1637" s="26">
        <v>2</v>
      </c>
      <c r="BU1637" s="26">
        <v>2</v>
      </c>
      <c r="BV1637" s="26">
        <v>2</v>
      </c>
      <c r="BW1637" s="26">
        <v>2</v>
      </c>
      <c r="BX1637" s="26">
        <v>2</v>
      </c>
      <c r="BY1637" s="26">
        <v>2</v>
      </c>
      <c r="BZ1637" s="24"/>
      <c r="CA1637" s="24"/>
      <c r="CB1637" s="24"/>
      <c r="CC1637" s="24"/>
      <c r="CD1637" s="24"/>
      <c r="CE1637" s="24"/>
      <c r="CF1637" s="24"/>
      <c r="CG1637" s="24"/>
      <c r="CH1637" s="24"/>
      <c r="CI1637" s="24"/>
      <c r="CJ1637" s="24"/>
      <c r="CK1637" s="24"/>
      <c r="CL1637" s="24"/>
      <c r="CM1637" s="24"/>
      <c r="CN1637" s="24"/>
      <c r="CO1637" s="24"/>
      <c r="CP1637" s="24"/>
      <c r="CQ1637" s="24"/>
      <c r="CR1637" s="24"/>
      <c r="CS1637" s="24"/>
      <c r="CT1637" s="24"/>
      <c r="CU1637" s="24"/>
      <c r="CV1637" s="24"/>
      <c r="CW1637" s="24"/>
      <c r="CX1637" s="24"/>
      <c r="CY1637" s="24"/>
      <c r="CZ1637" s="24"/>
      <c r="DA1637" s="24"/>
      <c r="DB1637" s="24"/>
      <c r="DC1637" s="24"/>
      <c r="DD1637" s="24"/>
      <c r="DE1637" s="24"/>
      <c r="DF1637" s="26" t="s">
        <v>139</v>
      </c>
      <c r="DG1637" s="26" t="s">
        <v>120</v>
      </c>
      <c r="DH1637" s="26" t="s">
        <v>139</v>
      </c>
      <c r="DI1637" s="26" t="s">
        <v>139</v>
      </c>
      <c r="DJ1637" s="26" t="s">
        <v>139</v>
      </c>
      <c r="DK1637" s="26" t="s">
        <v>139</v>
      </c>
      <c r="DL1637" s="26" t="s">
        <v>139</v>
      </c>
      <c r="DM1637" s="26" t="s">
        <v>139</v>
      </c>
      <c r="DN1637" s="26" t="s">
        <v>139</v>
      </c>
      <c r="DO1637" s="26" t="s">
        <v>139</v>
      </c>
    </row>
    <row r="1638" spans="1:119" ht="20.100000000000001" customHeight="1" x14ac:dyDescent="0.25">
      <c r="A1638" s="29" t="str">
        <f t="shared" si="350"/>
        <v/>
      </c>
      <c r="B1638" s="29" t="str">
        <f t="shared" si="351"/>
        <v>Kiev Children and Youth Support Center</v>
      </c>
      <c r="C1638" s="29">
        <f t="shared" si="352"/>
        <v>0</v>
      </c>
      <c r="D1638" s="30" t="str">
        <f t="shared" si="353"/>
        <v>Europe and Eurasia</v>
      </c>
      <c r="E1638" s="30" t="str">
        <f t="shared" si="354"/>
        <v>Ukraine</v>
      </c>
      <c r="F1638" s="31">
        <f t="shared" si="355"/>
        <v>0</v>
      </c>
      <c r="G1638" s="31">
        <f t="shared" si="356"/>
        <v>0</v>
      </c>
      <c r="H1638" s="31">
        <f t="shared" si="357"/>
        <v>0</v>
      </c>
      <c r="I1638" s="31">
        <f t="shared" si="358"/>
        <v>0</v>
      </c>
      <c r="J1638" s="31">
        <f t="shared" si="359"/>
        <v>0</v>
      </c>
      <c r="K1638" s="31">
        <f t="shared" si="360"/>
        <v>0</v>
      </c>
      <c r="L1638" s="31">
        <f t="shared" si="361"/>
        <v>0</v>
      </c>
      <c r="M1638" s="31">
        <f t="shared" si="362"/>
        <v>0</v>
      </c>
      <c r="N1638" s="31">
        <f t="shared" si="363"/>
        <v>0</v>
      </c>
      <c r="O1638" s="26" t="s">
        <v>16213</v>
      </c>
      <c r="P1638" s="26" t="s">
        <v>108</v>
      </c>
      <c r="Q1638" s="27">
        <v>40434</v>
      </c>
      <c r="R1638" s="24"/>
      <c r="S1638" s="24"/>
      <c r="T1638" s="26" t="s">
        <v>333</v>
      </c>
      <c r="U1638" s="24"/>
      <c r="V1638" s="26" t="s">
        <v>15763</v>
      </c>
      <c r="W1638" s="26" t="s">
        <v>2494</v>
      </c>
      <c r="X1638" s="24"/>
      <c r="Y1638" s="26" t="s">
        <v>9071</v>
      </c>
      <c r="Z1638" s="24"/>
      <c r="AA1638" s="24"/>
      <c r="AB1638" s="26" t="s">
        <v>15766</v>
      </c>
      <c r="AC1638" s="28">
        <v>3000</v>
      </c>
      <c r="AD1638" s="24"/>
      <c r="AE1638" s="24"/>
      <c r="AF1638" s="26" t="s">
        <v>139</v>
      </c>
      <c r="AG1638" s="26" t="s">
        <v>846</v>
      </c>
      <c r="AH1638" s="24"/>
      <c r="AI1638" s="28">
        <v>3000</v>
      </c>
      <c r="AJ1638" s="24"/>
      <c r="AK1638" s="24"/>
      <c r="AL1638" s="24"/>
      <c r="AM1638" s="24"/>
      <c r="AN1638" s="24"/>
      <c r="AO1638" s="24"/>
      <c r="AP1638" s="24"/>
      <c r="AQ1638" s="24"/>
      <c r="AR1638" s="24"/>
      <c r="AS1638" s="24"/>
      <c r="AT1638" s="24"/>
      <c r="AU1638" s="24"/>
      <c r="AV1638" s="24"/>
      <c r="AW1638" s="28">
        <v>0</v>
      </c>
      <c r="AX1638" s="26">
        <v>0</v>
      </c>
      <c r="AY1638" s="28">
        <v>0</v>
      </c>
      <c r="AZ1638" s="28">
        <v>0</v>
      </c>
      <c r="BA1638" s="26">
        <v>0</v>
      </c>
      <c r="BB1638" s="24"/>
      <c r="BC1638" s="24"/>
      <c r="BD1638" s="24"/>
      <c r="BE1638" s="24"/>
      <c r="BF1638" s="24"/>
      <c r="BG1638" s="24"/>
      <c r="BH1638" s="24"/>
      <c r="BI1638" s="24"/>
      <c r="BJ1638" s="24"/>
      <c r="BK1638" s="24"/>
      <c r="BL1638" s="24"/>
      <c r="BM1638" s="24"/>
      <c r="BN1638" s="24"/>
      <c r="BO1638" s="24"/>
      <c r="BP1638" s="24"/>
      <c r="BQ1638" s="24"/>
      <c r="BR1638" s="26">
        <v>0</v>
      </c>
      <c r="BS1638" s="26">
        <v>0</v>
      </c>
      <c r="BT1638" s="26">
        <v>0</v>
      </c>
      <c r="BU1638" s="26">
        <v>0</v>
      </c>
      <c r="BV1638" s="26">
        <v>0</v>
      </c>
      <c r="BW1638" s="26">
        <v>0</v>
      </c>
      <c r="BX1638" s="26">
        <v>0</v>
      </c>
      <c r="BY1638" s="26">
        <v>0</v>
      </c>
      <c r="BZ1638" s="24"/>
      <c r="CA1638" s="24"/>
      <c r="CB1638" s="24"/>
      <c r="CC1638" s="24"/>
      <c r="CD1638" s="24"/>
      <c r="CE1638" s="24"/>
      <c r="CF1638" s="24"/>
      <c r="CG1638" s="24"/>
      <c r="CH1638" s="24"/>
      <c r="CI1638" s="24"/>
      <c r="CJ1638" s="24"/>
      <c r="CK1638" s="24"/>
      <c r="CL1638" s="24"/>
      <c r="CM1638" s="24"/>
      <c r="CN1638" s="24"/>
      <c r="CO1638" s="24"/>
      <c r="CP1638" s="24"/>
      <c r="CQ1638" s="24"/>
      <c r="CR1638" s="24"/>
      <c r="CS1638" s="24"/>
      <c r="CT1638" s="24"/>
      <c r="CU1638" s="24"/>
      <c r="CV1638" s="24"/>
      <c r="CW1638" s="24"/>
      <c r="CX1638" s="24"/>
      <c r="CY1638" s="24"/>
      <c r="CZ1638" s="24"/>
      <c r="DA1638" s="24"/>
      <c r="DB1638" s="24"/>
      <c r="DC1638" s="24"/>
      <c r="DD1638" s="24"/>
      <c r="DE1638" s="24"/>
      <c r="DF1638" s="26" t="s">
        <v>139</v>
      </c>
      <c r="DG1638" s="26" t="s">
        <v>139</v>
      </c>
      <c r="DH1638" s="26" t="s">
        <v>139</v>
      </c>
      <c r="DI1638" s="26" t="s">
        <v>139</v>
      </c>
      <c r="DJ1638" s="26" t="s">
        <v>139</v>
      </c>
      <c r="DK1638" s="26" t="s">
        <v>139</v>
      </c>
      <c r="DL1638" s="26" t="s">
        <v>139</v>
      </c>
      <c r="DM1638" s="26" t="s">
        <v>139</v>
      </c>
      <c r="DN1638" s="26" t="s">
        <v>139</v>
      </c>
      <c r="DO1638" s="26" t="s">
        <v>139</v>
      </c>
    </row>
    <row r="1639" spans="1:119" ht="20.100000000000001" customHeight="1" x14ac:dyDescent="0.25">
      <c r="A1639" s="29" t="str">
        <f t="shared" si="350"/>
        <v>Kiev Children and Youth Support Center4</v>
      </c>
      <c r="B1639" s="29" t="str">
        <f t="shared" si="351"/>
        <v>Kiev Children and Youth Support Center</v>
      </c>
      <c r="C1639" s="29">
        <f t="shared" si="352"/>
        <v>4</v>
      </c>
      <c r="D1639" s="30" t="str">
        <f t="shared" si="353"/>
        <v>Europe and Eurasia</v>
      </c>
      <c r="E1639" s="30" t="str">
        <f t="shared" si="354"/>
        <v>Ukraine</v>
      </c>
      <c r="F1639" s="31">
        <f t="shared" si="355"/>
        <v>2</v>
      </c>
      <c r="G1639" s="31">
        <f t="shared" si="356"/>
        <v>2</v>
      </c>
      <c r="H1639" s="31">
        <f t="shared" si="357"/>
        <v>2</v>
      </c>
      <c r="I1639" s="31">
        <f t="shared" si="358"/>
        <v>2</v>
      </c>
      <c r="J1639" s="31">
        <f t="shared" si="359"/>
        <v>2</v>
      </c>
      <c r="K1639" s="31">
        <f t="shared" si="360"/>
        <v>2</v>
      </c>
      <c r="L1639" s="31">
        <f t="shared" si="361"/>
        <v>3</v>
      </c>
      <c r="M1639" s="31">
        <f t="shared" si="362"/>
        <v>2</v>
      </c>
      <c r="N1639" s="31">
        <f t="shared" si="363"/>
        <v>2.1</v>
      </c>
      <c r="O1639" s="26" t="s">
        <v>9088</v>
      </c>
      <c r="P1639" s="26" t="s">
        <v>108</v>
      </c>
      <c r="Q1639" s="27">
        <v>40316</v>
      </c>
      <c r="R1639" s="26" t="s">
        <v>166</v>
      </c>
      <c r="S1639" s="26" t="s">
        <v>234</v>
      </c>
      <c r="T1639" s="26" t="s">
        <v>224</v>
      </c>
      <c r="U1639" s="26" t="s">
        <v>168</v>
      </c>
      <c r="V1639" s="26" t="s">
        <v>15763</v>
      </c>
      <c r="W1639" s="26" t="s">
        <v>2494</v>
      </c>
      <c r="X1639" s="24"/>
      <c r="Y1639" s="26" t="s">
        <v>9071</v>
      </c>
      <c r="Z1639" s="24"/>
      <c r="AA1639" s="24"/>
      <c r="AB1639" s="26" t="s">
        <v>117</v>
      </c>
      <c r="AC1639" s="28">
        <v>10000</v>
      </c>
      <c r="AD1639" s="24"/>
      <c r="AE1639" s="24"/>
      <c r="AF1639" s="26" t="s">
        <v>139</v>
      </c>
      <c r="AG1639" s="26" t="s">
        <v>846</v>
      </c>
      <c r="AH1639" s="26" t="s">
        <v>185</v>
      </c>
      <c r="AI1639" s="28">
        <v>10000</v>
      </c>
      <c r="AJ1639" s="24"/>
      <c r="AK1639" s="26" t="s">
        <v>9089</v>
      </c>
      <c r="AL1639" s="26" t="s">
        <v>9090</v>
      </c>
      <c r="AM1639" s="26" t="s">
        <v>9091</v>
      </c>
      <c r="AN1639" s="26" t="s">
        <v>9092</v>
      </c>
      <c r="AO1639" s="24"/>
      <c r="AP1639" s="24"/>
      <c r="AQ1639" s="24"/>
      <c r="AR1639" s="24"/>
      <c r="AS1639" s="24"/>
      <c r="AT1639" s="24"/>
      <c r="AU1639" s="24"/>
      <c r="AV1639" s="24"/>
      <c r="AW1639" s="28">
        <v>98489</v>
      </c>
      <c r="AX1639" s="26">
        <v>320</v>
      </c>
      <c r="AY1639" s="28">
        <v>125</v>
      </c>
      <c r="AZ1639" s="28">
        <v>95</v>
      </c>
      <c r="BA1639" s="26">
        <v>0</v>
      </c>
      <c r="BB1639" s="26" t="s">
        <v>241</v>
      </c>
      <c r="BC1639" s="24"/>
      <c r="BD1639" s="24"/>
      <c r="BE1639" s="24"/>
      <c r="BF1639" s="24"/>
      <c r="BG1639" s="24"/>
      <c r="BH1639" s="24"/>
      <c r="BI1639" s="24"/>
      <c r="BJ1639" s="24"/>
      <c r="BK1639" s="24"/>
      <c r="BL1639" s="24"/>
      <c r="BM1639" s="24"/>
      <c r="BN1639" s="24"/>
      <c r="BO1639" s="24"/>
      <c r="BP1639" s="24"/>
      <c r="BQ1639" s="24"/>
      <c r="BR1639" s="26">
        <v>2</v>
      </c>
      <c r="BS1639" s="26">
        <v>2</v>
      </c>
      <c r="BT1639" s="26">
        <v>2</v>
      </c>
      <c r="BU1639" s="26">
        <v>2</v>
      </c>
      <c r="BV1639" s="26">
        <v>2</v>
      </c>
      <c r="BW1639" s="26">
        <v>2</v>
      </c>
      <c r="BX1639" s="26">
        <v>3</v>
      </c>
      <c r="BY1639" s="26">
        <v>2</v>
      </c>
      <c r="BZ1639" s="24"/>
      <c r="CA1639" s="24"/>
      <c r="CB1639" s="24"/>
      <c r="CC1639" s="24"/>
      <c r="CD1639" s="24"/>
      <c r="CE1639" s="24"/>
      <c r="CF1639" s="24"/>
      <c r="CG1639" s="24"/>
      <c r="CH1639" s="24"/>
      <c r="CI1639" s="24"/>
      <c r="CJ1639" s="24"/>
      <c r="CK1639" s="24"/>
      <c r="CL1639" s="24"/>
      <c r="CM1639" s="24"/>
      <c r="CN1639" s="24"/>
      <c r="CO1639" s="24"/>
      <c r="CP1639" s="24"/>
      <c r="CQ1639" s="24"/>
      <c r="CR1639" s="24"/>
      <c r="CS1639" s="24"/>
      <c r="CT1639" s="24"/>
      <c r="CU1639" s="24"/>
      <c r="CV1639" s="24"/>
      <c r="CW1639" s="24"/>
      <c r="CX1639" s="24"/>
      <c r="CY1639" s="24"/>
      <c r="CZ1639" s="24"/>
      <c r="DA1639" s="24"/>
      <c r="DB1639" s="24"/>
      <c r="DC1639" s="24"/>
      <c r="DD1639" s="24"/>
      <c r="DE1639" s="24"/>
      <c r="DF1639" s="26" t="s">
        <v>139</v>
      </c>
      <c r="DG1639" s="26" t="s">
        <v>139</v>
      </c>
      <c r="DH1639" s="26" t="s">
        <v>139</v>
      </c>
      <c r="DI1639" s="26" t="s">
        <v>139</v>
      </c>
      <c r="DJ1639" s="26" t="s">
        <v>139</v>
      </c>
      <c r="DK1639" s="26" t="s">
        <v>139</v>
      </c>
      <c r="DL1639" s="26" t="s">
        <v>139</v>
      </c>
      <c r="DM1639" s="26" t="s">
        <v>139</v>
      </c>
      <c r="DN1639" s="26" t="s">
        <v>139</v>
      </c>
      <c r="DO1639" s="26" t="s">
        <v>139</v>
      </c>
    </row>
    <row r="1640" spans="1:119" ht="20.100000000000001" customHeight="1" x14ac:dyDescent="0.25">
      <c r="A1640" s="29" t="str">
        <f t="shared" si="350"/>
        <v>Kindle Orphan Outreach5</v>
      </c>
      <c r="B1640" s="29" t="str">
        <f t="shared" si="351"/>
        <v>Kindle Orphan Outreach</v>
      </c>
      <c r="C1640" s="29">
        <f t="shared" si="352"/>
        <v>5</v>
      </c>
      <c r="D1640" s="30" t="str">
        <f t="shared" si="353"/>
        <v>Africa and the Middle East</v>
      </c>
      <c r="E1640" s="30" t="str">
        <f t="shared" si="354"/>
        <v>Malawi</v>
      </c>
      <c r="F1640" s="31">
        <f t="shared" si="355"/>
        <v>4</v>
      </c>
      <c r="G1640" s="31">
        <f t="shared" si="356"/>
        <v>2</v>
      </c>
      <c r="H1640" s="31">
        <f t="shared" si="357"/>
        <v>4</v>
      </c>
      <c r="I1640" s="31">
        <f t="shared" si="358"/>
        <v>4</v>
      </c>
      <c r="J1640" s="31">
        <f t="shared" si="359"/>
        <v>3</v>
      </c>
      <c r="K1640" s="31">
        <f t="shared" si="360"/>
        <v>2</v>
      </c>
      <c r="L1640" s="31">
        <f t="shared" si="361"/>
        <v>3</v>
      </c>
      <c r="M1640" s="31">
        <f t="shared" si="362"/>
        <v>2</v>
      </c>
      <c r="N1640" s="31">
        <f t="shared" si="363"/>
        <v>3</v>
      </c>
      <c r="O1640" s="26" t="s">
        <v>9093</v>
      </c>
      <c r="P1640" s="26" t="s">
        <v>108</v>
      </c>
      <c r="Q1640" s="27">
        <v>40469</v>
      </c>
      <c r="R1640" s="26" t="s">
        <v>166</v>
      </c>
      <c r="S1640" s="26" t="s">
        <v>332</v>
      </c>
      <c r="T1640" s="26" t="s">
        <v>333</v>
      </c>
      <c r="U1640" s="26" t="s">
        <v>112</v>
      </c>
      <c r="V1640" s="26" t="s">
        <v>169</v>
      </c>
      <c r="W1640" s="26" t="s">
        <v>4399</v>
      </c>
      <c r="X1640" s="24"/>
      <c r="Y1640" s="26" t="s">
        <v>9094</v>
      </c>
      <c r="Z1640" s="24"/>
      <c r="AA1640" s="24"/>
      <c r="AB1640" s="26" t="s">
        <v>117</v>
      </c>
      <c r="AC1640" s="28">
        <v>12000</v>
      </c>
      <c r="AD1640" s="24"/>
      <c r="AE1640" s="24"/>
      <c r="AF1640" s="26" t="s">
        <v>139</v>
      </c>
      <c r="AG1640" s="26" t="s">
        <v>312</v>
      </c>
      <c r="AH1640" s="26" t="s">
        <v>176</v>
      </c>
      <c r="AI1640" s="28">
        <v>12000</v>
      </c>
      <c r="AJ1640" s="24"/>
      <c r="AK1640" s="26" t="s">
        <v>9095</v>
      </c>
      <c r="AL1640" s="26" t="s">
        <v>9096</v>
      </c>
      <c r="AM1640" s="26" t="s">
        <v>9097</v>
      </c>
      <c r="AN1640" s="26" t="s">
        <v>9098</v>
      </c>
      <c r="AO1640" s="26" t="s">
        <v>9099</v>
      </c>
      <c r="AP1640" s="24"/>
      <c r="AQ1640" s="24"/>
      <c r="AR1640" s="24"/>
      <c r="AS1640" s="24"/>
      <c r="AT1640" s="24"/>
      <c r="AU1640" s="26" t="s">
        <v>9100</v>
      </c>
      <c r="AV1640" s="24"/>
      <c r="AW1640" s="28">
        <v>186960</v>
      </c>
      <c r="AX1640" s="26">
        <v>600</v>
      </c>
      <c r="AY1640" s="28">
        <v>100</v>
      </c>
      <c r="AZ1640" s="28">
        <v>90</v>
      </c>
      <c r="BA1640" s="26">
        <v>0</v>
      </c>
      <c r="BB1640" s="26" t="s">
        <v>148</v>
      </c>
      <c r="BC1640" s="24"/>
      <c r="BD1640" s="24"/>
      <c r="BE1640" s="24"/>
      <c r="BF1640" s="26" t="s">
        <v>9101</v>
      </c>
      <c r="BG1640" s="26" t="s">
        <v>4399</v>
      </c>
      <c r="BH1640" s="26" t="s">
        <v>9102</v>
      </c>
      <c r="BI1640" s="26" t="s">
        <v>4399</v>
      </c>
      <c r="BJ1640" s="26" t="s">
        <v>9103</v>
      </c>
      <c r="BK1640" s="26" t="s">
        <v>4399</v>
      </c>
      <c r="BL1640" s="26" t="s">
        <v>9104</v>
      </c>
      <c r="BM1640" s="26" t="s">
        <v>191</v>
      </c>
      <c r="BN1640" s="24"/>
      <c r="BO1640" s="24"/>
      <c r="BP1640" s="24"/>
      <c r="BQ1640" s="24"/>
      <c r="BR1640" s="26">
        <v>4</v>
      </c>
      <c r="BS1640" s="26">
        <v>2</v>
      </c>
      <c r="BT1640" s="26">
        <v>4</v>
      </c>
      <c r="BU1640" s="26">
        <v>4</v>
      </c>
      <c r="BV1640" s="26">
        <v>3</v>
      </c>
      <c r="BW1640" s="26">
        <v>2</v>
      </c>
      <c r="BX1640" s="26">
        <v>3</v>
      </c>
      <c r="BY1640" s="26">
        <v>2</v>
      </c>
      <c r="BZ1640" s="24"/>
      <c r="CA1640" s="24"/>
      <c r="CB1640" s="24"/>
      <c r="CC1640" s="24"/>
      <c r="CD1640" s="24"/>
      <c r="CE1640" s="24"/>
      <c r="CF1640" s="24"/>
      <c r="CG1640" s="24"/>
      <c r="CH1640" s="24"/>
      <c r="CI1640" s="24"/>
      <c r="CJ1640" s="24"/>
      <c r="CK1640" s="24"/>
      <c r="CL1640" s="24"/>
      <c r="CM1640" s="24"/>
      <c r="CN1640" s="24"/>
      <c r="CO1640" s="24"/>
      <c r="CP1640" s="24"/>
      <c r="CQ1640" s="24"/>
      <c r="CR1640" s="24"/>
      <c r="CS1640" s="24"/>
      <c r="CT1640" s="24"/>
      <c r="CU1640" s="24"/>
      <c r="CV1640" s="24"/>
      <c r="CW1640" s="24"/>
      <c r="CX1640" s="24"/>
      <c r="CY1640" s="24"/>
      <c r="CZ1640" s="24"/>
      <c r="DA1640" s="24"/>
      <c r="DB1640" s="24"/>
      <c r="DC1640" s="24"/>
      <c r="DD1640" s="24"/>
      <c r="DE1640" s="24"/>
      <c r="DF1640" s="26" t="s">
        <v>139</v>
      </c>
      <c r="DG1640" s="26" t="s">
        <v>120</v>
      </c>
      <c r="DH1640" s="26" t="s">
        <v>139</v>
      </c>
      <c r="DI1640" s="26" t="s">
        <v>139</v>
      </c>
      <c r="DJ1640" s="26" t="s">
        <v>139</v>
      </c>
      <c r="DK1640" s="26" t="s">
        <v>139</v>
      </c>
      <c r="DL1640" s="26" t="s">
        <v>139</v>
      </c>
      <c r="DM1640" s="26" t="s">
        <v>139</v>
      </c>
      <c r="DN1640" s="26" t="s">
        <v>139</v>
      </c>
      <c r="DO1640" s="26" t="s">
        <v>139</v>
      </c>
    </row>
    <row r="1641" spans="1:119" ht="20.100000000000001" customHeight="1" x14ac:dyDescent="0.25">
      <c r="A1641" s="29" t="str">
        <f t="shared" si="350"/>
        <v>Kinniya Vision6</v>
      </c>
      <c r="B1641" s="29" t="str">
        <f t="shared" si="351"/>
        <v>Kinniya Vision</v>
      </c>
      <c r="C1641" s="29">
        <f t="shared" si="352"/>
        <v>6</v>
      </c>
      <c r="D1641" s="30" t="str">
        <f t="shared" si="353"/>
        <v>South Asia</v>
      </c>
      <c r="E1641" s="30" t="str">
        <f t="shared" si="354"/>
        <v>Sri Lanka</v>
      </c>
      <c r="F1641" s="31">
        <f t="shared" si="355"/>
        <v>3</v>
      </c>
      <c r="G1641" s="31">
        <f t="shared" si="356"/>
        <v>3</v>
      </c>
      <c r="H1641" s="31">
        <f t="shared" si="357"/>
        <v>3</v>
      </c>
      <c r="I1641" s="31">
        <f t="shared" si="358"/>
        <v>3</v>
      </c>
      <c r="J1641" s="31">
        <f t="shared" si="359"/>
        <v>3</v>
      </c>
      <c r="K1641" s="31">
        <f t="shared" si="360"/>
        <v>3</v>
      </c>
      <c r="L1641" s="31">
        <f t="shared" si="361"/>
        <v>4</v>
      </c>
      <c r="M1641" s="31">
        <f t="shared" si="362"/>
        <v>3</v>
      </c>
      <c r="N1641" s="31">
        <f t="shared" si="363"/>
        <v>3.1</v>
      </c>
      <c r="O1641" s="26" t="s">
        <v>9105</v>
      </c>
      <c r="P1641" s="26" t="s">
        <v>108</v>
      </c>
      <c r="Q1641" s="27">
        <v>40469</v>
      </c>
      <c r="R1641" s="26" t="s">
        <v>305</v>
      </c>
      <c r="S1641" s="26" t="s">
        <v>332</v>
      </c>
      <c r="T1641" s="26" t="s">
        <v>333</v>
      </c>
      <c r="U1641" s="26" t="s">
        <v>112</v>
      </c>
      <c r="V1641" s="26" t="s">
        <v>225</v>
      </c>
      <c r="W1641" s="26" t="s">
        <v>2101</v>
      </c>
      <c r="X1641" s="24"/>
      <c r="Y1641" s="26" t="s">
        <v>9106</v>
      </c>
      <c r="Z1641" s="24"/>
      <c r="AA1641" s="24"/>
      <c r="AB1641" s="26" t="s">
        <v>117</v>
      </c>
      <c r="AC1641" s="28">
        <v>20000</v>
      </c>
      <c r="AD1641" s="24"/>
      <c r="AE1641" s="24"/>
      <c r="AF1641" s="26" t="s">
        <v>139</v>
      </c>
      <c r="AG1641" s="26" t="s">
        <v>2153</v>
      </c>
      <c r="AH1641" s="26" t="s">
        <v>250</v>
      </c>
      <c r="AI1641" s="28">
        <v>20000</v>
      </c>
      <c r="AJ1641" s="24"/>
      <c r="AK1641" s="26" t="s">
        <v>9107</v>
      </c>
      <c r="AL1641" s="26" t="s">
        <v>9108</v>
      </c>
      <c r="AM1641" s="26" t="s">
        <v>9109</v>
      </c>
      <c r="AN1641" s="26" t="s">
        <v>9110</v>
      </c>
      <c r="AO1641" s="26" t="s">
        <v>9111</v>
      </c>
      <c r="AP1641" s="24"/>
      <c r="AQ1641" s="24"/>
      <c r="AR1641" s="24"/>
      <c r="AS1641" s="26" t="s">
        <v>9112</v>
      </c>
      <c r="AT1641" s="26" t="s">
        <v>897</v>
      </c>
      <c r="AU1641" s="26" t="s">
        <v>9113</v>
      </c>
      <c r="AV1641" s="24"/>
      <c r="AW1641" s="28">
        <v>342090</v>
      </c>
      <c r="AX1641" s="26">
        <v>19084</v>
      </c>
      <c r="AY1641" s="28">
        <v>25</v>
      </c>
      <c r="AZ1641" s="28">
        <v>15</v>
      </c>
      <c r="BA1641" s="26">
        <v>0</v>
      </c>
      <c r="BB1641" s="26" t="s">
        <v>148</v>
      </c>
      <c r="BC1641" s="24"/>
      <c r="BD1641" s="24"/>
      <c r="BE1641" s="24"/>
      <c r="BF1641" s="26" t="s">
        <v>3293</v>
      </c>
      <c r="BG1641" s="26" t="s">
        <v>2101</v>
      </c>
      <c r="BH1641" s="26" t="s">
        <v>9114</v>
      </c>
      <c r="BI1641" s="26" t="s">
        <v>2101</v>
      </c>
      <c r="BJ1641" s="26" t="s">
        <v>9115</v>
      </c>
      <c r="BK1641" s="26" t="s">
        <v>1448</v>
      </c>
      <c r="BL1641" s="26" t="s">
        <v>9116</v>
      </c>
      <c r="BM1641" s="26" t="s">
        <v>387</v>
      </c>
      <c r="BN1641" s="24"/>
      <c r="BO1641" s="24"/>
      <c r="BP1641" s="24"/>
      <c r="BQ1641" s="24"/>
      <c r="BR1641" s="26">
        <v>3</v>
      </c>
      <c r="BS1641" s="26">
        <v>3</v>
      </c>
      <c r="BT1641" s="26">
        <v>3</v>
      </c>
      <c r="BU1641" s="26">
        <v>3</v>
      </c>
      <c r="BV1641" s="26">
        <v>3</v>
      </c>
      <c r="BW1641" s="26">
        <v>3</v>
      </c>
      <c r="BX1641" s="26">
        <v>4</v>
      </c>
      <c r="BY1641" s="26">
        <v>3</v>
      </c>
      <c r="BZ1641" s="24"/>
      <c r="CA1641" s="24"/>
      <c r="CB1641" s="24"/>
      <c r="CC1641" s="24"/>
      <c r="CD1641" s="24"/>
      <c r="CE1641" s="24"/>
      <c r="CF1641" s="24"/>
      <c r="CG1641" s="24"/>
      <c r="CH1641" s="24"/>
      <c r="CI1641" s="24"/>
      <c r="CJ1641" s="24"/>
      <c r="CK1641" s="24"/>
      <c r="CL1641" s="24"/>
      <c r="CM1641" s="24"/>
      <c r="CN1641" s="24"/>
      <c r="CO1641" s="24"/>
      <c r="CP1641" s="24"/>
      <c r="CQ1641" s="24"/>
      <c r="CR1641" s="24"/>
      <c r="CS1641" s="24"/>
      <c r="CT1641" s="24"/>
      <c r="CU1641" s="24"/>
      <c r="CV1641" s="24"/>
      <c r="CW1641" s="24"/>
      <c r="CX1641" s="24"/>
      <c r="CY1641" s="24"/>
      <c r="CZ1641" s="24"/>
      <c r="DA1641" s="24"/>
      <c r="DB1641" s="24"/>
      <c r="DC1641" s="24"/>
      <c r="DD1641" s="24"/>
      <c r="DE1641" s="24"/>
      <c r="DF1641" s="26" t="s">
        <v>139</v>
      </c>
      <c r="DG1641" s="26" t="s">
        <v>139</v>
      </c>
      <c r="DH1641" s="26" t="s">
        <v>139</v>
      </c>
      <c r="DI1641" s="26" t="s">
        <v>139</v>
      </c>
      <c r="DJ1641" s="26" t="s">
        <v>139</v>
      </c>
      <c r="DK1641" s="26" t="s">
        <v>139</v>
      </c>
      <c r="DL1641" s="26" t="s">
        <v>139</v>
      </c>
      <c r="DM1641" s="26" t="s">
        <v>139</v>
      </c>
      <c r="DN1641" s="26" t="s">
        <v>139</v>
      </c>
      <c r="DO1641" s="26" t="s">
        <v>139</v>
      </c>
    </row>
    <row r="1642" spans="1:119" ht="20.100000000000001" customHeight="1" x14ac:dyDescent="0.25">
      <c r="A1642" s="29" t="str">
        <f t="shared" si="350"/>
        <v/>
      </c>
      <c r="B1642" s="29" t="str">
        <f t="shared" si="351"/>
        <v>Kinniya Vision</v>
      </c>
      <c r="C1642" s="29">
        <f t="shared" si="352"/>
        <v>0</v>
      </c>
      <c r="D1642" s="30" t="str">
        <f t="shared" si="353"/>
        <v>South Asia</v>
      </c>
      <c r="E1642" s="30" t="str">
        <f t="shared" si="354"/>
        <v>Sri Lanka</v>
      </c>
      <c r="F1642" s="31">
        <f t="shared" si="355"/>
        <v>0</v>
      </c>
      <c r="G1642" s="31">
        <f t="shared" si="356"/>
        <v>0</v>
      </c>
      <c r="H1642" s="31">
        <f t="shared" si="357"/>
        <v>0</v>
      </c>
      <c r="I1642" s="31">
        <f t="shared" si="358"/>
        <v>0</v>
      </c>
      <c r="J1642" s="31">
        <f t="shared" si="359"/>
        <v>0</v>
      </c>
      <c r="K1642" s="31">
        <f t="shared" si="360"/>
        <v>0</v>
      </c>
      <c r="L1642" s="31">
        <f t="shared" si="361"/>
        <v>0</v>
      </c>
      <c r="M1642" s="31">
        <f t="shared" si="362"/>
        <v>0</v>
      </c>
      <c r="N1642" s="31">
        <f t="shared" si="363"/>
        <v>0</v>
      </c>
      <c r="O1642" s="26" t="s">
        <v>9117</v>
      </c>
      <c r="P1642" s="26" t="s">
        <v>108</v>
      </c>
      <c r="Q1642" s="27">
        <v>40589</v>
      </c>
      <c r="R1642" s="24"/>
      <c r="S1642" s="24"/>
      <c r="T1642" s="26" t="s">
        <v>333</v>
      </c>
      <c r="U1642" s="24"/>
      <c r="V1642" s="26" t="s">
        <v>225</v>
      </c>
      <c r="W1642" s="26" t="s">
        <v>2101</v>
      </c>
      <c r="X1642" s="24"/>
      <c r="Y1642" s="26" t="s">
        <v>9106</v>
      </c>
      <c r="Z1642" s="24"/>
      <c r="AA1642" s="24"/>
      <c r="AB1642" s="26" t="s">
        <v>228</v>
      </c>
      <c r="AC1642" s="28">
        <v>25000</v>
      </c>
      <c r="AD1642" s="24"/>
      <c r="AE1642" s="24"/>
      <c r="AF1642" s="26" t="s">
        <v>139</v>
      </c>
      <c r="AG1642" s="26" t="s">
        <v>2153</v>
      </c>
      <c r="AH1642" s="24"/>
      <c r="AI1642" s="28">
        <v>25000</v>
      </c>
      <c r="AJ1642" s="24"/>
      <c r="AK1642" s="24"/>
      <c r="AL1642" s="24"/>
      <c r="AM1642" s="26" t="s">
        <v>9118</v>
      </c>
      <c r="AN1642" s="26" t="s">
        <v>9119</v>
      </c>
      <c r="AO1642" s="24"/>
      <c r="AP1642" s="24"/>
      <c r="AQ1642" s="24"/>
      <c r="AR1642" s="24"/>
      <c r="AS1642" s="24"/>
      <c r="AT1642" s="24"/>
      <c r="AU1642" s="24"/>
      <c r="AV1642" s="24"/>
      <c r="AW1642" s="28">
        <v>342090</v>
      </c>
      <c r="AX1642" s="26">
        <v>19084</v>
      </c>
      <c r="AY1642" s="28">
        <v>0</v>
      </c>
      <c r="AZ1642" s="28">
        <v>0</v>
      </c>
      <c r="BA1642" s="26">
        <v>0</v>
      </c>
      <c r="BB1642" s="24"/>
      <c r="BC1642" s="24"/>
      <c r="BD1642" s="24"/>
      <c r="BE1642" s="24"/>
      <c r="BF1642" s="24"/>
      <c r="BG1642" s="24"/>
      <c r="BH1642" s="24"/>
      <c r="BI1642" s="24"/>
      <c r="BJ1642" s="24"/>
      <c r="BK1642" s="24"/>
      <c r="BL1642" s="24"/>
      <c r="BM1642" s="24"/>
      <c r="BN1642" s="24"/>
      <c r="BO1642" s="24"/>
      <c r="BP1642" s="24"/>
      <c r="BQ1642" s="24"/>
      <c r="BR1642" s="26">
        <v>0</v>
      </c>
      <c r="BS1642" s="26">
        <v>0</v>
      </c>
      <c r="BT1642" s="26">
        <v>0</v>
      </c>
      <c r="BU1642" s="26">
        <v>0</v>
      </c>
      <c r="BV1642" s="26">
        <v>0</v>
      </c>
      <c r="BW1642" s="26">
        <v>0</v>
      </c>
      <c r="BX1642" s="26">
        <v>0</v>
      </c>
      <c r="BY1642" s="26">
        <v>0</v>
      </c>
      <c r="BZ1642" s="24"/>
      <c r="CA1642" s="24"/>
      <c r="CB1642" s="24"/>
      <c r="CC1642" s="24"/>
      <c r="CD1642" s="24"/>
      <c r="CE1642" s="24"/>
      <c r="CF1642" s="24"/>
      <c r="CG1642" s="24"/>
      <c r="CH1642" s="24"/>
      <c r="CI1642" s="24"/>
      <c r="CJ1642" s="24"/>
      <c r="CK1642" s="24"/>
      <c r="CL1642" s="24"/>
      <c r="CM1642" s="24"/>
      <c r="CN1642" s="24"/>
      <c r="CO1642" s="24"/>
      <c r="CP1642" s="24"/>
      <c r="CQ1642" s="24"/>
      <c r="CR1642" s="24"/>
      <c r="CS1642" s="24"/>
      <c r="CT1642" s="24"/>
      <c r="CU1642" s="24"/>
      <c r="CV1642" s="24"/>
      <c r="CW1642" s="24"/>
      <c r="CX1642" s="24"/>
      <c r="CY1642" s="24"/>
      <c r="CZ1642" s="24"/>
      <c r="DA1642" s="24"/>
      <c r="DB1642" s="24"/>
      <c r="DC1642" s="24"/>
      <c r="DD1642" s="24"/>
      <c r="DE1642" s="24"/>
      <c r="DF1642" s="26" t="s">
        <v>139</v>
      </c>
      <c r="DG1642" s="26" t="s">
        <v>139</v>
      </c>
      <c r="DH1642" s="26" t="s">
        <v>139</v>
      </c>
      <c r="DI1642" s="26" t="s">
        <v>139</v>
      </c>
      <c r="DJ1642" s="26" t="s">
        <v>139</v>
      </c>
      <c r="DK1642" s="26" t="s">
        <v>139</v>
      </c>
      <c r="DL1642" s="26" t="s">
        <v>139</v>
      </c>
      <c r="DM1642" s="26" t="s">
        <v>139</v>
      </c>
      <c r="DN1642" s="26" t="s">
        <v>139</v>
      </c>
      <c r="DO1642" s="26" t="s">
        <v>139</v>
      </c>
    </row>
    <row r="1643" spans="1:119" ht="20.100000000000001" customHeight="1" x14ac:dyDescent="0.25">
      <c r="A1643" s="29" t="str">
        <f t="shared" si="350"/>
        <v>Kitezh Children's Community6</v>
      </c>
      <c r="B1643" s="29" t="str">
        <f t="shared" si="351"/>
        <v>Kitezh Children's Community</v>
      </c>
      <c r="C1643" s="29">
        <f t="shared" si="352"/>
        <v>6</v>
      </c>
      <c r="D1643" s="30" t="str">
        <f t="shared" si="353"/>
        <v>Europe and Eurasia</v>
      </c>
      <c r="E1643" s="30" t="str">
        <f t="shared" si="354"/>
        <v>Kaluga Oblast, Russia</v>
      </c>
      <c r="F1643" s="31">
        <f t="shared" si="355"/>
        <v>4</v>
      </c>
      <c r="G1643" s="31">
        <f t="shared" si="356"/>
        <v>3</v>
      </c>
      <c r="H1643" s="31">
        <f t="shared" si="357"/>
        <v>4</v>
      </c>
      <c r="I1643" s="31">
        <f t="shared" si="358"/>
        <v>4</v>
      </c>
      <c r="J1643" s="31">
        <f t="shared" si="359"/>
        <v>4</v>
      </c>
      <c r="K1643" s="31">
        <f t="shared" si="360"/>
        <v>4</v>
      </c>
      <c r="L1643" s="31">
        <f t="shared" si="361"/>
        <v>4</v>
      </c>
      <c r="M1643" s="31">
        <f t="shared" si="362"/>
        <v>4</v>
      </c>
      <c r="N1643" s="31">
        <f t="shared" si="363"/>
        <v>3.9</v>
      </c>
      <c r="O1643" s="26" t="s">
        <v>9120</v>
      </c>
      <c r="P1643" s="26" t="s">
        <v>108</v>
      </c>
      <c r="Q1643" s="27">
        <v>41771</v>
      </c>
      <c r="R1643" s="26" t="s">
        <v>305</v>
      </c>
      <c r="S1643" s="26" t="s">
        <v>193</v>
      </c>
      <c r="T1643" s="26" t="s">
        <v>194</v>
      </c>
      <c r="U1643" s="26" t="s">
        <v>307</v>
      </c>
      <c r="V1643" s="26" t="s">
        <v>15763</v>
      </c>
      <c r="W1643" s="26" t="s">
        <v>9121</v>
      </c>
      <c r="X1643" s="26" t="s">
        <v>9122</v>
      </c>
      <c r="Y1643" s="26" t="s">
        <v>9123</v>
      </c>
      <c r="Z1643" s="24"/>
      <c r="AA1643" s="24"/>
      <c r="AB1643" s="26" t="s">
        <v>117</v>
      </c>
      <c r="AC1643" s="28">
        <v>24000</v>
      </c>
      <c r="AD1643" s="26" t="s">
        <v>3923</v>
      </c>
      <c r="AE1643" s="26" t="s">
        <v>8230</v>
      </c>
      <c r="AF1643" s="26" t="s">
        <v>139</v>
      </c>
      <c r="AG1643" s="26" t="s">
        <v>645</v>
      </c>
      <c r="AH1643" s="26" t="s">
        <v>250</v>
      </c>
      <c r="AI1643" s="28">
        <v>24000</v>
      </c>
      <c r="AJ1643" s="26" t="s">
        <v>9124</v>
      </c>
      <c r="AK1643" s="26" t="s">
        <v>9125</v>
      </c>
      <c r="AL1643" s="26" t="s">
        <v>9126</v>
      </c>
      <c r="AM1643" s="24"/>
      <c r="AN1643" s="24"/>
      <c r="AO1643" s="24"/>
      <c r="AP1643" s="24"/>
      <c r="AQ1643" s="24"/>
      <c r="AR1643" s="26" t="s">
        <v>9127</v>
      </c>
      <c r="AS1643" s="24"/>
      <c r="AT1643" s="24"/>
      <c r="AU1643" s="26" t="s">
        <v>9128</v>
      </c>
      <c r="AV1643" s="24"/>
      <c r="AW1643" s="28">
        <v>216000</v>
      </c>
      <c r="AX1643" s="26">
        <v>420</v>
      </c>
      <c r="AY1643" s="24"/>
      <c r="AZ1643" s="28">
        <v>83</v>
      </c>
      <c r="BA1643" s="26">
        <v>0</v>
      </c>
      <c r="BB1643" s="26" t="s">
        <v>148</v>
      </c>
      <c r="BC1643" s="26" t="s">
        <v>9129</v>
      </c>
      <c r="BD1643" s="26" t="s">
        <v>125</v>
      </c>
      <c r="BE1643" s="24"/>
      <c r="BF1643" s="24"/>
      <c r="BG1643" s="24"/>
      <c r="BH1643" s="24"/>
      <c r="BI1643" s="24"/>
      <c r="BJ1643" s="24"/>
      <c r="BK1643" s="24"/>
      <c r="BL1643" s="24"/>
      <c r="BM1643" s="24"/>
      <c r="BN1643" s="24"/>
      <c r="BO1643" s="24"/>
      <c r="BP1643" s="24"/>
      <c r="BQ1643" s="24"/>
      <c r="BR1643" s="26">
        <v>4</v>
      </c>
      <c r="BS1643" s="26">
        <v>3</v>
      </c>
      <c r="BT1643" s="26">
        <v>4</v>
      </c>
      <c r="BU1643" s="26">
        <v>4</v>
      </c>
      <c r="BV1643" s="26">
        <v>4</v>
      </c>
      <c r="BW1643" s="26">
        <v>4</v>
      </c>
      <c r="BX1643" s="26">
        <v>4</v>
      </c>
      <c r="BY1643" s="26">
        <v>4</v>
      </c>
      <c r="BZ1643" s="24"/>
      <c r="CA1643" s="24"/>
      <c r="CB1643" s="24"/>
      <c r="CC1643" s="24"/>
      <c r="CD1643" s="24"/>
      <c r="CE1643" s="24"/>
      <c r="CF1643" s="24"/>
      <c r="CG1643" s="24"/>
      <c r="CH1643" s="24"/>
      <c r="CI1643" s="24"/>
      <c r="CJ1643" s="24"/>
      <c r="CK1643" s="24"/>
      <c r="CL1643" s="24"/>
      <c r="CM1643" s="24"/>
      <c r="CN1643" s="24"/>
      <c r="CO1643" s="24"/>
      <c r="CP1643" s="24"/>
      <c r="CQ1643" s="24"/>
      <c r="CR1643" s="24"/>
      <c r="CS1643" s="24"/>
      <c r="CT1643" s="24"/>
      <c r="CU1643" s="24"/>
      <c r="CV1643" s="24"/>
      <c r="CW1643" s="24"/>
      <c r="CX1643" s="24"/>
      <c r="CY1643" s="24"/>
      <c r="CZ1643" s="24"/>
      <c r="DA1643" s="24"/>
      <c r="DB1643" s="24"/>
      <c r="DC1643" s="24"/>
      <c r="DD1643" s="24"/>
      <c r="DE1643" s="24"/>
      <c r="DF1643" s="26" t="s">
        <v>139</v>
      </c>
      <c r="DG1643" s="26" t="s">
        <v>120</v>
      </c>
      <c r="DH1643" s="26" t="s">
        <v>120</v>
      </c>
      <c r="DI1643" s="26" t="s">
        <v>120</v>
      </c>
      <c r="DJ1643" s="26" t="s">
        <v>139</v>
      </c>
      <c r="DK1643" s="26" t="s">
        <v>139</v>
      </c>
      <c r="DL1643" s="26" t="s">
        <v>139</v>
      </c>
      <c r="DM1643" s="26" t="s">
        <v>139</v>
      </c>
      <c r="DN1643" s="26" t="s">
        <v>139</v>
      </c>
      <c r="DO1643" s="26" t="s">
        <v>120</v>
      </c>
    </row>
    <row r="1644" spans="1:119" ht="20.100000000000001" customHeight="1" x14ac:dyDescent="0.25">
      <c r="A1644" s="29" t="str">
        <f t="shared" si="350"/>
        <v>Kitezh Children's Community5</v>
      </c>
      <c r="B1644" s="29" t="str">
        <f t="shared" si="351"/>
        <v>Kitezh Children's Community</v>
      </c>
      <c r="C1644" s="29">
        <f t="shared" si="352"/>
        <v>5</v>
      </c>
      <c r="D1644" s="30" t="str">
        <f t="shared" si="353"/>
        <v>Europe and Eurasia</v>
      </c>
      <c r="E1644" s="30" t="str">
        <f t="shared" si="354"/>
        <v>Kaluga Oblast, Russia</v>
      </c>
      <c r="F1644" s="31">
        <f t="shared" si="355"/>
        <v>4</v>
      </c>
      <c r="G1644" s="31">
        <f t="shared" si="356"/>
        <v>3</v>
      </c>
      <c r="H1644" s="31">
        <f t="shared" si="357"/>
        <v>4</v>
      </c>
      <c r="I1644" s="31">
        <f t="shared" si="358"/>
        <v>4</v>
      </c>
      <c r="J1644" s="31">
        <f t="shared" si="359"/>
        <v>4</v>
      </c>
      <c r="K1644" s="31">
        <f t="shared" si="360"/>
        <v>4</v>
      </c>
      <c r="L1644" s="31">
        <f t="shared" si="361"/>
        <v>4</v>
      </c>
      <c r="M1644" s="31">
        <f t="shared" si="362"/>
        <v>4</v>
      </c>
      <c r="N1644" s="31">
        <f t="shared" si="363"/>
        <v>3.9</v>
      </c>
      <c r="O1644" s="26" t="s">
        <v>9130</v>
      </c>
      <c r="P1644" s="26" t="s">
        <v>108</v>
      </c>
      <c r="Q1644" s="27">
        <v>41400</v>
      </c>
      <c r="R1644" s="26" t="s">
        <v>166</v>
      </c>
      <c r="S1644" s="26" t="s">
        <v>206</v>
      </c>
      <c r="T1644" s="26" t="s">
        <v>207</v>
      </c>
      <c r="U1644" s="26" t="s">
        <v>307</v>
      </c>
      <c r="V1644" s="26" t="s">
        <v>15763</v>
      </c>
      <c r="W1644" s="26" t="s">
        <v>9121</v>
      </c>
      <c r="X1644" s="26" t="s">
        <v>9122</v>
      </c>
      <c r="Y1644" s="26" t="s">
        <v>9123</v>
      </c>
      <c r="Z1644" s="24"/>
      <c r="AA1644" s="24"/>
      <c r="AB1644" s="26" t="s">
        <v>117</v>
      </c>
      <c r="AC1644" s="28">
        <v>21000</v>
      </c>
      <c r="AD1644" s="26" t="s">
        <v>3923</v>
      </c>
      <c r="AE1644" s="26" t="s">
        <v>8230</v>
      </c>
      <c r="AF1644" s="26" t="s">
        <v>139</v>
      </c>
      <c r="AG1644" s="26" t="s">
        <v>645</v>
      </c>
      <c r="AH1644" s="26" t="s">
        <v>176</v>
      </c>
      <c r="AI1644" s="28">
        <v>21000</v>
      </c>
      <c r="AJ1644" s="26" t="s">
        <v>9131</v>
      </c>
      <c r="AK1644" s="26" t="s">
        <v>9125</v>
      </c>
      <c r="AL1644" s="26" t="s">
        <v>9126</v>
      </c>
      <c r="AM1644" s="24"/>
      <c r="AN1644" s="24"/>
      <c r="AO1644" s="24"/>
      <c r="AP1644" s="24"/>
      <c r="AQ1644" s="26" t="s">
        <v>9132</v>
      </c>
      <c r="AR1644" s="24"/>
      <c r="AS1644" s="24"/>
      <c r="AT1644" s="24"/>
      <c r="AU1644" s="24"/>
      <c r="AV1644" s="24"/>
      <c r="AW1644" s="28">
        <v>282000</v>
      </c>
      <c r="AX1644" s="26">
        <v>587</v>
      </c>
      <c r="AY1644" s="28">
        <v>63</v>
      </c>
      <c r="AZ1644" s="28">
        <v>59</v>
      </c>
      <c r="BA1644" s="26">
        <v>0</v>
      </c>
      <c r="BB1644" s="26" t="s">
        <v>148</v>
      </c>
      <c r="BC1644" s="26" t="s">
        <v>9129</v>
      </c>
      <c r="BD1644" s="26" t="s">
        <v>125</v>
      </c>
      <c r="BE1644" s="24"/>
      <c r="BF1644" s="26" t="s">
        <v>9133</v>
      </c>
      <c r="BG1644" s="26" t="s">
        <v>9134</v>
      </c>
      <c r="BH1644" s="26" t="s">
        <v>9135</v>
      </c>
      <c r="BI1644" s="26" t="s">
        <v>191</v>
      </c>
      <c r="BJ1644" s="26" t="s">
        <v>9136</v>
      </c>
      <c r="BK1644" s="26" t="s">
        <v>395</v>
      </c>
      <c r="BL1644" s="24"/>
      <c r="BM1644" s="24"/>
      <c r="BN1644" s="24"/>
      <c r="BO1644" s="24"/>
      <c r="BP1644" s="24"/>
      <c r="BQ1644" s="24"/>
      <c r="BR1644" s="26">
        <v>4</v>
      </c>
      <c r="BS1644" s="26">
        <v>3</v>
      </c>
      <c r="BT1644" s="26">
        <v>4</v>
      </c>
      <c r="BU1644" s="26">
        <v>4</v>
      </c>
      <c r="BV1644" s="26">
        <v>4</v>
      </c>
      <c r="BW1644" s="26">
        <v>4</v>
      </c>
      <c r="BX1644" s="26">
        <v>4</v>
      </c>
      <c r="BY1644" s="26">
        <v>4</v>
      </c>
      <c r="BZ1644" s="24"/>
      <c r="CA1644" s="24"/>
      <c r="CB1644" s="24"/>
      <c r="CC1644" s="24"/>
      <c r="CD1644" s="24"/>
      <c r="CE1644" s="24"/>
      <c r="CF1644" s="24"/>
      <c r="CG1644" s="24"/>
      <c r="CH1644" s="24"/>
      <c r="CI1644" s="24"/>
      <c r="CJ1644" s="24"/>
      <c r="CK1644" s="24"/>
      <c r="CL1644" s="24"/>
      <c r="CM1644" s="24"/>
      <c r="CN1644" s="24"/>
      <c r="CO1644" s="24"/>
      <c r="CP1644" s="24"/>
      <c r="CQ1644" s="24"/>
      <c r="CR1644" s="24"/>
      <c r="CS1644" s="24"/>
      <c r="CT1644" s="24"/>
      <c r="CU1644" s="24"/>
      <c r="CV1644" s="24"/>
      <c r="CW1644" s="24"/>
      <c r="CX1644" s="24"/>
      <c r="CY1644" s="24"/>
      <c r="CZ1644" s="24"/>
      <c r="DA1644" s="24"/>
      <c r="DB1644" s="24"/>
      <c r="DC1644" s="24"/>
      <c r="DD1644" s="24"/>
      <c r="DE1644" s="24"/>
      <c r="DF1644" s="26" t="s">
        <v>139</v>
      </c>
      <c r="DG1644" s="26" t="s">
        <v>120</v>
      </c>
      <c r="DH1644" s="26" t="s">
        <v>120</v>
      </c>
      <c r="DI1644" s="26" t="s">
        <v>120</v>
      </c>
      <c r="DJ1644" s="26" t="s">
        <v>139</v>
      </c>
      <c r="DK1644" s="26" t="s">
        <v>139</v>
      </c>
      <c r="DL1644" s="26" t="s">
        <v>139</v>
      </c>
      <c r="DM1644" s="26" t="s">
        <v>139</v>
      </c>
      <c r="DN1644" s="26" t="s">
        <v>139</v>
      </c>
      <c r="DO1644" s="26" t="s">
        <v>139</v>
      </c>
    </row>
    <row r="1645" spans="1:119" ht="20.100000000000001" customHeight="1" x14ac:dyDescent="0.25">
      <c r="A1645" s="29" t="str">
        <f t="shared" si="350"/>
        <v>Kitezh Children's Community4</v>
      </c>
      <c r="B1645" s="29" t="str">
        <f t="shared" si="351"/>
        <v>Kitezh Children's Community</v>
      </c>
      <c r="C1645" s="29">
        <f t="shared" si="352"/>
        <v>4</v>
      </c>
      <c r="D1645" s="30" t="str">
        <f t="shared" si="353"/>
        <v>Europe and Eurasia</v>
      </c>
      <c r="E1645" s="30" t="str">
        <f t="shared" si="354"/>
        <v>Kaluga Oblast, Russia</v>
      </c>
      <c r="F1645" s="31">
        <f t="shared" si="355"/>
        <v>3</v>
      </c>
      <c r="G1645" s="31">
        <f t="shared" si="356"/>
        <v>3</v>
      </c>
      <c r="H1645" s="31">
        <f t="shared" si="357"/>
        <v>4</v>
      </c>
      <c r="I1645" s="31">
        <f t="shared" si="358"/>
        <v>4</v>
      </c>
      <c r="J1645" s="31">
        <f t="shared" si="359"/>
        <v>3</v>
      </c>
      <c r="K1645" s="31">
        <f t="shared" si="360"/>
        <v>4</v>
      </c>
      <c r="L1645" s="31">
        <f t="shared" si="361"/>
        <v>4</v>
      </c>
      <c r="M1645" s="31">
        <f t="shared" si="362"/>
        <v>3</v>
      </c>
      <c r="N1645" s="31">
        <f t="shared" si="363"/>
        <v>3.5</v>
      </c>
      <c r="O1645" s="26" t="s">
        <v>9137</v>
      </c>
      <c r="P1645" s="26" t="s">
        <v>108</v>
      </c>
      <c r="Q1645" s="27">
        <v>41038</v>
      </c>
      <c r="R1645" s="26" t="s">
        <v>166</v>
      </c>
      <c r="S1645" s="26" t="s">
        <v>217</v>
      </c>
      <c r="T1645" s="26" t="s">
        <v>175</v>
      </c>
      <c r="U1645" s="26" t="s">
        <v>307</v>
      </c>
      <c r="V1645" s="26" t="s">
        <v>15763</v>
      </c>
      <c r="W1645" s="26" t="s">
        <v>9121</v>
      </c>
      <c r="X1645" s="26" t="s">
        <v>9122</v>
      </c>
      <c r="Y1645" s="26" t="s">
        <v>9123</v>
      </c>
      <c r="Z1645" s="24"/>
      <c r="AA1645" s="24"/>
      <c r="AB1645" s="26" t="s">
        <v>117</v>
      </c>
      <c r="AC1645" s="28">
        <v>17000</v>
      </c>
      <c r="AD1645" s="26" t="s">
        <v>3923</v>
      </c>
      <c r="AE1645" s="26" t="s">
        <v>8230</v>
      </c>
      <c r="AF1645" s="26" t="s">
        <v>139</v>
      </c>
      <c r="AG1645" s="26" t="s">
        <v>645</v>
      </c>
      <c r="AH1645" s="26" t="s">
        <v>185</v>
      </c>
      <c r="AI1645" s="28">
        <v>17000</v>
      </c>
      <c r="AJ1645" s="24"/>
      <c r="AK1645" s="26" t="s">
        <v>9138</v>
      </c>
      <c r="AL1645" s="26" t="s">
        <v>9139</v>
      </c>
      <c r="AM1645" s="26" t="s">
        <v>9140</v>
      </c>
      <c r="AN1645" s="26" t="s">
        <v>9141</v>
      </c>
      <c r="AO1645" s="26" t="s">
        <v>9142</v>
      </c>
      <c r="AP1645" s="24"/>
      <c r="AQ1645" s="24"/>
      <c r="AR1645" s="24"/>
      <c r="AS1645" s="26" t="s">
        <v>9143</v>
      </c>
      <c r="AT1645" s="24"/>
      <c r="AU1645" s="24"/>
      <c r="AV1645" s="24"/>
      <c r="AW1645" s="28">
        <v>190000</v>
      </c>
      <c r="AX1645" s="26">
        <v>600</v>
      </c>
      <c r="AY1645" s="28">
        <v>63</v>
      </c>
      <c r="AZ1645" s="28">
        <v>59</v>
      </c>
      <c r="BA1645" s="26">
        <v>0</v>
      </c>
      <c r="BB1645" s="26" t="s">
        <v>148</v>
      </c>
      <c r="BC1645" s="26" t="s">
        <v>9129</v>
      </c>
      <c r="BD1645" s="26" t="s">
        <v>125</v>
      </c>
      <c r="BE1645" s="24"/>
      <c r="BF1645" s="26" t="s">
        <v>9133</v>
      </c>
      <c r="BG1645" s="26" t="s">
        <v>9134</v>
      </c>
      <c r="BH1645" s="24"/>
      <c r="BI1645" s="24"/>
      <c r="BJ1645" s="24"/>
      <c r="BK1645" s="24"/>
      <c r="BL1645" s="24"/>
      <c r="BM1645" s="24"/>
      <c r="BN1645" s="24"/>
      <c r="BO1645" s="24"/>
      <c r="BP1645" s="24"/>
      <c r="BQ1645" s="24"/>
      <c r="BR1645" s="26">
        <v>3</v>
      </c>
      <c r="BS1645" s="26">
        <v>3</v>
      </c>
      <c r="BT1645" s="26">
        <v>4</v>
      </c>
      <c r="BU1645" s="26">
        <v>4</v>
      </c>
      <c r="BV1645" s="26">
        <v>3</v>
      </c>
      <c r="BW1645" s="26">
        <v>4</v>
      </c>
      <c r="BX1645" s="26">
        <v>4</v>
      </c>
      <c r="BY1645" s="26">
        <v>3</v>
      </c>
      <c r="BZ1645" s="24"/>
      <c r="CA1645" s="24"/>
      <c r="CB1645" s="24"/>
      <c r="CC1645" s="24"/>
      <c r="CD1645" s="24"/>
      <c r="CE1645" s="24"/>
      <c r="CF1645" s="24"/>
      <c r="CG1645" s="24"/>
      <c r="CH1645" s="24"/>
      <c r="CI1645" s="24"/>
      <c r="CJ1645" s="24"/>
      <c r="CK1645" s="24"/>
      <c r="CL1645" s="24"/>
      <c r="CM1645" s="24"/>
      <c r="CN1645" s="24"/>
      <c r="CO1645" s="24"/>
      <c r="CP1645" s="24"/>
      <c r="CQ1645" s="24"/>
      <c r="CR1645" s="24"/>
      <c r="CS1645" s="24"/>
      <c r="CT1645" s="24"/>
      <c r="CU1645" s="24"/>
      <c r="CV1645" s="24"/>
      <c r="CW1645" s="24"/>
      <c r="CX1645" s="24"/>
      <c r="CY1645" s="24"/>
      <c r="CZ1645" s="24"/>
      <c r="DA1645" s="24"/>
      <c r="DB1645" s="24"/>
      <c r="DC1645" s="24"/>
      <c r="DD1645" s="24"/>
      <c r="DE1645" s="24"/>
      <c r="DF1645" s="26" t="s">
        <v>139</v>
      </c>
      <c r="DG1645" s="26" t="s">
        <v>120</v>
      </c>
      <c r="DH1645" s="26" t="s">
        <v>120</v>
      </c>
      <c r="DI1645" s="26" t="s">
        <v>120</v>
      </c>
      <c r="DJ1645" s="26" t="s">
        <v>139</v>
      </c>
      <c r="DK1645" s="26" t="s">
        <v>139</v>
      </c>
      <c r="DL1645" s="26" t="s">
        <v>139</v>
      </c>
      <c r="DM1645" s="26" t="s">
        <v>139</v>
      </c>
      <c r="DN1645" s="26" t="s">
        <v>139</v>
      </c>
      <c r="DO1645" s="26" t="s">
        <v>139</v>
      </c>
    </row>
    <row r="1646" spans="1:119" ht="20.100000000000001" customHeight="1" x14ac:dyDescent="0.25">
      <c r="A1646" s="29" t="str">
        <f t="shared" si="350"/>
        <v>Kitezh Children's Community3</v>
      </c>
      <c r="B1646" s="29" t="str">
        <f t="shared" si="351"/>
        <v>Kitezh Children's Community</v>
      </c>
      <c r="C1646" s="29">
        <f t="shared" si="352"/>
        <v>3</v>
      </c>
      <c r="D1646" s="30" t="str">
        <f t="shared" si="353"/>
        <v>Europe and Eurasia</v>
      </c>
      <c r="E1646" s="30" t="str">
        <f t="shared" si="354"/>
        <v>Kaluga Oblast, Russia</v>
      </c>
      <c r="F1646" s="31">
        <f t="shared" si="355"/>
        <v>3</v>
      </c>
      <c r="G1646" s="31">
        <f t="shared" si="356"/>
        <v>3</v>
      </c>
      <c r="H1646" s="31">
        <f t="shared" si="357"/>
        <v>4</v>
      </c>
      <c r="I1646" s="31">
        <f t="shared" si="358"/>
        <v>4</v>
      </c>
      <c r="J1646" s="31">
        <f t="shared" si="359"/>
        <v>3</v>
      </c>
      <c r="K1646" s="31">
        <f t="shared" si="360"/>
        <v>4</v>
      </c>
      <c r="L1646" s="31">
        <f t="shared" si="361"/>
        <v>4</v>
      </c>
      <c r="M1646" s="31">
        <f t="shared" si="362"/>
        <v>3</v>
      </c>
      <c r="N1646" s="31">
        <f t="shared" si="363"/>
        <v>3.5</v>
      </c>
      <c r="O1646" s="26" t="s">
        <v>9144</v>
      </c>
      <c r="P1646" s="26" t="s">
        <v>108</v>
      </c>
      <c r="Q1646" s="27">
        <v>40672</v>
      </c>
      <c r="R1646" s="26" t="s">
        <v>109</v>
      </c>
      <c r="S1646" s="26" t="s">
        <v>409</v>
      </c>
      <c r="T1646" s="26" t="s">
        <v>333</v>
      </c>
      <c r="U1646" s="26" t="s">
        <v>307</v>
      </c>
      <c r="V1646" s="26" t="s">
        <v>15763</v>
      </c>
      <c r="W1646" s="26" t="s">
        <v>9121</v>
      </c>
      <c r="X1646" s="26" t="s">
        <v>9122</v>
      </c>
      <c r="Y1646" s="26" t="s">
        <v>9123</v>
      </c>
      <c r="Z1646" s="24"/>
      <c r="AA1646" s="24"/>
      <c r="AB1646" s="26" t="s">
        <v>117</v>
      </c>
      <c r="AC1646" s="28">
        <v>13000</v>
      </c>
      <c r="AD1646" s="26" t="s">
        <v>3923</v>
      </c>
      <c r="AE1646" s="26" t="s">
        <v>8230</v>
      </c>
      <c r="AF1646" s="26" t="s">
        <v>139</v>
      </c>
      <c r="AG1646" s="26" t="s">
        <v>645</v>
      </c>
      <c r="AH1646" s="26" t="s">
        <v>121</v>
      </c>
      <c r="AI1646" s="28">
        <v>13000</v>
      </c>
      <c r="AJ1646" s="24"/>
      <c r="AK1646" s="26" t="s">
        <v>9138</v>
      </c>
      <c r="AL1646" s="26" t="s">
        <v>9145</v>
      </c>
      <c r="AM1646" s="26" t="s">
        <v>9146</v>
      </c>
      <c r="AN1646" s="26" t="s">
        <v>9147</v>
      </c>
      <c r="AO1646" s="26" t="s">
        <v>9148</v>
      </c>
      <c r="AP1646" s="24"/>
      <c r="AQ1646" s="24"/>
      <c r="AR1646" s="24"/>
      <c r="AS1646" s="24"/>
      <c r="AT1646" s="24"/>
      <c r="AU1646" s="24"/>
      <c r="AV1646" s="24"/>
      <c r="AW1646" s="28">
        <v>163978</v>
      </c>
      <c r="AX1646" s="26">
        <v>230</v>
      </c>
      <c r="AY1646" s="28">
        <v>63</v>
      </c>
      <c r="AZ1646" s="28">
        <v>59</v>
      </c>
      <c r="BA1646" s="26">
        <v>0</v>
      </c>
      <c r="BB1646" s="26" t="s">
        <v>148</v>
      </c>
      <c r="BC1646" s="26" t="s">
        <v>9129</v>
      </c>
      <c r="BD1646" s="24"/>
      <c r="BE1646" s="24"/>
      <c r="BF1646" s="26" t="s">
        <v>9149</v>
      </c>
      <c r="BG1646" s="26" t="s">
        <v>9134</v>
      </c>
      <c r="BH1646" s="26" t="s">
        <v>9150</v>
      </c>
      <c r="BI1646" s="26" t="s">
        <v>9134</v>
      </c>
      <c r="BJ1646" s="26" t="s">
        <v>9151</v>
      </c>
      <c r="BK1646" s="26" t="s">
        <v>9134</v>
      </c>
      <c r="BL1646" s="24"/>
      <c r="BM1646" s="24"/>
      <c r="BN1646" s="24"/>
      <c r="BO1646" s="24"/>
      <c r="BP1646" s="24"/>
      <c r="BQ1646" s="24"/>
      <c r="BR1646" s="26">
        <v>3</v>
      </c>
      <c r="BS1646" s="26">
        <v>3</v>
      </c>
      <c r="BT1646" s="26">
        <v>4</v>
      </c>
      <c r="BU1646" s="26">
        <v>4</v>
      </c>
      <c r="BV1646" s="26">
        <v>3</v>
      </c>
      <c r="BW1646" s="26">
        <v>4</v>
      </c>
      <c r="BX1646" s="26">
        <v>4</v>
      </c>
      <c r="BY1646" s="26">
        <v>3</v>
      </c>
      <c r="BZ1646" s="24"/>
      <c r="CA1646" s="24"/>
      <c r="CB1646" s="24"/>
      <c r="CC1646" s="24"/>
      <c r="CD1646" s="24"/>
      <c r="CE1646" s="24"/>
      <c r="CF1646" s="24"/>
      <c r="CG1646" s="24"/>
      <c r="CH1646" s="24"/>
      <c r="CI1646" s="24"/>
      <c r="CJ1646" s="24"/>
      <c r="CK1646" s="24"/>
      <c r="CL1646" s="24"/>
      <c r="CM1646" s="24"/>
      <c r="CN1646" s="24"/>
      <c r="CO1646" s="24"/>
      <c r="CP1646" s="24"/>
      <c r="CQ1646" s="24"/>
      <c r="CR1646" s="24"/>
      <c r="CS1646" s="24"/>
      <c r="CT1646" s="24"/>
      <c r="CU1646" s="24"/>
      <c r="CV1646" s="24"/>
      <c r="CW1646" s="24"/>
      <c r="CX1646" s="24"/>
      <c r="CY1646" s="24"/>
      <c r="CZ1646" s="24"/>
      <c r="DA1646" s="24"/>
      <c r="DB1646" s="24"/>
      <c r="DC1646" s="24"/>
      <c r="DD1646" s="24"/>
      <c r="DE1646" s="24"/>
      <c r="DF1646" s="26" t="s">
        <v>139</v>
      </c>
      <c r="DG1646" s="26" t="s">
        <v>120</v>
      </c>
      <c r="DH1646" s="26" t="s">
        <v>120</v>
      </c>
      <c r="DI1646" s="26" t="s">
        <v>120</v>
      </c>
      <c r="DJ1646" s="26" t="s">
        <v>139</v>
      </c>
      <c r="DK1646" s="26" t="s">
        <v>139</v>
      </c>
      <c r="DL1646" s="26" t="s">
        <v>139</v>
      </c>
      <c r="DM1646" s="26" t="s">
        <v>139</v>
      </c>
      <c r="DN1646" s="26" t="s">
        <v>139</v>
      </c>
      <c r="DO1646" s="26" t="s">
        <v>139</v>
      </c>
    </row>
    <row r="1647" spans="1:119" ht="20.100000000000001" customHeight="1" x14ac:dyDescent="0.25">
      <c r="A1647" s="29" t="str">
        <f t="shared" si="350"/>
        <v>Kitezh Children's Community2</v>
      </c>
      <c r="B1647" s="29" t="str">
        <f t="shared" si="351"/>
        <v>Kitezh Children's Community</v>
      </c>
      <c r="C1647" s="29">
        <f t="shared" si="352"/>
        <v>2</v>
      </c>
      <c r="D1647" s="30" t="str">
        <f t="shared" si="353"/>
        <v>Europe and Eurasia</v>
      </c>
      <c r="E1647" s="30" t="str">
        <f t="shared" si="354"/>
        <v>Kaluga Oblast, Russia</v>
      </c>
      <c r="F1647" s="31">
        <f t="shared" si="355"/>
        <v>3</v>
      </c>
      <c r="G1647" s="31">
        <f t="shared" si="356"/>
        <v>3</v>
      </c>
      <c r="H1647" s="31">
        <f t="shared" si="357"/>
        <v>2</v>
      </c>
      <c r="I1647" s="31">
        <f t="shared" si="358"/>
        <v>4</v>
      </c>
      <c r="J1647" s="31">
        <f t="shared" si="359"/>
        <v>2</v>
      </c>
      <c r="K1647" s="31">
        <f t="shared" si="360"/>
        <v>4</v>
      </c>
      <c r="L1647" s="31">
        <f t="shared" si="361"/>
        <v>4</v>
      </c>
      <c r="M1647" s="31">
        <f t="shared" si="362"/>
        <v>3</v>
      </c>
      <c r="N1647" s="31">
        <f t="shared" si="363"/>
        <v>3.1</v>
      </c>
      <c r="O1647" s="26" t="s">
        <v>9152</v>
      </c>
      <c r="P1647" s="26" t="s">
        <v>108</v>
      </c>
      <c r="Q1647" s="27">
        <v>40316</v>
      </c>
      <c r="R1647" s="26" t="s">
        <v>109</v>
      </c>
      <c r="S1647" s="26" t="s">
        <v>234</v>
      </c>
      <c r="T1647" s="26" t="s">
        <v>224</v>
      </c>
      <c r="U1647" s="26" t="s">
        <v>307</v>
      </c>
      <c r="V1647" s="26" t="s">
        <v>15763</v>
      </c>
      <c r="W1647" s="26" t="s">
        <v>9121</v>
      </c>
      <c r="X1647" s="26" t="s">
        <v>9122</v>
      </c>
      <c r="Y1647" s="26" t="s">
        <v>9123</v>
      </c>
      <c r="Z1647" s="24"/>
      <c r="AA1647" s="24"/>
      <c r="AB1647" s="26" t="s">
        <v>117</v>
      </c>
      <c r="AC1647" s="28">
        <v>10000</v>
      </c>
      <c r="AD1647" s="26" t="s">
        <v>3923</v>
      </c>
      <c r="AE1647" s="26" t="s">
        <v>8230</v>
      </c>
      <c r="AF1647" s="26" t="s">
        <v>139</v>
      </c>
      <c r="AG1647" s="26" t="s">
        <v>645</v>
      </c>
      <c r="AH1647" s="26" t="s">
        <v>143</v>
      </c>
      <c r="AI1647" s="28">
        <v>10000</v>
      </c>
      <c r="AJ1647" s="24"/>
      <c r="AK1647" s="26" t="s">
        <v>9153</v>
      </c>
      <c r="AL1647" s="26" t="s">
        <v>9154</v>
      </c>
      <c r="AM1647" s="26" t="s">
        <v>9155</v>
      </c>
      <c r="AN1647" s="26" t="s">
        <v>9156</v>
      </c>
      <c r="AO1647" s="24"/>
      <c r="AP1647" s="24"/>
      <c r="AQ1647" s="24"/>
      <c r="AR1647" s="24"/>
      <c r="AS1647" s="24"/>
      <c r="AT1647" s="24"/>
      <c r="AU1647" s="24"/>
      <c r="AV1647" s="24"/>
      <c r="AW1647" s="28">
        <v>161621</v>
      </c>
      <c r="AX1647" s="26">
        <v>170</v>
      </c>
      <c r="AY1647" s="28">
        <v>60</v>
      </c>
      <c r="AZ1647" s="28">
        <v>55</v>
      </c>
      <c r="BA1647" s="26">
        <v>0</v>
      </c>
      <c r="BB1647" s="26" t="s">
        <v>148</v>
      </c>
      <c r="BC1647" s="26" t="s">
        <v>9129</v>
      </c>
      <c r="BD1647" s="24"/>
      <c r="BE1647" s="24"/>
      <c r="BF1647" s="24"/>
      <c r="BG1647" s="24"/>
      <c r="BH1647" s="24"/>
      <c r="BI1647" s="24"/>
      <c r="BJ1647" s="24"/>
      <c r="BK1647" s="24"/>
      <c r="BL1647" s="24"/>
      <c r="BM1647" s="24"/>
      <c r="BN1647" s="24"/>
      <c r="BO1647" s="24"/>
      <c r="BP1647" s="24"/>
      <c r="BQ1647" s="24"/>
      <c r="BR1647" s="26">
        <v>3</v>
      </c>
      <c r="BS1647" s="26">
        <v>3</v>
      </c>
      <c r="BT1647" s="26">
        <v>2</v>
      </c>
      <c r="BU1647" s="26">
        <v>4</v>
      </c>
      <c r="BV1647" s="26">
        <v>2</v>
      </c>
      <c r="BW1647" s="26">
        <v>4</v>
      </c>
      <c r="BX1647" s="26">
        <v>4</v>
      </c>
      <c r="BY1647" s="26">
        <v>3</v>
      </c>
      <c r="BZ1647" s="24"/>
      <c r="CA1647" s="24"/>
      <c r="CB1647" s="24"/>
      <c r="CC1647" s="24"/>
      <c r="CD1647" s="24"/>
      <c r="CE1647" s="24"/>
      <c r="CF1647" s="24"/>
      <c r="CG1647" s="24"/>
      <c r="CH1647" s="24"/>
      <c r="CI1647" s="24"/>
      <c r="CJ1647" s="24"/>
      <c r="CK1647" s="24"/>
      <c r="CL1647" s="24"/>
      <c r="CM1647" s="24"/>
      <c r="CN1647" s="24"/>
      <c r="CO1647" s="24"/>
      <c r="CP1647" s="24"/>
      <c r="CQ1647" s="24"/>
      <c r="CR1647" s="24"/>
      <c r="CS1647" s="24"/>
      <c r="CT1647" s="24"/>
      <c r="CU1647" s="24"/>
      <c r="CV1647" s="24"/>
      <c r="CW1647" s="24"/>
      <c r="CX1647" s="24"/>
      <c r="CY1647" s="24"/>
      <c r="CZ1647" s="24"/>
      <c r="DA1647" s="24"/>
      <c r="DB1647" s="24"/>
      <c r="DC1647" s="24"/>
      <c r="DD1647" s="24"/>
      <c r="DE1647" s="24"/>
      <c r="DF1647" s="26" t="s">
        <v>139</v>
      </c>
      <c r="DG1647" s="26" t="s">
        <v>139</v>
      </c>
      <c r="DH1647" s="26" t="s">
        <v>139</v>
      </c>
      <c r="DI1647" s="26" t="s">
        <v>139</v>
      </c>
      <c r="DJ1647" s="26" t="s">
        <v>139</v>
      </c>
      <c r="DK1647" s="26" t="s">
        <v>139</v>
      </c>
      <c r="DL1647" s="26" t="s">
        <v>139</v>
      </c>
      <c r="DM1647" s="26" t="s">
        <v>139</v>
      </c>
      <c r="DN1647" s="26" t="s">
        <v>139</v>
      </c>
      <c r="DO1647" s="26" t="s">
        <v>139</v>
      </c>
    </row>
    <row r="1648" spans="1:119" ht="20.100000000000001" customHeight="1" x14ac:dyDescent="0.25">
      <c r="A1648" s="29" t="str">
        <f t="shared" si="350"/>
        <v/>
      </c>
      <c r="B1648" s="29" t="str">
        <f t="shared" si="351"/>
        <v>Kito International</v>
      </c>
      <c r="C1648" s="29">
        <f t="shared" si="352"/>
        <v>0</v>
      </c>
      <c r="D1648" s="30" t="str">
        <f t="shared" si="353"/>
        <v>Africa and the Middle East</v>
      </c>
      <c r="E1648" s="30" t="str">
        <f t="shared" si="354"/>
        <v>Nairobi, Kenya</v>
      </c>
      <c r="F1648" s="31">
        <f t="shared" si="355"/>
        <v>0</v>
      </c>
      <c r="G1648" s="31">
        <f t="shared" si="356"/>
        <v>0</v>
      </c>
      <c r="H1648" s="31">
        <f t="shared" si="357"/>
        <v>0</v>
      </c>
      <c r="I1648" s="31">
        <f t="shared" si="358"/>
        <v>0</v>
      </c>
      <c r="J1648" s="31">
        <f t="shared" si="359"/>
        <v>0</v>
      </c>
      <c r="K1648" s="31">
        <f t="shared" si="360"/>
        <v>0</v>
      </c>
      <c r="L1648" s="31">
        <f t="shared" si="361"/>
        <v>0</v>
      </c>
      <c r="M1648" s="31">
        <f t="shared" si="362"/>
        <v>0</v>
      </c>
      <c r="N1648" s="31">
        <f t="shared" si="363"/>
        <v>0</v>
      </c>
      <c r="O1648" s="26" t="s">
        <v>16214</v>
      </c>
      <c r="P1648" s="26" t="s">
        <v>243</v>
      </c>
      <c r="Q1648" s="27">
        <v>42244</v>
      </c>
      <c r="R1648" s="24"/>
      <c r="S1648" s="24"/>
      <c r="T1648" s="26" t="s">
        <v>157</v>
      </c>
      <c r="U1648" s="24"/>
      <c r="V1648" s="26" t="s">
        <v>169</v>
      </c>
      <c r="W1648" s="26" t="s">
        <v>591</v>
      </c>
      <c r="X1648" s="26" t="s">
        <v>592</v>
      </c>
      <c r="Y1648" s="26" t="s">
        <v>9158</v>
      </c>
      <c r="Z1648" s="24"/>
      <c r="AA1648" s="24"/>
      <c r="AB1648" s="26" t="s">
        <v>15736</v>
      </c>
      <c r="AC1648" s="28">
        <v>0</v>
      </c>
      <c r="AD1648" s="24"/>
      <c r="AE1648" s="26" t="s">
        <v>343</v>
      </c>
      <c r="AF1648" s="26" t="s">
        <v>139</v>
      </c>
      <c r="AG1648" s="26" t="s">
        <v>175</v>
      </c>
      <c r="AH1648" s="24"/>
      <c r="AI1648" s="28">
        <v>600</v>
      </c>
      <c r="AJ1648" s="24"/>
      <c r="AK1648" s="24"/>
      <c r="AL1648" s="24"/>
      <c r="AM1648" s="24"/>
      <c r="AN1648" s="24"/>
      <c r="AO1648" s="24"/>
      <c r="AP1648" s="24"/>
      <c r="AQ1648" s="24"/>
      <c r="AR1648" s="24"/>
      <c r="AS1648" s="24"/>
      <c r="AT1648" s="24"/>
      <c r="AU1648" s="24"/>
      <c r="AV1648" s="24"/>
      <c r="AW1648" s="24"/>
      <c r="AX1648" s="24"/>
      <c r="AY1648" s="24"/>
      <c r="AZ1648" s="24"/>
      <c r="BA1648" s="24"/>
      <c r="BB1648" s="24"/>
      <c r="BC1648" s="26" t="s">
        <v>9162</v>
      </c>
      <c r="BD1648" s="24"/>
      <c r="BE1648" s="24"/>
      <c r="BF1648" s="24"/>
      <c r="BG1648" s="24"/>
      <c r="BH1648" s="24"/>
      <c r="BI1648" s="24"/>
      <c r="BJ1648" s="24"/>
      <c r="BK1648" s="24"/>
      <c r="BL1648" s="24"/>
      <c r="BM1648" s="24"/>
      <c r="BN1648" s="24"/>
      <c r="BO1648" s="24"/>
      <c r="BP1648" s="24"/>
      <c r="BQ1648" s="24"/>
      <c r="BR1648" s="24"/>
      <c r="BS1648" s="24"/>
      <c r="BT1648" s="24"/>
      <c r="BU1648" s="24"/>
      <c r="BV1648" s="24"/>
      <c r="BW1648" s="24"/>
      <c r="BX1648" s="24"/>
      <c r="BY1648" s="24"/>
      <c r="BZ1648" s="24"/>
      <c r="CA1648" s="24"/>
      <c r="CB1648" s="24"/>
      <c r="CC1648" s="24"/>
      <c r="CD1648" s="24"/>
      <c r="CE1648" s="24"/>
      <c r="CF1648" s="24"/>
      <c r="CG1648" s="24"/>
      <c r="CH1648" s="24"/>
      <c r="CI1648" s="24"/>
      <c r="CJ1648" s="24"/>
      <c r="CK1648" s="24"/>
      <c r="CL1648" s="24"/>
      <c r="CM1648" s="24"/>
      <c r="CN1648" s="24"/>
      <c r="CO1648" s="24"/>
      <c r="CP1648" s="24"/>
      <c r="CQ1648" s="24"/>
      <c r="CR1648" s="24"/>
      <c r="CS1648" s="24"/>
      <c r="CT1648" s="24"/>
      <c r="CU1648" s="24"/>
      <c r="CV1648" s="24"/>
      <c r="CW1648" s="24"/>
      <c r="CX1648" s="24"/>
      <c r="CY1648" s="24"/>
      <c r="CZ1648" s="24"/>
      <c r="DA1648" s="24"/>
      <c r="DB1648" s="24"/>
      <c r="DC1648" s="24"/>
      <c r="DD1648" s="24"/>
      <c r="DE1648" s="24"/>
      <c r="DF1648" s="26" t="s">
        <v>139</v>
      </c>
      <c r="DG1648" s="26" t="s">
        <v>139</v>
      </c>
      <c r="DH1648" s="26" t="s">
        <v>139</v>
      </c>
      <c r="DI1648" s="26" t="s">
        <v>139</v>
      </c>
      <c r="DJ1648" s="26" t="s">
        <v>139</v>
      </c>
      <c r="DK1648" s="26" t="s">
        <v>139</v>
      </c>
      <c r="DL1648" s="26" t="s">
        <v>139</v>
      </c>
      <c r="DM1648" s="26" t="s">
        <v>139</v>
      </c>
      <c r="DN1648" s="26" t="s">
        <v>139</v>
      </c>
      <c r="DO1648" s="26" t="s">
        <v>139</v>
      </c>
    </row>
    <row r="1649" spans="1:119" ht="20.100000000000001" customHeight="1" x14ac:dyDescent="0.25">
      <c r="A1649" s="29" t="str">
        <f t="shared" si="350"/>
        <v>Kito International7</v>
      </c>
      <c r="B1649" s="29" t="str">
        <f t="shared" si="351"/>
        <v>Kito International</v>
      </c>
      <c r="C1649" s="29">
        <f t="shared" si="352"/>
        <v>7</v>
      </c>
      <c r="D1649" s="30" t="str">
        <f t="shared" si="353"/>
        <v>Africa and the Middle East</v>
      </c>
      <c r="E1649" s="30" t="str">
        <f t="shared" si="354"/>
        <v>Nairobi, Kenya</v>
      </c>
      <c r="F1649" s="31">
        <f t="shared" si="355"/>
        <v>3</v>
      </c>
      <c r="G1649" s="31">
        <f t="shared" si="356"/>
        <v>2</v>
      </c>
      <c r="H1649" s="31">
        <f t="shared" si="357"/>
        <v>3</v>
      </c>
      <c r="I1649" s="31">
        <f t="shared" si="358"/>
        <v>2</v>
      </c>
      <c r="J1649" s="31">
        <f t="shared" si="359"/>
        <v>2</v>
      </c>
      <c r="K1649" s="31">
        <f t="shared" si="360"/>
        <v>2</v>
      </c>
      <c r="L1649" s="31">
        <f t="shared" si="361"/>
        <v>3</v>
      </c>
      <c r="M1649" s="31">
        <f t="shared" si="362"/>
        <v>3</v>
      </c>
      <c r="N1649" s="31">
        <f t="shared" si="363"/>
        <v>2.5</v>
      </c>
      <c r="O1649" s="26" t="s">
        <v>9157</v>
      </c>
      <c r="P1649" s="26" t="s">
        <v>108</v>
      </c>
      <c r="Q1649" s="27">
        <v>43054</v>
      </c>
      <c r="R1649" s="26" t="s">
        <v>305</v>
      </c>
      <c r="S1649" s="26" t="s">
        <v>110</v>
      </c>
      <c r="T1649" s="26" t="s">
        <v>111</v>
      </c>
      <c r="U1649" s="26" t="s">
        <v>307</v>
      </c>
      <c r="V1649" s="26" t="s">
        <v>169</v>
      </c>
      <c r="W1649" s="26" t="s">
        <v>591</v>
      </c>
      <c r="X1649" s="26" t="s">
        <v>592</v>
      </c>
      <c r="Y1649" s="26" t="s">
        <v>9158</v>
      </c>
      <c r="Z1649" s="24"/>
      <c r="AA1649" s="24"/>
      <c r="AB1649" s="26" t="s">
        <v>117</v>
      </c>
      <c r="AC1649" s="28">
        <v>20000</v>
      </c>
      <c r="AD1649" s="24"/>
      <c r="AE1649" s="26" t="s">
        <v>343</v>
      </c>
      <c r="AF1649" s="26" t="s">
        <v>139</v>
      </c>
      <c r="AG1649" s="26" t="s">
        <v>175</v>
      </c>
      <c r="AH1649" s="26" t="s">
        <v>235</v>
      </c>
      <c r="AI1649" s="28">
        <v>20000</v>
      </c>
      <c r="AJ1649" s="24"/>
      <c r="AK1649" s="24"/>
      <c r="AL1649" s="24"/>
      <c r="AM1649" s="24"/>
      <c r="AN1649" s="24"/>
      <c r="AO1649" s="24"/>
      <c r="AP1649" s="24"/>
      <c r="AQ1649" s="24"/>
      <c r="AR1649" s="26" t="s">
        <v>9159</v>
      </c>
      <c r="AS1649" s="26" t="s">
        <v>9160</v>
      </c>
      <c r="AT1649" s="24"/>
      <c r="AU1649" s="26" t="s">
        <v>9161</v>
      </c>
      <c r="AV1649" s="24"/>
      <c r="AW1649" s="28">
        <v>69000</v>
      </c>
      <c r="AX1649" s="26">
        <v>250</v>
      </c>
      <c r="AY1649" s="28">
        <v>80</v>
      </c>
      <c r="AZ1649" s="28">
        <v>85</v>
      </c>
      <c r="BA1649" s="26">
        <v>140</v>
      </c>
      <c r="BB1649" s="24"/>
      <c r="BC1649" s="26" t="s">
        <v>9162</v>
      </c>
      <c r="BD1649" s="26" t="s">
        <v>125</v>
      </c>
      <c r="BE1649" s="24"/>
      <c r="BF1649" s="26" t="s">
        <v>9163</v>
      </c>
      <c r="BG1649" s="26" t="s">
        <v>9164</v>
      </c>
      <c r="BH1649" s="26" t="s">
        <v>9165</v>
      </c>
      <c r="BI1649" s="26" t="s">
        <v>261</v>
      </c>
      <c r="BJ1649" s="26" t="s">
        <v>9166</v>
      </c>
      <c r="BK1649" s="26" t="s">
        <v>8975</v>
      </c>
      <c r="BL1649" s="24"/>
      <c r="BM1649" s="24"/>
      <c r="BN1649" s="24"/>
      <c r="BO1649" s="24"/>
      <c r="BP1649" s="24"/>
      <c r="BQ1649" s="24"/>
      <c r="BR1649" s="26">
        <v>0</v>
      </c>
      <c r="BS1649" s="26">
        <v>0</v>
      </c>
      <c r="BT1649" s="26">
        <v>0</v>
      </c>
      <c r="BU1649" s="26">
        <v>0</v>
      </c>
      <c r="BV1649" s="26">
        <v>0</v>
      </c>
      <c r="BW1649" s="26">
        <v>0</v>
      </c>
      <c r="BX1649" s="26">
        <v>0</v>
      </c>
      <c r="BY1649" s="26">
        <v>0</v>
      </c>
      <c r="BZ1649" s="26" t="s">
        <v>134</v>
      </c>
      <c r="CA1649" s="26" t="s">
        <v>135</v>
      </c>
      <c r="CB1649" s="26" t="s">
        <v>134</v>
      </c>
      <c r="CC1649" s="26" t="s">
        <v>136</v>
      </c>
      <c r="CD1649" s="26" t="s">
        <v>135</v>
      </c>
      <c r="CE1649" s="26" t="s">
        <v>135</v>
      </c>
      <c r="CF1649" s="26" t="s">
        <v>136</v>
      </c>
      <c r="CG1649" s="26" t="s">
        <v>136</v>
      </c>
      <c r="CH1649" s="26" t="s">
        <v>136</v>
      </c>
      <c r="CI1649" s="26" t="s">
        <v>136</v>
      </c>
      <c r="CJ1649" s="26" t="s">
        <v>136</v>
      </c>
      <c r="CK1649" s="26" t="s">
        <v>136</v>
      </c>
      <c r="CL1649" s="26" t="s">
        <v>135</v>
      </c>
      <c r="CM1649" s="26" t="s">
        <v>135</v>
      </c>
      <c r="CN1649" s="26" t="s">
        <v>135</v>
      </c>
      <c r="CO1649" s="26" t="s">
        <v>134</v>
      </c>
      <c r="CP1649" s="26" t="s">
        <v>135</v>
      </c>
      <c r="CQ1649" s="26" t="s">
        <v>137</v>
      </c>
      <c r="CR1649" s="26" t="s">
        <v>134</v>
      </c>
      <c r="CS1649" s="26" t="s">
        <v>136</v>
      </c>
      <c r="CT1649" s="26" t="s">
        <v>135</v>
      </c>
      <c r="CU1649" s="26" t="s">
        <v>135</v>
      </c>
      <c r="CV1649" s="26" t="s">
        <v>135</v>
      </c>
      <c r="CW1649" s="26" t="s">
        <v>136</v>
      </c>
      <c r="CX1649" s="26" t="s">
        <v>138</v>
      </c>
      <c r="CY1649" s="26" t="s">
        <v>136</v>
      </c>
      <c r="CZ1649" s="26" t="s">
        <v>138</v>
      </c>
      <c r="DA1649" s="26" t="s">
        <v>137</v>
      </c>
      <c r="DB1649" s="26" t="s">
        <v>134</v>
      </c>
      <c r="DC1649" s="26" t="s">
        <v>135</v>
      </c>
      <c r="DD1649" s="26" t="s">
        <v>136</v>
      </c>
      <c r="DE1649" s="26" t="s">
        <v>136</v>
      </c>
      <c r="DF1649" s="26" t="s">
        <v>120</v>
      </c>
      <c r="DG1649" s="26" t="s">
        <v>120</v>
      </c>
      <c r="DH1649" s="26" t="s">
        <v>139</v>
      </c>
      <c r="DI1649" s="26" t="s">
        <v>120</v>
      </c>
      <c r="DJ1649" s="26" t="s">
        <v>139</v>
      </c>
      <c r="DK1649" s="26" t="s">
        <v>139</v>
      </c>
      <c r="DL1649" s="26" t="s">
        <v>139</v>
      </c>
      <c r="DM1649" s="26" t="s">
        <v>139</v>
      </c>
      <c r="DN1649" s="26" t="s">
        <v>139</v>
      </c>
      <c r="DO1649" s="26" t="s">
        <v>139</v>
      </c>
    </row>
    <row r="1650" spans="1:119" ht="20.100000000000001" customHeight="1" x14ac:dyDescent="0.25">
      <c r="A1650" s="29" t="str">
        <f t="shared" si="350"/>
        <v/>
      </c>
      <c r="B1650" s="29" t="str">
        <f t="shared" si="351"/>
        <v>Kito International</v>
      </c>
      <c r="C1650" s="29">
        <f t="shared" si="352"/>
        <v>0</v>
      </c>
      <c r="D1650" s="30" t="str">
        <f t="shared" si="353"/>
        <v>Africa and the Middle East</v>
      </c>
      <c r="E1650" s="30" t="str">
        <f t="shared" si="354"/>
        <v>Nairobi, Kenya</v>
      </c>
      <c r="F1650" s="31">
        <f t="shared" si="355"/>
        <v>0</v>
      </c>
      <c r="G1650" s="31">
        <f t="shared" si="356"/>
        <v>0</v>
      </c>
      <c r="H1650" s="31">
        <f t="shared" si="357"/>
        <v>0</v>
      </c>
      <c r="I1650" s="31">
        <f t="shared" si="358"/>
        <v>0</v>
      </c>
      <c r="J1650" s="31">
        <f t="shared" si="359"/>
        <v>0</v>
      </c>
      <c r="K1650" s="31">
        <f t="shared" si="360"/>
        <v>0</v>
      </c>
      <c r="L1650" s="31">
        <f t="shared" si="361"/>
        <v>0</v>
      </c>
      <c r="M1650" s="31">
        <f t="shared" si="362"/>
        <v>0</v>
      </c>
      <c r="N1650" s="31">
        <f t="shared" si="363"/>
        <v>0</v>
      </c>
      <c r="O1650" s="26" t="s">
        <v>9167</v>
      </c>
      <c r="P1650" s="26" t="s">
        <v>108</v>
      </c>
      <c r="Q1650" s="27">
        <v>43088</v>
      </c>
      <c r="R1650" s="24"/>
      <c r="S1650" s="24"/>
      <c r="T1650" s="26" t="s">
        <v>111</v>
      </c>
      <c r="U1650" s="24"/>
      <c r="V1650" s="26" t="s">
        <v>169</v>
      </c>
      <c r="W1650" s="26" t="s">
        <v>591</v>
      </c>
      <c r="X1650" s="26" t="s">
        <v>592</v>
      </c>
      <c r="Y1650" s="26" t="s">
        <v>9158</v>
      </c>
      <c r="Z1650" s="24"/>
      <c r="AA1650" s="24"/>
      <c r="AB1650" s="26" t="s">
        <v>228</v>
      </c>
      <c r="AC1650" s="28">
        <v>25000</v>
      </c>
      <c r="AD1650" s="24"/>
      <c r="AE1650" s="26" t="s">
        <v>343</v>
      </c>
      <c r="AF1650" s="26" t="s">
        <v>139</v>
      </c>
      <c r="AG1650" s="26" t="s">
        <v>175</v>
      </c>
      <c r="AH1650" s="24"/>
      <c r="AI1650" s="28">
        <v>25000</v>
      </c>
      <c r="AJ1650" s="24"/>
      <c r="AK1650" s="24"/>
      <c r="AL1650" s="24"/>
      <c r="AM1650" s="24"/>
      <c r="AN1650" s="26" t="s">
        <v>9168</v>
      </c>
      <c r="AO1650" s="24"/>
      <c r="AP1650" s="24"/>
      <c r="AQ1650" s="24"/>
      <c r="AR1650" s="24"/>
      <c r="AS1650" s="24"/>
      <c r="AT1650" s="24"/>
      <c r="AU1650" s="24"/>
      <c r="AV1650" s="24"/>
      <c r="AW1650" s="28">
        <v>69000</v>
      </c>
      <c r="AX1650" s="26">
        <v>250</v>
      </c>
      <c r="AY1650" s="28">
        <v>0</v>
      </c>
      <c r="AZ1650" s="28">
        <v>0</v>
      </c>
      <c r="BA1650" s="26">
        <v>0</v>
      </c>
      <c r="BB1650" s="24"/>
      <c r="BC1650" s="26" t="s">
        <v>9162</v>
      </c>
      <c r="BD1650" s="24"/>
      <c r="BE1650" s="24"/>
      <c r="BF1650" s="24"/>
      <c r="BG1650" s="24"/>
      <c r="BH1650" s="24"/>
      <c r="BI1650" s="24"/>
      <c r="BJ1650" s="24"/>
      <c r="BK1650" s="24"/>
      <c r="BL1650" s="24"/>
      <c r="BM1650" s="24"/>
      <c r="BN1650" s="24"/>
      <c r="BO1650" s="24"/>
      <c r="BP1650" s="24"/>
      <c r="BQ1650" s="24"/>
      <c r="BR1650" s="26">
        <v>0</v>
      </c>
      <c r="BS1650" s="26">
        <v>0</v>
      </c>
      <c r="BT1650" s="26">
        <v>0</v>
      </c>
      <c r="BU1650" s="26">
        <v>0</v>
      </c>
      <c r="BV1650" s="26">
        <v>0</v>
      </c>
      <c r="BW1650" s="26">
        <v>0</v>
      </c>
      <c r="BX1650" s="26">
        <v>0</v>
      </c>
      <c r="BY1650" s="26">
        <v>0</v>
      </c>
      <c r="BZ1650" s="24"/>
      <c r="CA1650" s="24"/>
      <c r="CB1650" s="24"/>
      <c r="CC1650" s="24"/>
      <c r="CD1650" s="24"/>
      <c r="CE1650" s="24"/>
      <c r="CF1650" s="24"/>
      <c r="CG1650" s="24"/>
      <c r="CH1650" s="24"/>
      <c r="CI1650" s="24"/>
      <c r="CJ1650" s="24"/>
      <c r="CK1650" s="24"/>
      <c r="CL1650" s="24"/>
      <c r="CM1650" s="24"/>
      <c r="CN1650" s="24"/>
      <c r="CO1650" s="24"/>
      <c r="CP1650" s="24"/>
      <c r="CQ1650" s="24"/>
      <c r="CR1650" s="24"/>
      <c r="CS1650" s="24"/>
      <c r="CT1650" s="24"/>
      <c r="CU1650" s="24"/>
      <c r="CV1650" s="24"/>
      <c r="CW1650" s="24"/>
      <c r="CX1650" s="24"/>
      <c r="CY1650" s="24"/>
      <c r="CZ1650" s="24"/>
      <c r="DA1650" s="24"/>
      <c r="DB1650" s="24"/>
      <c r="DC1650" s="24"/>
      <c r="DD1650" s="24"/>
      <c r="DE1650" s="24"/>
      <c r="DF1650" s="26" t="s">
        <v>139</v>
      </c>
      <c r="DG1650" s="26" t="s">
        <v>139</v>
      </c>
      <c r="DH1650" s="26" t="s">
        <v>139</v>
      </c>
      <c r="DI1650" s="26" t="s">
        <v>139</v>
      </c>
      <c r="DJ1650" s="26" t="s">
        <v>139</v>
      </c>
      <c r="DK1650" s="26" t="s">
        <v>139</v>
      </c>
      <c r="DL1650" s="26" t="s">
        <v>139</v>
      </c>
      <c r="DM1650" s="26" t="s">
        <v>139</v>
      </c>
      <c r="DN1650" s="26" t="s">
        <v>139</v>
      </c>
      <c r="DO1650" s="26" t="s">
        <v>139</v>
      </c>
    </row>
    <row r="1651" spans="1:119" ht="20.100000000000001" customHeight="1" x14ac:dyDescent="0.25">
      <c r="A1651" s="29" t="str">
        <f t="shared" si="350"/>
        <v>Kito International6</v>
      </c>
      <c r="B1651" s="29" t="str">
        <f t="shared" si="351"/>
        <v>Kito International</v>
      </c>
      <c r="C1651" s="29">
        <f t="shared" si="352"/>
        <v>6</v>
      </c>
      <c r="D1651" s="30" t="str">
        <f t="shared" si="353"/>
        <v>Africa and the Middle East</v>
      </c>
      <c r="E1651" s="30" t="str">
        <f t="shared" si="354"/>
        <v>Nairobi, Kenya</v>
      </c>
      <c r="F1651" s="31">
        <f t="shared" si="355"/>
        <v>3</v>
      </c>
      <c r="G1651" s="31">
        <f t="shared" si="356"/>
        <v>2</v>
      </c>
      <c r="H1651" s="31">
        <f t="shared" si="357"/>
        <v>3</v>
      </c>
      <c r="I1651" s="31">
        <f t="shared" si="358"/>
        <v>4</v>
      </c>
      <c r="J1651" s="31">
        <f t="shared" si="359"/>
        <v>4</v>
      </c>
      <c r="K1651" s="31">
        <f t="shared" si="360"/>
        <v>3</v>
      </c>
      <c r="L1651" s="31">
        <f t="shared" si="361"/>
        <v>4</v>
      </c>
      <c r="M1651" s="31">
        <f t="shared" si="362"/>
        <v>4</v>
      </c>
      <c r="N1651" s="31">
        <f t="shared" si="363"/>
        <v>3.4</v>
      </c>
      <c r="O1651" s="26" t="s">
        <v>9169</v>
      </c>
      <c r="P1651" s="26" t="s">
        <v>108</v>
      </c>
      <c r="Q1651" s="27">
        <v>42640</v>
      </c>
      <c r="R1651" s="26" t="s">
        <v>166</v>
      </c>
      <c r="S1651" s="26" t="s">
        <v>141</v>
      </c>
      <c r="T1651" s="26" t="s">
        <v>142</v>
      </c>
      <c r="U1651" s="26" t="s">
        <v>307</v>
      </c>
      <c r="V1651" s="26" t="s">
        <v>169</v>
      </c>
      <c r="W1651" s="26" t="s">
        <v>591</v>
      </c>
      <c r="X1651" s="26" t="s">
        <v>592</v>
      </c>
      <c r="Y1651" s="26" t="s">
        <v>9158</v>
      </c>
      <c r="Z1651" s="24"/>
      <c r="AA1651" s="24"/>
      <c r="AB1651" s="26" t="s">
        <v>117</v>
      </c>
      <c r="AC1651" s="28">
        <v>18000</v>
      </c>
      <c r="AD1651" s="24"/>
      <c r="AE1651" s="26" t="s">
        <v>343</v>
      </c>
      <c r="AF1651" s="26" t="s">
        <v>139</v>
      </c>
      <c r="AG1651" s="26" t="s">
        <v>175</v>
      </c>
      <c r="AH1651" s="26" t="s">
        <v>250</v>
      </c>
      <c r="AI1651" s="28">
        <v>18000</v>
      </c>
      <c r="AJ1651" s="26" t="s">
        <v>9170</v>
      </c>
      <c r="AK1651" s="26" t="s">
        <v>9171</v>
      </c>
      <c r="AL1651" s="26" t="s">
        <v>9172</v>
      </c>
      <c r="AM1651" s="24"/>
      <c r="AN1651" s="24"/>
      <c r="AO1651" s="24"/>
      <c r="AP1651" s="24"/>
      <c r="AQ1651" s="26" t="s">
        <v>9173</v>
      </c>
      <c r="AR1651" s="24"/>
      <c r="AS1651" s="24"/>
      <c r="AT1651" s="26" t="s">
        <v>9174</v>
      </c>
      <c r="AU1651" s="26" t="s">
        <v>9175</v>
      </c>
      <c r="AV1651" s="24"/>
      <c r="AW1651" s="28">
        <v>43100</v>
      </c>
      <c r="AX1651" s="26">
        <v>135</v>
      </c>
      <c r="AY1651" s="28">
        <v>75</v>
      </c>
      <c r="AZ1651" s="28">
        <v>60</v>
      </c>
      <c r="BA1651" s="26">
        <v>0</v>
      </c>
      <c r="BB1651" s="26" t="s">
        <v>241</v>
      </c>
      <c r="BC1651" s="26" t="s">
        <v>9162</v>
      </c>
      <c r="BD1651" s="26" t="s">
        <v>125</v>
      </c>
      <c r="BE1651" s="24"/>
      <c r="BF1651" s="26" t="s">
        <v>9176</v>
      </c>
      <c r="BG1651" s="26" t="s">
        <v>591</v>
      </c>
      <c r="BH1651" s="26" t="s">
        <v>9163</v>
      </c>
      <c r="BI1651" s="26" t="s">
        <v>2920</v>
      </c>
      <c r="BJ1651" s="26" t="s">
        <v>9177</v>
      </c>
      <c r="BK1651" s="26" t="s">
        <v>591</v>
      </c>
      <c r="BL1651" s="24"/>
      <c r="BM1651" s="24"/>
      <c r="BN1651" s="24"/>
      <c r="BO1651" s="24"/>
      <c r="BP1651" s="24"/>
      <c r="BQ1651" s="24"/>
      <c r="BR1651" s="26">
        <v>3</v>
      </c>
      <c r="BS1651" s="26">
        <v>2</v>
      </c>
      <c r="BT1651" s="26">
        <v>3</v>
      </c>
      <c r="BU1651" s="26">
        <v>4</v>
      </c>
      <c r="BV1651" s="26">
        <v>4</v>
      </c>
      <c r="BW1651" s="26">
        <v>3</v>
      </c>
      <c r="BX1651" s="26">
        <v>4</v>
      </c>
      <c r="BY1651" s="26">
        <v>4</v>
      </c>
      <c r="BZ1651" s="24"/>
      <c r="CA1651" s="24"/>
      <c r="CB1651" s="24"/>
      <c r="CC1651" s="24"/>
      <c r="CD1651" s="24"/>
      <c r="CE1651" s="24"/>
      <c r="CF1651" s="24"/>
      <c r="CG1651" s="24"/>
      <c r="CH1651" s="24"/>
      <c r="CI1651" s="24"/>
      <c r="CJ1651" s="24"/>
      <c r="CK1651" s="24"/>
      <c r="CL1651" s="24"/>
      <c r="CM1651" s="24"/>
      <c r="CN1651" s="24"/>
      <c r="CO1651" s="24"/>
      <c r="CP1651" s="24"/>
      <c r="CQ1651" s="24"/>
      <c r="CR1651" s="24"/>
      <c r="CS1651" s="24"/>
      <c r="CT1651" s="24"/>
      <c r="CU1651" s="24"/>
      <c r="CV1651" s="24"/>
      <c r="CW1651" s="24"/>
      <c r="CX1651" s="24"/>
      <c r="CY1651" s="24"/>
      <c r="CZ1651" s="24"/>
      <c r="DA1651" s="24"/>
      <c r="DB1651" s="24"/>
      <c r="DC1651" s="24"/>
      <c r="DD1651" s="24"/>
      <c r="DE1651" s="24"/>
      <c r="DF1651" s="26" t="s">
        <v>120</v>
      </c>
      <c r="DG1651" s="26" t="s">
        <v>120</v>
      </c>
      <c r="DH1651" s="26" t="s">
        <v>120</v>
      </c>
      <c r="DI1651" s="26" t="s">
        <v>120</v>
      </c>
      <c r="DJ1651" s="26" t="s">
        <v>139</v>
      </c>
      <c r="DK1651" s="26" t="s">
        <v>139</v>
      </c>
      <c r="DL1651" s="26" t="s">
        <v>139</v>
      </c>
      <c r="DM1651" s="26" t="s">
        <v>139</v>
      </c>
      <c r="DN1651" s="26" t="s">
        <v>139</v>
      </c>
      <c r="DO1651" s="26" t="s">
        <v>139</v>
      </c>
    </row>
    <row r="1652" spans="1:119" ht="35.1" customHeight="1" x14ac:dyDescent="0.25">
      <c r="A1652" s="29" t="str">
        <f t="shared" si="350"/>
        <v/>
      </c>
      <c r="B1652" s="29" t="str">
        <f t="shared" si="351"/>
        <v>Kito International</v>
      </c>
      <c r="C1652" s="29">
        <f t="shared" si="352"/>
        <v>0</v>
      </c>
      <c r="D1652" s="30" t="str">
        <f t="shared" si="353"/>
        <v>Africa and the Middle East</v>
      </c>
      <c r="E1652" s="30" t="str">
        <f t="shared" si="354"/>
        <v>Nairobi, Kenya</v>
      </c>
      <c r="F1652" s="31">
        <f t="shared" si="355"/>
        <v>0</v>
      </c>
      <c r="G1652" s="31">
        <f t="shared" si="356"/>
        <v>0</v>
      </c>
      <c r="H1652" s="31">
        <f t="shared" si="357"/>
        <v>0</v>
      </c>
      <c r="I1652" s="31">
        <f t="shared" si="358"/>
        <v>0</v>
      </c>
      <c r="J1652" s="31">
        <f t="shared" si="359"/>
        <v>0</v>
      </c>
      <c r="K1652" s="31">
        <f t="shared" si="360"/>
        <v>0</v>
      </c>
      <c r="L1652" s="31">
        <f t="shared" si="361"/>
        <v>0</v>
      </c>
      <c r="M1652" s="31">
        <f t="shared" si="362"/>
        <v>0</v>
      </c>
      <c r="N1652" s="31">
        <f t="shared" si="363"/>
        <v>0</v>
      </c>
      <c r="O1652" s="26" t="s">
        <v>16215</v>
      </c>
      <c r="P1652" s="26" t="s">
        <v>108</v>
      </c>
      <c r="Q1652" s="27">
        <v>42716</v>
      </c>
      <c r="R1652" s="24"/>
      <c r="S1652" s="24"/>
      <c r="T1652" s="26" t="s">
        <v>142</v>
      </c>
      <c r="U1652" s="24"/>
      <c r="V1652" s="26" t="s">
        <v>169</v>
      </c>
      <c r="W1652" s="26" t="s">
        <v>591</v>
      </c>
      <c r="X1652" s="26" t="s">
        <v>592</v>
      </c>
      <c r="Y1652" s="26" t="s">
        <v>9158</v>
      </c>
      <c r="Z1652" s="24"/>
      <c r="AA1652" s="24"/>
      <c r="AB1652" s="26" t="s">
        <v>15736</v>
      </c>
      <c r="AC1652" s="28">
        <v>1400</v>
      </c>
      <c r="AD1652" s="24"/>
      <c r="AE1652" s="26" t="s">
        <v>343</v>
      </c>
      <c r="AF1652" s="26" t="s">
        <v>139</v>
      </c>
      <c r="AG1652" s="26" t="s">
        <v>175</v>
      </c>
      <c r="AH1652" s="24"/>
      <c r="AI1652" s="28">
        <v>1400</v>
      </c>
      <c r="AJ1652" s="24"/>
      <c r="AK1652" s="24"/>
      <c r="AL1652" s="24"/>
      <c r="AM1652" s="24"/>
      <c r="AN1652" s="24"/>
      <c r="AO1652" s="24"/>
      <c r="AP1652" s="24"/>
      <c r="AQ1652" s="24"/>
      <c r="AR1652" s="24"/>
      <c r="AS1652" s="24"/>
      <c r="AT1652" s="24"/>
      <c r="AU1652" s="24"/>
      <c r="AV1652" s="24"/>
      <c r="AW1652" s="28">
        <v>0</v>
      </c>
      <c r="AX1652" s="26">
        <v>0</v>
      </c>
      <c r="AY1652" s="28">
        <v>0</v>
      </c>
      <c r="AZ1652" s="28">
        <v>0</v>
      </c>
      <c r="BA1652" s="26">
        <v>0</v>
      </c>
      <c r="BB1652" s="24"/>
      <c r="BC1652" s="26" t="s">
        <v>9162</v>
      </c>
      <c r="BD1652" s="24"/>
      <c r="BE1652" s="24"/>
      <c r="BF1652" s="24"/>
      <c r="BG1652" s="24"/>
      <c r="BH1652" s="24"/>
      <c r="BI1652" s="24"/>
      <c r="BJ1652" s="24"/>
      <c r="BK1652" s="24"/>
      <c r="BL1652" s="24"/>
      <c r="BM1652" s="24"/>
      <c r="BN1652" s="24"/>
      <c r="BO1652" s="24"/>
      <c r="BP1652" s="24"/>
      <c r="BQ1652" s="24"/>
      <c r="BR1652" s="26">
        <v>0</v>
      </c>
      <c r="BS1652" s="26">
        <v>0</v>
      </c>
      <c r="BT1652" s="26">
        <v>0</v>
      </c>
      <c r="BU1652" s="26">
        <v>0</v>
      </c>
      <c r="BV1652" s="26">
        <v>0</v>
      </c>
      <c r="BW1652" s="26">
        <v>0</v>
      </c>
      <c r="BX1652" s="26">
        <v>0</v>
      </c>
      <c r="BY1652" s="26">
        <v>0</v>
      </c>
      <c r="BZ1652" s="24"/>
      <c r="CA1652" s="24"/>
      <c r="CB1652" s="24"/>
      <c r="CC1652" s="24"/>
      <c r="CD1652" s="24"/>
      <c r="CE1652" s="24"/>
      <c r="CF1652" s="24"/>
      <c r="CG1652" s="24"/>
      <c r="CH1652" s="24"/>
      <c r="CI1652" s="24"/>
      <c r="CJ1652" s="24"/>
      <c r="CK1652" s="24"/>
      <c r="CL1652" s="24"/>
      <c r="CM1652" s="24"/>
      <c r="CN1652" s="24"/>
      <c r="CO1652" s="24"/>
      <c r="CP1652" s="24"/>
      <c r="CQ1652" s="24"/>
      <c r="CR1652" s="24"/>
      <c r="CS1652" s="24"/>
      <c r="CT1652" s="24"/>
      <c r="CU1652" s="24"/>
      <c r="CV1652" s="24"/>
      <c r="CW1652" s="24"/>
      <c r="CX1652" s="24"/>
      <c r="CY1652" s="24"/>
      <c r="CZ1652" s="24"/>
      <c r="DA1652" s="24"/>
      <c r="DB1652" s="24"/>
      <c r="DC1652" s="24"/>
      <c r="DD1652" s="24"/>
      <c r="DE1652" s="24"/>
      <c r="DF1652" s="26" t="s">
        <v>139</v>
      </c>
      <c r="DG1652" s="26" t="s">
        <v>139</v>
      </c>
      <c r="DH1652" s="26" t="s">
        <v>139</v>
      </c>
      <c r="DI1652" s="26" t="s">
        <v>139</v>
      </c>
      <c r="DJ1652" s="26" t="s">
        <v>139</v>
      </c>
      <c r="DK1652" s="26" t="s">
        <v>139</v>
      </c>
      <c r="DL1652" s="26" t="s">
        <v>139</v>
      </c>
      <c r="DM1652" s="26" t="s">
        <v>139</v>
      </c>
      <c r="DN1652" s="26" t="s">
        <v>139</v>
      </c>
      <c r="DO1652" s="26" t="s">
        <v>139</v>
      </c>
    </row>
    <row r="1653" spans="1:119" ht="20.100000000000001" customHeight="1" x14ac:dyDescent="0.25">
      <c r="A1653" s="29" t="str">
        <f t="shared" si="350"/>
        <v/>
      </c>
      <c r="B1653" s="29" t="str">
        <f t="shared" si="351"/>
        <v>Kito International</v>
      </c>
      <c r="C1653" s="29">
        <f t="shared" si="352"/>
        <v>0</v>
      </c>
      <c r="D1653" s="30" t="str">
        <f t="shared" si="353"/>
        <v>Africa and the Middle East</v>
      </c>
      <c r="E1653" s="30" t="str">
        <f t="shared" si="354"/>
        <v>Nairobi, Kenya</v>
      </c>
      <c r="F1653" s="31">
        <f t="shared" si="355"/>
        <v>0</v>
      </c>
      <c r="G1653" s="31">
        <f t="shared" si="356"/>
        <v>0</v>
      </c>
      <c r="H1653" s="31">
        <f t="shared" si="357"/>
        <v>0</v>
      </c>
      <c r="I1653" s="31">
        <f t="shared" si="358"/>
        <v>0</v>
      </c>
      <c r="J1653" s="31">
        <f t="shared" si="359"/>
        <v>0</v>
      </c>
      <c r="K1653" s="31">
        <f t="shared" si="360"/>
        <v>0</v>
      </c>
      <c r="L1653" s="31">
        <f t="shared" si="361"/>
        <v>0</v>
      </c>
      <c r="M1653" s="31">
        <f t="shared" si="362"/>
        <v>0</v>
      </c>
      <c r="N1653" s="31">
        <f t="shared" si="363"/>
        <v>0</v>
      </c>
      <c r="O1653" s="26" t="s">
        <v>16216</v>
      </c>
      <c r="P1653" s="26" t="s">
        <v>108</v>
      </c>
      <c r="Q1653" s="27">
        <v>42410</v>
      </c>
      <c r="R1653" s="24"/>
      <c r="S1653" s="24"/>
      <c r="T1653" s="26" t="s">
        <v>157</v>
      </c>
      <c r="U1653" s="24"/>
      <c r="V1653" s="26" t="s">
        <v>169</v>
      </c>
      <c r="W1653" s="26" t="s">
        <v>591</v>
      </c>
      <c r="X1653" s="26" t="s">
        <v>592</v>
      </c>
      <c r="Y1653" s="26" t="s">
        <v>9158</v>
      </c>
      <c r="Z1653" s="24"/>
      <c r="AA1653" s="24"/>
      <c r="AB1653" s="26" t="s">
        <v>15733</v>
      </c>
      <c r="AC1653" s="28">
        <v>5600</v>
      </c>
      <c r="AD1653" s="24"/>
      <c r="AE1653" s="26" t="s">
        <v>343</v>
      </c>
      <c r="AF1653" s="26" t="s">
        <v>139</v>
      </c>
      <c r="AG1653" s="26" t="s">
        <v>175</v>
      </c>
      <c r="AH1653" s="24"/>
      <c r="AI1653" s="28">
        <v>5600</v>
      </c>
      <c r="AJ1653" s="24"/>
      <c r="AK1653" s="24"/>
      <c r="AL1653" s="24"/>
      <c r="AM1653" s="24"/>
      <c r="AN1653" s="24"/>
      <c r="AO1653" s="24"/>
      <c r="AP1653" s="24"/>
      <c r="AQ1653" s="24"/>
      <c r="AR1653" s="24"/>
      <c r="AS1653" s="24"/>
      <c r="AT1653" s="24"/>
      <c r="AU1653" s="24"/>
      <c r="AV1653" s="24"/>
      <c r="AW1653" s="24"/>
      <c r="AX1653" s="24"/>
      <c r="AY1653" s="24"/>
      <c r="AZ1653" s="24"/>
      <c r="BA1653" s="24"/>
      <c r="BB1653" s="24"/>
      <c r="BC1653" s="26" t="s">
        <v>9162</v>
      </c>
      <c r="BD1653" s="24"/>
      <c r="BE1653" s="24"/>
      <c r="BF1653" s="24"/>
      <c r="BG1653" s="24"/>
      <c r="BH1653" s="24"/>
      <c r="BI1653" s="24"/>
      <c r="BJ1653" s="24"/>
      <c r="BK1653" s="24"/>
      <c r="BL1653" s="24"/>
      <c r="BM1653" s="24"/>
      <c r="BN1653" s="24"/>
      <c r="BO1653" s="24"/>
      <c r="BP1653" s="24"/>
      <c r="BQ1653" s="24"/>
      <c r="BR1653" s="24"/>
      <c r="BS1653" s="24"/>
      <c r="BT1653" s="24"/>
      <c r="BU1653" s="24"/>
      <c r="BV1653" s="24"/>
      <c r="BW1653" s="24"/>
      <c r="BX1653" s="24"/>
      <c r="BY1653" s="24"/>
      <c r="BZ1653" s="24"/>
      <c r="CA1653" s="24"/>
      <c r="CB1653" s="24"/>
      <c r="CC1653" s="24"/>
      <c r="CD1653" s="24"/>
      <c r="CE1653" s="24"/>
      <c r="CF1653" s="24"/>
      <c r="CG1653" s="24"/>
      <c r="CH1653" s="24"/>
      <c r="CI1653" s="24"/>
      <c r="CJ1653" s="24"/>
      <c r="CK1653" s="24"/>
      <c r="CL1653" s="24"/>
      <c r="CM1653" s="24"/>
      <c r="CN1653" s="24"/>
      <c r="CO1653" s="24"/>
      <c r="CP1653" s="24"/>
      <c r="CQ1653" s="24"/>
      <c r="CR1653" s="24"/>
      <c r="CS1653" s="24"/>
      <c r="CT1653" s="24"/>
      <c r="CU1653" s="24"/>
      <c r="CV1653" s="24"/>
      <c r="CW1653" s="24"/>
      <c r="CX1653" s="24"/>
      <c r="CY1653" s="24"/>
      <c r="CZ1653" s="24"/>
      <c r="DA1653" s="24"/>
      <c r="DB1653" s="24"/>
      <c r="DC1653" s="24"/>
      <c r="DD1653" s="24"/>
      <c r="DE1653" s="24"/>
      <c r="DF1653" s="26" t="s">
        <v>139</v>
      </c>
      <c r="DG1653" s="26" t="s">
        <v>139</v>
      </c>
      <c r="DH1653" s="26" t="s">
        <v>139</v>
      </c>
      <c r="DI1653" s="26" t="s">
        <v>139</v>
      </c>
      <c r="DJ1653" s="26" t="s">
        <v>139</v>
      </c>
      <c r="DK1653" s="26" t="s">
        <v>139</v>
      </c>
      <c r="DL1653" s="26" t="s">
        <v>139</v>
      </c>
      <c r="DM1653" s="26" t="s">
        <v>139</v>
      </c>
      <c r="DN1653" s="26" t="s">
        <v>139</v>
      </c>
      <c r="DO1653" s="26" t="s">
        <v>139</v>
      </c>
    </row>
    <row r="1654" spans="1:119" ht="20.100000000000001" customHeight="1" x14ac:dyDescent="0.25">
      <c r="A1654" s="29" t="str">
        <f t="shared" si="350"/>
        <v>Kito International5</v>
      </c>
      <c r="B1654" s="29" t="str">
        <f t="shared" si="351"/>
        <v>Kito International</v>
      </c>
      <c r="C1654" s="29">
        <f t="shared" si="352"/>
        <v>5</v>
      </c>
      <c r="D1654" s="30" t="str">
        <f t="shared" si="353"/>
        <v>Africa and the Middle East</v>
      </c>
      <c r="E1654" s="30" t="str">
        <f t="shared" si="354"/>
        <v>Nairobi, Kenya</v>
      </c>
      <c r="F1654" s="31">
        <f t="shared" si="355"/>
        <v>2</v>
      </c>
      <c r="G1654" s="31">
        <f t="shared" si="356"/>
        <v>2</v>
      </c>
      <c r="H1654" s="31">
        <f t="shared" si="357"/>
        <v>3</v>
      </c>
      <c r="I1654" s="31">
        <f t="shared" si="358"/>
        <v>3</v>
      </c>
      <c r="J1654" s="31">
        <f t="shared" si="359"/>
        <v>3</v>
      </c>
      <c r="K1654" s="31">
        <f t="shared" si="360"/>
        <v>3</v>
      </c>
      <c r="L1654" s="31">
        <f t="shared" si="361"/>
        <v>4</v>
      </c>
      <c r="M1654" s="31">
        <f t="shared" si="362"/>
        <v>4</v>
      </c>
      <c r="N1654" s="31">
        <f t="shared" si="363"/>
        <v>3</v>
      </c>
      <c r="O1654" s="26" t="s">
        <v>9178</v>
      </c>
      <c r="P1654" s="26" t="s">
        <v>108</v>
      </c>
      <c r="Q1654" s="27">
        <v>42502</v>
      </c>
      <c r="R1654" s="26" t="s">
        <v>166</v>
      </c>
      <c r="S1654" s="26" t="s">
        <v>184</v>
      </c>
      <c r="T1654" s="26" t="s">
        <v>157</v>
      </c>
      <c r="U1654" s="26" t="s">
        <v>307</v>
      </c>
      <c r="V1654" s="26" t="s">
        <v>169</v>
      </c>
      <c r="W1654" s="26" t="s">
        <v>591</v>
      </c>
      <c r="X1654" s="26" t="s">
        <v>592</v>
      </c>
      <c r="Y1654" s="26" t="s">
        <v>9158</v>
      </c>
      <c r="Z1654" s="24"/>
      <c r="AA1654" s="24"/>
      <c r="AB1654" s="26" t="s">
        <v>117</v>
      </c>
      <c r="AC1654" s="28">
        <v>16000</v>
      </c>
      <c r="AD1654" s="24"/>
      <c r="AE1654" s="26" t="s">
        <v>343</v>
      </c>
      <c r="AF1654" s="26" t="s">
        <v>139</v>
      </c>
      <c r="AG1654" s="26" t="s">
        <v>175</v>
      </c>
      <c r="AH1654" s="26" t="s">
        <v>176</v>
      </c>
      <c r="AI1654" s="28">
        <v>16000</v>
      </c>
      <c r="AJ1654" s="26" t="s">
        <v>9179</v>
      </c>
      <c r="AK1654" s="26" t="s">
        <v>9180</v>
      </c>
      <c r="AL1654" s="26" t="s">
        <v>9181</v>
      </c>
      <c r="AM1654" s="24"/>
      <c r="AN1654" s="24"/>
      <c r="AO1654" s="24"/>
      <c r="AP1654" s="24"/>
      <c r="AQ1654" s="26" t="s">
        <v>9182</v>
      </c>
      <c r="AR1654" s="24"/>
      <c r="AS1654" s="24"/>
      <c r="AT1654" s="26" t="s">
        <v>9183</v>
      </c>
      <c r="AU1654" s="24"/>
      <c r="AV1654" s="24"/>
      <c r="AW1654" s="28">
        <v>42000</v>
      </c>
      <c r="AX1654" s="26">
        <v>125</v>
      </c>
      <c r="AY1654" s="28">
        <v>50</v>
      </c>
      <c r="AZ1654" s="28">
        <v>50</v>
      </c>
      <c r="BA1654" s="26">
        <v>0</v>
      </c>
      <c r="BB1654" s="26" t="s">
        <v>241</v>
      </c>
      <c r="BC1654" s="26" t="s">
        <v>9162</v>
      </c>
      <c r="BD1654" s="26" t="s">
        <v>125</v>
      </c>
      <c r="BE1654" s="24"/>
      <c r="BF1654" s="26" t="s">
        <v>9176</v>
      </c>
      <c r="BG1654" s="26" t="s">
        <v>591</v>
      </c>
      <c r="BH1654" s="26" t="s">
        <v>9163</v>
      </c>
      <c r="BI1654" s="26" t="s">
        <v>2920</v>
      </c>
      <c r="BJ1654" s="26" t="s">
        <v>9177</v>
      </c>
      <c r="BK1654" s="26" t="s">
        <v>591</v>
      </c>
      <c r="BL1654" s="24"/>
      <c r="BM1654" s="24"/>
      <c r="BN1654" s="24"/>
      <c r="BO1654" s="24"/>
      <c r="BP1654" s="24"/>
      <c r="BQ1654" s="24"/>
      <c r="BR1654" s="26">
        <v>2</v>
      </c>
      <c r="BS1654" s="26">
        <v>2</v>
      </c>
      <c r="BT1654" s="26">
        <v>3</v>
      </c>
      <c r="BU1654" s="26">
        <v>3</v>
      </c>
      <c r="BV1654" s="26">
        <v>3</v>
      </c>
      <c r="BW1654" s="26">
        <v>3</v>
      </c>
      <c r="BX1654" s="26">
        <v>4</v>
      </c>
      <c r="BY1654" s="26">
        <v>4</v>
      </c>
      <c r="BZ1654" s="24"/>
      <c r="CA1654" s="24"/>
      <c r="CB1654" s="24"/>
      <c r="CC1654" s="24"/>
      <c r="CD1654" s="24"/>
      <c r="CE1654" s="24"/>
      <c r="CF1654" s="24"/>
      <c r="CG1654" s="24"/>
      <c r="CH1654" s="24"/>
      <c r="CI1654" s="24"/>
      <c r="CJ1654" s="24"/>
      <c r="CK1654" s="24"/>
      <c r="CL1654" s="24"/>
      <c r="CM1654" s="24"/>
      <c r="CN1654" s="24"/>
      <c r="CO1654" s="24"/>
      <c r="CP1654" s="24"/>
      <c r="CQ1654" s="24"/>
      <c r="CR1654" s="24"/>
      <c r="CS1654" s="24"/>
      <c r="CT1654" s="24"/>
      <c r="CU1654" s="24"/>
      <c r="CV1654" s="24"/>
      <c r="CW1654" s="24"/>
      <c r="CX1654" s="24"/>
      <c r="CY1654" s="24"/>
      <c r="CZ1654" s="24"/>
      <c r="DA1654" s="24"/>
      <c r="DB1654" s="24"/>
      <c r="DC1654" s="24"/>
      <c r="DD1654" s="24"/>
      <c r="DE1654" s="24"/>
      <c r="DF1654" s="26" t="s">
        <v>120</v>
      </c>
      <c r="DG1654" s="26" t="s">
        <v>120</v>
      </c>
      <c r="DH1654" s="26" t="s">
        <v>120</v>
      </c>
      <c r="DI1654" s="26" t="s">
        <v>120</v>
      </c>
      <c r="DJ1654" s="26" t="s">
        <v>139</v>
      </c>
      <c r="DK1654" s="26" t="s">
        <v>139</v>
      </c>
      <c r="DL1654" s="26" t="s">
        <v>139</v>
      </c>
      <c r="DM1654" s="26" t="s">
        <v>139</v>
      </c>
      <c r="DN1654" s="26" t="s">
        <v>139</v>
      </c>
      <c r="DO1654" s="26" t="s">
        <v>139</v>
      </c>
    </row>
    <row r="1655" spans="1:119" ht="20.100000000000001" customHeight="1" x14ac:dyDescent="0.25">
      <c r="A1655" s="29" t="str">
        <f t="shared" si="350"/>
        <v>Kito International4</v>
      </c>
      <c r="B1655" s="29" t="str">
        <f t="shared" si="351"/>
        <v>Kito International</v>
      </c>
      <c r="C1655" s="29">
        <f t="shared" si="352"/>
        <v>4</v>
      </c>
      <c r="D1655" s="30" t="str">
        <f t="shared" si="353"/>
        <v>Africa and the Middle East</v>
      </c>
      <c r="E1655" s="30" t="str">
        <f t="shared" si="354"/>
        <v>Nairobi, Kenya</v>
      </c>
      <c r="F1655" s="31">
        <f t="shared" si="355"/>
        <v>2</v>
      </c>
      <c r="G1655" s="31">
        <f t="shared" si="356"/>
        <v>1</v>
      </c>
      <c r="H1655" s="31">
        <f t="shared" si="357"/>
        <v>3</v>
      </c>
      <c r="I1655" s="31">
        <f t="shared" si="358"/>
        <v>3</v>
      </c>
      <c r="J1655" s="31">
        <f t="shared" si="359"/>
        <v>2</v>
      </c>
      <c r="K1655" s="31">
        <f t="shared" si="360"/>
        <v>2</v>
      </c>
      <c r="L1655" s="31">
        <f t="shared" si="361"/>
        <v>3</v>
      </c>
      <c r="M1655" s="31">
        <f t="shared" si="362"/>
        <v>3</v>
      </c>
      <c r="N1655" s="31">
        <f t="shared" si="363"/>
        <v>2.4</v>
      </c>
      <c r="O1655" s="26" t="s">
        <v>9184</v>
      </c>
      <c r="P1655" s="26" t="s">
        <v>108</v>
      </c>
      <c r="Q1655" s="27">
        <v>42129</v>
      </c>
      <c r="R1655" s="26" t="s">
        <v>166</v>
      </c>
      <c r="S1655" s="26" t="s">
        <v>277</v>
      </c>
      <c r="T1655" s="26" t="s">
        <v>278</v>
      </c>
      <c r="U1655" s="26" t="s">
        <v>307</v>
      </c>
      <c r="V1655" s="26" t="s">
        <v>169</v>
      </c>
      <c r="W1655" s="26" t="s">
        <v>591</v>
      </c>
      <c r="X1655" s="26" t="s">
        <v>592</v>
      </c>
      <c r="Y1655" s="26" t="s">
        <v>9158</v>
      </c>
      <c r="Z1655" s="24"/>
      <c r="AA1655" s="24"/>
      <c r="AB1655" s="26" t="s">
        <v>117</v>
      </c>
      <c r="AC1655" s="28">
        <v>6000</v>
      </c>
      <c r="AD1655" s="24"/>
      <c r="AE1655" s="26" t="s">
        <v>343</v>
      </c>
      <c r="AF1655" s="26" t="s">
        <v>139</v>
      </c>
      <c r="AG1655" s="26" t="s">
        <v>175</v>
      </c>
      <c r="AH1655" s="26" t="s">
        <v>185</v>
      </c>
      <c r="AI1655" s="28">
        <v>6000</v>
      </c>
      <c r="AJ1655" s="26" t="s">
        <v>9185</v>
      </c>
      <c r="AK1655" s="26" t="s">
        <v>9186</v>
      </c>
      <c r="AL1655" s="26" t="s">
        <v>9187</v>
      </c>
      <c r="AM1655" s="24"/>
      <c r="AN1655" s="24"/>
      <c r="AO1655" s="24"/>
      <c r="AP1655" s="24"/>
      <c r="AQ1655" s="26" t="s">
        <v>9188</v>
      </c>
      <c r="AR1655" s="24"/>
      <c r="AS1655" s="24"/>
      <c r="AT1655" s="24"/>
      <c r="AU1655" s="26" t="s">
        <v>9189</v>
      </c>
      <c r="AV1655" s="24"/>
      <c r="AW1655" s="28">
        <v>26000</v>
      </c>
      <c r="AX1655" s="26">
        <v>120</v>
      </c>
      <c r="AY1655" s="28">
        <v>60</v>
      </c>
      <c r="AZ1655" s="28">
        <v>35</v>
      </c>
      <c r="BA1655" s="26">
        <v>0</v>
      </c>
      <c r="BB1655" s="26" t="s">
        <v>241</v>
      </c>
      <c r="BC1655" s="26" t="s">
        <v>9162</v>
      </c>
      <c r="BD1655" s="26" t="s">
        <v>125</v>
      </c>
      <c r="BE1655" s="24"/>
      <c r="BF1655" s="26" t="s">
        <v>9190</v>
      </c>
      <c r="BG1655" s="26" t="s">
        <v>591</v>
      </c>
      <c r="BH1655" s="24"/>
      <c r="BI1655" s="24"/>
      <c r="BJ1655" s="24"/>
      <c r="BK1655" s="24"/>
      <c r="BL1655" s="24"/>
      <c r="BM1655" s="24"/>
      <c r="BN1655" s="24"/>
      <c r="BO1655" s="24"/>
      <c r="BP1655" s="24"/>
      <c r="BQ1655" s="24"/>
      <c r="BR1655" s="26">
        <v>2</v>
      </c>
      <c r="BS1655" s="26">
        <v>1</v>
      </c>
      <c r="BT1655" s="26">
        <v>3</v>
      </c>
      <c r="BU1655" s="26">
        <v>3</v>
      </c>
      <c r="BV1655" s="26">
        <v>2</v>
      </c>
      <c r="BW1655" s="26">
        <v>2</v>
      </c>
      <c r="BX1655" s="26">
        <v>3</v>
      </c>
      <c r="BY1655" s="26">
        <v>3</v>
      </c>
      <c r="BZ1655" s="24"/>
      <c r="CA1655" s="24"/>
      <c r="CB1655" s="24"/>
      <c r="CC1655" s="24"/>
      <c r="CD1655" s="24"/>
      <c r="CE1655" s="24"/>
      <c r="CF1655" s="24"/>
      <c r="CG1655" s="24"/>
      <c r="CH1655" s="24"/>
      <c r="CI1655" s="24"/>
      <c r="CJ1655" s="24"/>
      <c r="CK1655" s="24"/>
      <c r="CL1655" s="24"/>
      <c r="CM1655" s="24"/>
      <c r="CN1655" s="24"/>
      <c r="CO1655" s="24"/>
      <c r="CP1655" s="24"/>
      <c r="CQ1655" s="24"/>
      <c r="CR1655" s="24"/>
      <c r="CS1655" s="24"/>
      <c r="CT1655" s="24"/>
      <c r="CU1655" s="24"/>
      <c r="CV1655" s="24"/>
      <c r="CW1655" s="24"/>
      <c r="CX1655" s="24"/>
      <c r="CY1655" s="24"/>
      <c r="CZ1655" s="24"/>
      <c r="DA1655" s="24"/>
      <c r="DB1655" s="24"/>
      <c r="DC1655" s="24"/>
      <c r="DD1655" s="24"/>
      <c r="DE1655" s="24"/>
      <c r="DF1655" s="26" t="s">
        <v>120</v>
      </c>
      <c r="DG1655" s="26" t="s">
        <v>120</v>
      </c>
      <c r="DH1655" s="26" t="s">
        <v>139</v>
      </c>
      <c r="DI1655" s="26" t="s">
        <v>139</v>
      </c>
      <c r="DJ1655" s="26" t="s">
        <v>139</v>
      </c>
      <c r="DK1655" s="26" t="s">
        <v>139</v>
      </c>
      <c r="DL1655" s="26" t="s">
        <v>139</v>
      </c>
      <c r="DM1655" s="26" t="s">
        <v>139</v>
      </c>
      <c r="DN1655" s="26" t="s">
        <v>139</v>
      </c>
      <c r="DO1655" s="26" t="s">
        <v>139</v>
      </c>
    </row>
    <row r="1656" spans="1:119" ht="20.100000000000001" customHeight="1" x14ac:dyDescent="0.25">
      <c r="A1656" s="29" t="str">
        <f t="shared" si="350"/>
        <v>Kito International3</v>
      </c>
      <c r="B1656" s="29" t="str">
        <f t="shared" si="351"/>
        <v>Kito International</v>
      </c>
      <c r="C1656" s="29">
        <f t="shared" si="352"/>
        <v>3</v>
      </c>
      <c r="D1656" s="30" t="str">
        <f t="shared" si="353"/>
        <v>Africa and the Middle East</v>
      </c>
      <c r="E1656" s="30" t="str">
        <f t="shared" si="354"/>
        <v>Nairobi, Kenya</v>
      </c>
      <c r="F1656" s="31">
        <f t="shared" si="355"/>
        <v>2</v>
      </c>
      <c r="G1656" s="31">
        <f t="shared" si="356"/>
        <v>3</v>
      </c>
      <c r="H1656" s="31">
        <f t="shared" si="357"/>
        <v>3</v>
      </c>
      <c r="I1656" s="31">
        <f t="shared" si="358"/>
        <v>3</v>
      </c>
      <c r="J1656" s="31">
        <f t="shared" si="359"/>
        <v>3</v>
      </c>
      <c r="K1656" s="31">
        <f t="shared" si="360"/>
        <v>3</v>
      </c>
      <c r="L1656" s="31">
        <f t="shared" si="361"/>
        <v>3</v>
      </c>
      <c r="M1656" s="31">
        <f t="shared" si="362"/>
        <v>3</v>
      </c>
      <c r="N1656" s="31">
        <f t="shared" si="363"/>
        <v>2.9</v>
      </c>
      <c r="O1656" s="26" t="s">
        <v>9191</v>
      </c>
      <c r="P1656" s="26" t="s">
        <v>108</v>
      </c>
      <c r="Q1656" s="27">
        <v>41771</v>
      </c>
      <c r="R1656" s="26" t="s">
        <v>109</v>
      </c>
      <c r="S1656" s="26" t="s">
        <v>193</v>
      </c>
      <c r="T1656" s="26" t="s">
        <v>194</v>
      </c>
      <c r="U1656" s="26" t="s">
        <v>307</v>
      </c>
      <c r="V1656" s="26" t="s">
        <v>169</v>
      </c>
      <c r="W1656" s="26" t="s">
        <v>591</v>
      </c>
      <c r="X1656" s="26" t="s">
        <v>592</v>
      </c>
      <c r="Y1656" s="26" t="s">
        <v>9158</v>
      </c>
      <c r="Z1656" s="24"/>
      <c r="AA1656" s="24"/>
      <c r="AB1656" s="26" t="s">
        <v>117</v>
      </c>
      <c r="AC1656" s="28">
        <v>14000</v>
      </c>
      <c r="AD1656" s="24"/>
      <c r="AE1656" s="26" t="s">
        <v>343</v>
      </c>
      <c r="AF1656" s="26" t="s">
        <v>139</v>
      </c>
      <c r="AG1656" s="26" t="s">
        <v>175</v>
      </c>
      <c r="AH1656" s="26" t="s">
        <v>121</v>
      </c>
      <c r="AI1656" s="28">
        <v>14000</v>
      </c>
      <c r="AJ1656" s="26" t="s">
        <v>9192</v>
      </c>
      <c r="AK1656" s="26" t="s">
        <v>9193</v>
      </c>
      <c r="AL1656" s="26" t="s">
        <v>9187</v>
      </c>
      <c r="AM1656" s="24"/>
      <c r="AN1656" s="24"/>
      <c r="AO1656" s="24"/>
      <c r="AP1656" s="24"/>
      <c r="AQ1656" s="24"/>
      <c r="AR1656" s="24"/>
      <c r="AS1656" s="24"/>
      <c r="AT1656" s="26" t="s">
        <v>9194</v>
      </c>
      <c r="AU1656" s="26" t="s">
        <v>9195</v>
      </c>
      <c r="AV1656" s="24"/>
      <c r="AW1656" s="28">
        <v>38000</v>
      </c>
      <c r="AX1656" s="26">
        <v>108</v>
      </c>
      <c r="AY1656" s="28">
        <v>30</v>
      </c>
      <c r="AZ1656" s="28">
        <v>43</v>
      </c>
      <c r="BA1656" s="26">
        <v>0</v>
      </c>
      <c r="BB1656" s="26" t="s">
        <v>241</v>
      </c>
      <c r="BC1656" s="26" t="s">
        <v>9162</v>
      </c>
      <c r="BD1656" s="26" t="s">
        <v>125</v>
      </c>
      <c r="BE1656" s="24"/>
      <c r="BF1656" s="26" t="s">
        <v>9196</v>
      </c>
      <c r="BG1656" s="26" t="s">
        <v>191</v>
      </c>
      <c r="BH1656" s="26" t="s">
        <v>9190</v>
      </c>
      <c r="BI1656" s="26" t="s">
        <v>591</v>
      </c>
      <c r="BJ1656" s="26" t="s">
        <v>9197</v>
      </c>
      <c r="BK1656" s="26" t="s">
        <v>191</v>
      </c>
      <c r="BL1656" s="26" t="s">
        <v>9198</v>
      </c>
      <c r="BM1656" s="26" t="s">
        <v>591</v>
      </c>
      <c r="BN1656" s="24"/>
      <c r="BO1656" s="24"/>
      <c r="BP1656" s="24"/>
      <c r="BQ1656" s="24"/>
      <c r="BR1656" s="26">
        <v>2</v>
      </c>
      <c r="BS1656" s="26">
        <v>3</v>
      </c>
      <c r="BT1656" s="26">
        <v>3</v>
      </c>
      <c r="BU1656" s="26">
        <v>3</v>
      </c>
      <c r="BV1656" s="26">
        <v>3</v>
      </c>
      <c r="BW1656" s="26">
        <v>3</v>
      </c>
      <c r="BX1656" s="26">
        <v>3</v>
      </c>
      <c r="BY1656" s="26">
        <v>3</v>
      </c>
      <c r="BZ1656" s="24"/>
      <c r="CA1656" s="24"/>
      <c r="CB1656" s="24"/>
      <c r="CC1656" s="24"/>
      <c r="CD1656" s="24"/>
      <c r="CE1656" s="24"/>
      <c r="CF1656" s="24"/>
      <c r="CG1656" s="24"/>
      <c r="CH1656" s="24"/>
      <c r="CI1656" s="24"/>
      <c r="CJ1656" s="24"/>
      <c r="CK1656" s="24"/>
      <c r="CL1656" s="24"/>
      <c r="CM1656" s="24"/>
      <c r="CN1656" s="24"/>
      <c r="CO1656" s="24"/>
      <c r="CP1656" s="24"/>
      <c r="CQ1656" s="24"/>
      <c r="CR1656" s="24"/>
      <c r="CS1656" s="24"/>
      <c r="CT1656" s="24"/>
      <c r="CU1656" s="24"/>
      <c r="CV1656" s="24"/>
      <c r="CW1656" s="24"/>
      <c r="CX1656" s="24"/>
      <c r="CY1656" s="24"/>
      <c r="CZ1656" s="24"/>
      <c r="DA1656" s="24"/>
      <c r="DB1656" s="24"/>
      <c r="DC1656" s="24"/>
      <c r="DD1656" s="24"/>
      <c r="DE1656" s="24"/>
      <c r="DF1656" s="26" t="s">
        <v>120</v>
      </c>
      <c r="DG1656" s="26" t="s">
        <v>120</v>
      </c>
      <c r="DH1656" s="26" t="s">
        <v>139</v>
      </c>
      <c r="DI1656" s="26" t="s">
        <v>139</v>
      </c>
      <c r="DJ1656" s="26" t="s">
        <v>139</v>
      </c>
      <c r="DK1656" s="26" t="s">
        <v>139</v>
      </c>
      <c r="DL1656" s="26" t="s">
        <v>139</v>
      </c>
      <c r="DM1656" s="26" t="s">
        <v>139</v>
      </c>
      <c r="DN1656" s="26" t="s">
        <v>139</v>
      </c>
      <c r="DO1656" s="26" t="s">
        <v>139</v>
      </c>
    </row>
    <row r="1657" spans="1:119" ht="20.100000000000001" customHeight="1" x14ac:dyDescent="0.25">
      <c r="A1657" s="29" t="str">
        <f t="shared" si="350"/>
        <v>Kito International2</v>
      </c>
      <c r="B1657" s="29" t="str">
        <f t="shared" si="351"/>
        <v>Kito International</v>
      </c>
      <c r="C1657" s="29">
        <f t="shared" si="352"/>
        <v>2</v>
      </c>
      <c r="D1657" s="30" t="str">
        <f t="shared" si="353"/>
        <v>Africa and the Middle East</v>
      </c>
      <c r="E1657" s="30" t="str">
        <f t="shared" si="354"/>
        <v>Nairobi, Kenya</v>
      </c>
      <c r="F1657" s="31">
        <f t="shared" si="355"/>
        <v>1</v>
      </c>
      <c r="G1657" s="31">
        <f t="shared" si="356"/>
        <v>2</v>
      </c>
      <c r="H1657" s="31">
        <f t="shared" si="357"/>
        <v>3</v>
      </c>
      <c r="I1657" s="31">
        <f t="shared" si="358"/>
        <v>2</v>
      </c>
      <c r="J1657" s="31">
        <f t="shared" si="359"/>
        <v>2</v>
      </c>
      <c r="K1657" s="31">
        <f t="shared" si="360"/>
        <v>2</v>
      </c>
      <c r="L1657" s="31">
        <f t="shared" si="361"/>
        <v>3</v>
      </c>
      <c r="M1657" s="31">
        <f t="shared" si="362"/>
        <v>3</v>
      </c>
      <c r="N1657" s="31">
        <f t="shared" si="363"/>
        <v>2.2999999999999998</v>
      </c>
      <c r="O1657" s="26" t="s">
        <v>9199</v>
      </c>
      <c r="P1657" s="26" t="s">
        <v>108</v>
      </c>
      <c r="Q1657" s="27">
        <v>41400</v>
      </c>
      <c r="R1657" s="26" t="s">
        <v>109</v>
      </c>
      <c r="S1657" s="26" t="s">
        <v>206</v>
      </c>
      <c r="T1657" s="26" t="s">
        <v>207</v>
      </c>
      <c r="U1657" s="26" t="s">
        <v>307</v>
      </c>
      <c r="V1657" s="26" t="s">
        <v>169</v>
      </c>
      <c r="W1657" s="26" t="s">
        <v>591</v>
      </c>
      <c r="X1657" s="26" t="s">
        <v>592</v>
      </c>
      <c r="Y1657" s="26" t="s">
        <v>9158</v>
      </c>
      <c r="Z1657" s="24"/>
      <c r="AA1657" s="24"/>
      <c r="AB1657" s="26" t="s">
        <v>117</v>
      </c>
      <c r="AC1657" s="28">
        <v>10000</v>
      </c>
      <c r="AD1657" s="24"/>
      <c r="AE1657" s="26" t="s">
        <v>343</v>
      </c>
      <c r="AF1657" s="26" t="s">
        <v>139</v>
      </c>
      <c r="AG1657" s="26" t="s">
        <v>175</v>
      </c>
      <c r="AH1657" s="26" t="s">
        <v>143</v>
      </c>
      <c r="AI1657" s="28">
        <v>10000</v>
      </c>
      <c r="AJ1657" s="26" t="s">
        <v>9200</v>
      </c>
      <c r="AK1657" s="26" t="s">
        <v>9180</v>
      </c>
      <c r="AL1657" s="26" t="s">
        <v>9201</v>
      </c>
      <c r="AM1657" s="24"/>
      <c r="AN1657" s="24"/>
      <c r="AO1657" s="24"/>
      <c r="AP1657" s="24"/>
      <c r="AQ1657" s="24"/>
      <c r="AR1657" s="24"/>
      <c r="AS1657" s="24"/>
      <c r="AT1657" s="24"/>
      <c r="AU1657" s="24"/>
      <c r="AV1657" s="24"/>
      <c r="AW1657" s="28">
        <v>15750</v>
      </c>
      <c r="AX1657" s="26">
        <v>65</v>
      </c>
      <c r="AY1657" s="28">
        <v>30</v>
      </c>
      <c r="AZ1657" s="28">
        <v>15</v>
      </c>
      <c r="BA1657" s="26">
        <v>0</v>
      </c>
      <c r="BB1657" s="26" t="s">
        <v>241</v>
      </c>
      <c r="BC1657" s="26" t="s">
        <v>9162</v>
      </c>
      <c r="BD1657" s="26" t="s">
        <v>125</v>
      </c>
      <c r="BE1657" s="24"/>
      <c r="BF1657" s="26" t="s">
        <v>9202</v>
      </c>
      <c r="BG1657" s="26" t="s">
        <v>191</v>
      </c>
      <c r="BH1657" s="26" t="s">
        <v>9203</v>
      </c>
      <c r="BI1657" s="26" t="s">
        <v>191</v>
      </c>
      <c r="BJ1657" s="26" t="s">
        <v>9204</v>
      </c>
      <c r="BK1657" s="26" t="s">
        <v>191</v>
      </c>
      <c r="BL1657" s="26" t="s">
        <v>9205</v>
      </c>
      <c r="BM1657" s="26" t="s">
        <v>191</v>
      </c>
      <c r="BN1657" s="24"/>
      <c r="BO1657" s="24"/>
      <c r="BP1657" s="24"/>
      <c r="BQ1657" s="24"/>
      <c r="BR1657" s="26">
        <v>1</v>
      </c>
      <c r="BS1657" s="26">
        <v>2</v>
      </c>
      <c r="BT1657" s="26">
        <v>3</v>
      </c>
      <c r="BU1657" s="26">
        <v>2</v>
      </c>
      <c r="BV1657" s="26">
        <v>2</v>
      </c>
      <c r="BW1657" s="26">
        <v>2</v>
      </c>
      <c r="BX1657" s="26">
        <v>3</v>
      </c>
      <c r="BY1657" s="26">
        <v>3</v>
      </c>
      <c r="BZ1657" s="24"/>
      <c r="CA1657" s="24"/>
      <c r="CB1657" s="24"/>
      <c r="CC1657" s="24"/>
      <c r="CD1657" s="24"/>
      <c r="CE1657" s="24"/>
      <c r="CF1657" s="24"/>
      <c r="CG1657" s="24"/>
      <c r="CH1657" s="24"/>
      <c r="CI1657" s="24"/>
      <c r="CJ1657" s="24"/>
      <c r="CK1657" s="24"/>
      <c r="CL1657" s="24"/>
      <c r="CM1657" s="24"/>
      <c r="CN1657" s="24"/>
      <c r="CO1657" s="24"/>
      <c r="CP1657" s="24"/>
      <c r="CQ1657" s="24"/>
      <c r="CR1657" s="24"/>
      <c r="CS1657" s="24"/>
      <c r="CT1657" s="24"/>
      <c r="CU1657" s="24"/>
      <c r="CV1657" s="24"/>
      <c r="CW1657" s="24"/>
      <c r="CX1657" s="24"/>
      <c r="CY1657" s="24"/>
      <c r="CZ1657" s="24"/>
      <c r="DA1657" s="24"/>
      <c r="DB1657" s="24"/>
      <c r="DC1657" s="24"/>
      <c r="DD1657" s="24"/>
      <c r="DE1657" s="24"/>
      <c r="DF1657" s="26" t="s">
        <v>120</v>
      </c>
      <c r="DG1657" s="26" t="s">
        <v>120</v>
      </c>
      <c r="DH1657" s="26" t="s">
        <v>139</v>
      </c>
      <c r="DI1657" s="26" t="s">
        <v>139</v>
      </c>
      <c r="DJ1657" s="26" t="s">
        <v>139</v>
      </c>
      <c r="DK1657" s="26" t="s">
        <v>139</v>
      </c>
      <c r="DL1657" s="26" t="s">
        <v>139</v>
      </c>
      <c r="DM1657" s="26" t="s">
        <v>139</v>
      </c>
      <c r="DN1657" s="26" t="s">
        <v>139</v>
      </c>
      <c r="DO1657" s="26" t="s">
        <v>139</v>
      </c>
    </row>
    <row r="1658" spans="1:119" ht="20.100000000000001" customHeight="1" x14ac:dyDescent="0.25">
      <c r="A1658" s="29" t="str">
        <f t="shared" si="350"/>
        <v>Kito International1</v>
      </c>
      <c r="B1658" s="29" t="str">
        <f t="shared" si="351"/>
        <v>Kito International</v>
      </c>
      <c r="C1658" s="29">
        <f t="shared" si="352"/>
        <v>1</v>
      </c>
      <c r="D1658" s="30" t="str">
        <f t="shared" si="353"/>
        <v>Africa and the Middle East</v>
      </c>
      <c r="E1658" s="30" t="str">
        <f t="shared" si="354"/>
        <v>Nairobi, Kenya</v>
      </c>
      <c r="F1658" s="31">
        <f t="shared" si="355"/>
        <v>1</v>
      </c>
      <c r="G1658" s="31">
        <f t="shared" si="356"/>
        <v>1</v>
      </c>
      <c r="H1658" s="31">
        <f t="shared" si="357"/>
        <v>2</v>
      </c>
      <c r="I1658" s="31">
        <f t="shared" si="358"/>
        <v>3</v>
      </c>
      <c r="J1658" s="31">
        <f t="shared" si="359"/>
        <v>2</v>
      </c>
      <c r="K1658" s="31">
        <f t="shared" si="360"/>
        <v>4</v>
      </c>
      <c r="L1658" s="31">
        <f t="shared" si="361"/>
        <v>3</v>
      </c>
      <c r="M1658" s="31">
        <f t="shared" si="362"/>
        <v>2</v>
      </c>
      <c r="N1658" s="31">
        <f t="shared" si="363"/>
        <v>2.2999999999999998</v>
      </c>
      <c r="O1658" s="26" t="s">
        <v>9206</v>
      </c>
      <c r="P1658" s="26" t="s">
        <v>108</v>
      </c>
      <c r="Q1658" s="27">
        <v>41038</v>
      </c>
      <c r="R1658" s="26" t="s">
        <v>155</v>
      </c>
      <c r="S1658" s="26" t="s">
        <v>217</v>
      </c>
      <c r="T1658" s="26" t="s">
        <v>175</v>
      </c>
      <c r="U1658" s="26" t="s">
        <v>307</v>
      </c>
      <c r="V1658" s="26" t="s">
        <v>169</v>
      </c>
      <c r="W1658" s="26" t="s">
        <v>591</v>
      </c>
      <c r="X1658" s="26" t="s">
        <v>592</v>
      </c>
      <c r="Y1658" s="26" t="s">
        <v>9158</v>
      </c>
      <c r="Z1658" s="24"/>
      <c r="AA1658" s="24"/>
      <c r="AB1658" s="26" t="s">
        <v>117</v>
      </c>
      <c r="AC1658" s="28">
        <v>7000</v>
      </c>
      <c r="AD1658" s="24"/>
      <c r="AE1658" s="26" t="s">
        <v>343</v>
      </c>
      <c r="AF1658" s="26" t="s">
        <v>139</v>
      </c>
      <c r="AG1658" s="26" t="s">
        <v>175</v>
      </c>
      <c r="AH1658" s="26" t="s">
        <v>158</v>
      </c>
      <c r="AI1658" s="28">
        <v>7000</v>
      </c>
      <c r="AJ1658" s="24"/>
      <c r="AK1658" s="26" t="s">
        <v>9207</v>
      </c>
      <c r="AL1658" s="26" t="s">
        <v>9208</v>
      </c>
      <c r="AM1658" s="24"/>
      <c r="AN1658" s="24"/>
      <c r="AO1658" s="24"/>
      <c r="AP1658" s="24"/>
      <c r="AQ1658" s="24"/>
      <c r="AR1658" s="24"/>
      <c r="AS1658" s="24"/>
      <c r="AT1658" s="24"/>
      <c r="AU1658" s="24"/>
      <c r="AV1658" s="24"/>
      <c r="AW1658" s="28">
        <v>35930</v>
      </c>
      <c r="AX1658" s="26">
        <v>50</v>
      </c>
      <c r="AY1658" s="28">
        <v>50</v>
      </c>
      <c r="AZ1658" s="28">
        <v>20</v>
      </c>
      <c r="BA1658" s="26">
        <v>0</v>
      </c>
      <c r="BB1658" s="26" t="s">
        <v>241</v>
      </c>
      <c r="BC1658" s="26" t="s">
        <v>9162</v>
      </c>
      <c r="BD1658" s="26" t="s">
        <v>125</v>
      </c>
      <c r="BE1658" s="24"/>
      <c r="BF1658" s="26" t="s">
        <v>9196</v>
      </c>
      <c r="BG1658" s="26" t="s">
        <v>191</v>
      </c>
      <c r="BH1658" s="24"/>
      <c r="BI1658" s="24"/>
      <c r="BJ1658" s="24"/>
      <c r="BK1658" s="24"/>
      <c r="BL1658" s="24"/>
      <c r="BM1658" s="24"/>
      <c r="BN1658" s="24"/>
      <c r="BO1658" s="24"/>
      <c r="BP1658" s="24"/>
      <c r="BQ1658" s="24"/>
      <c r="BR1658" s="26">
        <v>1</v>
      </c>
      <c r="BS1658" s="26">
        <v>1</v>
      </c>
      <c r="BT1658" s="26">
        <v>2</v>
      </c>
      <c r="BU1658" s="26">
        <v>3</v>
      </c>
      <c r="BV1658" s="26">
        <v>2</v>
      </c>
      <c r="BW1658" s="26">
        <v>4</v>
      </c>
      <c r="BX1658" s="26">
        <v>3</v>
      </c>
      <c r="BY1658" s="26">
        <v>2</v>
      </c>
      <c r="BZ1658" s="24"/>
      <c r="CA1658" s="24"/>
      <c r="CB1658" s="24"/>
      <c r="CC1658" s="24"/>
      <c r="CD1658" s="24"/>
      <c r="CE1658" s="24"/>
      <c r="CF1658" s="24"/>
      <c r="CG1658" s="24"/>
      <c r="CH1658" s="24"/>
      <c r="CI1658" s="24"/>
      <c r="CJ1658" s="24"/>
      <c r="CK1658" s="24"/>
      <c r="CL1658" s="24"/>
      <c r="CM1658" s="24"/>
      <c r="CN1658" s="24"/>
      <c r="CO1658" s="24"/>
      <c r="CP1658" s="24"/>
      <c r="CQ1658" s="24"/>
      <c r="CR1658" s="24"/>
      <c r="CS1658" s="24"/>
      <c r="CT1658" s="24"/>
      <c r="CU1658" s="24"/>
      <c r="CV1658" s="24"/>
      <c r="CW1658" s="24"/>
      <c r="CX1658" s="24"/>
      <c r="CY1658" s="24"/>
      <c r="CZ1658" s="24"/>
      <c r="DA1658" s="24"/>
      <c r="DB1658" s="24"/>
      <c r="DC1658" s="24"/>
      <c r="DD1658" s="24"/>
      <c r="DE1658" s="24"/>
      <c r="DF1658" s="26" t="s">
        <v>139</v>
      </c>
      <c r="DG1658" s="26" t="s">
        <v>120</v>
      </c>
      <c r="DH1658" s="26" t="s">
        <v>139</v>
      </c>
      <c r="DI1658" s="26" t="s">
        <v>139</v>
      </c>
      <c r="DJ1658" s="26" t="s">
        <v>139</v>
      </c>
      <c r="DK1658" s="26" t="s">
        <v>139</v>
      </c>
      <c r="DL1658" s="26" t="s">
        <v>139</v>
      </c>
      <c r="DM1658" s="26" t="s">
        <v>139</v>
      </c>
      <c r="DN1658" s="26" t="s">
        <v>139</v>
      </c>
      <c r="DO1658" s="26" t="s">
        <v>139</v>
      </c>
    </row>
    <row r="1659" spans="1:119" ht="20.100000000000001" customHeight="1" x14ac:dyDescent="0.25">
      <c r="A1659" s="29" t="str">
        <f t="shared" si="350"/>
        <v/>
      </c>
      <c r="B1659" s="29" t="str">
        <f t="shared" si="351"/>
        <v>Kliptown Youth Program</v>
      </c>
      <c r="C1659" s="29">
        <f t="shared" si="352"/>
        <v>0</v>
      </c>
      <c r="D1659" s="30" t="str">
        <f t="shared" si="353"/>
        <v>Africa and the Middle East</v>
      </c>
      <c r="E1659" s="30" t="str">
        <f t="shared" si="354"/>
        <v>Soweto, South Africa</v>
      </c>
      <c r="F1659" s="31">
        <f t="shared" si="355"/>
        <v>0</v>
      </c>
      <c r="G1659" s="31">
        <f t="shared" si="356"/>
        <v>0</v>
      </c>
      <c r="H1659" s="31">
        <f t="shared" si="357"/>
        <v>0</v>
      </c>
      <c r="I1659" s="31">
        <f t="shared" si="358"/>
        <v>0</v>
      </c>
      <c r="J1659" s="31">
        <f t="shared" si="359"/>
        <v>0</v>
      </c>
      <c r="K1659" s="31">
        <f t="shared" si="360"/>
        <v>0</v>
      </c>
      <c r="L1659" s="31">
        <f t="shared" si="361"/>
        <v>0</v>
      </c>
      <c r="M1659" s="31">
        <f t="shared" si="362"/>
        <v>0</v>
      </c>
      <c r="N1659" s="31">
        <f t="shared" si="363"/>
        <v>0</v>
      </c>
      <c r="O1659" s="26" t="s">
        <v>16217</v>
      </c>
      <c r="P1659" s="26" t="s">
        <v>108</v>
      </c>
      <c r="Q1659" s="27">
        <v>42629</v>
      </c>
      <c r="R1659" s="24"/>
      <c r="S1659" s="24"/>
      <c r="T1659" s="26" t="s">
        <v>142</v>
      </c>
      <c r="U1659" s="24"/>
      <c r="V1659" s="26" t="s">
        <v>169</v>
      </c>
      <c r="W1659" s="26" t="s">
        <v>4409</v>
      </c>
      <c r="X1659" s="26" t="s">
        <v>9210</v>
      </c>
      <c r="Y1659" s="26" t="s">
        <v>9211</v>
      </c>
      <c r="Z1659" s="24"/>
      <c r="AA1659" s="24"/>
      <c r="AB1659" s="26" t="s">
        <v>15733</v>
      </c>
      <c r="AC1659" s="28">
        <v>5000</v>
      </c>
      <c r="AD1659" s="24"/>
      <c r="AE1659" s="26" t="s">
        <v>595</v>
      </c>
      <c r="AF1659" s="26" t="s">
        <v>120</v>
      </c>
      <c r="AG1659" s="26" t="s">
        <v>224</v>
      </c>
      <c r="AH1659" s="24"/>
      <c r="AI1659" s="28">
        <v>5000</v>
      </c>
      <c r="AJ1659" s="24"/>
      <c r="AK1659" s="24"/>
      <c r="AL1659" s="24"/>
      <c r="AM1659" s="24"/>
      <c r="AN1659" s="24"/>
      <c r="AO1659" s="24"/>
      <c r="AP1659" s="24"/>
      <c r="AQ1659" s="24"/>
      <c r="AR1659" s="24"/>
      <c r="AS1659" s="24"/>
      <c r="AT1659" s="24"/>
      <c r="AU1659" s="24"/>
      <c r="AV1659" s="24"/>
      <c r="AW1659" s="28">
        <v>0</v>
      </c>
      <c r="AX1659" s="26">
        <v>0</v>
      </c>
      <c r="AY1659" s="28">
        <v>0</v>
      </c>
      <c r="AZ1659" s="28">
        <v>0</v>
      </c>
      <c r="BA1659" s="26">
        <v>0</v>
      </c>
      <c r="BB1659" s="24"/>
      <c r="BC1659" s="26" t="s">
        <v>2199</v>
      </c>
      <c r="BD1659" s="24"/>
      <c r="BE1659" s="24"/>
      <c r="BF1659" s="24"/>
      <c r="BG1659" s="24"/>
      <c r="BH1659" s="24"/>
      <c r="BI1659" s="24"/>
      <c r="BJ1659" s="24"/>
      <c r="BK1659" s="24"/>
      <c r="BL1659" s="24"/>
      <c r="BM1659" s="24"/>
      <c r="BN1659" s="24"/>
      <c r="BO1659" s="24"/>
      <c r="BP1659" s="24"/>
      <c r="BQ1659" s="24"/>
      <c r="BR1659" s="26">
        <v>0</v>
      </c>
      <c r="BS1659" s="26">
        <v>0</v>
      </c>
      <c r="BT1659" s="26">
        <v>0</v>
      </c>
      <c r="BU1659" s="26">
        <v>0</v>
      </c>
      <c r="BV1659" s="26">
        <v>0</v>
      </c>
      <c r="BW1659" s="26">
        <v>0</v>
      </c>
      <c r="BX1659" s="26">
        <v>0</v>
      </c>
      <c r="BY1659" s="26">
        <v>0</v>
      </c>
      <c r="BZ1659" s="24"/>
      <c r="CA1659" s="24"/>
      <c r="CB1659" s="24"/>
      <c r="CC1659" s="24"/>
      <c r="CD1659" s="24"/>
      <c r="CE1659" s="24"/>
      <c r="CF1659" s="24"/>
      <c r="CG1659" s="24"/>
      <c r="CH1659" s="24"/>
      <c r="CI1659" s="24"/>
      <c r="CJ1659" s="24"/>
      <c r="CK1659" s="24"/>
      <c r="CL1659" s="24"/>
      <c r="CM1659" s="24"/>
      <c r="CN1659" s="24"/>
      <c r="CO1659" s="24"/>
      <c r="CP1659" s="24"/>
      <c r="CQ1659" s="24"/>
      <c r="CR1659" s="24"/>
      <c r="CS1659" s="24"/>
      <c r="CT1659" s="24"/>
      <c r="CU1659" s="24"/>
      <c r="CV1659" s="24"/>
      <c r="CW1659" s="24"/>
      <c r="CX1659" s="24"/>
      <c r="CY1659" s="24"/>
      <c r="CZ1659" s="24"/>
      <c r="DA1659" s="24"/>
      <c r="DB1659" s="24"/>
      <c r="DC1659" s="24"/>
      <c r="DD1659" s="24"/>
      <c r="DE1659" s="24"/>
      <c r="DF1659" s="26" t="s">
        <v>139</v>
      </c>
      <c r="DG1659" s="26" t="s">
        <v>139</v>
      </c>
      <c r="DH1659" s="26" t="s">
        <v>139</v>
      </c>
      <c r="DI1659" s="26" t="s">
        <v>139</v>
      </c>
      <c r="DJ1659" s="26" t="s">
        <v>139</v>
      </c>
      <c r="DK1659" s="26" t="s">
        <v>139</v>
      </c>
      <c r="DL1659" s="26" t="s">
        <v>139</v>
      </c>
      <c r="DM1659" s="26" t="s">
        <v>139</v>
      </c>
      <c r="DN1659" s="26" t="s">
        <v>139</v>
      </c>
      <c r="DO1659" s="26" t="s">
        <v>139</v>
      </c>
    </row>
    <row r="1660" spans="1:119" ht="20.100000000000001" customHeight="1" x14ac:dyDescent="0.25">
      <c r="A1660" s="29" t="str">
        <f t="shared" si="350"/>
        <v>Kliptown Youth Program7</v>
      </c>
      <c r="B1660" s="29" t="str">
        <f t="shared" si="351"/>
        <v>Kliptown Youth Program</v>
      </c>
      <c r="C1660" s="29">
        <f t="shared" si="352"/>
        <v>7</v>
      </c>
      <c r="D1660" s="30" t="str">
        <f t="shared" si="353"/>
        <v>Africa and the Middle East</v>
      </c>
      <c r="E1660" s="30" t="str">
        <f t="shared" si="354"/>
        <v>Soweto, South Africa</v>
      </c>
      <c r="F1660" s="31">
        <f t="shared" si="355"/>
        <v>5</v>
      </c>
      <c r="G1660" s="31">
        <f t="shared" si="356"/>
        <v>3</v>
      </c>
      <c r="H1660" s="31">
        <f t="shared" si="357"/>
        <v>4</v>
      </c>
      <c r="I1660" s="31">
        <f t="shared" si="358"/>
        <v>5</v>
      </c>
      <c r="J1660" s="31">
        <f t="shared" si="359"/>
        <v>5</v>
      </c>
      <c r="K1660" s="31">
        <f t="shared" si="360"/>
        <v>4</v>
      </c>
      <c r="L1660" s="31">
        <f t="shared" si="361"/>
        <v>4</v>
      </c>
      <c r="M1660" s="31">
        <f t="shared" si="362"/>
        <v>4</v>
      </c>
      <c r="N1660" s="31">
        <f t="shared" si="363"/>
        <v>4.3</v>
      </c>
      <c r="O1660" s="26" t="s">
        <v>9209</v>
      </c>
      <c r="P1660" s="26" t="s">
        <v>108</v>
      </c>
      <c r="Q1660" s="27">
        <v>42502</v>
      </c>
      <c r="R1660" s="26" t="s">
        <v>305</v>
      </c>
      <c r="S1660" s="26" t="s">
        <v>184</v>
      </c>
      <c r="T1660" s="26" t="s">
        <v>157</v>
      </c>
      <c r="U1660" s="26" t="s">
        <v>112</v>
      </c>
      <c r="V1660" s="26" t="s">
        <v>169</v>
      </c>
      <c r="W1660" s="26" t="s">
        <v>4409</v>
      </c>
      <c r="X1660" s="26" t="s">
        <v>9210</v>
      </c>
      <c r="Y1660" s="26" t="s">
        <v>9211</v>
      </c>
      <c r="Z1660" s="24"/>
      <c r="AA1660" s="24"/>
      <c r="AB1660" s="26" t="s">
        <v>117</v>
      </c>
      <c r="AC1660" s="28">
        <v>30000</v>
      </c>
      <c r="AD1660" s="24"/>
      <c r="AE1660" s="26" t="s">
        <v>595</v>
      </c>
      <c r="AF1660" s="26" t="s">
        <v>120</v>
      </c>
      <c r="AG1660" s="26" t="s">
        <v>224</v>
      </c>
      <c r="AH1660" s="26" t="s">
        <v>235</v>
      </c>
      <c r="AI1660" s="28">
        <v>30000</v>
      </c>
      <c r="AJ1660" s="26" t="s">
        <v>9212</v>
      </c>
      <c r="AK1660" s="26" t="s">
        <v>9213</v>
      </c>
      <c r="AL1660" s="26" t="s">
        <v>9214</v>
      </c>
      <c r="AM1660" s="24"/>
      <c r="AN1660" s="24"/>
      <c r="AO1660" s="24"/>
      <c r="AP1660" s="24"/>
      <c r="AQ1660" s="24"/>
      <c r="AR1660" s="26" t="s">
        <v>9215</v>
      </c>
      <c r="AS1660" s="24"/>
      <c r="AT1660" s="24"/>
      <c r="AU1660" s="26" t="s">
        <v>9216</v>
      </c>
      <c r="AV1660" s="24"/>
      <c r="AW1660" s="28">
        <v>630000</v>
      </c>
      <c r="AX1660" s="26">
        <v>572</v>
      </c>
      <c r="AY1660" s="28">
        <v>90</v>
      </c>
      <c r="AZ1660" s="28">
        <v>95</v>
      </c>
      <c r="BA1660" s="26">
        <v>0</v>
      </c>
      <c r="BB1660" s="26" t="s">
        <v>148</v>
      </c>
      <c r="BC1660" s="26" t="s">
        <v>2199</v>
      </c>
      <c r="BD1660" s="26" t="s">
        <v>125</v>
      </c>
      <c r="BE1660" s="24"/>
      <c r="BF1660" s="26" t="s">
        <v>9217</v>
      </c>
      <c r="BG1660" s="26" t="s">
        <v>191</v>
      </c>
      <c r="BH1660" s="26" t="s">
        <v>9218</v>
      </c>
      <c r="BI1660" s="26" t="s">
        <v>4409</v>
      </c>
      <c r="BJ1660" s="26" t="s">
        <v>9219</v>
      </c>
      <c r="BK1660" s="26" t="s">
        <v>4409</v>
      </c>
      <c r="BL1660" s="26" t="s">
        <v>9220</v>
      </c>
      <c r="BM1660" s="26" t="s">
        <v>4409</v>
      </c>
      <c r="BN1660" s="26" t="s">
        <v>9221</v>
      </c>
      <c r="BO1660" s="26" t="s">
        <v>449</v>
      </c>
      <c r="BP1660" s="24"/>
      <c r="BQ1660" s="24"/>
      <c r="BR1660" s="26">
        <v>5</v>
      </c>
      <c r="BS1660" s="26">
        <v>3</v>
      </c>
      <c r="BT1660" s="26">
        <v>4</v>
      </c>
      <c r="BU1660" s="26">
        <v>5</v>
      </c>
      <c r="BV1660" s="26">
        <v>5</v>
      </c>
      <c r="BW1660" s="26">
        <v>4</v>
      </c>
      <c r="BX1660" s="26">
        <v>4</v>
      </c>
      <c r="BY1660" s="26">
        <v>4</v>
      </c>
      <c r="BZ1660" s="24"/>
      <c r="CA1660" s="24"/>
      <c r="CB1660" s="24"/>
      <c r="CC1660" s="24"/>
      <c r="CD1660" s="24"/>
      <c r="CE1660" s="24"/>
      <c r="CF1660" s="24"/>
      <c r="CG1660" s="24"/>
      <c r="CH1660" s="24"/>
      <c r="CI1660" s="24"/>
      <c r="CJ1660" s="24"/>
      <c r="CK1660" s="24"/>
      <c r="CL1660" s="24"/>
      <c r="CM1660" s="24"/>
      <c r="CN1660" s="24"/>
      <c r="CO1660" s="24"/>
      <c r="CP1660" s="24"/>
      <c r="CQ1660" s="24"/>
      <c r="CR1660" s="24"/>
      <c r="CS1660" s="24"/>
      <c r="CT1660" s="24"/>
      <c r="CU1660" s="24"/>
      <c r="CV1660" s="24"/>
      <c r="CW1660" s="24"/>
      <c r="CX1660" s="24"/>
      <c r="CY1660" s="24"/>
      <c r="CZ1660" s="24"/>
      <c r="DA1660" s="24"/>
      <c r="DB1660" s="24"/>
      <c r="DC1660" s="24"/>
      <c r="DD1660" s="24"/>
      <c r="DE1660" s="24"/>
      <c r="DF1660" s="26" t="s">
        <v>120</v>
      </c>
      <c r="DG1660" s="26" t="s">
        <v>120</v>
      </c>
      <c r="DH1660" s="26" t="s">
        <v>120</v>
      </c>
      <c r="DI1660" s="26" t="s">
        <v>139</v>
      </c>
      <c r="DJ1660" s="26" t="s">
        <v>139</v>
      </c>
      <c r="DK1660" s="26" t="s">
        <v>139</v>
      </c>
      <c r="DL1660" s="26" t="s">
        <v>139</v>
      </c>
      <c r="DM1660" s="26" t="s">
        <v>139</v>
      </c>
      <c r="DN1660" s="26" t="s">
        <v>139</v>
      </c>
      <c r="DO1660" s="26" t="s">
        <v>139</v>
      </c>
    </row>
    <row r="1661" spans="1:119" ht="20.100000000000001" customHeight="1" x14ac:dyDescent="0.25">
      <c r="A1661" s="29" t="str">
        <f t="shared" si="350"/>
        <v/>
      </c>
      <c r="B1661" s="29" t="str">
        <f t="shared" si="351"/>
        <v>Kliptown Youth Program</v>
      </c>
      <c r="C1661" s="29">
        <f t="shared" si="352"/>
        <v>0</v>
      </c>
      <c r="D1661" s="30" t="str">
        <f t="shared" si="353"/>
        <v>Africa and the Middle East</v>
      </c>
      <c r="E1661" s="30" t="str">
        <f t="shared" si="354"/>
        <v>Soweto, South Africa</v>
      </c>
      <c r="F1661" s="31">
        <f t="shared" si="355"/>
        <v>0</v>
      </c>
      <c r="G1661" s="31">
        <f t="shared" si="356"/>
        <v>0</v>
      </c>
      <c r="H1661" s="31">
        <f t="shared" si="357"/>
        <v>0</v>
      </c>
      <c r="I1661" s="31">
        <f t="shared" si="358"/>
        <v>0</v>
      </c>
      <c r="J1661" s="31">
        <f t="shared" si="359"/>
        <v>0</v>
      </c>
      <c r="K1661" s="31">
        <f t="shared" si="360"/>
        <v>0</v>
      </c>
      <c r="L1661" s="31">
        <f t="shared" si="361"/>
        <v>0</v>
      </c>
      <c r="M1661" s="31">
        <f t="shared" si="362"/>
        <v>0</v>
      </c>
      <c r="N1661" s="31">
        <f t="shared" si="363"/>
        <v>0</v>
      </c>
      <c r="O1661" s="26" t="s">
        <v>16218</v>
      </c>
      <c r="P1661" s="26" t="s">
        <v>108</v>
      </c>
      <c r="Q1661" s="27">
        <v>42278</v>
      </c>
      <c r="R1661" s="24"/>
      <c r="S1661" s="24"/>
      <c r="T1661" s="26" t="s">
        <v>157</v>
      </c>
      <c r="U1661" s="24"/>
      <c r="V1661" s="26" t="s">
        <v>169</v>
      </c>
      <c r="W1661" s="26" t="s">
        <v>4409</v>
      </c>
      <c r="X1661" s="26" t="s">
        <v>9210</v>
      </c>
      <c r="Y1661" s="26" t="s">
        <v>9211</v>
      </c>
      <c r="Z1661" s="24"/>
      <c r="AA1661" s="24"/>
      <c r="AB1661" s="26" t="s">
        <v>15736</v>
      </c>
      <c r="AC1661" s="28">
        <v>2095</v>
      </c>
      <c r="AD1661" s="24"/>
      <c r="AE1661" s="26" t="s">
        <v>595</v>
      </c>
      <c r="AF1661" s="26" t="s">
        <v>120</v>
      </c>
      <c r="AG1661" s="26" t="s">
        <v>224</v>
      </c>
      <c r="AH1661" s="24"/>
      <c r="AI1661" s="28">
        <v>2095</v>
      </c>
      <c r="AJ1661" s="24"/>
      <c r="AK1661" s="24"/>
      <c r="AL1661" s="24"/>
      <c r="AM1661" s="24"/>
      <c r="AN1661" s="24"/>
      <c r="AO1661" s="24"/>
      <c r="AP1661" s="24"/>
      <c r="AQ1661" s="24"/>
      <c r="AR1661" s="24"/>
      <c r="AS1661" s="24"/>
      <c r="AT1661" s="24"/>
      <c r="AU1661" s="24"/>
      <c r="AV1661" s="24"/>
      <c r="AW1661" s="24"/>
      <c r="AX1661" s="24"/>
      <c r="AY1661" s="24"/>
      <c r="AZ1661" s="24"/>
      <c r="BA1661" s="24"/>
      <c r="BB1661" s="24"/>
      <c r="BC1661" s="26" t="s">
        <v>2199</v>
      </c>
      <c r="BD1661" s="24"/>
      <c r="BE1661" s="24"/>
      <c r="BF1661" s="24"/>
      <c r="BG1661" s="24"/>
      <c r="BH1661" s="24"/>
      <c r="BI1661" s="24"/>
      <c r="BJ1661" s="24"/>
      <c r="BK1661" s="24"/>
      <c r="BL1661" s="24"/>
      <c r="BM1661" s="24"/>
      <c r="BN1661" s="24"/>
      <c r="BO1661" s="24"/>
      <c r="BP1661" s="24"/>
      <c r="BQ1661" s="24"/>
      <c r="BR1661" s="24"/>
      <c r="BS1661" s="24"/>
      <c r="BT1661" s="24"/>
      <c r="BU1661" s="24"/>
      <c r="BV1661" s="24"/>
      <c r="BW1661" s="24"/>
      <c r="BX1661" s="24"/>
      <c r="BY1661" s="24"/>
      <c r="BZ1661" s="24"/>
      <c r="CA1661" s="24"/>
      <c r="CB1661" s="24"/>
      <c r="CC1661" s="24"/>
      <c r="CD1661" s="24"/>
      <c r="CE1661" s="24"/>
      <c r="CF1661" s="24"/>
      <c r="CG1661" s="24"/>
      <c r="CH1661" s="24"/>
      <c r="CI1661" s="24"/>
      <c r="CJ1661" s="24"/>
      <c r="CK1661" s="24"/>
      <c r="CL1661" s="24"/>
      <c r="CM1661" s="24"/>
      <c r="CN1661" s="24"/>
      <c r="CO1661" s="24"/>
      <c r="CP1661" s="24"/>
      <c r="CQ1661" s="24"/>
      <c r="CR1661" s="24"/>
      <c r="CS1661" s="24"/>
      <c r="CT1661" s="24"/>
      <c r="CU1661" s="24"/>
      <c r="CV1661" s="24"/>
      <c r="CW1661" s="24"/>
      <c r="CX1661" s="24"/>
      <c r="CY1661" s="24"/>
      <c r="CZ1661" s="24"/>
      <c r="DA1661" s="24"/>
      <c r="DB1661" s="24"/>
      <c r="DC1661" s="24"/>
      <c r="DD1661" s="24"/>
      <c r="DE1661" s="24"/>
      <c r="DF1661" s="26" t="s">
        <v>139</v>
      </c>
      <c r="DG1661" s="26" t="s">
        <v>139</v>
      </c>
      <c r="DH1661" s="26" t="s">
        <v>139</v>
      </c>
      <c r="DI1661" s="26" t="s">
        <v>139</v>
      </c>
      <c r="DJ1661" s="26" t="s">
        <v>139</v>
      </c>
      <c r="DK1661" s="26" t="s">
        <v>139</v>
      </c>
      <c r="DL1661" s="26" t="s">
        <v>139</v>
      </c>
      <c r="DM1661" s="26" t="s">
        <v>139</v>
      </c>
      <c r="DN1661" s="26" t="s">
        <v>139</v>
      </c>
      <c r="DO1661" s="26" t="s">
        <v>139</v>
      </c>
    </row>
    <row r="1662" spans="1:119" ht="20.100000000000001" customHeight="1" x14ac:dyDescent="0.25">
      <c r="A1662" s="29" t="str">
        <f t="shared" si="350"/>
        <v>Kliptown Youth Program6</v>
      </c>
      <c r="B1662" s="29" t="str">
        <f t="shared" si="351"/>
        <v>Kliptown Youth Program</v>
      </c>
      <c r="C1662" s="29">
        <f t="shared" si="352"/>
        <v>6</v>
      </c>
      <c r="D1662" s="30" t="str">
        <f t="shared" si="353"/>
        <v>Africa and the Middle East</v>
      </c>
      <c r="E1662" s="30" t="str">
        <f t="shared" si="354"/>
        <v>Soweto, South Africa</v>
      </c>
      <c r="F1662" s="31">
        <f t="shared" si="355"/>
        <v>5</v>
      </c>
      <c r="G1662" s="31">
        <f t="shared" si="356"/>
        <v>4</v>
      </c>
      <c r="H1662" s="31">
        <f t="shared" si="357"/>
        <v>4</v>
      </c>
      <c r="I1662" s="31">
        <f t="shared" si="358"/>
        <v>5</v>
      </c>
      <c r="J1662" s="31">
        <f t="shared" si="359"/>
        <v>5</v>
      </c>
      <c r="K1662" s="31">
        <f t="shared" si="360"/>
        <v>4</v>
      </c>
      <c r="L1662" s="31">
        <f t="shared" si="361"/>
        <v>4</v>
      </c>
      <c r="M1662" s="31">
        <f t="shared" si="362"/>
        <v>4</v>
      </c>
      <c r="N1662" s="31">
        <f t="shared" si="363"/>
        <v>4.4000000000000004</v>
      </c>
      <c r="O1662" s="26" t="s">
        <v>9222</v>
      </c>
      <c r="P1662" s="26" t="s">
        <v>108</v>
      </c>
      <c r="Q1662" s="27">
        <v>42129</v>
      </c>
      <c r="R1662" s="26" t="s">
        <v>166</v>
      </c>
      <c r="S1662" s="26" t="s">
        <v>277</v>
      </c>
      <c r="T1662" s="26" t="s">
        <v>278</v>
      </c>
      <c r="U1662" s="26" t="s">
        <v>112</v>
      </c>
      <c r="V1662" s="26" t="s">
        <v>169</v>
      </c>
      <c r="W1662" s="26" t="s">
        <v>4409</v>
      </c>
      <c r="X1662" s="26" t="s">
        <v>9210</v>
      </c>
      <c r="Y1662" s="26" t="s">
        <v>9211</v>
      </c>
      <c r="Z1662" s="24"/>
      <c r="AA1662" s="24"/>
      <c r="AB1662" s="26" t="s">
        <v>117</v>
      </c>
      <c r="AC1662" s="28">
        <v>8000</v>
      </c>
      <c r="AD1662" s="24"/>
      <c r="AE1662" s="26" t="s">
        <v>595</v>
      </c>
      <c r="AF1662" s="26" t="s">
        <v>120</v>
      </c>
      <c r="AG1662" s="26" t="s">
        <v>224</v>
      </c>
      <c r="AH1662" s="26" t="s">
        <v>250</v>
      </c>
      <c r="AI1662" s="28">
        <v>8000</v>
      </c>
      <c r="AJ1662" s="26" t="s">
        <v>9223</v>
      </c>
      <c r="AK1662" s="26" t="s">
        <v>9213</v>
      </c>
      <c r="AL1662" s="26" t="s">
        <v>9214</v>
      </c>
      <c r="AM1662" s="24"/>
      <c r="AN1662" s="24"/>
      <c r="AO1662" s="24"/>
      <c r="AP1662" s="24"/>
      <c r="AQ1662" s="26" t="s">
        <v>9224</v>
      </c>
      <c r="AR1662" s="24"/>
      <c r="AS1662" s="24"/>
      <c r="AT1662" s="24"/>
      <c r="AU1662" s="26" t="s">
        <v>9225</v>
      </c>
      <c r="AV1662" s="24"/>
      <c r="AW1662" s="28">
        <v>249552</v>
      </c>
      <c r="AX1662" s="26">
        <v>460</v>
      </c>
      <c r="AY1662" s="28">
        <v>90</v>
      </c>
      <c r="AZ1662" s="28">
        <v>95</v>
      </c>
      <c r="BA1662" s="26">
        <v>0</v>
      </c>
      <c r="BB1662" s="26" t="s">
        <v>148</v>
      </c>
      <c r="BC1662" s="26" t="s">
        <v>2199</v>
      </c>
      <c r="BD1662" s="26" t="s">
        <v>125</v>
      </c>
      <c r="BE1662" s="24"/>
      <c r="BF1662" s="26" t="s">
        <v>9226</v>
      </c>
      <c r="BG1662" s="26" t="s">
        <v>191</v>
      </c>
      <c r="BH1662" s="26" t="s">
        <v>9227</v>
      </c>
      <c r="BI1662" s="26" t="s">
        <v>191</v>
      </c>
      <c r="BJ1662" s="26" t="s">
        <v>9228</v>
      </c>
      <c r="BK1662" s="26" t="s">
        <v>4409</v>
      </c>
      <c r="BL1662" s="26" t="s">
        <v>9217</v>
      </c>
      <c r="BM1662" s="26" t="s">
        <v>191</v>
      </c>
      <c r="BN1662" s="26" t="s">
        <v>9229</v>
      </c>
      <c r="BO1662" s="26" t="s">
        <v>4409</v>
      </c>
      <c r="BP1662" s="24"/>
      <c r="BQ1662" s="24"/>
      <c r="BR1662" s="26">
        <v>5</v>
      </c>
      <c r="BS1662" s="26">
        <v>4</v>
      </c>
      <c r="BT1662" s="26">
        <v>4</v>
      </c>
      <c r="BU1662" s="26">
        <v>5</v>
      </c>
      <c r="BV1662" s="26">
        <v>5</v>
      </c>
      <c r="BW1662" s="26">
        <v>4</v>
      </c>
      <c r="BX1662" s="26">
        <v>4</v>
      </c>
      <c r="BY1662" s="26">
        <v>4</v>
      </c>
      <c r="BZ1662" s="24"/>
      <c r="CA1662" s="24"/>
      <c r="CB1662" s="24"/>
      <c r="CC1662" s="24"/>
      <c r="CD1662" s="24"/>
      <c r="CE1662" s="24"/>
      <c r="CF1662" s="24"/>
      <c r="CG1662" s="24"/>
      <c r="CH1662" s="24"/>
      <c r="CI1662" s="24"/>
      <c r="CJ1662" s="24"/>
      <c r="CK1662" s="24"/>
      <c r="CL1662" s="24"/>
      <c r="CM1662" s="24"/>
      <c r="CN1662" s="24"/>
      <c r="CO1662" s="24"/>
      <c r="CP1662" s="24"/>
      <c r="CQ1662" s="24"/>
      <c r="CR1662" s="24"/>
      <c r="CS1662" s="24"/>
      <c r="CT1662" s="24"/>
      <c r="CU1662" s="24"/>
      <c r="CV1662" s="24"/>
      <c r="CW1662" s="24"/>
      <c r="CX1662" s="24"/>
      <c r="CY1662" s="24"/>
      <c r="CZ1662" s="24"/>
      <c r="DA1662" s="24"/>
      <c r="DB1662" s="24"/>
      <c r="DC1662" s="24"/>
      <c r="DD1662" s="24"/>
      <c r="DE1662" s="24"/>
      <c r="DF1662" s="26" t="s">
        <v>120</v>
      </c>
      <c r="DG1662" s="26" t="s">
        <v>120</v>
      </c>
      <c r="DH1662" s="26" t="s">
        <v>139</v>
      </c>
      <c r="DI1662" s="26" t="s">
        <v>139</v>
      </c>
      <c r="DJ1662" s="26" t="s">
        <v>139</v>
      </c>
      <c r="DK1662" s="26" t="s">
        <v>120</v>
      </c>
      <c r="DL1662" s="26" t="s">
        <v>139</v>
      </c>
      <c r="DM1662" s="26" t="s">
        <v>139</v>
      </c>
      <c r="DN1662" s="26" t="s">
        <v>139</v>
      </c>
      <c r="DO1662" s="26" t="s">
        <v>139</v>
      </c>
    </row>
    <row r="1663" spans="1:119" ht="20.100000000000001" customHeight="1" x14ac:dyDescent="0.25">
      <c r="A1663" s="29" t="str">
        <f t="shared" si="350"/>
        <v>Kliptown Youth Program5</v>
      </c>
      <c r="B1663" s="29" t="str">
        <f t="shared" si="351"/>
        <v>Kliptown Youth Program</v>
      </c>
      <c r="C1663" s="29">
        <f t="shared" si="352"/>
        <v>5</v>
      </c>
      <c r="D1663" s="30" t="str">
        <f t="shared" si="353"/>
        <v>Africa and the Middle East</v>
      </c>
      <c r="E1663" s="30" t="str">
        <f t="shared" si="354"/>
        <v>Soweto, South Africa</v>
      </c>
      <c r="F1663" s="31">
        <f t="shared" si="355"/>
        <v>5</v>
      </c>
      <c r="G1663" s="31">
        <f t="shared" si="356"/>
        <v>3</v>
      </c>
      <c r="H1663" s="31">
        <f t="shared" si="357"/>
        <v>3</v>
      </c>
      <c r="I1663" s="31">
        <f t="shared" si="358"/>
        <v>3</v>
      </c>
      <c r="J1663" s="31">
        <f t="shared" si="359"/>
        <v>5</v>
      </c>
      <c r="K1663" s="31">
        <f t="shared" si="360"/>
        <v>4</v>
      </c>
      <c r="L1663" s="31">
        <f t="shared" si="361"/>
        <v>4</v>
      </c>
      <c r="M1663" s="31">
        <f t="shared" si="362"/>
        <v>4</v>
      </c>
      <c r="N1663" s="31">
        <f t="shared" si="363"/>
        <v>3.9</v>
      </c>
      <c r="O1663" s="26" t="s">
        <v>9230</v>
      </c>
      <c r="P1663" s="26" t="s">
        <v>108</v>
      </c>
      <c r="Q1663" s="27">
        <v>41771</v>
      </c>
      <c r="R1663" s="26" t="s">
        <v>166</v>
      </c>
      <c r="S1663" s="26" t="s">
        <v>193</v>
      </c>
      <c r="T1663" s="26" t="s">
        <v>194</v>
      </c>
      <c r="U1663" s="26" t="s">
        <v>112</v>
      </c>
      <c r="V1663" s="26" t="s">
        <v>169</v>
      </c>
      <c r="W1663" s="26" t="s">
        <v>4409</v>
      </c>
      <c r="X1663" s="26" t="s">
        <v>9210</v>
      </c>
      <c r="Y1663" s="26" t="s">
        <v>9211</v>
      </c>
      <c r="Z1663" s="24"/>
      <c r="AA1663" s="24"/>
      <c r="AB1663" s="26" t="s">
        <v>117</v>
      </c>
      <c r="AC1663" s="28">
        <v>19000</v>
      </c>
      <c r="AD1663" s="24"/>
      <c r="AE1663" s="26" t="s">
        <v>595</v>
      </c>
      <c r="AF1663" s="26" t="s">
        <v>120</v>
      </c>
      <c r="AG1663" s="26" t="s">
        <v>224</v>
      </c>
      <c r="AH1663" s="26" t="s">
        <v>176</v>
      </c>
      <c r="AI1663" s="28">
        <v>19000</v>
      </c>
      <c r="AJ1663" s="26" t="s">
        <v>9231</v>
      </c>
      <c r="AK1663" s="26" t="s">
        <v>9213</v>
      </c>
      <c r="AL1663" s="26" t="s">
        <v>9214</v>
      </c>
      <c r="AM1663" s="24"/>
      <c r="AN1663" s="24"/>
      <c r="AO1663" s="24"/>
      <c r="AP1663" s="24"/>
      <c r="AQ1663" s="26" t="s">
        <v>9232</v>
      </c>
      <c r="AR1663" s="24"/>
      <c r="AS1663" s="24"/>
      <c r="AT1663" s="26" t="s">
        <v>9233</v>
      </c>
      <c r="AU1663" s="26" t="s">
        <v>9234</v>
      </c>
      <c r="AV1663" s="24"/>
      <c r="AW1663" s="28">
        <v>195000</v>
      </c>
      <c r="AX1663" s="26">
        <v>420</v>
      </c>
      <c r="AY1663" s="28">
        <v>100</v>
      </c>
      <c r="AZ1663" s="28">
        <v>95</v>
      </c>
      <c r="BA1663" s="26">
        <v>0</v>
      </c>
      <c r="BB1663" s="26" t="s">
        <v>148</v>
      </c>
      <c r="BC1663" s="26" t="s">
        <v>2199</v>
      </c>
      <c r="BD1663" s="26" t="s">
        <v>125</v>
      </c>
      <c r="BE1663" s="24"/>
      <c r="BF1663" s="26" t="s">
        <v>9235</v>
      </c>
      <c r="BG1663" s="26" t="s">
        <v>271</v>
      </c>
      <c r="BH1663" s="26" t="s">
        <v>9236</v>
      </c>
      <c r="BI1663" s="26" t="s">
        <v>4409</v>
      </c>
      <c r="BJ1663" s="26" t="s">
        <v>9221</v>
      </c>
      <c r="BK1663" s="26" t="s">
        <v>449</v>
      </c>
      <c r="BL1663" s="26" t="s">
        <v>9237</v>
      </c>
      <c r="BM1663" s="26" t="s">
        <v>4409</v>
      </c>
      <c r="BN1663" s="26" t="s">
        <v>9238</v>
      </c>
      <c r="BO1663" s="26" t="s">
        <v>191</v>
      </c>
      <c r="BP1663" s="24"/>
      <c r="BQ1663" s="24"/>
      <c r="BR1663" s="26">
        <v>5</v>
      </c>
      <c r="BS1663" s="26">
        <v>3</v>
      </c>
      <c r="BT1663" s="26">
        <v>3</v>
      </c>
      <c r="BU1663" s="26">
        <v>3</v>
      </c>
      <c r="BV1663" s="26">
        <v>5</v>
      </c>
      <c r="BW1663" s="26">
        <v>4</v>
      </c>
      <c r="BX1663" s="26">
        <v>4</v>
      </c>
      <c r="BY1663" s="26">
        <v>4</v>
      </c>
      <c r="BZ1663" s="24"/>
      <c r="CA1663" s="24"/>
      <c r="CB1663" s="24"/>
      <c r="CC1663" s="24"/>
      <c r="CD1663" s="24"/>
      <c r="CE1663" s="24"/>
      <c r="CF1663" s="24"/>
      <c r="CG1663" s="24"/>
      <c r="CH1663" s="24"/>
      <c r="CI1663" s="24"/>
      <c r="CJ1663" s="24"/>
      <c r="CK1663" s="24"/>
      <c r="CL1663" s="24"/>
      <c r="CM1663" s="24"/>
      <c r="CN1663" s="24"/>
      <c r="CO1663" s="24"/>
      <c r="CP1663" s="24"/>
      <c r="CQ1663" s="24"/>
      <c r="CR1663" s="24"/>
      <c r="CS1663" s="24"/>
      <c r="CT1663" s="24"/>
      <c r="CU1663" s="24"/>
      <c r="CV1663" s="24"/>
      <c r="CW1663" s="24"/>
      <c r="CX1663" s="24"/>
      <c r="CY1663" s="24"/>
      <c r="CZ1663" s="24"/>
      <c r="DA1663" s="24"/>
      <c r="DB1663" s="24"/>
      <c r="DC1663" s="24"/>
      <c r="DD1663" s="24"/>
      <c r="DE1663" s="24"/>
      <c r="DF1663" s="26" t="s">
        <v>120</v>
      </c>
      <c r="DG1663" s="26" t="s">
        <v>120</v>
      </c>
      <c r="DH1663" s="26" t="s">
        <v>120</v>
      </c>
      <c r="DI1663" s="26" t="s">
        <v>120</v>
      </c>
      <c r="DJ1663" s="26" t="s">
        <v>139</v>
      </c>
      <c r="DK1663" s="26" t="s">
        <v>139</v>
      </c>
      <c r="DL1663" s="26" t="s">
        <v>139</v>
      </c>
      <c r="DM1663" s="26" t="s">
        <v>139</v>
      </c>
      <c r="DN1663" s="26" t="s">
        <v>139</v>
      </c>
      <c r="DO1663" s="26" t="s">
        <v>139</v>
      </c>
    </row>
    <row r="1664" spans="1:119" ht="20.100000000000001" customHeight="1" x14ac:dyDescent="0.25">
      <c r="A1664" s="29" t="str">
        <f t="shared" si="350"/>
        <v>Kliptown Youth Program4</v>
      </c>
      <c r="B1664" s="29" t="str">
        <f t="shared" si="351"/>
        <v>Kliptown Youth Program</v>
      </c>
      <c r="C1664" s="29">
        <f t="shared" si="352"/>
        <v>4</v>
      </c>
      <c r="D1664" s="30" t="str">
        <f t="shared" si="353"/>
        <v>Africa and the Middle East</v>
      </c>
      <c r="E1664" s="30" t="str">
        <f t="shared" si="354"/>
        <v>Soweto, South Africa</v>
      </c>
      <c r="F1664" s="31">
        <f t="shared" si="355"/>
        <v>4</v>
      </c>
      <c r="G1664" s="31">
        <f t="shared" si="356"/>
        <v>3</v>
      </c>
      <c r="H1664" s="31">
        <f t="shared" si="357"/>
        <v>3</v>
      </c>
      <c r="I1664" s="31">
        <f t="shared" si="358"/>
        <v>3</v>
      </c>
      <c r="J1664" s="31">
        <f t="shared" si="359"/>
        <v>5</v>
      </c>
      <c r="K1664" s="31">
        <f t="shared" si="360"/>
        <v>4</v>
      </c>
      <c r="L1664" s="31">
        <f t="shared" si="361"/>
        <v>4</v>
      </c>
      <c r="M1664" s="31">
        <f t="shared" si="362"/>
        <v>4</v>
      </c>
      <c r="N1664" s="31">
        <f t="shared" si="363"/>
        <v>3.8</v>
      </c>
      <c r="O1664" s="26" t="s">
        <v>9239</v>
      </c>
      <c r="P1664" s="26" t="s">
        <v>108</v>
      </c>
      <c r="Q1664" s="27">
        <v>41400</v>
      </c>
      <c r="R1664" s="26" t="s">
        <v>166</v>
      </c>
      <c r="S1664" s="26" t="s">
        <v>206</v>
      </c>
      <c r="T1664" s="26" t="s">
        <v>207</v>
      </c>
      <c r="U1664" s="26" t="s">
        <v>112</v>
      </c>
      <c r="V1664" s="26" t="s">
        <v>169</v>
      </c>
      <c r="W1664" s="26" t="s">
        <v>4409</v>
      </c>
      <c r="X1664" s="26" t="s">
        <v>9210</v>
      </c>
      <c r="Y1664" s="26" t="s">
        <v>9211</v>
      </c>
      <c r="Z1664" s="24"/>
      <c r="AA1664" s="24"/>
      <c r="AB1664" s="26" t="s">
        <v>117</v>
      </c>
      <c r="AC1664" s="28">
        <v>16000</v>
      </c>
      <c r="AD1664" s="24"/>
      <c r="AE1664" s="26" t="s">
        <v>595</v>
      </c>
      <c r="AF1664" s="26" t="s">
        <v>120</v>
      </c>
      <c r="AG1664" s="26" t="s">
        <v>224</v>
      </c>
      <c r="AH1664" s="26" t="s">
        <v>185</v>
      </c>
      <c r="AI1664" s="28">
        <v>16000</v>
      </c>
      <c r="AJ1664" s="26" t="s">
        <v>9240</v>
      </c>
      <c r="AK1664" s="26" t="s">
        <v>9213</v>
      </c>
      <c r="AL1664" s="26" t="s">
        <v>9214</v>
      </c>
      <c r="AM1664" s="24"/>
      <c r="AN1664" s="24"/>
      <c r="AO1664" s="24"/>
      <c r="AP1664" s="24"/>
      <c r="AQ1664" s="26" t="s">
        <v>9241</v>
      </c>
      <c r="AR1664" s="24"/>
      <c r="AS1664" s="24"/>
      <c r="AT1664" s="24"/>
      <c r="AU1664" s="24"/>
      <c r="AV1664" s="24"/>
      <c r="AW1664" s="28">
        <v>110000</v>
      </c>
      <c r="AX1664" s="26">
        <v>400</v>
      </c>
      <c r="AY1664" s="28">
        <v>100</v>
      </c>
      <c r="AZ1664" s="28">
        <v>91</v>
      </c>
      <c r="BA1664" s="26">
        <v>0</v>
      </c>
      <c r="BB1664" s="26" t="s">
        <v>148</v>
      </c>
      <c r="BC1664" s="26" t="s">
        <v>2199</v>
      </c>
      <c r="BD1664" s="26" t="s">
        <v>125</v>
      </c>
      <c r="BE1664" s="24"/>
      <c r="BF1664" s="26" t="s">
        <v>9236</v>
      </c>
      <c r="BG1664" s="26" t="s">
        <v>4409</v>
      </c>
      <c r="BH1664" s="26" t="s">
        <v>9242</v>
      </c>
      <c r="BI1664" s="26" t="s">
        <v>271</v>
      </c>
      <c r="BJ1664" s="26" t="s">
        <v>9243</v>
      </c>
      <c r="BK1664" s="26" t="s">
        <v>4409</v>
      </c>
      <c r="BL1664" s="26" t="s">
        <v>9244</v>
      </c>
      <c r="BM1664" s="26" t="s">
        <v>449</v>
      </c>
      <c r="BN1664" s="26" t="s">
        <v>9245</v>
      </c>
      <c r="BO1664" s="26" t="s">
        <v>2920</v>
      </c>
      <c r="BP1664" s="24"/>
      <c r="BQ1664" s="24"/>
      <c r="BR1664" s="26">
        <v>4</v>
      </c>
      <c r="BS1664" s="26">
        <v>3</v>
      </c>
      <c r="BT1664" s="26">
        <v>3</v>
      </c>
      <c r="BU1664" s="26">
        <v>3</v>
      </c>
      <c r="BV1664" s="26">
        <v>5</v>
      </c>
      <c r="BW1664" s="26">
        <v>4</v>
      </c>
      <c r="BX1664" s="26">
        <v>4</v>
      </c>
      <c r="BY1664" s="26">
        <v>4</v>
      </c>
      <c r="BZ1664" s="24"/>
      <c r="CA1664" s="24"/>
      <c r="CB1664" s="24"/>
      <c r="CC1664" s="24"/>
      <c r="CD1664" s="24"/>
      <c r="CE1664" s="24"/>
      <c r="CF1664" s="24"/>
      <c r="CG1664" s="24"/>
      <c r="CH1664" s="24"/>
      <c r="CI1664" s="24"/>
      <c r="CJ1664" s="24"/>
      <c r="CK1664" s="24"/>
      <c r="CL1664" s="24"/>
      <c r="CM1664" s="24"/>
      <c r="CN1664" s="24"/>
      <c r="CO1664" s="24"/>
      <c r="CP1664" s="24"/>
      <c r="CQ1664" s="24"/>
      <c r="CR1664" s="24"/>
      <c r="CS1664" s="24"/>
      <c r="CT1664" s="24"/>
      <c r="CU1664" s="24"/>
      <c r="CV1664" s="24"/>
      <c r="CW1664" s="24"/>
      <c r="CX1664" s="24"/>
      <c r="CY1664" s="24"/>
      <c r="CZ1664" s="24"/>
      <c r="DA1664" s="24"/>
      <c r="DB1664" s="24"/>
      <c r="DC1664" s="24"/>
      <c r="DD1664" s="24"/>
      <c r="DE1664" s="24"/>
      <c r="DF1664" s="26" t="s">
        <v>120</v>
      </c>
      <c r="DG1664" s="26" t="s">
        <v>120</v>
      </c>
      <c r="DH1664" s="26" t="s">
        <v>120</v>
      </c>
      <c r="DI1664" s="26" t="s">
        <v>139</v>
      </c>
      <c r="DJ1664" s="26" t="s">
        <v>139</v>
      </c>
      <c r="DK1664" s="26" t="s">
        <v>139</v>
      </c>
      <c r="DL1664" s="26" t="s">
        <v>139</v>
      </c>
      <c r="DM1664" s="26" t="s">
        <v>139</v>
      </c>
      <c r="DN1664" s="26" t="s">
        <v>139</v>
      </c>
      <c r="DO1664" s="26" t="s">
        <v>139</v>
      </c>
    </row>
    <row r="1665" spans="1:119" ht="20.100000000000001" customHeight="1" x14ac:dyDescent="0.25">
      <c r="A1665" s="29" t="str">
        <f t="shared" si="350"/>
        <v>Kliptown Youth Program3</v>
      </c>
      <c r="B1665" s="29" t="str">
        <f t="shared" si="351"/>
        <v>Kliptown Youth Program</v>
      </c>
      <c r="C1665" s="29">
        <f t="shared" si="352"/>
        <v>3</v>
      </c>
      <c r="D1665" s="30" t="str">
        <f t="shared" si="353"/>
        <v>Africa and the Middle East</v>
      </c>
      <c r="E1665" s="30" t="str">
        <f t="shared" si="354"/>
        <v>Soweto, South Africa</v>
      </c>
      <c r="F1665" s="31">
        <f t="shared" si="355"/>
        <v>3</v>
      </c>
      <c r="G1665" s="31">
        <f t="shared" si="356"/>
        <v>3</v>
      </c>
      <c r="H1665" s="31">
        <f t="shared" si="357"/>
        <v>3</v>
      </c>
      <c r="I1665" s="31">
        <f t="shared" si="358"/>
        <v>4</v>
      </c>
      <c r="J1665" s="31">
        <f t="shared" si="359"/>
        <v>5</v>
      </c>
      <c r="K1665" s="31">
        <f t="shared" si="360"/>
        <v>4</v>
      </c>
      <c r="L1665" s="31">
        <f t="shared" si="361"/>
        <v>4</v>
      </c>
      <c r="M1665" s="31">
        <f t="shared" si="362"/>
        <v>2</v>
      </c>
      <c r="N1665" s="31">
        <f t="shared" si="363"/>
        <v>3.5</v>
      </c>
      <c r="O1665" s="26" t="s">
        <v>9246</v>
      </c>
      <c r="P1665" s="26" t="s">
        <v>108</v>
      </c>
      <c r="Q1665" s="27">
        <v>41038</v>
      </c>
      <c r="R1665" s="26" t="s">
        <v>166</v>
      </c>
      <c r="S1665" s="26" t="s">
        <v>217</v>
      </c>
      <c r="T1665" s="26" t="s">
        <v>175</v>
      </c>
      <c r="U1665" s="26" t="s">
        <v>112</v>
      </c>
      <c r="V1665" s="26" t="s">
        <v>169</v>
      </c>
      <c r="W1665" s="26" t="s">
        <v>4409</v>
      </c>
      <c r="X1665" s="26" t="s">
        <v>9210</v>
      </c>
      <c r="Y1665" s="26" t="s">
        <v>9211</v>
      </c>
      <c r="Z1665" s="24"/>
      <c r="AA1665" s="24"/>
      <c r="AB1665" s="26" t="s">
        <v>117</v>
      </c>
      <c r="AC1665" s="28">
        <v>12000</v>
      </c>
      <c r="AD1665" s="24"/>
      <c r="AE1665" s="26" t="s">
        <v>595</v>
      </c>
      <c r="AF1665" s="26" t="s">
        <v>120</v>
      </c>
      <c r="AG1665" s="26" t="s">
        <v>224</v>
      </c>
      <c r="AH1665" s="26" t="s">
        <v>121</v>
      </c>
      <c r="AI1665" s="28">
        <v>12000</v>
      </c>
      <c r="AJ1665" s="24"/>
      <c r="AK1665" s="26" t="s">
        <v>9247</v>
      </c>
      <c r="AL1665" s="26" t="s">
        <v>9248</v>
      </c>
      <c r="AM1665" s="24"/>
      <c r="AN1665" s="24"/>
      <c r="AO1665" s="24"/>
      <c r="AP1665" s="24"/>
      <c r="AQ1665" s="24"/>
      <c r="AR1665" s="24"/>
      <c r="AS1665" s="24"/>
      <c r="AT1665" s="24"/>
      <c r="AU1665" s="24"/>
      <c r="AV1665" s="24"/>
      <c r="AW1665" s="28">
        <v>102667</v>
      </c>
      <c r="AX1665" s="26">
        <v>400</v>
      </c>
      <c r="AY1665" s="28">
        <v>80</v>
      </c>
      <c r="AZ1665" s="28">
        <v>40</v>
      </c>
      <c r="BA1665" s="26">
        <v>0</v>
      </c>
      <c r="BB1665" s="26" t="s">
        <v>148</v>
      </c>
      <c r="BC1665" s="26" t="s">
        <v>2199</v>
      </c>
      <c r="BD1665" s="26" t="s">
        <v>125</v>
      </c>
      <c r="BE1665" s="24"/>
      <c r="BF1665" s="26" t="s">
        <v>9249</v>
      </c>
      <c r="BG1665" s="26" t="s">
        <v>4409</v>
      </c>
      <c r="BH1665" s="26" t="s">
        <v>3898</v>
      </c>
      <c r="BI1665" s="26" t="s">
        <v>2862</v>
      </c>
      <c r="BJ1665" s="26" t="s">
        <v>9245</v>
      </c>
      <c r="BK1665" s="26" t="s">
        <v>2920</v>
      </c>
      <c r="BL1665" s="26" t="s">
        <v>9242</v>
      </c>
      <c r="BM1665" s="26" t="s">
        <v>191</v>
      </c>
      <c r="BN1665" s="24"/>
      <c r="BO1665" s="24"/>
      <c r="BP1665" s="24"/>
      <c r="BQ1665" s="24"/>
      <c r="BR1665" s="26">
        <v>3</v>
      </c>
      <c r="BS1665" s="26">
        <v>3</v>
      </c>
      <c r="BT1665" s="26">
        <v>3</v>
      </c>
      <c r="BU1665" s="26">
        <v>4</v>
      </c>
      <c r="BV1665" s="26">
        <v>5</v>
      </c>
      <c r="BW1665" s="26">
        <v>4</v>
      </c>
      <c r="BX1665" s="26">
        <v>4</v>
      </c>
      <c r="BY1665" s="26">
        <v>2</v>
      </c>
      <c r="BZ1665" s="24"/>
      <c r="CA1665" s="24"/>
      <c r="CB1665" s="24"/>
      <c r="CC1665" s="24"/>
      <c r="CD1665" s="24"/>
      <c r="CE1665" s="24"/>
      <c r="CF1665" s="24"/>
      <c r="CG1665" s="24"/>
      <c r="CH1665" s="24"/>
      <c r="CI1665" s="24"/>
      <c r="CJ1665" s="24"/>
      <c r="CK1665" s="24"/>
      <c r="CL1665" s="24"/>
      <c r="CM1665" s="24"/>
      <c r="CN1665" s="24"/>
      <c r="CO1665" s="24"/>
      <c r="CP1665" s="24"/>
      <c r="CQ1665" s="24"/>
      <c r="CR1665" s="24"/>
      <c r="CS1665" s="24"/>
      <c r="CT1665" s="24"/>
      <c r="CU1665" s="24"/>
      <c r="CV1665" s="24"/>
      <c r="CW1665" s="24"/>
      <c r="CX1665" s="24"/>
      <c r="CY1665" s="24"/>
      <c r="CZ1665" s="24"/>
      <c r="DA1665" s="24"/>
      <c r="DB1665" s="24"/>
      <c r="DC1665" s="24"/>
      <c r="DD1665" s="24"/>
      <c r="DE1665" s="24"/>
      <c r="DF1665" s="26" t="s">
        <v>139</v>
      </c>
      <c r="DG1665" s="26" t="s">
        <v>139</v>
      </c>
      <c r="DH1665" s="26" t="s">
        <v>139</v>
      </c>
      <c r="DI1665" s="26" t="s">
        <v>139</v>
      </c>
      <c r="DJ1665" s="26" t="s">
        <v>139</v>
      </c>
      <c r="DK1665" s="26" t="s">
        <v>139</v>
      </c>
      <c r="DL1665" s="26" t="s">
        <v>139</v>
      </c>
      <c r="DM1665" s="26" t="s">
        <v>139</v>
      </c>
      <c r="DN1665" s="26" t="s">
        <v>139</v>
      </c>
      <c r="DO1665" s="26" t="s">
        <v>139</v>
      </c>
    </row>
    <row r="1666" spans="1:119" ht="20.100000000000001" customHeight="1" x14ac:dyDescent="0.25">
      <c r="A1666" s="29" t="str">
        <f t="shared" si="350"/>
        <v>Kliptown Youth Program2</v>
      </c>
      <c r="B1666" s="29" t="str">
        <f t="shared" si="351"/>
        <v>Kliptown Youth Program</v>
      </c>
      <c r="C1666" s="29">
        <f t="shared" si="352"/>
        <v>2</v>
      </c>
      <c r="D1666" s="30" t="str">
        <f t="shared" si="353"/>
        <v>Africa and the Middle East</v>
      </c>
      <c r="E1666" s="30" t="str">
        <f t="shared" si="354"/>
        <v>Soweto, South Africa</v>
      </c>
      <c r="F1666" s="31">
        <f t="shared" si="355"/>
        <v>3</v>
      </c>
      <c r="G1666" s="31">
        <f t="shared" si="356"/>
        <v>3</v>
      </c>
      <c r="H1666" s="31">
        <f t="shared" si="357"/>
        <v>2</v>
      </c>
      <c r="I1666" s="31">
        <f t="shared" si="358"/>
        <v>3</v>
      </c>
      <c r="J1666" s="31">
        <f t="shared" si="359"/>
        <v>3</v>
      </c>
      <c r="K1666" s="31">
        <f t="shared" si="360"/>
        <v>3</v>
      </c>
      <c r="L1666" s="31">
        <f t="shared" si="361"/>
        <v>2</v>
      </c>
      <c r="M1666" s="31">
        <f t="shared" si="362"/>
        <v>2</v>
      </c>
      <c r="N1666" s="31">
        <f t="shared" si="363"/>
        <v>2.6</v>
      </c>
      <c r="O1666" s="26" t="s">
        <v>9250</v>
      </c>
      <c r="P1666" s="26" t="s">
        <v>108</v>
      </c>
      <c r="Q1666" s="27">
        <v>40672</v>
      </c>
      <c r="R1666" s="26" t="s">
        <v>155</v>
      </c>
      <c r="S1666" s="26" t="s">
        <v>409</v>
      </c>
      <c r="T1666" s="26" t="s">
        <v>333</v>
      </c>
      <c r="U1666" s="26" t="s">
        <v>112</v>
      </c>
      <c r="V1666" s="26" t="s">
        <v>169</v>
      </c>
      <c r="W1666" s="26" t="s">
        <v>4409</v>
      </c>
      <c r="X1666" s="26" t="s">
        <v>9210</v>
      </c>
      <c r="Y1666" s="26" t="s">
        <v>9211</v>
      </c>
      <c r="Z1666" s="24"/>
      <c r="AA1666" s="24"/>
      <c r="AB1666" s="26" t="s">
        <v>117</v>
      </c>
      <c r="AC1666" s="28">
        <v>10000</v>
      </c>
      <c r="AD1666" s="24"/>
      <c r="AE1666" s="26" t="s">
        <v>595</v>
      </c>
      <c r="AF1666" s="26" t="s">
        <v>120</v>
      </c>
      <c r="AG1666" s="26" t="s">
        <v>224</v>
      </c>
      <c r="AH1666" s="26" t="s">
        <v>143</v>
      </c>
      <c r="AI1666" s="28">
        <v>10000</v>
      </c>
      <c r="AJ1666" s="24"/>
      <c r="AK1666" s="26" t="s">
        <v>9247</v>
      </c>
      <c r="AL1666" s="26" t="s">
        <v>9248</v>
      </c>
      <c r="AM1666" s="26" t="s">
        <v>9251</v>
      </c>
      <c r="AN1666" s="26" t="s">
        <v>9252</v>
      </c>
      <c r="AO1666" s="26" t="s">
        <v>9253</v>
      </c>
      <c r="AP1666" s="24"/>
      <c r="AQ1666" s="24"/>
      <c r="AR1666" s="24"/>
      <c r="AS1666" s="24"/>
      <c r="AT1666" s="24"/>
      <c r="AU1666" s="24"/>
      <c r="AV1666" s="24"/>
      <c r="AW1666" s="28">
        <v>95961</v>
      </c>
      <c r="AX1666" s="26">
        <v>380</v>
      </c>
      <c r="AY1666" s="28">
        <v>100</v>
      </c>
      <c r="AZ1666" s="28">
        <v>98</v>
      </c>
      <c r="BA1666" s="26">
        <v>0</v>
      </c>
      <c r="BB1666" s="26" t="s">
        <v>148</v>
      </c>
      <c r="BC1666" s="26" t="s">
        <v>2199</v>
      </c>
      <c r="BD1666" s="24"/>
      <c r="BE1666" s="24"/>
      <c r="BF1666" s="26" t="s">
        <v>9242</v>
      </c>
      <c r="BG1666" s="26" t="s">
        <v>191</v>
      </c>
      <c r="BH1666" s="26" t="s">
        <v>3898</v>
      </c>
      <c r="BI1666" s="26" t="s">
        <v>2862</v>
      </c>
      <c r="BJ1666" s="26" t="s">
        <v>9254</v>
      </c>
      <c r="BK1666" s="26" t="s">
        <v>7455</v>
      </c>
      <c r="BL1666" s="24"/>
      <c r="BM1666" s="24"/>
      <c r="BN1666" s="24"/>
      <c r="BO1666" s="24"/>
      <c r="BP1666" s="24"/>
      <c r="BQ1666" s="24"/>
      <c r="BR1666" s="26">
        <v>3</v>
      </c>
      <c r="BS1666" s="26">
        <v>3</v>
      </c>
      <c r="BT1666" s="26">
        <v>2</v>
      </c>
      <c r="BU1666" s="26">
        <v>3</v>
      </c>
      <c r="BV1666" s="26">
        <v>3</v>
      </c>
      <c r="BW1666" s="26">
        <v>3</v>
      </c>
      <c r="BX1666" s="26">
        <v>2</v>
      </c>
      <c r="BY1666" s="26">
        <v>2</v>
      </c>
      <c r="BZ1666" s="24"/>
      <c r="CA1666" s="24"/>
      <c r="CB1666" s="24"/>
      <c r="CC1666" s="24"/>
      <c r="CD1666" s="24"/>
      <c r="CE1666" s="24"/>
      <c r="CF1666" s="24"/>
      <c r="CG1666" s="24"/>
      <c r="CH1666" s="24"/>
      <c r="CI1666" s="24"/>
      <c r="CJ1666" s="24"/>
      <c r="CK1666" s="24"/>
      <c r="CL1666" s="24"/>
      <c r="CM1666" s="24"/>
      <c r="CN1666" s="24"/>
      <c r="CO1666" s="24"/>
      <c r="CP1666" s="24"/>
      <c r="CQ1666" s="24"/>
      <c r="CR1666" s="24"/>
      <c r="CS1666" s="24"/>
      <c r="CT1666" s="24"/>
      <c r="CU1666" s="24"/>
      <c r="CV1666" s="24"/>
      <c r="CW1666" s="24"/>
      <c r="CX1666" s="24"/>
      <c r="CY1666" s="24"/>
      <c r="CZ1666" s="24"/>
      <c r="DA1666" s="24"/>
      <c r="DB1666" s="24"/>
      <c r="DC1666" s="24"/>
      <c r="DD1666" s="24"/>
      <c r="DE1666" s="24"/>
      <c r="DF1666" s="26" t="s">
        <v>139</v>
      </c>
      <c r="DG1666" s="26" t="s">
        <v>120</v>
      </c>
      <c r="DH1666" s="26" t="s">
        <v>120</v>
      </c>
      <c r="DI1666" s="26" t="s">
        <v>139</v>
      </c>
      <c r="DJ1666" s="26" t="s">
        <v>139</v>
      </c>
      <c r="DK1666" s="26" t="s">
        <v>139</v>
      </c>
      <c r="DL1666" s="26" t="s">
        <v>139</v>
      </c>
      <c r="DM1666" s="26" t="s">
        <v>139</v>
      </c>
      <c r="DN1666" s="26" t="s">
        <v>139</v>
      </c>
      <c r="DO1666" s="26" t="s">
        <v>139</v>
      </c>
    </row>
    <row r="1667" spans="1:119" ht="20.100000000000001" customHeight="1" x14ac:dyDescent="0.25">
      <c r="A1667" s="29" t="str">
        <f t="shared" ref="A1667:A1730" si="364">IFERROR(IF(C1667=0,NA(),B1667&amp;C1667),"")</f>
        <v>Kliptown Youth Program1</v>
      </c>
      <c r="B1667" s="29" t="str">
        <f t="shared" ref="B1667:B1730" si="365">IFERROR(IF(AA1667=0,Y1667&amp;IF(Z1667=0,""," ("&amp;Z1667&amp;")"),AA1667&amp;IF(Z1667=0,""," ("&amp;Z1667&amp;")")),"")</f>
        <v>Kliptown Youth Program</v>
      </c>
      <c r="C1667" s="29">
        <f t="shared" ref="C1667:C1730" si="366">IFERROR(_xlfn.NUMBERVALUE(RIGHT(AH1667,1)),"")</f>
        <v>1</v>
      </c>
      <c r="D1667" s="30" t="str">
        <f t="shared" ref="D1667:D1730" si="367">IFERROR(IF(OR(V1667="Sub-Saharan Africa",V1667="Middle East &amp; North Africa"),"Africa and the Middle East",IF(V1667="Europe &amp; Central Asia","Europe and Eurasia",IF(V1667="East Asia &amp; Pacific","East and Southeast Asia",V1667))),"")</f>
        <v>Africa and the Middle East</v>
      </c>
      <c r="E1667" s="30" t="str">
        <f t="shared" ref="E1667:E1730" si="368">IFERROR(IF(X1667=0,W1667,X1667&amp;", "&amp;W1667),"")</f>
        <v>Soweto, South Africa</v>
      </c>
      <c r="F1667" s="31">
        <f t="shared" ref="F1667:F1730" si="369">IFERROR(IF(AND(BZ1667+CA1667+CB1667+CC1667&gt;=4,BZ1667+CA1667+CB1667+CC1667&lt;=6),1,IF(AND(BZ1667+CA1667+CB1667+CC1667&gt;=7,BZ1667+CA1667+CB1667+CC1667&lt;=10),2,IF(AND(BZ1667+CA1667+CB1667+CC1667&gt;=11,BZ1667+CA1667+CB1667+CC1667&lt;=14),3,IF(AND(BZ1667+CA1667+CB1667+CC1667&gt;=15,BZ1667+CA1667+CB1667+CC1667&lt;=18),4,IF(AND(BZ1667+CA1667+CB1667+CC1667&gt;=19,BZ1667+CA1667+CB1667+CC1667&lt;=20),5,BR1667))))),"")</f>
        <v>2</v>
      </c>
      <c r="G1667" s="31">
        <f t="shared" ref="G1667:G1730" si="370">IFERROR(IF(AND(CD1667+CE1667+CF1667+CG1667&gt;=4,CD1667+CE1667+CF1667+CG1667&lt;=6),1,IF(AND(CD1667+CE1667+CF1667+CG1667&gt;=7,CD1667+CE1667+CF1667+CG1667&lt;=10),2,IF(AND(CD1667+CE1667+CF1667+CG1667&gt;=11,CD1667+CE1667+CF1667+CG1667&lt;=14),3,IF(AND(CD1667+CE1667+CF1667+CG1667&gt;=15,CD1667+CE1667+CF1667+CG1667&lt;=18),4,IF(AND(CD1667+CE1667+CF1667+CG1667&gt;=19,CD1667+CE1667+CF1667+CG1667&lt;=20),5,BS1667))))),"")</f>
        <v>2</v>
      </c>
      <c r="H1667" s="31">
        <f t="shared" ref="H1667:H1730" si="371">IFERROR(IF(AND(CH1667+CI1667+CJ1667+CK1667&gt;=4,CH1667+CI1667+CJ1667+CK1667&lt;=6),1,IF(AND(CH1667+CI1667+CJ1667+CK1667&gt;=7,CH1667+CI1667+CJ1667+CK1667&lt;=10),2,IF(AND(CH1667+CI1667+CJ1667+CK1667&gt;=11,CH1667+CI1667+CJ1667+CK1667&lt;=14),3,IF(AND(CH1667+CI1667+CJ1667+CK1667&gt;=15,CH1667+CI1667+CJ1667+CK1667&lt;=18),4,IF(AND(CH1667+CI1667+CJ1667+CK1667&gt;=19,CH1667+CI1667+CJ1667+CK1667&lt;=20),5,BT1667))))),"")</f>
        <v>3</v>
      </c>
      <c r="I1667" s="31">
        <f t="shared" ref="I1667:I1730" si="372">IFERROR(IF(AND(CL1667+CM1667+CN1667+CO1667&gt;=4,CL1667+CM1667+CN1667+CO1667&lt;=6),1,IF(AND(CL1667+CM1667+CN1667+CO1667&gt;=7,CL1667+CM1667+CN1667+CO1667&lt;=10),2,IF(AND(CL1667+CM1667+CN1667+CO1667&gt;=11,CL1667+CM1667+CN1667+CO1667&lt;=14),3,IF(AND(CL1667+CM1667+CN1667+CO1667&gt;=15,CL1667+CM1667+CN1667+CO1667&lt;=18),4,IF(AND(CL1667+CM1667+CN1667+CO1667&gt;=19,CL1667+CM1667+CN1667+CO1667&lt;=20),5,BU1667))))),"")</f>
        <v>2</v>
      </c>
      <c r="J1667" s="31">
        <f t="shared" ref="J1667:J1730" si="373">IFERROR(IF(AND(CP1667+CQ1667+CR1667+CS1667&gt;=4,CP1667+CQ1667+CR1667+CS1667&lt;=6),1,IF(AND(CP1667+CQ1667+CR1667+CS1667&gt;=7,CP1667+CQ1667+CR1667+CS1667&lt;=10),2,IF(AND(CP1667+CQ1667+CR1667+CS1667&gt;=11,CP1667+CQ1667+CR1667+CS1667&lt;=14),3,IF(AND(CP1667+CQ1667+CR1667+CS1667&gt;=15,CP1667+CQ1667+CR1667+CS1667&lt;=18),4,IF(AND(CP1667+CQ1667+CR1667+CS1667&gt;=19,CP1667+CQ1667+CR1667+CS1667&lt;=20),5,BV1667))))),"")</f>
        <v>3</v>
      </c>
      <c r="K1667" s="31">
        <f t="shared" ref="K1667:K1730" si="374">IFERROR(IF(AND(CT1667+CU1667+CV1667+CW1667&gt;=4,CT1667+CU1667+CV1667+CW1667&lt;=6),1,IF(AND(CT1667+CU1667+CV1667+CW1667&gt;=7,CT1667+CU1667+CV1667+CW1667&lt;=10),2,IF(AND(CT1667+CU1667+CV1667+CW1667&gt;=11,CT1667+CU1667+CV1667+CW1667&lt;=14),3,IF(AND(CT1667+CU1667+CV1667+CW1667&gt;=15,CT1667+CU1667+CV1667+CW1667&lt;=18),4,IF(AND(CT1667+CU1667+CV1667+CW1667&gt;=19,CT1667+CU1667+CV1667+CW1667&lt;=20),5,BW1667))))),"")</f>
        <v>3</v>
      </c>
      <c r="L1667" s="31">
        <f t="shared" ref="L1667:L1730" si="375">IFERROR(IF(AND(CX1667+CY1667+CZ1667+DA1667&gt;=4,CX1667+CY1667+CZ1667+DA1667&lt;=6),1,IF(AND(CX1667+CY1667+CZ1667+DA1667&gt;=7,CX1667+CY1667+CZ1667+DA1667&lt;=10),2,IF(AND(CX1667+CY1667+CZ1667+DA1667&gt;=11,CX1667+CY1667+CZ1667+DA1667&lt;=14),3,IF(AND(CX1667+CY1667+CZ1667+DA1667&gt;=15,CX1667+CY1667+CZ1667+DA1667&lt;=18),4,IF(AND(CX1667+CY1667+CZ1667+DA1667&gt;=19,CX1667+CY1667+CZ1667+DA1667&lt;=20),5,BX1667))))),"")</f>
        <v>2</v>
      </c>
      <c r="M1667" s="31">
        <f t="shared" ref="M1667:M1730" si="376">IFERROR(IF(AND(DB1667+DC1667+DD1667+DE1667&gt;=4,DB1667+DC1667+DD1667+DE1667&lt;=6),1,IF(AND(DB1667+DC1667+DD1667+DE1667&gt;=7,DB1667+DC1667+DD1667+DE1667&lt;=10),2,IF(AND(DB1667+DC1667+DD1667+DE1667&gt;=11,DB1667+DC1667+DD1667+DE1667&lt;=14),3,IF(AND(DB1667+DC1667+DD1667+DE1667&gt;=15,DB1667+DC1667+DD1667+DE1667&lt;=18),4,IF(AND(DB1667+DC1667+DD1667+DE1667&gt;=19,DB1667+DC1667+DD1667+DE1667&lt;=20),5,BY1667))))),"")</f>
        <v>2</v>
      </c>
      <c r="N1667" s="31">
        <f t="shared" ref="N1667:N1730" si="377">IFERROR(ROUND(AVERAGE(F1667:M1667),1),"")</f>
        <v>2.4</v>
      </c>
      <c r="O1667" s="26" t="s">
        <v>9255</v>
      </c>
      <c r="P1667" s="26" t="s">
        <v>108</v>
      </c>
      <c r="Q1667" s="27">
        <v>40315</v>
      </c>
      <c r="R1667" s="26" t="s">
        <v>155</v>
      </c>
      <c r="S1667" s="26" t="s">
        <v>234</v>
      </c>
      <c r="T1667" s="26" t="s">
        <v>224</v>
      </c>
      <c r="U1667" s="26" t="s">
        <v>112</v>
      </c>
      <c r="V1667" s="26" t="s">
        <v>169</v>
      </c>
      <c r="W1667" s="26" t="s">
        <v>4409</v>
      </c>
      <c r="X1667" s="26" t="s">
        <v>9210</v>
      </c>
      <c r="Y1667" s="26" t="s">
        <v>9211</v>
      </c>
      <c r="Z1667" s="24"/>
      <c r="AA1667" s="24"/>
      <c r="AB1667" s="26" t="s">
        <v>117</v>
      </c>
      <c r="AC1667" s="28">
        <v>8000</v>
      </c>
      <c r="AD1667" s="24"/>
      <c r="AE1667" s="26" t="s">
        <v>595</v>
      </c>
      <c r="AF1667" s="26" t="s">
        <v>120</v>
      </c>
      <c r="AG1667" s="26" t="s">
        <v>224</v>
      </c>
      <c r="AH1667" s="26" t="s">
        <v>158</v>
      </c>
      <c r="AI1667" s="28">
        <v>8000</v>
      </c>
      <c r="AJ1667" s="24"/>
      <c r="AK1667" s="26" t="s">
        <v>9247</v>
      </c>
      <c r="AL1667" s="26" t="s">
        <v>9256</v>
      </c>
      <c r="AM1667" s="26" t="s">
        <v>9257</v>
      </c>
      <c r="AN1667" s="26" t="s">
        <v>9258</v>
      </c>
      <c r="AO1667" s="24"/>
      <c r="AP1667" s="24"/>
      <c r="AQ1667" s="24"/>
      <c r="AR1667" s="24"/>
      <c r="AS1667" s="24"/>
      <c r="AT1667" s="24"/>
      <c r="AU1667" s="24"/>
      <c r="AV1667" s="24"/>
      <c r="AW1667" s="28">
        <v>89611</v>
      </c>
      <c r="AX1667" s="26">
        <v>300</v>
      </c>
      <c r="AY1667" s="28">
        <v>100</v>
      </c>
      <c r="AZ1667" s="28">
        <v>100</v>
      </c>
      <c r="BA1667" s="26">
        <v>0</v>
      </c>
      <c r="BB1667" s="26" t="s">
        <v>148</v>
      </c>
      <c r="BC1667" s="26" t="s">
        <v>2199</v>
      </c>
      <c r="BD1667" s="24"/>
      <c r="BE1667" s="24"/>
      <c r="BF1667" s="24"/>
      <c r="BG1667" s="24"/>
      <c r="BH1667" s="24"/>
      <c r="BI1667" s="24"/>
      <c r="BJ1667" s="24"/>
      <c r="BK1667" s="24"/>
      <c r="BL1667" s="24"/>
      <c r="BM1667" s="24"/>
      <c r="BN1667" s="24"/>
      <c r="BO1667" s="24"/>
      <c r="BP1667" s="24"/>
      <c r="BQ1667" s="24"/>
      <c r="BR1667" s="26">
        <v>2</v>
      </c>
      <c r="BS1667" s="26">
        <v>2</v>
      </c>
      <c r="BT1667" s="26">
        <v>3</v>
      </c>
      <c r="BU1667" s="26">
        <v>2</v>
      </c>
      <c r="BV1667" s="26">
        <v>3</v>
      </c>
      <c r="BW1667" s="26">
        <v>3</v>
      </c>
      <c r="BX1667" s="26">
        <v>2</v>
      </c>
      <c r="BY1667" s="26">
        <v>2</v>
      </c>
      <c r="BZ1667" s="24"/>
      <c r="CA1667" s="24"/>
      <c r="CB1667" s="24"/>
      <c r="CC1667" s="24"/>
      <c r="CD1667" s="24"/>
      <c r="CE1667" s="24"/>
      <c r="CF1667" s="24"/>
      <c r="CG1667" s="24"/>
      <c r="CH1667" s="24"/>
      <c r="CI1667" s="24"/>
      <c r="CJ1667" s="24"/>
      <c r="CK1667" s="24"/>
      <c r="CL1667" s="24"/>
      <c r="CM1667" s="24"/>
      <c r="CN1667" s="24"/>
      <c r="CO1667" s="24"/>
      <c r="CP1667" s="24"/>
      <c r="CQ1667" s="24"/>
      <c r="CR1667" s="24"/>
      <c r="CS1667" s="24"/>
      <c r="CT1667" s="24"/>
      <c r="CU1667" s="24"/>
      <c r="CV1667" s="24"/>
      <c r="CW1667" s="24"/>
      <c r="CX1667" s="24"/>
      <c r="CY1667" s="24"/>
      <c r="CZ1667" s="24"/>
      <c r="DA1667" s="24"/>
      <c r="DB1667" s="24"/>
      <c r="DC1667" s="24"/>
      <c r="DD1667" s="24"/>
      <c r="DE1667" s="24"/>
      <c r="DF1667" s="26" t="s">
        <v>139</v>
      </c>
      <c r="DG1667" s="26" t="s">
        <v>139</v>
      </c>
      <c r="DH1667" s="26" t="s">
        <v>139</v>
      </c>
      <c r="DI1667" s="26" t="s">
        <v>139</v>
      </c>
      <c r="DJ1667" s="26" t="s">
        <v>139</v>
      </c>
      <c r="DK1667" s="26" t="s">
        <v>139</v>
      </c>
      <c r="DL1667" s="26" t="s">
        <v>139</v>
      </c>
      <c r="DM1667" s="26" t="s">
        <v>139</v>
      </c>
      <c r="DN1667" s="26" t="s">
        <v>139</v>
      </c>
      <c r="DO1667" s="26" t="s">
        <v>139</v>
      </c>
    </row>
    <row r="1668" spans="1:119" ht="20.100000000000001" customHeight="1" x14ac:dyDescent="0.25">
      <c r="A1668" s="29" t="str">
        <f t="shared" si="364"/>
        <v>KnK Network Cambodia7</v>
      </c>
      <c r="B1668" s="29" t="str">
        <f t="shared" si="365"/>
        <v>KnK Network Cambodia</v>
      </c>
      <c r="C1668" s="29">
        <f t="shared" si="366"/>
        <v>7</v>
      </c>
      <c r="D1668" s="30" t="str">
        <f t="shared" si="367"/>
        <v>East and Southeast Asia</v>
      </c>
      <c r="E1668" s="30" t="str">
        <f t="shared" si="368"/>
        <v>Battambang, Cambodia</v>
      </c>
      <c r="F1668" s="31">
        <f t="shared" si="369"/>
        <v>3</v>
      </c>
      <c r="G1668" s="31">
        <f t="shared" si="370"/>
        <v>5</v>
      </c>
      <c r="H1668" s="31">
        <f t="shared" si="371"/>
        <v>4</v>
      </c>
      <c r="I1668" s="31">
        <f t="shared" si="372"/>
        <v>3</v>
      </c>
      <c r="J1668" s="31">
        <f t="shared" si="373"/>
        <v>2</v>
      </c>
      <c r="K1668" s="31">
        <f t="shared" si="374"/>
        <v>4</v>
      </c>
      <c r="L1668" s="31">
        <f t="shared" si="375"/>
        <v>4</v>
      </c>
      <c r="M1668" s="31">
        <f t="shared" si="376"/>
        <v>5</v>
      </c>
      <c r="N1668" s="31">
        <f t="shared" si="377"/>
        <v>3.8</v>
      </c>
      <c r="O1668" s="26" t="s">
        <v>9259</v>
      </c>
      <c r="P1668" s="26" t="s">
        <v>108</v>
      </c>
      <c r="Q1668" s="27">
        <v>42502</v>
      </c>
      <c r="R1668" s="26" t="s">
        <v>166</v>
      </c>
      <c r="S1668" s="26" t="s">
        <v>184</v>
      </c>
      <c r="T1668" s="26" t="s">
        <v>157</v>
      </c>
      <c r="U1668" s="26" t="s">
        <v>168</v>
      </c>
      <c r="V1668" s="26" t="s">
        <v>469</v>
      </c>
      <c r="W1668" s="26" t="s">
        <v>470</v>
      </c>
      <c r="X1668" s="26" t="s">
        <v>9260</v>
      </c>
      <c r="Y1668" s="26" t="s">
        <v>9261</v>
      </c>
      <c r="Z1668" s="24"/>
      <c r="AA1668" s="24"/>
      <c r="AB1668" s="26" t="s">
        <v>117</v>
      </c>
      <c r="AC1668" s="28">
        <v>11000</v>
      </c>
      <c r="AD1668" s="26" t="s">
        <v>9262</v>
      </c>
      <c r="AE1668" s="24"/>
      <c r="AF1668" s="26" t="s">
        <v>120</v>
      </c>
      <c r="AG1668" s="26" t="s">
        <v>645</v>
      </c>
      <c r="AH1668" s="26" t="s">
        <v>235</v>
      </c>
      <c r="AI1668" s="28">
        <v>11000</v>
      </c>
      <c r="AJ1668" s="26" t="s">
        <v>9263</v>
      </c>
      <c r="AK1668" s="26" t="s">
        <v>9264</v>
      </c>
      <c r="AL1668" s="26" t="s">
        <v>9265</v>
      </c>
      <c r="AM1668" s="24"/>
      <c r="AN1668" s="24"/>
      <c r="AO1668" s="24"/>
      <c r="AP1668" s="24"/>
      <c r="AQ1668" s="26" t="s">
        <v>9266</v>
      </c>
      <c r="AR1668" s="24"/>
      <c r="AS1668" s="26" t="s">
        <v>9267</v>
      </c>
      <c r="AT1668" s="24"/>
      <c r="AU1668" s="26" t="s">
        <v>9268</v>
      </c>
      <c r="AV1668" s="24"/>
      <c r="AW1668" s="28">
        <v>117840</v>
      </c>
      <c r="AX1668" s="26">
        <v>347</v>
      </c>
      <c r="AY1668" s="28">
        <v>36</v>
      </c>
      <c r="AZ1668" s="28">
        <v>36</v>
      </c>
      <c r="BA1668" s="24"/>
      <c r="BB1668" s="26" t="s">
        <v>241</v>
      </c>
      <c r="BC1668" s="26" t="s">
        <v>9269</v>
      </c>
      <c r="BD1668" s="26" t="s">
        <v>125</v>
      </c>
      <c r="BE1668" s="24"/>
      <c r="BF1668" s="26" t="s">
        <v>9270</v>
      </c>
      <c r="BG1668" s="26" t="s">
        <v>2479</v>
      </c>
      <c r="BH1668" s="26" t="s">
        <v>98</v>
      </c>
      <c r="BI1668" s="24"/>
      <c r="BJ1668" s="24"/>
      <c r="BK1668" s="24"/>
      <c r="BL1668" s="24"/>
      <c r="BM1668" s="24"/>
      <c r="BN1668" s="24"/>
      <c r="BO1668" s="24"/>
      <c r="BP1668" s="24"/>
      <c r="BQ1668" s="24"/>
      <c r="BR1668" s="26">
        <v>3</v>
      </c>
      <c r="BS1668" s="26">
        <v>5</v>
      </c>
      <c r="BT1668" s="26">
        <v>4</v>
      </c>
      <c r="BU1668" s="26">
        <v>3</v>
      </c>
      <c r="BV1668" s="26">
        <v>2</v>
      </c>
      <c r="BW1668" s="26">
        <v>4</v>
      </c>
      <c r="BX1668" s="26">
        <v>4</v>
      </c>
      <c r="BY1668" s="26">
        <v>5</v>
      </c>
      <c r="BZ1668" s="24"/>
      <c r="CA1668" s="24"/>
      <c r="CB1668" s="24"/>
      <c r="CC1668" s="24"/>
      <c r="CD1668" s="24"/>
      <c r="CE1668" s="24"/>
      <c r="CF1668" s="24"/>
      <c r="CG1668" s="24"/>
      <c r="CH1668" s="24"/>
      <c r="CI1668" s="24"/>
      <c r="CJ1668" s="24"/>
      <c r="CK1668" s="24"/>
      <c r="CL1668" s="24"/>
      <c r="CM1668" s="24"/>
      <c r="CN1668" s="24"/>
      <c r="CO1668" s="24"/>
      <c r="CP1668" s="24"/>
      <c r="CQ1668" s="24"/>
      <c r="CR1668" s="24"/>
      <c r="CS1668" s="24"/>
      <c r="CT1668" s="24"/>
      <c r="CU1668" s="24"/>
      <c r="CV1668" s="24"/>
      <c r="CW1668" s="24"/>
      <c r="CX1668" s="24"/>
      <c r="CY1668" s="24"/>
      <c r="CZ1668" s="24"/>
      <c r="DA1668" s="24"/>
      <c r="DB1668" s="24"/>
      <c r="DC1668" s="24"/>
      <c r="DD1668" s="24"/>
      <c r="DE1668" s="24"/>
      <c r="DF1668" s="26" t="s">
        <v>139</v>
      </c>
      <c r="DG1668" s="26" t="s">
        <v>120</v>
      </c>
      <c r="DH1668" s="26" t="s">
        <v>120</v>
      </c>
      <c r="DI1668" s="26" t="s">
        <v>139</v>
      </c>
      <c r="DJ1668" s="26" t="s">
        <v>120</v>
      </c>
      <c r="DK1668" s="26" t="s">
        <v>139</v>
      </c>
      <c r="DL1668" s="26" t="s">
        <v>139</v>
      </c>
      <c r="DM1668" s="26" t="s">
        <v>139</v>
      </c>
      <c r="DN1668" s="26" t="s">
        <v>139</v>
      </c>
      <c r="DO1668" s="26" t="s">
        <v>139</v>
      </c>
    </row>
    <row r="1669" spans="1:119" ht="20.100000000000001" customHeight="1" x14ac:dyDescent="0.25">
      <c r="A1669" s="29" t="str">
        <f t="shared" si="364"/>
        <v>KnK Network Cambodia6</v>
      </c>
      <c r="B1669" s="29" t="str">
        <f t="shared" si="365"/>
        <v>KnK Network Cambodia</v>
      </c>
      <c r="C1669" s="29">
        <f t="shared" si="366"/>
        <v>6</v>
      </c>
      <c r="D1669" s="30" t="str">
        <f t="shared" si="367"/>
        <v>East and Southeast Asia</v>
      </c>
      <c r="E1669" s="30" t="str">
        <f t="shared" si="368"/>
        <v>Battambang, Cambodia</v>
      </c>
      <c r="F1669" s="31">
        <f t="shared" si="369"/>
        <v>5</v>
      </c>
      <c r="G1669" s="31">
        <f t="shared" si="370"/>
        <v>5</v>
      </c>
      <c r="H1669" s="31">
        <f t="shared" si="371"/>
        <v>4</v>
      </c>
      <c r="I1669" s="31">
        <f t="shared" si="372"/>
        <v>4</v>
      </c>
      <c r="J1669" s="31">
        <f t="shared" si="373"/>
        <v>4</v>
      </c>
      <c r="K1669" s="31">
        <f t="shared" si="374"/>
        <v>3</v>
      </c>
      <c r="L1669" s="31">
        <f t="shared" si="375"/>
        <v>3</v>
      </c>
      <c r="M1669" s="31">
        <f t="shared" si="376"/>
        <v>4</v>
      </c>
      <c r="N1669" s="31">
        <f t="shared" si="377"/>
        <v>4</v>
      </c>
      <c r="O1669" s="26" t="s">
        <v>9271</v>
      </c>
      <c r="P1669" s="26" t="s">
        <v>108</v>
      </c>
      <c r="Q1669" s="27">
        <v>41946</v>
      </c>
      <c r="R1669" s="26" t="s">
        <v>166</v>
      </c>
      <c r="S1669" s="26" t="s">
        <v>609</v>
      </c>
      <c r="T1669" s="26" t="s">
        <v>278</v>
      </c>
      <c r="U1669" s="26" t="s">
        <v>168</v>
      </c>
      <c r="V1669" s="26" t="s">
        <v>469</v>
      </c>
      <c r="W1669" s="26" t="s">
        <v>470</v>
      </c>
      <c r="X1669" s="26" t="s">
        <v>9260</v>
      </c>
      <c r="Y1669" s="26" t="s">
        <v>9261</v>
      </c>
      <c r="Z1669" s="24"/>
      <c r="AA1669" s="24"/>
      <c r="AB1669" s="26" t="s">
        <v>117</v>
      </c>
      <c r="AC1669" s="28">
        <v>16000</v>
      </c>
      <c r="AD1669" s="26" t="s">
        <v>9262</v>
      </c>
      <c r="AE1669" s="24"/>
      <c r="AF1669" s="26" t="s">
        <v>120</v>
      </c>
      <c r="AG1669" s="26" t="s">
        <v>645</v>
      </c>
      <c r="AH1669" s="26" t="s">
        <v>250</v>
      </c>
      <c r="AI1669" s="28">
        <v>16000</v>
      </c>
      <c r="AJ1669" s="26" t="s">
        <v>9272</v>
      </c>
      <c r="AK1669" s="26" t="s">
        <v>9264</v>
      </c>
      <c r="AL1669" s="26" t="s">
        <v>9265</v>
      </c>
      <c r="AM1669" s="24"/>
      <c r="AN1669" s="24"/>
      <c r="AO1669" s="24"/>
      <c r="AP1669" s="24"/>
      <c r="AQ1669" s="26" t="s">
        <v>9273</v>
      </c>
      <c r="AR1669" s="24"/>
      <c r="AS1669" s="26" t="s">
        <v>9274</v>
      </c>
      <c r="AT1669" s="24"/>
      <c r="AU1669" s="24"/>
      <c r="AV1669" s="24"/>
      <c r="AW1669" s="28">
        <v>183036</v>
      </c>
      <c r="AX1669" s="26">
        <v>1015</v>
      </c>
      <c r="AY1669" s="28">
        <v>50</v>
      </c>
      <c r="AZ1669" s="28">
        <v>35</v>
      </c>
      <c r="BA1669" s="26">
        <v>0</v>
      </c>
      <c r="BB1669" s="26" t="s">
        <v>241</v>
      </c>
      <c r="BC1669" s="26" t="s">
        <v>9269</v>
      </c>
      <c r="BD1669" s="26" t="s">
        <v>378</v>
      </c>
      <c r="BE1669" s="26" t="s">
        <v>9275</v>
      </c>
      <c r="BF1669" s="26" t="s">
        <v>9276</v>
      </c>
      <c r="BG1669" s="26" t="s">
        <v>470</v>
      </c>
      <c r="BH1669" s="26" t="s">
        <v>9270</v>
      </c>
      <c r="BI1669" s="26" t="s">
        <v>2479</v>
      </c>
      <c r="BJ1669" s="26" t="s">
        <v>581</v>
      </c>
      <c r="BK1669" s="26" t="s">
        <v>261</v>
      </c>
      <c r="BL1669" s="26" t="s">
        <v>3445</v>
      </c>
      <c r="BM1669" s="26" t="s">
        <v>470</v>
      </c>
      <c r="BN1669" s="26" t="s">
        <v>9277</v>
      </c>
      <c r="BO1669" s="26" t="s">
        <v>470</v>
      </c>
      <c r="BP1669" s="24"/>
      <c r="BQ1669" s="24"/>
      <c r="BR1669" s="26">
        <v>5</v>
      </c>
      <c r="BS1669" s="26">
        <v>5</v>
      </c>
      <c r="BT1669" s="26">
        <v>4</v>
      </c>
      <c r="BU1669" s="26">
        <v>4</v>
      </c>
      <c r="BV1669" s="26">
        <v>4</v>
      </c>
      <c r="BW1669" s="26">
        <v>3</v>
      </c>
      <c r="BX1669" s="26">
        <v>3</v>
      </c>
      <c r="BY1669" s="26">
        <v>4</v>
      </c>
      <c r="BZ1669" s="24"/>
      <c r="CA1669" s="24"/>
      <c r="CB1669" s="24"/>
      <c r="CC1669" s="24"/>
      <c r="CD1669" s="24"/>
      <c r="CE1669" s="24"/>
      <c r="CF1669" s="24"/>
      <c r="CG1669" s="24"/>
      <c r="CH1669" s="24"/>
      <c r="CI1669" s="24"/>
      <c r="CJ1669" s="24"/>
      <c r="CK1669" s="24"/>
      <c r="CL1669" s="24"/>
      <c r="CM1669" s="24"/>
      <c r="CN1669" s="24"/>
      <c r="CO1669" s="24"/>
      <c r="CP1669" s="24"/>
      <c r="CQ1669" s="24"/>
      <c r="CR1669" s="24"/>
      <c r="CS1669" s="24"/>
      <c r="CT1669" s="24"/>
      <c r="CU1669" s="24"/>
      <c r="CV1669" s="24"/>
      <c r="CW1669" s="24"/>
      <c r="CX1669" s="24"/>
      <c r="CY1669" s="24"/>
      <c r="CZ1669" s="24"/>
      <c r="DA1669" s="24"/>
      <c r="DB1669" s="24"/>
      <c r="DC1669" s="24"/>
      <c r="DD1669" s="24"/>
      <c r="DE1669" s="24"/>
      <c r="DF1669" s="26" t="s">
        <v>120</v>
      </c>
      <c r="DG1669" s="26" t="s">
        <v>120</v>
      </c>
      <c r="DH1669" s="26" t="s">
        <v>139</v>
      </c>
      <c r="DI1669" s="26" t="s">
        <v>139</v>
      </c>
      <c r="DJ1669" s="26" t="s">
        <v>139</v>
      </c>
      <c r="DK1669" s="26" t="s">
        <v>139</v>
      </c>
      <c r="DL1669" s="26" t="s">
        <v>139</v>
      </c>
      <c r="DM1669" s="26" t="s">
        <v>139</v>
      </c>
      <c r="DN1669" s="26" t="s">
        <v>139</v>
      </c>
      <c r="DO1669" s="26" t="s">
        <v>139</v>
      </c>
    </row>
    <row r="1670" spans="1:119" ht="20.100000000000001" customHeight="1" x14ac:dyDescent="0.25">
      <c r="A1670" s="29" t="str">
        <f t="shared" si="364"/>
        <v>KnK Network Cambodia5</v>
      </c>
      <c r="B1670" s="29" t="str">
        <f t="shared" si="365"/>
        <v>KnK Network Cambodia</v>
      </c>
      <c r="C1670" s="29">
        <f t="shared" si="366"/>
        <v>5</v>
      </c>
      <c r="D1670" s="30" t="str">
        <f t="shared" si="367"/>
        <v>East and Southeast Asia</v>
      </c>
      <c r="E1670" s="30" t="str">
        <f t="shared" si="368"/>
        <v>Battambang, Cambodia</v>
      </c>
      <c r="F1670" s="31">
        <f t="shared" si="369"/>
        <v>4</v>
      </c>
      <c r="G1670" s="31">
        <f t="shared" si="370"/>
        <v>5</v>
      </c>
      <c r="H1670" s="31">
        <f t="shared" si="371"/>
        <v>4</v>
      </c>
      <c r="I1670" s="31">
        <f t="shared" si="372"/>
        <v>4</v>
      </c>
      <c r="J1670" s="31">
        <f t="shared" si="373"/>
        <v>4</v>
      </c>
      <c r="K1670" s="31">
        <f t="shared" si="374"/>
        <v>4</v>
      </c>
      <c r="L1670" s="31">
        <f t="shared" si="375"/>
        <v>5</v>
      </c>
      <c r="M1670" s="31">
        <f t="shared" si="376"/>
        <v>4</v>
      </c>
      <c r="N1670" s="31">
        <f t="shared" si="377"/>
        <v>4.3</v>
      </c>
      <c r="O1670" s="26" t="s">
        <v>9278</v>
      </c>
      <c r="P1670" s="26" t="s">
        <v>108</v>
      </c>
      <c r="Q1670" s="27">
        <v>41568</v>
      </c>
      <c r="R1670" s="26" t="s">
        <v>166</v>
      </c>
      <c r="S1670" s="26" t="s">
        <v>622</v>
      </c>
      <c r="T1670" s="26" t="s">
        <v>194</v>
      </c>
      <c r="U1670" s="26" t="s">
        <v>168</v>
      </c>
      <c r="V1670" s="26" t="s">
        <v>469</v>
      </c>
      <c r="W1670" s="26" t="s">
        <v>470</v>
      </c>
      <c r="X1670" s="26" t="s">
        <v>9260</v>
      </c>
      <c r="Y1670" s="26" t="s">
        <v>9261</v>
      </c>
      <c r="Z1670" s="24"/>
      <c r="AA1670" s="24"/>
      <c r="AB1670" s="26" t="s">
        <v>117</v>
      </c>
      <c r="AC1670" s="28">
        <v>16000</v>
      </c>
      <c r="AD1670" s="26" t="s">
        <v>9262</v>
      </c>
      <c r="AE1670" s="24"/>
      <c r="AF1670" s="26" t="s">
        <v>120</v>
      </c>
      <c r="AG1670" s="26" t="s">
        <v>645</v>
      </c>
      <c r="AH1670" s="26" t="s">
        <v>176</v>
      </c>
      <c r="AI1670" s="28">
        <v>16000</v>
      </c>
      <c r="AJ1670" s="26" t="s">
        <v>9279</v>
      </c>
      <c r="AK1670" s="26" t="s">
        <v>9280</v>
      </c>
      <c r="AL1670" s="26" t="s">
        <v>9281</v>
      </c>
      <c r="AM1670" s="24"/>
      <c r="AN1670" s="24"/>
      <c r="AO1670" s="24"/>
      <c r="AP1670" s="24"/>
      <c r="AQ1670" s="26" t="s">
        <v>9282</v>
      </c>
      <c r="AR1670" s="24"/>
      <c r="AS1670" s="24"/>
      <c r="AT1670" s="24"/>
      <c r="AU1670" s="24"/>
      <c r="AV1670" s="24"/>
      <c r="AW1670" s="28">
        <v>212608</v>
      </c>
      <c r="AX1670" s="26">
        <v>904</v>
      </c>
      <c r="AY1670" s="28">
        <v>20</v>
      </c>
      <c r="AZ1670" s="28">
        <v>16</v>
      </c>
      <c r="BA1670" s="26">
        <v>0</v>
      </c>
      <c r="BB1670" s="26" t="s">
        <v>241</v>
      </c>
      <c r="BC1670" s="26" t="s">
        <v>9269</v>
      </c>
      <c r="BD1670" s="26" t="s">
        <v>125</v>
      </c>
      <c r="BE1670" s="24"/>
      <c r="BF1670" s="26" t="s">
        <v>9283</v>
      </c>
      <c r="BG1670" s="26" t="s">
        <v>2479</v>
      </c>
      <c r="BH1670" s="26" t="s">
        <v>9284</v>
      </c>
      <c r="BI1670" s="26" t="s">
        <v>2479</v>
      </c>
      <c r="BJ1670" s="26" t="s">
        <v>9270</v>
      </c>
      <c r="BK1670" s="26" t="s">
        <v>2479</v>
      </c>
      <c r="BL1670" s="24"/>
      <c r="BM1670" s="24"/>
      <c r="BN1670" s="24"/>
      <c r="BO1670" s="24"/>
      <c r="BP1670" s="24"/>
      <c r="BQ1670" s="24"/>
      <c r="BR1670" s="26">
        <v>4</v>
      </c>
      <c r="BS1670" s="26">
        <v>5</v>
      </c>
      <c r="BT1670" s="26">
        <v>4</v>
      </c>
      <c r="BU1670" s="26">
        <v>4</v>
      </c>
      <c r="BV1670" s="26">
        <v>4</v>
      </c>
      <c r="BW1670" s="26">
        <v>4</v>
      </c>
      <c r="BX1670" s="26">
        <v>5</v>
      </c>
      <c r="BY1670" s="26">
        <v>4</v>
      </c>
      <c r="BZ1670" s="24"/>
      <c r="CA1670" s="24"/>
      <c r="CB1670" s="24"/>
      <c r="CC1670" s="24"/>
      <c r="CD1670" s="24"/>
      <c r="CE1670" s="24"/>
      <c r="CF1670" s="24"/>
      <c r="CG1670" s="24"/>
      <c r="CH1670" s="24"/>
      <c r="CI1670" s="24"/>
      <c r="CJ1670" s="24"/>
      <c r="CK1670" s="24"/>
      <c r="CL1670" s="24"/>
      <c r="CM1670" s="24"/>
      <c r="CN1670" s="24"/>
      <c r="CO1670" s="24"/>
      <c r="CP1670" s="24"/>
      <c r="CQ1670" s="24"/>
      <c r="CR1670" s="24"/>
      <c r="CS1670" s="24"/>
      <c r="CT1670" s="24"/>
      <c r="CU1670" s="24"/>
      <c r="CV1670" s="24"/>
      <c r="CW1670" s="24"/>
      <c r="CX1670" s="24"/>
      <c r="CY1670" s="24"/>
      <c r="CZ1670" s="24"/>
      <c r="DA1670" s="24"/>
      <c r="DB1670" s="24"/>
      <c r="DC1670" s="24"/>
      <c r="DD1670" s="24"/>
      <c r="DE1670" s="24"/>
      <c r="DF1670" s="26" t="s">
        <v>120</v>
      </c>
      <c r="DG1670" s="26" t="s">
        <v>120</v>
      </c>
      <c r="DH1670" s="26" t="s">
        <v>139</v>
      </c>
      <c r="DI1670" s="26" t="s">
        <v>139</v>
      </c>
      <c r="DJ1670" s="26" t="s">
        <v>139</v>
      </c>
      <c r="DK1670" s="26" t="s">
        <v>139</v>
      </c>
      <c r="DL1670" s="26" t="s">
        <v>139</v>
      </c>
      <c r="DM1670" s="26" t="s">
        <v>139</v>
      </c>
      <c r="DN1670" s="26" t="s">
        <v>139</v>
      </c>
      <c r="DO1670" s="26" t="s">
        <v>139</v>
      </c>
    </row>
    <row r="1671" spans="1:119" ht="20.100000000000001" customHeight="1" x14ac:dyDescent="0.25">
      <c r="A1671" s="29" t="str">
        <f t="shared" si="364"/>
        <v/>
      </c>
      <c r="B1671" s="29" t="str">
        <f t="shared" si="365"/>
        <v>KnK Network Cambodia</v>
      </c>
      <c r="C1671" s="29">
        <f t="shared" si="366"/>
        <v>0</v>
      </c>
      <c r="D1671" s="30" t="str">
        <f t="shared" si="367"/>
        <v>East and Southeast Asia</v>
      </c>
      <c r="E1671" s="30" t="str">
        <f t="shared" si="368"/>
        <v>Battambang, Cambodia</v>
      </c>
      <c r="F1671" s="31">
        <f t="shared" si="369"/>
        <v>0</v>
      </c>
      <c r="G1671" s="31">
        <f t="shared" si="370"/>
        <v>0</v>
      </c>
      <c r="H1671" s="31">
        <f t="shared" si="371"/>
        <v>0</v>
      </c>
      <c r="I1671" s="31">
        <f t="shared" si="372"/>
        <v>0</v>
      </c>
      <c r="J1671" s="31">
        <f t="shared" si="373"/>
        <v>0</v>
      </c>
      <c r="K1671" s="31">
        <f t="shared" si="374"/>
        <v>0</v>
      </c>
      <c r="L1671" s="31">
        <f t="shared" si="375"/>
        <v>0</v>
      </c>
      <c r="M1671" s="31">
        <f t="shared" si="376"/>
        <v>0</v>
      </c>
      <c r="N1671" s="31">
        <f t="shared" si="377"/>
        <v>0</v>
      </c>
      <c r="O1671" s="26" t="s">
        <v>16219</v>
      </c>
      <c r="P1671" s="26" t="s">
        <v>108</v>
      </c>
      <c r="Q1671" s="27">
        <v>41352</v>
      </c>
      <c r="R1671" s="24"/>
      <c r="S1671" s="24"/>
      <c r="T1671" s="26" t="s">
        <v>207</v>
      </c>
      <c r="U1671" s="24"/>
      <c r="V1671" s="26" t="s">
        <v>469</v>
      </c>
      <c r="W1671" s="26" t="s">
        <v>470</v>
      </c>
      <c r="X1671" s="26" t="s">
        <v>9260</v>
      </c>
      <c r="Y1671" s="26" t="s">
        <v>9261</v>
      </c>
      <c r="Z1671" s="24"/>
      <c r="AA1671" s="24"/>
      <c r="AB1671" s="26" t="s">
        <v>15736</v>
      </c>
      <c r="AC1671" s="28">
        <v>1034</v>
      </c>
      <c r="AD1671" s="26" t="s">
        <v>9262</v>
      </c>
      <c r="AE1671" s="24"/>
      <c r="AF1671" s="26" t="s">
        <v>120</v>
      </c>
      <c r="AG1671" s="26" t="s">
        <v>645</v>
      </c>
      <c r="AH1671" s="24"/>
      <c r="AI1671" s="28">
        <v>1034</v>
      </c>
      <c r="AJ1671" s="24"/>
      <c r="AK1671" s="24"/>
      <c r="AL1671" s="24"/>
      <c r="AM1671" s="24"/>
      <c r="AN1671" s="24"/>
      <c r="AO1671" s="24"/>
      <c r="AP1671" s="24"/>
      <c r="AQ1671" s="24"/>
      <c r="AR1671" s="24"/>
      <c r="AS1671" s="24"/>
      <c r="AT1671" s="24"/>
      <c r="AU1671" s="24"/>
      <c r="AV1671" s="24"/>
      <c r="AW1671" s="28">
        <v>0</v>
      </c>
      <c r="AX1671" s="26">
        <v>0</v>
      </c>
      <c r="AY1671" s="28">
        <v>0</v>
      </c>
      <c r="AZ1671" s="28">
        <v>0</v>
      </c>
      <c r="BA1671" s="26">
        <v>0</v>
      </c>
      <c r="BB1671" s="24"/>
      <c r="BC1671" s="26" t="s">
        <v>9269</v>
      </c>
      <c r="BD1671" s="24"/>
      <c r="BE1671" s="24"/>
      <c r="BF1671" s="24"/>
      <c r="BG1671" s="24"/>
      <c r="BH1671" s="24"/>
      <c r="BI1671" s="24"/>
      <c r="BJ1671" s="24"/>
      <c r="BK1671" s="24"/>
      <c r="BL1671" s="24"/>
      <c r="BM1671" s="24"/>
      <c r="BN1671" s="24"/>
      <c r="BO1671" s="24"/>
      <c r="BP1671" s="24"/>
      <c r="BQ1671" s="24"/>
      <c r="BR1671" s="26">
        <v>0</v>
      </c>
      <c r="BS1671" s="26">
        <v>0</v>
      </c>
      <c r="BT1671" s="26">
        <v>0</v>
      </c>
      <c r="BU1671" s="26">
        <v>0</v>
      </c>
      <c r="BV1671" s="26">
        <v>0</v>
      </c>
      <c r="BW1671" s="26">
        <v>0</v>
      </c>
      <c r="BX1671" s="26">
        <v>0</v>
      </c>
      <c r="BY1671" s="26">
        <v>0</v>
      </c>
      <c r="BZ1671" s="24"/>
      <c r="CA1671" s="24"/>
      <c r="CB1671" s="24"/>
      <c r="CC1671" s="24"/>
      <c r="CD1671" s="24"/>
      <c r="CE1671" s="24"/>
      <c r="CF1671" s="24"/>
      <c r="CG1671" s="24"/>
      <c r="CH1671" s="24"/>
      <c r="CI1671" s="24"/>
      <c r="CJ1671" s="24"/>
      <c r="CK1671" s="24"/>
      <c r="CL1671" s="24"/>
      <c r="CM1671" s="24"/>
      <c r="CN1671" s="24"/>
      <c r="CO1671" s="24"/>
      <c r="CP1671" s="24"/>
      <c r="CQ1671" s="24"/>
      <c r="CR1671" s="24"/>
      <c r="CS1671" s="24"/>
      <c r="CT1671" s="24"/>
      <c r="CU1671" s="24"/>
      <c r="CV1671" s="24"/>
      <c r="CW1671" s="24"/>
      <c r="CX1671" s="24"/>
      <c r="CY1671" s="24"/>
      <c r="CZ1671" s="24"/>
      <c r="DA1671" s="24"/>
      <c r="DB1671" s="24"/>
      <c r="DC1671" s="24"/>
      <c r="DD1671" s="24"/>
      <c r="DE1671" s="24"/>
      <c r="DF1671" s="26" t="s">
        <v>139</v>
      </c>
      <c r="DG1671" s="26" t="s">
        <v>139</v>
      </c>
      <c r="DH1671" s="26" t="s">
        <v>139</v>
      </c>
      <c r="DI1671" s="26" t="s">
        <v>139</v>
      </c>
      <c r="DJ1671" s="26" t="s">
        <v>139</v>
      </c>
      <c r="DK1671" s="26" t="s">
        <v>139</v>
      </c>
      <c r="DL1671" s="26" t="s">
        <v>139</v>
      </c>
      <c r="DM1671" s="26" t="s">
        <v>139</v>
      </c>
      <c r="DN1671" s="26" t="s">
        <v>139</v>
      </c>
      <c r="DO1671" s="26" t="s">
        <v>139</v>
      </c>
    </row>
    <row r="1672" spans="1:119" ht="20.100000000000001" customHeight="1" x14ac:dyDescent="0.25">
      <c r="A1672" s="29" t="str">
        <f t="shared" si="364"/>
        <v>KnK Network Cambodia4</v>
      </c>
      <c r="B1672" s="29" t="str">
        <f t="shared" si="365"/>
        <v>KnK Network Cambodia</v>
      </c>
      <c r="C1672" s="29">
        <f t="shared" si="366"/>
        <v>4</v>
      </c>
      <c r="D1672" s="30" t="str">
        <f t="shared" si="367"/>
        <v>East and Southeast Asia</v>
      </c>
      <c r="E1672" s="30" t="str">
        <f t="shared" si="368"/>
        <v>Battambang, Cambodia</v>
      </c>
      <c r="F1672" s="31">
        <f t="shared" si="369"/>
        <v>4</v>
      </c>
      <c r="G1672" s="31">
        <f t="shared" si="370"/>
        <v>3</v>
      </c>
      <c r="H1672" s="31">
        <f t="shared" si="371"/>
        <v>2</v>
      </c>
      <c r="I1672" s="31">
        <f t="shared" si="372"/>
        <v>4</v>
      </c>
      <c r="J1672" s="31">
        <f t="shared" si="373"/>
        <v>2</v>
      </c>
      <c r="K1672" s="31">
        <f t="shared" si="374"/>
        <v>4</v>
      </c>
      <c r="L1672" s="31">
        <f t="shared" si="375"/>
        <v>5</v>
      </c>
      <c r="M1672" s="31">
        <f t="shared" si="376"/>
        <v>2</v>
      </c>
      <c r="N1672" s="31">
        <f t="shared" si="377"/>
        <v>3.3</v>
      </c>
      <c r="O1672" s="26" t="s">
        <v>9285</v>
      </c>
      <c r="P1672" s="26" t="s">
        <v>108</v>
      </c>
      <c r="Q1672" s="27">
        <v>41204</v>
      </c>
      <c r="R1672" s="26" t="s">
        <v>166</v>
      </c>
      <c r="S1672" s="26" t="s">
        <v>306</v>
      </c>
      <c r="T1672" s="26" t="s">
        <v>207</v>
      </c>
      <c r="U1672" s="26" t="s">
        <v>168</v>
      </c>
      <c r="V1672" s="26" t="s">
        <v>469</v>
      </c>
      <c r="W1672" s="26" t="s">
        <v>470</v>
      </c>
      <c r="X1672" s="26" t="s">
        <v>9260</v>
      </c>
      <c r="Y1672" s="26" t="s">
        <v>9261</v>
      </c>
      <c r="Z1672" s="24"/>
      <c r="AA1672" s="24"/>
      <c r="AB1672" s="26" t="s">
        <v>117</v>
      </c>
      <c r="AC1672" s="28">
        <v>15000</v>
      </c>
      <c r="AD1672" s="26" t="s">
        <v>9262</v>
      </c>
      <c r="AE1672" s="24"/>
      <c r="AF1672" s="26" t="s">
        <v>120</v>
      </c>
      <c r="AG1672" s="26" t="s">
        <v>645</v>
      </c>
      <c r="AH1672" s="26" t="s">
        <v>185</v>
      </c>
      <c r="AI1672" s="28">
        <v>15000</v>
      </c>
      <c r="AJ1672" s="26" t="s">
        <v>9286</v>
      </c>
      <c r="AK1672" s="26" t="s">
        <v>9287</v>
      </c>
      <c r="AL1672" s="26" t="s">
        <v>9265</v>
      </c>
      <c r="AM1672" s="24"/>
      <c r="AN1672" s="24"/>
      <c r="AO1672" s="24"/>
      <c r="AP1672" s="24"/>
      <c r="AQ1672" s="26" t="s">
        <v>9288</v>
      </c>
      <c r="AR1672" s="24"/>
      <c r="AS1672" s="24"/>
      <c r="AT1672" s="24"/>
      <c r="AU1672" s="24"/>
      <c r="AV1672" s="24"/>
      <c r="AW1672" s="28">
        <v>167451</v>
      </c>
      <c r="AX1672" s="26">
        <v>309</v>
      </c>
      <c r="AY1672" s="28">
        <v>38</v>
      </c>
      <c r="AZ1672" s="28">
        <v>34</v>
      </c>
      <c r="BA1672" s="26">
        <v>0</v>
      </c>
      <c r="BB1672" s="26" t="s">
        <v>241</v>
      </c>
      <c r="BC1672" s="26" t="s">
        <v>9269</v>
      </c>
      <c r="BD1672" s="26" t="s">
        <v>125</v>
      </c>
      <c r="BE1672" s="24"/>
      <c r="BF1672" s="26" t="s">
        <v>9289</v>
      </c>
      <c r="BG1672" s="26" t="s">
        <v>470</v>
      </c>
      <c r="BH1672" s="26" t="s">
        <v>9290</v>
      </c>
      <c r="BI1672" s="26" t="s">
        <v>2479</v>
      </c>
      <c r="BJ1672" s="26" t="s">
        <v>9270</v>
      </c>
      <c r="BK1672" s="26" t="s">
        <v>2479</v>
      </c>
      <c r="BL1672" s="26" t="s">
        <v>9291</v>
      </c>
      <c r="BM1672" s="26" t="s">
        <v>470</v>
      </c>
      <c r="BN1672" s="26" t="s">
        <v>581</v>
      </c>
      <c r="BO1672" s="26" t="s">
        <v>261</v>
      </c>
      <c r="BP1672" s="24"/>
      <c r="BQ1672" s="24"/>
      <c r="BR1672" s="26">
        <v>4</v>
      </c>
      <c r="BS1672" s="26">
        <v>3</v>
      </c>
      <c r="BT1672" s="26">
        <v>2</v>
      </c>
      <c r="BU1672" s="26">
        <v>4</v>
      </c>
      <c r="BV1672" s="26">
        <v>2</v>
      </c>
      <c r="BW1672" s="26">
        <v>4</v>
      </c>
      <c r="BX1672" s="26">
        <v>5</v>
      </c>
      <c r="BY1672" s="26">
        <v>2</v>
      </c>
      <c r="BZ1672" s="24"/>
      <c r="CA1672" s="24"/>
      <c r="CB1672" s="24"/>
      <c r="CC1672" s="24"/>
      <c r="CD1672" s="24"/>
      <c r="CE1672" s="24"/>
      <c r="CF1672" s="24"/>
      <c r="CG1672" s="24"/>
      <c r="CH1672" s="24"/>
      <c r="CI1672" s="24"/>
      <c r="CJ1672" s="24"/>
      <c r="CK1672" s="24"/>
      <c r="CL1672" s="24"/>
      <c r="CM1672" s="24"/>
      <c r="CN1672" s="24"/>
      <c r="CO1672" s="24"/>
      <c r="CP1672" s="24"/>
      <c r="CQ1672" s="24"/>
      <c r="CR1672" s="24"/>
      <c r="CS1672" s="24"/>
      <c r="CT1672" s="24"/>
      <c r="CU1672" s="24"/>
      <c r="CV1672" s="24"/>
      <c r="CW1672" s="24"/>
      <c r="CX1672" s="24"/>
      <c r="CY1672" s="24"/>
      <c r="CZ1672" s="24"/>
      <c r="DA1672" s="24"/>
      <c r="DB1672" s="24"/>
      <c r="DC1672" s="24"/>
      <c r="DD1672" s="24"/>
      <c r="DE1672" s="24"/>
      <c r="DF1672" s="26" t="s">
        <v>120</v>
      </c>
      <c r="DG1672" s="26" t="s">
        <v>120</v>
      </c>
      <c r="DH1672" s="26" t="s">
        <v>139</v>
      </c>
      <c r="DI1672" s="26" t="s">
        <v>139</v>
      </c>
      <c r="DJ1672" s="26" t="s">
        <v>139</v>
      </c>
      <c r="DK1672" s="26" t="s">
        <v>139</v>
      </c>
      <c r="DL1672" s="26" t="s">
        <v>139</v>
      </c>
      <c r="DM1672" s="26" t="s">
        <v>139</v>
      </c>
      <c r="DN1672" s="26" t="s">
        <v>139</v>
      </c>
      <c r="DO1672" s="26" t="s">
        <v>139</v>
      </c>
    </row>
    <row r="1673" spans="1:119" ht="20.100000000000001" customHeight="1" x14ac:dyDescent="0.25">
      <c r="A1673" s="29" t="str">
        <f t="shared" si="364"/>
        <v>KnK Network Cambodia3</v>
      </c>
      <c r="B1673" s="29" t="str">
        <f t="shared" si="365"/>
        <v>KnK Network Cambodia</v>
      </c>
      <c r="C1673" s="29">
        <f t="shared" si="366"/>
        <v>3</v>
      </c>
      <c r="D1673" s="30" t="str">
        <f t="shared" si="367"/>
        <v>East and Southeast Asia</v>
      </c>
      <c r="E1673" s="30" t="str">
        <f t="shared" si="368"/>
        <v>Battambang, Cambodia</v>
      </c>
      <c r="F1673" s="31">
        <f t="shared" si="369"/>
        <v>3</v>
      </c>
      <c r="G1673" s="31">
        <f t="shared" si="370"/>
        <v>3</v>
      </c>
      <c r="H1673" s="31">
        <f t="shared" si="371"/>
        <v>3</v>
      </c>
      <c r="I1673" s="31">
        <f t="shared" si="372"/>
        <v>4</v>
      </c>
      <c r="J1673" s="31">
        <f t="shared" si="373"/>
        <v>3</v>
      </c>
      <c r="K1673" s="31">
        <f t="shared" si="374"/>
        <v>3</v>
      </c>
      <c r="L1673" s="31">
        <f t="shared" si="375"/>
        <v>3</v>
      </c>
      <c r="M1673" s="31">
        <f t="shared" si="376"/>
        <v>4</v>
      </c>
      <c r="N1673" s="31">
        <f t="shared" si="377"/>
        <v>3.3</v>
      </c>
      <c r="O1673" s="26" t="s">
        <v>9292</v>
      </c>
      <c r="P1673" s="26" t="s">
        <v>108</v>
      </c>
      <c r="Q1673" s="27">
        <v>40833</v>
      </c>
      <c r="R1673" s="26" t="s">
        <v>166</v>
      </c>
      <c r="S1673" s="26" t="s">
        <v>321</v>
      </c>
      <c r="T1673" s="26" t="s">
        <v>175</v>
      </c>
      <c r="U1673" s="26" t="s">
        <v>168</v>
      </c>
      <c r="V1673" s="26" t="s">
        <v>469</v>
      </c>
      <c r="W1673" s="26" t="s">
        <v>470</v>
      </c>
      <c r="X1673" s="26" t="s">
        <v>9260</v>
      </c>
      <c r="Y1673" s="26" t="s">
        <v>9261</v>
      </c>
      <c r="Z1673" s="24"/>
      <c r="AA1673" s="24"/>
      <c r="AB1673" s="26" t="s">
        <v>117</v>
      </c>
      <c r="AC1673" s="28">
        <v>13000</v>
      </c>
      <c r="AD1673" s="26" t="s">
        <v>9262</v>
      </c>
      <c r="AE1673" s="24"/>
      <c r="AF1673" s="26" t="s">
        <v>120</v>
      </c>
      <c r="AG1673" s="26" t="s">
        <v>645</v>
      </c>
      <c r="AH1673" s="26" t="s">
        <v>121</v>
      </c>
      <c r="AI1673" s="28">
        <v>13000</v>
      </c>
      <c r="AJ1673" s="24"/>
      <c r="AK1673" s="26" t="s">
        <v>9293</v>
      </c>
      <c r="AL1673" s="26" t="s">
        <v>9294</v>
      </c>
      <c r="AM1673" s="26" t="s">
        <v>9295</v>
      </c>
      <c r="AN1673" s="26" t="s">
        <v>9296</v>
      </c>
      <c r="AO1673" s="26" t="s">
        <v>9297</v>
      </c>
      <c r="AP1673" s="24"/>
      <c r="AQ1673" s="24"/>
      <c r="AR1673" s="24"/>
      <c r="AS1673" s="24"/>
      <c r="AT1673" s="26" t="s">
        <v>9298</v>
      </c>
      <c r="AU1673" s="26" t="s">
        <v>9299</v>
      </c>
      <c r="AV1673" s="24"/>
      <c r="AW1673" s="28">
        <v>127181</v>
      </c>
      <c r="AX1673" s="26">
        <v>400</v>
      </c>
      <c r="AY1673" s="28">
        <v>185</v>
      </c>
      <c r="AZ1673" s="28">
        <v>165</v>
      </c>
      <c r="BA1673" s="26">
        <v>0</v>
      </c>
      <c r="BB1673" s="26" t="s">
        <v>241</v>
      </c>
      <c r="BC1673" s="26" t="s">
        <v>9269</v>
      </c>
      <c r="BD1673" s="24"/>
      <c r="BE1673" s="24"/>
      <c r="BF1673" s="26" t="s">
        <v>9270</v>
      </c>
      <c r="BG1673" s="26" t="s">
        <v>2479</v>
      </c>
      <c r="BH1673" s="26" t="s">
        <v>9300</v>
      </c>
      <c r="BI1673" s="26" t="s">
        <v>470</v>
      </c>
      <c r="BJ1673" s="24"/>
      <c r="BK1673" s="24"/>
      <c r="BL1673" s="24"/>
      <c r="BM1673" s="24"/>
      <c r="BN1673" s="24"/>
      <c r="BO1673" s="24"/>
      <c r="BP1673" s="24"/>
      <c r="BQ1673" s="24"/>
      <c r="BR1673" s="26">
        <v>3</v>
      </c>
      <c r="BS1673" s="26">
        <v>3</v>
      </c>
      <c r="BT1673" s="26">
        <v>3</v>
      </c>
      <c r="BU1673" s="26">
        <v>4</v>
      </c>
      <c r="BV1673" s="26">
        <v>3</v>
      </c>
      <c r="BW1673" s="26">
        <v>3</v>
      </c>
      <c r="BX1673" s="26">
        <v>3</v>
      </c>
      <c r="BY1673" s="26">
        <v>4</v>
      </c>
      <c r="BZ1673" s="24"/>
      <c r="CA1673" s="24"/>
      <c r="CB1673" s="24"/>
      <c r="CC1673" s="24"/>
      <c r="CD1673" s="24"/>
      <c r="CE1673" s="24"/>
      <c r="CF1673" s="24"/>
      <c r="CG1673" s="24"/>
      <c r="CH1673" s="24"/>
      <c r="CI1673" s="24"/>
      <c r="CJ1673" s="24"/>
      <c r="CK1673" s="24"/>
      <c r="CL1673" s="24"/>
      <c r="CM1673" s="24"/>
      <c r="CN1673" s="24"/>
      <c r="CO1673" s="24"/>
      <c r="CP1673" s="24"/>
      <c r="CQ1673" s="24"/>
      <c r="CR1673" s="24"/>
      <c r="CS1673" s="24"/>
      <c r="CT1673" s="24"/>
      <c r="CU1673" s="24"/>
      <c r="CV1673" s="24"/>
      <c r="CW1673" s="24"/>
      <c r="CX1673" s="24"/>
      <c r="CY1673" s="24"/>
      <c r="CZ1673" s="24"/>
      <c r="DA1673" s="24"/>
      <c r="DB1673" s="24"/>
      <c r="DC1673" s="24"/>
      <c r="DD1673" s="24"/>
      <c r="DE1673" s="24"/>
      <c r="DF1673" s="26" t="s">
        <v>120</v>
      </c>
      <c r="DG1673" s="26" t="s">
        <v>120</v>
      </c>
      <c r="DH1673" s="26" t="s">
        <v>139</v>
      </c>
      <c r="DI1673" s="26" t="s">
        <v>139</v>
      </c>
      <c r="DJ1673" s="26" t="s">
        <v>139</v>
      </c>
      <c r="DK1673" s="26" t="s">
        <v>139</v>
      </c>
      <c r="DL1673" s="26" t="s">
        <v>139</v>
      </c>
      <c r="DM1673" s="26" t="s">
        <v>139</v>
      </c>
      <c r="DN1673" s="26" t="s">
        <v>139</v>
      </c>
      <c r="DO1673" s="26" t="s">
        <v>139</v>
      </c>
    </row>
    <row r="1674" spans="1:119" ht="20.100000000000001" customHeight="1" x14ac:dyDescent="0.25">
      <c r="A1674" s="29" t="str">
        <f t="shared" si="364"/>
        <v>KnK Network Cambodia2</v>
      </c>
      <c r="B1674" s="29" t="str">
        <f t="shared" si="365"/>
        <v>KnK Network Cambodia</v>
      </c>
      <c r="C1674" s="29">
        <f t="shared" si="366"/>
        <v>2</v>
      </c>
      <c r="D1674" s="30" t="str">
        <f t="shared" si="367"/>
        <v>East and Southeast Asia</v>
      </c>
      <c r="E1674" s="30" t="str">
        <f t="shared" si="368"/>
        <v>Battambang, Cambodia</v>
      </c>
      <c r="F1674" s="31">
        <f t="shared" si="369"/>
        <v>2</v>
      </c>
      <c r="G1674" s="31">
        <f t="shared" si="370"/>
        <v>2</v>
      </c>
      <c r="H1674" s="31">
        <f t="shared" si="371"/>
        <v>2</v>
      </c>
      <c r="I1674" s="31">
        <f t="shared" si="372"/>
        <v>2</v>
      </c>
      <c r="J1674" s="31">
        <f t="shared" si="373"/>
        <v>2</v>
      </c>
      <c r="K1674" s="31">
        <f t="shared" si="374"/>
        <v>2</v>
      </c>
      <c r="L1674" s="31">
        <f t="shared" si="375"/>
        <v>2</v>
      </c>
      <c r="M1674" s="31">
        <f t="shared" si="376"/>
        <v>2</v>
      </c>
      <c r="N1674" s="31">
        <f t="shared" si="377"/>
        <v>2</v>
      </c>
      <c r="O1674" s="26" t="s">
        <v>9301</v>
      </c>
      <c r="P1674" s="26" t="s">
        <v>108</v>
      </c>
      <c r="Q1674" s="27">
        <v>40469</v>
      </c>
      <c r="R1674" s="26" t="s">
        <v>109</v>
      </c>
      <c r="S1674" s="26" t="s">
        <v>332</v>
      </c>
      <c r="T1674" s="26" t="s">
        <v>333</v>
      </c>
      <c r="U1674" s="26" t="s">
        <v>168</v>
      </c>
      <c r="V1674" s="26" t="s">
        <v>469</v>
      </c>
      <c r="W1674" s="26" t="s">
        <v>470</v>
      </c>
      <c r="X1674" s="26" t="s">
        <v>9260</v>
      </c>
      <c r="Y1674" s="26" t="s">
        <v>9261</v>
      </c>
      <c r="Z1674" s="24"/>
      <c r="AA1674" s="24"/>
      <c r="AB1674" s="26" t="s">
        <v>117</v>
      </c>
      <c r="AC1674" s="28">
        <v>7000</v>
      </c>
      <c r="AD1674" s="26" t="s">
        <v>9262</v>
      </c>
      <c r="AE1674" s="24"/>
      <c r="AF1674" s="26" t="s">
        <v>120</v>
      </c>
      <c r="AG1674" s="26" t="s">
        <v>645</v>
      </c>
      <c r="AH1674" s="26" t="s">
        <v>143</v>
      </c>
      <c r="AI1674" s="28">
        <v>7000</v>
      </c>
      <c r="AJ1674" s="24"/>
      <c r="AK1674" s="26" t="s">
        <v>9293</v>
      </c>
      <c r="AL1674" s="26" t="s">
        <v>9302</v>
      </c>
      <c r="AM1674" s="26" t="s">
        <v>9303</v>
      </c>
      <c r="AN1674" s="26" t="s">
        <v>9304</v>
      </c>
      <c r="AO1674" s="26" t="s">
        <v>9305</v>
      </c>
      <c r="AP1674" s="24"/>
      <c r="AQ1674" s="24"/>
      <c r="AR1674" s="24"/>
      <c r="AS1674" s="24"/>
      <c r="AT1674" s="26" t="s">
        <v>9306</v>
      </c>
      <c r="AU1674" s="26" t="s">
        <v>9307</v>
      </c>
      <c r="AV1674" s="24"/>
      <c r="AW1674" s="28">
        <v>156566</v>
      </c>
      <c r="AX1674" s="26">
        <v>400</v>
      </c>
      <c r="AY1674" s="28">
        <v>185</v>
      </c>
      <c r="AZ1674" s="28">
        <v>165</v>
      </c>
      <c r="BA1674" s="26">
        <v>0</v>
      </c>
      <c r="BB1674" s="26" t="s">
        <v>241</v>
      </c>
      <c r="BC1674" s="26" t="s">
        <v>9269</v>
      </c>
      <c r="BD1674" s="24"/>
      <c r="BE1674" s="24"/>
      <c r="BF1674" s="26" t="s">
        <v>9270</v>
      </c>
      <c r="BG1674" s="26" t="s">
        <v>2479</v>
      </c>
      <c r="BH1674" s="26" t="s">
        <v>9308</v>
      </c>
      <c r="BI1674" s="26" t="s">
        <v>470</v>
      </c>
      <c r="BJ1674" s="24"/>
      <c r="BK1674" s="24"/>
      <c r="BL1674" s="24"/>
      <c r="BM1674" s="24"/>
      <c r="BN1674" s="24"/>
      <c r="BO1674" s="24"/>
      <c r="BP1674" s="24"/>
      <c r="BQ1674" s="24"/>
      <c r="BR1674" s="26">
        <v>2</v>
      </c>
      <c r="BS1674" s="26">
        <v>2</v>
      </c>
      <c r="BT1674" s="26">
        <v>2</v>
      </c>
      <c r="BU1674" s="26">
        <v>2</v>
      </c>
      <c r="BV1674" s="26">
        <v>2</v>
      </c>
      <c r="BW1674" s="26">
        <v>2</v>
      </c>
      <c r="BX1674" s="26">
        <v>2</v>
      </c>
      <c r="BY1674" s="26">
        <v>2</v>
      </c>
      <c r="BZ1674" s="24"/>
      <c r="CA1674" s="24"/>
      <c r="CB1674" s="24"/>
      <c r="CC1674" s="24"/>
      <c r="CD1674" s="24"/>
      <c r="CE1674" s="24"/>
      <c r="CF1674" s="24"/>
      <c r="CG1674" s="24"/>
      <c r="CH1674" s="24"/>
      <c r="CI1674" s="24"/>
      <c r="CJ1674" s="24"/>
      <c r="CK1674" s="24"/>
      <c r="CL1674" s="24"/>
      <c r="CM1674" s="24"/>
      <c r="CN1674" s="24"/>
      <c r="CO1674" s="24"/>
      <c r="CP1674" s="24"/>
      <c r="CQ1674" s="24"/>
      <c r="CR1674" s="24"/>
      <c r="CS1674" s="24"/>
      <c r="CT1674" s="24"/>
      <c r="CU1674" s="24"/>
      <c r="CV1674" s="24"/>
      <c r="CW1674" s="24"/>
      <c r="CX1674" s="24"/>
      <c r="CY1674" s="24"/>
      <c r="CZ1674" s="24"/>
      <c r="DA1674" s="24"/>
      <c r="DB1674" s="24"/>
      <c r="DC1674" s="24"/>
      <c r="DD1674" s="24"/>
      <c r="DE1674" s="24"/>
      <c r="DF1674" s="26" t="s">
        <v>120</v>
      </c>
      <c r="DG1674" s="26" t="s">
        <v>120</v>
      </c>
      <c r="DH1674" s="26" t="s">
        <v>139</v>
      </c>
      <c r="DI1674" s="26" t="s">
        <v>139</v>
      </c>
      <c r="DJ1674" s="26" t="s">
        <v>139</v>
      </c>
      <c r="DK1674" s="26" t="s">
        <v>139</v>
      </c>
      <c r="DL1674" s="26" t="s">
        <v>139</v>
      </c>
      <c r="DM1674" s="26" t="s">
        <v>139</v>
      </c>
      <c r="DN1674" s="26" t="s">
        <v>139</v>
      </c>
      <c r="DO1674" s="26" t="s">
        <v>139</v>
      </c>
    </row>
    <row r="1675" spans="1:119" ht="20.100000000000001" customHeight="1" x14ac:dyDescent="0.25">
      <c r="A1675" s="29" t="str">
        <f t="shared" si="364"/>
        <v>Know How Center3</v>
      </c>
      <c r="B1675" s="29" t="str">
        <f t="shared" si="365"/>
        <v>Know How Center</v>
      </c>
      <c r="C1675" s="29">
        <f t="shared" si="366"/>
        <v>3</v>
      </c>
      <c r="D1675" s="30" t="str">
        <f t="shared" si="367"/>
        <v>Europe and Eurasia</v>
      </c>
      <c r="E1675" s="30" t="str">
        <f t="shared" si="368"/>
        <v>Novi Sad, Serbia</v>
      </c>
      <c r="F1675" s="31">
        <f t="shared" si="369"/>
        <v>4</v>
      </c>
      <c r="G1675" s="31">
        <f t="shared" si="370"/>
        <v>3</v>
      </c>
      <c r="H1675" s="31">
        <f t="shared" si="371"/>
        <v>2</v>
      </c>
      <c r="I1675" s="31">
        <f t="shared" si="372"/>
        <v>3</v>
      </c>
      <c r="J1675" s="31">
        <f t="shared" si="373"/>
        <v>3</v>
      </c>
      <c r="K1675" s="31">
        <f t="shared" si="374"/>
        <v>3</v>
      </c>
      <c r="L1675" s="31">
        <f t="shared" si="375"/>
        <v>3</v>
      </c>
      <c r="M1675" s="31">
        <f t="shared" si="376"/>
        <v>3</v>
      </c>
      <c r="N1675" s="31">
        <f t="shared" si="377"/>
        <v>3</v>
      </c>
      <c r="O1675" s="26" t="s">
        <v>9309</v>
      </c>
      <c r="P1675" s="26" t="s">
        <v>108</v>
      </c>
      <c r="Q1675" s="27">
        <v>43214</v>
      </c>
      <c r="R1675" s="26" t="s">
        <v>109</v>
      </c>
      <c r="S1675" s="26" t="s">
        <v>244</v>
      </c>
      <c r="T1675" s="26" t="s">
        <v>111</v>
      </c>
      <c r="U1675" s="24"/>
      <c r="V1675" s="26" t="s">
        <v>15763</v>
      </c>
      <c r="W1675" s="26" t="s">
        <v>2629</v>
      </c>
      <c r="X1675" s="26" t="s">
        <v>9310</v>
      </c>
      <c r="Y1675" s="26" t="s">
        <v>9311</v>
      </c>
      <c r="Z1675" s="24"/>
      <c r="AA1675" s="24"/>
      <c r="AB1675" s="26" t="s">
        <v>117</v>
      </c>
      <c r="AC1675" s="28">
        <v>16000</v>
      </c>
      <c r="AD1675" s="26" t="s">
        <v>420</v>
      </c>
      <c r="AE1675" s="26" t="s">
        <v>558</v>
      </c>
      <c r="AF1675" s="26" t="s">
        <v>120</v>
      </c>
      <c r="AG1675" s="26" t="s">
        <v>157</v>
      </c>
      <c r="AH1675" s="26" t="s">
        <v>121</v>
      </c>
      <c r="AI1675" s="28">
        <v>16000</v>
      </c>
      <c r="AJ1675" s="24"/>
      <c r="AK1675" s="24"/>
      <c r="AL1675" s="24"/>
      <c r="AM1675" s="24"/>
      <c r="AN1675" s="24"/>
      <c r="AO1675" s="24"/>
      <c r="AP1675" s="24"/>
      <c r="AQ1675" s="24"/>
      <c r="AR1675" s="24"/>
      <c r="AS1675" s="24"/>
      <c r="AT1675" s="24"/>
      <c r="AU1675" s="24"/>
      <c r="AV1675" s="24"/>
      <c r="AW1675" s="28">
        <v>167000</v>
      </c>
      <c r="AX1675" s="26">
        <v>154</v>
      </c>
      <c r="AY1675" s="28">
        <v>18</v>
      </c>
      <c r="AZ1675" s="28">
        <v>15</v>
      </c>
      <c r="BA1675" s="26">
        <v>112</v>
      </c>
      <c r="BB1675" s="24"/>
      <c r="BC1675" s="26" t="s">
        <v>9312</v>
      </c>
      <c r="BD1675" s="26" t="s">
        <v>125</v>
      </c>
      <c r="BE1675" s="24"/>
      <c r="BF1675" s="26" t="s">
        <v>9313</v>
      </c>
      <c r="BG1675" s="26" t="s">
        <v>756</v>
      </c>
      <c r="BH1675" s="26" t="s">
        <v>9314</v>
      </c>
      <c r="BI1675" s="26" t="s">
        <v>756</v>
      </c>
      <c r="BJ1675" s="26" t="s">
        <v>9315</v>
      </c>
      <c r="BK1675" s="26" t="s">
        <v>2629</v>
      </c>
      <c r="BL1675" s="26" t="s">
        <v>9316</v>
      </c>
      <c r="BM1675" s="26" t="s">
        <v>2629</v>
      </c>
      <c r="BN1675" s="26" t="s">
        <v>9317</v>
      </c>
      <c r="BO1675" s="26" t="s">
        <v>5667</v>
      </c>
      <c r="BP1675" s="24"/>
      <c r="BQ1675" s="24"/>
      <c r="BR1675" s="26">
        <v>0</v>
      </c>
      <c r="BS1675" s="26">
        <v>0</v>
      </c>
      <c r="BT1675" s="26">
        <v>0</v>
      </c>
      <c r="BU1675" s="26">
        <v>0</v>
      </c>
      <c r="BV1675" s="26">
        <v>0</v>
      </c>
      <c r="BW1675" s="26">
        <v>0</v>
      </c>
      <c r="BX1675" s="26">
        <v>0</v>
      </c>
      <c r="BY1675" s="26">
        <v>0</v>
      </c>
      <c r="BZ1675" s="26" t="s">
        <v>138</v>
      </c>
      <c r="CA1675" s="26" t="s">
        <v>138</v>
      </c>
      <c r="CB1675" s="26" t="s">
        <v>134</v>
      </c>
      <c r="CC1675" s="26" t="s">
        <v>136</v>
      </c>
      <c r="CD1675" s="26" t="s">
        <v>134</v>
      </c>
      <c r="CE1675" s="26" t="s">
        <v>136</v>
      </c>
      <c r="CF1675" s="26" t="s">
        <v>135</v>
      </c>
      <c r="CG1675" s="26" t="s">
        <v>134</v>
      </c>
      <c r="CH1675" s="26" t="s">
        <v>136</v>
      </c>
      <c r="CI1675" s="26" t="s">
        <v>135</v>
      </c>
      <c r="CJ1675" s="26" t="s">
        <v>135</v>
      </c>
      <c r="CK1675" s="26" t="s">
        <v>135</v>
      </c>
      <c r="CL1675" s="26" t="s">
        <v>136</v>
      </c>
      <c r="CM1675" s="26" t="s">
        <v>136</v>
      </c>
      <c r="CN1675" s="26" t="s">
        <v>136</v>
      </c>
      <c r="CO1675" s="26" t="s">
        <v>138</v>
      </c>
      <c r="CP1675" s="26" t="s">
        <v>135</v>
      </c>
      <c r="CQ1675" s="26" t="s">
        <v>137</v>
      </c>
      <c r="CR1675" s="26" t="s">
        <v>138</v>
      </c>
      <c r="CS1675" s="26" t="s">
        <v>138</v>
      </c>
      <c r="CT1675" s="26" t="s">
        <v>134</v>
      </c>
      <c r="CU1675" s="26" t="s">
        <v>135</v>
      </c>
      <c r="CV1675" s="26" t="s">
        <v>134</v>
      </c>
      <c r="CW1675" s="26" t="s">
        <v>136</v>
      </c>
      <c r="CX1675" s="26" t="s">
        <v>138</v>
      </c>
      <c r="CY1675" s="26" t="s">
        <v>134</v>
      </c>
      <c r="CZ1675" s="26" t="s">
        <v>135</v>
      </c>
      <c r="DA1675" s="26" t="s">
        <v>135</v>
      </c>
      <c r="DB1675" s="26" t="s">
        <v>136</v>
      </c>
      <c r="DC1675" s="26" t="s">
        <v>135</v>
      </c>
      <c r="DD1675" s="26" t="s">
        <v>136</v>
      </c>
      <c r="DE1675" s="26" t="s">
        <v>134</v>
      </c>
      <c r="DF1675" s="26" t="s">
        <v>139</v>
      </c>
      <c r="DG1675" s="26" t="s">
        <v>120</v>
      </c>
      <c r="DH1675" s="26" t="s">
        <v>139</v>
      </c>
      <c r="DI1675" s="26" t="s">
        <v>120</v>
      </c>
      <c r="DJ1675" s="26" t="s">
        <v>139</v>
      </c>
      <c r="DK1675" s="26" t="s">
        <v>139</v>
      </c>
      <c r="DL1675" s="26" t="s">
        <v>139</v>
      </c>
      <c r="DM1675" s="26" t="s">
        <v>139</v>
      </c>
      <c r="DN1675" s="26" t="s">
        <v>139</v>
      </c>
      <c r="DO1675" s="26" t="s">
        <v>139</v>
      </c>
    </row>
    <row r="1676" spans="1:119" ht="20.100000000000001" customHeight="1" x14ac:dyDescent="0.25">
      <c r="A1676" s="29" t="str">
        <f t="shared" si="364"/>
        <v>Know How Center2</v>
      </c>
      <c r="B1676" s="29" t="str">
        <f t="shared" si="365"/>
        <v>Know How Center</v>
      </c>
      <c r="C1676" s="29">
        <f t="shared" si="366"/>
        <v>2</v>
      </c>
      <c r="D1676" s="30" t="str">
        <f t="shared" si="367"/>
        <v>Europe and Eurasia</v>
      </c>
      <c r="E1676" s="30" t="str">
        <f t="shared" si="368"/>
        <v>Novi Sad, Serbia</v>
      </c>
      <c r="F1676" s="31">
        <f t="shared" si="369"/>
        <v>4</v>
      </c>
      <c r="G1676" s="31">
        <f t="shared" si="370"/>
        <v>2</v>
      </c>
      <c r="H1676" s="31">
        <f t="shared" si="371"/>
        <v>3</v>
      </c>
      <c r="I1676" s="31">
        <f t="shared" si="372"/>
        <v>3</v>
      </c>
      <c r="J1676" s="31">
        <f t="shared" si="373"/>
        <v>4</v>
      </c>
      <c r="K1676" s="31">
        <f t="shared" si="374"/>
        <v>3</v>
      </c>
      <c r="L1676" s="31">
        <f t="shared" si="375"/>
        <v>3</v>
      </c>
      <c r="M1676" s="31">
        <f t="shared" si="376"/>
        <v>3</v>
      </c>
      <c r="N1676" s="31">
        <f t="shared" si="377"/>
        <v>3.1</v>
      </c>
      <c r="O1676" s="26" t="s">
        <v>9318</v>
      </c>
      <c r="P1676" s="26" t="s">
        <v>108</v>
      </c>
      <c r="Q1676" s="27">
        <v>42858</v>
      </c>
      <c r="R1676" s="26" t="s">
        <v>109</v>
      </c>
      <c r="S1676" s="26" t="s">
        <v>167</v>
      </c>
      <c r="T1676" s="26" t="s">
        <v>142</v>
      </c>
      <c r="U1676" s="26" t="s">
        <v>112</v>
      </c>
      <c r="V1676" s="26" t="s">
        <v>15763</v>
      </c>
      <c r="W1676" s="26" t="s">
        <v>2629</v>
      </c>
      <c r="X1676" s="26" t="s">
        <v>9310</v>
      </c>
      <c r="Y1676" s="26" t="s">
        <v>9311</v>
      </c>
      <c r="Z1676" s="24"/>
      <c r="AA1676" s="24"/>
      <c r="AB1676" s="26" t="s">
        <v>117</v>
      </c>
      <c r="AC1676" s="28">
        <v>5000</v>
      </c>
      <c r="AD1676" s="26" t="s">
        <v>420</v>
      </c>
      <c r="AE1676" s="26" t="s">
        <v>558</v>
      </c>
      <c r="AF1676" s="26" t="s">
        <v>120</v>
      </c>
      <c r="AG1676" s="26" t="s">
        <v>157</v>
      </c>
      <c r="AH1676" s="26" t="s">
        <v>143</v>
      </c>
      <c r="AI1676" s="28">
        <v>5000</v>
      </c>
      <c r="AJ1676" s="26" t="s">
        <v>9319</v>
      </c>
      <c r="AK1676" s="26" t="s">
        <v>9320</v>
      </c>
      <c r="AL1676" s="26" t="s">
        <v>9321</v>
      </c>
      <c r="AM1676" s="24"/>
      <c r="AN1676" s="24"/>
      <c r="AO1676" s="24"/>
      <c r="AP1676" s="24"/>
      <c r="AQ1676" s="24"/>
      <c r="AR1676" s="24"/>
      <c r="AS1676" s="26" t="s">
        <v>9322</v>
      </c>
      <c r="AT1676" s="24"/>
      <c r="AU1676" s="26" t="s">
        <v>9323</v>
      </c>
      <c r="AV1676" s="24"/>
      <c r="AW1676" s="28">
        <v>168000</v>
      </c>
      <c r="AX1676" s="26">
        <v>184</v>
      </c>
      <c r="AY1676" s="28">
        <v>15</v>
      </c>
      <c r="AZ1676" s="28">
        <v>10</v>
      </c>
      <c r="BA1676" s="26">
        <v>104</v>
      </c>
      <c r="BB1676" s="24"/>
      <c r="BC1676" s="26" t="s">
        <v>9312</v>
      </c>
      <c r="BD1676" s="26" t="s">
        <v>125</v>
      </c>
      <c r="BE1676" s="24"/>
      <c r="BF1676" s="26" t="s">
        <v>8197</v>
      </c>
      <c r="BG1676" s="26" t="s">
        <v>5667</v>
      </c>
      <c r="BH1676" s="26" t="s">
        <v>9324</v>
      </c>
      <c r="BI1676" s="26" t="s">
        <v>271</v>
      </c>
      <c r="BJ1676" s="26" t="s">
        <v>9325</v>
      </c>
      <c r="BK1676" s="26" t="s">
        <v>2629</v>
      </c>
      <c r="BL1676" s="26" t="s">
        <v>9326</v>
      </c>
      <c r="BM1676" s="26" t="s">
        <v>2629</v>
      </c>
      <c r="BN1676" s="26" t="s">
        <v>9327</v>
      </c>
      <c r="BO1676" s="26" t="s">
        <v>756</v>
      </c>
      <c r="BP1676" s="24"/>
      <c r="BQ1676" s="24"/>
      <c r="BR1676" s="26">
        <v>0</v>
      </c>
      <c r="BS1676" s="26">
        <v>0</v>
      </c>
      <c r="BT1676" s="26">
        <v>0</v>
      </c>
      <c r="BU1676" s="26">
        <v>0</v>
      </c>
      <c r="BV1676" s="26">
        <v>0</v>
      </c>
      <c r="BW1676" s="26">
        <v>0</v>
      </c>
      <c r="BX1676" s="26">
        <v>0</v>
      </c>
      <c r="BY1676" s="26">
        <v>0</v>
      </c>
      <c r="BZ1676" s="26" t="s">
        <v>138</v>
      </c>
      <c r="CA1676" s="26" t="s">
        <v>134</v>
      </c>
      <c r="CB1676" s="26" t="s">
        <v>136</v>
      </c>
      <c r="CC1676" s="26" t="s">
        <v>134</v>
      </c>
      <c r="CD1676" s="26" t="s">
        <v>135</v>
      </c>
      <c r="CE1676" s="26" t="s">
        <v>136</v>
      </c>
      <c r="CF1676" s="26" t="s">
        <v>135</v>
      </c>
      <c r="CG1676" s="26" t="s">
        <v>135</v>
      </c>
      <c r="CH1676" s="26" t="s">
        <v>136</v>
      </c>
      <c r="CI1676" s="26" t="s">
        <v>136</v>
      </c>
      <c r="CJ1676" s="26" t="s">
        <v>135</v>
      </c>
      <c r="CK1676" s="26" t="s">
        <v>134</v>
      </c>
      <c r="CL1676" s="26" t="s">
        <v>135</v>
      </c>
      <c r="CM1676" s="26" t="s">
        <v>136</v>
      </c>
      <c r="CN1676" s="26" t="s">
        <v>137</v>
      </c>
      <c r="CO1676" s="26" t="s">
        <v>138</v>
      </c>
      <c r="CP1676" s="26" t="s">
        <v>136</v>
      </c>
      <c r="CQ1676" s="26" t="s">
        <v>138</v>
      </c>
      <c r="CR1676" s="26" t="s">
        <v>138</v>
      </c>
      <c r="CS1676" s="26" t="s">
        <v>138</v>
      </c>
      <c r="CT1676" s="26" t="s">
        <v>136</v>
      </c>
      <c r="CU1676" s="26" t="s">
        <v>135</v>
      </c>
      <c r="CV1676" s="26" t="s">
        <v>135</v>
      </c>
      <c r="CW1676" s="26" t="s">
        <v>138</v>
      </c>
      <c r="CX1676" s="26" t="s">
        <v>134</v>
      </c>
      <c r="CY1676" s="26" t="s">
        <v>134</v>
      </c>
      <c r="CZ1676" s="26" t="s">
        <v>135</v>
      </c>
      <c r="DA1676" s="26" t="s">
        <v>134</v>
      </c>
      <c r="DB1676" s="26" t="s">
        <v>135</v>
      </c>
      <c r="DC1676" s="26" t="s">
        <v>135</v>
      </c>
      <c r="DD1676" s="26" t="s">
        <v>136</v>
      </c>
      <c r="DE1676" s="26" t="s">
        <v>134</v>
      </c>
      <c r="DF1676" s="26" t="s">
        <v>139</v>
      </c>
      <c r="DG1676" s="26" t="s">
        <v>120</v>
      </c>
      <c r="DH1676" s="26" t="s">
        <v>120</v>
      </c>
      <c r="DI1676" s="26" t="s">
        <v>120</v>
      </c>
      <c r="DJ1676" s="26" t="s">
        <v>139</v>
      </c>
      <c r="DK1676" s="26" t="s">
        <v>139</v>
      </c>
      <c r="DL1676" s="26" t="s">
        <v>120</v>
      </c>
      <c r="DM1676" s="26" t="s">
        <v>139</v>
      </c>
      <c r="DN1676" s="26" t="s">
        <v>139</v>
      </c>
      <c r="DO1676" s="26" t="s">
        <v>139</v>
      </c>
    </row>
    <row r="1677" spans="1:119" ht="20.100000000000001" customHeight="1" x14ac:dyDescent="0.25">
      <c r="A1677" s="29" t="str">
        <f t="shared" si="364"/>
        <v>Know How Center1</v>
      </c>
      <c r="B1677" s="29" t="str">
        <f t="shared" si="365"/>
        <v>Know How Center</v>
      </c>
      <c r="C1677" s="29">
        <f t="shared" si="366"/>
        <v>1</v>
      </c>
      <c r="D1677" s="30" t="str">
        <f t="shared" si="367"/>
        <v>Europe and Eurasia</v>
      </c>
      <c r="E1677" s="30" t="str">
        <f t="shared" si="368"/>
        <v>Novi Sad, Serbia</v>
      </c>
      <c r="F1677" s="31">
        <f t="shared" si="369"/>
        <v>3</v>
      </c>
      <c r="G1677" s="31">
        <f t="shared" si="370"/>
        <v>2</v>
      </c>
      <c r="H1677" s="31">
        <f t="shared" si="371"/>
        <v>2</v>
      </c>
      <c r="I1677" s="31">
        <f t="shared" si="372"/>
        <v>3</v>
      </c>
      <c r="J1677" s="31">
        <f t="shared" si="373"/>
        <v>3</v>
      </c>
      <c r="K1677" s="31">
        <f t="shared" si="374"/>
        <v>3</v>
      </c>
      <c r="L1677" s="31">
        <f t="shared" si="375"/>
        <v>3</v>
      </c>
      <c r="M1677" s="31">
        <f t="shared" si="376"/>
        <v>2</v>
      </c>
      <c r="N1677" s="31">
        <f t="shared" si="377"/>
        <v>2.6</v>
      </c>
      <c r="O1677" s="26" t="s">
        <v>9328</v>
      </c>
      <c r="P1677" s="26" t="s">
        <v>108</v>
      </c>
      <c r="Q1677" s="27">
        <v>42502</v>
      </c>
      <c r="R1677" s="26" t="s">
        <v>155</v>
      </c>
      <c r="S1677" s="26" t="s">
        <v>184</v>
      </c>
      <c r="T1677" s="26" t="s">
        <v>157</v>
      </c>
      <c r="U1677" s="26" t="s">
        <v>112</v>
      </c>
      <c r="V1677" s="26" t="s">
        <v>15763</v>
      </c>
      <c r="W1677" s="26" t="s">
        <v>2629</v>
      </c>
      <c r="X1677" s="26" t="s">
        <v>9310</v>
      </c>
      <c r="Y1677" s="26" t="s">
        <v>9311</v>
      </c>
      <c r="Z1677" s="24"/>
      <c r="AA1677" s="24"/>
      <c r="AB1677" s="26" t="s">
        <v>117</v>
      </c>
      <c r="AC1677" s="28">
        <v>5000</v>
      </c>
      <c r="AD1677" s="26" t="s">
        <v>420</v>
      </c>
      <c r="AE1677" s="26" t="s">
        <v>558</v>
      </c>
      <c r="AF1677" s="26" t="s">
        <v>120</v>
      </c>
      <c r="AG1677" s="26" t="s">
        <v>157</v>
      </c>
      <c r="AH1677" s="26" t="s">
        <v>158</v>
      </c>
      <c r="AI1677" s="28">
        <v>5000</v>
      </c>
      <c r="AJ1677" s="26" t="s">
        <v>9329</v>
      </c>
      <c r="AK1677" s="26" t="s">
        <v>9320</v>
      </c>
      <c r="AL1677" s="26" t="s">
        <v>9321</v>
      </c>
      <c r="AM1677" s="26" t="s">
        <v>9330</v>
      </c>
      <c r="AN1677" s="26" t="s">
        <v>9331</v>
      </c>
      <c r="AO1677" s="26" t="s">
        <v>9332</v>
      </c>
      <c r="AP1677" s="26" t="s">
        <v>9333</v>
      </c>
      <c r="AQ1677" s="24"/>
      <c r="AR1677" s="24"/>
      <c r="AS1677" s="24"/>
      <c r="AT1677" s="24"/>
      <c r="AU1677" s="24"/>
      <c r="AV1677" s="24"/>
      <c r="AW1677" s="28">
        <v>101840</v>
      </c>
      <c r="AX1677" s="26">
        <v>1126</v>
      </c>
      <c r="AY1677" s="28">
        <v>20</v>
      </c>
      <c r="AZ1677" s="28">
        <v>10</v>
      </c>
      <c r="BA1677" s="26">
        <v>0</v>
      </c>
      <c r="BB1677" s="26" t="s">
        <v>241</v>
      </c>
      <c r="BC1677" s="26" t="s">
        <v>9312</v>
      </c>
      <c r="BD1677" s="24"/>
      <c r="BE1677" s="24"/>
      <c r="BF1677" s="26" t="s">
        <v>8210</v>
      </c>
      <c r="BG1677" s="26" t="s">
        <v>5667</v>
      </c>
      <c r="BH1677" s="26" t="s">
        <v>2668</v>
      </c>
      <c r="BI1677" s="26" t="s">
        <v>271</v>
      </c>
      <c r="BJ1677" s="26" t="s">
        <v>9334</v>
      </c>
      <c r="BK1677" s="26" t="s">
        <v>392</v>
      </c>
      <c r="BL1677" s="24"/>
      <c r="BM1677" s="24"/>
      <c r="BN1677" s="26" t="s">
        <v>1695</v>
      </c>
      <c r="BO1677" s="26" t="s">
        <v>2629</v>
      </c>
      <c r="BP1677" s="24"/>
      <c r="BQ1677" s="24"/>
      <c r="BR1677" s="26">
        <v>3</v>
      </c>
      <c r="BS1677" s="26">
        <v>2</v>
      </c>
      <c r="BT1677" s="26">
        <v>2</v>
      </c>
      <c r="BU1677" s="26">
        <v>3</v>
      </c>
      <c r="BV1677" s="26">
        <v>3</v>
      </c>
      <c r="BW1677" s="26">
        <v>3</v>
      </c>
      <c r="BX1677" s="26">
        <v>3</v>
      </c>
      <c r="BY1677" s="26">
        <v>2</v>
      </c>
      <c r="BZ1677" s="24"/>
      <c r="CA1677" s="24"/>
      <c r="CB1677" s="24"/>
      <c r="CC1677" s="24"/>
      <c r="CD1677" s="24"/>
      <c r="CE1677" s="24"/>
      <c r="CF1677" s="24"/>
      <c r="CG1677" s="24"/>
      <c r="CH1677" s="24"/>
      <c r="CI1677" s="24"/>
      <c r="CJ1677" s="24"/>
      <c r="CK1677" s="24"/>
      <c r="CL1677" s="24"/>
      <c r="CM1677" s="24"/>
      <c r="CN1677" s="24"/>
      <c r="CO1677" s="24"/>
      <c r="CP1677" s="24"/>
      <c r="CQ1677" s="24"/>
      <c r="CR1677" s="24"/>
      <c r="CS1677" s="24"/>
      <c r="CT1677" s="24"/>
      <c r="CU1677" s="24"/>
      <c r="CV1677" s="24"/>
      <c r="CW1677" s="24"/>
      <c r="CX1677" s="24"/>
      <c r="CY1677" s="24"/>
      <c r="CZ1677" s="24"/>
      <c r="DA1677" s="24"/>
      <c r="DB1677" s="24"/>
      <c r="DC1677" s="24"/>
      <c r="DD1677" s="24"/>
      <c r="DE1677" s="24"/>
      <c r="DF1677" s="26" t="s">
        <v>139</v>
      </c>
      <c r="DG1677" s="26" t="s">
        <v>120</v>
      </c>
      <c r="DH1677" s="26" t="s">
        <v>120</v>
      </c>
      <c r="DI1677" s="26" t="s">
        <v>120</v>
      </c>
      <c r="DJ1677" s="26" t="s">
        <v>139</v>
      </c>
      <c r="DK1677" s="26" t="s">
        <v>139</v>
      </c>
      <c r="DL1677" s="26" t="s">
        <v>139</v>
      </c>
      <c r="DM1677" s="26" t="s">
        <v>139</v>
      </c>
      <c r="DN1677" s="26" t="s">
        <v>139</v>
      </c>
      <c r="DO1677" s="26" t="s">
        <v>139</v>
      </c>
    </row>
    <row r="1678" spans="1:119" ht="20.100000000000001" customHeight="1" x14ac:dyDescent="0.25">
      <c r="A1678" s="29" t="str">
        <f t="shared" si="364"/>
        <v>Kolkata Sanved (Kolkata Sensitivity)7</v>
      </c>
      <c r="B1678" s="29" t="str">
        <f t="shared" si="365"/>
        <v>Kolkata Sanved (Kolkata Sensitivity)</v>
      </c>
      <c r="C1678" s="29">
        <f t="shared" si="366"/>
        <v>7</v>
      </c>
      <c r="D1678" s="30" t="str">
        <f t="shared" si="367"/>
        <v>South Asia</v>
      </c>
      <c r="E1678" s="30" t="str">
        <f t="shared" si="368"/>
        <v>Kolkata, India</v>
      </c>
      <c r="F1678" s="31">
        <f t="shared" si="369"/>
        <v>0</v>
      </c>
      <c r="G1678" s="31">
        <f t="shared" si="370"/>
        <v>0</v>
      </c>
      <c r="H1678" s="31">
        <f t="shared" si="371"/>
        <v>0</v>
      </c>
      <c r="I1678" s="31">
        <f t="shared" si="372"/>
        <v>0</v>
      </c>
      <c r="J1678" s="31">
        <f t="shared" si="373"/>
        <v>0</v>
      </c>
      <c r="K1678" s="31">
        <f t="shared" si="374"/>
        <v>0</v>
      </c>
      <c r="L1678" s="31">
        <f t="shared" si="375"/>
        <v>0</v>
      </c>
      <c r="M1678" s="31">
        <f t="shared" si="376"/>
        <v>0</v>
      </c>
      <c r="N1678" s="31">
        <f t="shared" si="377"/>
        <v>0</v>
      </c>
      <c r="O1678" s="26" t="s">
        <v>9335</v>
      </c>
      <c r="P1678" s="26" t="s">
        <v>108</v>
      </c>
      <c r="Q1678" s="27">
        <v>41682</v>
      </c>
      <c r="R1678" s="24"/>
      <c r="S1678" s="24"/>
      <c r="T1678" s="26" t="s">
        <v>194</v>
      </c>
      <c r="U1678" s="24"/>
      <c r="V1678" s="26" t="s">
        <v>225</v>
      </c>
      <c r="W1678" s="26" t="s">
        <v>226</v>
      </c>
      <c r="X1678" s="26" t="s">
        <v>843</v>
      </c>
      <c r="Y1678" s="26" t="s">
        <v>9336</v>
      </c>
      <c r="Z1678" s="26" t="s">
        <v>9337</v>
      </c>
      <c r="AA1678" s="24"/>
      <c r="AB1678" s="26" t="s">
        <v>228</v>
      </c>
      <c r="AC1678" s="28">
        <v>35000</v>
      </c>
      <c r="AD1678" s="24"/>
      <c r="AE1678" s="24"/>
      <c r="AF1678" s="26" t="s">
        <v>120</v>
      </c>
      <c r="AG1678" s="26" t="s">
        <v>846</v>
      </c>
      <c r="AH1678" s="26" t="s">
        <v>235</v>
      </c>
      <c r="AI1678" s="28">
        <v>35000</v>
      </c>
      <c r="AJ1678" s="24"/>
      <c r="AK1678" s="24"/>
      <c r="AL1678" s="24"/>
      <c r="AM1678" s="26" t="s">
        <v>9338</v>
      </c>
      <c r="AN1678" s="24"/>
      <c r="AO1678" s="24"/>
      <c r="AP1678" s="24"/>
      <c r="AQ1678" s="24"/>
      <c r="AR1678" s="24"/>
      <c r="AS1678" s="24"/>
      <c r="AT1678" s="24"/>
      <c r="AU1678" s="24"/>
      <c r="AV1678" s="24"/>
      <c r="AW1678" s="28">
        <v>132843</v>
      </c>
      <c r="AX1678" s="26">
        <v>1500</v>
      </c>
      <c r="AY1678" s="28">
        <v>0</v>
      </c>
      <c r="AZ1678" s="28">
        <v>0</v>
      </c>
      <c r="BA1678" s="26">
        <v>0</v>
      </c>
      <c r="BB1678" s="24"/>
      <c r="BC1678" s="26" t="s">
        <v>5572</v>
      </c>
      <c r="BD1678" s="24"/>
      <c r="BE1678" s="24"/>
      <c r="BF1678" s="24"/>
      <c r="BG1678" s="24"/>
      <c r="BH1678" s="24"/>
      <c r="BI1678" s="24"/>
      <c r="BJ1678" s="24"/>
      <c r="BK1678" s="24"/>
      <c r="BL1678" s="24"/>
      <c r="BM1678" s="24"/>
      <c r="BN1678" s="24"/>
      <c r="BO1678" s="24"/>
      <c r="BP1678" s="24"/>
      <c r="BQ1678" s="24"/>
      <c r="BR1678" s="26">
        <v>0</v>
      </c>
      <c r="BS1678" s="26">
        <v>0</v>
      </c>
      <c r="BT1678" s="26">
        <v>0</v>
      </c>
      <c r="BU1678" s="26">
        <v>0</v>
      </c>
      <c r="BV1678" s="26">
        <v>0</v>
      </c>
      <c r="BW1678" s="26">
        <v>0</v>
      </c>
      <c r="BX1678" s="26">
        <v>0</v>
      </c>
      <c r="BY1678" s="26">
        <v>0</v>
      </c>
      <c r="BZ1678" s="24"/>
      <c r="CA1678" s="24"/>
      <c r="CB1678" s="24"/>
      <c r="CC1678" s="24"/>
      <c r="CD1678" s="24"/>
      <c r="CE1678" s="24"/>
      <c r="CF1678" s="24"/>
      <c r="CG1678" s="24"/>
      <c r="CH1678" s="24"/>
      <c r="CI1678" s="24"/>
      <c r="CJ1678" s="24"/>
      <c r="CK1678" s="24"/>
      <c r="CL1678" s="24"/>
      <c r="CM1678" s="24"/>
      <c r="CN1678" s="24"/>
      <c r="CO1678" s="24"/>
      <c r="CP1678" s="24"/>
      <c r="CQ1678" s="24"/>
      <c r="CR1678" s="24"/>
      <c r="CS1678" s="24"/>
      <c r="CT1678" s="24"/>
      <c r="CU1678" s="24"/>
      <c r="CV1678" s="24"/>
      <c r="CW1678" s="24"/>
      <c r="CX1678" s="24"/>
      <c r="CY1678" s="24"/>
      <c r="CZ1678" s="24"/>
      <c r="DA1678" s="24"/>
      <c r="DB1678" s="24"/>
      <c r="DC1678" s="24"/>
      <c r="DD1678" s="24"/>
      <c r="DE1678" s="24"/>
      <c r="DF1678" s="26" t="s">
        <v>139</v>
      </c>
      <c r="DG1678" s="26" t="s">
        <v>139</v>
      </c>
      <c r="DH1678" s="26" t="s">
        <v>139</v>
      </c>
      <c r="DI1678" s="26" t="s">
        <v>139</v>
      </c>
      <c r="DJ1678" s="26" t="s">
        <v>139</v>
      </c>
      <c r="DK1678" s="26" t="s">
        <v>139</v>
      </c>
      <c r="DL1678" s="26" t="s">
        <v>139</v>
      </c>
      <c r="DM1678" s="26" t="s">
        <v>139</v>
      </c>
      <c r="DN1678" s="26" t="s">
        <v>139</v>
      </c>
      <c r="DO1678" s="26" t="s">
        <v>139</v>
      </c>
    </row>
    <row r="1679" spans="1:119" ht="20.100000000000001" customHeight="1" x14ac:dyDescent="0.25">
      <c r="A1679" s="29" t="str">
        <f t="shared" si="364"/>
        <v>Kolkata Sanved (Kolkata Sensitivity)8</v>
      </c>
      <c r="B1679" s="29" t="str">
        <f t="shared" si="365"/>
        <v>Kolkata Sanved (Kolkata Sensitivity)</v>
      </c>
      <c r="C1679" s="29">
        <f t="shared" si="366"/>
        <v>8</v>
      </c>
      <c r="D1679" s="30" t="str">
        <f t="shared" si="367"/>
        <v>South Asia</v>
      </c>
      <c r="E1679" s="30" t="str">
        <f t="shared" si="368"/>
        <v>Kolkata, India</v>
      </c>
      <c r="F1679" s="31">
        <f t="shared" si="369"/>
        <v>5</v>
      </c>
      <c r="G1679" s="31">
        <f t="shared" si="370"/>
        <v>4</v>
      </c>
      <c r="H1679" s="31">
        <f t="shared" si="371"/>
        <v>4</v>
      </c>
      <c r="I1679" s="31">
        <f t="shared" si="372"/>
        <v>5</v>
      </c>
      <c r="J1679" s="31">
        <f t="shared" si="373"/>
        <v>4</v>
      </c>
      <c r="K1679" s="31">
        <f t="shared" si="374"/>
        <v>5</v>
      </c>
      <c r="L1679" s="31">
        <f t="shared" si="375"/>
        <v>5</v>
      </c>
      <c r="M1679" s="31">
        <f t="shared" si="376"/>
        <v>4</v>
      </c>
      <c r="N1679" s="31">
        <f t="shared" si="377"/>
        <v>4.5</v>
      </c>
      <c r="O1679" s="26" t="s">
        <v>9339</v>
      </c>
      <c r="P1679" s="26" t="s">
        <v>108</v>
      </c>
      <c r="Q1679" s="27">
        <v>41771</v>
      </c>
      <c r="R1679" s="26" t="s">
        <v>305</v>
      </c>
      <c r="S1679" s="26" t="s">
        <v>193</v>
      </c>
      <c r="T1679" s="26" t="s">
        <v>194</v>
      </c>
      <c r="U1679" s="26" t="s">
        <v>833</v>
      </c>
      <c r="V1679" s="26" t="s">
        <v>225</v>
      </c>
      <c r="W1679" s="26" t="s">
        <v>226</v>
      </c>
      <c r="X1679" s="26" t="s">
        <v>843</v>
      </c>
      <c r="Y1679" s="26" t="s">
        <v>9336</v>
      </c>
      <c r="Z1679" s="26" t="s">
        <v>9337</v>
      </c>
      <c r="AA1679" s="24"/>
      <c r="AB1679" s="26" t="s">
        <v>117</v>
      </c>
      <c r="AC1679" s="28">
        <v>22000</v>
      </c>
      <c r="AD1679" s="24"/>
      <c r="AE1679" s="24"/>
      <c r="AF1679" s="26" t="s">
        <v>120</v>
      </c>
      <c r="AG1679" s="26" t="s">
        <v>846</v>
      </c>
      <c r="AH1679" s="26" t="s">
        <v>906</v>
      </c>
      <c r="AI1679" s="28">
        <v>22000</v>
      </c>
      <c r="AJ1679" s="26" t="s">
        <v>9340</v>
      </c>
      <c r="AK1679" s="26" t="s">
        <v>9341</v>
      </c>
      <c r="AL1679" s="26" t="s">
        <v>9342</v>
      </c>
      <c r="AM1679" s="24"/>
      <c r="AN1679" s="24"/>
      <c r="AO1679" s="24"/>
      <c r="AP1679" s="24"/>
      <c r="AQ1679" s="24"/>
      <c r="AR1679" s="26" t="s">
        <v>9343</v>
      </c>
      <c r="AS1679" s="24"/>
      <c r="AT1679" s="24"/>
      <c r="AU1679" s="24"/>
      <c r="AV1679" s="24"/>
      <c r="AW1679" s="28">
        <v>132333</v>
      </c>
      <c r="AX1679" s="26">
        <v>2042</v>
      </c>
      <c r="AY1679" s="28">
        <v>3000</v>
      </c>
      <c r="AZ1679" s="28">
        <v>2042</v>
      </c>
      <c r="BA1679" s="26">
        <v>0</v>
      </c>
      <c r="BB1679" s="26" t="s">
        <v>241</v>
      </c>
      <c r="BC1679" s="26" t="s">
        <v>5572</v>
      </c>
      <c r="BD1679" s="24"/>
      <c r="BE1679" s="24"/>
      <c r="BF1679" s="26" t="s">
        <v>9344</v>
      </c>
      <c r="BG1679" s="26" t="s">
        <v>395</v>
      </c>
      <c r="BH1679" s="26" t="s">
        <v>9345</v>
      </c>
      <c r="BI1679" s="26" t="s">
        <v>395</v>
      </c>
      <c r="BJ1679" s="26" t="s">
        <v>620</v>
      </c>
      <c r="BK1679" s="26" t="s">
        <v>191</v>
      </c>
      <c r="BL1679" s="26" t="s">
        <v>9346</v>
      </c>
      <c r="BM1679" s="26" t="s">
        <v>2479</v>
      </c>
      <c r="BN1679" s="26" t="s">
        <v>9347</v>
      </c>
      <c r="BO1679" s="26" t="s">
        <v>191</v>
      </c>
      <c r="BP1679" s="24"/>
      <c r="BQ1679" s="24"/>
      <c r="BR1679" s="26">
        <v>5</v>
      </c>
      <c r="BS1679" s="26">
        <v>4</v>
      </c>
      <c r="BT1679" s="26">
        <v>4</v>
      </c>
      <c r="BU1679" s="26">
        <v>5</v>
      </c>
      <c r="BV1679" s="26">
        <v>4</v>
      </c>
      <c r="BW1679" s="26">
        <v>5</v>
      </c>
      <c r="BX1679" s="26">
        <v>5</v>
      </c>
      <c r="BY1679" s="26">
        <v>4</v>
      </c>
      <c r="BZ1679" s="24"/>
      <c r="CA1679" s="24"/>
      <c r="CB1679" s="24"/>
      <c r="CC1679" s="24"/>
      <c r="CD1679" s="24"/>
      <c r="CE1679" s="24"/>
      <c r="CF1679" s="24"/>
      <c r="CG1679" s="24"/>
      <c r="CH1679" s="24"/>
      <c r="CI1679" s="24"/>
      <c r="CJ1679" s="24"/>
      <c r="CK1679" s="24"/>
      <c r="CL1679" s="24"/>
      <c r="CM1679" s="24"/>
      <c r="CN1679" s="24"/>
      <c r="CO1679" s="24"/>
      <c r="CP1679" s="24"/>
      <c r="CQ1679" s="24"/>
      <c r="CR1679" s="24"/>
      <c r="CS1679" s="24"/>
      <c r="CT1679" s="24"/>
      <c r="CU1679" s="24"/>
      <c r="CV1679" s="24"/>
      <c r="CW1679" s="24"/>
      <c r="CX1679" s="24"/>
      <c r="CY1679" s="24"/>
      <c r="CZ1679" s="24"/>
      <c r="DA1679" s="24"/>
      <c r="DB1679" s="24"/>
      <c r="DC1679" s="24"/>
      <c r="DD1679" s="24"/>
      <c r="DE1679" s="24"/>
      <c r="DF1679" s="26" t="s">
        <v>139</v>
      </c>
      <c r="DG1679" s="26" t="s">
        <v>120</v>
      </c>
      <c r="DH1679" s="26" t="s">
        <v>139</v>
      </c>
      <c r="DI1679" s="26" t="s">
        <v>139</v>
      </c>
      <c r="DJ1679" s="26" t="s">
        <v>139</v>
      </c>
      <c r="DK1679" s="26" t="s">
        <v>139</v>
      </c>
      <c r="DL1679" s="26" t="s">
        <v>120</v>
      </c>
      <c r="DM1679" s="26" t="s">
        <v>139</v>
      </c>
      <c r="DN1679" s="26" t="s">
        <v>139</v>
      </c>
      <c r="DO1679" s="26" t="s">
        <v>139</v>
      </c>
    </row>
    <row r="1680" spans="1:119" ht="20.100000000000001" customHeight="1" x14ac:dyDescent="0.25">
      <c r="A1680" s="29" t="str">
        <f t="shared" si="364"/>
        <v/>
      </c>
      <c r="B1680" s="29" t="str">
        <f t="shared" si="365"/>
        <v>Kolkata Sanved (Kolkata Sensitivity)</v>
      </c>
      <c r="C1680" s="29">
        <f t="shared" si="366"/>
        <v>0</v>
      </c>
      <c r="D1680" s="30" t="str">
        <f t="shared" si="367"/>
        <v>South Asia</v>
      </c>
      <c r="E1680" s="30" t="str">
        <f t="shared" si="368"/>
        <v>Kolkata, India</v>
      </c>
      <c r="F1680" s="31">
        <f t="shared" si="369"/>
        <v>0</v>
      </c>
      <c r="G1680" s="31">
        <f t="shared" si="370"/>
        <v>0</v>
      </c>
      <c r="H1680" s="31">
        <f t="shared" si="371"/>
        <v>0</v>
      </c>
      <c r="I1680" s="31">
        <f t="shared" si="372"/>
        <v>0</v>
      </c>
      <c r="J1680" s="31">
        <f t="shared" si="373"/>
        <v>0</v>
      </c>
      <c r="K1680" s="31">
        <f t="shared" si="374"/>
        <v>0</v>
      </c>
      <c r="L1680" s="31">
        <f t="shared" si="375"/>
        <v>0</v>
      </c>
      <c r="M1680" s="31">
        <f t="shared" si="376"/>
        <v>0</v>
      </c>
      <c r="N1680" s="31">
        <f t="shared" si="377"/>
        <v>0</v>
      </c>
      <c r="O1680" s="26" t="s">
        <v>16220</v>
      </c>
      <c r="P1680" s="26" t="s">
        <v>108</v>
      </c>
      <c r="Q1680" s="27">
        <v>41779</v>
      </c>
      <c r="R1680" s="24"/>
      <c r="S1680" s="24"/>
      <c r="T1680" s="26" t="s">
        <v>194</v>
      </c>
      <c r="U1680" s="24"/>
      <c r="V1680" s="26" t="s">
        <v>225</v>
      </c>
      <c r="W1680" s="26" t="s">
        <v>226</v>
      </c>
      <c r="X1680" s="26" t="s">
        <v>843</v>
      </c>
      <c r="Y1680" s="26" t="s">
        <v>9336</v>
      </c>
      <c r="Z1680" s="26" t="s">
        <v>9337</v>
      </c>
      <c r="AA1680" s="24"/>
      <c r="AB1680" s="26" t="s">
        <v>15736</v>
      </c>
      <c r="AC1680" s="28">
        <v>2373</v>
      </c>
      <c r="AD1680" s="24"/>
      <c r="AE1680" s="24"/>
      <c r="AF1680" s="26" t="s">
        <v>120</v>
      </c>
      <c r="AG1680" s="26" t="s">
        <v>846</v>
      </c>
      <c r="AH1680" s="24"/>
      <c r="AI1680" s="28">
        <v>2373</v>
      </c>
      <c r="AJ1680" s="24"/>
      <c r="AK1680" s="24"/>
      <c r="AL1680" s="24"/>
      <c r="AM1680" s="24"/>
      <c r="AN1680" s="24"/>
      <c r="AO1680" s="24"/>
      <c r="AP1680" s="24"/>
      <c r="AQ1680" s="24"/>
      <c r="AR1680" s="24"/>
      <c r="AS1680" s="24"/>
      <c r="AT1680" s="24"/>
      <c r="AU1680" s="24"/>
      <c r="AV1680" s="24"/>
      <c r="AW1680" s="24"/>
      <c r="AX1680" s="24"/>
      <c r="AY1680" s="24"/>
      <c r="AZ1680" s="24"/>
      <c r="BA1680" s="24"/>
      <c r="BB1680" s="24"/>
      <c r="BC1680" s="26" t="s">
        <v>5572</v>
      </c>
      <c r="BD1680" s="24"/>
      <c r="BE1680" s="24"/>
      <c r="BF1680" s="24"/>
      <c r="BG1680" s="24"/>
      <c r="BH1680" s="24"/>
      <c r="BI1680" s="24"/>
      <c r="BJ1680" s="24"/>
      <c r="BK1680" s="24"/>
      <c r="BL1680" s="24"/>
      <c r="BM1680" s="24"/>
      <c r="BN1680" s="24"/>
      <c r="BO1680" s="24"/>
      <c r="BP1680" s="24"/>
      <c r="BQ1680" s="24"/>
      <c r="BR1680" s="24"/>
      <c r="BS1680" s="24"/>
      <c r="BT1680" s="24"/>
      <c r="BU1680" s="24"/>
      <c r="BV1680" s="24"/>
      <c r="BW1680" s="24"/>
      <c r="BX1680" s="24"/>
      <c r="BY1680" s="24"/>
      <c r="BZ1680" s="24"/>
      <c r="CA1680" s="24"/>
      <c r="CB1680" s="24"/>
      <c r="CC1680" s="24"/>
      <c r="CD1680" s="24"/>
      <c r="CE1680" s="24"/>
      <c r="CF1680" s="24"/>
      <c r="CG1680" s="24"/>
      <c r="CH1680" s="24"/>
      <c r="CI1680" s="24"/>
      <c r="CJ1680" s="24"/>
      <c r="CK1680" s="24"/>
      <c r="CL1680" s="24"/>
      <c r="CM1680" s="24"/>
      <c r="CN1680" s="24"/>
      <c r="CO1680" s="24"/>
      <c r="CP1680" s="24"/>
      <c r="CQ1680" s="24"/>
      <c r="CR1680" s="24"/>
      <c r="CS1680" s="24"/>
      <c r="CT1680" s="24"/>
      <c r="CU1680" s="24"/>
      <c r="CV1680" s="24"/>
      <c r="CW1680" s="24"/>
      <c r="CX1680" s="24"/>
      <c r="CY1680" s="24"/>
      <c r="CZ1680" s="24"/>
      <c r="DA1680" s="24"/>
      <c r="DB1680" s="24"/>
      <c r="DC1680" s="24"/>
      <c r="DD1680" s="24"/>
      <c r="DE1680" s="24"/>
      <c r="DF1680" s="26" t="s">
        <v>139</v>
      </c>
      <c r="DG1680" s="26" t="s">
        <v>139</v>
      </c>
      <c r="DH1680" s="26" t="s">
        <v>139</v>
      </c>
      <c r="DI1680" s="26" t="s">
        <v>139</v>
      </c>
      <c r="DJ1680" s="26" t="s">
        <v>139</v>
      </c>
      <c r="DK1680" s="26" t="s">
        <v>139</v>
      </c>
      <c r="DL1680" s="26" t="s">
        <v>139</v>
      </c>
      <c r="DM1680" s="26" t="s">
        <v>139</v>
      </c>
      <c r="DN1680" s="26" t="s">
        <v>139</v>
      </c>
      <c r="DO1680" s="26" t="s">
        <v>139</v>
      </c>
    </row>
    <row r="1681" spans="1:119" ht="20.100000000000001" customHeight="1" x14ac:dyDescent="0.25">
      <c r="A1681" s="29" t="str">
        <f t="shared" si="364"/>
        <v/>
      </c>
      <c r="B1681" s="29" t="str">
        <f t="shared" si="365"/>
        <v>Kolkata Sanved (Kolkata Sensitivity)</v>
      </c>
      <c r="C1681" s="29">
        <f t="shared" si="366"/>
        <v>0</v>
      </c>
      <c r="D1681" s="30" t="str">
        <f t="shared" si="367"/>
        <v>South Asia</v>
      </c>
      <c r="E1681" s="30" t="str">
        <f t="shared" si="368"/>
        <v>Kolkata, India</v>
      </c>
      <c r="F1681" s="31">
        <f t="shared" si="369"/>
        <v>0</v>
      </c>
      <c r="G1681" s="31">
        <f t="shared" si="370"/>
        <v>0</v>
      </c>
      <c r="H1681" s="31">
        <f t="shared" si="371"/>
        <v>0</v>
      </c>
      <c r="I1681" s="31">
        <f t="shared" si="372"/>
        <v>0</v>
      </c>
      <c r="J1681" s="31">
        <f t="shared" si="373"/>
        <v>0</v>
      </c>
      <c r="K1681" s="31">
        <f t="shared" si="374"/>
        <v>0</v>
      </c>
      <c r="L1681" s="31">
        <f t="shared" si="375"/>
        <v>0</v>
      </c>
      <c r="M1681" s="31">
        <f t="shared" si="376"/>
        <v>0</v>
      </c>
      <c r="N1681" s="31">
        <f t="shared" si="377"/>
        <v>0</v>
      </c>
      <c r="O1681" s="26" t="s">
        <v>16221</v>
      </c>
      <c r="P1681" s="26" t="s">
        <v>108</v>
      </c>
      <c r="Q1681" s="27">
        <v>41354</v>
      </c>
      <c r="R1681" s="24"/>
      <c r="S1681" s="24"/>
      <c r="T1681" s="26" t="s">
        <v>207</v>
      </c>
      <c r="U1681" s="24"/>
      <c r="V1681" s="26" t="s">
        <v>225</v>
      </c>
      <c r="W1681" s="26" t="s">
        <v>226</v>
      </c>
      <c r="X1681" s="26" t="s">
        <v>843</v>
      </c>
      <c r="Y1681" s="26" t="s">
        <v>9336</v>
      </c>
      <c r="Z1681" s="26" t="s">
        <v>9337</v>
      </c>
      <c r="AA1681" s="24"/>
      <c r="AB1681" s="26" t="s">
        <v>15736</v>
      </c>
      <c r="AC1681" s="28">
        <v>5600</v>
      </c>
      <c r="AD1681" s="24"/>
      <c r="AE1681" s="24"/>
      <c r="AF1681" s="26" t="s">
        <v>120</v>
      </c>
      <c r="AG1681" s="26" t="s">
        <v>846</v>
      </c>
      <c r="AH1681" s="24"/>
      <c r="AI1681" s="28">
        <v>5600</v>
      </c>
      <c r="AJ1681" s="24"/>
      <c r="AK1681" s="24"/>
      <c r="AL1681" s="24"/>
      <c r="AM1681" s="24"/>
      <c r="AN1681" s="24"/>
      <c r="AO1681" s="24"/>
      <c r="AP1681" s="24"/>
      <c r="AQ1681" s="24"/>
      <c r="AR1681" s="24"/>
      <c r="AS1681" s="24"/>
      <c r="AT1681" s="24"/>
      <c r="AU1681" s="24"/>
      <c r="AV1681" s="24"/>
      <c r="AW1681" s="28">
        <v>0</v>
      </c>
      <c r="AX1681" s="26">
        <v>0</v>
      </c>
      <c r="AY1681" s="28">
        <v>0</v>
      </c>
      <c r="AZ1681" s="28">
        <v>0</v>
      </c>
      <c r="BA1681" s="26">
        <v>0</v>
      </c>
      <c r="BB1681" s="24"/>
      <c r="BC1681" s="26" t="s">
        <v>5572</v>
      </c>
      <c r="BD1681" s="24"/>
      <c r="BE1681" s="24"/>
      <c r="BF1681" s="24"/>
      <c r="BG1681" s="24"/>
      <c r="BH1681" s="24"/>
      <c r="BI1681" s="24"/>
      <c r="BJ1681" s="24"/>
      <c r="BK1681" s="24"/>
      <c r="BL1681" s="24"/>
      <c r="BM1681" s="24"/>
      <c r="BN1681" s="24"/>
      <c r="BO1681" s="24"/>
      <c r="BP1681" s="24"/>
      <c r="BQ1681" s="24"/>
      <c r="BR1681" s="26">
        <v>0</v>
      </c>
      <c r="BS1681" s="26">
        <v>0</v>
      </c>
      <c r="BT1681" s="26">
        <v>0</v>
      </c>
      <c r="BU1681" s="26">
        <v>0</v>
      </c>
      <c r="BV1681" s="26">
        <v>0</v>
      </c>
      <c r="BW1681" s="26">
        <v>0</v>
      </c>
      <c r="BX1681" s="26">
        <v>0</v>
      </c>
      <c r="BY1681" s="26">
        <v>0</v>
      </c>
      <c r="BZ1681" s="24"/>
      <c r="CA1681" s="24"/>
      <c r="CB1681" s="24"/>
      <c r="CC1681" s="24"/>
      <c r="CD1681" s="24"/>
      <c r="CE1681" s="24"/>
      <c r="CF1681" s="24"/>
      <c r="CG1681" s="24"/>
      <c r="CH1681" s="24"/>
      <c r="CI1681" s="24"/>
      <c r="CJ1681" s="24"/>
      <c r="CK1681" s="24"/>
      <c r="CL1681" s="24"/>
      <c r="CM1681" s="24"/>
      <c r="CN1681" s="24"/>
      <c r="CO1681" s="24"/>
      <c r="CP1681" s="24"/>
      <c r="CQ1681" s="24"/>
      <c r="CR1681" s="24"/>
      <c r="CS1681" s="24"/>
      <c r="CT1681" s="24"/>
      <c r="CU1681" s="24"/>
      <c r="CV1681" s="24"/>
      <c r="CW1681" s="24"/>
      <c r="CX1681" s="24"/>
      <c r="CY1681" s="24"/>
      <c r="CZ1681" s="24"/>
      <c r="DA1681" s="24"/>
      <c r="DB1681" s="24"/>
      <c r="DC1681" s="24"/>
      <c r="DD1681" s="24"/>
      <c r="DE1681" s="24"/>
      <c r="DF1681" s="26" t="s">
        <v>139</v>
      </c>
      <c r="DG1681" s="26" t="s">
        <v>139</v>
      </c>
      <c r="DH1681" s="26" t="s">
        <v>139</v>
      </c>
      <c r="DI1681" s="26" t="s">
        <v>139</v>
      </c>
      <c r="DJ1681" s="26" t="s">
        <v>139</v>
      </c>
      <c r="DK1681" s="26" t="s">
        <v>139</v>
      </c>
      <c r="DL1681" s="26" t="s">
        <v>139</v>
      </c>
      <c r="DM1681" s="26" t="s">
        <v>139</v>
      </c>
      <c r="DN1681" s="26" t="s">
        <v>139</v>
      </c>
      <c r="DO1681" s="26" t="s">
        <v>139</v>
      </c>
    </row>
    <row r="1682" spans="1:119" ht="20.100000000000001" customHeight="1" x14ac:dyDescent="0.25">
      <c r="A1682" s="29" t="str">
        <f t="shared" si="364"/>
        <v>Kolkata Sanved (Kolkata Sensitivity)7</v>
      </c>
      <c r="B1682" s="29" t="str">
        <f t="shared" si="365"/>
        <v>Kolkata Sanved (Kolkata Sensitivity)</v>
      </c>
      <c r="C1682" s="29">
        <f t="shared" si="366"/>
        <v>7</v>
      </c>
      <c r="D1682" s="30" t="str">
        <f t="shared" si="367"/>
        <v>South Asia</v>
      </c>
      <c r="E1682" s="30" t="str">
        <f t="shared" si="368"/>
        <v>Kolkata, India</v>
      </c>
      <c r="F1682" s="31">
        <f t="shared" si="369"/>
        <v>4</v>
      </c>
      <c r="G1682" s="31">
        <f t="shared" si="370"/>
        <v>3</v>
      </c>
      <c r="H1682" s="31">
        <f t="shared" si="371"/>
        <v>3</v>
      </c>
      <c r="I1682" s="31">
        <f t="shared" si="372"/>
        <v>5</v>
      </c>
      <c r="J1682" s="31">
        <f t="shared" si="373"/>
        <v>4</v>
      </c>
      <c r="K1682" s="31">
        <f t="shared" si="374"/>
        <v>5</v>
      </c>
      <c r="L1682" s="31">
        <f t="shared" si="375"/>
        <v>5</v>
      </c>
      <c r="M1682" s="31">
        <f t="shared" si="376"/>
        <v>3</v>
      </c>
      <c r="N1682" s="31">
        <f t="shared" si="377"/>
        <v>4</v>
      </c>
      <c r="O1682" s="26" t="s">
        <v>9348</v>
      </c>
      <c r="P1682" s="26" t="s">
        <v>108</v>
      </c>
      <c r="Q1682" s="27">
        <v>41400</v>
      </c>
      <c r="R1682" s="26" t="s">
        <v>166</v>
      </c>
      <c r="S1682" s="26" t="s">
        <v>206</v>
      </c>
      <c r="T1682" s="26" t="s">
        <v>207</v>
      </c>
      <c r="U1682" s="26" t="s">
        <v>833</v>
      </c>
      <c r="V1682" s="26" t="s">
        <v>225</v>
      </c>
      <c r="W1682" s="26" t="s">
        <v>226</v>
      </c>
      <c r="X1682" s="26" t="s">
        <v>843</v>
      </c>
      <c r="Y1682" s="26" t="s">
        <v>9336</v>
      </c>
      <c r="Z1682" s="26" t="s">
        <v>9337</v>
      </c>
      <c r="AA1682" s="24"/>
      <c r="AB1682" s="26" t="s">
        <v>117</v>
      </c>
      <c r="AC1682" s="28">
        <v>19000</v>
      </c>
      <c r="AD1682" s="24"/>
      <c r="AE1682" s="24"/>
      <c r="AF1682" s="26" t="s">
        <v>120</v>
      </c>
      <c r="AG1682" s="26" t="s">
        <v>846</v>
      </c>
      <c r="AH1682" s="26" t="s">
        <v>235</v>
      </c>
      <c r="AI1682" s="28">
        <v>19000</v>
      </c>
      <c r="AJ1682" s="26" t="s">
        <v>9349</v>
      </c>
      <c r="AK1682" s="26" t="s">
        <v>9350</v>
      </c>
      <c r="AL1682" s="26" t="s">
        <v>9342</v>
      </c>
      <c r="AM1682" s="24"/>
      <c r="AN1682" s="24"/>
      <c r="AO1682" s="24"/>
      <c r="AP1682" s="24"/>
      <c r="AQ1682" s="26" t="s">
        <v>9351</v>
      </c>
      <c r="AR1682" s="24"/>
      <c r="AS1682" s="24"/>
      <c r="AT1682" s="24"/>
      <c r="AU1682" s="24"/>
      <c r="AV1682" s="24"/>
      <c r="AW1682" s="28">
        <v>132843</v>
      </c>
      <c r="AX1682" s="26">
        <v>1500</v>
      </c>
      <c r="AY1682" s="28">
        <v>500</v>
      </c>
      <c r="AZ1682" s="28">
        <v>350</v>
      </c>
      <c r="BA1682" s="26">
        <v>0</v>
      </c>
      <c r="BB1682" s="26" t="s">
        <v>241</v>
      </c>
      <c r="BC1682" s="26" t="s">
        <v>5572</v>
      </c>
      <c r="BD1682" s="26" t="s">
        <v>378</v>
      </c>
      <c r="BE1682" s="26" t="s">
        <v>9352</v>
      </c>
      <c r="BF1682" s="26" t="s">
        <v>9344</v>
      </c>
      <c r="BG1682" s="26" t="s">
        <v>395</v>
      </c>
      <c r="BH1682" s="26" t="s">
        <v>9353</v>
      </c>
      <c r="BI1682" s="26" t="s">
        <v>191</v>
      </c>
      <c r="BJ1682" s="26" t="s">
        <v>9354</v>
      </c>
      <c r="BK1682" s="26" t="s">
        <v>226</v>
      </c>
      <c r="BL1682" s="26" t="s">
        <v>9355</v>
      </c>
      <c r="BM1682" s="26" t="s">
        <v>191</v>
      </c>
      <c r="BN1682" s="26" t="s">
        <v>8685</v>
      </c>
      <c r="BO1682" s="26" t="s">
        <v>395</v>
      </c>
      <c r="BP1682" s="24"/>
      <c r="BQ1682" s="24"/>
      <c r="BR1682" s="26">
        <v>4</v>
      </c>
      <c r="BS1682" s="26">
        <v>3</v>
      </c>
      <c r="BT1682" s="26">
        <v>3</v>
      </c>
      <c r="BU1682" s="26">
        <v>5</v>
      </c>
      <c r="BV1682" s="26">
        <v>4</v>
      </c>
      <c r="BW1682" s="26">
        <v>5</v>
      </c>
      <c r="BX1682" s="26">
        <v>5</v>
      </c>
      <c r="BY1682" s="26">
        <v>3</v>
      </c>
      <c r="BZ1682" s="24"/>
      <c r="CA1682" s="24"/>
      <c r="CB1682" s="24"/>
      <c r="CC1682" s="24"/>
      <c r="CD1682" s="24"/>
      <c r="CE1682" s="24"/>
      <c r="CF1682" s="24"/>
      <c r="CG1682" s="24"/>
      <c r="CH1682" s="24"/>
      <c r="CI1682" s="24"/>
      <c r="CJ1682" s="24"/>
      <c r="CK1682" s="24"/>
      <c r="CL1682" s="24"/>
      <c r="CM1682" s="24"/>
      <c r="CN1682" s="24"/>
      <c r="CO1682" s="24"/>
      <c r="CP1682" s="24"/>
      <c r="CQ1682" s="24"/>
      <c r="CR1682" s="24"/>
      <c r="CS1682" s="24"/>
      <c r="CT1682" s="24"/>
      <c r="CU1682" s="24"/>
      <c r="CV1682" s="24"/>
      <c r="CW1682" s="24"/>
      <c r="CX1682" s="24"/>
      <c r="CY1682" s="24"/>
      <c r="CZ1682" s="24"/>
      <c r="DA1682" s="24"/>
      <c r="DB1682" s="24"/>
      <c r="DC1682" s="24"/>
      <c r="DD1682" s="24"/>
      <c r="DE1682" s="24"/>
      <c r="DF1682" s="26" t="s">
        <v>139</v>
      </c>
      <c r="DG1682" s="26" t="s">
        <v>120</v>
      </c>
      <c r="DH1682" s="26" t="s">
        <v>139</v>
      </c>
      <c r="DI1682" s="26" t="s">
        <v>139</v>
      </c>
      <c r="DJ1682" s="26" t="s">
        <v>139</v>
      </c>
      <c r="DK1682" s="26" t="s">
        <v>139</v>
      </c>
      <c r="DL1682" s="26" t="s">
        <v>120</v>
      </c>
      <c r="DM1682" s="26" t="s">
        <v>139</v>
      </c>
      <c r="DN1682" s="26" t="s">
        <v>139</v>
      </c>
      <c r="DO1682" s="26" t="s">
        <v>139</v>
      </c>
    </row>
    <row r="1683" spans="1:119" ht="20.100000000000001" customHeight="1" x14ac:dyDescent="0.25">
      <c r="A1683" s="29" t="str">
        <f t="shared" si="364"/>
        <v>Kolkata Sanved (Kolkata Sensitivity)6</v>
      </c>
      <c r="B1683" s="29" t="str">
        <f t="shared" si="365"/>
        <v>Kolkata Sanved (Kolkata Sensitivity)</v>
      </c>
      <c r="C1683" s="29">
        <f t="shared" si="366"/>
        <v>6</v>
      </c>
      <c r="D1683" s="30" t="str">
        <f t="shared" si="367"/>
        <v>South Asia</v>
      </c>
      <c r="E1683" s="30" t="str">
        <f t="shared" si="368"/>
        <v>Kolkata, India</v>
      </c>
      <c r="F1683" s="31">
        <f t="shared" si="369"/>
        <v>4</v>
      </c>
      <c r="G1683" s="31">
        <f t="shared" si="370"/>
        <v>3</v>
      </c>
      <c r="H1683" s="31">
        <f t="shared" si="371"/>
        <v>3</v>
      </c>
      <c r="I1683" s="31">
        <f t="shared" si="372"/>
        <v>5</v>
      </c>
      <c r="J1683" s="31">
        <f t="shared" si="373"/>
        <v>4</v>
      </c>
      <c r="K1683" s="31">
        <f t="shared" si="374"/>
        <v>5</v>
      </c>
      <c r="L1683" s="31">
        <f t="shared" si="375"/>
        <v>5</v>
      </c>
      <c r="M1683" s="31">
        <f t="shared" si="376"/>
        <v>3</v>
      </c>
      <c r="N1683" s="31">
        <f t="shared" si="377"/>
        <v>4</v>
      </c>
      <c r="O1683" s="26" t="s">
        <v>9356</v>
      </c>
      <c r="P1683" s="26" t="s">
        <v>108</v>
      </c>
      <c r="Q1683" s="27">
        <v>41038</v>
      </c>
      <c r="R1683" s="26" t="s">
        <v>166</v>
      </c>
      <c r="S1683" s="26" t="s">
        <v>217</v>
      </c>
      <c r="T1683" s="26" t="s">
        <v>175</v>
      </c>
      <c r="U1683" s="26" t="s">
        <v>833</v>
      </c>
      <c r="V1683" s="26" t="s">
        <v>225</v>
      </c>
      <c r="W1683" s="26" t="s">
        <v>226</v>
      </c>
      <c r="X1683" s="26" t="s">
        <v>843</v>
      </c>
      <c r="Y1683" s="26" t="s">
        <v>9336</v>
      </c>
      <c r="Z1683" s="26" t="s">
        <v>9337</v>
      </c>
      <c r="AA1683" s="24"/>
      <c r="AB1683" s="26" t="s">
        <v>117</v>
      </c>
      <c r="AC1683" s="28">
        <v>17000</v>
      </c>
      <c r="AD1683" s="24"/>
      <c r="AE1683" s="24"/>
      <c r="AF1683" s="26" t="s">
        <v>120</v>
      </c>
      <c r="AG1683" s="26" t="s">
        <v>846</v>
      </c>
      <c r="AH1683" s="26" t="s">
        <v>250</v>
      </c>
      <c r="AI1683" s="28">
        <v>17000</v>
      </c>
      <c r="AJ1683" s="24"/>
      <c r="AK1683" s="26" t="s">
        <v>9350</v>
      </c>
      <c r="AL1683" s="26" t="s">
        <v>9357</v>
      </c>
      <c r="AM1683" s="26" t="s">
        <v>9358</v>
      </c>
      <c r="AN1683" s="26" t="s">
        <v>9359</v>
      </c>
      <c r="AO1683" s="26" t="s">
        <v>9360</v>
      </c>
      <c r="AP1683" s="24"/>
      <c r="AQ1683" s="24"/>
      <c r="AR1683" s="24"/>
      <c r="AS1683" s="24"/>
      <c r="AT1683" s="24"/>
      <c r="AU1683" s="24"/>
      <c r="AV1683" s="24"/>
      <c r="AW1683" s="28">
        <v>57009</v>
      </c>
      <c r="AX1683" s="26">
        <v>3000</v>
      </c>
      <c r="AY1683" s="28">
        <v>350</v>
      </c>
      <c r="AZ1683" s="28">
        <v>300</v>
      </c>
      <c r="BA1683" s="26">
        <v>0</v>
      </c>
      <c r="BB1683" s="26" t="s">
        <v>241</v>
      </c>
      <c r="BC1683" s="26" t="s">
        <v>5572</v>
      </c>
      <c r="BD1683" s="26" t="s">
        <v>378</v>
      </c>
      <c r="BE1683" s="24"/>
      <c r="BF1683" s="26" t="s">
        <v>9344</v>
      </c>
      <c r="BG1683" s="26" t="s">
        <v>395</v>
      </c>
      <c r="BH1683" s="26" t="s">
        <v>9361</v>
      </c>
      <c r="BI1683" s="26" t="s">
        <v>226</v>
      </c>
      <c r="BJ1683" s="26" t="s">
        <v>9362</v>
      </c>
      <c r="BK1683" s="26" t="s">
        <v>395</v>
      </c>
      <c r="BL1683" s="26" t="s">
        <v>2746</v>
      </c>
      <c r="BM1683" s="26" t="s">
        <v>395</v>
      </c>
      <c r="BN1683" s="24"/>
      <c r="BO1683" s="24"/>
      <c r="BP1683" s="24"/>
      <c r="BQ1683" s="24"/>
      <c r="BR1683" s="26">
        <v>4</v>
      </c>
      <c r="BS1683" s="26">
        <v>3</v>
      </c>
      <c r="BT1683" s="26">
        <v>3</v>
      </c>
      <c r="BU1683" s="26">
        <v>5</v>
      </c>
      <c r="BV1683" s="26">
        <v>4</v>
      </c>
      <c r="BW1683" s="26">
        <v>5</v>
      </c>
      <c r="BX1683" s="26">
        <v>5</v>
      </c>
      <c r="BY1683" s="26">
        <v>3</v>
      </c>
      <c r="BZ1683" s="24"/>
      <c r="CA1683" s="24"/>
      <c r="CB1683" s="24"/>
      <c r="CC1683" s="24"/>
      <c r="CD1683" s="24"/>
      <c r="CE1683" s="24"/>
      <c r="CF1683" s="24"/>
      <c r="CG1683" s="24"/>
      <c r="CH1683" s="24"/>
      <c r="CI1683" s="24"/>
      <c r="CJ1683" s="24"/>
      <c r="CK1683" s="24"/>
      <c r="CL1683" s="24"/>
      <c r="CM1683" s="24"/>
      <c r="CN1683" s="24"/>
      <c r="CO1683" s="24"/>
      <c r="CP1683" s="24"/>
      <c r="CQ1683" s="24"/>
      <c r="CR1683" s="24"/>
      <c r="CS1683" s="24"/>
      <c r="CT1683" s="24"/>
      <c r="CU1683" s="24"/>
      <c r="CV1683" s="24"/>
      <c r="CW1683" s="24"/>
      <c r="CX1683" s="24"/>
      <c r="CY1683" s="24"/>
      <c r="CZ1683" s="24"/>
      <c r="DA1683" s="24"/>
      <c r="DB1683" s="24"/>
      <c r="DC1683" s="24"/>
      <c r="DD1683" s="24"/>
      <c r="DE1683" s="24"/>
      <c r="DF1683" s="26" t="s">
        <v>139</v>
      </c>
      <c r="DG1683" s="26" t="s">
        <v>120</v>
      </c>
      <c r="DH1683" s="26" t="s">
        <v>139</v>
      </c>
      <c r="DI1683" s="26" t="s">
        <v>139</v>
      </c>
      <c r="DJ1683" s="26" t="s">
        <v>139</v>
      </c>
      <c r="DK1683" s="26" t="s">
        <v>139</v>
      </c>
      <c r="DL1683" s="26" t="s">
        <v>139</v>
      </c>
      <c r="DM1683" s="26" t="s">
        <v>139</v>
      </c>
      <c r="DN1683" s="26" t="s">
        <v>139</v>
      </c>
      <c r="DO1683" s="26" t="s">
        <v>139</v>
      </c>
    </row>
    <row r="1684" spans="1:119" ht="20.100000000000001" customHeight="1" x14ac:dyDescent="0.25">
      <c r="A1684" s="29" t="str">
        <f t="shared" si="364"/>
        <v>Kolkata Sanved (Kolkata Sensitivity)5</v>
      </c>
      <c r="B1684" s="29" t="str">
        <f t="shared" si="365"/>
        <v>Kolkata Sanved (Kolkata Sensitivity)</v>
      </c>
      <c r="C1684" s="29">
        <f t="shared" si="366"/>
        <v>5</v>
      </c>
      <c r="D1684" s="30" t="str">
        <f t="shared" si="367"/>
        <v>South Asia</v>
      </c>
      <c r="E1684" s="30" t="str">
        <f t="shared" si="368"/>
        <v>Kolkata, India</v>
      </c>
      <c r="F1684" s="31">
        <f t="shared" si="369"/>
        <v>4</v>
      </c>
      <c r="G1684" s="31">
        <f t="shared" si="370"/>
        <v>2</v>
      </c>
      <c r="H1684" s="31">
        <f t="shared" si="371"/>
        <v>2</v>
      </c>
      <c r="I1684" s="31">
        <f t="shared" si="372"/>
        <v>3</v>
      </c>
      <c r="J1684" s="31">
        <f t="shared" si="373"/>
        <v>4</v>
      </c>
      <c r="K1684" s="31">
        <f t="shared" si="374"/>
        <v>4</v>
      </c>
      <c r="L1684" s="31">
        <f t="shared" si="375"/>
        <v>5</v>
      </c>
      <c r="M1684" s="31">
        <f t="shared" si="376"/>
        <v>2</v>
      </c>
      <c r="N1684" s="31">
        <f t="shared" si="377"/>
        <v>3.3</v>
      </c>
      <c r="O1684" s="26" t="s">
        <v>9363</v>
      </c>
      <c r="P1684" s="26" t="s">
        <v>108</v>
      </c>
      <c r="Q1684" s="27">
        <v>40672</v>
      </c>
      <c r="R1684" s="26" t="s">
        <v>166</v>
      </c>
      <c r="S1684" s="26" t="s">
        <v>409</v>
      </c>
      <c r="T1684" s="26" t="s">
        <v>333</v>
      </c>
      <c r="U1684" s="26" t="s">
        <v>833</v>
      </c>
      <c r="V1684" s="26" t="s">
        <v>225</v>
      </c>
      <c r="W1684" s="26" t="s">
        <v>226</v>
      </c>
      <c r="X1684" s="26" t="s">
        <v>843</v>
      </c>
      <c r="Y1684" s="26" t="s">
        <v>9336</v>
      </c>
      <c r="Z1684" s="26" t="s">
        <v>9337</v>
      </c>
      <c r="AA1684" s="24"/>
      <c r="AB1684" s="26" t="s">
        <v>117</v>
      </c>
      <c r="AC1684" s="28">
        <v>16500</v>
      </c>
      <c r="AD1684" s="24"/>
      <c r="AE1684" s="24"/>
      <c r="AF1684" s="26" t="s">
        <v>120</v>
      </c>
      <c r="AG1684" s="26" t="s">
        <v>846</v>
      </c>
      <c r="AH1684" s="26" t="s">
        <v>176</v>
      </c>
      <c r="AI1684" s="28">
        <v>16500</v>
      </c>
      <c r="AJ1684" s="24"/>
      <c r="AK1684" s="26" t="s">
        <v>9364</v>
      </c>
      <c r="AL1684" s="26" t="s">
        <v>9357</v>
      </c>
      <c r="AM1684" s="26" t="s">
        <v>9365</v>
      </c>
      <c r="AN1684" s="26" t="s">
        <v>9366</v>
      </c>
      <c r="AO1684" s="26" t="s">
        <v>9360</v>
      </c>
      <c r="AP1684" s="24"/>
      <c r="AQ1684" s="24"/>
      <c r="AR1684" s="24"/>
      <c r="AS1684" s="24"/>
      <c r="AT1684" s="24"/>
      <c r="AU1684" s="24"/>
      <c r="AV1684" s="24"/>
      <c r="AW1684" s="28">
        <v>65542</v>
      </c>
      <c r="AX1684" s="26">
        <v>3000</v>
      </c>
      <c r="AY1684" s="28">
        <v>300</v>
      </c>
      <c r="AZ1684" s="28">
        <v>200</v>
      </c>
      <c r="BA1684" s="26">
        <v>0</v>
      </c>
      <c r="BB1684" s="26" t="s">
        <v>241</v>
      </c>
      <c r="BC1684" s="26" t="s">
        <v>5572</v>
      </c>
      <c r="BD1684" s="24"/>
      <c r="BE1684" s="24"/>
      <c r="BF1684" s="26" t="s">
        <v>620</v>
      </c>
      <c r="BG1684" s="26" t="s">
        <v>191</v>
      </c>
      <c r="BH1684" s="26" t="s">
        <v>3384</v>
      </c>
      <c r="BI1684" s="26" t="s">
        <v>191</v>
      </c>
      <c r="BJ1684" s="26" t="s">
        <v>9367</v>
      </c>
      <c r="BK1684" s="26" t="s">
        <v>395</v>
      </c>
      <c r="BL1684" s="26" t="s">
        <v>9368</v>
      </c>
      <c r="BM1684" s="26" t="s">
        <v>191</v>
      </c>
      <c r="BN1684" s="24"/>
      <c r="BO1684" s="24"/>
      <c r="BP1684" s="24"/>
      <c r="BQ1684" s="24"/>
      <c r="BR1684" s="26">
        <v>4</v>
      </c>
      <c r="BS1684" s="26">
        <v>2</v>
      </c>
      <c r="BT1684" s="26">
        <v>2</v>
      </c>
      <c r="BU1684" s="26">
        <v>3</v>
      </c>
      <c r="BV1684" s="26">
        <v>4</v>
      </c>
      <c r="BW1684" s="26">
        <v>4</v>
      </c>
      <c r="BX1684" s="26">
        <v>5</v>
      </c>
      <c r="BY1684" s="26">
        <v>2</v>
      </c>
      <c r="BZ1684" s="24"/>
      <c r="CA1684" s="24"/>
      <c r="CB1684" s="24"/>
      <c r="CC1684" s="24"/>
      <c r="CD1684" s="24"/>
      <c r="CE1684" s="24"/>
      <c r="CF1684" s="24"/>
      <c r="CG1684" s="24"/>
      <c r="CH1684" s="24"/>
      <c r="CI1684" s="24"/>
      <c r="CJ1684" s="24"/>
      <c r="CK1684" s="24"/>
      <c r="CL1684" s="24"/>
      <c r="CM1684" s="24"/>
      <c r="CN1684" s="24"/>
      <c r="CO1684" s="24"/>
      <c r="CP1684" s="24"/>
      <c r="CQ1684" s="24"/>
      <c r="CR1684" s="24"/>
      <c r="CS1684" s="24"/>
      <c r="CT1684" s="24"/>
      <c r="CU1684" s="24"/>
      <c r="CV1684" s="24"/>
      <c r="CW1684" s="24"/>
      <c r="CX1684" s="24"/>
      <c r="CY1684" s="24"/>
      <c r="CZ1684" s="24"/>
      <c r="DA1684" s="24"/>
      <c r="DB1684" s="24"/>
      <c r="DC1684" s="24"/>
      <c r="DD1684" s="24"/>
      <c r="DE1684" s="24"/>
      <c r="DF1684" s="26" t="s">
        <v>139</v>
      </c>
      <c r="DG1684" s="26" t="s">
        <v>120</v>
      </c>
      <c r="DH1684" s="26" t="s">
        <v>139</v>
      </c>
      <c r="DI1684" s="26" t="s">
        <v>139</v>
      </c>
      <c r="DJ1684" s="26" t="s">
        <v>139</v>
      </c>
      <c r="DK1684" s="26" t="s">
        <v>139</v>
      </c>
      <c r="DL1684" s="26" t="s">
        <v>139</v>
      </c>
      <c r="DM1684" s="26" t="s">
        <v>139</v>
      </c>
      <c r="DN1684" s="26" t="s">
        <v>139</v>
      </c>
      <c r="DO1684" s="26" t="s">
        <v>139</v>
      </c>
    </row>
    <row r="1685" spans="1:119" ht="20.100000000000001" customHeight="1" x14ac:dyDescent="0.25">
      <c r="A1685" s="29" t="str">
        <f t="shared" si="364"/>
        <v>Kolkata Sanved (Kolkata Sensitivity)4</v>
      </c>
      <c r="B1685" s="29" t="str">
        <f t="shared" si="365"/>
        <v>Kolkata Sanved (Kolkata Sensitivity)</v>
      </c>
      <c r="C1685" s="29">
        <f t="shared" si="366"/>
        <v>4</v>
      </c>
      <c r="D1685" s="30" t="str">
        <f t="shared" si="367"/>
        <v>South Asia</v>
      </c>
      <c r="E1685" s="30" t="str">
        <f t="shared" si="368"/>
        <v>Kolkata, India</v>
      </c>
      <c r="F1685" s="31">
        <f t="shared" si="369"/>
        <v>3</v>
      </c>
      <c r="G1685" s="31">
        <f t="shared" si="370"/>
        <v>2</v>
      </c>
      <c r="H1685" s="31">
        <f t="shared" si="371"/>
        <v>2</v>
      </c>
      <c r="I1685" s="31">
        <f t="shared" si="372"/>
        <v>3</v>
      </c>
      <c r="J1685" s="31">
        <f t="shared" si="373"/>
        <v>3</v>
      </c>
      <c r="K1685" s="31">
        <f t="shared" si="374"/>
        <v>4</v>
      </c>
      <c r="L1685" s="31">
        <f t="shared" si="375"/>
        <v>5</v>
      </c>
      <c r="M1685" s="31">
        <f t="shared" si="376"/>
        <v>2</v>
      </c>
      <c r="N1685" s="31">
        <f t="shared" si="377"/>
        <v>3</v>
      </c>
      <c r="O1685" s="26" t="s">
        <v>9369</v>
      </c>
      <c r="P1685" s="26" t="s">
        <v>108</v>
      </c>
      <c r="Q1685" s="27">
        <v>40315</v>
      </c>
      <c r="R1685" s="26" t="s">
        <v>166</v>
      </c>
      <c r="S1685" s="26" t="s">
        <v>234</v>
      </c>
      <c r="T1685" s="26" t="s">
        <v>224</v>
      </c>
      <c r="U1685" s="26" t="s">
        <v>833</v>
      </c>
      <c r="V1685" s="26" t="s">
        <v>225</v>
      </c>
      <c r="W1685" s="26" t="s">
        <v>226</v>
      </c>
      <c r="X1685" s="26" t="s">
        <v>843</v>
      </c>
      <c r="Y1685" s="26" t="s">
        <v>9336</v>
      </c>
      <c r="Z1685" s="26" t="s">
        <v>9337</v>
      </c>
      <c r="AA1685" s="24"/>
      <c r="AB1685" s="26" t="s">
        <v>117</v>
      </c>
      <c r="AC1685" s="28">
        <v>13500</v>
      </c>
      <c r="AD1685" s="24"/>
      <c r="AE1685" s="24"/>
      <c r="AF1685" s="26" t="s">
        <v>120</v>
      </c>
      <c r="AG1685" s="26" t="s">
        <v>846</v>
      </c>
      <c r="AH1685" s="26" t="s">
        <v>185</v>
      </c>
      <c r="AI1685" s="28">
        <v>13500</v>
      </c>
      <c r="AJ1685" s="24"/>
      <c r="AK1685" s="26" t="s">
        <v>9370</v>
      </c>
      <c r="AL1685" s="26" t="s">
        <v>9371</v>
      </c>
      <c r="AM1685" s="26" t="s">
        <v>9365</v>
      </c>
      <c r="AN1685" s="26" t="s">
        <v>9372</v>
      </c>
      <c r="AO1685" s="24"/>
      <c r="AP1685" s="24"/>
      <c r="AQ1685" s="24"/>
      <c r="AR1685" s="24"/>
      <c r="AS1685" s="24"/>
      <c r="AT1685" s="26" t="s">
        <v>9373</v>
      </c>
      <c r="AU1685" s="24"/>
      <c r="AV1685" s="24"/>
      <c r="AW1685" s="28">
        <v>52500</v>
      </c>
      <c r="AX1685" s="26">
        <v>2800</v>
      </c>
      <c r="AY1685" s="28">
        <v>200</v>
      </c>
      <c r="AZ1685" s="28">
        <v>100</v>
      </c>
      <c r="BA1685" s="26">
        <v>0</v>
      </c>
      <c r="BB1685" s="26" t="s">
        <v>241</v>
      </c>
      <c r="BC1685" s="26" t="s">
        <v>5572</v>
      </c>
      <c r="BD1685" s="24"/>
      <c r="BE1685" s="24"/>
      <c r="BF1685" s="24"/>
      <c r="BG1685" s="24"/>
      <c r="BH1685" s="24"/>
      <c r="BI1685" s="24"/>
      <c r="BJ1685" s="24"/>
      <c r="BK1685" s="24"/>
      <c r="BL1685" s="24"/>
      <c r="BM1685" s="24"/>
      <c r="BN1685" s="24"/>
      <c r="BO1685" s="24"/>
      <c r="BP1685" s="24"/>
      <c r="BQ1685" s="24"/>
      <c r="BR1685" s="26">
        <v>3</v>
      </c>
      <c r="BS1685" s="26">
        <v>2</v>
      </c>
      <c r="BT1685" s="26">
        <v>2</v>
      </c>
      <c r="BU1685" s="26">
        <v>3</v>
      </c>
      <c r="BV1685" s="26">
        <v>3</v>
      </c>
      <c r="BW1685" s="26">
        <v>4</v>
      </c>
      <c r="BX1685" s="26">
        <v>5</v>
      </c>
      <c r="BY1685" s="26">
        <v>2</v>
      </c>
      <c r="BZ1685" s="24"/>
      <c r="CA1685" s="24"/>
      <c r="CB1685" s="24"/>
      <c r="CC1685" s="24"/>
      <c r="CD1685" s="24"/>
      <c r="CE1685" s="24"/>
      <c r="CF1685" s="24"/>
      <c r="CG1685" s="24"/>
      <c r="CH1685" s="24"/>
      <c r="CI1685" s="24"/>
      <c r="CJ1685" s="24"/>
      <c r="CK1685" s="24"/>
      <c r="CL1685" s="24"/>
      <c r="CM1685" s="24"/>
      <c r="CN1685" s="24"/>
      <c r="CO1685" s="24"/>
      <c r="CP1685" s="24"/>
      <c r="CQ1685" s="24"/>
      <c r="CR1685" s="24"/>
      <c r="CS1685" s="24"/>
      <c r="CT1685" s="24"/>
      <c r="CU1685" s="24"/>
      <c r="CV1685" s="24"/>
      <c r="CW1685" s="24"/>
      <c r="CX1685" s="24"/>
      <c r="CY1685" s="24"/>
      <c r="CZ1685" s="24"/>
      <c r="DA1685" s="24"/>
      <c r="DB1685" s="24"/>
      <c r="DC1685" s="24"/>
      <c r="DD1685" s="24"/>
      <c r="DE1685" s="24"/>
      <c r="DF1685" s="26" t="s">
        <v>139</v>
      </c>
      <c r="DG1685" s="26" t="s">
        <v>139</v>
      </c>
      <c r="DH1685" s="26" t="s">
        <v>139</v>
      </c>
      <c r="DI1685" s="26" t="s">
        <v>139</v>
      </c>
      <c r="DJ1685" s="26" t="s">
        <v>139</v>
      </c>
      <c r="DK1685" s="26" t="s">
        <v>139</v>
      </c>
      <c r="DL1685" s="26" t="s">
        <v>139</v>
      </c>
      <c r="DM1685" s="26" t="s">
        <v>139</v>
      </c>
      <c r="DN1685" s="26" t="s">
        <v>139</v>
      </c>
      <c r="DO1685" s="26" t="s">
        <v>139</v>
      </c>
    </row>
    <row r="1686" spans="1:119" ht="20.100000000000001" customHeight="1" x14ac:dyDescent="0.25">
      <c r="A1686" s="29" t="str">
        <f t="shared" si="364"/>
        <v>Komisyon Fanm Viktim pou Viktim (Victim for Victim Women’s Commission)7</v>
      </c>
      <c r="B1686" s="29" t="str">
        <f t="shared" si="365"/>
        <v>Komisyon Fanm Viktim pou Viktim (Victim for Victim Women’s Commission)</v>
      </c>
      <c r="C1686" s="29">
        <f t="shared" si="366"/>
        <v>7</v>
      </c>
      <c r="D1686" s="30" t="str">
        <f t="shared" si="367"/>
        <v>Americas</v>
      </c>
      <c r="E1686" s="30" t="str">
        <f t="shared" si="368"/>
        <v>Port-au-Prince, Haiti</v>
      </c>
      <c r="F1686" s="31">
        <f t="shared" si="369"/>
        <v>1</v>
      </c>
      <c r="G1686" s="31">
        <f t="shared" si="370"/>
        <v>2</v>
      </c>
      <c r="H1686" s="31">
        <f t="shared" si="371"/>
        <v>3</v>
      </c>
      <c r="I1686" s="31">
        <f t="shared" si="372"/>
        <v>5</v>
      </c>
      <c r="J1686" s="31">
        <f t="shared" si="373"/>
        <v>5</v>
      </c>
      <c r="K1686" s="31">
        <f t="shared" si="374"/>
        <v>2</v>
      </c>
      <c r="L1686" s="31">
        <f t="shared" si="375"/>
        <v>4</v>
      </c>
      <c r="M1686" s="31">
        <f t="shared" si="376"/>
        <v>4</v>
      </c>
      <c r="N1686" s="31">
        <f t="shared" si="377"/>
        <v>3.3</v>
      </c>
      <c r="O1686" s="26" t="s">
        <v>9374</v>
      </c>
      <c r="P1686" s="26" t="s">
        <v>108</v>
      </c>
      <c r="Q1686" s="27">
        <v>42640</v>
      </c>
      <c r="R1686" s="26" t="s">
        <v>305</v>
      </c>
      <c r="S1686" s="26" t="s">
        <v>141</v>
      </c>
      <c r="T1686" s="26" t="s">
        <v>142</v>
      </c>
      <c r="U1686" s="26" t="s">
        <v>168</v>
      </c>
      <c r="V1686" s="26" t="s">
        <v>15731</v>
      </c>
      <c r="W1686" s="26" t="s">
        <v>1065</v>
      </c>
      <c r="X1686" s="26" t="s">
        <v>1066</v>
      </c>
      <c r="Y1686" s="26" t="s">
        <v>9375</v>
      </c>
      <c r="Z1686" s="26" t="s">
        <v>9376</v>
      </c>
      <c r="AA1686" s="24"/>
      <c r="AB1686" s="26" t="s">
        <v>117</v>
      </c>
      <c r="AC1686" s="28">
        <v>19000</v>
      </c>
      <c r="AD1686" s="24"/>
      <c r="AE1686" s="24"/>
      <c r="AF1686" s="26" t="s">
        <v>139</v>
      </c>
      <c r="AG1686" s="26" t="s">
        <v>224</v>
      </c>
      <c r="AH1686" s="26" t="s">
        <v>235</v>
      </c>
      <c r="AI1686" s="28">
        <v>19000</v>
      </c>
      <c r="AJ1686" s="26" t="s">
        <v>9377</v>
      </c>
      <c r="AK1686" s="26" t="s">
        <v>9378</v>
      </c>
      <c r="AL1686" s="26" t="s">
        <v>9379</v>
      </c>
      <c r="AM1686" s="24"/>
      <c r="AN1686" s="24"/>
      <c r="AO1686" s="24"/>
      <c r="AP1686" s="24"/>
      <c r="AQ1686" s="24"/>
      <c r="AR1686" s="26" t="s">
        <v>9380</v>
      </c>
      <c r="AS1686" s="24"/>
      <c r="AT1686" s="24"/>
      <c r="AU1686" s="26" t="s">
        <v>9381</v>
      </c>
      <c r="AV1686" s="24"/>
      <c r="AW1686" s="28">
        <v>35000</v>
      </c>
      <c r="AX1686" s="26">
        <v>200</v>
      </c>
      <c r="AY1686" s="28">
        <v>250</v>
      </c>
      <c r="AZ1686" s="28">
        <v>200</v>
      </c>
      <c r="BA1686" s="26">
        <v>0</v>
      </c>
      <c r="BB1686" s="26" t="s">
        <v>241</v>
      </c>
      <c r="BC1686" s="26" t="s">
        <v>9382</v>
      </c>
      <c r="BD1686" s="26" t="s">
        <v>437</v>
      </c>
      <c r="BE1686" s="26" t="s">
        <v>9383</v>
      </c>
      <c r="BF1686" s="26" t="s">
        <v>9384</v>
      </c>
      <c r="BG1686" s="26" t="s">
        <v>9385</v>
      </c>
      <c r="BH1686" s="24"/>
      <c r="BI1686" s="24"/>
      <c r="BJ1686" s="24"/>
      <c r="BK1686" s="24"/>
      <c r="BL1686" s="24"/>
      <c r="BM1686" s="24"/>
      <c r="BN1686" s="24"/>
      <c r="BO1686" s="24"/>
      <c r="BP1686" s="24"/>
      <c r="BQ1686" s="24"/>
      <c r="BR1686" s="26">
        <v>1</v>
      </c>
      <c r="BS1686" s="26">
        <v>2</v>
      </c>
      <c r="BT1686" s="26">
        <v>3</v>
      </c>
      <c r="BU1686" s="26">
        <v>5</v>
      </c>
      <c r="BV1686" s="26">
        <v>5</v>
      </c>
      <c r="BW1686" s="26">
        <v>2</v>
      </c>
      <c r="BX1686" s="26">
        <v>4</v>
      </c>
      <c r="BY1686" s="26">
        <v>4</v>
      </c>
      <c r="BZ1686" s="24"/>
      <c r="CA1686" s="24"/>
      <c r="CB1686" s="24"/>
      <c r="CC1686" s="24"/>
      <c r="CD1686" s="24"/>
      <c r="CE1686" s="24"/>
      <c r="CF1686" s="24"/>
      <c r="CG1686" s="24"/>
      <c r="CH1686" s="24"/>
      <c r="CI1686" s="24"/>
      <c r="CJ1686" s="24"/>
      <c r="CK1686" s="24"/>
      <c r="CL1686" s="24"/>
      <c r="CM1686" s="24"/>
      <c r="CN1686" s="24"/>
      <c r="CO1686" s="24"/>
      <c r="CP1686" s="24"/>
      <c r="CQ1686" s="24"/>
      <c r="CR1686" s="24"/>
      <c r="CS1686" s="24"/>
      <c r="CT1686" s="24"/>
      <c r="CU1686" s="24"/>
      <c r="CV1686" s="24"/>
      <c r="CW1686" s="24"/>
      <c r="CX1686" s="24"/>
      <c r="CY1686" s="24"/>
      <c r="CZ1686" s="24"/>
      <c r="DA1686" s="24"/>
      <c r="DB1686" s="24"/>
      <c r="DC1686" s="24"/>
      <c r="DD1686" s="24"/>
      <c r="DE1686" s="24"/>
      <c r="DF1686" s="26" t="s">
        <v>139</v>
      </c>
      <c r="DG1686" s="26" t="s">
        <v>120</v>
      </c>
      <c r="DH1686" s="26" t="s">
        <v>139</v>
      </c>
      <c r="DI1686" s="26" t="s">
        <v>139</v>
      </c>
      <c r="DJ1686" s="26" t="s">
        <v>139</v>
      </c>
      <c r="DK1686" s="26" t="s">
        <v>139</v>
      </c>
      <c r="DL1686" s="26" t="s">
        <v>139</v>
      </c>
      <c r="DM1686" s="26" t="s">
        <v>139</v>
      </c>
      <c r="DN1686" s="26" t="s">
        <v>139</v>
      </c>
      <c r="DO1686" s="26" t="s">
        <v>139</v>
      </c>
    </row>
    <row r="1687" spans="1:119" ht="20.100000000000001" customHeight="1" x14ac:dyDescent="0.25">
      <c r="A1687" s="29" t="str">
        <f t="shared" si="364"/>
        <v>Komisyon Fanm Viktim pou Viktim (Victim for Victim Women’s Commission)6</v>
      </c>
      <c r="B1687" s="29" t="str">
        <f t="shared" si="365"/>
        <v>Komisyon Fanm Viktim pou Viktim (Victim for Victim Women’s Commission)</v>
      </c>
      <c r="C1687" s="29">
        <f t="shared" si="366"/>
        <v>6</v>
      </c>
      <c r="D1687" s="30" t="str">
        <f t="shared" si="367"/>
        <v>Americas</v>
      </c>
      <c r="E1687" s="30" t="str">
        <f t="shared" si="368"/>
        <v>Port-au-Prince, Haiti</v>
      </c>
      <c r="F1687" s="31">
        <f t="shared" si="369"/>
        <v>2</v>
      </c>
      <c r="G1687" s="31">
        <f t="shared" si="370"/>
        <v>5</v>
      </c>
      <c r="H1687" s="31">
        <f t="shared" si="371"/>
        <v>1</v>
      </c>
      <c r="I1687" s="31">
        <f t="shared" si="372"/>
        <v>4</v>
      </c>
      <c r="J1687" s="31">
        <f t="shared" si="373"/>
        <v>5</v>
      </c>
      <c r="K1687" s="31">
        <f t="shared" si="374"/>
        <v>5</v>
      </c>
      <c r="L1687" s="31">
        <f t="shared" si="375"/>
        <v>4</v>
      </c>
      <c r="M1687" s="31">
        <f t="shared" si="376"/>
        <v>3</v>
      </c>
      <c r="N1687" s="31">
        <f t="shared" si="377"/>
        <v>3.6</v>
      </c>
      <c r="O1687" s="26" t="s">
        <v>9386</v>
      </c>
      <c r="P1687" s="26" t="s">
        <v>108</v>
      </c>
      <c r="Q1687" s="27">
        <v>42305</v>
      </c>
      <c r="R1687" s="26" t="s">
        <v>166</v>
      </c>
      <c r="S1687" s="26" t="s">
        <v>156</v>
      </c>
      <c r="T1687" s="26" t="s">
        <v>157</v>
      </c>
      <c r="U1687" s="26" t="s">
        <v>168</v>
      </c>
      <c r="V1687" s="26" t="s">
        <v>15731</v>
      </c>
      <c r="W1687" s="26" t="s">
        <v>1065</v>
      </c>
      <c r="X1687" s="26" t="s">
        <v>1066</v>
      </c>
      <c r="Y1687" s="26" t="s">
        <v>9375</v>
      </c>
      <c r="Z1687" s="26" t="s">
        <v>9376</v>
      </c>
      <c r="AA1687" s="24"/>
      <c r="AB1687" s="26" t="s">
        <v>117</v>
      </c>
      <c r="AC1687" s="28">
        <v>19000</v>
      </c>
      <c r="AD1687" s="24"/>
      <c r="AE1687" s="24"/>
      <c r="AF1687" s="26" t="s">
        <v>139</v>
      </c>
      <c r="AG1687" s="26" t="s">
        <v>224</v>
      </c>
      <c r="AH1687" s="26" t="s">
        <v>250</v>
      </c>
      <c r="AI1687" s="28">
        <v>19000</v>
      </c>
      <c r="AJ1687" s="26" t="s">
        <v>9377</v>
      </c>
      <c r="AK1687" s="26" t="s">
        <v>9387</v>
      </c>
      <c r="AL1687" s="26" t="s">
        <v>9388</v>
      </c>
      <c r="AM1687" s="24"/>
      <c r="AN1687" s="24"/>
      <c r="AO1687" s="24"/>
      <c r="AP1687" s="24"/>
      <c r="AQ1687" s="26" t="s">
        <v>9389</v>
      </c>
      <c r="AR1687" s="24"/>
      <c r="AS1687" s="24"/>
      <c r="AT1687" s="24"/>
      <c r="AU1687" s="26" t="s">
        <v>9390</v>
      </c>
      <c r="AV1687" s="24"/>
      <c r="AW1687" s="28">
        <v>90000</v>
      </c>
      <c r="AX1687" s="26">
        <v>230</v>
      </c>
      <c r="AY1687" s="28">
        <v>300</v>
      </c>
      <c r="AZ1687" s="28">
        <v>150</v>
      </c>
      <c r="BA1687" s="26">
        <v>0</v>
      </c>
      <c r="BB1687" s="26" t="s">
        <v>241</v>
      </c>
      <c r="BC1687" s="26" t="s">
        <v>9382</v>
      </c>
      <c r="BD1687" s="26" t="s">
        <v>125</v>
      </c>
      <c r="BE1687" s="24"/>
      <c r="BF1687" s="26" t="s">
        <v>1753</v>
      </c>
      <c r="BG1687" s="26" t="s">
        <v>261</v>
      </c>
      <c r="BH1687" s="26" t="s">
        <v>9391</v>
      </c>
      <c r="BI1687" s="26" t="s">
        <v>261</v>
      </c>
      <c r="BJ1687" s="26" t="s">
        <v>9392</v>
      </c>
      <c r="BK1687" s="26" t="s">
        <v>261</v>
      </c>
      <c r="BL1687" s="24"/>
      <c r="BM1687" s="24"/>
      <c r="BN1687" s="24"/>
      <c r="BO1687" s="24"/>
      <c r="BP1687" s="24"/>
      <c r="BQ1687" s="24"/>
      <c r="BR1687" s="26">
        <v>2</v>
      </c>
      <c r="BS1687" s="26">
        <v>5</v>
      </c>
      <c r="BT1687" s="26">
        <v>1</v>
      </c>
      <c r="BU1687" s="26">
        <v>4</v>
      </c>
      <c r="BV1687" s="26">
        <v>5</v>
      </c>
      <c r="BW1687" s="26">
        <v>5</v>
      </c>
      <c r="BX1687" s="26">
        <v>4</v>
      </c>
      <c r="BY1687" s="26">
        <v>3</v>
      </c>
      <c r="BZ1687" s="24"/>
      <c r="CA1687" s="24"/>
      <c r="CB1687" s="24"/>
      <c r="CC1687" s="24"/>
      <c r="CD1687" s="24"/>
      <c r="CE1687" s="24"/>
      <c r="CF1687" s="24"/>
      <c r="CG1687" s="24"/>
      <c r="CH1687" s="24"/>
      <c r="CI1687" s="24"/>
      <c r="CJ1687" s="24"/>
      <c r="CK1687" s="24"/>
      <c r="CL1687" s="24"/>
      <c r="CM1687" s="24"/>
      <c r="CN1687" s="24"/>
      <c r="CO1687" s="24"/>
      <c r="CP1687" s="24"/>
      <c r="CQ1687" s="24"/>
      <c r="CR1687" s="24"/>
      <c r="CS1687" s="24"/>
      <c r="CT1687" s="24"/>
      <c r="CU1687" s="24"/>
      <c r="CV1687" s="24"/>
      <c r="CW1687" s="24"/>
      <c r="CX1687" s="24"/>
      <c r="CY1687" s="24"/>
      <c r="CZ1687" s="24"/>
      <c r="DA1687" s="24"/>
      <c r="DB1687" s="24"/>
      <c r="DC1687" s="24"/>
      <c r="DD1687" s="24"/>
      <c r="DE1687" s="24"/>
      <c r="DF1687" s="26" t="s">
        <v>139</v>
      </c>
      <c r="DG1687" s="26" t="s">
        <v>139</v>
      </c>
      <c r="DH1687" s="26" t="s">
        <v>139</v>
      </c>
      <c r="DI1687" s="26" t="s">
        <v>139</v>
      </c>
      <c r="DJ1687" s="26" t="s">
        <v>139</v>
      </c>
      <c r="DK1687" s="26" t="s">
        <v>139</v>
      </c>
      <c r="DL1687" s="26" t="s">
        <v>139</v>
      </c>
      <c r="DM1687" s="26" t="s">
        <v>139</v>
      </c>
      <c r="DN1687" s="26" t="s">
        <v>139</v>
      </c>
      <c r="DO1687" s="26" t="s">
        <v>139</v>
      </c>
    </row>
    <row r="1688" spans="1:119" ht="20.100000000000001" customHeight="1" x14ac:dyDescent="0.25">
      <c r="A1688" s="29" t="str">
        <f t="shared" si="364"/>
        <v>Komisyon Fanm Viktim pou Viktim (Victim for Victim Women’s Commission)5</v>
      </c>
      <c r="B1688" s="29" t="str">
        <f t="shared" si="365"/>
        <v>Komisyon Fanm Viktim pou Viktim (Victim for Victim Women’s Commission)</v>
      </c>
      <c r="C1688" s="29">
        <f t="shared" si="366"/>
        <v>5</v>
      </c>
      <c r="D1688" s="30" t="str">
        <f t="shared" si="367"/>
        <v>Americas</v>
      </c>
      <c r="E1688" s="30" t="str">
        <f t="shared" si="368"/>
        <v>Port-au-Prince, Haiti</v>
      </c>
      <c r="F1688" s="31">
        <f t="shared" si="369"/>
        <v>3</v>
      </c>
      <c r="G1688" s="31">
        <f t="shared" si="370"/>
        <v>2</v>
      </c>
      <c r="H1688" s="31">
        <f t="shared" si="371"/>
        <v>3</v>
      </c>
      <c r="I1688" s="31">
        <f t="shared" si="372"/>
        <v>3</v>
      </c>
      <c r="J1688" s="31">
        <f t="shared" si="373"/>
        <v>4</v>
      </c>
      <c r="K1688" s="31">
        <f t="shared" si="374"/>
        <v>4</v>
      </c>
      <c r="L1688" s="31">
        <f t="shared" si="375"/>
        <v>4</v>
      </c>
      <c r="M1688" s="31">
        <f t="shared" si="376"/>
        <v>2</v>
      </c>
      <c r="N1688" s="31">
        <f t="shared" si="377"/>
        <v>3.1</v>
      </c>
      <c r="O1688" s="26" t="s">
        <v>9393</v>
      </c>
      <c r="P1688" s="26" t="s">
        <v>108</v>
      </c>
      <c r="Q1688" s="27">
        <v>41946</v>
      </c>
      <c r="R1688" s="26" t="s">
        <v>166</v>
      </c>
      <c r="S1688" s="26" t="s">
        <v>609</v>
      </c>
      <c r="T1688" s="26" t="s">
        <v>278</v>
      </c>
      <c r="U1688" s="26" t="s">
        <v>168</v>
      </c>
      <c r="V1688" s="26" t="s">
        <v>15731</v>
      </c>
      <c r="W1688" s="26" t="s">
        <v>1065</v>
      </c>
      <c r="X1688" s="26" t="s">
        <v>1066</v>
      </c>
      <c r="Y1688" s="26" t="s">
        <v>9375</v>
      </c>
      <c r="Z1688" s="26" t="s">
        <v>9376</v>
      </c>
      <c r="AA1688" s="24"/>
      <c r="AB1688" s="26" t="s">
        <v>117</v>
      </c>
      <c r="AC1688" s="28">
        <v>17000</v>
      </c>
      <c r="AD1688" s="24"/>
      <c r="AE1688" s="24"/>
      <c r="AF1688" s="26" t="s">
        <v>139</v>
      </c>
      <c r="AG1688" s="26" t="s">
        <v>224</v>
      </c>
      <c r="AH1688" s="26" t="s">
        <v>176</v>
      </c>
      <c r="AI1688" s="28">
        <v>17000</v>
      </c>
      <c r="AJ1688" s="26" t="s">
        <v>9377</v>
      </c>
      <c r="AK1688" s="26" t="s">
        <v>9394</v>
      </c>
      <c r="AL1688" s="26" t="s">
        <v>9395</v>
      </c>
      <c r="AM1688" s="24"/>
      <c r="AN1688" s="24"/>
      <c r="AO1688" s="24"/>
      <c r="AP1688" s="24"/>
      <c r="AQ1688" s="26" t="s">
        <v>9396</v>
      </c>
      <c r="AR1688" s="24"/>
      <c r="AS1688" s="24"/>
      <c r="AT1688" s="24"/>
      <c r="AU1688" s="26" t="s">
        <v>9397</v>
      </c>
      <c r="AV1688" s="24"/>
      <c r="AW1688" s="28">
        <v>176853</v>
      </c>
      <c r="AX1688" s="26">
        <v>250</v>
      </c>
      <c r="AY1688" s="28">
        <v>250</v>
      </c>
      <c r="AZ1688" s="28">
        <v>227</v>
      </c>
      <c r="BA1688" s="26">
        <v>0</v>
      </c>
      <c r="BB1688" s="26" t="s">
        <v>241</v>
      </c>
      <c r="BC1688" s="26" t="s">
        <v>9382</v>
      </c>
      <c r="BD1688" s="26" t="s">
        <v>437</v>
      </c>
      <c r="BE1688" s="26" t="s">
        <v>9398</v>
      </c>
      <c r="BF1688" s="26" t="s">
        <v>2677</v>
      </c>
      <c r="BG1688" s="26" t="s">
        <v>191</v>
      </c>
      <c r="BH1688" s="26" t="s">
        <v>580</v>
      </c>
      <c r="BI1688" s="26" t="s">
        <v>191</v>
      </c>
      <c r="BJ1688" s="26" t="s">
        <v>4396</v>
      </c>
      <c r="BK1688" s="26" t="s">
        <v>191</v>
      </c>
      <c r="BL1688" s="24"/>
      <c r="BM1688" s="24"/>
      <c r="BN1688" s="24"/>
      <c r="BO1688" s="24"/>
      <c r="BP1688" s="24"/>
      <c r="BQ1688" s="24"/>
      <c r="BR1688" s="26">
        <v>3</v>
      </c>
      <c r="BS1688" s="26">
        <v>2</v>
      </c>
      <c r="BT1688" s="26">
        <v>3</v>
      </c>
      <c r="BU1688" s="26">
        <v>3</v>
      </c>
      <c r="BV1688" s="26">
        <v>4</v>
      </c>
      <c r="BW1688" s="26">
        <v>4</v>
      </c>
      <c r="BX1688" s="26">
        <v>4</v>
      </c>
      <c r="BY1688" s="26">
        <v>2</v>
      </c>
      <c r="BZ1688" s="24"/>
      <c r="CA1688" s="24"/>
      <c r="CB1688" s="24"/>
      <c r="CC1688" s="24"/>
      <c r="CD1688" s="24"/>
      <c r="CE1688" s="24"/>
      <c r="CF1688" s="24"/>
      <c r="CG1688" s="24"/>
      <c r="CH1688" s="24"/>
      <c r="CI1688" s="24"/>
      <c r="CJ1688" s="24"/>
      <c r="CK1688" s="24"/>
      <c r="CL1688" s="24"/>
      <c r="CM1688" s="24"/>
      <c r="CN1688" s="24"/>
      <c r="CO1688" s="24"/>
      <c r="CP1688" s="24"/>
      <c r="CQ1688" s="24"/>
      <c r="CR1688" s="24"/>
      <c r="CS1688" s="24"/>
      <c r="CT1688" s="24"/>
      <c r="CU1688" s="24"/>
      <c r="CV1688" s="24"/>
      <c r="CW1688" s="24"/>
      <c r="CX1688" s="24"/>
      <c r="CY1688" s="24"/>
      <c r="CZ1688" s="24"/>
      <c r="DA1688" s="24"/>
      <c r="DB1688" s="24"/>
      <c r="DC1688" s="24"/>
      <c r="DD1688" s="24"/>
      <c r="DE1688" s="24"/>
      <c r="DF1688" s="26" t="s">
        <v>139</v>
      </c>
      <c r="DG1688" s="26" t="s">
        <v>139</v>
      </c>
      <c r="DH1688" s="26" t="s">
        <v>139</v>
      </c>
      <c r="DI1688" s="26" t="s">
        <v>139</v>
      </c>
      <c r="DJ1688" s="26" t="s">
        <v>139</v>
      </c>
      <c r="DK1688" s="26" t="s">
        <v>139</v>
      </c>
      <c r="DL1688" s="26" t="s">
        <v>139</v>
      </c>
      <c r="DM1688" s="26" t="s">
        <v>139</v>
      </c>
      <c r="DN1688" s="26" t="s">
        <v>139</v>
      </c>
      <c r="DO1688" s="26" t="s">
        <v>139</v>
      </c>
    </row>
    <row r="1689" spans="1:119" ht="20.100000000000001" customHeight="1" x14ac:dyDescent="0.25">
      <c r="A1689" s="29" t="str">
        <f t="shared" si="364"/>
        <v/>
      </c>
      <c r="B1689" s="29" t="str">
        <f t="shared" si="365"/>
        <v>Komisyon Fanm Viktim pou Viktim (Victim for Victim Women’s Commission)</v>
      </c>
      <c r="C1689" s="29">
        <f t="shared" si="366"/>
        <v>0</v>
      </c>
      <c r="D1689" s="30" t="str">
        <f t="shared" si="367"/>
        <v>Americas</v>
      </c>
      <c r="E1689" s="30" t="str">
        <f t="shared" si="368"/>
        <v>Port-au-Prince, Haiti</v>
      </c>
      <c r="F1689" s="31">
        <f t="shared" si="369"/>
        <v>0</v>
      </c>
      <c r="G1689" s="31">
        <f t="shared" si="370"/>
        <v>0</v>
      </c>
      <c r="H1689" s="31">
        <f t="shared" si="371"/>
        <v>0</v>
      </c>
      <c r="I1689" s="31">
        <f t="shared" si="372"/>
        <v>0</v>
      </c>
      <c r="J1689" s="31">
        <f t="shared" si="373"/>
        <v>0</v>
      </c>
      <c r="K1689" s="31">
        <f t="shared" si="374"/>
        <v>0</v>
      </c>
      <c r="L1689" s="31">
        <f t="shared" si="375"/>
        <v>0</v>
      </c>
      <c r="M1689" s="31">
        <f t="shared" si="376"/>
        <v>0</v>
      </c>
      <c r="N1689" s="31">
        <f t="shared" si="377"/>
        <v>0</v>
      </c>
      <c r="O1689" s="26" t="s">
        <v>9399</v>
      </c>
      <c r="P1689" s="26" t="s">
        <v>108</v>
      </c>
      <c r="Q1689" s="27">
        <v>41794</v>
      </c>
      <c r="R1689" s="24"/>
      <c r="S1689" s="24"/>
      <c r="T1689" s="26" t="s">
        <v>194</v>
      </c>
      <c r="U1689" s="24"/>
      <c r="V1689" s="26" t="s">
        <v>15731</v>
      </c>
      <c r="W1689" s="26" t="s">
        <v>1065</v>
      </c>
      <c r="X1689" s="26" t="s">
        <v>1066</v>
      </c>
      <c r="Y1689" s="26" t="s">
        <v>9375</v>
      </c>
      <c r="Z1689" s="26" t="s">
        <v>9376</v>
      </c>
      <c r="AA1689" s="24"/>
      <c r="AB1689" s="26" t="s">
        <v>723</v>
      </c>
      <c r="AC1689" s="28">
        <v>1500</v>
      </c>
      <c r="AD1689" s="24"/>
      <c r="AE1689" s="24"/>
      <c r="AF1689" s="26" t="s">
        <v>139</v>
      </c>
      <c r="AG1689" s="26" t="s">
        <v>224</v>
      </c>
      <c r="AH1689" s="24"/>
      <c r="AI1689" s="28">
        <v>1500</v>
      </c>
      <c r="AJ1689" s="24"/>
      <c r="AK1689" s="24"/>
      <c r="AL1689" s="24"/>
      <c r="AM1689" s="24"/>
      <c r="AN1689" s="24"/>
      <c r="AO1689" s="24"/>
      <c r="AP1689" s="24"/>
      <c r="AQ1689" s="24"/>
      <c r="AR1689" s="24"/>
      <c r="AS1689" s="24"/>
      <c r="AT1689" s="24"/>
      <c r="AU1689" s="24"/>
      <c r="AV1689" s="24"/>
      <c r="AW1689" s="24"/>
      <c r="AX1689" s="24"/>
      <c r="AY1689" s="24"/>
      <c r="AZ1689" s="24"/>
      <c r="BA1689" s="24"/>
      <c r="BB1689" s="24"/>
      <c r="BC1689" s="26" t="s">
        <v>9382</v>
      </c>
      <c r="BD1689" s="24"/>
      <c r="BE1689" s="24"/>
      <c r="BF1689" s="24"/>
      <c r="BG1689" s="24"/>
      <c r="BH1689" s="24"/>
      <c r="BI1689" s="24"/>
      <c r="BJ1689" s="24"/>
      <c r="BK1689" s="24"/>
      <c r="BL1689" s="24"/>
      <c r="BM1689" s="24"/>
      <c r="BN1689" s="24"/>
      <c r="BO1689" s="24"/>
      <c r="BP1689" s="24"/>
      <c r="BQ1689" s="24"/>
      <c r="BR1689" s="24"/>
      <c r="BS1689" s="24"/>
      <c r="BT1689" s="24"/>
      <c r="BU1689" s="24"/>
      <c r="BV1689" s="24"/>
      <c r="BW1689" s="24"/>
      <c r="BX1689" s="24"/>
      <c r="BY1689" s="24"/>
      <c r="BZ1689" s="24"/>
      <c r="CA1689" s="24"/>
      <c r="CB1689" s="24"/>
      <c r="CC1689" s="24"/>
      <c r="CD1689" s="24"/>
      <c r="CE1689" s="24"/>
      <c r="CF1689" s="24"/>
      <c r="CG1689" s="24"/>
      <c r="CH1689" s="24"/>
      <c r="CI1689" s="24"/>
      <c r="CJ1689" s="24"/>
      <c r="CK1689" s="24"/>
      <c r="CL1689" s="24"/>
      <c r="CM1689" s="24"/>
      <c r="CN1689" s="24"/>
      <c r="CO1689" s="24"/>
      <c r="CP1689" s="24"/>
      <c r="CQ1689" s="24"/>
      <c r="CR1689" s="24"/>
      <c r="CS1689" s="24"/>
      <c r="CT1689" s="24"/>
      <c r="CU1689" s="24"/>
      <c r="CV1689" s="24"/>
      <c r="CW1689" s="24"/>
      <c r="CX1689" s="24"/>
      <c r="CY1689" s="24"/>
      <c r="CZ1689" s="24"/>
      <c r="DA1689" s="24"/>
      <c r="DB1689" s="24"/>
      <c r="DC1689" s="24"/>
      <c r="DD1689" s="24"/>
      <c r="DE1689" s="24"/>
      <c r="DF1689" s="26" t="s">
        <v>139</v>
      </c>
      <c r="DG1689" s="26" t="s">
        <v>139</v>
      </c>
      <c r="DH1689" s="26" t="s">
        <v>139</v>
      </c>
      <c r="DI1689" s="26" t="s">
        <v>139</v>
      </c>
      <c r="DJ1689" s="26" t="s">
        <v>139</v>
      </c>
      <c r="DK1689" s="26" t="s">
        <v>139</v>
      </c>
      <c r="DL1689" s="26" t="s">
        <v>139</v>
      </c>
      <c r="DM1689" s="26" t="s">
        <v>139</v>
      </c>
      <c r="DN1689" s="26" t="s">
        <v>139</v>
      </c>
      <c r="DO1689" s="26" t="s">
        <v>139</v>
      </c>
    </row>
    <row r="1690" spans="1:119" ht="20.100000000000001" customHeight="1" x14ac:dyDescent="0.25">
      <c r="A1690" s="29" t="str">
        <f t="shared" si="364"/>
        <v/>
      </c>
      <c r="B1690" s="29" t="str">
        <f t="shared" si="365"/>
        <v>Komisyon Fanm Viktim pou Viktim (Victim for Victim Women’s Commission)</v>
      </c>
      <c r="C1690" s="29">
        <f t="shared" si="366"/>
        <v>0</v>
      </c>
      <c r="D1690" s="30" t="str">
        <f t="shared" si="367"/>
        <v>Americas</v>
      </c>
      <c r="E1690" s="30" t="str">
        <f t="shared" si="368"/>
        <v>Port-au-Prince, Haiti</v>
      </c>
      <c r="F1690" s="31">
        <f t="shared" si="369"/>
        <v>0</v>
      </c>
      <c r="G1690" s="31">
        <f t="shared" si="370"/>
        <v>0</v>
      </c>
      <c r="H1690" s="31">
        <f t="shared" si="371"/>
        <v>0</v>
      </c>
      <c r="I1690" s="31">
        <f t="shared" si="372"/>
        <v>0</v>
      </c>
      <c r="J1690" s="31">
        <f t="shared" si="373"/>
        <v>0</v>
      </c>
      <c r="K1690" s="31">
        <f t="shared" si="374"/>
        <v>0</v>
      </c>
      <c r="L1690" s="31">
        <f t="shared" si="375"/>
        <v>0</v>
      </c>
      <c r="M1690" s="31">
        <f t="shared" si="376"/>
        <v>0</v>
      </c>
      <c r="N1690" s="31">
        <f t="shared" si="377"/>
        <v>0</v>
      </c>
      <c r="O1690" s="26" t="s">
        <v>9400</v>
      </c>
      <c r="P1690" s="26" t="s">
        <v>108</v>
      </c>
      <c r="Q1690" s="27">
        <v>41526</v>
      </c>
      <c r="R1690" s="24"/>
      <c r="S1690" s="24"/>
      <c r="T1690" s="26" t="s">
        <v>194</v>
      </c>
      <c r="U1690" s="24"/>
      <c r="V1690" s="26" t="s">
        <v>15731</v>
      </c>
      <c r="W1690" s="26" t="s">
        <v>1065</v>
      </c>
      <c r="X1690" s="26" t="s">
        <v>1066</v>
      </c>
      <c r="Y1690" s="26" t="s">
        <v>9375</v>
      </c>
      <c r="Z1690" s="26" t="s">
        <v>9376</v>
      </c>
      <c r="AA1690" s="24"/>
      <c r="AB1690" s="26" t="s">
        <v>723</v>
      </c>
      <c r="AC1690" s="28">
        <v>2000</v>
      </c>
      <c r="AD1690" s="24"/>
      <c r="AE1690" s="24"/>
      <c r="AF1690" s="26" t="s">
        <v>139</v>
      </c>
      <c r="AG1690" s="26" t="s">
        <v>224</v>
      </c>
      <c r="AH1690" s="24"/>
      <c r="AI1690" s="28">
        <v>2000</v>
      </c>
      <c r="AJ1690" s="24"/>
      <c r="AK1690" s="24"/>
      <c r="AL1690" s="24"/>
      <c r="AM1690" s="24"/>
      <c r="AN1690" s="24"/>
      <c r="AO1690" s="24"/>
      <c r="AP1690" s="24"/>
      <c r="AQ1690" s="24"/>
      <c r="AR1690" s="24"/>
      <c r="AS1690" s="24"/>
      <c r="AT1690" s="24"/>
      <c r="AU1690" s="24"/>
      <c r="AV1690" s="24"/>
      <c r="AW1690" s="24"/>
      <c r="AX1690" s="24"/>
      <c r="AY1690" s="24"/>
      <c r="AZ1690" s="24"/>
      <c r="BA1690" s="24"/>
      <c r="BB1690" s="24"/>
      <c r="BC1690" s="26" t="s">
        <v>9382</v>
      </c>
      <c r="BD1690" s="24"/>
      <c r="BE1690" s="24"/>
      <c r="BF1690" s="24"/>
      <c r="BG1690" s="24"/>
      <c r="BH1690" s="24"/>
      <c r="BI1690" s="24"/>
      <c r="BJ1690" s="24"/>
      <c r="BK1690" s="24"/>
      <c r="BL1690" s="24"/>
      <c r="BM1690" s="24"/>
      <c r="BN1690" s="24"/>
      <c r="BO1690" s="24"/>
      <c r="BP1690" s="24"/>
      <c r="BQ1690" s="24"/>
      <c r="BR1690" s="24"/>
      <c r="BS1690" s="24"/>
      <c r="BT1690" s="24"/>
      <c r="BU1690" s="24"/>
      <c r="BV1690" s="24"/>
      <c r="BW1690" s="24"/>
      <c r="BX1690" s="24"/>
      <c r="BY1690" s="24"/>
      <c r="BZ1690" s="24"/>
      <c r="CA1690" s="24"/>
      <c r="CB1690" s="24"/>
      <c r="CC1690" s="24"/>
      <c r="CD1690" s="24"/>
      <c r="CE1690" s="24"/>
      <c r="CF1690" s="24"/>
      <c r="CG1690" s="24"/>
      <c r="CH1690" s="24"/>
      <c r="CI1690" s="24"/>
      <c r="CJ1690" s="24"/>
      <c r="CK1690" s="24"/>
      <c r="CL1690" s="24"/>
      <c r="CM1690" s="24"/>
      <c r="CN1690" s="24"/>
      <c r="CO1690" s="24"/>
      <c r="CP1690" s="24"/>
      <c r="CQ1690" s="24"/>
      <c r="CR1690" s="24"/>
      <c r="CS1690" s="24"/>
      <c r="CT1690" s="24"/>
      <c r="CU1690" s="24"/>
      <c r="CV1690" s="24"/>
      <c r="CW1690" s="24"/>
      <c r="CX1690" s="24"/>
      <c r="CY1690" s="24"/>
      <c r="CZ1690" s="24"/>
      <c r="DA1690" s="24"/>
      <c r="DB1690" s="24"/>
      <c r="DC1690" s="24"/>
      <c r="DD1690" s="24"/>
      <c r="DE1690" s="24"/>
      <c r="DF1690" s="26" t="s">
        <v>139</v>
      </c>
      <c r="DG1690" s="26" t="s">
        <v>139</v>
      </c>
      <c r="DH1690" s="26" t="s">
        <v>139</v>
      </c>
      <c r="DI1690" s="26" t="s">
        <v>139</v>
      </c>
      <c r="DJ1690" s="26" t="s">
        <v>139</v>
      </c>
      <c r="DK1690" s="26" t="s">
        <v>139</v>
      </c>
      <c r="DL1690" s="26" t="s">
        <v>139</v>
      </c>
      <c r="DM1690" s="26" t="s">
        <v>139</v>
      </c>
      <c r="DN1690" s="26" t="s">
        <v>139</v>
      </c>
      <c r="DO1690" s="26" t="s">
        <v>139</v>
      </c>
    </row>
    <row r="1691" spans="1:119" ht="20.100000000000001" customHeight="1" x14ac:dyDescent="0.25">
      <c r="A1691" s="29" t="str">
        <f t="shared" si="364"/>
        <v>Komisyon Fanm Viktim pou Viktim (Victim for Victim Women’s Commission)4</v>
      </c>
      <c r="B1691" s="29" t="str">
        <f t="shared" si="365"/>
        <v>Komisyon Fanm Viktim pou Viktim (Victim for Victim Women’s Commission)</v>
      </c>
      <c r="C1691" s="29">
        <f t="shared" si="366"/>
        <v>4</v>
      </c>
      <c r="D1691" s="30" t="str">
        <f t="shared" si="367"/>
        <v>Americas</v>
      </c>
      <c r="E1691" s="30" t="str">
        <f t="shared" si="368"/>
        <v>Port-au-Prince, Haiti</v>
      </c>
      <c r="F1691" s="31">
        <f t="shared" si="369"/>
        <v>3</v>
      </c>
      <c r="G1691" s="31">
        <f t="shared" si="370"/>
        <v>4</v>
      </c>
      <c r="H1691" s="31">
        <f t="shared" si="371"/>
        <v>3</v>
      </c>
      <c r="I1691" s="31">
        <f t="shared" si="372"/>
        <v>3</v>
      </c>
      <c r="J1691" s="31">
        <f t="shared" si="373"/>
        <v>4</v>
      </c>
      <c r="K1691" s="31">
        <f t="shared" si="374"/>
        <v>1</v>
      </c>
      <c r="L1691" s="31">
        <f t="shared" si="375"/>
        <v>5</v>
      </c>
      <c r="M1691" s="31">
        <f t="shared" si="376"/>
        <v>5</v>
      </c>
      <c r="N1691" s="31">
        <f t="shared" si="377"/>
        <v>3.5</v>
      </c>
      <c r="O1691" s="26" t="s">
        <v>9401</v>
      </c>
      <c r="P1691" s="26" t="s">
        <v>108</v>
      </c>
      <c r="Q1691" s="27">
        <v>41568</v>
      </c>
      <c r="R1691" s="26" t="s">
        <v>166</v>
      </c>
      <c r="S1691" s="26" t="s">
        <v>622</v>
      </c>
      <c r="T1691" s="26" t="s">
        <v>194</v>
      </c>
      <c r="U1691" s="26" t="s">
        <v>168</v>
      </c>
      <c r="V1691" s="26" t="s">
        <v>15731</v>
      </c>
      <c r="W1691" s="26" t="s">
        <v>1065</v>
      </c>
      <c r="X1691" s="26" t="s">
        <v>1066</v>
      </c>
      <c r="Y1691" s="26" t="s">
        <v>9375</v>
      </c>
      <c r="Z1691" s="26" t="s">
        <v>9376</v>
      </c>
      <c r="AA1691" s="24"/>
      <c r="AB1691" s="26" t="s">
        <v>117</v>
      </c>
      <c r="AC1691" s="28">
        <v>17000</v>
      </c>
      <c r="AD1691" s="24"/>
      <c r="AE1691" s="24"/>
      <c r="AF1691" s="26" t="s">
        <v>139</v>
      </c>
      <c r="AG1691" s="26" t="s">
        <v>224</v>
      </c>
      <c r="AH1691" s="26" t="s">
        <v>185</v>
      </c>
      <c r="AI1691" s="28">
        <v>17000</v>
      </c>
      <c r="AJ1691" s="26" t="s">
        <v>9402</v>
      </c>
      <c r="AK1691" s="26" t="s">
        <v>9394</v>
      </c>
      <c r="AL1691" s="26" t="s">
        <v>9395</v>
      </c>
      <c r="AM1691" s="24"/>
      <c r="AN1691" s="24"/>
      <c r="AO1691" s="24"/>
      <c r="AP1691" s="24"/>
      <c r="AQ1691" s="26" t="s">
        <v>9403</v>
      </c>
      <c r="AR1691" s="24"/>
      <c r="AS1691" s="24"/>
      <c r="AT1691" s="24"/>
      <c r="AU1691" s="24"/>
      <c r="AV1691" s="24"/>
      <c r="AW1691" s="28">
        <v>222000</v>
      </c>
      <c r="AX1691" s="26">
        <v>230</v>
      </c>
      <c r="AY1691" s="28">
        <v>300</v>
      </c>
      <c r="AZ1691" s="28">
        <v>200</v>
      </c>
      <c r="BA1691" s="26">
        <v>0</v>
      </c>
      <c r="BB1691" s="26" t="s">
        <v>241</v>
      </c>
      <c r="BC1691" s="26" t="s">
        <v>9382</v>
      </c>
      <c r="BD1691" s="26" t="s">
        <v>125</v>
      </c>
      <c r="BE1691" s="24"/>
      <c r="BF1691" s="26" t="s">
        <v>2677</v>
      </c>
      <c r="BG1691" s="24"/>
      <c r="BH1691" s="26" t="s">
        <v>4002</v>
      </c>
      <c r="BI1691" s="26" t="s">
        <v>191</v>
      </c>
      <c r="BJ1691" s="26" t="s">
        <v>4396</v>
      </c>
      <c r="BK1691" s="26" t="s">
        <v>191</v>
      </c>
      <c r="BL1691" s="26" t="s">
        <v>2245</v>
      </c>
      <c r="BM1691" s="26" t="s">
        <v>191</v>
      </c>
      <c r="BN1691" s="24"/>
      <c r="BO1691" s="24"/>
      <c r="BP1691" s="24"/>
      <c r="BQ1691" s="24"/>
      <c r="BR1691" s="26">
        <v>3</v>
      </c>
      <c r="BS1691" s="26">
        <v>4</v>
      </c>
      <c r="BT1691" s="26">
        <v>3</v>
      </c>
      <c r="BU1691" s="26">
        <v>3</v>
      </c>
      <c r="BV1691" s="26">
        <v>4</v>
      </c>
      <c r="BW1691" s="26">
        <v>1</v>
      </c>
      <c r="BX1691" s="26">
        <v>5</v>
      </c>
      <c r="BY1691" s="26">
        <v>5</v>
      </c>
      <c r="BZ1691" s="24"/>
      <c r="CA1691" s="24"/>
      <c r="CB1691" s="24"/>
      <c r="CC1691" s="24"/>
      <c r="CD1691" s="24"/>
      <c r="CE1691" s="24"/>
      <c r="CF1691" s="24"/>
      <c r="CG1691" s="24"/>
      <c r="CH1691" s="24"/>
      <c r="CI1691" s="24"/>
      <c r="CJ1691" s="24"/>
      <c r="CK1691" s="24"/>
      <c r="CL1691" s="24"/>
      <c r="CM1691" s="24"/>
      <c r="CN1691" s="24"/>
      <c r="CO1691" s="24"/>
      <c r="CP1691" s="24"/>
      <c r="CQ1691" s="24"/>
      <c r="CR1691" s="24"/>
      <c r="CS1691" s="24"/>
      <c r="CT1691" s="24"/>
      <c r="CU1691" s="24"/>
      <c r="CV1691" s="24"/>
      <c r="CW1691" s="24"/>
      <c r="CX1691" s="24"/>
      <c r="CY1691" s="24"/>
      <c r="CZ1691" s="24"/>
      <c r="DA1691" s="24"/>
      <c r="DB1691" s="24"/>
      <c r="DC1691" s="24"/>
      <c r="DD1691" s="24"/>
      <c r="DE1691" s="24"/>
      <c r="DF1691" s="26" t="s">
        <v>139</v>
      </c>
      <c r="DG1691" s="26" t="s">
        <v>139</v>
      </c>
      <c r="DH1691" s="26" t="s">
        <v>139</v>
      </c>
      <c r="DI1691" s="26" t="s">
        <v>139</v>
      </c>
      <c r="DJ1691" s="26" t="s">
        <v>139</v>
      </c>
      <c r="DK1691" s="26" t="s">
        <v>139</v>
      </c>
      <c r="DL1691" s="26" t="s">
        <v>139</v>
      </c>
      <c r="DM1691" s="26" t="s">
        <v>139</v>
      </c>
      <c r="DN1691" s="26" t="s">
        <v>139</v>
      </c>
      <c r="DO1691" s="26" t="s">
        <v>139</v>
      </c>
    </row>
    <row r="1692" spans="1:119" ht="20.100000000000001" customHeight="1" x14ac:dyDescent="0.25">
      <c r="A1692" s="29" t="str">
        <f t="shared" si="364"/>
        <v>Komisyon Fanm Viktim pou Viktim (Victim for Victim Women’s Commission)3</v>
      </c>
      <c r="B1692" s="29" t="str">
        <f t="shared" si="365"/>
        <v>Komisyon Fanm Viktim pou Viktim (Victim for Victim Women’s Commission)</v>
      </c>
      <c r="C1692" s="29">
        <f t="shared" si="366"/>
        <v>3</v>
      </c>
      <c r="D1692" s="30" t="str">
        <f t="shared" si="367"/>
        <v>Americas</v>
      </c>
      <c r="E1692" s="30" t="str">
        <f t="shared" si="368"/>
        <v>Port-au-Prince, Haiti</v>
      </c>
      <c r="F1692" s="31">
        <f t="shared" si="369"/>
        <v>2</v>
      </c>
      <c r="G1692" s="31">
        <f t="shared" si="370"/>
        <v>4</v>
      </c>
      <c r="H1692" s="31">
        <f t="shared" si="371"/>
        <v>2</v>
      </c>
      <c r="I1692" s="31">
        <f t="shared" si="372"/>
        <v>4</v>
      </c>
      <c r="J1692" s="31">
        <f t="shared" si="373"/>
        <v>2</v>
      </c>
      <c r="K1692" s="31">
        <f t="shared" si="374"/>
        <v>3</v>
      </c>
      <c r="L1692" s="31">
        <f t="shared" si="375"/>
        <v>5</v>
      </c>
      <c r="M1692" s="31">
        <f t="shared" si="376"/>
        <v>2</v>
      </c>
      <c r="N1692" s="31">
        <f t="shared" si="377"/>
        <v>3</v>
      </c>
      <c r="O1692" s="26" t="s">
        <v>9404</v>
      </c>
      <c r="P1692" s="26" t="s">
        <v>108</v>
      </c>
      <c r="Q1692" s="27">
        <v>41204</v>
      </c>
      <c r="R1692" s="26" t="s">
        <v>166</v>
      </c>
      <c r="S1692" s="26" t="s">
        <v>306</v>
      </c>
      <c r="T1692" s="26" t="s">
        <v>207</v>
      </c>
      <c r="U1692" s="26" t="s">
        <v>168</v>
      </c>
      <c r="V1692" s="26" t="s">
        <v>15731</v>
      </c>
      <c r="W1692" s="26" t="s">
        <v>1065</v>
      </c>
      <c r="X1692" s="26" t="s">
        <v>1066</v>
      </c>
      <c r="Y1692" s="26" t="s">
        <v>9375</v>
      </c>
      <c r="Z1692" s="26" t="s">
        <v>9376</v>
      </c>
      <c r="AA1692" s="24"/>
      <c r="AB1692" s="26" t="s">
        <v>117</v>
      </c>
      <c r="AC1692" s="28">
        <v>13000</v>
      </c>
      <c r="AD1692" s="24"/>
      <c r="AE1692" s="24"/>
      <c r="AF1692" s="26" t="s">
        <v>139</v>
      </c>
      <c r="AG1692" s="26" t="s">
        <v>224</v>
      </c>
      <c r="AH1692" s="26" t="s">
        <v>121</v>
      </c>
      <c r="AI1692" s="28">
        <v>13000</v>
      </c>
      <c r="AJ1692" s="26" t="s">
        <v>9405</v>
      </c>
      <c r="AK1692" s="26" t="s">
        <v>9406</v>
      </c>
      <c r="AL1692" s="26" t="s">
        <v>9407</v>
      </c>
      <c r="AM1692" s="24"/>
      <c r="AN1692" s="24"/>
      <c r="AO1692" s="24"/>
      <c r="AP1692" s="24"/>
      <c r="AQ1692" s="26" t="s">
        <v>9408</v>
      </c>
      <c r="AR1692" s="24"/>
      <c r="AS1692" s="24"/>
      <c r="AT1692" s="24"/>
      <c r="AU1692" s="24"/>
      <c r="AV1692" s="24"/>
      <c r="AW1692" s="28">
        <v>446000</v>
      </c>
      <c r="AX1692" s="26">
        <v>180</v>
      </c>
      <c r="AY1692" s="28">
        <v>200</v>
      </c>
      <c r="AZ1692" s="28">
        <v>180</v>
      </c>
      <c r="BA1692" s="26">
        <v>0</v>
      </c>
      <c r="BB1692" s="26" t="s">
        <v>241</v>
      </c>
      <c r="BC1692" s="26" t="s">
        <v>9382</v>
      </c>
      <c r="BD1692" s="26" t="s">
        <v>437</v>
      </c>
      <c r="BE1692" s="26" t="s">
        <v>9409</v>
      </c>
      <c r="BF1692" s="26" t="s">
        <v>2677</v>
      </c>
      <c r="BG1692" s="26" t="s">
        <v>1065</v>
      </c>
      <c r="BH1692" s="26" t="s">
        <v>9410</v>
      </c>
      <c r="BI1692" s="26" t="s">
        <v>191</v>
      </c>
      <c r="BJ1692" s="26" t="s">
        <v>2245</v>
      </c>
      <c r="BK1692" s="26" t="s">
        <v>191</v>
      </c>
      <c r="BL1692" s="26" t="s">
        <v>1103</v>
      </c>
      <c r="BM1692" s="26" t="s">
        <v>191</v>
      </c>
      <c r="BN1692" s="24"/>
      <c r="BO1692" s="24"/>
      <c r="BP1692" s="24"/>
      <c r="BQ1692" s="24"/>
      <c r="BR1692" s="26">
        <v>2</v>
      </c>
      <c r="BS1692" s="26">
        <v>4</v>
      </c>
      <c r="BT1692" s="26">
        <v>2</v>
      </c>
      <c r="BU1692" s="26">
        <v>4</v>
      </c>
      <c r="BV1692" s="26">
        <v>2</v>
      </c>
      <c r="BW1692" s="26">
        <v>3</v>
      </c>
      <c r="BX1692" s="26">
        <v>5</v>
      </c>
      <c r="BY1692" s="26">
        <v>2</v>
      </c>
      <c r="BZ1692" s="24"/>
      <c r="CA1692" s="24"/>
      <c r="CB1692" s="24"/>
      <c r="CC1692" s="24"/>
      <c r="CD1692" s="24"/>
      <c r="CE1692" s="24"/>
      <c r="CF1692" s="24"/>
      <c r="CG1692" s="24"/>
      <c r="CH1692" s="24"/>
      <c r="CI1692" s="24"/>
      <c r="CJ1692" s="24"/>
      <c r="CK1692" s="24"/>
      <c r="CL1692" s="24"/>
      <c r="CM1692" s="24"/>
      <c r="CN1692" s="24"/>
      <c r="CO1692" s="24"/>
      <c r="CP1692" s="24"/>
      <c r="CQ1692" s="24"/>
      <c r="CR1692" s="24"/>
      <c r="CS1692" s="24"/>
      <c r="CT1692" s="24"/>
      <c r="CU1692" s="24"/>
      <c r="CV1692" s="24"/>
      <c r="CW1692" s="24"/>
      <c r="CX1692" s="24"/>
      <c r="CY1692" s="24"/>
      <c r="CZ1692" s="24"/>
      <c r="DA1692" s="24"/>
      <c r="DB1692" s="24"/>
      <c r="DC1692" s="24"/>
      <c r="DD1692" s="24"/>
      <c r="DE1692" s="24"/>
      <c r="DF1692" s="26" t="s">
        <v>139</v>
      </c>
      <c r="DG1692" s="26" t="s">
        <v>139</v>
      </c>
      <c r="DH1692" s="26" t="s">
        <v>139</v>
      </c>
      <c r="DI1692" s="26" t="s">
        <v>139</v>
      </c>
      <c r="DJ1692" s="26" t="s">
        <v>139</v>
      </c>
      <c r="DK1692" s="26" t="s">
        <v>139</v>
      </c>
      <c r="DL1692" s="26" t="s">
        <v>139</v>
      </c>
      <c r="DM1692" s="26" t="s">
        <v>139</v>
      </c>
      <c r="DN1692" s="26" t="s">
        <v>139</v>
      </c>
      <c r="DO1692" s="26" t="s">
        <v>139</v>
      </c>
    </row>
    <row r="1693" spans="1:119" ht="20.100000000000001" customHeight="1" x14ac:dyDescent="0.25">
      <c r="A1693" s="29" t="str">
        <f t="shared" si="364"/>
        <v/>
      </c>
      <c r="B1693" s="29" t="str">
        <f t="shared" si="365"/>
        <v>Komisyon Fanm Viktim pou Viktim (Victim for Victim Women’s Commission)</v>
      </c>
      <c r="C1693" s="29">
        <f t="shared" si="366"/>
        <v>0</v>
      </c>
      <c r="D1693" s="30" t="str">
        <f t="shared" si="367"/>
        <v>Americas</v>
      </c>
      <c r="E1693" s="30" t="str">
        <f t="shared" si="368"/>
        <v>Port-au-Prince, Haiti</v>
      </c>
      <c r="F1693" s="31">
        <f t="shared" si="369"/>
        <v>0</v>
      </c>
      <c r="G1693" s="31">
        <f t="shared" si="370"/>
        <v>0</v>
      </c>
      <c r="H1693" s="31">
        <f t="shared" si="371"/>
        <v>0</v>
      </c>
      <c r="I1693" s="31">
        <f t="shared" si="372"/>
        <v>0</v>
      </c>
      <c r="J1693" s="31">
        <f t="shared" si="373"/>
        <v>0</v>
      </c>
      <c r="K1693" s="31">
        <f t="shared" si="374"/>
        <v>0</v>
      </c>
      <c r="L1693" s="31">
        <f t="shared" si="375"/>
        <v>0</v>
      </c>
      <c r="M1693" s="31">
        <f t="shared" si="376"/>
        <v>0</v>
      </c>
      <c r="N1693" s="31">
        <f t="shared" si="377"/>
        <v>0</v>
      </c>
      <c r="O1693" s="26" t="s">
        <v>16222</v>
      </c>
      <c r="P1693" s="26" t="s">
        <v>108</v>
      </c>
      <c r="Q1693" s="27">
        <v>41344</v>
      </c>
      <c r="R1693" s="26" t="s">
        <v>166</v>
      </c>
      <c r="S1693" s="24"/>
      <c r="T1693" s="26" t="s">
        <v>207</v>
      </c>
      <c r="U1693" s="26" t="s">
        <v>168</v>
      </c>
      <c r="V1693" s="26" t="s">
        <v>15731</v>
      </c>
      <c r="W1693" s="26" t="s">
        <v>1065</v>
      </c>
      <c r="X1693" s="26" t="s">
        <v>1066</v>
      </c>
      <c r="Y1693" s="26" t="s">
        <v>9375</v>
      </c>
      <c r="Z1693" s="26" t="s">
        <v>9376</v>
      </c>
      <c r="AA1693" s="24"/>
      <c r="AB1693" s="26" t="s">
        <v>15736</v>
      </c>
      <c r="AC1693" s="28">
        <v>5000</v>
      </c>
      <c r="AD1693" s="24"/>
      <c r="AE1693" s="24"/>
      <c r="AF1693" s="26" t="s">
        <v>139</v>
      </c>
      <c r="AG1693" s="26" t="s">
        <v>224</v>
      </c>
      <c r="AH1693" s="24"/>
      <c r="AI1693" s="28">
        <v>5000</v>
      </c>
      <c r="AJ1693" s="24"/>
      <c r="AK1693" s="24"/>
      <c r="AL1693" s="24"/>
      <c r="AM1693" s="24"/>
      <c r="AN1693" s="24"/>
      <c r="AO1693" s="24"/>
      <c r="AP1693" s="24"/>
      <c r="AQ1693" s="24"/>
      <c r="AR1693" s="24"/>
      <c r="AS1693" s="24"/>
      <c r="AT1693" s="24"/>
      <c r="AU1693" s="24"/>
      <c r="AV1693" s="24"/>
      <c r="AW1693" s="28">
        <v>0</v>
      </c>
      <c r="AX1693" s="26">
        <v>0</v>
      </c>
      <c r="AY1693" s="28">
        <v>0</v>
      </c>
      <c r="AZ1693" s="28">
        <v>0</v>
      </c>
      <c r="BA1693" s="26">
        <v>0</v>
      </c>
      <c r="BB1693" s="24"/>
      <c r="BC1693" s="26" t="s">
        <v>9382</v>
      </c>
      <c r="BD1693" s="24"/>
      <c r="BE1693" s="24"/>
      <c r="BF1693" s="24"/>
      <c r="BG1693" s="24"/>
      <c r="BH1693" s="24"/>
      <c r="BI1693" s="24"/>
      <c r="BJ1693" s="24"/>
      <c r="BK1693" s="24"/>
      <c r="BL1693" s="24"/>
      <c r="BM1693" s="24"/>
      <c r="BN1693" s="24"/>
      <c r="BO1693" s="24"/>
      <c r="BP1693" s="24"/>
      <c r="BQ1693" s="24"/>
      <c r="BR1693" s="26">
        <v>0</v>
      </c>
      <c r="BS1693" s="26">
        <v>0</v>
      </c>
      <c r="BT1693" s="26">
        <v>0</v>
      </c>
      <c r="BU1693" s="26">
        <v>0</v>
      </c>
      <c r="BV1693" s="26">
        <v>0</v>
      </c>
      <c r="BW1693" s="26">
        <v>0</v>
      </c>
      <c r="BX1693" s="26">
        <v>0</v>
      </c>
      <c r="BY1693" s="26">
        <v>0</v>
      </c>
      <c r="BZ1693" s="24"/>
      <c r="CA1693" s="24"/>
      <c r="CB1693" s="24"/>
      <c r="CC1693" s="24"/>
      <c r="CD1693" s="24"/>
      <c r="CE1693" s="24"/>
      <c r="CF1693" s="24"/>
      <c r="CG1693" s="24"/>
      <c r="CH1693" s="24"/>
      <c r="CI1693" s="24"/>
      <c r="CJ1693" s="24"/>
      <c r="CK1693" s="24"/>
      <c r="CL1693" s="24"/>
      <c r="CM1693" s="24"/>
      <c r="CN1693" s="24"/>
      <c r="CO1693" s="24"/>
      <c r="CP1693" s="24"/>
      <c r="CQ1693" s="24"/>
      <c r="CR1693" s="24"/>
      <c r="CS1693" s="24"/>
      <c r="CT1693" s="24"/>
      <c r="CU1693" s="24"/>
      <c r="CV1693" s="24"/>
      <c r="CW1693" s="24"/>
      <c r="CX1693" s="24"/>
      <c r="CY1693" s="24"/>
      <c r="CZ1693" s="24"/>
      <c r="DA1693" s="24"/>
      <c r="DB1693" s="24"/>
      <c r="DC1693" s="24"/>
      <c r="DD1693" s="24"/>
      <c r="DE1693" s="24"/>
      <c r="DF1693" s="26" t="s">
        <v>139</v>
      </c>
      <c r="DG1693" s="26" t="s">
        <v>139</v>
      </c>
      <c r="DH1693" s="26" t="s">
        <v>139</v>
      </c>
      <c r="DI1693" s="26" t="s">
        <v>139</v>
      </c>
      <c r="DJ1693" s="26" t="s">
        <v>139</v>
      </c>
      <c r="DK1693" s="26" t="s">
        <v>139</v>
      </c>
      <c r="DL1693" s="26" t="s">
        <v>139</v>
      </c>
      <c r="DM1693" s="26" t="s">
        <v>139</v>
      </c>
      <c r="DN1693" s="26" t="s">
        <v>139</v>
      </c>
      <c r="DO1693" s="26" t="s">
        <v>139</v>
      </c>
    </row>
    <row r="1694" spans="1:119" ht="20.100000000000001" customHeight="1" x14ac:dyDescent="0.25">
      <c r="A1694" s="29" t="str">
        <f t="shared" si="364"/>
        <v/>
      </c>
      <c r="B1694" s="29" t="str">
        <f t="shared" si="365"/>
        <v>Komisyon Fanm Viktim pou Viktim (Victim for Victim Women’s Commission)</v>
      </c>
      <c r="C1694" s="29">
        <f t="shared" si="366"/>
        <v>0</v>
      </c>
      <c r="D1694" s="30" t="str">
        <f t="shared" si="367"/>
        <v>Americas</v>
      </c>
      <c r="E1694" s="30" t="str">
        <f t="shared" si="368"/>
        <v>Port-au-Prince, Haiti</v>
      </c>
      <c r="F1694" s="31">
        <f t="shared" si="369"/>
        <v>0</v>
      </c>
      <c r="G1694" s="31">
        <f t="shared" si="370"/>
        <v>0</v>
      </c>
      <c r="H1694" s="31">
        <f t="shared" si="371"/>
        <v>0</v>
      </c>
      <c r="I1694" s="31">
        <f t="shared" si="372"/>
        <v>0</v>
      </c>
      <c r="J1694" s="31">
        <f t="shared" si="373"/>
        <v>0</v>
      </c>
      <c r="K1694" s="31">
        <f t="shared" si="374"/>
        <v>0</v>
      </c>
      <c r="L1694" s="31">
        <f t="shared" si="375"/>
        <v>0</v>
      </c>
      <c r="M1694" s="31">
        <f t="shared" si="376"/>
        <v>0</v>
      </c>
      <c r="N1694" s="31">
        <f t="shared" si="377"/>
        <v>0</v>
      </c>
      <c r="O1694" s="26" t="s">
        <v>16223</v>
      </c>
      <c r="P1694" s="26" t="s">
        <v>108</v>
      </c>
      <c r="Q1694" s="27">
        <v>40970</v>
      </c>
      <c r="R1694" s="24"/>
      <c r="S1694" s="24"/>
      <c r="T1694" s="26" t="s">
        <v>175</v>
      </c>
      <c r="U1694" s="24"/>
      <c r="V1694" s="26" t="s">
        <v>15731</v>
      </c>
      <c r="W1694" s="26" t="s">
        <v>1065</v>
      </c>
      <c r="X1694" s="26" t="s">
        <v>1066</v>
      </c>
      <c r="Y1694" s="26" t="s">
        <v>9375</v>
      </c>
      <c r="Z1694" s="26" t="s">
        <v>9376</v>
      </c>
      <c r="AA1694" s="24"/>
      <c r="AB1694" s="26" t="s">
        <v>15736</v>
      </c>
      <c r="AC1694" s="28">
        <v>1048</v>
      </c>
      <c r="AD1694" s="24"/>
      <c r="AE1694" s="24"/>
      <c r="AF1694" s="26" t="s">
        <v>139</v>
      </c>
      <c r="AG1694" s="26" t="s">
        <v>224</v>
      </c>
      <c r="AH1694" s="24"/>
      <c r="AI1694" s="28">
        <v>1048</v>
      </c>
      <c r="AJ1694" s="24"/>
      <c r="AK1694" s="24"/>
      <c r="AL1694" s="24"/>
      <c r="AM1694" s="24"/>
      <c r="AN1694" s="24"/>
      <c r="AO1694" s="24"/>
      <c r="AP1694" s="24"/>
      <c r="AQ1694" s="24"/>
      <c r="AR1694" s="24"/>
      <c r="AS1694" s="24"/>
      <c r="AT1694" s="24"/>
      <c r="AU1694" s="24"/>
      <c r="AV1694" s="24"/>
      <c r="AW1694" s="28">
        <v>0</v>
      </c>
      <c r="AX1694" s="26">
        <v>0</v>
      </c>
      <c r="AY1694" s="28">
        <v>0</v>
      </c>
      <c r="AZ1694" s="28">
        <v>0</v>
      </c>
      <c r="BA1694" s="26">
        <v>0</v>
      </c>
      <c r="BB1694" s="24"/>
      <c r="BC1694" s="26" t="s">
        <v>9382</v>
      </c>
      <c r="BD1694" s="24"/>
      <c r="BE1694" s="24"/>
      <c r="BF1694" s="24"/>
      <c r="BG1694" s="24"/>
      <c r="BH1694" s="24"/>
      <c r="BI1694" s="24"/>
      <c r="BJ1694" s="24"/>
      <c r="BK1694" s="24"/>
      <c r="BL1694" s="24"/>
      <c r="BM1694" s="24"/>
      <c r="BN1694" s="24"/>
      <c r="BO1694" s="24"/>
      <c r="BP1694" s="24"/>
      <c r="BQ1694" s="24"/>
      <c r="BR1694" s="26">
        <v>0</v>
      </c>
      <c r="BS1694" s="26">
        <v>0</v>
      </c>
      <c r="BT1694" s="26">
        <v>0</v>
      </c>
      <c r="BU1694" s="26">
        <v>0</v>
      </c>
      <c r="BV1694" s="26">
        <v>0</v>
      </c>
      <c r="BW1694" s="26">
        <v>0</v>
      </c>
      <c r="BX1694" s="26">
        <v>0</v>
      </c>
      <c r="BY1694" s="26">
        <v>0</v>
      </c>
      <c r="BZ1694" s="24"/>
      <c r="CA1694" s="24"/>
      <c r="CB1694" s="24"/>
      <c r="CC1694" s="24"/>
      <c r="CD1694" s="24"/>
      <c r="CE1694" s="24"/>
      <c r="CF1694" s="24"/>
      <c r="CG1694" s="24"/>
      <c r="CH1694" s="24"/>
      <c r="CI1694" s="24"/>
      <c r="CJ1694" s="24"/>
      <c r="CK1694" s="24"/>
      <c r="CL1694" s="24"/>
      <c r="CM1694" s="24"/>
      <c r="CN1694" s="24"/>
      <c r="CO1694" s="24"/>
      <c r="CP1694" s="24"/>
      <c r="CQ1694" s="24"/>
      <c r="CR1694" s="24"/>
      <c r="CS1694" s="24"/>
      <c r="CT1694" s="24"/>
      <c r="CU1694" s="24"/>
      <c r="CV1694" s="24"/>
      <c r="CW1694" s="24"/>
      <c r="CX1694" s="24"/>
      <c r="CY1694" s="24"/>
      <c r="CZ1694" s="24"/>
      <c r="DA1694" s="24"/>
      <c r="DB1694" s="24"/>
      <c r="DC1694" s="24"/>
      <c r="DD1694" s="24"/>
      <c r="DE1694" s="24"/>
      <c r="DF1694" s="26" t="s">
        <v>139</v>
      </c>
      <c r="DG1694" s="26" t="s">
        <v>139</v>
      </c>
      <c r="DH1694" s="26" t="s">
        <v>139</v>
      </c>
      <c r="DI1694" s="26" t="s">
        <v>139</v>
      </c>
      <c r="DJ1694" s="26" t="s">
        <v>139</v>
      </c>
      <c r="DK1694" s="26" t="s">
        <v>139</v>
      </c>
      <c r="DL1694" s="26" t="s">
        <v>139</v>
      </c>
      <c r="DM1694" s="26" t="s">
        <v>139</v>
      </c>
      <c r="DN1694" s="26" t="s">
        <v>139</v>
      </c>
      <c r="DO1694" s="26" t="s">
        <v>139</v>
      </c>
    </row>
    <row r="1695" spans="1:119" ht="20.100000000000001" customHeight="1" x14ac:dyDescent="0.25">
      <c r="A1695" s="29" t="str">
        <f t="shared" si="364"/>
        <v/>
      </c>
      <c r="B1695" s="29" t="str">
        <f t="shared" si="365"/>
        <v>Komisyon Fanm Viktim pou Viktim (Victim for Victim Women’s Commission)</v>
      </c>
      <c r="C1695" s="29">
        <f t="shared" si="366"/>
        <v>0</v>
      </c>
      <c r="D1695" s="30" t="str">
        <f t="shared" si="367"/>
        <v>Americas</v>
      </c>
      <c r="E1695" s="30" t="str">
        <f t="shared" si="368"/>
        <v>Port-au-Prince, Haiti</v>
      </c>
      <c r="F1695" s="31">
        <f t="shared" si="369"/>
        <v>0</v>
      </c>
      <c r="G1695" s="31">
        <f t="shared" si="370"/>
        <v>0</v>
      </c>
      <c r="H1695" s="31">
        <f t="shared" si="371"/>
        <v>0</v>
      </c>
      <c r="I1695" s="31">
        <f t="shared" si="372"/>
        <v>0</v>
      </c>
      <c r="J1695" s="31">
        <f t="shared" si="373"/>
        <v>0</v>
      </c>
      <c r="K1695" s="31">
        <f t="shared" si="374"/>
        <v>0</v>
      </c>
      <c r="L1695" s="31">
        <f t="shared" si="375"/>
        <v>0</v>
      </c>
      <c r="M1695" s="31">
        <f t="shared" si="376"/>
        <v>0</v>
      </c>
      <c r="N1695" s="31">
        <f t="shared" si="377"/>
        <v>0</v>
      </c>
      <c r="O1695" s="26" t="s">
        <v>9419</v>
      </c>
      <c r="P1695" s="26" t="s">
        <v>108</v>
      </c>
      <c r="Q1695" s="27">
        <v>40725</v>
      </c>
      <c r="R1695" s="24"/>
      <c r="S1695" s="24"/>
      <c r="T1695" s="26" t="s">
        <v>175</v>
      </c>
      <c r="U1695" s="24"/>
      <c r="V1695" s="26" t="s">
        <v>15731</v>
      </c>
      <c r="W1695" s="26" t="s">
        <v>1065</v>
      </c>
      <c r="X1695" s="26" t="s">
        <v>1066</v>
      </c>
      <c r="Y1695" s="26" t="s">
        <v>9375</v>
      </c>
      <c r="Z1695" s="26" t="s">
        <v>9376</v>
      </c>
      <c r="AA1695" s="24"/>
      <c r="AB1695" s="26" t="s">
        <v>723</v>
      </c>
      <c r="AC1695" s="28">
        <v>1000</v>
      </c>
      <c r="AD1695" s="24"/>
      <c r="AE1695" s="24"/>
      <c r="AF1695" s="26" t="s">
        <v>139</v>
      </c>
      <c r="AG1695" s="26" t="s">
        <v>224</v>
      </c>
      <c r="AH1695" s="24"/>
      <c r="AI1695" s="28">
        <v>1000</v>
      </c>
      <c r="AJ1695" s="24"/>
      <c r="AK1695" s="24"/>
      <c r="AL1695" s="24"/>
      <c r="AM1695" s="24"/>
      <c r="AN1695" s="24"/>
      <c r="AO1695" s="24"/>
      <c r="AP1695" s="24"/>
      <c r="AQ1695" s="24"/>
      <c r="AR1695" s="24"/>
      <c r="AS1695" s="24"/>
      <c r="AT1695" s="24"/>
      <c r="AU1695" s="24"/>
      <c r="AV1695" s="24"/>
      <c r="AW1695" s="28">
        <v>0</v>
      </c>
      <c r="AX1695" s="26">
        <v>0</v>
      </c>
      <c r="AY1695" s="28">
        <v>0</v>
      </c>
      <c r="AZ1695" s="28">
        <v>0</v>
      </c>
      <c r="BA1695" s="26">
        <v>0</v>
      </c>
      <c r="BB1695" s="24"/>
      <c r="BC1695" s="26" t="s">
        <v>9382</v>
      </c>
      <c r="BD1695" s="24"/>
      <c r="BE1695" s="24"/>
      <c r="BF1695" s="24"/>
      <c r="BG1695" s="24"/>
      <c r="BH1695" s="24"/>
      <c r="BI1695" s="24"/>
      <c r="BJ1695" s="24"/>
      <c r="BK1695" s="24"/>
      <c r="BL1695" s="24"/>
      <c r="BM1695" s="24"/>
      <c r="BN1695" s="24"/>
      <c r="BO1695" s="24"/>
      <c r="BP1695" s="24"/>
      <c r="BQ1695" s="24"/>
      <c r="BR1695" s="26">
        <v>0</v>
      </c>
      <c r="BS1695" s="26">
        <v>0</v>
      </c>
      <c r="BT1695" s="26">
        <v>0</v>
      </c>
      <c r="BU1695" s="26">
        <v>0</v>
      </c>
      <c r="BV1695" s="26">
        <v>0</v>
      </c>
      <c r="BW1695" s="26">
        <v>0</v>
      </c>
      <c r="BX1695" s="26">
        <v>0</v>
      </c>
      <c r="BY1695" s="26">
        <v>0</v>
      </c>
      <c r="BZ1695" s="24"/>
      <c r="CA1695" s="24"/>
      <c r="CB1695" s="24"/>
      <c r="CC1695" s="24"/>
      <c r="CD1695" s="24"/>
      <c r="CE1695" s="24"/>
      <c r="CF1695" s="24"/>
      <c r="CG1695" s="24"/>
      <c r="CH1695" s="24"/>
      <c r="CI1695" s="24"/>
      <c r="CJ1695" s="24"/>
      <c r="CK1695" s="24"/>
      <c r="CL1695" s="24"/>
      <c r="CM1695" s="24"/>
      <c r="CN1695" s="24"/>
      <c r="CO1695" s="24"/>
      <c r="CP1695" s="24"/>
      <c r="CQ1695" s="24"/>
      <c r="CR1695" s="24"/>
      <c r="CS1695" s="24"/>
      <c r="CT1695" s="24"/>
      <c r="CU1695" s="24"/>
      <c r="CV1695" s="24"/>
      <c r="CW1695" s="24"/>
      <c r="CX1695" s="24"/>
      <c r="CY1695" s="24"/>
      <c r="CZ1695" s="24"/>
      <c r="DA1695" s="24"/>
      <c r="DB1695" s="24"/>
      <c r="DC1695" s="24"/>
      <c r="DD1695" s="24"/>
      <c r="DE1695" s="24"/>
      <c r="DF1695" s="26" t="s">
        <v>139</v>
      </c>
      <c r="DG1695" s="26" t="s">
        <v>139</v>
      </c>
      <c r="DH1695" s="26" t="s">
        <v>139</v>
      </c>
      <c r="DI1695" s="26" t="s">
        <v>139</v>
      </c>
      <c r="DJ1695" s="26" t="s">
        <v>139</v>
      </c>
      <c r="DK1695" s="26" t="s">
        <v>139</v>
      </c>
      <c r="DL1695" s="26" t="s">
        <v>139</v>
      </c>
      <c r="DM1695" s="26" t="s">
        <v>139</v>
      </c>
      <c r="DN1695" s="26" t="s">
        <v>139</v>
      </c>
      <c r="DO1695" s="26" t="s">
        <v>139</v>
      </c>
    </row>
    <row r="1696" spans="1:119" ht="20.100000000000001" customHeight="1" x14ac:dyDescent="0.25">
      <c r="A1696" s="29" t="str">
        <f t="shared" si="364"/>
        <v>Komisyon Fanm Viktim pou Viktim (Victim for Victim Women’s Commission)2</v>
      </c>
      <c r="B1696" s="29" t="str">
        <f t="shared" si="365"/>
        <v>Komisyon Fanm Viktim pou Viktim (Victim for Victim Women’s Commission)</v>
      </c>
      <c r="C1696" s="29">
        <f t="shared" si="366"/>
        <v>2</v>
      </c>
      <c r="D1696" s="30" t="str">
        <f t="shared" si="367"/>
        <v>Americas</v>
      </c>
      <c r="E1696" s="30" t="str">
        <f t="shared" si="368"/>
        <v>Port-au-Prince, Haiti</v>
      </c>
      <c r="F1696" s="31">
        <f t="shared" si="369"/>
        <v>4</v>
      </c>
      <c r="G1696" s="31">
        <f t="shared" si="370"/>
        <v>5</v>
      </c>
      <c r="H1696" s="31">
        <f t="shared" si="371"/>
        <v>5</v>
      </c>
      <c r="I1696" s="31">
        <f t="shared" si="372"/>
        <v>4</v>
      </c>
      <c r="J1696" s="31">
        <f t="shared" si="373"/>
        <v>3</v>
      </c>
      <c r="K1696" s="31">
        <f t="shared" si="374"/>
        <v>4</v>
      </c>
      <c r="L1696" s="31">
        <f t="shared" si="375"/>
        <v>4</v>
      </c>
      <c r="M1696" s="31">
        <f t="shared" si="376"/>
        <v>4</v>
      </c>
      <c r="N1696" s="31">
        <f t="shared" si="377"/>
        <v>4.0999999999999996</v>
      </c>
      <c r="O1696" s="26" t="s">
        <v>9411</v>
      </c>
      <c r="P1696" s="26" t="s">
        <v>108</v>
      </c>
      <c r="Q1696" s="27">
        <v>40833</v>
      </c>
      <c r="R1696" s="26" t="s">
        <v>109</v>
      </c>
      <c r="S1696" s="26" t="s">
        <v>321</v>
      </c>
      <c r="T1696" s="26" t="s">
        <v>175</v>
      </c>
      <c r="U1696" s="26" t="s">
        <v>112</v>
      </c>
      <c r="V1696" s="26" t="s">
        <v>15731</v>
      </c>
      <c r="W1696" s="26" t="s">
        <v>1065</v>
      </c>
      <c r="X1696" s="26" t="s">
        <v>1066</v>
      </c>
      <c r="Y1696" s="26" t="s">
        <v>9375</v>
      </c>
      <c r="Z1696" s="26" t="s">
        <v>9376</v>
      </c>
      <c r="AA1696" s="24"/>
      <c r="AB1696" s="26" t="s">
        <v>117</v>
      </c>
      <c r="AC1696" s="28">
        <v>13000</v>
      </c>
      <c r="AD1696" s="24"/>
      <c r="AE1696" s="24"/>
      <c r="AF1696" s="26" t="s">
        <v>139</v>
      </c>
      <c r="AG1696" s="26" t="s">
        <v>224</v>
      </c>
      <c r="AH1696" s="26" t="s">
        <v>143</v>
      </c>
      <c r="AI1696" s="28">
        <v>13000</v>
      </c>
      <c r="AJ1696" s="24"/>
      <c r="AK1696" s="26" t="s">
        <v>9412</v>
      </c>
      <c r="AL1696" s="26" t="s">
        <v>9413</v>
      </c>
      <c r="AM1696" s="26" t="s">
        <v>9414</v>
      </c>
      <c r="AN1696" s="26" t="s">
        <v>9415</v>
      </c>
      <c r="AO1696" s="26" t="s">
        <v>9416</v>
      </c>
      <c r="AP1696" s="24"/>
      <c r="AQ1696" s="24"/>
      <c r="AR1696" s="24"/>
      <c r="AS1696" s="24"/>
      <c r="AT1696" s="26" t="s">
        <v>9417</v>
      </c>
      <c r="AU1696" s="26" t="s">
        <v>9418</v>
      </c>
      <c r="AV1696" s="24"/>
      <c r="AW1696" s="28">
        <v>426000</v>
      </c>
      <c r="AX1696" s="26">
        <v>200</v>
      </c>
      <c r="AY1696" s="28">
        <v>100</v>
      </c>
      <c r="AZ1696" s="28">
        <v>80</v>
      </c>
      <c r="BA1696" s="26">
        <v>0</v>
      </c>
      <c r="BB1696" s="26" t="s">
        <v>148</v>
      </c>
      <c r="BC1696" s="26" t="s">
        <v>9382</v>
      </c>
      <c r="BD1696" s="24"/>
      <c r="BE1696" s="24"/>
      <c r="BF1696" s="26" t="s">
        <v>4002</v>
      </c>
      <c r="BG1696" s="26" t="s">
        <v>191</v>
      </c>
      <c r="BH1696" s="24"/>
      <c r="BI1696" s="24"/>
      <c r="BJ1696" s="24"/>
      <c r="BK1696" s="24"/>
      <c r="BL1696" s="24"/>
      <c r="BM1696" s="24"/>
      <c r="BN1696" s="24"/>
      <c r="BO1696" s="24"/>
      <c r="BP1696" s="24"/>
      <c r="BQ1696" s="24"/>
      <c r="BR1696" s="26">
        <v>4</v>
      </c>
      <c r="BS1696" s="26">
        <v>5</v>
      </c>
      <c r="BT1696" s="26">
        <v>5</v>
      </c>
      <c r="BU1696" s="26">
        <v>4</v>
      </c>
      <c r="BV1696" s="26">
        <v>3</v>
      </c>
      <c r="BW1696" s="26">
        <v>4</v>
      </c>
      <c r="BX1696" s="26">
        <v>4</v>
      </c>
      <c r="BY1696" s="26">
        <v>4</v>
      </c>
      <c r="BZ1696" s="24"/>
      <c r="CA1696" s="24"/>
      <c r="CB1696" s="24"/>
      <c r="CC1696" s="24"/>
      <c r="CD1696" s="24"/>
      <c r="CE1696" s="24"/>
      <c r="CF1696" s="24"/>
      <c r="CG1696" s="24"/>
      <c r="CH1696" s="24"/>
      <c r="CI1696" s="24"/>
      <c r="CJ1696" s="24"/>
      <c r="CK1696" s="24"/>
      <c r="CL1696" s="24"/>
      <c r="CM1696" s="24"/>
      <c r="CN1696" s="24"/>
      <c r="CO1696" s="24"/>
      <c r="CP1696" s="24"/>
      <c r="CQ1696" s="24"/>
      <c r="CR1696" s="24"/>
      <c r="CS1696" s="24"/>
      <c r="CT1696" s="24"/>
      <c r="CU1696" s="24"/>
      <c r="CV1696" s="24"/>
      <c r="CW1696" s="24"/>
      <c r="CX1696" s="24"/>
      <c r="CY1696" s="24"/>
      <c r="CZ1696" s="24"/>
      <c r="DA1696" s="24"/>
      <c r="DB1696" s="24"/>
      <c r="DC1696" s="24"/>
      <c r="DD1696" s="24"/>
      <c r="DE1696" s="24"/>
      <c r="DF1696" s="26" t="s">
        <v>139</v>
      </c>
      <c r="DG1696" s="26" t="s">
        <v>120</v>
      </c>
      <c r="DH1696" s="26" t="s">
        <v>139</v>
      </c>
      <c r="DI1696" s="26" t="s">
        <v>139</v>
      </c>
      <c r="DJ1696" s="26" t="s">
        <v>139</v>
      </c>
      <c r="DK1696" s="26" t="s">
        <v>139</v>
      </c>
      <c r="DL1696" s="26" t="s">
        <v>139</v>
      </c>
      <c r="DM1696" s="26" t="s">
        <v>139</v>
      </c>
      <c r="DN1696" s="26" t="s">
        <v>139</v>
      </c>
      <c r="DO1696" s="26" t="s">
        <v>139</v>
      </c>
    </row>
    <row r="1697" spans="1:119" ht="20.100000000000001" customHeight="1" x14ac:dyDescent="0.25">
      <c r="A1697" s="29" t="str">
        <f t="shared" si="364"/>
        <v>Komisyon Fanm Viktim pou Viktim (Victim for Victim Women’s Commission)1</v>
      </c>
      <c r="B1697" s="29" t="str">
        <f t="shared" si="365"/>
        <v>Komisyon Fanm Viktim pou Viktim (Victim for Victim Women’s Commission)</v>
      </c>
      <c r="C1697" s="29">
        <f t="shared" si="366"/>
        <v>1</v>
      </c>
      <c r="D1697" s="30" t="str">
        <f t="shared" si="367"/>
        <v>Americas</v>
      </c>
      <c r="E1697" s="30" t="str">
        <f t="shared" si="368"/>
        <v>Port-au-Prince, Haiti</v>
      </c>
      <c r="F1697" s="31">
        <f t="shared" si="369"/>
        <v>0</v>
      </c>
      <c r="G1697" s="31">
        <f t="shared" si="370"/>
        <v>0</v>
      </c>
      <c r="H1697" s="31">
        <f t="shared" si="371"/>
        <v>0</v>
      </c>
      <c r="I1697" s="31">
        <f t="shared" si="372"/>
        <v>0</v>
      </c>
      <c r="J1697" s="31">
        <f t="shared" si="373"/>
        <v>0</v>
      </c>
      <c r="K1697" s="31">
        <f t="shared" si="374"/>
        <v>0</v>
      </c>
      <c r="L1697" s="31">
        <f t="shared" si="375"/>
        <v>0</v>
      </c>
      <c r="M1697" s="31">
        <f t="shared" si="376"/>
        <v>0</v>
      </c>
      <c r="N1697" s="31">
        <f t="shared" si="377"/>
        <v>0</v>
      </c>
      <c r="O1697" s="26" t="s">
        <v>9420</v>
      </c>
      <c r="P1697" s="26" t="s">
        <v>108</v>
      </c>
      <c r="Q1697" s="27">
        <v>40469</v>
      </c>
      <c r="R1697" s="26" t="s">
        <v>155</v>
      </c>
      <c r="S1697" s="26" t="s">
        <v>332</v>
      </c>
      <c r="T1697" s="26" t="s">
        <v>333</v>
      </c>
      <c r="U1697" s="26" t="s">
        <v>112</v>
      </c>
      <c r="V1697" s="26" t="s">
        <v>15731</v>
      </c>
      <c r="W1697" s="26" t="s">
        <v>1065</v>
      </c>
      <c r="X1697" s="26" t="s">
        <v>1066</v>
      </c>
      <c r="Y1697" s="26" t="s">
        <v>9375</v>
      </c>
      <c r="Z1697" s="26" t="s">
        <v>9376</v>
      </c>
      <c r="AA1697" s="24"/>
      <c r="AB1697" s="26" t="s">
        <v>117</v>
      </c>
      <c r="AC1697" s="28">
        <v>12000</v>
      </c>
      <c r="AD1697" s="24"/>
      <c r="AE1697" s="24"/>
      <c r="AF1697" s="26" t="s">
        <v>139</v>
      </c>
      <c r="AG1697" s="26" t="s">
        <v>224</v>
      </c>
      <c r="AH1697" s="26" t="s">
        <v>158</v>
      </c>
      <c r="AI1697" s="28">
        <v>12000</v>
      </c>
      <c r="AJ1697" s="24"/>
      <c r="AK1697" s="26" t="s">
        <v>9412</v>
      </c>
      <c r="AL1697" s="26" t="s">
        <v>9413</v>
      </c>
      <c r="AM1697" s="26" t="s">
        <v>9421</v>
      </c>
      <c r="AN1697" s="26" t="s">
        <v>9422</v>
      </c>
      <c r="AO1697" s="26" t="s">
        <v>9423</v>
      </c>
      <c r="AP1697" s="24"/>
      <c r="AQ1697" s="24"/>
      <c r="AR1697" s="24"/>
      <c r="AS1697" s="24"/>
      <c r="AT1697" s="24"/>
      <c r="AU1697" s="24"/>
      <c r="AV1697" s="24"/>
      <c r="AW1697" s="28">
        <v>74559</v>
      </c>
      <c r="AX1697" s="26">
        <v>100</v>
      </c>
      <c r="AY1697" s="28">
        <v>0</v>
      </c>
      <c r="AZ1697" s="28">
        <v>0</v>
      </c>
      <c r="BA1697" s="26">
        <v>0</v>
      </c>
      <c r="BB1697" s="24"/>
      <c r="BC1697" s="26" t="s">
        <v>9382</v>
      </c>
      <c r="BD1697" s="24"/>
      <c r="BE1697" s="24"/>
      <c r="BF1697" s="26" t="s">
        <v>620</v>
      </c>
      <c r="BG1697" s="26" t="s">
        <v>261</v>
      </c>
      <c r="BH1697" s="26" t="s">
        <v>9424</v>
      </c>
      <c r="BI1697" s="26" t="s">
        <v>261</v>
      </c>
      <c r="BJ1697" s="26" t="s">
        <v>9425</v>
      </c>
      <c r="BK1697" s="26" t="s">
        <v>261</v>
      </c>
      <c r="BL1697" s="26" t="s">
        <v>4002</v>
      </c>
      <c r="BM1697" s="26" t="s">
        <v>261</v>
      </c>
      <c r="BN1697" s="26" t="s">
        <v>9426</v>
      </c>
      <c r="BO1697" s="26" t="s">
        <v>261</v>
      </c>
      <c r="BP1697" s="26" t="s">
        <v>9427</v>
      </c>
      <c r="BQ1697" s="26" t="s">
        <v>261</v>
      </c>
      <c r="BR1697" s="26">
        <v>0</v>
      </c>
      <c r="BS1697" s="26">
        <v>0</v>
      </c>
      <c r="BT1697" s="26">
        <v>0</v>
      </c>
      <c r="BU1697" s="26">
        <v>0</v>
      </c>
      <c r="BV1697" s="26">
        <v>0</v>
      </c>
      <c r="BW1697" s="26">
        <v>0</v>
      </c>
      <c r="BX1697" s="26">
        <v>0</v>
      </c>
      <c r="BY1697" s="26">
        <v>0</v>
      </c>
      <c r="BZ1697" s="24"/>
      <c r="CA1697" s="24"/>
      <c r="CB1697" s="24"/>
      <c r="CC1697" s="24"/>
      <c r="CD1697" s="24"/>
      <c r="CE1697" s="24"/>
      <c r="CF1697" s="24"/>
      <c r="CG1697" s="24"/>
      <c r="CH1697" s="24"/>
      <c r="CI1697" s="24"/>
      <c r="CJ1697" s="24"/>
      <c r="CK1697" s="24"/>
      <c r="CL1697" s="24"/>
      <c r="CM1697" s="24"/>
      <c r="CN1697" s="24"/>
      <c r="CO1697" s="24"/>
      <c r="CP1697" s="24"/>
      <c r="CQ1697" s="24"/>
      <c r="CR1697" s="24"/>
      <c r="CS1697" s="24"/>
      <c r="CT1697" s="24"/>
      <c r="CU1697" s="24"/>
      <c r="CV1697" s="24"/>
      <c r="CW1697" s="24"/>
      <c r="CX1697" s="24"/>
      <c r="CY1697" s="24"/>
      <c r="CZ1697" s="24"/>
      <c r="DA1697" s="24"/>
      <c r="DB1697" s="24"/>
      <c r="DC1697" s="24"/>
      <c r="DD1697" s="24"/>
      <c r="DE1697" s="24"/>
      <c r="DF1697" s="26" t="s">
        <v>139</v>
      </c>
      <c r="DG1697" s="26" t="s">
        <v>139</v>
      </c>
      <c r="DH1697" s="26" t="s">
        <v>139</v>
      </c>
      <c r="DI1697" s="26" t="s">
        <v>139</v>
      </c>
      <c r="DJ1697" s="26" t="s">
        <v>139</v>
      </c>
      <c r="DK1697" s="26" t="s">
        <v>139</v>
      </c>
      <c r="DL1697" s="26" t="s">
        <v>139</v>
      </c>
      <c r="DM1697" s="26" t="s">
        <v>139</v>
      </c>
      <c r="DN1697" s="26" t="s">
        <v>139</v>
      </c>
      <c r="DO1697" s="26" t="s">
        <v>139</v>
      </c>
    </row>
    <row r="1698" spans="1:119" ht="20.100000000000001" customHeight="1" x14ac:dyDescent="0.25">
      <c r="A1698" s="29" t="str">
        <f t="shared" si="364"/>
        <v/>
      </c>
      <c r="B1698" s="29" t="str">
        <f t="shared" si="365"/>
        <v>Kudirat Initiative for Democracy</v>
      </c>
      <c r="C1698" s="29">
        <f t="shared" si="366"/>
        <v>0</v>
      </c>
      <c r="D1698" s="30" t="str">
        <f t="shared" si="367"/>
        <v>Africa and the Middle East</v>
      </c>
      <c r="E1698" s="30" t="str">
        <f t="shared" si="368"/>
        <v>Nigeria</v>
      </c>
      <c r="F1698" s="31">
        <f t="shared" si="369"/>
        <v>0</v>
      </c>
      <c r="G1698" s="31">
        <f t="shared" si="370"/>
        <v>0</v>
      </c>
      <c r="H1698" s="31">
        <f t="shared" si="371"/>
        <v>0</v>
      </c>
      <c r="I1698" s="31">
        <f t="shared" si="372"/>
        <v>0</v>
      </c>
      <c r="J1698" s="31">
        <f t="shared" si="373"/>
        <v>0</v>
      </c>
      <c r="K1698" s="31">
        <f t="shared" si="374"/>
        <v>0</v>
      </c>
      <c r="L1698" s="31">
        <f t="shared" si="375"/>
        <v>0</v>
      </c>
      <c r="M1698" s="31">
        <f t="shared" si="376"/>
        <v>0</v>
      </c>
      <c r="N1698" s="31">
        <f t="shared" si="377"/>
        <v>0</v>
      </c>
      <c r="O1698" s="26" t="s">
        <v>9428</v>
      </c>
      <c r="P1698" s="26" t="s">
        <v>108</v>
      </c>
      <c r="Q1698" s="27">
        <v>40945</v>
      </c>
      <c r="R1698" s="24"/>
      <c r="S1698" s="24"/>
      <c r="T1698" s="26" t="s">
        <v>175</v>
      </c>
      <c r="U1698" s="24"/>
      <c r="V1698" s="26" t="s">
        <v>169</v>
      </c>
      <c r="W1698" s="26" t="s">
        <v>3172</v>
      </c>
      <c r="X1698" s="24"/>
      <c r="Y1698" s="26" t="s">
        <v>9429</v>
      </c>
      <c r="Z1698" s="24"/>
      <c r="AA1698" s="24"/>
      <c r="AB1698" s="26" t="s">
        <v>228</v>
      </c>
      <c r="AC1698" s="28">
        <v>25000</v>
      </c>
      <c r="AD1698" s="24"/>
      <c r="AE1698" s="24"/>
      <c r="AF1698" s="26" t="s">
        <v>139</v>
      </c>
      <c r="AG1698" s="26" t="s">
        <v>312</v>
      </c>
      <c r="AH1698" s="24"/>
      <c r="AI1698" s="28">
        <v>25000</v>
      </c>
      <c r="AJ1698" s="24"/>
      <c r="AK1698" s="24"/>
      <c r="AL1698" s="24"/>
      <c r="AM1698" s="26" t="s">
        <v>9430</v>
      </c>
      <c r="AN1698" s="26" t="s">
        <v>9431</v>
      </c>
      <c r="AO1698" s="24"/>
      <c r="AP1698" s="24"/>
      <c r="AQ1698" s="24"/>
      <c r="AR1698" s="24"/>
      <c r="AS1698" s="24"/>
      <c r="AT1698" s="24"/>
      <c r="AU1698" s="24"/>
      <c r="AV1698" s="24"/>
      <c r="AW1698" s="28">
        <v>276391</v>
      </c>
      <c r="AX1698" s="26">
        <v>418</v>
      </c>
      <c r="AY1698" s="28">
        <v>0</v>
      </c>
      <c r="AZ1698" s="28">
        <v>0</v>
      </c>
      <c r="BA1698" s="26">
        <v>0</v>
      </c>
      <c r="BB1698" s="24"/>
      <c r="BC1698" s="24"/>
      <c r="BD1698" s="24"/>
      <c r="BE1698" s="24"/>
      <c r="BF1698" s="24"/>
      <c r="BG1698" s="24"/>
      <c r="BH1698" s="24"/>
      <c r="BI1698" s="24"/>
      <c r="BJ1698" s="24"/>
      <c r="BK1698" s="24"/>
      <c r="BL1698" s="24"/>
      <c r="BM1698" s="24"/>
      <c r="BN1698" s="24"/>
      <c r="BO1698" s="24"/>
      <c r="BP1698" s="24"/>
      <c r="BQ1698" s="24"/>
      <c r="BR1698" s="26">
        <v>0</v>
      </c>
      <c r="BS1698" s="26">
        <v>0</v>
      </c>
      <c r="BT1698" s="26">
        <v>0</v>
      </c>
      <c r="BU1698" s="26">
        <v>0</v>
      </c>
      <c r="BV1698" s="26">
        <v>0</v>
      </c>
      <c r="BW1698" s="26">
        <v>0</v>
      </c>
      <c r="BX1698" s="26">
        <v>0</v>
      </c>
      <c r="BY1698" s="26">
        <v>0</v>
      </c>
      <c r="BZ1698" s="24"/>
      <c r="CA1698" s="24"/>
      <c r="CB1698" s="24"/>
      <c r="CC1698" s="24"/>
      <c r="CD1698" s="24"/>
      <c r="CE1698" s="24"/>
      <c r="CF1698" s="24"/>
      <c r="CG1698" s="24"/>
      <c r="CH1698" s="24"/>
      <c r="CI1698" s="24"/>
      <c r="CJ1698" s="24"/>
      <c r="CK1698" s="24"/>
      <c r="CL1698" s="24"/>
      <c r="CM1698" s="24"/>
      <c r="CN1698" s="24"/>
      <c r="CO1698" s="24"/>
      <c r="CP1698" s="24"/>
      <c r="CQ1698" s="24"/>
      <c r="CR1698" s="24"/>
      <c r="CS1698" s="24"/>
      <c r="CT1698" s="24"/>
      <c r="CU1698" s="24"/>
      <c r="CV1698" s="24"/>
      <c r="CW1698" s="24"/>
      <c r="CX1698" s="24"/>
      <c r="CY1698" s="24"/>
      <c r="CZ1698" s="24"/>
      <c r="DA1698" s="24"/>
      <c r="DB1698" s="24"/>
      <c r="DC1698" s="24"/>
      <c r="DD1698" s="24"/>
      <c r="DE1698" s="24"/>
      <c r="DF1698" s="26" t="s">
        <v>139</v>
      </c>
      <c r="DG1698" s="26" t="s">
        <v>139</v>
      </c>
      <c r="DH1698" s="26" t="s">
        <v>139</v>
      </c>
      <c r="DI1698" s="26" t="s">
        <v>139</v>
      </c>
      <c r="DJ1698" s="26" t="s">
        <v>139</v>
      </c>
      <c r="DK1698" s="26" t="s">
        <v>139</v>
      </c>
      <c r="DL1698" s="26" t="s">
        <v>139</v>
      </c>
      <c r="DM1698" s="26" t="s">
        <v>139</v>
      </c>
      <c r="DN1698" s="26" t="s">
        <v>139</v>
      </c>
      <c r="DO1698" s="26" t="s">
        <v>139</v>
      </c>
    </row>
    <row r="1699" spans="1:119" ht="35.1" customHeight="1" x14ac:dyDescent="0.25">
      <c r="A1699" s="29" t="str">
        <f t="shared" si="364"/>
        <v/>
      </c>
      <c r="B1699" s="29" t="str">
        <f t="shared" si="365"/>
        <v>Kudirat Initiative for Democracy</v>
      </c>
      <c r="C1699" s="29">
        <f t="shared" si="366"/>
        <v>0</v>
      </c>
      <c r="D1699" s="30" t="str">
        <f t="shared" si="367"/>
        <v>Africa and the Middle East</v>
      </c>
      <c r="E1699" s="30" t="str">
        <f t="shared" si="368"/>
        <v>Nigeria</v>
      </c>
      <c r="F1699" s="31">
        <f t="shared" si="369"/>
        <v>0</v>
      </c>
      <c r="G1699" s="31">
        <f t="shared" si="370"/>
        <v>0</v>
      </c>
      <c r="H1699" s="31">
        <f t="shared" si="371"/>
        <v>0</v>
      </c>
      <c r="I1699" s="31">
        <f t="shared" si="372"/>
        <v>0</v>
      </c>
      <c r="J1699" s="31">
        <f t="shared" si="373"/>
        <v>0</v>
      </c>
      <c r="K1699" s="31">
        <f t="shared" si="374"/>
        <v>0</v>
      </c>
      <c r="L1699" s="31">
        <f t="shared" si="375"/>
        <v>0</v>
      </c>
      <c r="M1699" s="31">
        <f t="shared" si="376"/>
        <v>0</v>
      </c>
      <c r="N1699" s="31">
        <f t="shared" si="377"/>
        <v>0</v>
      </c>
      <c r="O1699" s="26" t="s">
        <v>16224</v>
      </c>
      <c r="P1699" s="26" t="s">
        <v>108</v>
      </c>
      <c r="Q1699" s="27">
        <v>40918</v>
      </c>
      <c r="R1699" s="24"/>
      <c r="S1699" s="24"/>
      <c r="T1699" s="26" t="s">
        <v>175</v>
      </c>
      <c r="U1699" s="24"/>
      <c r="V1699" s="26" t="s">
        <v>169</v>
      </c>
      <c r="W1699" s="26" t="s">
        <v>3172</v>
      </c>
      <c r="X1699" s="24"/>
      <c r="Y1699" s="26" t="s">
        <v>9429</v>
      </c>
      <c r="Z1699" s="24"/>
      <c r="AA1699" s="24"/>
      <c r="AB1699" s="26" t="s">
        <v>15766</v>
      </c>
      <c r="AC1699" s="28">
        <v>1000</v>
      </c>
      <c r="AD1699" s="24"/>
      <c r="AE1699" s="24"/>
      <c r="AF1699" s="26" t="s">
        <v>139</v>
      </c>
      <c r="AG1699" s="26" t="s">
        <v>312</v>
      </c>
      <c r="AH1699" s="24"/>
      <c r="AI1699" s="28">
        <v>1000</v>
      </c>
      <c r="AJ1699" s="24"/>
      <c r="AK1699" s="24"/>
      <c r="AL1699" s="24"/>
      <c r="AM1699" s="24"/>
      <c r="AN1699" s="24"/>
      <c r="AO1699" s="24"/>
      <c r="AP1699" s="24"/>
      <c r="AQ1699" s="24"/>
      <c r="AR1699" s="24"/>
      <c r="AS1699" s="24"/>
      <c r="AT1699" s="24"/>
      <c r="AU1699" s="24"/>
      <c r="AV1699" s="24"/>
      <c r="AW1699" s="24"/>
      <c r="AX1699" s="24"/>
      <c r="AY1699" s="24"/>
      <c r="AZ1699" s="24"/>
      <c r="BA1699" s="24"/>
      <c r="BB1699" s="24"/>
      <c r="BC1699" s="24"/>
      <c r="BD1699" s="24"/>
      <c r="BE1699" s="24"/>
      <c r="BF1699" s="24"/>
      <c r="BG1699" s="24"/>
      <c r="BH1699" s="24"/>
      <c r="BI1699" s="24"/>
      <c r="BJ1699" s="24"/>
      <c r="BK1699" s="24"/>
      <c r="BL1699" s="24"/>
      <c r="BM1699" s="24"/>
      <c r="BN1699" s="24"/>
      <c r="BO1699" s="24"/>
      <c r="BP1699" s="24"/>
      <c r="BQ1699" s="24"/>
      <c r="BR1699" s="24"/>
      <c r="BS1699" s="24"/>
      <c r="BT1699" s="24"/>
      <c r="BU1699" s="24"/>
      <c r="BV1699" s="24"/>
      <c r="BW1699" s="24"/>
      <c r="BX1699" s="24"/>
      <c r="BY1699" s="24"/>
      <c r="BZ1699" s="24"/>
      <c r="CA1699" s="24"/>
      <c r="CB1699" s="24"/>
      <c r="CC1699" s="24"/>
      <c r="CD1699" s="24"/>
      <c r="CE1699" s="24"/>
      <c r="CF1699" s="24"/>
      <c r="CG1699" s="24"/>
      <c r="CH1699" s="24"/>
      <c r="CI1699" s="24"/>
      <c r="CJ1699" s="24"/>
      <c r="CK1699" s="24"/>
      <c r="CL1699" s="24"/>
      <c r="CM1699" s="24"/>
      <c r="CN1699" s="24"/>
      <c r="CO1699" s="24"/>
      <c r="CP1699" s="24"/>
      <c r="CQ1699" s="24"/>
      <c r="CR1699" s="24"/>
      <c r="CS1699" s="24"/>
      <c r="CT1699" s="24"/>
      <c r="CU1699" s="24"/>
      <c r="CV1699" s="24"/>
      <c r="CW1699" s="24"/>
      <c r="CX1699" s="24"/>
      <c r="CY1699" s="24"/>
      <c r="CZ1699" s="24"/>
      <c r="DA1699" s="24"/>
      <c r="DB1699" s="24"/>
      <c r="DC1699" s="24"/>
      <c r="DD1699" s="24"/>
      <c r="DE1699" s="24"/>
      <c r="DF1699" s="26" t="s">
        <v>139</v>
      </c>
      <c r="DG1699" s="26" t="s">
        <v>139</v>
      </c>
      <c r="DH1699" s="26" t="s">
        <v>139</v>
      </c>
      <c r="DI1699" s="26" t="s">
        <v>139</v>
      </c>
      <c r="DJ1699" s="26" t="s">
        <v>139</v>
      </c>
      <c r="DK1699" s="26" t="s">
        <v>139</v>
      </c>
      <c r="DL1699" s="26" t="s">
        <v>139</v>
      </c>
      <c r="DM1699" s="26" t="s">
        <v>139</v>
      </c>
      <c r="DN1699" s="26" t="s">
        <v>139</v>
      </c>
      <c r="DO1699" s="26" t="s">
        <v>139</v>
      </c>
    </row>
    <row r="1700" spans="1:119" ht="20.100000000000001" customHeight="1" x14ac:dyDescent="0.25">
      <c r="A1700" s="29" t="str">
        <f t="shared" si="364"/>
        <v/>
      </c>
      <c r="B1700" s="29" t="str">
        <f t="shared" si="365"/>
        <v>Kudirat Initiative for Democracy</v>
      </c>
      <c r="C1700" s="29">
        <f t="shared" si="366"/>
        <v>0</v>
      </c>
      <c r="D1700" s="30" t="str">
        <f t="shared" si="367"/>
        <v>Africa and the Middle East</v>
      </c>
      <c r="E1700" s="30" t="str">
        <f t="shared" si="368"/>
        <v>Nigeria</v>
      </c>
      <c r="F1700" s="31">
        <f t="shared" si="369"/>
        <v>0</v>
      </c>
      <c r="G1700" s="31">
        <f t="shared" si="370"/>
        <v>0</v>
      </c>
      <c r="H1700" s="31">
        <f t="shared" si="371"/>
        <v>0</v>
      </c>
      <c r="I1700" s="31">
        <f t="shared" si="372"/>
        <v>0</v>
      </c>
      <c r="J1700" s="31">
        <f t="shared" si="373"/>
        <v>0</v>
      </c>
      <c r="K1700" s="31">
        <f t="shared" si="374"/>
        <v>0</v>
      </c>
      <c r="L1700" s="31">
        <f t="shared" si="375"/>
        <v>0</v>
      </c>
      <c r="M1700" s="31">
        <f t="shared" si="376"/>
        <v>0</v>
      </c>
      <c r="N1700" s="31">
        <f t="shared" si="377"/>
        <v>0</v>
      </c>
      <c r="O1700" s="26" t="s">
        <v>16225</v>
      </c>
      <c r="P1700" s="26" t="s">
        <v>108</v>
      </c>
      <c r="Q1700" s="27">
        <v>41085</v>
      </c>
      <c r="R1700" s="24"/>
      <c r="S1700" s="24"/>
      <c r="T1700" s="26" t="s">
        <v>175</v>
      </c>
      <c r="U1700" s="24"/>
      <c r="V1700" s="26" t="s">
        <v>169</v>
      </c>
      <c r="W1700" s="26" t="s">
        <v>3172</v>
      </c>
      <c r="X1700" s="24"/>
      <c r="Y1700" s="26" t="s">
        <v>9429</v>
      </c>
      <c r="Z1700" s="24"/>
      <c r="AA1700" s="24"/>
      <c r="AB1700" s="26" t="s">
        <v>15766</v>
      </c>
      <c r="AC1700" s="28">
        <v>2200</v>
      </c>
      <c r="AD1700" s="24"/>
      <c r="AE1700" s="24"/>
      <c r="AF1700" s="26" t="s">
        <v>139</v>
      </c>
      <c r="AG1700" s="26" t="s">
        <v>312</v>
      </c>
      <c r="AH1700" s="24"/>
      <c r="AI1700" s="28">
        <v>2200</v>
      </c>
      <c r="AJ1700" s="24"/>
      <c r="AK1700" s="24"/>
      <c r="AL1700" s="24"/>
      <c r="AM1700" s="24"/>
      <c r="AN1700" s="24"/>
      <c r="AO1700" s="24"/>
      <c r="AP1700" s="24"/>
      <c r="AQ1700" s="24"/>
      <c r="AR1700" s="24"/>
      <c r="AS1700" s="24"/>
      <c r="AT1700" s="24"/>
      <c r="AU1700" s="24"/>
      <c r="AV1700" s="24"/>
      <c r="AW1700" s="24"/>
      <c r="AX1700" s="24"/>
      <c r="AY1700" s="24"/>
      <c r="AZ1700" s="24"/>
      <c r="BA1700" s="24"/>
      <c r="BB1700" s="24"/>
      <c r="BC1700" s="24"/>
      <c r="BD1700" s="24"/>
      <c r="BE1700" s="24"/>
      <c r="BF1700" s="24"/>
      <c r="BG1700" s="24"/>
      <c r="BH1700" s="24"/>
      <c r="BI1700" s="24"/>
      <c r="BJ1700" s="24"/>
      <c r="BK1700" s="24"/>
      <c r="BL1700" s="24"/>
      <c r="BM1700" s="24"/>
      <c r="BN1700" s="24"/>
      <c r="BO1700" s="24"/>
      <c r="BP1700" s="24"/>
      <c r="BQ1700" s="24"/>
      <c r="BR1700" s="24"/>
      <c r="BS1700" s="24"/>
      <c r="BT1700" s="24"/>
      <c r="BU1700" s="24"/>
      <c r="BV1700" s="24"/>
      <c r="BW1700" s="24"/>
      <c r="BX1700" s="24"/>
      <c r="BY1700" s="24"/>
      <c r="BZ1700" s="24"/>
      <c r="CA1700" s="24"/>
      <c r="CB1700" s="24"/>
      <c r="CC1700" s="24"/>
      <c r="CD1700" s="24"/>
      <c r="CE1700" s="24"/>
      <c r="CF1700" s="24"/>
      <c r="CG1700" s="24"/>
      <c r="CH1700" s="24"/>
      <c r="CI1700" s="24"/>
      <c r="CJ1700" s="24"/>
      <c r="CK1700" s="24"/>
      <c r="CL1700" s="24"/>
      <c r="CM1700" s="24"/>
      <c r="CN1700" s="24"/>
      <c r="CO1700" s="24"/>
      <c r="CP1700" s="24"/>
      <c r="CQ1700" s="24"/>
      <c r="CR1700" s="24"/>
      <c r="CS1700" s="24"/>
      <c r="CT1700" s="24"/>
      <c r="CU1700" s="24"/>
      <c r="CV1700" s="24"/>
      <c r="CW1700" s="24"/>
      <c r="CX1700" s="24"/>
      <c r="CY1700" s="24"/>
      <c r="CZ1700" s="24"/>
      <c r="DA1700" s="24"/>
      <c r="DB1700" s="24"/>
      <c r="DC1700" s="24"/>
      <c r="DD1700" s="24"/>
      <c r="DE1700" s="24"/>
      <c r="DF1700" s="26" t="s">
        <v>139</v>
      </c>
      <c r="DG1700" s="26" t="s">
        <v>139</v>
      </c>
      <c r="DH1700" s="26" t="s">
        <v>139</v>
      </c>
      <c r="DI1700" s="26" t="s">
        <v>139</v>
      </c>
      <c r="DJ1700" s="26" t="s">
        <v>139</v>
      </c>
      <c r="DK1700" s="26" t="s">
        <v>139</v>
      </c>
      <c r="DL1700" s="26" t="s">
        <v>139</v>
      </c>
      <c r="DM1700" s="26" t="s">
        <v>139</v>
      </c>
      <c r="DN1700" s="26" t="s">
        <v>139</v>
      </c>
      <c r="DO1700" s="26" t="s">
        <v>139</v>
      </c>
    </row>
    <row r="1701" spans="1:119" ht="20.100000000000001" customHeight="1" x14ac:dyDescent="0.25">
      <c r="A1701" s="29" t="str">
        <f t="shared" si="364"/>
        <v>Kudirat Initiative for Democracy6</v>
      </c>
      <c r="B1701" s="29" t="str">
        <f t="shared" si="365"/>
        <v>Kudirat Initiative for Democracy</v>
      </c>
      <c r="C1701" s="29">
        <f t="shared" si="366"/>
        <v>6</v>
      </c>
      <c r="D1701" s="30" t="str">
        <f t="shared" si="367"/>
        <v>Africa and the Middle East</v>
      </c>
      <c r="E1701" s="30" t="str">
        <f t="shared" si="368"/>
        <v>Nigeria</v>
      </c>
      <c r="F1701" s="31">
        <f t="shared" si="369"/>
        <v>3</v>
      </c>
      <c r="G1701" s="31">
        <f t="shared" si="370"/>
        <v>2</v>
      </c>
      <c r="H1701" s="31">
        <f t="shared" si="371"/>
        <v>2</v>
      </c>
      <c r="I1701" s="31">
        <f t="shared" si="372"/>
        <v>3</v>
      </c>
      <c r="J1701" s="31">
        <f t="shared" si="373"/>
        <v>3</v>
      </c>
      <c r="K1701" s="31">
        <f t="shared" si="374"/>
        <v>3</v>
      </c>
      <c r="L1701" s="31">
        <f t="shared" si="375"/>
        <v>4</v>
      </c>
      <c r="M1701" s="31">
        <f t="shared" si="376"/>
        <v>2</v>
      </c>
      <c r="N1701" s="31">
        <f t="shared" si="377"/>
        <v>2.8</v>
      </c>
      <c r="O1701" s="26" t="s">
        <v>9432</v>
      </c>
      <c r="P1701" s="26" t="s">
        <v>108</v>
      </c>
      <c r="Q1701" s="27">
        <v>40835</v>
      </c>
      <c r="R1701" s="26" t="s">
        <v>305</v>
      </c>
      <c r="S1701" s="26" t="s">
        <v>321</v>
      </c>
      <c r="T1701" s="26" t="s">
        <v>175</v>
      </c>
      <c r="U1701" s="26" t="s">
        <v>307</v>
      </c>
      <c r="V1701" s="26" t="s">
        <v>169</v>
      </c>
      <c r="W1701" s="26" t="s">
        <v>3172</v>
      </c>
      <c r="X1701" s="24"/>
      <c r="Y1701" s="26" t="s">
        <v>9429</v>
      </c>
      <c r="Z1701" s="24"/>
      <c r="AA1701" s="24"/>
      <c r="AB1701" s="26" t="s">
        <v>117</v>
      </c>
      <c r="AC1701" s="28">
        <v>20000</v>
      </c>
      <c r="AD1701" s="24"/>
      <c r="AE1701" s="24"/>
      <c r="AF1701" s="26" t="s">
        <v>139</v>
      </c>
      <c r="AG1701" s="26" t="s">
        <v>312</v>
      </c>
      <c r="AH1701" s="26" t="s">
        <v>250</v>
      </c>
      <c r="AI1701" s="28">
        <v>20000</v>
      </c>
      <c r="AJ1701" s="24"/>
      <c r="AK1701" s="26" t="s">
        <v>9433</v>
      </c>
      <c r="AL1701" s="26" t="s">
        <v>9434</v>
      </c>
      <c r="AM1701" s="26" t="s">
        <v>9435</v>
      </c>
      <c r="AN1701" s="26" t="s">
        <v>9436</v>
      </c>
      <c r="AO1701" s="26" t="s">
        <v>9437</v>
      </c>
      <c r="AP1701" s="24"/>
      <c r="AQ1701" s="24"/>
      <c r="AR1701" s="24"/>
      <c r="AS1701" s="26" t="s">
        <v>9438</v>
      </c>
      <c r="AT1701" s="24"/>
      <c r="AU1701" s="26" t="s">
        <v>9439</v>
      </c>
      <c r="AV1701" s="24"/>
      <c r="AW1701" s="28">
        <v>276391</v>
      </c>
      <c r="AX1701" s="26">
        <v>440</v>
      </c>
      <c r="AY1701" s="28">
        <v>60</v>
      </c>
      <c r="AZ1701" s="28">
        <v>60</v>
      </c>
      <c r="BA1701" s="26">
        <v>0</v>
      </c>
      <c r="BB1701" s="26" t="s">
        <v>148</v>
      </c>
      <c r="BC1701" s="24"/>
      <c r="BD1701" s="24"/>
      <c r="BE1701" s="24"/>
      <c r="BF1701" s="26" t="s">
        <v>9440</v>
      </c>
      <c r="BG1701" s="26" t="s">
        <v>191</v>
      </c>
      <c r="BH1701" s="26" t="s">
        <v>4110</v>
      </c>
      <c r="BI1701" s="26" t="s">
        <v>170</v>
      </c>
      <c r="BJ1701" s="26" t="s">
        <v>9441</v>
      </c>
      <c r="BK1701" s="26" t="s">
        <v>367</v>
      </c>
      <c r="BL1701" s="26" t="s">
        <v>9442</v>
      </c>
      <c r="BM1701" s="26" t="s">
        <v>191</v>
      </c>
      <c r="BN1701" s="26" t="s">
        <v>4088</v>
      </c>
      <c r="BO1701" s="26" t="s">
        <v>191</v>
      </c>
      <c r="BP1701" s="24"/>
      <c r="BQ1701" s="24"/>
      <c r="BR1701" s="26">
        <v>3</v>
      </c>
      <c r="BS1701" s="26">
        <v>2</v>
      </c>
      <c r="BT1701" s="26">
        <v>2</v>
      </c>
      <c r="BU1701" s="26">
        <v>3</v>
      </c>
      <c r="BV1701" s="26">
        <v>3</v>
      </c>
      <c r="BW1701" s="26">
        <v>3</v>
      </c>
      <c r="BX1701" s="26">
        <v>4</v>
      </c>
      <c r="BY1701" s="26">
        <v>2</v>
      </c>
      <c r="BZ1701" s="24"/>
      <c r="CA1701" s="24"/>
      <c r="CB1701" s="24"/>
      <c r="CC1701" s="24"/>
      <c r="CD1701" s="24"/>
      <c r="CE1701" s="24"/>
      <c r="CF1701" s="24"/>
      <c r="CG1701" s="24"/>
      <c r="CH1701" s="24"/>
      <c r="CI1701" s="24"/>
      <c r="CJ1701" s="24"/>
      <c r="CK1701" s="24"/>
      <c r="CL1701" s="24"/>
      <c r="CM1701" s="24"/>
      <c r="CN1701" s="24"/>
      <c r="CO1701" s="24"/>
      <c r="CP1701" s="24"/>
      <c r="CQ1701" s="24"/>
      <c r="CR1701" s="24"/>
      <c r="CS1701" s="24"/>
      <c r="CT1701" s="24"/>
      <c r="CU1701" s="24"/>
      <c r="CV1701" s="24"/>
      <c r="CW1701" s="24"/>
      <c r="CX1701" s="24"/>
      <c r="CY1701" s="24"/>
      <c r="CZ1701" s="24"/>
      <c r="DA1701" s="24"/>
      <c r="DB1701" s="24"/>
      <c r="DC1701" s="24"/>
      <c r="DD1701" s="24"/>
      <c r="DE1701" s="24"/>
      <c r="DF1701" s="26" t="s">
        <v>139</v>
      </c>
      <c r="DG1701" s="26" t="s">
        <v>139</v>
      </c>
      <c r="DH1701" s="26" t="s">
        <v>139</v>
      </c>
      <c r="DI1701" s="26" t="s">
        <v>139</v>
      </c>
      <c r="DJ1701" s="26" t="s">
        <v>139</v>
      </c>
      <c r="DK1701" s="26" t="s">
        <v>139</v>
      </c>
      <c r="DL1701" s="26" t="s">
        <v>139</v>
      </c>
      <c r="DM1701" s="26" t="s">
        <v>139</v>
      </c>
      <c r="DN1701" s="26" t="s">
        <v>139</v>
      </c>
      <c r="DO1701" s="26" t="s">
        <v>139</v>
      </c>
    </row>
    <row r="1702" spans="1:119" ht="20.100000000000001" customHeight="1" x14ac:dyDescent="0.25">
      <c r="A1702" s="29" t="str">
        <f t="shared" si="364"/>
        <v>Kudirat Initiative for Democracy5</v>
      </c>
      <c r="B1702" s="29" t="str">
        <f t="shared" si="365"/>
        <v>Kudirat Initiative for Democracy</v>
      </c>
      <c r="C1702" s="29">
        <f t="shared" si="366"/>
        <v>5</v>
      </c>
      <c r="D1702" s="30" t="str">
        <f t="shared" si="367"/>
        <v>Africa and the Middle East</v>
      </c>
      <c r="E1702" s="30" t="str">
        <f t="shared" si="368"/>
        <v>Nigeria</v>
      </c>
      <c r="F1702" s="31">
        <f t="shared" si="369"/>
        <v>4</v>
      </c>
      <c r="G1702" s="31">
        <f t="shared" si="370"/>
        <v>2</v>
      </c>
      <c r="H1702" s="31">
        <f t="shared" si="371"/>
        <v>2</v>
      </c>
      <c r="I1702" s="31">
        <f t="shared" si="372"/>
        <v>3</v>
      </c>
      <c r="J1702" s="31">
        <f t="shared" si="373"/>
        <v>3</v>
      </c>
      <c r="K1702" s="31">
        <f t="shared" si="374"/>
        <v>3</v>
      </c>
      <c r="L1702" s="31">
        <f t="shared" si="375"/>
        <v>4</v>
      </c>
      <c r="M1702" s="31">
        <f t="shared" si="376"/>
        <v>2</v>
      </c>
      <c r="N1702" s="31">
        <f t="shared" si="377"/>
        <v>2.9</v>
      </c>
      <c r="O1702" s="26" t="s">
        <v>9443</v>
      </c>
      <c r="P1702" s="26" t="s">
        <v>108</v>
      </c>
      <c r="Q1702" s="27">
        <v>40469</v>
      </c>
      <c r="R1702" s="26" t="s">
        <v>109</v>
      </c>
      <c r="S1702" s="26" t="s">
        <v>332</v>
      </c>
      <c r="T1702" s="26" t="s">
        <v>333</v>
      </c>
      <c r="U1702" s="26" t="s">
        <v>307</v>
      </c>
      <c r="V1702" s="26" t="s">
        <v>169</v>
      </c>
      <c r="W1702" s="26" t="s">
        <v>3172</v>
      </c>
      <c r="X1702" s="24"/>
      <c r="Y1702" s="26" t="s">
        <v>9429</v>
      </c>
      <c r="Z1702" s="24"/>
      <c r="AA1702" s="24"/>
      <c r="AB1702" s="26" t="s">
        <v>117</v>
      </c>
      <c r="AC1702" s="28">
        <v>16000</v>
      </c>
      <c r="AD1702" s="24"/>
      <c r="AE1702" s="24"/>
      <c r="AF1702" s="26" t="s">
        <v>139</v>
      </c>
      <c r="AG1702" s="26" t="s">
        <v>312</v>
      </c>
      <c r="AH1702" s="26" t="s">
        <v>176</v>
      </c>
      <c r="AI1702" s="28">
        <v>16000</v>
      </c>
      <c r="AJ1702" s="24"/>
      <c r="AK1702" s="26" t="s">
        <v>9433</v>
      </c>
      <c r="AL1702" s="26" t="s">
        <v>9434</v>
      </c>
      <c r="AM1702" s="26" t="s">
        <v>9444</v>
      </c>
      <c r="AN1702" s="26" t="s">
        <v>9445</v>
      </c>
      <c r="AO1702" s="26" t="s">
        <v>9446</v>
      </c>
      <c r="AP1702" s="24"/>
      <c r="AQ1702" s="24"/>
      <c r="AR1702" s="24"/>
      <c r="AS1702" s="24"/>
      <c r="AT1702" s="24"/>
      <c r="AU1702" s="26" t="s">
        <v>9447</v>
      </c>
      <c r="AV1702" s="24"/>
      <c r="AW1702" s="28">
        <v>210464</v>
      </c>
      <c r="AX1702" s="26">
        <v>418</v>
      </c>
      <c r="AY1702" s="28">
        <v>300</v>
      </c>
      <c r="AZ1702" s="28">
        <v>250</v>
      </c>
      <c r="BA1702" s="26">
        <v>0</v>
      </c>
      <c r="BB1702" s="26" t="s">
        <v>241</v>
      </c>
      <c r="BC1702" s="24"/>
      <c r="BD1702" s="24"/>
      <c r="BE1702" s="24"/>
      <c r="BF1702" s="26" t="s">
        <v>4088</v>
      </c>
      <c r="BG1702" s="26" t="s">
        <v>261</v>
      </c>
      <c r="BH1702" s="26" t="s">
        <v>9448</v>
      </c>
      <c r="BI1702" s="26" t="s">
        <v>261</v>
      </c>
      <c r="BJ1702" s="26" t="s">
        <v>9449</v>
      </c>
      <c r="BK1702" s="26" t="s">
        <v>3172</v>
      </c>
      <c r="BL1702" s="26" t="s">
        <v>9450</v>
      </c>
      <c r="BM1702" s="26" t="s">
        <v>3172</v>
      </c>
      <c r="BN1702" s="24"/>
      <c r="BO1702" s="24"/>
      <c r="BP1702" s="24"/>
      <c r="BQ1702" s="24"/>
      <c r="BR1702" s="26">
        <v>4</v>
      </c>
      <c r="BS1702" s="26">
        <v>2</v>
      </c>
      <c r="BT1702" s="26">
        <v>2</v>
      </c>
      <c r="BU1702" s="26">
        <v>3</v>
      </c>
      <c r="BV1702" s="26">
        <v>3</v>
      </c>
      <c r="BW1702" s="26">
        <v>3</v>
      </c>
      <c r="BX1702" s="26">
        <v>4</v>
      </c>
      <c r="BY1702" s="26">
        <v>2</v>
      </c>
      <c r="BZ1702" s="24"/>
      <c r="CA1702" s="24"/>
      <c r="CB1702" s="24"/>
      <c r="CC1702" s="24"/>
      <c r="CD1702" s="24"/>
      <c r="CE1702" s="24"/>
      <c r="CF1702" s="24"/>
      <c r="CG1702" s="24"/>
      <c r="CH1702" s="24"/>
      <c r="CI1702" s="24"/>
      <c r="CJ1702" s="24"/>
      <c r="CK1702" s="24"/>
      <c r="CL1702" s="24"/>
      <c r="CM1702" s="24"/>
      <c r="CN1702" s="24"/>
      <c r="CO1702" s="24"/>
      <c r="CP1702" s="24"/>
      <c r="CQ1702" s="24"/>
      <c r="CR1702" s="24"/>
      <c r="CS1702" s="24"/>
      <c r="CT1702" s="24"/>
      <c r="CU1702" s="24"/>
      <c r="CV1702" s="24"/>
      <c r="CW1702" s="24"/>
      <c r="CX1702" s="24"/>
      <c r="CY1702" s="24"/>
      <c r="CZ1702" s="24"/>
      <c r="DA1702" s="24"/>
      <c r="DB1702" s="24"/>
      <c r="DC1702" s="24"/>
      <c r="DD1702" s="24"/>
      <c r="DE1702" s="24"/>
      <c r="DF1702" s="26" t="s">
        <v>139</v>
      </c>
      <c r="DG1702" s="26" t="s">
        <v>139</v>
      </c>
      <c r="DH1702" s="26" t="s">
        <v>139</v>
      </c>
      <c r="DI1702" s="26" t="s">
        <v>139</v>
      </c>
      <c r="DJ1702" s="26" t="s">
        <v>139</v>
      </c>
      <c r="DK1702" s="26" t="s">
        <v>139</v>
      </c>
      <c r="DL1702" s="26" t="s">
        <v>139</v>
      </c>
      <c r="DM1702" s="26" t="s">
        <v>139</v>
      </c>
      <c r="DN1702" s="26" t="s">
        <v>139</v>
      </c>
      <c r="DO1702" s="26" t="s">
        <v>139</v>
      </c>
    </row>
    <row r="1703" spans="1:119" ht="20.100000000000001" customHeight="1" x14ac:dyDescent="0.25">
      <c r="A1703" s="29" t="str">
        <f t="shared" si="364"/>
        <v/>
      </c>
      <c r="B1703" s="29" t="str">
        <f t="shared" si="365"/>
        <v>Kudirat Initiative for Democracy</v>
      </c>
      <c r="C1703" s="29">
        <f t="shared" si="366"/>
        <v>0</v>
      </c>
      <c r="D1703" s="30" t="str">
        <f t="shared" si="367"/>
        <v>Africa and the Middle East</v>
      </c>
      <c r="E1703" s="30" t="str">
        <f t="shared" si="368"/>
        <v>Nigeria</v>
      </c>
      <c r="F1703" s="31">
        <f t="shared" si="369"/>
        <v>0</v>
      </c>
      <c r="G1703" s="31">
        <f t="shared" si="370"/>
        <v>0</v>
      </c>
      <c r="H1703" s="31">
        <f t="shared" si="371"/>
        <v>0</v>
      </c>
      <c r="I1703" s="31">
        <f t="shared" si="372"/>
        <v>0</v>
      </c>
      <c r="J1703" s="31">
        <f t="shared" si="373"/>
        <v>0</v>
      </c>
      <c r="K1703" s="31">
        <f t="shared" si="374"/>
        <v>0</v>
      </c>
      <c r="L1703" s="31">
        <f t="shared" si="375"/>
        <v>0</v>
      </c>
      <c r="M1703" s="31">
        <f t="shared" si="376"/>
        <v>0</v>
      </c>
      <c r="N1703" s="31">
        <f t="shared" si="377"/>
        <v>0</v>
      </c>
      <c r="O1703" s="26" t="s">
        <v>16226</v>
      </c>
      <c r="P1703" s="26" t="s">
        <v>108</v>
      </c>
      <c r="Q1703" s="27">
        <v>40695</v>
      </c>
      <c r="R1703" s="24"/>
      <c r="S1703" s="24"/>
      <c r="T1703" s="26" t="s">
        <v>333</v>
      </c>
      <c r="U1703" s="24"/>
      <c r="V1703" s="26" t="s">
        <v>169</v>
      </c>
      <c r="W1703" s="26" t="s">
        <v>3172</v>
      </c>
      <c r="X1703" s="24"/>
      <c r="Y1703" s="26" t="s">
        <v>9429</v>
      </c>
      <c r="Z1703" s="24"/>
      <c r="AA1703" s="24"/>
      <c r="AB1703" s="26" t="s">
        <v>15736</v>
      </c>
      <c r="AC1703" s="28">
        <v>2035</v>
      </c>
      <c r="AD1703" s="24"/>
      <c r="AE1703" s="24"/>
      <c r="AF1703" s="26" t="s">
        <v>139</v>
      </c>
      <c r="AG1703" s="26" t="s">
        <v>312</v>
      </c>
      <c r="AH1703" s="24"/>
      <c r="AI1703" s="28">
        <v>2040</v>
      </c>
      <c r="AJ1703" s="24"/>
      <c r="AK1703" s="24"/>
      <c r="AL1703" s="24"/>
      <c r="AM1703" s="24"/>
      <c r="AN1703" s="24"/>
      <c r="AO1703" s="24"/>
      <c r="AP1703" s="24"/>
      <c r="AQ1703" s="24"/>
      <c r="AR1703" s="24"/>
      <c r="AS1703" s="24"/>
      <c r="AT1703" s="24"/>
      <c r="AU1703" s="24"/>
      <c r="AV1703" s="24"/>
      <c r="AW1703" s="28">
        <v>0</v>
      </c>
      <c r="AX1703" s="26">
        <v>0</v>
      </c>
      <c r="AY1703" s="28">
        <v>0</v>
      </c>
      <c r="AZ1703" s="28">
        <v>0</v>
      </c>
      <c r="BA1703" s="26">
        <v>0</v>
      </c>
      <c r="BB1703" s="24"/>
      <c r="BC1703" s="24"/>
      <c r="BD1703" s="24"/>
      <c r="BE1703" s="24"/>
      <c r="BF1703" s="24"/>
      <c r="BG1703" s="24"/>
      <c r="BH1703" s="24"/>
      <c r="BI1703" s="24"/>
      <c r="BJ1703" s="24"/>
      <c r="BK1703" s="24"/>
      <c r="BL1703" s="24"/>
      <c r="BM1703" s="24"/>
      <c r="BN1703" s="24"/>
      <c r="BO1703" s="24"/>
      <c r="BP1703" s="24"/>
      <c r="BQ1703" s="24"/>
      <c r="BR1703" s="26">
        <v>0</v>
      </c>
      <c r="BS1703" s="26">
        <v>0</v>
      </c>
      <c r="BT1703" s="26">
        <v>0</v>
      </c>
      <c r="BU1703" s="26">
        <v>0</v>
      </c>
      <c r="BV1703" s="26">
        <v>0</v>
      </c>
      <c r="BW1703" s="26">
        <v>0</v>
      </c>
      <c r="BX1703" s="26">
        <v>0</v>
      </c>
      <c r="BY1703" s="26">
        <v>0</v>
      </c>
      <c r="BZ1703" s="24"/>
      <c r="CA1703" s="24"/>
      <c r="CB1703" s="24"/>
      <c r="CC1703" s="24"/>
      <c r="CD1703" s="24"/>
      <c r="CE1703" s="24"/>
      <c r="CF1703" s="24"/>
      <c r="CG1703" s="24"/>
      <c r="CH1703" s="24"/>
      <c r="CI1703" s="24"/>
      <c r="CJ1703" s="24"/>
      <c r="CK1703" s="24"/>
      <c r="CL1703" s="24"/>
      <c r="CM1703" s="24"/>
      <c r="CN1703" s="24"/>
      <c r="CO1703" s="24"/>
      <c r="CP1703" s="24"/>
      <c r="CQ1703" s="24"/>
      <c r="CR1703" s="24"/>
      <c r="CS1703" s="24"/>
      <c r="CT1703" s="24"/>
      <c r="CU1703" s="24"/>
      <c r="CV1703" s="24"/>
      <c r="CW1703" s="24"/>
      <c r="CX1703" s="24"/>
      <c r="CY1703" s="24"/>
      <c r="CZ1703" s="24"/>
      <c r="DA1703" s="24"/>
      <c r="DB1703" s="24"/>
      <c r="DC1703" s="24"/>
      <c r="DD1703" s="24"/>
      <c r="DE1703" s="24"/>
      <c r="DF1703" s="26" t="s">
        <v>139</v>
      </c>
      <c r="DG1703" s="26" t="s">
        <v>139</v>
      </c>
      <c r="DH1703" s="26" t="s">
        <v>139</v>
      </c>
      <c r="DI1703" s="26" t="s">
        <v>139</v>
      </c>
      <c r="DJ1703" s="26" t="s">
        <v>139</v>
      </c>
      <c r="DK1703" s="26" t="s">
        <v>139</v>
      </c>
      <c r="DL1703" s="26" t="s">
        <v>139</v>
      </c>
      <c r="DM1703" s="26" t="s">
        <v>139</v>
      </c>
      <c r="DN1703" s="26" t="s">
        <v>139</v>
      </c>
      <c r="DO1703" s="26" t="s">
        <v>139</v>
      </c>
    </row>
    <row r="1704" spans="1:119" ht="20.100000000000001" customHeight="1" x14ac:dyDescent="0.25">
      <c r="A1704" s="29" t="str">
        <f t="shared" si="364"/>
        <v/>
      </c>
      <c r="B1704" s="29" t="str">
        <f t="shared" si="365"/>
        <v>Kudirat Initiative for Democracy</v>
      </c>
      <c r="C1704" s="29">
        <f t="shared" si="366"/>
        <v>0</v>
      </c>
      <c r="D1704" s="30" t="str">
        <f t="shared" si="367"/>
        <v>Africa and the Middle East</v>
      </c>
      <c r="E1704" s="30" t="str">
        <f t="shared" si="368"/>
        <v>Nigeria</v>
      </c>
      <c r="F1704" s="31">
        <f t="shared" si="369"/>
        <v>0</v>
      </c>
      <c r="G1704" s="31">
        <f t="shared" si="370"/>
        <v>0</v>
      </c>
      <c r="H1704" s="31">
        <f t="shared" si="371"/>
        <v>0</v>
      </c>
      <c r="I1704" s="31">
        <f t="shared" si="372"/>
        <v>0</v>
      </c>
      <c r="J1704" s="31">
        <f t="shared" si="373"/>
        <v>0</v>
      </c>
      <c r="K1704" s="31">
        <f t="shared" si="374"/>
        <v>0</v>
      </c>
      <c r="L1704" s="31">
        <f t="shared" si="375"/>
        <v>0</v>
      </c>
      <c r="M1704" s="31">
        <f t="shared" si="376"/>
        <v>0</v>
      </c>
      <c r="N1704" s="31">
        <f t="shared" si="377"/>
        <v>0</v>
      </c>
      <c r="O1704" s="26" t="s">
        <v>16227</v>
      </c>
      <c r="P1704" s="26" t="s">
        <v>108</v>
      </c>
      <c r="Q1704" s="27">
        <v>40435</v>
      </c>
      <c r="R1704" s="24"/>
      <c r="S1704" s="24"/>
      <c r="T1704" s="26" t="s">
        <v>333</v>
      </c>
      <c r="U1704" s="24"/>
      <c r="V1704" s="26" t="s">
        <v>169</v>
      </c>
      <c r="W1704" s="26" t="s">
        <v>3172</v>
      </c>
      <c r="X1704" s="24"/>
      <c r="Y1704" s="26" t="s">
        <v>9429</v>
      </c>
      <c r="Z1704" s="24"/>
      <c r="AA1704" s="24"/>
      <c r="AB1704" s="26" t="s">
        <v>15766</v>
      </c>
      <c r="AC1704" s="28">
        <v>3000</v>
      </c>
      <c r="AD1704" s="24"/>
      <c r="AE1704" s="24"/>
      <c r="AF1704" s="26" t="s">
        <v>139</v>
      </c>
      <c r="AG1704" s="26" t="s">
        <v>312</v>
      </c>
      <c r="AH1704" s="24"/>
      <c r="AI1704" s="28">
        <v>3000</v>
      </c>
      <c r="AJ1704" s="24"/>
      <c r="AK1704" s="24"/>
      <c r="AL1704" s="24"/>
      <c r="AM1704" s="24"/>
      <c r="AN1704" s="24"/>
      <c r="AO1704" s="24"/>
      <c r="AP1704" s="24"/>
      <c r="AQ1704" s="24"/>
      <c r="AR1704" s="24"/>
      <c r="AS1704" s="24"/>
      <c r="AT1704" s="24"/>
      <c r="AU1704" s="24"/>
      <c r="AV1704" s="24"/>
      <c r="AW1704" s="28">
        <v>0</v>
      </c>
      <c r="AX1704" s="26">
        <v>0</v>
      </c>
      <c r="AY1704" s="28">
        <v>0</v>
      </c>
      <c r="AZ1704" s="28">
        <v>0</v>
      </c>
      <c r="BA1704" s="26">
        <v>0</v>
      </c>
      <c r="BB1704" s="24"/>
      <c r="BC1704" s="24"/>
      <c r="BD1704" s="24"/>
      <c r="BE1704" s="24"/>
      <c r="BF1704" s="24"/>
      <c r="BG1704" s="24"/>
      <c r="BH1704" s="24"/>
      <c r="BI1704" s="24"/>
      <c r="BJ1704" s="24"/>
      <c r="BK1704" s="24"/>
      <c r="BL1704" s="24"/>
      <c r="BM1704" s="24"/>
      <c r="BN1704" s="24"/>
      <c r="BO1704" s="24"/>
      <c r="BP1704" s="24"/>
      <c r="BQ1704" s="24"/>
      <c r="BR1704" s="26">
        <v>0</v>
      </c>
      <c r="BS1704" s="26">
        <v>0</v>
      </c>
      <c r="BT1704" s="26">
        <v>0</v>
      </c>
      <c r="BU1704" s="26">
        <v>0</v>
      </c>
      <c r="BV1704" s="26">
        <v>0</v>
      </c>
      <c r="BW1704" s="26">
        <v>0</v>
      </c>
      <c r="BX1704" s="26">
        <v>0</v>
      </c>
      <c r="BY1704" s="26">
        <v>0</v>
      </c>
      <c r="BZ1704" s="24"/>
      <c r="CA1704" s="24"/>
      <c r="CB1704" s="24"/>
      <c r="CC1704" s="24"/>
      <c r="CD1704" s="24"/>
      <c r="CE1704" s="24"/>
      <c r="CF1704" s="24"/>
      <c r="CG1704" s="24"/>
      <c r="CH1704" s="24"/>
      <c r="CI1704" s="24"/>
      <c r="CJ1704" s="24"/>
      <c r="CK1704" s="24"/>
      <c r="CL1704" s="24"/>
      <c r="CM1704" s="24"/>
      <c r="CN1704" s="24"/>
      <c r="CO1704" s="24"/>
      <c r="CP1704" s="24"/>
      <c r="CQ1704" s="24"/>
      <c r="CR1704" s="24"/>
      <c r="CS1704" s="24"/>
      <c r="CT1704" s="24"/>
      <c r="CU1704" s="24"/>
      <c r="CV1704" s="24"/>
      <c r="CW1704" s="24"/>
      <c r="CX1704" s="24"/>
      <c r="CY1704" s="24"/>
      <c r="CZ1704" s="24"/>
      <c r="DA1704" s="24"/>
      <c r="DB1704" s="24"/>
      <c r="DC1704" s="24"/>
      <c r="DD1704" s="24"/>
      <c r="DE1704" s="24"/>
      <c r="DF1704" s="26" t="s">
        <v>139</v>
      </c>
      <c r="DG1704" s="26" t="s">
        <v>139</v>
      </c>
      <c r="DH1704" s="26" t="s">
        <v>139</v>
      </c>
      <c r="DI1704" s="26" t="s">
        <v>139</v>
      </c>
      <c r="DJ1704" s="26" t="s">
        <v>139</v>
      </c>
      <c r="DK1704" s="26" t="s">
        <v>139</v>
      </c>
      <c r="DL1704" s="26" t="s">
        <v>139</v>
      </c>
      <c r="DM1704" s="26" t="s">
        <v>139</v>
      </c>
      <c r="DN1704" s="26" t="s">
        <v>139</v>
      </c>
      <c r="DO1704" s="26" t="s">
        <v>139</v>
      </c>
    </row>
    <row r="1705" spans="1:119" ht="20.100000000000001" customHeight="1" x14ac:dyDescent="0.25">
      <c r="A1705" s="29" t="str">
        <f t="shared" si="364"/>
        <v/>
      </c>
      <c r="B1705" s="29" t="str">
        <f t="shared" si="365"/>
        <v>Kudirat Initiative for Democracy</v>
      </c>
      <c r="C1705" s="29">
        <f t="shared" si="366"/>
        <v>0</v>
      </c>
      <c r="D1705" s="30" t="str">
        <f t="shared" si="367"/>
        <v>Africa and the Middle East</v>
      </c>
      <c r="E1705" s="30" t="str">
        <f t="shared" si="368"/>
        <v>Nigeria</v>
      </c>
      <c r="F1705" s="31">
        <f t="shared" si="369"/>
        <v>0</v>
      </c>
      <c r="G1705" s="31">
        <f t="shared" si="370"/>
        <v>0</v>
      </c>
      <c r="H1705" s="31">
        <f t="shared" si="371"/>
        <v>0</v>
      </c>
      <c r="I1705" s="31">
        <f t="shared" si="372"/>
        <v>0</v>
      </c>
      <c r="J1705" s="31">
        <f t="shared" si="373"/>
        <v>0</v>
      </c>
      <c r="K1705" s="31">
        <f t="shared" si="374"/>
        <v>0</v>
      </c>
      <c r="L1705" s="31">
        <f t="shared" si="375"/>
        <v>0</v>
      </c>
      <c r="M1705" s="31">
        <f t="shared" si="376"/>
        <v>0</v>
      </c>
      <c r="N1705" s="31">
        <f t="shared" si="377"/>
        <v>0</v>
      </c>
      <c r="O1705" s="26" t="s">
        <v>16228</v>
      </c>
      <c r="P1705" s="26" t="s">
        <v>108</v>
      </c>
      <c r="Q1705" s="27">
        <v>40695</v>
      </c>
      <c r="R1705" s="24"/>
      <c r="S1705" s="24"/>
      <c r="T1705" s="26" t="s">
        <v>333</v>
      </c>
      <c r="U1705" s="24"/>
      <c r="V1705" s="26" t="s">
        <v>169</v>
      </c>
      <c r="W1705" s="26" t="s">
        <v>3172</v>
      </c>
      <c r="X1705" s="24"/>
      <c r="Y1705" s="26" t="s">
        <v>9429</v>
      </c>
      <c r="Z1705" s="24"/>
      <c r="AA1705" s="24"/>
      <c r="AB1705" s="26" t="s">
        <v>15736</v>
      </c>
      <c r="AC1705" s="28">
        <v>2611</v>
      </c>
      <c r="AD1705" s="24"/>
      <c r="AE1705" s="24"/>
      <c r="AF1705" s="26" t="s">
        <v>139</v>
      </c>
      <c r="AG1705" s="26" t="s">
        <v>312</v>
      </c>
      <c r="AH1705" s="24"/>
      <c r="AI1705" s="28">
        <v>5000</v>
      </c>
      <c r="AJ1705" s="24"/>
      <c r="AK1705" s="24"/>
      <c r="AL1705" s="24"/>
      <c r="AM1705" s="24"/>
      <c r="AN1705" s="24"/>
      <c r="AO1705" s="24"/>
      <c r="AP1705" s="24"/>
      <c r="AQ1705" s="24"/>
      <c r="AR1705" s="24"/>
      <c r="AS1705" s="24"/>
      <c r="AT1705" s="24"/>
      <c r="AU1705" s="24"/>
      <c r="AV1705" s="24"/>
      <c r="AW1705" s="28">
        <v>0</v>
      </c>
      <c r="AX1705" s="26">
        <v>0</v>
      </c>
      <c r="AY1705" s="28">
        <v>0</v>
      </c>
      <c r="AZ1705" s="28">
        <v>0</v>
      </c>
      <c r="BA1705" s="26">
        <v>0</v>
      </c>
      <c r="BB1705" s="24"/>
      <c r="BC1705" s="24"/>
      <c r="BD1705" s="24"/>
      <c r="BE1705" s="24"/>
      <c r="BF1705" s="24"/>
      <c r="BG1705" s="24"/>
      <c r="BH1705" s="24"/>
      <c r="BI1705" s="24"/>
      <c r="BJ1705" s="24"/>
      <c r="BK1705" s="24"/>
      <c r="BL1705" s="24"/>
      <c r="BM1705" s="24"/>
      <c r="BN1705" s="24"/>
      <c r="BO1705" s="24"/>
      <c r="BP1705" s="24"/>
      <c r="BQ1705" s="24"/>
      <c r="BR1705" s="26">
        <v>0</v>
      </c>
      <c r="BS1705" s="26">
        <v>0</v>
      </c>
      <c r="BT1705" s="26">
        <v>0</v>
      </c>
      <c r="BU1705" s="26">
        <v>0</v>
      </c>
      <c r="BV1705" s="26">
        <v>0</v>
      </c>
      <c r="BW1705" s="26">
        <v>0</v>
      </c>
      <c r="BX1705" s="26">
        <v>0</v>
      </c>
      <c r="BY1705" s="26">
        <v>0</v>
      </c>
      <c r="BZ1705" s="24"/>
      <c r="CA1705" s="24"/>
      <c r="CB1705" s="24"/>
      <c r="CC1705" s="24"/>
      <c r="CD1705" s="24"/>
      <c r="CE1705" s="24"/>
      <c r="CF1705" s="24"/>
      <c r="CG1705" s="24"/>
      <c r="CH1705" s="24"/>
      <c r="CI1705" s="24"/>
      <c r="CJ1705" s="24"/>
      <c r="CK1705" s="24"/>
      <c r="CL1705" s="24"/>
      <c r="CM1705" s="24"/>
      <c r="CN1705" s="24"/>
      <c r="CO1705" s="24"/>
      <c r="CP1705" s="24"/>
      <c r="CQ1705" s="24"/>
      <c r="CR1705" s="24"/>
      <c r="CS1705" s="24"/>
      <c r="CT1705" s="24"/>
      <c r="CU1705" s="24"/>
      <c r="CV1705" s="24"/>
      <c r="CW1705" s="24"/>
      <c r="CX1705" s="24"/>
      <c r="CY1705" s="24"/>
      <c r="CZ1705" s="24"/>
      <c r="DA1705" s="24"/>
      <c r="DB1705" s="24"/>
      <c r="DC1705" s="24"/>
      <c r="DD1705" s="24"/>
      <c r="DE1705" s="24"/>
      <c r="DF1705" s="26" t="s">
        <v>139</v>
      </c>
      <c r="DG1705" s="26" t="s">
        <v>139</v>
      </c>
      <c r="DH1705" s="26" t="s">
        <v>139</v>
      </c>
      <c r="DI1705" s="26" t="s">
        <v>139</v>
      </c>
      <c r="DJ1705" s="26" t="s">
        <v>139</v>
      </c>
      <c r="DK1705" s="26" t="s">
        <v>139</v>
      </c>
      <c r="DL1705" s="26" t="s">
        <v>139</v>
      </c>
      <c r="DM1705" s="26" t="s">
        <v>139</v>
      </c>
      <c r="DN1705" s="26" t="s">
        <v>139</v>
      </c>
      <c r="DO1705" s="26" t="s">
        <v>139</v>
      </c>
    </row>
    <row r="1706" spans="1:119" ht="20.100000000000001" customHeight="1" x14ac:dyDescent="0.25">
      <c r="A1706" s="29" t="str">
        <f t="shared" si="364"/>
        <v/>
      </c>
      <c r="B1706" s="29" t="str">
        <f t="shared" si="365"/>
        <v>Kudirat Initiative for Democracy</v>
      </c>
      <c r="C1706" s="29">
        <f t="shared" si="366"/>
        <v>0</v>
      </c>
      <c r="D1706" s="30" t="str">
        <f t="shared" si="367"/>
        <v>Africa and the Middle East</v>
      </c>
      <c r="E1706" s="30" t="str">
        <f t="shared" si="368"/>
        <v>Nigeria</v>
      </c>
      <c r="F1706" s="31">
        <f t="shared" si="369"/>
        <v>0</v>
      </c>
      <c r="G1706" s="31">
        <f t="shared" si="370"/>
        <v>0</v>
      </c>
      <c r="H1706" s="31">
        <f t="shared" si="371"/>
        <v>0</v>
      </c>
      <c r="I1706" s="31">
        <f t="shared" si="372"/>
        <v>0</v>
      </c>
      <c r="J1706" s="31">
        <f t="shared" si="373"/>
        <v>0</v>
      </c>
      <c r="K1706" s="31">
        <f t="shared" si="374"/>
        <v>0</v>
      </c>
      <c r="L1706" s="31">
        <f t="shared" si="375"/>
        <v>0</v>
      </c>
      <c r="M1706" s="31">
        <f t="shared" si="376"/>
        <v>0</v>
      </c>
      <c r="N1706" s="31">
        <f t="shared" si="377"/>
        <v>0</v>
      </c>
      <c r="O1706" s="26" t="s">
        <v>16229</v>
      </c>
      <c r="P1706" s="26" t="s">
        <v>108</v>
      </c>
      <c r="Q1706" s="27">
        <v>40669</v>
      </c>
      <c r="R1706" s="24"/>
      <c r="S1706" s="24"/>
      <c r="T1706" s="26" t="s">
        <v>333</v>
      </c>
      <c r="U1706" s="24"/>
      <c r="V1706" s="26" t="s">
        <v>169</v>
      </c>
      <c r="W1706" s="26" t="s">
        <v>3172</v>
      </c>
      <c r="X1706" s="24"/>
      <c r="Y1706" s="26" t="s">
        <v>9429</v>
      </c>
      <c r="Z1706" s="24"/>
      <c r="AA1706" s="24"/>
      <c r="AB1706" s="26" t="s">
        <v>15766</v>
      </c>
      <c r="AC1706" s="28">
        <v>1500</v>
      </c>
      <c r="AD1706" s="24"/>
      <c r="AE1706" s="24"/>
      <c r="AF1706" s="26" t="s">
        <v>139</v>
      </c>
      <c r="AG1706" s="26" t="s">
        <v>312</v>
      </c>
      <c r="AH1706" s="24"/>
      <c r="AI1706" s="28">
        <v>1500</v>
      </c>
      <c r="AJ1706" s="24"/>
      <c r="AK1706" s="24"/>
      <c r="AL1706" s="24"/>
      <c r="AM1706" s="24"/>
      <c r="AN1706" s="24"/>
      <c r="AO1706" s="24"/>
      <c r="AP1706" s="24"/>
      <c r="AQ1706" s="24"/>
      <c r="AR1706" s="24"/>
      <c r="AS1706" s="24"/>
      <c r="AT1706" s="24"/>
      <c r="AU1706" s="24"/>
      <c r="AV1706" s="24"/>
      <c r="AW1706" s="28">
        <v>0</v>
      </c>
      <c r="AX1706" s="26">
        <v>0</v>
      </c>
      <c r="AY1706" s="28">
        <v>0</v>
      </c>
      <c r="AZ1706" s="28">
        <v>0</v>
      </c>
      <c r="BA1706" s="26">
        <v>0</v>
      </c>
      <c r="BB1706" s="24"/>
      <c r="BC1706" s="24"/>
      <c r="BD1706" s="24"/>
      <c r="BE1706" s="24"/>
      <c r="BF1706" s="24"/>
      <c r="BG1706" s="24"/>
      <c r="BH1706" s="24"/>
      <c r="BI1706" s="24"/>
      <c r="BJ1706" s="24"/>
      <c r="BK1706" s="24"/>
      <c r="BL1706" s="24"/>
      <c r="BM1706" s="24"/>
      <c r="BN1706" s="24"/>
      <c r="BO1706" s="24"/>
      <c r="BP1706" s="24"/>
      <c r="BQ1706" s="24"/>
      <c r="BR1706" s="26">
        <v>0</v>
      </c>
      <c r="BS1706" s="26">
        <v>0</v>
      </c>
      <c r="BT1706" s="26">
        <v>0</v>
      </c>
      <c r="BU1706" s="26">
        <v>0</v>
      </c>
      <c r="BV1706" s="26">
        <v>0</v>
      </c>
      <c r="BW1706" s="26">
        <v>0</v>
      </c>
      <c r="BX1706" s="26">
        <v>0</v>
      </c>
      <c r="BY1706" s="26">
        <v>0</v>
      </c>
      <c r="BZ1706" s="24"/>
      <c r="CA1706" s="24"/>
      <c r="CB1706" s="24"/>
      <c r="CC1706" s="24"/>
      <c r="CD1706" s="24"/>
      <c r="CE1706" s="24"/>
      <c r="CF1706" s="24"/>
      <c r="CG1706" s="24"/>
      <c r="CH1706" s="24"/>
      <c r="CI1706" s="24"/>
      <c r="CJ1706" s="24"/>
      <c r="CK1706" s="24"/>
      <c r="CL1706" s="24"/>
      <c r="CM1706" s="24"/>
      <c r="CN1706" s="24"/>
      <c r="CO1706" s="24"/>
      <c r="CP1706" s="24"/>
      <c r="CQ1706" s="24"/>
      <c r="CR1706" s="24"/>
      <c r="CS1706" s="24"/>
      <c r="CT1706" s="24"/>
      <c r="CU1706" s="24"/>
      <c r="CV1706" s="24"/>
      <c r="CW1706" s="24"/>
      <c r="CX1706" s="24"/>
      <c r="CY1706" s="24"/>
      <c r="CZ1706" s="24"/>
      <c r="DA1706" s="24"/>
      <c r="DB1706" s="24"/>
      <c r="DC1706" s="24"/>
      <c r="DD1706" s="24"/>
      <c r="DE1706" s="24"/>
      <c r="DF1706" s="26" t="s">
        <v>139</v>
      </c>
      <c r="DG1706" s="26" t="s">
        <v>139</v>
      </c>
      <c r="DH1706" s="26" t="s">
        <v>139</v>
      </c>
      <c r="DI1706" s="26" t="s">
        <v>139</v>
      </c>
      <c r="DJ1706" s="26" t="s">
        <v>139</v>
      </c>
      <c r="DK1706" s="26" t="s">
        <v>139</v>
      </c>
      <c r="DL1706" s="26" t="s">
        <v>139</v>
      </c>
      <c r="DM1706" s="26" t="s">
        <v>139</v>
      </c>
      <c r="DN1706" s="26" t="s">
        <v>139</v>
      </c>
      <c r="DO1706" s="26" t="s">
        <v>139</v>
      </c>
    </row>
    <row r="1707" spans="1:119" ht="20.100000000000001" customHeight="1" x14ac:dyDescent="0.25">
      <c r="A1707" s="29" t="str">
        <f t="shared" si="364"/>
        <v/>
      </c>
      <c r="B1707" s="29" t="str">
        <f t="shared" si="365"/>
        <v>Kudirat Initiative for Democracy</v>
      </c>
      <c r="C1707" s="29">
        <f t="shared" si="366"/>
        <v>0</v>
      </c>
      <c r="D1707" s="30" t="str">
        <f t="shared" si="367"/>
        <v>Africa and the Middle East</v>
      </c>
      <c r="E1707" s="30" t="str">
        <f t="shared" si="368"/>
        <v>Nigeria</v>
      </c>
      <c r="F1707" s="31">
        <f t="shared" si="369"/>
        <v>0</v>
      </c>
      <c r="G1707" s="31">
        <f t="shared" si="370"/>
        <v>0</v>
      </c>
      <c r="H1707" s="31">
        <f t="shared" si="371"/>
        <v>0</v>
      </c>
      <c r="I1707" s="31">
        <f t="shared" si="372"/>
        <v>0</v>
      </c>
      <c r="J1707" s="31">
        <f t="shared" si="373"/>
        <v>0</v>
      </c>
      <c r="K1707" s="31">
        <f t="shared" si="374"/>
        <v>0</v>
      </c>
      <c r="L1707" s="31">
        <f t="shared" si="375"/>
        <v>0</v>
      </c>
      <c r="M1707" s="31">
        <f t="shared" si="376"/>
        <v>0</v>
      </c>
      <c r="N1707" s="31">
        <f t="shared" si="377"/>
        <v>0</v>
      </c>
      <c r="O1707" s="26" t="s">
        <v>16230</v>
      </c>
      <c r="P1707" s="26" t="s">
        <v>108</v>
      </c>
      <c r="Q1707" s="27">
        <v>40199</v>
      </c>
      <c r="R1707" s="24"/>
      <c r="S1707" s="24"/>
      <c r="T1707" s="26" t="s">
        <v>224</v>
      </c>
      <c r="U1707" s="24"/>
      <c r="V1707" s="26" t="s">
        <v>169</v>
      </c>
      <c r="W1707" s="26" t="s">
        <v>3172</v>
      </c>
      <c r="X1707" s="24"/>
      <c r="Y1707" s="26" t="s">
        <v>9429</v>
      </c>
      <c r="Z1707" s="24"/>
      <c r="AA1707" s="24"/>
      <c r="AB1707" s="26" t="s">
        <v>15736</v>
      </c>
      <c r="AC1707" s="28">
        <v>2000</v>
      </c>
      <c r="AD1707" s="24"/>
      <c r="AE1707" s="24"/>
      <c r="AF1707" s="26" t="s">
        <v>139</v>
      </c>
      <c r="AG1707" s="26" t="s">
        <v>312</v>
      </c>
      <c r="AH1707" s="24"/>
      <c r="AI1707" s="28">
        <v>2000</v>
      </c>
      <c r="AJ1707" s="24"/>
      <c r="AK1707" s="24"/>
      <c r="AL1707" s="24"/>
      <c r="AM1707" s="24"/>
      <c r="AN1707" s="24"/>
      <c r="AO1707" s="24"/>
      <c r="AP1707" s="24"/>
      <c r="AQ1707" s="24"/>
      <c r="AR1707" s="24"/>
      <c r="AS1707" s="24"/>
      <c r="AT1707" s="24"/>
      <c r="AU1707" s="24"/>
      <c r="AV1707" s="24"/>
      <c r="AW1707" s="28">
        <v>0</v>
      </c>
      <c r="AX1707" s="26">
        <v>0</v>
      </c>
      <c r="AY1707" s="28">
        <v>0</v>
      </c>
      <c r="AZ1707" s="28">
        <v>0</v>
      </c>
      <c r="BA1707" s="26">
        <v>0</v>
      </c>
      <c r="BB1707" s="24"/>
      <c r="BC1707" s="24"/>
      <c r="BD1707" s="24"/>
      <c r="BE1707" s="24"/>
      <c r="BF1707" s="24"/>
      <c r="BG1707" s="24"/>
      <c r="BH1707" s="24"/>
      <c r="BI1707" s="24"/>
      <c r="BJ1707" s="24"/>
      <c r="BK1707" s="24"/>
      <c r="BL1707" s="24"/>
      <c r="BM1707" s="24"/>
      <c r="BN1707" s="24"/>
      <c r="BO1707" s="24"/>
      <c r="BP1707" s="24"/>
      <c r="BQ1707" s="24"/>
      <c r="BR1707" s="26">
        <v>0</v>
      </c>
      <c r="BS1707" s="26">
        <v>0</v>
      </c>
      <c r="BT1707" s="26">
        <v>0</v>
      </c>
      <c r="BU1707" s="26">
        <v>0</v>
      </c>
      <c r="BV1707" s="26">
        <v>0</v>
      </c>
      <c r="BW1707" s="26">
        <v>0</v>
      </c>
      <c r="BX1707" s="26">
        <v>0</v>
      </c>
      <c r="BY1707" s="26">
        <v>0</v>
      </c>
      <c r="BZ1707" s="24"/>
      <c r="CA1707" s="24"/>
      <c r="CB1707" s="24"/>
      <c r="CC1707" s="24"/>
      <c r="CD1707" s="24"/>
      <c r="CE1707" s="24"/>
      <c r="CF1707" s="24"/>
      <c r="CG1707" s="24"/>
      <c r="CH1707" s="24"/>
      <c r="CI1707" s="24"/>
      <c r="CJ1707" s="24"/>
      <c r="CK1707" s="24"/>
      <c r="CL1707" s="24"/>
      <c r="CM1707" s="24"/>
      <c r="CN1707" s="24"/>
      <c r="CO1707" s="24"/>
      <c r="CP1707" s="24"/>
      <c r="CQ1707" s="24"/>
      <c r="CR1707" s="24"/>
      <c r="CS1707" s="24"/>
      <c r="CT1707" s="24"/>
      <c r="CU1707" s="24"/>
      <c r="CV1707" s="24"/>
      <c r="CW1707" s="24"/>
      <c r="CX1707" s="24"/>
      <c r="CY1707" s="24"/>
      <c r="CZ1707" s="24"/>
      <c r="DA1707" s="24"/>
      <c r="DB1707" s="24"/>
      <c r="DC1707" s="24"/>
      <c r="DD1707" s="24"/>
      <c r="DE1707" s="24"/>
      <c r="DF1707" s="26" t="s">
        <v>139</v>
      </c>
      <c r="DG1707" s="26" t="s">
        <v>139</v>
      </c>
      <c r="DH1707" s="26" t="s">
        <v>139</v>
      </c>
      <c r="DI1707" s="26" t="s">
        <v>139</v>
      </c>
      <c r="DJ1707" s="26" t="s">
        <v>139</v>
      </c>
      <c r="DK1707" s="26" t="s">
        <v>139</v>
      </c>
      <c r="DL1707" s="26" t="s">
        <v>139</v>
      </c>
      <c r="DM1707" s="26" t="s">
        <v>139</v>
      </c>
      <c r="DN1707" s="26" t="s">
        <v>139</v>
      </c>
      <c r="DO1707" s="26" t="s">
        <v>139</v>
      </c>
    </row>
    <row r="1708" spans="1:119" ht="20.100000000000001" customHeight="1" x14ac:dyDescent="0.25">
      <c r="A1708" s="29" t="str">
        <f t="shared" si="364"/>
        <v/>
      </c>
      <c r="B1708" s="29" t="str">
        <f t="shared" si="365"/>
        <v>La Conscience</v>
      </c>
      <c r="C1708" s="29">
        <f t="shared" si="366"/>
        <v>0</v>
      </c>
      <c r="D1708" s="30" t="str">
        <f t="shared" si="367"/>
        <v>Africa and the Middle East</v>
      </c>
      <c r="E1708" s="30" t="str">
        <f t="shared" si="368"/>
        <v>Togo</v>
      </c>
      <c r="F1708" s="31">
        <f t="shared" si="369"/>
        <v>0</v>
      </c>
      <c r="G1708" s="31">
        <f t="shared" si="370"/>
        <v>0</v>
      </c>
      <c r="H1708" s="31">
        <f t="shared" si="371"/>
        <v>0</v>
      </c>
      <c r="I1708" s="31">
        <f t="shared" si="372"/>
        <v>0</v>
      </c>
      <c r="J1708" s="31">
        <f t="shared" si="373"/>
        <v>0</v>
      </c>
      <c r="K1708" s="31">
        <f t="shared" si="374"/>
        <v>0</v>
      </c>
      <c r="L1708" s="31">
        <f t="shared" si="375"/>
        <v>0</v>
      </c>
      <c r="M1708" s="31">
        <f t="shared" si="376"/>
        <v>0</v>
      </c>
      <c r="N1708" s="31">
        <f t="shared" si="377"/>
        <v>0</v>
      </c>
      <c r="O1708" s="26" t="s">
        <v>16231</v>
      </c>
      <c r="P1708" s="26" t="s">
        <v>108</v>
      </c>
      <c r="Q1708" s="27">
        <v>40344</v>
      </c>
      <c r="R1708" s="24"/>
      <c r="S1708" s="24"/>
      <c r="T1708" s="26" t="s">
        <v>224</v>
      </c>
      <c r="U1708" s="24"/>
      <c r="V1708" s="26" t="s">
        <v>169</v>
      </c>
      <c r="W1708" s="26" t="s">
        <v>452</v>
      </c>
      <c r="X1708" s="24"/>
      <c r="Y1708" s="26" t="s">
        <v>9452</v>
      </c>
      <c r="Z1708" s="24"/>
      <c r="AA1708" s="24"/>
      <c r="AB1708" s="26" t="s">
        <v>15736</v>
      </c>
      <c r="AC1708" s="28">
        <v>1050</v>
      </c>
      <c r="AD1708" s="24"/>
      <c r="AE1708" s="24"/>
      <c r="AF1708" s="26" t="s">
        <v>139</v>
      </c>
      <c r="AG1708" s="26" t="s">
        <v>1852</v>
      </c>
      <c r="AH1708" s="24"/>
      <c r="AI1708" s="28">
        <v>1050</v>
      </c>
      <c r="AJ1708" s="24"/>
      <c r="AK1708" s="24"/>
      <c r="AL1708" s="24"/>
      <c r="AM1708" s="24"/>
      <c r="AN1708" s="24"/>
      <c r="AO1708" s="24"/>
      <c r="AP1708" s="24"/>
      <c r="AQ1708" s="24"/>
      <c r="AR1708" s="24"/>
      <c r="AS1708" s="24"/>
      <c r="AT1708" s="24"/>
      <c r="AU1708" s="24"/>
      <c r="AV1708" s="24"/>
      <c r="AW1708" s="28">
        <v>0</v>
      </c>
      <c r="AX1708" s="26">
        <v>0</v>
      </c>
      <c r="AY1708" s="28">
        <v>0</v>
      </c>
      <c r="AZ1708" s="28">
        <v>0</v>
      </c>
      <c r="BA1708" s="26">
        <v>0</v>
      </c>
      <c r="BB1708" s="24"/>
      <c r="BC1708" s="24"/>
      <c r="BD1708" s="24"/>
      <c r="BE1708" s="24"/>
      <c r="BF1708" s="24"/>
      <c r="BG1708" s="24"/>
      <c r="BH1708" s="24"/>
      <c r="BI1708" s="24"/>
      <c r="BJ1708" s="24"/>
      <c r="BK1708" s="24"/>
      <c r="BL1708" s="24"/>
      <c r="BM1708" s="24"/>
      <c r="BN1708" s="24"/>
      <c r="BO1708" s="24"/>
      <c r="BP1708" s="24"/>
      <c r="BQ1708" s="24"/>
      <c r="BR1708" s="26">
        <v>0</v>
      </c>
      <c r="BS1708" s="26">
        <v>0</v>
      </c>
      <c r="BT1708" s="26">
        <v>0</v>
      </c>
      <c r="BU1708" s="26">
        <v>0</v>
      </c>
      <c r="BV1708" s="26">
        <v>0</v>
      </c>
      <c r="BW1708" s="26">
        <v>0</v>
      </c>
      <c r="BX1708" s="26">
        <v>0</v>
      </c>
      <c r="BY1708" s="26">
        <v>0</v>
      </c>
      <c r="BZ1708" s="24"/>
      <c r="CA1708" s="24"/>
      <c r="CB1708" s="24"/>
      <c r="CC1708" s="24"/>
      <c r="CD1708" s="24"/>
      <c r="CE1708" s="24"/>
      <c r="CF1708" s="24"/>
      <c r="CG1708" s="24"/>
      <c r="CH1708" s="24"/>
      <c r="CI1708" s="24"/>
      <c r="CJ1708" s="24"/>
      <c r="CK1708" s="24"/>
      <c r="CL1708" s="24"/>
      <c r="CM1708" s="24"/>
      <c r="CN1708" s="24"/>
      <c r="CO1708" s="24"/>
      <c r="CP1708" s="24"/>
      <c r="CQ1708" s="24"/>
      <c r="CR1708" s="24"/>
      <c r="CS1708" s="24"/>
      <c r="CT1708" s="24"/>
      <c r="CU1708" s="24"/>
      <c r="CV1708" s="24"/>
      <c r="CW1708" s="24"/>
      <c r="CX1708" s="24"/>
      <c r="CY1708" s="24"/>
      <c r="CZ1708" s="24"/>
      <c r="DA1708" s="24"/>
      <c r="DB1708" s="24"/>
      <c r="DC1708" s="24"/>
      <c r="DD1708" s="24"/>
      <c r="DE1708" s="24"/>
      <c r="DF1708" s="26" t="s">
        <v>139</v>
      </c>
      <c r="DG1708" s="26" t="s">
        <v>139</v>
      </c>
      <c r="DH1708" s="26" t="s">
        <v>139</v>
      </c>
      <c r="DI1708" s="26" t="s">
        <v>139</v>
      </c>
      <c r="DJ1708" s="26" t="s">
        <v>139</v>
      </c>
      <c r="DK1708" s="26" t="s">
        <v>139</v>
      </c>
      <c r="DL1708" s="26" t="s">
        <v>139</v>
      </c>
      <c r="DM1708" s="26" t="s">
        <v>139</v>
      </c>
      <c r="DN1708" s="26" t="s">
        <v>139</v>
      </c>
      <c r="DO1708" s="26" t="s">
        <v>139</v>
      </c>
    </row>
    <row r="1709" spans="1:119" ht="20.100000000000001" customHeight="1" x14ac:dyDescent="0.25">
      <c r="A1709" s="29" t="str">
        <f t="shared" si="364"/>
        <v/>
      </c>
      <c r="B1709" s="29" t="str">
        <f t="shared" si="365"/>
        <v>La Conscience</v>
      </c>
      <c r="C1709" s="29">
        <f t="shared" si="366"/>
        <v>0</v>
      </c>
      <c r="D1709" s="30" t="str">
        <f t="shared" si="367"/>
        <v>Africa and the Middle East</v>
      </c>
      <c r="E1709" s="30" t="str">
        <f t="shared" si="368"/>
        <v>Togo</v>
      </c>
      <c r="F1709" s="31">
        <f t="shared" si="369"/>
        <v>0</v>
      </c>
      <c r="G1709" s="31">
        <f t="shared" si="370"/>
        <v>0</v>
      </c>
      <c r="H1709" s="31">
        <f t="shared" si="371"/>
        <v>0</v>
      </c>
      <c r="I1709" s="31">
        <f t="shared" si="372"/>
        <v>0</v>
      </c>
      <c r="J1709" s="31">
        <f t="shared" si="373"/>
        <v>0</v>
      </c>
      <c r="K1709" s="31">
        <f t="shared" si="374"/>
        <v>0</v>
      </c>
      <c r="L1709" s="31">
        <f t="shared" si="375"/>
        <v>0</v>
      </c>
      <c r="M1709" s="31">
        <f t="shared" si="376"/>
        <v>0</v>
      </c>
      <c r="N1709" s="31">
        <f t="shared" si="377"/>
        <v>0</v>
      </c>
      <c r="O1709" s="26" t="s">
        <v>9458</v>
      </c>
      <c r="P1709" s="26" t="s">
        <v>108</v>
      </c>
      <c r="Q1709" s="27">
        <v>40232</v>
      </c>
      <c r="R1709" s="24"/>
      <c r="S1709" s="24"/>
      <c r="T1709" s="26" t="s">
        <v>224</v>
      </c>
      <c r="U1709" s="24"/>
      <c r="V1709" s="26" t="s">
        <v>169</v>
      </c>
      <c r="W1709" s="26" t="s">
        <v>452</v>
      </c>
      <c r="X1709" s="24"/>
      <c r="Y1709" s="26" t="s">
        <v>9452</v>
      </c>
      <c r="Z1709" s="24"/>
      <c r="AA1709" s="24"/>
      <c r="AB1709" s="26" t="s">
        <v>228</v>
      </c>
      <c r="AC1709" s="28">
        <v>25000</v>
      </c>
      <c r="AD1709" s="24"/>
      <c r="AE1709" s="24"/>
      <c r="AF1709" s="26" t="s">
        <v>139</v>
      </c>
      <c r="AG1709" s="26" t="s">
        <v>1852</v>
      </c>
      <c r="AH1709" s="24"/>
      <c r="AI1709" s="28">
        <v>25000</v>
      </c>
      <c r="AJ1709" s="24"/>
      <c r="AK1709" s="26" t="s">
        <v>9459</v>
      </c>
      <c r="AL1709" s="26" t="s">
        <v>9460</v>
      </c>
      <c r="AM1709" s="26" t="s">
        <v>9461</v>
      </c>
      <c r="AN1709" s="24"/>
      <c r="AO1709" s="24"/>
      <c r="AP1709" s="24"/>
      <c r="AQ1709" s="24"/>
      <c r="AR1709" s="24"/>
      <c r="AS1709" s="24"/>
      <c r="AT1709" s="24"/>
      <c r="AU1709" s="24"/>
      <c r="AV1709" s="24"/>
      <c r="AW1709" s="28">
        <v>106000</v>
      </c>
      <c r="AX1709" s="26">
        <v>1500</v>
      </c>
      <c r="AY1709" s="28">
        <v>0</v>
      </c>
      <c r="AZ1709" s="28">
        <v>0</v>
      </c>
      <c r="BA1709" s="26">
        <v>0</v>
      </c>
      <c r="BB1709" s="24"/>
      <c r="BC1709" s="24"/>
      <c r="BD1709" s="24"/>
      <c r="BE1709" s="24"/>
      <c r="BF1709" s="24"/>
      <c r="BG1709" s="24"/>
      <c r="BH1709" s="24"/>
      <c r="BI1709" s="24"/>
      <c r="BJ1709" s="24"/>
      <c r="BK1709" s="24"/>
      <c r="BL1709" s="24"/>
      <c r="BM1709" s="24"/>
      <c r="BN1709" s="24"/>
      <c r="BO1709" s="24"/>
      <c r="BP1709" s="24"/>
      <c r="BQ1709" s="24"/>
      <c r="BR1709" s="26">
        <v>0</v>
      </c>
      <c r="BS1709" s="26">
        <v>0</v>
      </c>
      <c r="BT1709" s="26">
        <v>0</v>
      </c>
      <c r="BU1709" s="26">
        <v>0</v>
      </c>
      <c r="BV1709" s="26">
        <v>0</v>
      </c>
      <c r="BW1709" s="26">
        <v>0</v>
      </c>
      <c r="BX1709" s="26">
        <v>0</v>
      </c>
      <c r="BY1709" s="26">
        <v>0</v>
      </c>
      <c r="BZ1709" s="24"/>
      <c r="CA1709" s="24"/>
      <c r="CB1709" s="24"/>
      <c r="CC1709" s="24"/>
      <c r="CD1709" s="24"/>
      <c r="CE1709" s="24"/>
      <c r="CF1709" s="24"/>
      <c r="CG1709" s="24"/>
      <c r="CH1709" s="24"/>
      <c r="CI1709" s="24"/>
      <c r="CJ1709" s="24"/>
      <c r="CK1709" s="24"/>
      <c r="CL1709" s="24"/>
      <c r="CM1709" s="24"/>
      <c r="CN1709" s="24"/>
      <c r="CO1709" s="24"/>
      <c r="CP1709" s="24"/>
      <c r="CQ1709" s="24"/>
      <c r="CR1709" s="24"/>
      <c r="CS1709" s="24"/>
      <c r="CT1709" s="24"/>
      <c r="CU1709" s="24"/>
      <c r="CV1709" s="24"/>
      <c r="CW1709" s="24"/>
      <c r="CX1709" s="24"/>
      <c r="CY1709" s="24"/>
      <c r="CZ1709" s="24"/>
      <c r="DA1709" s="24"/>
      <c r="DB1709" s="24"/>
      <c r="DC1709" s="24"/>
      <c r="DD1709" s="24"/>
      <c r="DE1709" s="24"/>
      <c r="DF1709" s="26" t="s">
        <v>139</v>
      </c>
      <c r="DG1709" s="26" t="s">
        <v>139</v>
      </c>
      <c r="DH1709" s="26" t="s">
        <v>139</v>
      </c>
      <c r="DI1709" s="26" t="s">
        <v>139</v>
      </c>
      <c r="DJ1709" s="26" t="s">
        <v>139</v>
      </c>
      <c r="DK1709" s="26" t="s">
        <v>139</v>
      </c>
      <c r="DL1709" s="26" t="s">
        <v>139</v>
      </c>
      <c r="DM1709" s="26" t="s">
        <v>139</v>
      </c>
      <c r="DN1709" s="26" t="s">
        <v>139</v>
      </c>
      <c r="DO1709" s="26" t="s">
        <v>139</v>
      </c>
    </row>
    <row r="1710" spans="1:119" ht="20.100000000000001" customHeight="1" x14ac:dyDescent="0.25">
      <c r="A1710" s="29" t="str">
        <f t="shared" si="364"/>
        <v>La Conscience8</v>
      </c>
      <c r="B1710" s="29" t="str">
        <f t="shared" si="365"/>
        <v>La Conscience</v>
      </c>
      <c r="C1710" s="29">
        <f t="shared" si="366"/>
        <v>8</v>
      </c>
      <c r="D1710" s="30" t="str">
        <f t="shared" si="367"/>
        <v>Africa and the Middle East</v>
      </c>
      <c r="E1710" s="30" t="str">
        <f t="shared" si="368"/>
        <v>Togo</v>
      </c>
      <c r="F1710" s="31">
        <f t="shared" si="369"/>
        <v>4</v>
      </c>
      <c r="G1710" s="31">
        <f t="shared" si="370"/>
        <v>2</v>
      </c>
      <c r="H1710" s="31">
        <f t="shared" si="371"/>
        <v>4</v>
      </c>
      <c r="I1710" s="31">
        <f t="shared" si="372"/>
        <v>4</v>
      </c>
      <c r="J1710" s="31">
        <f t="shared" si="373"/>
        <v>4</v>
      </c>
      <c r="K1710" s="31">
        <f t="shared" si="374"/>
        <v>4</v>
      </c>
      <c r="L1710" s="31">
        <f t="shared" si="375"/>
        <v>4</v>
      </c>
      <c r="M1710" s="31">
        <f t="shared" si="376"/>
        <v>2</v>
      </c>
      <c r="N1710" s="31">
        <f t="shared" si="377"/>
        <v>3.5</v>
      </c>
      <c r="O1710" s="26" t="s">
        <v>9451</v>
      </c>
      <c r="P1710" s="26" t="s">
        <v>108</v>
      </c>
      <c r="Q1710" s="27">
        <v>40315</v>
      </c>
      <c r="R1710" s="24"/>
      <c r="S1710" s="26" t="s">
        <v>234</v>
      </c>
      <c r="T1710" s="26" t="s">
        <v>224</v>
      </c>
      <c r="U1710" s="26" t="s">
        <v>168</v>
      </c>
      <c r="V1710" s="26" t="s">
        <v>169</v>
      </c>
      <c r="W1710" s="26" t="s">
        <v>452</v>
      </c>
      <c r="X1710" s="24"/>
      <c r="Y1710" s="26" t="s">
        <v>9452</v>
      </c>
      <c r="Z1710" s="24"/>
      <c r="AA1710" s="24"/>
      <c r="AB1710" s="26" t="s">
        <v>117</v>
      </c>
      <c r="AC1710" s="28">
        <v>20000</v>
      </c>
      <c r="AD1710" s="24"/>
      <c r="AE1710" s="24"/>
      <c r="AF1710" s="26" t="s">
        <v>139</v>
      </c>
      <c r="AG1710" s="26" t="s">
        <v>1852</v>
      </c>
      <c r="AH1710" s="26" t="s">
        <v>906</v>
      </c>
      <c r="AI1710" s="28">
        <v>20000</v>
      </c>
      <c r="AJ1710" s="24"/>
      <c r="AK1710" s="26" t="s">
        <v>9453</v>
      </c>
      <c r="AL1710" s="26" t="s">
        <v>9454</v>
      </c>
      <c r="AM1710" s="26" t="s">
        <v>9455</v>
      </c>
      <c r="AN1710" s="26" t="s">
        <v>9456</v>
      </c>
      <c r="AO1710" s="24"/>
      <c r="AP1710" s="24"/>
      <c r="AQ1710" s="24"/>
      <c r="AR1710" s="24"/>
      <c r="AS1710" s="24"/>
      <c r="AT1710" s="26" t="s">
        <v>9457</v>
      </c>
      <c r="AU1710" s="24"/>
      <c r="AV1710" s="24"/>
      <c r="AW1710" s="28">
        <v>115000</v>
      </c>
      <c r="AX1710" s="26">
        <v>1500</v>
      </c>
      <c r="AY1710" s="28">
        <v>99</v>
      </c>
      <c r="AZ1710" s="28">
        <v>92</v>
      </c>
      <c r="BA1710" s="26">
        <v>0</v>
      </c>
      <c r="BB1710" s="26" t="s">
        <v>148</v>
      </c>
      <c r="BC1710" s="24"/>
      <c r="BD1710" s="24"/>
      <c r="BE1710" s="24"/>
      <c r="BF1710" s="24"/>
      <c r="BG1710" s="24"/>
      <c r="BH1710" s="24"/>
      <c r="BI1710" s="24"/>
      <c r="BJ1710" s="24"/>
      <c r="BK1710" s="24"/>
      <c r="BL1710" s="24"/>
      <c r="BM1710" s="24"/>
      <c r="BN1710" s="24"/>
      <c r="BO1710" s="24"/>
      <c r="BP1710" s="24"/>
      <c r="BQ1710" s="24"/>
      <c r="BR1710" s="26">
        <v>4</v>
      </c>
      <c r="BS1710" s="26">
        <v>2</v>
      </c>
      <c r="BT1710" s="26">
        <v>4</v>
      </c>
      <c r="BU1710" s="26">
        <v>4</v>
      </c>
      <c r="BV1710" s="26">
        <v>4</v>
      </c>
      <c r="BW1710" s="26">
        <v>4</v>
      </c>
      <c r="BX1710" s="26">
        <v>4</v>
      </c>
      <c r="BY1710" s="26">
        <v>2</v>
      </c>
      <c r="BZ1710" s="24"/>
      <c r="CA1710" s="24"/>
      <c r="CB1710" s="24"/>
      <c r="CC1710" s="24"/>
      <c r="CD1710" s="24"/>
      <c r="CE1710" s="24"/>
      <c r="CF1710" s="24"/>
      <c r="CG1710" s="24"/>
      <c r="CH1710" s="24"/>
      <c r="CI1710" s="24"/>
      <c r="CJ1710" s="24"/>
      <c r="CK1710" s="24"/>
      <c r="CL1710" s="24"/>
      <c r="CM1710" s="24"/>
      <c r="CN1710" s="24"/>
      <c r="CO1710" s="24"/>
      <c r="CP1710" s="24"/>
      <c r="CQ1710" s="24"/>
      <c r="CR1710" s="24"/>
      <c r="CS1710" s="24"/>
      <c r="CT1710" s="24"/>
      <c r="CU1710" s="24"/>
      <c r="CV1710" s="24"/>
      <c r="CW1710" s="24"/>
      <c r="CX1710" s="24"/>
      <c r="CY1710" s="24"/>
      <c r="CZ1710" s="24"/>
      <c r="DA1710" s="24"/>
      <c r="DB1710" s="24"/>
      <c r="DC1710" s="24"/>
      <c r="DD1710" s="24"/>
      <c r="DE1710" s="24"/>
      <c r="DF1710" s="26" t="s">
        <v>139</v>
      </c>
      <c r="DG1710" s="26" t="s">
        <v>139</v>
      </c>
      <c r="DH1710" s="26" t="s">
        <v>139</v>
      </c>
      <c r="DI1710" s="26" t="s">
        <v>139</v>
      </c>
      <c r="DJ1710" s="26" t="s">
        <v>139</v>
      </c>
      <c r="DK1710" s="26" t="s">
        <v>139</v>
      </c>
      <c r="DL1710" s="26" t="s">
        <v>139</v>
      </c>
      <c r="DM1710" s="26" t="s">
        <v>139</v>
      </c>
      <c r="DN1710" s="26" t="s">
        <v>139</v>
      </c>
      <c r="DO1710" s="26" t="s">
        <v>139</v>
      </c>
    </row>
    <row r="1711" spans="1:119" ht="20.100000000000001" customHeight="1" x14ac:dyDescent="0.25">
      <c r="A1711" s="29" t="str">
        <f t="shared" si="364"/>
        <v>La Plazita Institute6</v>
      </c>
      <c r="B1711" s="29" t="str">
        <f t="shared" si="365"/>
        <v>La Plazita Institute</v>
      </c>
      <c r="C1711" s="29">
        <f t="shared" si="366"/>
        <v>6</v>
      </c>
      <c r="D1711" s="30" t="str">
        <f t="shared" si="367"/>
        <v>North America</v>
      </c>
      <c r="E1711" s="30" t="str">
        <f t="shared" si="368"/>
        <v>Albuquerque, New Mexico, United States</v>
      </c>
      <c r="F1711" s="31">
        <f t="shared" si="369"/>
        <v>3</v>
      </c>
      <c r="G1711" s="31">
        <f t="shared" si="370"/>
        <v>4</v>
      </c>
      <c r="H1711" s="31">
        <f t="shared" si="371"/>
        <v>3</v>
      </c>
      <c r="I1711" s="31">
        <f t="shared" si="372"/>
        <v>4</v>
      </c>
      <c r="J1711" s="31">
        <f t="shared" si="373"/>
        <v>3</v>
      </c>
      <c r="K1711" s="31">
        <f t="shared" si="374"/>
        <v>4</v>
      </c>
      <c r="L1711" s="31">
        <f t="shared" si="375"/>
        <v>4</v>
      </c>
      <c r="M1711" s="31">
        <f t="shared" si="376"/>
        <v>3</v>
      </c>
      <c r="N1711" s="31">
        <f t="shared" si="377"/>
        <v>3.5</v>
      </c>
      <c r="O1711" s="26" t="s">
        <v>9462</v>
      </c>
      <c r="P1711" s="26" t="s">
        <v>108</v>
      </c>
      <c r="Q1711" s="27">
        <v>42502</v>
      </c>
      <c r="R1711" s="26" t="s">
        <v>166</v>
      </c>
      <c r="S1711" s="26" t="s">
        <v>184</v>
      </c>
      <c r="T1711" s="26" t="s">
        <v>157</v>
      </c>
      <c r="U1711" s="26" t="s">
        <v>168</v>
      </c>
      <c r="V1711" s="26" t="s">
        <v>1142</v>
      </c>
      <c r="W1711" s="26" t="s">
        <v>211</v>
      </c>
      <c r="X1711" s="26" t="s">
        <v>9463</v>
      </c>
      <c r="Y1711" s="26" t="s">
        <v>9464</v>
      </c>
      <c r="Z1711" s="24"/>
      <c r="AA1711" s="24"/>
      <c r="AB1711" s="26" t="s">
        <v>117</v>
      </c>
      <c r="AC1711" s="28">
        <v>9000</v>
      </c>
      <c r="AD1711" s="24"/>
      <c r="AE1711" s="24"/>
      <c r="AF1711" s="26" t="s">
        <v>139</v>
      </c>
      <c r="AG1711" s="26" t="s">
        <v>333</v>
      </c>
      <c r="AH1711" s="26" t="s">
        <v>250</v>
      </c>
      <c r="AI1711" s="28">
        <v>9000</v>
      </c>
      <c r="AJ1711" s="26" t="s">
        <v>9465</v>
      </c>
      <c r="AK1711" s="26" t="s">
        <v>9466</v>
      </c>
      <c r="AL1711" s="26" t="s">
        <v>9467</v>
      </c>
      <c r="AM1711" s="24"/>
      <c r="AN1711" s="24"/>
      <c r="AO1711" s="24"/>
      <c r="AP1711" s="24"/>
      <c r="AQ1711" s="26" t="s">
        <v>9468</v>
      </c>
      <c r="AR1711" s="24"/>
      <c r="AS1711" s="26" t="s">
        <v>9469</v>
      </c>
      <c r="AT1711" s="24"/>
      <c r="AU1711" s="26" t="s">
        <v>9470</v>
      </c>
      <c r="AV1711" s="24"/>
      <c r="AW1711" s="28">
        <v>655018</v>
      </c>
      <c r="AX1711" s="26">
        <v>3834</v>
      </c>
      <c r="AY1711" s="28">
        <v>4389</v>
      </c>
      <c r="AZ1711" s="28">
        <v>4180</v>
      </c>
      <c r="BA1711" s="26">
        <v>0</v>
      </c>
      <c r="BB1711" s="26" t="s">
        <v>241</v>
      </c>
      <c r="BC1711" s="26" t="s">
        <v>5479</v>
      </c>
      <c r="BD1711" s="26" t="s">
        <v>378</v>
      </c>
      <c r="BE1711" s="26" t="s">
        <v>9471</v>
      </c>
      <c r="BF1711" s="26" t="s">
        <v>9472</v>
      </c>
      <c r="BG1711" s="26" t="s">
        <v>261</v>
      </c>
      <c r="BH1711" s="26" t="s">
        <v>9473</v>
      </c>
      <c r="BI1711" s="26" t="s">
        <v>261</v>
      </c>
      <c r="BJ1711" s="26" t="s">
        <v>9474</v>
      </c>
      <c r="BK1711" s="26" t="s">
        <v>261</v>
      </c>
      <c r="BL1711" s="26" t="s">
        <v>9475</v>
      </c>
      <c r="BM1711" s="26" t="s">
        <v>261</v>
      </c>
      <c r="BN1711" s="26" t="s">
        <v>9476</v>
      </c>
      <c r="BO1711" s="26" t="s">
        <v>261</v>
      </c>
      <c r="BP1711" s="24"/>
      <c r="BQ1711" s="24"/>
      <c r="BR1711" s="26">
        <v>3</v>
      </c>
      <c r="BS1711" s="26">
        <v>4</v>
      </c>
      <c r="BT1711" s="26">
        <v>3</v>
      </c>
      <c r="BU1711" s="26">
        <v>4</v>
      </c>
      <c r="BV1711" s="26">
        <v>3</v>
      </c>
      <c r="BW1711" s="26">
        <v>4</v>
      </c>
      <c r="BX1711" s="26">
        <v>4</v>
      </c>
      <c r="BY1711" s="26">
        <v>3</v>
      </c>
      <c r="BZ1711" s="24"/>
      <c r="CA1711" s="24"/>
      <c r="CB1711" s="24"/>
      <c r="CC1711" s="24"/>
      <c r="CD1711" s="24"/>
      <c r="CE1711" s="24"/>
      <c r="CF1711" s="24"/>
      <c r="CG1711" s="24"/>
      <c r="CH1711" s="24"/>
      <c r="CI1711" s="24"/>
      <c r="CJ1711" s="24"/>
      <c r="CK1711" s="24"/>
      <c r="CL1711" s="24"/>
      <c r="CM1711" s="24"/>
      <c r="CN1711" s="24"/>
      <c r="CO1711" s="24"/>
      <c r="CP1711" s="24"/>
      <c r="CQ1711" s="24"/>
      <c r="CR1711" s="24"/>
      <c r="CS1711" s="24"/>
      <c r="CT1711" s="24"/>
      <c r="CU1711" s="24"/>
      <c r="CV1711" s="24"/>
      <c r="CW1711" s="24"/>
      <c r="CX1711" s="24"/>
      <c r="CY1711" s="24"/>
      <c r="CZ1711" s="24"/>
      <c r="DA1711" s="24"/>
      <c r="DB1711" s="24"/>
      <c r="DC1711" s="24"/>
      <c r="DD1711" s="24"/>
      <c r="DE1711" s="24"/>
      <c r="DF1711" s="26" t="s">
        <v>120</v>
      </c>
      <c r="DG1711" s="26" t="s">
        <v>120</v>
      </c>
      <c r="DH1711" s="26" t="s">
        <v>120</v>
      </c>
      <c r="DI1711" s="26" t="s">
        <v>120</v>
      </c>
      <c r="DJ1711" s="26" t="s">
        <v>139</v>
      </c>
      <c r="DK1711" s="26" t="s">
        <v>139</v>
      </c>
      <c r="DL1711" s="26" t="s">
        <v>139</v>
      </c>
      <c r="DM1711" s="26" t="s">
        <v>139</v>
      </c>
      <c r="DN1711" s="26" t="s">
        <v>139</v>
      </c>
      <c r="DO1711" s="26" t="s">
        <v>139</v>
      </c>
    </row>
    <row r="1712" spans="1:119" ht="20.100000000000001" customHeight="1" x14ac:dyDescent="0.25">
      <c r="A1712" s="29" t="str">
        <f t="shared" si="364"/>
        <v>La Plazita Institute5</v>
      </c>
      <c r="B1712" s="29" t="str">
        <f t="shared" si="365"/>
        <v>La Plazita Institute</v>
      </c>
      <c r="C1712" s="29">
        <f t="shared" si="366"/>
        <v>5</v>
      </c>
      <c r="D1712" s="30" t="str">
        <f t="shared" si="367"/>
        <v>North America</v>
      </c>
      <c r="E1712" s="30" t="str">
        <f t="shared" si="368"/>
        <v>Albuquerque, New Mexico, United States</v>
      </c>
      <c r="F1712" s="31">
        <f t="shared" si="369"/>
        <v>3</v>
      </c>
      <c r="G1712" s="31">
        <f t="shared" si="370"/>
        <v>3</v>
      </c>
      <c r="H1712" s="31">
        <f t="shared" si="371"/>
        <v>3</v>
      </c>
      <c r="I1712" s="31">
        <f t="shared" si="372"/>
        <v>3</v>
      </c>
      <c r="J1712" s="31">
        <f t="shared" si="373"/>
        <v>3</v>
      </c>
      <c r="K1712" s="31">
        <f t="shared" si="374"/>
        <v>3</v>
      </c>
      <c r="L1712" s="31">
        <f t="shared" si="375"/>
        <v>4</v>
      </c>
      <c r="M1712" s="31">
        <f t="shared" si="376"/>
        <v>3</v>
      </c>
      <c r="N1712" s="31">
        <f t="shared" si="377"/>
        <v>3.1</v>
      </c>
      <c r="O1712" s="26" t="s">
        <v>9477</v>
      </c>
      <c r="P1712" s="26" t="s">
        <v>108</v>
      </c>
      <c r="Q1712" s="27">
        <v>42129</v>
      </c>
      <c r="R1712" s="26" t="s">
        <v>166</v>
      </c>
      <c r="S1712" s="26" t="s">
        <v>277</v>
      </c>
      <c r="T1712" s="26" t="s">
        <v>278</v>
      </c>
      <c r="U1712" s="26" t="s">
        <v>168</v>
      </c>
      <c r="V1712" s="26" t="s">
        <v>1142</v>
      </c>
      <c r="W1712" s="26" t="s">
        <v>211</v>
      </c>
      <c r="X1712" s="26" t="s">
        <v>9463</v>
      </c>
      <c r="Y1712" s="26" t="s">
        <v>9464</v>
      </c>
      <c r="Z1712" s="24"/>
      <c r="AA1712" s="24"/>
      <c r="AB1712" s="26" t="s">
        <v>117</v>
      </c>
      <c r="AC1712" s="28">
        <v>16000</v>
      </c>
      <c r="AD1712" s="24"/>
      <c r="AE1712" s="24"/>
      <c r="AF1712" s="26" t="s">
        <v>139</v>
      </c>
      <c r="AG1712" s="26" t="s">
        <v>333</v>
      </c>
      <c r="AH1712" s="26" t="s">
        <v>176</v>
      </c>
      <c r="AI1712" s="28">
        <v>16000</v>
      </c>
      <c r="AJ1712" s="26" t="s">
        <v>9478</v>
      </c>
      <c r="AK1712" s="26" t="s">
        <v>9466</v>
      </c>
      <c r="AL1712" s="26" t="s">
        <v>9467</v>
      </c>
      <c r="AM1712" s="24"/>
      <c r="AN1712" s="24"/>
      <c r="AO1712" s="24"/>
      <c r="AP1712" s="24"/>
      <c r="AQ1712" s="26" t="s">
        <v>9479</v>
      </c>
      <c r="AR1712" s="24"/>
      <c r="AS1712" s="24"/>
      <c r="AT1712" s="24"/>
      <c r="AU1712" s="24"/>
      <c r="AV1712" s="26" t="s">
        <v>9480</v>
      </c>
      <c r="AW1712" s="28">
        <v>463309</v>
      </c>
      <c r="AX1712" s="26">
        <v>2300</v>
      </c>
      <c r="AY1712" s="28">
        <v>4180</v>
      </c>
      <c r="AZ1712" s="28">
        <v>3800</v>
      </c>
      <c r="BA1712" s="24"/>
      <c r="BB1712" s="26" t="s">
        <v>241</v>
      </c>
      <c r="BC1712" s="26" t="s">
        <v>5479</v>
      </c>
      <c r="BD1712" s="26" t="s">
        <v>125</v>
      </c>
      <c r="BE1712" s="24"/>
      <c r="BF1712" s="26" t="s">
        <v>9481</v>
      </c>
      <c r="BG1712" s="26" t="s">
        <v>261</v>
      </c>
      <c r="BH1712" s="26" t="s">
        <v>9482</v>
      </c>
      <c r="BI1712" s="26" t="s">
        <v>261</v>
      </c>
      <c r="BJ1712" s="26" t="s">
        <v>9483</v>
      </c>
      <c r="BK1712" s="26" t="s">
        <v>261</v>
      </c>
      <c r="BL1712" s="26" t="s">
        <v>9484</v>
      </c>
      <c r="BM1712" s="26" t="s">
        <v>261</v>
      </c>
      <c r="BN1712" s="26" t="s">
        <v>9485</v>
      </c>
      <c r="BO1712" s="26" t="s">
        <v>261</v>
      </c>
      <c r="BP1712" s="24"/>
      <c r="BQ1712" s="24"/>
      <c r="BR1712" s="26">
        <v>3</v>
      </c>
      <c r="BS1712" s="26">
        <v>3</v>
      </c>
      <c r="BT1712" s="26">
        <v>3</v>
      </c>
      <c r="BU1712" s="26">
        <v>3</v>
      </c>
      <c r="BV1712" s="26">
        <v>3</v>
      </c>
      <c r="BW1712" s="26">
        <v>3</v>
      </c>
      <c r="BX1712" s="26">
        <v>4</v>
      </c>
      <c r="BY1712" s="26">
        <v>3</v>
      </c>
      <c r="BZ1712" s="24"/>
      <c r="CA1712" s="24"/>
      <c r="CB1712" s="24"/>
      <c r="CC1712" s="24"/>
      <c r="CD1712" s="24"/>
      <c r="CE1712" s="24"/>
      <c r="CF1712" s="24"/>
      <c r="CG1712" s="24"/>
      <c r="CH1712" s="24"/>
      <c r="CI1712" s="24"/>
      <c r="CJ1712" s="24"/>
      <c r="CK1712" s="24"/>
      <c r="CL1712" s="24"/>
      <c r="CM1712" s="24"/>
      <c r="CN1712" s="24"/>
      <c r="CO1712" s="24"/>
      <c r="CP1712" s="24"/>
      <c r="CQ1712" s="24"/>
      <c r="CR1712" s="24"/>
      <c r="CS1712" s="24"/>
      <c r="CT1712" s="24"/>
      <c r="CU1712" s="24"/>
      <c r="CV1712" s="24"/>
      <c r="CW1712" s="24"/>
      <c r="CX1712" s="24"/>
      <c r="CY1712" s="24"/>
      <c r="CZ1712" s="24"/>
      <c r="DA1712" s="24"/>
      <c r="DB1712" s="24"/>
      <c r="DC1712" s="24"/>
      <c r="DD1712" s="24"/>
      <c r="DE1712" s="24"/>
      <c r="DF1712" s="26" t="s">
        <v>120</v>
      </c>
      <c r="DG1712" s="26" t="s">
        <v>120</v>
      </c>
      <c r="DH1712" s="26" t="s">
        <v>139</v>
      </c>
      <c r="DI1712" s="26" t="s">
        <v>120</v>
      </c>
      <c r="DJ1712" s="26" t="s">
        <v>139</v>
      </c>
      <c r="DK1712" s="26" t="s">
        <v>139</v>
      </c>
      <c r="DL1712" s="26" t="s">
        <v>139</v>
      </c>
      <c r="DM1712" s="26" t="s">
        <v>139</v>
      </c>
      <c r="DN1712" s="26" t="s">
        <v>139</v>
      </c>
      <c r="DO1712" s="26" t="s">
        <v>139</v>
      </c>
    </row>
    <row r="1713" spans="1:119" ht="20.100000000000001" customHeight="1" x14ac:dyDescent="0.25">
      <c r="A1713" s="29" t="str">
        <f t="shared" si="364"/>
        <v/>
      </c>
      <c r="B1713" s="29" t="str">
        <f t="shared" si="365"/>
        <v>La Plazita Institute</v>
      </c>
      <c r="C1713" s="29">
        <f t="shared" si="366"/>
        <v>0</v>
      </c>
      <c r="D1713" s="30" t="str">
        <f t="shared" si="367"/>
        <v>North America</v>
      </c>
      <c r="E1713" s="30" t="str">
        <f t="shared" si="368"/>
        <v>Albuquerque, New Mexico, United States</v>
      </c>
      <c r="F1713" s="31">
        <f t="shared" si="369"/>
        <v>0</v>
      </c>
      <c r="G1713" s="31">
        <f t="shared" si="370"/>
        <v>0</v>
      </c>
      <c r="H1713" s="31">
        <f t="shared" si="371"/>
        <v>0</v>
      </c>
      <c r="I1713" s="31">
        <f t="shared" si="372"/>
        <v>0</v>
      </c>
      <c r="J1713" s="31">
        <f t="shared" si="373"/>
        <v>0</v>
      </c>
      <c r="K1713" s="31">
        <f t="shared" si="374"/>
        <v>0</v>
      </c>
      <c r="L1713" s="31">
        <f t="shared" si="375"/>
        <v>0</v>
      </c>
      <c r="M1713" s="31">
        <f t="shared" si="376"/>
        <v>0</v>
      </c>
      <c r="N1713" s="31">
        <f t="shared" si="377"/>
        <v>0</v>
      </c>
      <c r="O1713" s="26" t="s">
        <v>16232</v>
      </c>
      <c r="P1713" s="26" t="s">
        <v>108</v>
      </c>
      <c r="Q1713" s="27">
        <v>41908</v>
      </c>
      <c r="R1713" s="24"/>
      <c r="S1713" s="24"/>
      <c r="T1713" s="26" t="s">
        <v>278</v>
      </c>
      <c r="U1713" s="24"/>
      <c r="V1713" s="26" t="s">
        <v>1142</v>
      </c>
      <c r="W1713" s="26" t="s">
        <v>211</v>
      </c>
      <c r="X1713" s="26" t="s">
        <v>9463</v>
      </c>
      <c r="Y1713" s="26" t="s">
        <v>9464</v>
      </c>
      <c r="Z1713" s="24"/>
      <c r="AA1713" s="24"/>
      <c r="AB1713" s="26" t="s">
        <v>15736</v>
      </c>
      <c r="AC1713" s="28">
        <v>2612</v>
      </c>
      <c r="AD1713" s="24"/>
      <c r="AE1713" s="24"/>
      <c r="AF1713" s="26" t="s">
        <v>139</v>
      </c>
      <c r="AG1713" s="26" t="s">
        <v>333</v>
      </c>
      <c r="AH1713" s="24"/>
      <c r="AI1713" s="28">
        <v>2612</v>
      </c>
      <c r="AJ1713" s="24"/>
      <c r="AK1713" s="24"/>
      <c r="AL1713" s="24"/>
      <c r="AM1713" s="24"/>
      <c r="AN1713" s="24"/>
      <c r="AO1713" s="24"/>
      <c r="AP1713" s="24"/>
      <c r="AQ1713" s="24"/>
      <c r="AR1713" s="24"/>
      <c r="AS1713" s="24"/>
      <c r="AT1713" s="24"/>
      <c r="AU1713" s="24"/>
      <c r="AV1713" s="24"/>
      <c r="AW1713" s="24"/>
      <c r="AX1713" s="24"/>
      <c r="AY1713" s="24"/>
      <c r="AZ1713" s="24"/>
      <c r="BA1713" s="24"/>
      <c r="BB1713" s="24"/>
      <c r="BC1713" s="26" t="s">
        <v>5479</v>
      </c>
      <c r="BD1713" s="24"/>
      <c r="BE1713" s="24"/>
      <c r="BF1713" s="24"/>
      <c r="BG1713" s="24"/>
      <c r="BH1713" s="24"/>
      <c r="BI1713" s="24"/>
      <c r="BJ1713" s="24"/>
      <c r="BK1713" s="24"/>
      <c r="BL1713" s="24"/>
      <c r="BM1713" s="24"/>
      <c r="BN1713" s="24"/>
      <c r="BO1713" s="24"/>
      <c r="BP1713" s="24"/>
      <c r="BQ1713" s="24"/>
      <c r="BR1713" s="24"/>
      <c r="BS1713" s="24"/>
      <c r="BT1713" s="24"/>
      <c r="BU1713" s="24"/>
      <c r="BV1713" s="24"/>
      <c r="BW1713" s="24"/>
      <c r="BX1713" s="24"/>
      <c r="BY1713" s="24"/>
      <c r="BZ1713" s="24"/>
      <c r="CA1713" s="24"/>
      <c r="CB1713" s="24"/>
      <c r="CC1713" s="24"/>
      <c r="CD1713" s="24"/>
      <c r="CE1713" s="24"/>
      <c r="CF1713" s="24"/>
      <c r="CG1713" s="24"/>
      <c r="CH1713" s="24"/>
      <c r="CI1713" s="24"/>
      <c r="CJ1713" s="24"/>
      <c r="CK1713" s="24"/>
      <c r="CL1713" s="24"/>
      <c r="CM1713" s="24"/>
      <c r="CN1713" s="24"/>
      <c r="CO1713" s="24"/>
      <c r="CP1713" s="24"/>
      <c r="CQ1713" s="24"/>
      <c r="CR1713" s="24"/>
      <c r="CS1713" s="24"/>
      <c r="CT1713" s="24"/>
      <c r="CU1713" s="24"/>
      <c r="CV1713" s="24"/>
      <c r="CW1713" s="24"/>
      <c r="CX1713" s="24"/>
      <c r="CY1713" s="24"/>
      <c r="CZ1713" s="24"/>
      <c r="DA1713" s="24"/>
      <c r="DB1713" s="24"/>
      <c r="DC1713" s="24"/>
      <c r="DD1713" s="24"/>
      <c r="DE1713" s="24"/>
      <c r="DF1713" s="26" t="s">
        <v>139</v>
      </c>
      <c r="DG1713" s="26" t="s">
        <v>139</v>
      </c>
      <c r="DH1713" s="26" t="s">
        <v>139</v>
      </c>
      <c r="DI1713" s="26" t="s">
        <v>139</v>
      </c>
      <c r="DJ1713" s="26" t="s">
        <v>139</v>
      </c>
      <c r="DK1713" s="26" t="s">
        <v>139</v>
      </c>
      <c r="DL1713" s="26" t="s">
        <v>139</v>
      </c>
      <c r="DM1713" s="26" t="s">
        <v>139</v>
      </c>
      <c r="DN1713" s="26" t="s">
        <v>139</v>
      </c>
      <c r="DO1713" s="26" t="s">
        <v>139</v>
      </c>
    </row>
    <row r="1714" spans="1:119" ht="20.100000000000001" customHeight="1" x14ac:dyDescent="0.25">
      <c r="A1714" s="29" t="str">
        <f t="shared" si="364"/>
        <v>La Plazita Institute4</v>
      </c>
      <c r="B1714" s="29" t="str">
        <f t="shared" si="365"/>
        <v>La Plazita Institute</v>
      </c>
      <c r="C1714" s="29">
        <f t="shared" si="366"/>
        <v>4</v>
      </c>
      <c r="D1714" s="30" t="str">
        <f t="shared" si="367"/>
        <v>North America</v>
      </c>
      <c r="E1714" s="30" t="str">
        <f t="shared" si="368"/>
        <v>Albuquerque, New Mexico, United States</v>
      </c>
      <c r="F1714" s="31">
        <f t="shared" si="369"/>
        <v>3</v>
      </c>
      <c r="G1714" s="31">
        <f t="shared" si="370"/>
        <v>3</v>
      </c>
      <c r="H1714" s="31">
        <f t="shared" si="371"/>
        <v>3</v>
      </c>
      <c r="I1714" s="31">
        <f t="shared" si="372"/>
        <v>2</v>
      </c>
      <c r="J1714" s="31">
        <f t="shared" si="373"/>
        <v>3</v>
      </c>
      <c r="K1714" s="31">
        <f t="shared" si="374"/>
        <v>3</v>
      </c>
      <c r="L1714" s="31">
        <f t="shared" si="375"/>
        <v>4</v>
      </c>
      <c r="M1714" s="31">
        <f t="shared" si="376"/>
        <v>2</v>
      </c>
      <c r="N1714" s="31">
        <f t="shared" si="377"/>
        <v>2.9</v>
      </c>
      <c r="O1714" s="26" t="s">
        <v>9486</v>
      </c>
      <c r="P1714" s="26" t="s">
        <v>108</v>
      </c>
      <c r="Q1714" s="27">
        <v>41771</v>
      </c>
      <c r="R1714" s="26" t="s">
        <v>166</v>
      </c>
      <c r="S1714" s="26" t="s">
        <v>193</v>
      </c>
      <c r="T1714" s="26" t="s">
        <v>194</v>
      </c>
      <c r="U1714" s="26" t="s">
        <v>168</v>
      </c>
      <c r="V1714" s="26" t="s">
        <v>1142</v>
      </c>
      <c r="W1714" s="26" t="s">
        <v>211</v>
      </c>
      <c r="X1714" s="26" t="s">
        <v>9463</v>
      </c>
      <c r="Y1714" s="26" t="s">
        <v>9464</v>
      </c>
      <c r="Z1714" s="24"/>
      <c r="AA1714" s="24"/>
      <c r="AB1714" s="26" t="s">
        <v>117</v>
      </c>
      <c r="AC1714" s="28">
        <v>25000</v>
      </c>
      <c r="AD1714" s="24"/>
      <c r="AE1714" s="24"/>
      <c r="AF1714" s="26" t="s">
        <v>139</v>
      </c>
      <c r="AG1714" s="26" t="s">
        <v>333</v>
      </c>
      <c r="AH1714" s="26" t="s">
        <v>185</v>
      </c>
      <c r="AI1714" s="28">
        <v>25000</v>
      </c>
      <c r="AJ1714" s="26" t="s">
        <v>9478</v>
      </c>
      <c r="AK1714" s="26" t="s">
        <v>9487</v>
      </c>
      <c r="AL1714" s="26" t="s">
        <v>9467</v>
      </c>
      <c r="AM1714" s="24"/>
      <c r="AN1714" s="24"/>
      <c r="AO1714" s="24"/>
      <c r="AP1714" s="24"/>
      <c r="AQ1714" s="26" t="s">
        <v>9488</v>
      </c>
      <c r="AR1714" s="24"/>
      <c r="AS1714" s="24"/>
      <c r="AT1714" s="24"/>
      <c r="AU1714" s="24"/>
      <c r="AV1714" s="24"/>
      <c r="AW1714" s="28">
        <v>317972</v>
      </c>
      <c r="AX1714" s="26">
        <v>2000</v>
      </c>
      <c r="AY1714" s="28">
        <v>3800</v>
      </c>
      <c r="AZ1714" s="28">
        <v>3500</v>
      </c>
      <c r="BA1714" s="26">
        <v>0</v>
      </c>
      <c r="BB1714" s="26" t="s">
        <v>241</v>
      </c>
      <c r="BC1714" s="26" t="s">
        <v>5479</v>
      </c>
      <c r="BD1714" s="26" t="s">
        <v>125</v>
      </c>
      <c r="BE1714" s="24"/>
      <c r="BF1714" s="26" t="s">
        <v>9489</v>
      </c>
      <c r="BG1714" s="26" t="s">
        <v>261</v>
      </c>
      <c r="BH1714" s="26" t="s">
        <v>9490</v>
      </c>
      <c r="BI1714" s="26" t="s">
        <v>261</v>
      </c>
      <c r="BJ1714" s="26" t="s">
        <v>9491</v>
      </c>
      <c r="BK1714" s="26" t="s">
        <v>261</v>
      </c>
      <c r="BL1714" s="26" t="s">
        <v>9476</v>
      </c>
      <c r="BM1714" s="26" t="s">
        <v>261</v>
      </c>
      <c r="BN1714" s="26" t="s">
        <v>9492</v>
      </c>
      <c r="BO1714" s="26" t="s">
        <v>261</v>
      </c>
      <c r="BP1714" s="24"/>
      <c r="BQ1714" s="24"/>
      <c r="BR1714" s="26">
        <v>3</v>
      </c>
      <c r="BS1714" s="26">
        <v>3</v>
      </c>
      <c r="BT1714" s="26">
        <v>3</v>
      </c>
      <c r="BU1714" s="26">
        <v>2</v>
      </c>
      <c r="BV1714" s="26">
        <v>3</v>
      </c>
      <c r="BW1714" s="26">
        <v>3</v>
      </c>
      <c r="BX1714" s="26">
        <v>4</v>
      </c>
      <c r="BY1714" s="26">
        <v>2</v>
      </c>
      <c r="BZ1714" s="24"/>
      <c r="CA1714" s="24"/>
      <c r="CB1714" s="24"/>
      <c r="CC1714" s="24"/>
      <c r="CD1714" s="24"/>
      <c r="CE1714" s="24"/>
      <c r="CF1714" s="24"/>
      <c r="CG1714" s="24"/>
      <c r="CH1714" s="24"/>
      <c r="CI1714" s="24"/>
      <c r="CJ1714" s="24"/>
      <c r="CK1714" s="24"/>
      <c r="CL1714" s="24"/>
      <c r="CM1714" s="24"/>
      <c r="CN1714" s="24"/>
      <c r="CO1714" s="24"/>
      <c r="CP1714" s="24"/>
      <c r="CQ1714" s="24"/>
      <c r="CR1714" s="24"/>
      <c r="CS1714" s="24"/>
      <c r="CT1714" s="24"/>
      <c r="CU1714" s="24"/>
      <c r="CV1714" s="24"/>
      <c r="CW1714" s="24"/>
      <c r="CX1714" s="24"/>
      <c r="CY1714" s="24"/>
      <c r="CZ1714" s="24"/>
      <c r="DA1714" s="24"/>
      <c r="DB1714" s="24"/>
      <c r="DC1714" s="24"/>
      <c r="DD1714" s="24"/>
      <c r="DE1714" s="24"/>
      <c r="DF1714" s="26" t="s">
        <v>120</v>
      </c>
      <c r="DG1714" s="26" t="s">
        <v>120</v>
      </c>
      <c r="DH1714" s="26" t="s">
        <v>120</v>
      </c>
      <c r="DI1714" s="26" t="s">
        <v>139</v>
      </c>
      <c r="DJ1714" s="26" t="s">
        <v>139</v>
      </c>
      <c r="DK1714" s="26" t="s">
        <v>139</v>
      </c>
      <c r="DL1714" s="26" t="s">
        <v>139</v>
      </c>
      <c r="DM1714" s="26" t="s">
        <v>139</v>
      </c>
      <c r="DN1714" s="26" t="s">
        <v>139</v>
      </c>
      <c r="DO1714" s="26" t="s">
        <v>139</v>
      </c>
    </row>
    <row r="1715" spans="1:119" ht="20.100000000000001" customHeight="1" x14ac:dyDescent="0.25">
      <c r="A1715" s="29" t="str">
        <f t="shared" si="364"/>
        <v>La Plazita Institute3</v>
      </c>
      <c r="B1715" s="29" t="str">
        <f t="shared" si="365"/>
        <v>La Plazita Institute</v>
      </c>
      <c r="C1715" s="29">
        <f t="shared" si="366"/>
        <v>3</v>
      </c>
      <c r="D1715" s="30" t="str">
        <f t="shared" si="367"/>
        <v>North America</v>
      </c>
      <c r="E1715" s="30" t="str">
        <f t="shared" si="368"/>
        <v>Albuquerque, New Mexico, United States</v>
      </c>
      <c r="F1715" s="31">
        <f t="shared" si="369"/>
        <v>2</v>
      </c>
      <c r="G1715" s="31">
        <f t="shared" si="370"/>
        <v>2</v>
      </c>
      <c r="H1715" s="31">
        <f t="shared" si="371"/>
        <v>2</v>
      </c>
      <c r="I1715" s="31">
        <f t="shared" si="372"/>
        <v>2</v>
      </c>
      <c r="J1715" s="31">
        <f t="shared" si="373"/>
        <v>2</v>
      </c>
      <c r="K1715" s="31">
        <f t="shared" si="374"/>
        <v>3</v>
      </c>
      <c r="L1715" s="31">
        <f t="shared" si="375"/>
        <v>3</v>
      </c>
      <c r="M1715" s="31">
        <f t="shared" si="376"/>
        <v>2</v>
      </c>
      <c r="N1715" s="31">
        <f t="shared" si="377"/>
        <v>2.2999999999999998</v>
      </c>
      <c r="O1715" s="26" t="s">
        <v>9493</v>
      </c>
      <c r="P1715" s="26" t="s">
        <v>108</v>
      </c>
      <c r="Q1715" s="27">
        <v>41400</v>
      </c>
      <c r="R1715" s="26" t="s">
        <v>166</v>
      </c>
      <c r="S1715" s="26" t="s">
        <v>206</v>
      </c>
      <c r="T1715" s="26" t="s">
        <v>207</v>
      </c>
      <c r="U1715" s="26" t="s">
        <v>168</v>
      </c>
      <c r="V1715" s="26" t="s">
        <v>1142</v>
      </c>
      <c r="W1715" s="26" t="s">
        <v>211</v>
      </c>
      <c r="X1715" s="26" t="s">
        <v>9463</v>
      </c>
      <c r="Y1715" s="26" t="s">
        <v>9464</v>
      </c>
      <c r="Z1715" s="24"/>
      <c r="AA1715" s="24"/>
      <c r="AB1715" s="26" t="s">
        <v>117</v>
      </c>
      <c r="AC1715" s="28">
        <v>20000</v>
      </c>
      <c r="AD1715" s="24"/>
      <c r="AE1715" s="24"/>
      <c r="AF1715" s="26" t="s">
        <v>139</v>
      </c>
      <c r="AG1715" s="26" t="s">
        <v>333</v>
      </c>
      <c r="AH1715" s="26" t="s">
        <v>121</v>
      </c>
      <c r="AI1715" s="28">
        <v>20000</v>
      </c>
      <c r="AJ1715" s="26" t="s">
        <v>9494</v>
      </c>
      <c r="AK1715" s="26" t="s">
        <v>9466</v>
      </c>
      <c r="AL1715" s="26" t="s">
        <v>9467</v>
      </c>
      <c r="AM1715" s="24"/>
      <c r="AN1715" s="24"/>
      <c r="AO1715" s="24"/>
      <c r="AP1715" s="24"/>
      <c r="AQ1715" s="26" t="s">
        <v>9495</v>
      </c>
      <c r="AR1715" s="24"/>
      <c r="AS1715" s="24"/>
      <c r="AT1715" s="24"/>
      <c r="AU1715" s="24"/>
      <c r="AV1715" s="24"/>
      <c r="AW1715" s="28">
        <v>289000</v>
      </c>
      <c r="AX1715" s="26">
        <v>1500</v>
      </c>
      <c r="AY1715" s="28">
        <v>2300</v>
      </c>
      <c r="AZ1715" s="28">
        <v>1250</v>
      </c>
      <c r="BA1715" s="26">
        <v>0</v>
      </c>
      <c r="BB1715" s="26" t="s">
        <v>241</v>
      </c>
      <c r="BC1715" s="26" t="s">
        <v>5479</v>
      </c>
      <c r="BD1715" s="26" t="s">
        <v>378</v>
      </c>
      <c r="BE1715" s="26" t="s">
        <v>9496</v>
      </c>
      <c r="BF1715" s="26" t="s">
        <v>9497</v>
      </c>
      <c r="BG1715" s="26" t="s">
        <v>261</v>
      </c>
      <c r="BH1715" s="26" t="s">
        <v>9498</v>
      </c>
      <c r="BI1715" s="26" t="s">
        <v>261</v>
      </c>
      <c r="BJ1715" s="26" t="s">
        <v>9499</v>
      </c>
      <c r="BK1715" s="26" t="s">
        <v>261</v>
      </c>
      <c r="BL1715" s="26" t="s">
        <v>9500</v>
      </c>
      <c r="BM1715" s="26" t="s">
        <v>261</v>
      </c>
      <c r="BN1715" s="26" t="s">
        <v>9501</v>
      </c>
      <c r="BO1715" s="26" t="s">
        <v>261</v>
      </c>
      <c r="BP1715" s="24"/>
      <c r="BQ1715" s="24"/>
      <c r="BR1715" s="26">
        <v>2</v>
      </c>
      <c r="BS1715" s="26">
        <v>2</v>
      </c>
      <c r="BT1715" s="26">
        <v>2</v>
      </c>
      <c r="BU1715" s="26">
        <v>2</v>
      </c>
      <c r="BV1715" s="26">
        <v>2</v>
      </c>
      <c r="BW1715" s="26">
        <v>3</v>
      </c>
      <c r="BX1715" s="26">
        <v>3</v>
      </c>
      <c r="BY1715" s="26">
        <v>2</v>
      </c>
      <c r="BZ1715" s="24"/>
      <c r="CA1715" s="24"/>
      <c r="CB1715" s="24"/>
      <c r="CC1715" s="24"/>
      <c r="CD1715" s="24"/>
      <c r="CE1715" s="24"/>
      <c r="CF1715" s="24"/>
      <c r="CG1715" s="24"/>
      <c r="CH1715" s="24"/>
      <c r="CI1715" s="24"/>
      <c r="CJ1715" s="24"/>
      <c r="CK1715" s="24"/>
      <c r="CL1715" s="24"/>
      <c r="CM1715" s="24"/>
      <c r="CN1715" s="24"/>
      <c r="CO1715" s="24"/>
      <c r="CP1715" s="24"/>
      <c r="CQ1715" s="24"/>
      <c r="CR1715" s="24"/>
      <c r="CS1715" s="24"/>
      <c r="CT1715" s="24"/>
      <c r="CU1715" s="24"/>
      <c r="CV1715" s="24"/>
      <c r="CW1715" s="24"/>
      <c r="CX1715" s="24"/>
      <c r="CY1715" s="24"/>
      <c r="CZ1715" s="24"/>
      <c r="DA1715" s="24"/>
      <c r="DB1715" s="24"/>
      <c r="DC1715" s="24"/>
      <c r="DD1715" s="24"/>
      <c r="DE1715" s="24"/>
      <c r="DF1715" s="26" t="s">
        <v>120</v>
      </c>
      <c r="DG1715" s="26" t="s">
        <v>120</v>
      </c>
      <c r="DH1715" s="26" t="s">
        <v>139</v>
      </c>
      <c r="DI1715" s="26" t="s">
        <v>139</v>
      </c>
      <c r="DJ1715" s="26" t="s">
        <v>139</v>
      </c>
      <c r="DK1715" s="26" t="s">
        <v>139</v>
      </c>
      <c r="DL1715" s="26" t="s">
        <v>139</v>
      </c>
      <c r="DM1715" s="26" t="s">
        <v>139</v>
      </c>
      <c r="DN1715" s="26" t="s">
        <v>139</v>
      </c>
      <c r="DO1715" s="26" t="s">
        <v>139</v>
      </c>
    </row>
    <row r="1716" spans="1:119" ht="20.100000000000001" customHeight="1" x14ac:dyDescent="0.25">
      <c r="A1716" s="29" t="str">
        <f t="shared" si="364"/>
        <v/>
      </c>
      <c r="B1716" s="29" t="str">
        <f t="shared" si="365"/>
        <v>La Plazita Institute</v>
      </c>
      <c r="C1716" s="29">
        <f t="shared" si="366"/>
        <v>0</v>
      </c>
      <c r="D1716" s="30" t="str">
        <f t="shared" si="367"/>
        <v>North America</v>
      </c>
      <c r="E1716" s="30" t="str">
        <f t="shared" si="368"/>
        <v>Albuquerque, New Mexico, United States</v>
      </c>
      <c r="F1716" s="31">
        <f t="shared" si="369"/>
        <v>0</v>
      </c>
      <c r="G1716" s="31">
        <f t="shared" si="370"/>
        <v>0</v>
      </c>
      <c r="H1716" s="31">
        <f t="shared" si="371"/>
        <v>0</v>
      </c>
      <c r="I1716" s="31">
        <f t="shared" si="372"/>
        <v>0</v>
      </c>
      <c r="J1716" s="31">
        <f t="shared" si="373"/>
        <v>0</v>
      </c>
      <c r="K1716" s="31">
        <f t="shared" si="374"/>
        <v>0</v>
      </c>
      <c r="L1716" s="31">
        <f t="shared" si="375"/>
        <v>0</v>
      </c>
      <c r="M1716" s="31">
        <f t="shared" si="376"/>
        <v>0</v>
      </c>
      <c r="N1716" s="31">
        <f t="shared" si="377"/>
        <v>0</v>
      </c>
      <c r="O1716" s="26" t="s">
        <v>16233</v>
      </c>
      <c r="P1716" s="26" t="s">
        <v>108</v>
      </c>
      <c r="Q1716" s="27">
        <v>41429</v>
      </c>
      <c r="R1716" s="24"/>
      <c r="S1716" s="24"/>
      <c r="T1716" s="26" t="s">
        <v>207</v>
      </c>
      <c r="U1716" s="24"/>
      <c r="V1716" s="26" t="s">
        <v>1142</v>
      </c>
      <c r="W1716" s="26" t="s">
        <v>211</v>
      </c>
      <c r="X1716" s="26" t="s">
        <v>9463</v>
      </c>
      <c r="Y1716" s="26" t="s">
        <v>9464</v>
      </c>
      <c r="Z1716" s="24"/>
      <c r="AA1716" s="24"/>
      <c r="AB1716" s="26" t="s">
        <v>15733</v>
      </c>
      <c r="AC1716" s="28">
        <v>5500</v>
      </c>
      <c r="AD1716" s="24"/>
      <c r="AE1716" s="24"/>
      <c r="AF1716" s="26" t="s">
        <v>139</v>
      </c>
      <c r="AG1716" s="26" t="s">
        <v>333</v>
      </c>
      <c r="AH1716" s="24"/>
      <c r="AI1716" s="28">
        <v>5500</v>
      </c>
      <c r="AJ1716" s="24"/>
      <c r="AK1716" s="24"/>
      <c r="AL1716" s="24"/>
      <c r="AM1716" s="24"/>
      <c r="AN1716" s="24"/>
      <c r="AO1716" s="24"/>
      <c r="AP1716" s="24"/>
      <c r="AQ1716" s="24"/>
      <c r="AR1716" s="24"/>
      <c r="AS1716" s="24"/>
      <c r="AT1716" s="24"/>
      <c r="AU1716" s="24"/>
      <c r="AV1716" s="24"/>
      <c r="AW1716" s="28">
        <v>0</v>
      </c>
      <c r="AX1716" s="26">
        <v>0</v>
      </c>
      <c r="AY1716" s="28">
        <v>0</v>
      </c>
      <c r="AZ1716" s="28">
        <v>0</v>
      </c>
      <c r="BA1716" s="26">
        <v>0</v>
      </c>
      <c r="BB1716" s="24"/>
      <c r="BC1716" s="26" t="s">
        <v>5479</v>
      </c>
      <c r="BD1716" s="24"/>
      <c r="BE1716" s="24"/>
      <c r="BF1716" s="24"/>
      <c r="BG1716" s="24"/>
      <c r="BH1716" s="24"/>
      <c r="BI1716" s="24"/>
      <c r="BJ1716" s="24"/>
      <c r="BK1716" s="24"/>
      <c r="BL1716" s="24"/>
      <c r="BM1716" s="24"/>
      <c r="BN1716" s="24"/>
      <c r="BO1716" s="24"/>
      <c r="BP1716" s="24"/>
      <c r="BQ1716" s="24"/>
      <c r="BR1716" s="26">
        <v>0</v>
      </c>
      <c r="BS1716" s="26">
        <v>0</v>
      </c>
      <c r="BT1716" s="26">
        <v>0</v>
      </c>
      <c r="BU1716" s="26">
        <v>0</v>
      </c>
      <c r="BV1716" s="26">
        <v>0</v>
      </c>
      <c r="BW1716" s="26">
        <v>0</v>
      </c>
      <c r="BX1716" s="26">
        <v>0</v>
      </c>
      <c r="BY1716" s="26">
        <v>0</v>
      </c>
      <c r="BZ1716" s="24"/>
      <c r="CA1716" s="24"/>
      <c r="CB1716" s="24"/>
      <c r="CC1716" s="24"/>
      <c r="CD1716" s="24"/>
      <c r="CE1716" s="24"/>
      <c r="CF1716" s="24"/>
      <c r="CG1716" s="24"/>
      <c r="CH1716" s="24"/>
      <c r="CI1716" s="24"/>
      <c r="CJ1716" s="24"/>
      <c r="CK1716" s="24"/>
      <c r="CL1716" s="24"/>
      <c r="CM1716" s="24"/>
      <c r="CN1716" s="24"/>
      <c r="CO1716" s="24"/>
      <c r="CP1716" s="24"/>
      <c r="CQ1716" s="24"/>
      <c r="CR1716" s="24"/>
      <c r="CS1716" s="24"/>
      <c r="CT1716" s="24"/>
      <c r="CU1716" s="24"/>
      <c r="CV1716" s="24"/>
      <c r="CW1716" s="24"/>
      <c r="CX1716" s="24"/>
      <c r="CY1716" s="24"/>
      <c r="CZ1716" s="24"/>
      <c r="DA1716" s="24"/>
      <c r="DB1716" s="24"/>
      <c r="DC1716" s="24"/>
      <c r="DD1716" s="24"/>
      <c r="DE1716" s="24"/>
      <c r="DF1716" s="26" t="s">
        <v>139</v>
      </c>
      <c r="DG1716" s="26" t="s">
        <v>139</v>
      </c>
      <c r="DH1716" s="26" t="s">
        <v>139</v>
      </c>
      <c r="DI1716" s="26" t="s">
        <v>139</v>
      </c>
      <c r="DJ1716" s="26" t="s">
        <v>139</v>
      </c>
      <c r="DK1716" s="26" t="s">
        <v>139</v>
      </c>
      <c r="DL1716" s="26" t="s">
        <v>139</v>
      </c>
      <c r="DM1716" s="26" t="s">
        <v>139</v>
      </c>
      <c r="DN1716" s="26" t="s">
        <v>139</v>
      </c>
      <c r="DO1716" s="26" t="s">
        <v>139</v>
      </c>
    </row>
    <row r="1717" spans="1:119" ht="20.100000000000001" customHeight="1" x14ac:dyDescent="0.25">
      <c r="A1717" s="29" t="str">
        <f t="shared" si="364"/>
        <v/>
      </c>
      <c r="B1717" s="29" t="str">
        <f t="shared" si="365"/>
        <v>La Plazita Institute</v>
      </c>
      <c r="C1717" s="29">
        <f t="shared" si="366"/>
        <v>0</v>
      </c>
      <c r="D1717" s="30" t="str">
        <f t="shared" si="367"/>
        <v>North America</v>
      </c>
      <c r="E1717" s="30" t="str">
        <f t="shared" si="368"/>
        <v>Albuquerque, New Mexico, United States</v>
      </c>
      <c r="F1717" s="31">
        <f t="shared" si="369"/>
        <v>0</v>
      </c>
      <c r="G1717" s="31">
        <f t="shared" si="370"/>
        <v>0</v>
      </c>
      <c r="H1717" s="31">
        <f t="shared" si="371"/>
        <v>0</v>
      </c>
      <c r="I1717" s="31">
        <f t="shared" si="372"/>
        <v>0</v>
      </c>
      <c r="J1717" s="31">
        <f t="shared" si="373"/>
        <v>0</v>
      </c>
      <c r="K1717" s="31">
        <f t="shared" si="374"/>
        <v>0</v>
      </c>
      <c r="L1717" s="31">
        <f t="shared" si="375"/>
        <v>0</v>
      </c>
      <c r="M1717" s="31">
        <f t="shared" si="376"/>
        <v>0</v>
      </c>
      <c r="N1717" s="31">
        <f t="shared" si="377"/>
        <v>0</v>
      </c>
      <c r="O1717" s="26" t="s">
        <v>16234</v>
      </c>
      <c r="P1717" s="26" t="s">
        <v>108</v>
      </c>
      <c r="Q1717" s="27">
        <v>40869</v>
      </c>
      <c r="R1717" s="24"/>
      <c r="S1717" s="24"/>
      <c r="T1717" s="26" t="s">
        <v>175</v>
      </c>
      <c r="U1717" s="24"/>
      <c r="V1717" s="26" t="s">
        <v>1142</v>
      </c>
      <c r="W1717" s="26" t="s">
        <v>211</v>
      </c>
      <c r="X1717" s="26" t="s">
        <v>9463</v>
      </c>
      <c r="Y1717" s="26" t="s">
        <v>9464</v>
      </c>
      <c r="Z1717" s="24"/>
      <c r="AA1717" s="24"/>
      <c r="AB1717" s="26" t="s">
        <v>15736</v>
      </c>
      <c r="AC1717" s="28">
        <v>2000</v>
      </c>
      <c r="AD1717" s="24"/>
      <c r="AE1717" s="24"/>
      <c r="AF1717" s="26" t="s">
        <v>139</v>
      </c>
      <c r="AG1717" s="26" t="s">
        <v>333</v>
      </c>
      <c r="AH1717" s="24"/>
      <c r="AI1717" s="28">
        <v>2000</v>
      </c>
      <c r="AJ1717" s="24"/>
      <c r="AK1717" s="24"/>
      <c r="AL1717" s="24"/>
      <c r="AM1717" s="24"/>
      <c r="AN1717" s="24"/>
      <c r="AO1717" s="24"/>
      <c r="AP1717" s="24"/>
      <c r="AQ1717" s="24"/>
      <c r="AR1717" s="24"/>
      <c r="AS1717" s="24"/>
      <c r="AT1717" s="24"/>
      <c r="AU1717" s="24"/>
      <c r="AV1717" s="24"/>
      <c r="AW1717" s="28">
        <v>0</v>
      </c>
      <c r="AX1717" s="26">
        <v>0</v>
      </c>
      <c r="AY1717" s="28">
        <v>0</v>
      </c>
      <c r="AZ1717" s="28">
        <v>0</v>
      </c>
      <c r="BA1717" s="26">
        <v>0</v>
      </c>
      <c r="BB1717" s="24"/>
      <c r="BC1717" s="26" t="s">
        <v>5479</v>
      </c>
      <c r="BD1717" s="24"/>
      <c r="BE1717" s="24"/>
      <c r="BF1717" s="24"/>
      <c r="BG1717" s="24"/>
      <c r="BH1717" s="24"/>
      <c r="BI1717" s="24"/>
      <c r="BJ1717" s="24"/>
      <c r="BK1717" s="24"/>
      <c r="BL1717" s="24"/>
      <c r="BM1717" s="24"/>
      <c r="BN1717" s="24"/>
      <c r="BO1717" s="24"/>
      <c r="BP1717" s="24"/>
      <c r="BQ1717" s="24"/>
      <c r="BR1717" s="26">
        <v>0</v>
      </c>
      <c r="BS1717" s="26">
        <v>0</v>
      </c>
      <c r="BT1717" s="26">
        <v>0</v>
      </c>
      <c r="BU1717" s="26">
        <v>0</v>
      </c>
      <c r="BV1717" s="26">
        <v>0</v>
      </c>
      <c r="BW1717" s="26">
        <v>0</v>
      </c>
      <c r="BX1717" s="26">
        <v>0</v>
      </c>
      <c r="BY1717" s="26">
        <v>0</v>
      </c>
      <c r="BZ1717" s="24"/>
      <c r="CA1717" s="24"/>
      <c r="CB1717" s="24"/>
      <c r="CC1717" s="24"/>
      <c r="CD1717" s="24"/>
      <c r="CE1717" s="24"/>
      <c r="CF1717" s="24"/>
      <c r="CG1717" s="24"/>
      <c r="CH1717" s="24"/>
      <c r="CI1717" s="24"/>
      <c r="CJ1717" s="24"/>
      <c r="CK1717" s="24"/>
      <c r="CL1717" s="24"/>
      <c r="CM1717" s="24"/>
      <c r="CN1717" s="24"/>
      <c r="CO1717" s="24"/>
      <c r="CP1717" s="24"/>
      <c r="CQ1717" s="24"/>
      <c r="CR1717" s="24"/>
      <c r="CS1717" s="24"/>
      <c r="CT1717" s="24"/>
      <c r="CU1717" s="24"/>
      <c r="CV1717" s="24"/>
      <c r="CW1717" s="24"/>
      <c r="CX1717" s="24"/>
      <c r="CY1717" s="24"/>
      <c r="CZ1717" s="24"/>
      <c r="DA1717" s="24"/>
      <c r="DB1717" s="24"/>
      <c r="DC1717" s="24"/>
      <c r="DD1717" s="24"/>
      <c r="DE1717" s="24"/>
      <c r="DF1717" s="26" t="s">
        <v>139</v>
      </c>
      <c r="DG1717" s="26" t="s">
        <v>139</v>
      </c>
      <c r="DH1717" s="26" t="s">
        <v>139</v>
      </c>
      <c r="DI1717" s="26" t="s">
        <v>139</v>
      </c>
      <c r="DJ1717" s="26" t="s">
        <v>139</v>
      </c>
      <c r="DK1717" s="26" t="s">
        <v>139</v>
      </c>
      <c r="DL1717" s="26" t="s">
        <v>139</v>
      </c>
      <c r="DM1717" s="26" t="s">
        <v>139</v>
      </c>
      <c r="DN1717" s="26" t="s">
        <v>139</v>
      </c>
      <c r="DO1717" s="26" t="s">
        <v>139</v>
      </c>
    </row>
    <row r="1718" spans="1:119" ht="20.100000000000001" customHeight="1" x14ac:dyDescent="0.25">
      <c r="A1718" s="29" t="str">
        <f t="shared" si="364"/>
        <v>La Plazita Institute2</v>
      </c>
      <c r="B1718" s="29" t="str">
        <f t="shared" si="365"/>
        <v>La Plazita Institute</v>
      </c>
      <c r="C1718" s="29">
        <f t="shared" si="366"/>
        <v>2</v>
      </c>
      <c r="D1718" s="30" t="str">
        <f t="shared" si="367"/>
        <v>North America</v>
      </c>
      <c r="E1718" s="30" t="str">
        <f t="shared" si="368"/>
        <v>Albuquerque, New Mexico, United States</v>
      </c>
      <c r="F1718" s="31">
        <f t="shared" si="369"/>
        <v>3</v>
      </c>
      <c r="G1718" s="31">
        <f t="shared" si="370"/>
        <v>2</v>
      </c>
      <c r="H1718" s="31">
        <f t="shared" si="371"/>
        <v>2</v>
      </c>
      <c r="I1718" s="31">
        <f t="shared" si="372"/>
        <v>2</v>
      </c>
      <c r="J1718" s="31">
        <f t="shared" si="373"/>
        <v>3</v>
      </c>
      <c r="K1718" s="31">
        <f t="shared" si="374"/>
        <v>4</v>
      </c>
      <c r="L1718" s="31">
        <f t="shared" si="375"/>
        <v>2</v>
      </c>
      <c r="M1718" s="31">
        <f t="shared" si="376"/>
        <v>2</v>
      </c>
      <c r="N1718" s="31">
        <f t="shared" si="377"/>
        <v>2.5</v>
      </c>
      <c r="O1718" s="26" t="s">
        <v>9502</v>
      </c>
      <c r="P1718" s="26" t="s">
        <v>108</v>
      </c>
      <c r="Q1718" s="27">
        <v>41038</v>
      </c>
      <c r="R1718" s="26" t="s">
        <v>109</v>
      </c>
      <c r="S1718" s="26" t="s">
        <v>217</v>
      </c>
      <c r="T1718" s="26" t="s">
        <v>175</v>
      </c>
      <c r="U1718" s="26" t="s">
        <v>168</v>
      </c>
      <c r="V1718" s="26" t="s">
        <v>1142</v>
      </c>
      <c r="W1718" s="26" t="s">
        <v>211</v>
      </c>
      <c r="X1718" s="26" t="s">
        <v>9463</v>
      </c>
      <c r="Y1718" s="26" t="s">
        <v>9464</v>
      </c>
      <c r="Z1718" s="24"/>
      <c r="AA1718" s="24"/>
      <c r="AB1718" s="26" t="s">
        <v>117</v>
      </c>
      <c r="AC1718" s="28">
        <v>14000</v>
      </c>
      <c r="AD1718" s="24"/>
      <c r="AE1718" s="24"/>
      <c r="AF1718" s="26" t="s">
        <v>139</v>
      </c>
      <c r="AG1718" s="26" t="s">
        <v>333</v>
      </c>
      <c r="AH1718" s="26" t="s">
        <v>143</v>
      </c>
      <c r="AI1718" s="28">
        <v>14000</v>
      </c>
      <c r="AJ1718" s="24"/>
      <c r="AK1718" s="26" t="s">
        <v>9503</v>
      </c>
      <c r="AL1718" s="26" t="s">
        <v>9504</v>
      </c>
      <c r="AM1718" s="26" t="s">
        <v>9505</v>
      </c>
      <c r="AN1718" s="26" t="s">
        <v>9506</v>
      </c>
      <c r="AO1718" s="26" t="s">
        <v>9507</v>
      </c>
      <c r="AP1718" s="24"/>
      <c r="AQ1718" s="24"/>
      <c r="AR1718" s="24"/>
      <c r="AS1718" s="24"/>
      <c r="AT1718" s="24"/>
      <c r="AU1718" s="24"/>
      <c r="AV1718" s="24"/>
      <c r="AW1718" s="28">
        <v>197000</v>
      </c>
      <c r="AX1718" s="26">
        <v>400</v>
      </c>
      <c r="AY1718" s="28">
        <v>100</v>
      </c>
      <c r="AZ1718" s="28">
        <v>90</v>
      </c>
      <c r="BA1718" s="26">
        <v>0</v>
      </c>
      <c r="BB1718" s="26" t="s">
        <v>148</v>
      </c>
      <c r="BC1718" s="26" t="s">
        <v>5479</v>
      </c>
      <c r="BD1718" s="26" t="s">
        <v>125</v>
      </c>
      <c r="BE1718" s="24"/>
      <c r="BF1718" s="26" t="s">
        <v>9508</v>
      </c>
      <c r="BG1718" s="26" t="s">
        <v>191</v>
      </c>
      <c r="BH1718" s="26" t="s">
        <v>9492</v>
      </c>
      <c r="BI1718" s="26" t="s">
        <v>191</v>
      </c>
      <c r="BJ1718" s="26" t="s">
        <v>9509</v>
      </c>
      <c r="BK1718" s="26" t="s">
        <v>191</v>
      </c>
      <c r="BL1718" s="24"/>
      <c r="BM1718" s="24"/>
      <c r="BN1718" s="24"/>
      <c r="BO1718" s="24"/>
      <c r="BP1718" s="24"/>
      <c r="BQ1718" s="24"/>
      <c r="BR1718" s="26">
        <v>3</v>
      </c>
      <c r="BS1718" s="26">
        <v>2</v>
      </c>
      <c r="BT1718" s="26">
        <v>2</v>
      </c>
      <c r="BU1718" s="26">
        <v>2</v>
      </c>
      <c r="BV1718" s="26">
        <v>3</v>
      </c>
      <c r="BW1718" s="26">
        <v>4</v>
      </c>
      <c r="BX1718" s="26">
        <v>2</v>
      </c>
      <c r="BY1718" s="26">
        <v>2</v>
      </c>
      <c r="BZ1718" s="24"/>
      <c r="CA1718" s="24"/>
      <c r="CB1718" s="24"/>
      <c r="CC1718" s="24"/>
      <c r="CD1718" s="24"/>
      <c r="CE1718" s="24"/>
      <c r="CF1718" s="24"/>
      <c r="CG1718" s="24"/>
      <c r="CH1718" s="24"/>
      <c r="CI1718" s="24"/>
      <c r="CJ1718" s="24"/>
      <c r="CK1718" s="24"/>
      <c r="CL1718" s="24"/>
      <c r="CM1718" s="24"/>
      <c r="CN1718" s="24"/>
      <c r="CO1718" s="24"/>
      <c r="CP1718" s="24"/>
      <c r="CQ1718" s="24"/>
      <c r="CR1718" s="24"/>
      <c r="CS1718" s="24"/>
      <c r="CT1718" s="24"/>
      <c r="CU1718" s="24"/>
      <c r="CV1718" s="24"/>
      <c r="CW1718" s="24"/>
      <c r="CX1718" s="24"/>
      <c r="CY1718" s="24"/>
      <c r="CZ1718" s="24"/>
      <c r="DA1718" s="24"/>
      <c r="DB1718" s="24"/>
      <c r="DC1718" s="24"/>
      <c r="DD1718" s="24"/>
      <c r="DE1718" s="24"/>
      <c r="DF1718" s="26" t="s">
        <v>139</v>
      </c>
      <c r="DG1718" s="26" t="s">
        <v>139</v>
      </c>
      <c r="DH1718" s="26" t="s">
        <v>139</v>
      </c>
      <c r="DI1718" s="26" t="s">
        <v>139</v>
      </c>
      <c r="DJ1718" s="26" t="s">
        <v>139</v>
      </c>
      <c r="DK1718" s="26" t="s">
        <v>139</v>
      </c>
      <c r="DL1718" s="26" t="s">
        <v>139</v>
      </c>
      <c r="DM1718" s="26" t="s">
        <v>139</v>
      </c>
      <c r="DN1718" s="26" t="s">
        <v>139</v>
      </c>
      <c r="DO1718" s="26" t="s">
        <v>139</v>
      </c>
    </row>
    <row r="1719" spans="1:119" ht="20.100000000000001" customHeight="1" x14ac:dyDescent="0.25">
      <c r="A1719" s="29" t="str">
        <f t="shared" si="364"/>
        <v>La Plazita Institute1</v>
      </c>
      <c r="B1719" s="29" t="str">
        <f t="shared" si="365"/>
        <v>La Plazita Institute</v>
      </c>
      <c r="C1719" s="29">
        <f t="shared" si="366"/>
        <v>1</v>
      </c>
      <c r="D1719" s="30" t="str">
        <f t="shared" si="367"/>
        <v>North America</v>
      </c>
      <c r="E1719" s="30" t="str">
        <f t="shared" si="368"/>
        <v>Albuquerque, New Mexico, United States</v>
      </c>
      <c r="F1719" s="31">
        <f t="shared" si="369"/>
        <v>3</v>
      </c>
      <c r="G1719" s="31">
        <f t="shared" si="370"/>
        <v>2</v>
      </c>
      <c r="H1719" s="31">
        <f t="shared" si="371"/>
        <v>3</v>
      </c>
      <c r="I1719" s="31">
        <f t="shared" si="372"/>
        <v>3</v>
      </c>
      <c r="J1719" s="31">
        <f t="shared" si="373"/>
        <v>3</v>
      </c>
      <c r="K1719" s="31">
        <f t="shared" si="374"/>
        <v>4</v>
      </c>
      <c r="L1719" s="31">
        <f t="shared" si="375"/>
        <v>4</v>
      </c>
      <c r="M1719" s="31">
        <f t="shared" si="376"/>
        <v>2</v>
      </c>
      <c r="N1719" s="31">
        <f t="shared" si="377"/>
        <v>3</v>
      </c>
      <c r="O1719" s="26" t="s">
        <v>9510</v>
      </c>
      <c r="P1719" s="26" t="s">
        <v>108</v>
      </c>
      <c r="Q1719" s="27">
        <v>40672</v>
      </c>
      <c r="R1719" s="26" t="s">
        <v>155</v>
      </c>
      <c r="S1719" s="26" t="s">
        <v>409</v>
      </c>
      <c r="T1719" s="26" t="s">
        <v>333</v>
      </c>
      <c r="U1719" s="26" t="s">
        <v>168</v>
      </c>
      <c r="V1719" s="26" t="s">
        <v>1142</v>
      </c>
      <c r="W1719" s="26" t="s">
        <v>211</v>
      </c>
      <c r="X1719" s="26" t="s">
        <v>9463</v>
      </c>
      <c r="Y1719" s="26" t="s">
        <v>9464</v>
      </c>
      <c r="Z1719" s="24"/>
      <c r="AA1719" s="24"/>
      <c r="AB1719" s="26" t="s">
        <v>117</v>
      </c>
      <c r="AC1719" s="28">
        <v>10000</v>
      </c>
      <c r="AD1719" s="24"/>
      <c r="AE1719" s="24"/>
      <c r="AF1719" s="26" t="s">
        <v>139</v>
      </c>
      <c r="AG1719" s="26" t="s">
        <v>333</v>
      </c>
      <c r="AH1719" s="26" t="s">
        <v>158</v>
      </c>
      <c r="AI1719" s="28">
        <v>10000</v>
      </c>
      <c r="AJ1719" s="24"/>
      <c r="AK1719" s="26" t="s">
        <v>9511</v>
      </c>
      <c r="AL1719" s="26" t="s">
        <v>9504</v>
      </c>
      <c r="AM1719" s="26" t="s">
        <v>9512</v>
      </c>
      <c r="AN1719" s="26" t="s">
        <v>9513</v>
      </c>
      <c r="AO1719" s="26" t="s">
        <v>9514</v>
      </c>
      <c r="AP1719" s="24"/>
      <c r="AQ1719" s="24"/>
      <c r="AR1719" s="24"/>
      <c r="AS1719" s="24"/>
      <c r="AT1719" s="24"/>
      <c r="AU1719" s="24"/>
      <c r="AV1719" s="24"/>
      <c r="AW1719" s="28">
        <v>169236</v>
      </c>
      <c r="AX1719" s="26">
        <v>200</v>
      </c>
      <c r="AY1719" s="28">
        <v>100</v>
      </c>
      <c r="AZ1719" s="28">
        <v>75</v>
      </c>
      <c r="BA1719" s="26">
        <v>0</v>
      </c>
      <c r="BB1719" s="26" t="s">
        <v>148</v>
      </c>
      <c r="BC1719" s="26" t="s">
        <v>5479</v>
      </c>
      <c r="BD1719" s="24"/>
      <c r="BE1719" s="24"/>
      <c r="BF1719" s="26" t="s">
        <v>9515</v>
      </c>
      <c r="BG1719" s="26" t="s">
        <v>191</v>
      </c>
      <c r="BH1719" s="26" t="s">
        <v>9516</v>
      </c>
      <c r="BI1719" s="26" t="s">
        <v>191</v>
      </c>
      <c r="BJ1719" s="26" t="s">
        <v>9492</v>
      </c>
      <c r="BK1719" s="26" t="s">
        <v>191</v>
      </c>
      <c r="BL1719" s="26" t="s">
        <v>9509</v>
      </c>
      <c r="BM1719" s="26" t="s">
        <v>191</v>
      </c>
      <c r="BN1719" s="24"/>
      <c r="BO1719" s="24"/>
      <c r="BP1719" s="24"/>
      <c r="BQ1719" s="24"/>
      <c r="BR1719" s="26">
        <v>3</v>
      </c>
      <c r="BS1719" s="26">
        <v>2</v>
      </c>
      <c r="BT1719" s="26">
        <v>3</v>
      </c>
      <c r="BU1719" s="26">
        <v>3</v>
      </c>
      <c r="BV1719" s="26">
        <v>3</v>
      </c>
      <c r="BW1719" s="26">
        <v>4</v>
      </c>
      <c r="BX1719" s="26">
        <v>4</v>
      </c>
      <c r="BY1719" s="26">
        <v>2</v>
      </c>
      <c r="BZ1719" s="24"/>
      <c r="CA1719" s="24"/>
      <c r="CB1719" s="24"/>
      <c r="CC1719" s="24"/>
      <c r="CD1719" s="24"/>
      <c r="CE1719" s="24"/>
      <c r="CF1719" s="24"/>
      <c r="CG1719" s="24"/>
      <c r="CH1719" s="24"/>
      <c r="CI1719" s="24"/>
      <c r="CJ1719" s="24"/>
      <c r="CK1719" s="24"/>
      <c r="CL1719" s="24"/>
      <c r="CM1719" s="24"/>
      <c r="CN1719" s="24"/>
      <c r="CO1719" s="24"/>
      <c r="CP1719" s="24"/>
      <c r="CQ1719" s="24"/>
      <c r="CR1719" s="24"/>
      <c r="CS1719" s="24"/>
      <c r="CT1719" s="24"/>
      <c r="CU1719" s="24"/>
      <c r="CV1719" s="24"/>
      <c r="CW1719" s="24"/>
      <c r="CX1719" s="24"/>
      <c r="CY1719" s="24"/>
      <c r="CZ1719" s="24"/>
      <c r="DA1719" s="24"/>
      <c r="DB1719" s="24"/>
      <c r="DC1719" s="24"/>
      <c r="DD1719" s="24"/>
      <c r="DE1719" s="24"/>
      <c r="DF1719" s="26" t="s">
        <v>139</v>
      </c>
      <c r="DG1719" s="26" t="s">
        <v>139</v>
      </c>
      <c r="DH1719" s="26" t="s">
        <v>139</v>
      </c>
      <c r="DI1719" s="26" t="s">
        <v>139</v>
      </c>
      <c r="DJ1719" s="26" t="s">
        <v>139</v>
      </c>
      <c r="DK1719" s="26" t="s">
        <v>139</v>
      </c>
      <c r="DL1719" s="26" t="s">
        <v>139</v>
      </c>
      <c r="DM1719" s="26" t="s">
        <v>139</v>
      </c>
      <c r="DN1719" s="26" t="s">
        <v>139</v>
      </c>
      <c r="DO1719" s="26" t="s">
        <v>139</v>
      </c>
    </row>
    <row r="1720" spans="1:119" ht="20.100000000000001" customHeight="1" x14ac:dyDescent="0.25">
      <c r="A1720" s="29" t="str">
        <f t="shared" si="364"/>
        <v/>
      </c>
      <c r="B1720" s="29" t="str">
        <f t="shared" si="365"/>
        <v>Lapeng Child and Family Resource Service</v>
      </c>
      <c r="C1720" s="29">
        <f t="shared" si="366"/>
        <v>0</v>
      </c>
      <c r="D1720" s="30" t="str">
        <f t="shared" si="367"/>
        <v>Africa and the Middle East</v>
      </c>
      <c r="E1720" s="30" t="str">
        <f t="shared" si="368"/>
        <v>South Africa</v>
      </c>
      <c r="F1720" s="31">
        <f t="shared" si="369"/>
        <v>0</v>
      </c>
      <c r="G1720" s="31">
        <f t="shared" si="370"/>
        <v>0</v>
      </c>
      <c r="H1720" s="31">
        <f t="shared" si="371"/>
        <v>0</v>
      </c>
      <c r="I1720" s="31">
        <f t="shared" si="372"/>
        <v>0</v>
      </c>
      <c r="J1720" s="31">
        <f t="shared" si="373"/>
        <v>0</v>
      </c>
      <c r="K1720" s="31">
        <f t="shared" si="374"/>
        <v>0</v>
      </c>
      <c r="L1720" s="31">
        <f t="shared" si="375"/>
        <v>0</v>
      </c>
      <c r="M1720" s="31">
        <f t="shared" si="376"/>
        <v>0</v>
      </c>
      <c r="N1720" s="31">
        <f t="shared" si="377"/>
        <v>0</v>
      </c>
      <c r="O1720" s="26" t="s">
        <v>16235</v>
      </c>
      <c r="P1720" s="26" t="s">
        <v>108</v>
      </c>
      <c r="Q1720" s="27">
        <v>40351</v>
      </c>
      <c r="R1720" s="24"/>
      <c r="S1720" s="24"/>
      <c r="T1720" s="26" t="s">
        <v>224</v>
      </c>
      <c r="U1720" s="24"/>
      <c r="V1720" s="26" t="s">
        <v>169</v>
      </c>
      <c r="W1720" s="26" t="s">
        <v>4409</v>
      </c>
      <c r="X1720" s="24"/>
      <c r="Y1720" s="26" t="s">
        <v>9518</v>
      </c>
      <c r="Z1720" s="24"/>
      <c r="AA1720" s="24"/>
      <c r="AB1720" s="26" t="s">
        <v>15733</v>
      </c>
      <c r="AC1720" s="28">
        <v>8000</v>
      </c>
      <c r="AD1720" s="24"/>
      <c r="AE1720" s="24"/>
      <c r="AF1720" s="26" t="s">
        <v>120</v>
      </c>
      <c r="AG1720" s="26" t="s">
        <v>846</v>
      </c>
      <c r="AH1720" s="24"/>
      <c r="AI1720" s="28">
        <v>8000</v>
      </c>
      <c r="AJ1720" s="24"/>
      <c r="AK1720" s="24"/>
      <c r="AL1720" s="24"/>
      <c r="AM1720" s="24"/>
      <c r="AN1720" s="24"/>
      <c r="AO1720" s="24"/>
      <c r="AP1720" s="24"/>
      <c r="AQ1720" s="24"/>
      <c r="AR1720" s="24"/>
      <c r="AS1720" s="24"/>
      <c r="AT1720" s="24"/>
      <c r="AU1720" s="24"/>
      <c r="AV1720" s="24"/>
      <c r="AW1720" s="28">
        <v>0</v>
      </c>
      <c r="AX1720" s="26">
        <v>0</v>
      </c>
      <c r="AY1720" s="28">
        <v>0</v>
      </c>
      <c r="AZ1720" s="28">
        <v>0</v>
      </c>
      <c r="BA1720" s="26">
        <v>0</v>
      </c>
      <c r="BB1720" s="24"/>
      <c r="BC1720" s="24"/>
      <c r="BD1720" s="24"/>
      <c r="BE1720" s="24"/>
      <c r="BF1720" s="24"/>
      <c r="BG1720" s="24"/>
      <c r="BH1720" s="24"/>
      <c r="BI1720" s="24"/>
      <c r="BJ1720" s="24"/>
      <c r="BK1720" s="24"/>
      <c r="BL1720" s="24"/>
      <c r="BM1720" s="24"/>
      <c r="BN1720" s="24"/>
      <c r="BO1720" s="24"/>
      <c r="BP1720" s="24"/>
      <c r="BQ1720" s="24"/>
      <c r="BR1720" s="26">
        <v>0</v>
      </c>
      <c r="BS1720" s="26">
        <v>0</v>
      </c>
      <c r="BT1720" s="26">
        <v>0</v>
      </c>
      <c r="BU1720" s="26">
        <v>0</v>
      </c>
      <c r="BV1720" s="26">
        <v>0</v>
      </c>
      <c r="BW1720" s="26">
        <v>0</v>
      </c>
      <c r="BX1720" s="26">
        <v>0</v>
      </c>
      <c r="BY1720" s="26">
        <v>0</v>
      </c>
      <c r="BZ1720" s="24"/>
      <c r="CA1720" s="24"/>
      <c r="CB1720" s="24"/>
      <c r="CC1720" s="24"/>
      <c r="CD1720" s="24"/>
      <c r="CE1720" s="24"/>
      <c r="CF1720" s="24"/>
      <c r="CG1720" s="24"/>
      <c r="CH1720" s="24"/>
      <c r="CI1720" s="24"/>
      <c r="CJ1720" s="24"/>
      <c r="CK1720" s="24"/>
      <c r="CL1720" s="24"/>
      <c r="CM1720" s="24"/>
      <c r="CN1720" s="24"/>
      <c r="CO1720" s="24"/>
      <c r="CP1720" s="24"/>
      <c r="CQ1720" s="24"/>
      <c r="CR1720" s="24"/>
      <c r="CS1720" s="24"/>
      <c r="CT1720" s="24"/>
      <c r="CU1720" s="24"/>
      <c r="CV1720" s="24"/>
      <c r="CW1720" s="24"/>
      <c r="CX1720" s="24"/>
      <c r="CY1720" s="24"/>
      <c r="CZ1720" s="24"/>
      <c r="DA1720" s="24"/>
      <c r="DB1720" s="24"/>
      <c r="DC1720" s="24"/>
      <c r="DD1720" s="24"/>
      <c r="DE1720" s="24"/>
      <c r="DF1720" s="26" t="s">
        <v>139</v>
      </c>
      <c r="DG1720" s="26" t="s">
        <v>139</v>
      </c>
      <c r="DH1720" s="26" t="s">
        <v>139</v>
      </c>
      <c r="DI1720" s="26" t="s">
        <v>139</v>
      </c>
      <c r="DJ1720" s="26" t="s">
        <v>139</v>
      </c>
      <c r="DK1720" s="26" t="s">
        <v>139</v>
      </c>
      <c r="DL1720" s="26" t="s">
        <v>139</v>
      </c>
      <c r="DM1720" s="26" t="s">
        <v>139</v>
      </c>
      <c r="DN1720" s="26" t="s">
        <v>139</v>
      </c>
      <c r="DO1720" s="26" t="s">
        <v>139</v>
      </c>
    </row>
    <row r="1721" spans="1:119" ht="20.100000000000001" customHeight="1" x14ac:dyDescent="0.25">
      <c r="A1721" s="29" t="str">
        <f t="shared" si="364"/>
        <v>Lapeng Child and Family Resource Service4</v>
      </c>
      <c r="B1721" s="29" t="str">
        <f t="shared" si="365"/>
        <v>Lapeng Child and Family Resource Service</v>
      </c>
      <c r="C1721" s="29">
        <f t="shared" si="366"/>
        <v>4</v>
      </c>
      <c r="D1721" s="30" t="str">
        <f t="shared" si="367"/>
        <v>Africa and the Middle East</v>
      </c>
      <c r="E1721" s="30" t="str">
        <f t="shared" si="368"/>
        <v>South Africa</v>
      </c>
      <c r="F1721" s="31">
        <f t="shared" si="369"/>
        <v>4</v>
      </c>
      <c r="G1721" s="31">
        <f t="shared" si="370"/>
        <v>4</v>
      </c>
      <c r="H1721" s="31">
        <f t="shared" si="371"/>
        <v>4</v>
      </c>
      <c r="I1721" s="31">
        <f t="shared" si="372"/>
        <v>4</v>
      </c>
      <c r="J1721" s="31">
        <f t="shared" si="373"/>
        <v>4</v>
      </c>
      <c r="K1721" s="31">
        <f t="shared" si="374"/>
        <v>4</v>
      </c>
      <c r="L1721" s="31">
        <f t="shared" si="375"/>
        <v>4</v>
      </c>
      <c r="M1721" s="31">
        <f t="shared" si="376"/>
        <v>4</v>
      </c>
      <c r="N1721" s="31">
        <f t="shared" si="377"/>
        <v>4</v>
      </c>
      <c r="O1721" s="26" t="s">
        <v>9517</v>
      </c>
      <c r="P1721" s="26" t="s">
        <v>108</v>
      </c>
      <c r="Q1721" s="27">
        <v>40315</v>
      </c>
      <c r="R1721" s="26" t="s">
        <v>166</v>
      </c>
      <c r="S1721" s="26" t="s">
        <v>234</v>
      </c>
      <c r="T1721" s="26" t="s">
        <v>224</v>
      </c>
      <c r="U1721" s="26" t="s">
        <v>112</v>
      </c>
      <c r="V1721" s="26" t="s">
        <v>169</v>
      </c>
      <c r="W1721" s="26" t="s">
        <v>4409</v>
      </c>
      <c r="X1721" s="24"/>
      <c r="Y1721" s="26" t="s">
        <v>9518</v>
      </c>
      <c r="Z1721" s="24"/>
      <c r="AA1721" s="24"/>
      <c r="AB1721" s="26" t="s">
        <v>117</v>
      </c>
      <c r="AC1721" s="28">
        <v>9000</v>
      </c>
      <c r="AD1721" s="24"/>
      <c r="AE1721" s="24"/>
      <c r="AF1721" s="26" t="s">
        <v>120</v>
      </c>
      <c r="AG1721" s="26" t="s">
        <v>846</v>
      </c>
      <c r="AH1721" s="26" t="s">
        <v>185</v>
      </c>
      <c r="AI1721" s="28">
        <v>9000</v>
      </c>
      <c r="AJ1721" s="24"/>
      <c r="AK1721" s="26" t="s">
        <v>9519</v>
      </c>
      <c r="AL1721" s="26" t="s">
        <v>9520</v>
      </c>
      <c r="AM1721" s="26" t="s">
        <v>9521</v>
      </c>
      <c r="AN1721" s="26" t="s">
        <v>9522</v>
      </c>
      <c r="AO1721" s="24"/>
      <c r="AP1721" s="24"/>
      <c r="AQ1721" s="24"/>
      <c r="AR1721" s="24"/>
      <c r="AS1721" s="26" t="s">
        <v>9523</v>
      </c>
      <c r="AT1721" s="26" t="s">
        <v>9524</v>
      </c>
      <c r="AU1721" s="26" t="s">
        <v>9525</v>
      </c>
      <c r="AV1721" s="24"/>
      <c r="AW1721" s="28">
        <v>13877</v>
      </c>
      <c r="AX1721" s="26">
        <v>60</v>
      </c>
      <c r="AY1721" s="28">
        <v>0</v>
      </c>
      <c r="AZ1721" s="28">
        <v>0</v>
      </c>
      <c r="BA1721" s="26">
        <v>0</v>
      </c>
      <c r="BB1721" s="24"/>
      <c r="BC1721" s="24"/>
      <c r="BD1721" s="24"/>
      <c r="BE1721" s="24"/>
      <c r="BF1721" s="24"/>
      <c r="BG1721" s="24"/>
      <c r="BH1721" s="24"/>
      <c r="BI1721" s="24"/>
      <c r="BJ1721" s="24"/>
      <c r="BK1721" s="24"/>
      <c r="BL1721" s="24"/>
      <c r="BM1721" s="24"/>
      <c r="BN1721" s="24"/>
      <c r="BO1721" s="24"/>
      <c r="BP1721" s="24"/>
      <c r="BQ1721" s="24"/>
      <c r="BR1721" s="26">
        <v>4</v>
      </c>
      <c r="BS1721" s="26">
        <v>4</v>
      </c>
      <c r="BT1721" s="26">
        <v>4</v>
      </c>
      <c r="BU1721" s="26">
        <v>4</v>
      </c>
      <c r="BV1721" s="26">
        <v>4</v>
      </c>
      <c r="BW1721" s="26">
        <v>4</v>
      </c>
      <c r="BX1721" s="26">
        <v>4</v>
      </c>
      <c r="BY1721" s="26">
        <v>4</v>
      </c>
      <c r="BZ1721" s="24"/>
      <c r="CA1721" s="24"/>
      <c r="CB1721" s="24"/>
      <c r="CC1721" s="24"/>
      <c r="CD1721" s="24"/>
      <c r="CE1721" s="24"/>
      <c r="CF1721" s="24"/>
      <c r="CG1721" s="24"/>
      <c r="CH1721" s="24"/>
      <c r="CI1721" s="24"/>
      <c r="CJ1721" s="24"/>
      <c r="CK1721" s="24"/>
      <c r="CL1721" s="24"/>
      <c r="CM1721" s="24"/>
      <c r="CN1721" s="24"/>
      <c r="CO1721" s="24"/>
      <c r="CP1721" s="24"/>
      <c r="CQ1721" s="24"/>
      <c r="CR1721" s="24"/>
      <c r="CS1721" s="24"/>
      <c r="CT1721" s="24"/>
      <c r="CU1721" s="24"/>
      <c r="CV1721" s="24"/>
      <c r="CW1721" s="24"/>
      <c r="CX1721" s="24"/>
      <c r="CY1721" s="24"/>
      <c r="CZ1721" s="24"/>
      <c r="DA1721" s="24"/>
      <c r="DB1721" s="24"/>
      <c r="DC1721" s="24"/>
      <c r="DD1721" s="24"/>
      <c r="DE1721" s="24"/>
      <c r="DF1721" s="26" t="s">
        <v>139</v>
      </c>
      <c r="DG1721" s="26" t="s">
        <v>139</v>
      </c>
      <c r="DH1721" s="26" t="s">
        <v>139</v>
      </c>
      <c r="DI1721" s="26" t="s">
        <v>139</v>
      </c>
      <c r="DJ1721" s="26" t="s">
        <v>139</v>
      </c>
      <c r="DK1721" s="26" t="s">
        <v>139</v>
      </c>
      <c r="DL1721" s="26" t="s">
        <v>139</v>
      </c>
      <c r="DM1721" s="26" t="s">
        <v>139</v>
      </c>
      <c r="DN1721" s="26" t="s">
        <v>139</v>
      </c>
      <c r="DO1721" s="26" t="s">
        <v>139</v>
      </c>
    </row>
    <row r="1722" spans="1:119" ht="20.100000000000001" customHeight="1" x14ac:dyDescent="0.25">
      <c r="A1722" s="29" t="str">
        <f t="shared" si="364"/>
        <v/>
      </c>
      <c r="B1722" s="29" t="str">
        <f t="shared" si="365"/>
        <v>LaUnidad11 (Unit11)</v>
      </c>
      <c r="C1722" s="29">
        <f t="shared" si="366"/>
        <v>0</v>
      </c>
      <c r="D1722" s="30" t="str">
        <f t="shared" si="367"/>
        <v>North America</v>
      </c>
      <c r="E1722" s="30" t="str">
        <f t="shared" si="368"/>
        <v>Houston, United States</v>
      </c>
      <c r="F1722" s="31">
        <f t="shared" si="369"/>
        <v>0</v>
      </c>
      <c r="G1722" s="31">
        <f t="shared" si="370"/>
        <v>0</v>
      </c>
      <c r="H1722" s="31">
        <f t="shared" si="371"/>
        <v>0</v>
      </c>
      <c r="I1722" s="31">
        <f t="shared" si="372"/>
        <v>0</v>
      </c>
      <c r="J1722" s="31">
        <f t="shared" si="373"/>
        <v>0</v>
      </c>
      <c r="K1722" s="31">
        <f t="shared" si="374"/>
        <v>0</v>
      </c>
      <c r="L1722" s="31">
        <f t="shared" si="375"/>
        <v>0</v>
      </c>
      <c r="M1722" s="31">
        <f t="shared" si="376"/>
        <v>0</v>
      </c>
      <c r="N1722" s="31">
        <f t="shared" si="377"/>
        <v>0</v>
      </c>
      <c r="O1722" s="26" t="s">
        <v>16236</v>
      </c>
      <c r="P1722" s="26" t="s">
        <v>243</v>
      </c>
      <c r="Q1722" s="27">
        <v>43314</v>
      </c>
      <c r="R1722" s="24"/>
      <c r="S1722" s="24"/>
      <c r="T1722" s="26" t="s">
        <v>15983</v>
      </c>
      <c r="U1722" s="24"/>
      <c r="V1722" s="26" t="s">
        <v>1142</v>
      </c>
      <c r="W1722" s="26" t="s">
        <v>211</v>
      </c>
      <c r="X1722" s="26" t="s">
        <v>9527</v>
      </c>
      <c r="Y1722" s="26" t="s">
        <v>9528</v>
      </c>
      <c r="Z1722" s="26" t="s">
        <v>9529</v>
      </c>
      <c r="AA1722" s="24"/>
      <c r="AB1722" s="26" t="s">
        <v>15736</v>
      </c>
      <c r="AC1722" s="28">
        <v>0</v>
      </c>
      <c r="AD1722" s="26" t="s">
        <v>9530</v>
      </c>
      <c r="AE1722" s="26" t="s">
        <v>682</v>
      </c>
      <c r="AF1722" s="26" t="s">
        <v>139</v>
      </c>
      <c r="AG1722" s="24"/>
      <c r="AH1722" s="24"/>
      <c r="AI1722" s="28">
        <v>2432</v>
      </c>
      <c r="AJ1722" s="24"/>
      <c r="AK1722" s="24"/>
      <c r="AL1722" s="24"/>
      <c r="AM1722" s="24"/>
      <c r="AN1722" s="24"/>
      <c r="AO1722" s="24"/>
      <c r="AP1722" s="24"/>
      <c r="AQ1722" s="24"/>
      <c r="AR1722" s="24"/>
      <c r="AS1722" s="24"/>
      <c r="AT1722" s="24"/>
      <c r="AU1722" s="24"/>
      <c r="AV1722" s="24"/>
      <c r="AW1722" s="28">
        <v>0</v>
      </c>
      <c r="AX1722" s="26">
        <v>0</v>
      </c>
      <c r="AY1722" s="28">
        <v>0</v>
      </c>
      <c r="AZ1722" s="28">
        <v>0</v>
      </c>
      <c r="BA1722" s="26">
        <v>0</v>
      </c>
      <c r="BB1722" s="24"/>
      <c r="BC1722" s="24"/>
      <c r="BD1722" s="24"/>
      <c r="BE1722" s="24"/>
      <c r="BF1722" s="24"/>
      <c r="BG1722" s="24"/>
      <c r="BH1722" s="24"/>
      <c r="BI1722" s="24"/>
      <c r="BJ1722" s="24"/>
      <c r="BK1722" s="24"/>
      <c r="BL1722" s="24"/>
      <c r="BM1722" s="24"/>
      <c r="BN1722" s="24"/>
      <c r="BO1722" s="24"/>
      <c r="BP1722" s="24"/>
      <c r="BQ1722" s="24"/>
      <c r="BR1722" s="26">
        <v>0</v>
      </c>
      <c r="BS1722" s="26">
        <v>0</v>
      </c>
      <c r="BT1722" s="26">
        <v>0</v>
      </c>
      <c r="BU1722" s="26">
        <v>0</v>
      </c>
      <c r="BV1722" s="26">
        <v>0</v>
      </c>
      <c r="BW1722" s="26">
        <v>0</v>
      </c>
      <c r="BX1722" s="26">
        <v>0</v>
      </c>
      <c r="BY1722" s="26">
        <v>0</v>
      </c>
      <c r="BZ1722" s="24"/>
      <c r="CA1722" s="24"/>
      <c r="CB1722" s="24"/>
      <c r="CC1722" s="24"/>
      <c r="CD1722" s="24"/>
      <c r="CE1722" s="24"/>
      <c r="CF1722" s="24"/>
      <c r="CG1722" s="24"/>
      <c r="CH1722" s="24"/>
      <c r="CI1722" s="24"/>
      <c r="CJ1722" s="24"/>
      <c r="CK1722" s="24"/>
      <c r="CL1722" s="24"/>
      <c r="CM1722" s="24"/>
      <c r="CN1722" s="24"/>
      <c r="CO1722" s="24"/>
      <c r="CP1722" s="24"/>
      <c r="CQ1722" s="24"/>
      <c r="CR1722" s="24"/>
      <c r="CS1722" s="24"/>
      <c r="CT1722" s="24"/>
      <c r="CU1722" s="24"/>
      <c r="CV1722" s="24"/>
      <c r="CW1722" s="24"/>
      <c r="CX1722" s="24"/>
      <c r="CY1722" s="24"/>
      <c r="CZ1722" s="24"/>
      <c r="DA1722" s="24"/>
      <c r="DB1722" s="24"/>
      <c r="DC1722" s="24"/>
      <c r="DD1722" s="24"/>
      <c r="DE1722" s="24"/>
      <c r="DF1722" s="26" t="s">
        <v>139</v>
      </c>
      <c r="DG1722" s="26" t="s">
        <v>139</v>
      </c>
      <c r="DH1722" s="26" t="s">
        <v>139</v>
      </c>
      <c r="DI1722" s="26" t="s">
        <v>139</v>
      </c>
      <c r="DJ1722" s="26" t="s">
        <v>139</v>
      </c>
      <c r="DK1722" s="26" t="s">
        <v>139</v>
      </c>
      <c r="DL1722" s="26" t="s">
        <v>139</v>
      </c>
      <c r="DM1722" s="26" t="s">
        <v>139</v>
      </c>
      <c r="DN1722" s="26" t="s">
        <v>139</v>
      </c>
      <c r="DO1722" s="26" t="s">
        <v>139</v>
      </c>
    </row>
    <row r="1723" spans="1:119" ht="20.100000000000001" customHeight="1" x14ac:dyDescent="0.25">
      <c r="A1723" s="29" t="str">
        <f t="shared" si="364"/>
        <v>LaUnidad11 (Unit11)1</v>
      </c>
      <c r="B1723" s="29" t="str">
        <f t="shared" si="365"/>
        <v>LaUnidad11 (Unit11)</v>
      </c>
      <c r="C1723" s="29">
        <f t="shared" si="366"/>
        <v>1</v>
      </c>
      <c r="D1723" s="30" t="str">
        <f t="shared" si="367"/>
        <v>North America</v>
      </c>
      <c r="E1723" s="30" t="str">
        <f t="shared" si="368"/>
        <v>Houston, United States</v>
      </c>
      <c r="F1723" s="31">
        <f t="shared" si="369"/>
        <v>0</v>
      </c>
      <c r="G1723" s="31">
        <f t="shared" si="370"/>
        <v>0</v>
      </c>
      <c r="H1723" s="31">
        <f t="shared" si="371"/>
        <v>0</v>
      </c>
      <c r="I1723" s="31">
        <f t="shared" si="372"/>
        <v>0</v>
      </c>
      <c r="J1723" s="31">
        <f t="shared" si="373"/>
        <v>0</v>
      </c>
      <c r="K1723" s="31">
        <f t="shared" si="374"/>
        <v>0</v>
      </c>
      <c r="L1723" s="31">
        <f t="shared" si="375"/>
        <v>0</v>
      </c>
      <c r="M1723" s="31">
        <f t="shared" si="376"/>
        <v>0</v>
      </c>
      <c r="N1723" s="31">
        <f t="shared" si="377"/>
        <v>0</v>
      </c>
      <c r="O1723" s="26" t="s">
        <v>9526</v>
      </c>
      <c r="P1723" s="26" t="s">
        <v>108</v>
      </c>
      <c r="Q1723" s="27">
        <v>43223</v>
      </c>
      <c r="R1723" s="26" t="s">
        <v>155</v>
      </c>
      <c r="S1723" s="26" t="s">
        <v>244</v>
      </c>
      <c r="T1723" s="26" t="s">
        <v>111</v>
      </c>
      <c r="U1723" s="24"/>
      <c r="V1723" s="26" t="s">
        <v>1142</v>
      </c>
      <c r="W1723" s="26" t="s">
        <v>211</v>
      </c>
      <c r="X1723" s="26" t="s">
        <v>9527</v>
      </c>
      <c r="Y1723" s="26" t="s">
        <v>9528</v>
      </c>
      <c r="Z1723" s="26" t="s">
        <v>9529</v>
      </c>
      <c r="AA1723" s="24"/>
      <c r="AB1723" s="26" t="s">
        <v>680</v>
      </c>
      <c r="AC1723" s="28">
        <v>8000</v>
      </c>
      <c r="AD1723" s="26" t="s">
        <v>9530</v>
      </c>
      <c r="AE1723" s="26" t="s">
        <v>682</v>
      </c>
      <c r="AF1723" s="26" t="s">
        <v>139</v>
      </c>
      <c r="AG1723" s="24"/>
      <c r="AH1723" s="26" t="s">
        <v>158</v>
      </c>
      <c r="AI1723" s="28">
        <v>8000</v>
      </c>
      <c r="AJ1723" s="24"/>
      <c r="AK1723" s="24"/>
      <c r="AL1723" s="24"/>
      <c r="AM1723" s="26" t="s">
        <v>9531</v>
      </c>
      <c r="AN1723" s="26" t="s">
        <v>9532</v>
      </c>
      <c r="AO1723" s="26" t="s">
        <v>9533</v>
      </c>
      <c r="AP1723" s="26" t="s">
        <v>9534</v>
      </c>
      <c r="AQ1723" s="24"/>
      <c r="AR1723" s="24"/>
      <c r="AS1723" s="24"/>
      <c r="AT1723" s="24"/>
      <c r="AU1723" s="24"/>
      <c r="AV1723" s="24"/>
      <c r="AW1723" s="28">
        <v>5000</v>
      </c>
      <c r="AX1723" s="26">
        <v>40</v>
      </c>
      <c r="AY1723" s="28">
        <v>0</v>
      </c>
      <c r="AZ1723" s="28">
        <v>0</v>
      </c>
      <c r="BA1723" s="26">
        <v>0</v>
      </c>
      <c r="BB1723" s="24"/>
      <c r="BC1723" s="24"/>
      <c r="BD1723" s="24"/>
      <c r="BE1723" s="24"/>
      <c r="BF1723" s="26" t="s">
        <v>2626</v>
      </c>
      <c r="BG1723" s="26" t="s">
        <v>261</v>
      </c>
      <c r="BH1723" s="24"/>
      <c r="BI1723" s="24"/>
      <c r="BJ1723" s="24"/>
      <c r="BK1723" s="24"/>
      <c r="BL1723" s="24"/>
      <c r="BM1723" s="24"/>
      <c r="BN1723" s="24"/>
      <c r="BO1723" s="24"/>
      <c r="BP1723" s="24"/>
      <c r="BQ1723" s="24"/>
      <c r="BR1723" s="26">
        <v>0</v>
      </c>
      <c r="BS1723" s="26">
        <v>0</v>
      </c>
      <c r="BT1723" s="26">
        <v>0</v>
      </c>
      <c r="BU1723" s="26">
        <v>0</v>
      </c>
      <c r="BV1723" s="26">
        <v>0</v>
      </c>
      <c r="BW1723" s="26">
        <v>0</v>
      </c>
      <c r="BX1723" s="26">
        <v>0</v>
      </c>
      <c r="BY1723" s="26">
        <v>0</v>
      </c>
      <c r="BZ1723" s="24"/>
      <c r="CA1723" s="24"/>
      <c r="CB1723" s="24"/>
      <c r="CC1723" s="24"/>
      <c r="CD1723" s="24"/>
      <c r="CE1723" s="24"/>
      <c r="CF1723" s="24"/>
      <c r="CG1723" s="24"/>
      <c r="CH1723" s="24"/>
      <c r="CI1723" s="24"/>
      <c r="CJ1723" s="24"/>
      <c r="CK1723" s="24"/>
      <c r="CL1723" s="24"/>
      <c r="CM1723" s="24"/>
      <c r="CN1723" s="24"/>
      <c r="CO1723" s="24"/>
      <c r="CP1723" s="24"/>
      <c r="CQ1723" s="24"/>
      <c r="CR1723" s="24"/>
      <c r="CS1723" s="24"/>
      <c r="CT1723" s="24"/>
      <c r="CU1723" s="24"/>
      <c r="CV1723" s="24"/>
      <c r="CW1723" s="24"/>
      <c r="CX1723" s="24"/>
      <c r="CY1723" s="24"/>
      <c r="CZ1723" s="24"/>
      <c r="DA1723" s="24"/>
      <c r="DB1723" s="24"/>
      <c r="DC1723" s="24"/>
      <c r="DD1723" s="24"/>
      <c r="DE1723" s="24"/>
      <c r="DF1723" s="26" t="s">
        <v>139</v>
      </c>
      <c r="DG1723" s="26" t="s">
        <v>120</v>
      </c>
      <c r="DH1723" s="26" t="s">
        <v>139</v>
      </c>
      <c r="DI1723" s="26" t="s">
        <v>139</v>
      </c>
      <c r="DJ1723" s="26" t="s">
        <v>139</v>
      </c>
      <c r="DK1723" s="26" t="s">
        <v>139</v>
      </c>
      <c r="DL1723" s="26" t="s">
        <v>139</v>
      </c>
      <c r="DM1723" s="26" t="s">
        <v>139</v>
      </c>
      <c r="DN1723" s="26" t="s">
        <v>139</v>
      </c>
      <c r="DO1723" s="26" t="s">
        <v>139</v>
      </c>
    </row>
    <row r="1724" spans="1:119" ht="20.100000000000001" customHeight="1" x14ac:dyDescent="0.25">
      <c r="A1724" s="29" t="str">
        <f t="shared" si="364"/>
        <v/>
      </c>
      <c r="B1724" s="29" t="str">
        <f t="shared" si="365"/>
        <v>Laura Vicuña Foundation</v>
      </c>
      <c r="C1724" s="29">
        <f t="shared" si="366"/>
        <v>0</v>
      </c>
      <c r="D1724" s="30" t="str">
        <f t="shared" si="367"/>
        <v>East and Southeast Asia</v>
      </c>
      <c r="E1724" s="30" t="str">
        <f t="shared" si="368"/>
        <v>Philippines</v>
      </c>
      <c r="F1724" s="31">
        <f t="shared" si="369"/>
        <v>0</v>
      </c>
      <c r="G1724" s="31">
        <f t="shared" si="370"/>
        <v>0</v>
      </c>
      <c r="H1724" s="31">
        <f t="shared" si="371"/>
        <v>0</v>
      </c>
      <c r="I1724" s="31">
        <f t="shared" si="372"/>
        <v>0</v>
      </c>
      <c r="J1724" s="31">
        <f t="shared" si="373"/>
        <v>0</v>
      </c>
      <c r="K1724" s="31">
        <f t="shared" si="374"/>
        <v>0</v>
      </c>
      <c r="L1724" s="31">
        <f t="shared" si="375"/>
        <v>0</v>
      </c>
      <c r="M1724" s="31">
        <f t="shared" si="376"/>
        <v>0</v>
      </c>
      <c r="N1724" s="31">
        <f t="shared" si="377"/>
        <v>0</v>
      </c>
      <c r="O1724" s="26" t="s">
        <v>16237</v>
      </c>
      <c r="P1724" s="26" t="s">
        <v>108</v>
      </c>
      <c r="Q1724" s="27">
        <v>41289</v>
      </c>
      <c r="R1724" s="24"/>
      <c r="S1724" s="24"/>
      <c r="T1724" s="26" t="s">
        <v>207</v>
      </c>
      <c r="U1724" s="24"/>
      <c r="V1724" s="26" t="s">
        <v>469</v>
      </c>
      <c r="W1724" s="26" t="s">
        <v>3395</v>
      </c>
      <c r="X1724" s="24"/>
      <c r="Y1724" s="26" t="s">
        <v>9536</v>
      </c>
      <c r="Z1724" s="24"/>
      <c r="AA1724" s="24"/>
      <c r="AB1724" s="26" t="s">
        <v>15736</v>
      </c>
      <c r="AC1724" s="28">
        <v>700</v>
      </c>
      <c r="AD1724" s="24"/>
      <c r="AE1724" s="24"/>
      <c r="AF1724" s="26" t="s">
        <v>139</v>
      </c>
      <c r="AG1724" s="26" t="s">
        <v>2153</v>
      </c>
      <c r="AH1724" s="24"/>
      <c r="AI1724" s="28">
        <v>700</v>
      </c>
      <c r="AJ1724" s="24"/>
      <c r="AK1724" s="24"/>
      <c r="AL1724" s="24"/>
      <c r="AM1724" s="24"/>
      <c r="AN1724" s="24"/>
      <c r="AO1724" s="24"/>
      <c r="AP1724" s="24"/>
      <c r="AQ1724" s="24"/>
      <c r="AR1724" s="24"/>
      <c r="AS1724" s="24"/>
      <c r="AT1724" s="24"/>
      <c r="AU1724" s="24"/>
      <c r="AV1724" s="24"/>
      <c r="AW1724" s="28">
        <v>0</v>
      </c>
      <c r="AX1724" s="26">
        <v>0</v>
      </c>
      <c r="AY1724" s="28">
        <v>0</v>
      </c>
      <c r="AZ1724" s="28">
        <v>0</v>
      </c>
      <c r="BA1724" s="26">
        <v>0</v>
      </c>
      <c r="BB1724" s="24"/>
      <c r="BC1724" s="24"/>
      <c r="BD1724" s="24"/>
      <c r="BE1724" s="24"/>
      <c r="BF1724" s="24"/>
      <c r="BG1724" s="24"/>
      <c r="BH1724" s="24"/>
      <c r="BI1724" s="24"/>
      <c r="BJ1724" s="24"/>
      <c r="BK1724" s="24"/>
      <c r="BL1724" s="24"/>
      <c r="BM1724" s="24"/>
      <c r="BN1724" s="24"/>
      <c r="BO1724" s="24"/>
      <c r="BP1724" s="24"/>
      <c r="BQ1724" s="24"/>
      <c r="BR1724" s="26">
        <v>0</v>
      </c>
      <c r="BS1724" s="26">
        <v>0</v>
      </c>
      <c r="BT1724" s="26">
        <v>0</v>
      </c>
      <c r="BU1724" s="26">
        <v>0</v>
      </c>
      <c r="BV1724" s="26">
        <v>0</v>
      </c>
      <c r="BW1724" s="26">
        <v>0</v>
      </c>
      <c r="BX1724" s="26">
        <v>0</v>
      </c>
      <c r="BY1724" s="26">
        <v>0</v>
      </c>
      <c r="BZ1724" s="24"/>
      <c r="CA1724" s="24"/>
      <c r="CB1724" s="24"/>
      <c r="CC1724" s="24"/>
      <c r="CD1724" s="24"/>
      <c r="CE1724" s="24"/>
      <c r="CF1724" s="24"/>
      <c r="CG1724" s="24"/>
      <c r="CH1724" s="24"/>
      <c r="CI1724" s="24"/>
      <c r="CJ1724" s="24"/>
      <c r="CK1724" s="24"/>
      <c r="CL1724" s="24"/>
      <c r="CM1724" s="24"/>
      <c r="CN1724" s="24"/>
      <c r="CO1724" s="24"/>
      <c r="CP1724" s="24"/>
      <c r="CQ1724" s="24"/>
      <c r="CR1724" s="24"/>
      <c r="CS1724" s="24"/>
      <c r="CT1724" s="24"/>
      <c r="CU1724" s="24"/>
      <c r="CV1724" s="24"/>
      <c r="CW1724" s="24"/>
      <c r="CX1724" s="24"/>
      <c r="CY1724" s="24"/>
      <c r="CZ1724" s="24"/>
      <c r="DA1724" s="24"/>
      <c r="DB1724" s="24"/>
      <c r="DC1724" s="24"/>
      <c r="DD1724" s="24"/>
      <c r="DE1724" s="24"/>
      <c r="DF1724" s="26" t="s">
        <v>139</v>
      </c>
      <c r="DG1724" s="26" t="s">
        <v>139</v>
      </c>
      <c r="DH1724" s="26" t="s">
        <v>139</v>
      </c>
      <c r="DI1724" s="26" t="s">
        <v>139</v>
      </c>
      <c r="DJ1724" s="26" t="s">
        <v>139</v>
      </c>
      <c r="DK1724" s="26" t="s">
        <v>139</v>
      </c>
      <c r="DL1724" s="26" t="s">
        <v>139</v>
      </c>
      <c r="DM1724" s="26" t="s">
        <v>139</v>
      </c>
      <c r="DN1724" s="26" t="s">
        <v>139</v>
      </c>
      <c r="DO1724" s="26" t="s">
        <v>139</v>
      </c>
    </row>
    <row r="1725" spans="1:119" ht="20.100000000000001" customHeight="1" x14ac:dyDescent="0.25">
      <c r="A1725" s="29" t="str">
        <f t="shared" si="364"/>
        <v/>
      </c>
      <c r="B1725" s="29" t="str">
        <f t="shared" si="365"/>
        <v>Laura Vicuña Foundation</v>
      </c>
      <c r="C1725" s="29">
        <f t="shared" si="366"/>
        <v>0</v>
      </c>
      <c r="D1725" s="30" t="str">
        <f t="shared" si="367"/>
        <v>East and Southeast Asia</v>
      </c>
      <c r="E1725" s="30" t="str">
        <f t="shared" si="368"/>
        <v>Philippines</v>
      </c>
      <c r="F1725" s="31">
        <f t="shared" si="369"/>
        <v>0</v>
      </c>
      <c r="G1725" s="31">
        <f t="shared" si="370"/>
        <v>0</v>
      </c>
      <c r="H1725" s="31">
        <f t="shared" si="371"/>
        <v>0</v>
      </c>
      <c r="I1725" s="31">
        <f t="shared" si="372"/>
        <v>0</v>
      </c>
      <c r="J1725" s="31">
        <f t="shared" si="373"/>
        <v>0</v>
      </c>
      <c r="K1725" s="31">
        <f t="shared" si="374"/>
        <v>0</v>
      </c>
      <c r="L1725" s="31">
        <f t="shared" si="375"/>
        <v>0</v>
      </c>
      <c r="M1725" s="31">
        <f t="shared" si="376"/>
        <v>0</v>
      </c>
      <c r="N1725" s="31">
        <f t="shared" si="377"/>
        <v>0</v>
      </c>
      <c r="O1725" s="26" t="s">
        <v>16238</v>
      </c>
      <c r="P1725" s="26" t="s">
        <v>108</v>
      </c>
      <c r="Q1725" s="27">
        <v>40850</v>
      </c>
      <c r="R1725" s="24"/>
      <c r="S1725" s="24"/>
      <c r="T1725" s="26" t="s">
        <v>175</v>
      </c>
      <c r="U1725" s="24"/>
      <c r="V1725" s="26" t="s">
        <v>469</v>
      </c>
      <c r="W1725" s="26" t="s">
        <v>3395</v>
      </c>
      <c r="X1725" s="24"/>
      <c r="Y1725" s="26" t="s">
        <v>9536</v>
      </c>
      <c r="Z1725" s="24"/>
      <c r="AA1725" s="24"/>
      <c r="AB1725" s="26" t="s">
        <v>15736</v>
      </c>
      <c r="AC1725" s="28">
        <v>2000</v>
      </c>
      <c r="AD1725" s="24"/>
      <c r="AE1725" s="24"/>
      <c r="AF1725" s="26" t="s">
        <v>139</v>
      </c>
      <c r="AG1725" s="26" t="s">
        <v>2153</v>
      </c>
      <c r="AH1725" s="24"/>
      <c r="AI1725" s="28">
        <v>2000</v>
      </c>
      <c r="AJ1725" s="24"/>
      <c r="AK1725" s="24"/>
      <c r="AL1725" s="24"/>
      <c r="AM1725" s="24"/>
      <c r="AN1725" s="24"/>
      <c r="AO1725" s="24"/>
      <c r="AP1725" s="24"/>
      <c r="AQ1725" s="24"/>
      <c r="AR1725" s="24"/>
      <c r="AS1725" s="24"/>
      <c r="AT1725" s="24"/>
      <c r="AU1725" s="24"/>
      <c r="AV1725" s="24"/>
      <c r="AW1725" s="28">
        <v>0</v>
      </c>
      <c r="AX1725" s="26">
        <v>0</v>
      </c>
      <c r="AY1725" s="28">
        <v>0</v>
      </c>
      <c r="AZ1725" s="28">
        <v>0</v>
      </c>
      <c r="BA1725" s="26">
        <v>0</v>
      </c>
      <c r="BB1725" s="24"/>
      <c r="BC1725" s="24"/>
      <c r="BD1725" s="24"/>
      <c r="BE1725" s="24"/>
      <c r="BF1725" s="24"/>
      <c r="BG1725" s="24"/>
      <c r="BH1725" s="24"/>
      <c r="BI1725" s="24"/>
      <c r="BJ1725" s="24"/>
      <c r="BK1725" s="24"/>
      <c r="BL1725" s="24"/>
      <c r="BM1725" s="24"/>
      <c r="BN1725" s="24"/>
      <c r="BO1725" s="24"/>
      <c r="BP1725" s="24"/>
      <c r="BQ1725" s="24"/>
      <c r="BR1725" s="26">
        <v>0</v>
      </c>
      <c r="BS1725" s="26">
        <v>0</v>
      </c>
      <c r="BT1725" s="26">
        <v>0</v>
      </c>
      <c r="BU1725" s="26">
        <v>0</v>
      </c>
      <c r="BV1725" s="26">
        <v>0</v>
      </c>
      <c r="BW1725" s="26">
        <v>0</v>
      </c>
      <c r="BX1725" s="26">
        <v>0</v>
      </c>
      <c r="BY1725" s="26">
        <v>0</v>
      </c>
      <c r="BZ1725" s="24"/>
      <c r="CA1725" s="24"/>
      <c r="CB1725" s="24"/>
      <c r="CC1725" s="24"/>
      <c r="CD1725" s="24"/>
      <c r="CE1725" s="24"/>
      <c r="CF1725" s="24"/>
      <c r="CG1725" s="24"/>
      <c r="CH1725" s="24"/>
      <c r="CI1725" s="24"/>
      <c r="CJ1725" s="24"/>
      <c r="CK1725" s="24"/>
      <c r="CL1725" s="24"/>
      <c r="CM1725" s="24"/>
      <c r="CN1725" s="24"/>
      <c r="CO1725" s="24"/>
      <c r="CP1725" s="24"/>
      <c r="CQ1725" s="24"/>
      <c r="CR1725" s="24"/>
      <c r="CS1725" s="24"/>
      <c r="CT1725" s="24"/>
      <c r="CU1725" s="24"/>
      <c r="CV1725" s="24"/>
      <c r="CW1725" s="24"/>
      <c r="CX1725" s="24"/>
      <c r="CY1725" s="24"/>
      <c r="CZ1725" s="24"/>
      <c r="DA1725" s="24"/>
      <c r="DB1725" s="24"/>
      <c r="DC1725" s="24"/>
      <c r="DD1725" s="24"/>
      <c r="DE1725" s="24"/>
      <c r="DF1725" s="26" t="s">
        <v>139</v>
      </c>
      <c r="DG1725" s="26" t="s">
        <v>139</v>
      </c>
      <c r="DH1725" s="26" t="s">
        <v>139</v>
      </c>
      <c r="DI1725" s="26" t="s">
        <v>139</v>
      </c>
      <c r="DJ1725" s="26" t="s">
        <v>139</v>
      </c>
      <c r="DK1725" s="26" t="s">
        <v>139</v>
      </c>
      <c r="DL1725" s="26" t="s">
        <v>139</v>
      </c>
      <c r="DM1725" s="26" t="s">
        <v>139</v>
      </c>
      <c r="DN1725" s="26" t="s">
        <v>139</v>
      </c>
      <c r="DO1725" s="26" t="s">
        <v>139</v>
      </c>
    </row>
    <row r="1726" spans="1:119" ht="20.100000000000001" customHeight="1" x14ac:dyDescent="0.25">
      <c r="A1726" s="29" t="str">
        <f t="shared" si="364"/>
        <v/>
      </c>
      <c r="B1726" s="29" t="str">
        <f t="shared" si="365"/>
        <v>Laura Vicuña Foundation</v>
      </c>
      <c r="C1726" s="29">
        <f t="shared" si="366"/>
        <v>0</v>
      </c>
      <c r="D1726" s="30" t="str">
        <f t="shared" si="367"/>
        <v>East and Southeast Asia</v>
      </c>
      <c r="E1726" s="30" t="str">
        <f t="shared" si="368"/>
        <v>Philippines</v>
      </c>
      <c r="F1726" s="31">
        <f t="shared" si="369"/>
        <v>0</v>
      </c>
      <c r="G1726" s="31">
        <f t="shared" si="370"/>
        <v>0</v>
      </c>
      <c r="H1726" s="31">
        <f t="shared" si="371"/>
        <v>0</v>
      </c>
      <c r="I1726" s="31">
        <f t="shared" si="372"/>
        <v>0</v>
      </c>
      <c r="J1726" s="31">
        <f t="shared" si="373"/>
        <v>0</v>
      </c>
      <c r="K1726" s="31">
        <f t="shared" si="374"/>
        <v>0</v>
      </c>
      <c r="L1726" s="31">
        <f t="shared" si="375"/>
        <v>0</v>
      </c>
      <c r="M1726" s="31">
        <f t="shared" si="376"/>
        <v>0</v>
      </c>
      <c r="N1726" s="31">
        <f t="shared" si="377"/>
        <v>0</v>
      </c>
      <c r="O1726" s="26" t="s">
        <v>9535</v>
      </c>
      <c r="P1726" s="26" t="s">
        <v>108</v>
      </c>
      <c r="Q1726" s="27">
        <v>40820</v>
      </c>
      <c r="R1726" s="24"/>
      <c r="S1726" s="24"/>
      <c r="T1726" s="26" t="s">
        <v>175</v>
      </c>
      <c r="U1726" s="24"/>
      <c r="V1726" s="26" t="s">
        <v>469</v>
      </c>
      <c r="W1726" s="26" t="s">
        <v>3395</v>
      </c>
      <c r="X1726" s="24"/>
      <c r="Y1726" s="26" t="s">
        <v>9536</v>
      </c>
      <c r="Z1726" s="24"/>
      <c r="AA1726" s="24"/>
      <c r="AB1726" s="26" t="s">
        <v>723</v>
      </c>
      <c r="AC1726" s="28">
        <v>2000</v>
      </c>
      <c r="AD1726" s="24"/>
      <c r="AE1726" s="24"/>
      <c r="AF1726" s="26" t="s">
        <v>139</v>
      </c>
      <c r="AG1726" s="26" t="s">
        <v>2153</v>
      </c>
      <c r="AH1726" s="24"/>
      <c r="AI1726" s="28">
        <v>2000</v>
      </c>
      <c r="AJ1726" s="24"/>
      <c r="AK1726" s="24"/>
      <c r="AL1726" s="24"/>
      <c r="AM1726" s="24"/>
      <c r="AN1726" s="24"/>
      <c r="AO1726" s="24"/>
      <c r="AP1726" s="24"/>
      <c r="AQ1726" s="24"/>
      <c r="AR1726" s="24"/>
      <c r="AS1726" s="24"/>
      <c r="AT1726" s="24"/>
      <c r="AU1726" s="24"/>
      <c r="AV1726" s="24"/>
      <c r="AW1726" s="28">
        <v>0</v>
      </c>
      <c r="AX1726" s="26">
        <v>0</v>
      </c>
      <c r="AY1726" s="28">
        <v>0</v>
      </c>
      <c r="AZ1726" s="28">
        <v>0</v>
      </c>
      <c r="BA1726" s="26">
        <v>0</v>
      </c>
      <c r="BB1726" s="24"/>
      <c r="BC1726" s="24"/>
      <c r="BD1726" s="24"/>
      <c r="BE1726" s="24"/>
      <c r="BF1726" s="24"/>
      <c r="BG1726" s="24"/>
      <c r="BH1726" s="24"/>
      <c r="BI1726" s="24"/>
      <c r="BJ1726" s="24"/>
      <c r="BK1726" s="24"/>
      <c r="BL1726" s="24"/>
      <c r="BM1726" s="24"/>
      <c r="BN1726" s="24"/>
      <c r="BO1726" s="24"/>
      <c r="BP1726" s="24"/>
      <c r="BQ1726" s="24"/>
      <c r="BR1726" s="26">
        <v>0</v>
      </c>
      <c r="BS1726" s="26">
        <v>0</v>
      </c>
      <c r="BT1726" s="26">
        <v>0</v>
      </c>
      <c r="BU1726" s="26">
        <v>0</v>
      </c>
      <c r="BV1726" s="26">
        <v>0</v>
      </c>
      <c r="BW1726" s="26">
        <v>0</v>
      </c>
      <c r="BX1726" s="26">
        <v>0</v>
      </c>
      <c r="BY1726" s="26">
        <v>0</v>
      </c>
      <c r="BZ1726" s="24"/>
      <c r="CA1726" s="24"/>
      <c r="CB1726" s="24"/>
      <c r="CC1726" s="24"/>
      <c r="CD1726" s="24"/>
      <c r="CE1726" s="24"/>
      <c r="CF1726" s="24"/>
      <c r="CG1726" s="24"/>
      <c r="CH1726" s="24"/>
      <c r="CI1726" s="24"/>
      <c r="CJ1726" s="24"/>
      <c r="CK1726" s="24"/>
      <c r="CL1726" s="24"/>
      <c r="CM1726" s="24"/>
      <c r="CN1726" s="24"/>
      <c r="CO1726" s="24"/>
      <c r="CP1726" s="24"/>
      <c r="CQ1726" s="24"/>
      <c r="CR1726" s="24"/>
      <c r="CS1726" s="24"/>
      <c r="CT1726" s="24"/>
      <c r="CU1726" s="24"/>
      <c r="CV1726" s="24"/>
      <c r="CW1726" s="24"/>
      <c r="CX1726" s="24"/>
      <c r="CY1726" s="24"/>
      <c r="CZ1726" s="24"/>
      <c r="DA1726" s="24"/>
      <c r="DB1726" s="24"/>
      <c r="DC1726" s="24"/>
      <c r="DD1726" s="24"/>
      <c r="DE1726" s="24"/>
      <c r="DF1726" s="26" t="s">
        <v>139</v>
      </c>
      <c r="DG1726" s="26" t="s">
        <v>139</v>
      </c>
      <c r="DH1726" s="26" t="s">
        <v>139</v>
      </c>
      <c r="DI1726" s="26" t="s">
        <v>139</v>
      </c>
      <c r="DJ1726" s="26" t="s">
        <v>139</v>
      </c>
      <c r="DK1726" s="26" t="s">
        <v>139</v>
      </c>
      <c r="DL1726" s="26" t="s">
        <v>139</v>
      </c>
      <c r="DM1726" s="26" t="s">
        <v>139</v>
      </c>
      <c r="DN1726" s="26" t="s">
        <v>139</v>
      </c>
      <c r="DO1726" s="26" t="s">
        <v>139</v>
      </c>
    </row>
    <row r="1727" spans="1:119" ht="20.100000000000001" customHeight="1" x14ac:dyDescent="0.25">
      <c r="A1727" s="29" t="str">
        <f t="shared" si="364"/>
        <v/>
      </c>
      <c r="B1727" s="29" t="str">
        <f t="shared" si="365"/>
        <v>Laura Vicuña Foundation</v>
      </c>
      <c r="C1727" s="29">
        <f t="shared" si="366"/>
        <v>0</v>
      </c>
      <c r="D1727" s="30" t="str">
        <f t="shared" si="367"/>
        <v>East and Southeast Asia</v>
      </c>
      <c r="E1727" s="30" t="str">
        <f t="shared" si="368"/>
        <v>Philippines</v>
      </c>
      <c r="F1727" s="31">
        <f t="shared" si="369"/>
        <v>0</v>
      </c>
      <c r="G1727" s="31">
        <f t="shared" si="370"/>
        <v>0</v>
      </c>
      <c r="H1727" s="31">
        <f t="shared" si="371"/>
        <v>0</v>
      </c>
      <c r="I1727" s="31">
        <f t="shared" si="372"/>
        <v>0</v>
      </c>
      <c r="J1727" s="31">
        <f t="shared" si="373"/>
        <v>0</v>
      </c>
      <c r="K1727" s="31">
        <f t="shared" si="374"/>
        <v>0</v>
      </c>
      <c r="L1727" s="31">
        <f t="shared" si="375"/>
        <v>0</v>
      </c>
      <c r="M1727" s="31">
        <f t="shared" si="376"/>
        <v>0</v>
      </c>
      <c r="N1727" s="31">
        <f t="shared" si="377"/>
        <v>0</v>
      </c>
      <c r="O1727" s="26" t="s">
        <v>9537</v>
      </c>
      <c r="P1727" s="26" t="s">
        <v>108</v>
      </c>
      <c r="Q1727" s="27">
        <v>40589</v>
      </c>
      <c r="R1727" s="24"/>
      <c r="S1727" s="24"/>
      <c r="T1727" s="26" t="s">
        <v>333</v>
      </c>
      <c r="U1727" s="24"/>
      <c r="V1727" s="26" t="s">
        <v>469</v>
      </c>
      <c r="W1727" s="26" t="s">
        <v>3395</v>
      </c>
      <c r="X1727" s="24"/>
      <c r="Y1727" s="26" t="s">
        <v>9536</v>
      </c>
      <c r="Z1727" s="24"/>
      <c r="AA1727" s="24"/>
      <c r="AB1727" s="26" t="s">
        <v>228</v>
      </c>
      <c r="AC1727" s="28">
        <v>25000</v>
      </c>
      <c r="AD1727" s="24"/>
      <c r="AE1727" s="24"/>
      <c r="AF1727" s="26" t="s">
        <v>139</v>
      </c>
      <c r="AG1727" s="26" t="s">
        <v>2153</v>
      </c>
      <c r="AH1727" s="24"/>
      <c r="AI1727" s="28">
        <v>25000</v>
      </c>
      <c r="AJ1727" s="24"/>
      <c r="AK1727" s="24"/>
      <c r="AL1727" s="24"/>
      <c r="AM1727" s="24"/>
      <c r="AN1727" s="26" t="s">
        <v>9538</v>
      </c>
      <c r="AO1727" s="24"/>
      <c r="AP1727" s="24"/>
      <c r="AQ1727" s="24"/>
      <c r="AR1727" s="24"/>
      <c r="AS1727" s="24"/>
      <c r="AT1727" s="24"/>
      <c r="AU1727" s="24"/>
      <c r="AV1727" s="24"/>
      <c r="AW1727" s="28">
        <v>0</v>
      </c>
      <c r="AX1727" s="26">
        <v>0</v>
      </c>
      <c r="AY1727" s="28">
        <v>0</v>
      </c>
      <c r="AZ1727" s="28">
        <v>0</v>
      </c>
      <c r="BA1727" s="26">
        <v>0</v>
      </c>
      <c r="BB1727" s="24"/>
      <c r="BC1727" s="24"/>
      <c r="BD1727" s="24"/>
      <c r="BE1727" s="24"/>
      <c r="BF1727" s="24"/>
      <c r="BG1727" s="24"/>
      <c r="BH1727" s="24"/>
      <c r="BI1727" s="24"/>
      <c r="BJ1727" s="24"/>
      <c r="BK1727" s="24"/>
      <c r="BL1727" s="24"/>
      <c r="BM1727" s="24"/>
      <c r="BN1727" s="24"/>
      <c r="BO1727" s="24"/>
      <c r="BP1727" s="24"/>
      <c r="BQ1727" s="24"/>
      <c r="BR1727" s="26">
        <v>0</v>
      </c>
      <c r="BS1727" s="26">
        <v>0</v>
      </c>
      <c r="BT1727" s="26">
        <v>0</v>
      </c>
      <c r="BU1727" s="26">
        <v>0</v>
      </c>
      <c r="BV1727" s="26">
        <v>0</v>
      </c>
      <c r="BW1727" s="26">
        <v>0</v>
      </c>
      <c r="BX1727" s="26">
        <v>0</v>
      </c>
      <c r="BY1727" s="26">
        <v>0</v>
      </c>
      <c r="BZ1727" s="24"/>
      <c r="CA1727" s="24"/>
      <c r="CB1727" s="24"/>
      <c r="CC1727" s="24"/>
      <c r="CD1727" s="24"/>
      <c r="CE1727" s="24"/>
      <c r="CF1727" s="24"/>
      <c r="CG1727" s="24"/>
      <c r="CH1727" s="24"/>
      <c r="CI1727" s="24"/>
      <c r="CJ1727" s="24"/>
      <c r="CK1727" s="24"/>
      <c r="CL1727" s="24"/>
      <c r="CM1727" s="24"/>
      <c r="CN1727" s="24"/>
      <c r="CO1727" s="24"/>
      <c r="CP1727" s="24"/>
      <c r="CQ1727" s="24"/>
      <c r="CR1727" s="24"/>
      <c r="CS1727" s="24"/>
      <c r="CT1727" s="24"/>
      <c r="CU1727" s="24"/>
      <c r="CV1727" s="24"/>
      <c r="CW1727" s="24"/>
      <c r="CX1727" s="24"/>
      <c r="CY1727" s="24"/>
      <c r="CZ1727" s="24"/>
      <c r="DA1727" s="24"/>
      <c r="DB1727" s="24"/>
      <c r="DC1727" s="24"/>
      <c r="DD1727" s="24"/>
      <c r="DE1727" s="24"/>
      <c r="DF1727" s="26" t="s">
        <v>139</v>
      </c>
      <c r="DG1727" s="26" t="s">
        <v>139</v>
      </c>
      <c r="DH1727" s="26" t="s">
        <v>139</v>
      </c>
      <c r="DI1727" s="26" t="s">
        <v>139</v>
      </c>
      <c r="DJ1727" s="26" t="s">
        <v>139</v>
      </c>
      <c r="DK1727" s="26" t="s">
        <v>139</v>
      </c>
      <c r="DL1727" s="26" t="s">
        <v>139</v>
      </c>
      <c r="DM1727" s="26" t="s">
        <v>139</v>
      </c>
      <c r="DN1727" s="26" t="s">
        <v>139</v>
      </c>
      <c r="DO1727" s="26" t="s">
        <v>139</v>
      </c>
    </row>
    <row r="1728" spans="1:119" ht="20.100000000000001" customHeight="1" x14ac:dyDescent="0.25">
      <c r="A1728" s="29" t="str">
        <f t="shared" si="364"/>
        <v>Laura Vicuña Foundation7</v>
      </c>
      <c r="B1728" s="29" t="str">
        <f t="shared" si="365"/>
        <v>Laura Vicuña Foundation</v>
      </c>
      <c r="C1728" s="29">
        <f t="shared" si="366"/>
        <v>7</v>
      </c>
      <c r="D1728" s="30" t="str">
        <f t="shared" si="367"/>
        <v>East and Southeast Asia</v>
      </c>
      <c r="E1728" s="30" t="str">
        <f t="shared" si="368"/>
        <v>Philippines</v>
      </c>
      <c r="F1728" s="31">
        <f t="shared" si="369"/>
        <v>5</v>
      </c>
      <c r="G1728" s="31">
        <f t="shared" si="370"/>
        <v>4</v>
      </c>
      <c r="H1728" s="31">
        <f t="shared" si="371"/>
        <v>5</v>
      </c>
      <c r="I1728" s="31">
        <f t="shared" si="372"/>
        <v>5</v>
      </c>
      <c r="J1728" s="31">
        <f t="shared" si="373"/>
        <v>5</v>
      </c>
      <c r="K1728" s="31">
        <f t="shared" si="374"/>
        <v>5</v>
      </c>
      <c r="L1728" s="31">
        <f t="shared" si="375"/>
        <v>5</v>
      </c>
      <c r="M1728" s="31">
        <f t="shared" si="376"/>
        <v>2</v>
      </c>
      <c r="N1728" s="31">
        <f t="shared" si="377"/>
        <v>4.5</v>
      </c>
      <c r="O1728" s="26" t="s">
        <v>9539</v>
      </c>
      <c r="P1728" s="26" t="s">
        <v>108</v>
      </c>
      <c r="Q1728" s="27">
        <v>40672</v>
      </c>
      <c r="R1728" s="26" t="s">
        <v>305</v>
      </c>
      <c r="S1728" s="26" t="s">
        <v>409</v>
      </c>
      <c r="T1728" s="26" t="s">
        <v>333</v>
      </c>
      <c r="U1728" s="26" t="s">
        <v>168</v>
      </c>
      <c r="V1728" s="26" t="s">
        <v>469</v>
      </c>
      <c r="W1728" s="26" t="s">
        <v>3395</v>
      </c>
      <c r="X1728" s="24"/>
      <c r="Y1728" s="26" t="s">
        <v>9536</v>
      </c>
      <c r="Z1728" s="24"/>
      <c r="AA1728" s="24"/>
      <c r="AB1728" s="26" t="s">
        <v>117</v>
      </c>
      <c r="AC1728" s="28">
        <v>16000</v>
      </c>
      <c r="AD1728" s="24"/>
      <c r="AE1728" s="24"/>
      <c r="AF1728" s="26" t="s">
        <v>139</v>
      </c>
      <c r="AG1728" s="26" t="s">
        <v>2153</v>
      </c>
      <c r="AH1728" s="26" t="s">
        <v>235</v>
      </c>
      <c r="AI1728" s="28">
        <v>16000</v>
      </c>
      <c r="AJ1728" s="24"/>
      <c r="AK1728" s="26" t="s">
        <v>9540</v>
      </c>
      <c r="AL1728" s="26" t="s">
        <v>9541</v>
      </c>
      <c r="AM1728" s="26" t="s">
        <v>9542</v>
      </c>
      <c r="AN1728" s="26" t="s">
        <v>9543</v>
      </c>
      <c r="AO1728" s="26" t="s">
        <v>9544</v>
      </c>
      <c r="AP1728" s="24"/>
      <c r="AQ1728" s="24"/>
      <c r="AR1728" s="24"/>
      <c r="AS1728" s="26" t="s">
        <v>9545</v>
      </c>
      <c r="AT1728" s="26" t="s">
        <v>9546</v>
      </c>
      <c r="AU1728" s="26" t="s">
        <v>9547</v>
      </c>
      <c r="AV1728" s="24"/>
      <c r="AW1728" s="28">
        <v>159074</v>
      </c>
      <c r="AX1728" s="26">
        <v>2404</v>
      </c>
      <c r="AY1728" s="28">
        <v>95</v>
      </c>
      <c r="AZ1728" s="28">
        <v>93</v>
      </c>
      <c r="BA1728" s="26">
        <v>0</v>
      </c>
      <c r="BB1728" s="26" t="s">
        <v>148</v>
      </c>
      <c r="BC1728" s="24"/>
      <c r="BD1728" s="24"/>
      <c r="BE1728" s="24"/>
      <c r="BF1728" s="26" t="s">
        <v>9548</v>
      </c>
      <c r="BG1728" s="26" t="s">
        <v>9549</v>
      </c>
      <c r="BH1728" s="26" t="s">
        <v>9550</v>
      </c>
      <c r="BI1728" s="26" t="s">
        <v>2479</v>
      </c>
      <c r="BJ1728" s="26" t="s">
        <v>9551</v>
      </c>
      <c r="BK1728" s="26" t="s">
        <v>9552</v>
      </c>
      <c r="BL1728" s="26" t="s">
        <v>9553</v>
      </c>
      <c r="BM1728" s="26" t="s">
        <v>9549</v>
      </c>
      <c r="BN1728" s="24"/>
      <c r="BO1728" s="24"/>
      <c r="BP1728" s="24"/>
      <c r="BQ1728" s="24"/>
      <c r="BR1728" s="26">
        <v>5</v>
      </c>
      <c r="BS1728" s="26">
        <v>4</v>
      </c>
      <c r="BT1728" s="26">
        <v>5</v>
      </c>
      <c r="BU1728" s="26">
        <v>5</v>
      </c>
      <c r="BV1728" s="26">
        <v>5</v>
      </c>
      <c r="BW1728" s="26">
        <v>5</v>
      </c>
      <c r="BX1728" s="26">
        <v>5</v>
      </c>
      <c r="BY1728" s="26">
        <v>2</v>
      </c>
      <c r="BZ1728" s="24"/>
      <c r="CA1728" s="24"/>
      <c r="CB1728" s="24"/>
      <c r="CC1728" s="24"/>
      <c r="CD1728" s="24"/>
      <c r="CE1728" s="24"/>
      <c r="CF1728" s="24"/>
      <c r="CG1728" s="24"/>
      <c r="CH1728" s="24"/>
      <c r="CI1728" s="24"/>
      <c r="CJ1728" s="24"/>
      <c r="CK1728" s="24"/>
      <c r="CL1728" s="24"/>
      <c r="CM1728" s="24"/>
      <c r="CN1728" s="24"/>
      <c r="CO1728" s="24"/>
      <c r="CP1728" s="24"/>
      <c r="CQ1728" s="24"/>
      <c r="CR1728" s="24"/>
      <c r="CS1728" s="24"/>
      <c r="CT1728" s="24"/>
      <c r="CU1728" s="24"/>
      <c r="CV1728" s="24"/>
      <c r="CW1728" s="24"/>
      <c r="CX1728" s="24"/>
      <c r="CY1728" s="24"/>
      <c r="CZ1728" s="24"/>
      <c r="DA1728" s="24"/>
      <c r="DB1728" s="24"/>
      <c r="DC1728" s="24"/>
      <c r="DD1728" s="24"/>
      <c r="DE1728" s="24"/>
      <c r="DF1728" s="26" t="s">
        <v>139</v>
      </c>
      <c r="DG1728" s="26" t="s">
        <v>139</v>
      </c>
      <c r="DH1728" s="26" t="s">
        <v>139</v>
      </c>
      <c r="DI1728" s="26" t="s">
        <v>139</v>
      </c>
      <c r="DJ1728" s="26" t="s">
        <v>139</v>
      </c>
      <c r="DK1728" s="26" t="s">
        <v>139</v>
      </c>
      <c r="DL1728" s="26" t="s">
        <v>139</v>
      </c>
      <c r="DM1728" s="26" t="s">
        <v>139</v>
      </c>
      <c r="DN1728" s="26" t="s">
        <v>139</v>
      </c>
      <c r="DO1728" s="26" t="s">
        <v>139</v>
      </c>
    </row>
    <row r="1729" spans="1:119" ht="20.100000000000001" customHeight="1" x14ac:dyDescent="0.25">
      <c r="A1729" s="29" t="str">
        <f t="shared" si="364"/>
        <v>Laura Vicuña Foundation6</v>
      </c>
      <c r="B1729" s="29" t="str">
        <f t="shared" si="365"/>
        <v>Laura Vicuña Foundation</v>
      </c>
      <c r="C1729" s="29">
        <f t="shared" si="366"/>
        <v>6</v>
      </c>
      <c r="D1729" s="30" t="str">
        <f t="shared" si="367"/>
        <v>East and Southeast Asia</v>
      </c>
      <c r="E1729" s="30" t="str">
        <f t="shared" si="368"/>
        <v>Philippines</v>
      </c>
      <c r="F1729" s="31">
        <f t="shared" si="369"/>
        <v>4</v>
      </c>
      <c r="G1729" s="31">
        <f t="shared" si="370"/>
        <v>3</v>
      </c>
      <c r="H1729" s="31">
        <f t="shared" si="371"/>
        <v>5</v>
      </c>
      <c r="I1729" s="31">
        <f t="shared" si="372"/>
        <v>5</v>
      </c>
      <c r="J1729" s="31">
        <f t="shared" si="373"/>
        <v>5</v>
      </c>
      <c r="K1729" s="31">
        <f t="shared" si="374"/>
        <v>4</v>
      </c>
      <c r="L1729" s="31">
        <f t="shared" si="375"/>
        <v>5</v>
      </c>
      <c r="M1729" s="31">
        <f t="shared" si="376"/>
        <v>2</v>
      </c>
      <c r="N1729" s="31">
        <f t="shared" si="377"/>
        <v>4.0999999999999996</v>
      </c>
      <c r="O1729" s="26" t="s">
        <v>9554</v>
      </c>
      <c r="P1729" s="26" t="s">
        <v>108</v>
      </c>
      <c r="Q1729" s="27">
        <v>40312</v>
      </c>
      <c r="R1729" s="26" t="s">
        <v>305</v>
      </c>
      <c r="S1729" s="26" t="s">
        <v>234</v>
      </c>
      <c r="T1729" s="26" t="s">
        <v>224</v>
      </c>
      <c r="U1729" s="26" t="s">
        <v>168</v>
      </c>
      <c r="V1729" s="26" t="s">
        <v>469</v>
      </c>
      <c r="W1729" s="26" t="s">
        <v>3395</v>
      </c>
      <c r="X1729" s="24"/>
      <c r="Y1729" s="26" t="s">
        <v>9536</v>
      </c>
      <c r="Z1729" s="24"/>
      <c r="AA1729" s="24"/>
      <c r="AB1729" s="26" t="s">
        <v>117</v>
      </c>
      <c r="AC1729" s="28">
        <v>12000</v>
      </c>
      <c r="AD1729" s="24"/>
      <c r="AE1729" s="24"/>
      <c r="AF1729" s="26" t="s">
        <v>139</v>
      </c>
      <c r="AG1729" s="26" t="s">
        <v>2153</v>
      </c>
      <c r="AH1729" s="26" t="s">
        <v>250</v>
      </c>
      <c r="AI1729" s="28">
        <v>12000</v>
      </c>
      <c r="AJ1729" s="24"/>
      <c r="AK1729" s="26" t="s">
        <v>9555</v>
      </c>
      <c r="AL1729" s="26" t="s">
        <v>9556</v>
      </c>
      <c r="AM1729" s="26" t="s">
        <v>9542</v>
      </c>
      <c r="AN1729" s="26" t="s">
        <v>9557</v>
      </c>
      <c r="AO1729" s="24"/>
      <c r="AP1729" s="24"/>
      <c r="AQ1729" s="24"/>
      <c r="AR1729" s="24"/>
      <c r="AS1729" s="26" t="s">
        <v>9558</v>
      </c>
      <c r="AT1729" s="26" t="s">
        <v>3157</v>
      </c>
      <c r="AU1729" s="24"/>
      <c r="AV1729" s="24"/>
      <c r="AW1729" s="28">
        <v>220596</v>
      </c>
      <c r="AX1729" s="26">
        <v>1627</v>
      </c>
      <c r="AY1729" s="28">
        <v>99</v>
      </c>
      <c r="AZ1729" s="28">
        <v>97</v>
      </c>
      <c r="BA1729" s="26">
        <v>0</v>
      </c>
      <c r="BB1729" s="26" t="s">
        <v>148</v>
      </c>
      <c r="BC1729" s="24"/>
      <c r="BD1729" s="24"/>
      <c r="BE1729" s="24"/>
      <c r="BF1729" s="24"/>
      <c r="BG1729" s="24"/>
      <c r="BH1729" s="24"/>
      <c r="BI1729" s="24"/>
      <c r="BJ1729" s="24"/>
      <c r="BK1729" s="24"/>
      <c r="BL1729" s="24"/>
      <c r="BM1729" s="24"/>
      <c r="BN1729" s="24"/>
      <c r="BO1729" s="24"/>
      <c r="BP1729" s="24"/>
      <c r="BQ1729" s="24"/>
      <c r="BR1729" s="26">
        <v>4</v>
      </c>
      <c r="BS1729" s="26">
        <v>3</v>
      </c>
      <c r="BT1729" s="26">
        <v>5</v>
      </c>
      <c r="BU1729" s="26">
        <v>5</v>
      </c>
      <c r="BV1729" s="26">
        <v>5</v>
      </c>
      <c r="BW1729" s="26">
        <v>4</v>
      </c>
      <c r="BX1729" s="26">
        <v>5</v>
      </c>
      <c r="BY1729" s="26">
        <v>2</v>
      </c>
      <c r="BZ1729" s="24"/>
      <c r="CA1729" s="24"/>
      <c r="CB1729" s="24"/>
      <c r="CC1729" s="24"/>
      <c r="CD1729" s="24"/>
      <c r="CE1729" s="24"/>
      <c r="CF1729" s="24"/>
      <c r="CG1729" s="24"/>
      <c r="CH1729" s="24"/>
      <c r="CI1729" s="24"/>
      <c r="CJ1729" s="24"/>
      <c r="CK1729" s="24"/>
      <c r="CL1729" s="24"/>
      <c r="CM1729" s="24"/>
      <c r="CN1729" s="24"/>
      <c r="CO1729" s="24"/>
      <c r="CP1729" s="24"/>
      <c r="CQ1729" s="24"/>
      <c r="CR1729" s="24"/>
      <c r="CS1729" s="24"/>
      <c r="CT1729" s="24"/>
      <c r="CU1729" s="24"/>
      <c r="CV1729" s="24"/>
      <c r="CW1729" s="24"/>
      <c r="CX1729" s="24"/>
      <c r="CY1729" s="24"/>
      <c r="CZ1729" s="24"/>
      <c r="DA1729" s="24"/>
      <c r="DB1729" s="24"/>
      <c r="DC1729" s="24"/>
      <c r="DD1729" s="24"/>
      <c r="DE1729" s="24"/>
      <c r="DF1729" s="26" t="s">
        <v>139</v>
      </c>
      <c r="DG1729" s="26" t="s">
        <v>139</v>
      </c>
      <c r="DH1729" s="26" t="s">
        <v>139</v>
      </c>
      <c r="DI1729" s="26" t="s">
        <v>139</v>
      </c>
      <c r="DJ1729" s="26" t="s">
        <v>139</v>
      </c>
      <c r="DK1729" s="26" t="s">
        <v>139</v>
      </c>
      <c r="DL1729" s="26" t="s">
        <v>139</v>
      </c>
      <c r="DM1729" s="26" t="s">
        <v>139</v>
      </c>
      <c r="DN1729" s="26" t="s">
        <v>139</v>
      </c>
      <c r="DO1729" s="26" t="s">
        <v>139</v>
      </c>
    </row>
    <row r="1730" spans="1:119" ht="20.100000000000001" customHeight="1" x14ac:dyDescent="0.25">
      <c r="A1730" s="29" t="str">
        <f t="shared" si="364"/>
        <v>Leaders in Community3</v>
      </c>
      <c r="B1730" s="29" t="str">
        <f t="shared" si="365"/>
        <v>Leaders in Community</v>
      </c>
      <c r="C1730" s="29">
        <f t="shared" si="366"/>
        <v>3</v>
      </c>
      <c r="D1730" s="30" t="str">
        <f t="shared" si="367"/>
        <v>Europe and Eurasia</v>
      </c>
      <c r="E1730" s="30" t="str">
        <f t="shared" si="368"/>
        <v>London, United Kingdom</v>
      </c>
      <c r="F1730" s="31">
        <f t="shared" si="369"/>
        <v>3</v>
      </c>
      <c r="G1730" s="31">
        <f t="shared" si="370"/>
        <v>3</v>
      </c>
      <c r="H1730" s="31">
        <f t="shared" si="371"/>
        <v>4</v>
      </c>
      <c r="I1730" s="31">
        <f t="shared" si="372"/>
        <v>3</v>
      </c>
      <c r="J1730" s="31">
        <f t="shared" si="373"/>
        <v>4</v>
      </c>
      <c r="K1730" s="31">
        <f t="shared" si="374"/>
        <v>4</v>
      </c>
      <c r="L1730" s="31">
        <f t="shared" si="375"/>
        <v>3</v>
      </c>
      <c r="M1730" s="31">
        <f t="shared" si="376"/>
        <v>4</v>
      </c>
      <c r="N1730" s="31">
        <f t="shared" si="377"/>
        <v>3.5</v>
      </c>
      <c r="O1730" s="26" t="s">
        <v>9559</v>
      </c>
      <c r="P1730" s="26" t="s">
        <v>108</v>
      </c>
      <c r="Q1730" s="27">
        <v>43054</v>
      </c>
      <c r="R1730" s="26" t="s">
        <v>166</v>
      </c>
      <c r="S1730" s="26" t="s">
        <v>110</v>
      </c>
      <c r="T1730" s="26" t="s">
        <v>111</v>
      </c>
      <c r="U1730" s="26" t="s">
        <v>307</v>
      </c>
      <c r="V1730" s="26" t="s">
        <v>15763</v>
      </c>
      <c r="W1730" s="26" t="s">
        <v>1204</v>
      </c>
      <c r="X1730" s="26" t="s">
        <v>2050</v>
      </c>
      <c r="Y1730" s="26" t="s">
        <v>9560</v>
      </c>
      <c r="Z1730" s="24"/>
      <c r="AA1730" s="24"/>
      <c r="AB1730" s="26" t="s">
        <v>117</v>
      </c>
      <c r="AC1730" s="28">
        <v>17000</v>
      </c>
      <c r="AD1730" s="26" t="s">
        <v>1187</v>
      </c>
      <c r="AE1730" s="26" t="s">
        <v>9561</v>
      </c>
      <c r="AF1730" s="26" t="s">
        <v>120</v>
      </c>
      <c r="AG1730" s="26" t="s">
        <v>157</v>
      </c>
      <c r="AH1730" s="26" t="s">
        <v>121</v>
      </c>
      <c r="AI1730" s="28">
        <v>17000</v>
      </c>
      <c r="AJ1730" s="24"/>
      <c r="AK1730" s="24"/>
      <c r="AL1730" s="24"/>
      <c r="AM1730" s="24"/>
      <c r="AN1730" s="24"/>
      <c r="AO1730" s="24"/>
      <c r="AP1730" s="24"/>
      <c r="AQ1730" s="26" t="s">
        <v>9562</v>
      </c>
      <c r="AR1730" s="24"/>
      <c r="AS1730" s="26" t="s">
        <v>9563</v>
      </c>
      <c r="AT1730" s="24"/>
      <c r="AU1730" s="26" t="s">
        <v>9564</v>
      </c>
      <c r="AV1730" s="24"/>
      <c r="AW1730" s="28">
        <v>188000</v>
      </c>
      <c r="AX1730" s="26">
        <v>350</v>
      </c>
      <c r="AY1730" s="28">
        <v>100</v>
      </c>
      <c r="AZ1730" s="28">
        <v>100</v>
      </c>
      <c r="BA1730" s="26">
        <v>120</v>
      </c>
      <c r="BB1730" s="24"/>
      <c r="BC1730" s="26" t="s">
        <v>9565</v>
      </c>
      <c r="BD1730" s="26" t="s">
        <v>125</v>
      </c>
      <c r="BE1730" s="24"/>
      <c r="BF1730" s="26" t="s">
        <v>9566</v>
      </c>
      <c r="BG1730" s="26" t="s">
        <v>395</v>
      </c>
      <c r="BH1730" s="26" t="s">
        <v>2074</v>
      </c>
      <c r="BI1730" s="26" t="s">
        <v>395</v>
      </c>
      <c r="BJ1730" s="26" t="s">
        <v>9567</v>
      </c>
      <c r="BK1730" s="26" t="s">
        <v>395</v>
      </c>
      <c r="BL1730" s="26" t="s">
        <v>9568</v>
      </c>
      <c r="BM1730" s="26" t="s">
        <v>395</v>
      </c>
      <c r="BN1730" s="26" t="s">
        <v>9569</v>
      </c>
      <c r="BO1730" s="26" t="s">
        <v>395</v>
      </c>
      <c r="BP1730" s="24"/>
      <c r="BQ1730" s="24"/>
      <c r="BR1730" s="26">
        <v>0</v>
      </c>
      <c r="BS1730" s="26">
        <v>0</v>
      </c>
      <c r="BT1730" s="26">
        <v>0</v>
      </c>
      <c r="BU1730" s="26">
        <v>0</v>
      </c>
      <c r="BV1730" s="26">
        <v>0</v>
      </c>
      <c r="BW1730" s="26">
        <v>0</v>
      </c>
      <c r="BX1730" s="26">
        <v>0</v>
      </c>
      <c r="BY1730" s="26">
        <v>0</v>
      </c>
      <c r="BZ1730" s="26" t="s">
        <v>134</v>
      </c>
      <c r="CA1730" s="26" t="s">
        <v>135</v>
      </c>
      <c r="CB1730" s="26" t="s">
        <v>136</v>
      </c>
      <c r="CC1730" s="26" t="s">
        <v>135</v>
      </c>
      <c r="CD1730" s="26" t="s">
        <v>136</v>
      </c>
      <c r="CE1730" s="26" t="s">
        <v>135</v>
      </c>
      <c r="CF1730" s="26" t="s">
        <v>136</v>
      </c>
      <c r="CG1730" s="26" t="s">
        <v>136</v>
      </c>
      <c r="CH1730" s="26" t="s">
        <v>134</v>
      </c>
      <c r="CI1730" s="26" t="s">
        <v>138</v>
      </c>
      <c r="CJ1730" s="26" t="s">
        <v>134</v>
      </c>
      <c r="CK1730" s="26" t="s">
        <v>135</v>
      </c>
      <c r="CL1730" s="26" t="s">
        <v>134</v>
      </c>
      <c r="CM1730" s="26" t="s">
        <v>134</v>
      </c>
      <c r="CN1730" s="26" t="s">
        <v>136</v>
      </c>
      <c r="CO1730" s="26" t="s">
        <v>136</v>
      </c>
      <c r="CP1730" s="26" t="s">
        <v>136</v>
      </c>
      <c r="CQ1730" s="26" t="s">
        <v>138</v>
      </c>
      <c r="CR1730" s="26" t="s">
        <v>138</v>
      </c>
      <c r="CS1730" s="26" t="s">
        <v>134</v>
      </c>
      <c r="CT1730" s="26" t="s">
        <v>134</v>
      </c>
      <c r="CU1730" s="26" t="s">
        <v>134</v>
      </c>
      <c r="CV1730" s="26" t="s">
        <v>134</v>
      </c>
      <c r="CW1730" s="26" t="s">
        <v>138</v>
      </c>
      <c r="CX1730" s="26" t="s">
        <v>134</v>
      </c>
      <c r="CY1730" s="26" t="s">
        <v>136</v>
      </c>
      <c r="CZ1730" s="26" t="s">
        <v>135</v>
      </c>
      <c r="DA1730" s="26" t="s">
        <v>136</v>
      </c>
      <c r="DB1730" s="26" t="s">
        <v>136</v>
      </c>
      <c r="DC1730" s="26" t="s">
        <v>136</v>
      </c>
      <c r="DD1730" s="26" t="s">
        <v>138</v>
      </c>
      <c r="DE1730" s="26" t="s">
        <v>138</v>
      </c>
      <c r="DF1730" s="26" t="s">
        <v>139</v>
      </c>
      <c r="DG1730" s="26" t="s">
        <v>139</v>
      </c>
      <c r="DH1730" s="26" t="s">
        <v>139</v>
      </c>
      <c r="DI1730" s="26" t="s">
        <v>139</v>
      </c>
      <c r="DJ1730" s="26" t="s">
        <v>139</v>
      </c>
      <c r="DK1730" s="26" t="s">
        <v>139</v>
      </c>
      <c r="DL1730" s="26" t="s">
        <v>139</v>
      </c>
      <c r="DM1730" s="26" t="s">
        <v>139</v>
      </c>
      <c r="DN1730" s="26" t="s">
        <v>139</v>
      </c>
      <c r="DO1730" s="26" t="s">
        <v>139</v>
      </c>
    </row>
    <row r="1731" spans="1:119" ht="20.100000000000001" customHeight="1" x14ac:dyDescent="0.25">
      <c r="A1731" s="29" t="str">
        <f t="shared" ref="A1731:A1794" si="378">IFERROR(IF(C1731=0,NA(),B1731&amp;C1731),"")</f>
        <v/>
      </c>
      <c r="B1731" s="29" t="str">
        <f t="shared" ref="B1731:B1794" si="379">IFERROR(IF(AA1731=0,Y1731&amp;IF(Z1731=0,""," ("&amp;Z1731&amp;")"),AA1731&amp;IF(Z1731=0,""," ("&amp;Z1731&amp;")")),"")</f>
        <v>Leaders in Community</v>
      </c>
      <c r="C1731" s="29">
        <f t="shared" ref="C1731:C1794" si="380">IFERROR(_xlfn.NUMBERVALUE(RIGHT(AH1731,1)),"")</f>
        <v>0</v>
      </c>
      <c r="D1731" s="30" t="str">
        <f t="shared" ref="D1731:D1794" si="381">IFERROR(IF(OR(V1731="Sub-Saharan Africa",V1731="Middle East &amp; North Africa"),"Africa and the Middle East",IF(V1731="Europe &amp; Central Asia","Europe and Eurasia",IF(V1731="East Asia &amp; Pacific","East and Southeast Asia",V1731))),"")</f>
        <v>Europe and Eurasia</v>
      </c>
      <c r="E1731" s="30" t="str">
        <f t="shared" ref="E1731:E1794" si="382">IFERROR(IF(X1731=0,W1731,X1731&amp;", "&amp;W1731),"")</f>
        <v>London, United Kingdom</v>
      </c>
      <c r="F1731" s="31">
        <f t="shared" ref="F1731:F1794" si="383">IFERROR(IF(AND(BZ1731+CA1731+CB1731+CC1731&gt;=4,BZ1731+CA1731+CB1731+CC1731&lt;=6),1,IF(AND(BZ1731+CA1731+CB1731+CC1731&gt;=7,BZ1731+CA1731+CB1731+CC1731&lt;=10),2,IF(AND(BZ1731+CA1731+CB1731+CC1731&gt;=11,BZ1731+CA1731+CB1731+CC1731&lt;=14),3,IF(AND(BZ1731+CA1731+CB1731+CC1731&gt;=15,BZ1731+CA1731+CB1731+CC1731&lt;=18),4,IF(AND(BZ1731+CA1731+CB1731+CC1731&gt;=19,BZ1731+CA1731+CB1731+CC1731&lt;=20),5,BR1731))))),"")</f>
        <v>0</v>
      </c>
      <c r="G1731" s="31">
        <f t="shared" ref="G1731:G1794" si="384">IFERROR(IF(AND(CD1731+CE1731+CF1731+CG1731&gt;=4,CD1731+CE1731+CF1731+CG1731&lt;=6),1,IF(AND(CD1731+CE1731+CF1731+CG1731&gt;=7,CD1731+CE1731+CF1731+CG1731&lt;=10),2,IF(AND(CD1731+CE1731+CF1731+CG1731&gt;=11,CD1731+CE1731+CF1731+CG1731&lt;=14),3,IF(AND(CD1731+CE1731+CF1731+CG1731&gt;=15,CD1731+CE1731+CF1731+CG1731&lt;=18),4,IF(AND(CD1731+CE1731+CF1731+CG1731&gt;=19,CD1731+CE1731+CF1731+CG1731&lt;=20),5,BS1731))))),"")</f>
        <v>0</v>
      </c>
      <c r="H1731" s="31">
        <f t="shared" ref="H1731:H1794" si="385">IFERROR(IF(AND(CH1731+CI1731+CJ1731+CK1731&gt;=4,CH1731+CI1731+CJ1731+CK1731&lt;=6),1,IF(AND(CH1731+CI1731+CJ1731+CK1731&gt;=7,CH1731+CI1731+CJ1731+CK1731&lt;=10),2,IF(AND(CH1731+CI1731+CJ1731+CK1731&gt;=11,CH1731+CI1731+CJ1731+CK1731&lt;=14),3,IF(AND(CH1731+CI1731+CJ1731+CK1731&gt;=15,CH1731+CI1731+CJ1731+CK1731&lt;=18),4,IF(AND(CH1731+CI1731+CJ1731+CK1731&gt;=19,CH1731+CI1731+CJ1731+CK1731&lt;=20),5,BT1731))))),"")</f>
        <v>0</v>
      </c>
      <c r="I1731" s="31">
        <f t="shared" ref="I1731:I1794" si="386">IFERROR(IF(AND(CL1731+CM1731+CN1731+CO1731&gt;=4,CL1731+CM1731+CN1731+CO1731&lt;=6),1,IF(AND(CL1731+CM1731+CN1731+CO1731&gt;=7,CL1731+CM1731+CN1731+CO1731&lt;=10),2,IF(AND(CL1731+CM1731+CN1731+CO1731&gt;=11,CL1731+CM1731+CN1731+CO1731&lt;=14),3,IF(AND(CL1731+CM1731+CN1731+CO1731&gt;=15,CL1731+CM1731+CN1731+CO1731&lt;=18),4,IF(AND(CL1731+CM1731+CN1731+CO1731&gt;=19,CL1731+CM1731+CN1731+CO1731&lt;=20),5,BU1731))))),"")</f>
        <v>0</v>
      </c>
      <c r="J1731" s="31">
        <f t="shared" ref="J1731:J1794" si="387">IFERROR(IF(AND(CP1731+CQ1731+CR1731+CS1731&gt;=4,CP1731+CQ1731+CR1731+CS1731&lt;=6),1,IF(AND(CP1731+CQ1731+CR1731+CS1731&gt;=7,CP1731+CQ1731+CR1731+CS1731&lt;=10),2,IF(AND(CP1731+CQ1731+CR1731+CS1731&gt;=11,CP1731+CQ1731+CR1731+CS1731&lt;=14),3,IF(AND(CP1731+CQ1731+CR1731+CS1731&gt;=15,CP1731+CQ1731+CR1731+CS1731&lt;=18),4,IF(AND(CP1731+CQ1731+CR1731+CS1731&gt;=19,CP1731+CQ1731+CR1731+CS1731&lt;=20),5,BV1731))))),"")</f>
        <v>0</v>
      </c>
      <c r="K1731" s="31">
        <f t="shared" ref="K1731:K1794" si="388">IFERROR(IF(AND(CT1731+CU1731+CV1731+CW1731&gt;=4,CT1731+CU1731+CV1731+CW1731&lt;=6),1,IF(AND(CT1731+CU1731+CV1731+CW1731&gt;=7,CT1731+CU1731+CV1731+CW1731&lt;=10),2,IF(AND(CT1731+CU1731+CV1731+CW1731&gt;=11,CT1731+CU1731+CV1731+CW1731&lt;=14),3,IF(AND(CT1731+CU1731+CV1731+CW1731&gt;=15,CT1731+CU1731+CV1731+CW1731&lt;=18),4,IF(AND(CT1731+CU1731+CV1731+CW1731&gt;=19,CT1731+CU1731+CV1731+CW1731&lt;=20),5,BW1731))))),"")</f>
        <v>0</v>
      </c>
      <c r="L1731" s="31">
        <f t="shared" ref="L1731:L1794" si="389">IFERROR(IF(AND(CX1731+CY1731+CZ1731+DA1731&gt;=4,CX1731+CY1731+CZ1731+DA1731&lt;=6),1,IF(AND(CX1731+CY1731+CZ1731+DA1731&gt;=7,CX1731+CY1731+CZ1731+DA1731&lt;=10),2,IF(AND(CX1731+CY1731+CZ1731+DA1731&gt;=11,CX1731+CY1731+CZ1731+DA1731&lt;=14),3,IF(AND(CX1731+CY1731+CZ1731+DA1731&gt;=15,CX1731+CY1731+CZ1731+DA1731&lt;=18),4,IF(AND(CX1731+CY1731+CZ1731+DA1731&gt;=19,CX1731+CY1731+CZ1731+DA1731&lt;=20),5,BX1731))))),"")</f>
        <v>0</v>
      </c>
      <c r="M1731" s="31">
        <f t="shared" ref="M1731:M1794" si="390">IFERROR(IF(AND(DB1731+DC1731+DD1731+DE1731&gt;=4,DB1731+DC1731+DD1731+DE1731&lt;=6),1,IF(AND(DB1731+DC1731+DD1731+DE1731&gt;=7,DB1731+DC1731+DD1731+DE1731&lt;=10),2,IF(AND(DB1731+DC1731+DD1731+DE1731&gt;=11,DB1731+DC1731+DD1731+DE1731&lt;=14),3,IF(AND(DB1731+DC1731+DD1731+DE1731&gt;=15,DB1731+DC1731+DD1731+DE1731&lt;=18),4,IF(AND(DB1731+DC1731+DD1731+DE1731&gt;=19,DB1731+DC1731+DD1731+DE1731&lt;=20),5,BY1731))))),"")</f>
        <v>0</v>
      </c>
      <c r="N1731" s="31">
        <f t="shared" ref="N1731:N1794" si="391">IFERROR(ROUND(AVERAGE(F1731:M1731),1),"")</f>
        <v>0</v>
      </c>
      <c r="O1731" s="26" t="s">
        <v>16239</v>
      </c>
      <c r="P1731" s="26" t="s">
        <v>108</v>
      </c>
      <c r="Q1731" s="27">
        <v>42613</v>
      </c>
      <c r="R1731" s="24"/>
      <c r="S1731" s="24"/>
      <c r="T1731" s="26" t="s">
        <v>142</v>
      </c>
      <c r="U1731" s="24"/>
      <c r="V1731" s="26" t="s">
        <v>15763</v>
      </c>
      <c r="W1731" s="26" t="s">
        <v>1204</v>
      </c>
      <c r="X1731" s="26" t="s">
        <v>2050</v>
      </c>
      <c r="Y1731" s="26" t="s">
        <v>9560</v>
      </c>
      <c r="Z1731" s="24"/>
      <c r="AA1731" s="24"/>
      <c r="AB1731" s="26" t="s">
        <v>15736</v>
      </c>
      <c r="AC1731" s="28">
        <v>1120</v>
      </c>
      <c r="AD1731" s="26" t="s">
        <v>1187</v>
      </c>
      <c r="AE1731" s="26" t="s">
        <v>9561</v>
      </c>
      <c r="AF1731" s="26" t="s">
        <v>120</v>
      </c>
      <c r="AG1731" s="26" t="s">
        <v>157</v>
      </c>
      <c r="AH1731" s="24"/>
      <c r="AI1731" s="28">
        <v>1120</v>
      </c>
      <c r="AJ1731" s="24"/>
      <c r="AK1731" s="24"/>
      <c r="AL1731" s="24"/>
      <c r="AM1731" s="24"/>
      <c r="AN1731" s="24"/>
      <c r="AO1731" s="24"/>
      <c r="AP1731" s="24"/>
      <c r="AQ1731" s="24"/>
      <c r="AR1731" s="24"/>
      <c r="AS1731" s="24"/>
      <c r="AT1731" s="24"/>
      <c r="AU1731" s="24"/>
      <c r="AV1731" s="24"/>
      <c r="AW1731" s="24"/>
      <c r="AX1731" s="24"/>
      <c r="AY1731" s="24"/>
      <c r="AZ1731" s="24"/>
      <c r="BA1731" s="24"/>
      <c r="BB1731" s="24"/>
      <c r="BC1731" s="26" t="s">
        <v>9565</v>
      </c>
      <c r="BD1731" s="24"/>
      <c r="BE1731" s="24"/>
      <c r="BF1731" s="24"/>
      <c r="BG1731" s="24"/>
      <c r="BH1731" s="24"/>
      <c r="BI1731" s="24"/>
      <c r="BJ1731" s="24"/>
      <c r="BK1731" s="24"/>
      <c r="BL1731" s="24"/>
      <c r="BM1731" s="24"/>
      <c r="BN1731" s="24"/>
      <c r="BO1731" s="24"/>
      <c r="BP1731" s="24"/>
      <c r="BQ1731" s="24"/>
      <c r="BR1731" s="24"/>
      <c r="BS1731" s="24"/>
      <c r="BT1731" s="24"/>
      <c r="BU1731" s="24"/>
      <c r="BV1731" s="24"/>
      <c r="BW1731" s="24"/>
      <c r="BX1731" s="24"/>
      <c r="BY1731" s="24"/>
      <c r="BZ1731" s="24"/>
      <c r="CA1731" s="24"/>
      <c r="CB1731" s="24"/>
      <c r="CC1731" s="24"/>
      <c r="CD1731" s="24"/>
      <c r="CE1731" s="24"/>
      <c r="CF1731" s="24"/>
      <c r="CG1731" s="24"/>
      <c r="CH1731" s="24"/>
      <c r="CI1731" s="24"/>
      <c r="CJ1731" s="24"/>
      <c r="CK1731" s="24"/>
      <c r="CL1731" s="24"/>
      <c r="CM1731" s="24"/>
      <c r="CN1731" s="24"/>
      <c r="CO1731" s="24"/>
      <c r="CP1731" s="24"/>
      <c r="CQ1731" s="24"/>
      <c r="CR1731" s="24"/>
      <c r="CS1731" s="24"/>
      <c r="CT1731" s="24"/>
      <c r="CU1731" s="24"/>
      <c r="CV1731" s="24"/>
      <c r="CW1731" s="24"/>
      <c r="CX1731" s="24"/>
      <c r="CY1731" s="24"/>
      <c r="CZ1731" s="24"/>
      <c r="DA1731" s="24"/>
      <c r="DB1731" s="24"/>
      <c r="DC1731" s="24"/>
      <c r="DD1731" s="24"/>
      <c r="DE1731" s="24"/>
      <c r="DF1731" s="26" t="s">
        <v>139</v>
      </c>
      <c r="DG1731" s="26" t="s">
        <v>139</v>
      </c>
      <c r="DH1731" s="26" t="s">
        <v>139</v>
      </c>
      <c r="DI1731" s="26" t="s">
        <v>139</v>
      </c>
      <c r="DJ1731" s="26" t="s">
        <v>139</v>
      </c>
      <c r="DK1731" s="26" t="s">
        <v>139</v>
      </c>
      <c r="DL1731" s="26" t="s">
        <v>139</v>
      </c>
      <c r="DM1731" s="26" t="s">
        <v>139</v>
      </c>
      <c r="DN1731" s="26" t="s">
        <v>139</v>
      </c>
      <c r="DO1731" s="26" t="s">
        <v>139</v>
      </c>
    </row>
    <row r="1732" spans="1:119" ht="20.100000000000001" customHeight="1" x14ac:dyDescent="0.25">
      <c r="A1732" s="29" t="str">
        <f t="shared" si="378"/>
        <v/>
      </c>
      <c r="B1732" s="29" t="str">
        <f t="shared" si="379"/>
        <v>Leaders in Community</v>
      </c>
      <c r="C1732" s="29">
        <f t="shared" si="380"/>
        <v>0</v>
      </c>
      <c r="D1732" s="30" t="str">
        <f t="shared" si="381"/>
        <v>Europe and Eurasia</v>
      </c>
      <c r="E1732" s="30" t="str">
        <f t="shared" si="382"/>
        <v>London, United Kingdom</v>
      </c>
      <c r="F1732" s="31">
        <f t="shared" si="383"/>
        <v>0</v>
      </c>
      <c r="G1732" s="31">
        <f t="shared" si="384"/>
        <v>0</v>
      </c>
      <c r="H1732" s="31">
        <f t="shared" si="385"/>
        <v>0</v>
      </c>
      <c r="I1732" s="31">
        <f t="shared" si="386"/>
        <v>0</v>
      </c>
      <c r="J1732" s="31">
        <f t="shared" si="387"/>
        <v>0</v>
      </c>
      <c r="K1732" s="31">
        <f t="shared" si="388"/>
        <v>0</v>
      </c>
      <c r="L1732" s="31">
        <f t="shared" si="389"/>
        <v>0</v>
      </c>
      <c r="M1732" s="31">
        <f t="shared" si="390"/>
        <v>0</v>
      </c>
      <c r="N1732" s="31">
        <f t="shared" si="391"/>
        <v>0</v>
      </c>
      <c r="O1732" s="26" t="s">
        <v>16240</v>
      </c>
      <c r="P1732" s="26" t="s">
        <v>108</v>
      </c>
      <c r="Q1732" s="27">
        <v>42810</v>
      </c>
      <c r="R1732" s="24"/>
      <c r="S1732" s="24"/>
      <c r="T1732" s="26" t="s">
        <v>142</v>
      </c>
      <c r="U1732" s="24"/>
      <c r="V1732" s="26" t="s">
        <v>15763</v>
      </c>
      <c r="W1732" s="26" t="s">
        <v>1204</v>
      </c>
      <c r="X1732" s="26" t="s">
        <v>2050</v>
      </c>
      <c r="Y1732" s="26" t="s">
        <v>9560</v>
      </c>
      <c r="Z1732" s="24"/>
      <c r="AA1732" s="24"/>
      <c r="AB1732" s="26" t="s">
        <v>15736</v>
      </c>
      <c r="AC1732" s="28">
        <v>1000</v>
      </c>
      <c r="AD1732" s="26" t="s">
        <v>1187</v>
      </c>
      <c r="AE1732" s="26" t="s">
        <v>9561</v>
      </c>
      <c r="AF1732" s="26" t="s">
        <v>120</v>
      </c>
      <c r="AG1732" s="26" t="s">
        <v>157</v>
      </c>
      <c r="AH1732" s="24"/>
      <c r="AI1732" s="28">
        <v>1000</v>
      </c>
      <c r="AJ1732" s="24"/>
      <c r="AK1732" s="24"/>
      <c r="AL1732" s="24"/>
      <c r="AM1732" s="24"/>
      <c r="AN1732" s="24"/>
      <c r="AO1732" s="24"/>
      <c r="AP1732" s="24"/>
      <c r="AQ1732" s="24"/>
      <c r="AR1732" s="24"/>
      <c r="AS1732" s="24"/>
      <c r="AT1732" s="24"/>
      <c r="AU1732" s="24"/>
      <c r="AV1732" s="24"/>
      <c r="AW1732" s="28">
        <v>0</v>
      </c>
      <c r="AX1732" s="26">
        <v>0</v>
      </c>
      <c r="AY1732" s="28">
        <v>0</v>
      </c>
      <c r="AZ1732" s="28">
        <v>0</v>
      </c>
      <c r="BA1732" s="26">
        <v>0</v>
      </c>
      <c r="BB1732" s="24"/>
      <c r="BC1732" s="26" t="s">
        <v>9565</v>
      </c>
      <c r="BD1732" s="24"/>
      <c r="BE1732" s="24"/>
      <c r="BF1732" s="24"/>
      <c r="BG1732" s="24"/>
      <c r="BH1732" s="24"/>
      <c r="BI1732" s="24"/>
      <c r="BJ1732" s="24"/>
      <c r="BK1732" s="24"/>
      <c r="BL1732" s="24"/>
      <c r="BM1732" s="24"/>
      <c r="BN1732" s="24"/>
      <c r="BO1732" s="24"/>
      <c r="BP1732" s="24"/>
      <c r="BQ1732" s="24"/>
      <c r="BR1732" s="26">
        <v>0</v>
      </c>
      <c r="BS1732" s="26">
        <v>0</v>
      </c>
      <c r="BT1732" s="26">
        <v>0</v>
      </c>
      <c r="BU1732" s="26">
        <v>0</v>
      </c>
      <c r="BV1732" s="26">
        <v>0</v>
      </c>
      <c r="BW1732" s="26">
        <v>0</v>
      </c>
      <c r="BX1732" s="26">
        <v>0</v>
      </c>
      <c r="BY1732" s="26">
        <v>0</v>
      </c>
      <c r="BZ1732" s="24"/>
      <c r="CA1732" s="24"/>
      <c r="CB1732" s="24"/>
      <c r="CC1732" s="24"/>
      <c r="CD1732" s="24"/>
      <c r="CE1732" s="24"/>
      <c r="CF1732" s="24"/>
      <c r="CG1732" s="24"/>
      <c r="CH1732" s="24"/>
      <c r="CI1732" s="24"/>
      <c r="CJ1732" s="24"/>
      <c r="CK1732" s="24"/>
      <c r="CL1732" s="24"/>
      <c r="CM1732" s="24"/>
      <c r="CN1732" s="24"/>
      <c r="CO1732" s="24"/>
      <c r="CP1732" s="24"/>
      <c r="CQ1732" s="24"/>
      <c r="CR1732" s="24"/>
      <c r="CS1732" s="24"/>
      <c r="CT1732" s="24"/>
      <c r="CU1732" s="24"/>
      <c r="CV1732" s="24"/>
      <c r="CW1732" s="24"/>
      <c r="CX1732" s="24"/>
      <c r="CY1732" s="24"/>
      <c r="CZ1732" s="24"/>
      <c r="DA1732" s="24"/>
      <c r="DB1732" s="24"/>
      <c r="DC1732" s="24"/>
      <c r="DD1732" s="24"/>
      <c r="DE1732" s="24"/>
      <c r="DF1732" s="26" t="s">
        <v>139</v>
      </c>
      <c r="DG1732" s="26" t="s">
        <v>139</v>
      </c>
      <c r="DH1732" s="26" t="s">
        <v>139</v>
      </c>
      <c r="DI1732" s="26" t="s">
        <v>139</v>
      </c>
      <c r="DJ1732" s="26" t="s">
        <v>139</v>
      </c>
      <c r="DK1732" s="26" t="s">
        <v>139</v>
      </c>
      <c r="DL1732" s="26" t="s">
        <v>139</v>
      </c>
      <c r="DM1732" s="26" t="s">
        <v>139</v>
      </c>
      <c r="DN1732" s="26" t="s">
        <v>139</v>
      </c>
      <c r="DO1732" s="26" t="s">
        <v>139</v>
      </c>
    </row>
    <row r="1733" spans="1:119" ht="20.100000000000001" customHeight="1" x14ac:dyDescent="0.25">
      <c r="A1733" s="29" t="str">
        <f t="shared" si="378"/>
        <v>Leaders in Community2</v>
      </c>
      <c r="B1733" s="29" t="str">
        <f t="shared" si="379"/>
        <v>Leaders in Community</v>
      </c>
      <c r="C1733" s="29">
        <f t="shared" si="380"/>
        <v>2</v>
      </c>
      <c r="D1733" s="30" t="str">
        <f t="shared" si="381"/>
        <v>Europe and Eurasia</v>
      </c>
      <c r="E1733" s="30" t="str">
        <f t="shared" si="382"/>
        <v>London, United Kingdom</v>
      </c>
      <c r="F1733" s="31">
        <f t="shared" si="383"/>
        <v>3</v>
      </c>
      <c r="G1733" s="31">
        <f t="shared" si="384"/>
        <v>5</v>
      </c>
      <c r="H1733" s="31">
        <f t="shared" si="385"/>
        <v>2</v>
      </c>
      <c r="I1733" s="31">
        <f t="shared" si="386"/>
        <v>3</v>
      </c>
      <c r="J1733" s="31">
        <f t="shared" si="387"/>
        <v>4</v>
      </c>
      <c r="K1733" s="31">
        <f t="shared" si="388"/>
        <v>3</v>
      </c>
      <c r="L1733" s="31">
        <f t="shared" si="389"/>
        <v>5</v>
      </c>
      <c r="M1733" s="31">
        <f t="shared" si="390"/>
        <v>2</v>
      </c>
      <c r="N1733" s="31">
        <f t="shared" si="391"/>
        <v>3.4</v>
      </c>
      <c r="O1733" s="26" t="s">
        <v>9570</v>
      </c>
      <c r="P1733" s="26" t="s">
        <v>108</v>
      </c>
      <c r="Q1733" s="27">
        <v>42640</v>
      </c>
      <c r="R1733" s="26" t="s">
        <v>109</v>
      </c>
      <c r="S1733" s="26" t="s">
        <v>141</v>
      </c>
      <c r="T1733" s="26" t="s">
        <v>142</v>
      </c>
      <c r="U1733" s="26" t="s">
        <v>307</v>
      </c>
      <c r="V1733" s="26" t="s">
        <v>15763</v>
      </c>
      <c r="W1733" s="26" t="s">
        <v>1204</v>
      </c>
      <c r="X1733" s="26" t="s">
        <v>2050</v>
      </c>
      <c r="Y1733" s="26" t="s">
        <v>9560</v>
      </c>
      <c r="Z1733" s="24"/>
      <c r="AA1733" s="24"/>
      <c r="AB1733" s="26" t="s">
        <v>117</v>
      </c>
      <c r="AC1733" s="28">
        <v>13000</v>
      </c>
      <c r="AD1733" s="26" t="s">
        <v>1187</v>
      </c>
      <c r="AE1733" s="26" t="s">
        <v>9561</v>
      </c>
      <c r="AF1733" s="26" t="s">
        <v>120</v>
      </c>
      <c r="AG1733" s="26" t="s">
        <v>157</v>
      </c>
      <c r="AH1733" s="26" t="s">
        <v>143</v>
      </c>
      <c r="AI1733" s="28">
        <v>13000</v>
      </c>
      <c r="AJ1733" s="26" t="s">
        <v>9571</v>
      </c>
      <c r="AK1733" s="26" t="s">
        <v>9572</v>
      </c>
      <c r="AL1733" s="26" t="s">
        <v>9573</v>
      </c>
      <c r="AM1733" s="24"/>
      <c r="AN1733" s="24"/>
      <c r="AO1733" s="24"/>
      <c r="AP1733" s="24"/>
      <c r="AQ1733" s="24"/>
      <c r="AR1733" s="24"/>
      <c r="AS1733" s="24"/>
      <c r="AT1733" s="24"/>
      <c r="AU1733" s="26" t="s">
        <v>9574</v>
      </c>
      <c r="AV1733" s="24"/>
      <c r="AW1733" s="28">
        <v>290000</v>
      </c>
      <c r="AX1733" s="26">
        <v>641</v>
      </c>
      <c r="AY1733" s="28">
        <v>100</v>
      </c>
      <c r="AZ1733" s="28">
        <v>70</v>
      </c>
      <c r="BA1733" s="26">
        <v>0</v>
      </c>
      <c r="BB1733" s="26" t="s">
        <v>148</v>
      </c>
      <c r="BC1733" s="26" t="s">
        <v>9565</v>
      </c>
      <c r="BD1733" s="26" t="s">
        <v>125</v>
      </c>
      <c r="BE1733" s="24"/>
      <c r="BF1733" s="26" t="s">
        <v>2074</v>
      </c>
      <c r="BG1733" s="26" t="s">
        <v>2872</v>
      </c>
      <c r="BH1733" s="26" t="s">
        <v>9575</v>
      </c>
      <c r="BI1733" s="26" t="s">
        <v>2872</v>
      </c>
      <c r="BJ1733" s="26" t="s">
        <v>9576</v>
      </c>
      <c r="BK1733" s="26" t="s">
        <v>2872</v>
      </c>
      <c r="BL1733" s="26" t="s">
        <v>9577</v>
      </c>
      <c r="BM1733" s="26" t="s">
        <v>2872</v>
      </c>
      <c r="BN1733" s="26" t="s">
        <v>9566</v>
      </c>
      <c r="BO1733" s="26" t="s">
        <v>2872</v>
      </c>
      <c r="BP1733" s="24"/>
      <c r="BQ1733" s="24"/>
      <c r="BR1733" s="26">
        <v>3</v>
      </c>
      <c r="BS1733" s="26">
        <v>5</v>
      </c>
      <c r="BT1733" s="26">
        <v>2</v>
      </c>
      <c r="BU1733" s="26">
        <v>3</v>
      </c>
      <c r="BV1733" s="26">
        <v>4</v>
      </c>
      <c r="BW1733" s="26">
        <v>3</v>
      </c>
      <c r="BX1733" s="26">
        <v>5</v>
      </c>
      <c r="BY1733" s="26">
        <v>2</v>
      </c>
      <c r="BZ1733" s="24"/>
      <c r="CA1733" s="24"/>
      <c r="CB1733" s="24"/>
      <c r="CC1733" s="24"/>
      <c r="CD1733" s="24"/>
      <c r="CE1733" s="24"/>
      <c r="CF1733" s="24"/>
      <c r="CG1733" s="24"/>
      <c r="CH1733" s="24"/>
      <c r="CI1733" s="24"/>
      <c r="CJ1733" s="24"/>
      <c r="CK1733" s="24"/>
      <c r="CL1733" s="24"/>
      <c r="CM1733" s="24"/>
      <c r="CN1733" s="24"/>
      <c r="CO1733" s="24"/>
      <c r="CP1733" s="24"/>
      <c r="CQ1733" s="24"/>
      <c r="CR1733" s="24"/>
      <c r="CS1733" s="24"/>
      <c r="CT1733" s="24"/>
      <c r="CU1733" s="24"/>
      <c r="CV1733" s="24"/>
      <c r="CW1733" s="24"/>
      <c r="CX1733" s="24"/>
      <c r="CY1733" s="24"/>
      <c r="CZ1733" s="24"/>
      <c r="DA1733" s="24"/>
      <c r="DB1733" s="24"/>
      <c r="DC1733" s="24"/>
      <c r="DD1733" s="24"/>
      <c r="DE1733" s="24"/>
      <c r="DF1733" s="26" t="s">
        <v>139</v>
      </c>
      <c r="DG1733" s="26" t="s">
        <v>139</v>
      </c>
      <c r="DH1733" s="26" t="s">
        <v>139</v>
      </c>
      <c r="DI1733" s="26" t="s">
        <v>139</v>
      </c>
      <c r="DJ1733" s="26" t="s">
        <v>139</v>
      </c>
      <c r="DK1733" s="26" t="s">
        <v>139</v>
      </c>
      <c r="DL1733" s="26" t="s">
        <v>139</v>
      </c>
      <c r="DM1733" s="26" t="s">
        <v>139</v>
      </c>
      <c r="DN1733" s="26" t="s">
        <v>139</v>
      </c>
      <c r="DO1733" s="26" t="s">
        <v>139</v>
      </c>
    </row>
    <row r="1734" spans="1:119" ht="20.100000000000001" customHeight="1" x14ac:dyDescent="0.25">
      <c r="A1734" s="29" t="str">
        <f t="shared" si="378"/>
        <v>Leaders in Community1</v>
      </c>
      <c r="B1734" s="29" t="str">
        <f t="shared" si="379"/>
        <v>Leaders in Community</v>
      </c>
      <c r="C1734" s="29">
        <f t="shared" si="380"/>
        <v>1</v>
      </c>
      <c r="D1734" s="30" t="str">
        <f t="shared" si="381"/>
        <v>Europe and Eurasia</v>
      </c>
      <c r="E1734" s="30" t="str">
        <f t="shared" si="382"/>
        <v>London, United Kingdom</v>
      </c>
      <c r="F1734" s="31">
        <f t="shared" si="383"/>
        <v>3</v>
      </c>
      <c r="G1734" s="31">
        <f t="shared" si="384"/>
        <v>5</v>
      </c>
      <c r="H1734" s="31">
        <f t="shared" si="385"/>
        <v>2</v>
      </c>
      <c r="I1734" s="31">
        <f t="shared" si="386"/>
        <v>3</v>
      </c>
      <c r="J1734" s="31">
        <f t="shared" si="387"/>
        <v>4</v>
      </c>
      <c r="K1734" s="31">
        <f t="shared" si="388"/>
        <v>3</v>
      </c>
      <c r="L1734" s="31">
        <f t="shared" si="389"/>
        <v>5</v>
      </c>
      <c r="M1734" s="31">
        <f t="shared" si="390"/>
        <v>2</v>
      </c>
      <c r="N1734" s="31">
        <f t="shared" si="391"/>
        <v>3.4</v>
      </c>
      <c r="O1734" s="26" t="s">
        <v>9578</v>
      </c>
      <c r="P1734" s="26" t="s">
        <v>108</v>
      </c>
      <c r="Q1734" s="27">
        <v>42502</v>
      </c>
      <c r="R1734" s="26" t="s">
        <v>155</v>
      </c>
      <c r="S1734" s="26" t="s">
        <v>184</v>
      </c>
      <c r="T1734" s="26" t="s">
        <v>157</v>
      </c>
      <c r="U1734" s="26" t="s">
        <v>307</v>
      </c>
      <c r="V1734" s="26" t="s">
        <v>15763</v>
      </c>
      <c r="W1734" s="26" t="s">
        <v>1204</v>
      </c>
      <c r="X1734" s="26" t="s">
        <v>2050</v>
      </c>
      <c r="Y1734" s="26" t="s">
        <v>9560</v>
      </c>
      <c r="Z1734" s="24"/>
      <c r="AA1734" s="24"/>
      <c r="AB1734" s="26" t="s">
        <v>117</v>
      </c>
      <c r="AC1734" s="28">
        <v>9000</v>
      </c>
      <c r="AD1734" s="26" t="s">
        <v>1187</v>
      </c>
      <c r="AE1734" s="26" t="s">
        <v>9561</v>
      </c>
      <c r="AF1734" s="26" t="s">
        <v>120</v>
      </c>
      <c r="AG1734" s="26" t="s">
        <v>157</v>
      </c>
      <c r="AH1734" s="26" t="s">
        <v>158</v>
      </c>
      <c r="AI1734" s="28">
        <v>9000</v>
      </c>
      <c r="AJ1734" s="26" t="s">
        <v>9579</v>
      </c>
      <c r="AK1734" s="26" t="s">
        <v>9580</v>
      </c>
      <c r="AL1734" s="26" t="s">
        <v>9573</v>
      </c>
      <c r="AM1734" s="26" t="s">
        <v>9581</v>
      </c>
      <c r="AN1734" s="26" t="s">
        <v>9582</v>
      </c>
      <c r="AO1734" s="26" t="s">
        <v>9583</v>
      </c>
      <c r="AP1734" s="26" t="s">
        <v>9584</v>
      </c>
      <c r="AQ1734" s="24"/>
      <c r="AR1734" s="24"/>
      <c r="AS1734" s="24"/>
      <c r="AT1734" s="24"/>
      <c r="AU1734" s="24"/>
      <c r="AV1734" s="24"/>
      <c r="AW1734" s="28">
        <v>290000</v>
      </c>
      <c r="AX1734" s="26">
        <v>641</v>
      </c>
      <c r="AY1734" s="28">
        <v>100</v>
      </c>
      <c r="AZ1734" s="28">
        <v>70</v>
      </c>
      <c r="BA1734" s="26">
        <v>0</v>
      </c>
      <c r="BB1734" s="26" t="s">
        <v>148</v>
      </c>
      <c r="BC1734" s="26" t="s">
        <v>9565</v>
      </c>
      <c r="BD1734" s="24"/>
      <c r="BE1734" s="24"/>
      <c r="BF1734" s="24"/>
      <c r="BG1734" s="24"/>
      <c r="BH1734" s="26" t="s">
        <v>2074</v>
      </c>
      <c r="BI1734" s="26" t="s">
        <v>395</v>
      </c>
      <c r="BJ1734" s="26" t="s">
        <v>9585</v>
      </c>
      <c r="BK1734" s="26" t="s">
        <v>395</v>
      </c>
      <c r="BL1734" s="24"/>
      <c r="BM1734" s="26" t="s">
        <v>395</v>
      </c>
      <c r="BN1734" s="26" t="s">
        <v>9586</v>
      </c>
      <c r="BO1734" s="26" t="s">
        <v>395</v>
      </c>
      <c r="BP1734" s="24"/>
      <c r="BQ1734" s="24"/>
      <c r="BR1734" s="26">
        <v>3</v>
      </c>
      <c r="BS1734" s="26">
        <v>5</v>
      </c>
      <c r="BT1734" s="26">
        <v>2</v>
      </c>
      <c r="BU1734" s="26">
        <v>3</v>
      </c>
      <c r="BV1734" s="26">
        <v>4</v>
      </c>
      <c r="BW1734" s="26">
        <v>3</v>
      </c>
      <c r="BX1734" s="26">
        <v>5</v>
      </c>
      <c r="BY1734" s="26">
        <v>2</v>
      </c>
      <c r="BZ1734" s="24"/>
      <c r="CA1734" s="24"/>
      <c r="CB1734" s="24"/>
      <c r="CC1734" s="24"/>
      <c r="CD1734" s="24"/>
      <c r="CE1734" s="24"/>
      <c r="CF1734" s="24"/>
      <c r="CG1734" s="24"/>
      <c r="CH1734" s="24"/>
      <c r="CI1734" s="24"/>
      <c r="CJ1734" s="24"/>
      <c r="CK1734" s="24"/>
      <c r="CL1734" s="24"/>
      <c r="CM1734" s="24"/>
      <c r="CN1734" s="24"/>
      <c r="CO1734" s="24"/>
      <c r="CP1734" s="24"/>
      <c r="CQ1734" s="24"/>
      <c r="CR1734" s="24"/>
      <c r="CS1734" s="24"/>
      <c r="CT1734" s="24"/>
      <c r="CU1734" s="24"/>
      <c r="CV1734" s="24"/>
      <c r="CW1734" s="24"/>
      <c r="CX1734" s="24"/>
      <c r="CY1734" s="24"/>
      <c r="CZ1734" s="24"/>
      <c r="DA1734" s="24"/>
      <c r="DB1734" s="24"/>
      <c r="DC1734" s="24"/>
      <c r="DD1734" s="24"/>
      <c r="DE1734" s="24"/>
      <c r="DF1734" s="26" t="s">
        <v>139</v>
      </c>
      <c r="DG1734" s="26" t="s">
        <v>139</v>
      </c>
      <c r="DH1734" s="26" t="s">
        <v>120</v>
      </c>
      <c r="DI1734" s="26" t="s">
        <v>120</v>
      </c>
      <c r="DJ1734" s="26" t="s">
        <v>139</v>
      </c>
      <c r="DK1734" s="26" t="s">
        <v>139</v>
      </c>
      <c r="DL1734" s="26" t="s">
        <v>139</v>
      </c>
      <c r="DM1734" s="26" t="s">
        <v>139</v>
      </c>
      <c r="DN1734" s="26" t="s">
        <v>139</v>
      </c>
      <c r="DO1734" s="26" t="s">
        <v>139</v>
      </c>
    </row>
    <row r="1735" spans="1:119" ht="20.100000000000001" customHeight="1" x14ac:dyDescent="0.25">
      <c r="A1735" s="29" t="str">
        <f t="shared" si="378"/>
        <v>LeapForWord3</v>
      </c>
      <c r="B1735" s="29" t="str">
        <f t="shared" si="379"/>
        <v>LeapForWord</v>
      </c>
      <c r="C1735" s="29">
        <f t="shared" si="380"/>
        <v>3</v>
      </c>
      <c r="D1735" s="30" t="str">
        <f t="shared" si="381"/>
        <v>South Asia</v>
      </c>
      <c r="E1735" s="30" t="str">
        <f t="shared" si="382"/>
        <v>Pune, India</v>
      </c>
      <c r="F1735" s="31">
        <f t="shared" si="383"/>
        <v>3</v>
      </c>
      <c r="G1735" s="31">
        <f t="shared" si="384"/>
        <v>2</v>
      </c>
      <c r="H1735" s="31">
        <f t="shared" si="385"/>
        <v>2</v>
      </c>
      <c r="I1735" s="31">
        <f t="shared" si="386"/>
        <v>2</v>
      </c>
      <c r="J1735" s="31">
        <f t="shared" si="387"/>
        <v>4</v>
      </c>
      <c r="K1735" s="31">
        <f t="shared" si="388"/>
        <v>3</v>
      </c>
      <c r="L1735" s="31">
        <f t="shared" si="389"/>
        <v>2</v>
      </c>
      <c r="M1735" s="31">
        <f t="shared" si="390"/>
        <v>4</v>
      </c>
      <c r="N1735" s="31">
        <f t="shared" si="391"/>
        <v>2.8</v>
      </c>
      <c r="O1735" s="26" t="s">
        <v>9587</v>
      </c>
      <c r="P1735" s="26" t="s">
        <v>108</v>
      </c>
      <c r="Q1735" s="27">
        <v>43214</v>
      </c>
      <c r="R1735" s="26" t="s">
        <v>109</v>
      </c>
      <c r="S1735" s="26" t="s">
        <v>244</v>
      </c>
      <c r="T1735" s="26" t="s">
        <v>111</v>
      </c>
      <c r="U1735" s="24"/>
      <c r="V1735" s="26" t="s">
        <v>225</v>
      </c>
      <c r="W1735" s="26" t="s">
        <v>226</v>
      </c>
      <c r="X1735" s="26" t="s">
        <v>5894</v>
      </c>
      <c r="Y1735" s="26" t="s">
        <v>9588</v>
      </c>
      <c r="Z1735" s="24"/>
      <c r="AA1735" s="24"/>
      <c r="AB1735" s="26" t="s">
        <v>117</v>
      </c>
      <c r="AC1735" s="28">
        <v>15000</v>
      </c>
      <c r="AD1735" s="26" t="s">
        <v>9589</v>
      </c>
      <c r="AE1735" s="26" t="s">
        <v>778</v>
      </c>
      <c r="AF1735" s="26" t="s">
        <v>139</v>
      </c>
      <c r="AG1735" s="26" t="s">
        <v>157</v>
      </c>
      <c r="AH1735" s="26" t="s">
        <v>121</v>
      </c>
      <c r="AI1735" s="28">
        <v>15000</v>
      </c>
      <c r="AJ1735" s="26" t="s">
        <v>9590</v>
      </c>
      <c r="AK1735" s="26" t="s">
        <v>9591</v>
      </c>
      <c r="AL1735" s="26" t="s">
        <v>9592</v>
      </c>
      <c r="AM1735" s="24"/>
      <c r="AN1735" s="24"/>
      <c r="AO1735" s="24"/>
      <c r="AP1735" s="24"/>
      <c r="AQ1735" s="24"/>
      <c r="AR1735" s="24"/>
      <c r="AS1735" s="26" t="s">
        <v>9593</v>
      </c>
      <c r="AT1735" s="24"/>
      <c r="AU1735" s="24"/>
      <c r="AV1735" s="24"/>
      <c r="AW1735" s="28">
        <v>109212</v>
      </c>
      <c r="AX1735" s="26">
        <v>500</v>
      </c>
      <c r="AY1735" s="28">
        <v>60</v>
      </c>
      <c r="AZ1735" s="28">
        <v>11000</v>
      </c>
      <c r="BA1735" s="26">
        <v>21000</v>
      </c>
      <c r="BB1735" s="24"/>
      <c r="BC1735" s="26" t="s">
        <v>9594</v>
      </c>
      <c r="BD1735" s="26" t="s">
        <v>125</v>
      </c>
      <c r="BE1735" s="24"/>
      <c r="BF1735" s="26" t="s">
        <v>4251</v>
      </c>
      <c r="BG1735" s="26" t="s">
        <v>226</v>
      </c>
      <c r="BH1735" s="26" t="s">
        <v>9595</v>
      </c>
      <c r="BI1735" s="26" t="s">
        <v>226</v>
      </c>
      <c r="BJ1735" s="26" t="s">
        <v>9596</v>
      </c>
      <c r="BK1735" s="26" t="s">
        <v>191</v>
      </c>
      <c r="BL1735" s="26" t="s">
        <v>9597</v>
      </c>
      <c r="BM1735" s="26" t="s">
        <v>226</v>
      </c>
      <c r="BN1735" s="26" t="s">
        <v>9598</v>
      </c>
      <c r="BO1735" s="24"/>
      <c r="BP1735" s="24"/>
      <c r="BQ1735" s="24"/>
      <c r="BR1735" s="26">
        <v>0</v>
      </c>
      <c r="BS1735" s="26">
        <v>0</v>
      </c>
      <c r="BT1735" s="26">
        <v>0</v>
      </c>
      <c r="BU1735" s="26">
        <v>0</v>
      </c>
      <c r="BV1735" s="26">
        <v>0</v>
      </c>
      <c r="BW1735" s="26">
        <v>0</v>
      </c>
      <c r="BX1735" s="26">
        <v>0</v>
      </c>
      <c r="BY1735" s="26">
        <v>0</v>
      </c>
      <c r="BZ1735" s="26" t="s">
        <v>136</v>
      </c>
      <c r="CA1735" s="26" t="s">
        <v>134</v>
      </c>
      <c r="CB1735" s="26" t="s">
        <v>136</v>
      </c>
      <c r="CC1735" s="26" t="s">
        <v>136</v>
      </c>
      <c r="CD1735" s="26" t="s">
        <v>136</v>
      </c>
      <c r="CE1735" s="26" t="s">
        <v>135</v>
      </c>
      <c r="CF1735" s="26" t="s">
        <v>135</v>
      </c>
      <c r="CG1735" s="26" t="s">
        <v>135</v>
      </c>
      <c r="CH1735" s="26" t="s">
        <v>135</v>
      </c>
      <c r="CI1735" s="26" t="s">
        <v>136</v>
      </c>
      <c r="CJ1735" s="26" t="s">
        <v>137</v>
      </c>
      <c r="CK1735" s="26" t="s">
        <v>136</v>
      </c>
      <c r="CL1735" s="26" t="s">
        <v>134</v>
      </c>
      <c r="CM1735" s="26" t="s">
        <v>136</v>
      </c>
      <c r="CN1735" s="26" t="s">
        <v>137</v>
      </c>
      <c r="CO1735" s="26" t="s">
        <v>135</v>
      </c>
      <c r="CP1735" s="26" t="s">
        <v>134</v>
      </c>
      <c r="CQ1735" s="26" t="s">
        <v>138</v>
      </c>
      <c r="CR1735" s="26" t="s">
        <v>136</v>
      </c>
      <c r="CS1735" s="26" t="s">
        <v>134</v>
      </c>
      <c r="CT1735" s="26" t="s">
        <v>136</v>
      </c>
      <c r="CU1735" s="26" t="s">
        <v>135</v>
      </c>
      <c r="CV1735" s="26" t="s">
        <v>136</v>
      </c>
      <c r="CW1735" s="26" t="s">
        <v>138</v>
      </c>
      <c r="CX1735" s="26" t="s">
        <v>136</v>
      </c>
      <c r="CY1735" s="26" t="s">
        <v>135</v>
      </c>
      <c r="CZ1735" s="26" t="s">
        <v>135</v>
      </c>
      <c r="DA1735" s="26" t="s">
        <v>137</v>
      </c>
      <c r="DB1735" s="26" t="s">
        <v>134</v>
      </c>
      <c r="DC1735" s="26" t="s">
        <v>134</v>
      </c>
      <c r="DD1735" s="26" t="s">
        <v>134</v>
      </c>
      <c r="DE1735" s="26" t="s">
        <v>134</v>
      </c>
      <c r="DF1735" s="26" t="s">
        <v>120</v>
      </c>
      <c r="DG1735" s="26" t="s">
        <v>120</v>
      </c>
      <c r="DH1735" s="26" t="s">
        <v>139</v>
      </c>
      <c r="DI1735" s="26" t="s">
        <v>139</v>
      </c>
      <c r="DJ1735" s="26" t="s">
        <v>139</v>
      </c>
      <c r="DK1735" s="26" t="s">
        <v>139</v>
      </c>
      <c r="DL1735" s="26" t="s">
        <v>139</v>
      </c>
      <c r="DM1735" s="26" t="s">
        <v>139</v>
      </c>
      <c r="DN1735" s="26" t="s">
        <v>139</v>
      </c>
      <c r="DO1735" s="26" t="s">
        <v>139</v>
      </c>
    </row>
    <row r="1736" spans="1:119" ht="20.100000000000001" customHeight="1" x14ac:dyDescent="0.25">
      <c r="A1736" s="29" t="str">
        <f t="shared" si="378"/>
        <v>LeapForWord2</v>
      </c>
      <c r="B1736" s="29" t="str">
        <f t="shared" si="379"/>
        <v>LeapForWord</v>
      </c>
      <c r="C1736" s="29">
        <f t="shared" si="380"/>
        <v>2</v>
      </c>
      <c r="D1736" s="30" t="str">
        <f t="shared" si="381"/>
        <v>South Asia</v>
      </c>
      <c r="E1736" s="30" t="str">
        <f t="shared" si="382"/>
        <v>Pune, India</v>
      </c>
      <c r="F1736" s="31">
        <f t="shared" si="383"/>
        <v>3</v>
      </c>
      <c r="G1736" s="31">
        <f t="shared" si="384"/>
        <v>2</v>
      </c>
      <c r="H1736" s="31">
        <f t="shared" si="385"/>
        <v>2</v>
      </c>
      <c r="I1736" s="31">
        <f t="shared" si="386"/>
        <v>2</v>
      </c>
      <c r="J1736" s="31">
        <f t="shared" si="387"/>
        <v>3</v>
      </c>
      <c r="K1736" s="31">
        <f t="shared" si="388"/>
        <v>3</v>
      </c>
      <c r="L1736" s="31">
        <f t="shared" si="389"/>
        <v>2</v>
      </c>
      <c r="M1736" s="31">
        <f t="shared" si="390"/>
        <v>3</v>
      </c>
      <c r="N1736" s="31">
        <f t="shared" si="391"/>
        <v>2.5</v>
      </c>
      <c r="O1736" s="26" t="s">
        <v>9599</v>
      </c>
      <c r="P1736" s="26" t="s">
        <v>108</v>
      </c>
      <c r="Q1736" s="27">
        <v>42858</v>
      </c>
      <c r="R1736" s="26" t="s">
        <v>109</v>
      </c>
      <c r="S1736" s="26" t="s">
        <v>167</v>
      </c>
      <c r="T1736" s="26" t="s">
        <v>142</v>
      </c>
      <c r="U1736" s="26" t="s">
        <v>307</v>
      </c>
      <c r="V1736" s="26" t="s">
        <v>225</v>
      </c>
      <c r="W1736" s="26" t="s">
        <v>226</v>
      </c>
      <c r="X1736" s="26" t="s">
        <v>5894</v>
      </c>
      <c r="Y1736" s="26" t="s">
        <v>9588</v>
      </c>
      <c r="Z1736" s="24"/>
      <c r="AA1736" s="24"/>
      <c r="AB1736" s="26" t="s">
        <v>117</v>
      </c>
      <c r="AC1736" s="28">
        <v>7000</v>
      </c>
      <c r="AD1736" s="26" t="s">
        <v>9589</v>
      </c>
      <c r="AE1736" s="26" t="s">
        <v>778</v>
      </c>
      <c r="AF1736" s="26" t="s">
        <v>139</v>
      </c>
      <c r="AG1736" s="26" t="s">
        <v>157</v>
      </c>
      <c r="AH1736" s="26" t="s">
        <v>143</v>
      </c>
      <c r="AI1736" s="28">
        <v>7000</v>
      </c>
      <c r="AJ1736" s="26" t="s">
        <v>9590</v>
      </c>
      <c r="AK1736" s="26" t="s">
        <v>9591</v>
      </c>
      <c r="AL1736" s="26" t="s">
        <v>9592</v>
      </c>
      <c r="AM1736" s="24"/>
      <c r="AN1736" s="24"/>
      <c r="AO1736" s="24"/>
      <c r="AP1736" s="24"/>
      <c r="AQ1736" s="24"/>
      <c r="AR1736" s="24"/>
      <c r="AS1736" s="24"/>
      <c r="AT1736" s="26" t="s">
        <v>9600</v>
      </c>
      <c r="AU1736" s="24"/>
      <c r="AV1736" s="24"/>
      <c r="AW1736" s="28">
        <v>58000</v>
      </c>
      <c r="AX1736" s="26">
        <v>1500</v>
      </c>
      <c r="AY1736" s="28">
        <v>75</v>
      </c>
      <c r="AZ1736" s="28">
        <v>3000</v>
      </c>
      <c r="BA1736" s="26">
        <v>5000</v>
      </c>
      <c r="BB1736" s="24"/>
      <c r="BC1736" s="26" t="s">
        <v>9594</v>
      </c>
      <c r="BD1736" s="26" t="s">
        <v>125</v>
      </c>
      <c r="BE1736" s="24"/>
      <c r="BF1736" s="26" t="s">
        <v>4251</v>
      </c>
      <c r="BG1736" s="26" t="s">
        <v>226</v>
      </c>
      <c r="BH1736" s="26" t="s">
        <v>9601</v>
      </c>
      <c r="BI1736" s="26" t="s">
        <v>226</v>
      </c>
      <c r="BJ1736" s="26" t="s">
        <v>9602</v>
      </c>
      <c r="BK1736" s="26" t="s">
        <v>226</v>
      </c>
      <c r="BL1736" s="24"/>
      <c r="BM1736" s="24"/>
      <c r="BN1736" s="24"/>
      <c r="BO1736" s="24"/>
      <c r="BP1736" s="24"/>
      <c r="BQ1736" s="24"/>
      <c r="BR1736" s="26">
        <v>0</v>
      </c>
      <c r="BS1736" s="26">
        <v>0</v>
      </c>
      <c r="BT1736" s="26">
        <v>0</v>
      </c>
      <c r="BU1736" s="26">
        <v>0</v>
      </c>
      <c r="BV1736" s="26">
        <v>0</v>
      </c>
      <c r="BW1736" s="26">
        <v>0</v>
      </c>
      <c r="BX1736" s="26">
        <v>0</v>
      </c>
      <c r="BY1736" s="26">
        <v>0</v>
      </c>
      <c r="BZ1736" s="26" t="s">
        <v>136</v>
      </c>
      <c r="CA1736" s="26" t="s">
        <v>136</v>
      </c>
      <c r="CB1736" s="26" t="s">
        <v>136</v>
      </c>
      <c r="CC1736" s="26" t="s">
        <v>136</v>
      </c>
      <c r="CD1736" s="26" t="s">
        <v>136</v>
      </c>
      <c r="CE1736" s="26" t="s">
        <v>135</v>
      </c>
      <c r="CF1736" s="26" t="s">
        <v>135</v>
      </c>
      <c r="CG1736" s="26" t="s">
        <v>135</v>
      </c>
      <c r="CH1736" s="26" t="s">
        <v>135</v>
      </c>
      <c r="CI1736" s="26" t="s">
        <v>135</v>
      </c>
      <c r="CJ1736" s="26" t="s">
        <v>137</v>
      </c>
      <c r="CK1736" s="26" t="s">
        <v>136</v>
      </c>
      <c r="CL1736" s="26" t="s">
        <v>134</v>
      </c>
      <c r="CM1736" s="26" t="s">
        <v>136</v>
      </c>
      <c r="CN1736" s="26" t="s">
        <v>137</v>
      </c>
      <c r="CO1736" s="26" t="s">
        <v>135</v>
      </c>
      <c r="CP1736" s="26" t="s">
        <v>136</v>
      </c>
      <c r="CQ1736" s="26" t="s">
        <v>137</v>
      </c>
      <c r="CR1736" s="26" t="s">
        <v>136</v>
      </c>
      <c r="CS1736" s="26" t="s">
        <v>134</v>
      </c>
      <c r="CT1736" s="26" t="s">
        <v>135</v>
      </c>
      <c r="CU1736" s="26" t="s">
        <v>135</v>
      </c>
      <c r="CV1736" s="26" t="s">
        <v>135</v>
      </c>
      <c r="CW1736" s="26" t="s">
        <v>138</v>
      </c>
      <c r="CX1736" s="26" t="s">
        <v>136</v>
      </c>
      <c r="CY1736" s="26" t="s">
        <v>135</v>
      </c>
      <c r="CZ1736" s="26" t="s">
        <v>135</v>
      </c>
      <c r="DA1736" s="26" t="s">
        <v>137</v>
      </c>
      <c r="DB1736" s="26" t="s">
        <v>136</v>
      </c>
      <c r="DC1736" s="26" t="s">
        <v>136</v>
      </c>
      <c r="DD1736" s="26" t="s">
        <v>136</v>
      </c>
      <c r="DE1736" s="26" t="s">
        <v>134</v>
      </c>
      <c r="DF1736" s="26" t="s">
        <v>120</v>
      </c>
      <c r="DG1736" s="26" t="s">
        <v>120</v>
      </c>
      <c r="DH1736" s="26" t="s">
        <v>139</v>
      </c>
      <c r="DI1736" s="26" t="s">
        <v>139</v>
      </c>
      <c r="DJ1736" s="26" t="s">
        <v>139</v>
      </c>
      <c r="DK1736" s="26" t="s">
        <v>139</v>
      </c>
      <c r="DL1736" s="26" t="s">
        <v>139</v>
      </c>
      <c r="DM1736" s="26" t="s">
        <v>139</v>
      </c>
      <c r="DN1736" s="26" t="s">
        <v>139</v>
      </c>
      <c r="DO1736" s="26" t="s">
        <v>139</v>
      </c>
    </row>
    <row r="1737" spans="1:119" ht="20.100000000000001" customHeight="1" x14ac:dyDescent="0.25">
      <c r="A1737" s="29" t="str">
        <f t="shared" si="378"/>
        <v>LeapForWord1</v>
      </c>
      <c r="B1737" s="29" t="str">
        <f t="shared" si="379"/>
        <v>LeapForWord</v>
      </c>
      <c r="C1737" s="29">
        <f t="shared" si="380"/>
        <v>1</v>
      </c>
      <c r="D1737" s="30" t="str">
        <f t="shared" si="381"/>
        <v>South Asia</v>
      </c>
      <c r="E1737" s="30" t="str">
        <f t="shared" si="382"/>
        <v>Pune, India</v>
      </c>
      <c r="F1737" s="31">
        <f t="shared" si="383"/>
        <v>0</v>
      </c>
      <c r="G1737" s="31">
        <f t="shared" si="384"/>
        <v>0</v>
      </c>
      <c r="H1737" s="31">
        <f t="shared" si="385"/>
        <v>0</v>
      </c>
      <c r="I1737" s="31">
        <f t="shared" si="386"/>
        <v>0</v>
      </c>
      <c r="J1737" s="31">
        <f t="shared" si="387"/>
        <v>0</v>
      </c>
      <c r="K1737" s="31">
        <f t="shared" si="388"/>
        <v>0</v>
      </c>
      <c r="L1737" s="31">
        <f t="shared" si="389"/>
        <v>0</v>
      </c>
      <c r="M1737" s="31">
        <f t="shared" si="390"/>
        <v>0</v>
      </c>
      <c r="N1737" s="31">
        <f t="shared" si="391"/>
        <v>0</v>
      </c>
      <c r="O1737" s="26" t="s">
        <v>9603</v>
      </c>
      <c r="P1737" s="26" t="s">
        <v>108</v>
      </c>
      <c r="Q1737" s="27">
        <v>42502</v>
      </c>
      <c r="R1737" s="26" t="s">
        <v>155</v>
      </c>
      <c r="S1737" s="26" t="s">
        <v>184</v>
      </c>
      <c r="T1737" s="26" t="s">
        <v>157</v>
      </c>
      <c r="U1737" s="26" t="s">
        <v>307</v>
      </c>
      <c r="V1737" s="26" t="s">
        <v>225</v>
      </c>
      <c r="W1737" s="26" t="s">
        <v>226</v>
      </c>
      <c r="X1737" s="26" t="s">
        <v>5894</v>
      </c>
      <c r="Y1737" s="26" t="s">
        <v>9588</v>
      </c>
      <c r="Z1737" s="24"/>
      <c r="AA1737" s="24"/>
      <c r="AB1737" s="26" t="s">
        <v>117</v>
      </c>
      <c r="AC1737" s="28">
        <v>7000</v>
      </c>
      <c r="AD1737" s="26" t="s">
        <v>9589</v>
      </c>
      <c r="AE1737" s="26" t="s">
        <v>778</v>
      </c>
      <c r="AF1737" s="26" t="s">
        <v>139</v>
      </c>
      <c r="AG1737" s="26" t="s">
        <v>157</v>
      </c>
      <c r="AH1737" s="26" t="s">
        <v>158</v>
      </c>
      <c r="AI1737" s="28">
        <v>7000</v>
      </c>
      <c r="AJ1737" s="26" t="s">
        <v>9604</v>
      </c>
      <c r="AK1737" s="26" t="s">
        <v>9591</v>
      </c>
      <c r="AL1737" s="26" t="s">
        <v>9592</v>
      </c>
      <c r="AM1737" s="26" t="s">
        <v>9605</v>
      </c>
      <c r="AN1737" s="26" t="s">
        <v>9606</v>
      </c>
      <c r="AO1737" s="26" t="s">
        <v>9607</v>
      </c>
      <c r="AP1737" s="26" t="s">
        <v>9608</v>
      </c>
      <c r="AQ1737" s="24"/>
      <c r="AR1737" s="24"/>
      <c r="AS1737" s="24"/>
      <c r="AT1737" s="24"/>
      <c r="AU1737" s="24"/>
      <c r="AV1737" s="24"/>
      <c r="AW1737" s="28">
        <v>59000</v>
      </c>
      <c r="AX1737" s="26">
        <v>1200</v>
      </c>
      <c r="AY1737" s="28">
        <v>70</v>
      </c>
      <c r="AZ1737" s="28">
        <v>64</v>
      </c>
      <c r="BA1737" s="26">
        <v>0</v>
      </c>
      <c r="BB1737" s="26" t="s">
        <v>148</v>
      </c>
      <c r="BC1737" s="26" t="s">
        <v>9594</v>
      </c>
      <c r="BD1737" s="24"/>
      <c r="BE1737" s="24"/>
      <c r="BF1737" s="26" t="s">
        <v>4251</v>
      </c>
      <c r="BG1737" s="26" t="s">
        <v>226</v>
      </c>
      <c r="BH1737" s="26" t="s">
        <v>9601</v>
      </c>
      <c r="BI1737" s="26" t="s">
        <v>226</v>
      </c>
      <c r="BJ1737" s="24"/>
      <c r="BK1737" s="24"/>
      <c r="BL1737" s="24"/>
      <c r="BM1737" s="24"/>
      <c r="BN1737" s="24"/>
      <c r="BO1737" s="24"/>
      <c r="BP1737" s="24"/>
      <c r="BQ1737" s="24"/>
      <c r="BR1737" s="26">
        <v>0</v>
      </c>
      <c r="BS1737" s="26">
        <v>0</v>
      </c>
      <c r="BT1737" s="26">
        <v>0</v>
      </c>
      <c r="BU1737" s="26">
        <v>0</v>
      </c>
      <c r="BV1737" s="26">
        <v>0</v>
      </c>
      <c r="BW1737" s="26">
        <v>0</v>
      </c>
      <c r="BX1737" s="26">
        <v>0</v>
      </c>
      <c r="BY1737" s="26">
        <v>0</v>
      </c>
      <c r="BZ1737" s="24"/>
      <c r="CA1737" s="24"/>
      <c r="CB1737" s="24"/>
      <c r="CC1737" s="24"/>
      <c r="CD1737" s="24"/>
      <c r="CE1737" s="24"/>
      <c r="CF1737" s="24"/>
      <c r="CG1737" s="24"/>
      <c r="CH1737" s="24"/>
      <c r="CI1737" s="24"/>
      <c r="CJ1737" s="24"/>
      <c r="CK1737" s="24"/>
      <c r="CL1737" s="24"/>
      <c r="CM1737" s="24"/>
      <c r="CN1737" s="24"/>
      <c r="CO1737" s="24"/>
      <c r="CP1737" s="24"/>
      <c r="CQ1737" s="24"/>
      <c r="CR1737" s="24"/>
      <c r="CS1737" s="24"/>
      <c r="CT1737" s="24"/>
      <c r="CU1737" s="24"/>
      <c r="CV1737" s="24"/>
      <c r="CW1737" s="24"/>
      <c r="CX1737" s="24"/>
      <c r="CY1737" s="24"/>
      <c r="CZ1737" s="24"/>
      <c r="DA1737" s="24"/>
      <c r="DB1737" s="24"/>
      <c r="DC1737" s="24"/>
      <c r="DD1737" s="24"/>
      <c r="DE1737" s="24"/>
      <c r="DF1737" s="26" t="s">
        <v>139</v>
      </c>
      <c r="DG1737" s="26" t="s">
        <v>120</v>
      </c>
      <c r="DH1737" s="26" t="s">
        <v>139</v>
      </c>
      <c r="DI1737" s="26" t="s">
        <v>139</v>
      </c>
      <c r="DJ1737" s="26" t="s">
        <v>139</v>
      </c>
      <c r="DK1737" s="26" t="s">
        <v>139</v>
      </c>
      <c r="DL1737" s="26" t="s">
        <v>120</v>
      </c>
      <c r="DM1737" s="26" t="s">
        <v>139</v>
      </c>
      <c r="DN1737" s="26" t="s">
        <v>139</v>
      </c>
      <c r="DO1737" s="26" t="s">
        <v>139</v>
      </c>
    </row>
    <row r="1738" spans="1:119" ht="20.100000000000001" customHeight="1" x14ac:dyDescent="0.25">
      <c r="A1738" s="29" t="str">
        <f t="shared" si="378"/>
        <v>Les Enfants de Dieu (Children of God)4</v>
      </c>
      <c r="B1738" s="29" t="str">
        <f t="shared" si="379"/>
        <v>Les Enfants de Dieu (Children of God)</v>
      </c>
      <c r="C1738" s="29">
        <f t="shared" si="380"/>
        <v>4</v>
      </c>
      <c r="D1738" s="30" t="str">
        <f t="shared" si="381"/>
        <v>Africa and the Middle East</v>
      </c>
      <c r="E1738" s="30" t="str">
        <f t="shared" si="382"/>
        <v xml:space="preserve"> Kigali, Rwanda</v>
      </c>
      <c r="F1738" s="31">
        <f t="shared" si="383"/>
        <v>3</v>
      </c>
      <c r="G1738" s="31">
        <f t="shared" si="384"/>
        <v>2</v>
      </c>
      <c r="H1738" s="31">
        <f t="shared" si="385"/>
        <v>2</v>
      </c>
      <c r="I1738" s="31">
        <f t="shared" si="386"/>
        <v>4</v>
      </c>
      <c r="J1738" s="31">
        <f t="shared" si="387"/>
        <v>4</v>
      </c>
      <c r="K1738" s="31">
        <f t="shared" si="388"/>
        <v>4</v>
      </c>
      <c r="L1738" s="31">
        <f t="shared" si="389"/>
        <v>3</v>
      </c>
      <c r="M1738" s="31">
        <f t="shared" si="390"/>
        <v>3</v>
      </c>
      <c r="N1738" s="31">
        <f t="shared" si="391"/>
        <v>3.1</v>
      </c>
      <c r="O1738" s="26" t="s">
        <v>9609</v>
      </c>
      <c r="P1738" s="26" t="s">
        <v>108</v>
      </c>
      <c r="Q1738" s="27">
        <v>42858</v>
      </c>
      <c r="R1738" s="26" t="s">
        <v>166</v>
      </c>
      <c r="S1738" s="26" t="s">
        <v>167</v>
      </c>
      <c r="T1738" s="26" t="s">
        <v>142</v>
      </c>
      <c r="U1738" s="26" t="s">
        <v>168</v>
      </c>
      <c r="V1738" s="26" t="s">
        <v>169</v>
      </c>
      <c r="W1738" s="26" t="s">
        <v>834</v>
      </c>
      <c r="X1738" s="26" t="s">
        <v>9610</v>
      </c>
      <c r="Y1738" s="26" t="s">
        <v>9611</v>
      </c>
      <c r="Z1738" s="26" t="s">
        <v>9612</v>
      </c>
      <c r="AA1738" s="24"/>
      <c r="AB1738" s="26" t="s">
        <v>117</v>
      </c>
      <c r="AC1738" s="28">
        <v>8000</v>
      </c>
      <c r="AD1738" s="26" t="s">
        <v>420</v>
      </c>
      <c r="AE1738" s="26" t="s">
        <v>9613</v>
      </c>
      <c r="AF1738" s="26" t="s">
        <v>139</v>
      </c>
      <c r="AG1738" s="26" t="s">
        <v>194</v>
      </c>
      <c r="AH1738" s="26" t="s">
        <v>185</v>
      </c>
      <c r="AI1738" s="28">
        <v>8000</v>
      </c>
      <c r="AJ1738" s="26" t="s">
        <v>9614</v>
      </c>
      <c r="AK1738" s="26" t="s">
        <v>9615</v>
      </c>
      <c r="AL1738" s="26" t="s">
        <v>9616</v>
      </c>
      <c r="AM1738" s="24"/>
      <c r="AN1738" s="24"/>
      <c r="AO1738" s="24"/>
      <c r="AP1738" s="24"/>
      <c r="AQ1738" s="26" t="s">
        <v>9617</v>
      </c>
      <c r="AR1738" s="24"/>
      <c r="AS1738" s="24"/>
      <c r="AT1738" s="26" t="s">
        <v>9618</v>
      </c>
      <c r="AU1738" s="24"/>
      <c r="AV1738" s="24"/>
      <c r="AW1738" s="28">
        <v>128456</v>
      </c>
      <c r="AX1738" s="26">
        <v>286</v>
      </c>
      <c r="AY1738" s="28">
        <v>120</v>
      </c>
      <c r="AZ1738" s="28">
        <v>87</v>
      </c>
      <c r="BA1738" s="26">
        <v>106</v>
      </c>
      <c r="BB1738" s="24"/>
      <c r="BC1738" s="26" t="s">
        <v>3779</v>
      </c>
      <c r="BD1738" s="26" t="s">
        <v>125</v>
      </c>
      <c r="BE1738" s="24"/>
      <c r="BF1738" s="26" t="s">
        <v>9619</v>
      </c>
      <c r="BG1738" s="26" t="s">
        <v>834</v>
      </c>
      <c r="BH1738" s="26" t="s">
        <v>9620</v>
      </c>
      <c r="BI1738" s="26" t="s">
        <v>9621</v>
      </c>
      <c r="BJ1738" s="26" t="s">
        <v>9622</v>
      </c>
      <c r="BK1738" s="26" t="s">
        <v>834</v>
      </c>
      <c r="BL1738" s="26" t="s">
        <v>202</v>
      </c>
      <c r="BM1738" s="26" t="s">
        <v>191</v>
      </c>
      <c r="BN1738" s="26" t="s">
        <v>9623</v>
      </c>
      <c r="BO1738" s="26" t="s">
        <v>395</v>
      </c>
      <c r="BP1738" s="24"/>
      <c r="BQ1738" s="24"/>
      <c r="BR1738" s="26">
        <v>0</v>
      </c>
      <c r="BS1738" s="26">
        <v>0</v>
      </c>
      <c r="BT1738" s="26">
        <v>0</v>
      </c>
      <c r="BU1738" s="26">
        <v>0</v>
      </c>
      <c r="BV1738" s="26">
        <v>0</v>
      </c>
      <c r="BW1738" s="26">
        <v>0</v>
      </c>
      <c r="BX1738" s="26">
        <v>0</v>
      </c>
      <c r="BY1738" s="26">
        <v>0</v>
      </c>
      <c r="BZ1738" s="26" t="s">
        <v>136</v>
      </c>
      <c r="CA1738" s="26" t="s">
        <v>136</v>
      </c>
      <c r="CB1738" s="26" t="s">
        <v>134</v>
      </c>
      <c r="CC1738" s="26" t="s">
        <v>135</v>
      </c>
      <c r="CD1738" s="26" t="s">
        <v>135</v>
      </c>
      <c r="CE1738" s="26" t="s">
        <v>135</v>
      </c>
      <c r="CF1738" s="26" t="s">
        <v>135</v>
      </c>
      <c r="CG1738" s="26" t="s">
        <v>136</v>
      </c>
      <c r="CH1738" s="26" t="s">
        <v>134</v>
      </c>
      <c r="CI1738" s="26" t="s">
        <v>135</v>
      </c>
      <c r="CJ1738" s="26" t="s">
        <v>137</v>
      </c>
      <c r="CK1738" s="26" t="s">
        <v>136</v>
      </c>
      <c r="CL1738" s="26" t="s">
        <v>134</v>
      </c>
      <c r="CM1738" s="26" t="s">
        <v>134</v>
      </c>
      <c r="CN1738" s="26" t="s">
        <v>136</v>
      </c>
      <c r="CO1738" s="26" t="s">
        <v>134</v>
      </c>
      <c r="CP1738" s="26" t="s">
        <v>136</v>
      </c>
      <c r="CQ1738" s="26" t="s">
        <v>138</v>
      </c>
      <c r="CR1738" s="26" t="s">
        <v>138</v>
      </c>
      <c r="CS1738" s="26" t="s">
        <v>134</v>
      </c>
      <c r="CT1738" s="26" t="s">
        <v>136</v>
      </c>
      <c r="CU1738" s="26" t="s">
        <v>134</v>
      </c>
      <c r="CV1738" s="26" t="s">
        <v>134</v>
      </c>
      <c r="CW1738" s="26" t="s">
        <v>134</v>
      </c>
      <c r="CX1738" s="26" t="s">
        <v>136</v>
      </c>
      <c r="CY1738" s="26" t="s">
        <v>136</v>
      </c>
      <c r="CZ1738" s="26" t="s">
        <v>135</v>
      </c>
      <c r="DA1738" s="26" t="s">
        <v>134</v>
      </c>
      <c r="DB1738" s="26" t="s">
        <v>135</v>
      </c>
      <c r="DC1738" s="26" t="s">
        <v>136</v>
      </c>
      <c r="DD1738" s="26" t="s">
        <v>134</v>
      </c>
      <c r="DE1738" s="26" t="s">
        <v>136</v>
      </c>
      <c r="DF1738" s="26" t="s">
        <v>120</v>
      </c>
      <c r="DG1738" s="26" t="s">
        <v>120</v>
      </c>
      <c r="DH1738" s="26" t="s">
        <v>120</v>
      </c>
      <c r="DI1738" s="26" t="s">
        <v>120</v>
      </c>
      <c r="DJ1738" s="26" t="s">
        <v>139</v>
      </c>
      <c r="DK1738" s="26" t="s">
        <v>139</v>
      </c>
      <c r="DL1738" s="26" t="s">
        <v>139</v>
      </c>
      <c r="DM1738" s="26" t="s">
        <v>139</v>
      </c>
      <c r="DN1738" s="26" t="s">
        <v>139</v>
      </c>
      <c r="DO1738" s="26" t="s">
        <v>139</v>
      </c>
    </row>
    <row r="1739" spans="1:119" ht="20.100000000000001" customHeight="1" x14ac:dyDescent="0.25">
      <c r="A1739" s="29" t="str">
        <f t="shared" si="378"/>
        <v>Les Enfants de Dieu (Children of God)3</v>
      </c>
      <c r="B1739" s="29" t="str">
        <f t="shared" si="379"/>
        <v>Les Enfants de Dieu (Children of God)</v>
      </c>
      <c r="C1739" s="29">
        <f t="shared" si="380"/>
        <v>3</v>
      </c>
      <c r="D1739" s="30" t="str">
        <f t="shared" si="381"/>
        <v>Africa and the Middle East</v>
      </c>
      <c r="E1739" s="30" t="str">
        <f t="shared" si="382"/>
        <v xml:space="preserve"> Kigali, Rwanda</v>
      </c>
      <c r="F1739" s="31">
        <f t="shared" si="383"/>
        <v>3</v>
      </c>
      <c r="G1739" s="31">
        <f t="shared" si="384"/>
        <v>2</v>
      </c>
      <c r="H1739" s="31">
        <f t="shared" si="385"/>
        <v>4</v>
      </c>
      <c r="I1739" s="31">
        <f t="shared" si="386"/>
        <v>3</v>
      </c>
      <c r="J1739" s="31">
        <f t="shared" si="387"/>
        <v>4</v>
      </c>
      <c r="K1739" s="31">
        <f t="shared" si="388"/>
        <v>2</v>
      </c>
      <c r="L1739" s="31">
        <f t="shared" si="389"/>
        <v>4</v>
      </c>
      <c r="M1739" s="31">
        <f t="shared" si="390"/>
        <v>3</v>
      </c>
      <c r="N1739" s="31">
        <f t="shared" si="391"/>
        <v>3.1</v>
      </c>
      <c r="O1739" s="26" t="s">
        <v>9624</v>
      </c>
      <c r="P1739" s="26" t="s">
        <v>108</v>
      </c>
      <c r="Q1739" s="27">
        <v>42502</v>
      </c>
      <c r="R1739" s="26" t="s">
        <v>109</v>
      </c>
      <c r="S1739" s="26" t="s">
        <v>184</v>
      </c>
      <c r="T1739" s="26" t="s">
        <v>157</v>
      </c>
      <c r="U1739" s="26" t="s">
        <v>168</v>
      </c>
      <c r="V1739" s="26" t="s">
        <v>169</v>
      </c>
      <c r="W1739" s="26" t="s">
        <v>834</v>
      </c>
      <c r="X1739" s="26" t="s">
        <v>9610</v>
      </c>
      <c r="Y1739" s="26" t="s">
        <v>9611</v>
      </c>
      <c r="Z1739" s="26" t="s">
        <v>9612</v>
      </c>
      <c r="AA1739" s="24"/>
      <c r="AB1739" s="26" t="s">
        <v>117</v>
      </c>
      <c r="AC1739" s="28">
        <v>12000</v>
      </c>
      <c r="AD1739" s="26" t="s">
        <v>420</v>
      </c>
      <c r="AE1739" s="26" t="s">
        <v>9613</v>
      </c>
      <c r="AF1739" s="26" t="s">
        <v>139</v>
      </c>
      <c r="AG1739" s="26" t="s">
        <v>194</v>
      </c>
      <c r="AH1739" s="26" t="s">
        <v>121</v>
      </c>
      <c r="AI1739" s="28">
        <v>12000</v>
      </c>
      <c r="AJ1739" s="26" t="s">
        <v>9625</v>
      </c>
      <c r="AK1739" s="26" t="s">
        <v>9626</v>
      </c>
      <c r="AL1739" s="26" t="s">
        <v>9616</v>
      </c>
      <c r="AM1739" s="24"/>
      <c r="AN1739" s="24"/>
      <c r="AO1739" s="24"/>
      <c r="AP1739" s="24"/>
      <c r="AQ1739" s="24"/>
      <c r="AR1739" s="24"/>
      <c r="AS1739" s="24"/>
      <c r="AT1739" s="24"/>
      <c r="AU1739" s="24"/>
      <c r="AV1739" s="24"/>
      <c r="AW1739" s="28">
        <v>120513</v>
      </c>
      <c r="AX1739" s="26">
        <v>225</v>
      </c>
      <c r="AY1739" s="28">
        <v>100</v>
      </c>
      <c r="AZ1739" s="28">
        <v>140</v>
      </c>
      <c r="BA1739" s="26">
        <v>0</v>
      </c>
      <c r="BB1739" s="26" t="s">
        <v>241</v>
      </c>
      <c r="BC1739" s="26" t="s">
        <v>3779</v>
      </c>
      <c r="BD1739" s="26" t="s">
        <v>125</v>
      </c>
      <c r="BE1739" s="24"/>
      <c r="BF1739" s="26" t="s">
        <v>9620</v>
      </c>
      <c r="BG1739" s="26" t="s">
        <v>449</v>
      </c>
      <c r="BH1739" s="24"/>
      <c r="BI1739" s="24"/>
      <c r="BJ1739" s="26" t="s">
        <v>9627</v>
      </c>
      <c r="BK1739" s="26" t="s">
        <v>191</v>
      </c>
      <c r="BL1739" s="26" t="s">
        <v>9628</v>
      </c>
      <c r="BM1739" s="26" t="s">
        <v>834</v>
      </c>
      <c r="BN1739" s="26" t="s">
        <v>9629</v>
      </c>
      <c r="BO1739" s="26" t="s">
        <v>834</v>
      </c>
      <c r="BP1739" s="24"/>
      <c r="BQ1739" s="24"/>
      <c r="BR1739" s="26">
        <v>3</v>
      </c>
      <c r="BS1739" s="26">
        <v>2</v>
      </c>
      <c r="BT1739" s="26">
        <v>4</v>
      </c>
      <c r="BU1739" s="26">
        <v>3</v>
      </c>
      <c r="BV1739" s="26">
        <v>4</v>
      </c>
      <c r="BW1739" s="26">
        <v>2</v>
      </c>
      <c r="BX1739" s="26">
        <v>4</v>
      </c>
      <c r="BY1739" s="26">
        <v>3</v>
      </c>
      <c r="BZ1739" s="24"/>
      <c r="CA1739" s="24"/>
      <c r="CB1739" s="24"/>
      <c r="CC1739" s="24"/>
      <c r="CD1739" s="24"/>
      <c r="CE1739" s="24"/>
      <c r="CF1739" s="24"/>
      <c r="CG1739" s="24"/>
      <c r="CH1739" s="24"/>
      <c r="CI1739" s="24"/>
      <c r="CJ1739" s="24"/>
      <c r="CK1739" s="24"/>
      <c r="CL1739" s="24"/>
      <c r="CM1739" s="24"/>
      <c r="CN1739" s="24"/>
      <c r="CO1739" s="24"/>
      <c r="CP1739" s="24"/>
      <c r="CQ1739" s="24"/>
      <c r="CR1739" s="24"/>
      <c r="CS1739" s="24"/>
      <c r="CT1739" s="24"/>
      <c r="CU1739" s="24"/>
      <c r="CV1739" s="24"/>
      <c r="CW1739" s="24"/>
      <c r="CX1739" s="24"/>
      <c r="CY1739" s="24"/>
      <c r="CZ1739" s="24"/>
      <c r="DA1739" s="24"/>
      <c r="DB1739" s="24"/>
      <c r="DC1739" s="24"/>
      <c r="DD1739" s="24"/>
      <c r="DE1739" s="24"/>
      <c r="DF1739" s="26" t="s">
        <v>120</v>
      </c>
      <c r="DG1739" s="26" t="s">
        <v>120</v>
      </c>
      <c r="DH1739" s="26" t="s">
        <v>120</v>
      </c>
      <c r="DI1739" s="26" t="s">
        <v>120</v>
      </c>
      <c r="DJ1739" s="26" t="s">
        <v>120</v>
      </c>
      <c r="DK1739" s="26" t="s">
        <v>139</v>
      </c>
      <c r="DL1739" s="26" t="s">
        <v>139</v>
      </c>
      <c r="DM1739" s="26" t="s">
        <v>139</v>
      </c>
      <c r="DN1739" s="26" t="s">
        <v>139</v>
      </c>
      <c r="DO1739" s="26" t="s">
        <v>139</v>
      </c>
    </row>
    <row r="1740" spans="1:119" ht="20.100000000000001" customHeight="1" x14ac:dyDescent="0.25">
      <c r="A1740" s="29" t="str">
        <f t="shared" si="378"/>
        <v/>
      </c>
      <c r="B1740" s="29" t="str">
        <f t="shared" si="379"/>
        <v>Les Enfants de Dieu (Children of God)</v>
      </c>
      <c r="C1740" s="29">
        <f t="shared" si="380"/>
        <v>0</v>
      </c>
      <c r="D1740" s="30" t="str">
        <f t="shared" si="381"/>
        <v>Africa and the Middle East</v>
      </c>
      <c r="E1740" s="30" t="str">
        <f t="shared" si="382"/>
        <v xml:space="preserve"> Kigali, Rwanda</v>
      </c>
      <c r="F1740" s="31">
        <f t="shared" si="383"/>
        <v>0</v>
      </c>
      <c r="G1740" s="31">
        <f t="shared" si="384"/>
        <v>0</v>
      </c>
      <c r="H1740" s="31">
        <f t="shared" si="385"/>
        <v>0</v>
      </c>
      <c r="I1740" s="31">
        <f t="shared" si="386"/>
        <v>0</v>
      </c>
      <c r="J1740" s="31">
        <f t="shared" si="387"/>
        <v>0</v>
      </c>
      <c r="K1740" s="31">
        <f t="shared" si="388"/>
        <v>0</v>
      </c>
      <c r="L1740" s="31">
        <f t="shared" si="389"/>
        <v>0</v>
      </c>
      <c r="M1740" s="31">
        <f t="shared" si="390"/>
        <v>0</v>
      </c>
      <c r="N1740" s="31">
        <f t="shared" si="391"/>
        <v>0</v>
      </c>
      <c r="O1740" s="26" t="s">
        <v>16241</v>
      </c>
      <c r="P1740" s="26" t="s">
        <v>108</v>
      </c>
      <c r="Q1740" s="27">
        <v>42108</v>
      </c>
      <c r="R1740" s="24"/>
      <c r="S1740" s="24"/>
      <c r="T1740" s="26" t="s">
        <v>278</v>
      </c>
      <c r="U1740" s="24"/>
      <c r="V1740" s="26" t="s">
        <v>169</v>
      </c>
      <c r="W1740" s="26" t="s">
        <v>834</v>
      </c>
      <c r="X1740" s="26" t="s">
        <v>9610</v>
      </c>
      <c r="Y1740" s="26" t="s">
        <v>9611</v>
      </c>
      <c r="Z1740" s="26" t="s">
        <v>9612</v>
      </c>
      <c r="AA1740" s="24"/>
      <c r="AB1740" s="26" t="s">
        <v>15733</v>
      </c>
      <c r="AC1740" s="28">
        <v>13000</v>
      </c>
      <c r="AD1740" s="26" t="s">
        <v>420</v>
      </c>
      <c r="AE1740" s="26" t="s">
        <v>9613</v>
      </c>
      <c r="AF1740" s="26" t="s">
        <v>139</v>
      </c>
      <c r="AG1740" s="26" t="s">
        <v>194</v>
      </c>
      <c r="AH1740" s="24"/>
      <c r="AI1740" s="28">
        <v>13000</v>
      </c>
      <c r="AJ1740" s="24"/>
      <c r="AK1740" s="24"/>
      <c r="AL1740" s="24"/>
      <c r="AM1740" s="24"/>
      <c r="AN1740" s="24"/>
      <c r="AO1740" s="24"/>
      <c r="AP1740" s="24"/>
      <c r="AQ1740" s="24"/>
      <c r="AR1740" s="24"/>
      <c r="AS1740" s="24"/>
      <c r="AT1740" s="24"/>
      <c r="AU1740" s="24"/>
      <c r="AV1740" s="24"/>
      <c r="AW1740" s="24"/>
      <c r="AX1740" s="24"/>
      <c r="AY1740" s="24"/>
      <c r="AZ1740" s="24"/>
      <c r="BA1740" s="24"/>
      <c r="BB1740" s="24"/>
      <c r="BC1740" s="26" t="s">
        <v>3779</v>
      </c>
      <c r="BD1740" s="24"/>
      <c r="BE1740" s="24"/>
      <c r="BF1740" s="24"/>
      <c r="BG1740" s="24"/>
      <c r="BH1740" s="24"/>
      <c r="BI1740" s="24"/>
      <c r="BJ1740" s="24"/>
      <c r="BK1740" s="24"/>
      <c r="BL1740" s="24"/>
      <c r="BM1740" s="24"/>
      <c r="BN1740" s="24"/>
      <c r="BO1740" s="24"/>
      <c r="BP1740" s="24"/>
      <c r="BQ1740" s="24"/>
      <c r="BR1740" s="24"/>
      <c r="BS1740" s="24"/>
      <c r="BT1740" s="24"/>
      <c r="BU1740" s="24"/>
      <c r="BV1740" s="24"/>
      <c r="BW1740" s="24"/>
      <c r="BX1740" s="24"/>
      <c r="BY1740" s="24"/>
      <c r="BZ1740" s="24"/>
      <c r="CA1740" s="24"/>
      <c r="CB1740" s="24"/>
      <c r="CC1740" s="24"/>
      <c r="CD1740" s="24"/>
      <c r="CE1740" s="24"/>
      <c r="CF1740" s="24"/>
      <c r="CG1740" s="24"/>
      <c r="CH1740" s="24"/>
      <c r="CI1740" s="24"/>
      <c r="CJ1740" s="24"/>
      <c r="CK1740" s="24"/>
      <c r="CL1740" s="24"/>
      <c r="CM1740" s="24"/>
      <c r="CN1740" s="24"/>
      <c r="CO1740" s="24"/>
      <c r="CP1740" s="24"/>
      <c r="CQ1740" s="24"/>
      <c r="CR1740" s="24"/>
      <c r="CS1740" s="24"/>
      <c r="CT1740" s="24"/>
      <c r="CU1740" s="24"/>
      <c r="CV1740" s="24"/>
      <c r="CW1740" s="24"/>
      <c r="CX1740" s="24"/>
      <c r="CY1740" s="24"/>
      <c r="CZ1740" s="24"/>
      <c r="DA1740" s="24"/>
      <c r="DB1740" s="24"/>
      <c r="DC1740" s="24"/>
      <c r="DD1740" s="24"/>
      <c r="DE1740" s="24"/>
      <c r="DF1740" s="26" t="s">
        <v>139</v>
      </c>
      <c r="DG1740" s="26" t="s">
        <v>139</v>
      </c>
      <c r="DH1740" s="26" t="s">
        <v>139</v>
      </c>
      <c r="DI1740" s="26" t="s">
        <v>139</v>
      </c>
      <c r="DJ1740" s="26" t="s">
        <v>139</v>
      </c>
      <c r="DK1740" s="26" t="s">
        <v>139</v>
      </c>
      <c r="DL1740" s="26" t="s">
        <v>139</v>
      </c>
      <c r="DM1740" s="26" t="s">
        <v>139</v>
      </c>
      <c r="DN1740" s="26" t="s">
        <v>139</v>
      </c>
      <c r="DO1740" s="26" t="s">
        <v>139</v>
      </c>
    </row>
    <row r="1741" spans="1:119" ht="20.100000000000001" customHeight="1" x14ac:dyDescent="0.25">
      <c r="A1741" s="29" t="str">
        <f t="shared" si="378"/>
        <v/>
      </c>
      <c r="B1741" s="29" t="str">
        <f t="shared" si="379"/>
        <v>Les Enfants de Dieu (Children of God)</v>
      </c>
      <c r="C1741" s="29">
        <f t="shared" si="380"/>
        <v>0</v>
      </c>
      <c r="D1741" s="30" t="str">
        <f t="shared" si="381"/>
        <v>Africa and the Middle East</v>
      </c>
      <c r="E1741" s="30" t="str">
        <f t="shared" si="382"/>
        <v xml:space="preserve"> Kigali, Rwanda</v>
      </c>
      <c r="F1741" s="31">
        <f t="shared" si="383"/>
        <v>0</v>
      </c>
      <c r="G1741" s="31">
        <f t="shared" si="384"/>
        <v>0</v>
      </c>
      <c r="H1741" s="31">
        <f t="shared" si="385"/>
        <v>0</v>
      </c>
      <c r="I1741" s="31">
        <f t="shared" si="386"/>
        <v>0</v>
      </c>
      <c r="J1741" s="31">
        <f t="shared" si="387"/>
        <v>0</v>
      </c>
      <c r="K1741" s="31">
        <f t="shared" si="388"/>
        <v>0</v>
      </c>
      <c r="L1741" s="31">
        <f t="shared" si="389"/>
        <v>0</v>
      </c>
      <c r="M1741" s="31">
        <f t="shared" si="390"/>
        <v>0</v>
      </c>
      <c r="N1741" s="31">
        <f t="shared" si="391"/>
        <v>0</v>
      </c>
      <c r="O1741" s="26" t="s">
        <v>16242</v>
      </c>
      <c r="P1741" s="26" t="s">
        <v>108</v>
      </c>
      <c r="Q1741" s="27">
        <v>42185</v>
      </c>
      <c r="R1741" s="24"/>
      <c r="S1741" s="24"/>
      <c r="T1741" s="26" t="s">
        <v>278</v>
      </c>
      <c r="U1741" s="24"/>
      <c r="V1741" s="26" t="s">
        <v>169</v>
      </c>
      <c r="W1741" s="26" t="s">
        <v>834</v>
      </c>
      <c r="X1741" s="26" t="s">
        <v>9610</v>
      </c>
      <c r="Y1741" s="26" t="s">
        <v>9611</v>
      </c>
      <c r="Z1741" s="26" t="s">
        <v>9612</v>
      </c>
      <c r="AA1741" s="24"/>
      <c r="AB1741" s="26" t="s">
        <v>15736</v>
      </c>
      <c r="AC1741" s="28">
        <v>2000</v>
      </c>
      <c r="AD1741" s="26" t="s">
        <v>420</v>
      </c>
      <c r="AE1741" s="26" t="s">
        <v>9613</v>
      </c>
      <c r="AF1741" s="26" t="s">
        <v>139</v>
      </c>
      <c r="AG1741" s="26" t="s">
        <v>194</v>
      </c>
      <c r="AH1741" s="24"/>
      <c r="AI1741" s="28">
        <v>2000</v>
      </c>
      <c r="AJ1741" s="24"/>
      <c r="AK1741" s="24"/>
      <c r="AL1741" s="24"/>
      <c r="AM1741" s="24"/>
      <c r="AN1741" s="24"/>
      <c r="AO1741" s="24"/>
      <c r="AP1741" s="24"/>
      <c r="AQ1741" s="24"/>
      <c r="AR1741" s="24"/>
      <c r="AS1741" s="24"/>
      <c r="AT1741" s="24"/>
      <c r="AU1741" s="24"/>
      <c r="AV1741" s="24"/>
      <c r="AW1741" s="24"/>
      <c r="AX1741" s="24"/>
      <c r="AY1741" s="24"/>
      <c r="AZ1741" s="24"/>
      <c r="BA1741" s="24"/>
      <c r="BB1741" s="24"/>
      <c r="BC1741" s="26" t="s">
        <v>3779</v>
      </c>
      <c r="BD1741" s="24"/>
      <c r="BE1741" s="24"/>
      <c r="BF1741" s="24"/>
      <c r="BG1741" s="24"/>
      <c r="BH1741" s="24"/>
      <c r="BI1741" s="24"/>
      <c r="BJ1741" s="24"/>
      <c r="BK1741" s="24"/>
      <c r="BL1741" s="24"/>
      <c r="BM1741" s="24"/>
      <c r="BN1741" s="24"/>
      <c r="BO1741" s="24"/>
      <c r="BP1741" s="24"/>
      <c r="BQ1741" s="24"/>
      <c r="BR1741" s="24"/>
      <c r="BS1741" s="24"/>
      <c r="BT1741" s="24"/>
      <c r="BU1741" s="24"/>
      <c r="BV1741" s="24"/>
      <c r="BW1741" s="24"/>
      <c r="BX1741" s="24"/>
      <c r="BY1741" s="24"/>
      <c r="BZ1741" s="24"/>
      <c r="CA1741" s="24"/>
      <c r="CB1741" s="24"/>
      <c r="CC1741" s="24"/>
      <c r="CD1741" s="24"/>
      <c r="CE1741" s="24"/>
      <c r="CF1741" s="24"/>
      <c r="CG1741" s="24"/>
      <c r="CH1741" s="24"/>
      <c r="CI1741" s="24"/>
      <c r="CJ1741" s="24"/>
      <c r="CK1741" s="24"/>
      <c r="CL1741" s="24"/>
      <c r="CM1741" s="24"/>
      <c r="CN1741" s="24"/>
      <c r="CO1741" s="24"/>
      <c r="CP1741" s="24"/>
      <c r="CQ1741" s="24"/>
      <c r="CR1741" s="24"/>
      <c r="CS1741" s="24"/>
      <c r="CT1741" s="24"/>
      <c r="CU1741" s="24"/>
      <c r="CV1741" s="24"/>
      <c r="CW1741" s="24"/>
      <c r="CX1741" s="24"/>
      <c r="CY1741" s="24"/>
      <c r="CZ1741" s="24"/>
      <c r="DA1741" s="24"/>
      <c r="DB1741" s="24"/>
      <c r="DC1741" s="24"/>
      <c r="DD1741" s="24"/>
      <c r="DE1741" s="24"/>
      <c r="DF1741" s="26" t="s">
        <v>139</v>
      </c>
      <c r="DG1741" s="26" t="s">
        <v>139</v>
      </c>
      <c r="DH1741" s="26" t="s">
        <v>139</v>
      </c>
      <c r="DI1741" s="26" t="s">
        <v>139</v>
      </c>
      <c r="DJ1741" s="26" t="s">
        <v>139</v>
      </c>
      <c r="DK1741" s="26" t="s">
        <v>139</v>
      </c>
      <c r="DL1741" s="26" t="s">
        <v>139</v>
      </c>
      <c r="DM1741" s="26" t="s">
        <v>139</v>
      </c>
      <c r="DN1741" s="26" t="s">
        <v>139</v>
      </c>
      <c r="DO1741" s="26" t="s">
        <v>139</v>
      </c>
    </row>
    <row r="1742" spans="1:119" ht="20.100000000000001" customHeight="1" x14ac:dyDescent="0.25">
      <c r="A1742" s="29" t="str">
        <f t="shared" si="378"/>
        <v>Les Enfants de Dieu (Children of God)2</v>
      </c>
      <c r="B1742" s="29" t="str">
        <f t="shared" si="379"/>
        <v>Les Enfants de Dieu (Children of God)</v>
      </c>
      <c r="C1742" s="29">
        <f t="shared" si="380"/>
        <v>2</v>
      </c>
      <c r="D1742" s="30" t="str">
        <f t="shared" si="381"/>
        <v>Africa and the Middle East</v>
      </c>
      <c r="E1742" s="30" t="str">
        <f t="shared" si="382"/>
        <v xml:space="preserve"> Kigali, Rwanda</v>
      </c>
      <c r="F1742" s="31">
        <f t="shared" si="383"/>
        <v>2</v>
      </c>
      <c r="G1742" s="31">
        <f t="shared" si="384"/>
        <v>2</v>
      </c>
      <c r="H1742" s="31">
        <f t="shared" si="385"/>
        <v>3</v>
      </c>
      <c r="I1742" s="31">
        <f t="shared" si="386"/>
        <v>3</v>
      </c>
      <c r="J1742" s="31">
        <f t="shared" si="387"/>
        <v>3</v>
      </c>
      <c r="K1742" s="31">
        <f t="shared" si="388"/>
        <v>2</v>
      </c>
      <c r="L1742" s="31">
        <f t="shared" si="389"/>
        <v>4</v>
      </c>
      <c r="M1742" s="31">
        <f t="shared" si="390"/>
        <v>2</v>
      </c>
      <c r="N1742" s="31">
        <f t="shared" si="391"/>
        <v>2.6</v>
      </c>
      <c r="O1742" s="26" t="s">
        <v>9630</v>
      </c>
      <c r="P1742" s="26" t="s">
        <v>108</v>
      </c>
      <c r="Q1742" s="27">
        <v>42129</v>
      </c>
      <c r="R1742" s="26" t="s">
        <v>109</v>
      </c>
      <c r="S1742" s="26" t="s">
        <v>277</v>
      </c>
      <c r="T1742" s="26" t="s">
        <v>278</v>
      </c>
      <c r="U1742" s="26" t="s">
        <v>168</v>
      </c>
      <c r="V1742" s="26" t="s">
        <v>169</v>
      </c>
      <c r="W1742" s="26" t="s">
        <v>834</v>
      </c>
      <c r="X1742" s="26" t="s">
        <v>9610</v>
      </c>
      <c r="Y1742" s="26" t="s">
        <v>9611</v>
      </c>
      <c r="Z1742" s="26" t="s">
        <v>9612</v>
      </c>
      <c r="AA1742" s="24"/>
      <c r="AB1742" s="26" t="s">
        <v>117</v>
      </c>
      <c r="AC1742" s="28">
        <v>11000</v>
      </c>
      <c r="AD1742" s="26" t="s">
        <v>420</v>
      </c>
      <c r="AE1742" s="26" t="s">
        <v>9613</v>
      </c>
      <c r="AF1742" s="26" t="s">
        <v>139</v>
      </c>
      <c r="AG1742" s="26" t="s">
        <v>194</v>
      </c>
      <c r="AH1742" s="26" t="s">
        <v>143</v>
      </c>
      <c r="AI1742" s="28">
        <v>11000</v>
      </c>
      <c r="AJ1742" s="26" t="s">
        <v>9631</v>
      </c>
      <c r="AK1742" s="26" t="s">
        <v>9632</v>
      </c>
      <c r="AL1742" s="26" t="s">
        <v>9616</v>
      </c>
      <c r="AM1742" s="24"/>
      <c r="AN1742" s="24"/>
      <c r="AO1742" s="24"/>
      <c r="AP1742" s="24"/>
      <c r="AQ1742" s="24"/>
      <c r="AR1742" s="24"/>
      <c r="AS1742" s="26" t="s">
        <v>9633</v>
      </c>
      <c r="AT1742" s="26" t="s">
        <v>9634</v>
      </c>
      <c r="AU1742" s="26" t="s">
        <v>9635</v>
      </c>
      <c r="AV1742" s="24"/>
      <c r="AW1742" s="28">
        <v>132502</v>
      </c>
      <c r="AX1742" s="26">
        <v>205</v>
      </c>
      <c r="AY1742" s="28">
        <v>150</v>
      </c>
      <c r="AZ1742" s="28">
        <v>205</v>
      </c>
      <c r="BA1742" s="26">
        <v>0</v>
      </c>
      <c r="BB1742" s="26" t="s">
        <v>241</v>
      </c>
      <c r="BC1742" s="26" t="s">
        <v>3779</v>
      </c>
      <c r="BD1742" s="26" t="s">
        <v>125</v>
      </c>
      <c r="BE1742" s="24"/>
      <c r="BF1742" s="26" t="s">
        <v>9627</v>
      </c>
      <c r="BG1742" s="26" t="s">
        <v>191</v>
      </c>
      <c r="BH1742" s="26" t="s">
        <v>9620</v>
      </c>
      <c r="BI1742" s="26" t="s">
        <v>449</v>
      </c>
      <c r="BJ1742" s="26" t="s">
        <v>9636</v>
      </c>
      <c r="BK1742" s="26" t="s">
        <v>834</v>
      </c>
      <c r="BL1742" s="26" t="s">
        <v>9637</v>
      </c>
      <c r="BM1742" s="26" t="s">
        <v>357</v>
      </c>
      <c r="BN1742" s="24"/>
      <c r="BO1742" s="24"/>
      <c r="BP1742" s="24"/>
      <c r="BQ1742" s="24"/>
      <c r="BR1742" s="26">
        <v>2</v>
      </c>
      <c r="BS1742" s="26">
        <v>2</v>
      </c>
      <c r="BT1742" s="26">
        <v>3</v>
      </c>
      <c r="BU1742" s="26">
        <v>3</v>
      </c>
      <c r="BV1742" s="26">
        <v>3</v>
      </c>
      <c r="BW1742" s="26">
        <v>2</v>
      </c>
      <c r="BX1742" s="26">
        <v>4</v>
      </c>
      <c r="BY1742" s="26">
        <v>2</v>
      </c>
      <c r="BZ1742" s="24"/>
      <c r="CA1742" s="24"/>
      <c r="CB1742" s="24"/>
      <c r="CC1742" s="24"/>
      <c r="CD1742" s="24"/>
      <c r="CE1742" s="24"/>
      <c r="CF1742" s="24"/>
      <c r="CG1742" s="24"/>
      <c r="CH1742" s="24"/>
      <c r="CI1742" s="24"/>
      <c r="CJ1742" s="24"/>
      <c r="CK1742" s="24"/>
      <c r="CL1742" s="24"/>
      <c r="CM1742" s="24"/>
      <c r="CN1742" s="24"/>
      <c r="CO1742" s="24"/>
      <c r="CP1742" s="24"/>
      <c r="CQ1742" s="24"/>
      <c r="CR1742" s="24"/>
      <c r="CS1742" s="24"/>
      <c r="CT1742" s="24"/>
      <c r="CU1742" s="24"/>
      <c r="CV1742" s="24"/>
      <c r="CW1742" s="24"/>
      <c r="CX1742" s="24"/>
      <c r="CY1742" s="24"/>
      <c r="CZ1742" s="24"/>
      <c r="DA1742" s="24"/>
      <c r="DB1742" s="24"/>
      <c r="DC1742" s="24"/>
      <c r="DD1742" s="24"/>
      <c r="DE1742" s="24"/>
      <c r="DF1742" s="26" t="s">
        <v>120</v>
      </c>
      <c r="DG1742" s="26" t="s">
        <v>120</v>
      </c>
      <c r="DH1742" s="26" t="s">
        <v>120</v>
      </c>
      <c r="DI1742" s="26" t="s">
        <v>120</v>
      </c>
      <c r="DJ1742" s="26" t="s">
        <v>120</v>
      </c>
      <c r="DK1742" s="26" t="s">
        <v>139</v>
      </c>
      <c r="DL1742" s="26" t="s">
        <v>139</v>
      </c>
      <c r="DM1742" s="26" t="s">
        <v>139</v>
      </c>
      <c r="DN1742" s="26" t="s">
        <v>139</v>
      </c>
      <c r="DO1742" s="26" t="s">
        <v>139</v>
      </c>
    </row>
    <row r="1743" spans="1:119" ht="20.100000000000001" customHeight="1" x14ac:dyDescent="0.25">
      <c r="A1743" s="29" t="str">
        <f t="shared" si="378"/>
        <v>Les Enfants de Dieu (Children of God)1</v>
      </c>
      <c r="B1743" s="29" t="str">
        <f t="shared" si="379"/>
        <v>Les Enfants de Dieu (Children of God)</v>
      </c>
      <c r="C1743" s="29">
        <f t="shared" si="380"/>
        <v>1</v>
      </c>
      <c r="D1743" s="30" t="str">
        <f t="shared" si="381"/>
        <v>Africa and the Middle East</v>
      </c>
      <c r="E1743" s="30" t="str">
        <f t="shared" si="382"/>
        <v xml:space="preserve"> Kigali, Rwanda</v>
      </c>
      <c r="F1743" s="31">
        <f t="shared" si="383"/>
        <v>2</v>
      </c>
      <c r="G1743" s="31">
        <f t="shared" si="384"/>
        <v>2</v>
      </c>
      <c r="H1743" s="31">
        <f t="shared" si="385"/>
        <v>2</v>
      </c>
      <c r="I1743" s="31">
        <f t="shared" si="386"/>
        <v>2</v>
      </c>
      <c r="J1743" s="31">
        <f t="shared" si="387"/>
        <v>3</v>
      </c>
      <c r="K1743" s="31">
        <f t="shared" si="388"/>
        <v>1</v>
      </c>
      <c r="L1743" s="31">
        <f t="shared" si="389"/>
        <v>3</v>
      </c>
      <c r="M1743" s="31">
        <f t="shared" si="390"/>
        <v>2</v>
      </c>
      <c r="N1743" s="31">
        <f t="shared" si="391"/>
        <v>2.1</v>
      </c>
      <c r="O1743" s="26" t="s">
        <v>9638</v>
      </c>
      <c r="P1743" s="26" t="s">
        <v>108</v>
      </c>
      <c r="Q1743" s="27">
        <v>41771</v>
      </c>
      <c r="R1743" s="26" t="s">
        <v>155</v>
      </c>
      <c r="S1743" s="26" t="s">
        <v>193</v>
      </c>
      <c r="T1743" s="26" t="s">
        <v>194</v>
      </c>
      <c r="U1743" s="26" t="s">
        <v>168</v>
      </c>
      <c r="V1743" s="26" t="s">
        <v>169</v>
      </c>
      <c r="W1743" s="26" t="s">
        <v>834</v>
      </c>
      <c r="X1743" s="26" t="s">
        <v>9610</v>
      </c>
      <c r="Y1743" s="26" t="s">
        <v>9611</v>
      </c>
      <c r="Z1743" s="26" t="s">
        <v>9612</v>
      </c>
      <c r="AA1743" s="24"/>
      <c r="AB1743" s="26" t="s">
        <v>117</v>
      </c>
      <c r="AC1743" s="28">
        <v>10000</v>
      </c>
      <c r="AD1743" s="26" t="s">
        <v>420</v>
      </c>
      <c r="AE1743" s="26" t="s">
        <v>9613</v>
      </c>
      <c r="AF1743" s="26" t="s">
        <v>139</v>
      </c>
      <c r="AG1743" s="26" t="s">
        <v>194</v>
      </c>
      <c r="AH1743" s="26" t="s">
        <v>158</v>
      </c>
      <c r="AI1743" s="28">
        <v>10000</v>
      </c>
      <c r="AJ1743" s="26" t="s">
        <v>9639</v>
      </c>
      <c r="AK1743" s="26" t="s">
        <v>9632</v>
      </c>
      <c r="AL1743" s="26" t="s">
        <v>9616</v>
      </c>
      <c r="AM1743" s="26" t="s">
        <v>9640</v>
      </c>
      <c r="AN1743" s="26" t="s">
        <v>9641</v>
      </c>
      <c r="AO1743" s="26" t="s">
        <v>9642</v>
      </c>
      <c r="AP1743" s="26" t="s">
        <v>9643</v>
      </c>
      <c r="AQ1743" s="24"/>
      <c r="AR1743" s="24"/>
      <c r="AS1743" s="24"/>
      <c r="AT1743" s="24"/>
      <c r="AU1743" s="24"/>
      <c r="AV1743" s="24"/>
      <c r="AW1743" s="28">
        <v>112611</v>
      </c>
      <c r="AX1743" s="26">
        <v>95</v>
      </c>
      <c r="AY1743" s="28">
        <v>100</v>
      </c>
      <c r="AZ1743" s="28">
        <v>80</v>
      </c>
      <c r="BA1743" s="26">
        <v>0</v>
      </c>
      <c r="BB1743" s="26" t="s">
        <v>241</v>
      </c>
      <c r="BC1743" s="26" t="s">
        <v>3779</v>
      </c>
      <c r="BD1743" s="24"/>
      <c r="BE1743" s="24"/>
      <c r="BF1743" s="26" t="s">
        <v>9620</v>
      </c>
      <c r="BG1743" s="26" t="s">
        <v>449</v>
      </c>
      <c r="BH1743" s="26" t="s">
        <v>9628</v>
      </c>
      <c r="BI1743" s="26" t="s">
        <v>834</v>
      </c>
      <c r="BJ1743" s="26" t="s">
        <v>9636</v>
      </c>
      <c r="BK1743" s="26" t="s">
        <v>834</v>
      </c>
      <c r="BL1743" s="26" t="s">
        <v>9627</v>
      </c>
      <c r="BM1743" s="26" t="s">
        <v>191</v>
      </c>
      <c r="BN1743" s="24"/>
      <c r="BO1743" s="24"/>
      <c r="BP1743" s="24"/>
      <c r="BQ1743" s="24"/>
      <c r="BR1743" s="26">
        <v>2</v>
      </c>
      <c r="BS1743" s="26">
        <v>2</v>
      </c>
      <c r="BT1743" s="26">
        <v>2</v>
      </c>
      <c r="BU1743" s="26">
        <v>2</v>
      </c>
      <c r="BV1743" s="26">
        <v>3</v>
      </c>
      <c r="BW1743" s="26">
        <v>1</v>
      </c>
      <c r="BX1743" s="26">
        <v>3</v>
      </c>
      <c r="BY1743" s="26">
        <v>2</v>
      </c>
      <c r="BZ1743" s="24"/>
      <c r="CA1743" s="24"/>
      <c r="CB1743" s="24"/>
      <c r="CC1743" s="24"/>
      <c r="CD1743" s="24"/>
      <c r="CE1743" s="24"/>
      <c r="CF1743" s="24"/>
      <c r="CG1743" s="24"/>
      <c r="CH1743" s="24"/>
      <c r="CI1743" s="24"/>
      <c r="CJ1743" s="24"/>
      <c r="CK1743" s="24"/>
      <c r="CL1743" s="24"/>
      <c r="CM1743" s="24"/>
      <c r="CN1743" s="24"/>
      <c r="CO1743" s="24"/>
      <c r="CP1743" s="24"/>
      <c r="CQ1743" s="24"/>
      <c r="CR1743" s="24"/>
      <c r="CS1743" s="24"/>
      <c r="CT1743" s="24"/>
      <c r="CU1743" s="24"/>
      <c r="CV1743" s="24"/>
      <c r="CW1743" s="24"/>
      <c r="CX1743" s="24"/>
      <c r="CY1743" s="24"/>
      <c r="CZ1743" s="24"/>
      <c r="DA1743" s="24"/>
      <c r="DB1743" s="24"/>
      <c r="DC1743" s="24"/>
      <c r="DD1743" s="24"/>
      <c r="DE1743" s="24"/>
      <c r="DF1743" s="26" t="s">
        <v>120</v>
      </c>
      <c r="DG1743" s="26" t="s">
        <v>120</v>
      </c>
      <c r="DH1743" s="26" t="s">
        <v>120</v>
      </c>
      <c r="DI1743" s="26" t="s">
        <v>120</v>
      </c>
      <c r="DJ1743" s="26" t="s">
        <v>139</v>
      </c>
      <c r="DK1743" s="26" t="s">
        <v>139</v>
      </c>
      <c r="DL1743" s="26" t="s">
        <v>139</v>
      </c>
      <c r="DM1743" s="26" t="s">
        <v>139</v>
      </c>
      <c r="DN1743" s="26" t="s">
        <v>139</v>
      </c>
      <c r="DO1743" s="26" t="s">
        <v>139</v>
      </c>
    </row>
    <row r="1744" spans="1:119" ht="20.100000000000001" customHeight="1" x14ac:dyDescent="0.25">
      <c r="A1744" s="29" t="str">
        <f t="shared" si="378"/>
        <v>Li, Li, Li!2</v>
      </c>
      <c r="B1744" s="29" t="str">
        <f t="shared" si="379"/>
        <v>Li, Li, Li!</v>
      </c>
      <c r="C1744" s="29">
        <f t="shared" si="380"/>
        <v>2</v>
      </c>
      <c r="D1744" s="30" t="str">
        <f t="shared" si="381"/>
        <v>Americas</v>
      </c>
      <c r="E1744" s="30" t="str">
        <f t="shared" si="382"/>
        <v>Haiti</v>
      </c>
      <c r="F1744" s="31">
        <f t="shared" si="383"/>
        <v>2</v>
      </c>
      <c r="G1744" s="31">
        <f t="shared" si="384"/>
        <v>2</v>
      </c>
      <c r="H1744" s="31">
        <f t="shared" si="385"/>
        <v>2</v>
      </c>
      <c r="I1744" s="31">
        <f t="shared" si="386"/>
        <v>4</v>
      </c>
      <c r="J1744" s="31">
        <f t="shared" si="387"/>
        <v>2</v>
      </c>
      <c r="K1744" s="31">
        <f t="shared" si="388"/>
        <v>5</v>
      </c>
      <c r="L1744" s="31">
        <f t="shared" si="389"/>
        <v>4</v>
      </c>
      <c r="M1744" s="31">
        <f t="shared" si="390"/>
        <v>3</v>
      </c>
      <c r="N1744" s="31">
        <f t="shared" si="391"/>
        <v>3</v>
      </c>
      <c r="O1744" s="26" t="s">
        <v>9644</v>
      </c>
      <c r="P1744" s="26" t="s">
        <v>108</v>
      </c>
      <c r="Q1744" s="27">
        <v>40833</v>
      </c>
      <c r="R1744" s="26" t="s">
        <v>109</v>
      </c>
      <c r="S1744" s="26" t="s">
        <v>321</v>
      </c>
      <c r="T1744" s="26" t="s">
        <v>175</v>
      </c>
      <c r="U1744" s="26" t="s">
        <v>793</v>
      </c>
      <c r="V1744" s="26" t="s">
        <v>15731</v>
      </c>
      <c r="W1744" s="26" t="s">
        <v>1065</v>
      </c>
      <c r="X1744" s="24"/>
      <c r="Y1744" s="26" t="s">
        <v>9645</v>
      </c>
      <c r="Z1744" s="24"/>
      <c r="AA1744" s="24"/>
      <c r="AB1744" s="26" t="s">
        <v>117</v>
      </c>
      <c r="AC1744" s="28">
        <v>7000</v>
      </c>
      <c r="AD1744" s="24"/>
      <c r="AE1744" s="24"/>
      <c r="AF1744" s="26" t="s">
        <v>139</v>
      </c>
      <c r="AG1744" s="26" t="s">
        <v>224</v>
      </c>
      <c r="AH1744" s="26" t="s">
        <v>143</v>
      </c>
      <c r="AI1744" s="28">
        <v>7000</v>
      </c>
      <c r="AJ1744" s="24"/>
      <c r="AK1744" s="26" t="s">
        <v>9646</v>
      </c>
      <c r="AL1744" s="26" t="s">
        <v>9647</v>
      </c>
      <c r="AM1744" s="26" t="s">
        <v>9648</v>
      </c>
      <c r="AN1744" s="26" t="s">
        <v>9649</v>
      </c>
      <c r="AO1744" s="26" t="s">
        <v>9650</v>
      </c>
      <c r="AP1744" s="24"/>
      <c r="AQ1744" s="24"/>
      <c r="AR1744" s="24"/>
      <c r="AS1744" s="26" t="s">
        <v>9651</v>
      </c>
      <c r="AT1744" s="26" t="s">
        <v>9652</v>
      </c>
      <c r="AU1744" s="24"/>
      <c r="AV1744" s="24"/>
      <c r="AW1744" s="28">
        <v>30000</v>
      </c>
      <c r="AX1744" s="26">
        <v>57600</v>
      </c>
      <c r="AY1744" s="28">
        <v>95</v>
      </c>
      <c r="AZ1744" s="28">
        <v>85</v>
      </c>
      <c r="BA1744" s="26">
        <v>0</v>
      </c>
      <c r="BB1744" s="26" t="s">
        <v>148</v>
      </c>
      <c r="BC1744" s="26" t="s">
        <v>9653</v>
      </c>
      <c r="BD1744" s="24"/>
      <c r="BE1744" s="24"/>
      <c r="BF1744" s="26" t="s">
        <v>9654</v>
      </c>
      <c r="BG1744" s="26" t="s">
        <v>191</v>
      </c>
      <c r="BH1744" s="26" t="s">
        <v>1082</v>
      </c>
      <c r="BI1744" s="26" t="s">
        <v>191</v>
      </c>
      <c r="BJ1744" s="26" t="s">
        <v>9655</v>
      </c>
      <c r="BK1744" s="26" t="s">
        <v>191</v>
      </c>
      <c r="BL1744" s="26" t="s">
        <v>9656</v>
      </c>
      <c r="BM1744" s="26" t="s">
        <v>191</v>
      </c>
      <c r="BN1744" s="24"/>
      <c r="BO1744" s="24"/>
      <c r="BP1744" s="24"/>
      <c r="BQ1744" s="24"/>
      <c r="BR1744" s="26">
        <v>2</v>
      </c>
      <c r="BS1744" s="26">
        <v>2</v>
      </c>
      <c r="BT1744" s="26">
        <v>2</v>
      </c>
      <c r="BU1744" s="26">
        <v>4</v>
      </c>
      <c r="BV1744" s="26">
        <v>2</v>
      </c>
      <c r="BW1744" s="26">
        <v>5</v>
      </c>
      <c r="BX1744" s="26">
        <v>4</v>
      </c>
      <c r="BY1744" s="26">
        <v>3</v>
      </c>
      <c r="BZ1744" s="24"/>
      <c r="CA1744" s="24"/>
      <c r="CB1744" s="24"/>
      <c r="CC1744" s="24"/>
      <c r="CD1744" s="24"/>
      <c r="CE1744" s="24"/>
      <c r="CF1744" s="24"/>
      <c r="CG1744" s="24"/>
      <c r="CH1744" s="24"/>
      <c r="CI1744" s="24"/>
      <c r="CJ1744" s="24"/>
      <c r="CK1744" s="24"/>
      <c r="CL1744" s="24"/>
      <c r="CM1744" s="24"/>
      <c r="CN1744" s="24"/>
      <c r="CO1744" s="24"/>
      <c r="CP1744" s="24"/>
      <c r="CQ1744" s="24"/>
      <c r="CR1744" s="24"/>
      <c r="CS1744" s="24"/>
      <c r="CT1744" s="24"/>
      <c r="CU1744" s="24"/>
      <c r="CV1744" s="24"/>
      <c r="CW1744" s="24"/>
      <c r="CX1744" s="24"/>
      <c r="CY1744" s="24"/>
      <c r="CZ1744" s="24"/>
      <c r="DA1744" s="24"/>
      <c r="DB1744" s="24"/>
      <c r="DC1744" s="24"/>
      <c r="DD1744" s="24"/>
      <c r="DE1744" s="24"/>
      <c r="DF1744" s="26" t="s">
        <v>120</v>
      </c>
      <c r="DG1744" s="26" t="s">
        <v>120</v>
      </c>
      <c r="DH1744" s="26" t="s">
        <v>139</v>
      </c>
      <c r="DI1744" s="26" t="s">
        <v>139</v>
      </c>
      <c r="DJ1744" s="26" t="s">
        <v>139</v>
      </c>
      <c r="DK1744" s="26" t="s">
        <v>139</v>
      </c>
      <c r="DL1744" s="26" t="s">
        <v>139</v>
      </c>
      <c r="DM1744" s="26" t="s">
        <v>139</v>
      </c>
      <c r="DN1744" s="26" t="s">
        <v>139</v>
      </c>
      <c r="DO1744" s="26" t="s">
        <v>139</v>
      </c>
    </row>
    <row r="1745" spans="1:119" ht="20.100000000000001" customHeight="1" x14ac:dyDescent="0.25">
      <c r="A1745" s="29" t="str">
        <f t="shared" si="378"/>
        <v/>
      </c>
      <c r="B1745" s="29" t="str">
        <f t="shared" si="379"/>
        <v>Li, Li, Li!</v>
      </c>
      <c r="C1745" s="29">
        <f t="shared" si="380"/>
        <v>0</v>
      </c>
      <c r="D1745" s="30" t="str">
        <f t="shared" si="381"/>
        <v>Americas</v>
      </c>
      <c r="E1745" s="30" t="str">
        <f t="shared" si="382"/>
        <v>Haiti</v>
      </c>
      <c r="F1745" s="31">
        <f t="shared" si="383"/>
        <v>0</v>
      </c>
      <c r="G1745" s="31">
        <f t="shared" si="384"/>
        <v>0</v>
      </c>
      <c r="H1745" s="31">
        <f t="shared" si="385"/>
        <v>0</v>
      </c>
      <c r="I1745" s="31">
        <f t="shared" si="386"/>
        <v>0</v>
      </c>
      <c r="J1745" s="31">
        <f t="shared" si="387"/>
        <v>0</v>
      </c>
      <c r="K1745" s="31">
        <f t="shared" si="388"/>
        <v>0</v>
      </c>
      <c r="L1745" s="31">
        <f t="shared" si="389"/>
        <v>0</v>
      </c>
      <c r="M1745" s="31">
        <f t="shared" si="390"/>
        <v>0</v>
      </c>
      <c r="N1745" s="31">
        <f t="shared" si="391"/>
        <v>0</v>
      </c>
      <c r="O1745" s="26" t="s">
        <v>16243</v>
      </c>
      <c r="P1745" s="26" t="s">
        <v>108</v>
      </c>
      <c r="Q1745" s="27">
        <v>40820</v>
      </c>
      <c r="R1745" s="24"/>
      <c r="S1745" s="24"/>
      <c r="T1745" s="26" t="s">
        <v>175</v>
      </c>
      <c r="U1745" s="24"/>
      <c r="V1745" s="26" t="s">
        <v>15731</v>
      </c>
      <c r="W1745" s="26" t="s">
        <v>1065</v>
      </c>
      <c r="X1745" s="24"/>
      <c r="Y1745" s="26" t="s">
        <v>9645</v>
      </c>
      <c r="Z1745" s="24"/>
      <c r="AA1745" s="24"/>
      <c r="AB1745" s="26" t="s">
        <v>15736</v>
      </c>
      <c r="AC1745" s="28">
        <v>850</v>
      </c>
      <c r="AD1745" s="24"/>
      <c r="AE1745" s="24"/>
      <c r="AF1745" s="26" t="s">
        <v>139</v>
      </c>
      <c r="AG1745" s="26" t="s">
        <v>224</v>
      </c>
      <c r="AH1745" s="24"/>
      <c r="AI1745" s="28">
        <v>850</v>
      </c>
      <c r="AJ1745" s="24"/>
      <c r="AK1745" s="24"/>
      <c r="AL1745" s="24"/>
      <c r="AM1745" s="24"/>
      <c r="AN1745" s="24"/>
      <c r="AO1745" s="24"/>
      <c r="AP1745" s="24"/>
      <c r="AQ1745" s="24"/>
      <c r="AR1745" s="24"/>
      <c r="AS1745" s="24"/>
      <c r="AT1745" s="24"/>
      <c r="AU1745" s="24"/>
      <c r="AV1745" s="24"/>
      <c r="AW1745" s="28">
        <v>0</v>
      </c>
      <c r="AX1745" s="26">
        <v>0</v>
      </c>
      <c r="AY1745" s="28">
        <v>0</v>
      </c>
      <c r="AZ1745" s="28">
        <v>0</v>
      </c>
      <c r="BA1745" s="26">
        <v>0</v>
      </c>
      <c r="BB1745" s="24"/>
      <c r="BC1745" s="26" t="s">
        <v>9653</v>
      </c>
      <c r="BD1745" s="24"/>
      <c r="BE1745" s="24"/>
      <c r="BF1745" s="24"/>
      <c r="BG1745" s="24"/>
      <c r="BH1745" s="24"/>
      <c r="BI1745" s="24"/>
      <c r="BJ1745" s="24"/>
      <c r="BK1745" s="24"/>
      <c r="BL1745" s="24"/>
      <c r="BM1745" s="24"/>
      <c r="BN1745" s="24"/>
      <c r="BO1745" s="24"/>
      <c r="BP1745" s="24"/>
      <c r="BQ1745" s="24"/>
      <c r="BR1745" s="26">
        <v>0</v>
      </c>
      <c r="BS1745" s="26">
        <v>0</v>
      </c>
      <c r="BT1745" s="26">
        <v>0</v>
      </c>
      <c r="BU1745" s="26">
        <v>0</v>
      </c>
      <c r="BV1745" s="26">
        <v>0</v>
      </c>
      <c r="BW1745" s="26">
        <v>0</v>
      </c>
      <c r="BX1745" s="26">
        <v>0</v>
      </c>
      <c r="BY1745" s="26">
        <v>0</v>
      </c>
      <c r="BZ1745" s="24"/>
      <c r="CA1745" s="24"/>
      <c r="CB1745" s="24"/>
      <c r="CC1745" s="24"/>
      <c r="CD1745" s="24"/>
      <c r="CE1745" s="24"/>
      <c r="CF1745" s="24"/>
      <c r="CG1745" s="24"/>
      <c r="CH1745" s="24"/>
      <c r="CI1745" s="24"/>
      <c r="CJ1745" s="24"/>
      <c r="CK1745" s="24"/>
      <c r="CL1745" s="24"/>
      <c r="CM1745" s="24"/>
      <c r="CN1745" s="24"/>
      <c r="CO1745" s="24"/>
      <c r="CP1745" s="24"/>
      <c r="CQ1745" s="24"/>
      <c r="CR1745" s="24"/>
      <c r="CS1745" s="24"/>
      <c r="CT1745" s="24"/>
      <c r="CU1745" s="24"/>
      <c r="CV1745" s="24"/>
      <c r="CW1745" s="24"/>
      <c r="CX1745" s="24"/>
      <c r="CY1745" s="24"/>
      <c r="CZ1745" s="24"/>
      <c r="DA1745" s="24"/>
      <c r="DB1745" s="24"/>
      <c r="DC1745" s="24"/>
      <c r="DD1745" s="24"/>
      <c r="DE1745" s="24"/>
      <c r="DF1745" s="26" t="s">
        <v>139</v>
      </c>
      <c r="DG1745" s="26" t="s">
        <v>139</v>
      </c>
      <c r="DH1745" s="26" t="s">
        <v>139</v>
      </c>
      <c r="DI1745" s="26" t="s">
        <v>139</v>
      </c>
      <c r="DJ1745" s="26" t="s">
        <v>139</v>
      </c>
      <c r="DK1745" s="26" t="s">
        <v>139</v>
      </c>
      <c r="DL1745" s="26" t="s">
        <v>139</v>
      </c>
      <c r="DM1745" s="26" t="s">
        <v>139</v>
      </c>
      <c r="DN1745" s="26" t="s">
        <v>139</v>
      </c>
      <c r="DO1745" s="26" t="s">
        <v>139</v>
      </c>
    </row>
    <row r="1746" spans="1:119" ht="20.100000000000001" customHeight="1" x14ac:dyDescent="0.25">
      <c r="A1746" s="29" t="str">
        <f t="shared" si="378"/>
        <v>Li, Li, Li!1</v>
      </c>
      <c r="B1746" s="29" t="str">
        <f t="shared" si="379"/>
        <v>Li, Li, Li!</v>
      </c>
      <c r="C1746" s="29">
        <f t="shared" si="380"/>
        <v>1</v>
      </c>
      <c r="D1746" s="30" t="str">
        <f t="shared" si="381"/>
        <v>Americas</v>
      </c>
      <c r="E1746" s="30" t="str">
        <f t="shared" si="382"/>
        <v>Haiti</v>
      </c>
      <c r="F1746" s="31">
        <f t="shared" si="383"/>
        <v>0</v>
      </c>
      <c r="G1746" s="31">
        <f t="shared" si="384"/>
        <v>0</v>
      </c>
      <c r="H1746" s="31">
        <f t="shared" si="385"/>
        <v>0</v>
      </c>
      <c r="I1746" s="31">
        <f t="shared" si="386"/>
        <v>0</v>
      </c>
      <c r="J1746" s="31">
        <f t="shared" si="387"/>
        <v>0</v>
      </c>
      <c r="K1746" s="31">
        <f t="shared" si="388"/>
        <v>0</v>
      </c>
      <c r="L1746" s="31">
        <f t="shared" si="389"/>
        <v>0</v>
      </c>
      <c r="M1746" s="31">
        <f t="shared" si="390"/>
        <v>0</v>
      </c>
      <c r="N1746" s="31">
        <f t="shared" si="391"/>
        <v>0</v>
      </c>
      <c r="O1746" s="26" t="s">
        <v>9657</v>
      </c>
      <c r="P1746" s="26" t="s">
        <v>108</v>
      </c>
      <c r="Q1746" s="27">
        <v>40469</v>
      </c>
      <c r="R1746" s="26" t="s">
        <v>155</v>
      </c>
      <c r="S1746" s="26" t="s">
        <v>332</v>
      </c>
      <c r="T1746" s="26" t="s">
        <v>333</v>
      </c>
      <c r="U1746" s="26" t="s">
        <v>793</v>
      </c>
      <c r="V1746" s="26" t="s">
        <v>15731</v>
      </c>
      <c r="W1746" s="26" t="s">
        <v>1065</v>
      </c>
      <c r="X1746" s="24"/>
      <c r="Y1746" s="26" t="s">
        <v>9645</v>
      </c>
      <c r="Z1746" s="24"/>
      <c r="AA1746" s="24"/>
      <c r="AB1746" s="26" t="s">
        <v>117</v>
      </c>
      <c r="AC1746" s="28">
        <v>5000</v>
      </c>
      <c r="AD1746" s="24"/>
      <c r="AE1746" s="24"/>
      <c r="AF1746" s="26" t="s">
        <v>139</v>
      </c>
      <c r="AG1746" s="26" t="s">
        <v>224</v>
      </c>
      <c r="AH1746" s="26" t="s">
        <v>158</v>
      </c>
      <c r="AI1746" s="28">
        <v>5000</v>
      </c>
      <c r="AJ1746" s="24"/>
      <c r="AK1746" s="26" t="s">
        <v>9658</v>
      </c>
      <c r="AL1746" s="26" t="s">
        <v>9659</v>
      </c>
      <c r="AM1746" s="26" t="s">
        <v>9660</v>
      </c>
      <c r="AN1746" s="26" t="s">
        <v>9661</v>
      </c>
      <c r="AO1746" s="26" t="s">
        <v>9662</v>
      </c>
      <c r="AP1746" s="24"/>
      <c r="AQ1746" s="24"/>
      <c r="AR1746" s="24"/>
      <c r="AS1746" s="24"/>
      <c r="AT1746" s="24"/>
      <c r="AU1746" s="24"/>
      <c r="AV1746" s="24"/>
      <c r="AW1746" s="28">
        <v>14400</v>
      </c>
      <c r="AX1746" s="26">
        <v>3000</v>
      </c>
      <c r="AY1746" s="28">
        <v>95</v>
      </c>
      <c r="AZ1746" s="28">
        <v>85</v>
      </c>
      <c r="BA1746" s="26">
        <v>0</v>
      </c>
      <c r="BB1746" s="26" t="s">
        <v>241</v>
      </c>
      <c r="BC1746" s="26" t="s">
        <v>9653</v>
      </c>
      <c r="BD1746" s="24"/>
      <c r="BE1746" s="24"/>
      <c r="BF1746" s="26" t="s">
        <v>9663</v>
      </c>
      <c r="BG1746" s="26" t="s">
        <v>261</v>
      </c>
      <c r="BH1746" s="26" t="s">
        <v>9655</v>
      </c>
      <c r="BI1746" s="26" t="s">
        <v>261</v>
      </c>
      <c r="BJ1746" s="26" t="s">
        <v>9664</v>
      </c>
      <c r="BK1746" s="24"/>
      <c r="BL1746" s="24"/>
      <c r="BM1746" s="24"/>
      <c r="BN1746" s="24"/>
      <c r="BO1746" s="24"/>
      <c r="BP1746" s="24"/>
      <c r="BQ1746" s="24"/>
      <c r="BR1746" s="26">
        <v>0</v>
      </c>
      <c r="BS1746" s="26">
        <v>0</v>
      </c>
      <c r="BT1746" s="26">
        <v>0</v>
      </c>
      <c r="BU1746" s="26">
        <v>0</v>
      </c>
      <c r="BV1746" s="26">
        <v>0</v>
      </c>
      <c r="BW1746" s="26">
        <v>0</v>
      </c>
      <c r="BX1746" s="26">
        <v>0</v>
      </c>
      <c r="BY1746" s="26">
        <v>0</v>
      </c>
      <c r="BZ1746" s="24"/>
      <c r="CA1746" s="24"/>
      <c r="CB1746" s="24"/>
      <c r="CC1746" s="24"/>
      <c r="CD1746" s="24"/>
      <c r="CE1746" s="24"/>
      <c r="CF1746" s="24"/>
      <c r="CG1746" s="24"/>
      <c r="CH1746" s="24"/>
      <c r="CI1746" s="24"/>
      <c r="CJ1746" s="24"/>
      <c r="CK1746" s="24"/>
      <c r="CL1746" s="24"/>
      <c r="CM1746" s="24"/>
      <c r="CN1746" s="24"/>
      <c r="CO1746" s="24"/>
      <c r="CP1746" s="24"/>
      <c r="CQ1746" s="24"/>
      <c r="CR1746" s="24"/>
      <c r="CS1746" s="24"/>
      <c r="CT1746" s="24"/>
      <c r="CU1746" s="24"/>
      <c r="CV1746" s="24"/>
      <c r="CW1746" s="24"/>
      <c r="CX1746" s="24"/>
      <c r="CY1746" s="24"/>
      <c r="CZ1746" s="24"/>
      <c r="DA1746" s="24"/>
      <c r="DB1746" s="24"/>
      <c r="DC1746" s="24"/>
      <c r="DD1746" s="24"/>
      <c r="DE1746" s="24"/>
      <c r="DF1746" s="26" t="s">
        <v>120</v>
      </c>
      <c r="DG1746" s="26" t="s">
        <v>120</v>
      </c>
      <c r="DH1746" s="26" t="s">
        <v>139</v>
      </c>
      <c r="DI1746" s="26" t="s">
        <v>139</v>
      </c>
      <c r="DJ1746" s="26" t="s">
        <v>139</v>
      </c>
      <c r="DK1746" s="26" t="s">
        <v>139</v>
      </c>
      <c r="DL1746" s="26" t="s">
        <v>139</v>
      </c>
      <c r="DM1746" s="26" t="s">
        <v>139</v>
      </c>
      <c r="DN1746" s="26" t="s">
        <v>139</v>
      </c>
      <c r="DO1746" s="26" t="s">
        <v>139</v>
      </c>
    </row>
    <row r="1747" spans="1:119" ht="20.100000000000001" customHeight="1" x14ac:dyDescent="0.25">
      <c r="A1747" s="29" t="str">
        <f t="shared" si="378"/>
        <v/>
      </c>
      <c r="B1747" s="29" t="str">
        <f t="shared" si="379"/>
        <v>Li, Li, Li!</v>
      </c>
      <c r="C1747" s="29">
        <f t="shared" si="380"/>
        <v>0</v>
      </c>
      <c r="D1747" s="30" t="str">
        <f t="shared" si="381"/>
        <v>Americas</v>
      </c>
      <c r="E1747" s="30" t="str">
        <f t="shared" si="382"/>
        <v>Haiti</v>
      </c>
      <c r="F1747" s="31">
        <f t="shared" si="383"/>
        <v>0</v>
      </c>
      <c r="G1747" s="31">
        <f t="shared" si="384"/>
        <v>0</v>
      </c>
      <c r="H1747" s="31">
        <f t="shared" si="385"/>
        <v>0</v>
      </c>
      <c r="I1747" s="31">
        <f t="shared" si="386"/>
        <v>0</v>
      </c>
      <c r="J1747" s="31">
        <f t="shared" si="387"/>
        <v>0</v>
      </c>
      <c r="K1747" s="31">
        <f t="shared" si="388"/>
        <v>0</v>
      </c>
      <c r="L1747" s="31">
        <f t="shared" si="389"/>
        <v>0</v>
      </c>
      <c r="M1747" s="31">
        <f t="shared" si="390"/>
        <v>0</v>
      </c>
      <c r="N1747" s="31">
        <f t="shared" si="391"/>
        <v>0</v>
      </c>
      <c r="O1747" s="26" t="s">
        <v>9665</v>
      </c>
      <c r="P1747" s="26" t="s">
        <v>108</v>
      </c>
      <c r="Q1747" s="27">
        <v>40611</v>
      </c>
      <c r="R1747" s="24"/>
      <c r="S1747" s="24"/>
      <c r="T1747" s="26" t="s">
        <v>333</v>
      </c>
      <c r="U1747" s="24"/>
      <c r="V1747" s="26" t="s">
        <v>15731</v>
      </c>
      <c r="W1747" s="26" t="s">
        <v>1065</v>
      </c>
      <c r="X1747" s="24"/>
      <c r="Y1747" s="26" t="s">
        <v>9645</v>
      </c>
      <c r="Z1747" s="24"/>
      <c r="AA1747" s="24"/>
      <c r="AB1747" s="26" t="s">
        <v>723</v>
      </c>
      <c r="AC1747" s="28">
        <v>1000</v>
      </c>
      <c r="AD1747" s="24"/>
      <c r="AE1747" s="24"/>
      <c r="AF1747" s="26" t="s">
        <v>139</v>
      </c>
      <c r="AG1747" s="26" t="s">
        <v>224</v>
      </c>
      <c r="AH1747" s="24"/>
      <c r="AI1747" s="28">
        <v>1000</v>
      </c>
      <c r="AJ1747" s="24"/>
      <c r="AK1747" s="24"/>
      <c r="AL1747" s="24"/>
      <c r="AM1747" s="24"/>
      <c r="AN1747" s="24"/>
      <c r="AO1747" s="24"/>
      <c r="AP1747" s="24"/>
      <c r="AQ1747" s="24"/>
      <c r="AR1747" s="24"/>
      <c r="AS1747" s="24"/>
      <c r="AT1747" s="24"/>
      <c r="AU1747" s="24"/>
      <c r="AV1747" s="24"/>
      <c r="AW1747" s="28">
        <v>0</v>
      </c>
      <c r="AX1747" s="26">
        <v>0</v>
      </c>
      <c r="AY1747" s="28">
        <v>0</v>
      </c>
      <c r="AZ1747" s="28">
        <v>0</v>
      </c>
      <c r="BA1747" s="26">
        <v>0</v>
      </c>
      <c r="BB1747" s="24"/>
      <c r="BC1747" s="26" t="s">
        <v>9653</v>
      </c>
      <c r="BD1747" s="24"/>
      <c r="BE1747" s="24"/>
      <c r="BF1747" s="24"/>
      <c r="BG1747" s="24"/>
      <c r="BH1747" s="24"/>
      <c r="BI1747" s="24"/>
      <c r="BJ1747" s="24"/>
      <c r="BK1747" s="24"/>
      <c r="BL1747" s="24"/>
      <c r="BM1747" s="24"/>
      <c r="BN1747" s="24"/>
      <c r="BO1747" s="24"/>
      <c r="BP1747" s="24"/>
      <c r="BQ1747" s="24"/>
      <c r="BR1747" s="26">
        <v>0</v>
      </c>
      <c r="BS1747" s="26">
        <v>0</v>
      </c>
      <c r="BT1747" s="26">
        <v>0</v>
      </c>
      <c r="BU1747" s="26">
        <v>0</v>
      </c>
      <c r="BV1747" s="26">
        <v>0</v>
      </c>
      <c r="BW1747" s="26">
        <v>0</v>
      </c>
      <c r="BX1747" s="26">
        <v>0</v>
      </c>
      <c r="BY1747" s="26">
        <v>0</v>
      </c>
      <c r="BZ1747" s="24"/>
      <c r="CA1747" s="24"/>
      <c r="CB1747" s="24"/>
      <c r="CC1747" s="24"/>
      <c r="CD1747" s="24"/>
      <c r="CE1747" s="24"/>
      <c r="CF1747" s="24"/>
      <c r="CG1747" s="24"/>
      <c r="CH1747" s="24"/>
      <c r="CI1747" s="24"/>
      <c r="CJ1747" s="24"/>
      <c r="CK1747" s="24"/>
      <c r="CL1747" s="24"/>
      <c r="CM1747" s="24"/>
      <c r="CN1747" s="24"/>
      <c r="CO1747" s="24"/>
      <c r="CP1747" s="24"/>
      <c r="CQ1747" s="24"/>
      <c r="CR1747" s="24"/>
      <c r="CS1747" s="24"/>
      <c r="CT1747" s="24"/>
      <c r="CU1747" s="24"/>
      <c r="CV1747" s="24"/>
      <c r="CW1747" s="24"/>
      <c r="CX1747" s="24"/>
      <c r="CY1747" s="24"/>
      <c r="CZ1747" s="24"/>
      <c r="DA1747" s="24"/>
      <c r="DB1747" s="24"/>
      <c r="DC1747" s="24"/>
      <c r="DD1747" s="24"/>
      <c r="DE1747" s="24"/>
      <c r="DF1747" s="26" t="s">
        <v>139</v>
      </c>
      <c r="DG1747" s="26" t="s">
        <v>139</v>
      </c>
      <c r="DH1747" s="26" t="s">
        <v>139</v>
      </c>
      <c r="DI1747" s="26" t="s">
        <v>139</v>
      </c>
      <c r="DJ1747" s="26" t="s">
        <v>139</v>
      </c>
      <c r="DK1747" s="26" t="s">
        <v>139</v>
      </c>
      <c r="DL1747" s="26" t="s">
        <v>139</v>
      </c>
      <c r="DM1747" s="26" t="s">
        <v>139</v>
      </c>
      <c r="DN1747" s="26" t="s">
        <v>139</v>
      </c>
      <c r="DO1747" s="26" t="s">
        <v>139</v>
      </c>
    </row>
    <row r="1748" spans="1:119" ht="20.100000000000001" customHeight="1" x14ac:dyDescent="0.25">
      <c r="A1748" s="29" t="str">
        <f t="shared" si="378"/>
        <v/>
      </c>
      <c r="B1748" s="29" t="str">
        <f t="shared" si="379"/>
        <v xml:space="preserve">Life Concern </v>
      </c>
      <c r="C1748" s="29">
        <f t="shared" si="380"/>
        <v>0</v>
      </c>
      <c r="D1748" s="30" t="str">
        <f t="shared" si="381"/>
        <v>Africa and the Middle East</v>
      </c>
      <c r="E1748" s="30" t="str">
        <f t="shared" si="382"/>
        <v>Nebbi, West Nile, Uganda</v>
      </c>
      <c r="F1748" s="31">
        <f t="shared" si="383"/>
        <v>0</v>
      </c>
      <c r="G1748" s="31">
        <f t="shared" si="384"/>
        <v>0</v>
      </c>
      <c r="H1748" s="31">
        <f t="shared" si="385"/>
        <v>0</v>
      </c>
      <c r="I1748" s="31">
        <f t="shared" si="386"/>
        <v>0</v>
      </c>
      <c r="J1748" s="31">
        <f t="shared" si="387"/>
        <v>0</v>
      </c>
      <c r="K1748" s="31">
        <f t="shared" si="388"/>
        <v>0</v>
      </c>
      <c r="L1748" s="31">
        <f t="shared" si="389"/>
        <v>0</v>
      </c>
      <c r="M1748" s="31">
        <f t="shared" si="390"/>
        <v>0</v>
      </c>
      <c r="N1748" s="31">
        <f t="shared" si="391"/>
        <v>0</v>
      </c>
      <c r="O1748" s="26" t="s">
        <v>16244</v>
      </c>
      <c r="P1748" s="26" t="s">
        <v>108</v>
      </c>
      <c r="Q1748" s="27">
        <v>42622</v>
      </c>
      <c r="R1748" s="24"/>
      <c r="S1748" s="24"/>
      <c r="T1748" s="26" t="s">
        <v>142</v>
      </c>
      <c r="U1748" s="24"/>
      <c r="V1748" s="26" t="s">
        <v>169</v>
      </c>
      <c r="W1748" s="26" t="s">
        <v>1028</v>
      </c>
      <c r="X1748" s="26" t="s">
        <v>9667</v>
      </c>
      <c r="Y1748" s="26" t="s">
        <v>9668</v>
      </c>
      <c r="Z1748" s="24"/>
      <c r="AA1748" s="24"/>
      <c r="AB1748" s="26" t="s">
        <v>15736</v>
      </c>
      <c r="AC1748" s="28">
        <v>560</v>
      </c>
      <c r="AD1748" s="26" t="s">
        <v>9669</v>
      </c>
      <c r="AE1748" s="26" t="s">
        <v>343</v>
      </c>
      <c r="AF1748" s="26" t="s">
        <v>120</v>
      </c>
      <c r="AG1748" s="26" t="s">
        <v>194</v>
      </c>
      <c r="AH1748" s="24"/>
      <c r="AI1748" s="28">
        <v>560</v>
      </c>
      <c r="AJ1748" s="24"/>
      <c r="AK1748" s="24"/>
      <c r="AL1748" s="24"/>
      <c r="AM1748" s="24"/>
      <c r="AN1748" s="24"/>
      <c r="AO1748" s="24"/>
      <c r="AP1748" s="24"/>
      <c r="AQ1748" s="24"/>
      <c r="AR1748" s="24"/>
      <c r="AS1748" s="24"/>
      <c r="AT1748" s="24"/>
      <c r="AU1748" s="24"/>
      <c r="AV1748" s="24"/>
      <c r="AW1748" s="24"/>
      <c r="AX1748" s="24"/>
      <c r="AY1748" s="24"/>
      <c r="AZ1748" s="24"/>
      <c r="BA1748" s="24"/>
      <c r="BB1748" s="24"/>
      <c r="BC1748" s="26" t="s">
        <v>181</v>
      </c>
      <c r="BD1748" s="24"/>
      <c r="BE1748" s="24"/>
      <c r="BF1748" s="24"/>
      <c r="BG1748" s="24"/>
      <c r="BH1748" s="24"/>
      <c r="BI1748" s="24"/>
      <c r="BJ1748" s="24"/>
      <c r="BK1748" s="24"/>
      <c r="BL1748" s="24"/>
      <c r="BM1748" s="24"/>
      <c r="BN1748" s="24"/>
      <c r="BO1748" s="24"/>
      <c r="BP1748" s="24"/>
      <c r="BQ1748" s="24"/>
      <c r="BR1748" s="24"/>
      <c r="BS1748" s="24"/>
      <c r="BT1748" s="24"/>
      <c r="BU1748" s="24"/>
      <c r="BV1748" s="24"/>
      <c r="BW1748" s="24"/>
      <c r="BX1748" s="24"/>
      <c r="BY1748" s="24"/>
      <c r="BZ1748" s="24"/>
      <c r="CA1748" s="24"/>
      <c r="CB1748" s="24"/>
      <c r="CC1748" s="24"/>
      <c r="CD1748" s="24"/>
      <c r="CE1748" s="24"/>
      <c r="CF1748" s="24"/>
      <c r="CG1748" s="24"/>
      <c r="CH1748" s="24"/>
      <c r="CI1748" s="24"/>
      <c r="CJ1748" s="24"/>
      <c r="CK1748" s="24"/>
      <c r="CL1748" s="24"/>
      <c r="CM1748" s="24"/>
      <c r="CN1748" s="24"/>
      <c r="CO1748" s="24"/>
      <c r="CP1748" s="24"/>
      <c r="CQ1748" s="24"/>
      <c r="CR1748" s="24"/>
      <c r="CS1748" s="24"/>
      <c r="CT1748" s="24"/>
      <c r="CU1748" s="24"/>
      <c r="CV1748" s="24"/>
      <c r="CW1748" s="24"/>
      <c r="CX1748" s="24"/>
      <c r="CY1748" s="24"/>
      <c r="CZ1748" s="24"/>
      <c r="DA1748" s="24"/>
      <c r="DB1748" s="24"/>
      <c r="DC1748" s="24"/>
      <c r="DD1748" s="24"/>
      <c r="DE1748" s="24"/>
      <c r="DF1748" s="26" t="s">
        <v>139</v>
      </c>
      <c r="DG1748" s="26" t="s">
        <v>139</v>
      </c>
      <c r="DH1748" s="26" t="s">
        <v>139</v>
      </c>
      <c r="DI1748" s="26" t="s">
        <v>139</v>
      </c>
      <c r="DJ1748" s="26" t="s">
        <v>139</v>
      </c>
      <c r="DK1748" s="26" t="s">
        <v>139</v>
      </c>
      <c r="DL1748" s="26" t="s">
        <v>139</v>
      </c>
      <c r="DM1748" s="26" t="s">
        <v>139</v>
      </c>
      <c r="DN1748" s="26" t="s">
        <v>139</v>
      </c>
      <c r="DO1748" s="26" t="s">
        <v>139</v>
      </c>
    </row>
    <row r="1749" spans="1:119" ht="20.100000000000001" customHeight="1" x14ac:dyDescent="0.25">
      <c r="A1749" s="29" t="str">
        <f t="shared" si="378"/>
        <v>Life Concern 4</v>
      </c>
      <c r="B1749" s="29" t="str">
        <f t="shared" si="379"/>
        <v xml:space="preserve">Life Concern </v>
      </c>
      <c r="C1749" s="29">
        <f t="shared" si="380"/>
        <v>4</v>
      </c>
      <c r="D1749" s="30" t="str">
        <f t="shared" si="381"/>
        <v>Africa and the Middle East</v>
      </c>
      <c r="E1749" s="30" t="str">
        <f t="shared" si="382"/>
        <v>Nebbi, West Nile, Uganda</v>
      </c>
      <c r="F1749" s="31">
        <f t="shared" si="383"/>
        <v>3</v>
      </c>
      <c r="G1749" s="31">
        <f t="shared" si="384"/>
        <v>2</v>
      </c>
      <c r="H1749" s="31">
        <f t="shared" si="385"/>
        <v>3</v>
      </c>
      <c r="I1749" s="31">
        <f t="shared" si="386"/>
        <v>3</v>
      </c>
      <c r="J1749" s="31">
        <f t="shared" si="387"/>
        <v>4</v>
      </c>
      <c r="K1749" s="31">
        <f t="shared" si="388"/>
        <v>3</v>
      </c>
      <c r="L1749" s="31">
        <f t="shared" si="389"/>
        <v>3</v>
      </c>
      <c r="M1749" s="31">
        <f t="shared" si="390"/>
        <v>2</v>
      </c>
      <c r="N1749" s="31">
        <f t="shared" si="391"/>
        <v>2.9</v>
      </c>
      <c r="O1749" s="26" t="s">
        <v>9666</v>
      </c>
      <c r="P1749" s="26" t="s">
        <v>108</v>
      </c>
      <c r="Q1749" s="27">
        <v>42858</v>
      </c>
      <c r="R1749" s="26" t="s">
        <v>305</v>
      </c>
      <c r="S1749" s="26" t="s">
        <v>167</v>
      </c>
      <c r="T1749" s="26" t="s">
        <v>142</v>
      </c>
      <c r="U1749" s="26" t="s">
        <v>307</v>
      </c>
      <c r="V1749" s="26" t="s">
        <v>169</v>
      </c>
      <c r="W1749" s="26" t="s">
        <v>1028</v>
      </c>
      <c r="X1749" s="26" t="s">
        <v>9667</v>
      </c>
      <c r="Y1749" s="26" t="s">
        <v>9668</v>
      </c>
      <c r="Z1749" s="24"/>
      <c r="AA1749" s="24"/>
      <c r="AB1749" s="26" t="s">
        <v>117</v>
      </c>
      <c r="AC1749" s="28">
        <v>14000</v>
      </c>
      <c r="AD1749" s="26" t="s">
        <v>9669</v>
      </c>
      <c r="AE1749" s="26" t="s">
        <v>343</v>
      </c>
      <c r="AF1749" s="26" t="s">
        <v>120</v>
      </c>
      <c r="AG1749" s="26" t="s">
        <v>194</v>
      </c>
      <c r="AH1749" s="26" t="s">
        <v>185</v>
      </c>
      <c r="AI1749" s="28">
        <v>14000</v>
      </c>
      <c r="AJ1749" s="26" t="s">
        <v>9670</v>
      </c>
      <c r="AK1749" s="26" t="s">
        <v>9671</v>
      </c>
      <c r="AL1749" s="26" t="s">
        <v>9672</v>
      </c>
      <c r="AM1749" s="24"/>
      <c r="AN1749" s="24"/>
      <c r="AO1749" s="24"/>
      <c r="AP1749" s="24"/>
      <c r="AQ1749" s="24"/>
      <c r="AR1749" s="26" t="s">
        <v>9673</v>
      </c>
      <c r="AS1749" s="24"/>
      <c r="AT1749" s="24"/>
      <c r="AU1749" s="24"/>
      <c r="AV1749" s="24"/>
      <c r="AW1749" s="28">
        <v>208333</v>
      </c>
      <c r="AX1749" s="26">
        <v>173</v>
      </c>
      <c r="AY1749" s="28">
        <v>75</v>
      </c>
      <c r="AZ1749" s="28">
        <v>1</v>
      </c>
      <c r="BA1749" s="26">
        <v>2</v>
      </c>
      <c r="BB1749" s="24"/>
      <c r="BC1749" s="26" t="s">
        <v>181</v>
      </c>
      <c r="BD1749" s="26" t="s">
        <v>125</v>
      </c>
      <c r="BE1749" s="24"/>
      <c r="BF1749" s="26" t="s">
        <v>9674</v>
      </c>
      <c r="BG1749" s="26" t="s">
        <v>191</v>
      </c>
      <c r="BH1749" s="26" t="s">
        <v>9675</v>
      </c>
      <c r="BI1749" s="26" t="s">
        <v>1028</v>
      </c>
      <c r="BJ1749" s="26" t="s">
        <v>9676</v>
      </c>
      <c r="BK1749" s="26" t="s">
        <v>1448</v>
      </c>
      <c r="BL1749" s="26" t="s">
        <v>9677</v>
      </c>
      <c r="BM1749" s="26" t="s">
        <v>191</v>
      </c>
      <c r="BN1749" s="26" t="s">
        <v>9678</v>
      </c>
      <c r="BO1749" s="26" t="s">
        <v>191</v>
      </c>
      <c r="BP1749" s="24"/>
      <c r="BQ1749" s="24"/>
      <c r="BR1749" s="26">
        <v>0</v>
      </c>
      <c r="BS1749" s="26">
        <v>0</v>
      </c>
      <c r="BT1749" s="26">
        <v>0</v>
      </c>
      <c r="BU1749" s="26">
        <v>0</v>
      </c>
      <c r="BV1749" s="26">
        <v>0</v>
      </c>
      <c r="BW1749" s="26">
        <v>0</v>
      </c>
      <c r="BX1749" s="26">
        <v>0</v>
      </c>
      <c r="BY1749" s="26">
        <v>0</v>
      </c>
      <c r="BZ1749" s="26" t="s">
        <v>136</v>
      </c>
      <c r="CA1749" s="26" t="s">
        <v>134</v>
      </c>
      <c r="CB1749" s="26" t="s">
        <v>134</v>
      </c>
      <c r="CC1749" s="26" t="s">
        <v>136</v>
      </c>
      <c r="CD1749" s="26" t="s">
        <v>135</v>
      </c>
      <c r="CE1749" s="26" t="s">
        <v>135</v>
      </c>
      <c r="CF1749" s="26" t="s">
        <v>135</v>
      </c>
      <c r="CG1749" s="26" t="s">
        <v>136</v>
      </c>
      <c r="CH1749" s="26" t="s">
        <v>134</v>
      </c>
      <c r="CI1749" s="26" t="s">
        <v>136</v>
      </c>
      <c r="CJ1749" s="26" t="s">
        <v>136</v>
      </c>
      <c r="CK1749" s="26" t="s">
        <v>135</v>
      </c>
      <c r="CL1749" s="26" t="s">
        <v>136</v>
      </c>
      <c r="CM1749" s="26" t="s">
        <v>135</v>
      </c>
      <c r="CN1749" s="26" t="s">
        <v>134</v>
      </c>
      <c r="CO1749" s="26" t="s">
        <v>134</v>
      </c>
      <c r="CP1749" s="26" t="s">
        <v>136</v>
      </c>
      <c r="CQ1749" s="26" t="s">
        <v>134</v>
      </c>
      <c r="CR1749" s="26" t="s">
        <v>138</v>
      </c>
      <c r="CS1749" s="26" t="s">
        <v>138</v>
      </c>
      <c r="CT1749" s="26" t="s">
        <v>134</v>
      </c>
      <c r="CU1749" s="26" t="s">
        <v>135</v>
      </c>
      <c r="CV1749" s="26" t="s">
        <v>136</v>
      </c>
      <c r="CW1749" s="26" t="s">
        <v>135</v>
      </c>
      <c r="CX1749" s="26" t="s">
        <v>136</v>
      </c>
      <c r="CY1749" s="26" t="s">
        <v>136</v>
      </c>
      <c r="CZ1749" s="26" t="s">
        <v>136</v>
      </c>
      <c r="DA1749" s="26" t="s">
        <v>136</v>
      </c>
      <c r="DB1749" s="26" t="s">
        <v>135</v>
      </c>
      <c r="DC1749" s="26" t="s">
        <v>135</v>
      </c>
      <c r="DD1749" s="26" t="s">
        <v>136</v>
      </c>
      <c r="DE1749" s="26" t="s">
        <v>135</v>
      </c>
      <c r="DF1749" s="26" t="s">
        <v>120</v>
      </c>
      <c r="DG1749" s="26" t="s">
        <v>120</v>
      </c>
      <c r="DH1749" s="26" t="s">
        <v>139</v>
      </c>
      <c r="DI1749" s="26" t="s">
        <v>139</v>
      </c>
      <c r="DJ1749" s="26" t="s">
        <v>120</v>
      </c>
      <c r="DK1749" s="26" t="s">
        <v>139</v>
      </c>
      <c r="DL1749" s="26" t="s">
        <v>139</v>
      </c>
      <c r="DM1749" s="26" t="s">
        <v>139</v>
      </c>
      <c r="DN1749" s="26" t="s">
        <v>139</v>
      </c>
      <c r="DO1749" s="26" t="s">
        <v>139</v>
      </c>
    </row>
    <row r="1750" spans="1:119" ht="20.100000000000001" customHeight="1" x14ac:dyDescent="0.25">
      <c r="A1750" s="29" t="str">
        <f t="shared" si="378"/>
        <v/>
      </c>
      <c r="B1750" s="29" t="str">
        <f t="shared" si="379"/>
        <v xml:space="preserve">Life Concern </v>
      </c>
      <c r="C1750" s="29">
        <f t="shared" si="380"/>
        <v>0</v>
      </c>
      <c r="D1750" s="30" t="str">
        <f t="shared" si="381"/>
        <v>Africa and the Middle East</v>
      </c>
      <c r="E1750" s="30" t="str">
        <f t="shared" si="382"/>
        <v>Nebbi, West Nile, Uganda</v>
      </c>
      <c r="F1750" s="31">
        <f t="shared" si="383"/>
        <v>0</v>
      </c>
      <c r="G1750" s="31">
        <f t="shared" si="384"/>
        <v>0</v>
      </c>
      <c r="H1750" s="31">
        <f t="shared" si="385"/>
        <v>0</v>
      </c>
      <c r="I1750" s="31">
        <f t="shared" si="386"/>
        <v>0</v>
      </c>
      <c r="J1750" s="31">
        <f t="shared" si="387"/>
        <v>0</v>
      </c>
      <c r="K1750" s="31">
        <f t="shared" si="388"/>
        <v>0</v>
      </c>
      <c r="L1750" s="31">
        <f t="shared" si="389"/>
        <v>0</v>
      </c>
      <c r="M1750" s="31">
        <f t="shared" si="390"/>
        <v>0</v>
      </c>
      <c r="N1750" s="31">
        <f t="shared" si="391"/>
        <v>0</v>
      </c>
      <c r="O1750" s="26" t="s">
        <v>16245</v>
      </c>
      <c r="P1750" s="26" t="s">
        <v>108</v>
      </c>
      <c r="Q1750" s="27">
        <v>42863</v>
      </c>
      <c r="R1750" s="24"/>
      <c r="S1750" s="24"/>
      <c r="T1750" s="26" t="s">
        <v>142</v>
      </c>
      <c r="U1750" s="24"/>
      <c r="V1750" s="26" t="s">
        <v>169</v>
      </c>
      <c r="W1750" s="26" t="s">
        <v>1028</v>
      </c>
      <c r="X1750" s="26" t="s">
        <v>9667</v>
      </c>
      <c r="Y1750" s="26" t="s">
        <v>9668</v>
      </c>
      <c r="Z1750" s="24"/>
      <c r="AA1750" s="24"/>
      <c r="AB1750" s="26" t="s">
        <v>15736</v>
      </c>
      <c r="AC1750" s="28">
        <v>600</v>
      </c>
      <c r="AD1750" s="26" t="s">
        <v>9669</v>
      </c>
      <c r="AE1750" s="26" t="s">
        <v>343</v>
      </c>
      <c r="AF1750" s="26" t="s">
        <v>120</v>
      </c>
      <c r="AG1750" s="26" t="s">
        <v>194</v>
      </c>
      <c r="AH1750" s="24"/>
      <c r="AI1750" s="28">
        <v>600</v>
      </c>
      <c r="AJ1750" s="24"/>
      <c r="AK1750" s="24"/>
      <c r="AL1750" s="24"/>
      <c r="AM1750" s="24"/>
      <c r="AN1750" s="24"/>
      <c r="AO1750" s="24"/>
      <c r="AP1750" s="24"/>
      <c r="AQ1750" s="24"/>
      <c r="AR1750" s="24"/>
      <c r="AS1750" s="24"/>
      <c r="AT1750" s="24"/>
      <c r="AU1750" s="24"/>
      <c r="AV1750" s="24"/>
      <c r="AW1750" s="28">
        <v>0</v>
      </c>
      <c r="AX1750" s="26">
        <v>0</v>
      </c>
      <c r="AY1750" s="28">
        <v>0</v>
      </c>
      <c r="AZ1750" s="28">
        <v>0</v>
      </c>
      <c r="BA1750" s="26">
        <v>0</v>
      </c>
      <c r="BB1750" s="24"/>
      <c r="BC1750" s="26" t="s">
        <v>181</v>
      </c>
      <c r="BD1750" s="24"/>
      <c r="BE1750" s="24"/>
      <c r="BF1750" s="24"/>
      <c r="BG1750" s="24"/>
      <c r="BH1750" s="24"/>
      <c r="BI1750" s="24"/>
      <c r="BJ1750" s="24"/>
      <c r="BK1750" s="24"/>
      <c r="BL1750" s="24"/>
      <c r="BM1750" s="24"/>
      <c r="BN1750" s="24"/>
      <c r="BO1750" s="24"/>
      <c r="BP1750" s="24"/>
      <c r="BQ1750" s="24"/>
      <c r="BR1750" s="26">
        <v>0</v>
      </c>
      <c r="BS1750" s="26">
        <v>0</v>
      </c>
      <c r="BT1750" s="26">
        <v>0</v>
      </c>
      <c r="BU1750" s="26">
        <v>0</v>
      </c>
      <c r="BV1750" s="26">
        <v>0</v>
      </c>
      <c r="BW1750" s="26">
        <v>0</v>
      </c>
      <c r="BX1750" s="26">
        <v>0</v>
      </c>
      <c r="BY1750" s="26">
        <v>0</v>
      </c>
      <c r="BZ1750" s="24"/>
      <c r="CA1750" s="24"/>
      <c r="CB1750" s="24"/>
      <c r="CC1750" s="24"/>
      <c r="CD1750" s="24"/>
      <c r="CE1750" s="24"/>
      <c r="CF1750" s="24"/>
      <c r="CG1750" s="24"/>
      <c r="CH1750" s="24"/>
      <c r="CI1750" s="24"/>
      <c r="CJ1750" s="24"/>
      <c r="CK1750" s="24"/>
      <c r="CL1750" s="24"/>
      <c r="CM1750" s="24"/>
      <c r="CN1750" s="24"/>
      <c r="CO1750" s="24"/>
      <c r="CP1750" s="24"/>
      <c r="CQ1750" s="24"/>
      <c r="CR1750" s="24"/>
      <c r="CS1750" s="24"/>
      <c r="CT1750" s="24"/>
      <c r="CU1750" s="24"/>
      <c r="CV1750" s="24"/>
      <c r="CW1750" s="24"/>
      <c r="CX1750" s="24"/>
      <c r="CY1750" s="24"/>
      <c r="CZ1750" s="24"/>
      <c r="DA1750" s="24"/>
      <c r="DB1750" s="24"/>
      <c r="DC1750" s="24"/>
      <c r="DD1750" s="24"/>
      <c r="DE1750" s="24"/>
      <c r="DF1750" s="26" t="s">
        <v>139</v>
      </c>
      <c r="DG1750" s="26" t="s">
        <v>139</v>
      </c>
      <c r="DH1750" s="26" t="s">
        <v>139</v>
      </c>
      <c r="DI1750" s="26" t="s">
        <v>139</v>
      </c>
      <c r="DJ1750" s="26" t="s">
        <v>139</v>
      </c>
      <c r="DK1750" s="26" t="s">
        <v>139</v>
      </c>
      <c r="DL1750" s="26" t="s">
        <v>139</v>
      </c>
      <c r="DM1750" s="26" t="s">
        <v>139</v>
      </c>
      <c r="DN1750" s="26" t="s">
        <v>139</v>
      </c>
      <c r="DO1750" s="26" t="s">
        <v>139</v>
      </c>
    </row>
    <row r="1751" spans="1:119" ht="20.100000000000001" customHeight="1" x14ac:dyDescent="0.25">
      <c r="A1751" s="29" t="str">
        <f t="shared" si="378"/>
        <v/>
      </c>
      <c r="B1751" s="29" t="str">
        <f t="shared" si="379"/>
        <v xml:space="preserve">Life Concern </v>
      </c>
      <c r="C1751" s="29">
        <f t="shared" si="380"/>
        <v>0</v>
      </c>
      <c r="D1751" s="30" t="str">
        <f t="shared" si="381"/>
        <v>Africa and the Middle East</v>
      </c>
      <c r="E1751" s="30" t="str">
        <f t="shared" si="382"/>
        <v>Nebbi, West Nile, Uganda</v>
      </c>
      <c r="F1751" s="31">
        <f t="shared" si="383"/>
        <v>0</v>
      </c>
      <c r="G1751" s="31">
        <f t="shared" si="384"/>
        <v>0</v>
      </c>
      <c r="H1751" s="31">
        <f t="shared" si="385"/>
        <v>0</v>
      </c>
      <c r="I1751" s="31">
        <f t="shared" si="386"/>
        <v>0</v>
      </c>
      <c r="J1751" s="31">
        <f t="shared" si="387"/>
        <v>0</v>
      </c>
      <c r="K1751" s="31">
        <f t="shared" si="388"/>
        <v>0</v>
      </c>
      <c r="L1751" s="31">
        <f t="shared" si="389"/>
        <v>0</v>
      </c>
      <c r="M1751" s="31">
        <f t="shared" si="390"/>
        <v>0</v>
      </c>
      <c r="N1751" s="31">
        <f t="shared" si="391"/>
        <v>0</v>
      </c>
      <c r="O1751" s="26" t="s">
        <v>16246</v>
      </c>
      <c r="P1751" s="26" t="s">
        <v>108</v>
      </c>
      <c r="Q1751" s="27">
        <v>42249</v>
      </c>
      <c r="R1751" s="24"/>
      <c r="S1751" s="24"/>
      <c r="T1751" s="26" t="s">
        <v>157</v>
      </c>
      <c r="U1751" s="24"/>
      <c r="V1751" s="26" t="s">
        <v>169</v>
      </c>
      <c r="W1751" s="26" t="s">
        <v>1028</v>
      </c>
      <c r="X1751" s="26" t="s">
        <v>9667</v>
      </c>
      <c r="Y1751" s="26" t="s">
        <v>9668</v>
      </c>
      <c r="Z1751" s="24"/>
      <c r="AA1751" s="24"/>
      <c r="AB1751" s="26" t="s">
        <v>15736</v>
      </c>
      <c r="AC1751" s="28">
        <v>2000</v>
      </c>
      <c r="AD1751" s="26" t="s">
        <v>9669</v>
      </c>
      <c r="AE1751" s="26" t="s">
        <v>343</v>
      </c>
      <c r="AF1751" s="26" t="s">
        <v>120</v>
      </c>
      <c r="AG1751" s="26" t="s">
        <v>194</v>
      </c>
      <c r="AH1751" s="24"/>
      <c r="AI1751" s="28">
        <v>2000</v>
      </c>
      <c r="AJ1751" s="24"/>
      <c r="AK1751" s="24"/>
      <c r="AL1751" s="24"/>
      <c r="AM1751" s="24"/>
      <c r="AN1751" s="24"/>
      <c r="AO1751" s="24"/>
      <c r="AP1751" s="24"/>
      <c r="AQ1751" s="24"/>
      <c r="AR1751" s="24"/>
      <c r="AS1751" s="24"/>
      <c r="AT1751" s="24"/>
      <c r="AU1751" s="24"/>
      <c r="AV1751" s="24"/>
      <c r="AW1751" s="24"/>
      <c r="AX1751" s="24"/>
      <c r="AY1751" s="24"/>
      <c r="AZ1751" s="24"/>
      <c r="BA1751" s="24"/>
      <c r="BB1751" s="24"/>
      <c r="BC1751" s="26" t="s">
        <v>181</v>
      </c>
      <c r="BD1751" s="24"/>
      <c r="BE1751" s="24"/>
      <c r="BF1751" s="24"/>
      <c r="BG1751" s="24"/>
      <c r="BH1751" s="24"/>
      <c r="BI1751" s="24"/>
      <c r="BJ1751" s="24"/>
      <c r="BK1751" s="24"/>
      <c r="BL1751" s="24"/>
      <c r="BM1751" s="24"/>
      <c r="BN1751" s="24"/>
      <c r="BO1751" s="24"/>
      <c r="BP1751" s="24"/>
      <c r="BQ1751" s="24"/>
      <c r="BR1751" s="24"/>
      <c r="BS1751" s="24"/>
      <c r="BT1751" s="24"/>
      <c r="BU1751" s="24"/>
      <c r="BV1751" s="24"/>
      <c r="BW1751" s="24"/>
      <c r="BX1751" s="24"/>
      <c r="BY1751" s="24"/>
      <c r="BZ1751" s="24"/>
      <c r="CA1751" s="24"/>
      <c r="CB1751" s="24"/>
      <c r="CC1751" s="24"/>
      <c r="CD1751" s="24"/>
      <c r="CE1751" s="24"/>
      <c r="CF1751" s="24"/>
      <c r="CG1751" s="24"/>
      <c r="CH1751" s="24"/>
      <c r="CI1751" s="24"/>
      <c r="CJ1751" s="24"/>
      <c r="CK1751" s="24"/>
      <c r="CL1751" s="24"/>
      <c r="CM1751" s="24"/>
      <c r="CN1751" s="24"/>
      <c r="CO1751" s="24"/>
      <c r="CP1751" s="24"/>
      <c r="CQ1751" s="24"/>
      <c r="CR1751" s="24"/>
      <c r="CS1751" s="24"/>
      <c r="CT1751" s="24"/>
      <c r="CU1751" s="24"/>
      <c r="CV1751" s="24"/>
      <c r="CW1751" s="24"/>
      <c r="CX1751" s="24"/>
      <c r="CY1751" s="24"/>
      <c r="CZ1751" s="24"/>
      <c r="DA1751" s="24"/>
      <c r="DB1751" s="24"/>
      <c r="DC1751" s="24"/>
      <c r="DD1751" s="24"/>
      <c r="DE1751" s="24"/>
      <c r="DF1751" s="26" t="s">
        <v>139</v>
      </c>
      <c r="DG1751" s="26" t="s">
        <v>139</v>
      </c>
      <c r="DH1751" s="26" t="s">
        <v>139</v>
      </c>
      <c r="DI1751" s="26" t="s">
        <v>139</v>
      </c>
      <c r="DJ1751" s="26" t="s">
        <v>139</v>
      </c>
      <c r="DK1751" s="26" t="s">
        <v>139</v>
      </c>
      <c r="DL1751" s="26" t="s">
        <v>139</v>
      </c>
      <c r="DM1751" s="26" t="s">
        <v>139</v>
      </c>
      <c r="DN1751" s="26" t="s">
        <v>139</v>
      </c>
      <c r="DO1751" s="26" t="s">
        <v>139</v>
      </c>
    </row>
    <row r="1752" spans="1:119" ht="20.100000000000001" customHeight="1" x14ac:dyDescent="0.25">
      <c r="A1752" s="29" t="str">
        <f t="shared" si="378"/>
        <v/>
      </c>
      <c r="B1752" s="29" t="str">
        <f t="shared" si="379"/>
        <v xml:space="preserve">Life Concern </v>
      </c>
      <c r="C1752" s="29">
        <f t="shared" si="380"/>
        <v>0</v>
      </c>
      <c r="D1752" s="30" t="str">
        <f t="shared" si="381"/>
        <v>Africa and the Middle East</v>
      </c>
      <c r="E1752" s="30" t="str">
        <f t="shared" si="382"/>
        <v>Nebbi, West Nile, Uganda</v>
      </c>
      <c r="F1752" s="31">
        <f t="shared" si="383"/>
        <v>0</v>
      </c>
      <c r="G1752" s="31">
        <f t="shared" si="384"/>
        <v>0</v>
      </c>
      <c r="H1752" s="31">
        <f t="shared" si="385"/>
        <v>0</v>
      </c>
      <c r="I1752" s="31">
        <f t="shared" si="386"/>
        <v>0</v>
      </c>
      <c r="J1752" s="31">
        <f t="shared" si="387"/>
        <v>0</v>
      </c>
      <c r="K1752" s="31">
        <f t="shared" si="388"/>
        <v>0</v>
      </c>
      <c r="L1752" s="31">
        <f t="shared" si="389"/>
        <v>0</v>
      </c>
      <c r="M1752" s="31">
        <f t="shared" si="390"/>
        <v>0</v>
      </c>
      <c r="N1752" s="31">
        <f t="shared" si="391"/>
        <v>0</v>
      </c>
      <c r="O1752" s="26" t="s">
        <v>16247</v>
      </c>
      <c r="P1752" s="26" t="s">
        <v>108</v>
      </c>
      <c r="Q1752" s="27">
        <v>42202</v>
      </c>
      <c r="R1752" s="24"/>
      <c r="S1752" s="24"/>
      <c r="T1752" s="26" t="s">
        <v>157</v>
      </c>
      <c r="U1752" s="24"/>
      <c r="V1752" s="26" t="s">
        <v>169</v>
      </c>
      <c r="W1752" s="26" t="s">
        <v>1028</v>
      </c>
      <c r="X1752" s="26" t="s">
        <v>9667</v>
      </c>
      <c r="Y1752" s="26" t="s">
        <v>9668</v>
      </c>
      <c r="Z1752" s="24"/>
      <c r="AA1752" s="24"/>
      <c r="AB1752" s="26" t="s">
        <v>15736</v>
      </c>
      <c r="AC1752" s="28">
        <v>307</v>
      </c>
      <c r="AD1752" s="26" t="s">
        <v>9669</v>
      </c>
      <c r="AE1752" s="26" t="s">
        <v>343</v>
      </c>
      <c r="AF1752" s="26" t="s">
        <v>120</v>
      </c>
      <c r="AG1752" s="26" t="s">
        <v>194</v>
      </c>
      <c r="AH1752" s="24"/>
      <c r="AI1752" s="28">
        <v>307</v>
      </c>
      <c r="AJ1752" s="24"/>
      <c r="AK1752" s="24"/>
      <c r="AL1752" s="24"/>
      <c r="AM1752" s="24"/>
      <c r="AN1752" s="24"/>
      <c r="AO1752" s="24"/>
      <c r="AP1752" s="24"/>
      <c r="AQ1752" s="24"/>
      <c r="AR1752" s="24"/>
      <c r="AS1752" s="24"/>
      <c r="AT1752" s="24"/>
      <c r="AU1752" s="24"/>
      <c r="AV1752" s="24"/>
      <c r="AW1752" s="24"/>
      <c r="AX1752" s="24"/>
      <c r="AY1752" s="24"/>
      <c r="AZ1752" s="24"/>
      <c r="BA1752" s="24"/>
      <c r="BB1752" s="24"/>
      <c r="BC1752" s="26" t="s">
        <v>181</v>
      </c>
      <c r="BD1752" s="24"/>
      <c r="BE1752" s="24"/>
      <c r="BF1752" s="24"/>
      <c r="BG1752" s="24"/>
      <c r="BH1752" s="24"/>
      <c r="BI1752" s="24"/>
      <c r="BJ1752" s="24"/>
      <c r="BK1752" s="24"/>
      <c r="BL1752" s="24"/>
      <c r="BM1752" s="24"/>
      <c r="BN1752" s="24"/>
      <c r="BO1752" s="24"/>
      <c r="BP1752" s="24"/>
      <c r="BQ1752" s="24"/>
      <c r="BR1752" s="24"/>
      <c r="BS1752" s="24"/>
      <c r="BT1752" s="24"/>
      <c r="BU1752" s="24"/>
      <c r="BV1752" s="24"/>
      <c r="BW1752" s="24"/>
      <c r="BX1752" s="24"/>
      <c r="BY1752" s="24"/>
      <c r="BZ1752" s="24"/>
      <c r="CA1752" s="24"/>
      <c r="CB1752" s="24"/>
      <c r="CC1752" s="24"/>
      <c r="CD1752" s="24"/>
      <c r="CE1752" s="24"/>
      <c r="CF1752" s="24"/>
      <c r="CG1752" s="24"/>
      <c r="CH1752" s="24"/>
      <c r="CI1752" s="24"/>
      <c r="CJ1752" s="24"/>
      <c r="CK1752" s="24"/>
      <c r="CL1752" s="24"/>
      <c r="CM1752" s="24"/>
      <c r="CN1752" s="24"/>
      <c r="CO1752" s="24"/>
      <c r="CP1752" s="24"/>
      <c r="CQ1752" s="24"/>
      <c r="CR1752" s="24"/>
      <c r="CS1752" s="24"/>
      <c r="CT1752" s="24"/>
      <c r="CU1752" s="24"/>
      <c r="CV1752" s="24"/>
      <c r="CW1752" s="24"/>
      <c r="CX1752" s="24"/>
      <c r="CY1752" s="24"/>
      <c r="CZ1752" s="24"/>
      <c r="DA1752" s="24"/>
      <c r="DB1752" s="24"/>
      <c r="DC1752" s="24"/>
      <c r="DD1752" s="24"/>
      <c r="DE1752" s="24"/>
      <c r="DF1752" s="26" t="s">
        <v>139</v>
      </c>
      <c r="DG1752" s="26" t="s">
        <v>139</v>
      </c>
      <c r="DH1752" s="26" t="s">
        <v>139</v>
      </c>
      <c r="DI1752" s="26" t="s">
        <v>139</v>
      </c>
      <c r="DJ1752" s="26" t="s">
        <v>139</v>
      </c>
      <c r="DK1752" s="26" t="s">
        <v>139</v>
      </c>
      <c r="DL1752" s="26" t="s">
        <v>139</v>
      </c>
      <c r="DM1752" s="26" t="s">
        <v>139</v>
      </c>
      <c r="DN1752" s="26" t="s">
        <v>139</v>
      </c>
      <c r="DO1752" s="26" t="s">
        <v>139</v>
      </c>
    </row>
    <row r="1753" spans="1:119" ht="20.100000000000001" customHeight="1" x14ac:dyDescent="0.25">
      <c r="A1753" s="29" t="str">
        <f t="shared" si="378"/>
        <v>Life Concern 3</v>
      </c>
      <c r="B1753" s="29" t="str">
        <f t="shared" si="379"/>
        <v xml:space="preserve">Life Concern </v>
      </c>
      <c r="C1753" s="29">
        <f t="shared" si="380"/>
        <v>3</v>
      </c>
      <c r="D1753" s="30" t="str">
        <f t="shared" si="381"/>
        <v>Africa and the Middle East</v>
      </c>
      <c r="E1753" s="30" t="str">
        <f t="shared" si="382"/>
        <v>Nebbi, West Nile, Uganda</v>
      </c>
      <c r="F1753" s="31">
        <f t="shared" si="383"/>
        <v>3</v>
      </c>
      <c r="G1753" s="31">
        <f t="shared" si="384"/>
        <v>2</v>
      </c>
      <c r="H1753" s="31">
        <f t="shared" si="385"/>
        <v>3</v>
      </c>
      <c r="I1753" s="31">
        <f t="shared" si="386"/>
        <v>3</v>
      </c>
      <c r="J1753" s="31">
        <f t="shared" si="387"/>
        <v>3</v>
      </c>
      <c r="K1753" s="31">
        <f t="shared" si="388"/>
        <v>4</v>
      </c>
      <c r="L1753" s="31">
        <f t="shared" si="389"/>
        <v>3</v>
      </c>
      <c r="M1753" s="31">
        <f t="shared" si="390"/>
        <v>2</v>
      </c>
      <c r="N1753" s="31">
        <f t="shared" si="391"/>
        <v>2.9</v>
      </c>
      <c r="O1753" s="26" t="s">
        <v>9679</v>
      </c>
      <c r="P1753" s="26" t="s">
        <v>108</v>
      </c>
      <c r="Q1753" s="27">
        <v>42502</v>
      </c>
      <c r="R1753" s="26" t="s">
        <v>109</v>
      </c>
      <c r="S1753" s="26" t="s">
        <v>184</v>
      </c>
      <c r="T1753" s="26" t="s">
        <v>157</v>
      </c>
      <c r="U1753" s="26" t="s">
        <v>112</v>
      </c>
      <c r="V1753" s="26" t="s">
        <v>169</v>
      </c>
      <c r="W1753" s="26" t="s">
        <v>1028</v>
      </c>
      <c r="X1753" s="26" t="s">
        <v>9667</v>
      </c>
      <c r="Y1753" s="26" t="s">
        <v>9668</v>
      </c>
      <c r="Z1753" s="24"/>
      <c r="AA1753" s="24"/>
      <c r="AB1753" s="26" t="s">
        <v>117</v>
      </c>
      <c r="AC1753" s="28">
        <v>18000</v>
      </c>
      <c r="AD1753" s="26" t="s">
        <v>9669</v>
      </c>
      <c r="AE1753" s="26" t="s">
        <v>343</v>
      </c>
      <c r="AF1753" s="26" t="s">
        <v>120</v>
      </c>
      <c r="AG1753" s="26" t="s">
        <v>194</v>
      </c>
      <c r="AH1753" s="26" t="s">
        <v>121</v>
      </c>
      <c r="AI1753" s="28">
        <v>18000</v>
      </c>
      <c r="AJ1753" s="26" t="s">
        <v>9680</v>
      </c>
      <c r="AK1753" s="26" t="s">
        <v>9681</v>
      </c>
      <c r="AL1753" s="26" t="s">
        <v>9672</v>
      </c>
      <c r="AM1753" s="24"/>
      <c r="AN1753" s="24"/>
      <c r="AO1753" s="24"/>
      <c r="AP1753" s="24"/>
      <c r="AQ1753" s="24"/>
      <c r="AR1753" s="24"/>
      <c r="AS1753" s="24"/>
      <c r="AT1753" s="26" t="s">
        <v>9682</v>
      </c>
      <c r="AU1753" s="26" t="s">
        <v>9683</v>
      </c>
      <c r="AV1753" s="24"/>
      <c r="AW1753" s="28">
        <v>198001</v>
      </c>
      <c r="AX1753" s="26">
        <v>160</v>
      </c>
      <c r="AY1753" s="28">
        <v>90</v>
      </c>
      <c r="AZ1753" s="28">
        <v>87</v>
      </c>
      <c r="BA1753" s="26">
        <v>0</v>
      </c>
      <c r="BB1753" s="26" t="s">
        <v>148</v>
      </c>
      <c r="BC1753" s="26" t="s">
        <v>181</v>
      </c>
      <c r="BD1753" s="26" t="s">
        <v>125</v>
      </c>
      <c r="BE1753" s="24"/>
      <c r="BF1753" s="26" t="s">
        <v>9677</v>
      </c>
      <c r="BG1753" s="26" t="s">
        <v>1753</v>
      </c>
      <c r="BH1753" s="26" t="s">
        <v>9684</v>
      </c>
      <c r="BI1753" s="26" t="s">
        <v>1955</v>
      </c>
      <c r="BJ1753" s="26" t="s">
        <v>9685</v>
      </c>
      <c r="BK1753" s="26" t="s">
        <v>1955</v>
      </c>
      <c r="BL1753" s="26" t="s">
        <v>9686</v>
      </c>
      <c r="BM1753" s="26" t="s">
        <v>1028</v>
      </c>
      <c r="BN1753" s="26" t="s">
        <v>9687</v>
      </c>
      <c r="BO1753" s="26" t="s">
        <v>1028</v>
      </c>
      <c r="BP1753" s="24"/>
      <c r="BQ1753" s="24"/>
      <c r="BR1753" s="26">
        <v>3</v>
      </c>
      <c r="BS1753" s="26">
        <v>2</v>
      </c>
      <c r="BT1753" s="26">
        <v>3</v>
      </c>
      <c r="BU1753" s="26">
        <v>3</v>
      </c>
      <c r="BV1753" s="26">
        <v>3</v>
      </c>
      <c r="BW1753" s="26">
        <v>4</v>
      </c>
      <c r="BX1753" s="26">
        <v>3</v>
      </c>
      <c r="BY1753" s="26">
        <v>2</v>
      </c>
      <c r="BZ1753" s="24"/>
      <c r="CA1753" s="24"/>
      <c r="CB1753" s="24"/>
      <c r="CC1753" s="24"/>
      <c r="CD1753" s="24"/>
      <c r="CE1753" s="24"/>
      <c r="CF1753" s="24"/>
      <c r="CG1753" s="24"/>
      <c r="CH1753" s="24"/>
      <c r="CI1753" s="24"/>
      <c r="CJ1753" s="24"/>
      <c r="CK1753" s="24"/>
      <c r="CL1753" s="24"/>
      <c r="CM1753" s="24"/>
      <c r="CN1753" s="24"/>
      <c r="CO1753" s="24"/>
      <c r="CP1753" s="24"/>
      <c r="CQ1753" s="24"/>
      <c r="CR1753" s="24"/>
      <c r="CS1753" s="24"/>
      <c r="CT1753" s="24"/>
      <c r="CU1753" s="24"/>
      <c r="CV1753" s="24"/>
      <c r="CW1753" s="24"/>
      <c r="CX1753" s="24"/>
      <c r="CY1753" s="24"/>
      <c r="CZ1753" s="24"/>
      <c r="DA1753" s="24"/>
      <c r="DB1753" s="24"/>
      <c r="DC1753" s="24"/>
      <c r="DD1753" s="24"/>
      <c r="DE1753" s="24"/>
      <c r="DF1753" s="26" t="s">
        <v>120</v>
      </c>
      <c r="DG1753" s="26" t="s">
        <v>120</v>
      </c>
      <c r="DH1753" s="26" t="s">
        <v>120</v>
      </c>
      <c r="DI1753" s="26" t="s">
        <v>139</v>
      </c>
      <c r="DJ1753" s="26" t="s">
        <v>139</v>
      </c>
      <c r="DK1753" s="26" t="s">
        <v>139</v>
      </c>
      <c r="DL1753" s="26" t="s">
        <v>139</v>
      </c>
      <c r="DM1753" s="26" t="s">
        <v>139</v>
      </c>
      <c r="DN1753" s="26" t="s">
        <v>139</v>
      </c>
      <c r="DO1753" s="26" t="s">
        <v>139</v>
      </c>
    </row>
    <row r="1754" spans="1:119" ht="20.100000000000001" customHeight="1" x14ac:dyDescent="0.25">
      <c r="A1754" s="29" t="str">
        <f t="shared" si="378"/>
        <v/>
      </c>
      <c r="B1754" s="29" t="str">
        <f t="shared" si="379"/>
        <v xml:space="preserve">Life Concern </v>
      </c>
      <c r="C1754" s="29">
        <f t="shared" si="380"/>
        <v>0</v>
      </c>
      <c r="D1754" s="30" t="str">
        <f t="shared" si="381"/>
        <v>Africa and the Middle East</v>
      </c>
      <c r="E1754" s="30" t="str">
        <f t="shared" si="382"/>
        <v>Nebbi, West Nile, Uganda</v>
      </c>
      <c r="F1754" s="31">
        <f t="shared" si="383"/>
        <v>0</v>
      </c>
      <c r="G1754" s="31">
        <f t="shared" si="384"/>
        <v>0</v>
      </c>
      <c r="H1754" s="31">
        <f t="shared" si="385"/>
        <v>0</v>
      </c>
      <c r="I1754" s="31">
        <f t="shared" si="386"/>
        <v>0</v>
      </c>
      <c r="J1754" s="31">
        <f t="shared" si="387"/>
        <v>0</v>
      </c>
      <c r="K1754" s="31">
        <f t="shared" si="388"/>
        <v>0</v>
      </c>
      <c r="L1754" s="31">
        <f t="shared" si="389"/>
        <v>0</v>
      </c>
      <c r="M1754" s="31">
        <f t="shared" si="390"/>
        <v>0</v>
      </c>
      <c r="N1754" s="31">
        <f t="shared" si="391"/>
        <v>0</v>
      </c>
      <c r="O1754" s="26" t="s">
        <v>16248</v>
      </c>
      <c r="P1754" s="26" t="s">
        <v>108</v>
      </c>
      <c r="Q1754" s="27">
        <v>42181</v>
      </c>
      <c r="R1754" s="24"/>
      <c r="S1754" s="24"/>
      <c r="T1754" s="26" t="s">
        <v>278</v>
      </c>
      <c r="U1754" s="24"/>
      <c r="V1754" s="26" t="s">
        <v>169</v>
      </c>
      <c r="W1754" s="26" t="s">
        <v>1028</v>
      </c>
      <c r="X1754" s="26" t="s">
        <v>9667</v>
      </c>
      <c r="Y1754" s="26" t="s">
        <v>9668</v>
      </c>
      <c r="Z1754" s="24"/>
      <c r="AA1754" s="24"/>
      <c r="AB1754" s="26" t="s">
        <v>15733</v>
      </c>
      <c r="AC1754" s="28">
        <v>857</v>
      </c>
      <c r="AD1754" s="26" t="s">
        <v>9669</v>
      </c>
      <c r="AE1754" s="26" t="s">
        <v>343</v>
      </c>
      <c r="AF1754" s="26" t="s">
        <v>120</v>
      </c>
      <c r="AG1754" s="26" t="s">
        <v>194</v>
      </c>
      <c r="AH1754" s="24"/>
      <c r="AI1754" s="28">
        <v>857</v>
      </c>
      <c r="AJ1754" s="24"/>
      <c r="AK1754" s="24"/>
      <c r="AL1754" s="24"/>
      <c r="AM1754" s="24"/>
      <c r="AN1754" s="24"/>
      <c r="AO1754" s="24"/>
      <c r="AP1754" s="24"/>
      <c r="AQ1754" s="24"/>
      <c r="AR1754" s="24"/>
      <c r="AS1754" s="24"/>
      <c r="AT1754" s="24"/>
      <c r="AU1754" s="24"/>
      <c r="AV1754" s="24"/>
      <c r="AW1754" s="24"/>
      <c r="AX1754" s="24"/>
      <c r="AY1754" s="24"/>
      <c r="AZ1754" s="24"/>
      <c r="BA1754" s="24"/>
      <c r="BB1754" s="24"/>
      <c r="BC1754" s="26" t="s">
        <v>181</v>
      </c>
      <c r="BD1754" s="24"/>
      <c r="BE1754" s="24"/>
      <c r="BF1754" s="24"/>
      <c r="BG1754" s="24"/>
      <c r="BH1754" s="24"/>
      <c r="BI1754" s="24"/>
      <c r="BJ1754" s="24"/>
      <c r="BK1754" s="24"/>
      <c r="BL1754" s="24"/>
      <c r="BM1754" s="24"/>
      <c r="BN1754" s="24"/>
      <c r="BO1754" s="24"/>
      <c r="BP1754" s="24"/>
      <c r="BQ1754" s="24"/>
      <c r="BR1754" s="24"/>
      <c r="BS1754" s="24"/>
      <c r="BT1754" s="24"/>
      <c r="BU1754" s="24"/>
      <c r="BV1754" s="24"/>
      <c r="BW1754" s="24"/>
      <c r="BX1754" s="24"/>
      <c r="BY1754" s="24"/>
      <c r="BZ1754" s="24"/>
      <c r="CA1754" s="24"/>
      <c r="CB1754" s="24"/>
      <c r="CC1754" s="24"/>
      <c r="CD1754" s="24"/>
      <c r="CE1754" s="24"/>
      <c r="CF1754" s="24"/>
      <c r="CG1754" s="24"/>
      <c r="CH1754" s="24"/>
      <c r="CI1754" s="24"/>
      <c r="CJ1754" s="24"/>
      <c r="CK1754" s="24"/>
      <c r="CL1754" s="24"/>
      <c r="CM1754" s="24"/>
      <c r="CN1754" s="24"/>
      <c r="CO1754" s="24"/>
      <c r="CP1754" s="24"/>
      <c r="CQ1754" s="24"/>
      <c r="CR1754" s="24"/>
      <c r="CS1754" s="24"/>
      <c r="CT1754" s="24"/>
      <c r="CU1754" s="24"/>
      <c r="CV1754" s="24"/>
      <c r="CW1754" s="24"/>
      <c r="CX1754" s="24"/>
      <c r="CY1754" s="24"/>
      <c r="CZ1754" s="24"/>
      <c r="DA1754" s="24"/>
      <c r="DB1754" s="24"/>
      <c r="DC1754" s="24"/>
      <c r="DD1754" s="24"/>
      <c r="DE1754" s="24"/>
      <c r="DF1754" s="26" t="s">
        <v>139</v>
      </c>
      <c r="DG1754" s="26" t="s">
        <v>139</v>
      </c>
      <c r="DH1754" s="26" t="s">
        <v>139</v>
      </c>
      <c r="DI1754" s="26" t="s">
        <v>139</v>
      </c>
      <c r="DJ1754" s="26" t="s">
        <v>139</v>
      </c>
      <c r="DK1754" s="26" t="s">
        <v>139</v>
      </c>
      <c r="DL1754" s="26" t="s">
        <v>139</v>
      </c>
      <c r="DM1754" s="26" t="s">
        <v>139</v>
      </c>
      <c r="DN1754" s="26" t="s">
        <v>139</v>
      </c>
      <c r="DO1754" s="26" t="s">
        <v>139</v>
      </c>
    </row>
    <row r="1755" spans="1:119" ht="20.100000000000001" customHeight="1" x14ac:dyDescent="0.25">
      <c r="A1755" s="29" t="str">
        <f t="shared" si="378"/>
        <v/>
      </c>
      <c r="B1755" s="29" t="str">
        <f t="shared" si="379"/>
        <v xml:space="preserve">Life Concern </v>
      </c>
      <c r="C1755" s="29">
        <f t="shared" si="380"/>
        <v>0</v>
      </c>
      <c r="D1755" s="30" t="str">
        <f t="shared" si="381"/>
        <v>Africa and the Middle East</v>
      </c>
      <c r="E1755" s="30" t="str">
        <f t="shared" si="382"/>
        <v>Nebbi, West Nile, Uganda</v>
      </c>
      <c r="F1755" s="31">
        <f t="shared" si="383"/>
        <v>0</v>
      </c>
      <c r="G1755" s="31">
        <f t="shared" si="384"/>
        <v>0</v>
      </c>
      <c r="H1755" s="31">
        <f t="shared" si="385"/>
        <v>0</v>
      </c>
      <c r="I1755" s="31">
        <f t="shared" si="386"/>
        <v>0</v>
      </c>
      <c r="J1755" s="31">
        <f t="shared" si="387"/>
        <v>0</v>
      </c>
      <c r="K1755" s="31">
        <f t="shared" si="388"/>
        <v>0</v>
      </c>
      <c r="L1755" s="31">
        <f t="shared" si="389"/>
        <v>0</v>
      </c>
      <c r="M1755" s="31">
        <f t="shared" si="390"/>
        <v>0</v>
      </c>
      <c r="N1755" s="31">
        <f t="shared" si="391"/>
        <v>0</v>
      </c>
      <c r="O1755" s="26" t="s">
        <v>16249</v>
      </c>
      <c r="P1755" s="26" t="s">
        <v>108</v>
      </c>
      <c r="Q1755" s="27">
        <v>41962</v>
      </c>
      <c r="R1755" s="24"/>
      <c r="S1755" s="24"/>
      <c r="T1755" s="26" t="s">
        <v>278</v>
      </c>
      <c r="U1755" s="24"/>
      <c r="V1755" s="26" t="s">
        <v>169</v>
      </c>
      <c r="W1755" s="26" t="s">
        <v>1028</v>
      </c>
      <c r="X1755" s="26" t="s">
        <v>9667</v>
      </c>
      <c r="Y1755" s="26" t="s">
        <v>9668</v>
      </c>
      <c r="Z1755" s="24"/>
      <c r="AA1755" s="24"/>
      <c r="AB1755" s="26" t="s">
        <v>15733</v>
      </c>
      <c r="AC1755" s="28">
        <v>857</v>
      </c>
      <c r="AD1755" s="26" t="s">
        <v>9669</v>
      </c>
      <c r="AE1755" s="26" t="s">
        <v>343</v>
      </c>
      <c r="AF1755" s="26" t="s">
        <v>120</v>
      </c>
      <c r="AG1755" s="26" t="s">
        <v>194</v>
      </c>
      <c r="AH1755" s="24"/>
      <c r="AI1755" s="28">
        <v>2572</v>
      </c>
      <c r="AJ1755" s="24"/>
      <c r="AK1755" s="24"/>
      <c r="AL1755" s="24"/>
      <c r="AM1755" s="24"/>
      <c r="AN1755" s="24"/>
      <c r="AO1755" s="24"/>
      <c r="AP1755" s="24"/>
      <c r="AQ1755" s="24"/>
      <c r="AR1755" s="24"/>
      <c r="AS1755" s="24"/>
      <c r="AT1755" s="24"/>
      <c r="AU1755" s="24"/>
      <c r="AV1755" s="24"/>
      <c r="AW1755" s="24"/>
      <c r="AX1755" s="24"/>
      <c r="AY1755" s="24"/>
      <c r="AZ1755" s="24"/>
      <c r="BA1755" s="24"/>
      <c r="BB1755" s="24"/>
      <c r="BC1755" s="26" t="s">
        <v>181</v>
      </c>
      <c r="BD1755" s="24"/>
      <c r="BE1755" s="24"/>
      <c r="BF1755" s="24"/>
      <c r="BG1755" s="24"/>
      <c r="BH1755" s="24"/>
      <c r="BI1755" s="24"/>
      <c r="BJ1755" s="24"/>
      <c r="BK1755" s="24"/>
      <c r="BL1755" s="24"/>
      <c r="BM1755" s="24"/>
      <c r="BN1755" s="24"/>
      <c r="BO1755" s="24"/>
      <c r="BP1755" s="24"/>
      <c r="BQ1755" s="24"/>
      <c r="BR1755" s="24"/>
      <c r="BS1755" s="24"/>
      <c r="BT1755" s="24"/>
      <c r="BU1755" s="24"/>
      <c r="BV1755" s="24"/>
      <c r="BW1755" s="24"/>
      <c r="BX1755" s="24"/>
      <c r="BY1755" s="24"/>
      <c r="BZ1755" s="24"/>
      <c r="CA1755" s="24"/>
      <c r="CB1755" s="24"/>
      <c r="CC1755" s="24"/>
      <c r="CD1755" s="24"/>
      <c r="CE1755" s="24"/>
      <c r="CF1755" s="24"/>
      <c r="CG1755" s="24"/>
      <c r="CH1755" s="24"/>
      <c r="CI1755" s="24"/>
      <c r="CJ1755" s="24"/>
      <c r="CK1755" s="24"/>
      <c r="CL1755" s="24"/>
      <c r="CM1755" s="24"/>
      <c r="CN1755" s="24"/>
      <c r="CO1755" s="24"/>
      <c r="CP1755" s="24"/>
      <c r="CQ1755" s="24"/>
      <c r="CR1755" s="24"/>
      <c r="CS1755" s="24"/>
      <c r="CT1755" s="24"/>
      <c r="CU1755" s="24"/>
      <c r="CV1755" s="24"/>
      <c r="CW1755" s="24"/>
      <c r="CX1755" s="24"/>
      <c r="CY1755" s="24"/>
      <c r="CZ1755" s="24"/>
      <c r="DA1755" s="24"/>
      <c r="DB1755" s="24"/>
      <c r="DC1755" s="24"/>
      <c r="DD1755" s="24"/>
      <c r="DE1755" s="24"/>
      <c r="DF1755" s="26" t="s">
        <v>139</v>
      </c>
      <c r="DG1755" s="26" t="s">
        <v>139</v>
      </c>
      <c r="DH1755" s="26" t="s">
        <v>139</v>
      </c>
      <c r="DI1755" s="26" t="s">
        <v>139</v>
      </c>
      <c r="DJ1755" s="26" t="s">
        <v>139</v>
      </c>
      <c r="DK1755" s="26" t="s">
        <v>139</v>
      </c>
      <c r="DL1755" s="26" t="s">
        <v>139</v>
      </c>
      <c r="DM1755" s="26" t="s">
        <v>139</v>
      </c>
      <c r="DN1755" s="26" t="s">
        <v>139</v>
      </c>
      <c r="DO1755" s="26" t="s">
        <v>139</v>
      </c>
    </row>
    <row r="1756" spans="1:119" ht="20.100000000000001" customHeight="1" x14ac:dyDescent="0.25">
      <c r="A1756" s="29" t="str">
        <f t="shared" si="378"/>
        <v>Life Concern 2</v>
      </c>
      <c r="B1756" s="29" t="str">
        <f t="shared" si="379"/>
        <v xml:space="preserve">Life Concern </v>
      </c>
      <c r="C1756" s="29">
        <f t="shared" si="380"/>
        <v>2</v>
      </c>
      <c r="D1756" s="30" t="str">
        <f t="shared" si="381"/>
        <v>Africa and the Middle East</v>
      </c>
      <c r="E1756" s="30" t="str">
        <f t="shared" si="382"/>
        <v>Nebbi, West Nile, Uganda</v>
      </c>
      <c r="F1756" s="31">
        <f t="shared" si="383"/>
        <v>3</v>
      </c>
      <c r="G1756" s="31">
        <f t="shared" si="384"/>
        <v>2</v>
      </c>
      <c r="H1756" s="31">
        <f t="shared" si="385"/>
        <v>3</v>
      </c>
      <c r="I1756" s="31">
        <f t="shared" si="386"/>
        <v>3</v>
      </c>
      <c r="J1756" s="31">
        <f t="shared" si="387"/>
        <v>2</v>
      </c>
      <c r="K1756" s="31">
        <f t="shared" si="388"/>
        <v>2</v>
      </c>
      <c r="L1756" s="31">
        <f t="shared" si="389"/>
        <v>2</v>
      </c>
      <c r="M1756" s="31">
        <f t="shared" si="390"/>
        <v>1</v>
      </c>
      <c r="N1756" s="31">
        <f t="shared" si="391"/>
        <v>2.2999999999999998</v>
      </c>
      <c r="O1756" s="26" t="s">
        <v>9688</v>
      </c>
      <c r="P1756" s="26" t="s">
        <v>108</v>
      </c>
      <c r="Q1756" s="27">
        <v>42129</v>
      </c>
      <c r="R1756" s="26" t="s">
        <v>109</v>
      </c>
      <c r="S1756" s="26" t="s">
        <v>277</v>
      </c>
      <c r="T1756" s="26" t="s">
        <v>278</v>
      </c>
      <c r="U1756" s="26" t="s">
        <v>307</v>
      </c>
      <c r="V1756" s="26" t="s">
        <v>169</v>
      </c>
      <c r="W1756" s="26" t="s">
        <v>1028</v>
      </c>
      <c r="X1756" s="26" t="s">
        <v>9667</v>
      </c>
      <c r="Y1756" s="26" t="s">
        <v>9668</v>
      </c>
      <c r="Z1756" s="24"/>
      <c r="AA1756" s="24"/>
      <c r="AB1756" s="26" t="s">
        <v>117</v>
      </c>
      <c r="AC1756" s="28">
        <v>15000</v>
      </c>
      <c r="AD1756" s="26" t="s">
        <v>9669</v>
      </c>
      <c r="AE1756" s="26" t="s">
        <v>343</v>
      </c>
      <c r="AF1756" s="26" t="s">
        <v>120</v>
      </c>
      <c r="AG1756" s="26" t="s">
        <v>194</v>
      </c>
      <c r="AH1756" s="26" t="s">
        <v>143</v>
      </c>
      <c r="AI1756" s="28">
        <v>15000</v>
      </c>
      <c r="AJ1756" s="26" t="s">
        <v>9689</v>
      </c>
      <c r="AK1756" s="26" t="s">
        <v>9681</v>
      </c>
      <c r="AL1756" s="26" t="s">
        <v>9672</v>
      </c>
      <c r="AM1756" s="24"/>
      <c r="AN1756" s="24"/>
      <c r="AO1756" s="24"/>
      <c r="AP1756" s="24"/>
      <c r="AQ1756" s="24"/>
      <c r="AR1756" s="24"/>
      <c r="AS1756" s="24"/>
      <c r="AT1756" s="26" t="s">
        <v>9690</v>
      </c>
      <c r="AU1756" s="26" t="s">
        <v>9691</v>
      </c>
      <c r="AV1756" s="24"/>
      <c r="AW1756" s="28">
        <v>165000</v>
      </c>
      <c r="AX1756" s="26">
        <v>156</v>
      </c>
      <c r="AY1756" s="28">
        <v>80</v>
      </c>
      <c r="AZ1756" s="28">
        <v>50</v>
      </c>
      <c r="BA1756" s="26">
        <v>0</v>
      </c>
      <c r="BB1756" s="26" t="s">
        <v>148</v>
      </c>
      <c r="BC1756" s="26" t="s">
        <v>181</v>
      </c>
      <c r="BD1756" s="26" t="s">
        <v>125</v>
      </c>
      <c r="BE1756" s="24"/>
      <c r="BF1756" s="26" t="s">
        <v>3686</v>
      </c>
      <c r="BG1756" s="26" t="s">
        <v>1028</v>
      </c>
      <c r="BH1756" s="26" t="s">
        <v>802</v>
      </c>
      <c r="BI1756" s="26" t="s">
        <v>1028</v>
      </c>
      <c r="BJ1756" s="26" t="s">
        <v>9692</v>
      </c>
      <c r="BK1756" s="26" t="s">
        <v>1028</v>
      </c>
      <c r="BL1756" s="26" t="s">
        <v>1753</v>
      </c>
      <c r="BM1756" s="26" t="s">
        <v>191</v>
      </c>
      <c r="BN1756" s="24"/>
      <c r="BO1756" s="24"/>
      <c r="BP1756" s="24"/>
      <c r="BQ1756" s="24"/>
      <c r="BR1756" s="26">
        <v>3</v>
      </c>
      <c r="BS1756" s="26">
        <v>2</v>
      </c>
      <c r="BT1756" s="26">
        <v>3</v>
      </c>
      <c r="BU1756" s="26">
        <v>3</v>
      </c>
      <c r="BV1756" s="26">
        <v>2</v>
      </c>
      <c r="BW1756" s="26">
        <v>2</v>
      </c>
      <c r="BX1756" s="26">
        <v>2</v>
      </c>
      <c r="BY1756" s="26">
        <v>1</v>
      </c>
      <c r="BZ1756" s="24"/>
      <c r="CA1756" s="24"/>
      <c r="CB1756" s="24"/>
      <c r="CC1756" s="24"/>
      <c r="CD1756" s="24"/>
      <c r="CE1756" s="24"/>
      <c r="CF1756" s="24"/>
      <c r="CG1756" s="24"/>
      <c r="CH1756" s="24"/>
      <c r="CI1756" s="24"/>
      <c r="CJ1756" s="24"/>
      <c r="CK1756" s="24"/>
      <c r="CL1756" s="24"/>
      <c r="CM1756" s="24"/>
      <c r="CN1756" s="24"/>
      <c r="CO1756" s="24"/>
      <c r="CP1756" s="24"/>
      <c r="CQ1756" s="24"/>
      <c r="CR1756" s="24"/>
      <c r="CS1756" s="24"/>
      <c r="CT1756" s="24"/>
      <c r="CU1756" s="24"/>
      <c r="CV1756" s="24"/>
      <c r="CW1756" s="24"/>
      <c r="CX1756" s="24"/>
      <c r="CY1756" s="24"/>
      <c r="CZ1756" s="24"/>
      <c r="DA1756" s="24"/>
      <c r="DB1756" s="24"/>
      <c r="DC1756" s="24"/>
      <c r="DD1756" s="24"/>
      <c r="DE1756" s="24"/>
      <c r="DF1756" s="26" t="s">
        <v>120</v>
      </c>
      <c r="DG1756" s="26" t="s">
        <v>120</v>
      </c>
      <c r="DH1756" s="26" t="s">
        <v>139</v>
      </c>
      <c r="DI1756" s="26" t="s">
        <v>139</v>
      </c>
      <c r="DJ1756" s="26" t="s">
        <v>120</v>
      </c>
      <c r="DK1756" s="26" t="s">
        <v>139</v>
      </c>
      <c r="DL1756" s="26" t="s">
        <v>139</v>
      </c>
      <c r="DM1756" s="26" t="s">
        <v>139</v>
      </c>
      <c r="DN1756" s="26" t="s">
        <v>139</v>
      </c>
      <c r="DO1756" s="26" t="s">
        <v>139</v>
      </c>
    </row>
    <row r="1757" spans="1:119" ht="20.100000000000001" customHeight="1" x14ac:dyDescent="0.25">
      <c r="A1757" s="29" t="str">
        <f t="shared" si="378"/>
        <v/>
      </c>
      <c r="B1757" s="29" t="str">
        <f t="shared" si="379"/>
        <v xml:space="preserve">Life Concern </v>
      </c>
      <c r="C1757" s="29">
        <f t="shared" si="380"/>
        <v>0</v>
      </c>
      <c r="D1757" s="30" t="str">
        <f t="shared" si="381"/>
        <v>Africa and the Middle East</v>
      </c>
      <c r="E1757" s="30" t="str">
        <f t="shared" si="382"/>
        <v>Nebbi, West Nile, Uganda</v>
      </c>
      <c r="F1757" s="31">
        <f t="shared" si="383"/>
        <v>0</v>
      </c>
      <c r="G1757" s="31">
        <f t="shared" si="384"/>
        <v>0</v>
      </c>
      <c r="H1757" s="31">
        <f t="shared" si="385"/>
        <v>0</v>
      </c>
      <c r="I1757" s="31">
        <f t="shared" si="386"/>
        <v>0</v>
      </c>
      <c r="J1757" s="31">
        <f t="shared" si="387"/>
        <v>0</v>
      </c>
      <c r="K1757" s="31">
        <f t="shared" si="388"/>
        <v>0</v>
      </c>
      <c r="L1757" s="31">
        <f t="shared" si="389"/>
        <v>0</v>
      </c>
      <c r="M1757" s="31">
        <f t="shared" si="390"/>
        <v>0</v>
      </c>
      <c r="N1757" s="31">
        <f t="shared" si="391"/>
        <v>0</v>
      </c>
      <c r="O1757" s="26" t="s">
        <v>16250</v>
      </c>
      <c r="P1757" s="26" t="s">
        <v>108</v>
      </c>
      <c r="Q1757" s="27">
        <v>42088</v>
      </c>
      <c r="R1757" s="24"/>
      <c r="S1757" s="24"/>
      <c r="T1757" s="26" t="s">
        <v>278</v>
      </c>
      <c r="U1757" s="24"/>
      <c r="V1757" s="26" t="s">
        <v>169</v>
      </c>
      <c r="W1757" s="26" t="s">
        <v>1028</v>
      </c>
      <c r="X1757" s="26" t="s">
        <v>9667</v>
      </c>
      <c r="Y1757" s="26" t="s">
        <v>9668</v>
      </c>
      <c r="Z1757" s="24"/>
      <c r="AA1757" s="24"/>
      <c r="AB1757" s="26" t="s">
        <v>15736</v>
      </c>
      <c r="AC1757" s="28">
        <v>460</v>
      </c>
      <c r="AD1757" s="26" t="s">
        <v>9669</v>
      </c>
      <c r="AE1757" s="26" t="s">
        <v>343</v>
      </c>
      <c r="AF1757" s="26" t="s">
        <v>120</v>
      </c>
      <c r="AG1757" s="26" t="s">
        <v>194</v>
      </c>
      <c r="AH1757" s="24"/>
      <c r="AI1757" s="28">
        <v>460</v>
      </c>
      <c r="AJ1757" s="24"/>
      <c r="AK1757" s="24"/>
      <c r="AL1757" s="24"/>
      <c r="AM1757" s="24"/>
      <c r="AN1757" s="24"/>
      <c r="AO1757" s="24"/>
      <c r="AP1757" s="24"/>
      <c r="AQ1757" s="24"/>
      <c r="AR1757" s="24"/>
      <c r="AS1757" s="24"/>
      <c r="AT1757" s="24"/>
      <c r="AU1757" s="24"/>
      <c r="AV1757" s="24"/>
      <c r="AW1757" s="24"/>
      <c r="AX1757" s="24"/>
      <c r="AY1757" s="24"/>
      <c r="AZ1757" s="24"/>
      <c r="BA1757" s="24"/>
      <c r="BB1757" s="24"/>
      <c r="BC1757" s="26" t="s">
        <v>181</v>
      </c>
      <c r="BD1757" s="24"/>
      <c r="BE1757" s="24"/>
      <c r="BF1757" s="24"/>
      <c r="BG1757" s="24"/>
      <c r="BH1757" s="24"/>
      <c r="BI1757" s="24"/>
      <c r="BJ1757" s="24"/>
      <c r="BK1757" s="24"/>
      <c r="BL1757" s="24"/>
      <c r="BM1757" s="24"/>
      <c r="BN1757" s="24"/>
      <c r="BO1757" s="24"/>
      <c r="BP1757" s="24"/>
      <c r="BQ1757" s="24"/>
      <c r="BR1757" s="24"/>
      <c r="BS1757" s="24"/>
      <c r="BT1757" s="24"/>
      <c r="BU1757" s="24"/>
      <c r="BV1757" s="24"/>
      <c r="BW1757" s="24"/>
      <c r="BX1757" s="24"/>
      <c r="BY1757" s="24"/>
      <c r="BZ1757" s="24"/>
      <c r="CA1757" s="24"/>
      <c r="CB1757" s="24"/>
      <c r="CC1757" s="24"/>
      <c r="CD1757" s="24"/>
      <c r="CE1757" s="24"/>
      <c r="CF1757" s="24"/>
      <c r="CG1757" s="24"/>
      <c r="CH1757" s="24"/>
      <c r="CI1757" s="24"/>
      <c r="CJ1757" s="24"/>
      <c r="CK1757" s="24"/>
      <c r="CL1757" s="24"/>
      <c r="CM1757" s="24"/>
      <c r="CN1757" s="24"/>
      <c r="CO1757" s="24"/>
      <c r="CP1757" s="24"/>
      <c r="CQ1757" s="24"/>
      <c r="CR1757" s="24"/>
      <c r="CS1757" s="24"/>
      <c r="CT1757" s="24"/>
      <c r="CU1757" s="24"/>
      <c r="CV1757" s="24"/>
      <c r="CW1757" s="24"/>
      <c r="CX1757" s="24"/>
      <c r="CY1757" s="24"/>
      <c r="CZ1757" s="24"/>
      <c r="DA1757" s="24"/>
      <c r="DB1757" s="24"/>
      <c r="DC1757" s="24"/>
      <c r="DD1757" s="24"/>
      <c r="DE1757" s="24"/>
      <c r="DF1757" s="26" t="s">
        <v>139</v>
      </c>
      <c r="DG1757" s="26" t="s">
        <v>139</v>
      </c>
      <c r="DH1757" s="26" t="s">
        <v>139</v>
      </c>
      <c r="DI1757" s="26" t="s">
        <v>139</v>
      </c>
      <c r="DJ1757" s="26" t="s">
        <v>139</v>
      </c>
      <c r="DK1757" s="26" t="s">
        <v>139</v>
      </c>
      <c r="DL1757" s="26" t="s">
        <v>139</v>
      </c>
      <c r="DM1757" s="26" t="s">
        <v>139</v>
      </c>
      <c r="DN1757" s="26" t="s">
        <v>139</v>
      </c>
      <c r="DO1757" s="26" t="s">
        <v>139</v>
      </c>
    </row>
    <row r="1758" spans="1:119" ht="20.100000000000001" customHeight="1" x14ac:dyDescent="0.25">
      <c r="A1758" s="29" t="str">
        <f t="shared" si="378"/>
        <v/>
      </c>
      <c r="B1758" s="29" t="str">
        <f t="shared" si="379"/>
        <v xml:space="preserve">Life Concern </v>
      </c>
      <c r="C1758" s="29">
        <f t="shared" si="380"/>
        <v>0</v>
      </c>
      <c r="D1758" s="30" t="str">
        <f t="shared" si="381"/>
        <v>Africa and the Middle East</v>
      </c>
      <c r="E1758" s="30" t="str">
        <f t="shared" si="382"/>
        <v>Nebbi, West Nile, Uganda</v>
      </c>
      <c r="F1758" s="31">
        <f t="shared" si="383"/>
        <v>0</v>
      </c>
      <c r="G1758" s="31">
        <f t="shared" si="384"/>
        <v>0</v>
      </c>
      <c r="H1758" s="31">
        <f t="shared" si="385"/>
        <v>0</v>
      </c>
      <c r="I1758" s="31">
        <f t="shared" si="386"/>
        <v>0</v>
      </c>
      <c r="J1758" s="31">
        <f t="shared" si="387"/>
        <v>0</v>
      </c>
      <c r="K1758" s="31">
        <f t="shared" si="388"/>
        <v>0</v>
      </c>
      <c r="L1758" s="31">
        <f t="shared" si="389"/>
        <v>0</v>
      </c>
      <c r="M1758" s="31">
        <f t="shared" si="390"/>
        <v>0</v>
      </c>
      <c r="N1758" s="31">
        <f t="shared" si="391"/>
        <v>0</v>
      </c>
      <c r="O1758" s="26" t="s">
        <v>16251</v>
      </c>
      <c r="P1758" s="26" t="s">
        <v>108</v>
      </c>
      <c r="Q1758" s="27">
        <v>42088</v>
      </c>
      <c r="R1758" s="24"/>
      <c r="S1758" s="24"/>
      <c r="T1758" s="26" t="s">
        <v>278</v>
      </c>
      <c r="U1758" s="24"/>
      <c r="V1758" s="26" t="s">
        <v>169</v>
      </c>
      <c r="W1758" s="26" t="s">
        <v>1028</v>
      </c>
      <c r="X1758" s="26" t="s">
        <v>9667</v>
      </c>
      <c r="Y1758" s="26" t="s">
        <v>9668</v>
      </c>
      <c r="Z1758" s="24"/>
      <c r="AA1758" s="24"/>
      <c r="AB1758" s="26" t="s">
        <v>15736</v>
      </c>
      <c r="AC1758" s="28">
        <v>264</v>
      </c>
      <c r="AD1758" s="26" t="s">
        <v>9669</v>
      </c>
      <c r="AE1758" s="26" t="s">
        <v>343</v>
      </c>
      <c r="AF1758" s="26" t="s">
        <v>120</v>
      </c>
      <c r="AG1758" s="26" t="s">
        <v>194</v>
      </c>
      <c r="AH1758" s="24"/>
      <c r="AI1758" s="28">
        <v>264</v>
      </c>
      <c r="AJ1758" s="24"/>
      <c r="AK1758" s="24"/>
      <c r="AL1758" s="24"/>
      <c r="AM1758" s="24"/>
      <c r="AN1758" s="24"/>
      <c r="AO1758" s="24"/>
      <c r="AP1758" s="24"/>
      <c r="AQ1758" s="24"/>
      <c r="AR1758" s="24"/>
      <c r="AS1758" s="24"/>
      <c r="AT1758" s="24"/>
      <c r="AU1758" s="24"/>
      <c r="AV1758" s="24"/>
      <c r="AW1758" s="24"/>
      <c r="AX1758" s="24"/>
      <c r="AY1758" s="24"/>
      <c r="AZ1758" s="24"/>
      <c r="BA1758" s="24"/>
      <c r="BB1758" s="24"/>
      <c r="BC1758" s="26" t="s">
        <v>181</v>
      </c>
      <c r="BD1758" s="24"/>
      <c r="BE1758" s="24"/>
      <c r="BF1758" s="24"/>
      <c r="BG1758" s="24"/>
      <c r="BH1758" s="24"/>
      <c r="BI1758" s="24"/>
      <c r="BJ1758" s="24"/>
      <c r="BK1758" s="24"/>
      <c r="BL1758" s="24"/>
      <c r="BM1758" s="24"/>
      <c r="BN1758" s="24"/>
      <c r="BO1758" s="24"/>
      <c r="BP1758" s="24"/>
      <c r="BQ1758" s="24"/>
      <c r="BR1758" s="24"/>
      <c r="BS1758" s="24"/>
      <c r="BT1758" s="24"/>
      <c r="BU1758" s="24"/>
      <c r="BV1758" s="24"/>
      <c r="BW1758" s="24"/>
      <c r="BX1758" s="24"/>
      <c r="BY1758" s="24"/>
      <c r="BZ1758" s="24"/>
      <c r="CA1758" s="24"/>
      <c r="CB1758" s="24"/>
      <c r="CC1758" s="24"/>
      <c r="CD1758" s="24"/>
      <c r="CE1758" s="24"/>
      <c r="CF1758" s="24"/>
      <c r="CG1758" s="24"/>
      <c r="CH1758" s="24"/>
      <c r="CI1758" s="24"/>
      <c r="CJ1758" s="24"/>
      <c r="CK1758" s="24"/>
      <c r="CL1758" s="24"/>
      <c r="CM1758" s="24"/>
      <c r="CN1758" s="24"/>
      <c r="CO1758" s="24"/>
      <c r="CP1758" s="24"/>
      <c r="CQ1758" s="24"/>
      <c r="CR1758" s="24"/>
      <c r="CS1758" s="24"/>
      <c r="CT1758" s="24"/>
      <c r="CU1758" s="24"/>
      <c r="CV1758" s="24"/>
      <c r="CW1758" s="24"/>
      <c r="CX1758" s="24"/>
      <c r="CY1758" s="24"/>
      <c r="CZ1758" s="24"/>
      <c r="DA1758" s="24"/>
      <c r="DB1758" s="24"/>
      <c r="DC1758" s="24"/>
      <c r="DD1758" s="24"/>
      <c r="DE1758" s="24"/>
      <c r="DF1758" s="26" t="s">
        <v>139</v>
      </c>
      <c r="DG1758" s="26" t="s">
        <v>139</v>
      </c>
      <c r="DH1758" s="26" t="s">
        <v>139</v>
      </c>
      <c r="DI1758" s="26" t="s">
        <v>139</v>
      </c>
      <c r="DJ1758" s="26" t="s">
        <v>139</v>
      </c>
      <c r="DK1758" s="26" t="s">
        <v>139</v>
      </c>
      <c r="DL1758" s="26" t="s">
        <v>139</v>
      </c>
      <c r="DM1758" s="26" t="s">
        <v>139</v>
      </c>
      <c r="DN1758" s="26" t="s">
        <v>139</v>
      </c>
      <c r="DO1758" s="26" t="s">
        <v>139</v>
      </c>
    </row>
    <row r="1759" spans="1:119" ht="20.100000000000001" customHeight="1" x14ac:dyDescent="0.25">
      <c r="A1759" s="29" t="str">
        <f t="shared" si="378"/>
        <v>Life Concern 1</v>
      </c>
      <c r="B1759" s="29" t="str">
        <f t="shared" si="379"/>
        <v xml:space="preserve">Life Concern </v>
      </c>
      <c r="C1759" s="29">
        <f t="shared" si="380"/>
        <v>1</v>
      </c>
      <c r="D1759" s="30" t="str">
        <f t="shared" si="381"/>
        <v>Africa and the Middle East</v>
      </c>
      <c r="E1759" s="30" t="str">
        <f t="shared" si="382"/>
        <v>Nebbi, West Nile, Uganda</v>
      </c>
      <c r="F1759" s="31">
        <f t="shared" si="383"/>
        <v>2</v>
      </c>
      <c r="G1759" s="31">
        <f t="shared" si="384"/>
        <v>1</v>
      </c>
      <c r="H1759" s="31">
        <f t="shared" si="385"/>
        <v>2</v>
      </c>
      <c r="I1759" s="31">
        <f t="shared" si="386"/>
        <v>2</v>
      </c>
      <c r="J1759" s="31">
        <f t="shared" si="387"/>
        <v>1</v>
      </c>
      <c r="K1759" s="31">
        <f t="shared" si="388"/>
        <v>1</v>
      </c>
      <c r="L1759" s="31">
        <f t="shared" si="389"/>
        <v>2</v>
      </c>
      <c r="M1759" s="31">
        <f t="shared" si="390"/>
        <v>1</v>
      </c>
      <c r="N1759" s="31">
        <f t="shared" si="391"/>
        <v>1.5</v>
      </c>
      <c r="O1759" s="26" t="s">
        <v>9693</v>
      </c>
      <c r="P1759" s="26" t="s">
        <v>108</v>
      </c>
      <c r="Q1759" s="27">
        <v>41771</v>
      </c>
      <c r="R1759" s="26" t="s">
        <v>155</v>
      </c>
      <c r="S1759" s="26" t="s">
        <v>193</v>
      </c>
      <c r="T1759" s="26" t="s">
        <v>194</v>
      </c>
      <c r="U1759" s="26" t="s">
        <v>307</v>
      </c>
      <c r="V1759" s="26" t="s">
        <v>169</v>
      </c>
      <c r="W1759" s="26" t="s">
        <v>1028</v>
      </c>
      <c r="X1759" s="26" t="s">
        <v>9667</v>
      </c>
      <c r="Y1759" s="26" t="s">
        <v>9668</v>
      </c>
      <c r="Z1759" s="24"/>
      <c r="AA1759" s="24"/>
      <c r="AB1759" s="26" t="s">
        <v>117</v>
      </c>
      <c r="AC1759" s="28">
        <v>10000</v>
      </c>
      <c r="AD1759" s="26" t="s">
        <v>9669</v>
      </c>
      <c r="AE1759" s="26" t="s">
        <v>343</v>
      </c>
      <c r="AF1759" s="26" t="s">
        <v>120</v>
      </c>
      <c r="AG1759" s="26" t="s">
        <v>194</v>
      </c>
      <c r="AH1759" s="26" t="s">
        <v>158</v>
      </c>
      <c r="AI1759" s="28">
        <v>10000</v>
      </c>
      <c r="AJ1759" s="26" t="s">
        <v>9694</v>
      </c>
      <c r="AK1759" s="26" t="s">
        <v>9695</v>
      </c>
      <c r="AL1759" s="26" t="s">
        <v>9696</v>
      </c>
      <c r="AM1759" s="26" t="s">
        <v>9697</v>
      </c>
      <c r="AN1759" s="26" t="s">
        <v>9698</v>
      </c>
      <c r="AO1759" s="26" t="s">
        <v>9699</v>
      </c>
      <c r="AP1759" s="26" t="s">
        <v>9700</v>
      </c>
      <c r="AQ1759" s="24"/>
      <c r="AR1759" s="24"/>
      <c r="AS1759" s="24"/>
      <c r="AT1759" s="24"/>
      <c r="AU1759" s="24"/>
      <c r="AV1759" s="24"/>
      <c r="AW1759" s="28">
        <v>79500</v>
      </c>
      <c r="AX1759" s="26">
        <v>132</v>
      </c>
      <c r="AY1759" s="28">
        <v>75</v>
      </c>
      <c r="AZ1759" s="28">
        <v>57</v>
      </c>
      <c r="BA1759" s="26">
        <v>0</v>
      </c>
      <c r="BB1759" s="26" t="s">
        <v>148</v>
      </c>
      <c r="BC1759" s="26" t="s">
        <v>181</v>
      </c>
      <c r="BD1759" s="24"/>
      <c r="BE1759" s="24"/>
      <c r="BF1759" s="26" t="s">
        <v>802</v>
      </c>
      <c r="BG1759" s="26" t="s">
        <v>449</v>
      </c>
      <c r="BH1759" s="26" t="s">
        <v>9701</v>
      </c>
      <c r="BI1759" s="26" t="s">
        <v>1028</v>
      </c>
      <c r="BJ1759" s="26" t="s">
        <v>9702</v>
      </c>
      <c r="BK1759" s="26" t="s">
        <v>1028</v>
      </c>
      <c r="BL1759" s="26" t="s">
        <v>9703</v>
      </c>
      <c r="BM1759" s="26" t="s">
        <v>1028</v>
      </c>
      <c r="BN1759" s="26" t="s">
        <v>1753</v>
      </c>
      <c r="BO1759" s="26" t="s">
        <v>1028</v>
      </c>
      <c r="BP1759" s="24"/>
      <c r="BQ1759" s="24"/>
      <c r="BR1759" s="26">
        <v>2</v>
      </c>
      <c r="BS1759" s="26">
        <v>1</v>
      </c>
      <c r="BT1759" s="26">
        <v>2</v>
      </c>
      <c r="BU1759" s="26">
        <v>2</v>
      </c>
      <c r="BV1759" s="26">
        <v>1</v>
      </c>
      <c r="BW1759" s="26">
        <v>1</v>
      </c>
      <c r="BX1759" s="26">
        <v>2</v>
      </c>
      <c r="BY1759" s="26">
        <v>1</v>
      </c>
      <c r="BZ1759" s="24"/>
      <c r="CA1759" s="24"/>
      <c r="CB1759" s="24"/>
      <c r="CC1759" s="24"/>
      <c r="CD1759" s="24"/>
      <c r="CE1759" s="24"/>
      <c r="CF1759" s="24"/>
      <c r="CG1759" s="24"/>
      <c r="CH1759" s="24"/>
      <c r="CI1759" s="24"/>
      <c r="CJ1759" s="24"/>
      <c r="CK1759" s="24"/>
      <c r="CL1759" s="24"/>
      <c r="CM1759" s="24"/>
      <c r="CN1759" s="24"/>
      <c r="CO1759" s="24"/>
      <c r="CP1759" s="24"/>
      <c r="CQ1759" s="24"/>
      <c r="CR1759" s="24"/>
      <c r="CS1759" s="24"/>
      <c r="CT1759" s="24"/>
      <c r="CU1759" s="24"/>
      <c r="CV1759" s="24"/>
      <c r="CW1759" s="24"/>
      <c r="CX1759" s="24"/>
      <c r="CY1759" s="24"/>
      <c r="CZ1759" s="24"/>
      <c r="DA1759" s="24"/>
      <c r="DB1759" s="24"/>
      <c r="DC1759" s="24"/>
      <c r="DD1759" s="24"/>
      <c r="DE1759" s="24"/>
      <c r="DF1759" s="26" t="s">
        <v>120</v>
      </c>
      <c r="DG1759" s="26" t="s">
        <v>120</v>
      </c>
      <c r="DH1759" s="26" t="s">
        <v>139</v>
      </c>
      <c r="DI1759" s="26" t="s">
        <v>139</v>
      </c>
      <c r="DJ1759" s="26" t="s">
        <v>120</v>
      </c>
      <c r="DK1759" s="26" t="s">
        <v>139</v>
      </c>
      <c r="DL1759" s="26" t="s">
        <v>139</v>
      </c>
      <c r="DM1759" s="26" t="s">
        <v>139</v>
      </c>
      <c r="DN1759" s="26" t="s">
        <v>139</v>
      </c>
      <c r="DO1759" s="26" t="s">
        <v>139</v>
      </c>
    </row>
    <row r="1760" spans="1:119" ht="20.100000000000001" customHeight="1" x14ac:dyDescent="0.25">
      <c r="A1760" s="29" t="str">
        <f t="shared" si="378"/>
        <v>Life Home Project Foundation8</v>
      </c>
      <c r="B1760" s="29" t="str">
        <f t="shared" si="379"/>
        <v>Life Home Project Foundation</v>
      </c>
      <c r="C1760" s="29">
        <f t="shared" si="380"/>
        <v>8</v>
      </c>
      <c r="D1760" s="30" t="str">
        <f t="shared" si="381"/>
        <v>East and Southeast Asia</v>
      </c>
      <c r="E1760" s="30" t="str">
        <f t="shared" si="382"/>
        <v>Phuket, Thailand</v>
      </c>
      <c r="F1760" s="31">
        <f t="shared" si="383"/>
        <v>2</v>
      </c>
      <c r="G1760" s="31">
        <f t="shared" si="384"/>
        <v>2</v>
      </c>
      <c r="H1760" s="31">
        <f t="shared" si="385"/>
        <v>3</v>
      </c>
      <c r="I1760" s="31">
        <f t="shared" si="386"/>
        <v>3</v>
      </c>
      <c r="J1760" s="31">
        <f t="shared" si="387"/>
        <v>3</v>
      </c>
      <c r="K1760" s="31">
        <f t="shared" si="388"/>
        <v>3</v>
      </c>
      <c r="L1760" s="31">
        <f t="shared" si="389"/>
        <v>3</v>
      </c>
      <c r="M1760" s="31">
        <f t="shared" si="390"/>
        <v>3</v>
      </c>
      <c r="N1760" s="31">
        <f t="shared" si="391"/>
        <v>2.8</v>
      </c>
      <c r="O1760" s="26" t="s">
        <v>9704</v>
      </c>
      <c r="P1760" s="26" t="s">
        <v>108</v>
      </c>
      <c r="Q1760" s="27">
        <v>41400</v>
      </c>
      <c r="R1760" s="26" t="s">
        <v>305</v>
      </c>
      <c r="S1760" s="26" t="s">
        <v>206</v>
      </c>
      <c r="T1760" s="26" t="s">
        <v>207</v>
      </c>
      <c r="U1760" s="26" t="s">
        <v>833</v>
      </c>
      <c r="V1760" s="26" t="s">
        <v>469</v>
      </c>
      <c r="W1760" s="26" t="s">
        <v>938</v>
      </c>
      <c r="X1760" s="26" t="s">
        <v>9705</v>
      </c>
      <c r="Y1760" s="26" t="s">
        <v>9706</v>
      </c>
      <c r="Z1760" s="24"/>
      <c r="AA1760" s="24"/>
      <c r="AB1760" s="26" t="s">
        <v>117</v>
      </c>
      <c r="AC1760" s="28">
        <v>18000</v>
      </c>
      <c r="AD1760" s="24"/>
      <c r="AE1760" s="24"/>
      <c r="AF1760" s="26" t="s">
        <v>120</v>
      </c>
      <c r="AG1760" s="26" t="s">
        <v>312</v>
      </c>
      <c r="AH1760" s="26" t="s">
        <v>906</v>
      </c>
      <c r="AI1760" s="28">
        <v>18000</v>
      </c>
      <c r="AJ1760" s="26" t="s">
        <v>9707</v>
      </c>
      <c r="AK1760" s="26" t="s">
        <v>9708</v>
      </c>
      <c r="AL1760" s="26" t="s">
        <v>9709</v>
      </c>
      <c r="AM1760" s="24"/>
      <c r="AN1760" s="24"/>
      <c r="AO1760" s="24"/>
      <c r="AP1760" s="24"/>
      <c r="AQ1760" s="24"/>
      <c r="AR1760" s="26" t="s">
        <v>9710</v>
      </c>
      <c r="AS1760" s="24"/>
      <c r="AT1760" s="24"/>
      <c r="AU1760" s="24"/>
      <c r="AV1760" s="24"/>
      <c r="AW1760" s="28">
        <v>100000</v>
      </c>
      <c r="AX1760" s="26">
        <v>149</v>
      </c>
      <c r="AY1760" s="28">
        <v>40</v>
      </c>
      <c r="AZ1760" s="28">
        <v>40</v>
      </c>
      <c r="BA1760" s="26">
        <v>0</v>
      </c>
      <c r="BB1760" s="26" t="s">
        <v>148</v>
      </c>
      <c r="BC1760" s="26" t="s">
        <v>9711</v>
      </c>
      <c r="BD1760" s="24"/>
      <c r="BE1760" s="24"/>
      <c r="BF1760" s="24"/>
      <c r="BG1760" s="24"/>
      <c r="BH1760" s="24"/>
      <c r="BI1760" s="24"/>
      <c r="BJ1760" s="24"/>
      <c r="BK1760" s="24"/>
      <c r="BL1760" s="24"/>
      <c r="BM1760" s="24"/>
      <c r="BN1760" s="24"/>
      <c r="BO1760" s="24"/>
      <c r="BP1760" s="24"/>
      <c r="BQ1760" s="24"/>
      <c r="BR1760" s="26">
        <v>2</v>
      </c>
      <c r="BS1760" s="26">
        <v>2</v>
      </c>
      <c r="BT1760" s="26">
        <v>3</v>
      </c>
      <c r="BU1760" s="26">
        <v>3</v>
      </c>
      <c r="BV1760" s="26">
        <v>3</v>
      </c>
      <c r="BW1760" s="26">
        <v>3</v>
      </c>
      <c r="BX1760" s="26">
        <v>3</v>
      </c>
      <c r="BY1760" s="26">
        <v>3</v>
      </c>
      <c r="BZ1760" s="24"/>
      <c r="CA1760" s="24"/>
      <c r="CB1760" s="24"/>
      <c r="CC1760" s="24"/>
      <c r="CD1760" s="24"/>
      <c r="CE1760" s="24"/>
      <c r="CF1760" s="24"/>
      <c r="CG1760" s="24"/>
      <c r="CH1760" s="24"/>
      <c r="CI1760" s="24"/>
      <c r="CJ1760" s="24"/>
      <c r="CK1760" s="24"/>
      <c r="CL1760" s="24"/>
      <c r="CM1760" s="24"/>
      <c r="CN1760" s="24"/>
      <c r="CO1760" s="24"/>
      <c r="CP1760" s="24"/>
      <c r="CQ1760" s="24"/>
      <c r="CR1760" s="24"/>
      <c r="CS1760" s="24"/>
      <c r="CT1760" s="24"/>
      <c r="CU1760" s="24"/>
      <c r="CV1760" s="24"/>
      <c r="CW1760" s="24"/>
      <c r="CX1760" s="24"/>
      <c r="CY1760" s="24"/>
      <c r="CZ1760" s="24"/>
      <c r="DA1760" s="24"/>
      <c r="DB1760" s="24"/>
      <c r="DC1760" s="24"/>
      <c r="DD1760" s="24"/>
      <c r="DE1760" s="24"/>
      <c r="DF1760" s="26" t="s">
        <v>139</v>
      </c>
      <c r="DG1760" s="26" t="s">
        <v>120</v>
      </c>
      <c r="DH1760" s="26" t="s">
        <v>120</v>
      </c>
      <c r="DI1760" s="26" t="s">
        <v>139</v>
      </c>
      <c r="DJ1760" s="26" t="s">
        <v>139</v>
      </c>
      <c r="DK1760" s="26" t="s">
        <v>139</v>
      </c>
      <c r="DL1760" s="26" t="s">
        <v>139</v>
      </c>
      <c r="DM1760" s="26" t="s">
        <v>139</v>
      </c>
      <c r="DN1760" s="26" t="s">
        <v>139</v>
      </c>
      <c r="DO1760" s="26" t="s">
        <v>139</v>
      </c>
    </row>
    <row r="1761" spans="1:119" ht="20.100000000000001" customHeight="1" x14ac:dyDescent="0.25">
      <c r="A1761" s="29" t="str">
        <f t="shared" si="378"/>
        <v>Life Home Project Foundation7</v>
      </c>
      <c r="B1761" s="29" t="str">
        <f t="shared" si="379"/>
        <v>Life Home Project Foundation</v>
      </c>
      <c r="C1761" s="29">
        <f t="shared" si="380"/>
        <v>7</v>
      </c>
      <c r="D1761" s="30" t="str">
        <f t="shared" si="381"/>
        <v>East and Southeast Asia</v>
      </c>
      <c r="E1761" s="30" t="str">
        <f t="shared" si="382"/>
        <v>Phuket, Thailand</v>
      </c>
      <c r="F1761" s="31">
        <f t="shared" si="383"/>
        <v>3</v>
      </c>
      <c r="G1761" s="31">
        <f t="shared" si="384"/>
        <v>3</v>
      </c>
      <c r="H1761" s="31">
        <f t="shared" si="385"/>
        <v>3</v>
      </c>
      <c r="I1761" s="31">
        <f t="shared" si="386"/>
        <v>3</v>
      </c>
      <c r="J1761" s="31">
        <f t="shared" si="387"/>
        <v>3</v>
      </c>
      <c r="K1761" s="31">
        <f t="shared" si="388"/>
        <v>3</v>
      </c>
      <c r="L1761" s="31">
        <f t="shared" si="389"/>
        <v>4</v>
      </c>
      <c r="M1761" s="31">
        <f t="shared" si="390"/>
        <v>3</v>
      </c>
      <c r="N1761" s="31">
        <f t="shared" si="391"/>
        <v>3.1</v>
      </c>
      <c r="O1761" s="26" t="s">
        <v>9712</v>
      </c>
      <c r="P1761" s="26" t="s">
        <v>108</v>
      </c>
      <c r="Q1761" s="27">
        <v>41038</v>
      </c>
      <c r="R1761" s="26" t="s">
        <v>166</v>
      </c>
      <c r="S1761" s="26" t="s">
        <v>217</v>
      </c>
      <c r="T1761" s="26" t="s">
        <v>175</v>
      </c>
      <c r="U1761" s="26" t="s">
        <v>833</v>
      </c>
      <c r="V1761" s="26" t="s">
        <v>469</v>
      </c>
      <c r="W1761" s="26" t="s">
        <v>938</v>
      </c>
      <c r="X1761" s="26" t="s">
        <v>9705</v>
      </c>
      <c r="Y1761" s="26" t="s">
        <v>9706</v>
      </c>
      <c r="Z1761" s="24"/>
      <c r="AA1761" s="24"/>
      <c r="AB1761" s="26" t="s">
        <v>117</v>
      </c>
      <c r="AC1761" s="28">
        <v>17000</v>
      </c>
      <c r="AD1761" s="24"/>
      <c r="AE1761" s="24"/>
      <c r="AF1761" s="26" t="s">
        <v>120</v>
      </c>
      <c r="AG1761" s="26" t="s">
        <v>312</v>
      </c>
      <c r="AH1761" s="26" t="s">
        <v>235</v>
      </c>
      <c r="AI1761" s="28">
        <v>17000</v>
      </c>
      <c r="AJ1761" s="24"/>
      <c r="AK1761" s="26" t="s">
        <v>9713</v>
      </c>
      <c r="AL1761" s="26" t="s">
        <v>9714</v>
      </c>
      <c r="AM1761" s="26" t="s">
        <v>9715</v>
      </c>
      <c r="AN1761" s="26" t="s">
        <v>9716</v>
      </c>
      <c r="AO1761" s="26" t="s">
        <v>9717</v>
      </c>
      <c r="AP1761" s="24"/>
      <c r="AQ1761" s="24"/>
      <c r="AR1761" s="24"/>
      <c r="AS1761" s="24"/>
      <c r="AT1761" s="24"/>
      <c r="AU1761" s="24"/>
      <c r="AV1761" s="24"/>
      <c r="AW1761" s="28">
        <v>153000</v>
      </c>
      <c r="AX1761" s="26">
        <v>149</v>
      </c>
      <c r="AY1761" s="28">
        <v>60</v>
      </c>
      <c r="AZ1761" s="28">
        <v>40</v>
      </c>
      <c r="BA1761" s="26">
        <v>0</v>
      </c>
      <c r="BB1761" s="26" t="s">
        <v>148</v>
      </c>
      <c r="BC1761" s="26" t="s">
        <v>9711</v>
      </c>
      <c r="BD1761" s="26" t="s">
        <v>125</v>
      </c>
      <c r="BE1761" s="24"/>
      <c r="BF1761" s="26" t="s">
        <v>9718</v>
      </c>
      <c r="BG1761" s="26" t="s">
        <v>938</v>
      </c>
      <c r="BH1761" s="26" t="s">
        <v>9719</v>
      </c>
      <c r="BI1761" s="26" t="s">
        <v>938</v>
      </c>
      <c r="BJ1761" s="24"/>
      <c r="BK1761" s="24"/>
      <c r="BL1761" s="24"/>
      <c r="BM1761" s="24"/>
      <c r="BN1761" s="24"/>
      <c r="BO1761" s="24"/>
      <c r="BP1761" s="24"/>
      <c r="BQ1761" s="24"/>
      <c r="BR1761" s="26">
        <v>3</v>
      </c>
      <c r="BS1761" s="26">
        <v>3</v>
      </c>
      <c r="BT1761" s="26">
        <v>3</v>
      </c>
      <c r="BU1761" s="26">
        <v>3</v>
      </c>
      <c r="BV1761" s="26">
        <v>3</v>
      </c>
      <c r="BW1761" s="26">
        <v>3</v>
      </c>
      <c r="BX1761" s="26">
        <v>4</v>
      </c>
      <c r="BY1761" s="26">
        <v>3</v>
      </c>
      <c r="BZ1761" s="24"/>
      <c r="CA1761" s="24"/>
      <c r="CB1761" s="24"/>
      <c r="CC1761" s="24"/>
      <c r="CD1761" s="24"/>
      <c r="CE1761" s="24"/>
      <c r="CF1761" s="24"/>
      <c r="CG1761" s="24"/>
      <c r="CH1761" s="24"/>
      <c r="CI1761" s="24"/>
      <c r="CJ1761" s="24"/>
      <c r="CK1761" s="24"/>
      <c r="CL1761" s="24"/>
      <c r="CM1761" s="24"/>
      <c r="CN1761" s="24"/>
      <c r="CO1761" s="24"/>
      <c r="CP1761" s="24"/>
      <c r="CQ1761" s="24"/>
      <c r="CR1761" s="24"/>
      <c r="CS1761" s="24"/>
      <c r="CT1761" s="24"/>
      <c r="CU1761" s="24"/>
      <c r="CV1761" s="24"/>
      <c r="CW1761" s="24"/>
      <c r="CX1761" s="24"/>
      <c r="CY1761" s="24"/>
      <c r="CZ1761" s="24"/>
      <c r="DA1761" s="24"/>
      <c r="DB1761" s="24"/>
      <c r="DC1761" s="24"/>
      <c r="DD1761" s="24"/>
      <c r="DE1761" s="24"/>
      <c r="DF1761" s="26" t="s">
        <v>139</v>
      </c>
      <c r="DG1761" s="26" t="s">
        <v>139</v>
      </c>
      <c r="DH1761" s="26" t="s">
        <v>120</v>
      </c>
      <c r="DI1761" s="26" t="s">
        <v>139</v>
      </c>
      <c r="DJ1761" s="26" t="s">
        <v>139</v>
      </c>
      <c r="DK1761" s="26" t="s">
        <v>139</v>
      </c>
      <c r="DL1761" s="26" t="s">
        <v>139</v>
      </c>
      <c r="DM1761" s="26" t="s">
        <v>139</v>
      </c>
      <c r="DN1761" s="26" t="s">
        <v>139</v>
      </c>
      <c r="DO1761" s="26" t="s">
        <v>139</v>
      </c>
    </row>
    <row r="1762" spans="1:119" ht="20.100000000000001" customHeight="1" x14ac:dyDescent="0.25">
      <c r="A1762" s="29" t="str">
        <f t="shared" si="378"/>
        <v>Life Home Project Foundation6</v>
      </c>
      <c r="B1762" s="29" t="str">
        <f t="shared" si="379"/>
        <v>Life Home Project Foundation</v>
      </c>
      <c r="C1762" s="29">
        <f t="shared" si="380"/>
        <v>6</v>
      </c>
      <c r="D1762" s="30" t="str">
        <f t="shared" si="381"/>
        <v>East and Southeast Asia</v>
      </c>
      <c r="E1762" s="30" t="str">
        <f t="shared" si="382"/>
        <v>Phuket, Thailand</v>
      </c>
      <c r="F1762" s="31">
        <f t="shared" si="383"/>
        <v>3</v>
      </c>
      <c r="G1762" s="31">
        <f t="shared" si="384"/>
        <v>3</v>
      </c>
      <c r="H1762" s="31">
        <f t="shared" si="385"/>
        <v>3</v>
      </c>
      <c r="I1762" s="31">
        <f t="shared" si="386"/>
        <v>3</v>
      </c>
      <c r="J1762" s="31">
        <f t="shared" si="387"/>
        <v>3</v>
      </c>
      <c r="K1762" s="31">
        <f t="shared" si="388"/>
        <v>3</v>
      </c>
      <c r="L1762" s="31">
        <f t="shared" si="389"/>
        <v>4</v>
      </c>
      <c r="M1762" s="31">
        <f t="shared" si="390"/>
        <v>3</v>
      </c>
      <c r="N1762" s="31">
        <f t="shared" si="391"/>
        <v>3.1</v>
      </c>
      <c r="O1762" s="26" t="s">
        <v>9720</v>
      </c>
      <c r="P1762" s="26" t="s">
        <v>108</v>
      </c>
      <c r="Q1762" s="27">
        <v>40672</v>
      </c>
      <c r="R1762" s="26" t="s">
        <v>166</v>
      </c>
      <c r="S1762" s="26" t="s">
        <v>409</v>
      </c>
      <c r="T1762" s="26" t="s">
        <v>333</v>
      </c>
      <c r="U1762" s="26" t="s">
        <v>833</v>
      </c>
      <c r="V1762" s="26" t="s">
        <v>469</v>
      </c>
      <c r="W1762" s="26" t="s">
        <v>938</v>
      </c>
      <c r="X1762" s="26" t="s">
        <v>9705</v>
      </c>
      <c r="Y1762" s="26" t="s">
        <v>9706</v>
      </c>
      <c r="Z1762" s="24"/>
      <c r="AA1762" s="24"/>
      <c r="AB1762" s="26" t="s">
        <v>117</v>
      </c>
      <c r="AC1762" s="28">
        <v>16000</v>
      </c>
      <c r="AD1762" s="24"/>
      <c r="AE1762" s="24"/>
      <c r="AF1762" s="26" t="s">
        <v>120</v>
      </c>
      <c r="AG1762" s="26" t="s">
        <v>312</v>
      </c>
      <c r="AH1762" s="26" t="s">
        <v>250</v>
      </c>
      <c r="AI1762" s="28">
        <v>16000</v>
      </c>
      <c r="AJ1762" s="24"/>
      <c r="AK1762" s="26" t="s">
        <v>9721</v>
      </c>
      <c r="AL1762" s="26" t="s">
        <v>9714</v>
      </c>
      <c r="AM1762" s="26" t="s">
        <v>9715</v>
      </c>
      <c r="AN1762" s="26" t="s">
        <v>9716</v>
      </c>
      <c r="AO1762" s="26" t="s">
        <v>9717</v>
      </c>
      <c r="AP1762" s="24"/>
      <c r="AQ1762" s="24"/>
      <c r="AR1762" s="24"/>
      <c r="AS1762" s="24"/>
      <c r="AT1762" s="24"/>
      <c r="AU1762" s="24"/>
      <c r="AV1762" s="24"/>
      <c r="AW1762" s="28">
        <v>150000</v>
      </c>
      <c r="AX1762" s="26">
        <v>147</v>
      </c>
      <c r="AY1762" s="28">
        <v>60</v>
      </c>
      <c r="AZ1762" s="28">
        <v>40</v>
      </c>
      <c r="BA1762" s="26">
        <v>0</v>
      </c>
      <c r="BB1762" s="26" t="s">
        <v>148</v>
      </c>
      <c r="BC1762" s="26" t="s">
        <v>9711</v>
      </c>
      <c r="BD1762" s="24"/>
      <c r="BE1762" s="24"/>
      <c r="BF1762" s="26" t="s">
        <v>9722</v>
      </c>
      <c r="BG1762" s="26" t="s">
        <v>8929</v>
      </c>
      <c r="BH1762" s="26" t="s">
        <v>9718</v>
      </c>
      <c r="BI1762" s="26" t="s">
        <v>8929</v>
      </c>
      <c r="BJ1762" s="26" t="s">
        <v>9723</v>
      </c>
      <c r="BK1762" s="26" t="s">
        <v>8929</v>
      </c>
      <c r="BL1762" s="26" t="s">
        <v>9724</v>
      </c>
      <c r="BM1762" s="26" t="s">
        <v>8929</v>
      </c>
      <c r="BN1762" s="24"/>
      <c r="BO1762" s="24"/>
      <c r="BP1762" s="24"/>
      <c r="BQ1762" s="24"/>
      <c r="BR1762" s="26">
        <v>3</v>
      </c>
      <c r="BS1762" s="26">
        <v>3</v>
      </c>
      <c r="BT1762" s="26">
        <v>3</v>
      </c>
      <c r="BU1762" s="26">
        <v>3</v>
      </c>
      <c r="BV1762" s="26">
        <v>3</v>
      </c>
      <c r="BW1762" s="26">
        <v>3</v>
      </c>
      <c r="BX1762" s="26">
        <v>4</v>
      </c>
      <c r="BY1762" s="26">
        <v>3</v>
      </c>
      <c r="BZ1762" s="24"/>
      <c r="CA1762" s="24"/>
      <c r="CB1762" s="24"/>
      <c r="CC1762" s="24"/>
      <c r="CD1762" s="24"/>
      <c r="CE1762" s="24"/>
      <c r="CF1762" s="24"/>
      <c r="CG1762" s="24"/>
      <c r="CH1762" s="24"/>
      <c r="CI1762" s="24"/>
      <c r="CJ1762" s="24"/>
      <c r="CK1762" s="24"/>
      <c r="CL1762" s="24"/>
      <c r="CM1762" s="24"/>
      <c r="CN1762" s="24"/>
      <c r="CO1762" s="24"/>
      <c r="CP1762" s="24"/>
      <c r="CQ1762" s="24"/>
      <c r="CR1762" s="24"/>
      <c r="CS1762" s="24"/>
      <c r="CT1762" s="24"/>
      <c r="CU1762" s="24"/>
      <c r="CV1762" s="24"/>
      <c r="CW1762" s="24"/>
      <c r="CX1762" s="24"/>
      <c r="CY1762" s="24"/>
      <c r="CZ1762" s="24"/>
      <c r="DA1762" s="24"/>
      <c r="DB1762" s="24"/>
      <c r="DC1762" s="24"/>
      <c r="DD1762" s="24"/>
      <c r="DE1762" s="24"/>
      <c r="DF1762" s="26" t="s">
        <v>139</v>
      </c>
      <c r="DG1762" s="26" t="s">
        <v>139</v>
      </c>
      <c r="DH1762" s="26" t="s">
        <v>120</v>
      </c>
      <c r="DI1762" s="26" t="s">
        <v>120</v>
      </c>
      <c r="DJ1762" s="26" t="s">
        <v>139</v>
      </c>
      <c r="DK1762" s="26" t="s">
        <v>139</v>
      </c>
      <c r="DL1762" s="26" t="s">
        <v>139</v>
      </c>
      <c r="DM1762" s="26" t="s">
        <v>139</v>
      </c>
      <c r="DN1762" s="26" t="s">
        <v>139</v>
      </c>
      <c r="DO1762" s="26" t="s">
        <v>139</v>
      </c>
    </row>
    <row r="1763" spans="1:119" ht="20.100000000000001" customHeight="1" x14ac:dyDescent="0.25">
      <c r="A1763" s="29" t="str">
        <f t="shared" si="378"/>
        <v>Life Home Project Foundation5</v>
      </c>
      <c r="B1763" s="29" t="str">
        <f t="shared" si="379"/>
        <v>Life Home Project Foundation</v>
      </c>
      <c r="C1763" s="29">
        <f t="shared" si="380"/>
        <v>5</v>
      </c>
      <c r="D1763" s="30" t="str">
        <f t="shared" si="381"/>
        <v>East and Southeast Asia</v>
      </c>
      <c r="E1763" s="30" t="str">
        <f t="shared" si="382"/>
        <v>Phuket, Thailand</v>
      </c>
      <c r="F1763" s="31">
        <f t="shared" si="383"/>
        <v>3</v>
      </c>
      <c r="G1763" s="31">
        <f t="shared" si="384"/>
        <v>3</v>
      </c>
      <c r="H1763" s="31">
        <f t="shared" si="385"/>
        <v>3</v>
      </c>
      <c r="I1763" s="31">
        <f t="shared" si="386"/>
        <v>3</v>
      </c>
      <c r="J1763" s="31">
        <f t="shared" si="387"/>
        <v>3</v>
      </c>
      <c r="K1763" s="31">
        <f t="shared" si="388"/>
        <v>3</v>
      </c>
      <c r="L1763" s="31">
        <f t="shared" si="389"/>
        <v>3</v>
      </c>
      <c r="M1763" s="31">
        <f t="shared" si="390"/>
        <v>3</v>
      </c>
      <c r="N1763" s="31">
        <f t="shared" si="391"/>
        <v>3</v>
      </c>
      <c r="O1763" s="26" t="s">
        <v>9725</v>
      </c>
      <c r="P1763" s="26" t="s">
        <v>108</v>
      </c>
      <c r="Q1763" s="27">
        <v>40312</v>
      </c>
      <c r="R1763" s="26" t="s">
        <v>166</v>
      </c>
      <c r="S1763" s="26" t="s">
        <v>234</v>
      </c>
      <c r="T1763" s="26" t="s">
        <v>224</v>
      </c>
      <c r="U1763" s="26" t="s">
        <v>833</v>
      </c>
      <c r="V1763" s="26" t="s">
        <v>469</v>
      </c>
      <c r="W1763" s="26" t="s">
        <v>938</v>
      </c>
      <c r="X1763" s="26" t="s">
        <v>9705</v>
      </c>
      <c r="Y1763" s="26" t="s">
        <v>9706</v>
      </c>
      <c r="Z1763" s="24"/>
      <c r="AA1763" s="24"/>
      <c r="AB1763" s="26" t="s">
        <v>117</v>
      </c>
      <c r="AC1763" s="28">
        <v>13000</v>
      </c>
      <c r="AD1763" s="24"/>
      <c r="AE1763" s="24"/>
      <c r="AF1763" s="26" t="s">
        <v>120</v>
      </c>
      <c r="AG1763" s="26" t="s">
        <v>312</v>
      </c>
      <c r="AH1763" s="26" t="s">
        <v>176</v>
      </c>
      <c r="AI1763" s="28">
        <v>13000</v>
      </c>
      <c r="AJ1763" s="24"/>
      <c r="AK1763" s="26" t="s">
        <v>9726</v>
      </c>
      <c r="AL1763" s="26" t="s">
        <v>9727</v>
      </c>
      <c r="AM1763" s="26" t="s">
        <v>9715</v>
      </c>
      <c r="AN1763" s="26" t="s">
        <v>9716</v>
      </c>
      <c r="AO1763" s="24"/>
      <c r="AP1763" s="24"/>
      <c r="AQ1763" s="24"/>
      <c r="AR1763" s="24"/>
      <c r="AS1763" s="26" t="s">
        <v>9728</v>
      </c>
      <c r="AT1763" s="26" t="s">
        <v>9729</v>
      </c>
      <c r="AU1763" s="24"/>
      <c r="AV1763" s="24"/>
      <c r="AW1763" s="28">
        <v>141667</v>
      </c>
      <c r="AX1763" s="26">
        <v>133</v>
      </c>
      <c r="AY1763" s="28">
        <v>350</v>
      </c>
      <c r="AZ1763" s="28">
        <v>300</v>
      </c>
      <c r="BA1763" s="26">
        <v>0</v>
      </c>
      <c r="BB1763" s="26" t="s">
        <v>241</v>
      </c>
      <c r="BC1763" s="26" t="s">
        <v>9711</v>
      </c>
      <c r="BD1763" s="24"/>
      <c r="BE1763" s="24"/>
      <c r="BF1763" s="24"/>
      <c r="BG1763" s="24"/>
      <c r="BH1763" s="24"/>
      <c r="BI1763" s="24"/>
      <c r="BJ1763" s="24"/>
      <c r="BK1763" s="24"/>
      <c r="BL1763" s="24"/>
      <c r="BM1763" s="24"/>
      <c r="BN1763" s="24"/>
      <c r="BO1763" s="24"/>
      <c r="BP1763" s="24"/>
      <c r="BQ1763" s="24"/>
      <c r="BR1763" s="26">
        <v>3</v>
      </c>
      <c r="BS1763" s="26">
        <v>3</v>
      </c>
      <c r="BT1763" s="26">
        <v>3</v>
      </c>
      <c r="BU1763" s="26">
        <v>3</v>
      </c>
      <c r="BV1763" s="26">
        <v>3</v>
      </c>
      <c r="BW1763" s="26">
        <v>3</v>
      </c>
      <c r="BX1763" s="26">
        <v>3</v>
      </c>
      <c r="BY1763" s="26">
        <v>3</v>
      </c>
      <c r="BZ1763" s="24"/>
      <c r="CA1763" s="24"/>
      <c r="CB1763" s="24"/>
      <c r="CC1763" s="24"/>
      <c r="CD1763" s="24"/>
      <c r="CE1763" s="24"/>
      <c r="CF1763" s="24"/>
      <c r="CG1763" s="24"/>
      <c r="CH1763" s="24"/>
      <c r="CI1763" s="24"/>
      <c r="CJ1763" s="24"/>
      <c r="CK1763" s="24"/>
      <c r="CL1763" s="24"/>
      <c r="CM1763" s="24"/>
      <c r="CN1763" s="24"/>
      <c r="CO1763" s="24"/>
      <c r="CP1763" s="24"/>
      <c r="CQ1763" s="24"/>
      <c r="CR1763" s="24"/>
      <c r="CS1763" s="24"/>
      <c r="CT1763" s="24"/>
      <c r="CU1763" s="24"/>
      <c r="CV1763" s="24"/>
      <c r="CW1763" s="24"/>
      <c r="CX1763" s="24"/>
      <c r="CY1763" s="24"/>
      <c r="CZ1763" s="24"/>
      <c r="DA1763" s="24"/>
      <c r="DB1763" s="24"/>
      <c r="DC1763" s="24"/>
      <c r="DD1763" s="24"/>
      <c r="DE1763" s="24"/>
      <c r="DF1763" s="26" t="s">
        <v>139</v>
      </c>
      <c r="DG1763" s="26" t="s">
        <v>139</v>
      </c>
      <c r="DH1763" s="26" t="s">
        <v>139</v>
      </c>
      <c r="DI1763" s="26" t="s">
        <v>139</v>
      </c>
      <c r="DJ1763" s="26" t="s">
        <v>139</v>
      </c>
      <c r="DK1763" s="26" t="s">
        <v>139</v>
      </c>
      <c r="DL1763" s="26" t="s">
        <v>139</v>
      </c>
      <c r="DM1763" s="26" t="s">
        <v>139</v>
      </c>
      <c r="DN1763" s="26" t="s">
        <v>139</v>
      </c>
      <c r="DO1763" s="26" t="s">
        <v>139</v>
      </c>
    </row>
    <row r="1764" spans="1:119" ht="20.100000000000001" customHeight="1" x14ac:dyDescent="0.25">
      <c r="A1764" s="29" t="str">
        <f t="shared" si="378"/>
        <v/>
      </c>
      <c r="B1764" s="29" t="str">
        <f t="shared" si="379"/>
        <v>Light for All</v>
      </c>
      <c r="C1764" s="29">
        <f t="shared" si="380"/>
        <v>0</v>
      </c>
      <c r="D1764" s="30" t="str">
        <f t="shared" si="381"/>
        <v>Americas</v>
      </c>
      <c r="E1764" s="30" t="str">
        <f t="shared" si="382"/>
        <v>Haiti</v>
      </c>
      <c r="F1764" s="31">
        <f t="shared" si="383"/>
        <v>0</v>
      </c>
      <c r="G1764" s="31">
        <f t="shared" si="384"/>
        <v>0</v>
      </c>
      <c r="H1764" s="31">
        <f t="shared" si="385"/>
        <v>0</v>
      </c>
      <c r="I1764" s="31">
        <f t="shared" si="386"/>
        <v>0</v>
      </c>
      <c r="J1764" s="31">
        <f t="shared" si="387"/>
        <v>0</v>
      </c>
      <c r="K1764" s="31">
        <f t="shared" si="388"/>
        <v>0</v>
      </c>
      <c r="L1764" s="31">
        <f t="shared" si="389"/>
        <v>0</v>
      </c>
      <c r="M1764" s="31">
        <f t="shared" si="390"/>
        <v>0</v>
      </c>
      <c r="N1764" s="31">
        <f t="shared" si="391"/>
        <v>0</v>
      </c>
      <c r="O1764" s="26" t="s">
        <v>9730</v>
      </c>
      <c r="P1764" s="26" t="s">
        <v>108</v>
      </c>
      <c r="Q1764" s="27">
        <v>40493</v>
      </c>
      <c r="R1764" s="24"/>
      <c r="S1764" s="24"/>
      <c r="T1764" s="26" t="s">
        <v>333</v>
      </c>
      <c r="U1764" s="24"/>
      <c r="V1764" s="26" t="s">
        <v>15731</v>
      </c>
      <c r="W1764" s="26" t="s">
        <v>1065</v>
      </c>
      <c r="X1764" s="24"/>
      <c r="Y1764" s="26" t="s">
        <v>9731</v>
      </c>
      <c r="Z1764" s="24"/>
      <c r="AA1764" s="24"/>
      <c r="AB1764" s="26" t="s">
        <v>723</v>
      </c>
      <c r="AC1764" s="28">
        <v>2000</v>
      </c>
      <c r="AD1764" s="24"/>
      <c r="AE1764" s="24"/>
      <c r="AF1764" s="26" t="s">
        <v>139</v>
      </c>
      <c r="AG1764" s="26" t="s">
        <v>229</v>
      </c>
      <c r="AH1764" s="24"/>
      <c r="AI1764" s="28">
        <v>2000</v>
      </c>
      <c r="AJ1764" s="24"/>
      <c r="AK1764" s="24"/>
      <c r="AL1764" s="24"/>
      <c r="AM1764" s="24"/>
      <c r="AN1764" s="24"/>
      <c r="AO1764" s="24"/>
      <c r="AP1764" s="24"/>
      <c r="AQ1764" s="24"/>
      <c r="AR1764" s="24"/>
      <c r="AS1764" s="24"/>
      <c r="AT1764" s="24"/>
      <c r="AU1764" s="24"/>
      <c r="AV1764" s="24"/>
      <c r="AW1764" s="28">
        <v>0</v>
      </c>
      <c r="AX1764" s="26">
        <v>0</v>
      </c>
      <c r="AY1764" s="28">
        <v>0</v>
      </c>
      <c r="AZ1764" s="28">
        <v>0</v>
      </c>
      <c r="BA1764" s="26">
        <v>0</v>
      </c>
      <c r="BB1764" s="24"/>
      <c r="BC1764" s="24"/>
      <c r="BD1764" s="24"/>
      <c r="BE1764" s="24"/>
      <c r="BF1764" s="24"/>
      <c r="BG1764" s="24"/>
      <c r="BH1764" s="24"/>
      <c r="BI1764" s="24"/>
      <c r="BJ1764" s="24"/>
      <c r="BK1764" s="24"/>
      <c r="BL1764" s="24"/>
      <c r="BM1764" s="24"/>
      <c r="BN1764" s="24"/>
      <c r="BO1764" s="24"/>
      <c r="BP1764" s="24"/>
      <c r="BQ1764" s="24"/>
      <c r="BR1764" s="26">
        <v>0</v>
      </c>
      <c r="BS1764" s="26">
        <v>0</v>
      </c>
      <c r="BT1764" s="26">
        <v>0</v>
      </c>
      <c r="BU1764" s="26">
        <v>0</v>
      </c>
      <c r="BV1764" s="26">
        <v>0</v>
      </c>
      <c r="BW1764" s="26">
        <v>0</v>
      </c>
      <c r="BX1764" s="26">
        <v>0</v>
      </c>
      <c r="BY1764" s="26">
        <v>0</v>
      </c>
      <c r="BZ1764" s="24"/>
      <c r="CA1764" s="24"/>
      <c r="CB1764" s="24"/>
      <c r="CC1764" s="24"/>
      <c r="CD1764" s="24"/>
      <c r="CE1764" s="24"/>
      <c r="CF1764" s="24"/>
      <c r="CG1764" s="24"/>
      <c r="CH1764" s="24"/>
      <c r="CI1764" s="24"/>
      <c r="CJ1764" s="24"/>
      <c r="CK1764" s="24"/>
      <c r="CL1764" s="24"/>
      <c r="CM1764" s="24"/>
      <c r="CN1764" s="24"/>
      <c r="CO1764" s="24"/>
      <c r="CP1764" s="24"/>
      <c r="CQ1764" s="24"/>
      <c r="CR1764" s="24"/>
      <c r="CS1764" s="24"/>
      <c r="CT1764" s="24"/>
      <c r="CU1764" s="24"/>
      <c r="CV1764" s="24"/>
      <c r="CW1764" s="24"/>
      <c r="CX1764" s="24"/>
      <c r="CY1764" s="24"/>
      <c r="CZ1764" s="24"/>
      <c r="DA1764" s="24"/>
      <c r="DB1764" s="24"/>
      <c r="DC1764" s="24"/>
      <c r="DD1764" s="24"/>
      <c r="DE1764" s="24"/>
      <c r="DF1764" s="26" t="s">
        <v>139</v>
      </c>
      <c r="DG1764" s="26" t="s">
        <v>139</v>
      </c>
      <c r="DH1764" s="26" t="s">
        <v>139</v>
      </c>
      <c r="DI1764" s="26" t="s">
        <v>139</v>
      </c>
      <c r="DJ1764" s="26" t="s">
        <v>139</v>
      </c>
      <c r="DK1764" s="26" t="s">
        <v>139</v>
      </c>
      <c r="DL1764" s="26" t="s">
        <v>139</v>
      </c>
      <c r="DM1764" s="26" t="s">
        <v>139</v>
      </c>
      <c r="DN1764" s="26" t="s">
        <v>139</v>
      </c>
      <c r="DO1764" s="26" t="s">
        <v>139</v>
      </c>
    </row>
    <row r="1765" spans="1:119" ht="20.100000000000001" customHeight="1" x14ac:dyDescent="0.25">
      <c r="A1765" s="29" t="str">
        <f t="shared" si="378"/>
        <v>Light for All7</v>
      </c>
      <c r="B1765" s="29" t="str">
        <f t="shared" si="379"/>
        <v>Light for All</v>
      </c>
      <c r="C1765" s="29">
        <f t="shared" si="380"/>
        <v>7</v>
      </c>
      <c r="D1765" s="30" t="str">
        <f t="shared" si="381"/>
        <v>Americas</v>
      </c>
      <c r="E1765" s="30" t="str">
        <f t="shared" si="382"/>
        <v>Haiti</v>
      </c>
      <c r="F1765" s="31">
        <f t="shared" si="383"/>
        <v>3</v>
      </c>
      <c r="G1765" s="31">
        <f t="shared" si="384"/>
        <v>3</v>
      </c>
      <c r="H1765" s="31">
        <f t="shared" si="385"/>
        <v>2</v>
      </c>
      <c r="I1765" s="31">
        <f t="shared" si="386"/>
        <v>2</v>
      </c>
      <c r="J1765" s="31">
        <f t="shared" si="387"/>
        <v>4</v>
      </c>
      <c r="K1765" s="31">
        <f t="shared" si="388"/>
        <v>4</v>
      </c>
      <c r="L1765" s="31">
        <f t="shared" si="389"/>
        <v>4</v>
      </c>
      <c r="M1765" s="31">
        <f t="shared" si="390"/>
        <v>1</v>
      </c>
      <c r="N1765" s="31">
        <f t="shared" si="391"/>
        <v>2.9</v>
      </c>
      <c r="O1765" s="26" t="s">
        <v>9732</v>
      </c>
      <c r="P1765" s="26" t="s">
        <v>108</v>
      </c>
      <c r="Q1765" s="27">
        <v>40311</v>
      </c>
      <c r="R1765" s="26" t="s">
        <v>305</v>
      </c>
      <c r="S1765" s="26" t="s">
        <v>234</v>
      </c>
      <c r="T1765" s="26" t="s">
        <v>224</v>
      </c>
      <c r="U1765" s="26" t="s">
        <v>112</v>
      </c>
      <c r="V1765" s="26" t="s">
        <v>15731</v>
      </c>
      <c r="W1765" s="26" t="s">
        <v>1065</v>
      </c>
      <c r="X1765" s="24"/>
      <c r="Y1765" s="26" t="s">
        <v>9731</v>
      </c>
      <c r="Z1765" s="24"/>
      <c r="AA1765" s="24"/>
      <c r="AB1765" s="26" t="s">
        <v>117</v>
      </c>
      <c r="AC1765" s="28">
        <v>12000</v>
      </c>
      <c r="AD1765" s="24"/>
      <c r="AE1765" s="24"/>
      <c r="AF1765" s="26" t="s">
        <v>139</v>
      </c>
      <c r="AG1765" s="26" t="s">
        <v>229</v>
      </c>
      <c r="AH1765" s="26" t="s">
        <v>235</v>
      </c>
      <c r="AI1765" s="28">
        <v>12000</v>
      </c>
      <c r="AJ1765" s="24"/>
      <c r="AK1765" s="26" t="s">
        <v>9733</v>
      </c>
      <c r="AL1765" s="26" t="s">
        <v>9734</v>
      </c>
      <c r="AM1765" s="26" t="s">
        <v>9735</v>
      </c>
      <c r="AN1765" s="26" t="s">
        <v>9736</v>
      </c>
      <c r="AO1765" s="24"/>
      <c r="AP1765" s="24"/>
      <c r="AQ1765" s="24"/>
      <c r="AR1765" s="24"/>
      <c r="AS1765" s="26" t="s">
        <v>9737</v>
      </c>
      <c r="AT1765" s="24"/>
      <c r="AU1765" s="24"/>
      <c r="AV1765" s="24"/>
      <c r="AW1765" s="28">
        <v>21398</v>
      </c>
      <c r="AX1765" s="26">
        <v>131</v>
      </c>
      <c r="AY1765" s="28">
        <v>0</v>
      </c>
      <c r="AZ1765" s="28">
        <v>0</v>
      </c>
      <c r="BA1765" s="26">
        <v>0</v>
      </c>
      <c r="BB1765" s="24"/>
      <c r="BC1765" s="24"/>
      <c r="BD1765" s="24"/>
      <c r="BE1765" s="24"/>
      <c r="BF1765" s="24"/>
      <c r="BG1765" s="24"/>
      <c r="BH1765" s="24"/>
      <c r="BI1765" s="24"/>
      <c r="BJ1765" s="24"/>
      <c r="BK1765" s="24"/>
      <c r="BL1765" s="24"/>
      <c r="BM1765" s="24"/>
      <c r="BN1765" s="24"/>
      <c r="BO1765" s="24"/>
      <c r="BP1765" s="24"/>
      <c r="BQ1765" s="24"/>
      <c r="BR1765" s="26">
        <v>3</v>
      </c>
      <c r="BS1765" s="26">
        <v>3</v>
      </c>
      <c r="BT1765" s="26">
        <v>2</v>
      </c>
      <c r="BU1765" s="26">
        <v>2</v>
      </c>
      <c r="BV1765" s="26">
        <v>4</v>
      </c>
      <c r="BW1765" s="26">
        <v>4</v>
      </c>
      <c r="BX1765" s="26">
        <v>4</v>
      </c>
      <c r="BY1765" s="26">
        <v>1</v>
      </c>
      <c r="BZ1765" s="24"/>
      <c r="CA1765" s="24"/>
      <c r="CB1765" s="24"/>
      <c r="CC1765" s="24"/>
      <c r="CD1765" s="24"/>
      <c r="CE1765" s="24"/>
      <c r="CF1765" s="24"/>
      <c r="CG1765" s="24"/>
      <c r="CH1765" s="24"/>
      <c r="CI1765" s="24"/>
      <c r="CJ1765" s="24"/>
      <c r="CK1765" s="24"/>
      <c r="CL1765" s="24"/>
      <c r="CM1765" s="24"/>
      <c r="CN1765" s="24"/>
      <c r="CO1765" s="24"/>
      <c r="CP1765" s="24"/>
      <c r="CQ1765" s="24"/>
      <c r="CR1765" s="24"/>
      <c r="CS1765" s="24"/>
      <c r="CT1765" s="24"/>
      <c r="CU1765" s="24"/>
      <c r="CV1765" s="24"/>
      <c r="CW1765" s="24"/>
      <c r="CX1765" s="24"/>
      <c r="CY1765" s="24"/>
      <c r="CZ1765" s="24"/>
      <c r="DA1765" s="24"/>
      <c r="DB1765" s="24"/>
      <c r="DC1765" s="24"/>
      <c r="DD1765" s="24"/>
      <c r="DE1765" s="24"/>
      <c r="DF1765" s="26" t="s">
        <v>139</v>
      </c>
      <c r="DG1765" s="26" t="s">
        <v>139</v>
      </c>
      <c r="DH1765" s="26" t="s">
        <v>139</v>
      </c>
      <c r="DI1765" s="26" t="s">
        <v>139</v>
      </c>
      <c r="DJ1765" s="26" t="s">
        <v>139</v>
      </c>
      <c r="DK1765" s="26" t="s">
        <v>139</v>
      </c>
      <c r="DL1765" s="26" t="s">
        <v>139</v>
      </c>
      <c r="DM1765" s="26" t="s">
        <v>139</v>
      </c>
      <c r="DN1765" s="26" t="s">
        <v>139</v>
      </c>
      <c r="DO1765" s="26" t="s">
        <v>139</v>
      </c>
    </row>
    <row r="1766" spans="1:119" ht="20.100000000000001" customHeight="1" x14ac:dyDescent="0.25">
      <c r="A1766" s="29" t="str">
        <f t="shared" si="378"/>
        <v>Linking the Youth of Nigeria through Exchange5</v>
      </c>
      <c r="B1766" s="29" t="str">
        <f t="shared" si="379"/>
        <v>Linking the Youth of Nigeria through Exchange</v>
      </c>
      <c r="C1766" s="29">
        <f t="shared" si="380"/>
        <v>5</v>
      </c>
      <c r="D1766" s="30" t="str">
        <f t="shared" si="381"/>
        <v>Africa and the Middle East</v>
      </c>
      <c r="E1766" s="30" t="str">
        <f t="shared" si="382"/>
        <v>Lagos, Nigeria</v>
      </c>
      <c r="F1766" s="31">
        <f t="shared" si="383"/>
        <v>3</v>
      </c>
      <c r="G1766" s="31">
        <f t="shared" si="384"/>
        <v>3</v>
      </c>
      <c r="H1766" s="31">
        <f t="shared" si="385"/>
        <v>2</v>
      </c>
      <c r="I1766" s="31">
        <f t="shared" si="386"/>
        <v>4</v>
      </c>
      <c r="J1766" s="31">
        <f t="shared" si="387"/>
        <v>5</v>
      </c>
      <c r="K1766" s="31">
        <f t="shared" si="388"/>
        <v>4</v>
      </c>
      <c r="L1766" s="31">
        <f t="shared" si="389"/>
        <v>3</v>
      </c>
      <c r="M1766" s="31">
        <f t="shared" si="390"/>
        <v>4</v>
      </c>
      <c r="N1766" s="31">
        <f t="shared" si="391"/>
        <v>3.5</v>
      </c>
      <c r="O1766" s="26" t="s">
        <v>9738</v>
      </c>
      <c r="P1766" s="26" t="s">
        <v>108</v>
      </c>
      <c r="Q1766" s="27">
        <v>42858</v>
      </c>
      <c r="R1766" s="26" t="s">
        <v>166</v>
      </c>
      <c r="S1766" s="26" t="s">
        <v>167</v>
      </c>
      <c r="T1766" s="26" t="s">
        <v>142</v>
      </c>
      <c r="U1766" s="26" t="s">
        <v>307</v>
      </c>
      <c r="V1766" s="26" t="s">
        <v>169</v>
      </c>
      <c r="W1766" s="26" t="s">
        <v>3172</v>
      </c>
      <c r="X1766" s="26" t="s">
        <v>3717</v>
      </c>
      <c r="Y1766" s="26" t="s">
        <v>9739</v>
      </c>
      <c r="Z1766" s="24"/>
      <c r="AA1766" s="24"/>
      <c r="AB1766" s="26" t="s">
        <v>117</v>
      </c>
      <c r="AC1766" s="28">
        <v>4000</v>
      </c>
      <c r="AD1766" s="26" t="s">
        <v>9740</v>
      </c>
      <c r="AE1766" s="26" t="s">
        <v>174</v>
      </c>
      <c r="AF1766" s="26" t="s">
        <v>139</v>
      </c>
      <c r="AG1766" s="26" t="s">
        <v>175</v>
      </c>
      <c r="AH1766" s="26" t="s">
        <v>176</v>
      </c>
      <c r="AI1766" s="28">
        <v>4000</v>
      </c>
      <c r="AJ1766" s="26" t="s">
        <v>9741</v>
      </c>
      <c r="AK1766" s="26" t="s">
        <v>9742</v>
      </c>
      <c r="AL1766" s="26" t="s">
        <v>9743</v>
      </c>
      <c r="AM1766" s="24"/>
      <c r="AN1766" s="24"/>
      <c r="AO1766" s="24"/>
      <c r="AP1766" s="24"/>
      <c r="AQ1766" s="26" t="s">
        <v>9744</v>
      </c>
      <c r="AR1766" s="24"/>
      <c r="AS1766" s="24"/>
      <c r="AT1766" s="24"/>
      <c r="AU1766" s="24"/>
      <c r="AV1766" s="24"/>
      <c r="AW1766" s="28">
        <v>92813</v>
      </c>
      <c r="AX1766" s="26">
        <v>4240</v>
      </c>
      <c r="AY1766" s="28">
        <v>80</v>
      </c>
      <c r="AZ1766" s="28">
        <v>87</v>
      </c>
      <c r="BA1766" s="26">
        <v>118</v>
      </c>
      <c r="BB1766" s="24"/>
      <c r="BC1766" s="26" t="s">
        <v>9745</v>
      </c>
      <c r="BD1766" s="26" t="s">
        <v>125</v>
      </c>
      <c r="BE1766" s="24"/>
      <c r="BF1766" s="26" t="s">
        <v>9746</v>
      </c>
      <c r="BG1766" s="26" t="s">
        <v>261</v>
      </c>
      <c r="BH1766" s="26" t="s">
        <v>9747</v>
      </c>
      <c r="BI1766" s="26" t="s">
        <v>9748</v>
      </c>
      <c r="BJ1766" s="26" t="s">
        <v>9749</v>
      </c>
      <c r="BK1766" s="26" t="s">
        <v>395</v>
      </c>
      <c r="BL1766" s="26" t="s">
        <v>9750</v>
      </c>
      <c r="BM1766" s="26" t="s">
        <v>3172</v>
      </c>
      <c r="BN1766" s="26" t="s">
        <v>9751</v>
      </c>
      <c r="BO1766" s="26" t="s">
        <v>395</v>
      </c>
      <c r="BP1766" s="24"/>
      <c r="BQ1766" s="24"/>
      <c r="BR1766" s="26">
        <v>0</v>
      </c>
      <c r="BS1766" s="26">
        <v>0</v>
      </c>
      <c r="BT1766" s="26">
        <v>0</v>
      </c>
      <c r="BU1766" s="26">
        <v>0</v>
      </c>
      <c r="BV1766" s="26">
        <v>0</v>
      </c>
      <c r="BW1766" s="26">
        <v>0</v>
      </c>
      <c r="BX1766" s="26">
        <v>0</v>
      </c>
      <c r="BY1766" s="26">
        <v>0</v>
      </c>
      <c r="BZ1766" s="26" t="s">
        <v>134</v>
      </c>
      <c r="CA1766" s="26" t="s">
        <v>134</v>
      </c>
      <c r="CB1766" s="26" t="s">
        <v>136</v>
      </c>
      <c r="CC1766" s="26" t="s">
        <v>136</v>
      </c>
      <c r="CD1766" s="26" t="s">
        <v>134</v>
      </c>
      <c r="CE1766" s="26" t="s">
        <v>135</v>
      </c>
      <c r="CF1766" s="26" t="s">
        <v>135</v>
      </c>
      <c r="CG1766" s="26" t="s">
        <v>134</v>
      </c>
      <c r="CH1766" s="26" t="s">
        <v>134</v>
      </c>
      <c r="CI1766" s="26" t="s">
        <v>136</v>
      </c>
      <c r="CJ1766" s="26" t="s">
        <v>135</v>
      </c>
      <c r="CK1766" s="26" t="s">
        <v>137</v>
      </c>
      <c r="CL1766" s="26" t="s">
        <v>134</v>
      </c>
      <c r="CM1766" s="26" t="s">
        <v>134</v>
      </c>
      <c r="CN1766" s="26" t="s">
        <v>134</v>
      </c>
      <c r="CO1766" s="26" t="s">
        <v>138</v>
      </c>
      <c r="CP1766" s="26" t="s">
        <v>138</v>
      </c>
      <c r="CQ1766" s="26" t="s">
        <v>138</v>
      </c>
      <c r="CR1766" s="26" t="s">
        <v>138</v>
      </c>
      <c r="CS1766" s="26" t="s">
        <v>138</v>
      </c>
      <c r="CT1766" s="26" t="s">
        <v>134</v>
      </c>
      <c r="CU1766" s="26" t="s">
        <v>136</v>
      </c>
      <c r="CV1766" s="26" t="s">
        <v>138</v>
      </c>
      <c r="CW1766" s="26" t="s">
        <v>138</v>
      </c>
      <c r="CX1766" s="26" t="s">
        <v>138</v>
      </c>
      <c r="CY1766" s="26" t="s">
        <v>136</v>
      </c>
      <c r="CZ1766" s="26" t="s">
        <v>135</v>
      </c>
      <c r="DA1766" s="26" t="s">
        <v>134</v>
      </c>
      <c r="DB1766" s="26" t="s">
        <v>138</v>
      </c>
      <c r="DC1766" s="26" t="s">
        <v>136</v>
      </c>
      <c r="DD1766" s="26" t="s">
        <v>138</v>
      </c>
      <c r="DE1766" s="26" t="s">
        <v>134</v>
      </c>
      <c r="DF1766" s="26" t="s">
        <v>139</v>
      </c>
      <c r="DG1766" s="26" t="s">
        <v>120</v>
      </c>
      <c r="DH1766" s="26" t="s">
        <v>139</v>
      </c>
      <c r="DI1766" s="26" t="s">
        <v>139</v>
      </c>
      <c r="DJ1766" s="26" t="s">
        <v>139</v>
      </c>
      <c r="DK1766" s="26" t="s">
        <v>139</v>
      </c>
      <c r="DL1766" s="26" t="s">
        <v>139</v>
      </c>
      <c r="DM1766" s="26" t="s">
        <v>139</v>
      </c>
      <c r="DN1766" s="26" t="s">
        <v>139</v>
      </c>
      <c r="DO1766" s="26" t="s">
        <v>139</v>
      </c>
    </row>
    <row r="1767" spans="1:119" ht="20.100000000000001" customHeight="1" x14ac:dyDescent="0.25">
      <c r="A1767" s="29" t="str">
        <f t="shared" si="378"/>
        <v>Linking the Youth of Nigeria through Exchange4</v>
      </c>
      <c r="B1767" s="29" t="str">
        <f t="shared" si="379"/>
        <v>Linking the Youth of Nigeria through Exchange</v>
      </c>
      <c r="C1767" s="29">
        <f t="shared" si="380"/>
        <v>4</v>
      </c>
      <c r="D1767" s="30" t="str">
        <f t="shared" si="381"/>
        <v>Africa and the Middle East</v>
      </c>
      <c r="E1767" s="30" t="str">
        <f t="shared" si="382"/>
        <v>Lagos, Nigeria</v>
      </c>
      <c r="F1767" s="31">
        <f t="shared" si="383"/>
        <v>3</v>
      </c>
      <c r="G1767" s="31">
        <f t="shared" si="384"/>
        <v>2</v>
      </c>
      <c r="H1767" s="31">
        <f t="shared" si="385"/>
        <v>3</v>
      </c>
      <c r="I1767" s="31">
        <f t="shared" si="386"/>
        <v>4</v>
      </c>
      <c r="J1767" s="31">
        <f t="shared" si="387"/>
        <v>3</v>
      </c>
      <c r="K1767" s="31">
        <f t="shared" si="388"/>
        <v>4</v>
      </c>
      <c r="L1767" s="31">
        <f t="shared" si="389"/>
        <v>3</v>
      </c>
      <c r="M1767" s="31">
        <f t="shared" si="390"/>
        <v>3</v>
      </c>
      <c r="N1767" s="31">
        <f t="shared" si="391"/>
        <v>3.1</v>
      </c>
      <c r="O1767" s="26" t="s">
        <v>9752</v>
      </c>
      <c r="P1767" s="26" t="s">
        <v>108</v>
      </c>
      <c r="Q1767" s="27">
        <v>42502</v>
      </c>
      <c r="R1767" s="26" t="s">
        <v>109</v>
      </c>
      <c r="S1767" s="26" t="s">
        <v>184</v>
      </c>
      <c r="T1767" s="26" t="s">
        <v>157</v>
      </c>
      <c r="U1767" s="26" t="s">
        <v>307</v>
      </c>
      <c r="V1767" s="26" t="s">
        <v>169</v>
      </c>
      <c r="W1767" s="26" t="s">
        <v>3172</v>
      </c>
      <c r="X1767" s="26" t="s">
        <v>3717</v>
      </c>
      <c r="Y1767" s="26" t="s">
        <v>9739</v>
      </c>
      <c r="Z1767" s="24"/>
      <c r="AA1767" s="24"/>
      <c r="AB1767" s="26" t="s">
        <v>117</v>
      </c>
      <c r="AC1767" s="28">
        <v>5000</v>
      </c>
      <c r="AD1767" s="26" t="s">
        <v>9740</v>
      </c>
      <c r="AE1767" s="26" t="s">
        <v>174</v>
      </c>
      <c r="AF1767" s="26" t="s">
        <v>139</v>
      </c>
      <c r="AG1767" s="26" t="s">
        <v>175</v>
      </c>
      <c r="AH1767" s="26" t="s">
        <v>185</v>
      </c>
      <c r="AI1767" s="28">
        <v>5000</v>
      </c>
      <c r="AJ1767" s="26" t="s">
        <v>9753</v>
      </c>
      <c r="AK1767" s="26" t="s">
        <v>9742</v>
      </c>
      <c r="AL1767" s="26" t="s">
        <v>9743</v>
      </c>
      <c r="AM1767" s="24"/>
      <c r="AN1767" s="24"/>
      <c r="AO1767" s="24"/>
      <c r="AP1767" s="24"/>
      <c r="AQ1767" s="24"/>
      <c r="AR1767" s="24"/>
      <c r="AS1767" s="24"/>
      <c r="AT1767" s="24"/>
      <c r="AU1767" s="24"/>
      <c r="AV1767" s="24"/>
      <c r="AW1767" s="28">
        <v>95461</v>
      </c>
      <c r="AX1767" s="26">
        <v>4132</v>
      </c>
      <c r="AY1767" s="28">
        <v>60</v>
      </c>
      <c r="AZ1767" s="28">
        <v>70</v>
      </c>
      <c r="BA1767" s="26">
        <v>0</v>
      </c>
      <c r="BB1767" s="26" t="s">
        <v>148</v>
      </c>
      <c r="BC1767" s="26" t="s">
        <v>9745</v>
      </c>
      <c r="BD1767" s="26" t="s">
        <v>125</v>
      </c>
      <c r="BE1767" s="24"/>
      <c r="BF1767" s="26" t="s">
        <v>9746</v>
      </c>
      <c r="BG1767" s="26" t="s">
        <v>191</v>
      </c>
      <c r="BH1767" s="26" t="s">
        <v>9747</v>
      </c>
      <c r="BI1767" s="26" t="s">
        <v>9748</v>
      </c>
      <c r="BJ1767" s="26" t="s">
        <v>9749</v>
      </c>
      <c r="BK1767" s="26" t="s">
        <v>395</v>
      </c>
      <c r="BL1767" s="26" t="s">
        <v>9754</v>
      </c>
      <c r="BM1767" s="26" t="s">
        <v>395</v>
      </c>
      <c r="BN1767" s="26" t="s">
        <v>9750</v>
      </c>
      <c r="BO1767" s="26" t="s">
        <v>3172</v>
      </c>
      <c r="BP1767" s="24"/>
      <c r="BQ1767" s="24"/>
      <c r="BR1767" s="26">
        <v>3</v>
      </c>
      <c r="BS1767" s="26">
        <v>2</v>
      </c>
      <c r="BT1767" s="26">
        <v>3</v>
      </c>
      <c r="BU1767" s="26">
        <v>4</v>
      </c>
      <c r="BV1767" s="26">
        <v>3</v>
      </c>
      <c r="BW1767" s="26">
        <v>4</v>
      </c>
      <c r="BX1767" s="26">
        <v>3</v>
      </c>
      <c r="BY1767" s="26">
        <v>3</v>
      </c>
      <c r="BZ1767" s="24"/>
      <c r="CA1767" s="24"/>
      <c r="CB1767" s="24"/>
      <c r="CC1767" s="24"/>
      <c r="CD1767" s="24"/>
      <c r="CE1767" s="24"/>
      <c r="CF1767" s="24"/>
      <c r="CG1767" s="24"/>
      <c r="CH1767" s="24"/>
      <c r="CI1767" s="24"/>
      <c r="CJ1767" s="24"/>
      <c r="CK1767" s="24"/>
      <c r="CL1767" s="24"/>
      <c r="CM1767" s="24"/>
      <c r="CN1767" s="24"/>
      <c r="CO1767" s="24"/>
      <c r="CP1767" s="24"/>
      <c r="CQ1767" s="24"/>
      <c r="CR1767" s="24"/>
      <c r="CS1767" s="24"/>
      <c r="CT1767" s="24"/>
      <c r="CU1767" s="24"/>
      <c r="CV1767" s="24"/>
      <c r="CW1767" s="24"/>
      <c r="CX1767" s="24"/>
      <c r="CY1767" s="24"/>
      <c r="CZ1767" s="24"/>
      <c r="DA1767" s="24"/>
      <c r="DB1767" s="24"/>
      <c r="DC1767" s="24"/>
      <c r="DD1767" s="24"/>
      <c r="DE1767" s="24"/>
      <c r="DF1767" s="26" t="s">
        <v>120</v>
      </c>
      <c r="DG1767" s="26" t="s">
        <v>120</v>
      </c>
      <c r="DH1767" s="26" t="s">
        <v>139</v>
      </c>
      <c r="DI1767" s="26" t="s">
        <v>139</v>
      </c>
      <c r="DJ1767" s="26" t="s">
        <v>139</v>
      </c>
      <c r="DK1767" s="26" t="s">
        <v>139</v>
      </c>
      <c r="DL1767" s="26" t="s">
        <v>120</v>
      </c>
      <c r="DM1767" s="26" t="s">
        <v>139</v>
      </c>
      <c r="DN1767" s="26" t="s">
        <v>139</v>
      </c>
      <c r="DO1767" s="26" t="s">
        <v>139</v>
      </c>
    </row>
    <row r="1768" spans="1:119" ht="20.100000000000001" customHeight="1" x14ac:dyDescent="0.25">
      <c r="A1768" s="29" t="str">
        <f t="shared" si="378"/>
        <v>Linking the Youth of Nigeria through Exchange3</v>
      </c>
      <c r="B1768" s="29" t="str">
        <f t="shared" si="379"/>
        <v>Linking the Youth of Nigeria through Exchange</v>
      </c>
      <c r="C1768" s="29">
        <f t="shared" si="380"/>
        <v>3</v>
      </c>
      <c r="D1768" s="30" t="str">
        <f t="shared" si="381"/>
        <v>Africa and the Middle East</v>
      </c>
      <c r="E1768" s="30" t="str">
        <f t="shared" si="382"/>
        <v>Lagos, Nigeria</v>
      </c>
      <c r="F1768" s="31">
        <f t="shared" si="383"/>
        <v>3</v>
      </c>
      <c r="G1768" s="31">
        <f t="shared" si="384"/>
        <v>3</v>
      </c>
      <c r="H1768" s="31">
        <f t="shared" si="385"/>
        <v>4</v>
      </c>
      <c r="I1768" s="31">
        <f t="shared" si="386"/>
        <v>4</v>
      </c>
      <c r="J1768" s="31">
        <f t="shared" si="387"/>
        <v>3</v>
      </c>
      <c r="K1768" s="31">
        <f t="shared" si="388"/>
        <v>4</v>
      </c>
      <c r="L1768" s="31">
        <f t="shared" si="389"/>
        <v>4</v>
      </c>
      <c r="M1768" s="31">
        <f t="shared" si="390"/>
        <v>4</v>
      </c>
      <c r="N1768" s="31">
        <f t="shared" si="391"/>
        <v>3.6</v>
      </c>
      <c r="O1768" s="26" t="s">
        <v>9755</v>
      </c>
      <c r="P1768" s="26" t="s">
        <v>108</v>
      </c>
      <c r="Q1768" s="27">
        <v>41771</v>
      </c>
      <c r="R1768" s="26" t="s">
        <v>109</v>
      </c>
      <c r="S1768" s="26" t="s">
        <v>193</v>
      </c>
      <c r="T1768" s="26" t="s">
        <v>194</v>
      </c>
      <c r="U1768" s="26" t="s">
        <v>307</v>
      </c>
      <c r="V1768" s="26" t="s">
        <v>169</v>
      </c>
      <c r="W1768" s="26" t="s">
        <v>3172</v>
      </c>
      <c r="X1768" s="26" t="s">
        <v>3717</v>
      </c>
      <c r="Y1768" s="26" t="s">
        <v>9739</v>
      </c>
      <c r="Z1768" s="24"/>
      <c r="AA1768" s="24"/>
      <c r="AB1768" s="26" t="s">
        <v>117</v>
      </c>
      <c r="AC1768" s="28">
        <v>10000</v>
      </c>
      <c r="AD1768" s="26" t="s">
        <v>9740</v>
      </c>
      <c r="AE1768" s="26" t="s">
        <v>174</v>
      </c>
      <c r="AF1768" s="26" t="s">
        <v>139</v>
      </c>
      <c r="AG1768" s="26" t="s">
        <v>175</v>
      </c>
      <c r="AH1768" s="26" t="s">
        <v>121</v>
      </c>
      <c r="AI1768" s="28">
        <v>10000</v>
      </c>
      <c r="AJ1768" s="26" t="s">
        <v>9756</v>
      </c>
      <c r="AK1768" s="26" t="s">
        <v>9742</v>
      </c>
      <c r="AL1768" s="26" t="s">
        <v>9743</v>
      </c>
      <c r="AM1768" s="24"/>
      <c r="AN1768" s="24"/>
      <c r="AO1768" s="24"/>
      <c r="AP1768" s="24"/>
      <c r="AQ1768" s="24"/>
      <c r="AR1768" s="24"/>
      <c r="AS1768" s="26" t="s">
        <v>9757</v>
      </c>
      <c r="AT1768" s="26" t="s">
        <v>9758</v>
      </c>
      <c r="AU1768" s="26" t="s">
        <v>9759</v>
      </c>
      <c r="AV1768" s="24"/>
      <c r="AW1768" s="28">
        <v>104045</v>
      </c>
      <c r="AX1768" s="26">
        <v>4356</v>
      </c>
      <c r="AY1768" s="28">
        <v>70</v>
      </c>
      <c r="AZ1768" s="28">
        <v>60</v>
      </c>
      <c r="BA1768" s="26">
        <v>0</v>
      </c>
      <c r="BB1768" s="26" t="s">
        <v>148</v>
      </c>
      <c r="BC1768" s="26" t="s">
        <v>9745</v>
      </c>
      <c r="BD1768" s="26" t="s">
        <v>125</v>
      </c>
      <c r="BE1768" s="24"/>
      <c r="BF1768" s="26" t="s">
        <v>9760</v>
      </c>
      <c r="BG1768" s="26" t="s">
        <v>191</v>
      </c>
      <c r="BH1768" s="26" t="s">
        <v>9761</v>
      </c>
      <c r="BI1768" s="26" t="s">
        <v>191</v>
      </c>
      <c r="BJ1768" s="26" t="s">
        <v>9762</v>
      </c>
      <c r="BK1768" s="26" t="s">
        <v>191</v>
      </c>
      <c r="BL1768" s="26" t="s">
        <v>2114</v>
      </c>
      <c r="BM1768" s="26" t="s">
        <v>9763</v>
      </c>
      <c r="BN1768" s="26" t="s">
        <v>9764</v>
      </c>
      <c r="BO1768" s="26" t="s">
        <v>395</v>
      </c>
      <c r="BP1768" s="24"/>
      <c r="BQ1768" s="24"/>
      <c r="BR1768" s="26">
        <v>3</v>
      </c>
      <c r="BS1768" s="26">
        <v>3</v>
      </c>
      <c r="BT1768" s="26">
        <v>4</v>
      </c>
      <c r="BU1768" s="26">
        <v>4</v>
      </c>
      <c r="BV1768" s="26">
        <v>3</v>
      </c>
      <c r="BW1768" s="26">
        <v>4</v>
      </c>
      <c r="BX1768" s="26">
        <v>4</v>
      </c>
      <c r="BY1768" s="26">
        <v>4</v>
      </c>
      <c r="BZ1768" s="24"/>
      <c r="CA1768" s="24"/>
      <c r="CB1768" s="24"/>
      <c r="CC1768" s="24"/>
      <c r="CD1768" s="24"/>
      <c r="CE1768" s="24"/>
      <c r="CF1768" s="24"/>
      <c r="CG1768" s="24"/>
      <c r="CH1768" s="24"/>
      <c r="CI1768" s="24"/>
      <c r="CJ1768" s="24"/>
      <c r="CK1768" s="24"/>
      <c r="CL1768" s="24"/>
      <c r="CM1768" s="24"/>
      <c r="CN1768" s="24"/>
      <c r="CO1768" s="24"/>
      <c r="CP1768" s="24"/>
      <c r="CQ1768" s="24"/>
      <c r="CR1768" s="24"/>
      <c r="CS1768" s="24"/>
      <c r="CT1768" s="24"/>
      <c r="CU1768" s="24"/>
      <c r="CV1768" s="24"/>
      <c r="CW1768" s="24"/>
      <c r="CX1768" s="24"/>
      <c r="CY1768" s="24"/>
      <c r="CZ1768" s="24"/>
      <c r="DA1768" s="24"/>
      <c r="DB1768" s="24"/>
      <c r="DC1768" s="24"/>
      <c r="DD1768" s="24"/>
      <c r="DE1768" s="24"/>
      <c r="DF1768" s="26" t="s">
        <v>139</v>
      </c>
      <c r="DG1768" s="26" t="s">
        <v>139</v>
      </c>
      <c r="DH1768" s="26" t="s">
        <v>139</v>
      </c>
      <c r="DI1768" s="26" t="s">
        <v>139</v>
      </c>
      <c r="DJ1768" s="26" t="s">
        <v>139</v>
      </c>
      <c r="DK1768" s="26" t="s">
        <v>139</v>
      </c>
      <c r="DL1768" s="26" t="s">
        <v>139</v>
      </c>
      <c r="DM1768" s="26" t="s">
        <v>139</v>
      </c>
      <c r="DN1768" s="26" t="s">
        <v>139</v>
      </c>
      <c r="DO1768" s="26" t="s">
        <v>139</v>
      </c>
    </row>
    <row r="1769" spans="1:119" ht="20.100000000000001" customHeight="1" x14ac:dyDescent="0.25">
      <c r="A1769" s="29" t="str">
        <f t="shared" si="378"/>
        <v>Linking the Youth of Nigeria through Exchange2</v>
      </c>
      <c r="B1769" s="29" t="str">
        <f t="shared" si="379"/>
        <v>Linking the Youth of Nigeria through Exchange</v>
      </c>
      <c r="C1769" s="29">
        <f t="shared" si="380"/>
        <v>2</v>
      </c>
      <c r="D1769" s="30" t="str">
        <f t="shared" si="381"/>
        <v>Africa and the Middle East</v>
      </c>
      <c r="E1769" s="30" t="str">
        <f t="shared" si="382"/>
        <v>Lagos, Nigeria</v>
      </c>
      <c r="F1769" s="31">
        <f t="shared" si="383"/>
        <v>3</v>
      </c>
      <c r="G1769" s="31">
        <f t="shared" si="384"/>
        <v>3</v>
      </c>
      <c r="H1769" s="31">
        <f t="shared" si="385"/>
        <v>3</v>
      </c>
      <c r="I1769" s="31">
        <f t="shared" si="386"/>
        <v>4</v>
      </c>
      <c r="J1769" s="31">
        <f t="shared" si="387"/>
        <v>3</v>
      </c>
      <c r="K1769" s="31">
        <f t="shared" si="388"/>
        <v>4</v>
      </c>
      <c r="L1769" s="31">
        <f t="shared" si="389"/>
        <v>3</v>
      </c>
      <c r="M1769" s="31">
        <f t="shared" si="390"/>
        <v>3</v>
      </c>
      <c r="N1769" s="31">
        <f t="shared" si="391"/>
        <v>3.3</v>
      </c>
      <c r="O1769" s="26" t="s">
        <v>9765</v>
      </c>
      <c r="P1769" s="26" t="s">
        <v>108</v>
      </c>
      <c r="Q1769" s="27">
        <v>41400</v>
      </c>
      <c r="R1769" s="26" t="s">
        <v>109</v>
      </c>
      <c r="S1769" s="26" t="s">
        <v>206</v>
      </c>
      <c r="T1769" s="26" t="s">
        <v>207</v>
      </c>
      <c r="U1769" s="26" t="s">
        <v>307</v>
      </c>
      <c r="V1769" s="26" t="s">
        <v>169</v>
      </c>
      <c r="W1769" s="26" t="s">
        <v>3172</v>
      </c>
      <c r="X1769" s="26" t="s">
        <v>3717</v>
      </c>
      <c r="Y1769" s="26" t="s">
        <v>9739</v>
      </c>
      <c r="Z1769" s="24"/>
      <c r="AA1769" s="24"/>
      <c r="AB1769" s="26" t="s">
        <v>117</v>
      </c>
      <c r="AC1769" s="28">
        <v>9000</v>
      </c>
      <c r="AD1769" s="26" t="s">
        <v>9740</v>
      </c>
      <c r="AE1769" s="26" t="s">
        <v>174</v>
      </c>
      <c r="AF1769" s="26" t="s">
        <v>139</v>
      </c>
      <c r="AG1769" s="26" t="s">
        <v>175</v>
      </c>
      <c r="AH1769" s="26" t="s">
        <v>143</v>
      </c>
      <c r="AI1769" s="28">
        <v>9000</v>
      </c>
      <c r="AJ1769" s="26" t="s">
        <v>9766</v>
      </c>
      <c r="AK1769" s="26" t="s">
        <v>9767</v>
      </c>
      <c r="AL1769" s="26" t="s">
        <v>9768</v>
      </c>
      <c r="AM1769" s="24"/>
      <c r="AN1769" s="24"/>
      <c r="AO1769" s="24"/>
      <c r="AP1769" s="24"/>
      <c r="AQ1769" s="24"/>
      <c r="AR1769" s="24"/>
      <c r="AS1769" s="24"/>
      <c r="AT1769" s="24"/>
      <c r="AU1769" s="24"/>
      <c r="AV1769" s="24"/>
      <c r="AW1769" s="28">
        <v>58329</v>
      </c>
      <c r="AX1769" s="26">
        <v>1700</v>
      </c>
      <c r="AY1769" s="28">
        <v>80</v>
      </c>
      <c r="AZ1769" s="28">
        <v>70</v>
      </c>
      <c r="BA1769" s="26">
        <v>0</v>
      </c>
      <c r="BB1769" s="26" t="s">
        <v>148</v>
      </c>
      <c r="BC1769" s="26" t="s">
        <v>9745</v>
      </c>
      <c r="BD1769" s="26" t="s">
        <v>378</v>
      </c>
      <c r="BE1769" s="26" t="s">
        <v>9769</v>
      </c>
      <c r="BF1769" s="26" t="s">
        <v>9770</v>
      </c>
      <c r="BG1769" s="26" t="s">
        <v>261</v>
      </c>
      <c r="BH1769" s="26" t="s">
        <v>9762</v>
      </c>
      <c r="BI1769" s="26" t="s">
        <v>261</v>
      </c>
      <c r="BJ1769" s="26" t="s">
        <v>9760</v>
      </c>
      <c r="BK1769" s="26" t="s">
        <v>261</v>
      </c>
      <c r="BL1769" s="26" t="s">
        <v>9771</v>
      </c>
      <c r="BM1769" s="26" t="s">
        <v>3172</v>
      </c>
      <c r="BN1769" s="26" t="s">
        <v>9772</v>
      </c>
      <c r="BO1769" s="26" t="s">
        <v>627</v>
      </c>
      <c r="BP1769" s="24"/>
      <c r="BQ1769" s="24"/>
      <c r="BR1769" s="26">
        <v>3</v>
      </c>
      <c r="BS1769" s="26">
        <v>3</v>
      </c>
      <c r="BT1769" s="26">
        <v>3</v>
      </c>
      <c r="BU1769" s="26">
        <v>4</v>
      </c>
      <c r="BV1769" s="26">
        <v>3</v>
      </c>
      <c r="BW1769" s="26">
        <v>4</v>
      </c>
      <c r="BX1769" s="26">
        <v>3</v>
      </c>
      <c r="BY1769" s="26">
        <v>3</v>
      </c>
      <c r="BZ1769" s="24"/>
      <c r="CA1769" s="24"/>
      <c r="CB1769" s="24"/>
      <c r="CC1769" s="24"/>
      <c r="CD1769" s="24"/>
      <c r="CE1769" s="24"/>
      <c r="CF1769" s="24"/>
      <c r="CG1769" s="24"/>
      <c r="CH1769" s="24"/>
      <c r="CI1769" s="24"/>
      <c r="CJ1769" s="24"/>
      <c r="CK1769" s="24"/>
      <c r="CL1769" s="24"/>
      <c r="CM1769" s="24"/>
      <c r="CN1769" s="24"/>
      <c r="CO1769" s="24"/>
      <c r="CP1769" s="24"/>
      <c r="CQ1769" s="24"/>
      <c r="CR1769" s="24"/>
      <c r="CS1769" s="24"/>
      <c r="CT1769" s="24"/>
      <c r="CU1769" s="24"/>
      <c r="CV1769" s="24"/>
      <c r="CW1769" s="24"/>
      <c r="CX1769" s="24"/>
      <c r="CY1769" s="24"/>
      <c r="CZ1769" s="24"/>
      <c r="DA1769" s="24"/>
      <c r="DB1769" s="24"/>
      <c r="DC1769" s="24"/>
      <c r="DD1769" s="24"/>
      <c r="DE1769" s="24"/>
      <c r="DF1769" s="26" t="s">
        <v>139</v>
      </c>
      <c r="DG1769" s="26" t="s">
        <v>120</v>
      </c>
      <c r="DH1769" s="26" t="s">
        <v>139</v>
      </c>
      <c r="DI1769" s="26" t="s">
        <v>139</v>
      </c>
      <c r="DJ1769" s="26" t="s">
        <v>139</v>
      </c>
      <c r="DK1769" s="26" t="s">
        <v>139</v>
      </c>
      <c r="DL1769" s="26" t="s">
        <v>139</v>
      </c>
      <c r="DM1769" s="26" t="s">
        <v>139</v>
      </c>
      <c r="DN1769" s="26" t="s">
        <v>139</v>
      </c>
      <c r="DO1769" s="26" t="s">
        <v>139</v>
      </c>
    </row>
    <row r="1770" spans="1:119" ht="20.100000000000001" customHeight="1" x14ac:dyDescent="0.25">
      <c r="A1770" s="29" t="str">
        <f t="shared" si="378"/>
        <v>Linking the Youth of Nigeria through Exchange1</v>
      </c>
      <c r="B1770" s="29" t="str">
        <f t="shared" si="379"/>
        <v>Linking the Youth of Nigeria through Exchange</v>
      </c>
      <c r="C1770" s="29">
        <f t="shared" si="380"/>
        <v>1</v>
      </c>
      <c r="D1770" s="30" t="str">
        <f t="shared" si="381"/>
        <v>Africa and the Middle East</v>
      </c>
      <c r="E1770" s="30" t="str">
        <f t="shared" si="382"/>
        <v>Lagos, Nigeria</v>
      </c>
      <c r="F1770" s="31">
        <f t="shared" si="383"/>
        <v>3</v>
      </c>
      <c r="G1770" s="31">
        <f t="shared" si="384"/>
        <v>2</v>
      </c>
      <c r="H1770" s="31">
        <f t="shared" si="385"/>
        <v>2</v>
      </c>
      <c r="I1770" s="31">
        <f t="shared" si="386"/>
        <v>4</v>
      </c>
      <c r="J1770" s="31">
        <f t="shared" si="387"/>
        <v>2</v>
      </c>
      <c r="K1770" s="31">
        <f t="shared" si="388"/>
        <v>4</v>
      </c>
      <c r="L1770" s="31">
        <f t="shared" si="389"/>
        <v>2</v>
      </c>
      <c r="M1770" s="31">
        <f t="shared" si="390"/>
        <v>2</v>
      </c>
      <c r="N1770" s="31">
        <f t="shared" si="391"/>
        <v>2.6</v>
      </c>
      <c r="O1770" s="26" t="s">
        <v>9773</v>
      </c>
      <c r="P1770" s="26" t="s">
        <v>108</v>
      </c>
      <c r="Q1770" s="27">
        <v>41038</v>
      </c>
      <c r="R1770" s="26" t="s">
        <v>155</v>
      </c>
      <c r="S1770" s="26" t="s">
        <v>217</v>
      </c>
      <c r="T1770" s="26" t="s">
        <v>175</v>
      </c>
      <c r="U1770" s="26" t="s">
        <v>307</v>
      </c>
      <c r="V1770" s="26" t="s">
        <v>169</v>
      </c>
      <c r="W1770" s="26" t="s">
        <v>3172</v>
      </c>
      <c r="X1770" s="26" t="s">
        <v>3717</v>
      </c>
      <c r="Y1770" s="26" t="s">
        <v>9739</v>
      </c>
      <c r="Z1770" s="24"/>
      <c r="AA1770" s="24"/>
      <c r="AB1770" s="26" t="s">
        <v>117</v>
      </c>
      <c r="AC1770" s="28">
        <v>7000</v>
      </c>
      <c r="AD1770" s="26" t="s">
        <v>9740</v>
      </c>
      <c r="AE1770" s="26" t="s">
        <v>174</v>
      </c>
      <c r="AF1770" s="26" t="s">
        <v>139</v>
      </c>
      <c r="AG1770" s="26" t="s">
        <v>175</v>
      </c>
      <c r="AH1770" s="26" t="s">
        <v>158</v>
      </c>
      <c r="AI1770" s="28">
        <v>7000</v>
      </c>
      <c r="AJ1770" s="24"/>
      <c r="AK1770" s="26" t="s">
        <v>9774</v>
      </c>
      <c r="AL1770" s="26" t="s">
        <v>9775</v>
      </c>
      <c r="AM1770" s="26" t="s">
        <v>9776</v>
      </c>
      <c r="AN1770" s="26" t="s">
        <v>9777</v>
      </c>
      <c r="AO1770" s="26" t="s">
        <v>9778</v>
      </c>
      <c r="AP1770" s="24"/>
      <c r="AQ1770" s="24"/>
      <c r="AR1770" s="24"/>
      <c r="AS1770" s="24"/>
      <c r="AT1770" s="24"/>
      <c r="AU1770" s="24"/>
      <c r="AV1770" s="24"/>
      <c r="AW1770" s="28">
        <v>58868</v>
      </c>
      <c r="AX1770" s="26">
        <v>906</v>
      </c>
      <c r="AY1770" s="28">
        <v>85</v>
      </c>
      <c r="AZ1770" s="28">
        <v>76</v>
      </c>
      <c r="BA1770" s="26">
        <v>0</v>
      </c>
      <c r="BB1770" s="26" t="s">
        <v>148</v>
      </c>
      <c r="BC1770" s="26" t="s">
        <v>9745</v>
      </c>
      <c r="BD1770" s="24"/>
      <c r="BE1770" s="24"/>
      <c r="BF1770" s="26" t="s">
        <v>9779</v>
      </c>
      <c r="BG1770" s="26" t="s">
        <v>191</v>
      </c>
      <c r="BH1770" s="26" t="s">
        <v>9780</v>
      </c>
      <c r="BI1770" s="26" t="s">
        <v>191</v>
      </c>
      <c r="BJ1770" s="26" t="s">
        <v>9781</v>
      </c>
      <c r="BK1770" s="26" t="s">
        <v>3172</v>
      </c>
      <c r="BL1770" s="24"/>
      <c r="BM1770" s="24"/>
      <c r="BN1770" s="24"/>
      <c r="BO1770" s="24"/>
      <c r="BP1770" s="24"/>
      <c r="BQ1770" s="24"/>
      <c r="BR1770" s="26">
        <v>3</v>
      </c>
      <c r="BS1770" s="26">
        <v>2</v>
      </c>
      <c r="BT1770" s="26">
        <v>2</v>
      </c>
      <c r="BU1770" s="26">
        <v>4</v>
      </c>
      <c r="BV1770" s="26">
        <v>2</v>
      </c>
      <c r="BW1770" s="26">
        <v>4</v>
      </c>
      <c r="BX1770" s="26">
        <v>2</v>
      </c>
      <c r="BY1770" s="26">
        <v>2</v>
      </c>
      <c r="BZ1770" s="24"/>
      <c r="CA1770" s="24"/>
      <c r="CB1770" s="24"/>
      <c r="CC1770" s="24"/>
      <c r="CD1770" s="24"/>
      <c r="CE1770" s="24"/>
      <c r="CF1770" s="24"/>
      <c r="CG1770" s="24"/>
      <c r="CH1770" s="24"/>
      <c r="CI1770" s="24"/>
      <c r="CJ1770" s="24"/>
      <c r="CK1770" s="24"/>
      <c r="CL1770" s="24"/>
      <c r="CM1770" s="24"/>
      <c r="CN1770" s="24"/>
      <c r="CO1770" s="24"/>
      <c r="CP1770" s="24"/>
      <c r="CQ1770" s="24"/>
      <c r="CR1770" s="24"/>
      <c r="CS1770" s="24"/>
      <c r="CT1770" s="24"/>
      <c r="CU1770" s="24"/>
      <c r="CV1770" s="24"/>
      <c r="CW1770" s="24"/>
      <c r="CX1770" s="24"/>
      <c r="CY1770" s="24"/>
      <c r="CZ1770" s="24"/>
      <c r="DA1770" s="24"/>
      <c r="DB1770" s="24"/>
      <c r="DC1770" s="24"/>
      <c r="DD1770" s="24"/>
      <c r="DE1770" s="24"/>
      <c r="DF1770" s="26" t="s">
        <v>139</v>
      </c>
      <c r="DG1770" s="26" t="s">
        <v>139</v>
      </c>
      <c r="DH1770" s="26" t="s">
        <v>139</v>
      </c>
      <c r="DI1770" s="26" t="s">
        <v>139</v>
      </c>
      <c r="DJ1770" s="26" t="s">
        <v>139</v>
      </c>
      <c r="DK1770" s="26" t="s">
        <v>139</v>
      </c>
      <c r="DL1770" s="26" t="s">
        <v>139</v>
      </c>
      <c r="DM1770" s="26" t="s">
        <v>139</v>
      </c>
      <c r="DN1770" s="26" t="s">
        <v>139</v>
      </c>
      <c r="DO1770" s="26" t="s">
        <v>139</v>
      </c>
    </row>
    <row r="1771" spans="1:119" ht="20.100000000000001" customHeight="1" x14ac:dyDescent="0.25">
      <c r="A1771" s="29" t="str">
        <f t="shared" si="378"/>
        <v>Little Rock ECD Centre7</v>
      </c>
      <c r="B1771" s="29" t="str">
        <f t="shared" si="379"/>
        <v>Little Rock ECD Centre</v>
      </c>
      <c r="C1771" s="29">
        <f t="shared" si="380"/>
        <v>7</v>
      </c>
      <c r="D1771" s="30" t="str">
        <f t="shared" si="381"/>
        <v>Africa and the Middle East</v>
      </c>
      <c r="E1771" s="30" t="str">
        <f t="shared" si="382"/>
        <v>Nairobi, Kenya</v>
      </c>
      <c r="F1771" s="31">
        <f t="shared" si="383"/>
        <v>4</v>
      </c>
      <c r="G1771" s="31">
        <f t="shared" si="384"/>
        <v>3</v>
      </c>
      <c r="H1771" s="31">
        <f t="shared" si="385"/>
        <v>4</v>
      </c>
      <c r="I1771" s="31">
        <f t="shared" si="386"/>
        <v>4</v>
      </c>
      <c r="J1771" s="31">
        <f t="shared" si="387"/>
        <v>4</v>
      </c>
      <c r="K1771" s="31">
        <f t="shared" si="388"/>
        <v>4</v>
      </c>
      <c r="L1771" s="31">
        <f t="shared" si="389"/>
        <v>5</v>
      </c>
      <c r="M1771" s="31">
        <f t="shared" si="390"/>
        <v>4</v>
      </c>
      <c r="N1771" s="31">
        <f t="shared" si="391"/>
        <v>4</v>
      </c>
      <c r="O1771" s="26" t="s">
        <v>9782</v>
      </c>
      <c r="P1771" s="26" t="s">
        <v>108</v>
      </c>
      <c r="Q1771" s="27">
        <v>42858</v>
      </c>
      <c r="R1771" s="26" t="s">
        <v>305</v>
      </c>
      <c r="S1771" s="26" t="s">
        <v>167</v>
      </c>
      <c r="T1771" s="26" t="s">
        <v>142</v>
      </c>
      <c r="U1771" s="26" t="s">
        <v>112</v>
      </c>
      <c r="V1771" s="26" t="s">
        <v>169</v>
      </c>
      <c r="W1771" s="26" t="s">
        <v>591</v>
      </c>
      <c r="X1771" s="26" t="s">
        <v>592</v>
      </c>
      <c r="Y1771" s="26" t="s">
        <v>9783</v>
      </c>
      <c r="Z1771" s="24"/>
      <c r="AA1771" s="24"/>
      <c r="AB1771" s="26" t="s">
        <v>117</v>
      </c>
      <c r="AC1771" s="28">
        <v>10000</v>
      </c>
      <c r="AD1771" s="26" t="s">
        <v>9784</v>
      </c>
      <c r="AE1771" s="26" t="s">
        <v>595</v>
      </c>
      <c r="AF1771" s="26" t="s">
        <v>120</v>
      </c>
      <c r="AG1771" s="26" t="s">
        <v>224</v>
      </c>
      <c r="AH1771" s="26" t="s">
        <v>235</v>
      </c>
      <c r="AI1771" s="28">
        <v>10000</v>
      </c>
      <c r="AJ1771" s="26" t="s">
        <v>9785</v>
      </c>
      <c r="AK1771" s="26" t="s">
        <v>9786</v>
      </c>
      <c r="AL1771" s="26" t="s">
        <v>9787</v>
      </c>
      <c r="AM1771" s="24"/>
      <c r="AN1771" s="24"/>
      <c r="AO1771" s="24"/>
      <c r="AP1771" s="24"/>
      <c r="AQ1771" s="24"/>
      <c r="AR1771" s="26" t="s">
        <v>9788</v>
      </c>
      <c r="AS1771" s="24"/>
      <c r="AT1771" s="24"/>
      <c r="AU1771" s="26" t="s">
        <v>9789</v>
      </c>
      <c r="AV1771" s="24"/>
      <c r="AW1771" s="28">
        <v>328129</v>
      </c>
      <c r="AX1771" s="26">
        <v>900</v>
      </c>
      <c r="AY1771" s="28">
        <v>60</v>
      </c>
      <c r="AZ1771" s="28">
        <v>270</v>
      </c>
      <c r="BA1771" s="26">
        <v>400</v>
      </c>
      <c r="BB1771" s="24"/>
      <c r="BC1771" s="26" t="s">
        <v>4585</v>
      </c>
      <c r="BD1771" s="26" t="s">
        <v>125</v>
      </c>
      <c r="BE1771" s="24"/>
      <c r="BF1771" s="26" t="s">
        <v>9790</v>
      </c>
      <c r="BG1771" s="26" t="s">
        <v>191</v>
      </c>
      <c r="BH1771" s="26" t="s">
        <v>9791</v>
      </c>
      <c r="BI1771" s="26" t="s">
        <v>395</v>
      </c>
      <c r="BJ1771" s="26" t="s">
        <v>9792</v>
      </c>
      <c r="BK1771" s="26" t="s">
        <v>395</v>
      </c>
      <c r="BL1771" s="26" t="s">
        <v>9793</v>
      </c>
      <c r="BM1771" s="26" t="s">
        <v>191</v>
      </c>
      <c r="BN1771" s="24"/>
      <c r="BO1771" s="24"/>
      <c r="BP1771" s="24"/>
      <c r="BQ1771" s="24"/>
      <c r="BR1771" s="26">
        <v>0</v>
      </c>
      <c r="BS1771" s="26">
        <v>0</v>
      </c>
      <c r="BT1771" s="26">
        <v>0</v>
      </c>
      <c r="BU1771" s="26">
        <v>0</v>
      </c>
      <c r="BV1771" s="26">
        <v>0</v>
      </c>
      <c r="BW1771" s="26">
        <v>0</v>
      </c>
      <c r="BX1771" s="26">
        <v>0</v>
      </c>
      <c r="BY1771" s="26">
        <v>0</v>
      </c>
      <c r="BZ1771" s="26" t="s">
        <v>138</v>
      </c>
      <c r="CA1771" s="26" t="s">
        <v>138</v>
      </c>
      <c r="CB1771" s="26" t="s">
        <v>134</v>
      </c>
      <c r="CC1771" s="26" t="s">
        <v>136</v>
      </c>
      <c r="CD1771" s="26" t="s">
        <v>136</v>
      </c>
      <c r="CE1771" s="26" t="s">
        <v>136</v>
      </c>
      <c r="CF1771" s="26" t="s">
        <v>136</v>
      </c>
      <c r="CG1771" s="26" t="s">
        <v>134</v>
      </c>
      <c r="CH1771" s="26" t="s">
        <v>138</v>
      </c>
      <c r="CI1771" s="26" t="s">
        <v>138</v>
      </c>
      <c r="CJ1771" s="26" t="s">
        <v>136</v>
      </c>
      <c r="CK1771" s="26" t="s">
        <v>138</v>
      </c>
      <c r="CL1771" s="26" t="s">
        <v>134</v>
      </c>
      <c r="CM1771" s="26" t="s">
        <v>138</v>
      </c>
      <c r="CN1771" s="26" t="s">
        <v>136</v>
      </c>
      <c r="CO1771" s="26" t="s">
        <v>138</v>
      </c>
      <c r="CP1771" s="26" t="s">
        <v>136</v>
      </c>
      <c r="CQ1771" s="26" t="s">
        <v>138</v>
      </c>
      <c r="CR1771" s="26" t="s">
        <v>138</v>
      </c>
      <c r="CS1771" s="26" t="s">
        <v>138</v>
      </c>
      <c r="CT1771" s="26" t="s">
        <v>134</v>
      </c>
      <c r="CU1771" s="26" t="s">
        <v>134</v>
      </c>
      <c r="CV1771" s="26" t="s">
        <v>138</v>
      </c>
      <c r="CW1771" s="26" t="s">
        <v>138</v>
      </c>
      <c r="CX1771" s="26" t="s">
        <v>138</v>
      </c>
      <c r="CY1771" s="26" t="s">
        <v>138</v>
      </c>
      <c r="CZ1771" s="26" t="s">
        <v>134</v>
      </c>
      <c r="DA1771" s="26" t="s">
        <v>138</v>
      </c>
      <c r="DB1771" s="26" t="s">
        <v>134</v>
      </c>
      <c r="DC1771" s="26" t="s">
        <v>134</v>
      </c>
      <c r="DD1771" s="26" t="s">
        <v>138</v>
      </c>
      <c r="DE1771" s="26" t="s">
        <v>138</v>
      </c>
      <c r="DF1771" s="26" t="s">
        <v>120</v>
      </c>
      <c r="DG1771" s="26" t="s">
        <v>120</v>
      </c>
      <c r="DH1771" s="26" t="s">
        <v>139</v>
      </c>
      <c r="DI1771" s="26" t="s">
        <v>139</v>
      </c>
      <c r="DJ1771" s="26" t="s">
        <v>139</v>
      </c>
      <c r="DK1771" s="26" t="s">
        <v>120</v>
      </c>
      <c r="DL1771" s="26" t="s">
        <v>139</v>
      </c>
      <c r="DM1771" s="26" t="s">
        <v>139</v>
      </c>
      <c r="DN1771" s="26" t="s">
        <v>139</v>
      </c>
      <c r="DO1771" s="26" t="s">
        <v>139</v>
      </c>
    </row>
    <row r="1772" spans="1:119" ht="20.100000000000001" customHeight="1" x14ac:dyDescent="0.25">
      <c r="A1772" s="29" t="str">
        <f t="shared" si="378"/>
        <v/>
      </c>
      <c r="B1772" s="29" t="str">
        <f t="shared" si="379"/>
        <v>Little Rock ECD Centre</v>
      </c>
      <c r="C1772" s="29">
        <f t="shared" si="380"/>
        <v>0</v>
      </c>
      <c r="D1772" s="30" t="str">
        <f t="shared" si="381"/>
        <v>Africa and the Middle East</v>
      </c>
      <c r="E1772" s="30" t="str">
        <f t="shared" si="382"/>
        <v>Nairobi, Kenya</v>
      </c>
      <c r="F1772" s="31">
        <f t="shared" si="383"/>
        <v>0</v>
      </c>
      <c r="G1772" s="31">
        <f t="shared" si="384"/>
        <v>0</v>
      </c>
      <c r="H1772" s="31">
        <f t="shared" si="385"/>
        <v>0</v>
      </c>
      <c r="I1772" s="31">
        <f t="shared" si="386"/>
        <v>0</v>
      </c>
      <c r="J1772" s="31">
        <f t="shared" si="387"/>
        <v>0</v>
      </c>
      <c r="K1772" s="31">
        <f t="shared" si="388"/>
        <v>0</v>
      </c>
      <c r="L1772" s="31">
        <f t="shared" si="389"/>
        <v>0</v>
      </c>
      <c r="M1772" s="31">
        <f t="shared" si="390"/>
        <v>0</v>
      </c>
      <c r="N1772" s="31">
        <f t="shared" si="391"/>
        <v>0</v>
      </c>
      <c r="O1772" s="26" t="s">
        <v>16252</v>
      </c>
      <c r="P1772" s="26" t="s">
        <v>108</v>
      </c>
      <c r="Q1772" s="27">
        <v>42541</v>
      </c>
      <c r="R1772" s="24"/>
      <c r="S1772" s="24"/>
      <c r="T1772" s="26" t="s">
        <v>157</v>
      </c>
      <c r="U1772" s="24"/>
      <c r="V1772" s="26" t="s">
        <v>169</v>
      </c>
      <c r="W1772" s="26" t="s">
        <v>591</v>
      </c>
      <c r="X1772" s="26" t="s">
        <v>592</v>
      </c>
      <c r="Y1772" s="26" t="s">
        <v>9783</v>
      </c>
      <c r="Z1772" s="24"/>
      <c r="AA1772" s="24"/>
      <c r="AB1772" s="26" t="s">
        <v>15736</v>
      </c>
      <c r="AC1772" s="28">
        <v>1500</v>
      </c>
      <c r="AD1772" s="26" t="s">
        <v>9784</v>
      </c>
      <c r="AE1772" s="26" t="s">
        <v>595</v>
      </c>
      <c r="AF1772" s="26" t="s">
        <v>120</v>
      </c>
      <c r="AG1772" s="26" t="s">
        <v>224</v>
      </c>
      <c r="AH1772" s="24"/>
      <c r="AI1772" s="28">
        <v>1500</v>
      </c>
      <c r="AJ1772" s="24"/>
      <c r="AK1772" s="24"/>
      <c r="AL1772" s="24"/>
      <c r="AM1772" s="24"/>
      <c r="AN1772" s="24"/>
      <c r="AO1772" s="24"/>
      <c r="AP1772" s="24"/>
      <c r="AQ1772" s="24"/>
      <c r="AR1772" s="24"/>
      <c r="AS1772" s="24"/>
      <c r="AT1772" s="24"/>
      <c r="AU1772" s="24"/>
      <c r="AV1772" s="24"/>
      <c r="AW1772" s="24"/>
      <c r="AX1772" s="24"/>
      <c r="AY1772" s="24"/>
      <c r="AZ1772" s="24"/>
      <c r="BA1772" s="24"/>
      <c r="BB1772" s="24"/>
      <c r="BC1772" s="26" t="s">
        <v>4585</v>
      </c>
      <c r="BD1772" s="24"/>
      <c r="BE1772" s="24"/>
      <c r="BF1772" s="24"/>
      <c r="BG1772" s="24"/>
      <c r="BH1772" s="24"/>
      <c r="BI1772" s="24"/>
      <c r="BJ1772" s="24"/>
      <c r="BK1772" s="24"/>
      <c r="BL1772" s="24"/>
      <c r="BM1772" s="24"/>
      <c r="BN1772" s="24"/>
      <c r="BO1772" s="24"/>
      <c r="BP1772" s="24"/>
      <c r="BQ1772" s="24"/>
      <c r="BR1772" s="24"/>
      <c r="BS1772" s="24"/>
      <c r="BT1772" s="24"/>
      <c r="BU1772" s="24"/>
      <c r="BV1772" s="24"/>
      <c r="BW1772" s="24"/>
      <c r="BX1772" s="24"/>
      <c r="BY1772" s="24"/>
      <c r="BZ1772" s="24"/>
      <c r="CA1772" s="24"/>
      <c r="CB1772" s="24"/>
      <c r="CC1772" s="24"/>
      <c r="CD1772" s="24"/>
      <c r="CE1772" s="24"/>
      <c r="CF1772" s="24"/>
      <c r="CG1772" s="24"/>
      <c r="CH1772" s="24"/>
      <c r="CI1772" s="24"/>
      <c r="CJ1772" s="24"/>
      <c r="CK1772" s="24"/>
      <c r="CL1772" s="24"/>
      <c r="CM1772" s="24"/>
      <c r="CN1772" s="24"/>
      <c r="CO1772" s="24"/>
      <c r="CP1772" s="24"/>
      <c r="CQ1772" s="24"/>
      <c r="CR1772" s="24"/>
      <c r="CS1772" s="24"/>
      <c r="CT1772" s="24"/>
      <c r="CU1772" s="24"/>
      <c r="CV1772" s="24"/>
      <c r="CW1772" s="24"/>
      <c r="CX1772" s="24"/>
      <c r="CY1772" s="24"/>
      <c r="CZ1772" s="24"/>
      <c r="DA1772" s="24"/>
      <c r="DB1772" s="24"/>
      <c r="DC1772" s="24"/>
      <c r="DD1772" s="24"/>
      <c r="DE1772" s="24"/>
      <c r="DF1772" s="26" t="s">
        <v>139</v>
      </c>
      <c r="DG1772" s="26" t="s">
        <v>139</v>
      </c>
      <c r="DH1772" s="26" t="s">
        <v>139</v>
      </c>
      <c r="DI1772" s="26" t="s">
        <v>139</v>
      </c>
      <c r="DJ1772" s="26" t="s">
        <v>139</v>
      </c>
      <c r="DK1772" s="26" t="s">
        <v>139</v>
      </c>
      <c r="DL1772" s="26" t="s">
        <v>139</v>
      </c>
      <c r="DM1772" s="26" t="s">
        <v>139</v>
      </c>
      <c r="DN1772" s="26" t="s">
        <v>139</v>
      </c>
      <c r="DO1772" s="26" t="s">
        <v>139</v>
      </c>
    </row>
    <row r="1773" spans="1:119" ht="20.100000000000001" customHeight="1" x14ac:dyDescent="0.25">
      <c r="A1773" s="29" t="str">
        <f t="shared" si="378"/>
        <v>Little Rock ECD Centre6</v>
      </c>
      <c r="B1773" s="29" t="str">
        <f t="shared" si="379"/>
        <v>Little Rock ECD Centre</v>
      </c>
      <c r="C1773" s="29">
        <f t="shared" si="380"/>
        <v>6</v>
      </c>
      <c r="D1773" s="30" t="str">
        <f t="shared" si="381"/>
        <v>Africa and the Middle East</v>
      </c>
      <c r="E1773" s="30" t="str">
        <f t="shared" si="382"/>
        <v>Nairobi, Kenya</v>
      </c>
      <c r="F1773" s="31">
        <f t="shared" si="383"/>
        <v>4</v>
      </c>
      <c r="G1773" s="31">
        <f t="shared" si="384"/>
        <v>3</v>
      </c>
      <c r="H1773" s="31">
        <f t="shared" si="385"/>
        <v>4</v>
      </c>
      <c r="I1773" s="31">
        <f t="shared" si="386"/>
        <v>4</v>
      </c>
      <c r="J1773" s="31">
        <f t="shared" si="387"/>
        <v>4</v>
      </c>
      <c r="K1773" s="31">
        <f t="shared" si="388"/>
        <v>5</v>
      </c>
      <c r="L1773" s="31">
        <f t="shared" si="389"/>
        <v>5</v>
      </c>
      <c r="M1773" s="31">
        <f t="shared" si="390"/>
        <v>4</v>
      </c>
      <c r="N1773" s="31">
        <f t="shared" si="391"/>
        <v>4.0999999999999996</v>
      </c>
      <c r="O1773" s="26" t="s">
        <v>9794</v>
      </c>
      <c r="P1773" s="26" t="s">
        <v>108</v>
      </c>
      <c r="Q1773" s="27">
        <v>42305</v>
      </c>
      <c r="R1773" s="26" t="s">
        <v>166</v>
      </c>
      <c r="S1773" s="26" t="s">
        <v>156</v>
      </c>
      <c r="T1773" s="26" t="s">
        <v>157</v>
      </c>
      <c r="U1773" s="26" t="s">
        <v>112</v>
      </c>
      <c r="V1773" s="26" t="s">
        <v>169</v>
      </c>
      <c r="W1773" s="26" t="s">
        <v>591</v>
      </c>
      <c r="X1773" s="26" t="s">
        <v>592</v>
      </c>
      <c r="Y1773" s="26" t="s">
        <v>9783</v>
      </c>
      <c r="Z1773" s="24"/>
      <c r="AA1773" s="24"/>
      <c r="AB1773" s="26" t="s">
        <v>117</v>
      </c>
      <c r="AC1773" s="28">
        <v>16000</v>
      </c>
      <c r="AD1773" s="26" t="s">
        <v>9784</v>
      </c>
      <c r="AE1773" s="26" t="s">
        <v>595</v>
      </c>
      <c r="AF1773" s="26" t="s">
        <v>120</v>
      </c>
      <c r="AG1773" s="26" t="s">
        <v>224</v>
      </c>
      <c r="AH1773" s="26" t="s">
        <v>250</v>
      </c>
      <c r="AI1773" s="28">
        <v>16000</v>
      </c>
      <c r="AJ1773" s="26" t="s">
        <v>9795</v>
      </c>
      <c r="AK1773" s="26" t="s">
        <v>9786</v>
      </c>
      <c r="AL1773" s="26" t="s">
        <v>9787</v>
      </c>
      <c r="AM1773" s="24"/>
      <c r="AN1773" s="24"/>
      <c r="AO1773" s="24"/>
      <c r="AP1773" s="24"/>
      <c r="AQ1773" s="26" t="s">
        <v>9796</v>
      </c>
      <c r="AR1773" s="24"/>
      <c r="AS1773" s="26" t="s">
        <v>9797</v>
      </c>
      <c r="AT1773" s="24"/>
      <c r="AU1773" s="24"/>
      <c r="AV1773" s="24"/>
      <c r="AW1773" s="28">
        <v>239696</v>
      </c>
      <c r="AX1773" s="26">
        <v>923</v>
      </c>
      <c r="AY1773" s="28">
        <v>95</v>
      </c>
      <c r="AZ1773" s="28">
        <v>100</v>
      </c>
      <c r="BA1773" s="26">
        <v>0</v>
      </c>
      <c r="BB1773" s="26" t="s">
        <v>148</v>
      </c>
      <c r="BC1773" s="26" t="s">
        <v>4585</v>
      </c>
      <c r="BD1773" s="26" t="s">
        <v>125</v>
      </c>
      <c r="BE1773" s="24"/>
      <c r="BF1773" s="26" t="s">
        <v>9798</v>
      </c>
      <c r="BG1773" s="26" t="s">
        <v>395</v>
      </c>
      <c r="BH1773" s="26" t="s">
        <v>9792</v>
      </c>
      <c r="BI1773" s="26" t="s">
        <v>395</v>
      </c>
      <c r="BJ1773" s="26" t="s">
        <v>9799</v>
      </c>
      <c r="BK1773" s="26" t="s">
        <v>395</v>
      </c>
      <c r="BL1773" s="26" t="s">
        <v>9800</v>
      </c>
      <c r="BM1773" s="26" t="s">
        <v>395</v>
      </c>
      <c r="BN1773" s="26" t="s">
        <v>9790</v>
      </c>
      <c r="BO1773" s="26" t="s">
        <v>191</v>
      </c>
      <c r="BP1773" s="24"/>
      <c r="BQ1773" s="24"/>
      <c r="BR1773" s="26">
        <v>4</v>
      </c>
      <c r="BS1773" s="26">
        <v>3</v>
      </c>
      <c r="BT1773" s="26">
        <v>4</v>
      </c>
      <c r="BU1773" s="26">
        <v>4</v>
      </c>
      <c r="BV1773" s="26">
        <v>4</v>
      </c>
      <c r="BW1773" s="26">
        <v>5</v>
      </c>
      <c r="BX1773" s="26">
        <v>5</v>
      </c>
      <c r="BY1773" s="26">
        <v>4</v>
      </c>
      <c r="BZ1773" s="24"/>
      <c r="CA1773" s="24"/>
      <c r="CB1773" s="24"/>
      <c r="CC1773" s="24"/>
      <c r="CD1773" s="24"/>
      <c r="CE1773" s="24"/>
      <c r="CF1773" s="24"/>
      <c r="CG1773" s="24"/>
      <c r="CH1773" s="24"/>
      <c r="CI1773" s="24"/>
      <c r="CJ1773" s="24"/>
      <c r="CK1773" s="24"/>
      <c r="CL1773" s="24"/>
      <c r="CM1773" s="24"/>
      <c r="CN1773" s="24"/>
      <c r="CO1773" s="24"/>
      <c r="CP1773" s="24"/>
      <c r="CQ1773" s="24"/>
      <c r="CR1773" s="24"/>
      <c r="CS1773" s="24"/>
      <c r="CT1773" s="24"/>
      <c r="CU1773" s="24"/>
      <c r="CV1773" s="24"/>
      <c r="CW1773" s="24"/>
      <c r="CX1773" s="24"/>
      <c r="CY1773" s="24"/>
      <c r="CZ1773" s="24"/>
      <c r="DA1773" s="24"/>
      <c r="DB1773" s="24"/>
      <c r="DC1773" s="24"/>
      <c r="DD1773" s="24"/>
      <c r="DE1773" s="24"/>
      <c r="DF1773" s="26" t="s">
        <v>120</v>
      </c>
      <c r="DG1773" s="26" t="s">
        <v>120</v>
      </c>
      <c r="DH1773" s="26" t="s">
        <v>120</v>
      </c>
      <c r="DI1773" s="26" t="s">
        <v>139</v>
      </c>
      <c r="DJ1773" s="26" t="s">
        <v>139</v>
      </c>
      <c r="DK1773" s="26" t="s">
        <v>120</v>
      </c>
      <c r="DL1773" s="26" t="s">
        <v>139</v>
      </c>
      <c r="DM1773" s="26" t="s">
        <v>139</v>
      </c>
      <c r="DN1773" s="26" t="s">
        <v>139</v>
      </c>
      <c r="DO1773" s="26" t="s">
        <v>139</v>
      </c>
    </row>
    <row r="1774" spans="1:119" ht="20.100000000000001" customHeight="1" x14ac:dyDescent="0.25">
      <c r="A1774" s="29" t="str">
        <f t="shared" si="378"/>
        <v>Little Rock ECD Centre5</v>
      </c>
      <c r="B1774" s="29" t="str">
        <f t="shared" si="379"/>
        <v>Little Rock ECD Centre</v>
      </c>
      <c r="C1774" s="29">
        <f t="shared" si="380"/>
        <v>5</v>
      </c>
      <c r="D1774" s="30" t="str">
        <f t="shared" si="381"/>
        <v>Africa and the Middle East</v>
      </c>
      <c r="E1774" s="30" t="str">
        <f t="shared" si="382"/>
        <v>Nairobi, Kenya</v>
      </c>
      <c r="F1774" s="31">
        <f t="shared" si="383"/>
        <v>5</v>
      </c>
      <c r="G1774" s="31">
        <f t="shared" si="384"/>
        <v>4</v>
      </c>
      <c r="H1774" s="31">
        <f t="shared" si="385"/>
        <v>4</v>
      </c>
      <c r="I1774" s="31">
        <f t="shared" si="386"/>
        <v>5</v>
      </c>
      <c r="J1774" s="31">
        <f t="shared" si="387"/>
        <v>4</v>
      </c>
      <c r="K1774" s="31">
        <f t="shared" si="388"/>
        <v>4</v>
      </c>
      <c r="L1774" s="31">
        <f t="shared" si="389"/>
        <v>5</v>
      </c>
      <c r="M1774" s="31">
        <f t="shared" si="390"/>
        <v>5</v>
      </c>
      <c r="N1774" s="31">
        <f t="shared" si="391"/>
        <v>4.5</v>
      </c>
      <c r="O1774" s="26" t="s">
        <v>9801</v>
      </c>
      <c r="P1774" s="26" t="s">
        <v>108</v>
      </c>
      <c r="Q1774" s="27">
        <v>41946</v>
      </c>
      <c r="R1774" s="26" t="s">
        <v>166</v>
      </c>
      <c r="S1774" s="26" t="s">
        <v>609</v>
      </c>
      <c r="T1774" s="26" t="s">
        <v>278</v>
      </c>
      <c r="U1774" s="26" t="s">
        <v>112</v>
      </c>
      <c r="V1774" s="26" t="s">
        <v>169</v>
      </c>
      <c r="W1774" s="26" t="s">
        <v>591</v>
      </c>
      <c r="X1774" s="26" t="s">
        <v>592</v>
      </c>
      <c r="Y1774" s="26" t="s">
        <v>9783</v>
      </c>
      <c r="Z1774" s="24"/>
      <c r="AA1774" s="24"/>
      <c r="AB1774" s="26" t="s">
        <v>117</v>
      </c>
      <c r="AC1774" s="28">
        <v>16000</v>
      </c>
      <c r="AD1774" s="26" t="s">
        <v>9784</v>
      </c>
      <c r="AE1774" s="26" t="s">
        <v>595</v>
      </c>
      <c r="AF1774" s="26" t="s">
        <v>120</v>
      </c>
      <c r="AG1774" s="26" t="s">
        <v>224</v>
      </c>
      <c r="AH1774" s="26" t="s">
        <v>176</v>
      </c>
      <c r="AI1774" s="28">
        <v>16000</v>
      </c>
      <c r="AJ1774" s="24"/>
      <c r="AK1774" s="26" t="s">
        <v>9786</v>
      </c>
      <c r="AL1774" s="26" t="s">
        <v>9787</v>
      </c>
      <c r="AM1774" s="24"/>
      <c r="AN1774" s="24"/>
      <c r="AO1774" s="24"/>
      <c r="AP1774" s="24"/>
      <c r="AQ1774" s="26" t="s">
        <v>9802</v>
      </c>
      <c r="AR1774" s="24"/>
      <c r="AS1774" s="24"/>
      <c r="AT1774" s="24"/>
      <c r="AU1774" s="26" t="s">
        <v>9803</v>
      </c>
      <c r="AV1774" s="24"/>
      <c r="AW1774" s="28">
        <v>229300</v>
      </c>
      <c r="AX1774" s="26">
        <v>703</v>
      </c>
      <c r="AY1774" s="28">
        <v>95</v>
      </c>
      <c r="AZ1774" s="28">
        <v>97</v>
      </c>
      <c r="BA1774" s="26">
        <v>0</v>
      </c>
      <c r="BB1774" s="26" t="s">
        <v>148</v>
      </c>
      <c r="BC1774" s="26" t="s">
        <v>4585</v>
      </c>
      <c r="BD1774" s="26" t="s">
        <v>125</v>
      </c>
      <c r="BE1774" s="24"/>
      <c r="BF1774" s="26" t="s">
        <v>9791</v>
      </c>
      <c r="BG1774" s="26" t="s">
        <v>395</v>
      </c>
      <c r="BH1774" s="26" t="s">
        <v>9798</v>
      </c>
      <c r="BI1774" s="26" t="s">
        <v>395</v>
      </c>
      <c r="BJ1774" s="26" t="s">
        <v>9790</v>
      </c>
      <c r="BK1774" s="26" t="s">
        <v>191</v>
      </c>
      <c r="BL1774" s="26" t="s">
        <v>9792</v>
      </c>
      <c r="BM1774" s="26" t="s">
        <v>395</v>
      </c>
      <c r="BN1774" s="24"/>
      <c r="BO1774" s="24"/>
      <c r="BP1774" s="24"/>
      <c r="BQ1774" s="24"/>
      <c r="BR1774" s="26">
        <v>5</v>
      </c>
      <c r="BS1774" s="26">
        <v>4</v>
      </c>
      <c r="BT1774" s="26">
        <v>4</v>
      </c>
      <c r="BU1774" s="26">
        <v>5</v>
      </c>
      <c r="BV1774" s="26">
        <v>4</v>
      </c>
      <c r="BW1774" s="26">
        <v>4</v>
      </c>
      <c r="BX1774" s="26">
        <v>5</v>
      </c>
      <c r="BY1774" s="26">
        <v>5</v>
      </c>
      <c r="BZ1774" s="24"/>
      <c r="CA1774" s="24"/>
      <c r="CB1774" s="24"/>
      <c r="CC1774" s="24"/>
      <c r="CD1774" s="24"/>
      <c r="CE1774" s="24"/>
      <c r="CF1774" s="24"/>
      <c r="CG1774" s="24"/>
      <c r="CH1774" s="24"/>
      <c r="CI1774" s="24"/>
      <c r="CJ1774" s="24"/>
      <c r="CK1774" s="24"/>
      <c r="CL1774" s="24"/>
      <c r="CM1774" s="24"/>
      <c r="CN1774" s="24"/>
      <c r="CO1774" s="24"/>
      <c r="CP1774" s="24"/>
      <c r="CQ1774" s="24"/>
      <c r="CR1774" s="24"/>
      <c r="CS1774" s="24"/>
      <c r="CT1774" s="24"/>
      <c r="CU1774" s="24"/>
      <c r="CV1774" s="24"/>
      <c r="CW1774" s="24"/>
      <c r="CX1774" s="24"/>
      <c r="CY1774" s="24"/>
      <c r="CZ1774" s="24"/>
      <c r="DA1774" s="24"/>
      <c r="DB1774" s="24"/>
      <c r="DC1774" s="24"/>
      <c r="DD1774" s="24"/>
      <c r="DE1774" s="24"/>
      <c r="DF1774" s="26" t="s">
        <v>120</v>
      </c>
      <c r="DG1774" s="26" t="s">
        <v>120</v>
      </c>
      <c r="DH1774" s="26" t="s">
        <v>120</v>
      </c>
      <c r="DI1774" s="26" t="s">
        <v>139</v>
      </c>
      <c r="DJ1774" s="26" t="s">
        <v>139</v>
      </c>
      <c r="DK1774" s="26" t="s">
        <v>120</v>
      </c>
      <c r="DL1774" s="26" t="s">
        <v>139</v>
      </c>
      <c r="DM1774" s="26" t="s">
        <v>139</v>
      </c>
      <c r="DN1774" s="26" t="s">
        <v>139</v>
      </c>
      <c r="DO1774" s="26" t="s">
        <v>139</v>
      </c>
    </row>
    <row r="1775" spans="1:119" ht="20.100000000000001" customHeight="1" x14ac:dyDescent="0.25">
      <c r="A1775" s="29" t="str">
        <f t="shared" si="378"/>
        <v/>
      </c>
      <c r="B1775" s="29" t="str">
        <f t="shared" si="379"/>
        <v>Little Rock ECD Centre</v>
      </c>
      <c r="C1775" s="29">
        <f t="shared" si="380"/>
        <v>0</v>
      </c>
      <c r="D1775" s="30" t="str">
        <f t="shared" si="381"/>
        <v>Africa and the Middle East</v>
      </c>
      <c r="E1775" s="30" t="str">
        <f t="shared" si="382"/>
        <v>Nairobi, Kenya</v>
      </c>
      <c r="F1775" s="31">
        <f t="shared" si="383"/>
        <v>0</v>
      </c>
      <c r="G1775" s="31">
        <f t="shared" si="384"/>
        <v>0</v>
      </c>
      <c r="H1775" s="31">
        <f t="shared" si="385"/>
        <v>0</v>
      </c>
      <c r="I1775" s="31">
        <f t="shared" si="386"/>
        <v>0</v>
      </c>
      <c r="J1775" s="31">
        <f t="shared" si="387"/>
        <v>0</v>
      </c>
      <c r="K1775" s="31">
        <f t="shared" si="388"/>
        <v>0</v>
      </c>
      <c r="L1775" s="31">
        <f t="shared" si="389"/>
        <v>0</v>
      </c>
      <c r="M1775" s="31">
        <f t="shared" si="390"/>
        <v>0</v>
      </c>
      <c r="N1775" s="31">
        <f t="shared" si="391"/>
        <v>0</v>
      </c>
      <c r="O1775" s="26" t="s">
        <v>16253</v>
      </c>
      <c r="P1775" s="26" t="s">
        <v>108</v>
      </c>
      <c r="Q1775" s="27">
        <v>41779</v>
      </c>
      <c r="R1775" s="24"/>
      <c r="S1775" s="24"/>
      <c r="T1775" s="26" t="s">
        <v>194</v>
      </c>
      <c r="U1775" s="24"/>
      <c r="V1775" s="26" t="s">
        <v>169</v>
      </c>
      <c r="W1775" s="26" t="s">
        <v>591</v>
      </c>
      <c r="X1775" s="26" t="s">
        <v>592</v>
      </c>
      <c r="Y1775" s="26" t="s">
        <v>9783</v>
      </c>
      <c r="Z1775" s="24"/>
      <c r="AA1775" s="24"/>
      <c r="AB1775" s="26" t="s">
        <v>15736</v>
      </c>
      <c r="AC1775" s="28">
        <v>1580</v>
      </c>
      <c r="AD1775" s="26" t="s">
        <v>9784</v>
      </c>
      <c r="AE1775" s="26" t="s">
        <v>595</v>
      </c>
      <c r="AF1775" s="26" t="s">
        <v>120</v>
      </c>
      <c r="AG1775" s="26" t="s">
        <v>224</v>
      </c>
      <c r="AH1775" s="24"/>
      <c r="AI1775" s="28">
        <v>1580</v>
      </c>
      <c r="AJ1775" s="24"/>
      <c r="AK1775" s="24"/>
      <c r="AL1775" s="24"/>
      <c r="AM1775" s="24"/>
      <c r="AN1775" s="24"/>
      <c r="AO1775" s="24"/>
      <c r="AP1775" s="24"/>
      <c r="AQ1775" s="24"/>
      <c r="AR1775" s="24"/>
      <c r="AS1775" s="24"/>
      <c r="AT1775" s="24"/>
      <c r="AU1775" s="24"/>
      <c r="AV1775" s="24"/>
      <c r="AW1775" s="24"/>
      <c r="AX1775" s="24"/>
      <c r="AY1775" s="24"/>
      <c r="AZ1775" s="24"/>
      <c r="BA1775" s="24"/>
      <c r="BB1775" s="24"/>
      <c r="BC1775" s="26" t="s">
        <v>4585</v>
      </c>
      <c r="BD1775" s="24"/>
      <c r="BE1775" s="24"/>
      <c r="BF1775" s="24"/>
      <c r="BG1775" s="24"/>
      <c r="BH1775" s="24"/>
      <c r="BI1775" s="24"/>
      <c r="BJ1775" s="24"/>
      <c r="BK1775" s="24"/>
      <c r="BL1775" s="24"/>
      <c r="BM1775" s="24"/>
      <c r="BN1775" s="24"/>
      <c r="BO1775" s="24"/>
      <c r="BP1775" s="24"/>
      <c r="BQ1775" s="24"/>
      <c r="BR1775" s="24"/>
      <c r="BS1775" s="24"/>
      <c r="BT1775" s="24"/>
      <c r="BU1775" s="24"/>
      <c r="BV1775" s="24"/>
      <c r="BW1775" s="24"/>
      <c r="BX1775" s="24"/>
      <c r="BY1775" s="24"/>
      <c r="BZ1775" s="24"/>
      <c r="CA1775" s="24"/>
      <c r="CB1775" s="24"/>
      <c r="CC1775" s="24"/>
      <c r="CD1775" s="24"/>
      <c r="CE1775" s="24"/>
      <c r="CF1775" s="24"/>
      <c r="CG1775" s="24"/>
      <c r="CH1775" s="24"/>
      <c r="CI1775" s="24"/>
      <c r="CJ1775" s="24"/>
      <c r="CK1775" s="24"/>
      <c r="CL1775" s="24"/>
      <c r="CM1775" s="24"/>
      <c r="CN1775" s="24"/>
      <c r="CO1775" s="24"/>
      <c r="CP1775" s="24"/>
      <c r="CQ1775" s="24"/>
      <c r="CR1775" s="24"/>
      <c r="CS1775" s="24"/>
      <c r="CT1775" s="24"/>
      <c r="CU1775" s="24"/>
      <c r="CV1775" s="24"/>
      <c r="CW1775" s="24"/>
      <c r="CX1775" s="24"/>
      <c r="CY1775" s="24"/>
      <c r="CZ1775" s="24"/>
      <c r="DA1775" s="24"/>
      <c r="DB1775" s="24"/>
      <c r="DC1775" s="24"/>
      <c r="DD1775" s="24"/>
      <c r="DE1775" s="24"/>
      <c r="DF1775" s="26" t="s">
        <v>139</v>
      </c>
      <c r="DG1775" s="26" t="s">
        <v>139</v>
      </c>
      <c r="DH1775" s="26" t="s">
        <v>139</v>
      </c>
      <c r="DI1775" s="26" t="s">
        <v>139</v>
      </c>
      <c r="DJ1775" s="26" t="s">
        <v>139</v>
      </c>
      <c r="DK1775" s="26" t="s">
        <v>139</v>
      </c>
      <c r="DL1775" s="26" t="s">
        <v>139</v>
      </c>
      <c r="DM1775" s="26" t="s">
        <v>139</v>
      </c>
      <c r="DN1775" s="26" t="s">
        <v>139</v>
      </c>
      <c r="DO1775" s="26" t="s">
        <v>139</v>
      </c>
    </row>
    <row r="1776" spans="1:119" ht="20.100000000000001" customHeight="1" x14ac:dyDescent="0.25">
      <c r="A1776" s="29" t="str">
        <f t="shared" si="378"/>
        <v/>
      </c>
      <c r="B1776" s="29" t="str">
        <f t="shared" si="379"/>
        <v>Little Rock ECD Centre</v>
      </c>
      <c r="C1776" s="29">
        <f t="shared" si="380"/>
        <v>0</v>
      </c>
      <c r="D1776" s="30" t="str">
        <f t="shared" si="381"/>
        <v>Africa and the Middle East</v>
      </c>
      <c r="E1776" s="30" t="str">
        <f t="shared" si="382"/>
        <v>Nairobi, Kenya</v>
      </c>
      <c r="F1776" s="31">
        <f t="shared" si="383"/>
        <v>0</v>
      </c>
      <c r="G1776" s="31">
        <f t="shared" si="384"/>
        <v>0</v>
      </c>
      <c r="H1776" s="31">
        <f t="shared" si="385"/>
        <v>0</v>
      </c>
      <c r="I1776" s="31">
        <f t="shared" si="386"/>
        <v>0</v>
      </c>
      <c r="J1776" s="31">
        <f t="shared" si="387"/>
        <v>0</v>
      </c>
      <c r="K1776" s="31">
        <f t="shared" si="388"/>
        <v>0</v>
      </c>
      <c r="L1776" s="31">
        <f t="shared" si="389"/>
        <v>0</v>
      </c>
      <c r="M1776" s="31">
        <f t="shared" si="390"/>
        <v>0</v>
      </c>
      <c r="N1776" s="31">
        <f t="shared" si="391"/>
        <v>0</v>
      </c>
      <c r="O1776" s="26" t="s">
        <v>16254</v>
      </c>
      <c r="P1776" s="26" t="s">
        <v>108</v>
      </c>
      <c r="Q1776" s="27">
        <v>41673</v>
      </c>
      <c r="R1776" s="24"/>
      <c r="S1776" s="24"/>
      <c r="T1776" s="26" t="s">
        <v>194</v>
      </c>
      <c r="U1776" s="24"/>
      <c r="V1776" s="26" t="s">
        <v>169</v>
      </c>
      <c r="W1776" s="26" t="s">
        <v>591</v>
      </c>
      <c r="X1776" s="26" t="s">
        <v>592</v>
      </c>
      <c r="Y1776" s="26" t="s">
        <v>9783</v>
      </c>
      <c r="Z1776" s="24"/>
      <c r="AA1776" s="24"/>
      <c r="AB1776" s="26" t="s">
        <v>15736</v>
      </c>
      <c r="AC1776" s="28">
        <v>600</v>
      </c>
      <c r="AD1776" s="26" t="s">
        <v>9784</v>
      </c>
      <c r="AE1776" s="26" t="s">
        <v>595</v>
      </c>
      <c r="AF1776" s="26" t="s">
        <v>120</v>
      </c>
      <c r="AG1776" s="26" t="s">
        <v>224</v>
      </c>
      <c r="AH1776" s="24"/>
      <c r="AI1776" s="28">
        <v>600</v>
      </c>
      <c r="AJ1776" s="24"/>
      <c r="AK1776" s="24"/>
      <c r="AL1776" s="24"/>
      <c r="AM1776" s="24"/>
      <c r="AN1776" s="24"/>
      <c r="AO1776" s="24"/>
      <c r="AP1776" s="24"/>
      <c r="AQ1776" s="24"/>
      <c r="AR1776" s="24"/>
      <c r="AS1776" s="24"/>
      <c r="AT1776" s="24"/>
      <c r="AU1776" s="24"/>
      <c r="AV1776" s="24"/>
      <c r="AW1776" s="24"/>
      <c r="AX1776" s="24"/>
      <c r="AY1776" s="24"/>
      <c r="AZ1776" s="24"/>
      <c r="BA1776" s="24"/>
      <c r="BB1776" s="24"/>
      <c r="BC1776" s="26" t="s">
        <v>4585</v>
      </c>
      <c r="BD1776" s="24"/>
      <c r="BE1776" s="24"/>
      <c r="BF1776" s="24"/>
      <c r="BG1776" s="24"/>
      <c r="BH1776" s="24"/>
      <c r="BI1776" s="24"/>
      <c r="BJ1776" s="24"/>
      <c r="BK1776" s="24"/>
      <c r="BL1776" s="24"/>
      <c r="BM1776" s="24"/>
      <c r="BN1776" s="24"/>
      <c r="BO1776" s="24"/>
      <c r="BP1776" s="24"/>
      <c r="BQ1776" s="24"/>
      <c r="BR1776" s="24"/>
      <c r="BS1776" s="24"/>
      <c r="BT1776" s="24"/>
      <c r="BU1776" s="24"/>
      <c r="BV1776" s="24"/>
      <c r="BW1776" s="24"/>
      <c r="BX1776" s="24"/>
      <c r="BY1776" s="24"/>
      <c r="BZ1776" s="24"/>
      <c r="CA1776" s="24"/>
      <c r="CB1776" s="24"/>
      <c r="CC1776" s="24"/>
      <c r="CD1776" s="24"/>
      <c r="CE1776" s="24"/>
      <c r="CF1776" s="24"/>
      <c r="CG1776" s="24"/>
      <c r="CH1776" s="24"/>
      <c r="CI1776" s="24"/>
      <c r="CJ1776" s="24"/>
      <c r="CK1776" s="24"/>
      <c r="CL1776" s="24"/>
      <c r="CM1776" s="24"/>
      <c r="CN1776" s="24"/>
      <c r="CO1776" s="24"/>
      <c r="CP1776" s="24"/>
      <c r="CQ1776" s="24"/>
      <c r="CR1776" s="24"/>
      <c r="CS1776" s="24"/>
      <c r="CT1776" s="24"/>
      <c r="CU1776" s="24"/>
      <c r="CV1776" s="24"/>
      <c r="CW1776" s="24"/>
      <c r="CX1776" s="24"/>
      <c r="CY1776" s="24"/>
      <c r="CZ1776" s="24"/>
      <c r="DA1776" s="24"/>
      <c r="DB1776" s="24"/>
      <c r="DC1776" s="24"/>
      <c r="DD1776" s="24"/>
      <c r="DE1776" s="24"/>
      <c r="DF1776" s="26" t="s">
        <v>139</v>
      </c>
      <c r="DG1776" s="26" t="s">
        <v>139</v>
      </c>
      <c r="DH1776" s="26" t="s">
        <v>139</v>
      </c>
      <c r="DI1776" s="26" t="s">
        <v>139</v>
      </c>
      <c r="DJ1776" s="26" t="s">
        <v>139</v>
      </c>
      <c r="DK1776" s="26" t="s">
        <v>139</v>
      </c>
      <c r="DL1776" s="26" t="s">
        <v>139</v>
      </c>
      <c r="DM1776" s="26" t="s">
        <v>139</v>
      </c>
      <c r="DN1776" s="26" t="s">
        <v>139</v>
      </c>
      <c r="DO1776" s="26" t="s">
        <v>139</v>
      </c>
    </row>
    <row r="1777" spans="1:119" ht="20.100000000000001" customHeight="1" x14ac:dyDescent="0.25">
      <c r="A1777" s="29" t="str">
        <f t="shared" si="378"/>
        <v>Little Rock ECD Centre4</v>
      </c>
      <c r="B1777" s="29" t="str">
        <f t="shared" si="379"/>
        <v>Little Rock ECD Centre</v>
      </c>
      <c r="C1777" s="29">
        <f t="shared" si="380"/>
        <v>4</v>
      </c>
      <c r="D1777" s="30" t="str">
        <f t="shared" si="381"/>
        <v>Africa and the Middle East</v>
      </c>
      <c r="E1777" s="30" t="str">
        <f t="shared" si="382"/>
        <v>Nairobi, Kenya</v>
      </c>
      <c r="F1777" s="31">
        <f t="shared" si="383"/>
        <v>4</v>
      </c>
      <c r="G1777" s="31">
        <f t="shared" si="384"/>
        <v>3</v>
      </c>
      <c r="H1777" s="31">
        <f t="shared" si="385"/>
        <v>4</v>
      </c>
      <c r="I1777" s="31">
        <f t="shared" si="386"/>
        <v>4</v>
      </c>
      <c r="J1777" s="31">
        <f t="shared" si="387"/>
        <v>4</v>
      </c>
      <c r="K1777" s="31">
        <f t="shared" si="388"/>
        <v>5</v>
      </c>
      <c r="L1777" s="31">
        <f t="shared" si="389"/>
        <v>5</v>
      </c>
      <c r="M1777" s="31">
        <f t="shared" si="390"/>
        <v>5</v>
      </c>
      <c r="N1777" s="31">
        <f t="shared" si="391"/>
        <v>4.3</v>
      </c>
      <c r="O1777" s="26" t="s">
        <v>9804</v>
      </c>
      <c r="P1777" s="26" t="s">
        <v>108</v>
      </c>
      <c r="Q1777" s="27">
        <v>41568</v>
      </c>
      <c r="R1777" s="26" t="s">
        <v>166</v>
      </c>
      <c r="S1777" s="26" t="s">
        <v>622</v>
      </c>
      <c r="T1777" s="26" t="s">
        <v>194</v>
      </c>
      <c r="U1777" s="26" t="s">
        <v>112</v>
      </c>
      <c r="V1777" s="26" t="s">
        <v>169</v>
      </c>
      <c r="W1777" s="26" t="s">
        <v>591</v>
      </c>
      <c r="X1777" s="26" t="s">
        <v>592</v>
      </c>
      <c r="Y1777" s="26" t="s">
        <v>9783</v>
      </c>
      <c r="Z1777" s="24"/>
      <c r="AA1777" s="24"/>
      <c r="AB1777" s="26" t="s">
        <v>117</v>
      </c>
      <c r="AC1777" s="28">
        <v>16000</v>
      </c>
      <c r="AD1777" s="26" t="s">
        <v>9784</v>
      </c>
      <c r="AE1777" s="26" t="s">
        <v>595</v>
      </c>
      <c r="AF1777" s="26" t="s">
        <v>120</v>
      </c>
      <c r="AG1777" s="26" t="s">
        <v>224</v>
      </c>
      <c r="AH1777" s="26" t="s">
        <v>185</v>
      </c>
      <c r="AI1777" s="28">
        <v>16000</v>
      </c>
      <c r="AJ1777" s="26" t="s">
        <v>9805</v>
      </c>
      <c r="AK1777" s="26" t="s">
        <v>9806</v>
      </c>
      <c r="AL1777" s="26" t="s">
        <v>9807</v>
      </c>
      <c r="AM1777" s="24"/>
      <c r="AN1777" s="24"/>
      <c r="AO1777" s="24"/>
      <c r="AP1777" s="24"/>
      <c r="AQ1777" s="26" t="s">
        <v>9808</v>
      </c>
      <c r="AR1777" s="24"/>
      <c r="AS1777" s="24"/>
      <c r="AT1777" s="24"/>
      <c r="AU1777" s="24"/>
      <c r="AV1777" s="24"/>
      <c r="AW1777" s="28">
        <v>156123</v>
      </c>
      <c r="AX1777" s="26">
        <v>689</v>
      </c>
      <c r="AY1777" s="28">
        <v>95</v>
      </c>
      <c r="AZ1777" s="28">
        <v>98</v>
      </c>
      <c r="BA1777" s="26">
        <v>0</v>
      </c>
      <c r="BB1777" s="26" t="s">
        <v>148</v>
      </c>
      <c r="BC1777" s="26" t="s">
        <v>4585</v>
      </c>
      <c r="BD1777" s="26" t="s">
        <v>125</v>
      </c>
      <c r="BE1777" s="24"/>
      <c r="BF1777" s="26" t="s">
        <v>9809</v>
      </c>
      <c r="BG1777" s="26" t="s">
        <v>395</v>
      </c>
      <c r="BH1777" s="26" t="s">
        <v>9810</v>
      </c>
      <c r="BI1777" s="26" t="s">
        <v>395</v>
      </c>
      <c r="BJ1777" s="26" t="s">
        <v>9811</v>
      </c>
      <c r="BK1777" s="26" t="s">
        <v>191</v>
      </c>
      <c r="BL1777" s="26" t="s">
        <v>9812</v>
      </c>
      <c r="BM1777" s="26" t="s">
        <v>5976</v>
      </c>
      <c r="BN1777" s="24"/>
      <c r="BO1777" s="24"/>
      <c r="BP1777" s="24"/>
      <c r="BQ1777" s="24"/>
      <c r="BR1777" s="26">
        <v>4</v>
      </c>
      <c r="BS1777" s="26">
        <v>3</v>
      </c>
      <c r="BT1777" s="26">
        <v>4</v>
      </c>
      <c r="BU1777" s="26">
        <v>4</v>
      </c>
      <c r="BV1777" s="26">
        <v>4</v>
      </c>
      <c r="BW1777" s="26">
        <v>5</v>
      </c>
      <c r="BX1777" s="26">
        <v>5</v>
      </c>
      <c r="BY1777" s="26">
        <v>5</v>
      </c>
      <c r="BZ1777" s="24"/>
      <c r="CA1777" s="24"/>
      <c r="CB1777" s="24"/>
      <c r="CC1777" s="24"/>
      <c r="CD1777" s="24"/>
      <c r="CE1777" s="24"/>
      <c r="CF1777" s="24"/>
      <c r="CG1777" s="24"/>
      <c r="CH1777" s="24"/>
      <c r="CI1777" s="24"/>
      <c r="CJ1777" s="24"/>
      <c r="CK1777" s="24"/>
      <c r="CL1777" s="24"/>
      <c r="CM1777" s="24"/>
      <c r="CN1777" s="24"/>
      <c r="CO1777" s="24"/>
      <c r="CP1777" s="24"/>
      <c r="CQ1777" s="24"/>
      <c r="CR1777" s="24"/>
      <c r="CS1777" s="24"/>
      <c r="CT1777" s="24"/>
      <c r="CU1777" s="24"/>
      <c r="CV1777" s="24"/>
      <c r="CW1777" s="24"/>
      <c r="CX1777" s="24"/>
      <c r="CY1777" s="24"/>
      <c r="CZ1777" s="24"/>
      <c r="DA1777" s="24"/>
      <c r="DB1777" s="24"/>
      <c r="DC1777" s="24"/>
      <c r="DD1777" s="24"/>
      <c r="DE1777" s="24"/>
      <c r="DF1777" s="26" t="s">
        <v>120</v>
      </c>
      <c r="DG1777" s="26" t="s">
        <v>120</v>
      </c>
      <c r="DH1777" s="26" t="s">
        <v>120</v>
      </c>
      <c r="DI1777" s="26" t="s">
        <v>139</v>
      </c>
      <c r="DJ1777" s="26" t="s">
        <v>139</v>
      </c>
      <c r="DK1777" s="26" t="s">
        <v>120</v>
      </c>
      <c r="DL1777" s="26" t="s">
        <v>139</v>
      </c>
      <c r="DM1777" s="26" t="s">
        <v>139</v>
      </c>
      <c r="DN1777" s="26" t="s">
        <v>139</v>
      </c>
      <c r="DO1777" s="26" t="s">
        <v>139</v>
      </c>
    </row>
    <row r="1778" spans="1:119" ht="20.100000000000001" customHeight="1" x14ac:dyDescent="0.25">
      <c r="A1778" s="29" t="str">
        <f t="shared" si="378"/>
        <v>Little Rock ECD Centre3</v>
      </c>
      <c r="B1778" s="29" t="str">
        <f t="shared" si="379"/>
        <v>Little Rock ECD Centre</v>
      </c>
      <c r="C1778" s="29">
        <f t="shared" si="380"/>
        <v>3</v>
      </c>
      <c r="D1778" s="30" t="str">
        <f t="shared" si="381"/>
        <v>Africa and the Middle East</v>
      </c>
      <c r="E1778" s="30" t="str">
        <f t="shared" si="382"/>
        <v>Nairobi, Kenya</v>
      </c>
      <c r="F1778" s="31">
        <f t="shared" si="383"/>
        <v>3</v>
      </c>
      <c r="G1778" s="31">
        <f t="shared" si="384"/>
        <v>2</v>
      </c>
      <c r="H1778" s="31">
        <f t="shared" si="385"/>
        <v>3</v>
      </c>
      <c r="I1778" s="31">
        <f t="shared" si="386"/>
        <v>4</v>
      </c>
      <c r="J1778" s="31">
        <f t="shared" si="387"/>
        <v>4</v>
      </c>
      <c r="K1778" s="31">
        <f t="shared" si="388"/>
        <v>4</v>
      </c>
      <c r="L1778" s="31">
        <f t="shared" si="389"/>
        <v>5</v>
      </c>
      <c r="M1778" s="31">
        <f t="shared" si="390"/>
        <v>2</v>
      </c>
      <c r="N1778" s="31">
        <f t="shared" si="391"/>
        <v>3.4</v>
      </c>
      <c r="O1778" s="26" t="s">
        <v>9813</v>
      </c>
      <c r="P1778" s="26" t="s">
        <v>108</v>
      </c>
      <c r="Q1778" s="27">
        <v>41204</v>
      </c>
      <c r="R1778" s="26" t="s">
        <v>109</v>
      </c>
      <c r="S1778" s="26" t="s">
        <v>306</v>
      </c>
      <c r="T1778" s="26" t="s">
        <v>207</v>
      </c>
      <c r="U1778" s="26" t="s">
        <v>112</v>
      </c>
      <c r="V1778" s="26" t="s">
        <v>169</v>
      </c>
      <c r="W1778" s="26" t="s">
        <v>591</v>
      </c>
      <c r="X1778" s="26" t="s">
        <v>592</v>
      </c>
      <c r="Y1778" s="26" t="s">
        <v>9783</v>
      </c>
      <c r="Z1778" s="24"/>
      <c r="AA1778" s="24"/>
      <c r="AB1778" s="26" t="s">
        <v>117</v>
      </c>
      <c r="AC1778" s="28">
        <v>12000</v>
      </c>
      <c r="AD1778" s="26" t="s">
        <v>9784</v>
      </c>
      <c r="AE1778" s="26" t="s">
        <v>595</v>
      </c>
      <c r="AF1778" s="26" t="s">
        <v>120</v>
      </c>
      <c r="AG1778" s="26" t="s">
        <v>224</v>
      </c>
      <c r="AH1778" s="26" t="s">
        <v>121</v>
      </c>
      <c r="AI1778" s="28">
        <v>12000</v>
      </c>
      <c r="AJ1778" s="26" t="s">
        <v>9814</v>
      </c>
      <c r="AK1778" s="26" t="s">
        <v>9806</v>
      </c>
      <c r="AL1778" s="26" t="s">
        <v>9815</v>
      </c>
      <c r="AM1778" s="24"/>
      <c r="AN1778" s="24"/>
      <c r="AO1778" s="24"/>
      <c r="AP1778" s="24"/>
      <c r="AQ1778" s="24"/>
      <c r="AR1778" s="24"/>
      <c r="AS1778" s="24"/>
      <c r="AT1778" s="24"/>
      <c r="AU1778" s="24"/>
      <c r="AV1778" s="24"/>
      <c r="AW1778" s="28">
        <v>94117</v>
      </c>
      <c r="AX1778" s="26">
        <v>665</v>
      </c>
      <c r="AY1778" s="28">
        <v>100</v>
      </c>
      <c r="AZ1778" s="28">
        <v>86</v>
      </c>
      <c r="BA1778" s="26">
        <v>0</v>
      </c>
      <c r="BB1778" s="26" t="s">
        <v>148</v>
      </c>
      <c r="BC1778" s="26" t="s">
        <v>4585</v>
      </c>
      <c r="BD1778" s="26" t="s">
        <v>125</v>
      </c>
      <c r="BE1778" s="24"/>
      <c r="BF1778" s="26" t="s">
        <v>9816</v>
      </c>
      <c r="BG1778" s="26" t="s">
        <v>395</v>
      </c>
      <c r="BH1778" s="26" t="s">
        <v>9817</v>
      </c>
      <c r="BI1778" s="26" t="s">
        <v>395</v>
      </c>
      <c r="BJ1778" s="26" t="s">
        <v>9818</v>
      </c>
      <c r="BK1778" s="26" t="s">
        <v>261</v>
      </c>
      <c r="BL1778" s="26" t="s">
        <v>9819</v>
      </c>
      <c r="BM1778" s="26" t="s">
        <v>395</v>
      </c>
      <c r="BN1778" s="26" t="s">
        <v>581</v>
      </c>
      <c r="BO1778" s="26" t="s">
        <v>261</v>
      </c>
      <c r="BP1778" s="24"/>
      <c r="BQ1778" s="24"/>
      <c r="BR1778" s="26">
        <v>3</v>
      </c>
      <c r="BS1778" s="26">
        <v>2</v>
      </c>
      <c r="BT1778" s="26">
        <v>3</v>
      </c>
      <c r="BU1778" s="26">
        <v>4</v>
      </c>
      <c r="BV1778" s="26">
        <v>4</v>
      </c>
      <c r="BW1778" s="26">
        <v>4</v>
      </c>
      <c r="BX1778" s="26">
        <v>5</v>
      </c>
      <c r="BY1778" s="26">
        <v>2</v>
      </c>
      <c r="BZ1778" s="24"/>
      <c r="CA1778" s="24"/>
      <c r="CB1778" s="24"/>
      <c r="CC1778" s="24"/>
      <c r="CD1778" s="24"/>
      <c r="CE1778" s="24"/>
      <c r="CF1778" s="24"/>
      <c r="CG1778" s="24"/>
      <c r="CH1778" s="24"/>
      <c r="CI1778" s="24"/>
      <c r="CJ1778" s="24"/>
      <c r="CK1778" s="24"/>
      <c r="CL1778" s="24"/>
      <c r="CM1778" s="24"/>
      <c r="CN1778" s="24"/>
      <c r="CO1778" s="24"/>
      <c r="CP1778" s="24"/>
      <c r="CQ1778" s="24"/>
      <c r="CR1778" s="24"/>
      <c r="CS1778" s="24"/>
      <c r="CT1778" s="24"/>
      <c r="CU1778" s="24"/>
      <c r="CV1778" s="24"/>
      <c r="CW1778" s="24"/>
      <c r="CX1778" s="24"/>
      <c r="CY1778" s="24"/>
      <c r="CZ1778" s="24"/>
      <c r="DA1778" s="24"/>
      <c r="DB1778" s="24"/>
      <c r="DC1778" s="24"/>
      <c r="DD1778" s="24"/>
      <c r="DE1778" s="24"/>
      <c r="DF1778" s="26" t="s">
        <v>120</v>
      </c>
      <c r="DG1778" s="26" t="s">
        <v>120</v>
      </c>
      <c r="DH1778" s="26" t="s">
        <v>139</v>
      </c>
      <c r="DI1778" s="26" t="s">
        <v>139</v>
      </c>
      <c r="DJ1778" s="26" t="s">
        <v>139</v>
      </c>
      <c r="DK1778" s="26" t="s">
        <v>120</v>
      </c>
      <c r="DL1778" s="26" t="s">
        <v>139</v>
      </c>
      <c r="DM1778" s="26" t="s">
        <v>139</v>
      </c>
      <c r="DN1778" s="26" t="s">
        <v>139</v>
      </c>
      <c r="DO1778" s="26" t="s">
        <v>139</v>
      </c>
    </row>
    <row r="1779" spans="1:119" ht="20.100000000000001" customHeight="1" x14ac:dyDescent="0.25">
      <c r="A1779" s="29" t="str">
        <f t="shared" si="378"/>
        <v>Little Rock ECD Centre2</v>
      </c>
      <c r="B1779" s="29" t="str">
        <f t="shared" si="379"/>
        <v>Little Rock ECD Centre</v>
      </c>
      <c r="C1779" s="29">
        <f t="shared" si="380"/>
        <v>2</v>
      </c>
      <c r="D1779" s="30" t="str">
        <f t="shared" si="381"/>
        <v>Africa and the Middle East</v>
      </c>
      <c r="E1779" s="30" t="str">
        <f t="shared" si="382"/>
        <v>Nairobi, Kenya</v>
      </c>
      <c r="F1779" s="31">
        <f t="shared" si="383"/>
        <v>3</v>
      </c>
      <c r="G1779" s="31">
        <f t="shared" si="384"/>
        <v>2</v>
      </c>
      <c r="H1779" s="31">
        <f t="shared" si="385"/>
        <v>3</v>
      </c>
      <c r="I1779" s="31">
        <f t="shared" si="386"/>
        <v>4</v>
      </c>
      <c r="J1779" s="31">
        <f t="shared" si="387"/>
        <v>3</v>
      </c>
      <c r="K1779" s="31">
        <f t="shared" si="388"/>
        <v>4</v>
      </c>
      <c r="L1779" s="31">
        <f t="shared" si="389"/>
        <v>4</v>
      </c>
      <c r="M1779" s="31">
        <f t="shared" si="390"/>
        <v>2</v>
      </c>
      <c r="N1779" s="31">
        <f t="shared" si="391"/>
        <v>3.1</v>
      </c>
      <c r="O1779" s="26" t="s">
        <v>9820</v>
      </c>
      <c r="P1779" s="26" t="s">
        <v>108</v>
      </c>
      <c r="Q1779" s="27">
        <v>40835</v>
      </c>
      <c r="R1779" s="26" t="s">
        <v>109</v>
      </c>
      <c r="S1779" s="26" t="s">
        <v>321</v>
      </c>
      <c r="T1779" s="26" t="s">
        <v>175</v>
      </c>
      <c r="U1779" s="26" t="s">
        <v>112</v>
      </c>
      <c r="V1779" s="26" t="s">
        <v>169</v>
      </c>
      <c r="W1779" s="26" t="s">
        <v>591</v>
      </c>
      <c r="X1779" s="26" t="s">
        <v>592</v>
      </c>
      <c r="Y1779" s="26" t="s">
        <v>9783</v>
      </c>
      <c r="Z1779" s="24"/>
      <c r="AA1779" s="24"/>
      <c r="AB1779" s="26" t="s">
        <v>117</v>
      </c>
      <c r="AC1779" s="28">
        <v>10000</v>
      </c>
      <c r="AD1779" s="26" t="s">
        <v>9784</v>
      </c>
      <c r="AE1779" s="26" t="s">
        <v>595</v>
      </c>
      <c r="AF1779" s="26" t="s">
        <v>120</v>
      </c>
      <c r="AG1779" s="26" t="s">
        <v>224</v>
      </c>
      <c r="AH1779" s="26" t="s">
        <v>143</v>
      </c>
      <c r="AI1779" s="28">
        <v>10000</v>
      </c>
      <c r="AJ1779" s="24"/>
      <c r="AK1779" s="26" t="s">
        <v>9821</v>
      </c>
      <c r="AL1779" s="26" t="s">
        <v>9822</v>
      </c>
      <c r="AM1779" s="26" t="s">
        <v>9823</v>
      </c>
      <c r="AN1779" s="26" t="s">
        <v>9824</v>
      </c>
      <c r="AO1779" s="26" t="s">
        <v>9825</v>
      </c>
      <c r="AP1779" s="24"/>
      <c r="AQ1779" s="24"/>
      <c r="AR1779" s="24"/>
      <c r="AS1779" s="26" t="s">
        <v>9826</v>
      </c>
      <c r="AT1779" s="26" t="s">
        <v>9827</v>
      </c>
      <c r="AU1779" s="26" t="s">
        <v>9828</v>
      </c>
      <c r="AV1779" s="24"/>
      <c r="AW1779" s="28">
        <v>73426</v>
      </c>
      <c r="AX1779" s="26">
        <v>570</v>
      </c>
      <c r="AY1779" s="28">
        <v>100</v>
      </c>
      <c r="AZ1779" s="28">
        <v>100</v>
      </c>
      <c r="BA1779" s="26">
        <v>0</v>
      </c>
      <c r="BB1779" s="26" t="s">
        <v>148</v>
      </c>
      <c r="BC1779" s="26" t="s">
        <v>4585</v>
      </c>
      <c r="BD1779" s="24"/>
      <c r="BE1779" s="24"/>
      <c r="BF1779" s="26" t="s">
        <v>9791</v>
      </c>
      <c r="BG1779" s="26" t="s">
        <v>395</v>
      </c>
      <c r="BH1779" s="26" t="s">
        <v>9829</v>
      </c>
      <c r="BI1779" s="26" t="s">
        <v>395</v>
      </c>
      <c r="BJ1779" s="26" t="s">
        <v>9790</v>
      </c>
      <c r="BK1779" s="26" t="s">
        <v>261</v>
      </c>
      <c r="BL1779" s="26" t="s">
        <v>9830</v>
      </c>
      <c r="BM1779" s="26" t="s">
        <v>347</v>
      </c>
      <c r="BN1779" s="26" t="s">
        <v>9831</v>
      </c>
      <c r="BO1779" s="26" t="s">
        <v>347</v>
      </c>
      <c r="BP1779" s="24"/>
      <c r="BQ1779" s="24"/>
      <c r="BR1779" s="26">
        <v>3</v>
      </c>
      <c r="BS1779" s="26">
        <v>2</v>
      </c>
      <c r="BT1779" s="26">
        <v>3</v>
      </c>
      <c r="BU1779" s="26">
        <v>4</v>
      </c>
      <c r="BV1779" s="26">
        <v>3</v>
      </c>
      <c r="BW1779" s="26">
        <v>4</v>
      </c>
      <c r="BX1779" s="26">
        <v>4</v>
      </c>
      <c r="BY1779" s="26">
        <v>2</v>
      </c>
      <c r="BZ1779" s="24"/>
      <c r="CA1779" s="24"/>
      <c r="CB1779" s="24"/>
      <c r="CC1779" s="24"/>
      <c r="CD1779" s="24"/>
      <c r="CE1779" s="24"/>
      <c r="CF1779" s="24"/>
      <c r="CG1779" s="24"/>
      <c r="CH1779" s="24"/>
      <c r="CI1779" s="24"/>
      <c r="CJ1779" s="24"/>
      <c r="CK1779" s="24"/>
      <c r="CL1779" s="24"/>
      <c r="CM1779" s="24"/>
      <c r="CN1779" s="24"/>
      <c r="CO1779" s="24"/>
      <c r="CP1779" s="24"/>
      <c r="CQ1779" s="24"/>
      <c r="CR1779" s="24"/>
      <c r="CS1779" s="24"/>
      <c r="CT1779" s="24"/>
      <c r="CU1779" s="24"/>
      <c r="CV1779" s="24"/>
      <c r="CW1779" s="24"/>
      <c r="CX1779" s="24"/>
      <c r="CY1779" s="24"/>
      <c r="CZ1779" s="24"/>
      <c r="DA1779" s="24"/>
      <c r="DB1779" s="24"/>
      <c r="DC1779" s="24"/>
      <c r="DD1779" s="24"/>
      <c r="DE1779" s="24"/>
      <c r="DF1779" s="26" t="s">
        <v>139</v>
      </c>
      <c r="DG1779" s="26" t="s">
        <v>139</v>
      </c>
      <c r="DH1779" s="26" t="s">
        <v>139</v>
      </c>
      <c r="DI1779" s="26" t="s">
        <v>139</v>
      </c>
      <c r="DJ1779" s="26" t="s">
        <v>139</v>
      </c>
      <c r="DK1779" s="26" t="s">
        <v>139</v>
      </c>
      <c r="DL1779" s="26" t="s">
        <v>139</v>
      </c>
      <c r="DM1779" s="26" t="s">
        <v>139</v>
      </c>
      <c r="DN1779" s="26" t="s">
        <v>139</v>
      </c>
      <c r="DO1779" s="26" t="s">
        <v>139</v>
      </c>
    </row>
    <row r="1780" spans="1:119" ht="20.100000000000001" customHeight="1" x14ac:dyDescent="0.25">
      <c r="A1780" s="29" t="str">
        <f t="shared" si="378"/>
        <v>Little Rock ECD Centre1</v>
      </c>
      <c r="B1780" s="29" t="str">
        <f t="shared" si="379"/>
        <v>Little Rock ECD Centre</v>
      </c>
      <c r="C1780" s="29">
        <f t="shared" si="380"/>
        <v>1</v>
      </c>
      <c r="D1780" s="30" t="str">
        <f t="shared" si="381"/>
        <v>Africa and the Middle East</v>
      </c>
      <c r="E1780" s="30" t="str">
        <f t="shared" si="382"/>
        <v>Nairobi, Kenya</v>
      </c>
      <c r="F1780" s="31">
        <f t="shared" si="383"/>
        <v>3</v>
      </c>
      <c r="G1780" s="31">
        <f t="shared" si="384"/>
        <v>2</v>
      </c>
      <c r="H1780" s="31">
        <f t="shared" si="385"/>
        <v>3</v>
      </c>
      <c r="I1780" s="31">
        <f t="shared" si="386"/>
        <v>3</v>
      </c>
      <c r="J1780" s="31">
        <f t="shared" si="387"/>
        <v>3</v>
      </c>
      <c r="K1780" s="31">
        <f t="shared" si="388"/>
        <v>4</v>
      </c>
      <c r="L1780" s="31">
        <f t="shared" si="389"/>
        <v>4</v>
      </c>
      <c r="M1780" s="31">
        <f t="shared" si="390"/>
        <v>3</v>
      </c>
      <c r="N1780" s="31">
        <f t="shared" si="391"/>
        <v>3.1</v>
      </c>
      <c r="O1780" s="26" t="s">
        <v>9832</v>
      </c>
      <c r="P1780" s="26" t="s">
        <v>108</v>
      </c>
      <c r="Q1780" s="27">
        <v>40469</v>
      </c>
      <c r="R1780" s="26" t="s">
        <v>155</v>
      </c>
      <c r="S1780" s="26" t="s">
        <v>332</v>
      </c>
      <c r="T1780" s="26" t="s">
        <v>333</v>
      </c>
      <c r="U1780" s="26" t="s">
        <v>112</v>
      </c>
      <c r="V1780" s="26" t="s">
        <v>169</v>
      </c>
      <c r="W1780" s="26" t="s">
        <v>591</v>
      </c>
      <c r="X1780" s="26" t="s">
        <v>592</v>
      </c>
      <c r="Y1780" s="26" t="s">
        <v>9783</v>
      </c>
      <c r="Z1780" s="24"/>
      <c r="AA1780" s="24"/>
      <c r="AB1780" s="26" t="s">
        <v>117</v>
      </c>
      <c r="AC1780" s="28">
        <v>6000</v>
      </c>
      <c r="AD1780" s="26" t="s">
        <v>9784</v>
      </c>
      <c r="AE1780" s="26" t="s">
        <v>595</v>
      </c>
      <c r="AF1780" s="26" t="s">
        <v>120</v>
      </c>
      <c r="AG1780" s="26" t="s">
        <v>224</v>
      </c>
      <c r="AH1780" s="26" t="s">
        <v>158</v>
      </c>
      <c r="AI1780" s="28">
        <v>6000</v>
      </c>
      <c r="AJ1780" s="24"/>
      <c r="AK1780" s="26" t="s">
        <v>9821</v>
      </c>
      <c r="AL1780" s="26" t="s">
        <v>9822</v>
      </c>
      <c r="AM1780" s="26" t="s">
        <v>9833</v>
      </c>
      <c r="AN1780" s="26" t="s">
        <v>9834</v>
      </c>
      <c r="AO1780" s="26" t="s">
        <v>9835</v>
      </c>
      <c r="AP1780" s="24"/>
      <c r="AQ1780" s="24"/>
      <c r="AR1780" s="24"/>
      <c r="AS1780" s="24"/>
      <c r="AT1780" s="24"/>
      <c r="AU1780" s="24"/>
      <c r="AV1780" s="24"/>
      <c r="AW1780" s="28">
        <v>110007</v>
      </c>
      <c r="AX1780" s="26">
        <v>500</v>
      </c>
      <c r="AY1780" s="28">
        <v>0</v>
      </c>
      <c r="AZ1780" s="28">
        <v>0</v>
      </c>
      <c r="BA1780" s="26">
        <v>0</v>
      </c>
      <c r="BB1780" s="24"/>
      <c r="BC1780" s="26" t="s">
        <v>4585</v>
      </c>
      <c r="BD1780" s="24"/>
      <c r="BE1780" s="24"/>
      <c r="BF1780" s="26" t="s">
        <v>9791</v>
      </c>
      <c r="BG1780" s="26" t="s">
        <v>395</v>
      </c>
      <c r="BH1780" s="26" t="s">
        <v>9829</v>
      </c>
      <c r="BI1780" s="26" t="s">
        <v>395</v>
      </c>
      <c r="BJ1780" s="26" t="s">
        <v>9836</v>
      </c>
      <c r="BK1780" s="26" t="s">
        <v>591</v>
      </c>
      <c r="BL1780" s="24"/>
      <c r="BM1780" s="24"/>
      <c r="BN1780" s="24"/>
      <c r="BO1780" s="24"/>
      <c r="BP1780" s="24"/>
      <c r="BQ1780" s="24"/>
      <c r="BR1780" s="26">
        <v>3</v>
      </c>
      <c r="BS1780" s="26">
        <v>2</v>
      </c>
      <c r="BT1780" s="26">
        <v>3</v>
      </c>
      <c r="BU1780" s="26">
        <v>3</v>
      </c>
      <c r="BV1780" s="26">
        <v>3</v>
      </c>
      <c r="BW1780" s="26">
        <v>4</v>
      </c>
      <c r="BX1780" s="26">
        <v>4</v>
      </c>
      <c r="BY1780" s="26">
        <v>3</v>
      </c>
      <c r="BZ1780" s="24"/>
      <c r="CA1780" s="24"/>
      <c r="CB1780" s="24"/>
      <c r="CC1780" s="24"/>
      <c r="CD1780" s="24"/>
      <c r="CE1780" s="24"/>
      <c r="CF1780" s="24"/>
      <c r="CG1780" s="24"/>
      <c r="CH1780" s="24"/>
      <c r="CI1780" s="24"/>
      <c r="CJ1780" s="24"/>
      <c r="CK1780" s="24"/>
      <c r="CL1780" s="24"/>
      <c r="CM1780" s="24"/>
      <c r="CN1780" s="24"/>
      <c r="CO1780" s="24"/>
      <c r="CP1780" s="24"/>
      <c r="CQ1780" s="24"/>
      <c r="CR1780" s="24"/>
      <c r="CS1780" s="24"/>
      <c r="CT1780" s="24"/>
      <c r="CU1780" s="24"/>
      <c r="CV1780" s="24"/>
      <c r="CW1780" s="24"/>
      <c r="CX1780" s="24"/>
      <c r="CY1780" s="24"/>
      <c r="CZ1780" s="24"/>
      <c r="DA1780" s="24"/>
      <c r="DB1780" s="24"/>
      <c r="DC1780" s="24"/>
      <c r="DD1780" s="24"/>
      <c r="DE1780" s="24"/>
      <c r="DF1780" s="26" t="s">
        <v>120</v>
      </c>
      <c r="DG1780" s="26" t="s">
        <v>139</v>
      </c>
      <c r="DH1780" s="26" t="s">
        <v>139</v>
      </c>
      <c r="DI1780" s="26" t="s">
        <v>139</v>
      </c>
      <c r="DJ1780" s="26" t="s">
        <v>139</v>
      </c>
      <c r="DK1780" s="26" t="s">
        <v>120</v>
      </c>
      <c r="DL1780" s="26" t="s">
        <v>139</v>
      </c>
      <c r="DM1780" s="26" t="s">
        <v>139</v>
      </c>
      <c r="DN1780" s="26" t="s">
        <v>120</v>
      </c>
      <c r="DO1780" s="26" t="s">
        <v>120</v>
      </c>
    </row>
    <row r="1781" spans="1:119" ht="20.100000000000001" customHeight="1" x14ac:dyDescent="0.25">
      <c r="A1781" s="29" t="str">
        <f t="shared" si="378"/>
        <v/>
      </c>
      <c r="B1781" s="29" t="str">
        <f t="shared" si="379"/>
        <v>Little Rock ECD Centre</v>
      </c>
      <c r="C1781" s="29">
        <f t="shared" si="380"/>
        <v>0</v>
      </c>
      <c r="D1781" s="30" t="str">
        <f t="shared" si="381"/>
        <v>Africa and the Middle East</v>
      </c>
      <c r="E1781" s="30" t="str">
        <f t="shared" si="382"/>
        <v>Nairobi, Kenya</v>
      </c>
      <c r="F1781" s="31">
        <f t="shared" si="383"/>
        <v>0</v>
      </c>
      <c r="G1781" s="31">
        <f t="shared" si="384"/>
        <v>0</v>
      </c>
      <c r="H1781" s="31">
        <f t="shared" si="385"/>
        <v>0</v>
      </c>
      <c r="I1781" s="31">
        <f t="shared" si="386"/>
        <v>0</v>
      </c>
      <c r="J1781" s="31">
        <f t="shared" si="387"/>
        <v>0</v>
      </c>
      <c r="K1781" s="31">
        <f t="shared" si="388"/>
        <v>0</v>
      </c>
      <c r="L1781" s="31">
        <f t="shared" si="389"/>
        <v>0</v>
      </c>
      <c r="M1781" s="31">
        <f t="shared" si="390"/>
        <v>0</v>
      </c>
      <c r="N1781" s="31">
        <f t="shared" si="391"/>
        <v>0</v>
      </c>
      <c r="O1781" s="26" t="s">
        <v>16255</v>
      </c>
      <c r="P1781" s="26" t="s">
        <v>108</v>
      </c>
      <c r="Q1781" s="27">
        <v>40707</v>
      </c>
      <c r="R1781" s="24"/>
      <c r="S1781" s="24"/>
      <c r="T1781" s="26" t="s">
        <v>333</v>
      </c>
      <c r="U1781" s="24"/>
      <c r="V1781" s="26" t="s">
        <v>169</v>
      </c>
      <c r="W1781" s="26" t="s">
        <v>591</v>
      </c>
      <c r="X1781" s="26" t="s">
        <v>592</v>
      </c>
      <c r="Y1781" s="26" t="s">
        <v>9783</v>
      </c>
      <c r="Z1781" s="24"/>
      <c r="AA1781" s="24"/>
      <c r="AB1781" s="26" t="s">
        <v>15733</v>
      </c>
      <c r="AC1781" s="28">
        <v>7607</v>
      </c>
      <c r="AD1781" s="26" t="s">
        <v>9784</v>
      </c>
      <c r="AE1781" s="26" t="s">
        <v>595</v>
      </c>
      <c r="AF1781" s="26" t="s">
        <v>120</v>
      </c>
      <c r="AG1781" s="26" t="s">
        <v>224</v>
      </c>
      <c r="AH1781" s="24"/>
      <c r="AI1781" s="28">
        <v>8000</v>
      </c>
      <c r="AJ1781" s="24"/>
      <c r="AK1781" s="24"/>
      <c r="AL1781" s="24"/>
      <c r="AM1781" s="24"/>
      <c r="AN1781" s="24"/>
      <c r="AO1781" s="24"/>
      <c r="AP1781" s="24"/>
      <c r="AQ1781" s="24"/>
      <c r="AR1781" s="24"/>
      <c r="AS1781" s="24"/>
      <c r="AT1781" s="24"/>
      <c r="AU1781" s="24"/>
      <c r="AV1781" s="24"/>
      <c r="AW1781" s="28">
        <v>0</v>
      </c>
      <c r="AX1781" s="26">
        <v>0</v>
      </c>
      <c r="AY1781" s="28">
        <v>0</v>
      </c>
      <c r="AZ1781" s="28">
        <v>0</v>
      </c>
      <c r="BA1781" s="26">
        <v>0</v>
      </c>
      <c r="BB1781" s="24"/>
      <c r="BC1781" s="26" t="s">
        <v>4585</v>
      </c>
      <c r="BD1781" s="24"/>
      <c r="BE1781" s="24"/>
      <c r="BF1781" s="24"/>
      <c r="BG1781" s="24"/>
      <c r="BH1781" s="24"/>
      <c r="BI1781" s="24"/>
      <c r="BJ1781" s="24"/>
      <c r="BK1781" s="24"/>
      <c r="BL1781" s="24"/>
      <c r="BM1781" s="24"/>
      <c r="BN1781" s="24"/>
      <c r="BO1781" s="24"/>
      <c r="BP1781" s="24"/>
      <c r="BQ1781" s="24"/>
      <c r="BR1781" s="26">
        <v>0</v>
      </c>
      <c r="BS1781" s="26">
        <v>0</v>
      </c>
      <c r="BT1781" s="26">
        <v>0</v>
      </c>
      <c r="BU1781" s="26">
        <v>0</v>
      </c>
      <c r="BV1781" s="26">
        <v>0</v>
      </c>
      <c r="BW1781" s="26">
        <v>0</v>
      </c>
      <c r="BX1781" s="26">
        <v>0</v>
      </c>
      <c r="BY1781" s="26">
        <v>0</v>
      </c>
      <c r="BZ1781" s="24"/>
      <c r="CA1781" s="24"/>
      <c r="CB1781" s="24"/>
      <c r="CC1781" s="24"/>
      <c r="CD1781" s="24"/>
      <c r="CE1781" s="24"/>
      <c r="CF1781" s="24"/>
      <c r="CG1781" s="24"/>
      <c r="CH1781" s="24"/>
      <c r="CI1781" s="24"/>
      <c r="CJ1781" s="24"/>
      <c r="CK1781" s="24"/>
      <c r="CL1781" s="24"/>
      <c r="CM1781" s="24"/>
      <c r="CN1781" s="24"/>
      <c r="CO1781" s="24"/>
      <c r="CP1781" s="24"/>
      <c r="CQ1781" s="24"/>
      <c r="CR1781" s="24"/>
      <c r="CS1781" s="24"/>
      <c r="CT1781" s="24"/>
      <c r="CU1781" s="24"/>
      <c r="CV1781" s="24"/>
      <c r="CW1781" s="24"/>
      <c r="CX1781" s="24"/>
      <c r="CY1781" s="24"/>
      <c r="CZ1781" s="24"/>
      <c r="DA1781" s="24"/>
      <c r="DB1781" s="24"/>
      <c r="DC1781" s="24"/>
      <c r="DD1781" s="24"/>
      <c r="DE1781" s="24"/>
      <c r="DF1781" s="26" t="s">
        <v>139</v>
      </c>
      <c r="DG1781" s="26" t="s">
        <v>139</v>
      </c>
      <c r="DH1781" s="26" t="s">
        <v>139</v>
      </c>
      <c r="DI1781" s="26" t="s">
        <v>139</v>
      </c>
      <c r="DJ1781" s="26" t="s">
        <v>139</v>
      </c>
      <c r="DK1781" s="26" t="s">
        <v>139</v>
      </c>
      <c r="DL1781" s="26" t="s">
        <v>139</v>
      </c>
      <c r="DM1781" s="26" t="s">
        <v>139</v>
      </c>
      <c r="DN1781" s="26" t="s">
        <v>139</v>
      </c>
      <c r="DO1781" s="26" t="s">
        <v>139</v>
      </c>
    </row>
    <row r="1782" spans="1:119" ht="20.100000000000001" customHeight="1" x14ac:dyDescent="0.25">
      <c r="A1782" s="29" t="str">
        <f t="shared" si="378"/>
        <v>Local Education and Economic Development Organization1</v>
      </c>
      <c r="B1782" s="29" t="str">
        <f t="shared" si="379"/>
        <v>Local Education and Economic Development Organization</v>
      </c>
      <c r="C1782" s="29">
        <f t="shared" si="380"/>
        <v>1</v>
      </c>
      <c r="D1782" s="30" t="str">
        <f t="shared" si="381"/>
        <v>South Asia</v>
      </c>
      <c r="E1782" s="30" t="str">
        <f t="shared" si="382"/>
        <v>Dhaka, Bangladesh</v>
      </c>
      <c r="F1782" s="31">
        <f t="shared" si="383"/>
        <v>0</v>
      </c>
      <c r="G1782" s="31">
        <f t="shared" si="384"/>
        <v>0</v>
      </c>
      <c r="H1782" s="31">
        <f t="shared" si="385"/>
        <v>0</v>
      </c>
      <c r="I1782" s="31">
        <f t="shared" si="386"/>
        <v>0</v>
      </c>
      <c r="J1782" s="31">
        <f t="shared" si="387"/>
        <v>0</v>
      </c>
      <c r="K1782" s="31">
        <f t="shared" si="388"/>
        <v>0</v>
      </c>
      <c r="L1782" s="31">
        <f t="shared" si="389"/>
        <v>0</v>
      </c>
      <c r="M1782" s="31">
        <f t="shared" si="390"/>
        <v>0</v>
      </c>
      <c r="N1782" s="31">
        <f t="shared" si="391"/>
        <v>0</v>
      </c>
      <c r="O1782" s="26" t="s">
        <v>9837</v>
      </c>
      <c r="P1782" s="26" t="s">
        <v>108</v>
      </c>
      <c r="Q1782" s="27">
        <v>43054</v>
      </c>
      <c r="R1782" s="26" t="s">
        <v>155</v>
      </c>
      <c r="S1782" s="26" t="s">
        <v>110</v>
      </c>
      <c r="T1782" s="26" t="s">
        <v>111</v>
      </c>
      <c r="U1782" s="26" t="s">
        <v>168</v>
      </c>
      <c r="V1782" s="26" t="s">
        <v>225</v>
      </c>
      <c r="W1782" s="26" t="s">
        <v>773</v>
      </c>
      <c r="X1782" s="26" t="s">
        <v>774</v>
      </c>
      <c r="Y1782" s="26" t="s">
        <v>9838</v>
      </c>
      <c r="Z1782" s="24"/>
      <c r="AA1782" s="24"/>
      <c r="AB1782" s="26" t="s">
        <v>117</v>
      </c>
      <c r="AC1782" s="28">
        <v>10000</v>
      </c>
      <c r="AD1782" s="26" t="s">
        <v>9839</v>
      </c>
      <c r="AE1782" s="26" t="s">
        <v>778</v>
      </c>
      <c r="AF1782" s="26" t="s">
        <v>139</v>
      </c>
      <c r="AG1782" s="26" t="s">
        <v>142</v>
      </c>
      <c r="AH1782" s="26" t="s">
        <v>158</v>
      </c>
      <c r="AI1782" s="28">
        <v>10000</v>
      </c>
      <c r="AJ1782" s="24"/>
      <c r="AK1782" s="24"/>
      <c r="AL1782" s="24"/>
      <c r="AM1782" s="26" t="s">
        <v>9840</v>
      </c>
      <c r="AN1782" s="26" t="s">
        <v>9841</v>
      </c>
      <c r="AO1782" s="26" t="s">
        <v>9842</v>
      </c>
      <c r="AP1782" s="26" t="s">
        <v>9843</v>
      </c>
      <c r="AQ1782" s="24"/>
      <c r="AR1782" s="24"/>
      <c r="AS1782" s="24"/>
      <c r="AT1782" s="24"/>
      <c r="AU1782" s="24"/>
      <c r="AV1782" s="24"/>
      <c r="AW1782" s="28">
        <v>88728</v>
      </c>
      <c r="AX1782" s="26">
        <v>4091</v>
      </c>
      <c r="AY1782" s="28">
        <v>65</v>
      </c>
      <c r="AZ1782" s="28">
        <v>4437</v>
      </c>
      <c r="BA1782" s="26">
        <v>9300</v>
      </c>
      <c r="BB1782" s="24"/>
      <c r="BC1782" s="26" t="s">
        <v>2885</v>
      </c>
      <c r="BD1782" s="24"/>
      <c r="BE1782" s="24"/>
      <c r="BF1782" s="26" t="s">
        <v>9844</v>
      </c>
      <c r="BG1782" s="26" t="s">
        <v>395</v>
      </c>
      <c r="BH1782" s="26" t="s">
        <v>9845</v>
      </c>
      <c r="BI1782" s="26" t="s">
        <v>395</v>
      </c>
      <c r="BJ1782" s="26" t="s">
        <v>9846</v>
      </c>
      <c r="BK1782" s="26" t="s">
        <v>191</v>
      </c>
      <c r="BL1782" s="26" t="s">
        <v>9847</v>
      </c>
      <c r="BM1782" s="26" t="s">
        <v>395</v>
      </c>
      <c r="BN1782" s="26" t="s">
        <v>9848</v>
      </c>
      <c r="BO1782" s="26" t="s">
        <v>1448</v>
      </c>
      <c r="BP1782" s="24"/>
      <c r="BQ1782" s="24"/>
      <c r="BR1782" s="26">
        <v>0</v>
      </c>
      <c r="BS1782" s="26">
        <v>0</v>
      </c>
      <c r="BT1782" s="26">
        <v>0</v>
      </c>
      <c r="BU1782" s="26">
        <v>0</v>
      </c>
      <c r="BV1782" s="26">
        <v>0</v>
      </c>
      <c r="BW1782" s="26">
        <v>0</v>
      </c>
      <c r="BX1782" s="26">
        <v>0</v>
      </c>
      <c r="BY1782" s="26">
        <v>0</v>
      </c>
      <c r="BZ1782" s="24"/>
      <c r="CA1782" s="24"/>
      <c r="CB1782" s="24"/>
      <c r="CC1782" s="24"/>
      <c r="CD1782" s="24"/>
      <c r="CE1782" s="24"/>
      <c r="CF1782" s="24"/>
      <c r="CG1782" s="24"/>
      <c r="CH1782" s="24"/>
      <c r="CI1782" s="24"/>
      <c r="CJ1782" s="24"/>
      <c r="CK1782" s="24"/>
      <c r="CL1782" s="24"/>
      <c r="CM1782" s="24"/>
      <c r="CN1782" s="24"/>
      <c r="CO1782" s="24"/>
      <c r="CP1782" s="24"/>
      <c r="CQ1782" s="24"/>
      <c r="CR1782" s="24"/>
      <c r="CS1782" s="24"/>
      <c r="CT1782" s="24"/>
      <c r="CU1782" s="24"/>
      <c r="CV1782" s="24"/>
      <c r="CW1782" s="24"/>
      <c r="CX1782" s="24"/>
      <c r="CY1782" s="24"/>
      <c r="CZ1782" s="24"/>
      <c r="DA1782" s="24"/>
      <c r="DB1782" s="24"/>
      <c r="DC1782" s="24"/>
      <c r="DD1782" s="24"/>
      <c r="DE1782" s="24"/>
      <c r="DF1782" s="26" t="s">
        <v>139</v>
      </c>
      <c r="DG1782" s="26" t="s">
        <v>120</v>
      </c>
      <c r="DH1782" s="26" t="s">
        <v>139</v>
      </c>
      <c r="DI1782" s="26" t="s">
        <v>139</v>
      </c>
      <c r="DJ1782" s="26" t="s">
        <v>139</v>
      </c>
      <c r="DK1782" s="26" t="s">
        <v>139</v>
      </c>
      <c r="DL1782" s="26" t="s">
        <v>139</v>
      </c>
      <c r="DM1782" s="26" t="s">
        <v>139</v>
      </c>
      <c r="DN1782" s="26" t="s">
        <v>139</v>
      </c>
      <c r="DO1782" s="26" t="s">
        <v>139</v>
      </c>
    </row>
    <row r="1783" spans="1:119" ht="20.100000000000001" customHeight="1" x14ac:dyDescent="0.25">
      <c r="A1783" s="29" t="str">
        <f t="shared" si="378"/>
        <v/>
      </c>
      <c r="B1783" s="29" t="str">
        <f t="shared" si="379"/>
        <v>Local Education and Economic Development Organization</v>
      </c>
      <c r="C1783" s="29">
        <f t="shared" si="380"/>
        <v>0</v>
      </c>
      <c r="D1783" s="30" t="str">
        <f t="shared" si="381"/>
        <v>South Asia</v>
      </c>
      <c r="E1783" s="30" t="str">
        <f t="shared" si="382"/>
        <v>Dhaka, Bangladesh</v>
      </c>
      <c r="F1783" s="31">
        <f t="shared" si="383"/>
        <v>0</v>
      </c>
      <c r="G1783" s="31">
        <f t="shared" si="384"/>
        <v>0</v>
      </c>
      <c r="H1783" s="31">
        <f t="shared" si="385"/>
        <v>0</v>
      </c>
      <c r="I1783" s="31">
        <f t="shared" si="386"/>
        <v>0</v>
      </c>
      <c r="J1783" s="31">
        <f t="shared" si="387"/>
        <v>0</v>
      </c>
      <c r="K1783" s="31">
        <f t="shared" si="388"/>
        <v>0</v>
      </c>
      <c r="L1783" s="31">
        <f t="shared" si="389"/>
        <v>0</v>
      </c>
      <c r="M1783" s="31">
        <f t="shared" si="390"/>
        <v>0</v>
      </c>
      <c r="N1783" s="31">
        <f t="shared" si="391"/>
        <v>0</v>
      </c>
      <c r="O1783" s="26" t="s">
        <v>16256</v>
      </c>
      <c r="P1783" s="26" t="s">
        <v>108</v>
      </c>
      <c r="Q1783" s="27">
        <v>43270</v>
      </c>
      <c r="R1783" s="24"/>
      <c r="S1783" s="24"/>
      <c r="T1783" s="26" t="s">
        <v>111</v>
      </c>
      <c r="U1783" s="24"/>
      <c r="V1783" s="26" t="s">
        <v>225</v>
      </c>
      <c r="W1783" s="26" t="s">
        <v>773</v>
      </c>
      <c r="X1783" s="26" t="s">
        <v>774</v>
      </c>
      <c r="Y1783" s="26" t="s">
        <v>9838</v>
      </c>
      <c r="Z1783" s="24"/>
      <c r="AA1783" s="24"/>
      <c r="AB1783" s="26" t="s">
        <v>15736</v>
      </c>
      <c r="AC1783" s="28">
        <v>4000</v>
      </c>
      <c r="AD1783" s="26" t="s">
        <v>9839</v>
      </c>
      <c r="AE1783" s="26" t="s">
        <v>778</v>
      </c>
      <c r="AF1783" s="26" t="s">
        <v>139</v>
      </c>
      <c r="AG1783" s="26" t="s">
        <v>142</v>
      </c>
      <c r="AH1783" s="24"/>
      <c r="AI1783" s="28">
        <v>4000</v>
      </c>
      <c r="AJ1783" s="24"/>
      <c r="AK1783" s="24"/>
      <c r="AL1783" s="24"/>
      <c r="AM1783" s="24"/>
      <c r="AN1783" s="24"/>
      <c r="AO1783" s="24"/>
      <c r="AP1783" s="24"/>
      <c r="AQ1783" s="24"/>
      <c r="AR1783" s="24"/>
      <c r="AS1783" s="24"/>
      <c r="AT1783" s="24"/>
      <c r="AU1783" s="24"/>
      <c r="AV1783" s="24"/>
      <c r="AW1783" s="28">
        <v>0</v>
      </c>
      <c r="AX1783" s="26">
        <v>0</v>
      </c>
      <c r="AY1783" s="28">
        <v>0</v>
      </c>
      <c r="AZ1783" s="28">
        <v>0</v>
      </c>
      <c r="BA1783" s="26">
        <v>0</v>
      </c>
      <c r="BB1783" s="24"/>
      <c r="BC1783" s="26" t="s">
        <v>2885</v>
      </c>
      <c r="BD1783" s="24"/>
      <c r="BE1783" s="24"/>
      <c r="BF1783" s="24"/>
      <c r="BG1783" s="24"/>
      <c r="BH1783" s="24"/>
      <c r="BI1783" s="24"/>
      <c r="BJ1783" s="24"/>
      <c r="BK1783" s="24"/>
      <c r="BL1783" s="24"/>
      <c r="BM1783" s="24"/>
      <c r="BN1783" s="24"/>
      <c r="BO1783" s="24"/>
      <c r="BP1783" s="24"/>
      <c r="BQ1783" s="24"/>
      <c r="BR1783" s="26">
        <v>0</v>
      </c>
      <c r="BS1783" s="26">
        <v>0</v>
      </c>
      <c r="BT1783" s="26">
        <v>0</v>
      </c>
      <c r="BU1783" s="26">
        <v>0</v>
      </c>
      <c r="BV1783" s="26">
        <v>0</v>
      </c>
      <c r="BW1783" s="26">
        <v>0</v>
      </c>
      <c r="BX1783" s="26">
        <v>0</v>
      </c>
      <c r="BY1783" s="26">
        <v>0</v>
      </c>
      <c r="BZ1783" s="24"/>
      <c r="CA1783" s="24"/>
      <c r="CB1783" s="24"/>
      <c r="CC1783" s="24"/>
      <c r="CD1783" s="24"/>
      <c r="CE1783" s="24"/>
      <c r="CF1783" s="24"/>
      <c r="CG1783" s="24"/>
      <c r="CH1783" s="24"/>
      <c r="CI1783" s="24"/>
      <c r="CJ1783" s="24"/>
      <c r="CK1783" s="24"/>
      <c r="CL1783" s="24"/>
      <c r="CM1783" s="24"/>
      <c r="CN1783" s="24"/>
      <c r="CO1783" s="24"/>
      <c r="CP1783" s="24"/>
      <c r="CQ1783" s="24"/>
      <c r="CR1783" s="24"/>
      <c r="CS1783" s="24"/>
      <c r="CT1783" s="24"/>
      <c r="CU1783" s="24"/>
      <c r="CV1783" s="24"/>
      <c r="CW1783" s="24"/>
      <c r="CX1783" s="24"/>
      <c r="CY1783" s="24"/>
      <c r="CZ1783" s="24"/>
      <c r="DA1783" s="24"/>
      <c r="DB1783" s="24"/>
      <c r="DC1783" s="24"/>
      <c r="DD1783" s="24"/>
      <c r="DE1783" s="24"/>
      <c r="DF1783" s="26" t="s">
        <v>139</v>
      </c>
      <c r="DG1783" s="26" t="s">
        <v>139</v>
      </c>
      <c r="DH1783" s="26" t="s">
        <v>139</v>
      </c>
      <c r="DI1783" s="26" t="s">
        <v>139</v>
      </c>
      <c r="DJ1783" s="26" t="s">
        <v>139</v>
      </c>
      <c r="DK1783" s="26" t="s">
        <v>139</v>
      </c>
      <c r="DL1783" s="26" t="s">
        <v>139</v>
      </c>
      <c r="DM1783" s="26" t="s">
        <v>139</v>
      </c>
      <c r="DN1783" s="26" t="s">
        <v>139</v>
      </c>
      <c r="DO1783" s="26" t="s">
        <v>139</v>
      </c>
    </row>
    <row r="1784" spans="1:119" ht="20.100000000000001" customHeight="1" x14ac:dyDescent="0.25">
      <c r="A1784" s="29" t="str">
        <f t="shared" si="378"/>
        <v>Loden Foundation5</v>
      </c>
      <c r="B1784" s="29" t="str">
        <f t="shared" si="379"/>
        <v>Loden Foundation</v>
      </c>
      <c r="C1784" s="29">
        <f t="shared" si="380"/>
        <v>5</v>
      </c>
      <c r="D1784" s="30" t="str">
        <f t="shared" si="381"/>
        <v>South Asia</v>
      </c>
      <c r="E1784" s="30" t="str">
        <f t="shared" si="382"/>
        <v>Thimphu, Bhutan</v>
      </c>
      <c r="F1784" s="31">
        <f t="shared" si="383"/>
        <v>4</v>
      </c>
      <c r="G1784" s="31">
        <f t="shared" si="384"/>
        <v>3</v>
      </c>
      <c r="H1784" s="31">
        <f t="shared" si="385"/>
        <v>3</v>
      </c>
      <c r="I1784" s="31">
        <f t="shared" si="386"/>
        <v>4</v>
      </c>
      <c r="J1784" s="31">
        <f t="shared" si="387"/>
        <v>3</v>
      </c>
      <c r="K1784" s="31">
        <f t="shared" si="388"/>
        <v>3</v>
      </c>
      <c r="L1784" s="31">
        <f t="shared" si="389"/>
        <v>4</v>
      </c>
      <c r="M1784" s="31">
        <f t="shared" si="390"/>
        <v>3</v>
      </c>
      <c r="N1784" s="31">
        <f t="shared" si="391"/>
        <v>3.4</v>
      </c>
      <c r="O1784" s="26" t="s">
        <v>9849</v>
      </c>
      <c r="P1784" s="26" t="s">
        <v>108</v>
      </c>
      <c r="Q1784" s="27">
        <v>41568</v>
      </c>
      <c r="R1784" s="26" t="s">
        <v>166</v>
      </c>
      <c r="S1784" s="26" t="s">
        <v>622</v>
      </c>
      <c r="T1784" s="26" t="s">
        <v>194</v>
      </c>
      <c r="U1784" s="26" t="s">
        <v>112</v>
      </c>
      <c r="V1784" s="26" t="s">
        <v>225</v>
      </c>
      <c r="W1784" s="26" t="s">
        <v>9850</v>
      </c>
      <c r="X1784" s="26" t="s">
        <v>9851</v>
      </c>
      <c r="Y1784" s="26" t="s">
        <v>9852</v>
      </c>
      <c r="Z1784" s="24"/>
      <c r="AA1784" s="24"/>
      <c r="AB1784" s="26" t="s">
        <v>117</v>
      </c>
      <c r="AC1784" s="28">
        <v>11000</v>
      </c>
      <c r="AD1784" s="26" t="s">
        <v>9853</v>
      </c>
      <c r="AE1784" s="26" t="s">
        <v>249</v>
      </c>
      <c r="AF1784" s="26" t="s">
        <v>120</v>
      </c>
      <c r="AG1784" s="26" t="s">
        <v>645</v>
      </c>
      <c r="AH1784" s="26" t="s">
        <v>176</v>
      </c>
      <c r="AI1784" s="28">
        <v>11000</v>
      </c>
      <c r="AJ1784" s="26" t="s">
        <v>9854</v>
      </c>
      <c r="AK1784" s="26" t="s">
        <v>9855</v>
      </c>
      <c r="AL1784" s="26" t="s">
        <v>9856</v>
      </c>
      <c r="AM1784" s="24"/>
      <c r="AN1784" s="24"/>
      <c r="AO1784" s="24"/>
      <c r="AP1784" s="24"/>
      <c r="AQ1784" s="26" t="s">
        <v>9857</v>
      </c>
      <c r="AR1784" s="24"/>
      <c r="AS1784" s="24"/>
      <c r="AT1784" s="24"/>
      <c r="AU1784" s="24"/>
      <c r="AV1784" s="24"/>
      <c r="AW1784" s="28">
        <v>69897</v>
      </c>
      <c r="AX1784" s="26">
        <v>174</v>
      </c>
      <c r="AY1784" s="28">
        <v>125</v>
      </c>
      <c r="AZ1784" s="28">
        <v>81</v>
      </c>
      <c r="BA1784" s="26">
        <v>0</v>
      </c>
      <c r="BB1784" s="26" t="s">
        <v>241</v>
      </c>
      <c r="BC1784" s="26" t="s">
        <v>9858</v>
      </c>
      <c r="BD1784" s="26" t="s">
        <v>125</v>
      </c>
      <c r="BE1784" s="24"/>
      <c r="BF1784" s="26" t="s">
        <v>9859</v>
      </c>
      <c r="BG1784" s="26" t="s">
        <v>1204</v>
      </c>
      <c r="BH1784" s="26" t="s">
        <v>9860</v>
      </c>
      <c r="BI1784" s="26" t="s">
        <v>211</v>
      </c>
      <c r="BJ1784" s="26" t="s">
        <v>9861</v>
      </c>
      <c r="BK1784" s="26" t="s">
        <v>226</v>
      </c>
      <c r="BL1784" s="26" t="s">
        <v>9862</v>
      </c>
      <c r="BM1784" s="26" t="s">
        <v>387</v>
      </c>
      <c r="BN1784" s="24"/>
      <c r="BO1784" s="24"/>
      <c r="BP1784" s="24"/>
      <c r="BQ1784" s="24"/>
      <c r="BR1784" s="26">
        <v>4</v>
      </c>
      <c r="BS1784" s="26">
        <v>3</v>
      </c>
      <c r="BT1784" s="26">
        <v>3</v>
      </c>
      <c r="BU1784" s="26">
        <v>4</v>
      </c>
      <c r="BV1784" s="26">
        <v>3</v>
      </c>
      <c r="BW1784" s="26">
        <v>3</v>
      </c>
      <c r="BX1784" s="26">
        <v>4</v>
      </c>
      <c r="BY1784" s="26">
        <v>3</v>
      </c>
      <c r="BZ1784" s="24"/>
      <c r="CA1784" s="24"/>
      <c r="CB1784" s="24"/>
      <c r="CC1784" s="24"/>
      <c r="CD1784" s="24"/>
      <c r="CE1784" s="24"/>
      <c r="CF1784" s="24"/>
      <c r="CG1784" s="24"/>
      <c r="CH1784" s="24"/>
      <c r="CI1784" s="24"/>
      <c r="CJ1784" s="24"/>
      <c r="CK1784" s="24"/>
      <c r="CL1784" s="24"/>
      <c r="CM1784" s="24"/>
      <c r="CN1784" s="24"/>
      <c r="CO1784" s="24"/>
      <c r="CP1784" s="24"/>
      <c r="CQ1784" s="24"/>
      <c r="CR1784" s="24"/>
      <c r="CS1784" s="24"/>
      <c r="CT1784" s="24"/>
      <c r="CU1784" s="24"/>
      <c r="CV1784" s="24"/>
      <c r="CW1784" s="24"/>
      <c r="CX1784" s="24"/>
      <c r="CY1784" s="24"/>
      <c r="CZ1784" s="24"/>
      <c r="DA1784" s="24"/>
      <c r="DB1784" s="24"/>
      <c r="DC1784" s="24"/>
      <c r="DD1784" s="24"/>
      <c r="DE1784" s="24"/>
      <c r="DF1784" s="26" t="s">
        <v>139</v>
      </c>
      <c r="DG1784" s="26" t="s">
        <v>120</v>
      </c>
      <c r="DH1784" s="26" t="s">
        <v>139</v>
      </c>
      <c r="DI1784" s="26" t="s">
        <v>139</v>
      </c>
      <c r="DJ1784" s="26" t="s">
        <v>139</v>
      </c>
      <c r="DK1784" s="26" t="s">
        <v>139</v>
      </c>
      <c r="DL1784" s="26" t="s">
        <v>139</v>
      </c>
      <c r="DM1784" s="26" t="s">
        <v>139</v>
      </c>
      <c r="DN1784" s="26" t="s">
        <v>139</v>
      </c>
      <c r="DO1784" s="26" t="s">
        <v>139</v>
      </c>
    </row>
    <row r="1785" spans="1:119" ht="20.100000000000001" customHeight="1" x14ac:dyDescent="0.25">
      <c r="A1785" s="29" t="str">
        <f t="shared" si="378"/>
        <v>Loden Foundation4</v>
      </c>
      <c r="B1785" s="29" t="str">
        <f t="shared" si="379"/>
        <v>Loden Foundation</v>
      </c>
      <c r="C1785" s="29">
        <f t="shared" si="380"/>
        <v>4</v>
      </c>
      <c r="D1785" s="30" t="str">
        <f t="shared" si="381"/>
        <v>South Asia</v>
      </c>
      <c r="E1785" s="30" t="str">
        <f t="shared" si="382"/>
        <v>Thimphu, Bhutan</v>
      </c>
      <c r="F1785" s="31">
        <f t="shared" si="383"/>
        <v>3</v>
      </c>
      <c r="G1785" s="31">
        <f t="shared" si="384"/>
        <v>3</v>
      </c>
      <c r="H1785" s="31">
        <f t="shared" si="385"/>
        <v>3</v>
      </c>
      <c r="I1785" s="31">
        <f t="shared" si="386"/>
        <v>4</v>
      </c>
      <c r="J1785" s="31">
        <f t="shared" si="387"/>
        <v>3</v>
      </c>
      <c r="K1785" s="31">
        <f t="shared" si="388"/>
        <v>4</v>
      </c>
      <c r="L1785" s="31">
        <f t="shared" si="389"/>
        <v>3</v>
      </c>
      <c r="M1785" s="31">
        <f t="shared" si="390"/>
        <v>3</v>
      </c>
      <c r="N1785" s="31">
        <f t="shared" si="391"/>
        <v>3.3</v>
      </c>
      <c r="O1785" s="26" t="s">
        <v>9863</v>
      </c>
      <c r="P1785" s="26" t="s">
        <v>108</v>
      </c>
      <c r="Q1785" s="27">
        <v>41204</v>
      </c>
      <c r="R1785" s="26" t="s">
        <v>109</v>
      </c>
      <c r="S1785" s="26" t="s">
        <v>306</v>
      </c>
      <c r="T1785" s="26" t="s">
        <v>207</v>
      </c>
      <c r="U1785" s="26" t="s">
        <v>112</v>
      </c>
      <c r="V1785" s="26" t="s">
        <v>225</v>
      </c>
      <c r="W1785" s="26" t="s">
        <v>9850</v>
      </c>
      <c r="X1785" s="26" t="s">
        <v>9851</v>
      </c>
      <c r="Y1785" s="26" t="s">
        <v>9852</v>
      </c>
      <c r="Z1785" s="24"/>
      <c r="AA1785" s="24"/>
      <c r="AB1785" s="26" t="s">
        <v>117</v>
      </c>
      <c r="AC1785" s="28">
        <v>11000</v>
      </c>
      <c r="AD1785" s="26" t="s">
        <v>9853</v>
      </c>
      <c r="AE1785" s="26" t="s">
        <v>249</v>
      </c>
      <c r="AF1785" s="26" t="s">
        <v>120</v>
      </c>
      <c r="AG1785" s="26" t="s">
        <v>645</v>
      </c>
      <c r="AH1785" s="26" t="s">
        <v>185</v>
      </c>
      <c r="AI1785" s="28">
        <v>11000</v>
      </c>
      <c r="AJ1785" s="26" t="s">
        <v>9864</v>
      </c>
      <c r="AK1785" s="26" t="s">
        <v>9865</v>
      </c>
      <c r="AL1785" s="26" t="s">
        <v>9866</v>
      </c>
      <c r="AM1785" s="24"/>
      <c r="AN1785" s="24"/>
      <c r="AO1785" s="24"/>
      <c r="AP1785" s="24"/>
      <c r="AQ1785" s="24"/>
      <c r="AR1785" s="24"/>
      <c r="AS1785" s="24"/>
      <c r="AT1785" s="24"/>
      <c r="AU1785" s="24"/>
      <c r="AV1785" s="24"/>
      <c r="AW1785" s="28">
        <v>54748</v>
      </c>
      <c r="AX1785" s="26">
        <v>107</v>
      </c>
      <c r="AY1785" s="28">
        <v>80</v>
      </c>
      <c r="AZ1785" s="28">
        <v>77</v>
      </c>
      <c r="BA1785" s="26">
        <v>0</v>
      </c>
      <c r="BB1785" s="26" t="s">
        <v>241</v>
      </c>
      <c r="BC1785" s="26" t="s">
        <v>9858</v>
      </c>
      <c r="BD1785" s="26" t="s">
        <v>125</v>
      </c>
      <c r="BE1785" s="24"/>
      <c r="BF1785" s="26" t="s">
        <v>9867</v>
      </c>
      <c r="BG1785" s="26" t="s">
        <v>1204</v>
      </c>
      <c r="BH1785" s="26" t="s">
        <v>9868</v>
      </c>
      <c r="BI1785" s="26" t="s">
        <v>1204</v>
      </c>
      <c r="BJ1785" s="26" t="s">
        <v>9860</v>
      </c>
      <c r="BK1785" s="26" t="s">
        <v>191</v>
      </c>
      <c r="BL1785" s="24"/>
      <c r="BM1785" s="24"/>
      <c r="BN1785" s="26" t="s">
        <v>9869</v>
      </c>
      <c r="BO1785" s="26" t="s">
        <v>1184</v>
      </c>
      <c r="BP1785" s="24"/>
      <c r="BQ1785" s="24"/>
      <c r="BR1785" s="26">
        <v>3</v>
      </c>
      <c r="BS1785" s="26">
        <v>3</v>
      </c>
      <c r="BT1785" s="26">
        <v>3</v>
      </c>
      <c r="BU1785" s="26">
        <v>4</v>
      </c>
      <c r="BV1785" s="26">
        <v>3</v>
      </c>
      <c r="BW1785" s="26">
        <v>4</v>
      </c>
      <c r="BX1785" s="26">
        <v>3</v>
      </c>
      <c r="BY1785" s="26">
        <v>3</v>
      </c>
      <c r="BZ1785" s="24"/>
      <c r="CA1785" s="24"/>
      <c r="CB1785" s="24"/>
      <c r="CC1785" s="24"/>
      <c r="CD1785" s="24"/>
      <c r="CE1785" s="24"/>
      <c r="CF1785" s="24"/>
      <c r="CG1785" s="24"/>
      <c r="CH1785" s="24"/>
      <c r="CI1785" s="24"/>
      <c r="CJ1785" s="24"/>
      <c r="CK1785" s="24"/>
      <c r="CL1785" s="24"/>
      <c r="CM1785" s="24"/>
      <c r="CN1785" s="24"/>
      <c r="CO1785" s="24"/>
      <c r="CP1785" s="24"/>
      <c r="CQ1785" s="24"/>
      <c r="CR1785" s="24"/>
      <c r="CS1785" s="24"/>
      <c r="CT1785" s="24"/>
      <c r="CU1785" s="24"/>
      <c r="CV1785" s="24"/>
      <c r="CW1785" s="24"/>
      <c r="CX1785" s="24"/>
      <c r="CY1785" s="24"/>
      <c r="CZ1785" s="24"/>
      <c r="DA1785" s="24"/>
      <c r="DB1785" s="24"/>
      <c r="DC1785" s="24"/>
      <c r="DD1785" s="24"/>
      <c r="DE1785" s="24"/>
      <c r="DF1785" s="26" t="s">
        <v>139</v>
      </c>
      <c r="DG1785" s="26" t="s">
        <v>120</v>
      </c>
      <c r="DH1785" s="26" t="s">
        <v>139</v>
      </c>
      <c r="DI1785" s="26" t="s">
        <v>139</v>
      </c>
      <c r="DJ1785" s="26" t="s">
        <v>139</v>
      </c>
      <c r="DK1785" s="26" t="s">
        <v>139</v>
      </c>
      <c r="DL1785" s="26" t="s">
        <v>139</v>
      </c>
      <c r="DM1785" s="26" t="s">
        <v>139</v>
      </c>
      <c r="DN1785" s="26" t="s">
        <v>139</v>
      </c>
      <c r="DO1785" s="26" t="s">
        <v>139</v>
      </c>
    </row>
    <row r="1786" spans="1:119" ht="20.100000000000001" customHeight="1" x14ac:dyDescent="0.25">
      <c r="A1786" s="29" t="str">
        <f t="shared" si="378"/>
        <v>Loden Foundation3</v>
      </c>
      <c r="B1786" s="29" t="str">
        <f t="shared" si="379"/>
        <v>Loden Foundation</v>
      </c>
      <c r="C1786" s="29">
        <f t="shared" si="380"/>
        <v>3</v>
      </c>
      <c r="D1786" s="30" t="str">
        <f t="shared" si="381"/>
        <v>South Asia</v>
      </c>
      <c r="E1786" s="30" t="str">
        <f t="shared" si="382"/>
        <v>Thimphu, Bhutan</v>
      </c>
      <c r="F1786" s="31">
        <f t="shared" si="383"/>
        <v>3</v>
      </c>
      <c r="G1786" s="31">
        <f t="shared" si="384"/>
        <v>3</v>
      </c>
      <c r="H1786" s="31">
        <f t="shared" si="385"/>
        <v>3</v>
      </c>
      <c r="I1786" s="31">
        <f t="shared" si="386"/>
        <v>2</v>
      </c>
      <c r="J1786" s="31">
        <f t="shared" si="387"/>
        <v>4</v>
      </c>
      <c r="K1786" s="31">
        <f t="shared" si="388"/>
        <v>5</v>
      </c>
      <c r="L1786" s="31">
        <f t="shared" si="389"/>
        <v>5</v>
      </c>
      <c r="M1786" s="31">
        <f t="shared" si="390"/>
        <v>3</v>
      </c>
      <c r="N1786" s="31">
        <f t="shared" si="391"/>
        <v>3.5</v>
      </c>
      <c r="O1786" s="26" t="s">
        <v>9870</v>
      </c>
      <c r="P1786" s="26" t="s">
        <v>108</v>
      </c>
      <c r="Q1786" s="27">
        <v>40833</v>
      </c>
      <c r="R1786" s="26" t="s">
        <v>155</v>
      </c>
      <c r="S1786" s="26" t="s">
        <v>321</v>
      </c>
      <c r="T1786" s="26" t="s">
        <v>175</v>
      </c>
      <c r="U1786" s="26" t="s">
        <v>112</v>
      </c>
      <c r="V1786" s="26" t="s">
        <v>225</v>
      </c>
      <c r="W1786" s="26" t="s">
        <v>9850</v>
      </c>
      <c r="X1786" s="26" t="s">
        <v>9851</v>
      </c>
      <c r="Y1786" s="26" t="s">
        <v>9852</v>
      </c>
      <c r="Z1786" s="24"/>
      <c r="AA1786" s="24"/>
      <c r="AB1786" s="26" t="s">
        <v>117</v>
      </c>
      <c r="AC1786" s="28">
        <v>9000</v>
      </c>
      <c r="AD1786" s="26" t="s">
        <v>9853</v>
      </c>
      <c r="AE1786" s="26" t="s">
        <v>249</v>
      </c>
      <c r="AF1786" s="26" t="s">
        <v>120</v>
      </c>
      <c r="AG1786" s="26" t="s">
        <v>645</v>
      </c>
      <c r="AH1786" s="26" t="s">
        <v>121</v>
      </c>
      <c r="AI1786" s="28">
        <v>9000</v>
      </c>
      <c r="AJ1786" s="24"/>
      <c r="AK1786" s="26" t="s">
        <v>9871</v>
      </c>
      <c r="AL1786" s="26" t="s">
        <v>9872</v>
      </c>
      <c r="AM1786" s="26" t="s">
        <v>9873</v>
      </c>
      <c r="AN1786" s="26" t="s">
        <v>9874</v>
      </c>
      <c r="AO1786" s="26" t="s">
        <v>9875</v>
      </c>
      <c r="AP1786" s="24"/>
      <c r="AQ1786" s="24"/>
      <c r="AR1786" s="24"/>
      <c r="AS1786" s="24"/>
      <c r="AT1786" s="26" t="s">
        <v>9876</v>
      </c>
      <c r="AU1786" s="24"/>
      <c r="AV1786" s="24"/>
      <c r="AW1786" s="28">
        <v>115061</v>
      </c>
      <c r="AX1786" s="26">
        <v>316</v>
      </c>
      <c r="AY1786" s="28">
        <v>210</v>
      </c>
      <c r="AZ1786" s="28">
        <v>165</v>
      </c>
      <c r="BA1786" s="26">
        <v>0</v>
      </c>
      <c r="BB1786" s="26" t="s">
        <v>241</v>
      </c>
      <c r="BC1786" s="26" t="s">
        <v>9858</v>
      </c>
      <c r="BD1786" s="24"/>
      <c r="BE1786" s="24"/>
      <c r="BF1786" s="26" t="s">
        <v>9877</v>
      </c>
      <c r="BG1786" s="26" t="s">
        <v>395</v>
      </c>
      <c r="BH1786" s="26" t="s">
        <v>9878</v>
      </c>
      <c r="BI1786" s="26" t="s">
        <v>387</v>
      </c>
      <c r="BJ1786" s="26" t="s">
        <v>9879</v>
      </c>
      <c r="BK1786" s="26" t="s">
        <v>9850</v>
      </c>
      <c r="BL1786" s="24"/>
      <c r="BM1786" s="24"/>
      <c r="BN1786" s="24"/>
      <c r="BO1786" s="24"/>
      <c r="BP1786" s="24"/>
      <c r="BQ1786" s="24"/>
      <c r="BR1786" s="26">
        <v>3</v>
      </c>
      <c r="BS1786" s="26">
        <v>3</v>
      </c>
      <c r="BT1786" s="26">
        <v>3</v>
      </c>
      <c r="BU1786" s="26">
        <v>2</v>
      </c>
      <c r="BV1786" s="26">
        <v>4</v>
      </c>
      <c r="BW1786" s="26">
        <v>5</v>
      </c>
      <c r="BX1786" s="26">
        <v>5</v>
      </c>
      <c r="BY1786" s="26">
        <v>3</v>
      </c>
      <c r="BZ1786" s="24"/>
      <c r="CA1786" s="24"/>
      <c r="CB1786" s="24"/>
      <c r="CC1786" s="24"/>
      <c r="CD1786" s="24"/>
      <c r="CE1786" s="24"/>
      <c r="CF1786" s="24"/>
      <c r="CG1786" s="24"/>
      <c r="CH1786" s="24"/>
      <c r="CI1786" s="24"/>
      <c r="CJ1786" s="24"/>
      <c r="CK1786" s="24"/>
      <c r="CL1786" s="24"/>
      <c r="CM1786" s="24"/>
      <c r="CN1786" s="24"/>
      <c r="CO1786" s="24"/>
      <c r="CP1786" s="24"/>
      <c r="CQ1786" s="24"/>
      <c r="CR1786" s="24"/>
      <c r="CS1786" s="24"/>
      <c r="CT1786" s="24"/>
      <c r="CU1786" s="24"/>
      <c r="CV1786" s="24"/>
      <c r="CW1786" s="24"/>
      <c r="CX1786" s="24"/>
      <c r="CY1786" s="24"/>
      <c r="CZ1786" s="24"/>
      <c r="DA1786" s="24"/>
      <c r="DB1786" s="24"/>
      <c r="DC1786" s="24"/>
      <c r="DD1786" s="24"/>
      <c r="DE1786" s="24"/>
      <c r="DF1786" s="26" t="s">
        <v>139</v>
      </c>
      <c r="DG1786" s="26" t="s">
        <v>120</v>
      </c>
      <c r="DH1786" s="26" t="s">
        <v>139</v>
      </c>
      <c r="DI1786" s="26" t="s">
        <v>139</v>
      </c>
      <c r="DJ1786" s="26" t="s">
        <v>139</v>
      </c>
      <c r="DK1786" s="26" t="s">
        <v>139</v>
      </c>
      <c r="DL1786" s="26" t="s">
        <v>139</v>
      </c>
      <c r="DM1786" s="26" t="s">
        <v>139</v>
      </c>
      <c r="DN1786" s="26" t="s">
        <v>139</v>
      </c>
      <c r="DO1786" s="26" t="s">
        <v>139</v>
      </c>
    </row>
    <row r="1787" spans="1:119" ht="20.100000000000001" customHeight="1" x14ac:dyDescent="0.25">
      <c r="A1787" s="29" t="str">
        <f t="shared" si="378"/>
        <v>Loden Foundation2</v>
      </c>
      <c r="B1787" s="29" t="str">
        <f t="shared" si="379"/>
        <v>Loden Foundation</v>
      </c>
      <c r="C1787" s="29">
        <f t="shared" si="380"/>
        <v>2</v>
      </c>
      <c r="D1787" s="30" t="str">
        <f t="shared" si="381"/>
        <v>South Asia</v>
      </c>
      <c r="E1787" s="30" t="str">
        <f t="shared" si="382"/>
        <v>Thimphu, Bhutan</v>
      </c>
      <c r="F1787" s="31">
        <f t="shared" si="383"/>
        <v>3</v>
      </c>
      <c r="G1787" s="31">
        <f t="shared" si="384"/>
        <v>3</v>
      </c>
      <c r="H1787" s="31">
        <f t="shared" si="385"/>
        <v>3</v>
      </c>
      <c r="I1787" s="31">
        <f t="shared" si="386"/>
        <v>4</v>
      </c>
      <c r="J1787" s="31">
        <f t="shared" si="387"/>
        <v>3</v>
      </c>
      <c r="K1787" s="31">
        <f t="shared" si="388"/>
        <v>4</v>
      </c>
      <c r="L1787" s="31">
        <f t="shared" si="389"/>
        <v>3</v>
      </c>
      <c r="M1787" s="31">
        <f t="shared" si="390"/>
        <v>4</v>
      </c>
      <c r="N1787" s="31">
        <f t="shared" si="391"/>
        <v>3.4</v>
      </c>
      <c r="O1787" s="26" t="s">
        <v>9880</v>
      </c>
      <c r="P1787" s="26" t="s">
        <v>108</v>
      </c>
      <c r="Q1787" s="27">
        <v>40469</v>
      </c>
      <c r="R1787" s="26" t="s">
        <v>155</v>
      </c>
      <c r="S1787" s="26" t="s">
        <v>332</v>
      </c>
      <c r="T1787" s="26" t="s">
        <v>333</v>
      </c>
      <c r="U1787" s="26" t="s">
        <v>112</v>
      </c>
      <c r="V1787" s="26" t="s">
        <v>225</v>
      </c>
      <c r="W1787" s="26" t="s">
        <v>9850</v>
      </c>
      <c r="X1787" s="26" t="s">
        <v>9851</v>
      </c>
      <c r="Y1787" s="26" t="s">
        <v>9852</v>
      </c>
      <c r="Z1787" s="24"/>
      <c r="AA1787" s="24"/>
      <c r="AB1787" s="26" t="s">
        <v>117</v>
      </c>
      <c r="AC1787" s="28">
        <v>7000</v>
      </c>
      <c r="AD1787" s="26" t="s">
        <v>9853</v>
      </c>
      <c r="AE1787" s="26" t="s">
        <v>249</v>
      </c>
      <c r="AF1787" s="26" t="s">
        <v>120</v>
      </c>
      <c r="AG1787" s="26" t="s">
        <v>645</v>
      </c>
      <c r="AH1787" s="26" t="s">
        <v>143</v>
      </c>
      <c r="AI1787" s="28">
        <v>7000</v>
      </c>
      <c r="AJ1787" s="24"/>
      <c r="AK1787" s="26" t="s">
        <v>9871</v>
      </c>
      <c r="AL1787" s="26" t="s">
        <v>9872</v>
      </c>
      <c r="AM1787" s="26" t="s">
        <v>9881</v>
      </c>
      <c r="AN1787" s="26" t="s">
        <v>9882</v>
      </c>
      <c r="AO1787" s="26" t="s">
        <v>9883</v>
      </c>
      <c r="AP1787" s="24"/>
      <c r="AQ1787" s="24"/>
      <c r="AR1787" s="24"/>
      <c r="AS1787" s="24"/>
      <c r="AT1787" s="24"/>
      <c r="AU1787" s="24"/>
      <c r="AV1787" s="24"/>
      <c r="AW1787" s="28">
        <v>86755</v>
      </c>
      <c r="AX1787" s="26">
        <v>238</v>
      </c>
      <c r="AY1787" s="28">
        <v>50</v>
      </c>
      <c r="AZ1787" s="28">
        <v>25</v>
      </c>
      <c r="BA1787" s="26">
        <v>0</v>
      </c>
      <c r="BB1787" s="26" t="s">
        <v>148</v>
      </c>
      <c r="BC1787" s="26" t="s">
        <v>9858</v>
      </c>
      <c r="BD1787" s="24"/>
      <c r="BE1787" s="24"/>
      <c r="BF1787" s="26" t="s">
        <v>9884</v>
      </c>
      <c r="BG1787" s="26" t="s">
        <v>395</v>
      </c>
      <c r="BH1787" s="24"/>
      <c r="BI1787" s="24"/>
      <c r="BJ1787" s="24"/>
      <c r="BK1787" s="24"/>
      <c r="BL1787" s="24"/>
      <c r="BM1787" s="24"/>
      <c r="BN1787" s="24"/>
      <c r="BO1787" s="24"/>
      <c r="BP1787" s="24"/>
      <c r="BQ1787" s="24"/>
      <c r="BR1787" s="26">
        <v>3</v>
      </c>
      <c r="BS1787" s="26">
        <v>3</v>
      </c>
      <c r="BT1787" s="26">
        <v>3</v>
      </c>
      <c r="BU1787" s="26">
        <v>4</v>
      </c>
      <c r="BV1787" s="26">
        <v>3</v>
      </c>
      <c r="BW1787" s="26">
        <v>4</v>
      </c>
      <c r="BX1787" s="26">
        <v>3</v>
      </c>
      <c r="BY1787" s="26">
        <v>4</v>
      </c>
      <c r="BZ1787" s="24"/>
      <c r="CA1787" s="24"/>
      <c r="CB1787" s="24"/>
      <c r="CC1787" s="24"/>
      <c r="CD1787" s="24"/>
      <c r="CE1787" s="24"/>
      <c r="CF1787" s="24"/>
      <c r="CG1787" s="24"/>
      <c r="CH1787" s="24"/>
      <c r="CI1787" s="24"/>
      <c r="CJ1787" s="24"/>
      <c r="CK1787" s="24"/>
      <c r="CL1787" s="24"/>
      <c r="CM1787" s="24"/>
      <c r="CN1787" s="24"/>
      <c r="CO1787" s="24"/>
      <c r="CP1787" s="24"/>
      <c r="CQ1787" s="24"/>
      <c r="CR1787" s="24"/>
      <c r="CS1787" s="24"/>
      <c r="CT1787" s="24"/>
      <c r="CU1787" s="24"/>
      <c r="CV1787" s="24"/>
      <c r="CW1787" s="24"/>
      <c r="CX1787" s="24"/>
      <c r="CY1787" s="24"/>
      <c r="CZ1787" s="24"/>
      <c r="DA1787" s="24"/>
      <c r="DB1787" s="24"/>
      <c r="DC1787" s="24"/>
      <c r="DD1787" s="24"/>
      <c r="DE1787" s="24"/>
      <c r="DF1787" s="26" t="s">
        <v>139</v>
      </c>
      <c r="DG1787" s="26" t="s">
        <v>120</v>
      </c>
      <c r="DH1787" s="26" t="s">
        <v>139</v>
      </c>
      <c r="DI1787" s="26" t="s">
        <v>139</v>
      </c>
      <c r="DJ1787" s="26" t="s">
        <v>139</v>
      </c>
      <c r="DK1787" s="26" t="s">
        <v>139</v>
      </c>
      <c r="DL1787" s="26" t="s">
        <v>139</v>
      </c>
      <c r="DM1787" s="26" t="s">
        <v>139</v>
      </c>
      <c r="DN1787" s="26" t="s">
        <v>139</v>
      </c>
      <c r="DO1787" s="26" t="s">
        <v>139</v>
      </c>
    </row>
    <row r="1788" spans="1:119" ht="20.100000000000001" customHeight="1" x14ac:dyDescent="0.25">
      <c r="A1788" s="29" t="str">
        <f t="shared" si="378"/>
        <v/>
      </c>
      <c r="B1788" s="29" t="str">
        <f t="shared" si="379"/>
        <v>Love in Action Ethiopia</v>
      </c>
      <c r="C1788" s="29">
        <f t="shared" si="380"/>
        <v>0</v>
      </c>
      <c r="D1788" s="30" t="str">
        <f t="shared" si="381"/>
        <v>Africa and the Middle East</v>
      </c>
      <c r="E1788" s="30" t="str">
        <f t="shared" si="382"/>
        <v>Ethiopia</v>
      </c>
      <c r="F1788" s="31">
        <f t="shared" si="383"/>
        <v>0</v>
      </c>
      <c r="G1788" s="31">
        <f t="shared" si="384"/>
        <v>0</v>
      </c>
      <c r="H1788" s="31">
        <f t="shared" si="385"/>
        <v>0</v>
      </c>
      <c r="I1788" s="31">
        <f t="shared" si="386"/>
        <v>0</v>
      </c>
      <c r="J1788" s="31">
        <f t="shared" si="387"/>
        <v>0</v>
      </c>
      <c r="K1788" s="31">
        <f t="shared" si="388"/>
        <v>0</v>
      </c>
      <c r="L1788" s="31">
        <f t="shared" si="389"/>
        <v>0</v>
      </c>
      <c r="M1788" s="31">
        <f t="shared" si="390"/>
        <v>0</v>
      </c>
      <c r="N1788" s="31">
        <f t="shared" si="391"/>
        <v>0</v>
      </c>
      <c r="O1788" s="26" t="s">
        <v>9885</v>
      </c>
      <c r="P1788" s="26" t="s">
        <v>108</v>
      </c>
      <c r="Q1788" s="27">
        <v>40945</v>
      </c>
      <c r="R1788" s="24"/>
      <c r="S1788" s="24"/>
      <c r="T1788" s="26" t="s">
        <v>175</v>
      </c>
      <c r="U1788" s="24"/>
      <c r="V1788" s="26" t="s">
        <v>169</v>
      </c>
      <c r="W1788" s="26" t="s">
        <v>6300</v>
      </c>
      <c r="X1788" s="24"/>
      <c r="Y1788" s="26" t="s">
        <v>9886</v>
      </c>
      <c r="Z1788" s="24"/>
      <c r="AA1788" s="24"/>
      <c r="AB1788" s="26" t="s">
        <v>228</v>
      </c>
      <c r="AC1788" s="28">
        <v>25000</v>
      </c>
      <c r="AD1788" s="24"/>
      <c r="AE1788" s="24"/>
      <c r="AF1788" s="26" t="s">
        <v>120</v>
      </c>
      <c r="AG1788" s="26" t="s">
        <v>312</v>
      </c>
      <c r="AH1788" s="24"/>
      <c r="AI1788" s="28">
        <v>25000</v>
      </c>
      <c r="AJ1788" s="24"/>
      <c r="AK1788" s="24"/>
      <c r="AL1788" s="24"/>
      <c r="AM1788" s="26" t="s">
        <v>9887</v>
      </c>
      <c r="AN1788" s="26" t="s">
        <v>9888</v>
      </c>
      <c r="AO1788" s="24"/>
      <c r="AP1788" s="24"/>
      <c r="AQ1788" s="24"/>
      <c r="AR1788" s="24"/>
      <c r="AS1788" s="24"/>
      <c r="AT1788" s="24"/>
      <c r="AU1788" s="24"/>
      <c r="AV1788" s="24"/>
      <c r="AW1788" s="28">
        <v>303165</v>
      </c>
      <c r="AX1788" s="26">
        <v>18401</v>
      </c>
      <c r="AY1788" s="28">
        <v>0</v>
      </c>
      <c r="AZ1788" s="28">
        <v>0</v>
      </c>
      <c r="BA1788" s="26">
        <v>0</v>
      </c>
      <c r="BB1788" s="24"/>
      <c r="BC1788" s="24"/>
      <c r="BD1788" s="24"/>
      <c r="BE1788" s="24"/>
      <c r="BF1788" s="24"/>
      <c r="BG1788" s="24"/>
      <c r="BH1788" s="24"/>
      <c r="BI1788" s="24"/>
      <c r="BJ1788" s="24"/>
      <c r="BK1788" s="24"/>
      <c r="BL1788" s="24"/>
      <c r="BM1788" s="24"/>
      <c r="BN1788" s="24"/>
      <c r="BO1788" s="24"/>
      <c r="BP1788" s="24"/>
      <c r="BQ1788" s="24"/>
      <c r="BR1788" s="26">
        <v>0</v>
      </c>
      <c r="BS1788" s="26">
        <v>0</v>
      </c>
      <c r="BT1788" s="26">
        <v>0</v>
      </c>
      <c r="BU1788" s="26">
        <v>0</v>
      </c>
      <c r="BV1788" s="26">
        <v>0</v>
      </c>
      <c r="BW1788" s="26">
        <v>0</v>
      </c>
      <c r="BX1788" s="26">
        <v>0</v>
      </c>
      <c r="BY1788" s="26">
        <v>0</v>
      </c>
      <c r="BZ1788" s="24"/>
      <c r="CA1788" s="24"/>
      <c r="CB1788" s="24"/>
      <c r="CC1788" s="24"/>
      <c r="CD1788" s="24"/>
      <c r="CE1788" s="24"/>
      <c r="CF1788" s="24"/>
      <c r="CG1788" s="24"/>
      <c r="CH1788" s="24"/>
      <c r="CI1788" s="24"/>
      <c r="CJ1788" s="24"/>
      <c r="CK1788" s="24"/>
      <c r="CL1788" s="24"/>
      <c r="CM1788" s="24"/>
      <c r="CN1788" s="24"/>
      <c r="CO1788" s="24"/>
      <c r="CP1788" s="24"/>
      <c r="CQ1788" s="24"/>
      <c r="CR1788" s="24"/>
      <c r="CS1788" s="24"/>
      <c r="CT1788" s="24"/>
      <c r="CU1788" s="24"/>
      <c r="CV1788" s="24"/>
      <c r="CW1788" s="24"/>
      <c r="CX1788" s="24"/>
      <c r="CY1788" s="24"/>
      <c r="CZ1788" s="24"/>
      <c r="DA1788" s="24"/>
      <c r="DB1788" s="24"/>
      <c r="DC1788" s="24"/>
      <c r="DD1788" s="24"/>
      <c r="DE1788" s="24"/>
      <c r="DF1788" s="26" t="s">
        <v>139</v>
      </c>
      <c r="DG1788" s="26" t="s">
        <v>139</v>
      </c>
      <c r="DH1788" s="26" t="s">
        <v>139</v>
      </c>
      <c r="DI1788" s="26" t="s">
        <v>139</v>
      </c>
      <c r="DJ1788" s="26" t="s">
        <v>139</v>
      </c>
      <c r="DK1788" s="26" t="s">
        <v>139</v>
      </c>
      <c r="DL1788" s="26" t="s">
        <v>139</v>
      </c>
      <c r="DM1788" s="26" t="s">
        <v>139</v>
      </c>
      <c r="DN1788" s="26" t="s">
        <v>139</v>
      </c>
      <c r="DO1788" s="26" t="s">
        <v>139</v>
      </c>
    </row>
    <row r="1789" spans="1:119" ht="20.100000000000001" customHeight="1" x14ac:dyDescent="0.25">
      <c r="A1789" s="29" t="str">
        <f t="shared" si="378"/>
        <v>Love in Action Ethiopia6</v>
      </c>
      <c r="B1789" s="29" t="str">
        <f t="shared" si="379"/>
        <v>Love in Action Ethiopia</v>
      </c>
      <c r="C1789" s="29">
        <f t="shared" si="380"/>
        <v>6</v>
      </c>
      <c r="D1789" s="30" t="str">
        <f t="shared" si="381"/>
        <v>Africa and the Middle East</v>
      </c>
      <c r="E1789" s="30" t="str">
        <f t="shared" si="382"/>
        <v>Ethiopia</v>
      </c>
      <c r="F1789" s="31">
        <f t="shared" si="383"/>
        <v>3</v>
      </c>
      <c r="G1789" s="31">
        <f t="shared" si="384"/>
        <v>3</v>
      </c>
      <c r="H1789" s="31">
        <f t="shared" si="385"/>
        <v>4</v>
      </c>
      <c r="I1789" s="31">
        <f t="shared" si="386"/>
        <v>4</v>
      </c>
      <c r="J1789" s="31">
        <f t="shared" si="387"/>
        <v>3</v>
      </c>
      <c r="K1789" s="31">
        <f t="shared" si="388"/>
        <v>4</v>
      </c>
      <c r="L1789" s="31">
        <f t="shared" si="389"/>
        <v>4</v>
      </c>
      <c r="M1789" s="31">
        <f t="shared" si="390"/>
        <v>3</v>
      </c>
      <c r="N1789" s="31">
        <f t="shared" si="391"/>
        <v>3.5</v>
      </c>
      <c r="O1789" s="26" t="s">
        <v>9889</v>
      </c>
      <c r="P1789" s="26" t="s">
        <v>108</v>
      </c>
      <c r="Q1789" s="27">
        <v>40835</v>
      </c>
      <c r="R1789" s="26" t="s">
        <v>305</v>
      </c>
      <c r="S1789" s="26" t="s">
        <v>321</v>
      </c>
      <c r="T1789" s="26" t="s">
        <v>175</v>
      </c>
      <c r="U1789" s="26" t="s">
        <v>307</v>
      </c>
      <c r="V1789" s="26" t="s">
        <v>169</v>
      </c>
      <c r="W1789" s="26" t="s">
        <v>6300</v>
      </c>
      <c r="X1789" s="24"/>
      <c r="Y1789" s="26" t="s">
        <v>9886</v>
      </c>
      <c r="Z1789" s="24"/>
      <c r="AA1789" s="24"/>
      <c r="AB1789" s="26" t="s">
        <v>117</v>
      </c>
      <c r="AC1789" s="28">
        <v>18000</v>
      </c>
      <c r="AD1789" s="24"/>
      <c r="AE1789" s="24"/>
      <c r="AF1789" s="26" t="s">
        <v>120</v>
      </c>
      <c r="AG1789" s="26" t="s">
        <v>312</v>
      </c>
      <c r="AH1789" s="26" t="s">
        <v>250</v>
      </c>
      <c r="AI1789" s="28">
        <v>18000</v>
      </c>
      <c r="AJ1789" s="24"/>
      <c r="AK1789" s="26" t="s">
        <v>9890</v>
      </c>
      <c r="AL1789" s="26" t="s">
        <v>9891</v>
      </c>
      <c r="AM1789" s="26" t="s">
        <v>9892</v>
      </c>
      <c r="AN1789" s="26" t="s">
        <v>9893</v>
      </c>
      <c r="AO1789" s="26" t="s">
        <v>9894</v>
      </c>
      <c r="AP1789" s="24"/>
      <c r="AQ1789" s="24"/>
      <c r="AR1789" s="24"/>
      <c r="AS1789" s="24"/>
      <c r="AT1789" s="24"/>
      <c r="AU1789" s="24"/>
      <c r="AV1789" s="24"/>
      <c r="AW1789" s="28">
        <v>303165</v>
      </c>
      <c r="AX1789" s="26">
        <v>18401</v>
      </c>
      <c r="AY1789" s="28">
        <v>0</v>
      </c>
      <c r="AZ1789" s="28">
        <v>75</v>
      </c>
      <c r="BA1789" s="26">
        <v>0</v>
      </c>
      <c r="BB1789" s="26" t="s">
        <v>241</v>
      </c>
      <c r="BC1789" s="24"/>
      <c r="BD1789" s="24"/>
      <c r="BE1789" s="24"/>
      <c r="BF1789" s="26" t="s">
        <v>9895</v>
      </c>
      <c r="BG1789" s="26" t="s">
        <v>6300</v>
      </c>
      <c r="BH1789" s="26" t="s">
        <v>7883</v>
      </c>
      <c r="BI1789" s="26" t="s">
        <v>6300</v>
      </c>
      <c r="BJ1789" s="26" t="s">
        <v>9896</v>
      </c>
      <c r="BK1789" s="26" t="s">
        <v>367</v>
      </c>
      <c r="BL1789" s="26" t="s">
        <v>9897</v>
      </c>
      <c r="BM1789" s="26" t="s">
        <v>6300</v>
      </c>
      <c r="BN1789" s="26" t="s">
        <v>9898</v>
      </c>
      <c r="BO1789" s="26" t="s">
        <v>6300</v>
      </c>
      <c r="BP1789" s="24"/>
      <c r="BQ1789" s="24"/>
      <c r="BR1789" s="26">
        <v>3</v>
      </c>
      <c r="BS1789" s="26">
        <v>3</v>
      </c>
      <c r="BT1789" s="26">
        <v>4</v>
      </c>
      <c r="BU1789" s="26">
        <v>4</v>
      </c>
      <c r="BV1789" s="26">
        <v>3</v>
      </c>
      <c r="BW1789" s="26">
        <v>4</v>
      </c>
      <c r="BX1789" s="26">
        <v>4</v>
      </c>
      <c r="BY1789" s="26">
        <v>3</v>
      </c>
      <c r="BZ1789" s="24"/>
      <c r="CA1789" s="24"/>
      <c r="CB1789" s="24"/>
      <c r="CC1789" s="24"/>
      <c r="CD1789" s="24"/>
      <c r="CE1789" s="24"/>
      <c r="CF1789" s="24"/>
      <c r="CG1789" s="24"/>
      <c r="CH1789" s="24"/>
      <c r="CI1789" s="24"/>
      <c r="CJ1789" s="24"/>
      <c r="CK1789" s="24"/>
      <c r="CL1789" s="24"/>
      <c r="CM1789" s="24"/>
      <c r="CN1789" s="24"/>
      <c r="CO1789" s="24"/>
      <c r="CP1789" s="24"/>
      <c r="CQ1789" s="24"/>
      <c r="CR1789" s="24"/>
      <c r="CS1789" s="24"/>
      <c r="CT1789" s="24"/>
      <c r="CU1789" s="24"/>
      <c r="CV1789" s="24"/>
      <c r="CW1789" s="24"/>
      <c r="CX1789" s="24"/>
      <c r="CY1789" s="24"/>
      <c r="CZ1789" s="24"/>
      <c r="DA1789" s="24"/>
      <c r="DB1789" s="24"/>
      <c r="DC1789" s="24"/>
      <c r="DD1789" s="24"/>
      <c r="DE1789" s="24"/>
      <c r="DF1789" s="26" t="s">
        <v>139</v>
      </c>
      <c r="DG1789" s="26" t="s">
        <v>139</v>
      </c>
      <c r="DH1789" s="26" t="s">
        <v>139</v>
      </c>
      <c r="DI1789" s="26" t="s">
        <v>139</v>
      </c>
      <c r="DJ1789" s="26" t="s">
        <v>139</v>
      </c>
      <c r="DK1789" s="26" t="s">
        <v>139</v>
      </c>
      <c r="DL1789" s="26" t="s">
        <v>139</v>
      </c>
      <c r="DM1789" s="26" t="s">
        <v>139</v>
      </c>
      <c r="DN1789" s="26" t="s">
        <v>139</v>
      </c>
      <c r="DO1789" s="26" t="s">
        <v>120</v>
      </c>
    </row>
    <row r="1790" spans="1:119" ht="20.100000000000001" customHeight="1" x14ac:dyDescent="0.25">
      <c r="A1790" s="29" t="str">
        <f t="shared" si="378"/>
        <v>Love in Action Ethiopia5</v>
      </c>
      <c r="B1790" s="29" t="str">
        <f t="shared" si="379"/>
        <v>Love in Action Ethiopia</v>
      </c>
      <c r="C1790" s="29">
        <f t="shared" si="380"/>
        <v>5</v>
      </c>
      <c r="D1790" s="30" t="str">
        <f t="shared" si="381"/>
        <v>Africa and the Middle East</v>
      </c>
      <c r="E1790" s="30" t="str">
        <f t="shared" si="382"/>
        <v>Ethiopia</v>
      </c>
      <c r="F1790" s="31">
        <f t="shared" si="383"/>
        <v>3</v>
      </c>
      <c r="G1790" s="31">
        <f t="shared" si="384"/>
        <v>3</v>
      </c>
      <c r="H1790" s="31">
        <f t="shared" si="385"/>
        <v>3</v>
      </c>
      <c r="I1790" s="31">
        <f t="shared" si="386"/>
        <v>3</v>
      </c>
      <c r="J1790" s="31">
        <f t="shared" si="387"/>
        <v>3</v>
      </c>
      <c r="K1790" s="31">
        <f t="shared" si="388"/>
        <v>3</v>
      </c>
      <c r="L1790" s="31">
        <f t="shared" si="389"/>
        <v>4</v>
      </c>
      <c r="M1790" s="31">
        <f t="shared" si="390"/>
        <v>2</v>
      </c>
      <c r="N1790" s="31">
        <f t="shared" si="391"/>
        <v>3</v>
      </c>
      <c r="O1790" s="26" t="s">
        <v>9899</v>
      </c>
      <c r="P1790" s="26" t="s">
        <v>108</v>
      </c>
      <c r="Q1790" s="27">
        <v>40469</v>
      </c>
      <c r="R1790" s="26" t="s">
        <v>109</v>
      </c>
      <c r="S1790" s="26" t="s">
        <v>332</v>
      </c>
      <c r="T1790" s="26" t="s">
        <v>333</v>
      </c>
      <c r="U1790" s="26" t="s">
        <v>307</v>
      </c>
      <c r="V1790" s="26" t="s">
        <v>169</v>
      </c>
      <c r="W1790" s="26" t="s">
        <v>6300</v>
      </c>
      <c r="X1790" s="24"/>
      <c r="Y1790" s="26" t="s">
        <v>9886</v>
      </c>
      <c r="Z1790" s="24"/>
      <c r="AA1790" s="24"/>
      <c r="AB1790" s="26" t="s">
        <v>117</v>
      </c>
      <c r="AC1790" s="28">
        <v>11000</v>
      </c>
      <c r="AD1790" s="24"/>
      <c r="AE1790" s="24"/>
      <c r="AF1790" s="26" t="s">
        <v>120</v>
      </c>
      <c r="AG1790" s="26" t="s">
        <v>312</v>
      </c>
      <c r="AH1790" s="26" t="s">
        <v>176</v>
      </c>
      <c r="AI1790" s="28">
        <v>11000</v>
      </c>
      <c r="AJ1790" s="24"/>
      <c r="AK1790" s="26" t="s">
        <v>9890</v>
      </c>
      <c r="AL1790" s="26" t="s">
        <v>9900</v>
      </c>
      <c r="AM1790" s="26" t="s">
        <v>9892</v>
      </c>
      <c r="AN1790" s="26" t="s">
        <v>9893</v>
      </c>
      <c r="AO1790" s="26" t="s">
        <v>9894</v>
      </c>
      <c r="AP1790" s="24"/>
      <c r="AQ1790" s="24"/>
      <c r="AR1790" s="24"/>
      <c r="AS1790" s="26" t="s">
        <v>9901</v>
      </c>
      <c r="AT1790" s="24"/>
      <c r="AU1790" s="26" t="s">
        <v>9902</v>
      </c>
      <c r="AV1790" s="24"/>
      <c r="AW1790" s="28">
        <v>204309</v>
      </c>
      <c r="AX1790" s="26">
        <v>12100</v>
      </c>
      <c r="AY1790" s="28">
        <v>800</v>
      </c>
      <c r="AZ1790" s="28">
        <v>500</v>
      </c>
      <c r="BA1790" s="26">
        <v>0</v>
      </c>
      <c r="BB1790" s="26" t="s">
        <v>241</v>
      </c>
      <c r="BC1790" s="24"/>
      <c r="BD1790" s="24"/>
      <c r="BE1790" s="24"/>
      <c r="BF1790" s="26" t="s">
        <v>9903</v>
      </c>
      <c r="BG1790" s="26" t="s">
        <v>6300</v>
      </c>
      <c r="BH1790" s="26" t="s">
        <v>9904</v>
      </c>
      <c r="BI1790" s="26" t="s">
        <v>261</v>
      </c>
      <c r="BJ1790" s="24"/>
      <c r="BK1790" s="24"/>
      <c r="BL1790" s="24"/>
      <c r="BM1790" s="24"/>
      <c r="BN1790" s="24"/>
      <c r="BO1790" s="24"/>
      <c r="BP1790" s="24"/>
      <c r="BQ1790" s="24"/>
      <c r="BR1790" s="26">
        <v>3</v>
      </c>
      <c r="BS1790" s="26">
        <v>3</v>
      </c>
      <c r="BT1790" s="26">
        <v>3</v>
      </c>
      <c r="BU1790" s="26">
        <v>3</v>
      </c>
      <c r="BV1790" s="26">
        <v>3</v>
      </c>
      <c r="BW1790" s="26">
        <v>3</v>
      </c>
      <c r="BX1790" s="26">
        <v>4</v>
      </c>
      <c r="BY1790" s="26">
        <v>2</v>
      </c>
      <c r="BZ1790" s="24"/>
      <c r="CA1790" s="24"/>
      <c r="CB1790" s="24"/>
      <c r="CC1790" s="24"/>
      <c r="CD1790" s="24"/>
      <c r="CE1790" s="24"/>
      <c r="CF1790" s="24"/>
      <c r="CG1790" s="24"/>
      <c r="CH1790" s="24"/>
      <c r="CI1790" s="24"/>
      <c r="CJ1790" s="24"/>
      <c r="CK1790" s="24"/>
      <c r="CL1790" s="24"/>
      <c r="CM1790" s="24"/>
      <c r="CN1790" s="24"/>
      <c r="CO1790" s="24"/>
      <c r="CP1790" s="24"/>
      <c r="CQ1790" s="24"/>
      <c r="CR1790" s="24"/>
      <c r="CS1790" s="24"/>
      <c r="CT1790" s="24"/>
      <c r="CU1790" s="24"/>
      <c r="CV1790" s="24"/>
      <c r="CW1790" s="24"/>
      <c r="CX1790" s="24"/>
      <c r="CY1790" s="24"/>
      <c r="CZ1790" s="24"/>
      <c r="DA1790" s="24"/>
      <c r="DB1790" s="24"/>
      <c r="DC1790" s="24"/>
      <c r="DD1790" s="24"/>
      <c r="DE1790" s="24"/>
      <c r="DF1790" s="26" t="s">
        <v>139</v>
      </c>
      <c r="DG1790" s="26" t="s">
        <v>120</v>
      </c>
      <c r="DH1790" s="26" t="s">
        <v>139</v>
      </c>
      <c r="DI1790" s="26" t="s">
        <v>139</v>
      </c>
      <c r="DJ1790" s="26" t="s">
        <v>120</v>
      </c>
      <c r="DK1790" s="26" t="s">
        <v>139</v>
      </c>
      <c r="DL1790" s="26" t="s">
        <v>139</v>
      </c>
      <c r="DM1790" s="26" t="s">
        <v>139</v>
      </c>
      <c r="DN1790" s="26" t="s">
        <v>139</v>
      </c>
      <c r="DO1790" s="26" t="s">
        <v>139</v>
      </c>
    </row>
    <row r="1791" spans="1:119" ht="20.100000000000001" customHeight="1" x14ac:dyDescent="0.25">
      <c r="A1791" s="29" t="str">
        <f t="shared" si="378"/>
        <v>Mahita (Regeneration)7</v>
      </c>
      <c r="B1791" s="29" t="str">
        <f t="shared" si="379"/>
        <v>Mahita (Regeneration)</v>
      </c>
      <c r="C1791" s="29">
        <f t="shared" si="380"/>
        <v>7</v>
      </c>
      <c r="D1791" s="30" t="str">
        <f t="shared" si="381"/>
        <v>South Asia</v>
      </c>
      <c r="E1791" s="30" t="str">
        <f t="shared" si="382"/>
        <v>Hyderabad, India</v>
      </c>
      <c r="F1791" s="31">
        <f t="shared" si="383"/>
        <v>3</v>
      </c>
      <c r="G1791" s="31">
        <f t="shared" si="384"/>
        <v>2</v>
      </c>
      <c r="H1791" s="31">
        <f t="shared" si="385"/>
        <v>5</v>
      </c>
      <c r="I1791" s="31">
        <f t="shared" si="386"/>
        <v>5</v>
      </c>
      <c r="J1791" s="31">
        <f t="shared" si="387"/>
        <v>4</v>
      </c>
      <c r="K1791" s="31">
        <f t="shared" si="388"/>
        <v>3</v>
      </c>
      <c r="L1791" s="31">
        <f t="shared" si="389"/>
        <v>5</v>
      </c>
      <c r="M1791" s="31">
        <f t="shared" si="390"/>
        <v>3</v>
      </c>
      <c r="N1791" s="31">
        <f t="shared" si="391"/>
        <v>3.8</v>
      </c>
      <c r="O1791" s="26" t="s">
        <v>9905</v>
      </c>
      <c r="P1791" s="26" t="s">
        <v>108</v>
      </c>
      <c r="Q1791" s="27">
        <v>41204</v>
      </c>
      <c r="R1791" s="26" t="s">
        <v>305</v>
      </c>
      <c r="S1791" s="26" t="s">
        <v>306</v>
      </c>
      <c r="T1791" s="26" t="s">
        <v>207</v>
      </c>
      <c r="U1791" s="26" t="s">
        <v>112</v>
      </c>
      <c r="V1791" s="26" t="s">
        <v>225</v>
      </c>
      <c r="W1791" s="26" t="s">
        <v>226</v>
      </c>
      <c r="X1791" s="26" t="s">
        <v>902</v>
      </c>
      <c r="Y1791" s="26" t="s">
        <v>9906</v>
      </c>
      <c r="Z1791" s="26" t="s">
        <v>9907</v>
      </c>
      <c r="AA1791" s="24"/>
      <c r="AB1791" s="26" t="s">
        <v>117</v>
      </c>
      <c r="AC1791" s="28">
        <v>22000</v>
      </c>
      <c r="AD1791" s="26" t="s">
        <v>9908</v>
      </c>
      <c r="AE1791" s="24"/>
      <c r="AF1791" s="26" t="s">
        <v>120</v>
      </c>
      <c r="AG1791" s="26" t="s">
        <v>312</v>
      </c>
      <c r="AH1791" s="26" t="s">
        <v>235</v>
      </c>
      <c r="AI1791" s="28">
        <v>22000</v>
      </c>
      <c r="AJ1791" s="26" t="s">
        <v>9909</v>
      </c>
      <c r="AK1791" s="26" t="s">
        <v>9910</v>
      </c>
      <c r="AL1791" s="26" t="s">
        <v>9911</v>
      </c>
      <c r="AM1791" s="24"/>
      <c r="AN1791" s="24"/>
      <c r="AO1791" s="24"/>
      <c r="AP1791" s="24"/>
      <c r="AQ1791" s="24"/>
      <c r="AR1791" s="26" t="s">
        <v>9912</v>
      </c>
      <c r="AS1791" s="24"/>
      <c r="AT1791" s="24"/>
      <c r="AU1791" s="24"/>
      <c r="AV1791" s="24"/>
      <c r="AW1791" s="28">
        <v>212569</v>
      </c>
      <c r="AX1791" s="26">
        <v>12230</v>
      </c>
      <c r="AY1791" s="28">
        <v>90</v>
      </c>
      <c r="AZ1791" s="28">
        <v>81</v>
      </c>
      <c r="BA1791" s="26">
        <v>0</v>
      </c>
      <c r="BB1791" s="26" t="s">
        <v>148</v>
      </c>
      <c r="BC1791" s="26" t="s">
        <v>9913</v>
      </c>
      <c r="BD1791" s="24"/>
      <c r="BE1791" s="24"/>
      <c r="BF1791" s="26" t="s">
        <v>3293</v>
      </c>
      <c r="BG1791" s="26" t="s">
        <v>226</v>
      </c>
      <c r="BH1791" s="26" t="s">
        <v>9914</v>
      </c>
      <c r="BI1791" s="26" t="s">
        <v>3781</v>
      </c>
      <c r="BJ1791" s="26" t="s">
        <v>8531</v>
      </c>
      <c r="BK1791" s="26" t="s">
        <v>226</v>
      </c>
      <c r="BL1791" s="26" t="s">
        <v>5455</v>
      </c>
      <c r="BM1791" s="26" t="s">
        <v>226</v>
      </c>
      <c r="BN1791" s="26" t="s">
        <v>1695</v>
      </c>
      <c r="BO1791" s="26" t="s">
        <v>226</v>
      </c>
      <c r="BP1791" s="24"/>
      <c r="BQ1791" s="24"/>
      <c r="BR1791" s="26">
        <v>3</v>
      </c>
      <c r="BS1791" s="26">
        <v>2</v>
      </c>
      <c r="BT1791" s="26">
        <v>5</v>
      </c>
      <c r="BU1791" s="26">
        <v>5</v>
      </c>
      <c r="BV1791" s="26">
        <v>4</v>
      </c>
      <c r="BW1791" s="26">
        <v>3</v>
      </c>
      <c r="BX1791" s="26">
        <v>5</v>
      </c>
      <c r="BY1791" s="26">
        <v>3</v>
      </c>
      <c r="BZ1791" s="24"/>
      <c r="CA1791" s="24"/>
      <c r="CB1791" s="24"/>
      <c r="CC1791" s="24"/>
      <c r="CD1791" s="24"/>
      <c r="CE1791" s="24"/>
      <c r="CF1791" s="24"/>
      <c r="CG1791" s="24"/>
      <c r="CH1791" s="24"/>
      <c r="CI1791" s="24"/>
      <c r="CJ1791" s="24"/>
      <c r="CK1791" s="24"/>
      <c r="CL1791" s="24"/>
      <c r="CM1791" s="24"/>
      <c r="CN1791" s="24"/>
      <c r="CO1791" s="24"/>
      <c r="CP1791" s="24"/>
      <c r="CQ1791" s="24"/>
      <c r="CR1791" s="24"/>
      <c r="CS1791" s="24"/>
      <c r="CT1791" s="24"/>
      <c r="CU1791" s="24"/>
      <c r="CV1791" s="24"/>
      <c r="CW1791" s="24"/>
      <c r="CX1791" s="24"/>
      <c r="CY1791" s="24"/>
      <c r="CZ1791" s="24"/>
      <c r="DA1791" s="24"/>
      <c r="DB1791" s="24"/>
      <c r="DC1791" s="24"/>
      <c r="DD1791" s="24"/>
      <c r="DE1791" s="24"/>
      <c r="DF1791" s="26" t="s">
        <v>139</v>
      </c>
      <c r="DG1791" s="26" t="s">
        <v>139</v>
      </c>
      <c r="DH1791" s="26" t="s">
        <v>139</v>
      </c>
      <c r="DI1791" s="26" t="s">
        <v>139</v>
      </c>
      <c r="DJ1791" s="26" t="s">
        <v>139</v>
      </c>
      <c r="DK1791" s="26" t="s">
        <v>139</v>
      </c>
      <c r="DL1791" s="26" t="s">
        <v>139</v>
      </c>
      <c r="DM1791" s="26" t="s">
        <v>139</v>
      </c>
      <c r="DN1791" s="26" t="s">
        <v>139</v>
      </c>
      <c r="DO1791" s="26" t="s">
        <v>139</v>
      </c>
    </row>
    <row r="1792" spans="1:119" ht="20.100000000000001" customHeight="1" x14ac:dyDescent="0.25">
      <c r="A1792" s="29" t="str">
        <f t="shared" si="378"/>
        <v/>
      </c>
      <c r="B1792" s="29" t="str">
        <f t="shared" si="379"/>
        <v>Mahita (Regeneration)</v>
      </c>
      <c r="C1792" s="29">
        <f t="shared" si="380"/>
        <v>0</v>
      </c>
      <c r="D1792" s="30" t="str">
        <f t="shared" si="381"/>
        <v>South Asia</v>
      </c>
      <c r="E1792" s="30" t="str">
        <f t="shared" si="382"/>
        <v>Hyderabad, India</v>
      </c>
      <c r="F1792" s="31">
        <f t="shared" si="383"/>
        <v>0</v>
      </c>
      <c r="G1792" s="31">
        <f t="shared" si="384"/>
        <v>0</v>
      </c>
      <c r="H1792" s="31">
        <f t="shared" si="385"/>
        <v>0</v>
      </c>
      <c r="I1792" s="31">
        <f t="shared" si="386"/>
        <v>0</v>
      </c>
      <c r="J1792" s="31">
        <f t="shared" si="387"/>
        <v>0</v>
      </c>
      <c r="K1792" s="31">
        <f t="shared" si="388"/>
        <v>0</v>
      </c>
      <c r="L1792" s="31">
        <f t="shared" si="389"/>
        <v>0</v>
      </c>
      <c r="M1792" s="31">
        <f t="shared" si="390"/>
        <v>0</v>
      </c>
      <c r="N1792" s="31">
        <f t="shared" si="391"/>
        <v>0</v>
      </c>
      <c r="O1792" s="26" t="s">
        <v>16257</v>
      </c>
      <c r="P1792" s="26" t="s">
        <v>108</v>
      </c>
      <c r="Q1792" s="27">
        <v>40918</v>
      </c>
      <c r="R1792" s="24"/>
      <c r="S1792" s="24"/>
      <c r="T1792" s="26" t="s">
        <v>175</v>
      </c>
      <c r="U1792" s="24"/>
      <c r="V1792" s="26" t="s">
        <v>225</v>
      </c>
      <c r="W1792" s="26" t="s">
        <v>226</v>
      </c>
      <c r="X1792" s="26" t="s">
        <v>902</v>
      </c>
      <c r="Y1792" s="26" t="s">
        <v>9906</v>
      </c>
      <c r="Z1792" s="26" t="s">
        <v>9907</v>
      </c>
      <c r="AA1792" s="24"/>
      <c r="AB1792" s="26" t="s">
        <v>15766</v>
      </c>
      <c r="AC1792" s="28">
        <v>1000</v>
      </c>
      <c r="AD1792" s="26" t="s">
        <v>9908</v>
      </c>
      <c r="AE1792" s="24"/>
      <c r="AF1792" s="26" t="s">
        <v>120</v>
      </c>
      <c r="AG1792" s="26" t="s">
        <v>312</v>
      </c>
      <c r="AH1792" s="24"/>
      <c r="AI1792" s="28">
        <v>1000</v>
      </c>
      <c r="AJ1792" s="24"/>
      <c r="AK1792" s="24"/>
      <c r="AL1792" s="24"/>
      <c r="AM1792" s="24"/>
      <c r="AN1792" s="24"/>
      <c r="AO1792" s="24"/>
      <c r="AP1792" s="24"/>
      <c r="AQ1792" s="24"/>
      <c r="AR1792" s="24"/>
      <c r="AS1792" s="24"/>
      <c r="AT1792" s="24"/>
      <c r="AU1792" s="24"/>
      <c r="AV1792" s="24"/>
      <c r="AW1792" s="24"/>
      <c r="AX1792" s="24"/>
      <c r="AY1792" s="24"/>
      <c r="AZ1792" s="24"/>
      <c r="BA1792" s="24"/>
      <c r="BB1792" s="24"/>
      <c r="BC1792" s="26" t="s">
        <v>9913</v>
      </c>
      <c r="BD1792" s="24"/>
      <c r="BE1792" s="24"/>
      <c r="BF1792" s="24"/>
      <c r="BG1792" s="24"/>
      <c r="BH1792" s="24"/>
      <c r="BI1792" s="24"/>
      <c r="BJ1792" s="24"/>
      <c r="BK1792" s="24"/>
      <c r="BL1792" s="24"/>
      <c r="BM1792" s="24"/>
      <c r="BN1792" s="24"/>
      <c r="BO1792" s="24"/>
      <c r="BP1792" s="24"/>
      <c r="BQ1792" s="24"/>
      <c r="BR1792" s="24"/>
      <c r="BS1792" s="24"/>
      <c r="BT1792" s="24"/>
      <c r="BU1792" s="24"/>
      <c r="BV1792" s="24"/>
      <c r="BW1792" s="24"/>
      <c r="BX1792" s="24"/>
      <c r="BY1792" s="24"/>
      <c r="BZ1792" s="24"/>
      <c r="CA1792" s="24"/>
      <c r="CB1792" s="24"/>
      <c r="CC1792" s="24"/>
      <c r="CD1792" s="24"/>
      <c r="CE1792" s="24"/>
      <c r="CF1792" s="24"/>
      <c r="CG1792" s="24"/>
      <c r="CH1792" s="24"/>
      <c r="CI1792" s="24"/>
      <c r="CJ1792" s="24"/>
      <c r="CK1792" s="24"/>
      <c r="CL1792" s="24"/>
      <c r="CM1792" s="24"/>
      <c r="CN1792" s="24"/>
      <c r="CO1792" s="24"/>
      <c r="CP1792" s="24"/>
      <c r="CQ1792" s="24"/>
      <c r="CR1792" s="24"/>
      <c r="CS1792" s="24"/>
      <c r="CT1792" s="24"/>
      <c r="CU1792" s="24"/>
      <c r="CV1792" s="24"/>
      <c r="CW1792" s="24"/>
      <c r="CX1792" s="24"/>
      <c r="CY1792" s="24"/>
      <c r="CZ1792" s="24"/>
      <c r="DA1792" s="24"/>
      <c r="DB1792" s="24"/>
      <c r="DC1792" s="24"/>
      <c r="DD1792" s="24"/>
      <c r="DE1792" s="24"/>
      <c r="DF1792" s="26" t="s">
        <v>139</v>
      </c>
      <c r="DG1792" s="26" t="s">
        <v>139</v>
      </c>
      <c r="DH1792" s="26" t="s">
        <v>139</v>
      </c>
      <c r="DI1792" s="26" t="s">
        <v>139</v>
      </c>
      <c r="DJ1792" s="26" t="s">
        <v>139</v>
      </c>
      <c r="DK1792" s="26" t="s">
        <v>139</v>
      </c>
      <c r="DL1792" s="26" t="s">
        <v>139</v>
      </c>
      <c r="DM1792" s="26" t="s">
        <v>139</v>
      </c>
      <c r="DN1792" s="26" t="s">
        <v>139</v>
      </c>
      <c r="DO1792" s="26" t="s">
        <v>139</v>
      </c>
    </row>
    <row r="1793" spans="1:119" ht="20.100000000000001" customHeight="1" x14ac:dyDescent="0.25">
      <c r="A1793" s="29" t="str">
        <f t="shared" si="378"/>
        <v/>
      </c>
      <c r="B1793" s="29" t="str">
        <f t="shared" si="379"/>
        <v>Mahita (Regeneration)</v>
      </c>
      <c r="C1793" s="29">
        <f t="shared" si="380"/>
        <v>0</v>
      </c>
      <c r="D1793" s="30" t="str">
        <f t="shared" si="381"/>
        <v>South Asia</v>
      </c>
      <c r="E1793" s="30" t="str">
        <f t="shared" si="382"/>
        <v>Hyderabad, India</v>
      </c>
      <c r="F1793" s="31">
        <f t="shared" si="383"/>
        <v>0</v>
      </c>
      <c r="G1793" s="31">
        <f t="shared" si="384"/>
        <v>0</v>
      </c>
      <c r="H1793" s="31">
        <f t="shared" si="385"/>
        <v>0</v>
      </c>
      <c r="I1793" s="31">
        <f t="shared" si="386"/>
        <v>0</v>
      </c>
      <c r="J1793" s="31">
        <f t="shared" si="387"/>
        <v>0</v>
      </c>
      <c r="K1793" s="31">
        <f t="shared" si="388"/>
        <v>0</v>
      </c>
      <c r="L1793" s="31">
        <f t="shared" si="389"/>
        <v>0</v>
      </c>
      <c r="M1793" s="31">
        <f t="shared" si="390"/>
        <v>0</v>
      </c>
      <c r="N1793" s="31">
        <f t="shared" si="391"/>
        <v>0</v>
      </c>
      <c r="O1793" s="26" t="s">
        <v>16258</v>
      </c>
      <c r="P1793" s="26" t="s">
        <v>108</v>
      </c>
      <c r="Q1793" s="27">
        <v>41071</v>
      </c>
      <c r="R1793" s="24"/>
      <c r="S1793" s="24"/>
      <c r="T1793" s="26" t="s">
        <v>175</v>
      </c>
      <c r="U1793" s="24"/>
      <c r="V1793" s="26" t="s">
        <v>225</v>
      </c>
      <c r="W1793" s="26" t="s">
        <v>226</v>
      </c>
      <c r="X1793" s="26" t="s">
        <v>902</v>
      </c>
      <c r="Y1793" s="26" t="s">
        <v>9906</v>
      </c>
      <c r="Z1793" s="26" t="s">
        <v>9907</v>
      </c>
      <c r="AA1793" s="24"/>
      <c r="AB1793" s="26" t="s">
        <v>15766</v>
      </c>
      <c r="AC1793" s="28">
        <v>2200</v>
      </c>
      <c r="AD1793" s="26" t="s">
        <v>9908</v>
      </c>
      <c r="AE1793" s="24"/>
      <c r="AF1793" s="26" t="s">
        <v>120</v>
      </c>
      <c r="AG1793" s="26" t="s">
        <v>312</v>
      </c>
      <c r="AH1793" s="24"/>
      <c r="AI1793" s="28">
        <v>2200</v>
      </c>
      <c r="AJ1793" s="24"/>
      <c r="AK1793" s="24"/>
      <c r="AL1793" s="24"/>
      <c r="AM1793" s="24"/>
      <c r="AN1793" s="24"/>
      <c r="AO1793" s="24"/>
      <c r="AP1793" s="24"/>
      <c r="AQ1793" s="24"/>
      <c r="AR1793" s="24"/>
      <c r="AS1793" s="24"/>
      <c r="AT1793" s="24"/>
      <c r="AU1793" s="24"/>
      <c r="AV1793" s="24"/>
      <c r="AW1793" s="24"/>
      <c r="AX1793" s="24"/>
      <c r="AY1793" s="24"/>
      <c r="AZ1793" s="24"/>
      <c r="BA1793" s="24"/>
      <c r="BB1793" s="24"/>
      <c r="BC1793" s="26" t="s">
        <v>9913</v>
      </c>
      <c r="BD1793" s="24"/>
      <c r="BE1793" s="24"/>
      <c r="BF1793" s="24"/>
      <c r="BG1793" s="24"/>
      <c r="BH1793" s="24"/>
      <c r="BI1793" s="24"/>
      <c r="BJ1793" s="24"/>
      <c r="BK1793" s="24"/>
      <c r="BL1793" s="24"/>
      <c r="BM1793" s="24"/>
      <c r="BN1793" s="24"/>
      <c r="BO1793" s="24"/>
      <c r="BP1793" s="24"/>
      <c r="BQ1793" s="24"/>
      <c r="BR1793" s="24"/>
      <c r="BS1793" s="24"/>
      <c r="BT1793" s="24"/>
      <c r="BU1793" s="24"/>
      <c r="BV1793" s="24"/>
      <c r="BW1793" s="24"/>
      <c r="BX1793" s="24"/>
      <c r="BY1793" s="24"/>
      <c r="BZ1793" s="24"/>
      <c r="CA1793" s="24"/>
      <c r="CB1793" s="24"/>
      <c r="CC1793" s="24"/>
      <c r="CD1793" s="24"/>
      <c r="CE1793" s="24"/>
      <c r="CF1793" s="24"/>
      <c r="CG1793" s="24"/>
      <c r="CH1793" s="24"/>
      <c r="CI1793" s="24"/>
      <c r="CJ1793" s="24"/>
      <c r="CK1793" s="24"/>
      <c r="CL1793" s="24"/>
      <c r="CM1793" s="24"/>
      <c r="CN1793" s="24"/>
      <c r="CO1793" s="24"/>
      <c r="CP1793" s="24"/>
      <c r="CQ1793" s="24"/>
      <c r="CR1793" s="24"/>
      <c r="CS1793" s="24"/>
      <c r="CT1793" s="24"/>
      <c r="CU1793" s="24"/>
      <c r="CV1793" s="24"/>
      <c r="CW1793" s="24"/>
      <c r="CX1793" s="24"/>
      <c r="CY1793" s="24"/>
      <c r="CZ1793" s="24"/>
      <c r="DA1793" s="24"/>
      <c r="DB1793" s="24"/>
      <c r="DC1793" s="24"/>
      <c r="DD1793" s="24"/>
      <c r="DE1793" s="24"/>
      <c r="DF1793" s="26" t="s">
        <v>139</v>
      </c>
      <c r="DG1793" s="26" t="s">
        <v>139</v>
      </c>
      <c r="DH1793" s="26" t="s">
        <v>139</v>
      </c>
      <c r="DI1793" s="26" t="s">
        <v>139</v>
      </c>
      <c r="DJ1793" s="26" t="s">
        <v>139</v>
      </c>
      <c r="DK1793" s="26" t="s">
        <v>139</v>
      </c>
      <c r="DL1793" s="26" t="s">
        <v>139</v>
      </c>
      <c r="DM1793" s="26" t="s">
        <v>139</v>
      </c>
      <c r="DN1793" s="26" t="s">
        <v>139</v>
      </c>
      <c r="DO1793" s="26" t="s">
        <v>139</v>
      </c>
    </row>
    <row r="1794" spans="1:119" ht="20.100000000000001" customHeight="1" x14ac:dyDescent="0.25">
      <c r="A1794" s="29" t="str">
        <f t="shared" si="378"/>
        <v>Mahita (Regeneration)6</v>
      </c>
      <c r="B1794" s="29" t="str">
        <f t="shared" si="379"/>
        <v>Mahita (Regeneration)</v>
      </c>
      <c r="C1794" s="29">
        <f t="shared" si="380"/>
        <v>6</v>
      </c>
      <c r="D1794" s="30" t="str">
        <f t="shared" si="381"/>
        <v>South Asia</v>
      </c>
      <c r="E1794" s="30" t="str">
        <f t="shared" si="382"/>
        <v>Hyderabad, India</v>
      </c>
      <c r="F1794" s="31">
        <f t="shared" si="383"/>
        <v>3</v>
      </c>
      <c r="G1794" s="31">
        <f t="shared" si="384"/>
        <v>2</v>
      </c>
      <c r="H1794" s="31">
        <f t="shared" si="385"/>
        <v>2</v>
      </c>
      <c r="I1794" s="31">
        <f t="shared" si="386"/>
        <v>4</v>
      </c>
      <c r="J1794" s="31">
        <f t="shared" si="387"/>
        <v>4</v>
      </c>
      <c r="K1794" s="31">
        <f t="shared" si="388"/>
        <v>3</v>
      </c>
      <c r="L1794" s="31">
        <f t="shared" si="389"/>
        <v>4</v>
      </c>
      <c r="M1794" s="31">
        <f t="shared" si="390"/>
        <v>3</v>
      </c>
      <c r="N1794" s="31">
        <f t="shared" si="391"/>
        <v>3.1</v>
      </c>
      <c r="O1794" s="26" t="s">
        <v>9915</v>
      </c>
      <c r="P1794" s="26" t="s">
        <v>108</v>
      </c>
      <c r="Q1794" s="27">
        <v>40833</v>
      </c>
      <c r="R1794" s="26" t="s">
        <v>166</v>
      </c>
      <c r="S1794" s="26" t="s">
        <v>321</v>
      </c>
      <c r="T1794" s="26" t="s">
        <v>175</v>
      </c>
      <c r="U1794" s="26" t="s">
        <v>112</v>
      </c>
      <c r="V1794" s="26" t="s">
        <v>225</v>
      </c>
      <c r="W1794" s="26" t="s">
        <v>226</v>
      </c>
      <c r="X1794" s="26" t="s">
        <v>902</v>
      </c>
      <c r="Y1794" s="26" t="s">
        <v>9906</v>
      </c>
      <c r="Z1794" s="26" t="s">
        <v>9907</v>
      </c>
      <c r="AA1794" s="24"/>
      <c r="AB1794" s="26" t="s">
        <v>117</v>
      </c>
      <c r="AC1794" s="28">
        <v>15000</v>
      </c>
      <c r="AD1794" s="26" t="s">
        <v>9908</v>
      </c>
      <c r="AE1794" s="24"/>
      <c r="AF1794" s="26" t="s">
        <v>120</v>
      </c>
      <c r="AG1794" s="26" t="s">
        <v>312</v>
      </c>
      <c r="AH1794" s="26" t="s">
        <v>250</v>
      </c>
      <c r="AI1794" s="28">
        <v>15000</v>
      </c>
      <c r="AJ1794" s="24"/>
      <c r="AK1794" s="26" t="s">
        <v>9916</v>
      </c>
      <c r="AL1794" s="26" t="s">
        <v>9917</v>
      </c>
      <c r="AM1794" s="26" t="s">
        <v>9918</v>
      </c>
      <c r="AN1794" s="26" t="s">
        <v>9919</v>
      </c>
      <c r="AO1794" s="26" t="s">
        <v>9920</v>
      </c>
      <c r="AP1794" s="24"/>
      <c r="AQ1794" s="24"/>
      <c r="AR1794" s="24"/>
      <c r="AS1794" s="24"/>
      <c r="AT1794" s="24"/>
      <c r="AU1794" s="24"/>
      <c r="AV1794" s="24"/>
      <c r="AW1794" s="28">
        <v>239608</v>
      </c>
      <c r="AX1794" s="26">
        <v>10200</v>
      </c>
      <c r="AY1794" s="28">
        <v>85</v>
      </c>
      <c r="AZ1794" s="28">
        <v>70</v>
      </c>
      <c r="BA1794" s="26">
        <v>0</v>
      </c>
      <c r="BB1794" s="26" t="s">
        <v>148</v>
      </c>
      <c r="BC1794" s="26" t="s">
        <v>9913</v>
      </c>
      <c r="BD1794" s="24"/>
      <c r="BE1794" s="24"/>
      <c r="BF1794" s="26" t="s">
        <v>3293</v>
      </c>
      <c r="BG1794" s="26" t="s">
        <v>226</v>
      </c>
      <c r="BH1794" s="26" t="s">
        <v>9914</v>
      </c>
      <c r="BI1794" s="26" t="s">
        <v>3781</v>
      </c>
      <c r="BJ1794" s="26" t="s">
        <v>9921</v>
      </c>
      <c r="BK1794" s="26" t="s">
        <v>226</v>
      </c>
      <c r="BL1794" s="26" t="s">
        <v>8531</v>
      </c>
      <c r="BM1794" s="26" t="s">
        <v>226</v>
      </c>
      <c r="BN1794" s="24"/>
      <c r="BO1794" s="24"/>
      <c r="BP1794" s="24"/>
      <c r="BQ1794" s="24"/>
      <c r="BR1794" s="26">
        <v>3</v>
      </c>
      <c r="BS1794" s="26">
        <v>2</v>
      </c>
      <c r="BT1794" s="26">
        <v>2</v>
      </c>
      <c r="BU1794" s="26">
        <v>4</v>
      </c>
      <c r="BV1794" s="26">
        <v>4</v>
      </c>
      <c r="BW1794" s="26">
        <v>3</v>
      </c>
      <c r="BX1794" s="26">
        <v>4</v>
      </c>
      <c r="BY1794" s="26">
        <v>3</v>
      </c>
      <c r="BZ1794" s="24"/>
      <c r="CA1794" s="24"/>
      <c r="CB1794" s="24"/>
      <c r="CC1794" s="24"/>
      <c r="CD1794" s="24"/>
      <c r="CE1794" s="24"/>
      <c r="CF1794" s="24"/>
      <c r="CG1794" s="24"/>
      <c r="CH1794" s="24"/>
      <c r="CI1794" s="24"/>
      <c r="CJ1794" s="24"/>
      <c r="CK1794" s="24"/>
      <c r="CL1794" s="24"/>
      <c r="CM1794" s="24"/>
      <c r="CN1794" s="24"/>
      <c r="CO1794" s="24"/>
      <c r="CP1794" s="24"/>
      <c r="CQ1794" s="24"/>
      <c r="CR1794" s="24"/>
      <c r="CS1794" s="24"/>
      <c r="CT1794" s="24"/>
      <c r="CU1794" s="24"/>
      <c r="CV1794" s="24"/>
      <c r="CW1794" s="24"/>
      <c r="CX1794" s="24"/>
      <c r="CY1794" s="24"/>
      <c r="CZ1794" s="24"/>
      <c r="DA1794" s="24"/>
      <c r="DB1794" s="24"/>
      <c r="DC1794" s="24"/>
      <c r="DD1794" s="24"/>
      <c r="DE1794" s="24"/>
      <c r="DF1794" s="26" t="s">
        <v>139</v>
      </c>
      <c r="DG1794" s="26" t="s">
        <v>139</v>
      </c>
      <c r="DH1794" s="26" t="s">
        <v>139</v>
      </c>
      <c r="DI1794" s="26" t="s">
        <v>139</v>
      </c>
      <c r="DJ1794" s="26" t="s">
        <v>139</v>
      </c>
      <c r="DK1794" s="26" t="s">
        <v>139</v>
      </c>
      <c r="DL1794" s="26" t="s">
        <v>139</v>
      </c>
      <c r="DM1794" s="26" t="s">
        <v>139</v>
      </c>
      <c r="DN1794" s="26" t="s">
        <v>139</v>
      </c>
      <c r="DO1794" s="26" t="s">
        <v>139</v>
      </c>
    </row>
    <row r="1795" spans="1:119" ht="20.100000000000001" customHeight="1" x14ac:dyDescent="0.25">
      <c r="A1795" s="29" t="str">
        <f t="shared" ref="A1795:A1858" si="392">IFERROR(IF(C1795=0,NA(),B1795&amp;C1795),"")</f>
        <v>Mahita (Regeneration)5</v>
      </c>
      <c r="B1795" s="29" t="str">
        <f t="shared" ref="B1795:B1858" si="393">IFERROR(IF(AA1795=0,Y1795&amp;IF(Z1795=0,""," ("&amp;Z1795&amp;")"),AA1795&amp;IF(Z1795=0,""," ("&amp;Z1795&amp;")")),"")</f>
        <v>Mahita (Regeneration)</v>
      </c>
      <c r="C1795" s="29">
        <f t="shared" ref="C1795:C1858" si="394">IFERROR(_xlfn.NUMBERVALUE(RIGHT(AH1795,1)),"")</f>
        <v>5</v>
      </c>
      <c r="D1795" s="30" t="str">
        <f t="shared" ref="D1795:D1858" si="395">IFERROR(IF(OR(V1795="Sub-Saharan Africa",V1795="Middle East &amp; North Africa"),"Africa and the Middle East",IF(V1795="Europe &amp; Central Asia","Europe and Eurasia",IF(V1795="East Asia &amp; Pacific","East and Southeast Asia",V1795))),"")</f>
        <v>South Asia</v>
      </c>
      <c r="E1795" s="30" t="str">
        <f t="shared" ref="E1795:E1858" si="396">IFERROR(IF(X1795=0,W1795,X1795&amp;", "&amp;W1795),"")</f>
        <v>Hyderabad, India</v>
      </c>
      <c r="F1795" s="31">
        <f t="shared" ref="F1795:F1858" si="397">IFERROR(IF(AND(BZ1795+CA1795+CB1795+CC1795&gt;=4,BZ1795+CA1795+CB1795+CC1795&lt;=6),1,IF(AND(BZ1795+CA1795+CB1795+CC1795&gt;=7,BZ1795+CA1795+CB1795+CC1795&lt;=10),2,IF(AND(BZ1795+CA1795+CB1795+CC1795&gt;=11,BZ1795+CA1795+CB1795+CC1795&lt;=14),3,IF(AND(BZ1795+CA1795+CB1795+CC1795&gt;=15,BZ1795+CA1795+CB1795+CC1795&lt;=18),4,IF(AND(BZ1795+CA1795+CB1795+CC1795&gt;=19,BZ1795+CA1795+CB1795+CC1795&lt;=20),5,BR1795))))),"")</f>
        <v>3</v>
      </c>
      <c r="G1795" s="31">
        <f t="shared" ref="G1795:G1858" si="398">IFERROR(IF(AND(CD1795+CE1795+CF1795+CG1795&gt;=4,CD1795+CE1795+CF1795+CG1795&lt;=6),1,IF(AND(CD1795+CE1795+CF1795+CG1795&gt;=7,CD1795+CE1795+CF1795+CG1795&lt;=10),2,IF(AND(CD1795+CE1795+CF1795+CG1795&gt;=11,CD1795+CE1795+CF1795+CG1795&lt;=14),3,IF(AND(CD1795+CE1795+CF1795+CG1795&gt;=15,CD1795+CE1795+CF1795+CG1795&lt;=18),4,IF(AND(CD1795+CE1795+CF1795+CG1795&gt;=19,CD1795+CE1795+CF1795+CG1795&lt;=20),5,BS1795))))),"")</f>
        <v>2</v>
      </c>
      <c r="H1795" s="31">
        <f t="shared" ref="H1795:H1858" si="399">IFERROR(IF(AND(CH1795+CI1795+CJ1795+CK1795&gt;=4,CH1795+CI1795+CJ1795+CK1795&lt;=6),1,IF(AND(CH1795+CI1795+CJ1795+CK1795&gt;=7,CH1795+CI1795+CJ1795+CK1795&lt;=10),2,IF(AND(CH1795+CI1795+CJ1795+CK1795&gt;=11,CH1795+CI1795+CJ1795+CK1795&lt;=14),3,IF(AND(CH1795+CI1795+CJ1795+CK1795&gt;=15,CH1795+CI1795+CJ1795+CK1795&lt;=18),4,IF(AND(CH1795+CI1795+CJ1795+CK1795&gt;=19,CH1795+CI1795+CJ1795+CK1795&lt;=20),5,BT1795))))),"")</f>
        <v>5</v>
      </c>
      <c r="I1795" s="31">
        <f t="shared" ref="I1795:I1858" si="400">IFERROR(IF(AND(CL1795+CM1795+CN1795+CO1795&gt;=4,CL1795+CM1795+CN1795+CO1795&lt;=6),1,IF(AND(CL1795+CM1795+CN1795+CO1795&gt;=7,CL1795+CM1795+CN1795+CO1795&lt;=10),2,IF(AND(CL1795+CM1795+CN1795+CO1795&gt;=11,CL1795+CM1795+CN1795+CO1795&lt;=14),3,IF(AND(CL1795+CM1795+CN1795+CO1795&gt;=15,CL1795+CM1795+CN1795+CO1795&lt;=18),4,IF(AND(CL1795+CM1795+CN1795+CO1795&gt;=19,CL1795+CM1795+CN1795+CO1795&lt;=20),5,BU1795))))),"")</f>
        <v>5</v>
      </c>
      <c r="J1795" s="31">
        <f t="shared" ref="J1795:J1858" si="401">IFERROR(IF(AND(CP1795+CQ1795+CR1795+CS1795&gt;=4,CP1795+CQ1795+CR1795+CS1795&lt;=6),1,IF(AND(CP1795+CQ1795+CR1795+CS1795&gt;=7,CP1795+CQ1795+CR1795+CS1795&lt;=10),2,IF(AND(CP1795+CQ1795+CR1795+CS1795&gt;=11,CP1795+CQ1795+CR1795+CS1795&lt;=14),3,IF(AND(CP1795+CQ1795+CR1795+CS1795&gt;=15,CP1795+CQ1795+CR1795+CS1795&lt;=18),4,IF(AND(CP1795+CQ1795+CR1795+CS1795&gt;=19,CP1795+CQ1795+CR1795+CS1795&lt;=20),5,BV1795))))),"")</f>
        <v>5</v>
      </c>
      <c r="K1795" s="31">
        <f t="shared" ref="K1795:K1858" si="402">IFERROR(IF(AND(CT1795+CU1795+CV1795+CW1795&gt;=4,CT1795+CU1795+CV1795+CW1795&lt;=6),1,IF(AND(CT1795+CU1795+CV1795+CW1795&gt;=7,CT1795+CU1795+CV1795+CW1795&lt;=10),2,IF(AND(CT1795+CU1795+CV1795+CW1795&gt;=11,CT1795+CU1795+CV1795+CW1795&lt;=14),3,IF(AND(CT1795+CU1795+CV1795+CW1795&gt;=15,CT1795+CU1795+CV1795+CW1795&lt;=18),4,IF(AND(CT1795+CU1795+CV1795+CW1795&gt;=19,CT1795+CU1795+CV1795+CW1795&lt;=20),5,BW1795))))),"")</f>
        <v>3</v>
      </c>
      <c r="L1795" s="31">
        <f t="shared" ref="L1795:L1858" si="403">IFERROR(IF(AND(CX1795+CY1795+CZ1795+DA1795&gt;=4,CX1795+CY1795+CZ1795+DA1795&lt;=6),1,IF(AND(CX1795+CY1795+CZ1795+DA1795&gt;=7,CX1795+CY1795+CZ1795+DA1795&lt;=10),2,IF(AND(CX1795+CY1795+CZ1795+DA1795&gt;=11,CX1795+CY1795+CZ1795+DA1795&lt;=14),3,IF(AND(CX1795+CY1795+CZ1795+DA1795&gt;=15,CX1795+CY1795+CZ1795+DA1795&lt;=18),4,IF(AND(CX1795+CY1795+CZ1795+DA1795&gt;=19,CX1795+CY1795+CZ1795+DA1795&lt;=20),5,BX1795))))),"")</f>
        <v>2</v>
      </c>
      <c r="M1795" s="31">
        <f t="shared" ref="M1795:M1858" si="404">IFERROR(IF(AND(DB1795+DC1795+DD1795+DE1795&gt;=4,DB1795+DC1795+DD1795+DE1795&lt;=6),1,IF(AND(DB1795+DC1795+DD1795+DE1795&gt;=7,DB1795+DC1795+DD1795+DE1795&lt;=10),2,IF(AND(DB1795+DC1795+DD1795+DE1795&gt;=11,DB1795+DC1795+DD1795+DE1795&lt;=14),3,IF(AND(DB1795+DC1795+DD1795+DE1795&gt;=15,DB1795+DC1795+DD1795+DE1795&lt;=18),4,IF(AND(DB1795+DC1795+DD1795+DE1795&gt;=19,DB1795+DC1795+DD1795+DE1795&lt;=20),5,BY1795))))),"")</f>
        <v>2</v>
      </c>
      <c r="N1795" s="31">
        <f t="shared" ref="N1795:N1858" si="405">IFERROR(ROUND(AVERAGE(F1795:M1795),1),"")</f>
        <v>3.4</v>
      </c>
      <c r="O1795" s="26" t="s">
        <v>9922</v>
      </c>
      <c r="P1795" s="26" t="s">
        <v>108</v>
      </c>
      <c r="Q1795" s="27">
        <v>40469</v>
      </c>
      <c r="R1795" s="26" t="s">
        <v>166</v>
      </c>
      <c r="S1795" s="26" t="s">
        <v>332</v>
      </c>
      <c r="T1795" s="26" t="s">
        <v>333</v>
      </c>
      <c r="U1795" s="26" t="s">
        <v>112</v>
      </c>
      <c r="V1795" s="26" t="s">
        <v>225</v>
      </c>
      <c r="W1795" s="26" t="s">
        <v>226</v>
      </c>
      <c r="X1795" s="26" t="s">
        <v>902</v>
      </c>
      <c r="Y1795" s="26" t="s">
        <v>9906</v>
      </c>
      <c r="Z1795" s="26" t="s">
        <v>9907</v>
      </c>
      <c r="AA1795" s="24"/>
      <c r="AB1795" s="26" t="s">
        <v>117</v>
      </c>
      <c r="AC1795" s="28">
        <v>10500</v>
      </c>
      <c r="AD1795" s="26" t="s">
        <v>9908</v>
      </c>
      <c r="AE1795" s="24"/>
      <c r="AF1795" s="26" t="s">
        <v>120</v>
      </c>
      <c r="AG1795" s="26" t="s">
        <v>312</v>
      </c>
      <c r="AH1795" s="26" t="s">
        <v>176</v>
      </c>
      <c r="AI1795" s="28">
        <v>10500</v>
      </c>
      <c r="AJ1795" s="24"/>
      <c r="AK1795" s="26" t="s">
        <v>9916</v>
      </c>
      <c r="AL1795" s="26" t="s">
        <v>9923</v>
      </c>
      <c r="AM1795" s="26" t="s">
        <v>9924</v>
      </c>
      <c r="AN1795" s="26" t="s">
        <v>9919</v>
      </c>
      <c r="AO1795" s="26" t="s">
        <v>9920</v>
      </c>
      <c r="AP1795" s="24"/>
      <c r="AQ1795" s="24"/>
      <c r="AR1795" s="24"/>
      <c r="AS1795" s="24"/>
      <c r="AT1795" s="26" t="s">
        <v>9925</v>
      </c>
      <c r="AU1795" s="24"/>
      <c r="AV1795" s="24"/>
      <c r="AW1795" s="28">
        <v>283483</v>
      </c>
      <c r="AX1795" s="26">
        <v>8500</v>
      </c>
      <c r="AY1795" s="28">
        <v>80</v>
      </c>
      <c r="AZ1795" s="28">
        <v>60</v>
      </c>
      <c r="BA1795" s="26">
        <v>0</v>
      </c>
      <c r="BB1795" s="26" t="s">
        <v>148</v>
      </c>
      <c r="BC1795" s="26" t="s">
        <v>9913</v>
      </c>
      <c r="BD1795" s="24"/>
      <c r="BE1795" s="24"/>
      <c r="BF1795" s="26" t="s">
        <v>3293</v>
      </c>
      <c r="BG1795" s="26" t="s">
        <v>226</v>
      </c>
      <c r="BH1795" s="26" t="s">
        <v>9914</v>
      </c>
      <c r="BI1795" s="26" t="s">
        <v>3781</v>
      </c>
      <c r="BJ1795" s="26" t="s">
        <v>9921</v>
      </c>
      <c r="BK1795" s="26" t="s">
        <v>226</v>
      </c>
      <c r="BL1795" s="26" t="s">
        <v>9926</v>
      </c>
      <c r="BM1795" s="26" t="s">
        <v>191</v>
      </c>
      <c r="BN1795" s="24"/>
      <c r="BO1795" s="24"/>
      <c r="BP1795" s="24"/>
      <c r="BQ1795" s="24"/>
      <c r="BR1795" s="26">
        <v>3</v>
      </c>
      <c r="BS1795" s="26">
        <v>2</v>
      </c>
      <c r="BT1795" s="26">
        <v>5</v>
      </c>
      <c r="BU1795" s="26">
        <v>5</v>
      </c>
      <c r="BV1795" s="26">
        <v>5</v>
      </c>
      <c r="BW1795" s="26">
        <v>3</v>
      </c>
      <c r="BX1795" s="26">
        <v>2</v>
      </c>
      <c r="BY1795" s="26">
        <v>2</v>
      </c>
      <c r="BZ1795" s="24"/>
      <c r="CA1795" s="24"/>
      <c r="CB1795" s="24"/>
      <c r="CC1795" s="24"/>
      <c r="CD1795" s="24"/>
      <c r="CE1795" s="24"/>
      <c r="CF1795" s="24"/>
      <c r="CG1795" s="24"/>
      <c r="CH1795" s="24"/>
      <c r="CI1795" s="24"/>
      <c r="CJ1795" s="24"/>
      <c r="CK1795" s="24"/>
      <c r="CL1795" s="24"/>
      <c r="CM1795" s="24"/>
      <c r="CN1795" s="24"/>
      <c r="CO1795" s="24"/>
      <c r="CP1795" s="24"/>
      <c r="CQ1795" s="24"/>
      <c r="CR1795" s="24"/>
      <c r="CS1795" s="24"/>
      <c r="CT1795" s="24"/>
      <c r="CU1795" s="24"/>
      <c r="CV1795" s="24"/>
      <c r="CW1795" s="24"/>
      <c r="CX1795" s="24"/>
      <c r="CY1795" s="24"/>
      <c r="CZ1795" s="24"/>
      <c r="DA1795" s="24"/>
      <c r="DB1795" s="24"/>
      <c r="DC1795" s="24"/>
      <c r="DD1795" s="24"/>
      <c r="DE1795" s="24"/>
      <c r="DF1795" s="26" t="s">
        <v>139</v>
      </c>
      <c r="DG1795" s="26" t="s">
        <v>139</v>
      </c>
      <c r="DH1795" s="26" t="s">
        <v>139</v>
      </c>
      <c r="DI1795" s="26" t="s">
        <v>139</v>
      </c>
      <c r="DJ1795" s="26" t="s">
        <v>139</v>
      </c>
      <c r="DK1795" s="26" t="s">
        <v>139</v>
      </c>
      <c r="DL1795" s="26" t="s">
        <v>139</v>
      </c>
      <c r="DM1795" s="26" t="s">
        <v>139</v>
      </c>
      <c r="DN1795" s="26" t="s">
        <v>139</v>
      </c>
      <c r="DO1795" s="26" t="s">
        <v>139</v>
      </c>
    </row>
    <row r="1796" spans="1:119" ht="20.100000000000001" customHeight="1" x14ac:dyDescent="0.25">
      <c r="A1796" s="29" t="str">
        <f t="shared" si="392"/>
        <v/>
      </c>
      <c r="B1796" s="29" t="str">
        <f t="shared" si="393"/>
        <v>Mahita (Regeneration)</v>
      </c>
      <c r="C1796" s="29">
        <f t="shared" si="394"/>
        <v>0</v>
      </c>
      <c r="D1796" s="30" t="str">
        <f t="shared" si="395"/>
        <v>South Asia</v>
      </c>
      <c r="E1796" s="30" t="str">
        <f t="shared" si="396"/>
        <v>Hyderabad, India</v>
      </c>
      <c r="F1796" s="31">
        <f t="shared" si="397"/>
        <v>0</v>
      </c>
      <c r="G1796" s="31">
        <f t="shared" si="398"/>
        <v>0</v>
      </c>
      <c r="H1796" s="31">
        <f t="shared" si="399"/>
        <v>0</v>
      </c>
      <c r="I1796" s="31">
        <f t="shared" si="400"/>
        <v>0</v>
      </c>
      <c r="J1796" s="31">
        <f t="shared" si="401"/>
        <v>0</v>
      </c>
      <c r="K1796" s="31">
        <f t="shared" si="402"/>
        <v>0</v>
      </c>
      <c r="L1796" s="31">
        <f t="shared" si="403"/>
        <v>0</v>
      </c>
      <c r="M1796" s="31">
        <f t="shared" si="404"/>
        <v>0</v>
      </c>
      <c r="N1796" s="31">
        <f t="shared" si="405"/>
        <v>0</v>
      </c>
      <c r="O1796" s="26" t="s">
        <v>16259</v>
      </c>
      <c r="P1796" s="26" t="s">
        <v>108</v>
      </c>
      <c r="Q1796" s="27">
        <v>40669</v>
      </c>
      <c r="R1796" s="24"/>
      <c r="S1796" s="24"/>
      <c r="T1796" s="26" t="s">
        <v>333</v>
      </c>
      <c r="U1796" s="24"/>
      <c r="V1796" s="26" t="s">
        <v>225</v>
      </c>
      <c r="W1796" s="26" t="s">
        <v>226</v>
      </c>
      <c r="X1796" s="26" t="s">
        <v>902</v>
      </c>
      <c r="Y1796" s="26" t="s">
        <v>9906</v>
      </c>
      <c r="Z1796" s="26" t="s">
        <v>9907</v>
      </c>
      <c r="AA1796" s="24"/>
      <c r="AB1796" s="26" t="s">
        <v>15766</v>
      </c>
      <c r="AC1796" s="28">
        <v>1500</v>
      </c>
      <c r="AD1796" s="26" t="s">
        <v>9908</v>
      </c>
      <c r="AE1796" s="24"/>
      <c r="AF1796" s="26" t="s">
        <v>120</v>
      </c>
      <c r="AG1796" s="26" t="s">
        <v>312</v>
      </c>
      <c r="AH1796" s="24"/>
      <c r="AI1796" s="28">
        <v>1500</v>
      </c>
      <c r="AJ1796" s="24"/>
      <c r="AK1796" s="24"/>
      <c r="AL1796" s="24"/>
      <c r="AM1796" s="24"/>
      <c r="AN1796" s="24"/>
      <c r="AO1796" s="24"/>
      <c r="AP1796" s="24"/>
      <c r="AQ1796" s="24"/>
      <c r="AR1796" s="24"/>
      <c r="AS1796" s="24"/>
      <c r="AT1796" s="24"/>
      <c r="AU1796" s="24"/>
      <c r="AV1796" s="24"/>
      <c r="AW1796" s="28">
        <v>0</v>
      </c>
      <c r="AX1796" s="26">
        <v>0</v>
      </c>
      <c r="AY1796" s="28">
        <v>0</v>
      </c>
      <c r="AZ1796" s="28">
        <v>0</v>
      </c>
      <c r="BA1796" s="26">
        <v>0</v>
      </c>
      <c r="BB1796" s="24"/>
      <c r="BC1796" s="26" t="s">
        <v>9913</v>
      </c>
      <c r="BD1796" s="24"/>
      <c r="BE1796" s="24"/>
      <c r="BF1796" s="24"/>
      <c r="BG1796" s="24"/>
      <c r="BH1796" s="24"/>
      <c r="BI1796" s="24"/>
      <c r="BJ1796" s="24"/>
      <c r="BK1796" s="24"/>
      <c r="BL1796" s="24"/>
      <c r="BM1796" s="24"/>
      <c r="BN1796" s="24"/>
      <c r="BO1796" s="24"/>
      <c r="BP1796" s="24"/>
      <c r="BQ1796" s="24"/>
      <c r="BR1796" s="26">
        <v>0</v>
      </c>
      <c r="BS1796" s="26">
        <v>0</v>
      </c>
      <c r="BT1796" s="26">
        <v>0</v>
      </c>
      <c r="BU1796" s="26">
        <v>0</v>
      </c>
      <c r="BV1796" s="26">
        <v>0</v>
      </c>
      <c r="BW1796" s="26">
        <v>0</v>
      </c>
      <c r="BX1796" s="26">
        <v>0</v>
      </c>
      <c r="BY1796" s="26">
        <v>0</v>
      </c>
      <c r="BZ1796" s="24"/>
      <c r="CA1796" s="24"/>
      <c r="CB1796" s="24"/>
      <c r="CC1796" s="24"/>
      <c r="CD1796" s="24"/>
      <c r="CE1796" s="24"/>
      <c r="CF1796" s="24"/>
      <c r="CG1796" s="24"/>
      <c r="CH1796" s="24"/>
      <c r="CI1796" s="24"/>
      <c r="CJ1796" s="24"/>
      <c r="CK1796" s="24"/>
      <c r="CL1796" s="24"/>
      <c r="CM1796" s="24"/>
      <c r="CN1796" s="24"/>
      <c r="CO1796" s="24"/>
      <c r="CP1796" s="24"/>
      <c r="CQ1796" s="24"/>
      <c r="CR1796" s="24"/>
      <c r="CS1796" s="24"/>
      <c r="CT1796" s="24"/>
      <c r="CU1796" s="24"/>
      <c r="CV1796" s="24"/>
      <c r="CW1796" s="24"/>
      <c r="CX1796" s="24"/>
      <c r="CY1796" s="24"/>
      <c r="CZ1796" s="24"/>
      <c r="DA1796" s="24"/>
      <c r="DB1796" s="24"/>
      <c r="DC1796" s="24"/>
      <c r="DD1796" s="24"/>
      <c r="DE1796" s="24"/>
      <c r="DF1796" s="26" t="s">
        <v>139</v>
      </c>
      <c r="DG1796" s="26" t="s">
        <v>139</v>
      </c>
      <c r="DH1796" s="26" t="s">
        <v>139</v>
      </c>
      <c r="DI1796" s="26" t="s">
        <v>139</v>
      </c>
      <c r="DJ1796" s="26" t="s">
        <v>139</v>
      </c>
      <c r="DK1796" s="26" t="s">
        <v>139</v>
      </c>
      <c r="DL1796" s="26" t="s">
        <v>139</v>
      </c>
      <c r="DM1796" s="26" t="s">
        <v>139</v>
      </c>
      <c r="DN1796" s="26" t="s">
        <v>139</v>
      </c>
      <c r="DO1796" s="26" t="s">
        <v>139</v>
      </c>
    </row>
    <row r="1797" spans="1:119" ht="20.100000000000001" customHeight="1" x14ac:dyDescent="0.25">
      <c r="A1797" s="29" t="str">
        <f t="shared" si="392"/>
        <v/>
      </c>
      <c r="B1797" s="29" t="str">
        <f t="shared" si="393"/>
        <v>Mahita (Regeneration)</v>
      </c>
      <c r="C1797" s="29">
        <f t="shared" si="394"/>
        <v>0</v>
      </c>
      <c r="D1797" s="30" t="str">
        <f t="shared" si="395"/>
        <v>South Asia</v>
      </c>
      <c r="E1797" s="30" t="str">
        <f t="shared" si="396"/>
        <v>Hyderabad, India</v>
      </c>
      <c r="F1797" s="31">
        <f t="shared" si="397"/>
        <v>0</v>
      </c>
      <c r="G1797" s="31">
        <f t="shared" si="398"/>
        <v>0</v>
      </c>
      <c r="H1797" s="31">
        <f t="shared" si="399"/>
        <v>0</v>
      </c>
      <c r="I1797" s="31">
        <f t="shared" si="400"/>
        <v>0</v>
      </c>
      <c r="J1797" s="31">
        <f t="shared" si="401"/>
        <v>0</v>
      </c>
      <c r="K1797" s="31">
        <f t="shared" si="402"/>
        <v>0</v>
      </c>
      <c r="L1797" s="31">
        <f t="shared" si="403"/>
        <v>0</v>
      </c>
      <c r="M1797" s="31">
        <f t="shared" si="404"/>
        <v>0</v>
      </c>
      <c r="N1797" s="31">
        <f t="shared" si="405"/>
        <v>0</v>
      </c>
      <c r="O1797" s="26" t="s">
        <v>16260</v>
      </c>
      <c r="P1797" s="26" t="s">
        <v>108</v>
      </c>
      <c r="Q1797" s="27">
        <v>40434</v>
      </c>
      <c r="R1797" s="24"/>
      <c r="S1797" s="24"/>
      <c r="T1797" s="26" t="s">
        <v>333</v>
      </c>
      <c r="U1797" s="24"/>
      <c r="V1797" s="26" t="s">
        <v>225</v>
      </c>
      <c r="W1797" s="26" t="s">
        <v>226</v>
      </c>
      <c r="X1797" s="26" t="s">
        <v>902</v>
      </c>
      <c r="Y1797" s="26" t="s">
        <v>9906</v>
      </c>
      <c r="Z1797" s="26" t="s">
        <v>9907</v>
      </c>
      <c r="AA1797" s="24"/>
      <c r="AB1797" s="26" t="s">
        <v>15766</v>
      </c>
      <c r="AC1797" s="28">
        <v>3000</v>
      </c>
      <c r="AD1797" s="26" t="s">
        <v>9908</v>
      </c>
      <c r="AE1797" s="24"/>
      <c r="AF1797" s="26" t="s">
        <v>120</v>
      </c>
      <c r="AG1797" s="26" t="s">
        <v>312</v>
      </c>
      <c r="AH1797" s="24"/>
      <c r="AI1797" s="28">
        <v>3000</v>
      </c>
      <c r="AJ1797" s="24"/>
      <c r="AK1797" s="24"/>
      <c r="AL1797" s="24"/>
      <c r="AM1797" s="24"/>
      <c r="AN1797" s="24"/>
      <c r="AO1797" s="24"/>
      <c r="AP1797" s="24"/>
      <c r="AQ1797" s="24"/>
      <c r="AR1797" s="24"/>
      <c r="AS1797" s="24"/>
      <c r="AT1797" s="24"/>
      <c r="AU1797" s="24"/>
      <c r="AV1797" s="24"/>
      <c r="AW1797" s="28">
        <v>0</v>
      </c>
      <c r="AX1797" s="26">
        <v>0</v>
      </c>
      <c r="AY1797" s="28">
        <v>0</v>
      </c>
      <c r="AZ1797" s="28">
        <v>0</v>
      </c>
      <c r="BA1797" s="26">
        <v>0</v>
      </c>
      <c r="BB1797" s="24"/>
      <c r="BC1797" s="26" t="s">
        <v>9913</v>
      </c>
      <c r="BD1797" s="24"/>
      <c r="BE1797" s="24"/>
      <c r="BF1797" s="24"/>
      <c r="BG1797" s="24"/>
      <c r="BH1797" s="24"/>
      <c r="BI1797" s="24"/>
      <c r="BJ1797" s="24"/>
      <c r="BK1797" s="24"/>
      <c r="BL1797" s="24"/>
      <c r="BM1797" s="24"/>
      <c r="BN1797" s="24"/>
      <c r="BO1797" s="24"/>
      <c r="BP1797" s="24"/>
      <c r="BQ1797" s="24"/>
      <c r="BR1797" s="26">
        <v>0</v>
      </c>
      <c r="BS1797" s="26">
        <v>0</v>
      </c>
      <c r="BT1797" s="26">
        <v>0</v>
      </c>
      <c r="BU1797" s="26">
        <v>0</v>
      </c>
      <c r="BV1797" s="26">
        <v>0</v>
      </c>
      <c r="BW1797" s="26">
        <v>0</v>
      </c>
      <c r="BX1797" s="26">
        <v>0</v>
      </c>
      <c r="BY1797" s="26">
        <v>0</v>
      </c>
      <c r="BZ1797" s="24"/>
      <c r="CA1797" s="24"/>
      <c r="CB1797" s="24"/>
      <c r="CC1797" s="24"/>
      <c r="CD1797" s="24"/>
      <c r="CE1797" s="24"/>
      <c r="CF1797" s="24"/>
      <c r="CG1797" s="24"/>
      <c r="CH1797" s="24"/>
      <c r="CI1797" s="24"/>
      <c r="CJ1797" s="24"/>
      <c r="CK1797" s="24"/>
      <c r="CL1797" s="24"/>
      <c r="CM1797" s="24"/>
      <c r="CN1797" s="24"/>
      <c r="CO1797" s="24"/>
      <c r="CP1797" s="24"/>
      <c r="CQ1797" s="24"/>
      <c r="CR1797" s="24"/>
      <c r="CS1797" s="24"/>
      <c r="CT1797" s="24"/>
      <c r="CU1797" s="24"/>
      <c r="CV1797" s="24"/>
      <c r="CW1797" s="24"/>
      <c r="CX1797" s="24"/>
      <c r="CY1797" s="24"/>
      <c r="CZ1797" s="24"/>
      <c r="DA1797" s="24"/>
      <c r="DB1797" s="24"/>
      <c r="DC1797" s="24"/>
      <c r="DD1797" s="24"/>
      <c r="DE1797" s="24"/>
      <c r="DF1797" s="26" t="s">
        <v>139</v>
      </c>
      <c r="DG1797" s="26" t="s">
        <v>139</v>
      </c>
      <c r="DH1797" s="26" t="s">
        <v>139</v>
      </c>
      <c r="DI1797" s="26" t="s">
        <v>139</v>
      </c>
      <c r="DJ1797" s="26" t="s">
        <v>139</v>
      </c>
      <c r="DK1797" s="26" t="s">
        <v>139</v>
      </c>
      <c r="DL1797" s="26" t="s">
        <v>139</v>
      </c>
      <c r="DM1797" s="26" t="s">
        <v>139</v>
      </c>
      <c r="DN1797" s="26" t="s">
        <v>139</v>
      </c>
      <c r="DO1797" s="26" t="s">
        <v>139</v>
      </c>
    </row>
    <row r="1798" spans="1:119" ht="20.100000000000001" customHeight="1" x14ac:dyDescent="0.25">
      <c r="A1798" s="29" t="str">
        <f t="shared" si="392"/>
        <v>Maia Bobo7</v>
      </c>
      <c r="B1798" s="29" t="str">
        <f t="shared" si="393"/>
        <v>Maia Bobo</v>
      </c>
      <c r="C1798" s="29">
        <f t="shared" si="394"/>
        <v>7</v>
      </c>
      <c r="D1798" s="30" t="str">
        <f t="shared" si="395"/>
        <v>Africa and the Middle East</v>
      </c>
      <c r="E1798" s="30" t="str">
        <f t="shared" si="396"/>
        <v>Bobo Dioulasso, Burkina Faso</v>
      </c>
      <c r="F1798" s="31">
        <f t="shared" si="397"/>
        <v>5</v>
      </c>
      <c r="G1798" s="31">
        <f t="shared" si="398"/>
        <v>4</v>
      </c>
      <c r="H1798" s="31">
        <f t="shared" si="399"/>
        <v>4</v>
      </c>
      <c r="I1798" s="31">
        <f t="shared" si="400"/>
        <v>4</v>
      </c>
      <c r="J1798" s="31">
        <f t="shared" si="401"/>
        <v>4</v>
      </c>
      <c r="K1798" s="31">
        <f t="shared" si="402"/>
        <v>4</v>
      </c>
      <c r="L1798" s="31">
        <f t="shared" si="403"/>
        <v>5</v>
      </c>
      <c r="M1798" s="31">
        <f t="shared" si="404"/>
        <v>3</v>
      </c>
      <c r="N1798" s="31">
        <f t="shared" si="405"/>
        <v>4.0999999999999996</v>
      </c>
      <c r="O1798" s="26" t="s">
        <v>9927</v>
      </c>
      <c r="P1798" s="26" t="s">
        <v>108</v>
      </c>
      <c r="Q1798" s="27">
        <v>42129</v>
      </c>
      <c r="R1798" s="26" t="s">
        <v>305</v>
      </c>
      <c r="S1798" s="26" t="s">
        <v>277</v>
      </c>
      <c r="T1798" s="26" t="s">
        <v>278</v>
      </c>
      <c r="U1798" s="26" t="s">
        <v>112</v>
      </c>
      <c r="V1798" s="26" t="s">
        <v>169</v>
      </c>
      <c r="W1798" s="26" t="s">
        <v>2194</v>
      </c>
      <c r="X1798" s="26" t="s">
        <v>9928</v>
      </c>
      <c r="Y1798" s="26" t="s">
        <v>9929</v>
      </c>
      <c r="Z1798" s="24"/>
      <c r="AA1798" s="24"/>
      <c r="AB1798" s="26" t="s">
        <v>117</v>
      </c>
      <c r="AC1798" s="28">
        <v>9000</v>
      </c>
      <c r="AD1798" s="26" t="s">
        <v>9930</v>
      </c>
      <c r="AE1798" s="26" t="s">
        <v>595</v>
      </c>
      <c r="AF1798" s="26" t="s">
        <v>120</v>
      </c>
      <c r="AG1798" s="26" t="s">
        <v>645</v>
      </c>
      <c r="AH1798" s="26" t="s">
        <v>235</v>
      </c>
      <c r="AI1798" s="28">
        <v>9000</v>
      </c>
      <c r="AJ1798" s="26" t="s">
        <v>9931</v>
      </c>
      <c r="AK1798" s="26" t="s">
        <v>9932</v>
      </c>
      <c r="AL1798" s="26" t="s">
        <v>9933</v>
      </c>
      <c r="AM1798" s="24"/>
      <c r="AN1798" s="24"/>
      <c r="AO1798" s="24"/>
      <c r="AP1798" s="24"/>
      <c r="AQ1798" s="24"/>
      <c r="AR1798" s="26" t="s">
        <v>9934</v>
      </c>
      <c r="AS1798" s="26" t="s">
        <v>9935</v>
      </c>
      <c r="AT1798" s="26" t="s">
        <v>9936</v>
      </c>
      <c r="AU1798" s="26" t="s">
        <v>9937</v>
      </c>
      <c r="AV1798" s="24"/>
      <c r="AW1798" s="28">
        <v>204113</v>
      </c>
      <c r="AX1798" s="26">
        <v>1259</v>
      </c>
      <c r="AY1798" s="28">
        <v>90</v>
      </c>
      <c r="AZ1798" s="28">
        <v>80</v>
      </c>
      <c r="BA1798" s="26">
        <v>0</v>
      </c>
      <c r="BB1798" s="26" t="s">
        <v>148</v>
      </c>
      <c r="BC1798" s="26" t="s">
        <v>9938</v>
      </c>
      <c r="BD1798" s="26" t="s">
        <v>125</v>
      </c>
      <c r="BE1798" s="24"/>
      <c r="BF1798" s="26" t="s">
        <v>9939</v>
      </c>
      <c r="BG1798" s="26" t="s">
        <v>387</v>
      </c>
      <c r="BH1798" s="26" t="s">
        <v>9940</v>
      </c>
      <c r="BI1798" s="26" t="s">
        <v>271</v>
      </c>
      <c r="BJ1798" s="26" t="s">
        <v>9941</v>
      </c>
      <c r="BK1798" s="26" t="s">
        <v>467</v>
      </c>
      <c r="BL1798" s="24"/>
      <c r="BM1798" s="26" t="s">
        <v>387</v>
      </c>
      <c r="BN1798" s="24"/>
      <c r="BO1798" s="24"/>
      <c r="BP1798" s="24"/>
      <c r="BQ1798" s="24"/>
      <c r="BR1798" s="26">
        <v>5</v>
      </c>
      <c r="BS1798" s="26">
        <v>4</v>
      </c>
      <c r="BT1798" s="26">
        <v>4</v>
      </c>
      <c r="BU1798" s="26">
        <v>4</v>
      </c>
      <c r="BV1798" s="26">
        <v>4</v>
      </c>
      <c r="BW1798" s="26">
        <v>4</v>
      </c>
      <c r="BX1798" s="26">
        <v>5</v>
      </c>
      <c r="BY1798" s="26">
        <v>3</v>
      </c>
      <c r="BZ1798" s="24"/>
      <c r="CA1798" s="24"/>
      <c r="CB1798" s="24"/>
      <c r="CC1798" s="24"/>
      <c r="CD1798" s="24"/>
      <c r="CE1798" s="24"/>
      <c r="CF1798" s="24"/>
      <c r="CG1798" s="24"/>
      <c r="CH1798" s="24"/>
      <c r="CI1798" s="24"/>
      <c r="CJ1798" s="24"/>
      <c r="CK1798" s="24"/>
      <c r="CL1798" s="24"/>
      <c r="CM1798" s="24"/>
      <c r="CN1798" s="24"/>
      <c r="CO1798" s="24"/>
      <c r="CP1798" s="24"/>
      <c r="CQ1798" s="24"/>
      <c r="CR1798" s="24"/>
      <c r="CS1798" s="24"/>
      <c r="CT1798" s="24"/>
      <c r="CU1798" s="24"/>
      <c r="CV1798" s="24"/>
      <c r="CW1798" s="24"/>
      <c r="CX1798" s="24"/>
      <c r="CY1798" s="24"/>
      <c r="CZ1798" s="24"/>
      <c r="DA1798" s="24"/>
      <c r="DB1798" s="24"/>
      <c r="DC1798" s="24"/>
      <c r="DD1798" s="24"/>
      <c r="DE1798" s="24"/>
      <c r="DF1798" s="26" t="s">
        <v>120</v>
      </c>
      <c r="DG1798" s="26" t="s">
        <v>120</v>
      </c>
      <c r="DH1798" s="26" t="s">
        <v>139</v>
      </c>
      <c r="DI1798" s="26" t="s">
        <v>139</v>
      </c>
      <c r="DJ1798" s="26" t="s">
        <v>120</v>
      </c>
      <c r="DK1798" s="26" t="s">
        <v>120</v>
      </c>
      <c r="DL1798" s="26" t="s">
        <v>139</v>
      </c>
      <c r="DM1798" s="26" t="s">
        <v>139</v>
      </c>
      <c r="DN1798" s="26" t="s">
        <v>139</v>
      </c>
      <c r="DO1798" s="26" t="s">
        <v>139</v>
      </c>
    </row>
    <row r="1799" spans="1:119" ht="20.100000000000001" customHeight="1" x14ac:dyDescent="0.25">
      <c r="A1799" s="29" t="str">
        <f t="shared" si="392"/>
        <v>Maia Bobo6</v>
      </c>
      <c r="B1799" s="29" t="str">
        <f t="shared" si="393"/>
        <v>Maia Bobo</v>
      </c>
      <c r="C1799" s="29">
        <f t="shared" si="394"/>
        <v>6</v>
      </c>
      <c r="D1799" s="30" t="str">
        <f t="shared" si="395"/>
        <v>Africa and the Middle East</v>
      </c>
      <c r="E1799" s="30" t="str">
        <f t="shared" si="396"/>
        <v>Bobo Dioulasso, Burkina Faso</v>
      </c>
      <c r="F1799" s="31">
        <f t="shared" si="397"/>
        <v>3</v>
      </c>
      <c r="G1799" s="31">
        <f t="shared" si="398"/>
        <v>3</v>
      </c>
      <c r="H1799" s="31">
        <f t="shared" si="399"/>
        <v>3</v>
      </c>
      <c r="I1799" s="31">
        <f t="shared" si="400"/>
        <v>3</v>
      </c>
      <c r="J1799" s="31">
        <f t="shared" si="401"/>
        <v>4</v>
      </c>
      <c r="K1799" s="31">
        <f t="shared" si="402"/>
        <v>4</v>
      </c>
      <c r="L1799" s="31">
        <f t="shared" si="403"/>
        <v>5</v>
      </c>
      <c r="M1799" s="31">
        <f t="shared" si="404"/>
        <v>1</v>
      </c>
      <c r="N1799" s="31">
        <f t="shared" si="405"/>
        <v>3.3</v>
      </c>
      <c r="O1799" s="26" t="s">
        <v>9942</v>
      </c>
      <c r="P1799" s="26" t="s">
        <v>108</v>
      </c>
      <c r="Q1799" s="27">
        <v>41771</v>
      </c>
      <c r="R1799" s="26" t="s">
        <v>166</v>
      </c>
      <c r="S1799" s="26" t="s">
        <v>193</v>
      </c>
      <c r="T1799" s="26" t="s">
        <v>194</v>
      </c>
      <c r="U1799" s="26" t="s">
        <v>112</v>
      </c>
      <c r="V1799" s="26" t="s">
        <v>169</v>
      </c>
      <c r="W1799" s="26" t="s">
        <v>2194</v>
      </c>
      <c r="X1799" s="26" t="s">
        <v>9928</v>
      </c>
      <c r="Y1799" s="26" t="s">
        <v>9929</v>
      </c>
      <c r="Z1799" s="24"/>
      <c r="AA1799" s="24"/>
      <c r="AB1799" s="26" t="s">
        <v>117</v>
      </c>
      <c r="AC1799" s="28">
        <v>15000</v>
      </c>
      <c r="AD1799" s="26" t="s">
        <v>9930</v>
      </c>
      <c r="AE1799" s="26" t="s">
        <v>595</v>
      </c>
      <c r="AF1799" s="26" t="s">
        <v>120</v>
      </c>
      <c r="AG1799" s="26" t="s">
        <v>645</v>
      </c>
      <c r="AH1799" s="26" t="s">
        <v>250</v>
      </c>
      <c r="AI1799" s="28">
        <v>15000</v>
      </c>
      <c r="AJ1799" s="26" t="s">
        <v>9943</v>
      </c>
      <c r="AK1799" s="26" t="s">
        <v>9944</v>
      </c>
      <c r="AL1799" s="26" t="s">
        <v>9933</v>
      </c>
      <c r="AM1799" s="24"/>
      <c r="AN1799" s="24"/>
      <c r="AO1799" s="24"/>
      <c r="AP1799" s="24"/>
      <c r="AQ1799" s="26" t="s">
        <v>9945</v>
      </c>
      <c r="AR1799" s="24"/>
      <c r="AS1799" s="24"/>
      <c r="AT1799" s="26" t="s">
        <v>9946</v>
      </c>
      <c r="AU1799" s="26" t="s">
        <v>9947</v>
      </c>
      <c r="AV1799" s="24"/>
      <c r="AW1799" s="28">
        <v>138180</v>
      </c>
      <c r="AX1799" s="26">
        <v>912</v>
      </c>
      <c r="AY1799" s="28">
        <v>90</v>
      </c>
      <c r="AZ1799" s="28">
        <v>85</v>
      </c>
      <c r="BA1799" s="26">
        <v>0</v>
      </c>
      <c r="BB1799" s="26" t="s">
        <v>148</v>
      </c>
      <c r="BC1799" s="26" t="s">
        <v>9938</v>
      </c>
      <c r="BD1799" s="26" t="s">
        <v>125</v>
      </c>
      <c r="BE1799" s="24"/>
      <c r="BF1799" s="26" t="s">
        <v>9940</v>
      </c>
      <c r="BG1799" s="26" t="s">
        <v>9948</v>
      </c>
      <c r="BH1799" s="26" t="s">
        <v>9949</v>
      </c>
      <c r="BI1799" s="26" t="s">
        <v>9950</v>
      </c>
      <c r="BJ1799" s="26" t="s">
        <v>9951</v>
      </c>
      <c r="BK1799" s="26" t="s">
        <v>387</v>
      </c>
      <c r="BL1799" s="26" t="s">
        <v>9952</v>
      </c>
      <c r="BM1799" s="26" t="s">
        <v>387</v>
      </c>
      <c r="BN1799" s="24"/>
      <c r="BO1799" s="24"/>
      <c r="BP1799" s="24"/>
      <c r="BQ1799" s="24"/>
      <c r="BR1799" s="26">
        <v>3</v>
      </c>
      <c r="BS1799" s="26">
        <v>3</v>
      </c>
      <c r="BT1799" s="26">
        <v>3</v>
      </c>
      <c r="BU1799" s="26">
        <v>3</v>
      </c>
      <c r="BV1799" s="26">
        <v>4</v>
      </c>
      <c r="BW1799" s="26">
        <v>4</v>
      </c>
      <c r="BX1799" s="26">
        <v>5</v>
      </c>
      <c r="BY1799" s="26">
        <v>1</v>
      </c>
      <c r="BZ1799" s="24"/>
      <c r="CA1799" s="24"/>
      <c r="CB1799" s="24"/>
      <c r="CC1799" s="24"/>
      <c r="CD1799" s="24"/>
      <c r="CE1799" s="24"/>
      <c r="CF1799" s="24"/>
      <c r="CG1799" s="24"/>
      <c r="CH1799" s="24"/>
      <c r="CI1799" s="24"/>
      <c r="CJ1799" s="24"/>
      <c r="CK1799" s="24"/>
      <c r="CL1799" s="24"/>
      <c r="CM1799" s="24"/>
      <c r="CN1799" s="24"/>
      <c r="CO1799" s="24"/>
      <c r="CP1799" s="24"/>
      <c r="CQ1799" s="24"/>
      <c r="CR1799" s="24"/>
      <c r="CS1799" s="24"/>
      <c r="CT1799" s="24"/>
      <c r="CU1799" s="24"/>
      <c r="CV1799" s="24"/>
      <c r="CW1799" s="24"/>
      <c r="CX1799" s="24"/>
      <c r="CY1799" s="24"/>
      <c r="CZ1799" s="24"/>
      <c r="DA1799" s="24"/>
      <c r="DB1799" s="24"/>
      <c r="DC1799" s="24"/>
      <c r="DD1799" s="24"/>
      <c r="DE1799" s="24"/>
      <c r="DF1799" s="26" t="s">
        <v>139</v>
      </c>
      <c r="DG1799" s="26" t="s">
        <v>120</v>
      </c>
      <c r="DH1799" s="26" t="s">
        <v>139</v>
      </c>
      <c r="DI1799" s="26" t="s">
        <v>139</v>
      </c>
      <c r="DJ1799" s="26" t="s">
        <v>120</v>
      </c>
      <c r="DK1799" s="26" t="s">
        <v>120</v>
      </c>
      <c r="DL1799" s="26" t="s">
        <v>139</v>
      </c>
      <c r="DM1799" s="26" t="s">
        <v>139</v>
      </c>
      <c r="DN1799" s="26" t="s">
        <v>139</v>
      </c>
      <c r="DO1799" s="26" t="s">
        <v>139</v>
      </c>
    </row>
    <row r="1800" spans="1:119" ht="20.100000000000001" customHeight="1" x14ac:dyDescent="0.25">
      <c r="A1800" s="29" t="str">
        <f t="shared" si="392"/>
        <v>Maia Bobo5</v>
      </c>
      <c r="B1800" s="29" t="str">
        <f t="shared" si="393"/>
        <v>Maia Bobo</v>
      </c>
      <c r="C1800" s="29">
        <f t="shared" si="394"/>
        <v>5</v>
      </c>
      <c r="D1800" s="30" t="str">
        <f t="shared" si="395"/>
        <v>Africa and the Middle East</v>
      </c>
      <c r="E1800" s="30" t="str">
        <f t="shared" si="396"/>
        <v>Bobo Dioulasso, Burkina Faso</v>
      </c>
      <c r="F1800" s="31">
        <f t="shared" si="397"/>
        <v>0</v>
      </c>
      <c r="G1800" s="31">
        <f t="shared" si="398"/>
        <v>0</v>
      </c>
      <c r="H1800" s="31">
        <f t="shared" si="399"/>
        <v>0</v>
      </c>
      <c r="I1800" s="31">
        <f t="shared" si="400"/>
        <v>0</v>
      </c>
      <c r="J1800" s="31">
        <f t="shared" si="401"/>
        <v>0</v>
      </c>
      <c r="K1800" s="31">
        <f t="shared" si="402"/>
        <v>0</v>
      </c>
      <c r="L1800" s="31">
        <f t="shared" si="403"/>
        <v>0</v>
      </c>
      <c r="M1800" s="31">
        <f t="shared" si="404"/>
        <v>0</v>
      </c>
      <c r="N1800" s="31">
        <f t="shared" si="405"/>
        <v>0</v>
      </c>
      <c r="O1800" s="26" t="s">
        <v>9953</v>
      </c>
      <c r="P1800" s="26" t="s">
        <v>108</v>
      </c>
      <c r="Q1800" s="27">
        <v>41400</v>
      </c>
      <c r="R1800" s="26" t="s">
        <v>166</v>
      </c>
      <c r="S1800" s="26" t="s">
        <v>206</v>
      </c>
      <c r="T1800" s="26" t="s">
        <v>207</v>
      </c>
      <c r="U1800" s="26" t="s">
        <v>112</v>
      </c>
      <c r="V1800" s="26" t="s">
        <v>169</v>
      </c>
      <c r="W1800" s="26" t="s">
        <v>2194</v>
      </c>
      <c r="X1800" s="26" t="s">
        <v>9928</v>
      </c>
      <c r="Y1800" s="26" t="s">
        <v>9929</v>
      </c>
      <c r="Z1800" s="24"/>
      <c r="AA1800" s="24"/>
      <c r="AB1800" s="26" t="s">
        <v>117</v>
      </c>
      <c r="AC1800" s="28">
        <v>13000</v>
      </c>
      <c r="AD1800" s="26" t="s">
        <v>9930</v>
      </c>
      <c r="AE1800" s="26" t="s">
        <v>595</v>
      </c>
      <c r="AF1800" s="26" t="s">
        <v>120</v>
      </c>
      <c r="AG1800" s="26" t="s">
        <v>645</v>
      </c>
      <c r="AH1800" s="26" t="s">
        <v>176</v>
      </c>
      <c r="AI1800" s="28">
        <v>13000</v>
      </c>
      <c r="AJ1800" s="26" t="s">
        <v>9954</v>
      </c>
      <c r="AK1800" s="26" t="s">
        <v>9944</v>
      </c>
      <c r="AL1800" s="26" t="s">
        <v>9933</v>
      </c>
      <c r="AM1800" s="24"/>
      <c r="AN1800" s="24"/>
      <c r="AO1800" s="24"/>
      <c r="AP1800" s="24"/>
      <c r="AQ1800" s="26" t="s">
        <v>9955</v>
      </c>
      <c r="AR1800" s="24"/>
      <c r="AS1800" s="24"/>
      <c r="AT1800" s="24"/>
      <c r="AU1800" s="24"/>
      <c r="AV1800" s="24"/>
      <c r="AW1800" s="28">
        <v>109493</v>
      </c>
      <c r="AX1800" s="26">
        <v>912</v>
      </c>
      <c r="AY1800" s="28">
        <v>95</v>
      </c>
      <c r="AZ1800" s="28">
        <v>98</v>
      </c>
      <c r="BA1800" s="26">
        <v>0</v>
      </c>
      <c r="BB1800" s="26" t="s">
        <v>148</v>
      </c>
      <c r="BC1800" s="26" t="s">
        <v>9938</v>
      </c>
      <c r="BD1800" s="26" t="s">
        <v>125</v>
      </c>
      <c r="BE1800" s="24"/>
      <c r="BF1800" s="26" t="s">
        <v>9956</v>
      </c>
      <c r="BG1800" s="26" t="s">
        <v>467</v>
      </c>
      <c r="BH1800" s="26" t="s">
        <v>9957</v>
      </c>
      <c r="BI1800" s="26" t="s">
        <v>271</v>
      </c>
      <c r="BJ1800" s="26" t="s">
        <v>9940</v>
      </c>
      <c r="BK1800" s="26" t="s">
        <v>271</v>
      </c>
      <c r="BL1800" s="26" t="s">
        <v>9958</v>
      </c>
      <c r="BM1800" s="26" t="s">
        <v>271</v>
      </c>
      <c r="BN1800" s="24"/>
      <c r="BO1800" s="24"/>
      <c r="BP1800" s="24"/>
      <c r="BQ1800" s="24"/>
      <c r="BR1800" s="26">
        <v>0</v>
      </c>
      <c r="BS1800" s="26">
        <v>0</v>
      </c>
      <c r="BT1800" s="26">
        <v>0</v>
      </c>
      <c r="BU1800" s="26">
        <v>0</v>
      </c>
      <c r="BV1800" s="26">
        <v>0</v>
      </c>
      <c r="BW1800" s="26">
        <v>0</v>
      </c>
      <c r="BX1800" s="26">
        <v>0</v>
      </c>
      <c r="BY1800" s="26">
        <v>0</v>
      </c>
      <c r="BZ1800" s="24"/>
      <c r="CA1800" s="24"/>
      <c r="CB1800" s="24"/>
      <c r="CC1800" s="24"/>
      <c r="CD1800" s="24"/>
      <c r="CE1800" s="24"/>
      <c r="CF1800" s="24"/>
      <c r="CG1800" s="24"/>
      <c r="CH1800" s="24"/>
      <c r="CI1800" s="24"/>
      <c r="CJ1800" s="24"/>
      <c r="CK1800" s="24"/>
      <c r="CL1800" s="24"/>
      <c r="CM1800" s="24"/>
      <c r="CN1800" s="24"/>
      <c r="CO1800" s="24"/>
      <c r="CP1800" s="24"/>
      <c r="CQ1800" s="24"/>
      <c r="CR1800" s="24"/>
      <c r="CS1800" s="24"/>
      <c r="CT1800" s="24"/>
      <c r="CU1800" s="24"/>
      <c r="CV1800" s="24"/>
      <c r="CW1800" s="24"/>
      <c r="CX1800" s="24"/>
      <c r="CY1800" s="24"/>
      <c r="CZ1800" s="24"/>
      <c r="DA1800" s="24"/>
      <c r="DB1800" s="24"/>
      <c r="DC1800" s="24"/>
      <c r="DD1800" s="24"/>
      <c r="DE1800" s="24"/>
      <c r="DF1800" s="26" t="s">
        <v>120</v>
      </c>
      <c r="DG1800" s="26" t="s">
        <v>120</v>
      </c>
      <c r="DH1800" s="26" t="s">
        <v>139</v>
      </c>
      <c r="DI1800" s="26" t="s">
        <v>139</v>
      </c>
      <c r="DJ1800" s="26" t="s">
        <v>120</v>
      </c>
      <c r="DK1800" s="26" t="s">
        <v>139</v>
      </c>
      <c r="DL1800" s="26" t="s">
        <v>120</v>
      </c>
      <c r="DM1800" s="26" t="s">
        <v>139</v>
      </c>
      <c r="DN1800" s="26" t="s">
        <v>139</v>
      </c>
      <c r="DO1800" s="26" t="s">
        <v>139</v>
      </c>
    </row>
    <row r="1801" spans="1:119" ht="20.100000000000001" customHeight="1" x14ac:dyDescent="0.25">
      <c r="A1801" s="29" t="str">
        <f t="shared" si="392"/>
        <v>Maia Bobo4</v>
      </c>
      <c r="B1801" s="29" t="str">
        <f t="shared" si="393"/>
        <v>Maia Bobo</v>
      </c>
      <c r="C1801" s="29">
        <f t="shared" si="394"/>
        <v>4</v>
      </c>
      <c r="D1801" s="30" t="str">
        <f t="shared" si="395"/>
        <v>Africa and the Middle East</v>
      </c>
      <c r="E1801" s="30" t="str">
        <f t="shared" si="396"/>
        <v>Bobo Dioulasso, Burkina Faso</v>
      </c>
      <c r="F1801" s="31">
        <f t="shared" si="397"/>
        <v>3</v>
      </c>
      <c r="G1801" s="31">
        <f t="shared" si="398"/>
        <v>3</v>
      </c>
      <c r="H1801" s="31">
        <f t="shared" si="399"/>
        <v>3</v>
      </c>
      <c r="I1801" s="31">
        <f t="shared" si="400"/>
        <v>3</v>
      </c>
      <c r="J1801" s="31">
        <f t="shared" si="401"/>
        <v>3</v>
      </c>
      <c r="K1801" s="31">
        <f t="shared" si="402"/>
        <v>2</v>
      </c>
      <c r="L1801" s="31">
        <f t="shared" si="403"/>
        <v>4</v>
      </c>
      <c r="M1801" s="31">
        <f t="shared" si="404"/>
        <v>2</v>
      </c>
      <c r="N1801" s="31">
        <f t="shared" si="405"/>
        <v>2.9</v>
      </c>
      <c r="O1801" s="26" t="s">
        <v>9959</v>
      </c>
      <c r="P1801" s="26" t="s">
        <v>108</v>
      </c>
      <c r="Q1801" s="27">
        <v>41038</v>
      </c>
      <c r="R1801" s="26" t="s">
        <v>166</v>
      </c>
      <c r="S1801" s="26" t="s">
        <v>217</v>
      </c>
      <c r="T1801" s="26" t="s">
        <v>175</v>
      </c>
      <c r="U1801" s="26" t="s">
        <v>112</v>
      </c>
      <c r="V1801" s="26" t="s">
        <v>169</v>
      </c>
      <c r="W1801" s="26" t="s">
        <v>2194</v>
      </c>
      <c r="X1801" s="26" t="s">
        <v>9928</v>
      </c>
      <c r="Y1801" s="26" t="s">
        <v>9929</v>
      </c>
      <c r="Z1801" s="24"/>
      <c r="AA1801" s="24"/>
      <c r="AB1801" s="26" t="s">
        <v>117</v>
      </c>
      <c r="AC1801" s="28">
        <v>11000</v>
      </c>
      <c r="AD1801" s="26" t="s">
        <v>9930</v>
      </c>
      <c r="AE1801" s="26" t="s">
        <v>595</v>
      </c>
      <c r="AF1801" s="26" t="s">
        <v>120</v>
      </c>
      <c r="AG1801" s="26" t="s">
        <v>645</v>
      </c>
      <c r="AH1801" s="26" t="s">
        <v>185</v>
      </c>
      <c r="AI1801" s="28">
        <v>11000</v>
      </c>
      <c r="AJ1801" s="24"/>
      <c r="AK1801" s="26" t="s">
        <v>9932</v>
      </c>
      <c r="AL1801" s="26" t="s">
        <v>9960</v>
      </c>
      <c r="AM1801" s="26" t="s">
        <v>9961</v>
      </c>
      <c r="AN1801" s="26" t="s">
        <v>9962</v>
      </c>
      <c r="AO1801" s="26" t="s">
        <v>9963</v>
      </c>
      <c r="AP1801" s="24"/>
      <c r="AQ1801" s="24"/>
      <c r="AR1801" s="24"/>
      <c r="AS1801" s="24"/>
      <c r="AT1801" s="26" t="s">
        <v>9964</v>
      </c>
      <c r="AU1801" s="24"/>
      <c r="AV1801" s="24"/>
      <c r="AW1801" s="28">
        <v>34547</v>
      </c>
      <c r="AX1801" s="26">
        <v>420</v>
      </c>
      <c r="AY1801" s="28">
        <v>100</v>
      </c>
      <c r="AZ1801" s="28">
        <v>98</v>
      </c>
      <c r="BA1801" s="26">
        <v>0</v>
      </c>
      <c r="BB1801" s="26" t="s">
        <v>148</v>
      </c>
      <c r="BC1801" s="26" t="s">
        <v>9938</v>
      </c>
      <c r="BD1801" s="26" t="s">
        <v>125</v>
      </c>
      <c r="BE1801" s="24"/>
      <c r="BF1801" s="26" t="s">
        <v>9965</v>
      </c>
      <c r="BG1801" s="26" t="s">
        <v>467</v>
      </c>
      <c r="BH1801" s="26" t="s">
        <v>9966</v>
      </c>
      <c r="BI1801" s="26" t="s">
        <v>271</v>
      </c>
      <c r="BJ1801" s="26" t="s">
        <v>9957</v>
      </c>
      <c r="BK1801" s="26" t="s">
        <v>271</v>
      </c>
      <c r="BL1801" s="24"/>
      <c r="BM1801" s="24"/>
      <c r="BN1801" s="24"/>
      <c r="BO1801" s="24"/>
      <c r="BP1801" s="24"/>
      <c r="BQ1801" s="24"/>
      <c r="BR1801" s="26">
        <v>3</v>
      </c>
      <c r="BS1801" s="26">
        <v>3</v>
      </c>
      <c r="BT1801" s="26">
        <v>3</v>
      </c>
      <c r="BU1801" s="26">
        <v>3</v>
      </c>
      <c r="BV1801" s="26">
        <v>3</v>
      </c>
      <c r="BW1801" s="26">
        <v>2</v>
      </c>
      <c r="BX1801" s="26">
        <v>4</v>
      </c>
      <c r="BY1801" s="26">
        <v>2</v>
      </c>
      <c r="BZ1801" s="24"/>
      <c r="CA1801" s="24"/>
      <c r="CB1801" s="24"/>
      <c r="CC1801" s="24"/>
      <c r="CD1801" s="24"/>
      <c r="CE1801" s="24"/>
      <c r="CF1801" s="24"/>
      <c r="CG1801" s="24"/>
      <c r="CH1801" s="24"/>
      <c r="CI1801" s="24"/>
      <c r="CJ1801" s="24"/>
      <c r="CK1801" s="24"/>
      <c r="CL1801" s="24"/>
      <c r="CM1801" s="24"/>
      <c r="CN1801" s="24"/>
      <c r="CO1801" s="24"/>
      <c r="CP1801" s="24"/>
      <c r="CQ1801" s="24"/>
      <c r="CR1801" s="24"/>
      <c r="CS1801" s="24"/>
      <c r="CT1801" s="24"/>
      <c r="CU1801" s="24"/>
      <c r="CV1801" s="24"/>
      <c r="CW1801" s="24"/>
      <c r="CX1801" s="24"/>
      <c r="CY1801" s="24"/>
      <c r="CZ1801" s="24"/>
      <c r="DA1801" s="24"/>
      <c r="DB1801" s="24"/>
      <c r="DC1801" s="24"/>
      <c r="DD1801" s="24"/>
      <c r="DE1801" s="24"/>
      <c r="DF1801" s="26" t="s">
        <v>139</v>
      </c>
      <c r="DG1801" s="26" t="s">
        <v>139</v>
      </c>
      <c r="DH1801" s="26" t="s">
        <v>139</v>
      </c>
      <c r="DI1801" s="26" t="s">
        <v>139</v>
      </c>
      <c r="DJ1801" s="26" t="s">
        <v>139</v>
      </c>
      <c r="DK1801" s="26" t="s">
        <v>139</v>
      </c>
      <c r="DL1801" s="26" t="s">
        <v>139</v>
      </c>
      <c r="DM1801" s="26" t="s">
        <v>139</v>
      </c>
      <c r="DN1801" s="26" t="s">
        <v>139</v>
      </c>
      <c r="DO1801" s="26" t="s">
        <v>139</v>
      </c>
    </row>
    <row r="1802" spans="1:119" ht="20.100000000000001" customHeight="1" x14ac:dyDescent="0.25">
      <c r="A1802" s="29" t="str">
        <f t="shared" si="392"/>
        <v>Maia Bobo3</v>
      </c>
      <c r="B1802" s="29" t="str">
        <f t="shared" si="393"/>
        <v>Maia Bobo</v>
      </c>
      <c r="C1802" s="29">
        <f t="shared" si="394"/>
        <v>3</v>
      </c>
      <c r="D1802" s="30" t="str">
        <f t="shared" si="395"/>
        <v>Africa and the Middle East</v>
      </c>
      <c r="E1802" s="30" t="str">
        <f t="shared" si="396"/>
        <v>Bobo Dioulasso, Burkina Faso</v>
      </c>
      <c r="F1802" s="31">
        <f t="shared" si="397"/>
        <v>2</v>
      </c>
      <c r="G1802" s="31">
        <f t="shared" si="398"/>
        <v>3</v>
      </c>
      <c r="H1802" s="31">
        <f t="shared" si="399"/>
        <v>2</v>
      </c>
      <c r="I1802" s="31">
        <f t="shared" si="400"/>
        <v>3</v>
      </c>
      <c r="J1802" s="31">
        <f t="shared" si="401"/>
        <v>3</v>
      </c>
      <c r="K1802" s="31">
        <f t="shared" si="402"/>
        <v>2</v>
      </c>
      <c r="L1802" s="31">
        <f t="shared" si="403"/>
        <v>3</v>
      </c>
      <c r="M1802" s="31">
        <f t="shared" si="404"/>
        <v>1</v>
      </c>
      <c r="N1802" s="31">
        <f t="shared" si="405"/>
        <v>2.4</v>
      </c>
      <c r="O1802" s="26" t="s">
        <v>9967</v>
      </c>
      <c r="P1802" s="26" t="s">
        <v>108</v>
      </c>
      <c r="Q1802" s="27">
        <v>40672</v>
      </c>
      <c r="R1802" s="26" t="s">
        <v>155</v>
      </c>
      <c r="S1802" s="26" t="s">
        <v>409</v>
      </c>
      <c r="T1802" s="26" t="s">
        <v>333</v>
      </c>
      <c r="U1802" s="26" t="s">
        <v>112</v>
      </c>
      <c r="V1802" s="26" t="s">
        <v>169</v>
      </c>
      <c r="W1802" s="26" t="s">
        <v>2194</v>
      </c>
      <c r="X1802" s="26" t="s">
        <v>9928</v>
      </c>
      <c r="Y1802" s="26" t="s">
        <v>9929</v>
      </c>
      <c r="Z1802" s="24"/>
      <c r="AA1802" s="24"/>
      <c r="AB1802" s="26" t="s">
        <v>117</v>
      </c>
      <c r="AC1802" s="28">
        <v>9000</v>
      </c>
      <c r="AD1802" s="26" t="s">
        <v>9930</v>
      </c>
      <c r="AE1802" s="26" t="s">
        <v>595</v>
      </c>
      <c r="AF1802" s="26" t="s">
        <v>120</v>
      </c>
      <c r="AG1802" s="26" t="s">
        <v>645</v>
      </c>
      <c r="AH1802" s="26" t="s">
        <v>121</v>
      </c>
      <c r="AI1802" s="28">
        <v>9000</v>
      </c>
      <c r="AJ1802" s="24"/>
      <c r="AK1802" s="26" t="s">
        <v>9932</v>
      </c>
      <c r="AL1802" s="26" t="s">
        <v>9968</v>
      </c>
      <c r="AM1802" s="26" t="s">
        <v>9961</v>
      </c>
      <c r="AN1802" s="26" t="s">
        <v>9969</v>
      </c>
      <c r="AO1802" s="26" t="s">
        <v>9963</v>
      </c>
      <c r="AP1802" s="24"/>
      <c r="AQ1802" s="24"/>
      <c r="AR1802" s="24"/>
      <c r="AS1802" s="26" t="s">
        <v>9970</v>
      </c>
      <c r="AT1802" s="26" t="s">
        <v>9971</v>
      </c>
      <c r="AU1802" s="26" t="s">
        <v>9972</v>
      </c>
      <c r="AV1802" s="24"/>
      <c r="AW1802" s="28">
        <v>39129</v>
      </c>
      <c r="AX1802" s="26">
        <v>330</v>
      </c>
      <c r="AY1802" s="28">
        <v>95</v>
      </c>
      <c r="AZ1802" s="28">
        <v>80</v>
      </c>
      <c r="BA1802" s="26">
        <v>0</v>
      </c>
      <c r="BB1802" s="26" t="s">
        <v>148</v>
      </c>
      <c r="BC1802" s="26" t="s">
        <v>9938</v>
      </c>
      <c r="BD1802" s="24"/>
      <c r="BE1802" s="24"/>
      <c r="BF1802" s="26" t="s">
        <v>9956</v>
      </c>
      <c r="BG1802" s="26" t="s">
        <v>467</v>
      </c>
      <c r="BH1802" s="26" t="s">
        <v>9957</v>
      </c>
      <c r="BI1802" s="26" t="s">
        <v>467</v>
      </c>
      <c r="BJ1802" s="24"/>
      <c r="BK1802" s="24"/>
      <c r="BL1802" s="24"/>
      <c r="BM1802" s="24"/>
      <c r="BN1802" s="24"/>
      <c r="BO1802" s="24"/>
      <c r="BP1802" s="24"/>
      <c r="BQ1802" s="24"/>
      <c r="BR1802" s="26">
        <v>2</v>
      </c>
      <c r="BS1802" s="26">
        <v>3</v>
      </c>
      <c r="BT1802" s="26">
        <v>2</v>
      </c>
      <c r="BU1802" s="26">
        <v>3</v>
      </c>
      <c r="BV1802" s="26">
        <v>3</v>
      </c>
      <c r="BW1802" s="26">
        <v>2</v>
      </c>
      <c r="BX1802" s="26">
        <v>3</v>
      </c>
      <c r="BY1802" s="26">
        <v>1</v>
      </c>
      <c r="BZ1802" s="24"/>
      <c r="CA1802" s="24"/>
      <c r="CB1802" s="24"/>
      <c r="CC1802" s="24"/>
      <c r="CD1802" s="24"/>
      <c r="CE1802" s="24"/>
      <c r="CF1802" s="24"/>
      <c r="CG1802" s="24"/>
      <c r="CH1802" s="24"/>
      <c r="CI1802" s="24"/>
      <c r="CJ1802" s="24"/>
      <c r="CK1802" s="24"/>
      <c r="CL1802" s="24"/>
      <c r="CM1802" s="24"/>
      <c r="CN1802" s="24"/>
      <c r="CO1802" s="24"/>
      <c r="CP1802" s="24"/>
      <c r="CQ1802" s="24"/>
      <c r="CR1802" s="24"/>
      <c r="CS1802" s="24"/>
      <c r="CT1802" s="24"/>
      <c r="CU1802" s="24"/>
      <c r="CV1802" s="24"/>
      <c r="CW1802" s="24"/>
      <c r="CX1802" s="24"/>
      <c r="CY1802" s="24"/>
      <c r="CZ1802" s="24"/>
      <c r="DA1802" s="24"/>
      <c r="DB1802" s="24"/>
      <c r="DC1802" s="24"/>
      <c r="DD1802" s="24"/>
      <c r="DE1802" s="24"/>
      <c r="DF1802" s="26" t="s">
        <v>139</v>
      </c>
      <c r="DG1802" s="26" t="s">
        <v>120</v>
      </c>
      <c r="DH1802" s="26" t="s">
        <v>139</v>
      </c>
      <c r="DI1802" s="26" t="s">
        <v>139</v>
      </c>
      <c r="DJ1802" s="26" t="s">
        <v>139</v>
      </c>
      <c r="DK1802" s="26" t="s">
        <v>139</v>
      </c>
      <c r="DL1802" s="26" t="s">
        <v>139</v>
      </c>
      <c r="DM1802" s="26" t="s">
        <v>139</v>
      </c>
      <c r="DN1802" s="26" t="s">
        <v>139</v>
      </c>
      <c r="DO1802" s="26" t="s">
        <v>139</v>
      </c>
    </row>
    <row r="1803" spans="1:119" ht="20.100000000000001" customHeight="1" x14ac:dyDescent="0.25">
      <c r="A1803" s="29" t="str">
        <f t="shared" si="392"/>
        <v>Maia Bobo2</v>
      </c>
      <c r="B1803" s="29" t="str">
        <f t="shared" si="393"/>
        <v>Maia Bobo</v>
      </c>
      <c r="C1803" s="29">
        <f t="shared" si="394"/>
        <v>2</v>
      </c>
      <c r="D1803" s="30" t="str">
        <f t="shared" si="395"/>
        <v>Africa and the Middle East</v>
      </c>
      <c r="E1803" s="30" t="str">
        <f t="shared" si="396"/>
        <v>Bobo Dioulasso, Burkina Faso</v>
      </c>
      <c r="F1803" s="31">
        <f t="shared" si="397"/>
        <v>3</v>
      </c>
      <c r="G1803" s="31">
        <f t="shared" si="398"/>
        <v>3</v>
      </c>
      <c r="H1803" s="31">
        <f t="shared" si="399"/>
        <v>2</v>
      </c>
      <c r="I1803" s="31">
        <f t="shared" si="400"/>
        <v>3</v>
      </c>
      <c r="J1803" s="31">
        <f t="shared" si="401"/>
        <v>1</v>
      </c>
      <c r="K1803" s="31">
        <f t="shared" si="402"/>
        <v>2</v>
      </c>
      <c r="L1803" s="31">
        <f t="shared" si="403"/>
        <v>2</v>
      </c>
      <c r="M1803" s="31">
        <f t="shared" si="404"/>
        <v>1</v>
      </c>
      <c r="N1803" s="31">
        <f t="shared" si="405"/>
        <v>2.1</v>
      </c>
      <c r="O1803" s="26" t="s">
        <v>9973</v>
      </c>
      <c r="P1803" s="26" t="s">
        <v>108</v>
      </c>
      <c r="Q1803" s="27">
        <v>40315</v>
      </c>
      <c r="R1803" s="26" t="s">
        <v>155</v>
      </c>
      <c r="S1803" s="26" t="s">
        <v>234</v>
      </c>
      <c r="T1803" s="26" t="s">
        <v>224</v>
      </c>
      <c r="U1803" s="26" t="s">
        <v>112</v>
      </c>
      <c r="V1803" s="26" t="s">
        <v>169</v>
      </c>
      <c r="W1803" s="26" t="s">
        <v>2194</v>
      </c>
      <c r="X1803" s="26" t="s">
        <v>9928</v>
      </c>
      <c r="Y1803" s="26" t="s">
        <v>9929</v>
      </c>
      <c r="Z1803" s="24"/>
      <c r="AA1803" s="24"/>
      <c r="AB1803" s="26" t="s">
        <v>117</v>
      </c>
      <c r="AC1803" s="28">
        <v>6000</v>
      </c>
      <c r="AD1803" s="26" t="s">
        <v>9930</v>
      </c>
      <c r="AE1803" s="26" t="s">
        <v>595</v>
      </c>
      <c r="AF1803" s="26" t="s">
        <v>120</v>
      </c>
      <c r="AG1803" s="26" t="s">
        <v>645</v>
      </c>
      <c r="AH1803" s="26" t="s">
        <v>143</v>
      </c>
      <c r="AI1803" s="28">
        <v>6000</v>
      </c>
      <c r="AJ1803" s="24"/>
      <c r="AK1803" s="26" t="s">
        <v>9974</v>
      </c>
      <c r="AL1803" s="26" t="s">
        <v>9975</v>
      </c>
      <c r="AM1803" s="26" t="s">
        <v>9976</v>
      </c>
      <c r="AN1803" s="26" t="s">
        <v>9977</v>
      </c>
      <c r="AO1803" s="24"/>
      <c r="AP1803" s="24"/>
      <c r="AQ1803" s="24"/>
      <c r="AR1803" s="24"/>
      <c r="AS1803" s="24"/>
      <c r="AT1803" s="24"/>
      <c r="AU1803" s="24"/>
      <c r="AV1803" s="24"/>
      <c r="AW1803" s="28">
        <v>45173</v>
      </c>
      <c r="AX1803" s="26">
        <v>160</v>
      </c>
      <c r="AY1803" s="28">
        <v>85</v>
      </c>
      <c r="AZ1803" s="28">
        <v>120</v>
      </c>
      <c r="BA1803" s="26">
        <v>0</v>
      </c>
      <c r="BB1803" s="26" t="s">
        <v>241</v>
      </c>
      <c r="BC1803" s="26" t="s">
        <v>9938</v>
      </c>
      <c r="BD1803" s="24"/>
      <c r="BE1803" s="24"/>
      <c r="BF1803" s="24"/>
      <c r="BG1803" s="24"/>
      <c r="BH1803" s="24"/>
      <c r="BI1803" s="24"/>
      <c r="BJ1803" s="24"/>
      <c r="BK1803" s="24"/>
      <c r="BL1803" s="24"/>
      <c r="BM1803" s="24"/>
      <c r="BN1803" s="24"/>
      <c r="BO1803" s="24"/>
      <c r="BP1803" s="24"/>
      <c r="BQ1803" s="24"/>
      <c r="BR1803" s="26">
        <v>3</v>
      </c>
      <c r="BS1803" s="26">
        <v>3</v>
      </c>
      <c r="BT1803" s="26">
        <v>2</v>
      </c>
      <c r="BU1803" s="26">
        <v>3</v>
      </c>
      <c r="BV1803" s="26">
        <v>1</v>
      </c>
      <c r="BW1803" s="26">
        <v>2</v>
      </c>
      <c r="BX1803" s="26">
        <v>2</v>
      </c>
      <c r="BY1803" s="26">
        <v>1</v>
      </c>
      <c r="BZ1803" s="24"/>
      <c r="CA1803" s="24"/>
      <c r="CB1803" s="24"/>
      <c r="CC1803" s="24"/>
      <c r="CD1803" s="24"/>
      <c r="CE1803" s="24"/>
      <c r="CF1803" s="24"/>
      <c r="CG1803" s="24"/>
      <c r="CH1803" s="24"/>
      <c r="CI1803" s="24"/>
      <c r="CJ1803" s="24"/>
      <c r="CK1803" s="24"/>
      <c r="CL1803" s="24"/>
      <c r="CM1803" s="24"/>
      <c r="CN1803" s="24"/>
      <c r="CO1803" s="24"/>
      <c r="CP1803" s="24"/>
      <c r="CQ1803" s="24"/>
      <c r="CR1803" s="24"/>
      <c r="CS1803" s="24"/>
      <c r="CT1803" s="24"/>
      <c r="CU1803" s="24"/>
      <c r="CV1803" s="24"/>
      <c r="CW1803" s="24"/>
      <c r="CX1803" s="24"/>
      <c r="CY1803" s="24"/>
      <c r="CZ1803" s="24"/>
      <c r="DA1803" s="24"/>
      <c r="DB1803" s="24"/>
      <c r="DC1803" s="24"/>
      <c r="DD1803" s="24"/>
      <c r="DE1803" s="24"/>
      <c r="DF1803" s="26" t="s">
        <v>139</v>
      </c>
      <c r="DG1803" s="26" t="s">
        <v>139</v>
      </c>
      <c r="DH1803" s="26" t="s">
        <v>139</v>
      </c>
      <c r="DI1803" s="26" t="s">
        <v>139</v>
      </c>
      <c r="DJ1803" s="26" t="s">
        <v>139</v>
      </c>
      <c r="DK1803" s="26" t="s">
        <v>139</v>
      </c>
      <c r="DL1803" s="26" t="s">
        <v>139</v>
      </c>
      <c r="DM1803" s="26" t="s">
        <v>139</v>
      </c>
      <c r="DN1803" s="26" t="s">
        <v>139</v>
      </c>
      <c r="DO1803" s="26" t="s">
        <v>139</v>
      </c>
    </row>
    <row r="1804" spans="1:119" ht="20.100000000000001" customHeight="1" x14ac:dyDescent="0.25">
      <c r="A1804" s="29" t="str">
        <f t="shared" si="392"/>
        <v>Maison de la Gare (Station House)7</v>
      </c>
      <c r="B1804" s="29" t="str">
        <f t="shared" si="393"/>
        <v>Maison de la Gare (Station House)</v>
      </c>
      <c r="C1804" s="29">
        <f t="shared" si="394"/>
        <v>7</v>
      </c>
      <c r="D1804" s="30" t="str">
        <f t="shared" si="395"/>
        <v>Africa and the Middle East</v>
      </c>
      <c r="E1804" s="30" t="str">
        <f t="shared" si="396"/>
        <v>St. Louis, Senegal</v>
      </c>
      <c r="F1804" s="31">
        <f t="shared" si="397"/>
        <v>4</v>
      </c>
      <c r="G1804" s="31">
        <f t="shared" si="398"/>
        <v>4</v>
      </c>
      <c r="H1804" s="31">
        <f t="shared" si="399"/>
        <v>3</v>
      </c>
      <c r="I1804" s="31">
        <f t="shared" si="400"/>
        <v>3</v>
      </c>
      <c r="J1804" s="31">
        <f t="shared" si="401"/>
        <v>3</v>
      </c>
      <c r="K1804" s="31">
        <f t="shared" si="402"/>
        <v>3</v>
      </c>
      <c r="L1804" s="31">
        <f t="shared" si="403"/>
        <v>5</v>
      </c>
      <c r="M1804" s="31">
        <f t="shared" si="404"/>
        <v>4</v>
      </c>
      <c r="N1804" s="31">
        <f t="shared" si="405"/>
        <v>3.6</v>
      </c>
      <c r="O1804" s="26" t="s">
        <v>9978</v>
      </c>
      <c r="P1804" s="26" t="s">
        <v>108</v>
      </c>
      <c r="Q1804" s="27">
        <v>42858</v>
      </c>
      <c r="R1804" s="26" t="s">
        <v>305</v>
      </c>
      <c r="S1804" s="26" t="s">
        <v>167</v>
      </c>
      <c r="T1804" s="26" t="s">
        <v>142</v>
      </c>
      <c r="U1804" s="26" t="s">
        <v>168</v>
      </c>
      <c r="V1804" s="26" t="s">
        <v>169</v>
      </c>
      <c r="W1804" s="26" t="s">
        <v>2386</v>
      </c>
      <c r="X1804" s="26" t="s">
        <v>9979</v>
      </c>
      <c r="Y1804" s="26" t="s">
        <v>9980</v>
      </c>
      <c r="Z1804" s="26" t="s">
        <v>9981</v>
      </c>
      <c r="AA1804" s="24"/>
      <c r="AB1804" s="26" t="s">
        <v>117</v>
      </c>
      <c r="AC1804" s="28">
        <v>6000</v>
      </c>
      <c r="AD1804" s="26" t="s">
        <v>5867</v>
      </c>
      <c r="AE1804" s="26" t="s">
        <v>174</v>
      </c>
      <c r="AF1804" s="26" t="s">
        <v>120</v>
      </c>
      <c r="AG1804" s="26" t="s">
        <v>333</v>
      </c>
      <c r="AH1804" s="26" t="s">
        <v>235</v>
      </c>
      <c r="AI1804" s="28">
        <v>6000</v>
      </c>
      <c r="AJ1804" s="26" t="s">
        <v>9982</v>
      </c>
      <c r="AK1804" s="26" t="s">
        <v>9983</v>
      </c>
      <c r="AL1804" s="26" t="s">
        <v>9984</v>
      </c>
      <c r="AM1804" s="24"/>
      <c r="AN1804" s="24"/>
      <c r="AO1804" s="24"/>
      <c r="AP1804" s="24"/>
      <c r="AQ1804" s="24"/>
      <c r="AR1804" s="26" t="s">
        <v>9985</v>
      </c>
      <c r="AS1804" s="24"/>
      <c r="AT1804" s="24"/>
      <c r="AU1804" s="26" t="s">
        <v>9986</v>
      </c>
      <c r="AV1804" s="26" t="s">
        <v>9987</v>
      </c>
      <c r="AW1804" s="28">
        <v>137072</v>
      </c>
      <c r="AX1804" s="26">
        <v>642</v>
      </c>
      <c r="AY1804" s="28">
        <v>97</v>
      </c>
      <c r="AZ1804" s="28">
        <v>95</v>
      </c>
      <c r="BA1804" s="26">
        <v>69</v>
      </c>
      <c r="BB1804" s="24"/>
      <c r="BC1804" s="26" t="s">
        <v>3779</v>
      </c>
      <c r="BD1804" s="26" t="s">
        <v>125</v>
      </c>
      <c r="BE1804" s="24"/>
      <c r="BF1804" s="26" t="s">
        <v>9988</v>
      </c>
      <c r="BG1804" s="26" t="s">
        <v>2386</v>
      </c>
      <c r="BH1804" s="26" t="s">
        <v>9989</v>
      </c>
      <c r="BI1804" s="26" t="s">
        <v>357</v>
      </c>
      <c r="BJ1804" s="26" t="s">
        <v>9990</v>
      </c>
      <c r="BK1804" s="26" t="s">
        <v>271</v>
      </c>
      <c r="BL1804" s="26" t="s">
        <v>4111</v>
      </c>
      <c r="BM1804" s="26" t="s">
        <v>191</v>
      </c>
      <c r="BN1804" s="26" t="s">
        <v>9991</v>
      </c>
      <c r="BO1804" s="26" t="s">
        <v>2386</v>
      </c>
      <c r="BP1804" s="24"/>
      <c r="BQ1804" s="24"/>
      <c r="BR1804" s="26">
        <v>0</v>
      </c>
      <c r="BS1804" s="26">
        <v>0</v>
      </c>
      <c r="BT1804" s="26">
        <v>0</v>
      </c>
      <c r="BU1804" s="26">
        <v>0</v>
      </c>
      <c r="BV1804" s="26">
        <v>0</v>
      </c>
      <c r="BW1804" s="26">
        <v>0</v>
      </c>
      <c r="BX1804" s="26">
        <v>0</v>
      </c>
      <c r="BY1804" s="26">
        <v>0</v>
      </c>
      <c r="BZ1804" s="26" t="s">
        <v>138</v>
      </c>
      <c r="CA1804" s="26" t="s">
        <v>136</v>
      </c>
      <c r="CB1804" s="26" t="s">
        <v>136</v>
      </c>
      <c r="CC1804" s="26" t="s">
        <v>134</v>
      </c>
      <c r="CD1804" s="26" t="s">
        <v>134</v>
      </c>
      <c r="CE1804" s="26" t="s">
        <v>134</v>
      </c>
      <c r="CF1804" s="26" t="s">
        <v>134</v>
      </c>
      <c r="CG1804" s="26" t="s">
        <v>136</v>
      </c>
      <c r="CH1804" s="26" t="s">
        <v>134</v>
      </c>
      <c r="CI1804" s="26" t="s">
        <v>136</v>
      </c>
      <c r="CJ1804" s="26" t="s">
        <v>136</v>
      </c>
      <c r="CK1804" s="26" t="s">
        <v>137</v>
      </c>
      <c r="CL1804" s="26" t="s">
        <v>136</v>
      </c>
      <c r="CM1804" s="26" t="s">
        <v>134</v>
      </c>
      <c r="CN1804" s="26" t="s">
        <v>137</v>
      </c>
      <c r="CO1804" s="26" t="s">
        <v>136</v>
      </c>
      <c r="CP1804" s="26" t="s">
        <v>134</v>
      </c>
      <c r="CQ1804" s="26" t="s">
        <v>135</v>
      </c>
      <c r="CR1804" s="26" t="s">
        <v>138</v>
      </c>
      <c r="CS1804" s="26" t="s">
        <v>135</v>
      </c>
      <c r="CT1804" s="26" t="s">
        <v>134</v>
      </c>
      <c r="CU1804" s="26" t="s">
        <v>135</v>
      </c>
      <c r="CV1804" s="26" t="s">
        <v>134</v>
      </c>
      <c r="CW1804" s="26" t="s">
        <v>136</v>
      </c>
      <c r="CX1804" s="26" t="s">
        <v>138</v>
      </c>
      <c r="CY1804" s="26" t="s">
        <v>138</v>
      </c>
      <c r="CZ1804" s="26" t="s">
        <v>138</v>
      </c>
      <c r="DA1804" s="26" t="s">
        <v>134</v>
      </c>
      <c r="DB1804" s="26" t="s">
        <v>134</v>
      </c>
      <c r="DC1804" s="26" t="s">
        <v>136</v>
      </c>
      <c r="DD1804" s="26" t="s">
        <v>134</v>
      </c>
      <c r="DE1804" s="26" t="s">
        <v>134</v>
      </c>
      <c r="DF1804" s="26" t="s">
        <v>120</v>
      </c>
      <c r="DG1804" s="26" t="s">
        <v>120</v>
      </c>
      <c r="DH1804" s="26" t="s">
        <v>139</v>
      </c>
      <c r="DI1804" s="26" t="s">
        <v>120</v>
      </c>
      <c r="DJ1804" s="26" t="s">
        <v>139</v>
      </c>
      <c r="DK1804" s="26" t="s">
        <v>139</v>
      </c>
      <c r="DL1804" s="26" t="s">
        <v>139</v>
      </c>
      <c r="DM1804" s="26" t="s">
        <v>139</v>
      </c>
      <c r="DN1804" s="26" t="s">
        <v>120</v>
      </c>
      <c r="DO1804" s="26" t="s">
        <v>139</v>
      </c>
    </row>
    <row r="1805" spans="1:119" ht="20.100000000000001" customHeight="1" x14ac:dyDescent="0.25">
      <c r="A1805" s="29" t="str">
        <f t="shared" si="392"/>
        <v>Maison de la Gare (Station House)6</v>
      </c>
      <c r="B1805" s="29" t="str">
        <f t="shared" si="393"/>
        <v>Maison de la Gare (Station House)</v>
      </c>
      <c r="C1805" s="29">
        <f t="shared" si="394"/>
        <v>6</v>
      </c>
      <c r="D1805" s="30" t="str">
        <f t="shared" si="395"/>
        <v>Africa and the Middle East</v>
      </c>
      <c r="E1805" s="30" t="str">
        <f t="shared" si="396"/>
        <v>St. Louis, Senegal</v>
      </c>
      <c r="F1805" s="31">
        <f t="shared" si="397"/>
        <v>4</v>
      </c>
      <c r="G1805" s="31">
        <f t="shared" si="398"/>
        <v>4</v>
      </c>
      <c r="H1805" s="31">
        <f t="shared" si="399"/>
        <v>3</v>
      </c>
      <c r="I1805" s="31">
        <f t="shared" si="400"/>
        <v>4</v>
      </c>
      <c r="J1805" s="31">
        <f t="shared" si="401"/>
        <v>4</v>
      </c>
      <c r="K1805" s="31">
        <f t="shared" si="402"/>
        <v>4</v>
      </c>
      <c r="L1805" s="31">
        <f t="shared" si="403"/>
        <v>5</v>
      </c>
      <c r="M1805" s="31">
        <f t="shared" si="404"/>
        <v>4</v>
      </c>
      <c r="N1805" s="31">
        <f t="shared" si="405"/>
        <v>4</v>
      </c>
      <c r="O1805" s="26" t="s">
        <v>9992</v>
      </c>
      <c r="P1805" s="26" t="s">
        <v>108</v>
      </c>
      <c r="Q1805" s="27">
        <v>42502</v>
      </c>
      <c r="R1805" s="26" t="s">
        <v>166</v>
      </c>
      <c r="S1805" s="26" t="s">
        <v>184</v>
      </c>
      <c r="T1805" s="26" t="s">
        <v>157</v>
      </c>
      <c r="U1805" s="26" t="s">
        <v>168</v>
      </c>
      <c r="V1805" s="26" t="s">
        <v>169</v>
      </c>
      <c r="W1805" s="26" t="s">
        <v>2386</v>
      </c>
      <c r="X1805" s="26" t="s">
        <v>9979</v>
      </c>
      <c r="Y1805" s="26" t="s">
        <v>9980</v>
      </c>
      <c r="Z1805" s="26" t="s">
        <v>9981</v>
      </c>
      <c r="AA1805" s="24"/>
      <c r="AB1805" s="26" t="s">
        <v>117</v>
      </c>
      <c r="AC1805" s="28">
        <v>6000</v>
      </c>
      <c r="AD1805" s="26" t="s">
        <v>5867</v>
      </c>
      <c r="AE1805" s="26" t="s">
        <v>174</v>
      </c>
      <c r="AF1805" s="26" t="s">
        <v>120</v>
      </c>
      <c r="AG1805" s="26" t="s">
        <v>333</v>
      </c>
      <c r="AH1805" s="26" t="s">
        <v>250</v>
      </c>
      <c r="AI1805" s="28">
        <v>6000</v>
      </c>
      <c r="AJ1805" s="26" t="s">
        <v>9993</v>
      </c>
      <c r="AK1805" s="26" t="s">
        <v>9994</v>
      </c>
      <c r="AL1805" s="26" t="s">
        <v>9995</v>
      </c>
      <c r="AM1805" s="24"/>
      <c r="AN1805" s="24"/>
      <c r="AO1805" s="24"/>
      <c r="AP1805" s="24"/>
      <c r="AQ1805" s="26" t="s">
        <v>9996</v>
      </c>
      <c r="AR1805" s="24"/>
      <c r="AS1805" s="24"/>
      <c r="AT1805" s="24"/>
      <c r="AU1805" s="24"/>
      <c r="AV1805" s="24"/>
      <c r="AW1805" s="28">
        <v>70505</v>
      </c>
      <c r="AX1805" s="26">
        <v>497</v>
      </c>
      <c r="AY1805" s="28">
        <v>90</v>
      </c>
      <c r="AZ1805" s="28">
        <v>95</v>
      </c>
      <c r="BA1805" s="26">
        <v>0</v>
      </c>
      <c r="BB1805" s="26" t="s">
        <v>148</v>
      </c>
      <c r="BC1805" s="26" t="s">
        <v>3779</v>
      </c>
      <c r="BD1805" s="26" t="s">
        <v>125</v>
      </c>
      <c r="BE1805" s="24"/>
      <c r="BF1805" s="26" t="s">
        <v>8989</v>
      </c>
      <c r="BG1805" s="26" t="s">
        <v>9997</v>
      </c>
      <c r="BH1805" s="26" t="s">
        <v>9998</v>
      </c>
      <c r="BI1805" s="26" t="s">
        <v>357</v>
      </c>
      <c r="BJ1805" s="26" t="s">
        <v>9999</v>
      </c>
      <c r="BK1805" s="26" t="s">
        <v>7264</v>
      </c>
      <c r="BL1805" s="26" t="s">
        <v>10000</v>
      </c>
      <c r="BM1805" s="26" t="s">
        <v>10001</v>
      </c>
      <c r="BN1805" s="26" t="s">
        <v>10002</v>
      </c>
      <c r="BO1805" s="26" t="s">
        <v>2392</v>
      </c>
      <c r="BP1805" s="24"/>
      <c r="BQ1805" s="24"/>
      <c r="BR1805" s="26">
        <v>4</v>
      </c>
      <c r="BS1805" s="26">
        <v>4</v>
      </c>
      <c r="BT1805" s="26">
        <v>3</v>
      </c>
      <c r="BU1805" s="26">
        <v>4</v>
      </c>
      <c r="BV1805" s="26">
        <v>4</v>
      </c>
      <c r="BW1805" s="26">
        <v>4</v>
      </c>
      <c r="BX1805" s="26">
        <v>5</v>
      </c>
      <c r="BY1805" s="26">
        <v>4</v>
      </c>
      <c r="BZ1805" s="24"/>
      <c r="CA1805" s="24"/>
      <c r="CB1805" s="24"/>
      <c r="CC1805" s="24"/>
      <c r="CD1805" s="24"/>
      <c r="CE1805" s="24"/>
      <c r="CF1805" s="24"/>
      <c r="CG1805" s="24"/>
      <c r="CH1805" s="24"/>
      <c r="CI1805" s="24"/>
      <c r="CJ1805" s="24"/>
      <c r="CK1805" s="24"/>
      <c r="CL1805" s="24"/>
      <c r="CM1805" s="24"/>
      <c r="CN1805" s="24"/>
      <c r="CO1805" s="24"/>
      <c r="CP1805" s="24"/>
      <c r="CQ1805" s="24"/>
      <c r="CR1805" s="24"/>
      <c r="CS1805" s="24"/>
      <c r="CT1805" s="24"/>
      <c r="CU1805" s="24"/>
      <c r="CV1805" s="24"/>
      <c r="CW1805" s="24"/>
      <c r="CX1805" s="24"/>
      <c r="CY1805" s="24"/>
      <c r="CZ1805" s="24"/>
      <c r="DA1805" s="24"/>
      <c r="DB1805" s="24"/>
      <c r="DC1805" s="24"/>
      <c r="DD1805" s="24"/>
      <c r="DE1805" s="24"/>
      <c r="DF1805" s="26" t="s">
        <v>120</v>
      </c>
      <c r="DG1805" s="26" t="s">
        <v>120</v>
      </c>
      <c r="DH1805" s="26" t="s">
        <v>120</v>
      </c>
      <c r="DI1805" s="26" t="s">
        <v>139</v>
      </c>
      <c r="DJ1805" s="26" t="s">
        <v>139</v>
      </c>
      <c r="DK1805" s="26" t="s">
        <v>139</v>
      </c>
      <c r="DL1805" s="26" t="s">
        <v>139</v>
      </c>
      <c r="DM1805" s="26" t="s">
        <v>139</v>
      </c>
      <c r="DN1805" s="26" t="s">
        <v>139</v>
      </c>
      <c r="DO1805" s="26" t="s">
        <v>139</v>
      </c>
    </row>
    <row r="1806" spans="1:119" ht="20.100000000000001" customHeight="1" x14ac:dyDescent="0.25">
      <c r="A1806" s="29" t="str">
        <f t="shared" si="392"/>
        <v>Maison de la Gare (Station House)5</v>
      </c>
      <c r="B1806" s="29" t="str">
        <f t="shared" si="393"/>
        <v>Maison de la Gare (Station House)</v>
      </c>
      <c r="C1806" s="29">
        <f t="shared" si="394"/>
        <v>5</v>
      </c>
      <c r="D1806" s="30" t="str">
        <f t="shared" si="395"/>
        <v>Africa and the Middle East</v>
      </c>
      <c r="E1806" s="30" t="str">
        <f t="shared" si="396"/>
        <v>St. Louis, Senegal</v>
      </c>
      <c r="F1806" s="31">
        <f t="shared" si="397"/>
        <v>4</v>
      </c>
      <c r="G1806" s="31">
        <f t="shared" si="398"/>
        <v>3</v>
      </c>
      <c r="H1806" s="31">
        <f t="shared" si="399"/>
        <v>2</v>
      </c>
      <c r="I1806" s="31">
        <f t="shared" si="400"/>
        <v>4</v>
      </c>
      <c r="J1806" s="31">
        <f t="shared" si="401"/>
        <v>3</v>
      </c>
      <c r="K1806" s="31">
        <f t="shared" si="402"/>
        <v>4</v>
      </c>
      <c r="L1806" s="31">
        <f t="shared" si="403"/>
        <v>5</v>
      </c>
      <c r="M1806" s="31">
        <f t="shared" si="404"/>
        <v>4</v>
      </c>
      <c r="N1806" s="31">
        <f t="shared" si="405"/>
        <v>3.6</v>
      </c>
      <c r="O1806" s="26" t="s">
        <v>10003</v>
      </c>
      <c r="P1806" s="26" t="s">
        <v>108</v>
      </c>
      <c r="Q1806" s="27">
        <v>42129</v>
      </c>
      <c r="R1806" s="26" t="s">
        <v>166</v>
      </c>
      <c r="S1806" s="26" t="s">
        <v>277</v>
      </c>
      <c r="T1806" s="26" t="s">
        <v>278</v>
      </c>
      <c r="U1806" s="26" t="s">
        <v>168</v>
      </c>
      <c r="V1806" s="26" t="s">
        <v>169</v>
      </c>
      <c r="W1806" s="26" t="s">
        <v>2386</v>
      </c>
      <c r="X1806" s="26" t="s">
        <v>9979</v>
      </c>
      <c r="Y1806" s="26" t="s">
        <v>9980</v>
      </c>
      <c r="Z1806" s="26" t="s">
        <v>9981</v>
      </c>
      <c r="AA1806" s="24"/>
      <c r="AB1806" s="26" t="s">
        <v>117</v>
      </c>
      <c r="AC1806" s="28">
        <v>9000</v>
      </c>
      <c r="AD1806" s="26" t="s">
        <v>5867</v>
      </c>
      <c r="AE1806" s="26" t="s">
        <v>174</v>
      </c>
      <c r="AF1806" s="26" t="s">
        <v>120</v>
      </c>
      <c r="AG1806" s="26" t="s">
        <v>333</v>
      </c>
      <c r="AH1806" s="26" t="s">
        <v>176</v>
      </c>
      <c r="AI1806" s="28">
        <v>9000</v>
      </c>
      <c r="AJ1806" s="26" t="s">
        <v>10004</v>
      </c>
      <c r="AK1806" s="26" t="s">
        <v>10005</v>
      </c>
      <c r="AL1806" s="26" t="s">
        <v>9995</v>
      </c>
      <c r="AM1806" s="24"/>
      <c r="AN1806" s="24"/>
      <c r="AO1806" s="24"/>
      <c r="AP1806" s="24"/>
      <c r="AQ1806" s="26" t="s">
        <v>10006</v>
      </c>
      <c r="AR1806" s="24"/>
      <c r="AS1806" s="24"/>
      <c r="AT1806" s="24"/>
      <c r="AU1806" s="26" t="s">
        <v>10007</v>
      </c>
      <c r="AV1806" s="24"/>
      <c r="AW1806" s="28">
        <v>93642</v>
      </c>
      <c r="AX1806" s="26">
        <v>400</v>
      </c>
      <c r="AY1806" s="28">
        <v>80</v>
      </c>
      <c r="AZ1806" s="28">
        <v>69</v>
      </c>
      <c r="BA1806" s="26">
        <v>0</v>
      </c>
      <c r="BB1806" s="26" t="s">
        <v>148</v>
      </c>
      <c r="BC1806" s="26" t="s">
        <v>3779</v>
      </c>
      <c r="BD1806" s="26" t="s">
        <v>125</v>
      </c>
      <c r="BE1806" s="24"/>
      <c r="BF1806" s="26" t="s">
        <v>9998</v>
      </c>
      <c r="BG1806" s="26" t="s">
        <v>357</v>
      </c>
      <c r="BH1806" s="26" t="s">
        <v>4111</v>
      </c>
      <c r="BI1806" s="26" t="s">
        <v>10001</v>
      </c>
      <c r="BJ1806" s="26" t="s">
        <v>8989</v>
      </c>
      <c r="BK1806" s="26" t="s">
        <v>9997</v>
      </c>
      <c r="BL1806" s="26" t="s">
        <v>9999</v>
      </c>
      <c r="BM1806" s="26" t="s">
        <v>7264</v>
      </c>
      <c r="BN1806" s="26" t="s">
        <v>10002</v>
      </c>
      <c r="BO1806" s="26" t="s">
        <v>2392</v>
      </c>
      <c r="BP1806" s="24"/>
      <c r="BQ1806" s="24"/>
      <c r="BR1806" s="26">
        <v>4</v>
      </c>
      <c r="BS1806" s="26">
        <v>3</v>
      </c>
      <c r="BT1806" s="26">
        <v>2</v>
      </c>
      <c r="BU1806" s="26">
        <v>4</v>
      </c>
      <c r="BV1806" s="26">
        <v>3</v>
      </c>
      <c r="BW1806" s="26">
        <v>4</v>
      </c>
      <c r="BX1806" s="26">
        <v>5</v>
      </c>
      <c r="BY1806" s="26">
        <v>4</v>
      </c>
      <c r="BZ1806" s="24"/>
      <c r="CA1806" s="24"/>
      <c r="CB1806" s="24"/>
      <c r="CC1806" s="24"/>
      <c r="CD1806" s="24"/>
      <c r="CE1806" s="24"/>
      <c r="CF1806" s="24"/>
      <c r="CG1806" s="24"/>
      <c r="CH1806" s="24"/>
      <c r="CI1806" s="24"/>
      <c r="CJ1806" s="24"/>
      <c r="CK1806" s="24"/>
      <c r="CL1806" s="24"/>
      <c r="CM1806" s="24"/>
      <c r="CN1806" s="24"/>
      <c r="CO1806" s="24"/>
      <c r="CP1806" s="24"/>
      <c r="CQ1806" s="24"/>
      <c r="CR1806" s="24"/>
      <c r="CS1806" s="24"/>
      <c r="CT1806" s="24"/>
      <c r="CU1806" s="24"/>
      <c r="CV1806" s="24"/>
      <c r="CW1806" s="24"/>
      <c r="CX1806" s="24"/>
      <c r="CY1806" s="24"/>
      <c r="CZ1806" s="24"/>
      <c r="DA1806" s="24"/>
      <c r="DB1806" s="24"/>
      <c r="DC1806" s="24"/>
      <c r="DD1806" s="24"/>
      <c r="DE1806" s="24"/>
      <c r="DF1806" s="26" t="s">
        <v>120</v>
      </c>
      <c r="DG1806" s="26" t="s">
        <v>120</v>
      </c>
      <c r="DH1806" s="26" t="s">
        <v>120</v>
      </c>
      <c r="DI1806" s="26" t="s">
        <v>139</v>
      </c>
      <c r="DJ1806" s="26" t="s">
        <v>139</v>
      </c>
      <c r="DK1806" s="26" t="s">
        <v>139</v>
      </c>
      <c r="DL1806" s="26" t="s">
        <v>139</v>
      </c>
      <c r="DM1806" s="26" t="s">
        <v>139</v>
      </c>
      <c r="DN1806" s="26" t="s">
        <v>139</v>
      </c>
      <c r="DO1806" s="26" t="s">
        <v>139</v>
      </c>
    </row>
    <row r="1807" spans="1:119" ht="20.100000000000001" customHeight="1" x14ac:dyDescent="0.25">
      <c r="A1807" s="29" t="str">
        <f t="shared" si="392"/>
        <v>Maison de la Gare (Station House)4</v>
      </c>
      <c r="B1807" s="29" t="str">
        <f t="shared" si="393"/>
        <v>Maison de la Gare (Station House)</v>
      </c>
      <c r="C1807" s="29">
        <f t="shared" si="394"/>
        <v>4</v>
      </c>
      <c r="D1807" s="30" t="str">
        <f t="shared" si="395"/>
        <v>Africa and the Middle East</v>
      </c>
      <c r="E1807" s="30" t="str">
        <f t="shared" si="396"/>
        <v>St. Louis, Senegal</v>
      </c>
      <c r="F1807" s="31">
        <f t="shared" si="397"/>
        <v>4</v>
      </c>
      <c r="G1807" s="31">
        <f t="shared" si="398"/>
        <v>3</v>
      </c>
      <c r="H1807" s="31">
        <f t="shared" si="399"/>
        <v>2</v>
      </c>
      <c r="I1807" s="31">
        <f t="shared" si="400"/>
        <v>4</v>
      </c>
      <c r="J1807" s="31">
        <f t="shared" si="401"/>
        <v>3</v>
      </c>
      <c r="K1807" s="31">
        <f t="shared" si="402"/>
        <v>4</v>
      </c>
      <c r="L1807" s="31">
        <f t="shared" si="403"/>
        <v>5</v>
      </c>
      <c r="M1807" s="31">
        <f t="shared" si="404"/>
        <v>4</v>
      </c>
      <c r="N1807" s="31">
        <f t="shared" si="405"/>
        <v>3.6</v>
      </c>
      <c r="O1807" s="26" t="s">
        <v>10008</v>
      </c>
      <c r="P1807" s="26" t="s">
        <v>108</v>
      </c>
      <c r="Q1807" s="27">
        <v>41771</v>
      </c>
      <c r="R1807" s="26" t="s">
        <v>166</v>
      </c>
      <c r="S1807" s="26" t="s">
        <v>193</v>
      </c>
      <c r="T1807" s="26" t="s">
        <v>194</v>
      </c>
      <c r="U1807" s="26" t="s">
        <v>168</v>
      </c>
      <c r="V1807" s="26" t="s">
        <v>169</v>
      </c>
      <c r="W1807" s="26" t="s">
        <v>2386</v>
      </c>
      <c r="X1807" s="26" t="s">
        <v>9979</v>
      </c>
      <c r="Y1807" s="26" t="s">
        <v>9980</v>
      </c>
      <c r="Z1807" s="26" t="s">
        <v>9981</v>
      </c>
      <c r="AA1807" s="24"/>
      <c r="AB1807" s="26" t="s">
        <v>117</v>
      </c>
      <c r="AC1807" s="28">
        <v>15000</v>
      </c>
      <c r="AD1807" s="26" t="s">
        <v>5867</v>
      </c>
      <c r="AE1807" s="26" t="s">
        <v>174</v>
      </c>
      <c r="AF1807" s="26" t="s">
        <v>120</v>
      </c>
      <c r="AG1807" s="26" t="s">
        <v>333</v>
      </c>
      <c r="AH1807" s="26" t="s">
        <v>185</v>
      </c>
      <c r="AI1807" s="28">
        <v>15000</v>
      </c>
      <c r="AJ1807" s="26" t="s">
        <v>10009</v>
      </c>
      <c r="AK1807" s="26" t="s">
        <v>10005</v>
      </c>
      <c r="AL1807" s="26" t="s">
        <v>9995</v>
      </c>
      <c r="AM1807" s="24"/>
      <c r="AN1807" s="24"/>
      <c r="AO1807" s="24"/>
      <c r="AP1807" s="24"/>
      <c r="AQ1807" s="26" t="s">
        <v>10010</v>
      </c>
      <c r="AR1807" s="24"/>
      <c r="AS1807" s="24"/>
      <c r="AT1807" s="26" t="s">
        <v>10011</v>
      </c>
      <c r="AU1807" s="24"/>
      <c r="AV1807" s="24"/>
      <c r="AW1807" s="28">
        <v>39953</v>
      </c>
      <c r="AX1807" s="26">
        <v>400</v>
      </c>
      <c r="AY1807" s="28">
        <v>75</v>
      </c>
      <c r="AZ1807" s="28">
        <v>60</v>
      </c>
      <c r="BA1807" s="26">
        <v>0</v>
      </c>
      <c r="BB1807" s="26" t="s">
        <v>148</v>
      </c>
      <c r="BC1807" s="26" t="s">
        <v>3779</v>
      </c>
      <c r="BD1807" s="26" t="s">
        <v>125</v>
      </c>
      <c r="BE1807" s="24"/>
      <c r="BF1807" s="24"/>
      <c r="BG1807" s="24"/>
      <c r="BH1807" s="26" t="s">
        <v>10012</v>
      </c>
      <c r="BI1807" s="26" t="s">
        <v>9948</v>
      </c>
      <c r="BJ1807" s="26" t="s">
        <v>10013</v>
      </c>
      <c r="BK1807" s="26" t="s">
        <v>2847</v>
      </c>
      <c r="BL1807" s="26" t="s">
        <v>10014</v>
      </c>
      <c r="BM1807" s="26" t="s">
        <v>357</v>
      </c>
      <c r="BN1807" s="24"/>
      <c r="BO1807" s="24"/>
      <c r="BP1807" s="24"/>
      <c r="BQ1807" s="24"/>
      <c r="BR1807" s="26">
        <v>4</v>
      </c>
      <c r="BS1807" s="26">
        <v>3</v>
      </c>
      <c r="BT1807" s="26">
        <v>2</v>
      </c>
      <c r="BU1807" s="26">
        <v>4</v>
      </c>
      <c r="BV1807" s="26">
        <v>3</v>
      </c>
      <c r="BW1807" s="26">
        <v>4</v>
      </c>
      <c r="BX1807" s="26">
        <v>5</v>
      </c>
      <c r="BY1807" s="26">
        <v>4</v>
      </c>
      <c r="BZ1807" s="24"/>
      <c r="CA1807" s="24"/>
      <c r="CB1807" s="24"/>
      <c r="CC1807" s="24"/>
      <c r="CD1807" s="24"/>
      <c r="CE1807" s="24"/>
      <c r="CF1807" s="24"/>
      <c r="CG1807" s="24"/>
      <c r="CH1807" s="24"/>
      <c r="CI1807" s="24"/>
      <c r="CJ1807" s="24"/>
      <c r="CK1807" s="24"/>
      <c r="CL1807" s="24"/>
      <c r="CM1807" s="24"/>
      <c r="CN1807" s="24"/>
      <c r="CO1807" s="24"/>
      <c r="CP1807" s="24"/>
      <c r="CQ1807" s="24"/>
      <c r="CR1807" s="24"/>
      <c r="CS1807" s="24"/>
      <c r="CT1807" s="24"/>
      <c r="CU1807" s="24"/>
      <c r="CV1807" s="24"/>
      <c r="CW1807" s="24"/>
      <c r="CX1807" s="24"/>
      <c r="CY1807" s="24"/>
      <c r="CZ1807" s="24"/>
      <c r="DA1807" s="24"/>
      <c r="DB1807" s="24"/>
      <c r="DC1807" s="24"/>
      <c r="DD1807" s="24"/>
      <c r="DE1807" s="24"/>
      <c r="DF1807" s="26" t="s">
        <v>120</v>
      </c>
      <c r="DG1807" s="26" t="s">
        <v>120</v>
      </c>
      <c r="DH1807" s="26" t="s">
        <v>139</v>
      </c>
      <c r="DI1807" s="26" t="s">
        <v>139</v>
      </c>
      <c r="DJ1807" s="26" t="s">
        <v>139</v>
      </c>
      <c r="DK1807" s="26" t="s">
        <v>139</v>
      </c>
      <c r="DL1807" s="26" t="s">
        <v>139</v>
      </c>
      <c r="DM1807" s="26" t="s">
        <v>139</v>
      </c>
      <c r="DN1807" s="26" t="s">
        <v>139</v>
      </c>
      <c r="DO1807" s="26" t="s">
        <v>139</v>
      </c>
    </row>
    <row r="1808" spans="1:119" ht="20.100000000000001" customHeight="1" x14ac:dyDescent="0.25">
      <c r="A1808" s="29" t="str">
        <f t="shared" si="392"/>
        <v>Maison de la Gare (Station House)3</v>
      </c>
      <c r="B1808" s="29" t="str">
        <f t="shared" si="393"/>
        <v>Maison de la Gare (Station House)</v>
      </c>
      <c r="C1808" s="29">
        <f t="shared" si="394"/>
        <v>3</v>
      </c>
      <c r="D1808" s="30" t="str">
        <f t="shared" si="395"/>
        <v>Africa and the Middle East</v>
      </c>
      <c r="E1808" s="30" t="str">
        <f t="shared" si="396"/>
        <v>St. Louis, Senegal</v>
      </c>
      <c r="F1808" s="31">
        <f t="shared" si="397"/>
        <v>3</v>
      </c>
      <c r="G1808" s="31">
        <f t="shared" si="398"/>
        <v>3</v>
      </c>
      <c r="H1808" s="31">
        <f t="shared" si="399"/>
        <v>2</v>
      </c>
      <c r="I1808" s="31">
        <f t="shared" si="400"/>
        <v>3</v>
      </c>
      <c r="J1808" s="31">
        <f t="shared" si="401"/>
        <v>3</v>
      </c>
      <c r="K1808" s="31">
        <f t="shared" si="402"/>
        <v>4</v>
      </c>
      <c r="L1808" s="31">
        <f t="shared" si="403"/>
        <v>4</v>
      </c>
      <c r="M1808" s="31">
        <f t="shared" si="404"/>
        <v>4</v>
      </c>
      <c r="N1808" s="31">
        <f t="shared" si="405"/>
        <v>3.3</v>
      </c>
      <c r="O1808" s="26" t="s">
        <v>10015</v>
      </c>
      <c r="P1808" s="26" t="s">
        <v>108</v>
      </c>
      <c r="Q1808" s="27">
        <v>41400</v>
      </c>
      <c r="R1808" s="26" t="s">
        <v>109</v>
      </c>
      <c r="S1808" s="26" t="s">
        <v>206</v>
      </c>
      <c r="T1808" s="26" t="s">
        <v>207</v>
      </c>
      <c r="U1808" s="26" t="s">
        <v>168</v>
      </c>
      <c r="V1808" s="26" t="s">
        <v>169</v>
      </c>
      <c r="W1808" s="26" t="s">
        <v>2386</v>
      </c>
      <c r="X1808" s="26" t="s">
        <v>9979</v>
      </c>
      <c r="Y1808" s="26" t="s">
        <v>9980</v>
      </c>
      <c r="Z1808" s="26" t="s">
        <v>9981</v>
      </c>
      <c r="AA1808" s="24"/>
      <c r="AB1808" s="26" t="s">
        <v>117</v>
      </c>
      <c r="AC1808" s="28">
        <v>12000</v>
      </c>
      <c r="AD1808" s="26" t="s">
        <v>5867</v>
      </c>
      <c r="AE1808" s="26" t="s">
        <v>174</v>
      </c>
      <c r="AF1808" s="26" t="s">
        <v>120</v>
      </c>
      <c r="AG1808" s="26" t="s">
        <v>333</v>
      </c>
      <c r="AH1808" s="26" t="s">
        <v>121</v>
      </c>
      <c r="AI1808" s="28">
        <v>12000</v>
      </c>
      <c r="AJ1808" s="26" t="s">
        <v>10016</v>
      </c>
      <c r="AK1808" s="26" t="s">
        <v>9983</v>
      </c>
      <c r="AL1808" s="26" t="s">
        <v>9995</v>
      </c>
      <c r="AM1808" s="24"/>
      <c r="AN1808" s="24"/>
      <c r="AO1808" s="24"/>
      <c r="AP1808" s="24"/>
      <c r="AQ1808" s="24"/>
      <c r="AR1808" s="24"/>
      <c r="AS1808" s="24"/>
      <c r="AT1808" s="24"/>
      <c r="AU1808" s="24"/>
      <c r="AV1808" s="24"/>
      <c r="AW1808" s="28">
        <v>33656</v>
      </c>
      <c r="AX1808" s="26">
        <v>350</v>
      </c>
      <c r="AY1808" s="28">
        <v>60</v>
      </c>
      <c r="AZ1808" s="28">
        <v>30</v>
      </c>
      <c r="BA1808" s="26">
        <v>0</v>
      </c>
      <c r="BB1808" s="26" t="s">
        <v>148</v>
      </c>
      <c r="BC1808" s="26" t="s">
        <v>3779</v>
      </c>
      <c r="BD1808" s="26" t="s">
        <v>378</v>
      </c>
      <c r="BE1808" s="26" t="s">
        <v>10017</v>
      </c>
      <c r="BF1808" s="26" t="s">
        <v>9998</v>
      </c>
      <c r="BG1808" s="26" t="s">
        <v>357</v>
      </c>
      <c r="BH1808" s="26" t="s">
        <v>212</v>
      </c>
      <c r="BI1808" s="26" t="s">
        <v>10018</v>
      </c>
      <c r="BJ1808" s="26" t="s">
        <v>10019</v>
      </c>
      <c r="BK1808" s="26" t="s">
        <v>10020</v>
      </c>
      <c r="BL1808" s="26" t="s">
        <v>10021</v>
      </c>
      <c r="BM1808" s="26" t="s">
        <v>10022</v>
      </c>
      <c r="BN1808" s="26" t="s">
        <v>10023</v>
      </c>
      <c r="BO1808" s="26" t="s">
        <v>10020</v>
      </c>
      <c r="BP1808" s="24"/>
      <c r="BQ1808" s="24"/>
      <c r="BR1808" s="26">
        <v>3</v>
      </c>
      <c r="BS1808" s="26">
        <v>3</v>
      </c>
      <c r="BT1808" s="26">
        <v>2</v>
      </c>
      <c r="BU1808" s="26">
        <v>3</v>
      </c>
      <c r="BV1808" s="26">
        <v>3</v>
      </c>
      <c r="BW1808" s="26">
        <v>4</v>
      </c>
      <c r="BX1808" s="26">
        <v>4</v>
      </c>
      <c r="BY1808" s="26">
        <v>4</v>
      </c>
      <c r="BZ1808" s="24"/>
      <c r="CA1808" s="24"/>
      <c r="CB1808" s="24"/>
      <c r="CC1808" s="24"/>
      <c r="CD1808" s="24"/>
      <c r="CE1808" s="24"/>
      <c r="CF1808" s="24"/>
      <c r="CG1808" s="24"/>
      <c r="CH1808" s="24"/>
      <c r="CI1808" s="24"/>
      <c r="CJ1808" s="24"/>
      <c r="CK1808" s="24"/>
      <c r="CL1808" s="24"/>
      <c r="CM1808" s="24"/>
      <c r="CN1808" s="24"/>
      <c r="CO1808" s="24"/>
      <c r="CP1808" s="24"/>
      <c r="CQ1808" s="24"/>
      <c r="CR1808" s="24"/>
      <c r="CS1808" s="24"/>
      <c r="CT1808" s="24"/>
      <c r="CU1808" s="24"/>
      <c r="CV1808" s="24"/>
      <c r="CW1808" s="24"/>
      <c r="CX1808" s="24"/>
      <c r="CY1808" s="24"/>
      <c r="CZ1808" s="24"/>
      <c r="DA1808" s="24"/>
      <c r="DB1808" s="24"/>
      <c r="DC1808" s="24"/>
      <c r="DD1808" s="24"/>
      <c r="DE1808" s="24"/>
      <c r="DF1808" s="26" t="s">
        <v>120</v>
      </c>
      <c r="DG1808" s="26" t="s">
        <v>139</v>
      </c>
      <c r="DH1808" s="26" t="s">
        <v>139</v>
      </c>
      <c r="DI1808" s="26" t="s">
        <v>139</v>
      </c>
      <c r="DJ1808" s="26" t="s">
        <v>139</v>
      </c>
      <c r="DK1808" s="26" t="s">
        <v>139</v>
      </c>
      <c r="DL1808" s="26" t="s">
        <v>139</v>
      </c>
      <c r="DM1808" s="26" t="s">
        <v>139</v>
      </c>
      <c r="DN1808" s="26" t="s">
        <v>139</v>
      </c>
      <c r="DO1808" s="26" t="s">
        <v>139</v>
      </c>
    </row>
    <row r="1809" spans="1:119" ht="20.100000000000001" customHeight="1" x14ac:dyDescent="0.25">
      <c r="A1809" s="29" t="str">
        <f t="shared" si="392"/>
        <v>Maison de la Gare (Station House)2</v>
      </c>
      <c r="B1809" s="29" t="str">
        <f t="shared" si="393"/>
        <v>Maison de la Gare (Station House)</v>
      </c>
      <c r="C1809" s="29">
        <f t="shared" si="394"/>
        <v>2</v>
      </c>
      <c r="D1809" s="30" t="str">
        <f t="shared" si="395"/>
        <v>Africa and the Middle East</v>
      </c>
      <c r="E1809" s="30" t="str">
        <f t="shared" si="396"/>
        <v>St. Louis, Senegal</v>
      </c>
      <c r="F1809" s="31">
        <f t="shared" si="397"/>
        <v>2</v>
      </c>
      <c r="G1809" s="31">
        <f t="shared" si="398"/>
        <v>1</v>
      </c>
      <c r="H1809" s="31">
        <f t="shared" si="399"/>
        <v>3</v>
      </c>
      <c r="I1809" s="31">
        <f t="shared" si="400"/>
        <v>3</v>
      </c>
      <c r="J1809" s="31">
        <f t="shared" si="401"/>
        <v>4</v>
      </c>
      <c r="K1809" s="31">
        <f t="shared" si="402"/>
        <v>3</v>
      </c>
      <c r="L1809" s="31">
        <f t="shared" si="403"/>
        <v>4</v>
      </c>
      <c r="M1809" s="31">
        <f t="shared" si="404"/>
        <v>4</v>
      </c>
      <c r="N1809" s="31">
        <f t="shared" si="405"/>
        <v>3</v>
      </c>
      <c r="O1809" s="26" t="s">
        <v>10024</v>
      </c>
      <c r="P1809" s="26" t="s">
        <v>108</v>
      </c>
      <c r="Q1809" s="27">
        <v>41038</v>
      </c>
      <c r="R1809" s="26" t="s">
        <v>109</v>
      </c>
      <c r="S1809" s="26" t="s">
        <v>217</v>
      </c>
      <c r="T1809" s="26" t="s">
        <v>175</v>
      </c>
      <c r="U1809" s="26" t="s">
        <v>168</v>
      </c>
      <c r="V1809" s="26" t="s">
        <v>169</v>
      </c>
      <c r="W1809" s="26" t="s">
        <v>2386</v>
      </c>
      <c r="X1809" s="26" t="s">
        <v>9979</v>
      </c>
      <c r="Y1809" s="26" t="s">
        <v>9980</v>
      </c>
      <c r="Z1809" s="26" t="s">
        <v>9981</v>
      </c>
      <c r="AA1809" s="24"/>
      <c r="AB1809" s="26" t="s">
        <v>117</v>
      </c>
      <c r="AC1809" s="28">
        <v>9000</v>
      </c>
      <c r="AD1809" s="26" t="s">
        <v>5867</v>
      </c>
      <c r="AE1809" s="26" t="s">
        <v>174</v>
      </c>
      <c r="AF1809" s="26" t="s">
        <v>120</v>
      </c>
      <c r="AG1809" s="26" t="s">
        <v>333</v>
      </c>
      <c r="AH1809" s="26" t="s">
        <v>143</v>
      </c>
      <c r="AI1809" s="28">
        <v>9000</v>
      </c>
      <c r="AJ1809" s="24"/>
      <c r="AK1809" s="26" t="s">
        <v>10025</v>
      </c>
      <c r="AL1809" s="26" t="s">
        <v>10026</v>
      </c>
      <c r="AM1809" s="26" t="s">
        <v>10027</v>
      </c>
      <c r="AN1809" s="26" t="s">
        <v>10028</v>
      </c>
      <c r="AO1809" s="26" t="s">
        <v>10029</v>
      </c>
      <c r="AP1809" s="24"/>
      <c r="AQ1809" s="24"/>
      <c r="AR1809" s="24"/>
      <c r="AS1809" s="24"/>
      <c r="AT1809" s="26" t="s">
        <v>10030</v>
      </c>
      <c r="AU1809" s="24"/>
      <c r="AV1809" s="24"/>
      <c r="AW1809" s="28">
        <v>49719</v>
      </c>
      <c r="AX1809" s="26">
        <v>250</v>
      </c>
      <c r="AY1809" s="28">
        <v>75</v>
      </c>
      <c r="AZ1809" s="28">
        <v>50</v>
      </c>
      <c r="BA1809" s="26">
        <v>0</v>
      </c>
      <c r="BB1809" s="26" t="s">
        <v>148</v>
      </c>
      <c r="BC1809" s="26" t="s">
        <v>3779</v>
      </c>
      <c r="BD1809" s="26" t="s">
        <v>125</v>
      </c>
      <c r="BE1809" s="24"/>
      <c r="BF1809" s="26" t="s">
        <v>10031</v>
      </c>
      <c r="BG1809" s="26" t="s">
        <v>357</v>
      </c>
      <c r="BH1809" s="26" t="s">
        <v>3838</v>
      </c>
      <c r="BI1809" s="26" t="s">
        <v>2386</v>
      </c>
      <c r="BJ1809" s="26" t="s">
        <v>10032</v>
      </c>
      <c r="BK1809" s="26" t="s">
        <v>395</v>
      </c>
      <c r="BL1809" s="26" t="s">
        <v>10033</v>
      </c>
      <c r="BM1809" s="26" t="s">
        <v>589</v>
      </c>
      <c r="BN1809" s="24"/>
      <c r="BO1809" s="24"/>
      <c r="BP1809" s="24"/>
      <c r="BQ1809" s="24"/>
      <c r="BR1809" s="26">
        <v>2</v>
      </c>
      <c r="BS1809" s="26">
        <v>1</v>
      </c>
      <c r="BT1809" s="26">
        <v>3</v>
      </c>
      <c r="BU1809" s="26">
        <v>3</v>
      </c>
      <c r="BV1809" s="26">
        <v>4</v>
      </c>
      <c r="BW1809" s="26">
        <v>3</v>
      </c>
      <c r="BX1809" s="26">
        <v>4</v>
      </c>
      <c r="BY1809" s="26">
        <v>4</v>
      </c>
      <c r="BZ1809" s="24"/>
      <c r="CA1809" s="24"/>
      <c r="CB1809" s="24"/>
      <c r="CC1809" s="24"/>
      <c r="CD1809" s="24"/>
      <c r="CE1809" s="24"/>
      <c r="CF1809" s="24"/>
      <c r="CG1809" s="24"/>
      <c r="CH1809" s="24"/>
      <c r="CI1809" s="24"/>
      <c r="CJ1809" s="24"/>
      <c r="CK1809" s="24"/>
      <c r="CL1809" s="24"/>
      <c r="CM1809" s="24"/>
      <c r="CN1809" s="24"/>
      <c r="CO1809" s="24"/>
      <c r="CP1809" s="24"/>
      <c r="CQ1809" s="24"/>
      <c r="CR1809" s="24"/>
      <c r="CS1809" s="24"/>
      <c r="CT1809" s="24"/>
      <c r="CU1809" s="24"/>
      <c r="CV1809" s="24"/>
      <c r="CW1809" s="24"/>
      <c r="CX1809" s="24"/>
      <c r="CY1809" s="24"/>
      <c r="CZ1809" s="24"/>
      <c r="DA1809" s="24"/>
      <c r="DB1809" s="24"/>
      <c r="DC1809" s="24"/>
      <c r="DD1809" s="24"/>
      <c r="DE1809" s="24"/>
      <c r="DF1809" s="26" t="s">
        <v>139</v>
      </c>
      <c r="DG1809" s="26" t="s">
        <v>139</v>
      </c>
      <c r="DH1809" s="26" t="s">
        <v>120</v>
      </c>
      <c r="DI1809" s="26" t="s">
        <v>139</v>
      </c>
      <c r="DJ1809" s="26" t="s">
        <v>139</v>
      </c>
      <c r="DK1809" s="26" t="s">
        <v>139</v>
      </c>
      <c r="DL1809" s="26" t="s">
        <v>139</v>
      </c>
      <c r="DM1809" s="26" t="s">
        <v>139</v>
      </c>
      <c r="DN1809" s="26" t="s">
        <v>139</v>
      </c>
      <c r="DO1809" s="26" t="s">
        <v>139</v>
      </c>
    </row>
    <row r="1810" spans="1:119" ht="20.100000000000001" customHeight="1" x14ac:dyDescent="0.25">
      <c r="A1810" s="29" t="str">
        <f t="shared" si="392"/>
        <v>Maison de la Gare (Station House)1</v>
      </c>
      <c r="B1810" s="29" t="str">
        <f t="shared" si="393"/>
        <v>Maison de la Gare (Station House)</v>
      </c>
      <c r="C1810" s="29">
        <f t="shared" si="394"/>
        <v>1</v>
      </c>
      <c r="D1810" s="30" t="str">
        <f t="shared" si="395"/>
        <v>Africa and the Middle East</v>
      </c>
      <c r="E1810" s="30" t="str">
        <f t="shared" si="396"/>
        <v>St. Louis, Senegal</v>
      </c>
      <c r="F1810" s="31">
        <f t="shared" si="397"/>
        <v>2</v>
      </c>
      <c r="G1810" s="31">
        <f t="shared" si="398"/>
        <v>2</v>
      </c>
      <c r="H1810" s="31">
        <f t="shared" si="399"/>
        <v>1</v>
      </c>
      <c r="I1810" s="31">
        <f t="shared" si="400"/>
        <v>2</v>
      </c>
      <c r="J1810" s="31">
        <f t="shared" si="401"/>
        <v>2</v>
      </c>
      <c r="K1810" s="31">
        <f t="shared" si="402"/>
        <v>1</v>
      </c>
      <c r="L1810" s="31">
        <f t="shared" si="403"/>
        <v>3</v>
      </c>
      <c r="M1810" s="31">
        <f t="shared" si="404"/>
        <v>2</v>
      </c>
      <c r="N1810" s="31">
        <f t="shared" si="405"/>
        <v>1.9</v>
      </c>
      <c r="O1810" s="26" t="s">
        <v>10034</v>
      </c>
      <c r="P1810" s="26" t="s">
        <v>108</v>
      </c>
      <c r="Q1810" s="27">
        <v>40672</v>
      </c>
      <c r="R1810" s="26" t="s">
        <v>155</v>
      </c>
      <c r="S1810" s="26" t="s">
        <v>409</v>
      </c>
      <c r="T1810" s="26" t="s">
        <v>333</v>
      </c>
      <c r="U1810" s="26" t="s">
        <v>168</v>
      </c>
      <c r="V1810" s="26" t="s">
        <v>169</v>
      </c>
      <c r="W1810" s="26" t="s">
        <v>2386</v>
      </c>
      <c r="X1810" s="26" t="s">
        <v>9979</v>
      </c>
      <c r="Y1810" s="26" t="s">
        <v>9980</v>
      </c>
      <c r="Z1810" s="26" t="s">
        <v>9981</v>
      </c>
      <c r="AA1810" s="24"/>
      <c r="AB1810" s="26" t="s">
        <v>117</v>
      </c>
      <c r="AC1810" s="28">
        <v>7000</v>
      </c>
      <c r="AD1810" s="26" t="s">
        <v>5867</v>
      </c>
      <c r="AE1810" s="26" t="s">
        <v>174</v>
      </c>
      <c r="AF1810" s="26" t="s">
        <v>120</v>
      </c>
      <c r="AG1810" s="26" t="s">
        <v>333</v>
      </c>
      <c r="AH1810" s="26" t="s">
        <v>158</v>
      </c>
      <c r="AI1810" s="28">
        <v>7000</v>
      </c>
      <c r="AJ1810" s="24"/>
      <c r="AK1810" s="26" t="s">
        <v>10025</v>
      </c>
      <c r="AL1810" s="26" t="s">
        <v>10026</v>
      </c>
      <c r="AM1810" s="26" t="s">
        <v>10035</v>
      </c>
      <c r="AN1810" s="26" t="s">
        <v>10036</v>
      </c>
      <c r="AO1810" s="26" t="s">
        <v>10037</v>
      </c>
      <c r="AP1810" s="24"/>
      <c r="AQ1810" s="24"/>
      <c r="AR1810" s="24"/>
      <c r="AS1810" s="24"/>
      <c r="AT1810" s="24"/>
      <c r="AU1810" s="24"/>
      <c r="AV1810" s="24"/>
      <c r="AW1810" s="28">
        <v>52174</v>
      </c>
      <c r="AX1810" s="26">
        <v>200</v>
      </c>
      <c r="AY1810" s="28">
        <v>35</v>
      </c>
      <c r="AZ1810" s="28">
        <v>10</v>
      </c>
      <c r="BA1810" s="26">
        <v>0</v>
      </c>
      <c r="BB1810" s="26" t="s">
        <v>148</v>
      </c>
      <c r="BC1810" s="26" t="s">
        <v>3779</v>
      </c>
      <c r="BD1810" s="24"/>
      <c r="BE1810" s="24"/>
      <c r="BF1810" s="26" t="s">
        <v>10031</v>
      </c>
      <c r="BG1810" s="26" t="s">
        <v>357</v>
      </c>
      <c r="BH1810" s="26" t="s">
        <v>10032</v>
      </c>
      <c r="BI1810" s="26" t="s">
        <v>395</v>
      </c>
      <c r="BJ1810" s="24"/>
      <c r="BK1810" s="24"/>
      <c r="BL1810" s="24"/>
      <c r="BM1810" s="24"/>
      <c r="BN1810" s="24"/>
      <c r="BO1810" s="24"/>
      <c r="BP1810" s="24"/>
      <c r="BQ1810" s="24"/>
      <c r="BR1810" s="26">
        <v>2</v>
      </c>
      <c r="BS1810" s="26">
        <v>2</v>
      </c>
      <c r="BT1810" s="26">
        <v>1</v>
      </c>
      <c r="BU1810" s="26">
        <v>2</v>
      </c>
      <c r="BV1810" s="26">
        <v>2</v>
      </c>
      <c r="BW1810" s="26">
        <v>1</v>
      </c>
      <c r="BX1810" s="26">
        <v>3</v>
      </c>
      <c r="BY1810" s="26">
        <v>2</v>
      </c>
      <c r="BZ1810" s="24"/>
      <c r="CA1810" s="24"/>
      <c r="CB1810" s="24"/>
      <c r="CC1810" s="24"/>
      <c r="CD1810" s="24"/>
      <c r="CE1810" s="24"/>
      <c r="CF1810" s="24"/>
      <c r="CG1810" s="24"/>
      <c r="CH1810" s="24"/>
      <c r="CI1810" s="24"/>
      <c r="CJ1810" s="24"/>
      <c r="CK1810" s="24"/>
      <c r="CL1810" s="24"/>
      <c r="CM1810" s="24"/>
      <c r="CN1810" s="24"/>
      <c r="CO1810" s="24"/>
      <c r="CP1810" s="24"/>
      <c r="CQ1810" s="24"/>
      <c r="CR1810" s="24"/>
      <c r="CS1810" s="24"/>
      <c r="CT1810" s="24"/>
      <c r="CU1810" s="24"/>
      <c r="CV1810" s="24"/>
      <c r="CW1810" s="24"/>
      <c r="CX1810" s="24"/>
      <c r="CY1810" s="24"/>
      <c r="CZ1810" s="24"/>
      <c r="DA1810" s="24"/>
      <c r="DB1810" s="24"/>
      <c r="DC1810" s="24"/>
      <c r="DD1810" s="24"/>
      <c r="DE1810" s="24"/>
      <c r="DF1810" s="26" t="s">
        <v>120</v>
      </c>
      <c r="DG1810" s="26" t="s">
        <v>120</v>
      </c>
      <c r="DH1810" s="26" t="s">
        <v>139</v>
      </c>
      <c r="DI1810" s="26" t="s">
        <v>139</v>
      </c>
      <c r="DJ1810" s="26" t="s">
        <v>139</v>
      </c>
      <c r="DK1810" s="26" t="s">
        <v>139</v>
      </c>
      <c r="DL1810" s="26" t="s">
        <v>139</v>
      </c>
      <c r="DM1810" s="26" t="s">
        <v>139</v>
      </c>
      <c r="DN1810" s="26" t="s">
        <v>139</v>
      </c>
      <c r="DO1810" s="26" t="s">
        <v>139</v>
      </c>
    </row>
    <row r="1811" spans="1:119" ht="20.100000000000001" customHeight="1" x14ac:dyDescent="0.25">
      <c r="A1811" s="29" t="str">
        <f t="shared" si="392"/>
        <v>Make a Difference4</v>
      </c>
      <c r="B1811" s="29" t="str">
        <f t="shared" si="393"/>
        <v>Make a Difference</v>
      </c>
      <c r="C1811" s="29">
        <f t="shared" si="394"/>
        <v>4</v>
      </c>
      <c r="D1811" s="30" t="str">
        <f t="shared" si="395"/>
        <v>South Asia</v>
      </c>
      <c r="E1811" s="30" t="str">
        <f t="shared" si="396"/>
        <v>Cochin, India</v>
      </c>
      <c r="F1811" s="31">
        <f t="shared" si="397"/>
        <v>4</v>
      </c>
      <c r="G1811" s="31">
        <f t="shared" si="398"/>
        <v>3</v>
      </c>
      <c r="H1811" s="31">
        <f t="shared" si="399"/>
        <v>3</v>
      </c>
      <c r="I1811" s="31">
        <f t="shared" si="400"/>
        <v>3</v>
      </c>
      <c r="J1811" s="31">
        <f t="shared" si="401"/>
        <v>3</v>
      </c>
      <c r="K1811" s="31">
        <f t="shared" si="402"/>
        <v>4</v>
      </c>
      <c r="L1811" s="31">
        <f t="shared" si="403"/>
        <v>3</v>
      </c>
      <c r="M1811" s="31">
        <f t="shared" si="404"/>
        <v>5</v>
      </c>
      <c r="N1811" s="31">
        <f t="shared" si="405"/>
        <v>3.5</v>
      </c>
      <c r="O1811" s="26" t="s">
        <v>10038</v>
      </c>
      <c r="P1811" s="26" t="s">
        <v>108</v>
      </c>
      <c r="Q1811" s="27">
        <v>41771</v>
      </c>
      <c r="R1811" s="26" t="s">
        <v>166</v>
      </c>
      <c r="S1811" s="26" t="s">
        <v>193</v>
      </c>
      <c r="T1811" s="26" t="s">
        <v>194</v>
      </c>
      <c r="U1811" s="26" t="s">
        <v>112</v>
      </c>
      <c r="V1811" s="26" t="s">
        <v>225</v>
      </c>
      <c r="W1811" s="26" t="s">
        <v>226</v>
      </c>
      <c r="X1811" s="26" t="s">
        <v>10039</v>
      </c>
      <c r="Y1811" s="26" t="s">
        <v>10040</v>
      </c>
      <c r="Z1811" s="24"/>
      <c r="AA1811" s="24"/>
      <c r="AB1811" s="26" t="s">
        <v>117</v>
      </c>
      <c r="AC1811" s="28">
        <v>25000</v>
      </c>
      <c r="AD1811" s="24"/>
      <c r="AE1811" s="26" t="s">
        <v>249</v>
      </c>
      <c r="AF1811" s="26" t="s">
        <v>120</v>
      </c>
      <c r="AG1811" s="26" t="s">
        <v>333</v>
      </c>
      <c r="AH1811" s="26" t="s">
        <v>185</v>
      </c>
      <c r="AI1811" s="28">
        <v>25000</v>
      </c>
      <c r="AJ1811" s="26" t="s">
        <v>10041</v>
      </c>
      <c r="AK1811" s="26" t="s">
        <v>10042</v>
      </c>
      <c r="AL1811" s="26" t="s">
        <v>10043</v>
      </c>
      <c r="AM1811" s="24"/>
      <c r="AN1811" s="24"/>
      <c r="AO1811" s="24"/>
      <c r="AP1811" s="24"/>
      <c r="AQ1811" s="26" t="s">
        <v>10044</v>
      </c>
      <c r="AR1811" s="24"/>
      <c r="AS1811" s="24"/>
      <c r="AT1811" s="24"/>
      <c r="AU1811" s="24"/>
      <c r="AV1811" s="24"/>
      <c r="AW1811" s="28">
        <v>350000</v>
      </c>
      <c r="AX1811" s="26">
        <v>5000</v>
      </c>
      <c r="AY1811" s="28">
        <v>1555</v>
      </c>
      <c r="AZ1811" s="28">
        <v>1555</v>
      </c>
      <c r="BA1811" s="26">
        <v>0</v>
      </c>
      <c r="BB1811" s="26" t="s">
        <v>241</v>
      </c>
      <c r="BC1811" s="26" t="s">
        <v>10045</v>
      </c>
      <c r="BD1811" s="26" t="s">
        <v>378</v>
      </c>
      <c r="BE1811" s="26" t="s">
        <v>10046</v>
      </c>
      <c r="BF1811" s="24"/>
      <c r="BG1811" s="24"/>
      <c r="BH1811" s="24"/>
      <c r="BI1811" s="24"/>
      <c r="BJ1811" s="24"/>
      <c r="BK1811" s="24"/>
      <c r="BL1811" s="24"/>
      <c r="BM1811" s="24"/>
      <c r="BN1811" s="24"/>
      <c r="BO1811" s="24"/>
      <c r="BP1811" s="24"/>
      <c r="BQ1811" s="24"/>
      <c r="BR1811" s="26">
        <v>4</v>
      </c>
      <c r="BS1811" s="26">
        <v>3</v>
      </c>
      <c r="BT1811" s="26">
        <v>3</v>
      </c>
      <c r="BU1811" s="26">
        <v>3</v>
      </c>
      <c r="BV1811" s="26">
        <v>3</v>
      </c>
      <c r="BW1811" s="26">
        <v>4</v>
      </c>
      <c r="BX1811" s="26">
        <v>3</v>
      </c>
      <c r="BY1811" s="26">
        <v>5</v>
      </c>
      <c r="BZ1811" s="24"/>
      <c r="CA1811" s="24"/>
      <c r="CB1811" s="24"/>
      <c r="CC1811" s="24"/>
      <c r="CD1811" s="24"/>
      <c r="CE1811" s="24"/>
      <c r="CF1811" s="24"/>
      <c r="CG1811" s="24"/>
      <c r="CH1811" s="24"/>
      <c r="CI1811" s="24"/>
      <c r="CJ1811" s="24"/>
      <c r="CK1811" s="24"/>
      <c r="CL1811" s="24"/>
      <c r="CM1811" s="24"/>
      <c r="CN1811" s="24"/>
      <c r="CO1811" s="24"/>
      <c r="CP1811" s="24"/>
      <c r="CQ1811" s="24"/>
      <c r="CR1811" s="24"/>
      <c r="CS1811" s="24"/>
      <c r="CT1811" s="24"/>
      <c r="CU1811" s="24"/>
      <c r="CV1811" s="24"/>
      <c r="CW1811" s="24"/>
      <c r="CX1811" s="24"/>
      <c r="CY1811" s="24"/>
      <c r="CZ1811" s="24"/>
      <c r="DA1811" s="24"/>
      <c r="DB1811" s="24"/>
      <c r="DC1811" s="24"/>
      <c r="DD1811" s="24"/>
      <c r="DE1811" s="24"/>
      <c r="DF1811" s="26" t="s">
        <v>139</v>
      </c>
      <c r="DG1811" s="26" t="s">
        <v>139</v>
      </c>
      <c r="DH1811" s="26" t="s">
        <v>120</v>
      </c>
      <c r="DI1811" s="26" t="s">
        <v>139</v>
      </c>
      <c r="DJ1811" s="26" t="s">
        <v>139</v>
      </c>
      <c r="DK1811" s="26" t="s">
        <v>139</v>
      </c>
      <c r="DL1811" s="26" t="s">
        <v>139</v>
      </c>
      <c r="DM1811" s="26" t="s">
        <v>139</v>
      </c>
      <c r="DN1811" s="26" t="s">
        <v>139</v>
      </c>
      <c r="DO1811" s="26" t="s">
        <v>139</v>
      </c>
    </row>
    <row r="1812" spans="1:119" ht="20.100000000000001" customHeight="1" x14ac:dyDescent="0.25">
      <c r="A1812" s="29" t="str">
        <f t="shared" si="392"/>
        <v>Make a Difference3</v>
      </c>
      <c r="B1812" s="29" t="str">
        <f t="shared" si="393"/>
        <v>Make a Difference</v>
      </c>
      <c r="C1812" s="29">
        <f t="shared" si="394"/>
        <v>3</v>
      </c>
      <c r="D1812" s="30" t="str">
        <f t="shared" si="395"/>
        <v>South Asia</v>
      </c>
      <c r="E1812" s="30" t="str">
        <f t="shared" si="396"/>
        <v>Cochin, India</v>
      </c>
      <c r="F1812" s="31">
        <f t="shared" si="397"/>
        <v>3</v>
      </c>
      <c r="G1812" s="31">
        <f t="shared" si="398"/>
        <v>3</v>
      </c>
      <c r="H1812" s="31">
        <f t="shared" si="399"/>
        <v>3</v>
      </c>
      <c r="I1812" s="31">
        <f t="shared" si="400"/>
        <v>4</v>
      </c>
      <c r="J1812" s="31">
        <f t="shared" si="401"/>
        <v>2</v>
      </c>
      <c r="K1812" s="31">
        <f t="shared" si="402"/>
        <v>3</v>
      </c>
      <c r="L1812" s="31">
        <f t="shared" si="403"/>
        <v>3</v>
      </c>
      <c r="M1812" s="31">
        <f t="shared" si="404"/>
        <v>4</v>
      </c>
      <c r="N1812" s="31">
        <f t="shared" si="405"/>
        <v>3.1</v>
      </c>
      <c r="O1812" s="26" t="s">
        <v>10047</v>
      </c>
      <c r="P1812" s="26" t="s">
        <v>108</v>
      </c>
      <c r="Q1812" s="27">
        <v>41400</v>
      </c>
      <c r="R1812" s="26" t="s">
        <v>109</v>
      </c>
      <c r="S1812" s="26" t="s">
        <v>206</v>
      </c>
      <c r="T1812" s="26" t="s">
        <v>207</v>
      </c>
      <c r="U1812" s="26" t="s">
        <v>112</v>
      </c>
      <c r="V1812" s="26" t="s">
        <v>225</v>
      </c>
      <c r="W1812" s="26" t="s">
        <v>226</v>
      </c>
      <c r="X1812" s="26" t="s">
        <v>10039</v>
      </c>
      <c r="Y1812" s="26" t="s">
        <v>10040</v>
      </c>
      <c r="Z1812" s="24"/>
      <c r="AA1812" s="24"/>
      <c r="AB1812" s="26" t="s">
        <v>117</v>
      </c>
      <c r="AC1812" s="28">
        <v>18000</v>
      </c>
      <c r="AD1812" s="24"/>
      <c r="AE1812" s="26" t="s">
        <v>249</v>
      </c>
      <c r="AF1812" s="26" t="s">
        <v>120</v>
      </c>
      <c r="AG1812" s="26" t="s">
        <v>333</v>
      </c>
      <c r="AH1812" s="26" t="s">
        <v>121</v>
      </c>
      <c r="AI1812" s="28">
        <v>18000</v>
      </c>
      <c r="AJ1812" s="26" t="s">
        <v>10048</v>
      </c>
      <c r="AK1812" s="26" t="s">
        <v>10049</v>
      </c>
      <c r="AL1812" s="26" t="s">
        <v>10043</v>
      </c>
      <c r="AM1812" s="24"/>
      <c r="AN1812" s="24"/>
      <c r="AO1812" s="24"/>
      <c r="AP1812" s="24"/>
      <c r="AQ1812" s="24"/>
      <c r="AR1812" s="24"/>
      <c r="AS1812" s="24"/>
      <c r="AT1812" s="24"/>
      <c r="AU1812" s="24"/>
      <c r="AV1812" s="24"/>
      <c r="AW1812" s="28">
        <v>288465</v>
      </c>
      <c r="AX1812" s="26">
        <v>4500</v>
      </c>
      <c r="AY1812" s="28">
        <v>3500</v>
      </c>
      <c r="AZ1812" s="28">
        <v>1874</v>
      </c>
      <c r="BA1812" s="26">
        <v>0</v>
      </c>
      <c r="BB1812" s="26" t="s">
        <v>241</v>
      </c>
      <c r="BC1812" s="26" t="s">
        <v>10045</v>
      </c>
      <c r="BD1812" s="26" t="s">
        <v>125</v>
      </c>
      <c r="BE1812" s="24"/>
      <c r="BF1812" s="26" t="s">
        <v>10050</v>
      </c>
      <c r="BG1812" s="26" t="s">
        <v>226</v>
      </c>
      <c r="BH1812" s="26" t="s">
        <v>10051</v>
      </c>
      <c r="BI1812" s="26" t="s">
        <v>191</v>
      </c>
      <c r="BJ1812" s="26" t="s">
        <v>10052</v>
      </c>
      <c r="BK1812" s="26" t="s">
        <v>226</v>
      </c>
      <c r="BL1812" s="26" t="s">
        <v>10053</v>
      </c>
      <c r="BM1812" s="26" t="s">
        <v>191</v>
      </c>
      <c r="BN1812" s="24"/>
      <c r="BO1812" s="24"/>
      <c r="BP1812" s="24"/>
      <c r="BQ1812" s="24"/>
      <c r="BR1812" s="26">
        <v>3</v>
      </c>
      <c r="BS1812" s="26">
        <v>3</v>
      </c>
      <c r="BT1812" s="26">
        <v>3</v>
      </c>
      <c r="BU1812" s="26">
        <v>4</v>
      </c>
      <c r="BV1812" s="26">
        <v>2</v>
      </c>
      <c r="BW1812" s="26">
        <v>3</v>
      </c>
      <c r="BX1812" s="26">
        <v>3</v>
      </c>
      <c r="BY1812" s="26">
        <v>4</v>
      </c>
      <c r="BZ1812" s="24"/>
      <c r="CA1812" s="24"/>
      <c r="CB1812" s="24"/>
      <c r="CC1812" s="24"/>
      <c r="CD1812" s="24"/>
      <c r="CE1812" s="24"/>
      <c r="CF1812" s="24"/>
      <c r="CG1812" s="24"/>
      <c r="CH1812" s="24"/>
      <c r="CI1812" s="24"/>
      <c r="CJ1812" s="24"/>
      <c r="CK1812" s="24"/>
      <c r="CL1812" s="24"/>
      <c r="CM1812" s="24"/>
      <c r="CN1812" s="24"/>
      <c r="CO1812" s="24"/>
      <c r="CP1812" s="24"/>
      <c r="CQ1812" s="24"/>
      <c r="CR1812" s="24"/>
      <c r="CS1812" s="24"/>
      <c r="CT1812" s="24"/>
      <c r="CU1812" s="24"/>
      <c r="CV1812" s="24"/>
      <c r="CW1812" s="24"/>
      <c r="CX1812" s="24"/>
      <c r="CY1812" s="24"/>
      <c r="CZ1812" s="24"/>
      <c r="DA1812" s="24"/>
      <c r="DB1812" s="24"/>
      <c r="DC1812" s="24"/>
      <c r="DD1812" s="24"/>
      <c r="DE1812" s="24"/>
      <c r="DF1812" s="26" t="s">
        <v>139</v>
      </c>
      <c r="DG1812" s="26" t="s">
        <v>120</v>
      </c>
      <c r="DH1812" s="26" t="s">
        <v>120</v>
      </c>
      <c r="DI1812" s="26" t="s">
        <v>139</v>
      </c>
      <c r="DJ1812" s="26" t="s">
        <v>139</v>
      </c>
      <c r="DK1812" s="26" t="s">
        <v>139</v>
      </c>
      <c r="DL1812" s="26" t="s">
        <v>139</v>
      </c>
      <c r="DM1812" s="26" t="s">
        <v>139</v>
      </c>
      <c r="DN1812" s="26" t="s">
        <v>139</v>
      </c>
      <c r="DO1812" s="26" t="s">
        <v>139</v>
      </c>
    </row>
    <row r="1813" spans="1:119" ht="20.100000000000001" customHeight="1" x14ac:dyDescent="0.25">
      <c r="A1813" s="29" t="str">
        <f t="shared" si="392"/>
        <v>Make a Difference2</v>
      </c>
      <c r="B1813" s="29" t="str">
        <f t="shared" si="393"/>
        <v>Make a Difference</v>
      </c>
      <c r="C1813" s="29">
        <f t="shared" si="394"/>
        <v>2</v>
      </c>
      <c r="D1813" s="30" t="str">
        <f t="shared" si="395"/>
        <v>South Asia</v>
      </c>
      <c r="E1813" s="30" t="str">
        <f t="shared" si="396"/>
        <v>Cochin, India</v>
      </c>
      <c r="F1813" s="31">
        <f t="shared" si="397"/>
        <v>3</v>
      </c>
      <c r="G1813" s="31">
        <f t="shared" si="398"/>
        <v>4</v>
      </c>
      <c r="H1813" s="31">
        <f t="shared" si="399"/>
        <v>4</v>
      </c>
      <c r="I1813" s="31">
        <f t="shared" si="400"/>
        <v>5</v>
      </c>
      <c r="J1813" s="31">
        <f t="shared" si="401"/>
        <v>3</v>
      </c>
      <c r="K1813" s="31">
        <f t="shared" si="402"/>
        <v>4</v>
      </c>
      <c r="L1813" s="31">
        <f t="shared" si="403"/>
        <v>4</v>
      </c>
      <c r="M1813" s="31">
        <f t="shared" si="404"/>
        <v>5</v>
      </c>
      <c r="N1813" s="31">
        <f t="shared" si="405"/>
        <v>4</v>
      </c>
      <c r="O1813" s="26" t="s">
        <v>10054</v>
      </c>
      <c r="P1813" s="26" t="s">
        <v>108</v>
      </c>
      <c r="Q1813" s="27">
        <v>41038</v>
      </c>
      <c r="R1813" s="26" t="s">
        <v>109</v>
      </c>
      <c r="S1813" s="26" t="s">
        <v>217</v>
      </c>
      <c r="T1813" s="26" t="s">
        <v>175</v>
      </c>
      <c r="U1813" s="26" t="s">
        <v>112</v>
      </c>
      <c r="V1813" s="26" t="s">
        <v>225</v>
      </c>
      <c r="W1813" s="26" t="s">
        <v>226</v>
      </c>
      <c r="X1813" s="26" t="s">
        <v>10039</v>
      </c>
      <c r="Y1813" s="26" t="s">
        <v>10040</v>
      </c>
      <c r="Z1813" s="24"/>
      <c r="AA1813" s="24"/>
      <c r="AB1813" s="26" t="s">
        <v>117</v>
      </c>
      <c r="AC1813" s="28">
        <v>12000</v>
      </c>
      <c r="AD1813" s="24"/>
      <c r="AE1813" s="26" t="s">
        <v>249</v>
      </c>
      <c r="AF1813" s="26" t="s">
        <v>120</v>
      </c>
      <c r="AG1813" s="26" t="s">
        <v>333</v>
      </c>
      <c r="AH1813" s="26" t="s">
        <v>143</v>
      </c>
      <c r="AI1813" s="28">
        <v>12000</v>
      </c>
      <c r="AJ1813" s="24"/>
      <c r="AK1813" s="26" t="s">
        <v>10055</v>
      </c>
      <c r="AL1813" s="26" t="s">
        <v>10056</v>
      </c>
      <c r="AM1813" s="24"/>
      <c r="AN1813" s="24"/>
      <c r="AO1813" s="24"/>
      <c r="AP1813" s="24"/>
      <c r="AQ1813" s="24"/>
      <c r="AR1813" s="24"/>
      <c r="AS1813" s="24"/>
      <c r="AT1813" s="26" t="s">
        <v>10057</v>
      </c>
      <c r="AU1813" s="24"/>
      <c r="AV1813" s="24"/>
      <c r="AW1813" s="28">
        <v>178209</v>
      </c>
      <c r="AX1813" s="26">
        <v>3500</v>
      </c>
      <c r="AY1813" s="28">
        <v>4500</v>
      </c>
      <c r="AZ1813" s="28">
        <v>2625</v>
      </c>
      <c r="BA1813" s="26">
        <v>0</v>
      </c>
      <c r="BB1813" s="26" t="s">
        <v>241</v>
      </c>
      <c r="BC1813" s="26" t="s">
        <v>10045</v>
      </c>
      <c r="BD1813" s="26" t="s">
        <v>125</v>
      </c>
      <c r="BE1813" s="24"/>
      <c r="BF1813" s="26" t="s">
        <v>10052</v>
      </c>
      <c r="BG1813" s="26" t="s">
        <v>226</v>
      </c>
      <c r="BH1813" s="24"/>
      <c r="BI1813" s="24"/>
      <c r="BJ1813" s="24"/>
      <c r="BK1813" s="24"/>
      <c r="BL1813" s="24"/>
      <c r="BM1813" s="24"/>
      <c r="BN1813" s="24"/>
      <c r="BO1813" s="24"/>
      <c r="BP1813" s="24"/>
      <c r="BQ1813" s="24"/>
      <c r="BR1813" s="26">
        <v>3</v>
      </c>
      <c r="BS1813" s="26">
        <v>4</v>
      </c>
      <c r="BT1813" s="26">
        <v>4</v>
      </c>
      <c r="BU1813" s="26">
        <v>5</v>
      </c>
      <c r="BV1813" s="26">
        <v>3</v>
      </c>
      <c r="BW1813" s="26">
        <v>4</v>
      </c>
      <c r="BX1813" s="26">
        <v>4</v>
      </c>
      <c r="BY1813" s="26">
        <v>5</v>
      </c>
      <c r="BZ1813" s="24"/>
      <c r="CA1813" s="24"/>
      <c r="CB1813" s="24"/>
      <c r="CC1813" s="24"/>
      <c r="CD1813" s="24"/>
      <c r="CE1813" s="24"/>
      <c r="CF1813" s="24"/>
      <c r="CG1813" s="24"/>
      <c r="CH1813" s="24"/>
      <c r="CI1813" s="24"/>
      <c r="CJ1813" s="24"/>
      <c r="CK1813" s="24"/>
      <c r="CL1813" s="24"/>
      <c r="CM1813" s="24"/>
      <c r="CN1813" s="24"/>
      <c r="CO1813" s="24"/>
      <c r="CP1813" s="24"/>
      <c r="CQ1813" s="24"/>
      <c r="CR1813" s="24"/>
      <c r="CS1813" s="24"/>
      <c r="CT1813" s="24"/>
      <c r="CU1813" s="24"/>
      <c r="CV1813" s="24"/>
      <c r="CW1813" s="24"/>
      <c r="CX1813" s="24"/>
      <c r="CY1813" s="24"/>
      <c r="CZ1813" s="24"/>
      <c r="DA1813" s="24"/>
      <c r="DB1813" s="24"/>
      <c r="DC1813" s="24"/>
      <c r="DD1813" s="24"/>
      <c r="DE1813" s="24"/>
      <c r="DF1813" s="26" t="s">
        <v>139</v>
      </c>
      <c r="DG1813" s="26" t="s">
        <v>120</v>
      </c>
      <c r="DH1813" s="26" t="s">
        <v>139</v>
      </c>
      <c r="DI1813" s="26" t="s">
        <v>139</v>
      </c>
      <c r="DJ1813" s="26" t="s">
        <v>139</v>
      </c>
      <c r="DK1813" s="26" t="s">
        <v>139</v>
      </c>
      <c r="DL1813" s="26" t="s">
        <v>139</v>
      </c>
      <c r="DM1813" s="26" t="s">
        <v>139</v>
      </c>
      <c r="DN1813" s="26" t="s">
        <v>139</v>
      </c>
      <c r="DO1813" s="26" t="s">
        <v>139</v>
      </c>
    </row>
    <row r="1814" spans="1:119" ht="20.100000000000001" customHeight="1" x14ac:dyDescent="0.25">
      <c r="A1814" s="29" t="str">
        <f t="shared" si="392"/>
        <v>Make a Difference1</v>
      </c>
      <c r="B1814" s="29" t="str">
        <f t="shared" si="393"/>
        <v>Make a Difference</v>
      </c>
      <c r="C1814" s="29">
        <f t="shared" si="394"/>
        <v>1</v>
      </c>
      <c r="D1814" s="30" t="str">
        <f t="shared" si="395"/>
        <v>South Asia</v>
      </c>
      <c r="E1814" s="30" t="str">
        <f t="shared" si="396"/>
        <v>Cochin, India</v>
      </c>
      <c r="F1814" s="31">
        <f t="shared" si="397"/>
        <v>2</v>
      </c>
      <c r="G1814" s="31">
        <f t="shared" si="398"/>
        <v>2</v>
      </c>
      <c r="H1814" s="31">
        <f t="shared" si="399"/>
        <v>2</v>
      </c>
      <c r="I1814" s="31">
        <f t="shared" si="400"/>
        <v>2</v>
      </c>
      <c r="J1814" s="31">
        <f t="shared" si="401"/>
        <v>2</v>
      </c>
      <c r="K1814" s="31">
        <f t="shared" si="402"/>
        <v>2</v>
      </c>
      <c r="L1814" s="31">
        <f t="shared" si="403"/>
        <v>3</v>
      </c>
      <c r="M1814" s="31">
        <f t="shared" si="404"/>
        <v>3</v>
      </c>
      <c r="N1814" s="31">
        <f t="shared" si="405"/>
        <v>2.2999999999999998</v>
      </c>
      <c r="O1814" s="26" t="s">
        <v>10058</v>
      </c>
      <c r="P1814" s="26" t="s">
        <v>108</v>
      </c>
      <c r="Q1814" s="27">
        <v>40672</v>
      </c>
      <c r="R1814" s="26" t="s">
        <v>155</v>
      </c>
      <c r="S1814" s="26" t="s">
        <v>409</v>
      </c>
      <c r="T1814" s="26" t="s">
        <v>333</v>
      </c>
      <c r="U1814" s="26" t="s">
        <v>112</v>
      </c>
      <c r="V1814" s="26" t="s">
        <v>225</v>
      </c>
      <c r="W1814" s="26" t="s">
        <v>226</v>
      </c>
      <c r="X1814" s="26" t="s">
        <v>10039</v>
      </c>
      <c r="Y1814" s="26" t="s">
        <v>10040</v>
      </c>
      <c r="Z1814" s="24"/>
      <c r="AA1814" s="24"/>
      <c r="AB1814" s="26" t="s">
        <v>117</v>
      </c>
      <c r="AC1814" s="28">
        <v>6000</v>
      </c>
      <c r="AD1814" s="24"/>
      <c r="AE1814" s="26" t="s">
        <v>249</v>
      </c>
      <c r="AF1814" s="26" t="s">
        <v>120</v>
      </c>
      <c r="AG1814" s="26" t="s">
        <v>333</v>
      </c>
      <c r="AH1814" s="26" t="s">
        <v>158</v>
      </c>
      <c r="AI1814" s="28">
        <v>6000</v>
      </c>
      <c r="AJ1814" s="24"/>
      <c r="AK1814" s="26" t="s">
        <v>10059</v>
      </c>
      <c r="AL1814" s="26" t="s">
        <v>10060</v>
      </c>
      <c r="AM1814" s="26" t="s">
        <v>10061</v>
      </c>
      <c r="AN1814" s="26" t="s">
        <v>10062</v>
      </c>
      <c r="AO1814" s="26" t="s">
        <v>10063</v>
      </c>
      <c r="AP1814" s="24"/>
      <c r="AQ1814" s="24"/>
      <c r="AR1814" s="24"/>
      <c r="AS1814" s="24"/>
      <c r="AT1814" s="24"/>
      <c r="AU1814" s="24"/>
      <c r="AV1814" s="24"/>
      <c r="AW1814" s="28">
        <v>41620</v>
      </c>
      <c r="AX1814" s="26">
        <v>2500</v>
      </c>
      <c r="AY1814" s="28">
        <v>2500</v>
      </c>
      <c r="AZ1814" s="28">
        <v>1980</v>
      </c>
      <c r="BA1814" s="26">
        <v>0</v>
      </c>
      <c r="BB1814" s="26" t="s">
        <v>241</v>
      </c>
      <c r="BC1814" s="26" t="s">
        <v>10045</v>
      </c>
      <c r="BD1814" s="24"/>
      <c r="BE1814" s="24"/>
      <c r="BF1814" s="26" t="s">
        <v>10052</v>
      </c>
      <c r="BG1814" s="26" t="s">
        <v>226</v>
      </c>
      <c r="BH1814" s="24"/>
      <c r="BI1814" s="24"/>
      <c r="BJ1814" s="24"/>
      <c r="BK1814" s="24"/>
      <c r="BL1814" s="24"/>
      <c r="BM1814" s="24"/>
      <c r="BN1814" s="24"/>
      <c r="BO1814" s="24"/>
      <c r="BP1814" s="24"/>
      <c r="BQ1814" s="24"/>
      <c r="BR1814" s="26">
        <v>2</v>
      </c>
      <c r="BS1814" s="26">
        <v>2</v>
      </c>
      <c r="BT1814" s="26">
        <v>2</v>
      </c>
      <c r="BU1814" s="26">
        <v>2</v>
      </c>
      <c r="BV1814" s="26">
        <v>2</v>
      </c>
      <c r="BW1814" s="26">
        <v>2</v>
      </c>
      <c r="BX1814" s="26">
        <v>3</v>
      </c>
      <c r="BY1814" s="26">
        <v>3</v>
      </c>
      <c r="BZ1814" s="24"/>
      <c r="CA1814" s="24"/>
      <c r="CB1814" s="24"/>
      <c r="CC1814" s="24"/>
      <c r="CD1814" s="24"/>
      <c r="CE1814" s="24"/>
      <c r="CF1814" s="24"/>
      <c r="CG1814" s="24"/>
      <c r="CH1814" s="24"/>
      <c r="CI1814" s="24"/>
      <c r="CJ1814" s="24"/>
      <c r="CK1814" s="24"/>
      <c r="CL1814" s="24"/>
      <c r="CM1814" s="24"/>
      <c r="CN1814" s="24"/>
      <c r="CO1814" s="24"/>
      <c r="CP1814" s="24"/>
      <c r="CQ1814" s="24"/>
      <c r="CR1814" s="24"/>
      <c r="CS1814" s="24"/>
      <c r="CT1814" s="24"/>
      <c r="CU1814" s="24"/>
      <c r="CV1814" s="24"/>
      <c r="CW1814" s="24"/>
      <c r="CX1814" s="24"/>
      <c r="CY1814" s="24"/>
      <c r="CZ1814" s="24"/>
      <c r="DA1814" s="24"/>
      <c r="DB1814" s="24"/>
      <c r="DC1814" s="24"/>
      <c r="DD1814" s="24"/>
      <c r="DE1814" s="24"/>
      <c r="DF1814" s="26" t="s">
        <v>139</v>
      </c>
      <c r="DG1814" s="26" t="s">
        <v>120</v>
      </c>
      <c r="DH1814" s="26" t="s">
        <v>139</v>
      </c>
      <c r="DI1814" s="26" t="s">
        <v>139</v>
      </c>
      <c r="DJ1814" s="26" t="s">
        <v>139</v>
      </c>
      <c r="DK1814" s="26" t="s">
        <v>139</v>
      </c>
      <c r="DL1814" s="26" t="s">
        <v>139</v>
      </c>
      <c r="DM1814" s="26" t="s">
        <v>139</v>
      </c>
      <c r="DN1814" s="26" t="s">
        <v>139</v>
      </c>
      <c r="DO1814" s="26" t="s">
        <v>139</v>
      </c>
    </row>
    <row r="1815" spans="1:119" ht="20.100000000000001" customHeight="1" x14ac:dyDescent="0.25">
      <c r="A1815" s="29" t="str">
        <f t="shared" si="392"/>
        <v>Making a New United People3</v>
      </c>
      <c r="B1815" s="29" t="str">
        <f t="shared" si="393"/>
        <v>Making a New United People</v>
      </c>
      <c r="C1815" s="29">
        <f t="shared" si="394"/>
        <v>3</v>
      </c>
      <c r="D1815" s="30" t="str">
        <f t="shared" si="395"/>
        <v>North America</v>
      </c>
      <c r="E1815" s="30" t="str">
        <f t="shared" si="396"/>
        <v>Washington, DC, United States</v>
      </c>
      <c r="F1815" s="31">
        <f t="shared" si="397"/>
        <v>2</v>
      </c>
      <c r="G1815" s="31">
        <f t="shared" si="398"/>
        <v>2</v>
      </c>
      <c r="H1815" s="31">
        <f t="shared" si="399"/>
        <v>2</v>
      </c>
      <c r="I1815" s="31">
        <f t="shared" si="400"/>
        <v>3</v>
      </c>
      <c r="J1815" s="31">
        <f t="shared" si="401"/>
        <v>2</v>
      </c>
      <c r="K1815" s="31">
        <f t="shared" si="402"/>
        <v>2</v>
      </c>
      <c r="L1815" s="31">
        <f t="shared" si="403"/>
        <v>4</v>
      </c>
      <c r="M1815" s="31">
        <f t="shared" si="404"/>
        <v>1</v>
      </c>
      <c r="N1815" s="31">
        <f t="shared" si="405"/>
        <v>2.2999999999999998</v>
      </c>
      <c r="O1815" s="26" t="s">
        <v>10064</v>
      </c>
      <c r="P1815" s="26" t="s">
        <v>108</v>
      </c>
      <c r="Q1815" s="27">
        <v>42502</v>
      </c>
      <c r="R1815" s="26" t="s">
        <v>109</v>
      </c>
      <c r="S1815" s="26" t="s">
        <v>184</v>
      </c>
      <c r="T1815" s="26" t="s">
        <v>157</v>
      </c>
      <c r="U1815" s="26" t="s">
        <v>112</v>
      </c>
      <c r="V1815" s="26" t="s">
        <v>1142</v>
      </c>
      <c r="W1815" s="26" t="s">
        <v>211</v>
      </c>
      <c r="X1815" s="26" t="s">
        <v>1143</v>
      </c>
      <c r="Y1815" s="26" t="s">
        <v>10065</v>
      </c>
      <c r="Z1815" s="24"/>
      <c r="AA1815" s="24"/>
      <c r="AB1815" s="26" t="s">
        <v>117</v>
      </c>
      <c r="AC1815" s="28">
        <v>7000</v>
      </c>
      <c r="AD1815" s="26" t="s">
        <v>10066</v>
      </c>
      <c r="AE1815" s="26" t="s">
        <v>9561</v>
      </c>
      <c r="AF1815" s="26" t="s">
        <v>139</v>
      </c>
      <c r="AG1815" s="26" t="s">
        <v>194</v>
      </c>
      <c r="AH1815" s="26" t="s">
        <v>121</v>
      </c>
      <c r="AI1815" s="28">
        <v>7000</v>
      </c>
      <c r="AJ1815" s="26" t="s">
        <v>6702</v>
      </c>
      <c r="AK1815" s="26" t="s">
        <v>10067</v>
      </c>
      <c r="AL1815" s="26" t="s">
        <v>10068</v>
      </c>
      <c r="AM1815" s="24"/>
      <c r="AN1815" s="24"/>
      <c r="AO1815" s="24"/>
      <c r="AP1815" s="24"/>
      <c r="AQ1815" s="24"/>
      <c r="AR1815" s="24"/>
      <c r="AS1815" s="26" t="s">
        <v>10069</v>
      </c>
      <c r="AT1815" s="24"/>
      <c r="AU1815" s="24"/>
      <c r="AV1815" s="24"/>
      <c r="AW1815" s="28">
        <v>44620</v>
      </c>
      <c r="AX1815" s="26">
        <v>250</v>
      </c>
      <c r="AY1815" s="28">
        <v>100</v>
      </c>
      <c r="AZ1815" s="28">
        <v>80</v>
      </c>
      <c r="BA1815" s="26">
        <v>0</v>
      </c>
      <c r="BB1815" s="26" t="s">
        <v>148</v>
      </c>
      <c r="BC1815" s="26" t="s">
        <v>800</v>
      </c>
      <c r="BD1815" s="26" t="s">
        <v>125</v>
      </c>
      <c r="BE1815" s="24"/>
      <c r="BF1815" s="26" t="s">
        <v>10070</v>
      </c>
      <c r="BG1815" s="24"/>
      <c r="BH1815" s="26" t="s">
        <v>10071</v>
      </c>
      <c r="BI1815" s="24"/>
      <c r="BJ1815" s="26" t="s">
        <v>10072</v>
      </c>
      <c r="BK1815" s="24"/>
      <c r="BL1815" s="26" t="s">
        <v>10073</v>
      </c>
      <c r="BM1815" s="24"/>
      <c r="BN1815" s="24"/>
      <c r="BO1815" s="24"/>
      <c r="BP1815" s="24"/>
      <c r="BQ1815" s="24"/>
      <c r="BR1815" s="26">
        <v>2</v>
      </c>
      <c r="BS1815" s="26">
        <v>2</v>
      </c>
      <c r="BT1815" s="26">
        <v>2</v>
      </c>
      <c r="BU1815" s="26">
        <v>3</v>
      </c>
      <c r="BV1815" s="26">
        <v>2</v>
      </c>
      <c r="BW1815" s="26">
        <v>2</v>
      </c>
      <c r="BX1815" s="26">
        <v>4</v>
      </c>
      <c r="BY1815" s="26">
        <v>1</v>
      </c>
      <c r="BZ1815" s="24"/>
      <c r="CA1815" s="24"/>
      <c r="CB1815" s="24"/>
      <c r="CC1815" s="24"/>
      <c r="CD1815" s="24"/>
      <c r="CE1815" s="24"/>
      <c r="CF1815" s="24"/>
      <c r="CG1815" s="24"/>
      <c r="CH1815" s="24"/>
      <c r="CI1815" s="24"/>
      <c r="CJ1815" s="24"/>
      <c r="CK1815" s="24"/>
      <c r="CL1815" s="24"/>
      <c r="CM1815" s="24"/>
      <c r="CN1815" s="24"/>
      <c r="CO1815" s="24"/>
      <c r="CP1815" s="24"/>
      <c r="CQ1815" s="24"/>
      <c r="CR1815" s="24"/>
      <c r="CS1815" s="24"/>
      <c r="CT1815" s="24"/>
      <c r="CU1815" s="24"/>
      <c r="CV1815" s="24"/>
      <c r="CW1815" s="24"/>
      <c r="CX1815" s="24"/>
      <c r="CY1815" s="24"/>
      <c r="CZ1815" s="24"/>
      <c r="DA1815" s="24"/>
      <c r="DB1815" s="24"/>
      <c r="DC1815" s="24"/>
      <c r="DD1815" s="24"/>
      <c r="DE1815" s="24"/>
      <c r="DF1815" s="26" t="s">
        <v>139</v>
      </c>
      <c r="DG1815" s="26" t="s">
        <v>120</v>
      </c>
      <c r="DH1815" s="26" t="s">
        <v>120</v>
      </c>
      <c r="DI1815" s="26" t="s">
        <v>120</v>
      </c>
      <c r="DJ1815" s="26" t="s">
        <v>139</v>
      </c>
      <c r="DK1815" s="26" t="s">
        <v>139</v>
      </c>
      <c r="DL1815" s="26" t="s">
        <v>139</v>
      </c>
      <c r="DM1815" s="26" t="s">
        <v>139</v>
      </c>
      <c r="DN1815" s="26" t="s">
        <v>139</v>
      </c>
      <c r="DO1815" s="26" t="s">
        <v>139</v>
      </c>
    </row>
    <row r="1816" spans="1:119" ht="20.100000000000001" customHeight="1" x14ac:dyDescent="0.25">
      <c r="A1816" s="29" t="str">
        <f t="shared" si="392"/>
        <v/>
      </c>
      <c r="B1816" s="29" t="str">
        <f t="shared" si="393"/>
        <v>Making a New United People</v>
      </c>
      <c r="C1816" s="29">
        <f t="shared" si="394"/>
        <v>0</v>
      </c>
      <c r="D1816" s="30" t="str">
        <f t="shared" si="395"/>
        <v>North America</v>
      </c>
      <c r="E1816" s="30" t="str">
        <f t="shared" si="396"/>
        <v>Washington, DC, United States</v>
      </c>
      <c r="F1816" s="31">
        <f t="shared" si="397"/>
        <v>0</v>
      </c>
      <c r="G1816" s="31">
        <f t="shared" si="398"/>
        <v>0</v>
      </c>
      <c r="H1816" s="31">
        <f t="shared" si="399"/>
        <v>0</v>
      </c>
      <c r="I1816" s="31">
        <f t="shared" si="400"/>
        <v>0</v>
      </c>
      <c r="J1816" s="31">
        <f t="shared" si="401"/>
        <v>0</v>
      </c>
      <c r="K1816" s="31">
        <f t="shared" si="402"/>
        <v>0</v>
      </c>
      <c r="L1816" s="31">
        <f t="shared" si="403"/>
        <v>0</v>
      </c>
      <c r="M1816" s="31">
        <f t="shared" si="404"/>
        <v>0</v>
      </c>
      <c r="N1816" s="31">
        <f t="shared" si="405"/>
        <v>0</v>
      </c>
      <c r="O1816" s="26" t="s">
        <v>16261</v>
      </c>
      <c r="P1816" s="26" t="s">
        <v>108</v>
      </c>
      <c r="Q1816" s="27">
        <v>42027</v>
      </c>
      <c r="R1816" s="24"/>
      <c r="S1816" s="24"/>
      <c r="T1816" s="26" t="s">
        <v>278</v>
      </c>
      <c r="U1816" s="24"/>
      <c r="V1816" s="26" t="s">
        <v>1142</v>
      </c>
      <c r="W1816" s="26" t="s">
        <v>211</v>
      </c>
      <c r="X1816" s="26" t="s">
        <v>1143</v>
      </c>
      <c r="Y1816" s="26" t="s">
        <v>10065</v>
      </c>
      <c r="Z1816" s="24"/>
      <c r="AA1816" s="24"/>
      <c r="AB1816" s="26" t="s">
        <v>15736</v>
      </c>
      <c r="AC1816" s="28">
        <v>420</v>
      </c>
      <c r="AD1816" s="26" t="s">
        <v>10066</v>
      </c>
      <c r="AE1816" s="26" t="s">
        <v>9561</v>
      </c>
      <c r="AF1816" s="26" t="s">
        <v>139</v>
      </c>
      <c r="AG1816" s="26" t="s">
        <v>194</v>
      </c>
      <c r="AH1816" s="24"/>
      <c r="AI1816" s="28">
        <v>420</v>
      </c>
      <c r="AJ1816" s="24"/>
      <c r="AK1816" s="24"/>
      <c r="AL1816" s="24"/>
      <c r="AM1816" s="24"/>
      <c r="AN1816" s="24"/>
      <c r="AO1816" s="24"/>
      <c r="AP1816" s="24"/>
      <c r="AQ1816" s="24"/>
      <c r="AR1816" s="24"/>
      <c r="AS1816" s="24"/>
      <c r="AT1816" s="24"/>
      <c r="AU1816" s="24"/>
      <c r="AV1816" s="24"/>
      <c r="AW1816" s="24"/>
      <c r="AX1816" s="24"/>
      <c r="AY1816" s="24"/>
      <c r="AZ1816" s="24"/>
      <c r="BA1816" s="24"/>
      <c r="BB1816" s="24"/>
      <c r="BC1816" s="26" t="s">
        <v>800</v>
      </c>
      <c r="BD1816" s="24"/>
      <c r="BE1816" s="24"/>
      <c r="BF1816" s="24"/>
      <c r="BG1816" s="24"/>
      <c r="BH1816" s="24"/>
      <c r="BI1816" s="24"/>
      <c r="BJ1816" s="24"/>
      <c r="BK1816" s="24"/>
      <c r="BL1816" s="24"/>
      <c r="BM1816" s="24"/>
      <c r="BN1816" s="24"/>
      <c r="BO1816" s="24"/>
      <c r="BP1816" s="24"/>
      <c r="BQ1816" s="24"/>
      <c r="BR1816" s="24"/>
      <c r="BS1816" s="24"/>
      <c r="BT1816" s="24"/>
      <c r="BU1816" s="24"/>
      <c r="BV1816" s="24"/>
      <c r="BW1816" s="24"/>
      <c r="BX1816" s="24"/>
      <c r="BY1816" s="24"/>
      <c r="BZ1816" s="24"/>
      <c r="CA1816" s="24"/>
      <c r="CB1816" s="24"/>
      <c r="CC1816" s="24"/>
      <c r="CD1816" s="24"/>
      <c r="CE1816" s="24"/>
      <c r="CF1816" s="24"/>
      <c r="CG1816" s="24"/>
      <c r="CH1816" s="24"/>
      <c r="CI1816" s="24"/>
      <c r="CJ1816" s="24"/>
      <c r="CK1816" s="24"/>
      <c r="CL1816" s="24"/>
      <c r="CM1816" s="24"/>
      <c r="CN1816" s="24"/>
      <c r="CO1816" s="24"/>
      <c r="CP1816" s="24"/>
      <c r="CQ1816" s="24"/>
      <c r="CR1816" s="24"/>
      <c r="CS1816" s="24"/>
      <c r="CT1816" s="24"/>
      <c r="CU1816" s="24"/>
      <c r="CV1816" s="24"/>
      <c r="CW1816" s="24"/>
      <c r="CX1816" s="24"/>
      <c r="CY1816" s="24"/>
      <c r="CZ1816" s="24"/>
      <c r="DA1816" s="24"/>
      <c r="DB1816" s="24"/>
      <c r="DC1816" s="24"/>
      <c r="DD1816" s="24"/>
      <c r="DE1816" s="24"/>
      <c r="DF1816" s="26" t="s">
        <v>139</v>
      </c>
      <c r="DG1816" s="26" t="s">
        <v>139</v>
      </c>
      <c r="DH1816" s="26" t="s">
        <v>139</v>
      </c>
      <c r="DI1816" s="26" t="s">
        <v>139</v>
      </c>
      <c r="DJ1816" s="26" t="s">
        <v>139</v>
      </c>
      <c r="DK1816" s="26" t="s">
        <v>139</v>
      </c>
      <c r="DL1816" s="26" t="s">
        <v>139</v>
      </c>
      <c r="DM1816" s="26" t="s">
        <v>139</v>
      </c>
      <c r="DN1816" s="26" t="s">
        <v>139</v>
      </c>
      <c r="DO1816" s="26" t="s">
        <v>139</v>
      </c>
    </row>
    <row r="1817" spans="1:119" ht="20.100000000000001" customHeight="1" x14ac:dyDescent="0.25">
      <c r="A1817" s="29" t="str">
        <f t="shared" si="392"/>
        <v>Making a New United People2</v>
      </c>
      <c r="B1817" s="29" t="str">
        <f t="shared" si="393"/>
        <v>Making a New United People</v>
      </c>
      <c r="C1817" s="29">
        <f t="shared" si="394"/>
        <v>2</v>
      </c>
      <c r="D1817" s="30" t="str">
        <f t="shared" si="395"/>
        <v>North America</v>
      </c>
      <c r="E1817" s="30" t="str">
        <f t="shared" si="396"/>
        <v>Washington, DC, United States</v>
      </c>
      <c r="F1817" s="31">
        <f t="shared" si="397"/>
        <v>2</v>
      </c>
      <c r="G1817" s="31">
        <f t="shared" si="398"/>
        <v>3</v>
      </c>
      <c r="H1817" s="31">
        <f t="shared" si="399"/>
        <v>2</v>
      </c>
      <c r="I1817" s="31">
        <f t="shared" si="400"/>
        <v>2</v>
      </c>
      <c r="J1817" s="31">
        <f t="shared" si="401"/>
        <v>2</v>
      </c>
      <c r="K1817" s="31">
        <f t="shared" si="402"/>
        <v>2</v>
      </c>
      <c r="L1817" s="31">
        <f t="shared" si="403"/>
        <v>4</v>
      </c>
      <c r="M1817" s="31">
        <f t="shared" si="404"/>
        <v>2</v>
      </c>
      <c r="N1817" s="31">
        <f t="shared" si="405"/>
        <v>2.4</v>
      </c>
      <c r="O1817" s="26" t="s">
        <v>10074</v>
      </c>
      <c r="P1817" s="26" t="s">
        <v>108</v>
      </c>
      <c r="Q1817" s="27">
        <v>42129</v>
      </c>
      <c r="R1817" s="26" t="s">
        <v>109</v>
      </c>
      <c r="S1817" s="26" t="s">
        <v>277</v>
      </c>
      <c r="T1817" s="26" t="s">
        <v>278</v>
      </c>
      <c r="U1817" s="26" t="s">
        <v>112</v>
      </c>
      <c r="V1817" s="26" t="s">
        <v>1142</v>
      </c>
      <c r="W1817" s="26" t="s">
        <v>211</v>
      </c>
      <c r="X1817" s="26" t="s">
        <v>1143</v>
      </c>
      <c r="Y1817" s="26" t="s">
        <v>10065</v>
      </c>
      <c r="Z1817" s="24"/>
      <c r="AA1817" s="24"/>
      <c r="AB1817" s="26" t="s">
        <v>117</v>
      </c>
      <c r="AC1817" s="28">
        <v>7000</v>
      </c>
      <c r="AD1817" s="26" t="s">
        <v>10066</v>
      </c>
      <c r="AE1817" s="26" t="s">
        <v>9561</v>
      </c>
      <c r="AF1817" s="26" t="s">
        <v>139</v>
      </c>
      <c r="AG1817" s="26" t="s">
        <v>194</v>
      </c>
      <c r="AH1817" s="26" t="s">
        <v>143</v>
      </c>
      <c r="AI1817" s="28">
        <v>7000</v>
      </c>
      <c r="AJ1817" s="26" t="s">
        <v>10075</v>
      </c>
      <c r="AK1817" s="26" t="s">
        <v>10067</v>
      </c>
      <c r="AL1817" s="26" t="s">
        <v>10068</v>
      </c>
      <c r="AM1817" s="24"/>
      <c r="AN1817" s="24"/>
      <c r="AO1817" s="24"/>
      <c r="AP1817" s="24"/>
      <c r="AQ1817" s="24"/>
      <c r="AR1817" s="24"/>
      <c r="AS1817" s="24"/>
      <c r="AT1817" s="24"/>
      <c r="AU1817" s="24"/>
      <c r="AV1817" s="24"/>
      <c r="AW1817" s="28">
        <v>44000</v>
      </c>
      <c r="AX1817" s="26">
        <v>180</v>
      </c>
      <c r="AY1817" s="28">
        <v>90</v>
      </c>
      <c r="AZ1817" s="28">
        <v>83</v>
      </c>
      <c r="BA1817" s="26">
        <v>0</v>
      </c>
      <c r="BB1817" s="26" t="s">
        <v>148</v>
      </c>
      <c r="BC1817" s="26" t="s">
        <v>800</v>
      </c>
      <c r="BD1817" s="26" t="s">
        <v>125</v>
      </c>
      <c r="BE1817" s="24"/>
      <c r="BF1817" s="26" t="s">
        <v>10072</v>
      </c>
      <c r="BG1817" s="26" t="s">
        <v>261</v>
      </c>
      <c r="BH1817" s="26" t="s">
        <v>10076</v>
      </c>
      <c r="BI1817" s="26" t="s">
        <v>261</v>
      </c>
      <c r="BJ1817" s="26" t="s">
        <v>10077</v>
      </c>
      <c r="BK1817" s="26" t="s">
        <v>261</v>
      </c>
      <c r="BL1817" s="24"/>
      <c r="BM1817" s="24"/>
      <c r="BN1817" s="24"/>
      <c r="BO1817" s="24"/>
      <c r="BP1817" s="24"/>
      <c r="BQ1817" s="24"/>
      <c r="BR1817" s="26">
        <v>2</v>
      </c>
      <c r="BS1817" s="26">
        <v>3</v>
      </c>
      <c r="BT1817" s="26">
        <v>2</v>
      </c>
      <c r="BU1817" s="26">
        <v>2</v>
      </c>
      <c r="BV1817" s="26">
        <v>2</v>
      </c>
      <c r="BW1817" s="26">
        <v>2</v>
      </c>
      <c r="BX1817" s="26">
        <v>4</v>
      </c>
      <c r="BY1817" s="26">
        <v>2</v>
      </c>
      <c r="BZ1817" s="24"/>
      <c r="CA1817" s="24"/>
      <c r="CB1817" s="24"/>
      <c r="CC1817" s="24"/>
      <c r="CD1817" s="24"/>
      <c r="CE1817" s="24"/>
      <c r="CF1817" s="24"/>
      <c r="CG1817" s="24"/>
      <c r="CH1817" s="24"/>
      <c r="CI1817" s="24"/>
      <c r="CJ1817" s="24"/>
      <c r="CK1817" s="24"/>
      <c r="CL1817" s="24"/>
      <c r="CM1817" s="24"/>
      <c r="CN1817" s="24"/>
      <c r="CO1817" s="24"/>
      <c r="CP1817" s="24"/>
      <c r="CQ1817" s="24"/>
      <c r="CR1817" s="24"/>
      <c r="CS1817" s="24"/>
      <c r="CT1817" s="24"/>
      <c r="CU1817" s="24"/>
      <c r="CV1817" s="24"/>
      <c r="CW1817" s="24"/>
      <c r="CX1817" s="24"/>
      <c r="CY1817" s="24"/>
      <c r="CZ1817" s="24"/>
      <c r="DA1817" s="24"/>
      <c r="DB1817" s="24"/>
      <c r="DC1817" s="24"/>
      <c r="DD1817" s="24"/>
      <c r="DE1817" s="24"/>
      <c r="DF1817" s="26" t="s">
        <v>120</v>
      </c>
      <c r="DG1817" s="26" t="s">
        <v>120</v>
      </c>
      <c r="DH1817" s="26" t="s">
        <v>139</v>
      </c>
      <c r="DI1817" s="26" t="s">
        <v>120</v>
      </c>
      <c r="DJ1817" s="26" t="s">
        <v>139</v>
      </c>
      <c r="DK1817" s="26" t="s">
        <v>139</v>
      </c>
      <c r="DL1817" s="26" t="s">
        <v>139</v>
      </c>
      <c r="DM1817" s="26" t="s">
        <v>139</v>
      </c>
      <c r="DN1817" s="26" t="s">
        <v>139</v>
      </c>
      <c r="DO1817" s="26" t="s">
        <v>139</v>
      </c>
    </row>
    <row r="1818" spans="1:119" ht="20.100000000000001" customHeight="1" x14ac:dyDescent="0.25">
      <c r="A1818" s="29" t="str">
        <f t="shared" si="392"/>
        <v>Making a New United People1</v>
      </c>
      <c r="B1818" s="29" t="str">
        <f t="shared" si="393"/>
        <v>Making a New United People</v>
      </c>
      <c r="C1818" s="29">
        <f t="shared" si="394"/>
        <v>1</v>
      </c>
      <c r="D1818" s="30" t="str">
        <f t="shared" si="395"/>
        <v>North America</v>
      </c>
      <c r="E1818" s="30" t="str">
        <f t="shared" si="396"/>
        <v>Washington, DC, United States</v>
      </c>
      <c r="F1818" s="31">
        <f t="shared" si="397"/>
        <v>2</v>
      </c>
      <c r="G1818" s="31">
        <f t="shared" si="398"/>
        <v>2</v>
      </c>
      <c r="H1818" s="31">
        <f t="shared" si="399"/>
        <v>2</v>
      </c>
      <c r="I1818" s="31">
        <f t="shared" si="400"/>
        <v>2</v>
      </c>
      <c r="J1818" s="31">
        <f t="shared" si="401"/>
        <v>2</v>
      </c>
      <c r="K1818" s="31">
        <f t="shared" si="402"/>
        <v>2</v>
      </c>
      <c r="L1818" s="31">
        <f t="shared" si="403"/>
        <v>3</v>
      </c>
      <c r="M1818" s="31">
        <f t="shared" si="404"/>
        <v>2</v>
      </c>
      <c r="N1818" s="31">
        <f t="shared" si="405"/>
        <v>2.1</v>
      </c>
      <c r="O1818" s="26" t="s">
        <v>10078</v>
      </c>
      <c r="P1818" s="26" t="s">
        <v>108</v>
      </c>
      <c r="Q1818" s="27">
        <v>41771</v>
      </c>
      <c r="R1818" s="26" t="s">
        <v>155</v>
      </c>
      <c r="S1818" s="26" t="s">
        <v>193</v>
      </c>
      <c r="T1818" s="26" t="s">
        <v>194</v>
      </c>
      <c r="U1818" s="26" t="s">
        <v>112</v>
      </c>
      <c r="V1818" s="26" t="s">
        <v>1142</v>
      </c>
      <c r="W1818" s="26" t="s">
        <v>211</v>
      </c>
      <c r="X1818" s="26" t="s">
        <v>1143</v>
      </c>
      <c r="Y1818" s="26" t="s">
        <v>10065</v>
      </c>
      <c r="Z1818" s="24"/>
      <c r="AA1818" s="24"/>
      <c r="AB1818" s="26" t="s">
        <v>117</v>
      </c>
      <c r="AC1818" s="28">
        <v>10000</v>
      </c>
      <c r="AD1818" s="26" t="s">
        <v>10066</v>
      </c>
      <c r="AE1818" s="26" t="s">
        <v>9561</v>
      </c>
      <c r="AF1818" s="26" t="s">
        <v>139</v>
      </c>
      <c r="AG1818" s="26" t="s">
        <v>194</v>
      </c>
      <c r="AH1818" s="26" t="s">
        <v>158</v>
      </c>
      <c r="AI1818" s="28">
        <v>10000</v>
      </c>
      <c r="AJ1818" s="26" t="s">
        <v>10075</v>
      </c>
      <c r="AK1818" s="26" t="s">
        <v>10079</v>
      </c>
      <c r="AL1818" s="26" t="s">
        <v>10068</v>
      </c>
      <c r="AM1818" s="26" t="s">
        <v>10080</v>
      </c>
      <c r="AN1818" s="26" t="s">
        <v>10081</v>
      </c>
      <c r="AO1818" s="26" t="s">
        <v>10082</v>
      </c>
      <c r="AP1818" s="26" t="s">
        <v>10083</v>
      </c>
      <c r="AQ1818" s="24"/>
      <c r="AR1818" s="24"/>
      <c r="AS1818" s="24"/>
      <c r="AT1818" s="24"/>
      <c r="AU1818" s="24"/>
      <c r="AV1818" s="24"/>
      <c r="AW1818" s="28">
        <v>42350</v>
      </c>
      <c r="AX1818" s="26">
        <v>120</v>
      </c>
      <c r="AY1818" s="28">
        <v>85</v>
      </c>
      <c r="AZ1818" s="28">
        <v>65</v>
      </c>
      <c r="BA1818" s="26">
        <v>0</v>
      </c>
      <c r="BB1818" s="26" t="s">
        <v>241</v>
      </c>
      <c r="BC1818" s="26" t="s">
        <v>800</v>
      </c>
      <c r="BD1818" s="24"/>
      <c r="BE1818" s="24"/>
      <c r="BF1818" s="26" t="s">
        <v>8210</v>
      </c>
      <c r="BG1818" s="26" t="s">
        <v>191</v>
      </c>
      <c r="BH1818" s="24"/>
      <c r="BI1818" s="24"/>
      <c r="BJ1818" s="24"/>
      <c r="BK1818" s="24"/>
      <c r="BL1818" s="24"/>
      <c r="BM1818" s="24"/>
      <c r="BN1818" s="24"/>
      <c r="BO1818" s="24"/>
      <c r="BP1818" s="24"/>
      <c r="BQ1818" s="24"/>
      <c r="BR1818" s="26">
        <v>2</v>
      </c>
      <c r="BS1818" s="26">
        <v>2</v>
      </c>
      <c r="BT1818" s="26">
        <v>2</v>
      </c>
      <c r="BU1818" s="26">
        <v>2</v>
      </c>
      <c r="BV1818" s="26">
        <v>2</v>
      </c>
      <c r="BW1818" s="26">
        <v>2</v>
      </c>
      <c r="BX1818" s="26">
        <v>3</v>
      </c>
      <c r="BY1818" s="26">
        <v>2</v>
      </c>
      <c r="BZ1818" s="24"/>
      <c r="CA1818" s="24"/>
      <c r="CB1818" s="24"/>
      <c r="CC1818" s="24"/>
      <c r="CD1818" s="24"/>
      <c r="CE1818" s="24"/>
      <c r="CF1818" s="24"/>
      <c r="CG1818" s="24"/>
      <c r="CH1818" s="24"/>
      <c r="CI1818" s="24"/>
      <c r="CJ1818" s="24"/>
      <c r="CK1818" s="24"/>
      <c r="CL1818" s="24"/>
      <c r="CM1818" s="24"/>
      <c r="CN1818" s="24"/>
      <c r="CO1818" s="24"/>
      <c r="CP1818" s="24"/>
      <c r="CQ1818" s="24"/>
      <c r="CR1818" s="24"/>
      <c r="CS1818" s="24"/>
      <c r="CT1818" s="24"/>
      <c r="CU1818" s="24"/>
      <c r="CV1818" s="24"/>
      <c r="CW1818" s="24"/>
      <c r="CX1818" s="24"/>
      <c r="CY1818" s="24"/>
      <c r="CZ1818" s="24"/>
      <c r="DA1818" s="24"/>
      <c r="DB1818" s="24"/>
      <c r="DC1818" s="24"/>
      <c r="DD1818" s="24"/>
      <c r="DE1818" s="24"/>
      <c r="DF1818" s="26" t="s">
        <v>139</v>
      </c>
      <c r="DG1818" s="26" t="s">
        <v>120</v>
      </c>
      <c r="DH1818" s="26" t="s">
        <v>139</v>
      </c>
      <c r="DI1818" s="26" t="s">
        <v>120</v>
      </c>
      <c r="DJ1818" s="26" t="s">
        <v>139</v>
      </c>
      <c r="DK1818" s="26" t="s">
        <v>139</v>
      </c>
      <c r="DL1818" s="26" t="s">
        <v>139</v>
      </c>
      <c r="DM1818" s="26" t="s">
        <v>139</v>
      </c>
      <c r="DN1818" s="26" t="s">
        <v>139</v>
      </c>
      <c r="DO1818" s="26" t="s">
        <v>120</v>
      </c>
    </row>
    <row r="1819" spans="1:119" ht="20.100000000000001" customHeight="1" x14ac:dyDescent="0.25">
      <c r="A1819" s="29" t="str">
        <f t="shared" si="392"/>
        <v>Makkala Jagriti (Children's Awareness)6</v>
      </c>
      <c r="B1819" s="29" t="str">
        <f t="shared" si="393"/>
        <v>Makkala Jagriti (Children's Awareness)</v>
      </c>
      <c r="C1819" s="29">
        <f t="shared" si="394"/>
        <v>6</v>
      </c>
      <c r="D1819" s="30" t="str">
        <f t="shared" si="395"/>
        <v>South Asia</v>
      </c>
      <c r="E1819" s="30" t="str">
        <f t="shared" si="396"/>
        <v>Bengaluru, India</v>
      </c>
      <c r="F1819" s="31">
        <f t="shared" si="397"/>
        <v>4</v>
      </c>
      <c r="G1819" s="31">
        <f t="shared" si="398"/>
        <v>3</v>
      </c>
      <c r="H1819" s="31">
        <f t="shared" si="399"/>
        <v>4</v>
      </c>
      <c r="I1819" s="31">
        <f t="shared" si="400"/>
        <v>4</v>
      </c>
      <c r="J1819" s="31">
        <f t="shared" si="401"/>
        <v>4</v>
      </c>
      <c r="K1819" s="31">
        <f t="shared" si="402"/>
        <v>3</v>
      </c>
      <c r="L1819" s="31">
        <f t="shared" si="403"/>
        <v>4</v>
      </c>
      <c r="M1819" s="31">
        <f t="shared" si="404"/>
        <v>4</v>
      </c>
      <c r="N1819" s="31">
        <f t="shared" si="405"/>
        <v>3.8</v>
      </c>
      <c r="O1819" s="26" t="s">
        <v>10084</v>
      </c>
      <c r="P1819" s="26" t="s">
        <v>108</v>
      </c>
      <c r="Q1819" s="27">
        <v>41400</v>
      </c>
      <c r="R1819" s="26" t="s">
        <v>305</v>
      </c>
      <c r="S1819" s="26" t="s">
        <v>206</v>
      </c>
      <c r="T1819" s="26" t="s">
        <v>207</v>
      </c>
      <c r="U1819" s="26" t="s">
        <v>307</v>
      </c>
      <c r="V1819" s="26" t="s">
        <v>225</v>
      </c>
      <c r="W1819" s="26" t="s">
        <v>226</v>
      </c>
      <c r="X1819" s="26" t="s">
        <v>524</v>
      </c>
      <c r="Y1819" s="26" t="s">
        <v>10085</v>
      </c>
      <c r="Z1819" s="26" t="s">
        <v>10086</v>
      </c>
      <c r="AA1819" s="24"/>
      <c r="AB1819" s="26" t="s">
        <v>117</v>
      </c>
      <c r="AC1819" s="28">
        <v>11000</v>
      </c>
      <c r="AD1819" s="24"/>
      <c r="AE1819" s="24"/>
      <c r="AF1819" s="26" t="s">
        <v>120</v>
      </c>
      <c r="AG1819" s="26" t="s">
        <v>846</v>
      </c>
      <c r="AH1819" s="26" t="s">
        <v>250</v>
      </c>
      <c r="AI1819" s="28">
        <v>11000</v>
      </c>
      <c r="AJ1819" s="26" t="s">
        <v>10087</v>
      </c>
      <c r="AK1819" s="26" t="s">
        <v>10088</v>
      </c>
      <c r="AL1819" s="26" t="s">
        <v>10089</v>
      </c>
      <c r="AM1819" s="24"/>
      <c r="AN1819" s="24"/>
      <c r="AO1819" s="24"/>
      <c r="AP1819" s="24"/>
      <c r="AQ1819" s="24"/>
      <c r="AR1819" s="26" t="s">
        <v>10090</v>
      </c>
      <c r="AS1819" s="24"/>
      <c r="AT1819" s="24"/>
      <c r="AU1819" s="24"/>
      <c r="AV1819" s="24"/>
      <c r="AW1819" s="28">
        <v>66271</v>
      </c>
      <c r="AX1819" s="26">
        <v>2026</v>
      </c>
      <c r="AY1819" s="28">
        <v>85</v>
      </c>
      <c r="AZ1819" s="28">
        <v>80</v>
      </c>
      <c r="BA1819" s="26">
        <v>0</v>
      </c>
      <c r="BB1819" s="26" t="s">
        <v>148</v>
      </c>
      <c r="BC1819" s="26" t="s">
        <v>10091</v>
      </c>
      <c r="BD1819" s="24"/>
      <c r="BE1819" s="24"/>
      <c r="BF1819" s="26" t="s">
        <v>10092</v>
      </c>
      <c r="BG1819" s="26" t="s">
        <v>226</v>
      </c>
      <c r="BH1819" s="26" t="s">
        <v>10093</v>
      </c>
      <c r="BI1819" s="26" t="s">
        <v>226</v>
      </c>
      <c r="BJ1819" s="26" t="s">
        <v>10094</v>
      </c>
      <c r="BK1819" s="26" t="s">
        <v>191</v>
      </c>
      <c r="BL1819" s="26" t="s">
        <v>10053</v>
      </c>
      <c r="BM1819" s="26" t="s">
        <v>191</v>
      </c>
      <c r="BN1819" s="24"/>
      <c r="BO1819" s="24"/>
      <c r="BP1819" s="24"/>
      <c r="BQ1819" s="24"/>
      <c r="BR1819" s="26">
        <v>4</v>
      </c>
      <c r="BS1819" s="26">
        <v>3</v>
      </c>
      <c r="BT1819" s="26">
        <v>4</v>
      </c>
      <c r="BU1819" s="26">
        <v>4</v>
      </c>
      <c r="BV1819" s="26">
        <v>4</v>
      </c>
      <c r="BW1819" s="26">
        <v>3</v>
      </c>
      <c r="BX1819" s="26">
        <v>4</v>
      </c>
      <c r="BY1819" s="26">
        <v>4</v>
      </c>
      <c r="BZ1819" s="24"/>
      <c r="CA1819" s="24"/>
      <c r="CB1819" s="24"/>
      <c r="CC1819" s="24"/>
      <c r="CD1819" s="24"/>
      <c r="CE1819" s="24"/>
      <c r="CF1819" s="24"/>
      <c r="CG1819" s="24"/>
      <c r="CH1819" s="24"/>
      <c r="CI1819" s="24"/>
      <c r="CJ1819" s="24"/>
      <c r="CK1819" s="24"/>
      <c r="CL1819" s="24"/>
      <c r="CM1819" s="24"/>
      <c r="CN1819" s="24"/>
      <c r="CO1819" s="24"/>
      <c r="CP1819" s="24"/>
      <c r="CQ1819" s="24"/>
      <c r="CR1819" s="24"/>
      <c r="CS1819" s="24"/>
      <c r="CT1819" s="24"/>
      <c r="CU1819" s="24"/>
      <c r="CV1819" s="24"/>
      <c r="CW1819" s="24"/>
      <c r="CX1819" s="24"/>
      <c r="CY1819" s="24"/>
      <c r="CZ1819" s="24"/>
      <c r="DA1819" s="24"/>
      <c r="DB1819" s="24"/>
      <c r="DC1819" s="24"/>
      <c r="DD1819" s="24"/>
      <c r="DE1819" s="24"/>
      <c r="DF1819" s="26" t="s">
        <v>139</v>
      </c>
      <c r="DG1819" s="26" t="s">
        <v>139</v>
      </c>
      <c r="DH1819" s="26" t="s">
        <v>139</v>
      </c>
      <c r="DI1819" s="26" t="s">
        <v>139</v>
      </c>
      <c r="DJ1819" s="26" t="s">
        <v>139</v>
      </c>
      <c r="DK1819" s="26" t="s">
        <v>139</v>
      </c>
      <c r="DL1819" s="26" t="s">
        <v>139</v>
      </c>
      <c r="DM1819" s="26" t="s">
        <v>139</v>
      </c>
      <c r="DN1819" s="26" t="s">
        <v>139</v>
      </c>
      <c r="DO1819" s="26" t="s">
        <v>139</v>
      </c>
    </row>
    <row r="1820" spans="1:119" ht="20.100000000000001" customHeight="1" x14ac:dyDescent="0.25">
      <c r="A1820" s="29" t="str">
        <f t="shared" si="392"/>
        <v>Makkala Jagriti (Children's Awareness)5</v>
      </c>
      <c r="B1820" s="29" t="str">
        <f t="shared" si="393"/>
        <v>Makkala Jagriti (Children's Awareness)</v>
      </c>
      <c r="C1820" s="29">
        <f t="shared" si="394"/>
        <v>5</v>
      </c>
      <c r="D1820" s="30" t="str">
        <f t="shared" si="395"/>
        <v>South Asia</v>
      </c>
      <c r="E1820" s="30" t="str">
        <f t="shared" si="396"/>
        <v>Bengaluru, India</v>
      </c>
      <c r="F1820" s="31">
        <f t="shared" si="397"/>
        <v>4</v>
      </c>
      <c r="G1820" s="31">
        <f t="shared" si="398"/>
        <v>3</v>
      </c>
      <c r="H1820" s="31">
        <f t="shared" si="399"/>
        <v>4</v>
      </c>
      <c r="I1820" s="31">
        <f t="shared" si="400"/>
        <v>4</v>
      </c>
      <c r="J1820" s="31">
        <f t="shared" si="401"/>
        <v>4</v>
      </c>
      <c r="K1820" s="31">
        <f t="shared" si="402"/>
        <v>4</v>
      </c>
      <c r="L1820" s="31">
        <f t="shared" si="403"/>
        <v>4</v>
      </c>
      <c r="M1820" s="31">
        <f t="shared" si="404"/>
        <v>3</v>
      </c>
      <c r="N1820" s="31">
        <f t="shared" si="405"/>
        <v>3.8</v>
      </c>
      <c r="O1820" s="26" t="s">
        <v>10095</v>
      </c>
      <c r="P1820" s="26" t="s">
        <v>108</v>
      </c>
      <c r="Q1820" s="27">
        <v>41038</v>
      </c>
      <c r="R1820" s="26" t="s">
        <v>166</v>
      </c>
      <c r="S1820" s="26" t="s">
        <v>217</v>
      </c>
      <c r="T1820" s="26" t="s">
        <v>175</v>
      </c>
      <c r="U1820" s="26" t="s">
        <v>307</v>
      </c>
      <c r="V1820" s="26" t="s">
        <v>225</v>
      </c>
      <c r="W1820" s="26" t="s">
        <v>226</v>
      </c>
      <c r="X1820" s="26" t="s">
        <v>524</v>
      </c>
      <c r="Y1820" s="26" t="s">
        <v>10085</v>
      </c>
      <c r="Z1820" s="26" t="s">
        <v>10086</v>
      </c>
      <c r="AA1820" s="24"/>
      <c r="AB1820" s="26" t="s">
        <v>117</v>
      </c>
      <c r="AC1820" s="28">
        <v>10000</v>
      </c>
      <c r="AD1820" s="24"/>
      <c r="AE1820" s="24"/>
      <c r="AF1820" s="26" t="s">
        <v>120</v>
      </c>
      <c r="AG1820" s="26" t="s">
        <v>846</v>
      </c>
      <c r="AH1820" s="26" t="s">
        <v>176</v>
      </c>
      <c r="AI1820" s="28">
        <v>10000</v>
      </c>
      <c r="AJ1820" s="24"/>
      <c r="AK1820" s="26" t="s">
        <v>10088</v>
      </c>
      <c r="AL1820" s="26" t="s">
        <v>10096</v>
      </c>
      <c r="AM1820" s="26" t="s">
        <v>10097</v>
      </c>
      <c r="AN1820" s="26" t="s">
        <v>10098</v>
      </c>
      <c r="AO1820" s="26" t="s">
        <v>10099</v>
      </c>
      <c r="AP1820" s="24"/>
      <c r="AQ1820" s="24"/>
      <c r="AR1820" s="24"/>
      <c r="AS1820" s="24"/>
      <c r="AT1820" s="24"/>
      <c r="AU1820" s="24"/>
      <c r="AV1820" s="24"/>
      <c r="AW1820" s="28">
        <v>64327</v>
      </c>
      <c r="AX1820" s="26">
        <v>1400</v>
      </c>
      <c r="AY1820" s="28">
        <v>85</v>
      </c>
      <c r="AZ1820" s="28">
        <v>75</v>
      </c>
      <c r="BA1820" s="26">
        <v>0</v>
      </c>
      <c r="BB1820" s="26" t="s">
        <v>148</v>
      </c>
      <c r="BC1820" s="26" t="s">
        <v>10091</v>
      </c>
      <c r="BD1820" s="26" t="s">
        <v>125</v>
      </c>
      <c r="BE1820" s="24"/>
      <c r="BF1820" s="26" t="s">
        <v>10100</v>
      </c>
      <c r="BG1820" s="26" t="s">
        <v>226</v>
      </c>
      <c r="BH1820" s="26" t="s">
        <v>10053</v>
      </c>
      <c r="BI1820" s="26" t="s">
        <v>191</v>
      </c>
      <c r="BJ1820" s="26" t="s">
        <v>10101</v>
      </c>
      <c r="BK1820" s="26" t="s">
        <v>226</v>
      </c>
      <c r="BL1820" s="26" t="s">
        <v>10102</v>
      </c>
      <c r="BM1820" s="26" t="s">
        <v>226</v>
      </c>
      <c r="BN1820" s="24"/>
      <c r="BO1820" s="24"/>
      <c r="BP1820" s="24"/>
      <c r="BQ1820" s="24"/>
      <c r="BR1820" s="26">
        <v>4</v>
      </c>
      <c r="BS1820" s="26">
        <v>3</v>
      </c>
      <c r="BT1820" s="26">
        <v>4</v>
      </c>
      <c r="BU1820" s="26">
        <v>4</v>
      </c>
      <c r="BV1820" s="26">
        <v>4</v>
      </c>
      <c r="BW1820" s="26">
        <v>4</v>
      </c>
      <c r="BX1820" s="26">
        <v>4</v>
      </c>
      <c r="BY1820" s="26">
        <v>3</v>
      </c>
      <c r="BZ1820" s="24"/>
      <c r="CA1820" s="24"/>
      <c r="CB1820" s="24"/>
      <c r="CC1820" s="24"/>
      <c r="CD1820" s="24"/>
      <c r="CE1820" s="24"/>
      <c r="CF1820" s="24"/>
      <c r="CG1820" s="24"/>
      <c r="CH1820" s="24"/>
      <c r="CI1820" s="24"/>
      <c r="CJ1820" s="24"/>
      <c r="CK1820" s="24"/>
      <c r="CL1820" s="24"/>
      <c r="CM1820" s="24"/>
      <c r="CN1820" s="24"/>
      <c r="CO1820" s="24"/>
      <c r="CP1820" s="24"/>
      <c r="CQ1820" s="24"/>
      <c r="CR1820" s="24"/>
      <c r="CS1820" s="24"/>
      <c r="CT1820" s="24"/>
      <c r="CU1820" s="24"/>
      <c r="CV1820" s="24"/>
      <c r="CW1820" s="24"/>
      <c r="CX1820" s="24"/>
      <c r="CY1820" s="24"/>
      <c r="CZ1820" s="24"/>
      <c r="DA1820" s="24"/>
      <c r="DB1820" s="24"/>
      <c r="DC1820" s="24"/>
      <c r="DD1820" s="24"/>
      <c r="DE1820" s="24"/>
      <c r="DF1820" s="26" t="s">
        <v>139</v>
      </c>
      <c r="DG1820" s="26" t="s">
        <v>139</v>
      </c>
      <c r="DH1820" s="26" t="s">
        <v>139</v>
      </c>
      <c r="DI1820" s="26" t="s">
        <v>139</v>
      </c>
      <c r="DJ1820" s="26" t="s">
        <v>139</v>
      </c>
      <c r="DK1820" s="26" t="s">
        <v>139</v>
      </c>
      <c r="DL1820" s="26" t="s">
        <v>139</v>
      </c>
      <c r="DM1820" s="26" t="s">
        <v>139</v>
      </c>
      <c r="DN1820" s="26" t="s">
        <v>139</v>
      </c>
      <c r="DO1820" s="26" t="s">
        <v>139</v>
      </c>
    </row>
    <row r="1821" spans="1:119" ht="20.100000000000001" customHeight="1" x14ac:dyDescent="0.25">
      <c r="A1821" s="29" t="str">
        <f t="shared" si="392"/>
        <v>Makkala Jagriti (Children's Awareness)4</v>
      </c>
      <c r="B1821" s="29" t="str">
        <f t="shared" si="393"/>
        <v>Makkala Jagriti (Children's Awareness)</v>
      </c>
      <c r="C1821" s="29">
        <f t="shared" si="394"/>
        <v>4</v>
      </c>
      <c r="D1821" s="30" t="str">
        <f t="shared" si="395"/>
        <v>South Asia</v>
      </c>
      <c r="E1821" s="30" t="str">
        <f t="shared" si="396"/>
        <v>Bengaluru, India</v>
      </c>
      <c r="F1821" s="31">
        <f t="shared" si="397"/>
        <v>4</v>
      </c>
      <c r="G1821" s="31">
        <f t="shared" si="398"/>
        <v>3</v>
      </c>
      <c r="H1821" s="31">
        <f t="shared" si="399"/>
        <v>4</v>
      </c>
      <c r="I1821" s="31">
        <f t="shared" si="400"/>
        <v>4</v>
      </c>
      <c r="J1821" s="31">
        <f t="shared" si="401"/>
        <v>4</v>
      </c>
      <c r="K1821" s="31">
        <f t="shared" si="402"/>
        <v>3</v>
      </c>
      <c r="L1821" s="31">
        <f t="shared" si="403"/>
        <v>3</v>
      </c>
      <c r="M1821" s="31">
        <f t="shared" si="404"/>
        <v>4</v>
      </c>
      <c r="N1821" s="31">
        <f t="shared" si="405"/>
        <v>3.6</v>
      </c>
      <c r="O1821" s="26" t="s">
        <v>10103</v>
      </c>
      <c r="P1821" s="26" t="s">
        <v>108</v>
      </c>
      <c r="Q1821" s="27">
        <v>40672</v>
      </c>
      <c r="R1821" s="26" t="s">
        <v>109</v>
      </c>
      <c r="S1821" s="26" t="s">
        <v>409</v>
      </c>
      <c r="T1821" s="26" t="s">
        <v>333</v>
      </c>
      <c r="U1821" s="26" t="s">
        <v>307</v>
      </c>
      <c r="V1821" s="26" t="s">
        <v>225</v>
      </c>
      <c r="W1821" s="26" t="s">
        <v>226</v>
      </c>
      <c r="X1821" s="26" t="s">
        <v>524</v>
      </c>
      <c r="Y1821" s="26" t="s">
        <v>10085</v>
      </c>
      <c r="Z1821" s="26" t="s">
        <v>10086</v>
      </c>
      <c r="AA1821" s="24"/>
      <c r="AB1821" s="26" t="s">
        <v>117</v>
      </c>
      <c r="AC1821" s="28">
        <v>7000</v>
      </c>
      <c r="AD1821" s="24"/>
      <c r="AE1821" s="24"/>
      <c r="AF1821" s="26" t="s">
        <v>120</v>
      </c>
      <c r="AG1821" s="26" t="s">
        <v>846</v>
      </c>
      <c r="AH1821" s="26" t="s">
        <v>185</v>
      </c>
      <c r="AI1821" s="28">
        <v>7000</v>
      </c>
      <c r="AJ1821" s="24"/>
      <c r="AK1821" s="26" t="s">
        <v>10088</v>
      </c>
      <c r="AL1821" s="26" t="s">
        <v>10104</v>
      </c>
      <c r="AM1821" s="26" t="s">
        <v>10097</v>
      </c>
      <c r="AN1821" s="26" t="s">
        <v>10105</v>
      </c>
      <c r="AO1821" s="26" t="s">
        <v>10099</v>
      </c>
      <c r="AP1821" s="24"/>
      <c r="AQ1821" s="24"/>
      <c r="AR1821" s="24"/>
      <c r="AS1821" s="24"/>
      <c r="AT1821" s="24"/>
      <c r="AU1821" s="24"/>
      <c r="AV1821" s="24"/>
      <c r="AW1821" s="28">
        <v>56265</v>
      </c>
      <c r="AX1821" s="26">
        <v>1000</v>
      </c>
      <c r="AY1821" s="28">
        <v>80</v>
      </c>
      <c r="AZ1821" s="28">
        <v>60</v>
      </c>
      <c r="BA1821" s="26">
        <v>0</v>
      </c>
      <c r="BB1821" s="26" t="s">
        <v>148</v>
      </c>
      <c r="BC1821" s="26" t="s">
        <v>10091</v>
      </c>
      <c r="BD1821" s="24"/>
      <c r="BE1821" s="24"/>
      <c r="BF1821" s="26" t="s">
        <v>10100</v>
      </c>
      <c r="BG1821" s="26" t="s">
        <v>226</v>
      </c>
      <c r="BH1821" s="26" t="s">
        <v>10101</v>
      </c>
      <c r="BI1821" s="26" t="s">
        <v>226</v>
      </c>
      <c r="BJ1821" s="26" t="s">
        <v>10102</v>
      </c>
      <c r="BK1821" s="26" t="s">
        <v>226</v>
      </c>
      <c r="BL1821" s="24"/>
      <c r="BM1821" s="24"/>
      <c r="BN1821" s="24"/>
      <c r="BO1821" s="24"/>
      <c r="BP1821" s="24"/>
      <c r="BQ1821" s="24"/>
      <c r="BR1821" s="26">
        <v>4</v>
      </c>
      <c r="BS1821" s="26">
        <v>3</v>
      </c>
      <c r="BT1821" s="26">
        <v>4</v>
      </c>
      <c r="BU1821" s="26">
        <v>4</v>
      </c>
      <c r="BV1821" s="26">
        <v>4</v>
      </c>
      <c r="BW1821" s="26">
        <v>3</v>
      </c>
      <c r="BX1821" s="26">
        <v>3</v>
      </c>
      <c r="BY1821" s="26">
        <v>4</v>
      </c>
      <c r="BZ1821" s="24"/>
      <c r="CA1821" s="24"/>
      <c r="CB1821" s="24"/>
      <c r="CC1821" s="24"/>
      <c r="CD1821" s="24"/>
      <c r="CE1821" s="24"/>
      <c r="CF1821" s="24"/>
      <c r="CG1821" s="24"/>
      <c r="CH1821" s="24"/>
      <c r="CI1821" s="24"/>
      <c r="CJ1821" s="24"/>
      <c r="CK1821" s="24"/>
      <c r="CL1821" s="24"/>
      <c r="CM1821" s="24"/>
      <c r="CN1821" s="24"/>
      <c r="CO1821" s="24"/>
      <c r="CP1821" s="24"/>
      <c r="CQ1821" s="24"/>
      <c r="CR1821" s="24"/>
      <c r="CS1821" s="24"/>
      <c r="CT1821" s="24"/>
      <c r="CU1821" s="24"/>
      <c r="CV1821" s="24"/>
      <c r="CW1821" s="24"/>
      <c r="CX1821" s="24"/>
      <c r="CY1821" s="24"/>
      <c r="CZ1821" s="24"/>
      <c r="DA1821" s="24"/>
      <c r="DB1821" s="24"/>
      <c r="DC1821" s="24"/>
      <c r="DD1821" s="24"/>
      <c r="DE1821" s="24"/>
      <c r="DF1821" s="26" t="s">
        <v>139</v>
      </c>
      <c r="DG1821" s="26" t="s">
        <v>120</v>
      </c>
      <c r="DH1821" s="26" t="s">
        <v>139</v>
      </c>
      <c r="DI1821" s="26" t="s">
        <v>139</v>
      </c>
      <c r="DJ1821" s="26" t="s">
        <v>139</v>
      </c>
      <c r="DK1821" s="26" t="s">
        <v>139</v>
      </c>
      <c r="DL1821" s="26" t="s">
        <v>139</v>
      </c>
      <c r="DM1821" s="26" t="s">
        <v>139</v>
      </c>
      <c r="DN1821" s="26" t="s">
        <v>139</v>
      </c>
      <c r="DO1821" s="26" t="s">
        <v>139</v>
      </c>
    </row>
    <row r="1822" spans="1:119" ht="20.100000000000001" customHeight="1" x14ac:dyDescent="0.25">
      <c r="A1822" s="29" t="str">
        <f t="shared" si="392"/>
        <v>Makkala Jagriti (Children's Awareness)3</v>
      </c>
      <c r="B1822" s="29" t="str">
        <f t="shared" si="393"/>
        <v>Makkala Jagriti (Children's Awareness)</v>
      </c>
      <c r="C1822" s="29">
        <f t="shared" si="394"/>
        <v>3</v>
      </c>
      <c r="D1822" s="30" t="str">
        <f t="shared" si="395"/>
        <v>South Asia</v>
      </c>
      <c r="E1822" s="30" t="str">
        <f t="shared" si="396"/>
        <v>Bengaluru, India</v>
      </c>
      <c r="F1822" s="31">
        <f t="shared" si="397"/>
        <v>4</v>
      </c>
      <c r="G1822" s="31">
        <f t="shared" si="398"/>
        <v>4</v>
      </c>
      <c r="H1822" s="31">
        <f t="shared" si="399"/>
        <v>4</v>
      </c>
      <c r="I1822" s="31">
        <f t="shared" si="400"/>
        <v>4</v>
      </c>
      <c r="J1822" s="31">
        <f t="shared" si="401"/>
        <v>4</v>
      </c>
      <c r="K1822" s="31">
        <f t="shared" si="402"/>
        <v>3</v>
      </c>
      <c r="L1822" s="31">
        <f t="shared" si="403"/>
        <v>3</v>
      </c>
      <c r="M1822" s="31">
        <f t="shared" si="404"/>
        <v>4</v>
      </c>
      <c r="N1822" s="31">
        <f t="shared" si="405"/>
        <v>3.8</v>
      </c>
      <c r="O1822" s="26" t="s">
        <v>10106</v>
      </c>
      <c r="P1822" s="26" t="s">
        <v>108</v>
      </c>
      <c r="Q1822" s="27">
        <v>40315</v>
      </c>
      <c r="R1822" s="26" t="s">
        <v>109</v>
      </c>
      <c r="S1822" s="26" t="s">
        <v>234</v>
      </c>
      <c r="T1822" s="26" t="s">
        <v>224</v>
      </c>
      <c r="U1822" s="26" t="s">
        <v>307</v>
      </c>
      <c r="V1822" s="26" t="s">
        <v>225</v>
      </c>
      <c r="W1822" s="26" t="s">
        <v>226</v>
      </c>
      <c r="X1822" s="26" t="s">
        <v>524</v>
      </c>
      <c r="Y1822" s="26" t="s">
        <v>10085</v>
      </c>
      <c r="Z1822" s="26" t="s">
        <v>10086</v>
      </c>
      <c r="AA1822" s="24"/>
      <c r="AB1822" s="26" t="s">
        <v>117</v>
      </c>
      <c r="AC1822" s="28">
        <v>5500</v>
      </c>
      <c r="AD1822" s="24"/>
      <c r="AE1822" s="24"/>
      <c r="AF1822" s="26" t="s">
        <v>120</v>
      </c>
      <c r="AG1822" s="26" t="s">
        <v>846</v>
      </c>
      <c r="AH1822" s="26" t="s">
        <v>121</v>
      </c>
      <c r="AI1822" s="28">
        <v>5500</v>
      </c>
      <c r="AJ1822" s="24"/>
      <c r="AK1822" s="26" t="s">
        <v>10088</v>
      </c>
      <c r="AL1822" s="26" t="s">
        <v>10107</v>
      </c>
      <c r="AM1822" s="26" t="s">
        <v>10097</v>
      </c>
      <c r="AN1822" s="26" t="s">
        <v>10105</v>
      </c>
      <c r="AO1822" s="24"/>
      <c r="AP1822" s="24"/>
      <c r="AQ1822" s="24"/>
      <c r="AR1822" s="24"/>
      <c r="AS1822" s="26" t="s">
        <v>10108</v>
      </c>
      <c r="AT1822" s="24"/>
      <c r="AU1822" s="24"/>
      <c r="AV1822" s="24"/>
      <c r="AW1822" s="28">
        <v>62164</v>
      </c>
      <c r="AX1822" s="26">
        <v>950</v>
      </c>
      <c r="AY1822" s="28">
        <v>1200</v>
      </c>
      <c r="AZ1822" s="28">
        <v>600</v>
      </c>
      <c r="BA1822" s="26">
        <v>0</v>
      </c>
      <c r="BB1822" s="26" t="s">
        <v>241</v>
      </c>
      <c r="BC1822" s="26" t="s">
        <v>10091</v>
      </c>
      <c r="BD1822" s="24"/>
      <c r="BE1822" s="24"/>
      <c r="BF1822" s="24"/>
      <c r="BG1822" s="24"/>
      <c r="BH1822" s="24"/>
      <c r="BI1822" s="24"/>
      <c r="BJ1822" s="24"/>
      <c r="BK1822" s="24"/>
      <c r="BL1822" s="24"/>
      <c r="BM1822" s="24"/>
      <c r="BN1822" s="24"/>
      <c r="BO1822" s="24"/>
      <c r="BP1822" s="24"/>
      <c r="BQ1822" s="24"/>
      <c r="BR1822" s="26">
        <v>4</v>
      </c>
      <c r="BS1822" s="26">
        <v>4</v>
      </c>
      <c r="BT1822" s="26">
        <v>4</v>
      </c>
      <c r="BU1822" s="26">
        <v>4</v>
      </c>
      <c r="BV1822" s="26">
        <v>4</v>
      </c>
      <c r="BW1822" s="26">
        <v>3</v>
      </c>
      <c r="BX1822" s="26">
        <v>3</v>
      </c>
      <c r="BY1822" s="26">
        <v>4</v>
      </c>
      <c r="BZ1822" s="24"/>
      <c r="CA1822" s="24"/>
      <c r="CB1822" s="24"/>
      <c r="CC1822" s="24"/>
      <c r="CD1822" s="24"/>
      <c r="CE1822" s="24"/>
      <c r="CF1822" s="24"/>
      <c r="CG1822" s="24"/>
      <c r="CH1822" s="24"/>
      <c r="CI1822" s="24"/>
      <c r="CJ1822" s="24"/>
      <c r="CK1822" s="24"/>
      <c r="CL1822" s="24"/>
      <c r="CM1822" s="24"/>
      <c r="CN1822" s="24"/>
      <c r="CO1822" s="24"/>
      <c r="CP1822" s="24"/>
      <c r="CQ1822" s="24"/>
      <c r="CR1822" s="24"/>
      <c r="CS1822" s="24"/>
      <c r="CT1822" s="24"/>
      <c r="CU1822" s="24"/>
      <c r="CV1822" s="24"/>
      <c r="CW1822" s="24"/>
      <c r="CX1822" s="24"/>
      <c r="CY1822" s="24"/>
      <c r="CZ1822" s="24"/>
      <c r="DA1822" s="24"/>
      <c r="DB1822" s="24"/>
      <c r="DC1822" s="24"/>
      <c r="DD1822" s="24"/>
      <c r="DE1822" s="24"/>
      <c r="DF1822" s="26" t="s">
        <v>139</v>
      </c>
      <c r="DG1822" s="26" t="s">
        <v>139</v>
      </c>
      <c r="DH1822" s="26" t="s">
        <v>139</v>
      </c>
      <c r="DI1822" s="26" t="s">
        <v>139</v>
      </c>
      <c r="DJ1822" s="26" t="s">
        <v>139</v>
      </c>
      <c r="DK1822" s="26" t="s">
        <v>139</v>
      </c>
      <c r="DL1822" s="26" t="s">
        <v>139</v>
      </c>
      <c r="DM1822" s="26" t="s">
        <v>139</v>
      </c>
      <c r="DN1822" s="26" t="s">
        <v>139</v>
      </c>
      <c r="DO1822" s="26" t="s">
        <v>139</v>
      </c>
    </row>
    <row r="1823" spans="1:119" ht="20.100000000000001" customHeight="1" x14ac:dyDescent="0.25">
      <c r="A1823" s="29" t="str">
        <f t="shared" si="392"/>
        <v>Malaika3</v>
      </c>
      <c r="B1823" s="29" t="str">
        <f t="shared" si="393"/>
        <v>Malaika</v>
      </c>
      <c r="C1823" s="29">
        <f t="shared" si="394"/>
        <v>3</v>
      </c>
      <c r="D1823" s="30" t="str">
        <f t="shared" si="395"/>
        <v>Africa and the Middle East</v>
      </c>
      <c r="E1823" s="30" t="str">
        <f t="shared" si="396"/>
        <v>Lubumbashi, Democratic Republic of the Congo</v>
      </c>
      <c r="F1823" s="31">
        <f t="shared" si="397"/>
        <v>4</v>
      </c>
      <c r="G1823" s="31">
        <f t="shared" si="398"/>
        <v>4</v>
      </c>
      <c r="H1823" s="31">
        <f t="shared" si="399"/>
        <v>4</v>
      </c>
      <c r="I1823" s="31">
        <f t="shared" si="400"/>
        <v>4</v>
      </c>
      <c r="J1823" s="31">
        <f t="shared" si="401"/>
        <v>5</v>
      </c>
      <c r="K1823" s="31">
        <f t="shared" si="402"/>
        <v>4</v>
      </c>
      <c r="L1823" s="31">
        <f t="shared" si="403"/>
        <v>4</v>
      </c>
      <c r="M1823" s="31">
        <f t="shared" si="404"/>
        <v>5</v>
      </c>
      <c r="N1823" s="31">
        <f t="shared" si="405"/>
        <v>4.3</v>
      </c>
      <c r="O1823" s="26" t="s">
        <v>7168</v>
      </c>
      <c r="P1823" s="26" t="s">
        <v>108</v>
      </c>
      <c r="Q1823" s="27">
        <v>43214</v>
      </c>
      <c r="R1823" s="26" t="s">
        <v>109</v>
      </c>
      <c r="S1823" s="26" t="s">
        <v>244</v>
      </c>
      <c r="T1823" s="26" t="s">
        <v>111</v>
      </c>
      <c r="U1823" s="24"/>
      <c r="V1823" s="26" t="s">
        <v>169</v>
      </c>
      <c r="W1823" s="26" t="s">
        <v>2271</v>
      </c>
      <c r="X1823" s="26" t="s">
        <v>7169</v>
      </c>
      <c r="Y1823" s="26" t="s">
        <v>16262</v>
      </c>
      <c r="Z1823" s="24"/>
      <c r="AA1823" s="24"/>
      <c r="AB1823" s="26" t="s">
        <v>117</v>
      </c>
      <c r="AC1823" s="28">
        <v>16000</v>
      </c>
      <c r="AD1823" s="26" t="s">
        <v>7170</v>
      </c>
      <c r="AE1823" s="26" t="s">
        <v>343</v>
      </c>
      <c r="AF1823" s="26" t="s">
        <v>139</v>
      </c>
      <c r="AG1823" s="26" t="s">
        <v>157</v>
      </c>
      <c r="AH1823" s="26" t="s">
        <v>121</v>
      </c>
      <c r="AI1823" s="28">
        <v>16000</v>
      </c>
      <c r="AJ1823" s="24"/>
      <c r="AK1823" s="24"/>
      <c r="AL1823" s="24"/>
      <c r="AM1823" s="24"/>
      <c r="AN1823" s="24"/>
      <c r="AO1823" s="24"/>
      <c r="AP1823" s="24"/>
      <c r="AQ1823" s="24"/>
      <c r="AR1823" s="24"/>
      <c r="AS1823" s="26" t="s">
        <v>7171</v>
      </c>
      <c r="AT1823" s="24"/>
      <c r="AU1823" s="26" t="s">
        <v>7172</v>
      </c>
      <c r="AV1823" s="24"/>
      <c r="AW1823" s="28">
        <v>492698</v>
      </c>
      <c r="AX1823" s="26">
        <v>4280</v>
      </c>
      <c r="AY1823" s="28">
        <v>95</v>
      </c>
      <c r="AZ1823" s="28">
        <v>236</v>
      </c>
      <c r="BA1823" s="26">
        <v>252</v>
      </c>
      <c r="BB1823" s="24"/>
      <c r="BC1823" s="26" t="s">
        <v>800</v>
      </c>
      <c r="BD1823" s="26" t="s">
        <v>125</v>
      </c>
      <c r="BE1823" s="24"/>
      <c r="BF1823" s="26" t="s">
        <v>607</v>
      </c>
      <c r="BG1823" s="26" t="s">
        <v>261</v>
      </c>
      <c r="BH1823" s="26" t="s">
        <v>7173</v>
      </c>
      <c r="BI1823" s="26" t="s">
        <v>357</v>
      </c>
      <c r="BJ1823" s="26" t="s">
        <v>7174</v>
      </c>
      <c r="BK1823" s="26" t="s">
        <v>271</v>
      </c>
      <c r="BL1823" s="26" t="s">
        <v>7175</v>
      </c>
      <c r="BM1823" s="26" t="s">
        <v>4409</v>
      </c>
      <c r="BN1823" s="26" t="s">
        <v>7176</v>
      </c>
      <c r="BO1823" s="26" t="s">
        <v>261</v>
      </c>
      <c r="BP1823" s="24"/>
      <c r="BQ1823" s="24"/>
      <c r="BR1823" s="26">
        <v>0</v>
      </c>
      <c r="BS1823" s="26">
        <v>0</v>
      </c>
      <c r="BT1823" s="26">
        <v>0</v>
      </c>
      <c r="BU1823" s="26">
        <v>0</v>
      </c>
      <c r="BV1823" s="26">
        <v>0</v>
      </c>
      <c r="BW1823" s="26">
        <v>0</v>
      </c>
      <c r="BX1823" s="26">
        <v>0</v>
      </c>
      <c r="BY1823" s="26">
        <v>0</v>
      </c>
      <c r="BZ1823" s="26" t="s">
        <v>138</v>
      </c>
      <c r="CA1823" s="26" t="s">
        <v>136</v>
      </c>
      <c r="CB1823" s="26" t="s">
        <v>136</v>
      </c>
      <c r="CC1823" s="26" t="s">
        <v>138</v>
      </c>
      <c r="CD1823" s="26" t="s">
        <v>134</v>
      </c>
      <c r="CE1823" s="26" t="s">
        <v>134</v>
      </c>
      <c r="CF1823" s="26" t="s">
        <v>134</v>
      </c>
      <c r="CG1823" s="26" t="s">
        <v>134</v>
      </c>
      <c r="CH1823" s="26" t="s">
        <v>134</v>
      </c>
      <c r="CI1823" s="26" t="s">
        <v>138</v>
      </c>
      <c r="CJ1823" s="26" t="s">
        <v>136</v>
      </c>
      <c r="CK1823" s="26" t="s">
        <v>138</v>
      </c>
      <c r="CL1823" s="26" t="s">
        <v>134</v>
      </c>
      <c r="CM1823" s="26" t="s">
        <v>134</v>
      </c>
      <c r="CN1823" s="26" t="s">
        <v>134</v>
      </c>
      <c r="CO1823" s="26" t="s">
        <v>138</v>
      </c>
      <c r="CP1823" s="26" t="s">
        <v>134</v>
      </c>
      <c r="CQ1823" s="26" t="s">
        <v>138</v>
      </c>
      <c r="CR1823" s="26" t="s">
        <v>138</v>
      </c>
      <c r="CS1823" s="26" t="s">
        <v>138</v>
      </c>
      <c r="CT1823" s="26" t="s">
        <v>138</v>
      </c>
      <c r="CU1823" s="26" t="s">
        <v>136</v>
      </c>
      <c r="CV1823" s="26" t="s">
        <v>134</v>
      </c>
      <c r="CW1823" s="26" t="s">
        <v>136</v>
      </c>
      <c r="CX1823" s="26" t="s">
        <v>138</v>
      </c>
      <c r="CY1823" s="26" t="s">
        <v>134</v>
      </c>
      <c r="CZ1823" s="26" t="s">
        <v>138</v>
      </c>
      <c r="DA1823" s="26" t="s">
        <v>135</v>
      </c>
      <c r="DB1823" s="26" t="s">
        <v>138</v>
      </c>
      <c r="DC1823" s="26" t="s">
        <v>138</v>
      </c>
      <c r="DD1823" s="26" t="s">
        <v>138</v>
      </c>
      <c r="DE1823" s="26" t="s">
        <v>134</v>
      </c>
      <c r="DF1823" s="26" t="s">
        <v>139</v>
      </c>
      <c r="DG1823" s="26" t="s">
        <v>120</v>
      </c>
      <c r="DH1823" s="26" t="s">
        <v>120</v>
      </c>
      <c r="DI1823" s="26" t="s">
        <v>139</v>
      </c>
      <c r="DJ1823" s="26" t="s">
        <v>139</v>
      </c>
      <c r="DK1823" s="26" t="s">
        <v>139</v>
      </c>
      <c r="DL1823" s="26" t="s">
        <v>139</v>
      </c>
      <c r="DM1823" s="26" t="s">
        <v>139</v>
      </c>
      <c r="DN1823" s="26" t="s">
        <v>139</v>
      </c>
      <c r="DO1823" s="26" t="s">
        <v>139</v>
      </c>
    </row>
    <row r="1824" spans="1:119" ht="20.100000000000001" customHeight="1" x14ac:dyDescent="0.25">
      <c r="A1824" s="29" t="str">
        <f t="shared" si="392"/>
        <v/>
      </c>
      <c r="B1824" s="29" t="str">
        <f t="shared" si="393"/>
        <v>Malaika</v>
      </c>
      <c r="C1824" s="29">
        <f t="shared" si="394"/>
        <v>0</v>
      </c>
      <c r="D1824" s="30" t="str">
        <f t="shared" si="395"/>
        <v>Africa and the Middle East</v>
      </c>
      <c r="E1824" s="30" t="str">
        <f t="shared" si="396"/>
        <v>Lubumbashi, Democratic Republic of the Congo</v>
      </c>
      <c r="F1824" s="31">
        <f t="shared" si="397"/>
        <v>0</v>
      </c>
      <c r="G1824" s="31">
        <f t="shared" si="398"/>
        <v>0</v>
      </c>
      <c r="H1824" s="31">
        <f t="shared" si="399"/>
        <v>0</v>
      </c>
      <c r="I1824" s="31">
        <f t="shared" si="400"/>
        <v>0</v>
      </c>
      <c r="J1824" s="31">
        <f t="shared" si="401"/>
        <v>0</v>
      </c>
      <c r="K1824" s="31">
        <f t="shared" si="402"/>
        <v>0</v>
      </c>
      <c r="L1824" s="31">
        <f t="shared" si="403"/>
        <v>0</v>
      </c>
      <c r="M1824" s="31">
        <f t="shared" si="404"/>
        <v>0</v>
      </c>
      <c r="N1824" s="31">
        <f t="shared" si="405"/>
        <v>0</v>
      </c>
      <c r="O1824" s="26" t="s">
        <v>16263</v>
      </c>
      <c r="P1824" s="26" t="s">
        <v>108</v>
      </c>
      <c r="Q1824" s="27">
        <v>42886</v>
      </c>
      <c r="R1824" s="24"/>
      <c r="S1824" s="24"/>
      <c r="T1824" s="26" t="s">
        <v>142</v>
      </c>
      <c r="U1824" s="24"/>
      <c r="V1824" s="26" t="s">
        <v>169</v>
      </c>
      <c r="W1824" s="26" t="s">
        <v>2271</v>
      </c>
      <c r="X1824" s="26" t="s">
        <v>7169</v>
      </c>
      <c r="Y1824" s="26" t="s">
        <v>16262</v>
      </c>
      <c r="Z1824" s="24"/>
      <c r="AA1824" s="24"/>
      <c r="AB1824" s="26" t="s">
        <v>15736</v>
      </c>
      <c r="AC1824" s="28">
        <v>1500</v>
      </c>
      <c r="AD1824" s="26" t="s">
        <v>7170</v>
      </c>
      <c r="AE1824" s="26" t="s">
        <v>343</v>
      </c>
      <c r="AF1824" s="26" t="s">
        <v>139</v>
      </c>
      <c r="AG1824" s="26" t="s">
        <v>157</v>
      </c>
      <c r="AH1824" s="24"/>
      <c r="AI1824" s="28">
        <v>1500</v>
      </c>
      <c r="AJ1824" s="24"/>
      <c r="AK1824" s="24"/>
      <c r="AL1824" s="24"/>
      <c r="AM1824" s="24"/>
      <c r="AN1824" s="24"/>
      <c r="AO1824" s="24"/>
      <c r="AP1824" s="24"/>
      <c r="AQ1824" s="24"/>
      <c r="AR1824" s="24"/>
      <c r="AS1824" s="24"/>
      <c r="AT1824" s="24"/>
      <c r="AU1824" s="24"/>
      <c r="AV1824" s="24"/>
      <c r="AW1824" s="28">
        <v>0</v>
      </c>
      <c r="AX1824" s="26">
        <v>0</v>
      </c>
      <c r="AY1824" s="28">
        <v>0</v>
      </c>
      <c r="AZ1824" s="28">
        <v>0</v>
      </c>
      <c r="BA1824" s="26">
        <v>0</v>
      </c>
      <c r="BB1824" s="24"/>
      <c r="BC1824" s="26" t="s">
        <v>800</v>
      </c>
      <c r="BD1824" s="24"/>
      <c r="BE1824" s="24"/>
      <c r="BF1824" s="24"/>
      <c r="BG1824" s="24"/>
      <c r="BH1824" s="24"/>
      <c r="BI1824" s="24"/>
      <c r="BJ1824" s="24"/>
      <c r="BK1824" s="24"/>
      <c r="BL1824" s="24"/>
      <c r="BM1824" s="24"/>
      <c r="BN1824" s="24"/>
      <c r="BO1824" s="24"/>
      <c r="BP1824" s="24"/>
      <c r="BQ1824" s="24"/>
      <c r="BR1824" s="26">
        <v>0</v>
      </c>
      <c r="BS1824" s="26">
        <v>0</v>
      </c>
      <c r="BT1824" s="26">
        <v>0</v>
      </c>
      <c r="BU1824" s="26">
        <v>0</v>
      </c>
      <c r="BV1824" s="26">
        <v>0</v>
      </c>
      <c r="BW1824" s="26">
        <v>0</v>
      </c>
      <c r="BX1824" s="26">
        <v>0</v>
      </c>
      <c r="BY1824" s="26">
        <v>0</v>
      </c>
      <c r="BZ1824" s="24"/>
      <c r="CA1824" s="24"/>
      <c r="CB1824" s="24"/>
      <c r="CC1824" s="24"/>
      <c r="CD1824" s="24"/>
      <c r="CE1824" s="24"/>
      <c r="CF1824" s="24"/>
      <c r="CG1824" s="24"/>
      <c r="CH1824" s="24"/>
      <c r="CI1824" s="24"/>
      <c r="CJ1824" s="24"/>
      <c r="CK1824" s="24"/>
      <c r="CL1824" s="24"/>
      <c r="CM1824" s="24"/>
      <c r="CN1824" s="24"/>
      <c r="CO1824" s="24"/>
      <c r="CP1824" s="24"/>
      <c r="CQ1824" s="24"/>
      <c r="CR1824" s="24"/>
      <c r="CS1824" s="24"/>
      <c r="CT1824" s="24"/>
      <c r="CU1824" s="24"/>
      <c r="CV1824" s="24"/>
      <c r="CW1824" s="24"/>
      <c r="CX1824" s="24"/>
      <c r="CY1824" s="24"/>
      <c r="CZ1824" s="24"/>
      <c r="DA1824" s="24"/>
      <c r="DB1824" s="24"/>
      <c r="DC1824" s="24"/>
      <c r="DD1824" s="24"/>
      <c r="DE1824" s="24"/>
      <c r="DF1824" s="26" t="s">
        <v>139</v>
      </c>
      <c r="DG1824" s="26" t="s">
        <v>139</v>
      </c>
      <c r="DH1824" s="26" t="s">
        <v>139</v>
      </c>
      <c r="DI1824" s="26" t="s">
        <v>139</v>
      </c>
      <c r="DJ1824" s="26" t="s">
        <v>139</v>
      </c>
      <c r="DK1824" s="26" t="s">
        <v>139</v>
      </c>
      <c r="DL1824" s="26" t="s">
        <v>139</v>
      </c>
      <c r="DM1824" s="26" t="s">
        <v>139</v>
      </c>
      <c r="DN1824" s="26" t="s">
        <v>139</v>
      </c>
      <c r="DO1824" s="26" t="s">
        <v>139</v>
      </c>
    </row>
    <row r="1825" spans="1:119" ht="20.100000000000001" customHeight="1" x14ac:dyDescent="0.25">
      <c r="A1825" s="29" t="str">
        <f t="shared" si="392"/>
        <v>Malaika2</v>
      </c>
      <c r="B1825" s="29" t="str">
        <f t="shared" si="393"/>
        <v>Malaika</v>
      </c>
      <c r="C1825" s="29">
        <f t="shared" si="394"/>
        <v>2</v>
      </c>
      <c r="D1825" s="30" t="str">
        <f t="shared" si="395"/>
        <v>Africa and the Middle East</v>
      </c>
      <c r="E1825" s="30" t="str">
        <f t="shared" si="396"/>
        <v>Lubumbashi, Democratic Republic of the Congo</v>
      </c>
      <c r="F1825" s="31">
        <f t="shared" si="397"/>
        <v>4</v>
      </c>
      <c r="G1825" s="31">
        <f t="shared" si="398"/>
        <v>4</v>
      </c>
      <c r="H1825" s="31">
        <f t="shared" si="399"/>
        <v>4</v>
      </c>
      <c r="I1825" s="31">
        <f t="shared" si="400"/>
        <v>3</v>
      </c>
      <c r="J1825" s="31">
        <f t="shared" si="401"/>
        <v>5</v>
      </c>
      <c r="K1825" s="31">
        <f t="shared" si="402"/>
        <v>4</v>
      </c>
      <c r="L1825" s="31">
        <f t="shared" si="403"/>
        <v>4</v>
      </c>
      <c r="M1825" s="31">
        <f t="shared" si="404"/>
        <v>4</v>
      </c>
      <c r="N1825" s="31">
        <f t="shared" si="405"/>
        <v>4</v>
      </c>
      <c r="O1825" s="26" t="s">
        <v>7177</v>
      </c>
      <c r="P1825" s="26" t="s">
        <v>108</v>
      </c>
      <c r="Q1825" s="27">
        <v>42858</v>
      </c>
      <c r="R1825" s="26" t="s">
        <v>109</v>
      </c>
      <c r="S1825" s="26" t="s">
        <v>167</v>
      </c>
      <c r="T1825" s="26" t="s">
        <v>142</v>
      </c>
      <c r="U1825" s="26" t="s">
        <v>112</v>
      </c>
      <c r="V1825" s="26" t="s">
        <v>169</v>
      </c>
      <c r="W1825" s="26" t="s">
        <v>2271</v>
      </c>
      <c r="X1825" s="26" t="s">
        <v>7169</v>
      </c>
      <c r="Y1825" s="26" t="s">
        <v>16262</v>
      </c>
      <c r="Z1825" s="24"/>
      <c r="AA1825" s="24"/>
      <c r="AB1825" s="26" t="s">
        <v>117</v>
      </c>
      <c r="AC1825" s="28">
        <v>12000</v>
      </c>
      <c r="AD1825" s="26" t="s">
        <v>7170</v>
      </c>
      <c r="AE1825" s="26" t="s">
        <v>343</v>
      </c>
      <c r="AF1825" s="26" t="s">
        <v>139</v>
      </c>
      <c r="AG1825" s="26" t="s">
        <v>157</v>
      </c>
      <c r="AH1825" s="26" t="s">
        <v>143</v>
      </c>
      <c r="AI1825" s="28">
        <v>12000</v>
      </c>
      <c r="AJ1825" s="26" t="s">
        <v>7178</v>
      </c>
      <c r="AK1825" s="26" t="s">
        <v>7179</v>
      </c>
      <c r="AL1825" s="26" t="s">
        <v>7180</v>
      </c>
      <c r="AM1825" s="24"/>
      <c r="AN1825" s="24"/>
      <c r="AO1825" s="24"/>
      <c r="AP1825" s="24"/>
      <c r="AQ1825" s="24"/>
      <c r="AR1825" s="24"/>
      <c r="AS1825" s="26" t="s">
        <v>7181</v>
      </c>
      <c r="AT1825" s="24"/>
      <c r="AU1825" s="26" t="s">
        <v>7182</v>
      </c>
      <c r="AV1825" s="24"/>
      <c r="AW1825" s="28">
        <v>450684</v>
      </c>
      <c r="AX1825" s="26">
        <v>452</v>
      </c>
      <c r="AY1825" s="28">
        <v>95</v>
      </c>
      <c r="AZ1825" s="28">
        <v>217</v>
      </c>
      <c r="BA1825" s="26">
        <v>231</v>
      </c>
      <c r="BB1825" s="24"/>
      <c r="BC1825" s="26" t="s">
        <v>800</v>
      </c>
      <c r="BD1825" s="26" t="s">
        <v>125</v>
      </c>
      <c r="BE1825" s="24"/>
      <c r="BF1825" s="26" t="s">
        <v>620</v>
      </c>
      <c r="BG1825" s="26" t="s">
        <v>191</v>
      </c>
      <c r="BH1825" s="26" t="s">
        <v>1362</v>
      </c>
      <c r="BI1825" s="26" t="s">
        <v>4409</v>
      </c>
      <c r="BJ1825" s="26" t="s">
        <v>7174</v>
      </c>
      <c r="BK1825" s="26" t="s">
        <v>271</v>
      </c>
      <c r="BL1825" s="26" t="s">
        <v>7183</v>
      </c>
      <c r="BM1825" s="26" t="s">
        <v>3291</v>
      </c>
      <c r="BN1825" s="26" t="s">
        <v>7184</v>
      </c>
      <c r="BO1825" s="26" t="s">
        <v>387</v>
      </c>
      <c r="BP1825" s="24"/>
      <c r="BQ1825" s="24"/>
      <c r="BR1825" s="26">
        <v>3</v>
      </c>
      <c r="BS1825" s="26">
        <v>4</v>
      </c>
      <c r="BT1825" s="26">
        <v>4</v>
      </c>
      <c r="BU1825" s="26">
        <v>3</v>
      </c>
      <c r="BV1825" s="26">
        <v>4</v>
      </c>
      <c r="BW1825" s="26">
        <v>2</v>
      </c>
      <c r="BX1825" s="26">
        <v>4</v>
      </c>
      <c r="BY1825" s="26">
        <v>2</v>
      </c>
      <c r="BZ1825" s="26" t="s">
        <v>138</v>
      </c>
      <c r="CA1825" s="26" t="s">
        <v>136</v>
      </c>
      <c r="CB1825" s="26" t="s">
        <v>136</v>
      </c>
      <c r="CC1825" s="26" t="s">
        <v>138</v>
      </c>
      <c r="CD1825" s="26" t="s">
        <v>134</v>
      </c>
      <c r="CE1825" s="26" t="s">
        <v>134</v>
      </c>
      <c r="CF1825" s="26" t="s">
        <v>134</v>
      </c>
      <c r="CG1825" s="26" t="s">
        <v>134</v>
      </c>
      <c r="CH1825" s="26" t="s">
        <v>134</v>
      </c>
      <c r="CI1825" s="26" t="s">
        <v>138</v>
      </c>
      <c r="CJ1825" s="26" t="s">
        <v>135</v>
      </c>
      <c r="CK1825" s="26" t="s">
        <v>138</v>
      </c>
      <c r="CL1825" s="26" t="s">
        <v>136</v>
      </c>
      <c r="CM1825" s="26" t="s">
        <v>136</v>
      </c>
      <c r="CN1825" s="26" t="s">
        <v>136</v>
      </c>
      <c r="CO1825" s="26" t="s">
        <v>138</v>
      </c>
      <c r="CP1825" s="26" t="s">
        <v>134</v>
      </c>
      <c r="CQ1825" s="26" t="s">
        <v>138</v>
      </c>
      <c r="CR1825" s="26" t="s">
        <v>138</v>
      </c>
      <c r="CS1825" s="26" t="s">
        <v>138</v>
      </c>
      <c r="CT1825" s="26" t="s">
        <v>138</v>
      </c>
      <c r="CU1825" s="26" t="s">
        <v>136</v>
      </c>
      <c r="CV1825" s="26" t="s">
        <v>134</v>
      </c>
      <c r="CW1825" s="26" t="s">
        <v>136</v>
      </c>
      <c r="CX1825" s="26" t="s">
        <v>138</v>
      </c>
      <c r="CY1825" s="26" t="s">
        <v>134</v>
      </c>
      <c r="CZ1825" s="26" t="s">
        <v>138</v>
      </c>
      <c r="DA1825" s="26" t="s">
        <v>135</v>
      </c>
      <c r="DB1825" s="26" t="s">
        <v>138</v>
      </c>
      <c r="DC1825" s="26" t="s">
        <v>136</v>
      </c>
      <c r="DD1825" s="26" t="s">
        <v>138</v>
      </c>
      <c r="DE1825" s="26" t="s">
        <v>134</v>
      </c>
      <c r="DF1825" s="26" t="s">
        <v>139</v>
      </c>
      <c r="DG1825" s="26" t="s">
        <v>120</v>
      </c>
      <c r="DH1825" s="26" t="s">
        <v>120</v>
      </c>
      <c r="DI1825" s="26" t="s">
        <v>139</v>
      </c>
      <c r="DJ1825" s="26" t="s">
        <v>139</v>
      </c>
      <c r="DK1825" s="26" t="s">
        <v>139</v>
      </c>
      <c r="DL1825" s="26" t="s">
        <v>139</v>
      </c>
      <c r="DM1825" s="26" t="s">
        <v>139</v>
      </c>
      <c r="DN1825" s="26" t="s">
        <v>139</v>
      </c>
      <c r="DO1825" s="26" t="s">
        <v>139</v>
      </c>
    </row>
    <row r="1826" spans="1:119" ht="20.100000000000001" customHeight="1" x14ac:dyDescent="0.25">
      <c r="A1826" s="29" t="str">
        <f t="shared" si="392"/>
        <v>Malaika1</v>
      </c>
      <c r="B1826" s="29" t="str">
        <f t="shared" si="393"/>
        <v>Malaika</v>
      </c>
      <c r="C1826" s="29">
        <f t="shared" si="394"/>
        <v>1</v>
      </c>
      <c r="D1826" s="30" t="str">
        <f t="shared" si="395"/>
        <v>Africa and the Middle East</v>
      </c>
      <c r="E1826" s="30" t="str">
        <f t="shared" si="396"/>
        <v>Lubumbashi, Democratic Republic of the Congo</v>
      </c>
      <c r="F1826" s="31">
        <f t="shared" si="397"/>
        <v>2</v>
      </c>
      <c r="G1826" s="31">
        <f t="shared" si="398"/>
        <v>3</v>
      </c>
      <c r="H1826" s="31">
        <f t="shared" si="399"/>
        <v>3</v>
      </c>
      <c r="I1826" s="31">
        <f t="shared" si="400"/>
        <v>3</v>
      </c>
      <c r="J1826" s="31">
        <f t="shared" si="401"/>
        <v>3</v>
      </c>
      <c r="K1826" s="31">
        <f t="shared" si="402"/>
        <v>2</v>
      </c>
      <c r="L1826" s="31">
        <f t="shared" si="403"/>
        <v>4</v>
      </c>
      <c r="M1826" s="31">
        <f t="shared" si="404"/>
        <v>2</v>
      </c>
      <c r="N1826" s="31">
        <f t="shared" si="405"/>
        <v>2.8</v>
      </c>
      <c r="O1826" s="26" t="s">
        <v>7185</v>
      </c>
      <c r="P1826" s="26" t="s">
        <v>108</v>
      </c>
      <c r="Q1826" s="27">
        <v>42502</v>
      </c>
      <c r="R1826" s="26" t="s">
        <v>155</v>
      </c>
      <c r="S1826" s="26" t="s">
        <v>184</v>
      </c>
      <c r="T1826" s="26" t="s">
        <v>157</v>
      </c>
      <c r="U1826" s="26" t="s">
        <v>112</v>
      </c>
      <c r="V1826" s="26" t="s">
        <v>169</v>
      </c>
      <c r="W1826" s="26" t="s">
        <v>2271</v>
      </c>
      <c r="X1826" s="26" t="s">
        <v>7169</v>
      </c>
      <c r="Y1826" s="26" t="s">
        <v>16262</v>
      </c>
      <c r="Z1826" s="24"/>
      <c r="AA1826" s="24"/>
      <c r="AB1826" s="26" t="s">
        <v>117</v>
      </c>
      <c r="AC1826" s="28">
        <v>10000</v>
      </c>
      <c r="AD1826" s="26" t="s">
        <v>7170</v>
      </c>
      <c r="AE1826" s="26" t="s">
        <v>343</v>
      </c>
      <c r="AF1826" s="26" t="s">
        <v>139</v>
      </c>
      <c r="AG1826" s="26" t="s">
        <v>157</v>
      </c>
      <c r="AH1826" s="26" t="s">
        <v>158</v>
      </c>
      <c r="AI1826" s="28">
        <v>10000</v>
      </c>
      <c r="AJ1826" s="26" t="s">
        <v>7186</v>
      </c>
      <c r="AK1826" s="26" t="s">
        <v>7187</v>
      </c>
      <c r="AL1826" s="26" t="s">
        <v>7188</v>
      </c>
      <c r="AM1826" s="26" t="s">
        <v>7189</v>
      </c>
      <c r="AN1826" s="26" t="s">
        <v>7190</v>
      </c>
      <c r="AO1826" s="26" t="s">
        <v>7191</v>
      </c>
      <c r="AP1826" s="26" t="s">
        <v>7192</v>
      </c>
      <c r="AQ1826" s="24"/>
      <c r="AR1826" s="24"/>
      <c r="AS1826" s="24"/>
      <c r="AT1826" s="24"/>
      <c r="AU1826" s="24"/>
      <c r="AV1826" s="24"/>
      <c r="AW1826" s="28">
        <v>332713</v>
      </c>
      <c r="AX1826" s="26">
        <v>231</v>
      </c>
      <c r="AY1826" s="28">
        <v>91</v>
      </c>
      <c r="AZ1826" s="28">
        <v>90</v>
      </c>
      <c r="BA1826" s="26">
        <v>200</v>
      </c>
      <c r="BB1826" s="26" t="s">
        <v>241</v>
      </c>
      <c r="BC1826" s="26" t="s">
        <v>800</v>
      </c>
      <c r="BD1826" s="26" t="s">
        <v>125</v>
      </c>
      <c r="BE1826" s="24"/>
      <c r="BF1826" s="26" t="s">
        <v>607</v>
      </c>
      <c r="BG1826" s="26" t="s">
        <v>191</v>
      </c>
      <c r="BH1826" s="26" t="s">
        <v>7193</v>
      </c>
      <c r="BI1826" s="26" t="s">
        <v>357</v>
      </c>
      <c r="BJ1826" s="26" t="s">
        <v>7174</v>
      </c>
      <c r="BK1826" s="26" t="s">
        <v>271</v>
      </c>
      <c r="BL1826" s="26" t="s">
        <v>620</v>
      </c>
      <c r="BM1826" s="26" t="s">
        <v>191</v>
      </c>
      <c r="BN1826" s="26" t="s">
        <v>7194</v>
      </c>
      <c r="BO1826" s="26" t="s">
        <v>191</v>
      </c>
      <c r="BP1826" s="24"/>
      <c r="BQ1826" s="24"/>
      <c r="BR1826" s="26">
        <v>2</v>
      </c>
      <c r="BS1826" s="26">
        <v>3</v>
      </c>
      <c r="BT1826" s="26">
        <v>3</v>
      </c>
      <c r="BU1826" s="26">
        <v>3</v>
      </c>
      <c r="BV1826" s="26">
        <v>3</v>
      </c>
      <c r="BW1826" s="26">
        <v>2</v>
      </c>
      <c r="BX1826" s="26">
        <v>4</v>
      </c>
      <c r="BY1826" s="26">
        <v>2</v>
      </c>
      <c r="BZ1826" s="24"/>
      <c r="CA1826" s="24"/>
      <c r="CB1826" s="24"/>
      <c r="CC1826" s="24"/>
      <c r="CD1826" s="24"/>
      <c r="CE1826" s="24"/>
      <c r="CF1826" s="24"/>
      <c r="CG1826" s="24"/>
      <c r="CH1826" s="24"/>
      <c r="CI1826" s="24"/>
      <c r="CJ1826" s="24"/>
      <c r="CK1826" s="24"/>
      <c r="CL1826" s="24"/>
      <c r="CM1826" s="24"/>
      <c r="CN1826" s="24"/>
      <c r="CO1826" s="24"/>
      <c r="CP1826" s="24"/>
      <c r="CQ1826" s="24"/>
      <c r="CR1826" s="24"/>
      <c r="CS1826" s="24"/>
      <c r="CT1826" s="24"/>
      <c r="CU1826" s="24"/>
      <c r="CV1826" s="24"/>
      <c r="CW1826" s="24"/>
      <c r="CX1826" s="24"/>
      <c r="CY1826" s="24"/>
      <c r="CZ1826" s="24"/>
      <c r="DA1826" s="24"/>
      <c r="DB1826" s="24"/>
      <c r="DC1826" s="24"/>
      <c r="DD1826" s="24"/>
      <c r="DE1826" s="24"/>
      <c r="DF1826" s="26" t="s">
        <v>139</v>
      </c>
      <c r="DG1826" s="26" t="s">
        <v>120</v>
      </c>
      <c r="DH1826" s="26" t="s">
        <v>120</v>
      </c>
      <c r="DI1826" s="26" t="s">
        <v>139</v>
      </c>
      <c r="DJ1826" s="26" t="s">
        <v>139</v>
      </c>
      <c r="DK1826" s="26" t="s">
        <v>139</v>
      </c>
      <c r="DL1826" s="26" t="s">
        <v>139</v>
      </c>
      <c r="DM1826" s="26" t="s">
        <v>139</v>
      </c>
      <c r="DN1826" s="26" t="s">
        <v>139</v>
      </c>
      <c r="DO1826" s="26" t="s">
        <v>139</v>
      </c>
    </row>
    <row r="1827" spans="1:119" ht="20.100000000000001" customHeight="1" x14ac:dyDescent="0.25">
      <c r="A1827" s="29" t="str">
        <f t="shared" si="392"/>
        <v>Malanga Orphan Children Centre4</v>
      </c>
      <c r="B1827" s="29" t="str">
        <f t="shared" si="393"/>
        <v>Malanga Orphan Children Centre</v>
      </c>
      <c r="C1827" s="29">
        <f t="shared" si="394"/>
        <v>4</v>
      </c>
      <c r="D1827" s="30" t="str">
        <f t="shared" si="395"/>
        <v>Africa and the Middle East</v>
      </c>
      <c r="E1827" s="30" t="str">
        <f t="shared" si="396"/>
        <v>Siaya, Kenya</v>
      </c>
      <c r="F1827" s="31">
        <f t="shared" si="397"/>
        <v>3</v>
      </c>
      <c r="G1827" s="31">
        <f t="shared" si="398"/>
        <v>2</v>
      </c>
      <c r="H1827" s="31">
        <f t="shared" si="399"/>
        <v>2</v>
      </c>
      <c r="I1827" s="31">
        <f t="shared" si="400"/>
        <v>3</v>
      </c>
      <c r="J1827" s="31">
        <f t="shared" si="401"/>
        <v>3</v>
      </c>
      <c r="K1827" s="31">
        <f t="shared" si="402"/>
        <v>3</v>
      </c>
      <c r="L1827" s="31">
        <f t="shared" si="403"/>
        <v>3</v>
      </c>
      <c r="M1827" s="31">
        <f t="shared" si="404"/>
        <v>2</v>
      </c>
      <c r="N1827" s="31">
        <f t="shared" si="405"/>
        <v>2.6</v>
      </c>
      <c r="O1827" s="26" t="s">
        <v>10109</v>
      </c>
      <c r="P1827" s="26" t="s">
        <v>108</v>
      </c>
      <c r="Q1827" s="27">
        <v>42502</v>
      </c>
      <c r="R1827" s="26" t="s">
        <v>109</v>
      </c>
      <c r="S1827" s="26" t="s">
        <v>184</v>
      </c>
      <c r="T1827" s="26" t="s">
        <v>157</v>
      </c>
      <c r="U1827" s="26" t="s">
        <v>112</v>
      </c>
      <c r="V1827" s="26" t="s">
        <v>169</v>
      </c>
      <c r="W1827" s="26" t="s">
        <v>591</v>
      </c>
      <c r="X1827" s="26" t="s">
        <v>10110</v>
      </c>
      <c r="Y1827" s="26" t="s">
        <v>10111</v>
      </c>
      <c r="Z1827" s="24"/>
      <c r="AA1827" s="24"/>
      <c r="AB1827" s="26" t="s">
        <v>117</v>
      </c>
      <c r="AC1827" s="28">
        <v>4000</v>
      </c>
      <c r="AD1827" s="24"/>
      <c r="AE1827" s="26" t="s">
        <v>343</v>
      </c>
      <c r="AF1827" s="26" t="s">
        <v>120</v>
      </c>
      <c r="AG1827" s="26" t="s">
        <v>175</v>
      </c>
      <c r="AH1827" s="26" t="s">
        <v>185</v>
      </c>
      <c r="AI1827" s="28">
        <v>4000</v>
      </c>
      <c r="AJ1827" s="26" t="s">
        <v>10112</v>
      </c>
      <c r="AK1827" s="26" t="s">
        <v>10113</v>
      </c>
      <c r="AL1827" s="26" t="s">
        <v>10114</v>
      </c>
      <c r="AM1827" s="24"/>
      <c r="AN1827" s="24"/>
      <c r="AO1827" s="24"/>
      <c r="AP1827" s="24"/>
      <c r="AQ1827" s="24"/>
      <c r="AR1827" s="24"/>
      <c r="AS1827" s="24"/>
      <c r="AT1827" s="24"/>
      <c r="AU1827" s="26" t="s">
        <v>10115</v>
      </c>
      <c r="AV1827" s="24"/>
      <c r="AW1827" s="28">
        <v>11516</v>
      </c>
      <c r="AX1827" s="26">
        <v>90</v>
      </c>
      <c r="AY1827" s="28">
        <v>80</v>
      </c>
      <c r="AZ1827" s="28">
        <v>85</v>
      </c>
      <c r="BA1827" s="26">
        <v>0</v>
      </c>
      <c r="BB1827" s="26" t="s">
        <v>148</v>
      </c>
      <c r="BC1827" s="26" t="s">
        <v>4585</v>
      </c>
      <c r="BD1827" s="26" t="s">
        <v>125</v>
      </c>
      <c r="BE1827" s="24"/>
      <c r="BF1827" s="24"/>
      <c r="BG1827" s="24"/>
      <c r="BH1827" s="24"/>
      <c r="BI1827" s="24"/>
      <c r="BJ1827" s="24"/>
      <c r="BK1827" s="24"/>
      <c r="BL1827" s="24"/>
      <c r="BM1827" s="24"/>
      <c r="BN1827" s="24"/>
      <c r="BO1827" s="24"/>
      <c r="BP1827" s="24"/>
      <c r="BQ1827" s="24"/>
      <c r="BR1827" s="26">
        <v>3</v>
      </c>
      <c r="BS1827" s="26">
        <v>2</v>
      </c>
      <c r="BT1827" s="26">
        <v>2</v>
      </c>
      <c r="BU1827" s="26">
        <v>3</v>
      </c>
      <c r="BV1827" s="26">
        <v>3</v>
      </c>
      <c r="BW1827" s="26">
        <v>3</v>
      </c>
      <c r="BX1827" s="26">
        <v>3</v>
      </c>
      <c r="BY1827" s="26">
        <v>2</v>
      </c>
      <c r="BZ1827" s="24"/>
      <c r="CA1827" s="24"/>
      <c r="CB1827" s="24"/>
      <c r="CC1827" s="24"/>
      <c r="CD1827" s="24"/>
      <c r="CE1827" s="24"/>
      <c r="CF1827" s="24"/>
      <c r="CG1827" s="24"/>
      <c r="CH1827" s="24"/>
      <c r="CI1827" s="24"/>
      <c r="CJ1827" s="24"/>
      <c r="CK1827" s="24"/>
      <c r="CL1827" s="24"/>
      <c r="CM1827" s="24"/>
      <c r="CN1827" s="24"/>
      <c r="CO1827" s="24"/>
      <c r="CP1827" s="24"/>
      <c r="CQ1827" s="24"/>
      <c r="CR1827" s="24"/>
      <c r="CS1827" s="24"/>
      <c r="CT1827" s="24"/>
      <c r="CU1827" s="24"/>
      <c r="CV1827" s="24"/>
      <c r="CW1827" s="24"/>
      <c r="CX1827" s="24"/>
      <c r="CY1827" s="24"/>
      <c r="CZ1827" s="24"/>
      <c r="DA1827" s="24"/>
      <c r="DB1827" s="24"/>
      <c r="DC1827" s="24"/>
      <c r="DD1827" s="24"/>
      <c r="DE1827" s="24"/>
      <c r="DF1827" s="26" t="s">
        <v>120</v>
      </c>
      <c r="DG1827" s="26" t="s">
        <v>120</v>
      </c>
      <c r="DH1827" s="26" t="s">
        <v>120</v>
      </c>
      <c r="DI1827" s="26" t="s">
        <v>120</v>
      </c>
      <c r="DJ1827" s="26" t="s">
        <v>139</v>
      </c>
      <c r="DK1827" s="26" t="s">
        <v>120</v>
      </c>
      <c r="DL1827" s="26" t="s">
        <v>139</v>
      </c>
      <c r="DM1827" s="26" t="s">
        <v>139</v>
      </c>
      <c r="DN1827" s="26" t="s">
        <v>139</v>
      </c>
      <c r="DO1827" s="26" t="s">
        <v>139</v>
      </c>
    </row>
    <row r="1828" spans="1:119" ht="20.100000000000001" customHeight="1" x14ac:dyDescent="0.25">
      <c r="A1828" s="29" t="str">
        <f t="shared" si="392"/>
        <v/>
      </c>
      <c r="B1828" s="29" t="str">
        <f t="shared" si="393"/>
        <v>Malanga Orphan Children Centre</v>
      </c>
      <c r="C1828" s="29">
        <f t="shared" si="394"/>
        <v>0</v>
      </c>
      <c r="D1828" s="30" t="str">
        <f t="shared" si="395"/>
        <v>Africa and the Middle East</v>
      </c>
      <c r="E1828" s="30" t="str">
        <f t="shared" si="396"/>
        <v>Siaya, Kenya</v>
      </c>
      <c r="F1828" s="31">
        <f t="shared" si="397"/>
        <v>0</v>
      </c>
      <c r="G1828" s="31">
        <f t="shared" si="398"/>
        <v>0</v>
      </c>
      <c r="H1828" s="31">
        <f t="shared" si="399"/>
        <v>0</v>
      </c>
      <c r="I1828" s="31">
        <f t="shared" si="400"/>
        <v>0</v>
      </c>
      <c r="J1828" s="31">
        <f t="shared" si="401"/>
        <v>0</v>
      </c>
      <c r="K1828" s="31">
        <f t="shared" si="402"/>
        <v>0</v>
      </c>
      <c r="L1828" s="31">
        <f t="shared" si="403"/>
        <v>0</v>
      </c>
      <c r="M1828" s="31">
        <f t="shared" si="404"/>
        <v>0</v>
      </c>
      <c r="N1828" s="31">
        <f t="shared" si="405"/>
        <v>0</v>
      </c>
      <c r="O1828" s="26" t="s">
        <v>16264</v>
      </c>
      <c r="P1828" s="26" t="s">
        <v>108</v>
      </c>
      <c r="Q1828" s="27">
        <v>42541</v>
      </c>
      <c r="R1828" s="24"/>
      <c r="S1828" s="24"/>
      <c r="T1828" s="26" t="s">
        <v>157</v>
      </c>
      <c r="U1828" s="24"/>
      <c r="V1828" s="26" t="s">
        <v>169</v>
      </c>
      <c r="W1828" s="26" t="s">
        <v>591</v>
      </c>
      <c r="X1828" s="26" t="s">
        <v>10110</v>
      </c>
      <c r="Y1828" s="26" t="s">
        <v>10111</v>
      </c>
      <c r="Z1828" s="24"/>
      <c r="AA1828" s="24"/>
      <c r="AB1828" s="26" t="s">
        <v>15736</v>
      </c>
      <c r="AC1828" s="28">
        <v>2000</v>
      </c>
      <c r="AD1828" s="24"/>
      <c r="AE1828" s="26" t="s">
        <v>343</v>
      </c>
      <c r="AF1828" s="26" t="s">
        <v>120</v>
      </c>
      <c r="AG1828" s="26" t="s">
        <v>175</v>
      </c>
      <c r="AH1828" s="24"/>
      <c r="AI1828" s="28">
        <v>2000</v>
      </c>
      <c r="AJ1828" s="24"/>
      <c r="AK1828" s="24"/>
      <c r="AL1828" s="24"/>
      <c r="AM1828" s="24"/>
      <c r="AN1828" s="24"/>
      <c r="AO1828" s="24"/>
      <c r="AP1828" s="24"/>
      <c r="AQ1828" s="24"/>
      <c r="AR1828" s="24"/>
      <c r="AS1828" s="24"/>
      <c r="AT1828" s="24"/>
      <c r="AU1828" s="24"/>
      <c r="AV1828" s="24"/>
      <c r="AW1828" s="24"/>
      <c r="AX1828" s="24"/>
      <c r="AY1828" s="24"/>
      <c r="AZ1828" s="24"/>
      <c r="BA1828" s="24"/>
      <c r="BB1828" s="24"/>
      <c r="BC1828" s="26" t="s">
        <v>4585</v>
      </c>
      <c r="BD1828" s="24"/>
      <c r="BE1828" s="24"/>
      <c r="BF1828" s="24"/>
      <c r="BG1828" s="24"/>
      <c r="BH1828" s="24"/>
      <c r="BI1828" s="24"/>
      <c r="BJ1828" s="24"/>
      <c r="BK1828" s="24"/>
      <c r="BL1828" s="24"/>
      <c r="BM1828" s="24"/>
      <c r="BN1828" s="24"/>
      <c r="BO1828" s="24"/>
      <c r="BP1828" s="24"/>
      <c r="BQ1828" s="24"/>
      <c r="BR1828" s="24"/>
      <c r="BS1828" s="24"/>
      <c r="BT1828" s="24"/>
      <c r="BU1828" s="24"/>
      <c r="BV1828" s="24"/>
      <c r="BW1828" s="24"/>
      <c r="BX1828" s="24"/>
      <c r="BY1828" s="24"/>
      <c r="BZ1828" s="24"/>
      <c r="CA1828" s="24"/>
      <c r="CB1828" s="24"/>
      <c r="CC1828" s="24"/>
      <c r="CD1828" s="24"/>
      <c r="CE1828" s="24"/>
      <c r="CF1828" s="24"/>
      <c r="CG1828" s="24"/>
      <c r="CH1828" s="24"/>
      <c r="CI1828" s="24"/>
      <c r="CJ1828" s="24"/>
      <c r="CK1828" s="24"/>
      <c r="CL1828" s="24"/>
      <c r="CM1828" s="24"/>
      <c r="CN1828" s="24"/>
      <c r="CO1828" s="24"/>
      <c r="CP1828" s="24"/>
      <c r="CQ1828" s="24"/>
      <c r="CR1828" s="24"/>
      <c r="CS1828" s="24"/>
      <c r="CT1828" s="24"/>
      <c r="CU1828" s="24"/>
      <c r="CV1828" s="24"/>
      <c r="CW1828" s="24"/>
      <c r="CX1828" s="24"/>
      <c r="CY1828" s="24"/>
      <c r="CZ1828" s="24"/>
      <c r="DA1828" s="24"/>
      <c r="DB1828" s="24"/>
      <c r="DC1828" s="24"/>
      <c r="DD1828" s="24"/>
      <c r="DE1828" s="24"/>
      <c r="DF1828" s="26" t="s">
        <v>139</v>
      </c>
      <c r="DG1828" s="26" t="s">
        <v>139</v>
      </c>
      <c r="DH1828" s="26" t="s">
        <v>139</v>
      </c>
      <c r="DI1828" s="26" t="s">
        <v>139</v>
      </c>
      <c r="DJ1828" s="26" t="s">
        <v>139</v>
      </c>
      <c r="DK1828" s="26" t="s">
        <v>139</v>
      </c>
      <c r="DL1828" s="26" t="s">
        <v>139</v>
      </c>
      <c r="DM1828" s="26" t="s">
        <v>139</v>
      </c>
      <c r="DN1828" s="26" t="s">
        <v>139</v>
      </c>
      <c r="DO1828" s="26" t="s">
        <v>139</v>
      </c>
    </row>
    <row r="1829" spans="1:119" ht="20.100000000000001" customHeight="1" x14ac:dyDescent="0.25">
      <c r="A1829" s="29" t="str">
        <f t="shared" si="392"/>
        <v>Malanga Orphan Children Centre3</v>
      </c>
      <c r="B1829" s="29" t="str">
        <f t="shared" si="393"/>
        <v>Malanga Orphan Children Centre</v>
      </c>
      <c r="C1829" s="29">
        <f t="shared" si="394"/>
        <v>3</v>
      </c>
      <c r="D1829" s="30" t="str">
        <f t="shared" si="395"/>
        <v>Africa and the Middle East</v>
      </c>
      <c r="E1829" s="30" t="str">
        <f t="shared" si="396"/>
        <v>Siaya, Kenya</v>
      </c>
      <c r="F1829" s="31">
        <f t="shared" si="397"/>
        <v>3</v>
      </c>
      <c r="G1829" s="31">
        <f t="shared" si="398"/>
        <v>2</v>
      </c>
      <c r="H1829" s="31">
        <f t="shared" si="399"/>
        <v>2</v>
      </c>
      <c r="I1829" s="31">
        <f t="shared" si="400"/>
        <v>3</v>
      </c>
      <c r="J1829" s="31">
        <f t="shared" si="401"/>
        <v>3</v>
      </c>
      <c r="K1829" s="31">
        <f t="shared" si="402"/>
        <v>3</v>
      </c>
      <c r="L1829" s="31">
        <f t="shared" si="403"/>
        <v>2</v>
      </c>
      <c r="M1829" s="31">
        <f t="shared" si="404"/>
        <v>2</v>
      </c>
      <c r="N1829" s="31">
        <f t="shared" si="405"/>
        <v>2.5</v>
      </c>
      <c r="O1829" s="26" t="s">
        <v>10116</v>
      </c>
      <c r="P1829" s="26" t="s">
        <v>108</v>
      </c>
      <c r="Q1829" s="27">
        <v>41771</v>
      </c>
      <c r="R1829" s="26" t="s">
        <v>109</v>
      </c>
      <c r="S1829" s="26" t="s">
        <v>193</v>
      </c>
      <c r="T1829" s="26" t="s">
        <v>194</v>
      </c>
      <c r="U1829" s="26" t="s">
        <v>112</v>
      </c>
      <c r="V1829" s="26" t="s">
        <v>169</v>
      </c>
      <c r="W1829" s="26" t="s">
        <v>591</v>
      </c>
      <c r="X1829" s="26" t="s">
        <v>10110</v>
      </c>
      <c r="Y1829" s="26" t="s">
        <v>10111</v>
      </c>
      <c r="Z1829" s="24"/>
      <c r="AA1829" s="24"/>
      <c r="AB1829" s="26" t="s">
        <v>117</v>
      </c>
      <c r="AC1829" s="28">
        <v>8000</v>
      </c>
      <c r="AD1829" s="24"/>
      <c r="AE1829" s="26" t="s">
        <v>343</v>
      </c>
      <c r="AF1829" s="26" t="s">
        <v>120</v>
      </c>
      <c r="AG1829" s="26" t="s">
        <v>175</v>
      </c>
      <c r="AH1829" s="26" t="s">
        <v>121</v>
      </c>
      <c r="AI1829" s="28">
        <v>8000</v>
      </c>
      <c r="AJ1829" s="26" t="s">
        <v>10117</v>
      </c>
      <c r="AK1829" s="26" t="s">
        <v>10113</v>
      </c>
      <c r="AL1829" s="26" t="s">
        <v>10114</v>
      </c>
      <c r="AM1829" s="24"/>
      <c r="AN1829" s="24"/>
      <c r="AO1829" s="24"/>
      <c r="AP1829" s="24"/>
      <c r="AQ1829" s="24"/>
      <c r="AR1829" s="24"/>
      <c r="AS1829" s="24"/>
      <c r="AT1829" s="26" t="s">
        <v>10118</v>
      </c>
      <c r="AU1829" s="26" t="s">
        <v>10119</v>
      </c>
      <c r="AV1829" s="24"/>
      <c r="AW1829" s="28">
        <v>10500</v>
      </c>
      <c r="AX1829" s="26">
        <v>82</v>
      </c>
      <c r="AY1829" s="28">
        <v>80</v>
      </c>
      <c r="AZ1829" s="28">
        <v>75</v>
      </c>
      <c r="BA1829" s="26">
        <v>0</v>
      </c>
      <c r="BB1829" s="26" t="s">
        <v>148</v>
      </c>
      <c r="BC1829" s="26" t="s">
        <v>4585</v>
      </c>
      <c r="BD1829" s="26" t="s">
        <v>437</v>
      </c>
      <c r="BE1829" s="26" t="s">
        <v>10120</v>
      </c>
      <c r="BF1829" s="26" t="s">
        <v>10121</v>
      </c>
      <c r="BG1829" s="26" t="s">
        <v>591</v>
      </c>
      <c r="BH1829" s="24"/>
      <c r="BI1829" s="24"/>
      <c r="BJ1829" s="24"/>
      <c r="BK1829" s="24"/>
      <c r="BL1829" s="24"/>
      <c r="BM1829" s="24"/>
      <c r="BN1829" s="24"/>
      <c r="BO1829" s="24"/>
      <c r="BP1829" s="24"/>
      <c r="BQ1829" s="24"/>
      <c r="BR1829" s="26">
        <v>3</v>
      </c>
      <c r="BS1829" s="26">
        <v>2</v>
      </c>
      <c r="BT1829" s="26">
        <v>2</v>
      </c>
      <c r="BU1829" s="26">
        <v>3</v>
      </c>
      <c r="BV1829" s="26">
        <v>3</v>
      </c>
      <c r="BW1829" s="26">
        <v>3</v>
      </c>
      <c r="BX1829" s="26">
        <v>2</v>
      </c>
      <c r="BY1829" s="26">
        <v>2</v>
      </c>
      <c r="BZ1829" s="24"/>
      <c r="CA1829" s="24"/>
      <c r="CB1829" s="24"/>
      <c r="CC1829" s="24"/>
      <c r="CD1829" s="24"/>
      <c r="CE1829" s="24"/>
      <c r="CF1829" s="24"/>
      <c r="CG1829" s="24"/>
      <c r="CH1829" s="24"/>
      <c r="CI1829" s="24"/>
      <c r="CJ1829" s="24"/>
      <c r="CK1829" s="24"/>
      <c r="CL1829" s="24"/>
      <c r="CM1829" s="24"/>
      <c r="CN1829" s="24"/>
      <c r="CO1829" s="24"/>
      <c r="CP1829" s="24"/>
      <c r="CQ1829" s="24"/>
      <c r="CR1829" s="24"/>
      <c r="CS1829" s="24"/>
      <c r="CT1829" s="24"/>
      <c r="CU1829" s="24"/>
      <c r="CV1829" s="24"/>
      <c r="CW1829" s="24"/>
      <c r="CX1829" s="24"/>
      <c r="CY1829" s="24"/>
      <c r="CZ1829" s="24"/>
      <c r="DA1829" s="24"/>
      <c r="DB1829" s="24"/>
      <c r="DC1829" s="24"/>
      <c r="DD1829" s="24"/>
      <c r="DE1829" s="24"/>
      <c r="DF1829" s="26" t="s">
        <v>120</v>
      </c>
      <c r="DG1829" s="26" t="s">
        <v>120</v>
      </c>
      <c r="DH1829" s="26" t="s">
        <v>139</v>
      </c>
      <c r="DI1829" s="26" t="s">
        <v>120</v>
      </c>
      <c r="DJ1829" s="26" t="s">
        <v>120</v>
      </c>
      <c r="DK1829" s="26" t="s">
        <v>120</v>
      </c>
      <c r="DL1829" s="26" t="s">
        <v>139</v>
      </c>
      <c r="DM1829" s="26" t="s">
        <v>139</v>
      </c>
      <c r="DN1829" s="26" t="s">
        <v>139</v>
      </c>
      <c r="DO1829" s="26" t="s">
        <v>139</v>
      </c>
    </row>
    <row r="1830" spans="1:119" ht="20.100000000000001" customHeight="1" x14ac:dyDescent="0.25">
      <c r="A1830" s="29" t="str">
        <f t="shared" si="392"/>
        <v/>
      </c>
      <c r="B1830" s="29" t="str">
        <f t="shared" si="393"/>
        <v>Malanga Orphan Children Centre</v>
      </c>
      <c r="C1830" s="29">
        <f t="shared" si="394"/>
        <v>0</v>
      </c>
      <c r="D1830" s="30" t="str">
        <f t="shared" si="395"/>
        <v>Africa and the Middle East</v>
      </c>
      <c r="E1830" s="30" t="str">
        <f t="shared" si="396"/>
        <v>Siaya, Kenya</v>
      </c>
      <c r="F1830" s="31">
        <f t="shared" si="397"/>
        <v>0</v>
      </c>
      <c r="G1830" s="31">
        <f t="shared" si="398"/>
        <v>0</v>
      </c>
      <c r="H1830" s="31">
        <f t="shared" si="399"/>
        <v>0</v>
      </c>
      <c r="I1830" s="31">
        <f t="shared" si="400"/>
        <v>0</v>
      </c>
      <c r="J1830" s="31">
        <f t="shared" si="401"/>
        <v>0</v>
      </c>
      <c r="K1830" s="31">
        <f t="shared" si="402"/>
        <v>0</v>
      </c>
      <c r="L1830" s="31">
        <f t="shared" si="403"/>
        <v>0</v>
      </c>
      <c r="M1830" s="31">
        <f t="shared" si="404"/>
        <v>0</v>
      </c>
      <c r="N1830" s="31">
        <f t="shared" si="405"/>
        <v>0</v>
      </c>
      <c r="O1830" s="26" t="s">
        <v>16265</v>
      </c>
      <c r="P1830" s="26" t="s">
        <v>108</v>
      </c>
      <c r="Q1830" s="27">
        <v>41779</v>
      </c>
      <c r="R1830" s="24"/>
      <c r="S1830" s="24"/>
      <c r="T1830" s="26" t="s">
        <v>194</v>
      </c>
      <c r="U1830" s="24"/>
      <c r="V1830" s="26" t="s">
        <v>169</v>
      </c>
      <c r="W1830" s="26" t="s">
        <v>591</v>
      </c>
      <c r="X1830" s="26" t="s">
        <v>10110</v>
      </c>
      <c r="Y1830" s="26" t="s">
        <v>10111</v>
      </c>
      <c r="Z1830" s="24"/>
      <c r="AA1830" s="24"/>
      <c r="AB1830" s="26" t="s">
        <v>15736</v>
      </c>
      <c r="AC1830" s="28">
        <v>1660</v>
      </c>
      <c r="AD1830" s="24"/>
      <c r="AE1830" s="26" t="s">
        <v>343</v>
      </c>
      <c r="AF1830" s="26" t="s">
        <v>120</v>
      </c>
      <c r="AG1830" s="26" t="s">
        <v>175</v>
      </c>
      <c r="AH1830" s="24"/>
      <c r="AI1830" s="28">
        <v>1660</v>
      </c>
      <c r="AJ1830" s="24"/>
      <c r="AK1830" s="24"/>
      <c r="AL1830" s="24"/>
      <c r="AM1830" s="24"/>
      <c r="AN1830" s="24"/>
      <c r="AO1830" s="24"/>
      <c r="AP1830" s="24"/>
      <c r="AQ1830" s="24"/>
      <c r="AR1830" s="24"/>
      <c r="AS1830" s="24"/>
      <c r="AT1830" s="24"/>
      <c r="AU1830" s="24"/>
      <c r="AV1830" s="24"/>
      <c r="AW1830" s="24"/>
      <c r="AX1830" s="24"/>
      <c r="AY1830" s="24"/>
      <c r="AZ1830" s="24"/>
      <c r="BA1830" s="24"/>
      <c r="BB1830" s="24"/>
      <c r="BC1830" s="26" t="s">
        <v>4585</v>
      </c>
      <c r="BD1830" s="24"/>
      <c r="BE1830" s="24"/>
      <c r="BF1830" s="24"/>
      <c r="BG1830" s="24"/>
      <c r="BH1830" s="24"/>
      <c r="BI1830" s="24"/>
      <c r="BJ1830" s="24"/>
      <c r="BK1830" s="24"/>
      <c r="BL1830" s="24"/>
      <c r="BM1830" s="24"/>
      <c r="BN1830" s="24"/>
      <c r="BO1830" s="24"/>
      <c r="BP1830" s="24"/>
      <c r="BQ1830" s="24"/>
      <c r="BR1830" s="24"/>
      <c r="BS1830" s="24"/>
      <c r="BT1830" s="24"/>
      <c r="BU1830" s="24"/>
      <c r="BV1830" s="24"/>
      <c r="BW1830" s="24"/>
      <c r="BX1830" s="24"/>
      <c r="BY1830" s="24"/>
      <c r="BZ1830" s="24"/>
      <c r="CA1830" s="24"/>
      <c r="CB1830" s="24"/>
      <c r="CC1830" s="24"/>
      <c r="CD1830" s="24"/>
      <c r="CE1830" s="24"/>
      <c r="CF1830" s="24"/>
      <c r="CG1830" s="24"/>
      <c r="CH1830" s="24"/>
      <c r="CI1830" s="24"/>
      <c r="CJ1830" s="24"/>
      <c r="CK1830" s="24"/>
      <c r="CL1830" s="24"/>
      <c r="CM1830" s="24"/>
      <c r="CN1830" s="24"/>
      <c r="CO1830" s="24"/>
      <c r="CP1830" s="24"/>
      <c r="CQ1830" s="24"/>
      <c r="CR1830" s="24"/>
      <c r="CS1830" s="24"/>
      <c r="CT1830" s="24"/>
      <c r="CU1830" s="24"/>
      <c r="CV1830" s="24"/>
      <c r="CW1830" s="24"/>
      <c r="CX1830" s="24"/>
      <c r="CY1830" s="24"/>
      <c r="CZ1830" s="24"/>
      <c r="DA1830" s="24"/>
      <c r="DB1830" s="24"/>
      <c r="DC1830" s="24"/>
      <c r="DD1830" s="24"/>
      <c r="DE1830" s="24"/>
      <c r="DF1830" s="26" t="s">
        <v>139</v>
      </c>
      <c r="DG1830" s="26" t="s">
        <v>139</v>
      </c>
      <c r="DH1830" s="26" t="s">
        <v>139</v>
      </c>
      <c r="DI1830" s="26" t="s">
        <v>139</v>
      </c>
      <c r="DJ1830" s="26" t="s">
        <v>139</v>
      </c>
      <c r="DK1830" s="26" t="s">
        <v>139</v>
      </c>
      <c r="DL1830" s="26" t="s">
        <v>139</v>
      </c>
      <c r="DM1830" s="26" t="s">
        <v>139</v>
      </c>
      <c r="DN1830" s="26" t="s">
        <v>139</v>
      </c>
      <c r="DO1830" s="26" t="s">
        <v>139</v>
      </c>
    </row>
    <row r="1831" spans="1:119" ht="20.100000000000001" customHeight="1" x14ac:dyDescent="0.25">
      <c r="A1831" s="29" t="str">
        <f t="shared" si="392"/>
        <v>Malanga Orphan Children Centre2</v>
      </c>
      <c r="B1831" s="29" t="str">
        <f t="shared" si="393"/>
        <v>Malanga Orphan Children Centre</v>
      </c>
      <c r="C1831" s="29">
        <f t="shared" si="394"/>
        <v>2</v>
      </c>
      <c r="D1831" s="30" t="str">
        <f t="shared" si="395"/>
        <v>Africa and the Middle East</v>
      </c>
      <c r="E1831" s="30" t="str">
        <f t="shared" si="396"/>
        <v>Siaya, Kenya</v>
      </c>
      <c r="F1831" s="31">
        <f t="shared" si="397"/>
        <v>3</v>
      </c>
      <c r="G1831" s="31">
        <f t="shared" si="398"/>
        <v>2</v>
      </c>
      <c r="H1831" s="31">
        <f t="shared" si="399"/>
        <v>3</v>
      </c>
      <c r="I1831" s="31">
        <f t="shared" si="400"/>
        <v>3</v>
      </c>
      <c r="J1831" s="31">
        <f t="shared" si="401"/>
        <v>1</v>
      </c>
      <c r="K1831" s="31">
        <f t="shared" si="402"/>
        <v>3</v>
      </c>
      <c r="L1831" s="31">
        <f t="shared" si="403"/>
        <v>4</v>
      </c>
      <c r="M1831" s="31">
        <f t="shared" si="404"/>
        <v>1</v>
      </c>
      <c r="N1831" s="31">
        <f t="shared" si="405"/>
        <v>2.5</v>
      </c>
      <c r="O1831" s="26" t="s">
        <v>10122</v>
      </c>
      <c r="P1831" s="26" t="s">
        <v>108</v>
      </c>
      <c r="Q1831" s="27">
        <v>41400</v>
      </c>
      <c r="R1831" s="26" t="s">
        <v>109</v>
      </c>
      <c r="S1831" s="26" t="s">
        <v>206</v>
      </c>
      <c r="T1831" s="26" t="s">
        <v>207</v>
      </c>
      <c r="U1831" s="26" t="s">
        <v>112</v>
      </c>
      <c r="V1831" s="26" t="s">
        <v>169</v>
      </c>
      <c r="W1831" s="26" t="s">
        <v>591</v>
      </c>
      <c r="X1831" s="26" t="s">
        <v>10110</v>
      </c>
      <c r="Y1831" s="26" t="s">
        <v>10111</v>
      </c>
      <c r="Z1831" s="24"/>
      <c r="AA1831" s="24"/>
      <c r="AB1831" s="26" t="s">
        <v>117</v>
      </c>
      <c r="AC1831" s="28">
        <v>8000</v>
      </c>
      <c r="AD1831" s="24"/>
      <c r="AE1831" s="26" t="s">
        <v>343</v>
      </c>
      <c r="AF1831" s="26" t="s">
        <v>120</v>
      </c>
      <c r="AG1831" s="26" t="s">
        <v>175</v>
      </c>
      <c r="AH1831" s="26" t="s">
        <v>143</v>
      </c>
      <c r="AI1831" s="28">
        <v>8000</v>
      </c>
      <c r="AJ1831" s="26" t="s">
        <v>10123</v>
      </c>
      <c r="AK1831" s="26" t="s">
        <v>10113</v>
      </c>
      <c r="AL1831" s="26" t="s">
        <v>10114</v>
      </c>
      <c r="AM1831" s="24"/>
      <c r="AN1831" s="24"/>
      <c r="AO1831" s="24"/>
      <c r="AP1831" s="24"/>
      <c r="AQ1831" s="24"/>
      <c r="AR1831" s="24"/>
      <c r="AS1831" s="24"/>
      <c r="AT1831" s="24"/>
      <c r="AU1831" s="24"/>
      <c r="AV1831" s="24"/>
      <c r="AW1831" s="28">
        <v>20141</v>
      </c>
      <c r="AX1831" s="26">
        <v>82</v>
      </c>
      <c r="AY1831" s="28">
        <v>80</v>
      </c>
      <c r="AZ1831" s="28">
        <v>50</v>
      </c>
      <c r="BA1831" s="26">
        <v>0</v>
      </c>
      <c r="BB1831" s="26" t="s">
        <v>148</v>
      </c>
      <c r="BC1831" s="26" t="s">
        <v>4585</v>
      </c>
      <c r="BD1831" s="26" t="s">
        <v>437</v>
      </c>
      <c r="BE1831" s="26" t="s">
        <v>10124</v>
      </c>
      <c r="BF1831" s="26" t="s">
        <v>10125</v>
      </c>
      <c r="BG1831" s="26" t="s">
        <v>591</v>
      </c>
      <c r="BH1831" s="26" t="s">
        <v>10126</v>
      </c>
      <c r="BI1831" s="26" t="s">
        <v>591</v>
      </c>
      <c r="BJ1831" s="24"/>
      <c r="BK1831" s="24"/>
      <c r="BL1831" s="24"/>
      <c r="BM1831" s="24"/>
      <c r="BN1831" s="24"/>
      <c r="BO1831" s="24"/>
      <c r="BP1831" s="24"/>
      <c r="BQ1831" s="24"/>
      <c r="BR1831" s="26">
        <v>3</v>
      </c>
      <c r="BS1831" s="26">
        <v>2</v>
      </c>
      <c r="BT1831" s="26">
        <v>3</v>
      </c>
      <c r="BU1831" s="26">
        <v>3</v>
      </c>
      <c r="BV1831" s="26">
        <v>1</v>
      </c>
      <c r="BW1831" s="26">
        <v>3</v>
      </c>
      <c r="BX1831" s="26">
        <v>4</v>
      </c>
      <c r="BY1831" s="26">
        <v>1</v>
      </c>
      <c r="BZ1831" s="24"/>
      <c r="CA1831" s="24"/>
      <c r="CB1831" s="24"/>
      <c r="CC1831" s="24"/>
      <c r="CD1831" s="24"/>
      <c r="CE1831" s="24"/>
      <c r="CF1831" s="24"/>
      <c r="CG1831" s="24"/>
      <c r="CH1831" s="24"/>
      <c r="CI1831" s="24"/>
      <c r="CJ1831" s="24"/>
      <c r="CK1831" s="24"/>
      <c r="CL1831" s="24"/>
      <c r="CM1831" s="24"/>
      <c r="CN1831" s="24"/>
      <c r="CO1831" s="24"/>
      <c r="CP1831" s="24"/>
      <c r="CQ1831" s="24"/>
      <c r="CR1831" s="24"/>
      <c r="CS1831" s="24"/>
      <c r="CT1831" s="24"/>
      <c r="CU1831" s="24"/>
      <c r="CV1831" s="24"/>
      <c r="CW1831" s="24"/>
      <c r="CX1831" s="24"/>
      <c r="CY1831" s="24"/>
      <c r="CZ1831" s="24"/>
      <c r="DA1831" s="24"/>
      <c r="DB1831" s="24"/>
      <c r="DC1831" s="24"/>
      <c r="DD1831" s="24"/>
      <c r="DE1831" s="24"/>
      <c r="DF1831" s="26" t="s">
        <v>120</v>
      </c>
      <c r="DG1831" s="26" t="s">
        <v>120</v>
      </c>
      <c r="DH1831" s="26" t="s">
        <v>139</v>
      </c>
      <c r="DI1831" s="26" t="s">
        <v>139</v>
      </c>
      <c r="DJ1831" s="26" t="s">
        <v>139</v>
      </c>
      <c r="DK1831" s="26" t="s">
        <v>120</v>
      </c>
      <c r="DL1831" s="26" t="s">
        <v>139</v>
      </c>
      <c r="DM1831" s="26" t="s">
        <v>139</v>
      </c>
      <c r="DN1831" s="26" t="s">
        <v>139</v>
      </c>
      <c r="DO1831" s="26" t="s">
        <v>139</v>
      </c>
    </row>
    <row r="1832" spans="1:119" ht="20.100000000000001" customHeight="1" x14ac:dyDescent="0.25">
      <c r="A1832" s="29" t="str">
        <f t="shared" si="392"/>
        <v>Malanga Orphan Children Centre1</v>
      </c>
      <c r="B1832" s="29" t="str">
        <f t="shared" si="393"/>
        <v>Malanga Orphan Children Centre</v>
      </c>
      <c r="C1832" s="29">
        <f t="shared" si="394"/>
        <v>1</v>
      </c>
      <c r="D1832" s="30" t="str">
        <f t="shared" si="395"/>
        <v>Africa and the Middle East</v>
      </c>
      <c r="E1832" s="30" t="str">
        <f t="shared" si="396"/>
        <v>Siaya, Kenya</v>
      </c>
      <c r="F1832" s="31">
        <f t="shared" si="397"/>
        <v>1</v>
      </c>
      <c r="G1832" s="31">
        <f t="shared" si="398"/>
        <v>1</v>
      </c>
      <c r="H1832" s="31">
        <f t="shared" si="399"/>
        <v>2</v>
      </c>
      <c r="I1832" s="31">
        <f t="shared" si="400"/>
        <v>1</v>
      </c>
      <c r="J1832" s="31">
        <f t="shared" si="401"/>
        <v>1</v>
      </c>
      <c r="K1832" s="31">
        <f t="shared" si="402"/>
        <v>2</v>
      </c>
      <c r="L1832" s="31">
        <f t="shared" si="403"/>
        <v>2</v>
      </c>
      <c r="M1832" s="31">
        <f t="shared" si="404"/>
        <v>2</v>
      </c>
      <c r="N1832" s="31">
        <f t="shared" si="405"/>
        <v>1.5</v>
      </c>
      <c r="O1832" s="26" t="s">
        <v>10127</v>
      </c>
      <c r="P1832" s="26" t="s">
        <v>108</v>
      </c>
      <c r="Q1832" s="27">
        <v>41038</v>
      </c>
      <c r="R1832" s="26" t="s">
        <v>155</v>
      </c>
      <c r="S1832" s="26" t="s">
        <v>217</v>
      </c>
      <c r="T1832" s="26" t="s">
        <v>175</v>
      </c>
      <c r="U1832" s="26" t="s">
        <v>112</v>
      </c>
      <c r="V1832" s="26" t="s">
        <v>169</v>
      </c>
      <c r="W1832" s="26" t="s">
        <v>591</v>
      </c>
      <c r="X1832" s="26" t="s">
        <v>10110</v>
      </c>
      <c r="Y1832" s="26" t="s">
        <v>10111</v>
      </c>
      <c r="Z1832" s="24"/>
      <c r="AA1832" s="24"/>
      <c r="AB1832" s="26" t="s">
        <v>117</v>
      </c>
      <c r="AC1832" s="28">
        <v>7000</v>
      </c>
      <c r="AD1832" s="24"/>
      <c r="AE1832" s="26" t="s">
        <v>343</v>
      </c>
      <c r="AF1832" s="26" t="s">
        <v>120</v>
      </c>
      <c r="AG1832" s="26" t="s">
        <v>175</v>
      </c>
      <c r="AH1832" s="26" t="s">
        <v>158</v>
      </c>
      <c r="AI1832" s="28">
        <v>7000</v>
      </c>
      <c r="AJ1832" s="24"/>
      <c r="AK1832" s="26" t="s">
        <v>10128</v>
      </c>
      <c r="AL1832" s="26" t="s">
        <v>10129</v>
      </c>
      <c r="AM1832" s="24"/>
      <c r="AN1832" s="24"/>
      <c r="AO1832" s="24"/>
      <c r="AP1832" s="24"/>
      <c r="AQ1832" s="24"/>
      <c r="AR1832" s="24"/>
      <c r="AS1832" s="24"/>
      <c r="AT1832" s="24"/>
      <c r="AU1832" s="24"/>
      <c r="AV1832" s="24"/>
      <c r="AW1832" s="28">
        <v>20271</v>
      </c>
      <c r="AX1832" s="26">
        <v>82</v>
      </c>
      <c r="AY1832" s="28">
        <v>80</v>
      </c>
      <c r="AZ1832" s="28">
        <v>50</v>
      </c>
      <c r="BA1832" s="26">
        <v>0</v>
      </c>
      <c r="BB1832" s="26" t="s">
        <v>148</v>
      </c>
      <c r="BC1832" s="26" t="s">
        <v>4585</v>
      </c>
      <c r="BD1832" s="26" t="s">
        <v>125</v>
      </c>
      <c r="BE1832" s="24"/>
      <c r="BF1832" s="26" t="s">
        <v>10130</v>
      </c>
      <c r="BG1832" s="26" t="s">
        <v>591</v>
      </c>
      <c r="BH1832" s="26" t="s">
        <v>10131</v>
      </c>
      <c r="BI1832" s="26" t="s">
        <v>591</v>
      </c>
      <c r="BJ1832" s="24"/>
      <c r="BK1832" s="24"/>
      <c r="BL1832" s="24"/>
      <c r="BM1832" s="24"/>
      <c r="BN1832" s="24"/>
      <c r="BO1832" s="24"/>
      <c r="BP1832" s="24"/>
      <c r="BQ1832" s="24"/>
      <c r="BR1832" s="26">
        <v>1</v>
      </c>
      <c r="BS1832" s="26">
        <v>1</v>
      </c>
      <c r="BT1832" s="26">
        <v>2</v>
      </c>
      <c r="BU1832" s="26">
        <v>1</v>
      </c>
      <c r="BV1832" s="26">
        <v>1</v>
      </c>
      <c r="BW1832" s="26">
        <v>2</v>
      </c>
      <c r="BX1832" s="26">
        <v>2</v>
      </c>
      <c r="BY1832" s="26">
        <v>2</v>
      </c>
      <c r="BZ1832" s="24"/>
      <c r="CA1832" s="24"/>
      <c r="CB1832" s="24"/>
      <c r="CC1832" s="24"/>
      <c r="CD1832" s="24"/>
      <c r="CE1832" s="24"/>
      <c r="CF1832" s="24"/>
      <c r="CG1832" s="24"/>
      <c r="CH1832" s="24"/>
      <c r="CI1832" s="24"/>
      <c r="CJ1832" s="24"/>
      <c r="CK1832" s="24"/>
      <c r="CL1832" s="24"/>
      <c r="CM1832" s="24"/>
      <c r="CN1832" s="24"/>
      <c r="CO1832" s="24"/>
      <c r="CP1832" s="24"/>
      <c r="CQ1832" s="24"/>
      <c r="CR1832" s="24"/>
      <c r="CS1832" s="24"/>
      <c r="CT1832" s="24"/>
      <c r="CU1832" s="24"/>
      <c r="CV1832" s="24"/>
      <c r="CW1832" s="24"/>
      <c r="CX1832" s="24"/>
      <c r="CY1832" s="24"/>
      <c r="CZ1832" s="24"/>
      <c r="DA1832" s="24"/>
      <c r="DB1832" s="24"/>
      <c r="DC1832" s="24"/>
      <c r="DD1832" s="24"/>
      <c r="DE1832" s="24"/>
      <c r="DF1832" s="26" t="s">
        <v>139</v>
      </c>
      <c r="DG1832" s="26" t="s">
        <v>139</v>
      </c>
      <c r="DH1832" s="26" t="s">
        <v>139</v>
      </c>
      <c r="DI1832" s="26" t="s">
        <v>139</v>
      </c>
      <c r="DJ1832" s="26" t="s">
        <v>139</v>
      </c>
      <c r="DK1832" s="26" t="s">
        <v>139</v>
      </c>
      <c r="DL1832" s="26" t="s">
        <v>139</v>
      </c>
      <c r="DM1832" s="26" t="s">
        <v>139</v>
      </c>
      <c r="DN1832" s="26" t="s">
        <v>139</v>
      </c>
      <c r="DO1832" s="26" t="s">
        <v>139</v>
      </c>
    </row>
    <row r="1833" spans="1:119" ht="20.100000000000001" customHeight="1" x14ac:dyDescent="0.25">
      <c r="A1833" s="29" t="str">
        <f t="shared" si="392"/>
        <v/>
      </c>
      <c r="B1833" s="29" t="str">
        <f t="shared" si="393"/>
        <v>Mamele pentru Viata (Mothers for Life)</v>
      </c>
      <c r="C1833" s="29">
        <f t="shared" si="394"/>
        <v>0</v>
      </c>
      <c r="D1833" s="30" t="str">
        <f t="shared" si="395"/>
        <v>Europe and Eurasia</v>
      </c>
      <c r="E1833" s="30" t="str">
        <f t="shared" si="396"/>
        <v>Chisinau, Moldova</v>
      </c>
      <c r="F1833" s="31">
        <f t="shared" si="397"/>
        <v>0</v>
      </c>
      <c r="G1833" s="31">
        <f t="shared" si="398"/>
        <v>0</v>
      </c>
      <c r="H1833" s="31">
        <f t="shared" si="399"/>
        <v>0</v>
      </c>
      <c r="I1833" s="31">
        <f t="shared" si="400"/>
        <v>0</v>
      </c>
      <c r="J1833" s="31">
        <f t="shared" si="401"/>
        <v>0</v>
      </c>
      <c r="K1833" s="31">
        <f t="shared" si="402"/>
        <v>0</v>
      </c>
      <c r="L1833" s="31">
        <f t="shared" si="403"/>
        <v>0</v>
      </c>
      <c r="M1833" s="31">
        <f t="shared" si="404"/>
        <v>0</v>
      </c>
      <c r="N1833" s="31">
        <f t="shared" si="405"/>
        <v>0</v>
      </c>
      <c r="O1833" s="26" t="s">
        <v>16266</v>
      </c>
      <c r="P1833" s="26" t="s">
        <v>108</v>
      </c>
      <c r="Q1833" s="27">
        <v>42580</v>
      </c>
      <c r="R1833" s="24"/>
      <c r="S1833" s="24"/>
      <c r="T1833" s="26" t="s">
        <v>142</v>
      </c>
      <c r="U1833" s="24"/>
      <c r="V1833" s="26" t="s">
        <v>15763</v>
      </c>
      <c r="W1833" s="26" t="s">
        <v>2426</v>
      </c>
      <c r="X1833" s="26" t="s">
        <v>2427</v>
      </c>
      <c r="Y1833" s="26" t="s">
        <v>10133</v>
      </c>
      <c r="Z1833" s="26" t="s">
        <v>10134</v>
      </c>
      <c r="AA1833" s="24"/>
      <c r="AB1833" s="26" t="s">
        <v>15736</v>
      </c>
      <c r="AC1833" s="28">
        <v>662</v>
      </c>
      <c r="AD1833" s="26" t="s">
        <v>10135</v>
      </c>
      <c r="AE1833" s="26" t="s">
        <v>558</v>
      </c>
      <c r="AF1833" s="26" t="s">
        <v>120</v>
      </c>
      <c r="AG1833" s="26" t="s">
        <v>333</v>
      </c>
      <c r="AH1833" s="24"/>
      <c r="AI1833" s="28">
        <v>662</v>
      </c>
      <c r="AJ1833" s="24"/>
      <c r="AK1833" s="24"/>
      <c r="AL1833" s="24"/>
      <c r="AM1833" s="24"/>
      <c r="AN1833" s="24"/>
      <c r="AO1833" s="24"/>
      <c r="AP1833" s="24"/>
      <c r="AQ1833" s="24"/>
      <c r="AR1833" s="24"/>
      <c r="AS1833" s="24"/>
      <c r="AT1833" s="24"/>
      <c r="AU1833" s="24"/>
      <c r="AV1833" s="24"/>
      <c r="AW1833" s="24"/>
      <c r="AX1833" s="24"/>
      <c r="AY1833" s="24"/>
      <c r="AZ1833" s="24"/>
      <c r="BA1833" s="24"/>
      <c r="BB1833" s="24"/>
      <c r="BC1833" s="26" t="s">
        <v>566</v>
      </c>
      <c r="BD1833" s="24"/>
      <c r="BE1833" s="24"/>
      <c r="BF1833" s="24"/>
      <c r="BG1833" s="24"/>
      <c r="BH1833" s="24"/>
      <c r="BI1833" s="24"/>
      <c r="BJ1833" s="24"/>
      <c r="BK1833" s="24"/>
      <c r="BL1833" s="24"/>
      <c r="BM1833" s="24"/>
      <c r="BN1833" s="24"/>
      <c r="BO1833" s="24"/>
      <c r="BP1833" s="24"/>
      <c r="BQ1833" s="24"/>
      <c r="BR1833" s="24"/>
      <c r="BS1833" s="24"/>
      <c r="BT1833" s="24"/>
      <c r="BU1833" s="24"/>
      <c r="BV1833" s="24"/>
      <c r="BW1833" s="24"/>
      <c r="BX1833" s="24"/>
      <c r="BY1833" s="24"/>
      <c r="BZ1833" s="24"/>
      <c r="CA1833" s="24"/>
      <c r="CB1833" s="24"/>
      <c r="CC1833" s="24"/>
      <c r="CD1833" s="24"/>
      <c r="CE1833" s="24"/>
      <c r="CF1833" s="24"/>
      <c r="CG1833" s="24"/>
      <c r="CH1833" s="24"/>
      <c r="CI1833" s="24"/>
      <c r="CJ1833" s="24"/>
      <c r="CK1833" s="24"/>
      <c r="CL1833" s="24"/>
      <c r="CM1833" s="24"/>
      <c r="CN1833" s="24"/>
      <c r="CO1833" s="24"/>
      <c r="CP1833" s="24"/>
      <c r="CQ1833" s="24"/>
      <c r="CR1833" s="24"/>
      <c r="CS1833" s="24"/>
      <c r="CT1833" s="24"/>
      <c r="CU1833" s="24"/>
      <c r="CV1833" s="24"/>
      <c r="CW1833" s="24"/>
      <c r="CX1833" s="24"/>
      <c r="CY1833" s="24"/>
      <c r="CZ1833" s="24"/>
      <c r="DA1833" s="24"/>
      <c r="DB1833" s="24"/>
      <c r="DC1833" s="24"/>
      <c r="DD1833" s="24"/>
      <c r="DE1833" s="24"/>
      <c r="DF1833" s="26" t="s">
        <v>139</v>
      </c>
      <c r="DG1833" s="26" t="s">
        <v>139</v>
      </c>
      <c r="DH1833" s="26" t="s">
        <v>139</v>
      </c>
      <c r="DI1833" s="26" t="s">
        <v>139</v>
      </c>
      <c r="DJ1833" s="26" t="s">
        <v>139</v>
      </c>
      <c r="DK1833" s="26" t="s">
        <v>139</v>
      </c>
      <c r="DL1833" s="26" t="s">
        <v>139</v>
      </c>
      <c r="DM1833" s="26" t="s">
        <v>139</v>
      </c>
      <c r="DN1833" s="26" t="s">
        <v>139</v>
      </c>
      <c r="DO1833" s="26" t="s">
        <v>139</v>
      </c>
    </row>
    <row r="1834" spans="1:119" ht="20.100000000000001" customHeight="1" x14ac:dyDescent="0.25">
      <c r="A1834" s="29" t="str">
        <f t="shared" si="392"/>
        <v>Mamele pentru Viata (Mothers for Life)6</v>
      </c>
      <c r="B1834" s="29" t="str">
        <f t="shared" si="393"/>
        <v>Mamele pentru Viata (Mothers for Life)</v>
      </c>
      <c r="C1834" s="29">
        <f t="shared" si="394"/>
        <v>6</v>
      </c>
      <c r="D1834" s="30" t="str">
        <f t="shared" si="395"/>
        <v>Europe and Eurasia</v>
      </c>
      <c r="E1834" s="30" t="str">
        <f t="shared" si="396"/>
        <v>Chisinau, Moldova</v>
      </c>
      <c r="F1834" s="31">
        <f t="shared" si="397"/>
        <v>3</v>
      </c>
      <c r="G1834" s="31">
        <f t="shared" si="398"/>
        <v>3</v>
      </c>
      <c r="H1834" s="31">
        <f t="shared" si="399"/>
        <v>3</v>
      </c>
      <c r="I1834" s="31">
        <f t="shared" si="400"/>
        <v>3</v>
      </c>
      <c r="J1834" s="31">
        <f t="shared" si="401"/>
        <v>2</v>
      </c>
      <c r="K1834" s="31">
        <f t="shared" si="402"/>
        <v>3</v>
      </c>
      <c r="L1834" s="31">
        <f t="shared" si="403"/>
        <v>3</v>
      </c>
      <c r="M1834" s="31">
        <f t="shared" si="404"/>
        <v>2</v>
      </c>
      <c r="N1834" s="31">
        <f t="shared" si="405"/>
        <v>2.8</v>
      </c>
      <c r="O1834" s="26" t="s">
        <v>10132</v>
      </c>
      <c r="P1834" s="26" t="s">
        <v>108</v>
      </c>
      <c r="Q1834" s="27">
        <v>42502</v>
      </c>
      <c r="R1834" s="26" t="s">
        <v>166</v>
      </c>
      <c r="S1834" s="26" t="s">
        <v>184</v>
      </c>
      <c r="T1834" s="26" t="s">
        <v>157</v>
      </c>
      <c r="U1834" s="26" t="s">
        <v>833</v>
      </c>
      <c r="V1834" s="26" t="s">
        <v>15763</v>
      </c>
      <c r="W1834" s="26" t="s">
        <v>2426</v>
      </c>
      <c r="X1834" s="26" t="s">
        <v>2427</v>
      </c>
      <c r="Y1834" s="26" t="s">
        <v>10133</v>
      </c>
      <c r="Z1834" s="26" t="s">
        <v>10134</v>
      </c>
      <c r="AA1834" s="24"/>
      <c r="AB1834" s="26" t="s">
        <v>117</v>
      </c>
      <c r="AC1834" s="28">
        <v>9000</v>
      </c>
      <c r="AD1834" s="26" t="s">
        <v>10135</v>
      </c>
      <c r="AE1834" s="26" t="s">
        <v>558</v>
      </c>
      <c r="AF1834" s="26" t="s">
        <v>120</v>
      </c>
      <c r="AG1834" s="26" t="s">
        <v>333</v>
      </c>
      <c r="AH1834" s="26" t="s">
        <v>250</v>
      </c>
      <c r="AI1834" s="28">
        <v>9000</v>
      </c>
      <c r="AJ1834" s="26" t="s">
        <v>2508</v>
      </c>
      <c r="AK1834" s="26" t="s">
        <v>10136</v>
      </c>
      <c r="AL1834" s="26" t="s">
        <v>10137</v>
      </c>
      <c r="AM1834" s="24"/>
      <c r="AN1834" s="24"/>
      <c r="AO1834" s="24"/>
      <c r="AP1834" s="24"/>
      <c r="AQ1834" s="26" t="s">
        <v>10138</v>
      </c>
      <c r="AR1834" s="24"/>
      <c r="AS1834" s="26" t="s">
        <v>10139</v>
      </c>
      <c r="AT1834" s="24"/>
      <c r="AU1834" s="24"/>
      <c r="AV1834" s="26" t="s">
        <v>10140</v>
      </c>
      <c r="AW1834" s="28">
        <v>23350</v>
      </c>
      <c r="AX1834" s="26">
        <v>148</v>
      </c>
      <c r="AY1834" s="28">
        <v>32</v>
      </c>
      <c r="AZ1834" s="28">
        <v>30</v>
      </c>
      <c r="BA1834" s="26">
        <v>0</v>
      </c>
      <c r="BB1834" s="26" t="s">
        <v>148</v>
      </c>
      <c r="BC1834" s="26" t="s">
        <v>566</v>
      </c>
      <c r="BD1834" s="26" t="s">
        <v>125</v>
      </c>
      <c r="BE1834" s="24"/>
      <c r="BF1834" s="26" t="s">
        <v>10141</v>
      </c>
      <c r="BG1834" s="26" t="s">
        <v>589</v>
      </c>
      <c r="BH1834" s="26" t="s">
        <v>10142</v>
      </c>
      <c r="BI1834" s="26" t="s">
        <v>2426</v>
      </c>
      <c r="BJ1834" s="24"/>
      <c r="BK1834" s="24"/>
      <c r="BL1834" s="24"/>
      <c r="BM1834" s="24"/>
      <c r="BN1834" s="24"/>
      <c r="BO1834" s="24"/>
      <c r="BP1834" s="24"/>
      <c r="BQ1834" s="24"/>
      <c r="BR1834" s="26">
        <v>3</v>
      </c>
      <c r="BS1834" s="26">
        <v>3</v>
      </c>
      <c r="BT1834" s="26">
        <v>3</v>
      </c>
      <c r="BU1834" s="26">
        <v>3</v>
      </c>
      <c r="BV1834" s="26">
        <v>2</v>
      </c>
      <c r="BW1834" s="26">
        <v>3</v>
      </c>
      <c r="BX1834" s="26">
        <v>3</v>
      </c>
      <c r="BY1834" s="26">
        <v>2</v>
      </c>
      <c r="BZ1834" s="24"/>
      <c r="CA1834" s="24"/>
      <c r="CB1834" s="24"/>
      <c r="CC1834" s="24"/>
      <c r="CD1834" s="24"/>
      <c r="CE1834" s="24"/>
      <c r="CF1834" s="24"/>
      <c r="CG1834" s="24"/>
      <c r="CH1834" s="24"/>
      <c r="CI1834" s="24"/>
      <c r="CJ1834" s="24"/>
      <c r="CK1834" s="24"/>
      <c r="CL1834" s="24"/>
      <c r="CM1834" s="24"/>
      <c r="CN1834" s="24"/>
      <c r="CO1834" s="24"/>
      <c r="CP1834" s="24"/>
      <c r="CQ1834" s="24"/>
      <c r="CR1834" s="24"/>
      <c r="CS1834" s="24"/>
      <c r="CT1834" s="24"/>
      <c r="CU1834" s="24"/>
      <c r="CV1834" s="24"/>
      <c r="CW1834" s="24"/>
      <c r="CX1834" s="24"/>
      <c r="CY1834" s="24"/>
      <c r="CZ1834" s="24"/>
      <c r="DA1834" s="24"/>
      <c r="DB1834" s="24"/>
      <c r="DC1834" s="24"/>
      <c r="DD1834" s="24"/>
      <c r="DE1834" s="24"/>
      <c r="DF1834" s="26" t="s">
        <v>139</v>
      </c>
      <c r="DG1834" s="26" t="s">
        <v>120</v>
      </c>
      <c r="DH1834" s="26" t="s">
        <v>120</v>
      </c>
      <c r="DI1834" s="26" t="s">
        <v>139</v>
      </c>
      <c r="DJ1834" s="26" t="s">
        <v>139</v>
      </c>
      <c r="DK1834" s="26" t="s">
        <v>139</v>
      </c>
      <c r="DL1834" s="26" t="s">
        <v>139</v>
      </c>
      <c r="DM1834" s="26" t="s">
        <v>139</v>
      </c>
      <c r="DN1834" s="26" t="s">
        <v>139</v>
      </c>
      <c r="DO1834" s="26" t="s">
        <v>139</v>
      </c>
    </row>
    <row r="1835" spans="1:119" ht="20.100000000000001" customHeight="1" x14ac:dyDescent="0.25">
      <c r="A1835" s="29" t="str">
        <f t="shared" si="392"/>
        <v>Mamele pentru Viata (Mothers for Life)5</v>
      </c>
      <c r="B1835" s="29" t="str">
        <f t="shared" si="393"/>
        <v>Mamele pentru Viata (Mothers for Life)</v>
      </c>
      <c r="C1835" s="29">
        <f t="shared" si="394"/>
        <v>5</v>
      </c>
      <c r="D1835" s="30" t="str">
        <f t="shared" si="395"/>
        <v>Europe and Eurasia</v>
      </c>
      <c r="E1835" s="30" t="str">
        <f t="shared" si="396"/>
        <v>Chisinau, Moldova</v>
      </c>
      <c r="F1835" s="31">
        <f t="shared" si="397"/>
        <v>3</v>
      </c>
      <c r="G1835" s="31">
        <f t="shared" si="398"/>
        <v>2</v>
      </c>
      <c r="H1835" s="31">
        <f t="shared" si="399"/>
        <v>3</v>
      </c>
      <c r="I1835" s="31">
        <f t="shared" si="400"/>
        <v>3</v>
      </c>
      <c r="J1835" s="31">
        <f t="shared" si="401"/>
        <v>3</v>
      </c>
      <c r="K1835" s="31">
        <f t="shared" si="402"/>
        <v>4</v>
      </c>
      <c r="L1835" s="31">
        <f t="shared" si="403"/>
        <v>3</v>
      </c>
      <c r="M1835" s="31">
        <f t="shared" si="404"/>
        <v>3</v>
      </c>
      <c r="N1835" s="31">
        <f t="shared" si="405"/>
        <v>3</v>
      </c>
      <c r="O1835" s="26" t="s">
        <v>10143</v>
      </c>
      <c r="P1835" s="26" t="s">
        <v>108</v>
      </c>
      <c r="Q1835" s="27">
        <v>42129</v>
      </c>
      <c r="R1835" s="26" t="s">
        <v>166</v>
      </c>
      <c r="S1835" s="26" t="s">
        <v>277</v>
      </c>
      <c r="T1835" s="26" t="s">
        <v>278</v>
      </c>
      <c r="U1835" s="26" t="s">
        <v>833</v>
      </c>
      <c r="V1835" s="26" t="s">
        <v>15763</v>
      </c>
      <c r="W1835" s="26" t="s">
        <v>2426</v>
      </c>
      <c r="X1835" s="26" t="s">
        <v>2427</v>
      </c>
      <c r="Y1835" s="26" t="s">
        <v>10133</v>
      </c>
      <c r="Z1835" s="26" t="s">
        <v>10134</v>
      </c>
      <c r="AA1835" s="24"/>
      <c r="AB1835" s="26" t="s">
        <v>117</v>
      </c>
      <c r="AC1835" s="28">
        <v>8000</v>
      </c>
      <c r="AD1835" s="26" t="s">
        <v>10135</v>
      </c>
      <c r="AE1835" s="26" t="s">
        <v>558</v>
      </c>
      <c r="AF1835" s="26" t="s">
        <v>120</v>
      </c>
      <c r="AG1835" s="26" t="s">
        <v>333</v>
      </c>
      <c r="AH1835" s="26" t="s">
        <v>176</v>
      </c>
      <c r="AI1835" s="28">
        <v>8000</v>
      </c>
      <c r="AJ1835" s="26" t="s">
        <v>10144</v>
      </c>
      <c r="AK1835" s="26" t="s">
        <v>10136</v>
      </c>
      <c r="AL1835" s="26" t="s">
        <v>10137</v>
      </c>
      <c r="AM1835" s="24"/>
      <c r="AN1835" s="24"/>
      <c r="AO1835" s="24"/>
      <c r="AP1835" s="24"/>
      <c r="AQ1835" s="26" t="s">
        <v>10145</v>
      </c>
      <c r="AR1835" s="24"/>
      <c r="AS1835" s="24"/>
      <c r="AT1835" s="26" t="s">
        <v>10146</v>
      </c>
      <c r="AU1835" s="24"/>
      <c r="AV1835" s="24"/>
      <c r="AW1835" s="28">
        <v>11035</v>
      </c>
      <c r="AX1835" s="26">
        <v>191</v>
      </c>
      <c r="AY1835" s="28">
        <v>30</v>
      </c>
      <c r="AZ1835" s="28">
        <v>21</v>
      </c>
      <c r="BA1835" s="26">
        <v>0</v>
      </c>
      <c r="BB1835" s="26" t="s">
        <v>148</v>
      </c>
      <c r="BC1835" s="26" t="s">
        <v>566</v>
      </c>
      <c r="BD1835" s="26" t="s">
        <v>125</v>
      </c>
      <c r="BE1835" s="24"/>
      <c r="BF1835" s="26" t="s">
        <v>10147</v>
      </c>
      <c r="BG1835" s="26" t="s">
        <v>261</v>
      </c>
      <c r="BH1835" s="26" t="s">
        <v>10141</v>
      </c>
      <c r="BI1835" s="26" t="s">
        <v>589</v>
      </c>
      <c r="BJ1835" s="24"/>
      <c r="BK1835" s="24"/>
      <c r="BL1835" s="24"/>
      <c r="BM1835" s="24"/>
      <c r="BN1835" s="24"/>
      <c r="BO1835" s="24"/>
      <c r="BP1835" s="24"/>
      <c r="BQ1835" s="24"/>
      <c r="BR1835" s="26">
        <v>3</v>
      </c>
      <c r="BS1835" s="26">
        <v>2</v>
      </c>
      <c r="BT1835" s="26">
        <v>3</v>
      </c>
      <c r="BU1835" s="26">
        <v>3</v>
      </c>
      <c r="BV1835" s="26">
        <v>3</v>
      </c>
      <c r="BW1835" s="26">
        <v>4</v>
      </c>
      <c r="BX1835" s="26">
        <v>3</v>
      </c>
      <c r="BY1835" s="26">
        <v>3</v>
      </c>
      <c r="BZ1835" s="24"/>
      <c r="CA1835" s="24"/>
      <c r="CB1835" s="24"/>
      <c r="CC1835" s="24"/>
      <c r="CD1835" s="24"/>
      <c r="CE1835" s="24"/>
      <c r="CF1835" s="24"/>
      <c r="CG1835" s="24"/>
      <c r="CH1835" s="24"/>
      <c r="CI1835" s="24"/>
      <c r="CJ1835" s="24"/>
      <c r="CK1835" s="24"/>
      <c r="CL1835" s="24"/>
      <c r="CM1835" s="24"/>
      <c r="CN1835" s="24"/>
      <c r="CO1835" s="24"/>
      <c r="CP1835" s="24"/>
      <c r="CQ1835" s="24"/>
      <c r="CR1835" s="24"/>
      <c r="CS1835" s="24"/>
      <c r="CT1835" s="24"/>
      <c r="CU1835" s="24"/>
      <c r="CV1835" s="24"/>
      <c r="CW1835" s="24"/>
      <c r="CX1835" s="24"/>
      <c r="CY1835" s="24"/>
      <c r="CZ1835" s="24"/>
      <c r="DA1835" s="24"/>
      <c r="DB1835" s="24"/>
      <c r="DC1835" s="24"/>
      <c r="DD1835" s="24"/>
      <c r="DE1835" s="24"/>
      <c r="DF1835" s="26" t="s">
        <v>139</v>
      </c>
      <c r="DG1835" s="26" t="s">
        <v>120</v>
      </c>
      <c r="DH1835" s="26" t="s">
        <v>120</v>
      </c>
      <c r="DI1835" s="26" t="s">
        <v>139</v>
      </c>
      <c r="DJ1835" s="26" t="s">
        <v>139</v>
      </c>
      <c r="DK1835" s="26" t="s">
        <v>139</v>
      </c>
      <c r="DL1835" s="26" t="s">
        <v>139</v>
      </c>
      <c r="DM1835" s="26" t="s">
        <v>139</v>
      </c>
      <c r="DN1835" s="26" t="s">
        <v>139</v>
      </c>
      <c r="DO1835" s="26" t="s">
        <v>139</v>
      </c>
    </row>
    <row r="1836" spans="1:119" ht="20.100000000000001" customHeight="1" x14ac:dyDescent="0.25">
      <c r="A1836" s="29" t="str">
        <f t="shared" si="392"/>
        <v>Mamele pentru Viata (Mothers for Life)4</v>
      </c>
      <c r="B1836" s="29" t="str">
        <f t="shared" si="393"/>
        <v>Mamele pentru Viata (Mothers for Life)</v>
      </c>
      <c r="C1836" s="29">
        <f t="shared" si="394"/>
        <v>4</v>
      </c>
      <c r="D1836" s="30" t="str">
        <f t="shared" si="395"/>
        <v>Europe and Eurasia</v>
      </c>
      <c r="E1836" s="30" t="str">
        <f t="shared" si="396"/>
        <v>Chisinau, Moldova</v>
      </c>
      <c r="F1836" s="31">
        <f t="shared" si="397"/>
        <v>2</v>
      </c>
      <c r="G1836" s="31">
        <f t="shared" si="398"/>
        <v>2</v>
      </c>
      <c r="H1836" s="31">
        <f t="shared" si="399"/>
        <v>2</v>
      </c>
      <c r="I1836" s="31">
        <f t="shared" si="400"/>
        <v>2</v>
      </c>
      <c r="J1836" s="31">
        <f t="shared" si="401"/>
        <v>2</v>
      </c>
      <c r="K1836" s="31">
        <f t="shared" si="402"/>
        <v>2</v>
      </c>
      <c r="L1836" s="31">
        <f t="shared" si="403"/>
        <v>3</v>
      </c>
      <c r="M1836" s="31">
        <f t="shared" si="404"/>
        <v>2</v>
      </c>
      <c r="N1836" s="31">
        <f t="shared" si="405"/>
        <v>2.1</v>
      </c>
      <c r="O1836" s="26" t="s">
        <v>10148</v>
      </c>
      <c r="P1836" s="26" t="s">
        <v>108</v>
      </c>
      <c r="Q1836" s="27">
        <v>41771</v>
      </c>
      <c r="R1836" s="26" t="s">
        <v>166</v>
      </c>
      <c r="S1836" s="26" t="s">
        <v>193</v>
      </c>
      <c r="T1836" s="26" t="s">
        <v>194</v>
      </c>
      <c r="U1836" s="26" t="s">
        <v>833</v>
      </c>
      <c r="V1836" s="26" t="s">
        <v>15763</v>
      </c>
      <c r="W1836" s="26" t="s">
        <v>2426</v>
      </c>
      <c r="X1836" s="26" t="s">
        <v>2427</v>
      </c>
      <c r="Y1836" s="26" t="s">
        <v>10133</v>
      </c>
      <c r="Z1836" s="26" t="s">
        <v>10134</v>
      </c>
      <c r="AA1836" s="24"/>
      <c r="AB1836" s="26" t="s">
        <v>117</v>
      </c>
      <c r="AC1836" s="28">
        <v>6000</v>
      </c>
      <c r="AD1836" s="26" t="s">
        <v>10135</v>
      </c>
      <c r="AE1836" s="26" t="s">
        <v>558</v>
      </c>
      <c r="AF1836" s="26" t="s">
        <v>120</v>
      </c>
      <c r="AG1836" s="26" t="s">
        <v>333</v>
      </c>
      <c r="AH1836" s="26" t="s">
        <v>185</v>
      </c>
      <c r="AI1836" s="28">
        <v>6000</v>
      </c>
      <c r="AJ1836" s="26" t="s">
        <v>10144</v>
      </c>
      <c r="AK1836" s="26" t="s">
        <v>10149</v>
      </c>
      <c r="AL1836" s="26" t="s">
        <v>10137</v>
      </c>
      <c r="AM1836" s="24"/>
      <c r="AN1836" s="24"/>
      <c r="AO1836" s="24"/>
      <c r="AP1836" s="24"/>
      <c r="AQ1836" s="26" t="s">
        <v>10150</v>
      </c>
      <c r="AR1836" s="24"/>
      <c r="AS1836" s="26" t="s">
        <v>10151</v>
      </c>
      <c r="AT1836" s="24"/>
      <c r="AU1836" s="24"/>
      <c r="AV1836" s="26" t="s">
        <v>10152</v>
      </c>
      <c r="AW1836" s="28">
        <v>18938</v>
      </c>
      <c r="AX1836" s="26">
        <v>120</v>
      </c>
      <c r="AY1836" s="28">
        <v>40</v>
      </c>
      <c r="AZ1836" s="28">
        <v>40</v>
      </c>
      <c r="BA1836" s="26">
        <v>0</v>
      </c>
      <c r="BB1836" s="26" t="s">
        <v>148</v>
      </c>
      <c r="BC1836" s="26" t="s">
        <v>566</v>
      </c>
      <c r="BD1836" s="26" t="s">
        <v>125</v>
      </c>
      <c r="BE1836" s="24"/>
      <c r="BF1836" s="26" t="s">
        <v>10153</v>
      </c>
      <c r="BG1836" s="26" t="s">
        <v>3781</v>
      </c>
      <c r="BH1836" s="26" t="s">
        <v>10147</v>
      </c>
      <c r="BI1836" s="26" t="s">
        <v>261</v>
      </c>
      <c r="BJ1836" s="26" t="s">
        <v>10147</v>
      </c>
      <c r="BK1836" s="26" t="s">
        <v>261</v>
      </c>
      <c r="BL1836" s="24"/>
      <c r="BM1836" s="24"/>
      <c r="BN1836" s="24"/>
      <c r="BO1836" s="24"/>
      <c r="BP1836" s="24"/>
      <c r="BQ1836" s="24"/>
      <c r="BR1836" s="26">
        <v>2</v>
      </c>
      <c r="BS1836" s="26">
        <v>2</v>
      </c>
      <c r="BT1836" s="26">
        <v>2</v>
      </c>
      <c r="BU1836" s="26">
        <v>2</v>
      </c>
      <c r="BV1836" s="26">
        <v>2</v>
      </c>
      <c r="BW1836" s="26">
        <v>2</v>
      </c>
      <c r="BX1836" s="26">
        <v>3</v>
      </c>
      <c r="BY1836" s="26">
        <v>2</v>
      </c>
      <c r="BZ1836" s="24"/>
      <c r="CA1836" s="24"/>
      <c r="CB1836" s="24"/>
      <c r="CC1836" s="24"/>
      <c r="CD1836" s="24"/>
      <c r="CE1836" s="24"/>
      <c r="CF1836" s="24"/>
      <c r="CG1836" s="24"/>
      <c r="CH1836" s="24"/>
      <c r="CI1836" s="24"/>
      <c r="CJ1836" s="24"/>
      <c r="CK1836" s="24"/>
      <c r="CL1836" s="24"/>
      <c r="CM1836" s="24"/>
      <c r="CN1836" s="24"/>
      <c r="CO1836" s="24"/>
      <c r="CP1836" s="24"/>
      <c r="CQ1836" s="24"/>
      <c r="CR1836" s="24"/>
      <c r="CS1836" s="24"/>
      <c r="CT1836" s="24"/>
      <c r="CU1836" s="24"/>
      <c r="CV1836" s="24"/>
      <c r="CW1836" s="24"/>
      <c r="CX1836" s="24"/>
      <c r="CY1836" s="24"/>
      <c r="CZ1836" s="24"/>
      <c r="DA1836" s="24"/>
      <c r="DB1836" s="24"/>
      <c r="DC1836" s="24"/>
      <c r="DD1836" s="24"/>
      <c r="DE1836" s="24"/>
      <c r="DF1836" s="26" t="s">
        <v>139</v>
      </c>
      <c r="DG1836" s="26" t="s">
        <v>120</v>
      </c>
      <c r="DH1836" s="26" t="s">
        <v>120</v>
      </c>
      <c r="DI1836" s="26" t="s">
        <v>139</v>
      </c>
      <c r="DJ1836" s="26" t="s">
        <v>139</v>
      </c>
      <c r="DK1836" s="26" t="s">
        <v>139</v>
      </c>
      <c r="DL1836" s="26" t="s">
        <v>139</v>
      </c>
      <c r="DM1836" s="26" t="s">
        <v>139</v>
      </c>
      <c r="DN1836" s="26" t="s">
        <v>139</v>
      </c>
      <c r="DO1836" s="26" t="s">
        <v>139</v>
      </c>
    </row>
    <row r="1837" spans="1:119" ht="20.100000000000001" customHeight="1" x14ac:dyDescent="0.25">
      <c r="A1837" s="29" t="str">
        <f t="shared" si="392"/>
        <v>Mamele pentru Viata (Mothers for Life)3</v>
      </c>
      <c r="B1837" s="29" t="str">
        <f t="shared" si="393"/>
        <v>Mamele pentru Viata (Mothers for Life)</v>
      </c>
      <c r="C1837" s="29">
        <f t="shared" si="394"/>
        <v>3</v>
      </c>
      <c r="D1837" s="30" t="str">
        <f t="shared" si="395"/>
        <v>Europe and Eurasia</v>
      </c>
      <c r="E1837" s="30" t="str">
        <f t="shared" si="396"/>
        <v>Chisinau, Moldova</v>
      </c>
      <c r="F1837" s="31">
        <f t="shared" si="397"/>
        <v>2</v>
      </c>
      <c r="G1837" s="31">
        <f t="shared" si="398"/>
        <v>2</v>
      </c>
      <c r="H1837" s="31">
        <f t="shared" si="399"/>
        <v>2</v>
      </c>
      <c r="I1837" s="31">
        <f t="shared" si="400"/>
        <v>2</v>
      </c>
      <c r="J1837" s="31">
        <f t="shared" si="401"/>
        <v>2</v>
      </c>
      <c r="K1837" s="31">
        <f t="shared" si="402"/>
        <v>4</v>
      </c>
      <c r="L1837" s="31">
        <f t="shared" si="403"/>
        <v>3</v>
      </c>
      <c r="M1837" s="31">
        <f t="shared" si="404"/>
        <v>2</v>
      </c>
      <c r="N1837" s="31">
        <f t="shared" si="405"/>
        <v>2.4</v>
      </c>
      <c r="O1837" s="26" t="s">
        <v>10154</v>
      </c>
      <c r="P1837" s="26" t="s">
        <v>108</v>
      </c>
      <c r="Q1837" s="27">
        <v>41400</v>
      </c>
      <c r="R1837" s="26" t="s">
        <v>109</v>
      </c>
      <c r="S1837" s="26" t="s">
        <v>206</v>
      </c>
      <c r="T1837" s="26" t="s">
        <v>207</v>
      </c>
      <c r="U1837" s="26" t="s">
        <v>833</v>
      </c>
      <c r="V1837" s="26" t="s">
        <v>15763</v>
      </c>
      <c r="W1837" s="26" t="s">
        <v>2426</v>
      </c>
      <c r="X1837" s="26" t="s">
        <v>2427</v>
      </c>
      <c r="Y1837" s="26" t="s">
        <v>10133</v>
      </c>
      <c r="Z1837" s="26" t="s">
        <v>10134</v>
      </c>
      <c r="AA1837" s="24"/>
      <c r="AB1837" s="26" t="s">
        <v>117</v>
      </c>
      <c r="AC1837" s="28">
        <v>5000</v>
      </c>
      <c r="AD1837" s="26" t="s">
        <v>10135</v>
      </c>
      <c r="AE1837" s="26" t="s">
        <v>558</v>
      </c>
      <c r="AF1837" s="26" t="s">
        <v>120</v>
      </c>
      <c r="AG1837" s="26" t="s">
        <v>333</v>
      </c>
      <c r="AH1837" s="26" t="s">
        <v>121</v>
      </c>
      <c r="AI1837" s="28">
        <v>5000</v>
      </c>
      <c r="AJ1837" s="26" t="s">
        <v>10155</v>
      </c>
      <c r="AK1837" s="26" t="s">
        <v>10149</v>
      </c>
      <c r="AL1837" s="26" t="s">
        <v>10137</v>
      </c>
      <c r="AM1837" s="24"/>
      <c r="AN1837" s="24"/>
      <c r="AO1837" s="24"/>
      <c r="AP1837" s="24"/>
      <c r="AQ1837" s="24"/>
      <c r="AR1837" s="24"/>
      <c r="AS1837" s="24"/>
      <c r="AT1837" s="24"/>
      <c r="AU1837" s="24"/>
      <c r="AV1837" s="24"/>
      <c r="AW1837" s="28">
        <v>10842</v>
      </c>
      <c r="AX1837" s="26">
        <v>3352</v>
      </c>
      <c r="AY1837" s="28">
        <v>2</v>
      </c>
      <c r="AZ1837" s="28">
        <v>2</v>
      </c>
      <c r="BA1837" s="26">
        <v>0</v>
      </c>
      <c r="BB1837" s="26" t="s">
        <v>148</v>
      </c>
      <c r="BC1837" s="26" t="s">
        <v>566</v>
      </c>
      <c r="BD1837" s="26" t="s">
        <v>125</v>
      </c>
      <c r="BE1837" s="24"/>
      <c r="BF1837" s="26" t="s">
        <v>10156</v>
      </c>
      <c r="BG1837" s="26" t="s">
        <v>2426</v>
      </c>
      <c r="BH1837" s="24"/>
      <c r="BI1837" s="24"/>
      <c r="BJ1837" s="24"/>
      <c r="BK1837" s="24"/>
      <c r="BL1837" s="24"/>
      <c r="BM1837" s="24"/>
      <c r="BN1837" s="24"/>
      <c r="BO1837" s="24"/>
      <c r="BP1837" s="24"/>
      <c r="BQ1837" s="24"/>
      <c r="BR1837" s="26">
        <v>2</v>
      </c>
      <c r="BS1837" s="26">
        <v>2</v>
      </c>
      <c r="BT1837" s="26">
        <v>2</v>
      </c>
      <c r="BU1837" s="26">
        <v>2</v>
      </c>
      <c r="BV1837" s="26">
        <v>2</v>
      </c>
      <c r="BW1837" s="26">
        <v>4</v>
      </c>
      <c r="BX1837" s="26">
        <v>3</v>
      </c>
      <c r="BY1837" s="26">
        <v>2</v>
      </c>
      <c r="BZ1837" s="24"/>
      <c r="CA1837" s="24"/>
      <c r="CB1837" s="24"/>
      <c r="CC1837" s="24"/>
      <c r="CD1837" s="24"/>
      <c r="CE1837" s="24"/>
      <c r="CF1837" s="24"/>
      <c r="CG1837" s="24"/>
      <c r="CH1837" s="24"/>
      <c r="CI1837" s="24"/>
      <c r="CJ1837" s="24"/>
      <c r="CK1837" s="24"/>
      <c r="CL1837" s="24"/>
      <c r="CM1837" s="24"/>
      <c r="CN1837" s="24"/>
      <c r="CO1837" s="24"/>
      <c r="CP1837" s="24"/>
      <c r="CQ1837" s="24"/>
      <c r="CR1837" s="24"/>
      <c r="CS1837" s="24"/>
      <c r="CT1837" s="24"/>
      <c r="CU1837" s="24"/>
      <c r="CV1837" s="24"/>
      <c r="CW1837" s="24"/>
      <c r="CX1837" s="24"/>
      <c r="CY1837" s="24"/>
      <c r="CZ1837" s="24"/>
      <c r="DA1837" s="24"/>
      <c r="DB1837" s="24"/>
      <c r="DC1837" s="24"/>
      <c r="DD1837" s="24"/>
      <c r="DE1837" s="24"/>
      <c r="DF1837" s="26" t="s">
        <v>139</v>
      </c>
      <c r="DG1837" s="26" t="s">
        <v>120</v>
      </c>
      <c r="DH1837" s="26" t="s">
        <v>139</v>
      </c>
      <c r="DI1837" s="26" t="s">
        <v>139</v>
      </c>
      <c r="DJ1837" s="26" t="s">
        <v>139</v>
      </c>
      <c r="DK1837" s="26" t="s">
        <v>139</v>
      </c>
      <c r="DL1837" s="26" t="s">
        <v>139</v>
      </c>
      <c r="DM1837" s="26" t="s">
        <v>139</v>
      </c>
      <c r="DN1837" s="26" t="s">
        <v>139</v>
      </c>
      <c r="DO1837" s="26" t="s">
        <v>139</v>
      </c>
    </row>
    <row r="1838" spans="1:119" ht="20.100000000000001" customHeight="1" x14ac:dyDescent="0.25">
      <c r="A1838" s="29" t="str">
        <f t="shared" si="392"/>
        <v/>
      </c>
      <c r="B1838" s="29" t="str">
        <f t="shared" si="393"/>
        <v>Mamele pentru Viata (Mothers for Life)</v>
      </c>
      <c r="C1838" s="29">
        <f t="shared" si="394"/>
        <v>0</v>
      </c>
      <c r="D1838" s="30" t="str">
        <f t="shared" si="395"/>
        <v>Europe and Eurasia</v>
      </c>
      <c r="E1838" s="30" t="str">
        <f t="shared" si="396"/>
        <v>Chisinau, Moldova</v>
      </c>
      <c r="F1838" s="31">
        <f t="shared" si="397"/>
        <v>0</v>
      </c>
      <c r="G1838" s="31">
        <f t="shared" si="398"/>
        <v>0</v>
      </c>
      <c r="H1838" s="31">
        <f t="shared" si="399"/>
        <v>0</v>
      </c>
      <c r="I1838" s="31">
        <f t="shared" si="400"/>
        <v>0</v>
      </c>
      <c r="J1838" s="31">
        <f t="shared" si="401"/>
        <v>0</v>
      </c>
      <c r="K1838" s="31">
        <f t="shared" si="402"/>
        <v>0</v>
      </c>
      <c r="L1838" s="31">
        <f t="shared" si="403"/>
        <v>0</v>
      </c>
      <c r="M1838" s="31">
        <f t="shared" si="404"/>
        <v>0</v>
      </c>
      <c r="N1838" s="31">
        <f t="shared" si="405"/>
        <v>0</v>
      </c>
      <c r="O1838" s="26" t="s">
        <v>16267</v>
      </c>
      <c r="P1838" s="26" t="s">
        <v>108</v>
      </c>
      <c r="Q1838" s="27">
        <v>41312</v>
      </c>
      <c r="R1838" s="24"/>
      <c r="S1838" s="24"/>
      <c r="T1838" s="26" t="s">
        <v>207</v>
      </c>
      <c r="U1838" s="24"/>
      <c r="V1838" s="26" t="s">
        <v>15763</v>
      </c>
      <c r="W1838" s="26" t="s">
        <v>2426</v>
      </c>
      <c r="X1838" s="26" t="s">
        <v>2427</v>
      </c>
      <c r="Y1838" s="26" t="s">
        <v>10133</v>
      </c>
      <c r="Z1838" s="26" t="s">
        <v>10134</v>
      </c>
      <c r="AA1838" s="24"/>
      <c r="AB1838" s="26" t="s">
        <v>15733</v>
      </c>
      <c r="AC1838" s="28">
        <v>8000</v>
      </c>
      <c r="AD1838" s="26" t="s">
        <v>10135</v>
      </c>
      <c r="AE1838" s="26" t="s">
        <v>558</v>
      </c>
      <c r="AF1838" s="26" t="s">
        <v>120</v>
      </c>
      <c r="AG1838" s="26" t="s">
        <v>333</v>
      </c>
      <c r="AH1838" s="24"/>
      <c r="AI1838" s="28">
        <v>8000</v>
      </c>
      <c r="AJ1838" s="24"/>
      <c r="AK1838" s="24"/>
      <c r="AL1838" s="24"/>
      <c r="AM1838" s="24"/>
      <c r="AN1838" s="24"/>
      <c r="AO1838" s="24"/>
      <c r="AP1838" s="24"/>
      <c r="AQ1838" s="24"/>
      <c r="AR1838" s="24"/>
      <c r="AS1838" s="24"/>
      <c r="AT1838" s="24"/>
      <c r="AU1838" s="24"/>
      <c r="AV1838" s="24"/>
      <c r="AW1838" s="28">
        <v>0</v>
      </c>
      <c r="AX1838" s="26">
        <v>0</v>
      </c>
      <c r="AY1838" s="28">
        <v>0</v>
      </c>
      <c r="AZ1838" s="28">
        <v>0</v>
      </c>
      <c r="BA1838" s="26">
        <v>0</v>
      </c>
      <c r="BB1838" s="24"/>
      <c r="BC1838" s="26" t="s">
        <v>566</v>
      </c>
      <c r="BD1838" s="24"/>
      <c r="BE1838" s="24"/>
      <c r="BF1838" s="24"/>
      <c r="BG1838" s="24"/>
      <c r="BH1838" s="24"/>
      <c r="BI1838" s="24"/>
      <c r="BJ1838" s="24"/>
      <c r="BK1838" s="24"/>
      <c r="BL1838" s="24"/>
      <c r="BM1838" s="24"/>
      <c r="BN1838" s="24"/>
      <c r="BO1838" s="24"/>
      <c r="BP1838" s="24"/>
      <c r="BQ1838" s="24"/>
      <c r="BR1838" s="26">
        <v>0</v>
      </c>
      <c r="BS1838" s="26">
        <v>0</v>
      </c>
      <c r="BT1838" s="26">
        <v>0</v>
      </c>
      <c r="BU1838" s="26">
        <v>0</v>
      </c>
      <c r="BV1838" s="26">
        <v>0</v>
      </c>
      <c r="BW1838" s="26">
        <v>0</v>
      </c>
      <c r="BX1838" s="26">
        <v>0</v>
      </c>
      <c r="BY1838" s="26">
        <v>0</v>
      </c>
      <c r="BZ1838" s="24"/>
      <c r="CA1838" s="24"/>
      <c r="CB1838" s="24"/>
      <c r="CC1838" s="24"/>
      <c r="CD1838" s="24"/>
      <c r="CE1838" s="24"/>
      <c r="CF1838" s="24"/>
      <c r="CG1838" s="24"/>
      <c r="CH1838" s="24"/>
      <c r="CI1838" s="24"/>
      <c r="CJ1838" s="24"/>
      <c r="CK1838" s="24"/>
      <c r="CL1838" s="24"/>
      <c r="CM1838" s="24"/>
      <c r="CN1838" s="24"/>
      <c r="CO1838" s="24"/>
      <c r="CP1838" s="24"/>
      <c r="CQ1838" s="24"/>
      <c r="CR1838" s="24"/>
      <c r="CS1838" s="24"/>
      <c r="CT1838" s="24"/>
      <c r="CU1838" s="24"/>
      <c r="CV1838" s="24"/>
      <c r="CW1838" s="24"/>
      <c r="CX1838" s="24"/>
      <c r="CY1838" s="24"/>
      <c r="CZ1838" s="24"/>
      <c r="DA1838" s="24"/>
      <c r="DB1838" s="24"/>
      <c r="DC1838" s="24"/>
      <c r="DD1838" s="24"/>
      <c r="DE1838" s="24"/>
      <c r="DF1838" s="26" t="s">
        <v>139</v>
      </c>
      <c r="DG1838" s="26" t="s">
        <v>139</v>
      </c>
      <c r="DH1838" s="26" t="s">
        <v>139</v>
      </c>
      <c r="DI1838" s="26" t="s">
        <v>139</v>
      </c>
      <c r="DJ1838" s="26" t="s">
        <v>139</v>
      </c>
      <c r="DK1838" s="26" t="s">
        <v>139</v>
      </c>
      <c r="DL1838" s="26" t="s">
        <v>139</v>
      </c>
      <c r="DM1838" s="26" t="s">
        <v>139</v>
      </c>
      <c r="DN1838" s="26" t="s">
        <v>139</v>
      </c>
      <c r="DO1838" s="26" t="s">
        <v>139</v>
      </c>
    </row>
    <row r="1839" spans="1:119" ht="20.100000000000001" customHeight="1" x14ac:dyDescent="0.25">
      <c r="A1839" s="29" t="str">
        <f t="shared" si="392"/>
        <v/>
      </c>
      <c r="B1839" s="29" t="str">
        <f t="shared" si="393"/>
        <v>Mamele pentru Viata (Mothers for Life)</v>
      </c>
      <c r="C1839" s="29">
        <f t="shared" si="394"/>
        <v>0</v>
      </c>
      <c r="D1839" s="30" t="str">
        <f t="shared" si="395"/>
        <v>Europe and Eurasia</v>
      </c>
      <c r="E1839" s="30" t="str">
        <f t="shared" si="396"/>
        <v>Chisinau, Moldova</v>
      </c>
      <c r="F1839" s="31">
        <f t="shared" si="397"/>
        <v>0</v>
      </c>
      <c r="G1839" s="31">
        <f t="shared" si="398"/>
        <v>0</v>
      </c>
      <c r="H1839" s="31">
        <f t="shared" si="399"/>
        <v>0</v>
      </c>
      <c r="I1839" s="31">
        <f t="shared" si="400"/>
        <v>0</v>
      </c>
      <c r="J1839" s="31">
        <f t="shared" si="401"/>
        <v>0</v>
      </c>
      <c r="K1839" s="31">
        <f t="shared" si="402"/>
        <v>0</v>
      </c>
      <c r="L1839" s="31">
        <f t="shared" si="403"/>
        <v>0</v>
      </c>
      <c r="M1839" s="31">
        <f t="shared" si="404"/>
        <v>0</v>
      </c>
      <c r="N1839" s="31">
        <f t="shared" si="405"/>
        <v>0</v>
      </c>
      <c r="O1839" s="26" t="s">
        <v>16268</v>
      </c>
      <c r="P1839" s="26" t="s">
        <v>108</v>
      </c>
      <c r="Q1839" s="27">
        <v>40800</v>
      </c>
      <c r="R1839" s="24"/>
      <c r="S1839" s="24"/>
      <c r="T1839" s="26" t="s">
        <v>175</v>
      </c>
      <c r="U1839" s="24"/>
      <c r="V1839" s="26" t="s">
        <v>15763</v>
      </c>
      <c r="W1839" s="26" t="s">
        <v>2426</v>
      </c>
      <c r="X1839" s="26" t="s">
        <v>2427</v>
      </c>
      <c r="Y1839" s="26" t="s">
        <v>10133</v>
      </c>
      <c r="Z1839" s="26" t="s">
        <v>10134</v>
      </c>
      <c r="AA1839" s="24"/>
      <c r="AB1839" s="26" t="s">
        <v>15736</v>
      </c>
      <c r="AC1839" s="28">
        <v>550</v>
      </c>
      <c r="AD1839" s="26" t="s">
        <v>10135</v>
      </c>
      <c r="AE1839" s="26" t="s">
        <v>558</v>
      </c>
      <c r="AF1839" s="26" t="s">
        <v>120</v>
      </c>
      <c r="AG1839" s="26" t="s">
        <v>333</v>
      </c>
      <c r="AH1839" s="24"/>
      <c r="AI1839" s="28">
        <v>550</v>
      </c>
      <c r="AJ1839" s="24"/>
      <c r="AK1839" s="24"/>
      <c r="AL1839" s="24"/>
      <c r="AM1839" s="24"/>
      <c r="AN1839" s="24"/>
      <c r="AO1839" s="24"/>
      <c r="AP1839" s="24"/>
      <c r="AQ1839" s="24"/>
      <c r="AR1839" s="24"/>
      <c r="AS1839" s="24"/>
      <c r="AT1839" s="24"/>
      <c r="AU1839" s="24"/>
      <c r="AV1839" s="24"/>
      <c r="AW1839" s="28">
        <v>0</v>
      </c>
      <c r="AX1839" s="26">
        <v>0</v>
      </c>
      <c r="AY1839" s="28">
        <v>0</v>
      </c>
      <c r="AZ1839" s="28">
        <v>0</v>
      </c>
      <c r="BA1839" s="26">
        <v>0</v>
      </c>
      <c r="BB1839" s="24"/>
      <c r="BC1839" s="26" t="s">
        <v>566</v>
      </c>
      <c r="BD1839" s="24"/>
      <c r="BE1839" s="24"/>
      <c r="BF1839" s="24"/>
      <c r="BG1839" s="24"/>
      <c r="BH1839" s="24"/>
      <c r="BI1839" s="24"/>
      <c r="BJ1839" s="24"/>
      <c r="BK1839" s="24"/>
      <c r="BL1839" s="24"/>
      <c r="BM1839" s="24"/>
      <c r="BN1839" s="24"/>
      <c r="BO1839" s="24"/>
      <c r="BP1839" s="24"/>
      <c r="BQ1839" s="24"/>
      <c r="BR1839" s="26">
        <v>0</v>
      </c>
      <c r="BS1839" s="26">
        <v>0</v>
      </c>
      <c r="BT1839" s="26">
        <v>0</v>
      </c>
      <c r="BU1839" s="26">
        <v>0</v>
      </c>
      <c r="BV1839" s="26">
        <v>0</v>
      </c>
      <c r="BW1839" s="26">
        <v>0</v>
      </c>
      <c r="BX1839" s="26">
        <v>0</v>
      </c>
      <c r="BY1839" s="26">
        <v>0</v>
      </c>
      <c r="BZ1839" s="24"/>
      <c r="CA1839" s="24"/>
      <c r="CB1839" s="24"/>
      <c r="CC1839" s="24"/>
      <c r="CD1839" s="24"/>
      <c r="CE1839" s="24"/>
      <c r="CF1839" s="24"/>
      <c r="CG1839" s="24"/>
      <c r="CH1839" s="24"/>
      <c r="CI1839" s="24"/>
      <c r="CJ1839" s="24"/>
      <c r="CK1839" s="24"/>
      <c r="CL1839" s="24"/>
      <c r="CM1839" s="24"/>
      <c r="CN1839" s="24"/>
      <c r="CO1839" s="24"/>
      <c r="CP1839" s="24"/>
      <c r="CQ1839" s="24"/>
      <c r="CR1839" s="24"/>
      <c r="CS1839" s="24"/>
      <c r="CT1839" s="24"/>
      <c r="CU1839" s="24"/>
      <c r="CV1839" s="24"/>
      <c r="CW1839" s="24"/>
      <c r="CX1839" s="24"/>
      <c r="CY1839" s="24"/>
      <c r="CZ1839" s="24"/>
      <c r="DA1839" s="24"/>
      <c r="DB1839" s="24"/>
      <c r="DC1839" s="24"/>
      <c r="DD1839" s="24"/>
      <c r="DE1839" s="24"/>
      <c r="DF1839" s="26" t="s">
        <v>139</v>
      </c>
      <c r="DG1839" s="26" t="s">
        <v>139</v>
      </c>
      <c r="DH1839" s="26" t="s">
        <v>139</v>
      </c>
      <c r="DI1839" s="26" t="s">
        <v>139</v>
      </c>
      <c r="DJ1839" s="26" t="s">
        <v>139</v>
      </c>
      <c r="DK1839" s="26" t="s">
        <v>139</v>
      </c>
      <c r="DL1839" s="26" t="s">
        <v>139</v>
      </c>
      <c r="DM1839" s="26" t="s">
        <v>139</v>
      </c>
      <c r="DN1839" s="26" t="s">
        <v>139</v>
      </c>
      <c r="DO1839" s="26" t="s">
        <v>139</v>
      </c>
    </row>
    <row r="1840" spans="1:119" ht="20.100000000000001" customHeight="1" x14ac:dyDescent="0.25">
      <c r="A1840" s="29" t="str">
        <f t="shared" si="392"/>
        <v>Mamele pentru Viata (Mothers for Life)2</v>
      </c>
      <c r="B1840" s="29" t="str">
        <f t="shared" si="393"/>
        <v>Mamele pentru Viata (Mothers for Life)</v>
      </c>
      <c r="C1840" s="29">
        <f t="shared" si="394"/>
        <v>2</v>
      </c>
      <c r="D1840" s="30" t="str">
        <f t="shared" si="395"/>
        <v>Europe and Eurasia</v>
      </c>
      <c r="E1840" s="30" t="str">
        <f t="shared" si="396"/>
        <v>Chisinau, Moldova</v>
      </c>
      <c r="F1840" s="31">
        <f t="shared" si="397"/>
        <v>2</v>
      </c>
      <c r="G1840" s="31">
        <f t="shared" si="398"/>
        <v>2</v>
      </c>
      <c r="H1840" s="31">
        <f t="shared" si="399"/>
        <v>2</v>
      </c>
      <c r="I1840" s="31">
        <f t="shared" si="400"/>
        <v>2</v>
      </c>
      <c r="J1840" s="31">
        <f t="shared" si="401"/>
        <v>1</v>
      </c>
      <c r="K1840" s="31">
        <f t="shared" si="402"/>
        <v>1</v>
      </c>
      <c r="L1840" s="31">
        <f t="shared" si="403"/>
        <v>2</v>
      </c>
      <c r="M1840" s="31">
        <f t="shared" si="404"/>
        <v>2</v>
      </c>
      <c r="N1840" s="31">
        <f t="shared" si="405"/>
        <v>1.8</v>
      </c>
      <c r="O1840" s="26" t="s">
        <v>10157</v>
      </c>
      <c r="P1840" s="26" t="s">
        <v>108</v>
      </c>
      <c r="Q1840" s="27">
        <v>41038</v>
      </c>
      <c r="R1840" s="26" t="s">
        <v>109</v>
      </c>
      <c r="S1840" s="26" t="s">
        <v>217</v>
      </c>
      <c r="T1840" s="26" t="s">
        <v>175</v>
      </c>
      <c r="U1840" s="26" t="s">
        <v>833</v>
      </c>
      <c r="V1840" s="26" t="s">
        <v>15763</v>
      </c>
      <c r="W1840" s="26" t="s">
        <v>2426</v>
      </c>
      <c r="X1840" s="26" t="s">
        <v>2427</v>
      </c>
      <c r="Y1840" s="26" t="s">
        <v>10133</v>
      </c>
      <c r="Z1840" s="26" t="s">
        <v>10134</v>
      </c>
      <c r="AA1840" s="24"/>
      <c r="AB1840" s="26" t="s">
        <v>117</v>
      </c>
      <c r="AC1840" s="28">
        <v>5000</v>
      </c>
      <c r="AD1840" s="26" t="s">
        <v>10135</v>
      </c>
      <c r="AE1840" s="26" t="s">
        <v>558</v>
      </c>
      <c r="AF1840" s="26" t="s">
        <v>120</v>
      </c>
      <c r="AG1840" s="26" t="s">
        <v>333</v>
      </c>
      <c r="AH1840" s="26" t="s">
        <v>143</v>
      </c>
      <c r="AI1840" s="28">
        <v>5000</v>
      </c>
      <c r="AJ1840" s="24"/>
      <c r="AK1840" s="26" t="s">
        <v>10158</v>
      </c>
      <c r="AL1840" s="26" t="s">
        <v>10159</v>
      </c>
      <c r="AM1840" s="26" t="s">
        <v>10160</v>
      </c>
      <c r="AN1840" s="26" t="s">
        <v>10161</v>
      </c>
      <c r="AO1840" s="26" t="s">
        <v>10162</v>
      </c>
      <c r="AP1840" s="24"/>
      <c r="AQ1840" s="24"/>
      <c r="AR1840" s="24"/>
      <c r="AS1840" s="24"/>
      <c r="AT1840" s="24"/>
      <c r="AU1840" s="24"/>
      <c r="AV1840" s="24"/>
      <c r="AW1840" s="28">
        <v>6748</v>
      </c>
      <c r="AX1840" s="26">
        <v>800</v>
      </c>
      <c r="AY1840" s="28">
        <v>25</v>
      </c>
      <c r="AZ1840" s="28">
        <v>15</v>
      </c>
      <c r="BA1840" s="26">
        <v>0</v>
      </c>
      <c r="BB1840" s="26" t="s">
        <v>148</v>
      </c>
      <c r="BC1840" s="26" t="s">
        <v>566</v>
      </c>
      <c r="BD1840" s="26" t="s">
        <v>437</v>
      </c>
      <c r="BE1840" s="24"/>
      <c r="BF1840" s="24"/>
      <c r="BG1840" s="24"/>
      <c r="BH1840" s="24"/>
      <c r="BI1840" s="24"/>
      <c r="BJ1840" s="24"/>
      <c r="BK1840" s="24"/>
      <c r="BL1840" s="24"/>
      <c r="BM1840" s="24"/>
      <c r="BN1840" s="24"/>
      <c r="BO1840" s="24"/>
      <c r="BP1840" s="24"/>
      <c r="BQ1840" s="24"/>
      <c r="BR1840" s="26">
        <v>2</v>
      </c>
      <c r="BS1840" s="26">
        <v>2</v>
      </c>
      <c r="BT1840" s="26">
        <v>2</v>
      </c>
      <c r="BU1840" s="26">
        <v>2</v>
      </c>
      <c r="BV1840" s="26">
        <v>1</v>
      </c>
      <c r="BW1840" s="26">
        <v>1</v>
      </c>
      <c r="BX1840" s="26">
        <v>2</v>
      </c>
      <c r="BY1840" s="26">
        <v>2</v>
      </c>
      <c r="BZ1840" s="24"/>
      <c r="CA1840" s="24"/>
      <c r="CB1840" s="24"/>
      <c r="CC1840" s="24"/>
      <c r="CD1840" s="24"/>
      <c r="CE1840" s="24"/>
      <c r="CF1840" s="24"/>
      <c r="CG1840" s="24"/>
      <c r="CH1840" s="24"/>
      <c r="CI1840" s="24"/>
      <c r="CJ1840" s="24"/>
      <c r="CK1840" s="24"/>
      <c r="CL1840" s="24"/>
      <c r="CM1840" s="24"/>
      <c r="CN1840" s="24"/>
      <c r="CO1840" s="24"/>
      <c r="CP1840" s="24"/>
      <c r="CQ1840" s="24"/>
      <c r="CR1840" s="24"/>
      <c r="CS1840" s="24"/>
      <c r="CT1840" s="24"/>
      <c r="CU1840" s="24"/>
      <c r="CV1840" s="24"/>
      <c r="CW1840" s="24"/>
      <c r="CX1840" s="24"/>
      <c r="CY1840" s="24"/>
      <c r="CZ1840" s="24"/>
      <c r="DA1840" s="24"/>
      <c r="DB1840" s="24"/>
      <c r="DC1840" s="24"/>
      <c r="DD1840" s="24"/>
      <c r="DE1840" s="24"/>
      <c r="DF1840" s="26" t="s">
        <v>139</v>
      </c>
      <c r="DG1840" s="26" t="s">
        <v>120</v>
      </c>
      <c r="DH1840" s="26" t="s">
        <v>139</v>
      </c>
      <c r="DI1840" s="26" t="s">
        <v>139</v>
      </c>
      <c r="DJ1840" s="26" t="s">
        <v>139</v>
      </c>
      <c r="DK1840" s="26" t="s">
        <v>139</v>
      </c>
      <c r="DL1840" s="26" t="s">
        <v>139</v>
      </c>
      <c r="DM1840" s="26" t="s">
        <v>139</v>
      </c>
      <c r="DN1840" s="26" t="s">
        <v>139</v>
      </c>
      <c r="DO1840" s="26" t="s">
        <v>139</v>
      </c>
    </row>
    <row r="1841" spans="1:119" ht="20.100000000000001" customHeight="1" x14ac:dyDescent="0.25">
      <c r="A1841" s="29" t="str">
        <f t="shared" si="392"/>
        <v>Mamele pentru Viata (Mothers for Life)1</v>
      </c>
      <c r="B1841" s="29" t="str">
        <f t="shared" si="393"/>
        <v>Mamele pentru Viata (Mothers for Life)</v>
      </c>
      <c r="C1841" s="29">
        <f t="shared" si="394"/>
        <v>1</v>
      </c>
      <c r="D1841" s="30" t="str">
        <f t="shared" si="395"/>
        <v>Europe and Eurasia</v>
      </c>
      <c r="E1841" s="30" t="str">
        <f t="shared" si="396"/>
        <v>Chisinau, Moldova</v>
      </c>
      <c r="F1841" s="31">
        <f t="shared" si="397"/>
        <v>2</v>
      </c>
      <c r="G1841" s="31">
        <f t="shared" si="398"/>
        <v>2</v>
      </c>
      <c r="H1841" s="31">
        <f t="shared" si="399"/>
        <v>2</v>
      </c>
      <c r="I1841" s="31">
        <f t="shared" si="400"/>
        <v>2</v>
      </c>
      <c r="J1841" s="31">
        <f t="shared" si="401"/>
        <v>1</v>
      </c>
      <c r="K1841" s="31">
        <f t="shared" si="402"/>
        <v>1</v>
      </c>
      <c r="L1841" s="31">
        <f t="shared" si="403"/>
        <v>2</v>
      </c>
      <c r="M1841" s="31">
        <f t="shared" si="404"/>
        <v>1</v>
      </c>
      <c r="N1841" s="31">
        <f t="shared" si="405"/>
        <v>1.6</v>
      </c>
      <c r="O1841" s="26" t="s">
        <v>10163</v>
      </c>
      <c r="P1841" s="26" t="s">
        <v>108</v>
      </c>
      <c r="Q1841" s="27">
        <v>40672</v>
      </c>
      <c r="R1841" s="24"/>
      <c r="S1841" s="26" t="s">
        <v>409</v>
      </c>
      <c r="T1841" s="26" t="s">
        <v>333</v>
      </c>
      <c r="U1841" s="26" t="s">
        <v>833</v>
      </c>
      <c r="V1841" s="26" t="s">
        <v>15763</v>
      </c>
      <c r="W1841" s="26" t="s">
        <v>2426</v>
      </c>
      <c r="X1841" s="26" t="s">
        <v>2427</v>
      </c>
      <c r="Y1841" s="26" t="s">
        <v>10133</v>
      </c>
      <c r="Z1841" s="26" t="s">
        <v>10134</v>
      </c>
      <c r="AA1841" s="24"/>
      <c r="AB1841" s="26" t="s">
        <v>117</v>
      </c>
      <c r="AC1841" s="28">
        <v>5000</v>
      </c>
      <c r="AD1841" s="26" t="s">
        <v>10135</v>
      </c>
      <c r="AE1841" s="26" t="s">
        <v>558</v>
      </c>
      <c r="AF1841" s="26" t="s">
        <v>120</v>
      </c>
      <c r="AG1841" s="26" t="s">
        <v>333</v>
      </c>
      <c r="AH1841" s="26" t="s">
        <v>158</v>
      </c>
      <c r="AI1841" s="28">
        <v>5000</v>
      </c>
      <c r="AJ1841" s="24"/>
      <c r="AK1841" s="26" t="s">
        <v>10158</v>
      </c>
      <c r="AL1841" s="26" t="s">
        <v>10164</v>
      </c>
      <c r="AM1841" s="26" t="s">
        <v>10165</v>
      </c>
      <c r="AN1841" s="26" t="s">
        <v>10166</v>
      </c>
      <c r="AO1841" s="26" t="s">
        <v>10167</v>
      </c>
      <c r="AP1841" s="24"/>
      <c r="AQ1841" s="24"/>
      <c r="AR1841" s="24"/>
      <c r="AS1841" s="24"/>
      <c r="AT1841" s="24"/>
      <c r="AU1841" s="24"/>
      <c r="AV1841" s="24"/>
      <c r="AW1841" s="28">
        <v>5258</v>
      </c>
      <c r="AX1841" s="26">
        <v>340</v>
      </c>
      <c r="AY1841" s="28">
        <v>0</v>
      </c>
      <c r="AZ1841" s="28">
        <v>0</v>
      </c>
      <c r="BA1841" s="26">
        <v>0</v>
      </c>
      <c r="BB1841" s="24"/>
      <c r="BC1841" s="26" t="s">
        <v>566</v>
      </c>
      <c r="BD1841" s="24"/>
      <c r="BE1841" s="24"/>
      <c r="BF1841" s="26" t="s">
        <v>3631</v>
      </c>
      <c r="BG1841" s="26" t="s">
        <v>191</v>
      </c>
      <c r="BH1841" s="26" t="s">
        <v>10168</v>
      </c>
      <c r="BI1841" s="26" t="s">
        <v>2426</v>
      </c>
      <c r="BJ1841" s="24"/>
      <c r="BK1841" s="24"/>
      <c r="BL1841" s="24"/>
      <c r="BM1841" s="24"/>
      <c r="BN1841" s="24"/>
      <c r="BO1841" s="24"/>
      <c r="BP1841" s="24"/>
      <c r="BQ1841" s="24"/>
      <c r="BR1841" s="26">
        <v>2</v>
      </c>
      <c r="BS1841" s="26">
        <v>2</v>
      </c>
      <c r="BT1841" s="26">
        <v>2</v>
      </c>
      <c r="BU1841" s="26">
        <v>2</v>
      </c>
      <c r="BV1841" s="26">
        <v>1</v>
      </c>
      <c r="BW1841" s="26">
        <v>1</v>
      </c>
      <c r="BX1841" s="26">
        <v>2</v>
      </c>
      <c r="BY1841" s="26">
        <v>1</v>
      </c>
      <c r="BZ1841" s="24"/>
      <c r="CA1841" s="24"/>
      <c r="CB1841" s="24"/>
      <c r="CC1841" s="24"/>
      <c r="CD1841" s="24"/>
      <c r="CE1841" s="24"/>
      <c r="CF1841" s="24"/>
      <c r="CG1841" s="24"/>
      <c r="CH1841" s="24"/>
      <c r="CI1841" s="24"/>
      <c r="CJ1841" s="24"/>
      <c r="CK1841" s="24"/>
      <c r="CL1841" s="24"/>
      <c r="CM1841" s="24"/>
      <c r="CN1841" s="24"/>
      <c r="CO1841" s="24"/>
      <c r="CP1841" s="24"/>
      <c r="CQ1841" s="24"/>
      <c r="CR1841" s="24"/>
      <c r="CS1841" s="24"/>
      <c r="CT1841" s="24"/>
      <c r="CU1841" s="24"/>
      <c r="CV1841" s="24"/>
      <c r="CW1841" s="24"/>
      <c r="CX1841" s="24"/>
      <c r="CY1841" s="24"/>
      <c r="CZ1841" s="24"/>
      <c r="DA1841" s="24"/>
      <c r="DB1841" s="24"/>
      <c r="DC1841" s="24"/>
      <c r="DD1841" s="24"/>
      <c r="DE1841" s="24"/>
      <c r="DF1841" s="26" t="s">
        <v>139</v>
      </c>
      <c r="DG1841" s="26" t="s">
        <v>120</v>
      </c>
      <c r="DH1841" s="26" t="s">
        <v>139</v>
      </c>
      <c r="DI1841" s="26" t="s">
        <v>139</v>
      </c>
      <c r="DJ1841" s="26" t="s">
        <v>139</v>
      </c>
      <c r="DK1841" s="26" t="s">
        <v>139</v>
      </c>
      <c r="DL1841" s="26" t="s">
        <v>139</v>
      </c>
      <c r="DM1841" s="26" t="s">
        <v>139</v>
      </c>
      <c r="DN1841" s="26" t="s">
        <v>139</v>
      </c>
      <c r="DO1841" s="26" t="s">
        <v>139</v>
      </c>
    </row>
    <row r="1842" spans="1:119" ht="20.100000000000001" customHeight="1" x14ac:dyDescent="0.25">
      <c r="A1842" s="29" t="str">
        <f t="shared" si="392"/>
        <v>Manav Aashrita Sansthan (Human Literacy Society)6</v>
      </c>
      <c r="B1842" s="29" t="str">
        <f t="shared" si="393"/>
        <v>Manav Aashrita Sansthan (Human Literacy Society)</v>
      </c>
      <c r="C1842" s="29">
        <f t="shared" si="394"/>
        <v>6</v>
      </c>
      <c r="D1842" s="30" t="str">
        <f t="shared" si="395"/>
        <v>South Asia</v>
      </c>
      <c r="E1842" s="30" t="str">
        <f t="shared" si="396"/>
        <v>Rajasthan, India</v>
      </c>
      <c r="F1842" s="31">
        <f t="shared" si="397"/>
        <v>3</v>
      </c>
      <c r="G1842" s="31">
        <f t="shared" si="398"/>
        <v>1</v>
      </c>
      <c r="H1842" s="31">
        <f t="shared" si="399"/>
        <v>3</v>
      </c>
      <c r="I1842" s="31">
        <f t="shared" si="400"/>
        <v>4</v>
      </c>
      <c r="J1842" s="31">
        <f t="shared" si="401"/>
        <v>4</v>
      </c>
      <c r="K1842" s="31">
        <f t="shared" si="402"/>
        <v>3</v>
      </c>
      <c r="L1842" s="31">
        <f t="shared" si="403"/>
        <v>3</v>
      </c>
      <c r="M1842" s="31">
        <f t="shared" si="404"/>
        <v>3</v>
      </c>
      <c r="N1842" s="31">
        <f t="shared" si="405"/>
        <v>3</v>
      </c>
      <c r="O1842" s="26" t="s">
        <v>10169</v>
      </c>
      <c r="P1842" s="26" t="s">
        <v>108</v>
      </c>
      <c r="Q1842" s="27">
        <v>41771</v>
      </c>
      <c r="R1842" s="26" t="s">
        <v>305</v>
      </c>
      <c r="S1842" s="26" t="s">
        <v>193</v>
      </c>
      <c r="T1842" s="26" t="s">
        <v>194</v>
      </c>
      <c r="U1842" s="26" t="s">
        <v>833</v>
      </c>
      <c r="V1842" s="26" t="s">
        <v>225</v>
      </c>
      <c r="W1842" s="26" t="s">
        <v>226</v>
      </c>
      <c r="X1842" s="26" t="s">
        <v>10170</v>
      </c>
      <c r="Y1842" s="26" t="s">
        <v>10171</v>
      </c>
      <c r="Z1842" s="26" t="s">
        <v>10172</v>
      </c>
      <c r="AA1842" s="24"/>
      <c r="AB1842" s="26" t="s">
        <v>117</v>
      </c>
      <c r="AC1842" s="28">
        <v>12000</v>
      </c>
      <c r="AD1842" s="24"/>
      <c r="AE1842" s="26" t="s">
        <v>249</v>
      </c>
      <c r="AF1842" s="26" t="s">
        <v>120</v>
      </c>
      <c r="AG1842" s="26" t="s">
        <v>645</v>
      </c>
      <c r="AH1842" s="26" t="s">
        <v>250</v>
      </c>
      <c r="AI1842" s="28">
        <v>12000</v>
      </c>
      <c r="AJ1842" s="26" t="s">
        <v>10173</v>
      </c>
      <c r="AK1842" s="26" t="s">
        <v>10174</v>
      </c>
      <c r="AL1842" s="26" t="s">
        <v>10175</v>
      </c>
      <c r="AM1842" s="24"/>
      <c r="AN1842" s="24"/>
      <c r="AO1842" s="24"/>
      <c r="AP1842" s="24"/>
      <c r="AQ1842" s="24"/>
      <c r="AR1842" s="26" t="s">
        <v>10176</v>
      </c>
      <c r="AS1842" s="24"/>
      <c r="AT1842" s="24"/>
      <c r="AU1842" s="24"/>
      <c r="AV1842" s="24"/>
      <c r="AW1842" s="28">
        <v>28551</v>
      </c>
      <c r="AX1842" s="26">
        <v>350</v>
      </c>
      <c r="AY1842" s="28">
        <v>350</v>
      </c>
      <c r="AZ1842" s="28">
        <v>75</v>
      </c>
      <c r="BA1842" s="26">
        <v>0</v>
      </c>
      <c r="BB1842" s="26" t="s">
        <v>148</v>
      </c>
      <c r="BC1842" s="26" t="s">
        <v>10177</v>
      </c>
      <c r="BD1842" s="24"/>
      <c r="BE1842" s="24"/>
      <c r="BF1842" s="26" t="s">
        <v>10178</v>
      </c>
      <c r="BG1842" s="26" t="s">
        <v>226</v>
      </c>
      <c r="BH1842" s="24"/>
      <c r="BI1842" s="24"/>
      <c r="BJ1842" s="24"/>
      <c r="BK1842" s="24"/>
      <c r="BL1842" s="24"/>
      <c r="BM1842" s="24"/>
      <c r="BN1842" s="24"/>
      <c r="BO1842" s="24"/>
      <c r="BP1842" s="24"/>
      <c r="BQ1842" s="24"/>
      <c r="BR1842" s="26">
        <v>3</v>
      </c>
      <c r="BS1842" s="26">
        <v>1</v>
      </c>
      <c r="BT1842" s="26">
        <v>3</v>
      </c>
      <c r="BU1842" s="26">
        <v>4</v>
      </c>
      <c r="BV1842" s="26">
        <v>4</v>
      </c>
      <c r="BW1842" s="26">
        <v>3</v>
      </c>
      <c r="BX1842" s="26">
        <v>3</v>
      </c>
      <c r="BY1842" s="26">
        <v>3</v>
      </c>
      <c r="BZ1842" s="24"/>
      <c r="CA1842" s="24"/>
      <c r="CB1842" s="24"/>
      <c r="CC1842" s="24"/>
      <c r="CD1842" s="24"/>
      <c r="CE1842" s="24"/>
      <c r="CF1842" s="24"/>
      <c r="CG1842" s="24"/>
      <c r="CH1842" s="24"/>
      <c r="CI1842" s="24"/>
      <c r="CJ1842" s="24"/>
      <c r="CK1842" s="24"/>
      <c r="CL1842" s="24"/>
      <c r="CM1842" s="24"/>
      <c r="CN1842" s="24"/>
      <c r="CO1842" s="24"/>
      <c r="CP1842" s="24"/>
      <c r="CQ1842" s="24"/>
      <c r="CR1842" s="24"/>
      <c r="CS1842" s="24"/>
      <c r="CT1842" s="24"/>
      <c r="CU1842" s="24"/>
      <c r="CV1842" s="24"/>
      <c r="CW1842" s="24"/>
      <c r="CX1842" s="24"/>
      <c r="CY1842" s="24"/>
      <c r="CZ1842" s="24"/>
      <c r="DA1842" s="24"/>
      <c r="DB1842" s="24"/>
      <c r="DC1842" s="24"/>
      <c r="DD1842" s="24"/>
      <c r="DE1842" s="24"/>
      <c r="DF1842" s="26" t="s">
        <v>139</v>
      </c>
      <c r="DG1842" s="26" t="s">
        <v>139</v>
      </c>
      <c r="DH1842" s="26" t="s">
        <v>120</v>
      </c>
      <c r="DI1842" s="26" t="s">
        <v>139</v>
      </c>
      <c r="DJ1842" s="26" t="s">
        <v>139</v>
      </c>
      <c r="DK1842" s="26" t="s">
        <v>139</v>
      </c>
      <c r="DL1842" s="26" t="s">
        <v>139</v>
      </c>
      <c r="DM1842" s="26" t="s">
        <v>139</v>
      </c>
      <c r="DN1842" s="26" t="s">
        <v>139</v>
      </c>
      <c r="DO1842" s="26" t="s">
        <v>120</v>
      </c>
    </row>
    <row r="1843" spans="1:119" ht="20.100000000000001" customHeight="1" x14ac:dyDescent="0.25">
      <c r="A1843" s="29" t="str">
        <f t="shared" si="392"/>
        <v>Manav Aashrita Sansthan (Human Literacy Society)5</v>
      </c>
      <c r="B1843" s="29" t="str">
        <f t="shared" si="393"/>
        <v>Manav Aashrita Sansthan (Human Literacy Society)</v>
      </c>
      <c r="C1843" s="29">
        <f t="shared" si="394"/>
        <v>5</v>
      </c>
      <c r="D1843" s="30" t="str">
        <f t="shared" si="395"/>
        <v>South Asia</v>
      </c>
      <c r="E1843" s="30" t="str">
        <f t="shared" si="396"/>
        <v>Rajasthan, India</v>
      </c>
      <c r="F1843" s="31">
        <f t="shared" si="397"/>
        <v>3</v>
      </c>
      <c r="G1843" s="31">
        <f t="shared" si="398"/>
        <v>2</v>
      </c>
      <c r="H1843" s="31">
        <f t="shared" si="399"/>
        <v>3</v>
      </c>
      <c r="I1843" s="31">
        <f t="shared" si="400"/>
        <v>4</v>
      </c>
      <c r="J1843" s="31">
        <f t="shared" si="401"/>
        <v>4</v>
      </c>
      <c r="K1843" s="31">
        <f t="shared" si="402"/>
        <v>3</v>
      </c>
      <c r="L1843" s="31">
        <f t="shared" si="403"/>
        <v>3</v>
      </c>
      <c r="M1843" s="31">
        <f t="shared" si="404"/>
        <v>3</v>
      </c>
      <c r="N1843" s="31">
        <f t="shared" si="405"/>
        <v>3.1</v>
      </c>
      <c r="O1843" s="26" t="s">
        <v>10179</v>
      </c>
      <c r="P1843" s="26" t="s">
        <v>108</v>
      </c>
      <c r="Q1843" s="27">
        <v>41400</v>
      </c>
      <c r="R1843" s="26" t="s">
        <v>166</v>
      </c>
      <c r="S1843" s="26" t="s">
        <v>206</v>
      </c>
      <c r="T1843" s="26" t="s">
        <v>207</v>
      </c>
      <c r="U1843" s="26" t="s">
        <v>833</v>
      </c>
      <c r="V1843" s="26" t="s">
        <v>225</v>
      </c>
      <c r="W1843" s="26" t="s">
        <v>226</v>
      </c>
      <c r="X1843" s="26" t="s">
        <v>10170</v>
      </c>
      <c r="Y1843" s="26" t="s">
        <v>10171</v>
      </c>
      <c r="Z1843" s="26" t="s">
        <v>10172</v>
      </c>
      <c r="AA1843" s="24"/>
      <c r="AB1843" s="26" t="s">
        <v>117</v>
      </c>
      <c r="AC1843" s="28">
        <v>11000</v>
      </c>
      <c r="AD1843" s="24"/>
      <c r="AE1843" s="26" t="s">
        <v>249</v>
      </c>
      <c r="AF1843" s="26" t="s">
        <v>120</v>
      </c>
      <c r="AG1843" s="26" t="s">
        <v>645</v>
      </c>
      <c r="AH1843" s="26" t="s">
        <v>176</v>
      </c>
      <c r="AI1843" s="28">
        <v>11000</v>
      </c>
      <c r="AJ1843" s="26" t="s">
        <v>10180</v>
      </c>
      <c r="AK1843" s="26" t="s">
        <v>10181</v>
      </c>
      <c r="AL1843" s="26" t="s">
        <v>10182</v>
      </c>
      <c r="AM1843" s="24"/>
      <c r="AN1843" s="24"/>
      <c r="AO1843" s="24"/>
      <c r="AP1843" s="24"/>
      <c r="AQ1843" s="26" t="s">
        <v>10183</v>
      </c>
      <c r="AR1843" s="24"/>
      <c r="AS1843" s="24"/>
      <c r="AT1843" s="24"/>
      <c r="AU1843" s="24"/>
      <c r="AV1843" s="24"/>
      <c r="AW1843" s="28">
        <v>29382</v>
      </c>
      <c r="AX1843" s="26">
        <v>300</v>
      </c>
      <c r="AY1843" s="28">
        <v>75</v>
      </c>
      <c r="AZ1843" s="28">
        <v>50</v>
      </c>
      <c r="BA1843" s="26">
        <v>0</v>
      </c>
      <c r="BB1843" s="26" t="s">
        <v>148</v>
      </c>
      <c r="BC1843" s="26" t="s">
        <v>10177</v>
      </c>
      <c r="BD1843" s="26" t="s">
        <v>125</v>
      </c>
      <c r="BE1843" s="24"/>
      <c r="BF1843" s="26" t="s">
        <v>10184</v>
      </c>
      <c r="BG1843" s="26" t="s">
        <v>226</v>
      </c>
      <c r="BH1843" s="26" t="s">
        <v>10185</v>
      </c>
      <c r="BI1843" s="26" t="s">
        <v>226</v>
      </c>
      <c r="BJ1843" s="24"/>
      <c r="BK1843" s="24"/>
      <c r="BL1843" s="24"/>
      <c r="BM1843" s="24"/>
      <c r="BN1843" s="24"/>
      <c r="BO1843" s="24"/>
      <c r="BP1843" s="24"/>
      <c r="BQ1843" s="24"/>
      <c r="BR1843" s="26">
        <v>3</v>
      </c>
      <c r="BS1843" s="26">
        <v>2</v>
      </c>
      <c r="BT1843" s="26">
        <v>3</v>
      </c>
      <c r="BU1843" s="26">
        <v>4</v>
      </c>
      <c r="BV1843" s="26">
        <v>4</v>
      </c>
      <c r="BW1843" s="26">
        <v>3</v>
      </c>
      <c r="BX1843" s="26">
        <v>3</v>
      </c>
      <c r="BY1843" s="26">
        <v>3</v>
      </c>
      <c r="BZ1843" s="24"/>
      <c r="CA1843" s="24"/>
      <c r="CB1843" s="24"/>
      <c r="CC1843" s="24"/>
      <c r="CD1843" s="24"/>
      <c r="CE1843" s="24"/>
      <c r="CF1843" s="24"/>
      <c r="CG1843" s="24"/>
      <c r="CH1843" s="24"/>
      <c r="CI1843" s="24"/>
      <c r="CJ1843" s="24"/>
      <c r="CK1843" s="24"/>
      <c r="CL1843" s="24"/>
      <c r="CM1843" s="24"/>
      <c r="CN1843" s="24"/>
      <c r="CO1843" s="24"/>
      <c r="CP1843" s="24"/>
      <c r="CQ1843" s="24"/>
      <c r="CR1843" s="24"/>
      <c r="CS1843" s="24"/>
      <c r="CT1843" s="24"/>
      <c r="CU1843" s="24"/>
      <c r="CV1843" s="24"/>
      <c r="CW1843" s="24"/>
      <c r="CX1843" s="24"/>
      <c r="CY1843" s="24"/>
      <c r="CZ1843" s="24"/>
      <c r="DA1843" s="24"/>
      <c r="DB1843" s="24"/>
      <c r="DC1843" s="24"/>
      <c r="DD1843" s="24"/>
      <c r="DE1843" s="24"/>
      <c r="DF1843" s="26" t="s">
        <v>139</v>
      </c>
      <c r="DG1843" s="26" t="s">
        <v>139</v>
      </c>
      <c r="DH1843" s="26" t="s">
        <v>139</v>
      </c>
      <c r="DI1843" s="26" t="s">
        <v>139</v>
      </c>
      <c r="DJ1843" s="26" t="s">
        <v>139</v>
      </c>
      <c r="DK1843" s="26" t="s">
        <v>139</v>
      </c>
      <c r="DL1843" s="26" t="s">
        <v>139</v>
      </c>
      <c r="DM1843" s="26" t="s">
        <v>139</v>
      </c>
      <c r="DN1843" s="26" t="s">
        <v>139</v>
      </c>
      <c r="DO1843" s="26" t="s">
        <v>139</v>
      </c>
    </row>
    <row r="1844" spans="1:119" ht="20.100000000000001" customHeight="1" x14ac:dyDescent="0.25">
      <c r="A1844" s="29" t="str">
        <f t="shared" si="392"/>
        <v>Manav Aashrita Sansthan (Human Literacy Society)4</v>
      </c>
      <c r="B1844" s="29" t="str">
        <f t="shared" si="393"/>
        <v>Manav Aashrita Sansthan (Human Literacy Society)</v>
      </c>
      <c r="C1844" s="29">
        <f t="shared" si="394"/>
        <v>4</v>
      </c>
      <c r="D1844" s="30" t="str">
        <f t="shared" si="395"/>
        <v>South Asia</v>
      </c>
      <c r="E1844" s="30" t="str">
        <f t="shared" si="396"/>
        <v>Rajasthan, India</v>
      </c>
      <c r="F1844" s="31">
        <f t="shared" si="397"/>
        <v>3</v>
      </c>
      <c r="G1844" s="31">
        <f t="shared" si="398"/>
        <v>2</v>
      </c>
      <c r="H1844" s="31">
        <f t="shared" si="399"/>
        <v>3</v>
      </c>
      <c r="I1844" s="31">
        <f t="shared" si="400"/>
        <v>4</v>
      </c>
      <c r="J1844" s="31">
        <f t="shared" si="401"/>
        <v>4</v>
      </c>
      <c r="K1844" s="31">
        <f t="shared" si="402"/>
        <v>3</v>
      </c>
      <c r="L1844" s="31">
        <f t="shared" si="403"/>
        <v>3</v>
      </c>
      <c r="M1844" s="31">
        <f t="shared" si="404"/>
        <v>3</v>
      </c>
      <c r="N1844" s="31">
        <f t="shared" si="405"/>
        <v>3.1</v>
      </c>
      <c r="O1844" s="26" t="s">
        <v>10186</v>
      </c>
      <c r="P1844" s="26" t="s">
        <v>108</v>
      </c>
      <c r="Q1844" s="27">
        <v>41038</v>
      </c>
      <c r="R1844" s="26" t="s">
        <v>109</v>
      </c>
      <c r="S1844" s="26" t="s">
        <v>217</v>
      </c>
      <c r="T1844" s="26" t="s">
        <v>175</v>
      </c>
      <c r="U1844" s="26" t="s">
        <v>833</v>
      </c>
      <c r="V1844" s="26" t="s">
        <v>225</v>
      </c>
      <c r="W1844" s="26" t="s">
        <v>226</v>
      </c>
      <c r="X1844" s="26" t="s">
        <v>10170</v>
      </c>
      <c r="Y1844" s="26" t="s">
        <v>10171</v>
      </c>
      <c r="Z1844" s="26" t="s">
        <v>10172</v>
      </c>
      <c r="AA1844" s="24"/>
      <c r="AB1844" s="26" t="s">
        <v>117</v>
      </c>
      <c r="AC1844" s="28">
        <v>11000</v>
      </c>
      <c r="AD1844" s="24"/>
      <c r="AE1844" s="26" t="s">
        <v>249</v>
      </c>
      <c r="AF1844" s="26" t="s">
        <v>120</v>
      </c>
      <c r="AG1844" s="26" t="s">
        <v>645</v>
      </c>
      <c r="AH1844" s="26" t="s">
        <v>185</v>
      </c>
      <c r="AI1844" s="28">
        <v>11000</v>
      </c>
      <c r="AJ1844" s="24"/>
      <c r="AK1844" s="26" t="s">
        <v>10187</v>
      </c>
      <c r="AL1844" s="26" t="s">
        <v>10188</v>
      </c>
      <c r="AM1844" s="24"/>
      <c r="AN1844" s="24"/>
      <c r="AO1844" s="24"/>
      <c r="AP1844" s="24"/>
      <c r="AQ1844" s="24"/>
      <c r="AR1844" s="24"/>
      <c r="AS1844" s="24"/>
      <c r="AT1844" s="24"/>
      <c r="AU1844" s="24"/>
      <c r="AV1844" s="24"/>
      <c r="AW1844" s="28">
        <v>30349</v>
      </c>
      <c r="AX1844" s="26">
        <v>200</v>
      </c>
      <c r="AY1844" s="28">
        <v>10</v>
      </c>
      <c r="AZ1844" s="28">
        <v>10</v>
      </c>
      <c r="BA1844" s="26">
        <v>0</v>
      </c>
      <c r="BB1844" s="26" t="s">
        <v>148</v>
      </c>
      <c r="BC1844" s="26" t="s">
        <v>10177</v>
      </c>
      <c r="BD1844" s="26" t="s">
        <v>125</v>
      </c>
      <c r="BE1844" s="24"/>
      <c r="BF1844" s="26" t="s">
        <v>8594</v>
      </c>
      <c r="BG1844" s="26" t="s">
        <v>226</v>
      </c>
      <c r="BH1844" s="26" t="s">
        <v>10189</v>
      </c>
      <c r="BI1844" s="26" t="s">
        <v>226</v>
      </c>
      <c r="BJ1844" s="24"/>
      <c r="BK1844" s="24"/>
      <c r="BL1844" s="24"/>
      <c r="BM1844" s="24"/>
      <c r="BN1844" s="24"/>
      <c r="BO1844" s="24"/>
      <c r="BP1844" s="24"/>
      <c r="BQ1844" s="24"/>
      <c r="BR1844" s="26">
        <v>3</v>
      </c>
      <c r="BS1844" s="26">
        <v>2</v>
      </c>
      <c r="BT1844" s="26">
        <v>3</v>
      </c>
      <c r="BU1844" s="26">
        <v>4</v>
      </c>
      <c r="BV1844" s="26">
        <v>4</v>
      </c>
      <c r="BW1844" s="26">
        <v>3</v>
      </c>
      <c r="BX1844" s="26">
        <v>3</v>
      </c>
      <c r="BY1844" s="26">
        <v>3</v>
      </c>
      <c r="BZ1844" s="24"/>
      <c r="CA1844" s="24"/>
      <c r="CB1844" s="24"/>
      <c r="CC1844" s="24"/>
      <c r="CD1844" s="24"/>
      <c r="CE1844" s="24"/>
      <c r="CF1844" s="24"/>
      <c r="CG1844" s="24"/>
      <c r="CH1844" s="24"/>
      <c r="CI1844" s="24"/>
      <c r="CJ1844" s="24"/>
      <c r="CK1844" s="24"/>
      <c r="CL1844" s="24"/>
      <c r="CM1844" s="24"/>
      <c r="CN1844" s="24"/>
      <c r="CO1844" s="24"/>
      <c r="CP1844" s="24"/>
      <c r="CQ1844" s="24"/>
      <c r="CR1844" s="24"/>
      <c r="CS1844" s="24"/>
      <c r="CT1844" s="24"/>
      <c r="CU1844" s="24"/>
      <c r="CV1844" s="24"/>
      <c r="CW1844" s="24"/>
      <c r="CX1844" s="24"/>
      <c r="CY1844" s="24"/>
      <c r="CZ1844" s="24"/>
      <c r="DA1844" s="24"/>
      <c r="DB1844" s="24"/>
      <c r="DC1844" s="24"/>
      <c r="DD1844" s="24"/>
      <c r="DE1844" s="24"/>
      <c r="DF1844" s="26" t="s">
        <v>139</v>
      </c>
      <c r="DG1844" s="26" t="s">
        <v>139</v>
      </c>
      <c r="DH1844" s="26" t="s">
        <v>139</v>
      </c>
      <c r="DI1844" s="26" t="s">
        <v>139</v>
      </c>
      <c r="DJ1844" s="26" t="s">
        <v>139</v>
      </c>
      <c r="DK1844" s="26" t="s">
        <v>139</v>
      </c>
      <c r="DL1844" s="26" t="s">
        <v>139</v>
      </c>
      <c r="DM1844" s="26" t="s">
        <v>139</v>
      </c>
      <c r="DN1844" s="26" t="s">
        <v>139</v>
      </c>
      <c r="DO1844" s="26" t="s">
        <v>139</v>
      </c>
    </row>
    <row r="1845" spans="1:119" ht="20.100000000000001" customHeight="1" x14ac:dyDescent="0.25">
      <c r="A1845" s="29" t="str">
        <f t="shared" si="392"/>
        <v>Manav Aashrita Sansthan (Human Literacy Society)3</v>
      </c>
      <c r="B1845" s="29" t="str">
        <f t="shared" si="393"/>
        <v>Manav Aashrita Sansthan (Human Literacy Society)</v>
      </c>
      <c r="C1845" s="29">
        <f t="shared" si="394"/>
        <v>3</v>
      </c>
      <c r="D1845" s="30" t="str">
        <f t="shared" si="395"/>
        <v>South Asia</v>
      </c>
      <c r="E1845" s="30" t="str">
        <f t="shared" si="396"/>
        <v>Rajasthan, India</v>
      </c>
      <c r="F1845" s="31">
        <f t="shared" si="397"/>
        <v>3</v>
      </c>
      <c r="G1845" s="31">
        <f t="shared" si="398"/>
        <v>2</v>
      </c>
      <c r="H1845" s="31">
        <f t="shared" si="399"/>
        <v>3</v>
      </c>
      <c r="I1845" s="31">
        <f t="shared" si="400"/>
        <v>4</v>
      </c>
      <c r="J1845" s="31">
        <f t="shared" si="401"/>
        <v>4</v>
      </c>
      <c r="K1845" s="31">
        <f t="shared" si="402"/>
        <v>3</v>
      </c>
      <c r="L1845" s="31">
        <f t="shared" si="403"/>
        <v>3</v>
      </c>
      <c r="M1845" s="31">
        <f t="shared" si="404"/>
        <v>3</v>
      </c>
      <c r="N1845" s="31">
        <f t="shared" si="405"/>
        <v>3.1</v>
      </c>
      <c r="O1845" s="26" t="s">
        <v>10190</v>
      </c>
      <c r="P1845" s="26" t="s">
        <v>108</v>
      </c>
      <c r="Q1845" s="27">
        <v>40672</v>
      </c>
      <c r="R1845" s="26" t="s">
        <v>109</v>
      </c>
      <c r="S1845" s="26" t="s">
        <v>409</v>
      </c>
      <c r="T1845" s="26" t="s">
        <v>333</v>
      </c>
      <c r="U1845" s="26" t="s">
        <v>833</v>
      </c>
      <c r="V1845" s="26" t="s">
        <v>225</v>
      </c>
      <c r="W1845" s="26" t="s">
        <v>226</v>
      </c>
      <c r="X1845" s="26" t="s">
        <v>10170</v>
      </c>
      <c r="Y1845" s="26" t="s">
        <v>10171</v>
      </c>
      <c r="Z1845" s="26" t="s">
        <v>10172</v>
      </c>
      <c r="AA1845" s="24"/>
      <c r="AB1845" s="26" t="s">
        <v>117</v>
      </c>
      <c r="AC1845" s="28">
        <v>11000</v>
      </c>
      <c r="AD1845" s="24"/>
      <c r="AE1845" s="26" t="s">
        <v>249</v>
      </c>
      <c r="AF1845" s="26" t="s">
        <v>120</v>
      </c>
      <c r="AG1845" s="26" t="s">
        <v>645</v>
      </c>
      <c r="AH1845" s="26" t="s">
        <v>121</v>
      </c>
      <c r="AI1845" s="28">
        <v>11000</v>
      </c>
      <c r="AJ1845" s="24"/>
      <c r="AK1845" s="26" t="s">
        <v>10187</v>
      </c>
      <c r="AL1845" s="26" t="s">
        <v>10191</v>
      </c>
      <c r="AM1845" s="26" t="s">
        <v>10192</v>
      </c>
      <c r="AN1845" s="26" t="s">
        <v>10193</v>
      </c>
      <c r="AO1845" s="26" t="s">
        <v>10194</v>
      </c>
      <c r="AP1845" s="24"/>
      <c r="AQ1845" s="24"/>
      <c r="AR1845" s="24"/>
      <c r="AS1845" s="24"/>
      <c r="AT1845" s="24"/>
      <c r="AU1845" s="26" t="s">
        <v>10195</v>
      </c>
      <c r="AV1845" s="24"/>
      <c r="AW1845" s="28">
        <v>29387</v>
      </c>
      <c r="AX1845" s="26">
        <v>105</v>
      </c>
      <c r="AY1845" s="28">
        <v>10</v>
      </c>
      <c r="AZ1845" s="28">
        <v>5</v>
      </c>
      <c r="BA1845" s="26">
        <v>0</v>
      </c>
      <c r="BB1845" s="26" t="s">
        <v>148</v>
      </c>
      <c r="BC1845" s="26" t="s">
        <v>10177</v>
      </c>
      <c r="BD1845" s="24"/>
      <c r="BE1845" s="24"/>
      <c r="BF1845" s="26" t="s">
        <v>8594</v>
      </c>
      <c r="BG1845" s="26" t="s">
        <v>226</v>
      </c>
      <c r="BH1845" s="26" t="s">
        <v>10189</v>
      </c>
      <c r="BI1845" s="26" t="s">
        <v>226</v>
      </c>
      <c r="BJ1845" s="24"/>
      <c r="BK1845" s="24"/>
      <c r="BL1845" s="24"/>
      <c r="BM1845" s="24"/>
      <c r="BN1845" s="24"/>
      <c r="BO1845" s="24"/>
      <c r="BP1845" s="24"/>
      <c r="BQ1845" s="24"/>
      <c r="BR1845" s="26">
        <v>3</v>
      </c>
      <c r="BS1845" s="26">
        <v>2</v>
      </c>
      <c r="BT1845" s="26">
        <v>3</v>
      </c>
      <c r="BU1845" s="26">
        <v>4</v>
      </c>
      <c r="BV1845" s="26">
        <v>4</v>
      </c>
      <c r="BW1845" s="26">
        <v>3</v>
      </c>
      <c r="BX1845" s="26">
        <v>3</v>
      </c>
      <c r="BY1845" s="26">
        <v>3</v>
      </c>
      <c r="BZ1845" s="24"/>
      <c r="CA1845" s="24"/>
      <c r="CB1845" s="24"/>
      <c r="CC1845" s="24"/>
      <c r="CD1845" s="24"/>
      <c r="CE1845" s="24"/>
      <c r="CF1845" s="24"/>
      <c r="CG1845" s="24"/>
      <c r="CH1845" s="24"/>
      <c r="CI1845" s="24"/>
      <c r="CJ1845" s="24"/>
      <c r="CK1845" s="24"/>
      <c r="CL1845" s="24"/>
      <c r="CM1845" s="24"/>
      <c r="CN1845" s="24"/>
      <c r="CO1845" s="24"/>
      <c r="CP1845" s="24"/>
      <c r="CQ1845" s="24"/>
      <c r="CR1845" s="24"/>
      <c r="CS1845" s="24"/>
      <c r="CT1845" s="24"/>
      <c r="CU1845" s="24"/>
      <c r="CV1845" s="24"/>
      <c r="CW1845" s="24"/>
      <c r="CX1845" s="24"/>
      <c r="CY1845" s="24"/>
      <c r="CZ1845" s="24"/>
      <c r="DA1845" s="24"/>
      <c r="DB1845" s="24"/>
      <c r="DC1845" s="24"/>
      <c r="DD1845" s="24"/>
      <c r="DE1845" s="24"/>
      <c r="DF1845" s="26" t="s">
        <v>139</v>
      </c>
      <c r="DG1845" s="26" t="s">
        <v>139</v>
      </c>
      <c r="DH1845" s="26" t="s">
        <v>139</v>
      </c>
      <c r="DI1845" s="26" t="s">
        <v>139</v>
      </c>
      <c r="DJ1845" s="26" t="s">
        <v>139</v>
      </c>
      <c r="DK1845" s="26" t="s">
        <v>139</v>
      </c>
      <c r="DL1845" s="26" t="s">
        <v>139</v>
      </c>
      <c r="DM1845" s="26" t="s">
        <v>139</v>
      </c>
      <c r="DN1845" s="26" t="s">
        <v>139</v>
      </c>
      <c r="DO1845" s="26" t="s">
        <v>139</v>
      </c>
    </row>
    <row r="1846" spans="1:119" ht="20.100000000000001" customHeight="1" x14ac:dyDescent="0.25">
      <c r="A1846" s="29" t="str">
        <f t="shared" si="392"/>
        <v/>
      </c>
      <c r="B1846" s="29" t="str">
        <f t="shared" si="393"/>
        <v>Manav Aashrita Sansthan (Human Literacy Society)</v>
      </c>
      <c r="C1846" s="29">
        <f t="shared" si="394"/>
        <v>0</v>
      </c>
      <c r="D1846" s="30" t="str">
        <f t="shared" si="395"/>
        <v>South Asia</v>
      </c>
      <c r="E1846" s="30" t="str">
        <f t="shared" si="396"/>
        <v>Rajasthan, India</v>
      </c>
      <c r="F1846" s="31">
        <f t="shared" si="397"/>
        <v>0</v>
      </c>
      <c r="G1846" s="31">
        <f t="shared" si="398"/>
        <v>0</v>
      </c>
      <c r="H1846" s="31">
        <f t="shared" si="399"/>
        <v>0</v>
      </c>
      <c r="I1846" s="31">
        <f t="shared" si="400"/>
        <v>0</v>
      </c>
      <c r="J1846" s="31">
        <f t="shared" si="401"/>
        <v>0</v>
      </c>
      <c r="K1846" s="31">
        <f t="shared" si="402"/>
        <v>0</v>
      </c>
      <c r="L1846" s="31">
        <f t="shared" si="403"/>
        <v>0</v>
      </c>
      <c r="M1846" s="31">
        <f t="shared" si="404"/>
        <v>0</v>
      </c>
      <c r="N1846" s="31">
        <f t="shared" si="405"/>
        <v>0</v>
      </c>
      <c r="O1846" s="26" t="s">
        <v>16269</v>
      </c>
      <c r="P1846" s="26" t="s">
        <v>108</v>
      </c>
      <c r="Q1846" s="27">
        <v>40588</v>
      </c>
      <c r="R1846" s="24"/>
      <c r="S1846" s="24"/>
      <c r="T1846" s="26" t="s">
        <v>333</v>
      </c>
      <c r="U1846" s="24"/>
      <c r="V1846" s="26" t="s">
        <v>225</v>
      </c>
      <c r="W1846" s="26" t="s">
        <v>226</v>
      </c>
      <c r="X1846" s="26" t="s">
        <v>10170</v>
      </c>
      <c r="Y1846" s="26" t="s">
        <v>10171</v>
      </c>
      <c r="Z1846" s="26" t="s">
        <v>10172</v>
      </c>
      <c r="AA1846" s="24"/>
      <c r="AB1846" s="26" t="s">
        <v>15736</v>
      </c>
      <c r="AC1846" s="28">
        <v>500</v>
      </c>
      <c r="AD1846" s="24"/>
      <c r="AE1846" s="26" t="s">
        <v>249</v>
      </c>
      <c r="AF1846" s="26" t="s">
        <v>120</v>
      </c>
      <c r="AG1846" s="26" t="s">
        <v>645</v>
      </c>
      <c r="AH1846" s="24"/>
      <c r="AI1846" s="28">
        <v>500</v>
      </c>
      <c r="AJ1846" s="24"/>
      <c r="AK1846" s="24"/>
      <c r="AL1846" s="24"/>
      <c r="AM1846" s="24"/>
      <c r="AN1846" s="24"/>
      <c r="AO1846" s="24"/>
      <c r="AP1846" s="24"/>
      <c r="AQ1846" s="24"/>
      <c r="AR1846" s="24"/>
      <c r="AS1846" s="24"/>
      <c r="AT1846" s="24"/>
      <c r="AU1846" s="24"/>
      <c r="AV1846" s="24"/>
      <c r="AW1846" s="28">
        <v>0</v>
      </c>
      <c r="AX1846" s="26">
        <v>0</v>
      </c>
      <c r="AY1846" s="28">
        <v>0</v>
      </c>
      <c r="AZ1846" s="28">
        <v>0</v>
      </c>
      <c r="BA1846" s="26">
        <v>0</v>
      </c>
      <c r="BB1846" s="24"/>
      <c r="BC1846" s="26" t="s">
        <v>10177</v>
      </c>
      <c r="BD1846" s="24"/>
      <c r="BE1846" s="24"/>
      <c r="BF1846" s="24"/>
      <c r="BG1846" s="24"/>
      <c r="BH1846" s="24"/>
      <c r="BI1846" s="24"/>
      <c r="BJ1846" s="24"/>
      <c r="BK1846" s="24"/>
      <c r="BL1846" s="24"/>
      <c r="BM1846" s="24"/>
      <c r="BN1846" s="24"/>
      <c r="BO1846" s="24"/>
      <c r="BP1846" s="24"/>
      <c r="BQ1846" s="24"/>
      <c r="BR1846" s="26">
        <v>0</v>
      </c>
      <c r="BS1846" s="26">
        <v>0</v>
      </c>
      <c r="BT1846" s="26">
        <v>0</v>
      </c>
      <c r="BU1846" s="26">
        <v>0</v>
      </c>
      <c r="BV1846" s="26">
        <v>0</v>
      </c>
      <c r="BW1846" s="26">
        <v>0</v>
      </c>
      <c r="BX1846" s="26">
        <v>0</v>
      </c>
      <c r="BY1846" s="26">
        <v>0</v>
      </c>
      <c r="BZ1846" s="24"/>
      <c r="CA1846" s="24"/>
      <c r="CB1846" s="24"/>
      <c r="CC1846" s="24"/>
      <c r="CD1846" s="24"/>
      <c r="CE1846" s="24"/>
      <c r="CF1846" s="24"/>
      <c r="CG1846" s="24"/>
      <c r="CH1846" s="24"/>
      <c r="CI1846" s="24"/>
      <c r="CJ1846" s="24"/>
      <c r="CK1846" s="24"/>
      <c r="CL1846" s="24"/>
      <c r="CM1846" s="24"/>
      <c r="CN1846" s="24"/>
      <c r="CO1846" s="24"/>
      <c r="CP1846" s="24"/>
      <c r="CQ1846" s="24"/>
      <c r="CR1846" s="24"/>
      <c r="CS1846" s="24"/>
      <c r="CT1846" s="24"/>
      <c r="CU1846" s="24"/>
      <c r="CV1846" s="24"/>
      <c r="CW1846" s="24"/>
      <c r="CX1846" s="24"/>
      <c r="CY1846" s="24"/>
      <c r="CZ1846" s="24"/>
      <c r="DA1846" s="24"/>
      <c r="DB1846" s="24"/>
      <c r="DC1846" s="24"/>
      <c r="DD1846" s="24"/>
      <c r="DE1846" s="24"/>
      <c r="DF1846" s="26" t="s">
        <v>139</v>
      </c>
      <c r="DG1846" s="26" t="s">
        <v>139</v>
      </c>
      <c r="DH1846" s="26" t="s">
        <v>139</v>
      </c>
      <c r="DI1846" s="26" t="s">
        <v>139</v>
      </c>
      <c r="DJ1846" s="26" t="s">
        <v>139</v>
      </c>
      <c r="DK1846" s="26" t="s">
        <v>139</v>
      </c>
      <c r="DL1846" s="26" t="s">
        <v>139</v>
      </c>
      <c r="DM1846" s="26" t="s">
        <v>139</v>
      </c>
      <c r="DN1846" s="26" t="s">
        <v>139</v>
      </c>
      <c r="DO1846" s="26" t="s">
        <v>139</v>
      </c>
    </row>
    <row r="1847" spans="1:119" ht="20.100000000000001" customHeight="1" x14ac:dyDescent="0.25">
      <c r="A1847" s="29" t="str">
        <f t="shared" si="392"/>
        <v>Manav Aashrita Sansthan (Human Literacy Society)2</v>
      </c>
      <c r="B1847" s="29" t="str">
        <f t="shared" si="393"/>
        <v>Manav Aashrita Sansthan (Human Literacy Society)</v>
      </c>
      <c r="C1847" s="29">
        <f t="shared" si="394"/>
        <v>2</v>
      </c>
      <c r="D1847" s="30" t="str">
        <f t="shared" si="395"/>
        <v>South Asia</v>
      </c>
      <c r="E1847" s="30" t="str">
        <f t="shared" si="396"/>
        <v>Rajasthan, India</v>
      </c>
      <c r="F1847" s="31">
        <f t="shared" si="397"/>
        <v>3</v>
      </c>
      <c r="G1847" s="31">
        <f t="shared" si="398"/>
        <v>2</v>
      </c>
      <c r="H1847" s="31">
        <f t="shared" si="399"/>
        <v>3</v>
      </c>
      <c r="I1847" s="31">
        <f t="shared" si="400"/>
        <v>4</v>
      </c>
      <c r="J1847" s="31">
        <f t="shared" si="401"/>
        <v>4</v>
      </c>
      <c r="K1847" s="31">
        <f t="shared" si="402"/>
        <v>3</v>
      </c>
      <c r="L1847" s="31">
        <f t="shared" si="403"/>
        <v>3</v>
      </c>
      <c r="M1847" s="31">
        <f t="shared" si="404"/>
        <v>3</v>
      </c>
      <c r="N1847" s="31">
        <f t="shared" si="405"/>
        <v>3.1</v>
      </c>
      <c r="O1847" s="26" t="s">
        <v>10196</v>
      </c>
      <c r="P1847" s="26" t="s">
        <v>108</v>
      </c>
      <c r="Q1847" s="27">
        <v>40315</v>
      </c>
      <c r="R1847" s="26" t="s">
        <v>109</v>
      </c>
      <c r="S1847" s="26" t="s">
        <v>234</v>
      </c>
      <c r="T1847" s="26" t="s">
        <v>224</v>
      </c>
      <c r="U1847" s="26" t="s">
        <v>833</v>
      </c>
      <c r="V1847" s="26" t="s">
        <v>225</v>
      </c>
      <c r="W1847" s="26" t="s">
        <v>226</v>
      </c>
      <c r="X1847" s="26" t="s">
        <v>10170</v>
      </c>
      <c r="Y1847" s="26" t="s">
        <v>10171</v>
      </c>
      <c r="Z1847" s="26" t="s">
        <v>10172</v>
      </c>
      <c r="AA1847" s="24"/>
      <c r="AB1847" s="26" t="s">
        <v>117</v>
      </c>
      <c r="AC1847" s="28">
        <v>9000</v>
      </c>
      <c r="AD1847" s="24"/>
      <c r="AE1847" s="26" t="s">
        <v>249</v>
      </c>
      <c r="AF1847" s="26" t="s">
        <v>120</v>
      </c>
      <c r="AG1847" s="26" t="s">
        <v>645</v>
      </c>
      <c r="AH1847" s="26" t="s">
        <v>143</v>
      </c>
      <c r="AI1847" s="28">
        <v>9000</v>
      </c>
      <c r="AJ1847" s="24"/>
      <c r="AK1847" s="26" t="s">
        <v>10187</v>
      </c>
      <c r="AL1847" s="26" t="s">
        <v>10197</v>
      </c>
      <c r="AM1847" s="26" t="s">
        <v>10192</v>
      </c>
      <c r="AN1847" s="26" t="s">
        <v>10193</v>
      </c>
      <c r="AO1847" s="24"/>
      <c r="AP1847" s="24"/>
      <c r="AQ1847" s="24"/>
      <c r="AR1847" s="24"/>
      <c r="AS1847" s="24"/>
      <c r="AT1847" s="26" t="s">
        <v>10198</v>
      </c>
      <c r="AU1847" s="26" t="s">
        <v>10199</v>
      </c>
      <c r="AV1847" s="24"/>
      <c r="AW1847" s="28">
        <v>42360</v>
      </c>
      <c r="AX1847" s="26">
        <v>105</v>
      </c>
      <c r="AY1847" s="28">
        <v>0</v>
      </c>
      <c r="AZ1847" s="28">
        <v>0</v>
      </c>
      <c r="BA1847" s="26">
        <v>0</v>
      </c>
      <c r="BB1847" s="24"/>
      <c r="BC1847" s="26" t="s">
        <v>10177</v>
      </c>
      <c r="BD1847" s="24"/>
      <c r="BE1847" s="24"/>
      <c r="BF1847" s="24"/>
      <c r="BG1847" s="24"/>
      <c r="BH1847" s="24"/>
      <c r="BI1847" s="24"/>
      <c r="BJ1847" s="24"/>
      <c r="BK1847" s="24"/>
      <c r="BL1847" s="24"/>
      <c r="BM1847" s="24"/>
      <c r="BN1847" s="24"/>
      <c r="BO1847" s="24"/>
      <c r="BP1847" s="24"/>
      <c r="BQ1847" s="24"/>
      <c r="BR1847" s="26">
        <v>3</v>
      </c>
      <c r="BS1847" s="26">
        <v>2</v>
      </c>
      <c r="BT1847" s="26">
        <v>3</v>
      </c>
      <c r="BU1847" s="26">
        <v>4</v>
      </c>
      <c r="BV1847" s="26">
        <v>4</v>
      </c>
      <c r="BW1847" s="26">
        <v>3</v>
      </c>
      <c r="BX1847" s="26">
        <v>3</v>
      </c>
      <c r="BY1847" s="26">
        <v>3</v>
      </c>
      <c r="BZ1847" s="24"/>
      <c r="CA1847" s="24"/>
      <c r="CB1847" s="24"/>
      <c r="CC1847" s="24"/>
      <c r="CD1847" s="24"/>
      <c r="CE1847" s="24"/>
      <c r="CF1847" s="24"/>
      <c r="CG1847" s="24"/>
      <c r="CH1847" s="24"/>
      <c r="CI1847" s="24"/>
      <c r="CJ1847" s="24"/>
      <c r="CK1847" s="24"/>
      <c r="CL1847" s="24"/>
      <c r="CM1847" s="24"/>
      <c r="CN1847" s="24"/>
      <c r="CO1847" s="24"/>
      <c r="CP1847" s="24"/>
      <c r="CQ1847" s="24"/>
      <c r="CR1847" s="24"/>
      <c r="CS1847" s="24"/>
      <c r="CT1847" s="24"/>
      <c r="CU1847" s="24"/>
      <c r="CV1847" s="24"/>
      <c r="CW1847" s="24"/>
      <c r="CX1847" s="24"/>
      <c r="CY1847" s="24"/>
      <c r="CZ1847" s="24"/>
      <c r="DA1847" s="24"/>
      <c r="DB1847" s="24"/>
      <c r="DC1847" s="24"/>
      <c r="DD1847" s="24"/>
      <c r="DE1847" s="24"/>
      <c r="DF1847" s="26" t="s">
        <v>139</v>
      </c>
      <c r="DG1847" s="26" t="s">
        <v>139</v>
      </c>
      <c r="DH1847" s="26" t="s">
        <v>139</v>
      </c>
      <c r="DI1847" s="26" t="s">
        <v>139</v>
      </c>
      <c r="DJ1847" s="26" t="s">
        <v>139</v>
      </c>
      <c r="DK1847" s="26" t="s">
        <v>139</v>
      </c>
      <c r="DL1847" s="26" t="s">
        <v>139</v>
      </c>
      <c r="DM1847" s="26" t="s">
        <v>139</v>
      </c>
      <c r="DN1847" s="26" t="s">
        <v>139</v>
      </c>
      <c r="DO1847" s="26" t="s">
        <v>139</v>
      </c>
    </row>
    <row r="1848" spans="1:119" ht="20.100000000000001" customHeight="1" x14ac:dyDescent="0.25">
      <c r="A1848" s="29" t="str">
        <f t="shared" si="392"/>
        <v/>
      </c>
      <c r="B1848" s="29" t="str">
        <f t="shared" si="393"/>
        <v>Manav Aashrita Sansthan (Human Literacy Society)</v>
      </c>
      <c r="C1848" s="29">
        <f t="shared" si="394"/>
        <v>0</v>
      </c>
      <c r="D1848" s="30" t="str">
        <f t="shared" si="395"/>
        <v>South Asia</v>
      </c>
      <c r="E1848" s="30" t="str">
        <f t="shared" si="396"/>
        <v>Rajasthan, India</v>
      </c>
      <c r="F1848" s="31">
        <f t="shared" si="397"/>
        <v>0</v>
      </c>
      <c r="G1848" s="31">
        <f t="shared" si="398"/>
        <v>0</v>
      </c>
      <c r="H1848" s="31">
        <f t="shared" si="399"/>
        <v>0</v>
      </c>
      <c r="I1848" s="31">
        <f t="shared" si="400"/>
        <v>0</v>
      </c>
      <c r="J1848" s="31">
        <f t="shared" si="401"/>
        <v>0</v>
      </c>
      <c r="K1848" s="31">
        <f t="shared" si="402"/>
        <v>0</v>
      </c>
      <c r="L1848" s="31">
        <f t="shared" si="403"/>
        <v>0</v>
      </c>
      <c r="M1848" s="31">
        <f t="shared" si="404"/>
        <v>0</v>
      </c>
      <c r="N1848" s="31">
        <f t="shared" si="405"/>
        <v>0</v>
      </c>
      <c r="O1848" s="26" t="s">
        <v>16270</v>
      </c>
      <c r="P1848" s="26" t="s">
        <v>108</v>
      </c>
      <c r="Q1848" s="27">
        <v>40359</v>
      </c>
      <c r="R1848" s="24"/>
      <c r="S1848" s="24"/>
      <c r="T1848" s="26" t="s">
        <v>224</v>
      </c>
      <c r="U1848" s="24"/>
      <c r="V1848" s="26" t="s">
        <v>225</v>
      </c>
      <c r="W1848" s="26" t="s">
        <v>226</v>
      </c>
      <c r="X1848" s="26" t="s">
        <v>10170</v>
      </c>
      <c r="Y1848" s="26" t="s">
        <v>10171</v>
      </c>
      <c r="Z1848" s="26" t="s">
        <v>10172</v>
      </c>
      <c r="AA1848" s="24"/>
      <c r="AB1848" s="26" t="s">
        <v>15733</v>
      </c>
      <c r="AC1848" s="28">
        <v>6169</v>
      </c>
      <c r="AD1848" s="24"/>
      <c r="AE1848" s="26" t="s">
        <v>249</v>
      </c>
      <c r="AF1848" s="26" t="s">
        <v>120</v>
      </c>
      <c r="AG1848" s="26" t="s">
        <v>645</v>
      </c>
      <c r="AH1848" s="24"/>
      <c r="AI1848" s="28">
        <v>6750</v>
      </c>
      <c r="AJ1848" s="24"/>
      <c r="AK1848" s="24"/>
      <c r="AL1848" s="24"/>
      <c r="AM1848" s="24"/>
      <c r="AN1848" s="24"/>
      <c r="AO1848" s="24"/>
      <c r="AP1848" s="24"/>
      <c r="AQ1848" s="24"/>
      <c r="AR1848" s="24"/>
      <c r="AS1848" s="24"/>
      <c r="AT1848" s="24"/>
      <c r="AU1848" s="24"/>
      <c r="AV1848" s="24"/>
      <c r="AW1848" s="28">
        <v>0</v>
      </c>
      <c r="AX1848" s="26">
        <v>0</v>
      </c>
      <c r="AY1848" s="28">
        <v>0</v>
      </c>
      <c r="AZ1848" s="28">
        <v>0</v>
      </c>
      <c r="BA1848" s="26">
        <v>0</v>
      </c>
      <c r="BB1848" s="24"/>
      <c r="BC1848" s="26" t="s">
        <v>10177</v>
      </c>
      <c r="BD1848" s="24"/>
      <c r="BE1848" s="24"/>
      <c r="BF1848" s="24"/>
      <c r="BG1848" s="24"/>
      <c r="BH1848" s="24"/>
      <c r="BI1848" s="24"/>
      <c r="BJ1848" s="24"/>
      <c r="BK1848" s="24"/>
      <c r="BL1848" s="24"/>
      <c r="BM1848" s="24"/>
      <c r="BN1848" s="24"/>
      <c r="BO1848" s="24"/>
      <c r="BP1848" s="24"/>
      <c r="BQ1848" s="24"/>
      <c r="BR1848" s="26">
        <v>0</v>
      </c>
      <c r="BS1848" s="26">
        <v>0</v>
      </c>
      <c r="BT1848" s="26">
        <v>0</v>
      </c>
      <c r="BU1848" s="26">
        <v>0</v>
      </c>
      <c r="BV1848" s="26">
        <v>0</v>
      </c>
      <c r="BW1848" s="26">
        <v>0</v>
      </c>
      <c r="BX1848" s="26">
        <v>0</v>
      </c>
      <c r="BY1848" s="26">
        <v>0</v>
      </c>
      <c r="BZ1848" s="24"/>
      <c r="CA1848" s="24"/>
      <c r="CB1848" s="24"/>
      <c r="CC1848" s="24"/>
      <c r="CD1848" s="24"/>
      <c r="CE1848" s="24"/>
      <c r="CF1848" s="24"/>
      <c r="CG1848" s="24"/>
      <c r="CH1848" s="24"/>
      <c r="CI1848" s="24"/>
      <c r="CJ1848" s="24"/>
      <c r="CK1848" s="24"/>
      <c r="CL1848" s="24"/>
      <c r="CM1848" s="24"/>
      <c r="CN1848" s="24"/>
      <c r="CO1848" s="24"/>
      <c r="CP1848" s="24"/>
      <c r="CQ1848" s="24"/>
      <c r="CR1848" s="24"/>
      <c r="CS1848" s="24"/>
      <c r="CT1848" s="24"/>
      <c r="CU1848" s="24"/>
      <c r="CV1848" s="24"/>
      <c r="CW1848" s="24"/>
      <c r="CX1848" s="24"/>
      <c r="CY1848" s="24"/>
      <c r="CZ1848" s="24"/>
      <c r="DA1848" s="24"/>
      <c r="DB1848" s="24"/>
      <c r="DC1848" s="24"/>
      <c r="DD1848" s="24"/>
      <c r="DE1848" s="24"/>
      <c r="DF1848" s="26" t="s">
        <v>139</v>
      </c>
      <c r="DG1848" s="26" t="s">
        <v>139</v>
      </c>
      <c r="DH1848" s="26" t="s">
        <v>139</v>
      </c>
      <c r="DI1848" s="26" t="s">
        <v>139</v>
      </c>
      <c r="DJ1848" s="26" t="s">
        <v>139</v>
      </c>
      <c r="DK1848" s="26" t="s">
        <v>139</v>
      </c>
      <c r="DL1848" s="26" t="s">
        <v>139</v>
      </c>
      <c r="DM1848" s="26" t="s">
        <v>139</v>
      </c>
      <c r="DN1848" s="26" t="s">
        <v>139</v>
      </c>
      <c r="DO1848" s="26" t="s">
        <v>139</v>
      </c>
    </row>
    <row r="1849" spans="1:119" ht="20.100000000000001" customHeight="1" x14ac:dyDescent="0.25">
      <c r="A1849" s="29" t="str">
        <f t="shared" si="392"/>
        <v>Mariposa (Butterfly) DR Foundation6</v>
      </c>
      <c r="B1849" s="29" t="str">
        <f t="shared" si="393"/>
        <v>Mariposa (Butterfly) DR Foundation</v>
      </c>
      <c r="C1849" s="29">
        <f t="shared" si="394"/>
        <v>6</v>
      </c>
      <c r="D1849" s="30" t="str">
        <f t="shared" si="395"/>
        <v>Americas</v>
      </c>
      <c r="E1849" s="30" t="str">
        <f t="shared" si="396"/>
        <v>Cabarete, Dominican Republic</v>
      </c>
      <c r="F1849" s="31">
        <f t="shared" si="397"/>
        <v>4</v>
      </c>
      <c r="G1849" s="31">
        <f t="shared" si="398"/>
        <v>4</v>
      </c>
      <c r="H1849" s="31">
        <f t="shared" si="399"/>
        <v>4</v>
      </c>
      <c r="I1849" s="31">
        <f t="shared" si="400"/>
        <v>5</v>
      </c>
      <c r="J1849" s="31">
        <f t="shared" si="401"/>
        <v>5</v>
      </c>
      <c r="K1849" s="31">
        <f t="shared" si="402"/>
        <v>5</v>
      </c>
      <c r="L1849" s="31">
        <f t="shared" si="403"/>
        <v>5</v>
      </c>
      <c r="M1849" s="31">
        <f t="shared" si="404"/>
        <v>4</v>
      </c>
      <c r="N1849" s="31">
        <f t="shared" si="405"/>
        <v>4.5</v>
      </c>
      <c r="O1849" s="26" t="s">
        <v>10200</v>
      </c>
      <c r="P1849" s="26" t="s">
        <v>108</v>
      </c>
      <c r="Q1849" s="27">
        <v>42640</v>
      </c>
      <c r="R1849" s="26" t="s">
        <v>305</v>
      </c>
      <c r="S1849" s="26" t="s">
        <v>141</v>
      </c>
      <c r="T1849" s="26" t="s">
        <v>142</v>
      </c>
      <c r="U1849" s="26" t="s">
        <v>112</v>
      </c>
      <c r="V1849" s="26" t="s">
        <v>15731</v>
      </c>
      <c r="W1849" s="26" t="s">
        <v>113</v>
      </c>
      <c r="X1849" s="26" t="s">
        <v>10201</v>
      </c>
      <c r="Y1849" s="26" t="s">
        <v>10202</v>
      </c>
      <c r="Z1849" s="24"/>
      <c r="AA1849" s="26" t="s">
        <v>10203</v>
      </c>
      <c r="AB1849" s="26" t="s">
        <v>117</v>
      </c>
      <c r="AC1849" s="28">
        <v>22000</v>
      </c>
      <c r="AD1849" s="24"/>
      <c r="AE1849" s="26" t="s">
        <v>1234</v>
      </c>
      <c r="AF1849" s="26" t="s">
        <v>120</v>
      </c>
      <c r="AG1849" s="26" t="s">
        <v>333</v>
      </c>
      <c r="AH1849" s="26" t="s">
        <v>250</v>
      </c>
      <c r="AI1849" s="28">
        <v>22000</v>
      </c>
      <c r="AJ1849" s="26" t="s">
        <v>10204</v>
      </c>
      <c r="AK1849" s="26" t="s">
        <v>10205</v>
      </c>
      <c r="AL1849" s="26" t="s">
        <v>10206</v>
      </c>
      <c r="AM1849" s="24"/>
      <c r="AN1849" s="24"/>
      <c r="AO1849" s="24"/>
      <c r="AP1849" s="24"/>
      <c r="AQ1849" s="24"/>
      <c r="AR1849" s="26" t="s">
        <v>10207</v>
      </c>
      <c r="AS1849" s="24"/>
      <c r="AT1849" s="24"/>
      <c r="AU1849" s="24"/>
      <c r="AV1849" s="24"/>
      <c r="AW1849" s="28">
        <v>487032</v>
      </c>
      <c r="AX1849" s="26">
        <v>150</v>
      </c>
      <c r="AY1849" s="28">
        <v>0</v>
      </c>
      <c r="AZ1849" s="28">
        <v>0</v>
      </c>
      <c r="BA1849" s="26">
        <v>0</v>
      </c>
      <c r="BB1849" s="26" t="s">
        <v>241</v>
      </c>
      <c r="BC1849" s="26" t="s">
        <v>10208</v>
      </c>
      <c r="BD1849" s="24"/>
      <c r="BE1849" s="24"/>
      <c r="BF1849" s="26" t="s">
        <v>2244</v>
      </c>
      <c r="BG1849" s="26" t="s">
        <v>113</v>
      </c>
      <c r="BH1849" s="26" t="s">
        <v>4111</v>
      </c>
      <c r="BI1849" s="26" t="s">
        <v>191</v>
      </c>
      <c r="BJ1849" s="26" t="s">
        <v>10209</v>
      </c>
      <c r="BK1849" s="26" t="s">
        <v>191</v>
      </c>
      <c r="BL1849" s="26" t="s">
        <v>10210</v>
      </c>
      <c r="BM1849" s="26" t="s">
        <v>191</v>
      </c>
      <c r="BN1849" s="26" t="s">
        <v>10211</v>
      </c>
      <c r="BO1849" s="26" t="s">
        <v>191</v>
      </c>
      <c r="BP1849" s="24"/>
      <c r="BQ1849" s="24"/>
      <c r="BR1849" s="26">
        <v>4</v>
      </c>
      <c r="BS1849" s="26">
        <v>4</v>
      </c>
      <c r="BT1849" s="26">
        <v>4</v>
      </c>
      <c r="BU1849" s="26">
        <v>5</v>
      </c>
      <c r="BV1849" s="26">
        <v>5</v>
      </c>
      <c r="BW1849" s="26">
        <v>5</v>
      </c>
      <c r="BX1849" s="26">
        <v>5</v>
      </c>
      <c r="BY1849" s="26">
        <v>4</v>
      </c>
      <c r="BZ1849" s="24"/>
      <c r="CA1849" s="24"/>
      <c r="CB1849" s="24"/>
      <c r="CC1849" s="24"/>
      <c r="CD1849" s="24"/>
      <c r="CE1849" s="24"/>
      <c r="CF1849" s="24"/>
      <c r="CG1849" s="24"/>
      <c r="CH1849" s="24"/>
      <c r="CI1849" s="24"/>
      <c r="CJ1849" s="24"/>
      <c r="CK1849" s="24"/>
      <c r="CL1849" s="24"/>
      <c r="CM1849" s="24"/>
      <c r="CN1849" s="24"/>
      <c r="CO1849" s="24"/>
      <c r="CP1849" s="24"/>
      <c r="CQ1849" s="24"/>
      <c r="CR1849" s="24"/>
      <c r="CS1849" s="24"/>
      <c r="CT1849" s="24"/>
      <c r="CU1849" s="24"/>
      <c r="CV1849" s="24"/>
      <c r="CW1849" s="24"/>
      <c r="CX1849" s="24"/>
      <c r="CY1849" s="24"/>
      <c r="CZ1849" s="24"/>
      <c r="DA1849" s="24"/>
      <c r="DB1849" s="24"/>
      <c r="DC1849" s="24"/>
      <c r="DD1849" s="24"/>
      <c r="DE1849" s="24"/>
      <c r="DF1849" s="26" t="s">
        <v>120</v>
      </c>
      <c r="DG1849" s="26" t="s">
        <v>120</v>
      </c>
      <c r="DH1849" s="26" t="s">
        <v>139</v>
      </c>
      <c r="DI1849" s="26" t="s">
        <v>139</v>
      </c>
      <c r="DJ1849" s="26" t="s">
        <v>139</v>
      </c>
      <c r="DK1849" s="26" t="s">
        <v>139</v>
      </c>
      <c r="DL1849" s="26" t="s">
        <v>139</v>
      </c>
      <c r="DM1849" s="26" t="s">
        <v>139</v>
      </c>
      <c r="DN1849" s="26" t="s">
        <v>139</v>
      </c>
      <c r="DO1849" s="26" t="s">
        <v>139</v>
      </c>
    </row>
    <row r="1850" spans="1:119" ht="20.100000000000001" customHeight="1" x14ac:dyDescent="0.25">
      <c r="A1850" s="29" t="str">
        <f t="shared" si="392"/>
        <v/>
      </c>
      <c r="B1850" s="29" t="str">
        <f t="shared" si="393"/>
        <v>Mariposa (Butterfly) DR Foundation</v>
      </c>
      <c r="C1850" s="29">
        <f t="shared" si="394"/>
        <v>0</v>
      </c>
      <c r="D1850" s="30" t="str">
        <f t="shared" si="395"/>
        <v>Americas</v>
      </c>
      <c r="E1850" s="30" t="str">
        <f t="shared" si="396"/>
        <v>Cabarete, Dominican Republic</v>
      </c>
      <c r="F1850" s="31">
        <f t="shared" si="397"/>
        <v>0</v>
      </c>
      <c r="G1850" s="31">
        <f t="shared" si="398"/>
        <v>0</v>
      </c>
      <c r="H1850" s="31">
        <f t="shared" si="399"/>
        <v>0</v>
      </c>
      <c r="I1850" s="31">
        <f t="shared" si="400"/>
        <v>0</v>
      </c>
      <c r="J1850" s="31">
        <f t="shared" si="401"/>
        <v>0</v>
      </c>
      <c r="K1850" s="31">
        <f t="shared" si="402"/>
        <v>0</v>
      </c>
      <c r="L1850" s="31">
        <f t="shared" si="403"/>
        <v>0</v>
      </c>
      <c r="M1850" s="31">
        <f t="shared" si="404"/>
        <v>0</v>
      </c>
      <c r="N1850" s="31">
        <f t="shared" si="405"/>
        <v>0</v>
      </c>
      <c r="O1850" s="26" t="s">
        <v>10212</v>
      </c>
      <c r="P1850" s="26" t="s">
        <v>108</v>
      </c>
      <c r="Q1850" s="27">
        <v>42704</v>
      </c>
      <c r="R1850" s="24"/>
      <c r="S1850" s="24"/>
      <c r="T1850" s="26" t="s">
        <v>142</v>
      </c>
      <c r="U1850" s="24"/>
      <c r="V1850" s="26" t="s">
        <v>15731</v>
      </c>
      <c r="W1850" s="26" t="s">
        <v>113</v>
      </c>
      <c r="X1850" s="26" t="s">
        <v>10201</v>
      </c>
      <c r="Y1850" s="26" t="s">
        <v>10202</v>
      </c>
      <c r="Z1850" s="24"/>
      <c r="AA1850" s="26" t="s">
        <v>10203</v>
      </c>
      <c r="AB1850" s="26" t="s">
        <v>723</v>
      </c>
      <c r="AC1850" s="28">
        <v>1000</v>
      </c>
      <c r="AD1850" s="24"/>
      <c r="AE1850" s="26" t="s">
        <v>1234</v>
      </c>
      <c r="AF1850" s="26" t="s">
        <v>120</v>
      </c>
      <c r="AG1850" s="26" t="s">
        <v>333</v>
      </c>
      <c r="AH1850" s="24"/>
      <c r="AI1850" s="28">
        <v>1000</v>
      </c>
      <c r="AJ1850" s="24"/>
      <c r="AK1850" s="24"/>
      <c r="AL1850" s="24"/>
      <c r="AM1850" s="24"/>
      <c r="AN1850" s="24"/>
      <c r="AO1850" s="24"/>
      <c r="AP1850" s="24"/>
      <c r="AQ1850" s="24"/>
      <c r="AR1850" s="24"/>
      <c r="AS1850" s="24"/>
      <c r="AT1850" s="24"/>
      <c r="AU1850" s="24"/>
      <c r="AV1850" s="24"/>
      <c r="AW1850" s="28">
        <v>0</v>
      </c>
      <c r="AX1850" s="26">
        <v>0</v>
      </c>
      <c r="AY1850" s="28">
        <v>0</v>
      </c>
      <c r="AZ1850" s="28">
        <v>0</v>
      </c>
      <c r="BA1850" s="26">
        <v>0</v>
      </c>
      <c r="BB1850" s="24"/>
      <c r="BC1850" s="26" t="s">
        <v>10208</v>
      </c>
      <c r="BD1850" s="24"/>
      <c r="BE1850" s="24"/>
      <c r="BF1850" s="24"/>
      <c r="BG1850" s="24"/>
      <c r="BH1850" s="24"/>
      <c r="BI1850" s="24"/>
      <c r="BJ1850" s="24"/>
      <c r="BK1850" s="24"/>
      <c r="BL1850" s="24"/>
      <c r="BM1850" s="24"/>
      <c r="BN1850" s="24"/>
      <c r="BO1850" s="24"/>
      <c r="BP1850" s="24"/>
      <c r="BQ1850" s="24"/>
      <c r="BR1850" s="26">
        <v>0</v>
      </c>
      <c r="BS1850" s="26">
        <v>0</v>
      </c>
      <c r="BT1850" s="26">
        <v>0</v>
      </c>
      <c r="BU1850" s="26">
        <v>0</v>
      </c>
      <c r="BV1850" s="26">
        <v>0</v>
      </c>
      <c r="BW1850" s="26">
        <v>0</v>
      </c>
      <c r="BX1850" s="26">
        <v>0</v>
      </c>
      <c r="BY1850" s="26">
        <v>0</v>
      </c>
      <c r="BZ1850" s="24"/>
      <c r="CA1850" s="24"/>
      <c r="CB1850" s="24"/>
      <c r="CC1850" s="24"/>
      <c r="CD1850" s="24"/>
      <c r="CE1850" s="24"/>
      <c r="CF1850" s="24"/>
      <c r="CG1850" s="24"/>
      <c r="CH1850" s="24"/>
      <c r="CI1850" s="24"/>
      <c r="CJ1850" s="24"/>
      <c r="CK1850" s="24"/>
      <c r="CL1850" s="24"/>
      <c r="CM1850" s="24"/>
      <c r="CN1850" s="24"/>
      <c r="CO1850" s="24"/>
      <c r="CP1850" s="24"/>
      <c r="CQ1850" s="24"/>
      <c r="CR1850" s="24"/>
      <c r="CS1850" s="24"/>
      <c r="CT1850" s="24"/>
      <c r="CU1850" s="24"/>
      <c r="CV1850" s="24"/>
      <c r="CW1850" s="24"/>
      <c r="CX1850" s="24"/>
      <c r="CY1850" s="24"/>
      <c r="CZ1850" s="24"/>
      <c r="DA1850" s="24"/>
      <c r="DB1850" s="24"/>
      <c r="DC1850" s="24"/>
      <c r="DD1850" s="24"/>
      <c r="DE1850" s="24"/>
      <c r="DF1850" s="26" t="s">
        <v>139</v>
      </c>
      <c r="DG1850" s="26" t="s">
        <v>139</v>
      </c>
      <c r="DH1850" s="26" t="s">
        <v>139</v>
      </c>
      <c r="DI1850" s="26" t="s">
        <v>139</v>
      </c>
      <c r="DJ1850" s="26" t="s">
        <v>139</v>
      </c>
      <c r="DK1850" s="26" t="s">
        <v>139</v>
      </c>
      <c r="DL1850" s="26" t="s">
        <v>139</v>
      </c>
      <c r="DM1850" s="26" t="s">
        <v>139</v>
      </c>
      <c r="DN1850" s="26" t="s">
        <v>139</v>
      </c>
      <c r="DO1850" s="26" t="s">
        <v>139</v>
      </c>
    </row>
    <row r="1851" spans="1:119" ht="20.100000000000001" customHeight="1" x14ac:dyDescent="0.25">
      <c r="A1851" s="29" t="str">
        <f t="shared" si="392"/>
        <v/>
      </c>
      <c r="B1851" s="29" t="str">
        <f t="shared" si="393"/>
        <v>Mariposa (Butterfly) DR Foundation</v>
      </c>
      <c r="C1851" s="29">
        <f t="shared" si="394"/>
        <v>0</v>
      </c>
      <c r="D1851" s="30" t="str">
        <f t="shared" si="395"/>
        <v>Americas</v>
      </c>
      <c r="E1851" s="30" t="str">
        <f t="shared" si="396"/>
        <v>Cabarete, Dominican Republic</v>
      </c>
      <c r="F1851" s="31">
        <f t="shared" si="397"/>
        <v>0</v>
      </c>
      <c r="G1851" s="31">
        <f t="shared" si="398"/>
        <v>0</v>
      </c>
      <c r="H1851" s="31">
        <f t="shared" si="399"/>
        <v>0</v>
      </c>
      <c r="I1851" s="31">
        <f t="shared" si="400"/>
        <v>0</v>
      </c>
      <c r="J1851" s="31">
        <f t="shared" si="401"/>
        <v>0</v>
      </c>
      <c r="K1851" s="31">
        <f t="shared" si="402"/>
        <v>0</v>
      </c>
      <c r="L1851" s="31">
        <f t="shared" si="403"/>
        <v>0</v>
      </c>
      <c r="M1851" s="31">
        <f t="shared" si="404"/>
        <v>0</v>
      </c>
      <c r="N1851" s="31">
        <f t="shared" si="405"/>
        <v>0</v>
      </c>
      <c r="O1851" s="26" t="s">
        <v>10213</v>
      </c>
      <c r="P1851" s="26" t="s">
        <v>108</v>
      </c>
      <c r="Q1851" s="27">
        <v>42766</v>
      </c>
      <c r="R1851" s="24"/>
      <c r="S1851" s="24"/>
      <c r="T1851" s="26" t="s">
        <v>142</v>
      </c>
      <c r="U1851" s="24"/>
      <c r="V1851" s="26" t="s">
        <v>15731</v>
      </c>
      <c r="W1851" s="26" t="s">
        <v>113</v>
      </c>
      <c r="X1851" s="26" t="s">
        <v>10201</v>
      </c>
      <c r="Y1851" s="26" t="s">
        <v>10202</v>
      </c>
      <c r="Z1851" s="24"/>
      <c r="AA1851" s="26" t="s">
        <v>10203</v>
      </c>
      <c r="AB1851" s="26" t="s">
        <v>228</v>
      </c>
      <c r="AC1851" s="28">
        <v>40000</v>
      </c>
      <c r="AD1851" s="24"/>
      <c r="AE1851" s="26" t="s">
        <v>1234</v>
      </c>
      <c r="AF1851" s="26" t="s">
        <v>120</v>
      </c>
      <c r="AG1851" s="26" t="s">
        <v>333</v>
      </c>
      <c r="AH1851" s="24"/>
      <c r="AI1851" s="28">
        <v>40000</v>
      </c>
      <c r="AJ1851" s="24"/>
      <c r="AK1851" s="24"/>
      <c r="AL1851" s="24"/>
      <c r="AM1851" s="26" t="s">
        <v>10214</v>
      </c>
      <c r="AN1851" s="24"/>
      <c r="AO1851" s="24"/>
      <c r="AP1851" s="24"/>
      <c r="AQ1851" s="24"/>
      <c r="AR1851" s="24"/>
      <c r="AS1851" s="24"/>
      <c r="AT1851" s="24"/>
      <c r="AU1851" s="24"/>
      <c r="AV1851" s="24"/>
      <c r="AW1851" s="28">
        <v>487032</v>
      </c>
      <c r="AX1851" s="26">
        <v>150</v>
      </c>
      <c r="AY1851" s="28">
        <v>0</v>
      </c>
      <c r="AZ1851" s="28">
        <v>0</v>
      </c>
      <c r="BA1851" s="26">
        <v>0</v>
      </c>
      <c r="BB1851" s="24"/>
      <c r="BC1851" s="26" t="s">
        <v>10208</v>
      </c>
      <c r="BD1851" s="24"/>
      <c r="BE1851" s="24"/>
      <c r="BF1851" s="24"/>
      <c r="BG1851" s="24"/>
      <c r="BH1851" s="24"/>
      <c r="BI1851" s="24"/>
      <c r="BJ1851" s="24"/>
      <c r="BK1851" s="24"/>
      <c r="BL1851" s="24"/>
      <c r="BM1851" s="24"/>
      <c r="BN1851" s="24"/>
      <c r="BO1851" s="24"/>
      <c r="BP1851" s="24"/>
      <c r="BQ1851" s="24"/>
      <c r="BR1851" s="26">
        <v>0</v>
      </c>
      <c r="BS1851" s="26">
        <v>0</v>
      </c>
      <c r="BT1851" s="26">
        <v>0</v>
      </c>
      <c r="BU1851" s="26">
        <v>0</v>
      </c>
      <c r="BV1851" s="26">
        <v>0</v>
      </c>
      <c r="BW1851" s="26">
        <v>0</v>
      </c>
      <c r="BX1851" s="26">
        <v>0</v>
      </c>
      <c r="BY1851" s="26">
        <v>0</v>
      </c>
      <c r="BZ1851" s="24"/>
      <c r="CA1851" s="24"/>
      <c r="CB1851" s="24"/>
      <c r="CC1851" s="24"/>
      <c r="CD1851" s="24"/>
      <c r="CE1851" s="24"/>
      <c r="CF1851" s="24"/>
      <c r="CG1851" s="24"/>
      <c r="CH1851" s="24"/>
      <c r="CI1851" s="24"/>
      <c r="CJ1851" s="24"/>
      <c r="CK1851" s="24"/>
      <c r="CL1851" s="24"/>
      <c r="CM1851" s="24"/>
      <c r="CN1851" s="24"/>
      <c r="CO1851" s="24"/>
      <c r="CP1851" s="24"/>
      <c r="CQ1851" s="24"/>
      <c r="CR1851" s="24"/>
      <c r="CS1851" s="24"/>
      <c r="CT1851" s="24"/>
      <c r="CU1851" s="24"/>
      <c r="CV1851" s="24"/>
      <c r="CW1851" s="24"/>
      <c r="CX1851" s="24"/>
      <c r="CY1851" s="24"/>
      <c r="CZ1851" s="24"/>
      <c r="DA1851" s="24"/>
      <c r="DB1851" s="24"/>
      <c r="DC1851" s="24"/>
      <c r="DD1851" s="24"/>
      <c r="DE1851" s="24"/>
      <c r="DF1851" s="26" t="s">
        <v>139</v>
      </c>
      <c r="DG1851" s="26" t="s">
        <v>139</v>
      </c>
      <c r="DH1851" s="26" t="s">
        <v>139</v>
      </c>
      <c r="DI1851" s="26" t="s">
        <v>139</v>
      </c>
      <c r="DJ1851" s="26" t="s">
        <v>139</v>
      </c>
      <c r="DK1851" s="26" t="s">
        <v>139</v>
      </c>
      <c r="DL1851" s="26" t="s">
        <v>139</v>
      </c>
      <c r="DM1851" s="26" t="s">
        <v>139</v>
      </c>
      <c r="DN1851" s="26" t="s">
        <v>139</v>
      </c>
      <c r="DO1851" s="26" t="s">
        <v>139</v>
      </c>
    </row>
    <row r="1852" spans="1:119" ht="20.100000000000001" customHeight="1" x14ac:dyDescent="0.25">
      <c r="A1852" s="29" t="str">
        <f t="shared" si="392"/>
        <v>Mariposa (Butterfly) DR Foundation5</v>
      </c>
      <c r="B1852" s="29" t="str">
        <f t="shared" si="393"/>
        <v>Mariposa (Butterfly) DR Foundation</v>
      </c>
      <c r="C1852" s="29">
        <f t="shared" si="394"/>
        <v>5</v>
      </c>
      <c r="D1852" s="30" t="str">
        <f t="shared" si="395"/>
        <v>Americas</v>
      </c>
      <c r="E1852" s="30" t="str">
        <f t="shared" si="396"/>
        <v>Cabarete, Dominican Republic</v>
      </c>
      <c r="F1852" s="31">
        <f t="shared" si="397"/>
        <v>4</v>
      </c>
      <c r="G1852" s="31">
        <f t="shared" si="398"/>
        <v>4</v>
      </c>
      <c r="H1852" s="31">
        <f t="shared" si="399"/>
        <v>4</v>
      </c>
      <c r="I1852" s="31">
        <f t="shared" si="400"/>
        <v>5</v>
      </c>
      <c r="J1852" s="31">
        <f t="shared" si="401"/>
        <v>4</v>
      </c>
      <c r="K1852" s="31">
        <f t="shared" si="402"/>
        <v>5</v>
      </c>
      <c r="L1852" s="31">
        <f t="shared" si="403"/>
        <v>5</v>
      </c>
      <c r="M1852" s="31">
        <f t="shared" si="404"/>
        <v>3</v>
      </c>
      <c r="N1852" s="31">
        <f t="shared" si="405"/>
        <v>4.3</v>
      </c>
      <c r="O1852" s="26" t="s">
        <v>10215</v>
      </c>
      <c r="P1852" s="26" t="s">
        <v>108</v>
      </c>
      <c r="Q1852" s="27">
        <v>42305</v>
      </c>
      <c r="R1852" s="26" t="s">
        <v>166</v>
      </c>
      <c r="S1852" s="26" t="s">
        <v>156</v>
      </c>
      <c r="T1852" s="26" t="s">
        <v>157</v>
      </c>
      <c r="U1852" s="26" t="s">
        <v>112</v>
      </c>
      <c r="V1852" s="26" t="s">
        <v>15731</v>
      </c>
      <c r="W1852" s="26" t="s">
        <v>113</v>
      </c>
      <c r="X1852" s="26" t="s">
        <v>10201</v>
      </c>
      <c r="Y1852" s="26" t="s">
        <v>10202</v>
      </c>
      <c r="Z1852" s="24"/>
      <c r="AA1852" s="26" t="s">
        <v>10203</v>
      </c>
      <c r="AB1852" s="26" t="s">
        <v>117</v>
      </c>
      <c r="AC1852" s="28">
        <v>20000</v>
      </c>
      <c r="AD1852" s="24"/>
      <c r="AE1852" s="26" t="s">
        <v>1234</v>
      </c>
      <c r="AF1852" s="26" t="s">
        <v>120</v>
      </c>
      <c r="AG1852" s="26" t="s">
        <v>333</v>
      </c>
      <c r="AH1852" s="26" t="s">
        <v>176</v>
      </c>
      <c r="AI1852" s="28">
        <v>20000</v>
      </c>
      <c r="AJ1852" s="26" t="s">
        <v>10216</v>
      </c>
      <c r="AK1852" s="26" t="s">
        <v>10205</v>
      </c>
      <c r="AL1852" s="26" t="s">
        <v>10217</v>
      </c>
      <c r="AM1852" s="24"/>
      <c r="AN1852" s="24"/>
      <c r="AO1852" s="24"/>
      <c r="AP1852" s="24"/>
      <c r="AQ1852" s="26" t="s">
        <v>10218</v>
      </c>
      <c r="AR1852" s="24"/>
      <c r="AS1852" s="24"/>
      <c r="AT1852" s="26" t="s">
        <v>10219</v>
      </c>
      <c r="AU1852" s="24"/>
      <c r="AV1852" s="24"/>
      <c r="AW1852" s="28">
        <v>503390</v>
      </c>
      <c r="AX1852" s="26">
        <v>150</v>
      </c>
      <c r="AY1852" s="28">
        <v>0</v>
      </c>
      <c r="AZ1852" s="28">
        <v>0</v>
      </c>
      <c r="BA1852" s="26">
        <v>0</v>
      </c>
      <c r="BB1852" s="26" t="s">
        <v>241</v>
      </c>
      <c r="BC1852" s="26" t="s">
        <v>10208</v>
      </c>
      <c r="BD1852" s="26" t="s">
        <v>125</v>
      </c>
      <c r="BE1852" s="24"/>
      <c r="BF1852" s="26" t="s">
        <v>202</v>
      </c>
      <c r="BG1852" s="26" t="s">
        <v>261</v>
      </c>
      <c r="BH1852" s="26" t="s">
        <v>8806</v>
      </c>
      <c r="BI1852" s="26" t="s">
        <v>261</v>
      </c>
      <c r="BJ1852" s="26" t="s">
        <v>10211</v>
      </c>
      <c r="BK1852" s="26" t="s">
        <v>261</v>
      </c>
      <c r="BL1852" s="26" t="s">
        <v>10220</v>
      </c>
      <c r="BM1852" s="26" t="s">
        <v>261</v>
      </c>
      <c r="BN1852" s="24"/>
      <c r="BO1852" s="24"/>
      <c r="BP1852" s="24"/>
      <c r="BQ1852" s="24"/>
      <c r="BR1852" s="26">
        <v>4</v>
      </c>
      <c r="BS1852" s="26">
        <v>4</v>
      </c>
      <c r="BT1852" s="26">
        <v>4</v>
      </c>
      <c r="BU1852" s="26">
        <v>5</v>
      </c>
      <c r="BV1852" s="26">
        <v>4</v>
      </c>
      <c r="BW1852" s="26">
        <v>5</v>
      </c>
      <c r="BX1852" s="26">
        <v>5</v>
      </c>
      <c r="BY1852" s="26">
        <v>3</v>
      </c>
      <c r="BZ1852" s="24"/>
      <c r="CA1852" s="24"/>
      <c r="CB1852" s="24"/>
      <c r="CC1852" s="24"/>
      <c r="CD1852" s="24"/>
      <c r="CE1852" s="24"/>
      <c r="CF1852" s="24"/>
      <c r="CG1852" s="24"/>
      <c r="CH1852" s="24"/>
      <c r="CI1852" s="24"/>
      <c r="CJ1852" s="24"/>
      <c r="CK1852" s="24"/>
      <c r="CL1852" s="24"/>
      <c r="CM1852" s="24"/>
      <c r="CN1852" s="24"/>
      <c r="CO1852" s="24"/>
      <c r="CP1852" s="24"/>
      <c r="CQ1852" s="24"/>
      <c r="CR1852" s="24"/>
      <c r="CS1852" s="24"/>
      <c r="CT1852" s="24"/>
      <c r="CU1852" s="24"/>
      <c r="CV1852" s="24"/>
      <c r="CW1852" s="24"/>
      <c r="CX1852" s="24"/>
      <c r="CY1852" s="24"/>
      <c r="CZ1852" s="24"/>
      <c r="DA1852" s="24"/>
      <c r="DB1852" s="24"/>
      <c r="DC1852" s="24"/>
      <c r="DD1852" s="24"/>
      <c r="DE1852" s="24"/>
      <c r="DF1852" s="26" t="s">
        <v>120</v>
      </c>
      <c r="DG1852" s="26" t="s">
        <v>120</v>
      </c>
      <c r="DH1852" s="26" t="s">
        <v>120</v>
      </c>
      <c r="DI1852" s="26" t="s">
        <v>139</v>
      </c>
      <c r="DJ1852" s="26" t="s">
        <v>139</v>
      </c>
      <c r="DK1852" s="26" t="s">
        <v>139</v>
      </c>
      <c r="DL1852" s="26" t="s">
        <v>139</v>
      </c>
      <c r="DM1852" s="26" t="s">
        <v>139</v>
      </c>
      <c r="DN1852" s="26" t="s">
        <v>139</v>
      </c>
      <c r="DO1852" s="26" t="s">
        <v>139</v>
      </c>
    </row>
    <row r="1853" spans="1:119" ht="20.100000000000001" customHeight="1" x14ac:dyDescent="0.25">
      <c r="A1853" s="29" t="str">
        <f t="shared" si="392"/>
        <v/>
      </c>
      <c r="B1853" s="29" t="str">
        <f t="shared" si="393"/>
        <v>Mariposa (Butterfly) DR Foundation</v>
      </c>
      <c r="C1853" s="29">
        <f t="shared" si="394"/>
        <v>0</v>
      </c>
      <c r="D1853" s="30" t="str">
        <f t="shared" si="395"/>
        <v>Americas</v>
      </c>
      <c r="E1853" s="30" t="str">
        <f t="shared" si="396"/>
        <v>Cabarete, Dominican Republic</v>
      </c>
      <c r="F1853" s="31">
        <f t="shared" si="397"/>
        <v>0</v>
      </c>
      <c r="G1853" s="31">
        <f t="shared" si="398"/>
        <v>0</v>
      </c>
      <c r="H1853" s="31">
        <f t="shared" si="399"/>
        <v>0</v>
      </c>
      <c r="I1853" s="31">
        <f t="shared" si="400"/>
        <v>0</v>
      </c>
      <c r="J1853" s="31">
        <f t="shared" si="401"/>
        <v>0</v>
      </c>
      <c r="K1853" s="31">
        <f t="shared" si="402"/>
        <v>0</v>
      </c>
      <c r="L1853" s="31">
        <f t="shared" si="403"/>
        <v>0</v>
      </c>
      <c r="M1853" s="31">
        <f t="shared" si="404"/>
        <v>0</v>
      </c>
      <c r="N1853" s="31">
        <f t="shared" si="405"/>
        <v>0</v>
      </c>
      <c r="O1853" s="26" t="s">
        <v>16271</v>
      </c>
      <c r="P1853" s="26" t="s">
        <v>108</v>
      </c>
      <c r="Q1853" s="27">
        <v>42250</v>
      </c>
      <c r="R1853" s="24"/>
      <c r="S1853" s="24"/>
      <c r="T1853" s="26" t="s">
        <v>157</v>
      </c>
      <c r="U1853" s="24"/>
      <c r="V1853" s="26" t="s">
        <v>15731</v>
      </c>
      <c r="W1853" s="26" t="s">
        <v>113</v>
      </c>
      <c r="X1853" s="26" t="s">
        <v>10201</v>
      </c>
      <c r="Y1853" s="26" t="s">
        <v>10202</v>
      </c>
      <c r="Z1853" s="24"/>
      <c r="AA1853" s="26" t="s">
        <v>10203</v>
      </c>
      <c r="AB1853" s="26" t="s">
        <v>15736</v>
      </c>
      <c r="AC1853" s="28">
        <v>2000</v>
      </c>
      <c r="AD1853" s="24"/>
      <c r="AE1853" s="26" t="s">
        <v>1234</v>
      </c>
      <c r="AF1853" s="26" t="s">
        <v>120</v>
      </c>
      <c r="AG1853" s="26" t="s">
        <v>333</v>
      </c>
      <c r="AH1853" s="24"/>
      <c r="AI1853" s="28">
        <v>2000</v>
      </c>
      <c r="AJ1853" s="24"/>
      <c r="AK1853" s="24"/>
      <c r="AL1853" s="24"/>
      <c r="AM1853" s="24"/>
      <c r="AN1853" s="24"/>
      <c r="AO1853" s="24"/>
      <c r="AP1853" s="24"/>
      <c r="AQ1853" s="24"/>
      <c r="AR1853" s="24"/>
      <c r="AS1853" s="24"/>
      <c r="AT1853" s="24"/>
      <c r="AU1853" s="24"/>
      <c r="AV1853" s="24"/>
      <c r="AW1853" s="24"/>
      <c r="AX1853" s="24"/>
      <c r="AY1853" s="24"/>
      <c r="AZ1853" s="24"/>
      <c r="BA1853" s="24"/>
      <c r="BB1853" s="24"/>
      <c r="BC1853" s="26" t="s">
        <v>10208</v>
      </c>
      <c r="BD1853" s="24"/>
      <c r="BE1853" s="24"/>
      <c r="BF1853" s="24"/>
      <c r="BG1853" s="24"/>
      <c r="BH1853" s="24"/>
      <c r="BI1853" s="24"/>
      <c r="BJ1853" s="24"/>
      <c r="BK1853" s="24"/>
      <c r="BL1853" s="24"/>
      <c r="BM1853" s="24"/>
      <c r="BN1853" s="24"/>
      <c r="BO1853" s="24"/>
      <c r="BP1853" s="24"/>
      <c r="BQ1853" s="24"/>
      <c r="BR1853" s="24"/>
      <c r="BS1853" s="24"/>
      <c r="BT1853" s="24"/>
      <c r="BU1853" s="24"/>
      <c r="BV1853" s="24"/>
      <c r="BW1853" s="24"/>
      <c r="BX1853" s="24"/>
      <c r="BY1853" s="24"/>
      <c r="BZ1853" s="24"/>
      <c r="CA1853" s="24"/>
      <c r="CB1853" s="24"/>
      <c r="CC1853" s="24"/>
      <c r="CD1853" s="24"/>
      <c r="CE1853" s="24"/>
      <c r="CF1853" s="24"/>
      <c r="CG1853" s="24"/>
      <c r="CH1853" s="24"/>
      <c r="CI1853" s="24"/>
      <c r="CJ1853" s="24"/>
      <c r="CK1853" s="24"/>
      <c r="CL1853" s="24"/>
      <c r="CM1853" s="24"/>
      <c r="CN1853" s="24"/>
      <c r="CO1853" s="24"/>
      <c r="CP1853" s="24"/>
      <c r="CQ1853" s="24"/>
      <c r="CR1853" s="24"/>
      <c r="CS1853" s="24"/>
      <c r="CT1853" s="24"/>
      <c r="CU1853" s="24"/>
      <c r="CV1853" s="24"/>
      <c r="CW1853" s="24"/>
      <c r="CX1853" s="24"/>
      <c r="CY1853" s="24"/>
      <c r="CZ1853" s="24"/>
      <c r="DA1853" s="24"/>
      <c r="DB1853" s="24"/>
      <c r="DC1853" s="24"/>
      <c r="DD1853" s="24"/>
      <c r="DE1853" s="24"/>
      <c r="DF1853" s="26" t="s">
        <v>139</v>
      </c>
      <c r="DG1853" s="26" t="s">
        <v>139</v>
      </c>
      <c r="DH1853" s="26" t="s">
        <v>139</v>
      </c>
      <c r="DI1853" s="26" t="s">
        <v>139</v>
      </c>
      <c r="DJ1853" s="26" t="s">
        <v>139</v>
      </c>
      <c r="DK1853" s="26" t="s">
        <v>139</v>
      </c>
      <c r="DL1853" s="26" t="s">
        <v>139</v>
      </c>
      <c r="DM1853" s="26" t="s">
        <v>139</v>
      </c>
      <c r="DN1853" s="26" t="s">
        <v>139</v>
      </c>
      <c r="DO1853" s="26" t="s">
        <v>139</v>
      </c>
    </row>
    <row r="1854" spans="1:119" ht="20.100000000000001" customHeight="1" x14ac:dyDescent="0.25">
      <c r="A1854" s="29" t="str">
        <f t="shared" si="392"/>
        <v>Mariposa (Butterfly) DR Foundation4</v>
      </c>
      <c r="B1854" s="29" t="str">
        <f t="shared" si="393"/>
        <v>Mariposa (Butterfly) DR Foundation</v>
      </c>
      <c r="C1854" s="29">
        <f t="shared" si="394"/>
        <v>4</v>
      </c>
      <c r="D1854" s="30" t="str">
        <f t="shared" si="395"/>
        <v>Americas</v>
      </c>
      <c r="E1854" s="30" t="str">
        <f t="shared" si="396"/>
        <v>Cabarete, Dominican Republic</v>
      </c>
      <c r="F1854" s="31">
        <f t="shared" si="397"/>
        <v>4</v>
      </c>
      <c r="G1854" s="31">
        <f t="shared" si="398"/>
        <v>4</v>
      </c>
      <c r="H1854" s="31">
        <f t="shared" si="399"/>
        <v>3</v>
      </c>
      <c r="I1854" s="31">
        <f t="shared" si="400"/>
        <v>4</v>
      </c>
      <c r="J1854" s="31">
        <f t="shared" si="401"/>
        <v>4</v>
      </c>
      <c r="K1854" s="31">
        <f t="shared" si="402"/>
        <v>3</v>
      </c>
      <c r="L1854" s="31">
        <f t="shared" si="403"/>
        <v>5</v>
      </c>
      <c r="M1854" s="31">
        <f t="shared" si="404"/>
        <v>3</v>
      </c>
      <c r="N1854" s="31">
        <f t="shared" si="405"/>
        <v>3.8</v>
      </c>
      <c r="O1854" s="26" t="s">
        <v>10221</v>
      </c>
      <c r="P1854" s="26" t="s">
        <v>108</v>
      </c>
      <c r="Q1854" s="27">
        <v>41946</v>
      </c>
      <c r="R1854" s="26" t="s">
        <v>166</v>
      </c>
      <c r="S1854" s="26" t="s">
        <v>609</v>
      </c>
      <c r="T1854" s="26" t="s">
        <v>278</v>
      </c>
      <c r="U1854" s="26" t="s">
        <v>833</v>
      </c>
      <c r="V1854" s="26" t="s">
        <v>15731</v>
      </c>
      <c r="W1854" s="26" t="s">
        <v>113</v>
      </c>
      <c r="X1854" s="26" t="s">
        <v>10201</v>
      </c>
      <c r="Y1854" s="26" t="s">
        <v>10202</v>
      </c>
      <c r="Z1854" s="24"/>
      <c r="AA1854" s="26" t="s">
        <v>10203</v>
      </c>
      <c r="AB1854" s="26" t="s">
        <v>117</v>
      </c>
      <c r="AC1854" s="28">
        <v>20000</v>
      </c>
      <c r="AD1854" s="24"/>
      <c r="AE1854" s="26" t="s">
        <v>1234</v>
      </c>
      <c r="AF1854" s="26" t="s">
        <v>120</v>
      </c>
      <c r="AG1854" s="26" t="s">
        <v>333</v>
      </c>
      <c r="AH1854" s="26" t="s">
        <v>185</v>
      </c>
      <c r="AI1854" s="28">
        <v>20000</v>
      </c>
      <c r="AJ1854" s="26" t="s">
        <v>10222</v>
      </c>
      <c r="AK1854" s="26" t="s">
        <v>10205</v>
      </c>
      <c r="AL1854" s="26" t="s">
        <v>10217</v>
      </c>
      <c r="AM1854" s="24"/>
      <c r="AN1854" s="24"/>
      <c r="AO1854" s="24"/>
      <c r="AP1854" s="24"/>
      <c r="AQ1854" s="26" t="s">
        <v>10223</v>
      </c>
      <c r="AR1854" s="24"/>
      <c r="AS1854" s="24"/>
      <c r="AT1854" s="24"/>
      <c r="AU1854" s="26" t="s">
        <v>10224</v>
      </c>
      <c r="AV1854" s="24"/>
      <c r="AW1854" s="28">
        <v>389116</v>
      </c>
      <c r="AX1854" s="26">
        <v>120</v>
      </c>
      <c r="AY1854" s="28">
        <v>0</v>
      </c>
      <c r="AZ1854" s="28">
        <v>0</v>
      </c>
      <c r="BA1854" s="26">
        <v>0</v>
      </c>
      <c r="BB1854" s="26" t="s">
        <v>241</v>
      </c>
      <c r="BC1854" s="26" t="s">
        <v>10208</v>
      </c>
      <c r="BD1854" s="26" t="s">
        <v>378</v>
      </c>
      <c r="BE1854" s="26" t="s">
        <v>10225</v>
      </c>
      <c r="BF1854" s="26" t="s">
        <v>202</v>
      </c>
      <c r="BG1854" s="26" t="s">
        <v>191</v>
      </c>
      <c r="BH1854" s="26" t="s">
        <v>10226</v>
      </c>
      <c r="BI1854" s="26" t="s">
        <v>191</v>
      </c>
      <c r="BJ1854" s="26" t="s">
        <v>10227</v>
      </c>
      <c r="BK1854" s="26" t="s">
        <v>191</v>
      </c>
      <c r="BL1854" s="26" t="s">
        <v>10228</v>
      </c>
      <c r="BM1854" s="26" t="s">
        <v>191</v>
      </c>
      <c r="BN1854" s="26" t="s">
        <v>10229</v>
      </c>
      <c r="BO1854" s="26" t="s">
        <v>191</v>
      </c>
      <c r="BP1854" s="24"/>
      <c r="BQ1854" s="24"/>
      <c r="BR1854" s="26">
        <v>4</v>
      </c>
      <c r="BS1854" s="26">
        <v>4</v>
      </c>
      <c r="BT1854" s="26">
        <v>3</v>
      </c>
      <c r="BU1854" s="26">
        <v>4</v>
      </c>
      <c r="BV1854" s="26">
        <v>4</v>
      </c>
      <c r="BW1854" s="26">
        <v>3</v>
      </c>
      <c r="BX1854" s="26">
        <v>5</v>
      </c>
      <c r="BY1854" s="26">
        <v>3</v>
      </c>
      <c r="BZ1854" s="24"/>
      <c r="CA1854" s="24"/>
      <c r="CB1854" s="24"/>
      <c r="CC1854" s="24"/>
      <c r="CD1854" s="24"/>
      <c r="CE1854" s="24"/>
      <c r="CF1854" s="24"/>
      <c r="CG1854" s="24"/>
      <c r="CH1854" s="24"/>
      <c r="CI1854" s="24"/>
      <c r="CJ1854" s="24"/>
      <c r="CK1854" s="24"/>
      <c r="CL1854" s="24"/>
      <c r="CM1854" s="24"/>
      <c r="CN1854" s="24"/>
      <c r="CO1854" s="24"/>
      <c r="CP1854" s="24"/>
      <c r="CQ1854" s="24"/>
      <c r="CR1854" s="24"/>
      <c r="CS1854" s="24"/>
      <c r="CT1854" s="24"/>
      <c r="CU1854" s="24"/>
      <c r="CV1854" s="24"/>
      <c r="CW1854" s="24"/>
      <c r="CX1854" s="24"/>
      <c r="CY1854" s="24"/>
      <c r="CZ1854" s="24"/>
      <c r="DA1854" s="24"/>
      <c r="DB1854" s="24"/>
      <c r="DC1854" s="24"/>
      <c r="DD1854" s="24"/>
      <c r="DE1854" s="24"/>
      <c r="DF1854" s="26" t="s">
        <v>120</v>
      </c>
      <c r="DG1854" s="26" t="s">
        <v>120</v>
      </c>
      <c r="DH1854" s="26" t="s">
        <v>120</v>
      </c>
      <c r="DI1854" s="26" t="s">
        <v>139</v>
      </c>
      <c r="DJ1854" s="26" t="s">
        <v>139</v>
      </c>
      <c r="DK1854" s="26" t="s">
        <v>139</v>
      </c>
      <c r="DL1854" s="26" t="s">
        <v>139</v>
      </c>
      <c r="DM1854" s="26" t="s">
        <v>139</v>
      </c>
      <c r="DN1854" s="26" t="s">
        <v>139</v>
      </c>
      <c r="DO1854" s="26" t="s">
        <v>139</v>
      </c>
    </row>
    <row r="1855" spans="1:119" ht="20.100000000000001" customHeight="1" x14ac:dyDescent="0.25">
      <c r="A1855" s="29" t="str">
        <f t="shared" si="392"/>
        <v>Mariposa (Butterfly) DR Foundation3</v>
      </c>
      <c r="B1855" s="29" t="str">
        <f t="shared" si="393"/>
        <v>Mariposa (Butterfly) DR Foundation</v>
      </c>
      <c r="C1855" s="29">
        <f t="shared" si="394"/>
        <v>3</v>
      </c>
      <c r="D1855" s="30" t="str">
        <f t="shared" si="395"/>
        <v>Americas</v>
      </c>
      <c r="E1855" s="30" t="str">
        <f t="shared" si="396"/>
        <v>Cabarete, Dominican Republic</v>
      </c>
      <c r="F1855" s="31">
        <f t="shared" si="397"/>
        <v>3</v>
      </c>
      <c r="G1855" s="31">
        <f t="shared" si="398"/>
        <v>4</v>
      </c>
      <c r="H1855" s="31">
        <f t="shared" si="399"/>
        <v>3</v>
      </c>
      <c r="I1855" s="31">
        <f t="shared" si="400"/>
        <v>4</v>
      </c>
      <c r="J1855" s="31">
        <f t="shared" si="401"/>
        <v>4</v>
      </c>
      <c r="K1855" s="31">
        <f t="shared" si="402"/>
        <v>4</v>
      </c>
      <c r="L1855" s="31">
        <f t="shared" si="403"/>
        <v>4</v>
      </c>
      <c r="M1855" s="31">
        <f t="shared" si="404"/>
        <v>3</v>
      </c>
      <c r="N1855" s="31">
        <f t="shared" si="405"/>
        <v>3.6</v>
      </c>
      <c r="O1855" s="26" t="s">
        <v>10230</v>
      </c>
      <c r="P1855" s="26" t="s">
        <v>108</v>
      </c>
      <c r="Q1855" s="27">
        <v>41568</v>
      </c>
      <c r="R1855" s="26" t="s">
        <v>166</v>
      </c>
      <c r="S1855" s="26" t="s">
        <v>622</v>
      </c>
      <c r="T1855" s="26" t="s">
        <v>194</v>
      </c>
      <c r="U1855" s="26" t="s">
        <v>833</v>
      </c>
      <c r="V1855" s="26" t="s">
        <v>15731</v>
      </c>
      <c r="W1855" s="26" t="s">
        <v>113</v>
      </c>
      <c r="X1855" s="26" t="s">
        <v>10201</v>
      </c>
      <c r="Y1855" s="26" t="s">
        <v>10202</v>
      </c>
      <c r="Z1855" s="24"/>
      <c r="AA1855" s="26" t="s">
        <v>10203</v>
      </c>
      <c r="AB1855" s="26" t="s">
        <v>117</v>
      </c>
      <c r="AC1855" s="28">
        <v>20000</v>
      </c>
      <c r="AD1855" s="24"/>
      <c r="AE1855" s="26" t="s">
        <v>1234</v>
      </c>
      <c r="AF1855" s="26" t="s">
        <v>120</v>
      </c>
      <c r="AG1855" s="26" t="s">
        <v>333</v>
      </c>
      <c r="AH1855" s="26" t="s">
        <v>121</v>
      </c>
      <c r="AI1855" s="28">
        <v>20000</v>
      </c>
      <c r="AJ1855" s="26" t="s">
        <v>10231</v>
      </c>
      <c r="AK1855" s="26" t="s">
        <v>10232</v>
      </c>
      <c r="AL1855" s="26" t="s">
        <v>10217</v>
      </c>
      <c r="AM1855" s="24"/>
      <c r="AN1855" s="24"/>
      <c r="AO1855" s="24"/>
      <c r="AP1855" s="24"/>
      <c r="AQ1855" s="26" t="s">
        <v>10233</v>
      </c>
      <c r="AR1855" s="24"/>
      <c r="AS1855" s="24"/>
      <c r="AT1855" s="24"/>
      <c r="AU1855" s="24"/>
      <c r="AV1855" s="24"/>
      <c r="AW1855" s="28">
        <v>290000</v>
      </c>
      <c r="AX1855" s="26">
        <v>100</v>
      </c>
      <c r="AY1855" s="28">
        <v>0</v>
      </c>
      <c r="AZ1855" s="28">
        <v>1</v>
      </c>
      <c r="BA1855" s="26">
        <v>0</v>
      </c>
      <c r="BB1855" s="26" t="s">
        <v>241</v>
      </c>
      <c r="BC1855" s="26" t="s">
        <v>10208</v>
      </c>
      <c r="BD1855" s="26" t="s">
        <v>378</v>
      </c>
      <c r="BE1855" s="26" t="s">
        <v>10234</v>
      </c>
      <c r="BF1855" s="26" t="s">
        <v>202</v>
      </c>
      <c r="BG1855" s="26" t="s">
        <v>191</v>
      </c>
      <c r="BH1855" s="26" t="s">
        <v>10211</v>
      </c>
      <c r="BI1855" s="26" t="s">
        <v>191</v>
      </c>
      <c r="BJ1855" s="26" t="s">
        <v>10227</v>
      </c>
      <c r="BK1855" s="26" t="s">
        <v>191</v>
      </c>
      <c r="BL1855" s="26" t="s">
        <v>10235</v>
      </c>
      <c r="BM1855" s="26" t="s">
        <v>191</v>
      </c>
      <c r="BN1855" s="26" t="s">
        <v>10236</v>
      </c>
      <c r="BO1855" s="26" t="s">
        <v>191</v>
      </c>
      <c r="BP1855" s="24"/>
      <c r="BQ1855" s="24"/>
      <c r="BR1855" s="26">
        <v>3</v>
      </c>
      <c r="BS1855" s="26">
        <v>4</v>
      </c>
      <c r="BT1855" s="26">
        <v>3</v>
      </c>
      <c r="BU1855" s="26">
        <v>4</v>
      </c>
      <c r="BV1855" s="26">
        <v>4</v>
      </c>
      <c r="BW1855" s="26">
        <v>4</v>
      </c>
      <c r="BX1855" s="26">
        <v>4</v>
      </c>
      <c r="BY1855" s="26">
        <v>3</v>
      </c>
      <c r="BZ1855" s="24"/>
      <c r="CA1855" s="24"/>
      <c r="CB1855" s="24"/>
      <c r="CC1855" s="24"/>
      <c r="CD1855" s="24"/>
      <c r="CE1855" s="24"/>
      <c r="CF1855" s="24"/>
      <c r="CG1855" s="24"/>
      <c r="CH1855" s="24"/>
      <c r="CI1855" s="24"/>
      <c r="CJ1855" s="24"/>
      <c r="CK1855" s="24"/>
      <c r="CL1855" s="24"/>
      <c r="CM1855" s="24"/>
      <c r="CN1855" s="24"/>
      <c r="CO1855" s="24"/>
      <c r="CP1855" s="24"/>
      <c r="CQ1855" s="24"/>
      <c r="CR1855" s="24"/>
      <c r="CS1855" s="24"/>
      <c r="CT1855" s="24"/>
      <c r="CU1855" s="24"/>
      <c r="CV1855" s="24"/>
      <c r="CW1855" s="24"/>
      <c r="CX1855" s="24"/>
      <c r="CY1855" s="24"/>
      <c r="CZ1855" s="24"/>
      <c r="DA1855" s="24"/>
      <c r="DB1855" s="24"/>
      <c r="DC1855" s="24"/>
      <c r="DD1855" s="24"/>
      <c r="DE1855" s="24"/>
      <c r="DF1855" s="26" t="s">
        <v>120</v>
      </c>
      <c r="DG1855" s="26" t="s">
        <v>120</v>
      </c>
      <c r="DH1855" s="26" t="s">
        <v>120</v>
      </c>
      <c r="DI1855" s="26" t="s">
        <v>139</v>
      </c>
      <c r="DJ1855" s="26" t="s">
        <v>139</v>
      </c>
      <c r="DK1855" s="26" t="s">
        <v>139</v>
      </c>
      <c r="DL1855" s="26" t="s">
        <v>139</v>
      </c>
      <c r="DM1855" s="26" t="s">
        <v>139</v>
      </c>
      <c r="DN1855" s="26" t="s">
        <v>139</v>
      </c>
      <c r="DO1855" s="26" t="s">
        <v>139</v>
      </c>
    </row>
    <row r="1856" spans="1:119" ht="20.100000000000001" customHeight="1" x14ac:dyDescent="0.25">
      <c r="A1856" s="29" t="str">
        <f t="shared" si="392"/>
        <v>Mariposa (Butterfly) DR Foundation2</v>
      </c>
      <c r="B1856" s="29" t="str">
        <f t="shared" si="393"/>
        <v>Mariposa (Butterfly) DR Foundation</v>
      </c>
      <c r="C1856" s="29">
        <f t="shared" si="394"/>
        <v>2</v>
      </c>
      <c r="D1856" s="30" t="str">
        <f t="shared" si="395"/>
        <v>Americas</v>
      </c>
      <c r="E1856" s="30" t="str">
        <f t="shared" si="396"/>
        <v>Cabarete, Dominican Republic</v>
      </c>
      <c r="F1856" s="31">
        <f t="shared" si="397"/>
        <v>3</v>
      </c>
      <c r="G1856" s="31">
        <f t="shared" si="398"/>
        <v>4</v>
      </c>
      <c r="H1856" s="31">
        <f t="shared" si="399"/>
        <v>4</v>
      </c>
      <c r="I1856" s="31">
        <f t="shared" si="400"/>
        <v>3</v>
      </c>
      <c r="J1856" s="31">
        <f t="shared" si="401"/>
        <v>4</v>
      </c>
      <c r="K1856" s="31">
        <f t="shared" si="402"/>
        <v>4</v>
      </c>
      <c r="L1856" s="31">
        <f t="shared" si="403"/>
        <v>3</v>
      </c>
      <c r="M1856" s="31">
        <f t="shared" si="404"/>
        <v>2</v>
      </c>
      <c r="N1856" s="31">
        <f t="shared" si="405"/>
        <v>3.4</v>
      </c>
      <c r="O1856" s="26" t="s">
        <v>10237</v>
      </c>
      <c r="P1856" s="26" t="s">
        <v>108</v>
      </c>
      <c r="Q1856" s="27">
        <v>41204</v>
      </c>
      <c r="R1856" s="26" t="s">
        <v>109</v>
      </c>
      <c r="S1856" s="26" t="s">
        <v>306</v>
      </c>
      <c r="T1856" s="26" t="s">
        <v>207</v>
      </c>
      <c r="U1856" s="26" t="s">
        <v>833</v>
      </c>
      <c r="V1856" s="26" t="s">
        <v>15731</v>
      </c>
      <c r="W1856" s="26" t="s">
        <v>113</v>
      </c>
      <c r="X1856" s="26" t="s">
        <v>10201</v>
      </c>
      <c r="Y1856" s="26" t="s">
        <v>10202</v>
      </c>
      <c r="Z1856" s="24"/>
      <c r="AA1856" s="26" t="s">
        <v>10203</v>
      </c>
      <c r="AB1856" s="26" t="s">
        <v>117</v>
      </c>
      <c r="AC1856" s="28">
        <v>17000</v>
      </c>
      <c r="AD1856" s="24"/>
      <c r="AE1856" s="26" t="s">
        <v>1234</v>
      </c>
      <c r="AF1856" s="26" t="s">
        <v>120</v>
      </c>
      <c r="AG1856" s="26" t="s">
        <v>333</v>
      </c>
      <c r="AH1856" s="26" t="s">
        <v>143</v>
      </c>
      <c r="AI1856" s="28">
        <v>17000</v>
      </c>
      <c r="AJ1856" s="26" t="s">
        <v>10238</v>
      </c>
      <c r="AK1856" s="26" t="s">
        <v>10239</v>
      </c>
      <c r="AL1856" s="26" t="s">
        <v>10240</v>
      </c>
      <c r="AM1856" s="24"/>
      <c r="AN1856" s="24"/>
      <c r="AO1856" s="24"/>
      <c r="AP1856" s="24"/>
      <c r="AQ1856" s="24"/>
      <c r="AR1856" s="24"/>
      <c r="AS1856" s="24"/>
      <c r="AT1856" s="24"/>
      <c r="AU1856" s="24"/>
      <c r="AV1856" s="24"/>
      <c r="AW1856" s="28">
        <v>206959</v>
      </c>
      <c r="AX1856" s="26">
        <v>90</v>
      </c>
      <c r="AY1856" s="28">
        <v>0</v>
      </c>
      <c r="AZ1856" s="28">
        <v>2</v>
      </c>
      <c r="BA1856" s="26">
        <v>0</v>
      </c>
      <c r="BB1856" s="26" t="s">
        <v>241</v>
      </c>
      <c r="BC1856" s="26" t="s">
        <v>10208</v>
      </c>
      <c r="BD1856" s="26" t="s">
        <v>378</v>
      </c>
      <c r="BE1856" s="26" t="s">
        <v>10241</v>
      </c>
      <c r="BF1856" s="26" t="s">
        <v>10211</v>
      </c>
      <c r="BG1856" s="26" t="s">
        <v>191</v>
      </c>
      <c r="BH1856" s="26" t="s">
        <v>202</v>
      </c>
      <c r="BI1856" s="26" t="s">
        <v>191</v>
      </c>
      <c r="BJ1856" s="26" t="s">
        <v>10242</v>
      </c>
      <c r="BK1856" s="26" t="s">
        <v>191</v>
      </c>
      <c r="BL1856" s="26" t="s">
        <v>10243</v>
      </c>
      <c r="BM1856" s="26" t="s">
        <v>191</v>
      </c>
      <c r="BN1856" s="24"/>
      <c r="BO1856" s="24"/>
      <c r="BP1856" s="24"/>
      <c r="BQ1856" s="24"/>
      <c r="BR1856" s="26">
        <v>3</v>
      </c>
      <c r="BS1856" s="26">
        <v>4</v>
      </c>
      <c r="BT1856" s="26">
        <v>4</v>
      </c>
      <c r="BU1856" s="26">
        <v>3</v>
      </c>
      <c r="BV1856" s="26">
        <v>4</v>
      </c>
      <c r="BW1856" s="26">
        <v>4</v>
      </c>
      <c r="BX1856" s="26">
        <v>3</v>
      </c>
      <c r="BY1856" s="26">
        <v>2</v>
      </c>
      <c r="BZ1856" s="24"/>
      <c r="CA1856" s="24"/>
      <c r="CB1856" s="24"/>
      <c r="CC1856" s="24"/>
      <c r="CD1856" s="24"/>
      <c r="CE1856" s="24"/>
      <c r="CF1856" s="24"/>
      <c r="CG1856" s="24"/>
      <c r="CH1856" s="24"/>
      <c r="CI1856" s="24"/>
      <c r="CJ1856" s="24"/>
      <c r="CK1856" s="24"/>
      <c r="CL1856" s="24"/>
      <c r="CM1856" s="24"/>
      <c r="CN1856" s="24"/>
      <c r="CO1856" s="24"/>
      <c r="CP1856" s="24"/>
      <c r="CQ1856" s="24"/>
      <c r="CR1856" s="24"/>
      <c r="CS1856" s="24"/>
      <c r="CT1856" s="24"/>
      <c r="CU1856" s="24"/>
      <c r="CV1856" s="24"/>
      <c r="CW1856" s="24"/>
      <c r="CX1856" s="24"/>
      <c r="CY1856" s="24"/>
      <c r="CZ1856" s="24"/>
      <c r="DA1856" s="24"/>
      <c r="DB1856" s="24"/>
      <c r="DC1856" s="24"/>
      <c r="DD1856" s="24"/>
      <c r="DE1856" s="24"/>
      <c r="DF1856" s="26" t="s">
        <v>120</v>
      </c>
      <c r="DG1856" s="26" t="s">
        <v>120</v>
      </c>
      <c r="DH1856" s="26" t="s">
        <v>120</v>
      </c>
      <c r="DI1856" s="26" t="s">
        <v>139</v>
      </c>
      <c r="DJ1856" s="26" t="s">
        <v>139</v>
      </c>
      <c r="DK1856" s="26" t="s">
        <v>139</v>
      </c>
      <c r="DL1856" s="26" t="s">
        <v>139</v>
      </c>
      <c r="DM1856" s="26" t="s">
        <v>139</v>
      </c>
      <c r="DN1856" s="26" t="s">
        <v>139</v>
      </c>
      <c r="DO1856" s="26" t="s">
        <v>139</v>
      </c>
    </row>
    <row r="1857" spans="1:119" ht="20.100000000000001" customHeight="1" x14ac:dyDescent="0.25">
      <c r="A1857" s="29" t="str">
        <f t="shared" si="392"/>
        <v>Mariposa (Butterfly) DR Foundation1</v>
      </c>
      <c r="B1857" s="29" t="str">
        <f t="shared" si="393"/>
        <v>Mariposa (Butterfly) DR Foundation</v>
      </c>
      <c r="C1857" s="29">
        <f t="shared" si="394"/>
        <v>1</v>
      </c>
      <c r="D1857" s="30" t="str">
        <f t="shared" si="395"/>
        <v>Americas</v>
      </c>
      <c r="E1857" s="30" t="str">
        <f t="shared" si="396"/>
        <v>Cabarete, Dominican Republic</v>
      </c>
      <c r="F1857" s="31">
        <f t="shared" si="397"/>
        <v>2</v>
      </c>
      <c r="G1857" s="31">
        <f t="shared" si="398"/>
        <v>3</v>
      </c>
      <c r="H1857" s="31">
        <f t="shared" si="399"/>
        <v>2</v>
      </c>
      <c r="I1857" s="31">
        <f t="shared" si="400"/>
        <v>2</v>
      </c>
      <c r="J1857" s="31">
        <f t="shared" si="401"/>
        <v>3</v>
      </c>
      <c r="K1857" s="31">
        <f t="shared" si="402"/>
        <v>4</v>
      </c>
      <c r="L1857" s="31">
        <f t="shared" si="403"/>
        <v>4</v>
      </c>
      <c r="M1857" s="31">
        <f t="shared" si="404"/>
        <v>2</v>
      </c>
      <c r="N1857" s="31">
        <f t="shared" si="405"/>
        <v>2.8</v>
      </c>
      <c r="O1857" s="26" t="s">
        <v>10244</v>
      </c>
      <c r="P1857" s="26" t="s">
        <v>108</v>
      </c>
      <c r="Q1857" s="27">
        <v>40833</v>
      </c>
      <c r="R1857" s="26" t="s">
        <v>155</v>
      </c>
      <c r="S1857" s="26" t="s">
        <v>321</v>
      </c>
      <c r="T1857" s="26" t="s">
        <v>175</v>
      </c>
      <c r="U1857" s="26" t="s">
        <v>833</v>
      </c>
      <c r="V1857" s="26" t="s">
        <v>15731</v>
      </c>
      <c r="W1857" s="26" t="s">
        <v>113</v>
      </c>
      <c r="X1857" s="26" t="s">
        <v>10201</v>
      </c>
      <c r="Y1857" s="26" t="s">
        <v>10202</v>
      </c>
      <c r="Z1857" s="24"/>
      <c r="AA1857" s="26" t="s">
        <v>10203</v>
      </c>
      <c r="AB1857" s="26" t="s">
        <v>117</v>
      </c>
      <c r="AC1857" s="28">
        <v>8000</v>
      </c>
      <c r="AD1857" s="24"/>
      <c r="AE1857" s="26" t="s">
        <v>1234</v>
      </c>
      <c r="AF1857" s="26" t="s">
        <v>120</v>
      </c>
      <c r="AG1857" s="26" t="s">
        <v>333</v>
      </c>
      <c r="AH1857" s="26" t="s">
        <v>158</v>
      </c>
      <c r="AI1857" s="28">
        <v>8000</v>
      </c>
      <c r="AJ1857" s="24"/>
      <c r="AK1857" s="26" t="s">
        <v>10245</v>
      </c>
      <c r="AL1857" s="26" t="s">
        <v>10246</v>
      </c>
      <c r="AM1857" s="26" t="s">
        <v>10247</v>
      </c>
      <c r="AN1857" s="26" t="s">
        <v>10248</v>
      </c>
      <c r="AO1857" s="26" t="s">
        <v>10249</v>
      </c>
      <c r="AP1857" s="24"/>
      <c r="AQ1857" s="24"/>
      <c r="AR1857" s="24"/>
      <c r="AS1857" s="24"/>
      <c r="AT1857" s="24"/>
      <c r="AU1857" s="24"/>
      <c r="AV1857" s="24"/>
      <c r="AW1857" s="28">
        <v>73200</v>
      </c>
      <c r="AX1857" s="26">
        <v>70</v>
      </c>
      <c r="AY1857" s="28">
        <v>0</v>
      </c>
      <c r="AZ1857" s="28">
        <v>2</v>
      </c>
      <c r="BA1857" s="26">
        <v>0</v>
      </c>
      <c r="BB1857" s="26" t="s">
        <v>241</v>
      </c>
      <c r="BC1857" s="26" t="s">
        <v>10208</v>
      </c>
      <c r="BD1857" s="24"/>
      <c r="BE1857" s="24"/>
      <c r="BF1857" s="26" t="s">
        <v>10211</v>
      </c>
      <c r="BG1857" s="26" t="s">
        <v>191</v>
      </c>
      <c r="BH1857" s="26" t="s">
        <v>202</v>
      </c>
      <c r="BI1857" s="26" t="s">
        <v>191</v>
      </c>
      <c r="BJ1857" s="24"/>
      <c r="BK1857" s="24"/>
      <c r="BL1857" s="24"/>
      <c r="BM1857" s="24"/>
      <c r="BN1857" s="24"/>
      <c r="BO1857" s="24"/>
      <c r="BP1857" s="24"/>
      <c r="BQ1857" s="24"/>
      <c r="BR1857" s="26">
        <v>2</v>
      </c>
      <c r="BS1857" s="26">
        <v>3</v>
      </c>
      <c r="BT1857" s="26">
        <v>2</v>
      </c>
      <c r="BU1857" s="26">
        <v>2</v>
      </c>
      <c r="BV1857" s="26">
        <v>3</v>
      </c>
      <c r="BW1857" s="26">
        <v>4</v>
      </c>
      <c r="BX1857" s="26">
        <v>4</v>
      </c>
      <c r="BY1857" s="26">
        <v>2</v>
      </c>
      <c r="BZ1857" s="24"/>
      <c r="CA1857" s="24"/>
      <c r="CB1857" s="24"/>
      <c r="CC1857" s="24"/>
      <c r="CD1857" s="24"/>
      <c r="CE1857" s="24"/>
      <c r="CF1857" s="24"/>
      <c r="CG1857" s="24"/>
      <c r="CH1857" s="24"/>
      <c r="CI1857" s="24"/>
      <c r="CJ1857" s="24"/>
      <c r="CK1857" s="24"/>
      <c r="CL1857" s="24"/>
      <c r="CM1857" s="24"/>
      <c r="CN1857" s="24"/>
      <c r="CO1857" s="24"/>
      <c r="CP1857" s="24"/>
      <c r="CQ1857" s="24"/>
      <c r="CR1857" s="24"/>
      <c r="CS1857" s="24"/>
      <c r="CT1857" s="24"/>
      <c r="CU1857" s="24"/>
      <c r="CV1857" s="24"/>
      <c r="CW1857" s="24"/>
      <c r="CX1857" s="24"/>
      <c r="CY1857" s="24"/>
      <c r="CZ1857" s="24"/>
      <c r="DA1857" s="24"/>
      <c r="DB1857" s="24"/>
      <c r="DC1857" s="24"/>
      <c r="DD1857" s="24"/>
      <c r="DE1857" s="24"/>
      <c r="DF1857" s="26" t="s">
        <v>139</v>
      </c>
      <c r="DG1857" s="26" t="s">
        <v>120</v>
      </c>
      <c r="DH1857" s="26" t="s">
        <v>139</v>
      </c>
      <c r="DI1857" s="26" t="s">
        <v>139</v>
      </c>
      <c r="DJ1857" s="26" t="s">
        <v>139</v>
      </c>
      <c r="DK1857" s="26" t="s">
        <v>139</v>
      </c>
      <c r="DL1857" s="26" t="s">
        <v>139</v>
      </c>
      <c r="DM1857" s="26" t="s">
        <v>139</v>
      </c>
      <c r="DN1857" s="26" t="s">
        <v>139</v>
      </c>
      <c r="DO1857" s="26" t="s">
        <v>139</v>
      </c>
    </row>
    <row r="1858" spans="1:119" ht="20.100000000000001" customHeight="1" x14ac:dyDescent="0.25">
      <c r="A1858" s="29" t="str">
        <f t="shared" si="392"/>
        <v>Mary M. Momolu Development Foundation5</v>
      </c>
      <c r="B1858" s="29" t="str">
        <f t="shared" si="393"/>
        <v>Mary M. Momolu Development Foundation</v>
      </c>
      <c r="C1858" s="29">
        <f t="shared" si="394"/>
        <v>5</v>
      </c>
      <c r="D1858" s="30" t="str">
        <f t="shared" si="395"/>
        <v>Africa and the Middle East</v>
      </c>
      <c r="E1858" s="30" t="str">
        <f t="shared" si="396"/>
        <v>Monrovia, Liberia</v>
      </c>
      <c r="F1858" s="31">
        <f t="shared" si="397"/>
        <v>2</v>
      </c>
      <c r="G1858" s="31">
        <f t="shared" si="398"/>
        <v>2</v>
      </c>
      <c r="H1858" s="31">
        <f t="shared" si="399"/>
        <v>3</v>
      </c>
      <c r="I1858" s="31">
        <f t="shared" si="400"/>
        <v>2</v>
      </c>
      <c r="J1858" s="31">
        <f t="shared" si="401"/>
        <v>1</v>
      </c>
      <c r="K1858" s="31">
        <f t="shared" si="402"/>
        <v>2</v>
      </c>
      <c r="L1858" s="31">
        <f t="shared" si="403"/>
        <v>1</v>
      </c>
      <c r="M1858" s="31">
        <f t="shared" si="404"/>
        <v>1</v>
      </c>
      <c r="N1858" s="31">
        <f t="shared" si="405"/>
        <v>1.8</v>
      </c>
      <c r="O1858" s="26" t="s">
        <v>10250</v>
      </c>
      <c r="P1858" s="26" t="s">
        <v>108</v>
      </c>
      <c r="Q1858" s="27">
        <v>41400</v>
      </c>
      <c r="R1858" s="26" t="s">
        <v>166</v>
      </c>
      <c r="S1858" s="26" t="s">
        <v>206</v>
      </c>
      <c r="T1858" s="26" t="s">
        <v>207</v>
      </c>
      <c r="U1858" s="26" t="s">
        <v>112</v>
      </c>
      <c r="V1858" s="26" t="s">
        <v>169</v>
      </c>
      <c r="W1858" s="26" t="s">
        <v>3593</v>
      </c>
      <c r="X1858" s="26" t="s">
        <v>4350</v>
      </c>
      <c r="Y1858" s="26" t="s">
        <v>10251</v>
      </c>
      <c r="Z1858" s="24"/>
      <c r="AA1858" s="24"/>
      <c r="AB1858" s="26" t="s">
        <v>117</v>
      </c>
      <c r="AC1858" s="28">
        <v>8000</v>
      </c>
      <c r="AD1858" s="26" t="s">
        <v>10252</v>
      </c>
      <c r="AE1858" s="26" t="s">
        <v>595</v>
      </c>
      <c r="AF1858" s="26" t="s">
        <v>120</v>
      </c>
      <c r="AG1858" s="26" t="s">
        <v>645</v>
      </c>
      <c r="AH1858" s="26" t="s">
        <v>176</v>
      </c>
      <c r="AI1858" s="28">
        <v>8000</v>
      </c>
      <c r="AJ1858" s="26" t="s">
        <v>10253</v>
      </c>
      <c r="AK1858" s="26" t="s">
        <v>10254</v>
      </c>
      <c r="AL1858" s="26" t="s">
        <v>10255</v>
      </c>
      <c r="AM1858" s="24"/>
      <c r="AN1858" s="24"/>
      <c r="AO1858" s="24"/>
      <c r="AP1858" s="24"/>
      <c r="AQ1858" s="26" t="s">
        <v>10256</v>
      </c>
      <c r="AR1858" s="24"/>
      <c r="AS1858" s="24"/>
      <c r="AT1858" s="24"/>
      <c r="AU1858" s="24"/>
      <c r="AV1858" s="24"/>
      <c r="AW1858" s="28">
        <v>22800</v>
      </c>
      <c r="AX1858" s="26">
        <v>315</v>
      </c>
      <c r="AY1858" s="28">
        <v>95</v>
      </c>
      <c r="AZ1858" s="28">
        <v>85</v>
      </c>
      <c r="BA1858" s="26">
        <v>0</v>
      </c>
      <c r="BB1858" s="26" t="s">
        <v>148</v>
      </c>
      <c r="BC1858" s="26" t="s">
        <v>10257</v>
      </c>
      <c r="BD1858" s="26" t="s">
        <v>437</v>
      </c>
      <c r="BE1858" s="26" t="s">
        <v>10258</v>
      </c>
      <c r="BF1858" s="26" t="s">
        <v>212</v>
      </c>
      <c r="BG1858" s="26" t="s">
        <v>261</v>
      </c>
      <c r="BH1858" s="26" t="s">
        <v>10259</v>
      </c>
      <c r="BI1858" s="26" t="s">
        <v>261</v>
      </c>
      <c r="BJ1858" s="26" t="s">
        <v>10260</v>
      </c>
      <c r="BK1858" s="26" t="s">
        <v>3593</v>
      </c>
      <c r="BL1858" s="26" t="s">
        <v>10261</v>
      </c>
      <c r="BM1858" s="26" t="s">
        <v>3593</v>
      </c>
      <c r="BN1858" s="26" t="s">
        <v>10262</v>
      </c>
      <c r="BO1858" s="26" t="s">
        <v>3593</v>
      </c>
      <c r="BP1858" s="24"/>
      <c r="BQ1858" s="24"/>
      <c r="BR1858" s="26">
        <v>2</v>
      </c>
      <c r="BS1858" s="26">
        <v>2</v>
      </c>
      <c r="BT1858" s="26">
        <v>3</v>
      </c>
      <c r="BU1858" s="26">
        <v>2</v>
      </c>
      <c r="BV1858" s="26">
        <v>1</v>
      </c>
      <c r="BW1858" s="26">
        <v>2</v>
      </c>
      <c r="BX1858" s="26">
        <v>1</v>
      </c>
      <c r="BY1858" s="26">
        <v>1</v>
      </c>
      <c r="BZ1858" s="24"/>
      <c r="CA1858" s="24"/>
      <c r="CB1858" s="24"/>
      <c r="CC1858" s="24"/>
      <c r="CD1858" s="24"/>
      <c r="CE1858" s="24"/>
      <c r="CF1858" s="24"/>
      <c r="CG1858" s="24"/>
      <c r="CH1858" s="24"/>
      <c r="CI1858" s="24"/>
      <c r="CJ1858" s="24"/>
      <c r="CK1858" s="24"/>
      <c r="CL1858" s="24"/>
      <c r="CM1858" s="24"/>
      <c r="CN1858" s="24"/>
      <c r="CO1858" s="24"/>
      <c r="CP1858" s="24"/>
      <c r="CQ1858" s="24"/>
      <c r="CR1858" s="24"/>
      <c r="CS1858" s="24"/>
      <c r="CT1858" s="24"/>
      <c r="CU1858" s="24"/>
      <c r="CV1858" s="24"/>
      <c r="CW1858" s="24"/>
      <c r="CX1858" s="24"/>
      <c r="CY1858" s="24"/>
      <c r="CZ1858" s="24"/>
      <c r="DA1858" s="24"/>
      <c r="DB1858" s="24"/>
      <c r="DC1858" s="24"/>
      <c r="DD1858" s="24"/>
      <c r="DE1858" s="24"/>
      <c r="DF1858" s="26" t="s">
        <v>120</v>
      </c>
      <c r="DG1858" s="26" t="s">
        <v>139</v>
      </c>
      <c r="DH1858" s="26" t="s">
        <v>139</v>
      </c>
      <c r="DI1858" s="26" t="s">
        <v>139</v>
      </c>
      <c r="DJ1858" s="26" t="s">
        <v>139</v>
      </c>
      <c r="DK1858" s="26" t="s">
        <v>120</v>
      </c>
      <c r="DL1858" s="26" t="s">
        <v>139</v>
      </c>
      <c r="DM1858" s="26" t="s">
        <v>139</v>
      </c>
      <c r="DN1858" s="26" t="s">
        <v>139</v>
      </c>
      <c r="DO1858" s="26" t="s">
        <v>139</v>
      </c>
    </row>
    <row r="1859" spans="1:119" ht="20.100000000000001" customHeight="1" x14ac:dyDescent="0.25">
      <c r="A1859" s="29" t="str">
        <f t="shared" ref="A1859:A1922" si="406">IFERROR(IF(C1859=0,NA(),B1859&amp;C1859),"")</f>
        <v>Mary M. Momolu Development Foundation4</v>
      </c>
      <c r="B1859" s="29" t="str">
        <f t="shared" ref="B1859:B1922" si="407">IFERROR(IF(AA1859=0,Y1859&amp;IF(Z1859=0,""," ("&amp;Z1859&amp;")"),AA1859&amp;IF(Z1859=0,""," ("&amp;Z1859&amp;")")),"")</f>
        <v>Mary M. Momolu Development Foundation</v>
      </c>
      <c r="C1859" s="29">
        <f t="shared" ref="C1859:C1922" si="408">IFERROR(_xlfn.NUMBERVALUE(RIGHT(AH1859,1)),"")</f>
        <v>4</v>
      </c>
      <c r="D1859" s="30" t="str">
        <f t="shared" ref="D1859:D1922" si="409">IFERROR(IF(OR(V1859="Sub-Saharan Africa",V1859="Middle East &amp; North Africa"),"Africa and the Middle East",IF(V1859="Europe &amp; Central Asia","Europe and Eurasia",IF(V1859="East Asia &amp; Pacific","East and Southeast Asia",V1859))),"")</f>
        <v>Africa and the Middle East</v>
      </c>
      <c r="E1859" s="30" t="str">
        <f t="shared" ref="E1859:E1922" si="410">IFERROR(IF(X1859=0,W1859,X1859&amp;", "&amp;W1859),"")</f>
        <v>Monrovia, Liberia</v>
      </c>
      <c r="F1859" s="31">
        <f t="shared" ref="F1859:F1922" si="411">IFERROR(IF(AND(BZ1859+CA1859+CB1859+CC1859&gt;=4,BZ1859+CA1859+CB1859+CC1859&lt;=6),1,IF(AND(BZ1859+CA1859+CB1859+CC1859&gt;=7,BZ1859+CA1859+CB1859+CC1859&lt;=10),2,IF(AND(BZ1859+CA1859+CB1859+CC1859&gt;=11,BZ1859+CA1859+CB1859+CC1859&lt;=14),3,IF(AND(BZ1859+CA1859+CB1859+CC1859&gt;=15,BZ1859+CA1859+CB1859+CC1859&lt;=18),4,IF(AND(BZ1859+CA1859+CB1859+CC1859&gt;=19,BZ1859+CA1859+CB1859+CC1859&lt;=20),5,BR1859))))),"")</f>
        <v>2</v>
      </c>
      <c r="G1859" s="31">
        <f t="shared" ref="G1859:G1922" si="412">IFERROR(IF(AND(CD1859+CE1859+CF1859+CG1859&gt;=4,CD1859+CE1859+CF1859+CG1859&lt;=6),1,IF(AND(CD1859+CE1859+CF1859+CG1859&gt;=7,CD1859+CE1859+CF1859+CG1859&lt;=10),2,IF(AND(CD1859+CE1859+CF1859+CG1859&gt;=11,CD1859+CE1859+CF1859+CG1859&lt;=14),3,IF(AND(CD1859+CE1859+CF1859+CG1859&gt;=15,CD1859+CE1859+CF1859+CG1859&lt;=18),4,IF(AND(CD1859+CE1859+CF1859+CG1859&gt;=19,CD1859+CE1859+CF1859+CG1859&lt;=20),5,BS1859))))),"")</f>
        <v>2</v>
      </c>
      <c r="H1859" s="31">
        <f t="shared" ref="H1859:H1922" si="413">IFERROR(IF(AND(CH1859+CI1859+CJ1859+CK1859&gt;=4,CH1859+CI1859+CJ1859+CK1859&lt;=6),1,IF(AND(CH1859+CI1859+CJ1859+CK1859&gt;=7,CH1859+CI1859+CJ1859+CK1859&lt;=10),2,IF(AND(CH1859+CI1859+CJ1859+CK1859&gt;=11,CH1859+CI1859+CJ1859+CK1859&lt;=14),3,IF(AND(CH1859+CI1859+CJ1859+CK1859&gt;=15,CH1859+CI1859+CJ1859+CK1859&lt;=18),4,IF(AND(CH1859+CI1859+CJ1859+CK1859&gt;=19,CH1859+CI1859+CJ1859+CK1859&lt;=20),5,BT1859))))),"")</f>
        <v>3</v>
      </c>
      <c r="I1859" s="31">
        <f t="shared" ref="I1859:I1922" si="414">IFERROR(IF(AND(CL1859+CM1859+CN1859+CO1859&gt;=4,CL1859+CM1859+CN1859+CO1859&lt;=6),1,IF(AND(CL1859+CM1859+CN1859+CO1859&gt;=7,CL1859+CM1859+CN1859+CO1859&lt;=10),2,IF(AND(CL1859+CM1859+CN1859+CO1859&gt;=11,CL1859+CM1859+CN1859+CO1859&lt;=14),3,IF(AND(CL1859+CM1859+CN1859+CO1859&gt;=15,CL1859+CM1859+CN1859+CO1859&lt;=18),4,IF(AND(CL1859+CM1859+CN1859+CO1859&gt;=19,CL1859+CM1859+CN1859+CO1859&lt;=20),5,BU1859))))),"")</f>
        <v>2</v>
      </c>
      <c r="J1859" s="31">
        <f t="shared" ref="J1859:J1922" si="415">IFERROR(IF(AND(CP1859+CQ1859+CR1859+CS1859&gt;=4,CP1859+CQ1859+CR1859+CS1859&lt;=6),1,IF(AND(CP1859+CQ1859+CR1859+CS1859&gt;=7,CP1859+CQ1859+CR1859+CS1859&lt;=10),2,IF(AND(CP1859+CQ1859+CR1859+CS1859&gt;=11,CP1859+CQ1859+CR1859+CS1859&lt;=14),3,IF(AND(CP1859+CQ1859+CR1859+CS1859&gt;=15,CP1859+CQ1859+CR1859+CS1859&lt;=18),4,IF(AND(CP1859+CQ1859+CR1859+CS1859&gt;=19,CP1859+CQ1859+CR1859+CS1859&lt;=20),5,BV1859))))),"")</f>
        <v>1</v>
      </c>
      <c r="K1859" s="31">
        <f t="shared" ref="K1859:K1922" si="416">IFERROR(IF(AND(CT1859+CU1859+CV1859+CW1859&gt;=4,CT1859+CU1859+CV1859+CW1859&lt;=6),1,IF(AND(CT1859+CU1859+CV1859+CW1859&gt;=7,CT1859+CU1859+CV1859+CW1859&lt;=10),2,IF(AND(CT1859+CU1859+CV1859+CW1859&gt;=11,CT1859+CU1859+CV1859+CW1859&lt;=14),3,IF(AND(CT1859+CU1859+CV1859+CW1859&gt;=15,CT1859+CU1859+CV1859+CW1859&lt;=18),4,IF(AND(CT1859+CU1859+CV1859+CW1859&gt;=19,CT1859+CU1859+CV1859+CW1859&lt;=20),5,BW1859))))),"")</f>
        <v>2</v>
      </c>
      <c r="L1859" s="31">
        <f t="shared" ref="L1859:L1922" si="417">IFERROR(IF(AND(CX1859+CY1859+CZ1859+DA1859&gt;=4,CX1859+CY1859+CZ1859+DA1859&lt;=6),1,IF(AND(CX1859+CY1859+CZ1859+DA1859&gt;=7,CX1859+CY1859+CZ1859+DA1859&lt;=10),2,IF(AND(CX1859+CY1859+CZ1859+DA1859&gt;=11,CX1859+CY1859+CZ1859+DA1859&lt;=14),3,IF(AND(CX1859+CY1859+CZ1859+DA1859&gt;=15,CX1859+CY1859+CZ1859+DA1859&lt;=18),4,IF(AND(CX1859+CY1859+CZ1859+DA1859&gt;=19,CX1859+CY1859+CZ1859+DA1859&lt;=20),5,BX1859))))),"")</f>
        <v>1</v>
      </c>
      <c r="M1859" s="31">
        <f t="shared" ref="M1859:M1922" si="418">IFERROR(IF(AND(DB1859+DC1859+DD1859+DE1859&gt;=4,DB1859+DC1859+DD1859+DE1859&lt;=6),1,IF(AND(DB1859+DC1859+DD1859+DE1859&gt;=7,DB1859+DC1859+DD1859+DE1859&lt;=10),2,IF(AND(DB1859+DC1859+DD1859+DE1859&gt;=11,DB1859+DC1859+DD1859+DE1859&lt;=14),3,IF(AND(DB1859+DC1859+DD1859+DE1859&gt;=15,DB1859+DC1859+DD1859+DE1859&lt;=18),4,IF(AND(DB1859+DC1859+DD1859+DE1859&gt;=19,DB1859+DC1859+DD1859+DE1859&lt;=20),5,BY1859))))),"")</f>
        <v>1</v>
      </c>
      <c r="N1859" s="31">
        <f t="shared" ref="N1859:N1922" si="419">IFERROR(ROUND(AVERAGE(F1859:M1859),1),"")</f>
        <v>1.8</v>
      </c>
      <c r="O1859" s="26" t="s">
        <v>10263</v>
      </c>
      <c r="P1859" s="26" t="s">
        <v>108</v>
      </c>
      <c r="Q1859" s="27">
        <v>41038</v>
      </c>
      <c r="R1859" s="26" t="s">
        <v>166</v>
      </c>
      <c r="S1859" s="26" t="s">
        <v>217</v>
      </c>
      <c r="T1859" s="26" t="s">
        <v>175</v>
      </c>
      <c r="U1859" s="26" t="s">
        <v>112</v>
      </c>
      <c r="V1859" s="26" t="s">
        <v>169</v>
      </c>
      <c r="W1859" s="26" t="s">
        <v>3593</v>
      </c>
      <c r="X1859" s="26" t="s">
        <v>4350</v>
      </c>
      <c r="Y1859" s="26" t="s">
        <v>10251</v>
      </c>
      <c r="Z1859" s="24"/>
      <c r="AA1859" s="24"/>
      <c r="AB1859" s="26" t="s">
        <v>117</v>
      </c>
      <c r="AC1859" s="28">
        <v>8000</v>
      </c>
      <c r="AD1859" s="26" t="s">
        <v>10252</v>
      </c>
      <c r="AE1859" s="26" t="s">
        <v>595</v>
      </c>
      <c r="AF1859" s="26" t="s">
        <v>120</v>
      </c>
      <c r="AG1859" s="26" t="s">
        <v>645</v>
      </c>
      <c r="AH1859" s="26" t="s">
        <v>185</v>
      </c>
      <c r="AI1859" s="28">
        <v>8000</v>
      </c>
      <c r="AJ1859" s="24"/>
      <c r="AK1859" s="26" t="s">
        <v>10264</v>
      </c>
      <c r="AL1859" s="26" t="s">
        <v>10265</v>
      </c>
      <c r="AM1859" s="26" t="s">
        <v>10266</v>
      </c>
      <c r="AN1859" s="26" t="s">
        <v>10267</v>
      </c>
      <c r="AO1859" s="26" t="s">
        <v>10268</v>
      </c>
      <c r="AP1859" s="24"/>
      <c r="AQ1859" s="24"/>
      <c r="AR1859" s="24"/>
      <c r="AS1859" s="24"/>
      <c r="AT1859" s="26" t="s">
        <v>10269</v>
      </c>
      <c r="AU1859" s="24"/>
      <c r="AV1859" s="24"/>
      <c r="AW1859" s="28">
        <v>12973</v>
      </c>
      <c r="AX1859" s="26">
        <v>285</v>
      </c>
      <c r="AY1859" s="28">
        <v>100</v>
      </c>
      <c r="AZ1859" s="28">
        <v>100</v>
      </c>
      <c r="BA1859" s="26">
        <v>0</v>
      </c>
      <c r="BB1859" s="26" t="s">
        <v>148</v>
      </c>
      <c r="BC1859" s="26" t="s">
        <v>10257</v>
      </c>
      <c r="BD1859" s="26" t="s">
        <v>125</v>
      </c>
      <c r="BE1859" s="24"/>
      <c r="BF1859" s="24"/>
      <c r="BG1859" s="24"/>
      <c r="BH1859" s="24"/>
      <c r="BI1859" s="24"/>
      <c r="BJ1859" s="24"/>
      <c r="BK1859" s="24"/>
      <c r="BL1859" s="24"/>
      <c r="BM1859" s="24"/>
      <c r="BN1859" s="24"/>
      <c r="BO1859" s="24"/>
      <c r="BP1859" s="24"/>
      <c r="BQ1859" s="24"/>
      <c r="BR1859" s="26">
        <v>2</v>
      </c>
      <c r="BS1859" s="26">
        <v>2</v>
      </c>
      <c r="BT1859" s="26">
        <v>3</v>
      </c>
      <c r="BU1859" s="26">
        <v>2</v>
      </c>
      <c r="BV1859" s="26">
        <v>1</v>
      </c>
      <c r="BW1859" s="26">
        <v>2</v>
      </c>
      <c r="BX1859" s="26">
        <v>1</v>
      </c>
      <c r="BY1859" s="26">
        <v>1</v>
      </c>
      <c r="BZ1859" s="24"/>
      <c r="CA1859" s="24"/>
      <c r="CB1859" s="24"/>
      <c r="CC1859" s="24"/>
      <c r="CD1859" s="24"/>
      <c r="CE1859" s="24"/>
      <c r="CF1859" s="24"/>
      <c r="CG1859" s="24"/>
      <c r="CH1859" s="24"/>
      <c r="CI1859" s="24"/>
      <c r="CJ1859" s="24"/>
      <c r="CK1859" s="24"/>
      <c r="CL1859" s="24"/>
      <c r="CM1859" s="24"/>
      <c r="CN1859" s="24"/>
      <c r="CO1859" s="24"/>
      <c r="CP1859" s="24"/>
      <c r="CQ1859" s="24"/>
      <c r="CR1859" s="24"/>
      <c r="CS1859" s="24"/>
      <c r="CT1859" s="24"/>
      <c r="CU1859" s="24"/>
      <c r="CV1859" s="24"/>
      <c r="CW1859" s="24"/>
      <c r="CX1859" s="24"/>
      <c r="CY1859" s="24"/>
      <c r="CZ1859" s="24"/>
      <c r="DA1859" s="24"/>
      <c r="DB1859" s="24"/>
      <c r="DC1859" s="24"/>
      <c r="DD1859" s="24"/>
      <c r="DE1859" s="24"/>
      <c r="DF1859" s="26" t="s">
        <v>139</v>
      </c>
      <c r="DG1859" s="26" t="s">
        <v>120</v>
      </c>
      <c r="DH1859" s="26" t="s">
        <v>139</v>
      </c>
      <c r="DI1859" s="26" t="s">
        <v>139</v>
      </c>
      <c r="DJ1859" s="26" t="s">
        <v>139</v>
      </c>
      <c r="DK1859" s="26" t="s">
        <v>120</v>
      </c>
      <c r="DL1859" s="26" t="s">
        <v>139</v>
      </c>
      <c r="DM1859" s="26" t="s">
        <v>139</v>
      </c>
      <c r="DN1859" s="26" t="s">
        <v>139</v>
      </c>
      <c r="DO1859" s="26" t="s">
        <v>139</v>
      </c>
    </row>
    <row r="1860" spans="1:119" ht="20.100000000000001" customHeight="1" x14ac:dyDescent="0.25">
      <c r="A1860" s="29" t="str">
        <f t="shared" si="406"/>
        <v>Mary M. Momolu Development Foundation3</v>
      </c>
      <c r="B1860" s="29" t="str">
        <f t="shared" si="407"/>
        <v>Mary M. Momolu Development Foundation</v>
      </c>
      <c r="C1860" s="29">
        <f t="shared" si="408"/>
        <v>3</v>
      </c>
      <c r="D1860" s="30" t="str">
        <f t="shared" si="409"/>
        <v>Africa and the Middle East</v>
      </c>
      <c r="E1860" s="30" t="str">
        <f t="shared" si="410"/>
        <v>Monrovia, Liberia</v>
      </c>
      <c r="F1860" s="31">
        <f t="shared" si="411"/>
        <v>1</v>
      </c>
      <c r="G1860" s="31">
        <f t="shared" si="412"/>
        <v>1</v>
      </c>
      <c r="H1860" s="31">
        <f t="shared" si="413"/>
        <v>3</v>
      </c>
      <c r="I1860" s="31">
        <f t="shared" si="414"/>
        <v>2</v>
      </c>
      <c r="J1860" s="31">
        <f t="shared" si="415"/>
        <v>1</v>
      </c>
      <c r="K1860" s="31">
        <f t="shared" si="416"/>
        <v>2</v>
      </c>
      <c r="L1860" s="31">
        <f t="shared" si="417"/>
        <v>1</v>
      </c>
      <c r="M1860" s="31">
        <f t="shared" si="418"/>
        <v>1</v>
      </c>
      <c r="N1860" s="31">
        <f t="shared" si="419"/>
        <v>1.5</v>
      </c>
      <c r="O1860" s="26" t="s">
        <v>10270</v>
      </c>
      <c r="P1860" s="26" t="s">
        <v>108</v>
      </c>
      <c r="Q1860" s="27">
        <v>40672</v>
      </c>
      <c r="R1860" s="26" t="s">
        <v>155</v>
      </c>
      <c r="S1860" s="26" t="s">
        <v>409</v>
      </c>
      <c r="T1860" s="26" t="s">
        <v>333</v>
      </c>
      <c r="U1860" s="26" t="s">
        <v>112</v>
      </c>
      <c r="V1860" s="26" t="s">
        <v>169</v>
      </c>
      <c r="W1860" s="26" t="s">
        <v>3593</v>
      </c>
      <c r="X1860" s="26" t="s">
        <v>4350</v>
      </c>
      <c r="Y1860" s="26" t="s">
        <v>10251</v>
      </c>
      <c r="Z1860" s="24"/>
      <c r="AA1860" s="24"/>
      <c r="AB1860" s="26" t="s">
        <v>117</v>
      </c>
      <c r="AC1860" s="28">
        <v>7000</v>
      </c>
      <c r="AD1860" s="26" t="s">
        <v>10252</v>
      </c>
      <c r="AE1860" s="26" t="s">
        <v>595</v>
      </c>
      <c r="AF1860" s="26" t="s">
        <v>120</v>
      </c>
      <c r="AG1860" s="26" t="s">
        <v>645</v>
      </c>
      <c r="AH1860" s="26" t="s">
        <v>121</v>
      </c>
      <c r="AI1860" s="28">
        <v>7000</v>
      </c>
      <c r="AJ1860" s="24"/>
      <c r="AK1860" s="26" t="s">
        <v>10271</v>
      </c>
      <c r="AL1860" s="26" t="s">
        <v>10272</v>
      </c>
      <c r="AM1860" s="26" t="s">
        <v>10273</v>
      </c>
      <c r="AN1860" s="26" t="s">
        <v>10274</v>
      </c>
      <c r="AO1860" s="26" t="s">
        <v>10275</v>
      </c>
      <c r="AP1860" s="24"/>
      <c r="AQ1860" s="24"/>
      <c r="AR1860" s="24"/>
      <c r="AS1860" s="26" t="s">
        <v>10276</v>
      </c>
      <c r="AT1860" s="26" t="s">
        <v>10277</v>
      </c>
      <c r="AU1860" s="26" t="s">
        <v>10278</v>
      </c>
      <c r="AV1860" s="24"/>
      <c r="AW1860" s="28">
        <v>11550</v>
      </c>
      <c r="AX1860" s="26">
        <v>210</v>
      </c>
      <c r="AY1860" s="28">
        <v>100</v>
      </c>
      <c r="AZ1860" s="28">
        <v>75</v>
      </c>
      <c r="BA1860" s="26">
        <v>0</v>
      </c>
      <c r="BB1860" s="26" t="s">
        <v>148</v>
      </c>
      <c r="BC1860" s="26" t="s">
        <v>10257</v>
      </c>
      <c r="BD1860" s="24"/>
      <c r="BE1860" s="24"/>
      <c r="BF1860" s="24"/>
      <c r="BG1860" s="24"/>
      <c r="BH1860" s="24"/>
      <c r="BI1860" s="24"/>
      <c r="BJ1860" s="24"/>
      <c r="BK1860" s="24"/>
      <c r="BL1860" s="24"/>
      <c r="BM1860" s="24"/>
      <c r="BN1860" s="24"/>
      <c r="BO1860" s="24"/>
      <c r="BP1860" s="24"/>
      <c r="BQ1860" s="24"/>
      <c r="BR1860" s="26">
        <v>1</v>
      </c>
      <c r="BS1860" s="26">
        <v>1</v>
      </c>
      <c r="BT1860" s="26">
        <v>3</v>
      </c>
      <c r="BU1860" s="26">
        <v>2</v>
      </c>
      <c r="BV1860" s="26">
        <v>1</v>
      </c>
      <c r="BW1860" s="26">
        <v>2</v>
      </c>
      <c r="BX1860" s="26">
        <v>1</v>
      </c>
      <c r="BY1860" s="26">
        <v>1</v>
      </c>
      <c r="BZ1860" s="24"/>
      <c r="CA1860" s="24"/>
      <c r="CB1860" s="24"/>
      <c r="CC1860" s="24"/>
      <c r="CD1860" s="24"/>
      <c r="CE1860" s="24"/>
      <c r="CF1860" s="24"/>
      <c r="CG1860" s="24"/>
      <c r="CH1860" s="24"/>
      <c r="CI1860" s="24"/>
      <c r="CJ1860" s="24"/>
      <c r="CK1860" s="24"/>
      <c r="CL1860" s="24"/>
      <c r="CM1860" s="24"/>
      <c r="CN1860" s="24"/>
      <c r="CO1860" s="24"/>
      <c r="CP1860" s="24"/>
      <c r="CQ1860" s="24"/>
      <c r="CR1860" s="24"/>
      <c r="CS1860" s="24"/>
      <c r="CT1860" s="24"/>
      <c r="CU1860" s="24"/>
      <c r="CV1860" s="24"/>
      <c r="CW1860" s="24"/>
      <c r="CX1860" s="24"/>
      <c r="CY1860" s="24"/>
      <c r="CZ1860" s="24"/>
      <c r="DA1860" s="24"/>
      <c r="DB1860" s="24"/>
      <c r="DC1860" s="24"/>
      <c r="DD1860" s="24"/>
      <c r="DE1860" s="24"/>
      <c r="DF1860" s="26" t="s">
        <v>139</v>
      </c>
      <c r="DG1860" s="26" t="s">
        <v>120</v>
      </c>
      <c r="DH1860" s="26" t="s">
        <v>139</v>
      </c>
      <c r="DI1860" s="26" t="s">
        <v>139</v>
      </c>
      <c r="DJ1860" s="26" t="s">
        <v>139</v>
      </c>
      <c r="DK1860" s="26" t="s">
        <v>139</v>
      </c>
      <c r="DL1860" s="26" t="s">
        <v>139</v>
      </c>
      <c r="DM1860" s="26" t="s">
        <v>139</v>
      </c>
      <c r="DN1860" s="26" t="s">
        <v>139</v>
      </c>
      <c r="DO1860" s="26" t="s">
        <v>139</v>
      </c>
    </row>
    <row r="1861" spans="1:119" ht="20.100000000000001" customHeight="1" x14ac:dyDescent="0.25">
      <c r="A1861" s="29" t="str">
        <f t="shared" si="406"/>
        <v>Mary M. Momolu Development Foundation2</v>
      </c>
      <c r="B1861" s="29" t="str">
        <f t="shared" si="407"/>
        <v>Mary M. Momolu Development Foundation</v>
      </c>
      <c r="C1861" s="29">
        <f t="shared" si="408"/>
        <v>2</v>
      </c>
      <c r="D1861" s="30" t="str">
        <f t="shared" si="409"/>
        <v>Africa and the Middle East</v>
      </c>
      <c r="E1861" s="30" t="str">
        <f t="shared" si="410"/>
        <v>Monrovia, Liberia</v>
      </c>
      <c r="F1861" s="31">
        <f t="shared" si="411"/>
        <v>1</v>
      </c>
      <c r="G1861" s="31">
        <f t="shared" si="412"/>
        <v>1</v>
      </c>
      <c r="H1861" s="31">
        <f t="shared" si="413"/>
        <v>3</v>
      </c>
      <c r="I1861" s="31">
        <f t="shared" si="414"/>
        <v>1</v>
      </c>
      <c r="J1861" s="31">
        <f t="shared" si="415"/>
        <v>1</v>
      </c>
      <c r="K1861" s="31">
        <f t="shared" si="416"/>
        <v>2</v>
      </c>
      <c r="L1861" s="31">
        <f t="shared" si="417"/>
        <v>1</v>
      </c>
      <c r="M1861" s="31">
        <f t="shared" si="418"/>
        <v>1</v>
      </c>
      <c r="N1861" s="31">
        <f t="shared" si="419"/>
        <v>1.4</v>
      </c>
      <c r="O1861" s="26" t="s">
        <v>10279</v>
      </c>
      <c r="P1861" s="26" t="s">
        <v>108</v>
      </c>
      <c r="Q1861" s="27">
        <v>40315</v>
      </c>
      <c r="R1861" s="26" t="s">
        <v>155</v>
      </c>
      <c r="S1861" s="26" t="s">
        <v>234</v>
      </c>
      <c r="T1861" s="26" t="s">
        <v>224</v>
      </c>
      <c r="U1861" s="26" t="s">
        <v>112</v>
      </c>
      <c r="V1861" s="26" t="s">
        <v>169</v>
      </c>
      <c r="W1861" s="26" t="s">
        <v>3593</v>
      </c>
      <c r="X1861" s="26" t="s">
        <v>4350</v>
      </c>
      <c r="Y1861" s="26" t="s">
        <v>10251</v>
      </c>
      <c r="Z1861" s="24"/>
      <c r="AA1861" s="24"/>
      <c r="AB1861" s="26" t="s">
        <v>117</v>
      </c>
      <c r="AC1861" s="28">
        <v>6000</v>
      </c>
      <c r="AD1861" s="26" t="s">
        <v>10252</v>
      </c>
      <c r="AE1861" s="26" t="s">
        <v>595</v>
      </c>
      <c r="AF1861" s="26" t="s">
        <v>120</v>
      </c>
      <c r="AG1861" s="26" t="s">
        <v>645</v>
      </c>
      <c r="AH1861" s="26" t="s">
        <v>143</v>
      </c>
      <c r="AI1861" s="28">
        <v>6000</v>
      </c>
      <c r="AJ1861" s="24"/>
      <c r="AK1861" s="26" t="s">
        <v>10280</v>
      </c>
      <c r="AL1861" s="26" t="s">
        <v>10281</v>
      </c>
      <c r="AM1861" s="26" t="s">
        <v>10282</v>
      </c>
      <c r="AN1861" s="26" t="s">
        <v>10283</v>
      </c>
      <c r="AO1861" s="24"/>
      <c r="AP1861" s="24"/>
      <c r="AQ1861" s="24"/>
      <c r="AR1861" s="24"/>
      <c r="AS1861" s="24"/>
      <c r="AT1861" s="26" t="s">
        <v>10284</v>
      </c>
      <c r="AU1861" s="26" t="s">
        <v>10285</v>
      </c>
      <c r="AV1861" s="24"/>
      <c r="AW1861" s="28">
        <v>10692</v>
      </c>
      <c r="AX1861" s="26">
        <v>160</v>
      </c>
      <c r="AY1861" s="28">
        <v>100</v>
      </c>
      <c r="AZ1861" s="28">
        <v>88</v>
      </c>
      <c r="BA1861" s="26">
        <v>0</v>
      </c>
      <c r="BB1861" s="26" t="s">
        <v>148</v>
      </c>
      <c r="BC1861" s="26" t="s">
        <v>10257</v>
      </c>
      <c r="BD1861" s="24"/>
      <c r="BE1861" s="24"/>
      <c r="BF1861" s="24"/>
      <c r="BG1861" s="24"/>
      <c r="BH1861" s="24"/>
      <c r="BI1861" s="24"/>
      <c r="BJ1861" s="24"/>
      <c r="BK1861" s="24"/>
      <c r="BL1861" s="24"/>
      <c r="BM1861" s="24"/>
      <c r="BN1861" s="24"/>
      <c r="BO1861" s="24"/>
      <c r="BP1861" s="24"/>
      <c r="BQ1861" s="24"/>
      <c r="BR1861" s="26">
        <v>1</v>
      </c>
      <c r="BS1861" s="26">
        <v>1</v>
      </c>
      <c r="BT1861" s="26">
        <v>3</v>
      </c>
      <c r="BU1861" s="26">
        <v>1</v>
      </c>
      <c r="BV1861" s="26">
        <v>1</v>
      </c>
      <c r="BW1861" s="26">
        <v>2</v>
      </c>
      <c r="BX1861" s="26">
        <v>1</v>
      </c>
      <c r="BY1861" s="26">
        <v>1</v>
      </c>
      <c r="BZ1861" s="24"/>
      <c r="CA1861" s="24"/>
      <c r="CB1861" s="24"/>
      <c r="CC1861" s="24"/>
      <c r="CD1861" s="24"/>
      <c r="CE1861" s="24"/>
      <c r="CF1861" s="24"/>
      <c r="CG1861" s="24"/>
      <c r="CH1861" s="24"/>
      <c r="CI1861" s="24"/>
      <c r="CJ1861" s="24"/>
      <c r="CK1861" s="24"/>
      <c r="CL1861" s="24"/>
      <c r="CM1861" s="24"/>
      <c r="CN1861" s="24"/>
      <c r="CO1861" s="24"/>
      <c r="CP1861" s="24"/>
      <c r="CQ1861" s="24"/>
      <c r="CR1861" s="24"/>
      <c r="CS1861" s="24"/>
      <c r="CT1861" s="24"/>
      <c r="CU1861" s="24"/>
      <c r="CV1861" s="24"/>
      <c r="CW1861" s="24"/>
      <c r="CX1861" s="24"/>
      <c r="CY1861" s="24"/>
      <c r="CZ1861" s="24"/>
      <c r="DA1861" s="24"/>
      <c r="DB1861" s="24"/>
      <c r="DC1861" s="24"/>
      <c r="DD1861" s="24"/>
      <c r="DE1861" s="24"/>
      <c r="DF1861" s="26" t="s">
        <v>139</v>
      </c>
      <c r="DG1861" s="26" t="s">
        <v>139</v>
      </c>
      <c r="DH1861" s="26" t="s">
        <v>139</v>
      </c>
      <c r="DI1861" s="26" t="s">
        <v>139</v>
      </c>
      <c r="DJ1861" s="26" t="s">
        <v>139</v>
      </c>
      <c r="DK1861" s="26" t="s">
        <v>139</v>
      </c>
      <c r="DL1861" s="26" t="s">
        <v>139</v>
      </c>
      <c r="DM1861" s="26" t="s">
        <v>139</v>
      </c>
      <c r="DN1861" s="26" t="s">
        <v>139</v>
      </c>
      <c r="DO1861" s="26" t="s">
        <v>139</v>
      </c>
    </row>
    <row r="1862" spans="1:119" ht="20.100000000000001" customHeight="1" x14ac:dyDescent="0.25">
      <c r="A1862" s="29" t="str">
        <f t="shared" si="406"/>
        <v/>
      </c>
      <c r="B1862" s="29" t="str">
        <f t="shared" si="407"/>
        <v>Masoom (Innocent)</v>
      </c>
      <c r="C1862" s="29">
        <f t="shared" si="408"/>
        <v>0</v>
      </c>
      <c r="D1862" s="30" t="str">
        <f t="shared" si="409"/>
        <v>South Asia</v>
      </c>
      <c r="E1862" s="30" t="str">
        <f t="shared" si="410"/>
        <v>Mumbai, India</v>
      </c>
      <c r="F1862" s="31">
        <f t="shared" si="411"/>
        <v>0</v>
      </c>
      <c r="G1862" s="31">
        <f t="shared" si="412"/>
        <v>0</v>
      </c>
      <c r="H1862" s="31">
        <f t="shared" si="413"/>
        <v>0</v>
      </c>
      <c r="I1862" s="31">
        <f t="shared" si="414"/>
        <v>0</v>
      </c>
      <c r="J1862" s="31">
        <f t="shared" si="415"/>
        <v>0</v>
      </c>
      <c r="K1862" s="31">
        <f t="shared" si="416"/>
        <v>0</v>
      </c>
      <c r="L1862" s="31">
        <f t="shared" si="417"/>
        <v>0</v>
      </c>
      <c r="M1862" s="31">
        <f t="shared" si="418"/>
        <v>0</v>
      </c>
      <c r="N1862" s="31">
        <f t="shared" si="419"/>
        <v>0</v>
      </c>
      <c r="O1862" s="26" t="s">
        <v>10286</v>
      </c>
      <c r="P1862" s="26" t="s">
        <v>108</v>
      </c>
      <c r="Q1862" s="27">
        <v>43161</v>
      </c>
      <c r="R1862" s="24"/>
      <c r="S1862" s="24"/>
      <c r="T1862" s="26" t="s">
        <v>111</v>
      </c>
      <c r="U1862" s="24"/>
      <c r="V1862" s="26" t="s">
        <v>225</v>
      </c>
      <c r="W1862" s="26" t="s">
        <v>226</v>
      </c>
      <c r="X1862" s="26" t="s">
        <v>963</v>
      </c>
      <c r="Y1862" s="26" t="s">
        <v>10287</v>
      </c>
      <c r="Z1862" s="26" t="s">
        <v>10288</v>
      </c>
      <c r="AA1862" s="24"/>
      <c r="AB1862" s="26" t="s">
        <v>983</v>
      </c>
      <c r="AC1862" s="28">
        <v>25000</v>
      </c>
      <c r="AD1862" s="26" t="s">
        <v>10289</v>
      </c>
      <c r="AE1862" s="26" t="s">
        <v>249</v>
      </c>
      <c r="AF1862" s="26" t="s">
        <v>120</v>
      </c>
      <c r="AG1862" s="26" t="s">
        <v>528</v>
      </c>
      <c r="AH1862" s="24"/>
      <c r="AI1862" s="28">
        <v>25000</v>
      </c>
      <c r="AJ1862" s="24"/>
      <c r="AK1862" s="24"/>
      <c r="AL1862" s="24"/>
      <c r="AM1862" s="24"/>
      <c r="AN1862" s="24"/>
      <c r="AO1862" s="24"/>
      <c r="AP1862" s="24"/>
      <c r="AQ1862" s="24"/>
      <c r="AR1862" s="24"/>
      <c r="AS1862" s="24"/>
      <c r="AT1862" s="24"/>
      <c r="AU1862" s="24"/>
      <c r="AV1862" s="24"/>
      <c r="AW1862" s="28">
        <v>0</v>
      </c>
      <c r="AX1862" s="26">
        <v>0</v>
      </c>
      <c r="AY1862" s="28">
        <v>0</v>
      </c>
      <c r="AZ1862" s="28">
        <v>0</v>
      </c>
      <c r="BA1862" s="26">
        <v>0</v>
      </c>
      <c r="BB1862" s="24"/>
      <c r="BC1862" s="26" t="s">
        <v>10290</v>
      </c>
      <c r="BD1862" s="24"/>
      <c r="BE1862" s="24"/>
      <c r="BF1862" s="24"/>
      <c r="BG1862" s="24"/>
      <c r="BH1862" s="24"/>
      <c r="BI1862" s="24"/>
      <c r="BJ1862" s="24"/>
      <c r="BK1862" s="24"/>
      <c r="BL1862" s="24"/>
      <c r="BM1862" s="24"/>
      <c r="BN1862" s="24"/>
      <c r="BO1862" s="24"/>
      <c r="BP1862" s="24"/>
      <c r="BQ1862" s="24"/>
      <c r="BR1862" s="26">
        <v>0</v>
      </c>
      <c r="BS1862" s="26">
        <v>0</v>
      </c>
      <c r="BT1862" s="26">
        <v>0</v>
      </c>
      <c r="BU1862" s="26">
        <v>0</v>
      </c>
      <c r="BV1862" s="26">
        <v>0</v>
      </c>
      <c r="BW1862" s="26">
        <v>0</v>
      </c>
      <c r="BX1862" s="26">
        <v>0</v>
      </c>
      <c r="BY1862" s="26">
        <v>0</v>
      </c>
      <c r="BZ1862" s="24"/>
      <c r="CA1862" s="24"/>
      <c r="CB1862" s="24"/>
      <c r="CC1862" s="24"/>
      <c r="CD1862" s="24"/>
      <c r="CE1862" s="24"/>
      <c r="CF1862" s="24"/>
      <c r="CG1862" s="24"/>
      <c r="CH1862" s="24"/>
      <c r="CI1862" s="24"/>
      <c r="CJ1862" s="24"/>
      <c r="CK1862" s="24"/>
      <c r="CL1862" s="24"/>
      <c r="CM1862" s="24"/>
      <c r="CN1862" s="24"/>
      <c r="CO1862" s="24"/>
      <c r="CP1862" s="24"/>
      <c r="CQ1862" s="24"/>
      <c r="CR1862" s="24"/>
      <c r="CS1862" s="24"/>
      <c r="CT1862" s="24"/>
      <c r="CU1862" s="24"/>
      <c r="CV1862" s="24"/>
      <c r="CW1862" s="24"/>
      <c r="CX1862" s="24"/>
      <c r="CY1862" s="24"/>
      <c r="CZ1862" s="24"/>
      <c r="DA1862" s="24"/>
      <c r="DB1862" s="24"/>
      <c r="DC1862" s="24"/>
      <c r="DD1862" s="24"/>
      <c r="DE1862" s="24"/>
      <c r="DF1862" s="26" t="s">
        <v>139</v>
      </c>
      <c r="DG1862" s="26" t="s">
        <v>139</v>
      </c>
      <c r="DH1862" s="26" t="s">
        <v>139</v>
      </c>
      <c r="DI1862" s="26" t="s">
        <v>139</v>
      </c>
      <c r="DJ1862" s="26" t="s">
        <v>139</v>
      </c>
      <c r="DK1862" s="26" t="s">
        <v>139</v>
      </c>
      <c r="DL1862" s="26" t="s">
        <v>139</v>
      </c>
      <c r="DM1862" s="26" t="s">
        <v>139</v>
      </c>
      <c r="DN1862" s="26" t="s">
        <v>139</v>
      </c>
      <c r="DO1862" s="26" t="s">
        <v>139</v>
      </c>
    </row>
    <row r="1863" spans="1:119" ht="20.100000000000001" customHeight="1" x14ac:dyDescent="0.25">
      <c r="A1863" s="29" t="str">
        <f t="shared" si="406"/>
        <v/>
      </c>
      <c r="B1863" s="29" t="str">
        <f t="shared" si="407"/>
        <v>Masoom (Innocent)</v>
      </c>
      <c r="C1863" s="29">
        <f t="shared" si="408"/>
        <v>0</v>
      </c>
      <c r="D1863" s="30" t="str">
        <f t="shared" si="409"/>
        <v>South Asia</v>
      </c>
      <c r="E1863" s="30" t="str">
        <f t="shared" si="410"/>
        <v>Mumbai, India</v>
      </c>
      <c r="F1863" s="31">
        <f t="shared" si="411"/>
        <v>0</v>
      </c>
      <c r="G1863" s="31">
        <f t="shared" si="412"/>
        <v>0</v>
      </c>
      <c r="H1863" s="31">
        <f t="shared" si="413"/>
        <v>0</v>
      </c>
      <c r="I1863" s="31">
        <f t="shared" si="414"/>
        <v>0</v>
      </c>
      <c r="J1863" s="31">
        <f t="shared" si="415"/>
        <v>0</v>
      </c>
      <c r="K1863" s="31">
        <f t="shared" si="416"/>
        <v>0</v>
      </c>
      <c r="L1863" s="31">
        <f t="shared" si="417"/>
        <v>0</v>
      </c>
      <c r="M1863" s="31">
        <f t="shared" si="418"/>
        <v>0</v>
      </c>
      <c r="N1863" s="31">
        <f t="shared" si="419"/>
        <v>0</v>
      </c>
      <c r="O1863" s="26" t="s">
        <v>16272</v>
      </c>
      <c r="P1863" s="26" t="s">
        <v>108</v>
      </c>
      <c r="Q1863" s="27">
        <v>42375</v>
      </c>
      <c r="R1863" s="24"/>
      <c r="S1863" s="24"/>
      <c r="T1863" s="26" t="s">
        <v>157</v>
      </c>
      <c r="U1863" s="24"/>
      <c r="V1863" s="26" t="s">
        <v>225</v>
      </c>
      <c r="W1863" s="26" t="s">
        <v>226</v>
      </c>
      <c r="X1863" s="26" t="s">
        <v>963</v>
      </c>
      <c r="Y1863" s="26" t="s">
        <v>10287</v>
      </c>
      <c r="Z1863" s="26" t="s">
        <v>10288</v>
      </c>
      <c r="AA1863" s="24"/>
      <c r="AB1863" s="26" t="s">
        <v>15736</v>
      </c>
      <c r="AC1863" s="28">
        <v>1000</v>
      </c>
      <c r="AD1863" s="26" t="s">
        <v>10289</v>
      </c>
      <c r="AE1863" s="26" t="s">
        <v>249</v>
      </c>
      <c r="AF1863" s="26" t="s">
        <v>120</v>
      </c>
      <c r="AG1863" s="26" t="s">
        <v>528</v>
      </c>
      <c r="AH1863" s="24"/>
      <c r="AI1863" s="28">
        <v>1000</v>
      </c>
      <c r="AJ1863" s="24"/>
      <c r="AK1863" s="24"/>
      <c r="AL1863" s="24"/>
      <c r="AM1863" s="24"/>
      <c r="AN1863" s="24"/>
      <c r="AO1863" s="24"/>
      <c r="AP1863" s="24"/>
      <c r="AQ1863" s="24"/>
      <c r="AR1863" s="24"/>
      <c r="AS1863" s="24"/>
      <c r="AT1863" s="24"/>
      <c r="AU1863" s="24"/>
      <c r="AV1863" s="24"/>
      <c r="AW1863" s="24"/>
      <c r="AX1863" s="24"/>
      <c r="AY1863" s="24"/>
      <c r="AZ1863" s="24"/>
      <c r="BA1863" s="24"/>
      <c r="BB1863" s="24"/>
      <c r="BC1863" s="26" t="s">
        <v>10290</v>
      </c>
      <c r="BD1863" s="24"/>
      <c r="BE1863" s="24"/>
      <c r="BF1863" s="24"/>
      <c r="BG1863" s="24"/>
      <c r="BH1863" s="24"/>
      <c r="BI1863" s="24"/>
      <c r="BJ1863" s="24"/>
      <c r="BK1863" s="24"/>
      <c r="BL1863" s="24"/>
      <c r="BM1863" s="24"/>
      <c r="BN1863" s="24"/>
      <c r="BO1863" s="24"/>
      <c r="BP1863" s="24"/>
      <c r="BQ1863" s="24"/>
      <c r="BR1863" s="24"/>
      <c r="BS1863" s="24"/>
      <c r="BT1863" s="24"/>
      <c r="BU1863" s="24"/>
      <c r="BV1863" s="24"/>
      <c r="BW1863" s="24"/>
      <c r="BX1863" s="24"/>
      <c r="BY1863" s="24"/>
      <c r="BZ1863" s="24"/>
      <c r="CA1863" s="24"/>
      <c r="CB1863" s="24"/>
      <c r="CC1863" s="24"/>
      <c r="CD1863" s="24"/>
      <c r="CE1863" s="24"/>
      <c r="CF1863" s="24"/>
      <c r="CG1863" s="24"/>
      <c r="CH1863" s="24"/>
      <c r="CI1863" s="24"/>
      <c r="CJ1863" s="24"/>
      <c r="CK1863" s="24"/>
      <c r="CL1863" s="24"/>
      <c r="CM1863" s="24"/>
      <c r="CN1863" s="24"/>
      <c r="CO1863" s="24"/>
      <c r="CP1863" s="24"/>
      <c r="CQ1863" s="24"/>
      <c r="CR1863" s="24"/>
      <c r="CS1863" s="24"/>
      <c r="CT1863" s="24"/>
      <c r="CU1863" s="24"/>
      <c r="CV1863" s="24"/>
      <c r="CW1863" s="24"/>
      <c r="CX1863" s="24"/>
      <c r="CY1863" s="24"/>
      <c r="CZ1863" s="24"/>
      <c r="DA1863" s="24"/>
      <c r="DB1863" s="24"/>
      <c r="DC1863" s="24"/>
      <c r="DD1863" s="24"/>
      <c r="DE1863" s="24"/>
      <c r="DF1863" s="26" t="s">
        <v>139</v>
      </c>
      <c r="DG1863" s="26" t="s">
        <v>139</v>
      </c>
      <c r="DH1863" s="26" t="s">
        <v>139</v>
      </c>
      <c r="DI1863" s="26" t="s">
        <v>139</v>
      </c>
      <c r="DJ1863" s="26" t="s">
        <v>139</v>
      </c>
      <c r="DK1863" s="26" t="s">
        <v>139</v>
      </c>
      <c r="DL1863" s="26" t="s">
        <v>139</v>
      </c>
      <c r="DM1863" s="26" t="s">
        <v>139</v>
      </c>
      <c r="DN1863" s="26" t="s">
        <v>139</v>
      </c>
      <c r="DO1863" s="26" t="s">
        <v>139</v>
      </c>
    </row>
    <row r="1864" spans="1:119" ht="20.100000000000001" customHeight="1" x14ac:dyDescent="0.25">
      <c r="A1864" s="29" t="str">
        <f t="shared" si="406"/>
        <v>Masoom (Innocent)8</v>
      </c>
      <c r="B1864" s="29" t="str">
        <f t="shared" si="407"/>
        <v>Masoom (Innocent)</v>
      </c>
      <c r="C1864" s="29">
        <f t="shared" si="408"/>
        <v>8</v>
      </c>
      <c r="D1864" s="30" t="str">
        <f t="shared" si="409"/>
        <v>South Asia</v>
      </c>
      <c r="E1864" s="30" t="str">
        <f t="shared" si="410"/>
        <v>Mumbai, India</v>
      </c>
      <c r="F1864" s="31">
        <f t="shared" si="411"/>
        <v>4</v>
      </c>
      <c r="G1864" s="31">
        <f t="shared" si="412"/>
        <v>3</v>
      </c>
      <c r="H1864" s="31">
        <f t="shared" si="413"/>
        <v>3</v>
      </c>
      <c r="I1864" s="31">
        <f t="shared" si="414"/>
        <v>4</v>
      </c>
      <c r="J1864" s="31">
        <f t="shared" si="415"/>
        <v>4</v>
      </c>
      <c r="K1864" s="31">
        <f t="shared" si="416"/>
        <v>4</v>
      </c>
      <c r="L1864" s="31">
        <f t="shared" si="417"/>
        <v>4</v>
      </c>
      <c r="M1864" s="31">
        <f t="shared" si="418"/>
        <v>4</v>
      </c>
      <c r="N1864" s="31">
        <f t="shared" si="419"/>
        <v>3.8</v>
      </c>
      <c r="O1864" s="26" t="s">
        <v>10293</v>
      </c>
      <c r="P1864" s="26" t="s">
        <v>108</v>
      </c>
      <c r="Q1864" s="27">
        <v>42502</v>
      </c>
      <c r="R1864" s="26" t="s">
        <v>305</v>
      </c>
      <c r="S1864" s="26" t="s">
        <v>184</v>
      </c>
      <c r="T1864" s="26" t="s">
        <v>157</v>
      </c>
      <c r="U1864" s="26" t="s">
        <v>112</v>
      </c>
      <c r="V1864" s="26" t="s">
        <v>225</v>
      </c>
      <c r="W1864" s="26" t="s">
        <v>226</v>
      </c>
      <c r="X1864" s="26" t="s">
        <v>963</v>
      </c>
      <c r="Y1864" s="26" t="s">
        <v>10287</v>
      </c>
      <c r="Z1864" s="26" t="s">
        <v>10288</v>
      </c>
      <c r="AA1864" s="24"/>
      <c r="AB1864" s="26" t="s">
        <v>117</v>
      </c>
      <c r="AC1864" s="28">
        <v>20000</v>
      </c>
      <c r="AD1864" s="26" t="s">
        <v>10289</v>
      </c>
      <c r="AE1864" s="26" t="s">
        <v>249</v>
      </c>
      <c r="AF1864" s="26" t="s">
        <v>120</v>
      </c>
      <c r="AG1864" s="26" t="s">
        <v>528</v>
      </c>
      <c r="AH1864" s="26" t="s">
        <v>906</v>
      </c>
      <c r="AI1864" s="28">
        <v>20000</v>
      </c>
      <c r="AJ1864" s="26" t="s">
        <v>10294</v>
      </c>
      <c r="AK1864" s="26" t="s">
        <v>10295</v>
      </c>
      <c r="AL1864" s="26" t="s">
        <v>10296</v>
      </c>
      <c r="AM1864" s="24"/>
      <c r="AN1864" s="24"/>
      <c r="AO1864" s="24"/>
      <c r="AP1864" s="24"/>
      <c r="AQ1864" s="24"/>
      <c r="AR1864" s="26" t="s">
        <v>10297</v>
      </c>
      <c r="AS1864" s="24"/>
      <c r="AT1864" s="24"/>
      <c r="AU1864" s="24"/>
      <c r="AV1864" s="24"/>
      <c r="AW1864" s="28">
        <v>350708</v>
      </c>
      <c r="AX1864" s="26">
        <v>4323</v>
      </c>
      <c r="AY1864" s="28">
        <v>78</v>
      </c>
      <c r="AZ1864" s="28">
        <v>76</v>
      </c>
      <c r="BA1864" s="26">
        <v>0</v>
      </c>
      <c r="BB1864" s="26" t="s">
        <v>148</v>
      </c>
      <c r="BC1864" s="26" t="s">
        <v>10290</v>
      </c>
      <c r="BD1864" s="24"/>
      <c r="BE1864" s="24"/>
      <c r="BF1864" s="26" t="s">
        <v>10298</v>
      </c>
      <c r="BG1864" s="26" t="s">
        <v>226</v>
      </c>
      <c r="BH1864" s="26" t="s">
        <v>10299</v>
      </c>
      <c r="BI1864" s="26" t="s">
        <v>191</v>
      </c>
      <c r="BJ1864" s="26" t="s">
        <v>10300</v>
      </c>
      <c r="BK1864" s="26" t="s">
        <v>226</v>
      </c>
      <c r="BL1864" s="26" t="s">
        <v>10301</v>
      </c>
      <c r="BM1864" s="26" t="s">
        <v>1197</v>
      </c>
      <c r="BN1864" s="26" t="s">
        <v>10302</v>
      </c>
      <c r="BO1864" s="26" t="s">
        <v>226</v>
      </c>
      <c r="BP1864" s="24"/>
      <c r="BQ1864" s="24"/>
      <c r="BR1864" s="26">
        <v>4</v>
      </c>
      <c r="BS1864" s="26">
        <v>3</v>
      </c>
      <c r="BT1864" s="26">
        <v>3</v>
      </c>
      <c r="BU1864" s="26">
        <v>4</v>
      </c>
      <c r="BV1864" s="26">
        <v>4</v>
      </c>
      <c r="BW1864" s="26">
        <v>4</v>
      </c>
      <c r="BX1864" s="26">
        <v>4</v>
      </c>
      <c r="BY1864" s="26">
        <v>4</v>
      </c>
      <c r="BZ1864" s="24"/>
      <c r="CA1864" s="24"/>
      <c r="CB1864" s="24"/>
      <c r="CC1864" s="24"/>
      <c r="CD1864" s="24"/>
      <c r="CE1864" s="24"/>
      <c r="CF1864" s="24"/>
      <c r="CG1864" s="24"/>
      <c r="CH1864" s="24"/>
      <c r="CI1864" s="24"/>
      <c r="CJ1864" s="24"/>
      <c r="CK1864" s="24"/>
      <c r="CL1864" s="24"/>
      <c r="CM1864" s="24"/>
      <c r="CN1864" s="24"/>
      <c r="CO1864" s="24"/>
      <c r="CP1864" s="24"/>
      <c r="CQ1864" s="24"/>
      <c r="CR1864" s="24"/>
      <c r="CS1864" s="24"/>
      <c r="CT1864" s="24"/>
      <c r="CU1864" s="24"/>
      <c r="CV1864" s="24"/>
      <c r="CW1864" s="24"/>
      <c r="CX1864" s="24"/>
      <c r="CY1864" s="24"/>
      <c r="CZ1864" s="24"/>
      <c r="DA1864" s="24"/>
      <c r="DB1864" s="24"/>
      <c r="DC1864" s="24"/>
      <c r="DD1864" s="24"/>
      <c r="DE1864" s="24"/>
      <c r="DF1864" s="26" t="s">
        <v>139</v>
      </c>
      <c r="DG1864" s="26" t="s">
        <v>120</v>
      </c>
      <c r="DH1864" s="26" t="s">
        <v>139</v>
      </c>
      <c r="DI1864" s="26" t="s">
        <v>139</v>
      </c>
      <c r="DJ1864" s="26" t="s">
        <v>139</v>
      </c>
      <c r="DK1864" s="26" t="s">
        <v>139</v>
      </c>
      <c r="DL1864" s="26" t="s">
        <v>139</v>
      </c>
      <c r="DM1864" s="26" t="s">
        <v>139</v>
      </c>
      <c r="DN1864" s="26" t="s">
        <v>139</v>
      </c>
      <c r="DO1864" s="26" t="s">
        <v>139</v>
      </c>
    </row>
    <row r="1865" spans="1:119" ht="20.100000000000001" customHeight="1" x14ac:dyDescent="0.25">
      <c r="A1865" s="29" t="str">
        <f t="shared" si="406"/>
        <v>Masoom (Innocent)8</v>
      </c>
      <c r="B1865" s="29" t="str">
        <f t="shared" si="407"/>
        <v>Masoom (Innocent)</v>
      </c>
      <c r="C1865" s="29">
        <f t="shared" si="408"/>
        <v>8</v>
      </c>
      <c r="D1865" s="30" t="str">
        <f t="shared" si="409"/>
        <v>South Asia</v>
      </c>
      <c r="E1865" s="30" t="str">
        <f t="shared" si="410"/>
        <v>Mumbai, India</v>
      </c>
      <c r="F1865" s="31">
        <f t="shared" si="411"/>
        <v>0</v>
      </c>
      <c r="G1865" s="31">
        <f t="shared" si="412"/>
        <v>0</v>
      </c>
      <c r="H1865" s="31">
        <f t="shared" si="413"/>
        <v>0</v>
      </c>
      <c r="I1865" s="31">
        <f t="shared" si="414"/>
        <v>0</v>
      </c>
      <c r="J1865" s="31">
        <f t="shared" si="415"/>
        <v>0</v>
      </c>
      <c r="K1865" s="31">
        <f t="shared" si="416"/>
        <v>0</v>
      </c>
      <c r="L1865" s="31">
        <f t="shared" si="417"/>
        <v>0</v>
      </c>
      <c r="M1865" s="31">
        <f t="shared" si="418"/>
        <v>0</v>
      </c>
      <c r="N1865" s="31">
        <f t="shared" si="419"/>
        <v>0</v>
      </c>
      <c r="O1865" s="26" t="s">
        <v>10291</v>
      </c>
      <c r="P1865" s="26" t="s">
        <v>108</v>
      </c>
      <c r="Q1865" s="27">
        <v>42422</v>
      </c>
      <c r="R1865" s="26" t="s">
        <v>305</v>
      </c>
      <c r="S1865" s="24"/>
      <c r="T1865" s="26" t="s">
        <v>157</v>
      </c>
      <c r="U1865" s="24"/>
      <c r="V1865" s="26" t="s">
        <v>225</v>
      </c>
      <c r="W1865" s="26" t="s">
        <v>226</v>
      </c>
      <c r="X1865" s="26" t="s">
        <v>963</v>
      </c>
      <c r="Y1865" s="26" t="s">
        <v>10287</v>
      </c>
      <c r="Z1865" s="26" t="s">
        <v>10288</v>
      </c>
      <c r="AA1865" s="24"/>
      <c r="AB1865" s="26" t="s">
        <v>228</v>
      </c>
      <c r="AC1865" s="28">
        <v>30000</v>
      </c>
      <c r="AD1865" s="26" t="s">
        <v>10289</v>
      </c>
      <c r="AE1865" s="26" t="s">
        <v>249</v>
      </c>
      <c r="AF1865" s="26" t="s">
        <v>120</v>
      </c>
      <c r="AG1865" s="26" t="s">
        <v>528</v>
      </c>
      <c r="AH1865" s="26" t="s">
        <v>906</v>
      </c>
      <c r="AI1865" s="28">
        <v>30000</v>
      </c>
      <c r="AJ1865" s="24"/>
      <c r="AK1865" s="24"/>
      <c r="AL1865" s="24"/>
      <c r="AM1865" s="26" t="s">
        <v>10292</v>
      </c>
      <c r="AN1865" s="24"/>
      <c r="AO1865" s="24"/>
      <c r="AP1865" s="24"/>
      <c r="AQ1865" s="24"/>
      <c r="AR1865" s="24"/>
      <c r="AS1865" s="24"/>
      <c r="AT1865" s="24"/>
      <c r="AU1865" s="24"/>
      <c r="AV1865" s="24"/>
      <c r="AW1865" s="28">
        <v>30000</v>
      </c>
      <c r="AX1865" s="26">
        <v>2250</v>
      </c>
      <c r="AY1865" s="24"/>
      <c r="AZ1865" s="24"/>
      <c r="BA1865" s="24"/>
      <c r="BB1865" s="24"/>
      <c r="BC1865" s="26" t="s">
        <v>10290</v>
      </c>
      <c r="BD1865" s="24"/>
      <c r="BE1865" s="24"/>
      <c r="BF1865" s="24"/>
      <c r="BG1865" s="24"/>
      <c r="BH1865" s="24"/>
      <c r="BI1865" s="24"/>
      <c r="BJ1865" s="24"/>
      <c r="BK1865" s="24"/>
      <c r="BL1865" s="24"/>
      <c r="BM1865" s="24"/>
      <c r="BN1865" s="24"/>
      <c r="BO1865" s="24"/>
      <c r="BP1865" s="24"/>
      <c r="BQ1865" s="24"/>
      <c r="BR1865" s="24"/>
      <c r="BS1865" s="24"/>
      <c r="BT1865" s="24"/>
      <c r="BU1865" s="24"/>
      <c r="BV1865" s="24"/>
      <c r="BW1865" s="24"/>
      <c r="BX1865" s="24"/>
      <c r="BY1865" s="24"/>
      <c r="BZ1865" s="24"/>
      <c r="CA1865" s="24"/>
      <c r="CB1865" s="24"/>
      <c r="CC1865" s="24"/>
      <c r="CD1865" s="24"/>
      <c r="CE1865" s="24"/>
      <c r="CF1865" s="24"/>
      <c r="CG1865" s="24"/>
      <c r="CH1865" s="24"/>
      <c r="CI1865" s="24"/>
      <c r="CJ1865" s="24"/>
      <c r="CK1865" s="24"/>
      <c r="CL1865" s="24"/>
      <c r="CM1865" s="24"/>
      <c r="CN1865" s="24"/>
      <c r="CO1865" s="24"/>
      <c r="CP1865" s="24"/>
      <c r="CQ1865" s="24"/>
      <c r="CR1865" s="24"/>
      <c r="CS1865" s="24"/>
      <c r="CT1865" s="24"/>
      <c r="CU1865" s="24"/>
      <c r="CV1865" s="24"/>
      <c r="CW1865" s="24"/>
      <c r="CX1865" s="24"/>
      <c r="CY1865" s="24"/>
      <c r="CZ1865" s="24"/>
      <c r="DA1865" s="24"/>
      <c r="DB1865" s="24"/>
      <c r="DC1865" s="24"/>
      <c r="DD1865" s="24"/>
      <c r="DE1865" s="24"/>
      <c r="DF1865" s="26" t="s">
        <v>139</v>
      </c>
      <c r="DG1865" s="26" t="s">
        <v>139</v>
      </c>
      <c r="DH1865" s="26" t="s">
        <v>139</v>
      </c>
      <c r="DI1865" s="26" t="s">
        <v>139</v>
      </c>
      <c r="DJ1865" s="26" t="s">
        <v>139</v>
      </c>
      <c r="DK1865" s="26" t="s">
        <v>139</v>
      </c>
      <c r="DL1865" s="26" t="s">
        <v>139</v>
      </c>
      <c r="DM1865" s="26" t="s">
        <v>139</v>
      </c>
      <c r="DN1865" s="26" t="s">
        <v>139</v>
      </c>
      <c r="DO1865" s="26" t="s">
        <v>139</v>
      </c>
    </row>
    <row r="1866" spans="1:119" ht="20.100000000000001" customHeight="1" x14ac:dyDescent="0.25">
      <c r="A1866" s="29" t="str">
        <f t="shared" si="406"/>
        <v/>
      </c>
      <c r="B1866" s="29" t="str">
        <f t="shared" si="407"/>
        <v>Masoom (Innocent)</v>
      </c>
      <c r="C1866" s="29">
        <f t="shared" si="408"/>
        <v>0</v>
      </c>
      <c r="D1866" s="30" t="str">
        <f t="shared" si="409"/>
        <v>South Asia</v>
      </c>
      <c r="E1866" s="30" t="str">
        <f t="shared" si="410"/>
        <v>Mumbai, India</v>
      </c>
      <c r="F1866" s="31">
        <f t="shared" si="411"/>
        <v>0</v>
      </c>
      <c r="G1866" s="31">
        <f t="shared" si="412"/>
        <v>0</v>
      </c>
      <c r="H1866" s="31">
        <f t="shared" si="413"/>
        <v>0</v>
      </c>
      <c r="I1866" s="31">
        <f t="shared" si="414"/>
        <v>0</v>
      </c>
      <c r="J1866" s="31">
        <f t="shared" si="415"/>
        <v>0</v>
      </c>
      <c r="K1866" s="31">
        <f t="shared" si="416"/>
        <v>0</v>
      </c>
      <c r="L1866" s="31">
        <f t="shared" si="417"/>
        <v>0</v>
      </c>
      <c r="M1866" s="31">
        <f t="shared" si="418"/>
        <v>0</v>
      </c>
      <c r="N1866" s="31">
        <f t="shared" si="419"/>
        <v>0</v>
      </c>
      <c r="O1866" s="26" t="s">
        <v>16273</v>
      </c>
      <c r="P1866" s="26" t="s">
        <v>108</v>
      </c>
      <c r="Q1866" s="27">
        <v>42130</v>
      </c>
      <c r="R1866" s="24"/>
      <c r="S1866" s="24"/>
      <c r="T1866" s="26" t="s">
        <v>278</v>
      </c>
      <c r="U1866" s="24"/>
      <c r="V1866" s="26" t="s">
        <v>225</v>
      </c>
      <c r="W1866" s="26" t="s">
        <v>226</v>
      </c>
      <c r="X1866" s="26" t="s">
        <v>963</v>
      </c>
      <c r="Y1866" s="26" t="s">
        <v>10287</v>
      </c>
      <c r="Z1866" s="26" t="s">
        <v>10288</v>
      </c>
      <c r="AA1866" s="24"/>
      <c r="AB1866" s="26" t="s">
        <v>15736</v>
      </c>
      <c r="AC1866" s="28">
        <v>2700</v>
      </c>
      <c r="AD1866" s="26" t="s">
        <v>10289</v>
      </c>
      <c r="AE1866" s="26" t="s">
        <v>249</v>
      </c>
      <c r="AF1866" s="26" t="s">
        <v>120</v>
      </c>
      <c r="AG1866" s="26" t="s">
        <v>528</v>
      </c>
      <c r="AH1866" s="24"/>
      <c r="AI1866" s="28">
        <v>2700</v>
      </c>
      <c r="AJ1866" s="24"/>
      <c r="AK1866" s="24"/>
      <c r="AL1866" s="24"/>
      <c r="AM1866" s="24"/>
      <c r="AN1866" s="24"/>
      <c r="AO1866" s="24"/>
      <c r="AP1866" s="24"/>
      <c r="AQ1866" s="24"/>
      <c r="AR1866" s="24"/>
      <c r="AS1866" s="24"/>
      <c r="AT1866" s="24"/>
      <c r="AU1866" s="24"/>
      <c r="AV1866" s="24"/>
      <c r="AW1866" s="24"/>
      <c r="AX1866" s="24"/>
      <c r="AY1866" s="24"/>
      <c r="AZ1866" s="24"/>
      <c r="BA1866" s="24"/>
      <c r="BB1866" s="24"/>
      <c r="BC1866" s="26" t="s">
        <v>10290</v>
      </c>
      <c r="BD1866" s="24"/>
      <c r="BE1866" s="24"/>
      <c r="BF1866" s="24"/>
      <c r="BG1866" s="24"/>
      <c r="BH1866" s="24"/>
      <c r="BI1866" s="24"/>
      <c r="BJ1866" s="24"/>
      <c r="BK1866" s="24"/>
      <c r="BL1866" s="24"/>
      <c r="BM1866" s="24"/>
      <c r="BN1866" s="24"/>
      <c r="BO1866" s="24"/>
      <c r="BP1866" s="24"/>
      <c r="BQ1866" s="24"/>
      <c r="BR1866" s="24"/>
      <c r="BS1866" s="24"/>
      <c r="BT1866" s="24"/>
      <c r="BU1866" s="24"/>
      <c r="BV1866" s="24"/>
      <c r="BW1866" s="24"/>
      <c r="BX1866" s="24"/>
      <c r="BY1866" s="24"/>
      <c r="BZ1866" s="24"/>
      <c r="CA1866" s="24"/>
      <c r="CB1866" s="24"/>
      <c r="CC1866" s="24"/>
      <c r="CD1866" s="24"/>
      <c r="CE1866" s="24"/>
      <c r="CF1866" s="24"/>
      <c r="CG1866" s="24"/>
      <c r="CH1866" s="24"/>
      <c r="CI1866" s="24"/>
      <c r="CJ1866" s="24"/>
      <c r="CK1866" s="24"/>
      <c r="CL1866" s="24"/>
      <c r="CM1866" s="24"/>
      <c r="CN1866" s="24"/>
      <c r="CO1866" s="24"/>
      <c r="CP1866" s="24"/>
      <c r="CQ1866" s="24"/>
      <c r="CR1866" s="24"/>
      <c r="CS1866" s="24"/>
      <c r="CT1866" s="24"/>
      <c r="CU1866" s="24"/>
      <c r="CV1866" s="24"/>
      <c r="CW1866" s="24"/>
      <c r="CX1866" s="24"/>
      <c r="CY1866" s="24"/>
      <c r="CZ1866" s="24"/>
      <c r="DA1866" s="24"/>
      <c r="DB1866" s="24"/>
      <c r="DC1866" s="24"/>
      <c r="DD1866" s="24"/>
      <c r="DE1866" s="24"/>
      <c r="DF1866" s="26" t="s">
        <v>139</v>
      </c>
      <c r="DG1866" s="26" t="s">
        <v>139</v>
      </c>
      <c r="DH1866" s="26" t="s">
        <v>139</v>
      </c>
      <c r="DI1866" s="26" t="s">
        <v>139</v>
      </c>
      <c r="DJ1866" s="26" t="s">
        <v>139</v>
      </c>
      <c r="DK1866" s="26" t="s">
        <v>139</v>
      </c>
      <c r="DL1866" s="26" t="s">
        <v>139</v>
      </c>
      <c r="DM1866" s="26" t="s">
        <v>139</v>
      </c>
      <c r="DN1866" s="26" t="s">
        <v>139</v>
      </c>
      <c r="DO1866" s="26" t="s">
        <v>139</v>
      </c>
    </row>
    <row r="1867" spans="1:119" ht="20.100000000000001" customHeight="1" x14ac:dyDescent="0.25">
      <c r="A1867" s="29" t="str">
        <f t="shared" si="406"/>
        <v/>
      </c>
      <c r="B1867" s="29" t="str">
        <f t="shared" si="407"/>
        <v>Masoom (Innocent)</v>
      </c>
      <c r="C1867" s="29">
        <f t="shared" si="408"/>
        <v>0</v>
      </c>
      <c r="D1867" s="30" t="str">
        <f t="shared" si="409"/>
        <v>South Asia</v>
      </c>
      <c r="E1867" s="30" t="str">
        <f t="shared" si="410"/>
        <v>Mumbai, India</v>
      </c>
      <c r="F1867" s="31">
        <f t="shared" si="411"/>
        <v>0</v>
      </c>
      <c r="G1867" s="31">
        <f t="shared" si="412"/>
        <v>0</v>
      </c>
      <c r="H1867" s="31">
        <f t="shared" si="413"/>
        <v>0</v>
      </c>
      <c r="I1867" s="31">
        <f t="shared" si="414"/>
        <v>0</v>
      </c>
      <c r="J1867" s="31">
        <f t="shared" si="415"/>
        <v>0</v>
      </c>
      <c r="K1867" s="31">
        <f t="shared" si="416"/>
        <v>0</v>
      </c>
      <c r="L1867" s="31">
        <f t="shared" si="417"/>
        <v>0</v>
      </c>
      <c r="M1867" s="31">
        <f t="shared" si="418"/>
        <v>0</v>
      </c>
      <c r="N1867" s="31">
        <f t="shared" si="419"/>
        <v>0</v>
      </c>
      <c r="O1867" s="26" t="s">
        <v>16274</v>
      </c>
      <c r="P1867" s="26" t="s">
        <v>108</v>
      </c>
      <c r="Q1867" s="27">
        <v>41901</v>
      </c>
      <c r="R1867" s="24"/>
      <c r="S1867" s="24"/>
      <c r="T1867" s="26" t="s">
        <v>278</v>
      </c>
      <c r="U1867" s="24"/>
      <c r="V1867" s="26" t="s">
        <v>225</v>
      </c>
      <c r="W1867" s="26" t="s">
        <v>226</v>
      </c>
      <c r="X1867" s="26" t="s">
        <v>963</v>
      </c>
      <c r="Y1867" s="26" t="s">
        <v>10287</v>
      </c>
      <c r="Z1867" s="26" t="s">
        <v>10288</v>
      </c>
      <c r="AA1867" s="24"/>
      <c r="AB1867" s="26" t="s">
        <v>15736</v>
      </c>
      <c r="AC1867" s="28">
        <v>900</v>
      </c>
      <c r="AD1867" s="26" t="s">
        <v>10289</v>
      </c>
      <c r="AE1867" s="26" t="s">
        <v>249</v>
      </c>
      <c r="AF1867" s="26" t="s">
        <v>120</v>
      </c>
      <c r="AG1867" s="26" t="s">
        <v>528</v>
      </c>
      <c r="AH1867" s="24"/>
      <c r="AI1867" s="28">
        <v>900</v>
      </c>
      <c r="AJ1867" s="24"/>
      <c r="AK1867" s="24"/>
      <c r="AL1867" s="24"/>
      <c r="AM1867" s="24"/>
      <c r="AN1867" s="24"/>
      <c r="AO1867" s="24"/>
      <c r="AP1867" s="24"/>
      <c r="AQ1867" s="24"/>
      <c r="AR1867" s="24"/>
      <c r="AS1867" s="24"/>
      <c r="AT1867" s="24"/>
      <c r="AU1867" s="24"/>
      <c r="AV1867" s="24"/>
      <c r="AW1867" s="24"/>
      <c r="AX1867" s="24"/>
      <c r="AY1867" s="24"/>
      <c r="AZ1867" s="24"/>
      <c r="BA1867" s="24"/>
      <c r="BB1867" s="24"/>
      <c r="BC1867" s="26" t="s">
        <v>10290</v>
      </c>
      <c r="BD1867" s="24"/>
      <c r="BE1867" s="24"/>
      <c r="BF1867" s="24"/>
      <c r="BG1867" s="24"/>
      <c r="BH1867" s="24"/>
      <c r="BI1867" s="24"/>
      <c r="BJ1867" s="24"/>
      <c r="BK1867" s="24"/>
      <c r="BL1867" s="24"/>
      <c r="BM1867" s="24"/>
      <c r="BN1867" s="24"/>
      <c r="BO1867" s="24"/>
      <c r="BP1867" s="24"/>
      <c r="BQ1867" s="24"/>
      <c r="BR1867" s="24"/>
      <c r="BS1867" s="24"/>
      <c r="BT1867" s="24"/>
      <c r="BU1867" s="24"/>
      <c r="BV1867" s="24"/>
      <c r="BW1867" s="24"/>
      <c r="BX1867" s="24"/>
      <c r="BY1867" s="24"/>
      <c r="BZ1867" s="24"/>
      <c r="CA1867" s="24"/>
      <c r="CB1867" s="24"/>
      <c r="CC1867" s="24"/>
      <c r="CD1867" s="24"/>
      <c r="CE1867" s="24"/>
      <c r="CF1867" s="24"/>
      <c r="CG1867" s="24"/>
      <c r="CH1867" s="24"/>
      <c r="CI1867" s="24"/>
      <c r="CJ1867" s="24"/>
      <c r="CK1867" s="24"/>
      <c r="CL1867" s="24"/>
      <c r="CM1867" s="24"/>
      <c r="CN1867" s="24"/>
      <c r="CO1867" s="24"/>
      <c r="CP1867" s="24"/>
      <c r="CQ1867" s="24"/>
      <c r="CR1867" s="24"/>
      <c r="CS1867" s="24"/>
      <c r="CT1867" s="24"/>
      <c r="CU1867" s="24"/>
      <c r="CV1867" s="24"/>
      <c r="CW1867" s="24"/>
      <c r="CX1867" s="24"/>
      <c r="CY1867" s="24"/>
      <c r="CZ1867" s="24"/>
      <c r="DA1867" s="24"/>
      <c r="DB1867" s="24"/>
      <c r="DC1867" s="24"/>
      <c r="DD1867" s="24"/>
      <c r="DE1867" s="24"/>
      <c r="DF1867" s="26" t="s">
        <v>139</v>
      </c>
      <c r="DG1867" s="26" t="s">
        <v>139</v>
      </c>
      <c r="DH1867" s="26" t="s">
        <v>139</v>
      </c>
      <c r="DI1867" s="26" t="s">
        <v>139</v>
      </c>
      <c r="DJ1867" s="26" t="s">
        <v>139</v>
      </c>
      <c r="DK1867" s="26" t="s">
        <v>139</v>
      </c>
      <c r="DL1867" s="26" t="s">
        <v>139</v>
      </c>
      <c r="DM1867" s="26" t="s">
        <v>139</v>
      </c>
      <c r="DN1867" s="26" t="s">
        <v>139</v>
      </c>
      <c r="DO1867" s="26" t="s">
        <v>139</v>
      </c>
    </row>
    <row r="1868" spans="1:119" ht="20.100000000000001" customHeight="1" x14ac:dyDescent="0.25">
      <c r="A1868" s="29" t="str">
        <f t="shared" si="406"/>
        <v>Masoom (Innocent)7</v>
      </c>
      <c r="B1868" s="29" t="str">
        <f t="shared" si="407"/>
        <v>Masoom (Innocent)</v>
      </c>
      <c r="C1868" s="29">
        <f t="shared" si="408"/>
        <v>7</v>
      </c>
      <c r="D1868" s="30" t="str">
        <f t="shared" si="409"/>
        <v>South Asia</v>
      </c>
      <c r="E1868" s="30" t="str">
        <f t="shared" si="410"/>
        <v>Mumbai, India</v>
      </c>
      <c r="F1868" s="31">
        <f t="shared" si="411"/>
        <v>4</v>
      </c>
      <c r="G1868" s="31">
        <f t="shared" si="412"/>
        <v>3</v>
      </c>
      <c r="H1868" s="31">
        <f t="shared" si="413"/>
        <v>2</v>
      </c>
      <c r="I1868" s="31">
        <f t="shared" si="414"/>
        <v>4</v>
      </c>
      <c r="J1868" s="31">
        <f t="shared" si="415"/>
        <v>4</v>
      </c>
      <c r="K1868" s="31">
        <f t="shared" si="416"/>
        <v>4</v>
      </c>
      <c r="L1868" s="31">
        <f t="shared" si="417"/>
        <v>4</v>
      </c>
      <c r="M1868" s="31">
        <f t="shared" si="418"/>
        <v>4</v>
      </c>
      <c r="N1868" s="31">
        <f t="shared" si="419"/>
        <v>3.6</v>
      </c>
      <c r="O1868" s="26" t="s">
        <v>10303</v>
      </c>
      <c r="P1868" s="26" t="s">
        <v>108</v>
      </c>
      <c r="Q1868" s="27">
        <v>42129</v>
      </c>
      <c r="R1868" s="26" t="s">
        <v>166</v>
      </c>
      <c r="S1868" s="26" t="s">
        <v>277</v>
      </c>
      <c r="T1868" s="26" t="s">
        <v>278</v>
      </c>
      <c r="U1868" s="26" t="s">
        <v>112</v>
      </c>
      <c r="V1868" s="26" t="s">
        <v>225</v>
      </c>
      <c r="W1868" s="26" t="s">
        <v>226</v>
      </c>
      <c r="X1868" s="26" t="s">
        <v>963</v>
      </c>
      <c r="Y1868" s="26" t="s">
        <v>10287</v>
      </c>
      <c r="Z1868" s="26" t="s">
        <v>10288</v>
      </c>
      <c r="AA1868" s="24"/>
      <c r="AB1868" s="26" t="s">
        <v>117</v>
      </c>
      <c r="AC1868" s="28">
        <v>10000</v>
      </c>
      <c r="AD1868" s="26" t="s">
        <v>10289</v>
      </c>
      <c r="AE1868" s="26" t="s">
        <v>249</v>
      </c>
      <c r="AF1868" s="26" t="s">
        <v>120</v>
      </c>
      <c r="AG1868" s="26" t="s">
        <v>528</v>
      </c>
      <c r="AH1868" s="26" t="s">
        <v>235</v>
      </c>
      <c r="AI1868" s="28">
        <v>10000</v>
      </c>
      <c r="AJ1868" s="26" t="s">
        <v>10294</v>
      </c>
      <c r="AK1868" s="26" t="s">
        <v>10304</v>
      </c>
      <c r="AL1868" s="26" t="s">
        <v>10296</v>
      </c>
      <c r="AM1868" s="24"/>
      <c r="AN1868" s="24"/>
      <c r="AO1868" s="24"/>
      <c r="AP1868" s="24"/>
      <c r="AQ1868" s="26" t="s">
        <v>10305</v>
      </c>
      <c r="AR1868" s="24"/>
      <c r="AS1868" s="24"/>
      <c r="AT1868" s="24"/>
      <c r="AU1868" s="26" t="s">
        <v>10306</v>
      </c>
      <c r="AV1868" s="24"/>
      <c r="AW1868" s="28">
        <v>326176</v>
      </c>
      <c r="AX1868" s="26">
        <v>2250</v>
      </c>
      <c r="AY1868" s="28">
        <v>84</v>
      </c>
      <c r="AZ1868" s="28">
        <v>76</v>
      </c>
      <c r="BA1868" s="26">
        <v>0</v>
      </c>
      <c r="BB1868" s="26" t="s">
        <v>148</v>
      </c>
      <c r="BC1868" s="26" t="s">
        <v>10290</v>
      </c>
      <c r="BD1868" s="26" t="s">
        <v>378</v>
      </c>
      <c r="BE1868" s="26" t="s">
        <v>10307</v>
      </c>
      <c r="BF1868" s="26" t="s">
        <v>10308</v>
      </c>
      <c r="BG1868" s="26" t="s">
        <v>226</v>
      </c>
      <c r="BH1868" s="26" t="s">
        <v>10298</v>
      </c>
      <c r="BI1868" s="26" t="s">
        <v>226</v>
      </c>
      <c r="BJ1868" s="26" t="s">
        <v>10309</v>
      </c>
      <c r="BK1868" s="26" t="s">
        <v>191</v>
      </c>
      <c r="BL1868" s="26" t="s">
        <v>10301</v>
      </c>
      <c r="BM1868" s="26" t="s">
        <v>1197</v>
      </c>
      <c r="BN1868" s="26" t="s">
        <v>10302</v>
      </c>
      <c r="BO1868" s="26" t="s">
        <v>226</v>
      </c>
      <c r="BP1868" s="24"/>
      <c r="BQ1868" s="24"/>
      <c r="BR1868" s="26">
        <v>4</v>
      </c>
      <c r="BS1868" s="26">
        <v>3</v>
      </c>
      <c r="BT1868" s="26">
        <v>2</v>
      </c>
      <c r="BU1868" s="26">
        <v>4</v>
      </c>
      <c r="BV1868" s="26">
        <v>4</v>
      </c>
      <c r="BW1868" s="26">
        <v>4</v>
      </c>
      <c r="BX1868" s="26">
        <v>4</v>
      </c>
      <c r="BY1868" s="26">
        <v>4</v>
      </c>
      <c r="BZ1868" s="24"/>
      <c r="CA1868" s="24"/>
      <c r="CB1868" s="24"/>
      <c r="CC1868" s="24"/>
      <c r="CD1868" s="24"/>
      <c r="CE1868" s="24"/>
      <c r="CF1868" s="24"/>
      <c r="CG1868" s="24"/>
      <c r="CH1868" s="24"/>
      <c r="CI1868" s="24"/>
      <c r="CJ1868" s="24"/>
      <c r="CK1868" s="24"/>
      <c r="CL1868" s="24"/>
      <c r="CM1868" s="24"/>
      <c r="CN1868" s="24"/>
      <c r="CO1868" s="24"/>
      <c r="CP1868" s="24"/>
      <c r="CQ1868" s="24"/>
      <c r="CR1868" s="24"/>
      <c r="CS1868" s="24"/>
      <c r="CT1868" s="24"/>
      <c r="CU1868" s="24"/>
      <c r="CV1868" s="24"/>
      <c r="CW1868" s="24"/>
      <c r="CX1868" s="24"/>
      <c r="CY1868" s="24"/>
      <c r="CZ1868" s="24"/>
      <c r="DA1868" s="24"/>
      <c r="DB1868" s="24"/>
      <c r="DC1868" s="24"/>
      <c r="DD1868" s="24"/>
      <c r="DE1868" s="24"/>
      <c r="DF1868" s="26" t="s">
        <v>120</v>
      </c>
      <c r="DG1868" s="26" t="s">
        <v>120</v>
      </c>
      <c r="DH1868" s="26" t="s">
        <v>139</v>
      </c>
      <c r="DI1868" s="26" t="s">
        <v>139</v>
      </c>
      <c r="DJ1868" s="26" t="s">
        <v>139</v>
      </c>
      <c r="DK1868" s="26" t="s">
        <v>139</v>
      </c>
      <c r="DL1868" s="26" t="s">
        <v>139</v>
      </c>
      <c r="DM1868" s="26" t="s">
        <v>139</v>
      </c>
      <c r="DN1868" s="26" t="s">
        <v>139</v>
      </c>
      <c r="DO1868" s="26" t="s">
        <v>139</v>
      </c>
    </row>
    <row r="1869" spans="1:119" ht="20.100000000000001" customHeight="1" x14ac:dyDescent="0.25">
      <c r="A1869" s="29" t="str">
        <f t="shared" si="406"/>
        <v/>
      </c>
      <c r="B1869" s="29" t="str">
        <f t="shared" si="407"/>
        <v>Masoom (Innocent)</v>
      </c>
      <c r="C1869" s="29">
        <f t="shared" si="408"/>
        <v>0</v>
      </c>
      <c r="D1869" s="30" t="str">
        <f t="shared" si="409"/>
        <v>South Asia</v>
      </c>
      <c r="E1869" s="30" t="str">
        <f t="shared" si="410"/>
        <v>Mumbai, India</v>
      </c>
      <c r="F1869" s="31">
        <f t="shared" si="411"/>
        <v>0</v>
      </c>
      <c r="G1869" s="31">
        <f t="shared" si="412"/>
        <v>0</v>
      </c>
      <c r="H1869" s="31">
        <f t="shared" si="413"/>
        <v>0</v>
      </c>
      <c r="I1869" s="31">
        <f t="shared" si="414"/>
        <v>0</v>
      </c>
      <c r="J1869" s="31">
        <f t="shared" si="415"/>
        <v>0</v>
      </c>
      <c r="K1869" s="31">
        <f t="shared" si="416"/>
        <v>0</v>
      </c>
      <c r="L1869" s="31">
        <f t="shared" si="417"/>
        <v>0</v>
      </c>
      <c r="M1869" s="31">
        <f t="shared" si="418"/>
        <v>0</v>
      </c>
      <c r="N1869" s="31">
        <f t="shared" si="419"/>
        <v>0</v>
      </c>
      <c r="O1869" s="26" t="s">
        <v>16275</v>
      </c>
      <c r="P1869" s="26" t="s">
        <v>108</v>
      </c>
      <c r="Q1869" s="27">
        <v>41969</v>
      </c>
      <c r="R1869" s="24"/>
      <c r="S1869" s="24"/>
      <c r="T1869" s="26" t="s">
        <v>278</v>
      </c>
      <c r="U1869" s="24"/>
      <c r="V1869" s="26" t="s">
        <v>225</v>
      </c>
      <c r="W1869" s="26" t="s">
        <v>226</v>
      </c>
      <c r="X1869" s="26" t="s">
        <v>963</v>
      </c>
      <c r="Y1869" s="26" t="s">
        <v>10287</v>
      </c>
      <c r="Z1869" s="26" t="s">
        <v>10288</v>
      </c>
      <c r="AA1869" s="24"/>
      <c r="AB1869" s="26" t="s">
        <v>15736</v>
      </c>
      <c r="AC1869" s="28">
        <v>1400</v>
      </c>
      <c r="AD1869" s="26" t="s">
        <v>10289</v>
      </c>
      <c r="AE1869" s="26" t="s">
        <v>249</v>
      </c>
      <c r="AF1869" s="26" t="s">
        <v>120</v>
      </c>
      <c r="AG1869" s="26" t="s">
        <v>528</v>
      </c>
      <c r="AH1869" s="24"/>
      <c r="AI1869" s="28">
        <v>1400</v>
      </c>
      <c r="AJ1869" s="24"/>
      <c r="AK1869" s="24"/>
      <c r="AL1869" s="24"/>
      <c r="AM1869" s="24"/>
      <c r="AN1869" s="24"/>
      <c r="AO1869" s="24"/>
      <c r="AP1869" s="24"/>
      <c r="AQ1869" s="24"/>
      <c r="AR1869" s="24"/>
      <c r="AS1869" s="24"/>
      <c r="AT1869" s="24"/>
      <c r="AU1869" s="24"/>
      <c r="AV1869" s="24"/>
      <c r="AW1869" s="24"/>
      <c r="AX1869" s="24"/>
      <c r="AY1869" s="24"/>
      <c r="AZ1869" s="24"/>
      <c r="BA1869" s="24"/>
      <c r="BB1869" s="24"/>
      <c r="BC1869" s="26" t="s">
        <v>10290</v>
      </c>
      <c r="BD1869" s="24"/>
      <c r="BE1869" s="24"/>
      <c r="BF1869" s="24"/>
      <c r="BG1869" s="24"/>
      <c r="BH1869" s="24"/>
      <c r="BI1869" s="24"/>
      <c r="BJ1869" s="24"/>
      <c r="BK1869" s="24"/>
      <c r="BL1869" s="24"/>
      <c r="BM1869" s="24"/>
      <c r="BN1869" s="24"/>
      <c r="BO1869" s="24"/>
      <c r="BP1869" s="24"/>
      <c r="BQ1869" s="24"/>
      <c r="BR1869" s="24"/>
      <c r="BS1869" s="24"/>
      <c r="BT1869" s="24"/>
      <c r="BU1869" s="24"/>
      <c r="BV1869" s="24"/>
      <c r="BW1869" s="24"/>
      <c r="BX1869" s="24"/>
      <c r="BY1869" s="24"/>
      <c r="BZ1869" s="24"/>
      <c r="CA1869" s="24"/>
      <c r="CB1869" s="24"/>
      <c r="CC1869" s="24"/>
      <c r="CD1869" s="24"/>
      <c r="CE1869" s="24"/>
      <c r="CF1869" s="24"/>
      <c r="CG1869" s="24"/>
      <c r="CH1869" s="24"/>
      <c r="CI1869" s="24"/>
      <c r="CJ1869" s="24"/>
      <c r="CK1869" s="24"/>
      <c r="CL1869" s="24"/>
      <c r="CM1869" s="24"/>
      <c r="CN1869" s="24"/>
      <c r="CO1869" s="24"/>
      <c r="CP1869" s="24"/>
      <c r="CQ1869" s="24"/>
      <c r="CR1869" s="24"/>
      <c r="CS1869" s="24"/>
      <c r="CT1869" s="24"/>
      <c r="CU1869" s="24"/>
      <c r="CV1869" s="24"/>
      <c r="CW1869" s="24"/>
      <c r="CX1869" s="24"/>
      <c r="CY1869" s="24"/>
      <c r="CZ1869" s="24"/>
      <c r="DA1869" s="24"/>
      <c r="DB1869" s="24"/>
      <c r="DC1869" s="24"/>
      <c r="DD1869" s="24"/>
      <c r="DE1869" s="24"/>
      <c r="DF1869" s="26" t="s">
        <v>139</v>
      </c>
      <c r="DG1869" s="26" t="s">
        <v>139</v>
      </c>
      <c r="DH1869" s="26" t="s">
        <v>139</v>
      </c>
      <c r="DI1869" s="26" t="s">
        <v>139</v>
      </c>
      <c r="DJ1869" s="26" t="s">
        <v>139</v>
      </c>
      <c r="DK1869" s="26" t="s">
        <v>139</v>
      </c>
      <c r="DL1869" s="26" t="s">
        <v>139</v>
      </c>
      <c r="DM1869" s="26" t="s">
        <v>139</v>
      </c>
      <c r="DN1869" s="26" t="s">
        <v>139</v>
      </c>
      <c r="DO1869" s="26" t="s">
        <v>139</v>
      </c>
    </row>
    <row r="1870" spans="1:119" ht="20.100000000000001" customHeight="1" x14ac:dyDescent="0.25">
      <c r="A1870" s="29" t="str">
        <f t="shared" si="406"/>
        <v/>
      </c>
      <c r="B1870" s="29" t="str">
        <f t="shared" si="407"/>
        <v>Masoom (Innocent)</v>
      </c>
      <c r="C1870" s="29">
        <f t="shared" si="408"/>
        <v>0</v>
      </c>
      <c r="D1870" s="30" t="str">
        <f t="shared" si="409"/>
        <v>South Asia</v>
      </c>
      <c r="E1870" s="30" t="str">
        <f t="shared" si="410"/>
        <v>Mumbai, India</v>
      </c>
      <c r="F1870" s="31">
        <f t="shared" si="411"/>
        <v>0</v>
      </c>
      <c r="G1870" s="31">
        <f t="shared" si="412"/>
        <v>0</v>
      </c>
      <c r="H1870" s="31">
        <f t="shared" si="413"/>
        <v>0</v>
      </c>
      <c r="I1870" s="31">
        <f t="shared" si="414"/>
        <v>0</v>
      </c>
      <c r="J1870" s="31">
        <f t="shared" si="415"/>
        <v>0</v>
      </c>
      <c r="K1870" s="31">
        <f t="shared" si="416"/>
        <v>0</v>
      </c>
      <c r="L1870" s="31">
        <f t="shared" si="417"/>
        <v>0</v>
      </c>
      <c r="M1870" s="31">
        <f t="shared" si="418"/>
        <v>0</v>
      </c>
      <c r="N1870" s="31">
        <f t="shared" si="419"/>
        <v>0</v>
      </c>
      <c r="O1870" s="26" t="s">
        <v>16276</v>
      </c>
      <c r="P1870" s="26" t="s">
        <v>108</v>
      </c>
      <c r="Q1870" s="27">
        <v>42088</v>
      </c>
      <c r="R1870" s="24"/>
      <c r="S1870" s="24"/>
      <c r="T1870" s="26" t="s">
        <v>278</v>
      </c>
      <c r="U1870" s="24"/>
      <c r="V1870" s="26" t="s">
        <v>225</v>
      </c>
      <c r="W1870" s="26" t="s">
        <v>226</v>
      </c>
      <c r="X1870" s="26" t="s">
        <v>963</v>
      </c>
      <c r="Y1870" s="26" t="s">
        <v>10287</v>
      </c>
      <c r="Z1870" s="26" t="s">
        <v>10288</v>
      </c>
      <c r="AA1870" s="24"/>
      <c r="AB1870" s="26" t="s">
        <v>15736</v>
      </c>
      <c r="AC1870" s="28">
        <v>1780</v>
      </c>
      <c r="AD1870" s="26" t="s">
        <v>10289</v>
      </c>
      <c r="AE1870" s="26" t="s">
        <v>249</v>
      </c>
      <c r="AF1870" s="26" t="s">
        <v>120</v>
      </c>
      <c r="AG1870" s="26" t="s">
        <v>528</v>
      </c>
      <c r="AH1870" s="24"/>
      <c r="AI1870" s="28">
        <v>1780</v>
      </c>
      <c r="AJ1870" s="24"/>
      <c r="AK1870" s="24"/>
      <c r="AL1870" s="24"/>
      <c r="AM1870" s="24"/>
      <c r="AN1870" s="24"/>
      <c r="AO1870" s="24"/>
      <c r="AP1870" s="24"/>
      <c r="AQ1870" s="24"/>
      <c r="AR1870" s="24"/>
      <c r="AS1870" s="24"/>
      <c r="AT1870" s="24"/>
      <c r="AU1870" s="24"/>
      <c r="AV1870" s="24"/>
      <c r="AW1870" s="24"/>
      <c r="AX1870" s="24"/>
      <c r="AY1870" s="24"/>
      <c r="AZ1870" s="24"/>
      <c r="BA1870" s="24"/>
      <c r="BB1870" s="24"/>
      <c r="BC1870" s="26" t="s">
        <v>10290</v>
      </c>
      <c r="BD1870" s="24"/>
      <c r="BE1870" s="24"/>
      <c r="BF1870" s="24"/>
      <c r="BG1870" s="24"/>
      <c r="BH1870" s="24"/>
      <c r="BI1870" s="24"/>
      <c r="BJ1870" s="24"/>
      <c r="BK1870" s="24"/>
      <c r="BL1870" s="24"/>
      <c r="BM1870" s="24"/>
      <c r="BN1870" s="24"/>
      <c r="BO1870" s="24"/>
      <c r="BP1870" s="24"/>
      <c r="BQ1870" s="24"/>
      <c r="BR1870" s="24"/>
      <c r="BS1870" s="24"/>
      <c r="BT1870" s="24"/>
      <c r="BU1870" s="24"/>
      <c r="BV1870" s="24"/>
      <c r="BW1870" s="24"/>
      <c r="BX1870" s="24"/>
      <c r="BY1870" s="24"/>
      <c r="BZ1870" s="24"/>
      <c r="CA1870" s="24"/>
      <c r="CB1870" s="24"/>
      <c r="CC1870" s="24"/>
      <c r="CD1870" s="24"/>
      <c r="CE1870" s="24"/>
      <c r="CF1870" s="24"/>
      <c r="CG1870" s="24"/>
      <c r="CH1870" s="24"/>
      <c r="CI1870" s="24"/>
      <c r="CJ1870" s="24"/>
      <c r="CK1870" s="24"/>
      <c r="CL1870" s="24"/>
      <c r="CM1870" s="24"/>
      <c r="CN1870" s="24"/>
      <c r="CO1870" s="24"/>
      <c r="CP1870" s="24"/>
      <c r="CQ1870" s="24"/>
      <c r="CR1870" s="24"/>
      <c r="CS1870" s="24"/>
      <c r="CT1870" s="24"/>
      <c r="CU1870" s="24"/>
      <c r="CV1870" s="24"/>
      <c r="CW1870" s="24"/>
      <c r="CX1870" s="24"/>
      <c r="CY1870" s="24"/>
      <c r="CZ1870" s="24"/>
      <c r="DA1870" s="24"/>
      <c r="DB1870" s="24"/>
      <c r="DC1870" s="24"/>
      <c r="DD1870" s="24"/>
      <c r="DE1870" s="24"/>
      <c r="DF1870" s="26" t="s">
        <v>139</v>
      </c>
      <c r="DG1870" s="26" t="s">
        <v>139</v>
      </c>
      <c r="DH1870" s="26" t="s">
        <v>139</v>
      </c>
      <c r="DI1870" s="26" t="s">
        <v>139</v>
      </c>
      <c r="DJ1870" s="26" t="s">
        <v>139</v>
      </c>
      <c r="DK1870" s="26" t="s">
        <v>139</v>
      </c>
      <c r="DL1870" s="26" t="s">
        <v>139</v>
      </c>
      <c r="DM1870" s="26" t="s">
        <v>139</v>
      </c>
      <c r="DN1870" s="26" t="s">
        <v>139</v>
      </c>
      <c r="DO1870" s="26" t="s">
        <v>139</v>
      </c>
    </row>
    <row r="1871" spans="1:119" ht="20.100000000000001" customHeight="1" x14ac:dyDescent="0.25">
      <c r="A1871" s="29" t="str">
        <f t="shared" si="406"/>
        <v/>
      </c>
      <c r="B1871" s="29" t="str">
        <f t="shared" si="407"/>
        <v>Masoom (Innocent)</v>
      </c>
      <c r="C1871" s="29">
        <f t="shared" si="408"/>
        <v>0</v>
      </c>
      <c r="D1871" s="30" t="str">
        <f t="shared" si="409"/>
        <v>South Asia</v>
      </c>
      <c r="E1871" s="30" t="str">
        <f t="shared" si="410"/>
        <v>Mumbai, India</v>
      </c>
      <c r="F1871" s="31">
        <f t="shared" si="411"/>
        <v>0</v>
      </c>
      <c r="G1871" s="31">
        <f t="shared" si="412"/>
        <v>0</v>
      </c>
      <c r="H1871" s="31">
        <f t="shared" si="413"/>
        <v>0</v>
      </c>
      <c r="I1871" s="31">
        <f t="shared" si="414"/>
        <v>0</v>
      </c>
      <c r="J1871" s="31">
        <f t="shared" si="415"/>
        <v>0</v>
      </c>
      <c r="K1871" s="31">
        <f t="shared" si="416"/>
        <v>0</v>
      </c>
      <c r="L1871" s="31">
        <f t="shared" si="417"/>
        <v>0</v>
      </c>
      <c r="M1871" s="31">
        <f t="shared" si="418"/>
        <v>0</v>
      </c>
      <c r="N1871" s="31">
        <f t="shared" si="419"/>
        <v>0</v>
      </c>
      <c r="O1871" s="26" t="s">
        <v>16277</v>
      </c>
      <c r="P1871" s="26" t="s">
        <v>108</v>
      </c>
      <c r="Q1871" s="27">
        <v>41787</v>
      </c>
      <c r="R1871" s="24"/>
      <c r="S1871" s="24"/>
      <c r="T1871" s="26" t="s">
        <v>194</v>
      </c>
      <c r="U1871" s="24"/>
      <c r="V1871" s="26" t="s">
        <v>225</v>
      </c>
      <c r="W1871" s="26" t="s">
        <v>226</v>
      </c>
      <c r="X1871" s="26" t="s">
        <v>963</v>
      </c>
      <c r="Y1871" s="26" t="s">
        <v>10287</v>
      </c>
      <c r="Z1871" s="26" t="s">
        <v>10288</v>
      </c>
      <c r="AA1871" s="24"/>
      <c r="AB1871" s="26" t="s">
        <v>15736</v>
      </c>
      <c r="AC1871" s="28">
        <v>496</v>
      </c>
      <c r="AD1871" s="26" t="s">
        <v>10289</v>
      </c>
      <c r="AE1871" s="26" t="s">
        <v>249</v>
      </c>
      <c r="AF1871" s="26" t="s">
        <v>120</v>
      </c>
      <c r="AG1871" s="26" t="s">
        <v>528</v>
      </c>
      <c r="AH1871" s="24"/>
      <c r="AI1871" s="28">
        <v>496</v>
      </c>
      <c r="AJ1871" s="24"/>
      <c r="AK1871" s="24"/>
      <c r="AL1871" s="24"/>
      <c r="AM1871" s="24"/>
      <c r="AN1871" s="24"/>
      <c r="AO1871" s="24"/>
      <c r="AP1871" s="24"/>
      <c r="AQ1871" s="24"/>
      <c r="AR1871" s="24"/>
      <c r="AS1871" s="24"/>
      <c r="AT1871" s="24"/>
      <c r="AU1871" s="24"/>
      <c r="AV1871" s="24"/>
      <c r="AW1871" s="24"/>
      <c r="AX1871" s="24"/>
      <c r="AY1871" s="24"/>
      <c r="AZ1871" s="24"/>
      <c r="BA1871" s="24"/>
      <c r="BB1871" s="24"/>
      <c r="BC1871" s="26" t="s">
        <v>10290</v>
      </c>
      <c r="BD1871" s="24"/>
      <c r="BE1871" s="24"/>
      <c r="BF1871" s="24"/>
      <c r="BG1871" s="24"/>
      <c r="BH1871" s="24"/>
      <c r="BI1871" s="24"/>
      <c r="BJ1871" s="24"/>
      <c r="BK1871" s="24"/>
      <c r="BL1871" s="24"/>
      <c r="BM1871" s="24"/>
      <c r="BN1871" s="24"/>
      <c r="BO1871" s="24"/>
      <c r="BP1871" s="24"/>
      <c r="BQ1871" s="24"/>
      <c r="BR1871" s="24"/>
      <c r="BS1871" s="24"/>
      <c r="BT1871" s="24"/>
      <c r="BU1871" s="24"/>
      <c r="BV1871" s="24"/>
      <c r="BW1871" s="24"/>
      <c r="BX1871" s="24"/>
      <c r="BY1871" s="24"/>
      <c r="BZ1871" s="24"/>
      <c r="CA1871" s="24"/>
      <c r="CB1871" s="24"/>
      <c r="CC1871" s="24"/>
      <c r="CD1871" s="24"/>
      <c r="CE1871" s="24"/>
      <c r="CF1871" s="24"/>
      <c r="CG1871" s="24"/>
      <c r="CH1871" s="24"/>
      <c r="CI1871" s="24"/>
      <c r="CJ1871" s="24"/>
      <c r="CK1871" s="24"/>
      <c r="CL1871" s="24"/>
      <c r="CM1871" s="24"/>
      <c r="CN1871" s="24"/>
      <c r="CO1871" s="24"/>
      <c r="CP1871" s="24"/>
      <c r="CQ1871" s="24"/>
      <c r="CR1871" s="24"/>
      <c r="CS1871" s="24"/>
      <c r="CT1871" s="24"/>
      <c r="CU1871" s="24"/>
      <c r="CV1871" s="24"/>
      <c r="CW1871" s="24"/>
      <c r="CX1871" s="24"/>
      <c r="CY1871" s="24"/>
      <c r="CZ1871" s="24"/>
      <c r="DA1871" s="24"/>
      <c r="DB1871" s="24"/>
      <c r="DC1871" s="24"/>
      <c r="DD1871" s="24"/>
      <c r="DE1871" s="24"/>
      <c r="DF1871" s="26" t="s">
        <v>139</v>
      </c>
      <c r="DG1871" s="26" t="s">
        <v>139</v>
      </c>
      <c r="DH1871" s="26" t="s">
        <v>139</v>
      </c>
      <c r="DI1871" s="26" t="s">
        <v>139</v>
      </c>
      <c r="DJ1871" s="26" t="s">
        <v>139</v>
      </c>
      <c r="DK1871" s="26" t="s">
        <v>139</v>
      </c>
      <c r="DL1871" s="26" t="s">
        <v>139</v>
      </c>
      <c r="DM1871" s="26" t="s">
        <v>139</v>
      </c>
      <c r="DN1871" s="26" t="s">
        <v>139</v>
      </c>
      <c r="DO1871" s="26" t="s">
        <v>139</v>
      </c>
    </row>
    <row r="1872" spans="1:119" ht="20.100000000000001" customHeight="1" x14ac:dyDescent="0.25">
      <c r="A1872" s="29" t="str">
        <f t="shared" si="406"/>
        <v>Masoom (Innocent)6</v>
      </c>
      <c r="B1872" s="29" t="str">
        <f t="shared" si="407"/>
        <v>Masoom (Innocent)</v>
      </c>
      <c r="C1872" s="29">
        <f t="shared" si="408"/>
        <v>6</v>
      </c>
      <c r="D1872" s="30" t="str">
        <f t="shared" si="409"/>
        <v>South Asia</v>
      </c>
      <c r="E1872" s="30" t="str">
        <f t="shared" si="410"/>
        <v>Mumbai, India</v>
      </c>
      <c r="F1872" s="31">
        <f t="shared" si="411"/>
        <v>4</v>
      </c>
      <c r="G1872" s="31">
        <f t="shared" si="412"/>
        <v>3</v>
      </c>
      <c r="H1872" s="31">
        <f t="shared" si="413"/>
        <v>2</v>
      </c>
      <c r="I1872" s="31">
        <f t="shared" si="414"/>
        <v>3</v>
      </c>
      <c r="J1872" s="31">
        <f t="shared" si="415"/>
        <v>4</v>
      </c>
      <c r="K1872" s="31">
        <f t="shared" si="416"/>
        <v>4</v>
      </c>
      <c r="L1872" s="31">
        <f t="shared" si="417"/>
        <v>3</v>
      </c>
      <c r="M1872" s="31">
        <f t="shared" si="418"/>
        <v>4</v>
      </c>
      <c r="N1872" s="31">
        <f t="shared" si="419"/>
        <v>3.4</v>
      </c>
      <c r="O1872" s="26" t="s">
        <v>10310</v>
      </c>
      <c r="P1872" s="26" t="s">
        <v>108</v>
      </c>
      <c r="Q1872" s="27">
        <v>41568</v>
      </c>
      <c r="R1872" s="26" t="s">
        <v>166</v>
      </c>
      <c r="S1872" s="26" t="s">
        <v>622</v>
      </c>
      <c r="T1872" s="26" t="s">
        <v>194</v>
      </c>
      <c r="U1872" s="26" t="s">
        <v>112</v>
      </c>
      <c r="V1872" s="26" t="s">
        <v>225</v>
      </c>
      <c r="W1872" s="26" t="s">
        <v>226</v>
      </c>
      <c r="X1872" s="26" t="s">
        <v>963</v>
      </c>
      <c r="Y1872" s="26" t="s">
        <v>10287</v>
      </c>
      <c r="Z1872" s="26" t="s">
        <v>10288</v>
      </c>
      <c r="AA1872" s="24"/>
      <c r="AB1872" s="26" t="s">
        <v>117</v>
      </c>
      <c r="AC1872" s="28">
        <v>19000</v>
      </c>
      <c r="AD1872" s="26" t="s">
        <v>10289</v>
      </c>
      <c r="AE1872" s="26" t="s">
        <v>249</v>
      </c>
      <c r="AF1872" s="26" t="s">
        <v>120</v>
      </c>
      <c r="AG1872" s="26" t="s">
        <v>528</v>
      </c>
      <c r="AH1872" s="26" t="s">
        <v>250</v>
      </c>
      <c r="AI1872" s="28">
        <v>19000</v>
      </c>
      <c r="AJ1872" s="26" t="s">
        <v>10311</v>
      </c>
      <c r="AK1872" s="26" t="s">
        <v>10312</v>
      </c>
      <c r="AL1872" s="26" t="s">
        <v>10313</v>
      </c>
      <c r="AM1872" s="24"/>
      <c r="AN1872" s="24"/>
      <c r="AO1872" s="24"/>
      <c r="AP1872" s="24"/>
      <c r="AQ1872" s="26" t="s">
        <v>10314</v>
      </c>
      <c r="AR1872" s="24"/>
      <c r="AS1872" s="24"/>
      <c r="AT1872" s="24"/>
      <c r="AU1872" s="24"/>
      <c r="AV1872" s="24"/>
      <c r="AW1872" s="28">
        <v>163096</v>
      </c>
      <c r="AX1872" s="26">
        <v>830</v>
      </c>
      <c r="AY1872" s="28">
        <v>60</v>
      </c>
      <c r="AZ1872" s="28">
        <v>72</v>
      </c>
      <c r="BA1872" s="26">
        <v>0</v>
      </c>
      <c r="BB1872" s="26" t="s">
        <v>148</v>
      </c>
      <c r="BC1872" s="26" t="s">
        <v>10290</v>
      </c>
      <c r="BD1872" s="26" t="s">
        <v>378</v>
      </c>
      <c r="BE1872" s="26" t="s">
        <v>10315</v>
      </c>
      <c r="BF1872" s="26" t="s">
        <v>10316</v>
      </c>
      <c r="BG1872" s="26" t="s">
        <v>191</v>
      </c>
      <c r="BH1872" s="26" t="s">
        <v>10317</v>
      </c>
      <c r="BI1872" s="26" t="s">
        <v>226</v>
      </c>
      <c r="BJ1872" s="26" t="s">
        <v>10301</v>
      </c>
      <c r="BK1872" s="26" t="s">
        <v>1197</v>
      </c>
      <c r="BL1872" s="26" t="s">
        <v>10308</v>
      </c>
      <c r="BM1872" s="26" t="s">
        <v>226</v>
      </c>
      <c r="BN1872" s="26" t="s">
        <v>10318</v>
      </c>
      <c r="BO1872" s="26" t="s">
        <v>226</v>
      </c>
      <c r="BP1872" s="24"/>
      <c r="BQ1872" s="24"/>
      <c r="BR1872" s="26">
        <v>4</v>
      </c>
      <c r="BS1872" s="26">
        <v>3</v>
      </c>
      <c r="BT1872" s="26">
        <v>2</v>
      </c>
      <c r="BU1872" s="26">
        <v>3</v>
      </c>
      <c r="BV1872" s="26">
        <v>4</v>
      </c>
      <c r="BW1872" s="26">
        <v>4</v>
      </c>
      <c r="BX1872" s="26">
        <v>3</v>
      </c>
      <c r="BY1872" s="26">
        <v>4</v>
      </c>
      <c r="BZ1872" s="24"/>
      <c r="CA1872" s="24"/>
      <c r="CB1872" s="24"/>
      <c r="CC1872" s="24"/>
      <c r="CD1872" s="24"/>
      <c r="CE1872" s="24"/>
      <c r="CF1872" s="24"/>
      <c r="CG1872" s="24"/>
      <c r="CH1872" s="24"/>
      <c r="CI1872" s="24"/>
      <c r="CJ1872" s="24"/>
      <c r="CK1872" s="24"/>
      <c r="CL1872" s="24"/>
      <c r="CM1872" s="24"/>
      <c r="CN1872" s="24"/>
      <c r="CO1872" s="24"/>
      <c r="CP1872" s="24"/>
      <c r="CQ1872" s="24"/>
      <c r="CR1872" s="24"/>
      <c r="CS1872" s="24"/>
      <c r="CT1872" s="24"/>
      <c r="CU1872" s="24"/>
      <c r="CV1872" s="24"/>
      <c r="CW1872" s="24"/>
      <c r="CX1872" s="24"/>
      <c r="CY1872" s="24"/>
      <c r="CZ1872" s="24"/>
      <c r="DA1872" s="24"/>
      <c r="DB1872" s="24"/>
      <c r="DC1872" s="24"/>
      <c r="DD1872" s="24"/>
      <c r="DE1872" s="24"/>
      <c r="DF1872" s="26" t="s">
        <v>139</v>
      </c>
      <c r="DG1872" s="26" t="s">
        <v>120</v>
      </c>
      <c r="DH1872" s="26" t="s">
        <v>139</v>
      </c>
      <c r="DI1872" s="26" t="s">
        <v>139</v>
      </c>
      <c r="DJ1872" s="26" t="s">
        <v>139</v>
      </c>
      <c r="DK1872" s="26" t="s">
        <v>139</v>
      </c>
      <c r="DL1872" s="26" t="s">
        <v>139</v>
      </c>
      <c r="DM1872" s="26" t="s">
        <v>139</v>
      </c>
      <c r="DN1872" s="26" t="s">
        <v>139</v>
      </c>
      <c r="DO1872" s="26" t="s">
        <v>139</v>
      </c>
    </row>
    <row r="1873" spans="1:119" ht="20.100000000000001" customHeight="1" x14ac:dyDescent="0.25">
      <c r="A1873" s="29" t="str">
        <f t="shared" si="406"/>
        <v/>
      </c>
      <c r="B1873" s="29" t="str">
        <f t="shared" si="407"/>
        <v>Masoom (Innocent)</v>
      </c>
      <c r="C1873" s="29">
        <f t="shared" si="408"/>
        <v>0</v>
      </c>
      <c r="D1873" s="30" t="str">
        <f t="shared" si="409"/>
        <v>South Asia</v>
      </c>
      <c r="E1873" s="30" t="str">
        <f t="shared" si="410"/>
        <v>Mumbai, India</v>
      </c>
      <c r="F1873" s="31">
        <f t="shared" si="411"/>
        <v>0</v>
      </c>
      <c r="G1873" s="31">
        <f t="shared" si="412"/>
        <v>0</v>
      </c>
      <c r="H1873" s="31">
        <f t="shared" si="413"/>
        <v>0</v>
      </c>
      <c r="I1873" s="31">
        <f t="shared" si="414"/>
        <v>0</v>
      </c>
      <c r="J1873" s="31">
        <f t="shared" si="415"/>
        <v>0</v>
      </c>
      <c r="K1873" s="31">
        <f t="shared" si="416"/>
        <v>0</v>
      </c>
      <c r="L1873" s="31">
        <f t="shared" si="417"/>
        <v>0</v>
      </c>
      <c r="M1873" s="31">
        <f t="shared" si="418"/>
        <v>0</v>
      </c>
      <c r="N1873" s="31">
        <f t="shared" si="419"/>
        <v>0</v>
      </c>
      <c r="O1873" s="26" t="s">
        <v>16278</v>
      </c>
      <c r="P1873" s="26" t="s">
        <v>108</v>
      </c>
      <c r="Q1873" s="27">
        <v>41733</v>
      </c>
      <c r="R1873" s="24"/>
      <c r="S1873" s="24"/>
      <c r="T1873" s="26" t="s">
        <v>194</v>
      </c>
      <c r="U1873" s="24"/>
      <c r="V1873" s="26" t="s">
        <v>225</v>
      </c>
      <c r="W1873" s="26" t="s">
        <v>226</v>
      </c>
      <c r="X1873" s="26" t="s">
        <v>963</v>
      </c>
      <c r="Y1873" s="26" t="s">
        <v>10287</v>
      </c>
      <c r="Z1873" s="26" t="s">
        <v>10288</v>
      </c>
      <c r="AA1873" s="24"/>
      <c r="AB1873" s="26" t="s">
        <v>15766</v>
      </c>
      <c r="AC1873" s="28">
        <v>1000</v>
      </c>
      <c r="AD1873" s="26" t="s">
        <v>10289</v>
      </c>
      <c r="AE1873" s="26" t="s">
        <v>249</v>
      </c>
      <c r="AF1873" s="26" t="s">
        <v>120</v>
      </c>
      <c r="AG1873" s="26" t="s">
        <v>528</v>
      </c>
      <c r="AH1873" s="24"/>
      <c r="AI1873" s="28">
        <v>1000</v>
      </c>
      <c r="AJ1873" s="24"/>
      <c r="AK1873" s="24"/>
      <c r="AL1873" s="24"/>
      <c r="AM1873" s="24"/>
      <c r="AN1873" s="24"/>
      <c r="AO1873" s="24"/>
      <c r="AP1873" s="24"/>
      <c r="AQ1873" s="24"/>
      <c r="AR1873" s="24"/>
      <c r="AS1873" s="24"/>
      <c r="AT1873" s="24"/>
      <c r="AU1873" s="24"/>
      <c r="AV1873" s="24"/>
      <c r="AW1873" s="24"/>
      <c r="AX1873" s="24"/>
      <c r="AY1873" s="24"/>
      <c r="AZ1873" s="24"/>
      <c r="BA1873" s="24"/>
      <c r="BB1873" s="24"/>
      <c r="BC1873" s="26" t="s">
        <v>10290</v>
      </c>
      <c r="BD1873" s="24"/>
      <c r="BE1873" s="24"/>
      <c r="BF1873" s="24"/>
      <c r="BG1873" s="24"/>
      <c r="BH1873" s="24"/>
      <c r="BI1873" s="24"/>
      <c r="BJ1873" s="24"/>
      <c r="BK1873" s="24"/>
      <c r="BL1873" s="24"/>
      <c r="BM1873" s="24"/>
      <c r="BN1873" s="24"/>
      <c r="BO1873" s="24"/>
      <c r="BP1873" s="24"/>
      <c r="BQ1873" s="24"/>
      <c r="BR1873" s="24"/>
      <c r="BS1873" s="24"/>
      <c r="BT1873" s="24"/>
      <c r="BU1873" s="24"/>
      <c r="BV1873" s="24"/>
      <c r="BW1873" s="24"/>
      <c r="BX1873" s="24"/>
      <c r="BY1873" s="24"/>
      <c r="BZ1873" s="24"/>
      <c r="CA1873" s="24"/>
      <c r="CB1873" s="24"/>
      <c r="CC1873" s="24"/>
      <c r="CD1873" s="24"/>
      <c r="CE1873" s="24"/>
      <c r="CF1873" s="24"/>
      <c r="CG1873" s="24"/>
      <c r="CH1873" s="24"/>
      <c r="CI1873" s="24"/>
      <c r="CJ1873" s="24"/>
      <c r="CK1873" s="24"/>
      <c r="CL1873" s="24"/>
      <c r="CM1873" s="24"/>
      <c r="CN1873" s="24"/>
      <c r="CO1873" s="24"/>
      <c r="CP1873" s="24"/>
      <c r="CQ1873" s="24"/>
      <c r="CR1873" s="24"/>
      <c r="CS1873" s="24"/>
      <c r="CT1873" s="24"/>
      <c r="CU1873" s="24"/>
      <c r="CV1873" s="24"/>
      <c r="CW1873" s="24"/>
      <c r="CX1873" s="24"/>
      <c r="CY1873" s="24"/>
      <c r="CZ1873" s="24"/>
      <c r="DA1873" s="24"/>
      <c r="DB1873" s="24"/>
      <c r="DC1873" s="24"/>
      <c r="DD1873" s="24"/>
      <c r="DE1873" s="24"/>
      <c r="DF1873" s="26" t="s">
        <v>139</v>
      </c>
      <c r="DG1873" s="26" t="s">
        <v>139</v>
      </c>
      <c r="DH1873" s="26" t="s">
        <v>139</v>
      </c>
      <c r="DI1873" s="26" t="s">
        <v>139</v>
      </c>
      <c r="DJ1873" s="26" t="s">
        <v>139</v>
      </c>
      <c r="DK1873" s="26" t="s">
        <v>139</v>
      </c>
      <c r="DL1873" s="26" t="s">
        <v>139</v>
      </c>
      <c r="DM1873" s="26" t="s">
        <v>139</v>
      </c>
      <c r="DN1873" s="26" t="s">
        <v>139</v>
      </c>
      <c r="DO1873" s="26" t="s">
        <v>139</v>
      </c>
    </row>
    <row r="1874" spans="1:119" ht="20.100000000000001" customHeight="1" x14ac:dyDescent="0.25">
      <c r="A1874" s="29" t="str">
        <f t="shared" si="406"/>
        <v>Masoom (Innocent)6</v>
      </c>
      <c r="B1874" s="29" t="str">
        <f t="shared" si="407"/>
        <v>Masoom (Innocent)</v>
      </c>
      <c r="C1874" s="29">
        <f t="shared" si="408"/>
        <v>6</v>
      </c>
      <c r="D1874" s="30" t="str">
        <f t="shared" si="409"/>
        <v>South Asia</v>
      </c>
      <c r="E1874" s="30" t="str">
        <f t="shared" si="410"/>
        <v>Mumbai, India</v>
      </c>
      <c r="F1874" s="31">
        <f t="shared" si="411"/>
        <v>0</v>
      </c>
      <c r="G1874" s="31">
        <f t="shared" si="412"/>
        <v>0</v>
      </c>
      <c r="H1874" s="31">
        <f t="shared" si="413"/>
        <v>0</v>
      </c>
      <c r="I1874" s="31">
        <f t="shared" si="414"/>
        <v>0</v>
      </c>
      <c r="J1874" s="31">
        <f t="shared" si="415"/>
        <v>0</v>
      </c>
      <c r="K1874" s="31">
        <f t="shared" si="416"/>
        <v>0</v>
      </c>
      <c r="L1874" s="31">
        <f t="shared" si="417"/>
        <v>0</v>
      </c>
      <c r="M1874" s="31">
        <f t="shared" si="418"/>
        <v>0</v>
      </c>
      <c r="N1874" s="31">
        <f t="shared" si="419"/>
        <v>0</v>
      </c>
      <c r="O1874" s="26" t="s">
        <v>10319</v>
      </c>
      <c r="P1874" s="26" t="s">
        <v>108</v>
      </c>
      <c r="Q1874" s="27">
        <v>41771</v>
      </c>
      <c r="R1874" s="26" t="s">
        <v>166</v>
      </c>
      <c r="S1874" s="26" t="s">
        <v>193</v>
      </c>
      <c r="T1874" s="26" t="s">
        <v>194</v>
      </c>
      <c r="U1874" s="26" t="s">
        <v>112</v>
      </c>
      <c r="V1874" s="26" t="s">
        <v>225</v>
      </c>
      <c r="W1874" s="26" t="s">
        <v>226</v>
      </c>
      <c r="X1874" s="26" t="s">
        <v>963</v>
      </c>
      <c r="Y1874" s="26" t="s">
        <v>10287</v>
      </c>
      <c r="Z1874" s="26" t="s">
        <v>10288</v>
      </c>
      <c r="AA1874" s="24"/>
      <c r="AB1874" s="26" t="s">
        <v>117</v>
      </c>
      <c r="AC1874" s="28">
        <v>20000</v>
      </c>
      <c r="AD1874" s="26" t="s">
        <v>10289</v>
      </c>
      <c r="AE1874" s="26" t="s">
        <v>249</v>
      </c>
      <c r="AF1874" s="26" t="s">
        <v>120</v>
      </c>
      <c r="AG1874" s="26" t="s">
        <v>528</v>
      </c>
      <c r="AH1874" s="26" t="s">
        <v>250</v>
      </c>
      <c r="AI1874" s="28">
        <v>20000</v>
      </c>
      <c r="AJ1874" s="26" t="s">
        <v>10320</v>
      </c>
      <c r="AK1874" s="26" t="s">
        <v>10295</v>
      </c>
      <c r="AL1874" s="26" t="s">
        <v>10296</v>
      </c>
      <c r="AM1874" s="24"/>
      <c r="AN1874" s="24"/>
      <c r="AO1874" s="24"/>
      <c r="AP1874" s="24"/>
      <c r="AQ1874" s="26" t="s">
        <v>10321</v>
      </c>
      <c r="AR1874" s="24"/>
      <c r="AS1874" s="24"/>
      <c r="AT1874" s="24"/>
      <c r="AU1874" s="24"/>
      <c r="AV1874" s="24"/>
      <c r="AW1874" s="28">
        <v>163096</v>
      </c>
      <c r="AX1874" s="24"/>
      <c r="AY1874" s="28">
        <v>72</v>
      </c>
      <c r="AZ1874" s="28">
        <v>65</v>
      </c>
      <c r="BA1874" s="26">
        <v>0</v>
      </c>
      <c r="BB1874" s="26" t="s">
        <v>148</v>
      </c>
      <c r="BC1874" s="26" t="s">
        <v>10290</v>
      </c>
      <c r="BD1874" s="26" t="s">
        <v>125</v>
      </c>
      <c r="BE1874" s="24"/>
      <c r="BF1874" s="26" t="s">
        <v>10301</v>
      </c>
      <c r="BG1874" s="26" t="s">
        <v>1197</v>
      </c>
      <c r="BH1874" s="26" t="s">
        <v>10299</v>
      </c>
      <c r="BI1874" s="26" t="s">
        <v>191</v>
      </c>
      <c r="BJ1874" s="26" t="s">
        <v>10322</v>
      </c>
      <c r="BK1874" s="26" t="s">
        <v>226</v>
      </c>
      <c r="BL1874" s="24"/>
      <c r="BM1874" s="24"/>
      <c r="BN1874" s="24"/>
      <c r="BO1874" s="24"/>
      <c r="BP1874" s="24"/>
      <c r="BQ1874" s="24"/>
      <c r="BR1874" s="26">
        <v>0</v>
      </c>
      <c r="BS1874" s="26">
        <v>0</v>
      </c>
      <c r="BT1874" s="26">
        <v>0</v>
      </c>
      <c r="BU1874" s="26">
        <v>0</v>
      </c>
      <c r="BV1874" s="26">
        <v>0</v>
      </c>
      <c r="BW1874" s="26">
        <v>0</v>
      </c>
      <c r="BX1874" s="26">
        <v>0</v>
      </c>
      <c r="BY1874" s="26">
        <v>0</v>
      </c>
      <c r="BZ1874" s="24"/>
      <c r="CA1874" s="24"/>
      <c r="CB1874" s="24"/>
      <c r="CC1874" s="24"/>
      <c r="CD1874" s="24"/>
      <c r="CE1874" s="24"/>
      <c r="CF1874" s="24"/>
      <c r="CG1874" s="24"/>
      <c r="CH1874" s="24"/>
      <c r="CI1874" s="24"/>
      <c r="CJ1874" s="24"/>
      <c r="CK1874" s="24"/>
      <c r="CL1874" s="24"/>
      <c r="CM1874" s="24"/>
      <c r="CN1874" s="24"/>
      <c r="CO1874" s="24"/>
      <c r="CP1874" s="24"/>
      <c r="CQ1874" s="24"/>
      <c r="CR1874" s="24"/>
      <c r="CS1874" s="24"/>
      <c r="CT1874" s="24"/>
      <c r="CU1874" s="24"/>
      <c r="CV1874" s="24"/>
      <c r="CW1874" s="24"/>
      <c r="CX1874" s="24"/>
      <c r="CY1874" s="24"/>
      <c r="CZ1874" s="24"/>
      <c r="DA1874" s="24"/>
      <c r="DB1874" s="24"/>
      <c r="DC1874" s="24"/>
      <c r="DD1874" s="24"/>
      <c r="DE1874" s="24"/>
      <c r="DF1874" s="26" t="s">
        <v>120</v>
      </c>
      <c r="DG1874" s="26" t="s">
        <v>139</v>
      </c>
      <c r="DH1874" s="26" t="s">
        <v>139</v>
      </c>
      <c r="DI1874" s="26" t="s">
        <v>139</v>
      </c>
      <c r="DJ1874" s="26" t="s">
        <v>139</v>
      </c>
      <c r="DK1874" s="26" t="s">
        <v>139</v>
      </c>
      <c r="DL1874" s="26" t="s">
        <v>139</v>
      </c>
      <c r="DM1874" s="26" t="s">
        <v>139</v>
      </c>
      <c r="DN1874" s="26" t="s">
        <v>139</v>
      </c>
      <c r="DO1874" s="26" t="s">
        <v>139</v>
      </c>
    </row>
    <row r="1875" spans="1:119" ht="20.100000000000001" customHeight="1" x14ac:dyDescent="0.25">
      <c r="A1875" s="29" t="str">
        <f t="shared" si="406"/>
        <v>Masoom (Innocent)5</v>
      </c>
      <c r="B1875" s="29" t="str">
        <f t="shared" si="407"/>
        <v>Masoom (Innocent)</v>
      </c>
      <c r="C1875" s="29">
        <f t="shared" si="408"/>
        <v>5</v>
      </c>
      <c r="D1875" s="30" t="str">
        <f t="shared" si="409"/>
        <v>South Asia</v>
      </c>
      <c r="E1875" s="30" t="str">
        <f t="shared" si="410"/>
        <v>Mumbai, India</v>
      </c>
      <c r="F1875" s="31">
        <f t="shared" si="411"/>
        <v>3</v>
      </c>
      <c r="G1875" s="31">
        <f t="shared" si="412"/>
        <v>3</v>
      </c>
      <c r="H1875" s="31">
        <f t="shared" si="413"/>
        <v>3</v>
      </c>
      <c r="I1875" s="31">
        <f t="shared" si="414"/>
        <v>3</v>
      </c>
      <c r="J1875" s="31">
        <f t="shared" si="415"/>
        <v>3</v>
      </c>
      <c r="K1875" s="31">
        <f t="shared" si="416"/>
        <v>3</v>
      </c>
      <c r="L1875" s="31">
        <f t="shared" si="417"/>
        <v>3</v>
      </c>
      <c r="M1875" s="31">
        <f t="shared" si="418"/>
        <v>3</v>
      </c>
      <c r="N1875" s="31">
        <f t="shared" si="419"/>
        <v>3</v>
      </c>
      <c r="O1875" s="26" t="s">
        <v>10323</v>
      </c>
      <c r="P1875" s="26" t="s">
        <v>108</v>
      </c>
      <c r="Q1875" s="27">
        <v>41204</v>
      </c>
      <c r="R1875" s="26" t="s">
        <v>166</v>
      </c>
      <c r="S1875" s="26" t="s">
        <v>306</v>
      </c>
      <c r="T1875" s="26" t="s">
        <v>207</v>
      </c>
      <c r="U1875" s="26" t="s">
        <v>112</v>
      </c>
      <c r="V1875" s="26" t="s">
        <v>225</v>
      </c>
      <c r="W1875" s="26" t="s">
        <v>226</v>
      </c>
      <c r="X1875" s="26" t="s">
        <v>963</v>
      </c>
      <c r="Y1875" s="26" t="s">
        <v>10287</v>
      </c>
      <c r="Z1875" s="26" t="s">
        <v>10288</v>
      </c>
      <c r="AA1875" s="24"/>
      <c r="AB1875" s="26" t="s">
        <v>117</v>
      </c>
      <c r="AC1875" s="28">
        <v>17000</v>
      </c>
      <c r="AD1875" s="26" t="s">
        <v>10289</v>
      </c>
      <c r="AE1875" s="26" t="s">
        <v>249</v>
      </c>
      <c r="AF1875" s="26" t="s">
        <v>120</v>
      </c>
      <c r="AG1875" s="26" t="s">
        <v>528</v>
      </c>
      <c r="AH1875" s="26" t="s">
        <v>176</v>
      </c>
      <c r="AI1875" s="28">
        <v>17000</v>
      </c>
      <c r="AJ1875" s="26" t="s">
        <v>10324</v>
      </c>
      <c r="AK1875" s="26" t="s">
        <v>10325</v>
      </c>
      <c r="AL1875" s="26" t="s">
        <v>10326</v>
      </c>
      <c r="AM1875" s="24"/>
      <c r="AN1875" s="24"/>
      <c r="AO1875" s="24"/>
      <c r="AP1875" s="24"/>
      <c r="AQ1875" s="26" t="s">
        <v>10327</v>
      </c>
      <c r="AR1875" s="24"/>
      <c r="AS1875" s="24"/>
      <c r="AT1875" s="24"/>
      <c r="AU1875" s="24"/>
      <c r="AV1875" s="24"/>
      <c r="AW1875" s="28">
        <v>93444</v>
      </c>
      <c r="AX1875" s="26">
        <v>780</v>
      </c>
      <c r="AY1875" s="28">
        <v>75</v>
      </c>
      <c r="AZ1875" s="28">
        <v>65</v>
      </c>
      <c r="BA1875" s="26">
        <v>0</v>
      </c>
      <c r="BB1875" s="26" t="s">
        <v>148</v>
      </c>
      <c r="BC1875" s="26" t="s">
        <v>10290</v>
      </c>
      <c r="BD1875" s="26" t="s">
        <v>378</v>
      </c>
      <c r="BE1875" s="26" t="s">
        <v>10328</v>
      </c>
      <c r="BF1875" s="26" t="s">
        <v>4251</v>
      </c>
      <c r="BG1875" s="26" t="s">
        <v>226</v>
      </c>
      <c r="BH1875" s="26" t="s">
        <v>10302</v>
      </c>
      <c r="BI1875" s="26" t="s">
        <v>226</v>
      </c>
      <c r="BJ1875" s="26" t="s">
        <v>10329</v>
      </c>
      <c r="BK1875" s="26" t="s">
        <v>226</v>
      </c>
      <c r="BL1875" s="26" t="s">
        <v>581</v>
      </c>
      <c r="BM1875" s="26" t="s">
        <v>261</v>
      </c>
      <c r="BN1875" s="26" t="s">
        <v>10330</v>
      </c>
      <c r="BO1875" s="26" t="s">
        <v>226</v>
      </c>
      <c r="BP1875" s="24"/>
      <c r="BQ1875" s="24"/>
      <c r="BR1875" s="26">
        <v>3</v>
      </c>
      <c r="BS1875" s="26">
        <v>3</v>
      </c>
      <c r="BT1875" s="26">
        <v>3</v>
      </c>
      <c r="BU1875" s="26">
        <v>3</v>
      </c>
      <c r="BV1875" s="26">
        <v>3</v>
      </c>
      <c r="BW1875" s="26">
        <v>3</v>
      </c>
      <c r="BX1875" s="26">
        <v>3</v>
      </c>
      <c r="BY1875" s="26">
        <v>3</v>
      </c>
      <c r="BZ1875" s="24"/>
      <c r="CA1875" s="24"/>
      <c r="CB1875" s="24"/>
      <c r="CC1875" s="24"/>
      <c r="CD1875" s="24"/>
      <c r="CE1875" s="24"/>
      <c r="CF1875" s="24"/>
      <c r="CG1875" s="24"/>
      <c r="CH1875" s="24"/>
      <c r="CI1875" s="24"/>
      <c r="CJ1875" s="24"/>
      <c r="CK1875" s="24"/>
      <c r="CL1875" s="24"/>
      <c r="CM1875" s="24"/>
      <c r="CN1875" s="24"/>
      <c r="CO1875" s="24"/>
      <c r="CP1875" s="24"/>
      <c r="CQ1875" s="24"/>
      <c r="CR1875" s="24"/>
      <c r="CS1875" s="24"/>
      <c r="CT1875" s="24"/>
      <c r="CU1875" s="24"/>
      <c r="CV1875" s="24"/>
      <c r="CW1875" s="24"/>
      <c r="CX1875" s="24"/>
      <c r="CY1875" s="24"/>
      <c r="CZ1875" s="24"/>
      <c r="DA1875" s="24"/>
      <c r="DB1875" s="24"/>
      <c r="DC1875" s="24"/>
      <c r="DD1875" s="24"/>
      <c r="DE1875" s="24"/>
      <c r="DF1875" s="26" t="s">
        <v>139</v>
      </c>
      <c r="DG1875" s="26" t="s">
        <v>120</v>
      </c>
      <c r="DH1875" s="26" t="s">
        <v>120</v>
      </c>
      <c r="DI1875" s="26" t="s">
        <v>139</v>
      </c>
      <c r="DJ1875" s="26" t="s">
        <v>139</v>
      </c>
      <c r="DK1875" s="26" t="s">
        <v>139</v>
      </c>
      <c r="DL1875" s="26" t="s">
        <v>139</v>
      </c>
      <c r="DM1875" s="26" t="s">
        <v>139</v>
      </c>
      <c r="DN1875" s="26" t="s">
        <v>139</v>
      </c>
      <c r="DO1875" s="26" t="s">
        <v>139</v>
      </c>
    </row>
    <row r="1876" spans="1:119" ht="20.100000000000001" customHeight="1" x14ac:dyDescent="0.25">
      <c r="A1876" s="29" t="str">
        <f t="shared" si="406"/>
        <v/>
      </c>
      <c r="B1876" s="29" t="str">
        <f t="shared" si="407"/>
        <v>Masoom (Innocent)</v>
      </c>
      <c r="C1876" s="29">
        <f t="shared" si="408"/>
        <v>0</v>
      </c>
      <c r="D1876" s="30" t="str">
        <f t="shared" si="409"/>
        <v>South Asia</v>
      </c>
      <c r="E1876" s="30" t="str">
        <f t="shared" si="410"/>
        <v>Mumbai, India</v>
      </c>
      <c r="F1876" s="31">
        <f t="shared" si="411"/>
        <v>0</v>
      </c>
      <c r="G1876" s="31">
        <f t="shared" si="412"/>
        <v>0</v>
      </c>
      <c r="H1876" s="31">
        <f t="shared" si="413"/>
        <v>0</v>
      </c>
      <c r="I1876" s="31">
        <f t="shared" si="414"/>
        <v>0</v>
      </c>
      <c r="J1876" s="31">
        <f t="shared" si="415"/>
        <v>0</v>
      </c>
      <c r="K1876" s="31">
        <f t="shared" si="416"/>
        <v>0</v>
      </c>
      <c r="L1876" s="31">
        <f t="shared" si="417"/>
        <v>0</v>
      </c>
      <c r="M1876" s="31">
        <f t="shared" si="418"/>
        <v>0</v>
      </c>
      <c r="N1876" s="31">
        <f t="shared" si="419"/>
        <v>0</v>
      </c>
      <c r="O1876" s="26" t="s">
        <v>16279</v>
      </c>
      <c r="P1876" s="26" t="s">
        <v>108</v>
      </c>
      <c r="Q1876" s="27">
        <v>41142</v>
      </c>
      <c r="R1876" s="24"/>
      <c r="S1876" s="24"/>
      <c r="T1876" s="26" t="s">
        <v>207</v>
      </c>
      <c r="U1876" s="24"/>
      <c r="V1876" s="26" t="s">
        <v>225</v>
      </c>
      <c r="W1876" s="26" t="s">
        <v>226</v>
      </c>
      <c r="X1876" s="26" t="s">
        <v>963</v>
      </c>
      <c r="Y1876" s="26" t="s">
        <v>10287</v>
      </c>
      <c r="Z1876" s="26" t="s">
        <v>10288</v>
      </c>
      <c r="AA1876" s="24"/>
      <c r="AB1876" s="26" t="s">
        <v>15736</v>
      </c>
      <c r="AC1876" s="28">
        <v>1800</v>
      </c>
      <c r="AD1876" s="26" t="s">
        <v>10289</v>
      </c>
      <c r="AE1876" s="26" t="s">
        <v>249</v>
      </c>
      <c r="AF1876" s="26" t="s">
        <v>120</v>
      </c>
      <c r="AG1876" s="26" t="s">
        <v>528</v>
      </c>
      <c r="AH1876" s="24"/>
      <c r="AI1876" s="28">
        <v>1800</v>
      </c>
      <c r="AJ1876" s="24"/>
      <c r="AK1876" s="24"/>
      <c r="AL1876" s="24"/>
      <c r="AM1876" s="24"/>
      <c r="AN1876" s="24"/>
      <c r="AO1876" s="24"/>
      <c r="AP1876" s="24"/>
      <c r="AQ1876" s="24"/>
      <c r="AR1876" s="24"/>
      <c r="AS1876" s="24"/>
      <c r="AT1876" s="24"/>
      <c r="AU1876" s="24"/>
      <c r="AV1876" s="24"/>
      <c r="AW1876" s="28">
        <v>0</v>
      </c>
      <c r="AX1876" s="26">
        <v>0</v>
      </c>
      <c r="AY1876" s="28">
        <v>0</v>
      </c>
      <c r="AZ1876" s="28">
        <v>0</v>
      </c>
      <c r="BA1876" s="26">
        <v>0</v>
      </c>
      <c r="BB1876" s="24"/>
      <c r="BC1876" s="26" t="s">
        <v>10290</v>
      </c>
      <c r="BD1876" s="24"/>
      <c r="BE1876" s="24"/>
      <c r="BF1876" s="24"/>
      <c r="BG1876" s="24"/>
      <c r="BH1876" s="24"/>
      <c r="BI1876" s="24"/>
      <c r="BJ1876" s="24"/>
      <c r="BK1876" s="24"/>
      <c r="BL1876" s="24"/>
      <c r="BM1876" s="24"/>
      <c r="BN1876" s="24"/>
      <c r="BO1876" s="24"/>
      <c r="BP1876" s="24"/>
      <c r="BQ1876" s="24"/>
      <c r="BR1876" s="26">
        <v>0</v>
      </c>
      <c r="BS1876" s="26">
        <v>0</v>
      </c>
      <c r="BT1876" s="26">
        <v>0</v>
      </c>
      <c r="BU1876" s="26">
        <v>0</v>
      </c>
      <c r="BV1876" s="26">
        <v>0</v>
      </c>
      <c r="BW1876" s="26">
        <v>0</v>
      </c>
      <c r="BX1876" s="26">
        <v>0</v>
      </c>
      <c r="BY1876" s="26">
        <v>0</v>
      </c>
      <c r="BZ1876" s="24"/>
      <c r="CA1876" s="24"/>
      <c r="CB1876" s="24"/>
      <c r="CC1876" s="24"/>
      <c r="CD1876" s="24"/>
      <c r="CE1876" s="24"/>
      <c r="CF1876" s="24"/>
      <c r="CG1876" s="24"/>
      <c r="CH1876" s="24"/>
      <c r="CI1876" s="24"/>
      <c r="CJ1876" s="24"/>
      <c r="CK1876" s="24"/>
      <c r="CL1876" s="24"/>
      <c r="CM1876" s="24"/>
      <c r="CN1876" s="24"/>
      <c r="CO1876" s="24"/>
      <c r="CP1876" s="24"/>
      <c r="CQ1876" s="24"/>
      <c r="CR1876" s="24"/>
      <c r="CS1876" s="24"/>
      <c r="CT1876" s="24"/>
      <c r="CU1876" s="24"/>
      <c r="CV1876" s="24"/>
      <c r="CW1876" s="24"/>
      <c r="CX1876" s="24"/>
      <c r="CY1876" s="24"/>
      <c r="CZ1876" s="24"/>
      <c r="DA1876" s="24"/>
      <c r="DB1876" s="24"/>
      <c r="DC1876" s="24"/>
      <c r="DD1876" s="24"/>
      <c r="DE1876" s="24"/>
      <c r="DF1876" s="26" t="s">
        <v>139</v>
      </c>
      <c r="DG1876" s="26" t="s">
        <v>139</v>
      </c>
      <c r="DH1876" s="26" t="s">
        <v>139</v>
      </c>
      <c r="DI1876" s="26" t="s">
        <v>139</v>
      </c>
      <c r="DJ1876" s="26" t="s">
        <v>139</v>
      </c>
      <c r="DK1876" s="26" t="s">
        <v>139</v>
      </c>
      <c r="DL1876" s="26" t="s">
        <v>139</v>
      </c>
      <c r="DM1876" s="26" t="s">
        <v>139</v>
      </c>
      <c r="DN1876" s="26" t="s">
        <v>139</v>
      </c>
      <c r="DO1876" s="26" t="s">
        <v>139</v>
      </c>
    </row>
    <row r="1877" spans="1:119" ht="20.100000000000001" customHeight="1" x14ac:dyDescent="0.25">
      <c r="A1877" s="29" t="str">
        <f t="shared" si="406"/>
        <v/>
      </c>
      <c r="B1877" s="29" t="str">
        <f t="shared" si="407"/>
        <v>Masoom (Innocent)</v>
      </c>
      <c r="C1877" s="29">
        <f t="shared" si="408"/>
        <v>0</v>
      </c>
      <c r="D1877" s="30" t="str">
        <f t="shared" si="409"/>
        <v>South Asia</v>
      </c>
      <c r="E1877" s="30" t="str">
        <f t="shared" si="410"/>
        <v>Mumbai, India</v>
      </c>
      <c r="F1877" s="31">
        <f t="shared" si="411"/>
        <v>0</v>
      </c>
      <c r="G1877" s="31">
        <f t="shared" si="412"/>
        <v>0</v>
      </c>
      <c r="H1877" s="31">
        <f t="shared" si="413"/>
        <v>0</v>
      </c>
      <c r="I1877" s="31">
        <f t="shared" si="414"/>
        <v>0</v>
      </c>
      <c r="J1877" s="31">
        <f t="shared" si="415"/>
        <v>0</v>
      </c>
      <c r="K1877" s="31">
        <f t="shared" si="416"/>
        <v>0</v>
      </c>
      <c r="L1877" s="31">
        <f t="shared" si="417"/>
        <v>0</v>
      </c>
      <c r="M1877" s="31">
        <f t="shared" si="418"/>
        <v>0</v>
      </c>
      <c r="N1877" s="31">
        <f t="shared" si="419"/>
        <v>0</v>
      </c>
      <c r="O1877" s="26" t="s">
        <v>16280</v>
      </c>
      <c r="P1877" s="26" t="s">
        <v>108</v>
      </c>
      <c r="Q1877" s="27">
        <v>40864</v>
      </c>
      <c r="R1877" s="24"/>
      <c r="S1877" s="24"/>
      <c r="T1877" s="26" t="s">
        <v>175</v>
      </c>
      <c r="U1877" s="24"/>
      <c r="V1877" s="26" t="s">
        <v>225</v>
      </c>
      <c r="W1877" s="26" t="s">
        <v>226</v>
      </c>
      <c r="X1877" s="26" t="s">
        <v>963</v>
      </c>
      <c r="Y1877" s="26" t="s">
        <v>10287</v>
      </c>
      <c r="Z1877" s="26" t="s">
        <v>10288</v>
      </c>
      <c r="AA1877" s="24"/>
      <c r="AB1877" s="26" t="s">
        <v>15736</v>
      </c>
      <c r="AC1877" s="28">
        <v>2500</v>
      </c>
      <c r="AD1877" s="26" t="s">
        <v>10289</v>
      </c>
      <c r="AE1877" s="26" t="s">
        <v>249</v>
      </c>
      <c r="AF1877" s="26" t="s">
        <v>120</v>
      </c>
      <c r="AG1877" s="26" t="s">
        <v>528</v>
      </c>
      <c r="AH1877" s="24"/>
      <c r="AI1877" s="28">
        <v>2500</v>
      </c>
      <c r="AJ1877" s="24"/>
      <c r="AK1877" s="24"/>
      <c r="AL1877" s="24"/>
      <c r="AM1877" s="24"/>
      <c r="AN1877" s="24"/>
      <c r="AO1877" s="24"/>
      <c r="AP1877" s="24"/>
      <c r="AQ1877" s="24"/>
      <c r="AR1877" s="24"/>
      <c r="AS1877" s="24"/>
      <c r="AT1877" s="24"/>
      <c r="AU1877" s="24"/>
      <c r="AV1877" s="24"/>
      <c r="AW1877" s="28">
        <v>0</v>
      </c>
      <c r="AX1877" s="26">
        <v>0</v>
      </c>
      <c r="AY1877" s="28">
        <v>0</v>
      </c>
      <c r="AZ1877" s="28">
        <v>0</v>
      </c>
      <c r="BA1877" s="26">
        <v>0</v>
      </c>
      <c r="BB1877" s="24"/>
      <c r="BC1877" s="26" t="s">
        <v>10290</v>
      </c>
      <c r="BD1877" s="24"/>
      <c r="BE1877" s="24"/>
      <c r="BF1877" s="24"/>
      <c r="BG1877" s="24"/>
      <c r="BH1877" s="24"/>
      <c r="BI1877" s="24"/>
      <c r="BJ1877" s="24"/>
      <c r="BK1877" s="24"/>
      <c r="BL1877" s="24"/>
      <c r="BM1877" s="24"/>
      <c r="BN1877" s="24"/>
      <c r="BO1877" s="24"/>
      <c r="BP1877" s="24"/>
      <c r="BQ1877" s="24"/>
      <c r="BR1877" s="26">
        <v>0</v>
      </c>
      <c r="BS1877" s="26">
        <v>0</v>
      </c>
      <c r="BT1877" s="26">
        <v>0</v>
      </c>
      <c r="BU1877" s="26">
        <v>0</v>
      </c>
      <c r="BV1877" s="26">
        <v>0</v>
      </c>
      <c r="BW1877" s="26">
        <v>0</v>
      </c>
      <c r="BX1877" s="26">
        <v>0</v>
      </c>
      <c r="BY1877" s="26">
        <v>0</v>
      </c>
      <c r="BZ1877" s="24"/>
      <c r="CA1877" s="24"/>
      <c r="CB1877" s="24"/>
      <c r="CC1877" s="24"/>
      <c r="CD1877" s="24"/>
      <c r="CE1877" s="24"/>
      <c r="CF1877" s="24"/>
      <c r="CG1877" s="24"/>
      <c r="CH1877" s="24"/>
      <c r="CI1877" s="24"/>
      <c r="CJ1877" s="24"/>
      <c r="CK1877" s="24"/>
      <c r="CL1877" s="24"/>
      <c r="CM1877" s="24"/>
      <c r="CN1877" s="24"/>
      <c r="CO1877" s="24"/>
      <c r="CP1877" s="24"/>
      <c r="CQ1877" s="24"/>
      <c r="CR1877" s="24"/>
      <c r="CS1877" s="24"/>
      <c r="CT1877" s="24"/>
      <c r="CU1877" s="24"/>
      <c r="CV1877" s="24"/>
      <c r="CW1877" s="24"/>
      <c r="CX1877" s="24"/>
      <c r="CY1877" s="24"/>
      <c r="CZ1877" s="24"/>
      <c r="DA1877" s="24"/>
      <c r="DB1877" s="24"/>
      <c r="DC1877" s="24"/>
      <c r="DD1877" s="24"/>
      <c r="DE1877" s="24"/>
      <c r="DF1877" s="26" t="s">
        <v>139</v>
      </c>
      <c r="DG1877" s="26" t="s">
        <v>139</v>
      </c>
      <c r="DH1877" s="26" t="s">
        <v>139</v>
      </c>
      <c r="DI1877" s="26" t="s">
        <v>139</v>
      </c>
      <c r="DJ1877" s="26" t="s">
        <v>139</v>
      </c>
      <c r="DK1877" s="26" t="s">
        <v>139</v>
      </c>
      <c r="DL1877" s="26" t="s">
        <v>139</v>
      </c>
      <c r="DM1877" s="26" t="s">
        <v>139</v>
      </c>
      <c r="DN1877" s="26" t="s">
        <v>139</v>
      </c>
      <c r="DO1877" s="26" t="s">
        <v>139</v>
      </c>
    </row>
    <row r="1878" spans="1:119" ht="20.100000000000001" customHeight="1" x14ac:dyDescent="0.25">
      <c r="A1878" s="29" t="str">
        <f t="shared" si="406"/>
        <v>Masoom (Innocent)4</v>
      </c>
      <c r="B1878" s="29" t="str">
        <f t="shared" si="407"/>
        <v>Masoom (Innocent)</v>
      </c>
      <c r="C1878" s="29">
        <f t="shared" si="408"/>
        <v>4</v>
      </c>
      <c r="D1878" s="30" t="str">
        <f t="shared" si="409"/>
        <v>South Asia</v>
      </c>
      <c r="E1878" s="30" t="str">
        <f t="shared" si="410"/>
        <v>Mumbai, India</v>
      </c>
      <c r="F1878" s="31">
        <f t="shared" si="411"/>
        <v>2</v>
      </c>
      <c r="G1878" s="31">
        <f t="shared" si="412"/>
        <v>2</v>
      </c>
      <c r="H1878" s="31">
        <f t="shared" si="413"/>
        <v>2</v>
      </c>
      <c r="I1878" s="31">
        <f t="shared" si="414"/>
        <v>3</v>
      </c>
      <c r="J1878" s="31">
        <f t="shared" si="415"/>
        <v>2</v>
      </c>
      <c r="K1878" s="31">
        <f t="shared" si="416"/>
        <v>2</v>
      </c>
      <c r="L1878" s="31">
        <f t="shared" si="417"/>
        <v>3</v>
      </c>
      <c r="M1878" s="31">
        <f t="shared" si="418"/>
        <v>2</v>
      </c>
      <c r="N1878" s="31">
        <f t="shared" si="419"/>
        <v>2.2999999999999998</v>
      </c>
      <c r="O1878" s="26" t="s">
        <v>10331</v>
      </c>
      <c r="P1878" s="26" t="s">
        <v>108</v>
      </c>
      <c r="Q1878" s="27">
        <v>40833</v>
      </c>
      <c r="R1878" s="26" t="s">
        <v>109</v>
      </c>
      <c r="S1878" s="26" t="s">
        <v>321</v>
      </c>
      <c r="T1878" s="26" t="s">
        <v>175</v>
      </c>
      <c r="U1878" s="26" t="s">
        <v>112</v>
      </c>
      <c r="V1878" s="26" t="s">
        <v>225</v>
      </c>
      <c r="W1878" s="26" t="s">
        <v>226</v>
      </c>
      <c r="X1878" s="26" t="s">
        <v>963</v>
      </c>
      <c r="Y1878" s="26" t="s">
        <v>10287</v>
      </c>
      <c r="Z1878" s="26" t="s">
        <v>10288</v>
      </c>
      <c r="AA1878" s="24"/>
      <c r="AB1878" s="26" t="s">
        <v>117</v>
      </c>
      <c r="AC1878" s="28">
        <v>13000</v>
      </c>
      <c r="AD1878" s="26" t="s">
        <v>10289</v>
      </c>
      <c r="AE1878" s="26" t="s">
        <v>249</v>
      </c>
      <c r="AF1878" s="26" t="s">
        <v>120</v>
      </c>
      <c r="AG1878" s="26" t="s">
        <v>528</v>
      </c>
      <c r="AH1878" s="26" t="s">
        <v>185</v>
      </c>
      <c r="AI1878" s="28">
        <v>13000</v>
      </c>
      <c r="AJ1878" s="24"/>
      <c r="AK1878" s="26" t="s">
        <v>10332</v>
      </c>
      <c r="AL1878" s="26" t="s">
        <v>10333</v>
      </c>
      <c r="AM1878" s="26" t="s">
        <v>10334</v>
      </c>
      <c r="AN1878" s="26" t="s">
        <v>10335</v>
      </c>
      <c r="AO1878" s="26" t="s">
        <v>10336</v>
      </c>
      <c r="AP1878" s="24"/>
      <c r="AQ1878" s="24"/>
      <c r="AR1878" s="24"/>
      <c r="AS1878" s="24"/>
      <c r="AT1878" s="26" t="s">
        <v>10337</v>
      </c>
      <c r="AU1878" s="24"/>
      <c r="AV1878" s="24"/>
      <c r="AW1878" s="28">
        <v>68786</v>
      </c>
      <c r="AX1878" s="26">
        <v>608</v>
      </c>
      <c r="AY1878" s="28">
        <v>60</v>
      </c>
      <c r="AZ1878" s="28">
        <v>40</v>
      </c>
      <c r="BA1878" s="26">
        <v>0</v>
      </c>
      <c r="BB1878" s="26" t="s">
        <v>148</v>
      </c>
      <c r="BC1878" s="26" t="s">
        <v>10290</v>
      </c>
      <c r="BD1878" s="26" t="s">
        <v>378</v>
      </c>
      <c r="BE1878" s="24"/>
      <c r="BF1878" s="26" t="s">
        <v>10338</v>
      </c>
      <c r="BG1878" s="26" t="s">
        <v>226</v>
      </c>
      <c r="BH1878" s="26" t="s">
        <v>4251</v>
      </c>
      <c r="BI1878" s="26" t="s">
        <v>226</v>
      </c>
      <c r="BJ1878" s="26" t="s">
        <v>10339</v>
      </c>
      <c r="BK1878" s="26" t="s">
        <v>226</v>
      </c>
      <c r="BL1878" s="26" t="s">
        <v>10340</v>
      </c>
      <c r="BM1878" s="26" t="s">
        <v>226</v>
      </c>
      <c r="BN1878" s="24"/>
      <c r="BO1878" s="24"/>
      <c r="BP1878" s="24"/>
      <c r="BQ1878" s="24"/>
      <c r="BR1878" s="26">
        <v>2</v>
      </c>
      <c r="BS1878" s="26">
        <v>2</v>
      </c>
      <c r="BT1878" s="26">
        <v>2</v>
      </c>
      <c r="BU1878" s="26">
        <v>3</v>
      </c>
      <c r="BV1878" s="26">
        <v>2</v>
      </c>
      <c r="BW1878" s="26">
        <v>2</v>
      </c>
      <c r="BX1878" s="26">
        <v>3</v>
      </c>
      <c r="BY1878" s="26">
        <v>2</v>
      </c>
      <c r="BZ1878" s="24"/>
      <c r="CA1878" s="24"/>
      <c r="CB1878" s="24"/>
      <c r="CC1878" s="24"/>
      <c r="CD1878" s="24"/>
      <c r="CE1878" s="24"/>
      <c r="CF1878" s="24"/>
      <c r="CG1878" s="24"/>
      <c r="CH1878" s="24"/>
      <c r="CI1878" s="24"/>
      <c r="CJ1878" s="24"/>
      <c r="CK1878" s="24"/>
      <c r="CL1878" s="24"/>
      <c r="CM1878" s="24"/>
      <c r="CN1878" s="24"/>
      <c r="CO1878" s="24"/>
      <c r="CP1878" s="24"/>
      <c r="CQ1878" s="24"/>
      <c r="CR1878" s="24"/>
      <c r="CS1878" s="24"/>
      <c r="CT1878" s="24"/>
      <c r="CU1878" s="24"/>
      <c r="CV1878" s="24"/>
      <c r="CW1878" s="24"/>
      <c r="CX1878" s="24"/>
      <c r="CY1878" s="24"/>
      <c r="CZ1878" s="24"/>
      <c r="DA1878" s="24"/>
      <c r="DB1878" s="24"/>
      <c r="DC1878" s="24"/>
      <c r="DD1878" s="24"/>
      <c r="DE1878" s="24"/>
      <c r="DF1878" s="26" t="s">
        <v>139</v>
      </c>
      <c r="DG1878" s="26" t="s">
        <v>139</v>
      </c>
      <c r="DH1878" s="26" t="s">
        <v>139</v>
      </c>
      <c r="DI1878" s="26" t="s">
        <v>139</v>
      </c>
      <c r="DJ1878" s="26" t="s">
        <v>139</v>
      </c>
      <c r="DK1878" s="26" t="s">
        <v>139</v>
      </c>
      <c r="DL1878" s="26" t="s">
        <v>139</v>
      </c>
      <c r="DM1878" s="26" t="s">
        <v>139</v>
      </c>
      <c r="DN1878" s="26" t="s">
        <v>139</v>
      </c>
      <c r="DO1878" s="26" t="s">
        <v>139</v>
      </c>
    </row>
    <row r="1879" spans="1:119" ht="20.100000000000001" customHeight="1" x14ac:dyDescent="0.25">
      <c r="A1879" s="29" t="str">
        <f t="shared" si="406"/>
        <v>Masoom (Innocent)3</v>
      </c>
      <c r="B1879" s="29" t="str">
        <f t="shared" si="407"/>
        <v>Masoom (Innocent)</v>
      </c>
      <c r="C1879" s="29">
        <f t="shared" si="408"/>
        <v>3</v>
      </c>
      <c r="D1879" s="30" t="str">
        <f t="shared" si="409"/>
        <v>South Asia</v>
      </c>
      <c r="E1879" s="30" t="str">
        <f t="shared" si="410"/>
        <v>Mumbai, India</v>
      </c>
      <c r="F1879" s="31">
        <f t="shared" si="411"/>
        <v>1</v>
      </c>
      <c r="G1879" s="31">
        <f t="shared" si="412"/>
        <v>3</v>
      </c>
      <c r="H1879" s="31">
        <f t="shared" si="413"/>
        <v>4</v>
      </c>
      <c r="I1879" s="31">
        <f t="shared" si="414"/>
        <v>4</v>
      </c>
      <c r="J1879" s="31">
        <f t="shared" si="415"/>
        <v>3</v>
      </c>
      <c r="K1879" s="31">
        <f t="shared" si="416"/>
        <v>4</v>
      </c>
      <c r="L1879" s="31">
        <f t="shared" si="417"/>
        <v>3</v>
      </c>
      <c r="M1879" s="31">
        <f t="shared" si="418"/>
        <v>4</v>
      </c>
      <c r="N1879" s="31">
        <f t="shared" si="419"/>
        <v>3.3</v>
      </c>
      <c r="O1879" s="26" t="s">
        <v>10341</v>
      </c>
      <c r="P1879" s="26" t="s">
        <v>108</v>
      </c>
      <c r="Q1879" s="27">
        <v>40469</v>
      </c>
      <c r="R1879" s="26" t="s">
        <v>109</v>
      </c>
      <c r="S1879" s="26" t="s">
        <v>332</v>
      </c>
      <c r="T1879" s="26" t="s">
        <v>333</v>
      </c>
      <c r="U1879" s="26" t="s">
        <v>112</v>
      </c>
      <c r="V1879" s="26" t="s">
        <v>225</v>
      </c>
      <c r="W1879" s="26" t="s">
        <v>226</v>
      </c>
      <c r="X1879" s="26" t="s">
        <v>963</v>
      </c>
      <c r="Y1879" s="26" t="s">
        <v>10287</v>
      </c>
      <c r="Z1879" s="26" t="s">
        <v>10288</v>
      </c>
      <c r="AA1879" s="24"/>
      <c r="AB1879" s="26" t="s">
        <v>117</v>
      </c>
      <c r="AC1879" s="28">
        <v>8000</v>
      </c>
      <c r="AD1879" s="26" t="s">
        <v>10289</v>
      </c>
      <c r="AE1879" s="26" t="s">
        <v>249</v>
      </c>
      <c r="AF1879" s="26" t="s">
        <v>120</v>
      </c>
      <c r="AG1879" s="26" t="s">
        <v>528</v>
      </c>
      <c r="AH1879" s="26" t="s">
        <v>121</v>
      </c>
      <c r="AI1879" s="28">
        <v>8000</v>
      </c>
      <c r="AJ1879" s="24"/>
      <c r="AK1879" s="26" t="s">
        <v>10332</v>
      </c>
      <c r="AL1879" s="26" t="s">
        <v>10342</v>
      </c>
      <c r="AM1879" s="26" t="s">
        <v>10334</v>
      </c>
      <c r="AN1879" s="26" t="s">
        <v>10343</v>
      </c>
      <c r="AO1879" s="26" t="s">
        <v>10344</v>
      </c>
      <c r="AP1879" s="24"/>
      <c r="AQ1879" s="24"/>
      <c r="AR1879" s="24"/>
      <c r="AS1879" s="24"/>
      <c r="AT1879" s="26" t="s">
        <v>10345</v>
      </c>
      <c r="AU1879" s="26" t="s">
        <v>10346</v>
      </c>
      <c r="AV1879" s="24"/>
      <c r="AW1879" s="28">
        <v>42405</v>
      </c>
      <c r="AX1879" s="26">
        <v>400</v>
      </c>
      <c r="AY1879" s="28">
        <v>50</v>
      </c>
      <c r="AZ1879" s="28">
        <v>20</v>
      </c>
      <c r="BA1879" s="26">
        <v>0</v>
      </c>
      <c r="BB1879" s="26" t="s">
        <v>148</v>
      </c>
      <c r="BC1879" s="26" t="s">
        <v>10290</v>
      </c>
      <c r="BD1879" s="24"/>
      <c r="BE1879" s="24"/>
      <c r="BF1879" s="26" t="s">
        <v>4251</v>
      </c>
      <c r="BG1879" s="26" t="s">
        <v>226</v>
      </c>
      <c r="BH1879" s="26" t="s">
        <v>10339</v>
      </c>
      <c r="BI1879" s="26" t="s">
        <v>226</v>
      </c>
      <c r="BJ1879" s="26" t="s">
        <v>10347</v>
      </c>
      <c r="BK1879" s="26" t="s">
        <v>2864</v>
      </c>
      <c r="BL1879" s="26" t="s">
        <v>10348</v>
      </c>
      <c r="BM1879" s="26" t="s">
        <v>226</v>
      </c>
      <c r="BN1879" s="24"/>
      <c r="BO1879" s="24"/>
      <c r="BP1879" s="24"/>
      <c r="BQ1879" s="24"/>
      <c r="BR1879" s="26">
        <v>1</v>
      </c>
      <c r="BS1879" s="26">
        <v>3</v>
      </c>
      <c r="BT1879" s="26">
        <v>4</v>
      </c>
      <c r="BU1879" s="26">
        <v>4</v>
      </c>
      <c r="BV1879" s="26">
        <v>3</v>
      </c>
      <c r="BW1879" s="26">
        <v>4</v>
      </c>
      <c r="BX1879" s="26">
        <v>3</v>
      </c>
      <c r="BY1879" s="26">
        <v>4</v>
      </c>
      <c r="BZ1879" s="24"/>
      <c r="CA1879" s="24"/>
      <c r="CB1879" s="24"/>
      <c r="CC1879" s="24"/>
      <c r="CD1879" s="24"/>
      <c r="CE1879" s="24"/>
      <c r="CF1879" s="24"/>
      <c r="CG1879" s="24"/>
      <c r="CH1879" s="24"/>
      <c r="CI1879" s="24"/>
      <c r="CJ1879" s="24"/>
      <c r="CK1879" s="24"/>
      <c r="CL1879" s="24"/>
      <c r="CM1879" s="24"/>
      <c r="CN1879" s="24"/>
      <c r="CO1879" s="24"/>
      <c r="CP1879" s="24"/>
      <c r="CQ1879" s="24"/>
      <c r="CR1879" s="24"/>
      <c r="CS1879" s="24"/>
      <c r="CT1879" s="24"/>
      <c r="CU1879" s="24"/>
      <c r="CV1879" s="24"/>
      <c r="CW1879" s="24"/>
      <c r="CX1879" s="24"/>
      <c r="CY1879" s="24"/>
      <c r="CZ1879" s="24"/>
      <c r="DA1879" s="24"/>
      <c r="DB1879" s="24"/>
      <c r="DC1879" s="24"/>
      <c r="DD1879" s="24"/>
      <c r="DE1879" s="24"/>
      <c r="DF1879" s="26" t="s">
        <v>139</v>
      </c>
      <c r="DG1879" s="26" t="s">
        <v>120</v>
      </c>
      <c r="DH1879" s="26" t="s">
        <v>139</v>
      </c>
      <c r="DI1879" s="26" t="s">
        <v>139</v>
      </c>
      <c r="DJ1879" s="26" t="s">
        <v>139</v>
      </c>
      <c r="DK1879" s="26" t="s">
        <v>139</v>
      </c>
      <c r="DL1879" s="26" t="s">
        <v>139</v>
      </c>
      <c r="DM1879" s="26" t="s">
        <v>139</v>
      </c>
      <c r="DN1879" s="26" t="s">
        <v>139</v>
      </c>
      <c r="DO1879" s="26" t="s">
        <v>139</v>
      </c>
    </row>
    <row r="1880" spans="1:119" ht="20.100000000000001" customHeight="1" x14ac:dyDescent="0.25">
      <c r="A1880" s="29" t="str">
        <f t="shared" si="406"/>
        <v/>
      </c>
      <c r="B1880" s="29" t="str">
        <f t="shared" si="407"/>
        <v>Masoom (Innocent)</v>
      </c>
      <c r="C1880" s="29">
        <f t="shared" si="408"/>
        <v>0</v>
      </c>
      <c r="D1880" s="30" t="str">
        <f t="shared" si="409"/>
        <v>South Asia</v>
      </c>
      <c r="E1880" s="30" t="str">
        <f t="shared" si="410"/>
        <v>Mumbai, India</v>
      </c>
      <c r="F1880" s="31">
        <f t="shared" si="411"/>
        <v>0</v>
      </c>
      <c r="G1880" s="31">
        <f t="shared" si="412"/>
        <v>0</v>
      </c>
      <c r="H1880" s="31">
        <f t="shared" si="413"/>
        <v>0</v>
      </c>
      <c r="I1880" s="31">
        <f t="shared" si="414"/>
        <v>0</v>
      </c>
      <c r="J1880" s="31">
        <f t="shared" si="415"/>
        <v>0</v>
      </c>
      <c r="K1880" s="31">
        <f t="shared" si="416"/>
        <v>0</v>
      </c>
      <c r="L1880" s="31">
        <f t="shared" si="417"/>
        <v>0</v>
      </c>
      <c r="M1880" s="31">
        <f t="shared" si="418"/>
        <v>0</v>
      </c>
      <c r="N1880" s="31">
        <f t="shared" si="419"/>
        <v>0</v>
      </c>
      <c r="O1880" s="26" t="s">
        <v>16281</v>
      </c>
      <c r="P1880" s="26" t="s">
        <v>108</v>
      </c>
      <c r="Q1880" s="27">
        <v>40690</v>
      </c>
      <c r="R1880" s="24"/>
      <c r="S1880" s="24"/>
      <c r="T1880" s="26" t="s">
        <v>333</v>
      </c>
      <c r="U1880" s="24"/>
      <c r="V1880" s="26" t="s">
        <v>225</v>
      </c>
      <c r="W1880" s="26" t="s">
        <v>226</v>
      </c>
      <c r="X1880" s="26" t="s">
        <v>963</v>
      </c>
      <c r="Y1880" s="26" t="s">
        <v>10287</v>
      </c>
      <c r="Z1880" s="26" t="s">
        <v>10288</v>
      </c>
      <c r="AA1880" s="24"/>
      <c r="AB1880" s="26" t="s">
        <v>15733</v>
      </c>
      <c r="AC1880" s="28">
        <v>7999</v>
      </c>
      <c r="AD1880" s="26" t="s">
        <v>10289</v>
      </c>
      <c r="AE1880" s="26" t="s">
        <v>249</v>
      </c>
      <c r="AF1880" s="26" t="s">
        <v>120</v>
      </c>
      <c r="AG1880" s="26" t="s">
        <v>528</v>
      </c>
      <c r="AH1880" s="24"/>
      <c r="AI1880" s="28">
        <v>8000</v>
      </c>
      <c r="AJ1880" s="24"/>
      <c r="AK1880" s="24"/>
      <c r="AL1880" s="24"/>
      <c r="AM1880" s="24"/>
      <c r="AN1880" s="24"/>
      <c r="AO1880" s="24"/>
      <c r="AP1880" s="24"/>
      <c r="AQ1880" s="24"/>
      <c r="AR1880" s="24"/>
      <c r="AS1880" s="24"/>
      <c r="AT1880" s="24"/>
      <c r="AU1880" s="24"/>
      <c r="AV1880" s="24"/>
      <c r="AW1880" s="28">
        <v>0</v>
      </c>
      <c r="AX1880" s="26">
        <v>0</v>
      </c>
      <c r="AY1880" s="28">
        <v>0</v>
      </c>
      <c r="AZ1880" s="28">
        <v>0</v>
      </c>
      <c r="BA1880" s="26">
        <v>0</v>
      </c>
      <c r="BB1880" s="24"/>
      <c r="BC1880" s="26" t="s">
        <v>10290</v>
      </c>
      <c r="BD1880" s="24"/>
      <c r="BE1880" s="24"/>
      <c r="BF1880" s="24"/>
      <c r="BG1880" s="24"/>
      <c r="BH1880" s="24"/>
      <c r="BI1880" s="24"/>
      <c r="BJ1880" s="24"/>
      <c r="BK1880" s="24"/>
      <c r="BL1880" s="24"/>
      <c r="BM1880" s="24"/>
      <c r="BN1880" s="24"/>
      <c r="BO1880" s="24"/>
      <c r="BP1880" s="24"/>
      <c r="BQ1880" s="24"/>
      <c r="BR1880" s="26">
        <v>0</v>
      </c>
      <c r="BS1880" s="26">
        <v>0</v>
      </c>
      <c r="BT1880" s="26">
        <v>0</v>
      </c>
      <c r="BU1880" s="26">
        <v>0</v>
      </c>
      <c r="BV1880" s="26">
        <v>0</v>
      </c>
      <c r="BW1880" s="26">
        <v>0</v>
      </c>
      <c r="BX1880" s="26">
        <v>0</v>
      </c>
      <c r="BY1880" s="26">
        <v>0</v>
      </c>
      <c r="BZ1880" s="24"/>
      <c r="CA1880" s="24"/>
      <c r="CB1880" s="24"/>
      <c r="CC1880" s="24"/>
      <c r="CD1880" s="24"/>
      <c r="CE1880" s="24"/>
      <c r="CF1880" s="24"/>
      <c r="CG1880" s="24"/>
      <c r="CH1880" s="24"/>
      <c r="CI1880" s="24"/>
      <c r="CJ1880" s="24"/>
      <c r="CK1880" s="24"/>
      <c r="CL1880" s="24"/>
      <c r="CM1880" s="24"/>
      <c r="CN1880" s="24"/>
      <c r="CO1880" s="24"/>
      <c r="CP1880" s="24"/>
      <c r="CQ1880" s="24"/>
      <c r="CR1880" s="24"/>
      <c r="CS1880" s="24"/>
      <c r="CT1880" s="24"/>
      <c r="CU1880" s="24"/>
      <c r="CV1880" s="24"/>
      <c r="CW1880" s="24"/>
      <c r="CX1880" s="24"/>
      <c r="CY1880" s="24"/>
      <c r="CZ1880" s="24"/>
      <c r="DA1880" s="24"/>
      <c r="DB1880" s="24"/>
      <c r="DC1880" s="24"/>
      <c r="DD1880" s="24"/>
      <c r="DE1880" s="24"/>
      <c r="DF1880" s="26" t="s">
        <v>139</v>
      </c>
      <c r="DG1880" s="26" t="s">
        <v>139</v>
      </c>
      <c r="DH1880" s="26" t="s">
        <v>139</v>
      </c>
      <c r="DI1880" s="26" t="s">
        <v>139</v>
      </c>
      <c r="DJ1880" s="26" t="s">
        <v>139</v>
      </c>
      <c r="DK1880" s="26" t="s">
        <v>139</v>
      </c>
      <c r="DL1880" s="26" t="s">
        <v>139</v>
      </c>
      <c r="DM1880" s="26" t="s">
        <v>139</v>
      </c>
      <c r="DN1880" s="26" t="s">
        <v>139</v>
      </c>
      <c r="DO1880" s="26" t="s">
        <v>139</v>
      </c>
    </row>
    <row r="1881" spans="1:119" ht="20.100000000000001" customHeight="1" x14ac:dyDescent="0.25">
      <c r="A1881" s="29" t="str">
        <f t="shared" si="406"/>
        <v>Mavi Kalem Social Assistance and Charity Association7</v>
      </c>
      <c r="B1881" s="29" t="str">
        <f t="shared" si="407"/>
        <v>Mavi Kalem Social Assistance and Charity Association</v>
      </c>
      <c r="C1881" s="29">
        <f t="shared" si="408"/>
        <v>7</v>
      </c>
      <c r="D1881" s="30" t="str">
        <f t="shared" si="409"/>
        <v>Europe and Eurasia</v>
      </c>
      <c r="E1881" s="30" t="str">
        <f t="shared" si="410"/>
        <v>Istanbul, Turkey</v>
      </c>
      <c r="F1881" s="31">
        <f t="shared" si="411"/>
        <v>3</v>
      </c>
      <c r="G1881" s="31">
        <f t="shared" si="412"/>
        <v>3</v>
      </c>
      <c r="H1881" s="31">
        <f t="shared" si="413"/>
        <v>4</v>
      </c>
      <c r="I1881" s="31">
        <f t="shared" si="414"/>
        <v>3</v>
      </c>
      <c r="J1881" s="31">
        <f t="shared" si="415"/>
        <v>4</v>
      </c>
      <c r="K1881" s="31">
        <f t="shared" si="416"/>
        <v>3</v>
      </c>
      <c r="L1881" s="31">
        <f t="shared" si="417"/>
        <v>3</v>
      </c>
      <c r="M1881" s="31">
        <f t="shared" si="418"/>
        <v>3</v>
      </c>
      <c r="N1881" s="31">
        <f t="shared" si="419"/>
        <v>3.3</v>
      </c>
      <c r="O1881" s="26" t="s">
        <v>10349</v>
      </c>
      <c r="P1881" s="26" t="s">
        <v>108</v>
      </c>
      <c r="Q1881" s="27">
        <v>42858</v>
      </c>
      <c r="R1881" s="26" t="s">
        <v>305</v>
      </c>
      <c r="S1881" s="26" t="s">
        <v>167</v>
      </c>
      <c r="T1881" s="26" t="s">
        <v>142</v>
      </c>
      <c r="U1881" s="26" t="s">
        <v>112</v>
      </c>
      <c r="V1881" s="26" t="s">
        <v>15763</v>
      </c>
      <c r="W1881" s="26" t="s">
        <v>553</v>
      </c>
      <c r="X1881" s="26" t="s">
        <v>8078</v>
      </c>
      <c r="Y1881" s="26" t="s">
        <v>10350</v>
      </c>
      <c r="Z1881" s="24"/>
      <c r="AA1881" s="24"/>
      <c r="AB1881" s="26" t="s">
        <v>117</v>
      </c>
      <c r="AC1881" s="28">
        <v>7000</v>
      </c>
      <c r="AD1881" s="26" t="s">
        <v>1187</v>
      </c>
      <c r="AE1881" s="26" t="s">
        <v>8230</v>
      </c>
      <c r="AF1881" s="26" t="s">
        <v>139</v>
      </c>
      <c r="AG1881" s="26" t="s">
        <v>224</v>
      </c>
      <c r="AH1881" s="26" t="s">
        <v>235</v>
      </c>
      <c r="AI1881" s="28">
        <v>7000</v>
      </c>
      <c r="AJ1881" s="26" t="s">
        <v>10351</v>
      </c>
      <c r="AK1881" s="26" t="s">
        <v>10352</v>
      </c>
      <c r="AL1881" s="26" t="s">
        <v>10353</v>
      </c>
      <c r="AM1881" s="24"/>
      <c r="AN1881" s="24"/>
      <c r="AO1881" s="24"/>
      <c r="AP1881" s="24"/>
      <c r="AQ1881" s="24"/>
      <c r="AR1881" s="26" t="s">
        <v>10354</v>
      </c>
      <c r="AS1881" s="26" t="s">
        <v>10355</v>
      </c>
      <c r="AT1881" s="24"/>
      <c r="AU1881" s="24"/>
      <c r="AV1881" s="24"/>
      <c r="AW1881" s="28">
        <v>50609</v>
      </c>
      <c r="AX1881" s="26">
        <v>180</v>
      </c>
      <c r="AY1881" s="28">
        <v>55</v>
      </c>
      <c r="AZ1881" s="28">
        <v>22</v>
      </c>
      <c r="BA1881" s="26">
        <v>40</v>
      </c>
      <c r="BB1881" s="24"/>
      <c r="BC1881" s="26" t="s">
        <v>800</v>
      </c>
      <c r="BD1881" s="26" t="s">
        <v>125</v>
      </c>
      <c r="BE1881" s="24"/>
      <c r="BF1881" s="26" t="s">
        <v>10356</v>
      </c>
      <c r="BG1881" s="26" t="s">
        <v>191</v>
      </c>
      <c r="BH1881" s="26" t="s">
        <v>4749</v>
      </c>
      <c r="BI1881" s="26" t="s">
        <v>553</v>
      </c>
      <c r="BJ1881" s="26" t="s">
        <v>3838</v>
      </c>
      <c r="BK1881" s="26" t="s">
        <v>553</v>
      </c>
      <c r="BL1881" s="24"/>
      <c r="BM1881" s="24"/>
      <c r="BN1881" s="24"/>
      <c r="BO1881" s="24"/>
      <c r="BP1881" s="24"/>
      <c r="BQ1881" s="24"/>
      <c r="BR1881" s="26">
        <v>0</v>
      </c>
      <c r="BS1881" s="26">
        <v>0</v>
      </c>
      <c r="BT1881" s="26">
        <v>0</v>
      </c>
      <c r="BU1881" s="26">
        <v>0</v>
      </c>
      <c r="BV1881" s="26">
        <v>0</v>
      </c>
      <c r="BW1881" s="26">
        <v>0</v>
      </c>
      <c r="BX1881" s="26">
        <v>0</v>
      </c>
      <c r="BY1881" s="26">
        <v>0</v>
      </c>
      <c r="BZ1881" s="26" t="s">
        <v>134</v>
      </c>
      <c r="CA1881" s="26" t="s">
        <v>136</v>
      </c>
      <c r="CB1881" s="26" t="s">
        <v>136</v>
      </c>
      <c r="CC1881" s="26" t="s">
        <v>134</v>
      </c>
      <c r="CD1881" s="26" t="s">
        <v>136</v>
      </c>
      <c r="CE1881" s="26" t="s">
        <v>136</v>
      </c>
      <c r="CF1881" s="26" t="s">
        <v>136</v>
      </c>
      <c r="CG1881" s="26" t="s">
        <v>136</v>
      </c>
      <c r="CH1881" s="26" t="s">
        <v>134</v>
      </c>
      <c r="CI1881" s="26" t="s">
        <v>134</v>
      </c>
      <c r="CJ1881" s="26" t="s">
        <v>136</v>
      </c>
      <c r="CK1881" s="26" t="s">
        <v>134</v>
      </c>
      <c r="CL1881" s="26" t="s">
        <v>136</v>
      </c>
      <c r="CM1881" s="26" t="s">
        <v>134</v>
      </c>
      <c r="CN1881" s="26" t="s">
        <v>134</v>
      </c>
      <c r="CO1881" s="26" t="s">
        <v>136</v>
      </c>
      <c r="CP1881" s="26" t="s">
        <v>136</v>
      </c>
      <c r="CQ1881" s="26" t="s">
        <v>138</v>
      </c>
      <c r="CR1881" s="26" t="s">
        <v>138</v>
      </c>
      <c r="CS1881" s="26" t="s">
        <v>134</v>
      </c>
      <c r="CT1881" s="26" t="s">
        <v>134</v>
      </c>
      <c r="CU1881" s="26" t="s">
        <v>136</v>
      </c>
      <c r="CV1881" s="26" t="s">
        <v>136</v>
      </c>
      <c r="CW1881" s="26" t="s">
        <v>136</v>
      </c>
      <c r="CX1881" s="26" t="s">
        <v>136</v>
      </c>
      <c r="CY1881" s="26" t="s">
        <v>134</v>
      </c>
      <c r="CZ1881" s="26" t="s">
        <v>135</v>
      </c>
      <c r="DA1881" s="26" t="s">
        <v>136</v>
      </c>
      <c r="DB1881" s="26" t="s">
        <v>136</v>
      </c>
      <c r="DC1881" s="26" t="s">
        <v>136</v>
      </c>
      <c r="DD1881" s="26" t="s">
        <v>136</v>
      </c>
      <c r="DE1881" s="26" t="s">
        <v>134</v>
      </c>
      <c r="DF1881" s="26" t="s">
        <v>139</v>
      </c>
      <c r="DG1881" s="26" t="s">
        <v>139</v>
      </c>
      <c r="DH1881" s="26" t="s">
        <v>139</v>
      </c>
      <c r="DI1881" s="26" t="s">
        <v>139</v>
      </c>
      <c r="DJ1881" s="26" t="s">
        <v>120</v>
      </c>
      <c r="DK1881" s="26" t="s">
        <v>139</v>
      </c>
      <c r="DL1881" s="26" t="s">
        <v>139</v>
      </c>
      <c r="DM1881" s="26" t="s">
        <v>139</v>
      </c>
      <c r="DN1881" s="26" t="s">
        <v>139</v>
      </c>
      <c r="DO1881" s="26" t="s">
        <v>139</v>
      </c>
    </row>
    <row r="1882" spans="1:119" ht="35.1" customHeight="1" x14ac:dyDescent="0.25">
      <c r="A1882" s="29" t="str">
        <f t="shared" si="406"/>
        <v/>
      </c>
      <c r="B1882" s="29" t="str">
        <f t="shared" si="407"/>
        <v>Mavi Kalem Social Assistance and Charity Association</v>
      </c>
      <c r="C1882" s="29">
        <f t="shared" si="408"/>
        <v>0</v>
      </c>
      <c r="D1882" s="30" t="str">
        <f t="shared" si="409"/>
        <v>Europe and Eurasia</v>
      </c>
      <c r="E1882" s="30" t="str">
        <f t="shared" si="410"/>
        <v>Istanbul, Turkey</v>
      </c>
      <c r="F1882" s="31">
        <f t="shared" si="411"/>
        <v>0</v>
      </c>
      <c r="G1882" s="31">
        <f t="shared" si="412"/>
        <v>0</v>
      </c>
      <c r="H1882" s="31">
        <f t="shared" si="413"/>
        <v>0</v>
      </c>
      <c r="I1882" s="31">
        <f t="shared" si="414"/>
        <v>0</v>
      </c>
      <c r="J1882" s="31">
        <f t="shared" si="415"/>
        <v>0</v>
      </c>
      <c r="K1882" s="31">
        <f t="shared" si="416"/>
        <v>0</v>
      </c>
      <c r="L1882" s="31">
        <f t="shared" si="417"/>
        <v>0</v>
      </c>
      <c r="M1882" s="31">
        <f t="shared" si="418"/>
        <v>0</v>
      </c>
      <c r="N1882" s="31">
        <f t="shared" si="419"/>
        <v>0</v>
      </c>
      <c r="O1882" s="26" t="s">
        <v>16282</v>
      </c>
      <c r="P1882" s="26" t="s">
        <v>108</v>
      </c>
      <c r="Q1882" s="27">
        <v>42885</v>
      </c>
      <c r="R1882" s="24"/>
      <c r="S1882" s="24"/>
      <c r="T1882" s="26" t="s">
        <v>142</v>
      </c>
      <c r="U1882" s="24"/>
      <c r="V1882" s="26" t="s">
        <v>15763</v>
      </c>
      <c r="W1882" s="26" t="s">
        <v>553</v>
      </c>
      <c r="X1882" s="26" t="s">
        <v>8078</v>
      </c>
      <c r="Y1882" s="26" t="s">
        <v>10350</v>
      </c>
      <c r="Z1882" s="24"/>
      <c r="AA1882" s="24"/>
      <c r="AB1882" s="26" t="s">
        <v>15736</v>
      </c>
      <c r="AC1882" s="28">
        <v>2000</v>
      </c>
      <c r="AD1882" s="26" t="s">
        <v>1187</v>
      </c>
      <c r="AE1882" s="26" t="s">
        <v>8230</v>
      </c>
      <c r="AF1882" s="26" t="s">
        <v>139</v>
      </c>
      <c r="AG1882" s="26" t="s">
        <v>224</v>
      </c>
      <c r="AH1882" s="24"/>
      <c r="AI1882" s="28">
        <v>2000</v>
      </c>
      <c r="AJ1882" s="24"/>
      <c r="AK1882" s="24"/>
      <c r="AL1882" s="24"/>
      <c r="AM1882" s="24"/>
      <c r="AN1882" s="24"/>
      <c r="AO1882" s="24"/>
      <c r="AP1882" s="24"/>
      <c r="AQ1882" s="24"/>
      <c r="AR1882" s="24"/>
      <c r="AS1882" s="24"/>
      <c r="AT1882" s="24"/>
      <c r="AU1882" s="24"/>
      <c r="AV1882" s="24"/>
      <c r="AW1882" s="28">
        <v>0</v>
      </c>
      <c r="AX1882" s="26">
        <v>0</v>
      </c>
      <c r="AY1882" s="28">
        <v>0</v>
      </c>
      <c r="AZ1882" s="28">
        <v>0</v>
      </c>
      <c r="BA1882" s="26">
        <v>0</v>
      </c>
      <c r="BB1882" s="24"/>
      <c r="BC1882" s="26" t="s">
        <v>800</v>
      </c>
      <c r="BD1882" s="24"/>
      <c r="BE1882" s="24"/>
      <c r="BF1882" s="24"/>
      <c r="BG1882" s="24"/>
      <c r="BH1882" s="24"/>
      <c r="BI1882" s="24"/>
      <c r="BJ1882" s="24"/>
      <c r="BK1882" s="24"/>
      <c r="BL1882" s="24"/>
      <c r="BM1882" s="24"/>
      <c r="BN1882" s="24"/>
      <c r="BO1882" s="24"/>
      <c r="BP1882" s="24"/>
      <c r="BQ1882" s="24"/>
      <c r="BR1882" s="26">
        <v>0</v>
      </c>
      <c r="BS1882" s="26">
        <v>0</v>
      </c>
      <c r="BT1882" s="26">
        <v>0</v>
      </c>
      <c r="BU1882" s="26">
        <v>0</v>
      </c>
      <c r="BV1882" s="26">
        <v>0</v>
      </c>
      <c r="BW1882" s="26">
        <v>0</v>
      </c>
      <c r="BX1882" s="26">
        <v>0</v>
      </c>
      <c r="BY1882" s="26">
        <v>0</v>
      </c>
      <c r="BZ1882" s="24"/>
      <c r="CA1882" s="24"/>
      <c r="CB1882" s="24"/>
      <c r="CC1882" s="24"/>
      <c r="CD1882" s="24"/>
      <c r="CE1882" s="24"/>
      <c r="CF1882" s="24"/>
      <c r="CG1882" s="24"/>
      <c r="CH1882" s="24"/>
      <c r="CI1882" s="24"/>
      <c r="CJ1882" s="24"/>
      <c r="CK1882" s="24"/>
      <c r="CL1882" s="24"/>
      <c r="CM1882" s="24"/>
      <c r="CN1882" s="24"/>
      <c r="CO1882" s="24"/>
      <c r="CP1882" s="24"/>
      <c r="CQ1882" s="24"/>
      <c r="CR1882" s="24"/>
      <c r="CS1882" s="24"/>
      <c r="CT1882" s="24"/>
      <c r="CU1882" s="24"/>
      <c r="CV1882" s="24"/>
      <c r="CW1882" s="24"/>
      <c r="CX1882" s="24"/>
      <c r="CY1882" s="24"/>
      <c r="CZ1882" s="24"/>
      <c r="DA1882" s="24"/>
      <c r="DB1882" s="24"/>
      <c r="DC1882" s="24"/>
      <c r="DD1882" s="24"/>
      <c r="DE1882" s="24"/>
      <c r="DF1882" s="26" t="s">
        <v>139</v>
      </c>
      <c r="DG1882" s="26" t="s">
        <v>139</v>
      </c>
      <c r="DH1882" s="26" t="s">
        <v>139</v>
      </c>
      <c r="DI1882" s="26" t="s">
        <v>139</v>
      </c>
      <c r="DJ1882" s="26" t="s">
        <v>139</v>
      </c>
      <c r="DK1882" s="26" t="s">
        <v>139</v>
      </c>
      <c r="DL1882" s="26" t="s">
        <v>139</v>
      </c>
      <c r="DM1882" s="26" t="s">
        <v>139</v>
      </c>
      <c r="DN1882" s="26" t="s">
        <v>139</v>
      </c>
      <c r="DO1882" s="26" t="s">
        <v>139</v>
      </c>
    </row>
    <row r="1883" spans="1:119" ht="35.1" customHeight="1" x14ac:dyDescent="0.25">
      <c r="A1883" s="29" t="str">
        <f t="shared" si="406"/>
        <v/>
      </c>
      <c r="B1883" s="29" t="str">
        <f t="shared" si="407"/>
        <v>Mavi Kalem Social Assistance and Charity Association</v>
      </c>
      <c r="C1883" s="29">
        <f t="shared" si="408"/>
        <v>0</v>
      </c>
      <c r="D1883" s="30" t="str">
        <f t="shared" si="409"/>
        <v>Europe and Eurasia</v>
      </c>
      <c r="E1883" s="30" t="str">
        <f t="shared" si="410"/>
        <v>Istanbul, Turkey</v>
      </c>
      <c r="F1883" s="31">
        <f t="shared" si="411"/>
        <v>0</v>
      </c>
      <c r="G1883" s="31">
        <f t="shared" si="412"/>
        <v>0</v>
      </c>
      <c r="H1883" s="31">
        <f t="shared" si="413"/>
        <v>0</v>
      </c>
      <c r="I1883" s="31">
        <f t="shared" si="414"/>
        <v>0</v>
      </c>
      <c r="J1883" s="31">
        <f t="shared" si="415"/>
        <v>0</v>
      </c>
      <c r="K1883" s="31">
        <f t="shared" si="416"/>
        <v>0</v>
      </c>
      <c r="L1883" s="31">
        <f t="shared" si="417"/>
        <v>0</v>
      </c>
      <c r="M1883" s="31">
        <f t="shared" si="418"/>
        <v>0</v>
      </c>
      <c r="N1883" s="31">
        <f t="shared" si="419"/>
        <v>0</v>
      </c>
      <c r="O1883" s="26" t="s">
        <v>10366</v>
      </c>
      <c r="P1883" s="26" t="s">
        <v>108</v>
      </c>
      <c r="Q1883" s="27">
        <v>42284</v>
      </c>
      <c r="R1883" s="24"/>
      <c r="S1883" s="24"/>
      <c r="T1883" s="26" t="s">
        <v>157</v>
      </c>
      <c r="U1883" s="24"/>
      <c r="V1883" s="26" t="s">
        <v>15763</v>
      </c>
      <c r="W1883" s="26" t="s">
        <v>553</v>
      </c>
      <c r="X1883" s="26" t="s">
        <v>8078</v>
      </c>
      <c r="Y1883" s="26" t="s">
        <v>10350</v>
      </c>
      <c r="Z1883" s="24"/>
      <c r="AA1883" s="24"/>
      <c r="AB1883" s="26" t="s">
        <v>723</v>
      </c>
      <c r="AC1883" s="28">
        <v>1500</v>
      </c>
      <c r="AD1883" s="26" t="s">
        <v>1187</v>
      </c>
      <c r="AE1883" s="26" t="s">
        <v>8230</v>
      </c>
      <c r="AF1883" s="26" t="s">
        <v>139</v>
      </c>
      <c r="AG1883" s="26" t="s">
        <v>224</v>
      </c>
      <c r="AH1883" s="24"/>
      <c r="AI1883" s="28">
        <v>1500</v>
      </c>
      <c r="AJ1883" s="24"/>
      <c r="AK1883" s="24"/>
      <c r="AL1883" s="24"/>
      <c r="AM1883" s="24"/>
      <c r="AN1883" s="24"/>
      <c r="AO1883" s="24"/>
      <c r="AP1883" s="24"/>
      <c r="AQ1883" s="24"/>
      <c r="AR1883" s="24"/>
      <c r="AS1883" s="24"/>
      <c r="AT1883" s="24"/>
      <c r="AU1883" s="24"/>
      <c r="AV1883" s="24"/>
      <c r="AW1883" s="24"/>
      <c r="AX1883" s="24"/>
      <c r="AY1883" s="24"/>
      <c r="AZ1883" s="24"/>
      <c r="BA1883" s="24"/>
      <c r="BB1883" s="24"/>
      <c r="BC1883" s="26" t="s">
        <v>800</v>
      </c>
      <c r="BD1883" s="24"/>
      <c r="BE1883" s="24"/>
      <c r="BF1883" s="24"/>
      <c r="BG1883" s="24"/>
      <c r="BH1883" s="24"/>
      <c r="BI1883" s="24"/>
      <c r="BJ1883" s="24"/>
      <c r="BK1883" s="24"/>
      <c r="BL1883" s="24"/>
      <c r="BM1883" s="24"/>
      <c r="BN1883" s="24"/>
      <c r="BO1883" s="24"/>
      <c r="BP1883" s="24"/>
      <c r="BQ1883" s="24"/>
      <c r="BR1883" s="24"/>
      <c r="BS1883" s="24"/>
      <c r="BT1883" s="24"/>
      <c r="BU1883" s="24"/>
      <c r="BV1883" s="24"/>
      <c r="BW1883" s="24"/>
      <c r="BX1883" s="24"/>
      <c r="BY1883" s="24"/>
      <c r="BZ1883" s="24"/>
      <c r="CA1883" s="24"/>
      <c r="CB1883" s="24"/>
      <c r="CC1883" s="24"/>
      <c r="CD1883" s="24"/>
      <c r="CE1883" s="24"/>
      <c r="CF1883" s="24"/>
      <c r="CG1883" s="24"/>
      <c r="CH1883" s="24"/>
      <c r="CI1883" s="24"/>
      <c r="CJ1883" s="24"/>
      <c r="CK1883" s="24"/>
      <c r="CL1883" s="24"/>
      <c r="CM1883" s="24"/>
      <c r="CN1883" s="24"/>
      <c r="CO1883" s="24"/>
      <c r="CP1883" s="24"/>
      <c r="CQ1883" s="24"/>
      <c r="CR1883" s="24"/>
      <c r="CS1883" s="24"/>
      <c r="CT1883" s="24"/>
      <c r="CU1883" s="24"/>
      <c r="CV1883" s="24"/>
      <c r="CW1883" s="24"/>
      <c r="CX1883" s="24"/>
      <c r="CY1883" s="24"/>
      <c r="CZ1883" s="24"/>
      <c r="DA1883" s="24"/>
      <c r="DB1883" s="24"/>
      <c r="DC1883" s="24"/>
      <c r="DD1883" s="24"/>
      <c r="DE1883" s="24"/>
      <c r="DF1883" s="26" t="s">
        <v>139</v>
      </c>
      <c r="DG1883" s="26" t="s">
        <v>139</v>
      </c>
      <c r="DH1883" s="26" t="s">
        <v>139</v>
      </c>
      <c r="DI1883" s="26" t="s">
        <v>139</v>
      </c>
      <c r="DJ1883" s="26" t="s">
        <v>139</v>
      </c>
      <c r="DK1883" s="26" t="s">
        <v>139</v>
      </c>
      <c r="DL1883" s="26" t="s">
        <v>139</v>
      </c>
      <c r="DM1883" s="26" t="s">
        <v>139</v>
      </c>
      <c r="DN1883" s="26" t="s">
        <v>139</v>
      </c>
      <c r="DO1883" s="26" t="s">
        <v>139</v>
      </c>
    </row>
    <row r="1884" spans="1:119" ht="20.100000000000001" customHeight="1" x14ac:dyDescent="0.25">
      <c r="A1884" s="29" t="str">
        <f t="shared" si="406"/>
        <v>Mavi Kalem Social Assistance and Charity Association6</v>
      </c>
      <c r="B1884" s="29" t="str">
        <f t="shared" si="407"/>
        <v>Mavi Kalem Social Assistance and Charity Association</v>
      </c>
      <c r="C1884" s="29">
        <f t="shared" si="408"/>
        <v>6</v>
      </c>
      <c r="D1884" s="30" t="str">
        <f t="shared" si="409"/>
        <v>Europe and Eurasia</v>
      </c>
      <c r="E1884" s="30" t="str">
        <f t="shared" si="410"/>
        <v>Istanbul, Turkey</v>
      </c>
      <c r="F1884" s="31">
        <f t="shared" si="411"/>
        <v>4</v>
      </c>
      <c r="G1884" s="31">
        <f t="shared" si="412"/>
        <v>3</v>
      </c>
      <c r="H1884" s="31">
        <f t="shared" si="413"/>
        <v>4</v>
      </c>
      <c r="I1884" s="31">
        <f t="shared" si="414"/>
        <v>4</v>
      </c>
      <c r="J1884" s="31">
        <f t="shared" si="415"/>
        <v>3</v>
      </c>
      <c r="K1884" s="31">
        <f t="shared" si="416"/>
        <v>4</v>
      </c>
      <c r="L1884" s="31">
        <f t="shared" si="417"/>
        <v>4</v>
      </c>
      <c r="M1884" s="31">
        <f t="shared" si="418"/>
        <v>4</v>
      </c>
      <c r="N1884" s="31">
        <f t="shared" si="419"/>
        <v>3.8</v>
      </c>
      <c r="O1884" s="26" t="s">
        <v>10357</v>
      </c>
      <c r="P1884" s="26" t="s">
        <v>108</v>
      </c>
      <c r="Q1884" s="27">
        <v>42502</v>
      </c>
      <c r="R1884" s="26" t="s">
        <v>166</v>
      </c>
      <c r="S1884" s="26" t="s">
        <v>184</v>
      </c>
      <c r="T1884" s="26" t="s">
        <v>157</v>
      </c>
      <c r="U1884" s="26" t="s">
        <v>112</v>
      </c>
      <c r="V1884" s="26" t="s">
        <v>15763</v>
      </c>
      <c r="W1884" s="26" t="s">
        <v>553</v>
      </c>
      <c r="X1884" s="26" t="s">
        <v>8078</v>
      </c>
      <c r="Y1884" s="26" t="s">
        <v>10350</v>
      </c>
      <c r="Z1884" s="24"/>
      <c r="AA1884" s="24"/>
      <c r="AB1884" s="26" t="s">
        <v>117</v>
      </c>
      <c r="AC1884" s="28">
        <v>4000</v>
      </c>
      <c r="AD1884" s="26" t="s">
        <v>1187</v>
      </c>
      <c r="AE1884" s="26" t="s">
        <v>8230</v>
      </c>
      <c r="AF1884" s="26" t="s">
        <v>139</v>
      </c>
      <c r="AG1884" s="26" t="s">
        <v>224</v>
      </c>
      <c r="AH1884" s="26" t="s">
        <v>250</v>
      </c>
      <c r="AI1884" s="28">
        <v>4000</v>
      </c>
      <c r="AJ1884" s="26" t="s">
        <v>10358</v>
      </c>
      <c r="AK1884" s="26" t="s">
        <v>10352</v>
      </c>
      <c r="AL1884" s="26" t="s">
        <v>10353</v>
      </c>
      <c r="AM1884" s="24"/>
      <c r="AN1884" s="24"/>
      <c r="AO1884" s="24"/>
      <c r="AP1884" s="24"/>
      <c r="AQ1884" s="26" t="s">
        <v>10359</v>
      </c>
      <c r="AR1884" s="24"/>
      <c r="AS1884" s="26" t="s">
        <v>10360</v>
      </c>
      <c r="AT1884" s="24"/>
      <c r="AU1884" s="26" t="s">
        <v>10361</v>
      </c>
      <c r="AV1884" s="24"/>
      <c r="AW1884" s="28">
        <v>53930</v>
      </c>
      <c r="AX1884" s="26">
        <v>640</v>
      </c>
      <c r="AY1884" s="28">
        <v>85</v>
      </c>
      <c r="AZ1884" s="28">
        <v>80</v>
      </c>
      <c r="BA1884" s="26">
        <v>0</v>
      </c>
      <c r="BB1884" s="26" t="s">
        <v>148</v>
      </c>
      <c r="BC1884" s="26" t="s">
        <v>800</v>
      </c>
      <c r="BD1884" s="26" t="s">
        <v>125</v>
      </c>
      <c r="BE1884" s="24"/>
      <c r="BF1884" s="26" t="s">
        <v>10362</v>
      </c>
      <c r="BG1884" s="26" t="s">
        <v>357</v>
      </c>
      <c r="BH1884" s="26" t="s">
        <v>10363</v>
      </c>
      <c r="BI1884" s="26" t="s">
        <v>191</v>
      </c>
      <c r="BJ1884" s="26" t="s">
        <v>10364</v>
      </c>
      <c r="BK1884" s="26" t="s">
        <v>756</v>
      </c>
      <c r="BL1884" s="26" t="s">
        <v>10365</v>
      </c>
      <c r="BM1884" s="26" t="s">
        <v>553</v>
      </c>
      <c r="BN1884" s="26" t="s">
        <v>202</v>
      </c>
      <c r="BO1884" s="26" t="s">
        <v>191</v>
      </c>
      <c r="BP1884" s="24"/>
      <c r="BQ1884" s="24"/>
      <c r="BR1884" s="26">
        <v>4</v>
      </c>
      <c r="BS1884" s="26">
        <v>3</v>
      </c>
      <c r="BT1884" s="26">
        <v>4</v>
      </c>
      <c r="BU1884" s="26">
        <v>4</v>
      </c>
      <c r="BV1884" s="26">
        <v>3</v>
      </c>
      <c r="BW1884" s="26">
        <v>4</v>
      </c>
      <c r="BX1884" s="26">
        <v>4</v>
      </c>
      <c r="BY1884" s="26">
        <v>4</v>
      </c>
      <c r="BZ1884" s="24"/>
      <c r="CA1884" s="24"/>
      <c r="CB1884" s="24"/>
      <c r="CC1884" s="24"/>
      <c r="CD1884" s="24"/>
      <c r="CE1884" s="24"/>
      <c r="CF1884" s="24"/>
      <c r="CG1884" s="24"/>
      <c r="CH1884" s="24"/>
      <c r="CI1884" s="24"/>
      <c r="CJ1884" s="24"/>
      <c r="CK1884" s="24"/>
      <c r="CL1884" s="24"/>
      <c r="CM1884" s="24"/>
      <c r="CN1884" s="24"/>
      <c r="CO1884" s="24"/>
      <c r="CP1884" s="24"/>
      <c r="CQ1884" s="24"/>
      <c r="CR1884" s="24"/>
      <c r="CS1884" s="24"/>
      <c r="CT1884" s="24"/>
      <c r="CU1884" s="24"/>
      <c r="CV1884" s="24"/>
      <c r="CW1884" s="24"/>
      <c r="CX1884" s="24"/>
      <c r="CY1884" s="24"/>
      <c r="CZ1884" s="24"/>
      <c r="DA1884" s="24"/>
      <c r="DB1884" s="24"/>
      <c r="DC1884" s="24"/>
      <c r="DD1884" s="24"/>
      <c r="DE1884" s="24"/>
      <c r="DF1884" s="26" t="s">
        <v>139</v>
      </c>
      <c r="DG1884" s="26" t="s">
        <v>120</v>
      </c>
      <c r="DH1884" s="26" t="s">
        <v>139</v>
      </c>
      <c r="DI1884" s="26" t="s">
        <v>139</v>
      </c>
      <c r="DJ1884" s="26" t="s">
        <v>120</v>
      </c>
      <c r="DK1884" s="26" t="s">
        <v>139</v>
      </c>
      <c r="DL1884" s="26" t="s">
        <v>139</v>
      </c>
      <c r="DM1884" s="26" t="s">
        <v>139</v>
      </c>
      <c r="DN1884" s="26" t="s">
        <v>139</v>
      </c>
      <c r="DO1884" s="26" t="s">
        <v>139</v>
      </c>
    </row>
    <row r="1885" spans="1:119" ht="20.100000000000001" customHeight="1" x14ac:dyDescent="0.25">
      <c r="A1885" s="29" t="str">
        <f t="shared" si="406"/>
        <v>Mavi Kalem Social Assistance and Charity Association5</v>
      </c>
      <c r="B1885" s="29" t="str">
        <f t="shared" si="407"/>
        <v>Mavi Kalem Social Assistance and Charity Association</v>
      </c>
      <c r="C1885" s="29">
        <f t="shared" si="408"/>
        <v>5</v>
      </c>
      <c r="D1885" s="30" t="str">
        <f t="shared" si="409"/>
        <v>Europe and Eurasia</v>
      </c>
      <c r="E1885" s="30" t="str">
        <f t="shared" si="410"/>
        <v>Istanbul, Turkey</v>
      </c>
      <c r="F1885" s="31">
        <f t="shared" si="411"/>
        <v>3</v>
      </c>
      <c r="G1885" s="31">
        <f t="shared" si="412"/>
        <v>3</v>
      </c>
      <c r="H1885" s="31">
        <f t="shared" si="413"/>
        <v>4</v>
      </c>
      <c r="I1885" s="31">
        <f t="shared" si="414"/>
        <v>3</v>
      </c>
      <c r="J1885" s="31">
        <f t="shared" si="415"/>
        <v>3</v>
      </c>
      <c r="K1885" s="31">
        <f t="shared" si="416"/>
        <v>4</v>
      </c>
      <c r="L1885" s="31">
        <f t="shared" si="417"/>
        <v>4</v>
      </c>
      <c r="M1885" s="31">
        <f t="shared" si="418"/>
        <v>4</v>
      </c>
      <c r="N1885" s="31">
        <f t="shared" si="419"/>
        <v>3.5</v>
      </c>
      <c r="O1885" s="26" t="s">
        <v>10367</v>
      </c>
      <c r="P1885" s="26" t="s">
        <v>108</v>
      </c>
      <c r="Q1885" s="27">
        <v>41946</v>
      </c>
      <c r="R1885" s="26" t="s">
        <v>166</v>
      </c>
      <c r="S1885" s="26" t="s">
        <v>609</v>
      </c>
      <c r="T1885" s="26" t="s">
        <v>278</v>
      </c>
      <c r="U1885" s="26" t="s">
        <v>112</v>
      </c>
      <c r="V1885" s="26" t="s">
        <v>15763</v>
      </c>
      <c r="W1885" s="26" t="s">
        <v>553</v>
      </c>
      <c r="X1885" s="26" t="s">
        <v>8078</v>
      </c>
      <c r="Y1885" s="26" t="s">
        <v>10350</v>
      </c>
      <c r="Z1885" s="24"/>
      <c r="AA1885" s="24"/>
      <c r="AB1885" s="26" t="s">
        <v>117</v>
      </c>
      <c r="AC1885" s="28">
        <v>12000</v>
      </c>
      <c r="AD1885" s="26" t="s">
        <v>1187</v>
      </c>
      <c r="AE1885" s="26" t="s">
        <v>8230</v>
      </c>
      <c r="AF1885" s="26" t="s">
        <v>139</v>
      </c>
      <c r="AG1885" s="26" t="s">
        <v>224</v>
      </c>
      <c r="AH1885" s="26" t="s">
        <v>176</v>
      </c>
      <c r="AI1885" s="28">
        <v>12000</v>
      </c>
      <c r="AJ1885" s="26" t="s">
        <v>10368</v>
      </c>
      <c r="AK1885" s="26" t="s">
        <v>10352</v>
      </c>
      <c r="AL1885" s="26" t="s">
        <v>10353</v>
      </c>
      <c r="AM1885" s="24"/>
      <c r="AN1885" s="24"/>
      <c r="AO1885" s="24"/>
      <c r="AP1885" s="24"/>
      <c r="AQ1885" s="26" t="s">
        <v>10369</v>
      </c>
      <c r="AR1885" s="24"/>
      <c r="AS1885" s="24"/>
      <c r="AT1885" s="24"/>
      <c r="AU1885" s="24"/>
      <c r="AV1885" s="24"/>
      <c r="AW1885" s="28">
        <v>83000</v>
      </c>
      <c r="AX1885" s="26">
        <v>100</v>
      </c>
      <c r="AY1885" s="28">
        <v>85</v>
      </c>
      <c r="AZ1885" s="28">
        <v>80</v>
      </c>
      <c r="BA1885" s="26">
        <v>0</v>
      </c>
      <c r="BB1885" s="26" t="s">
        <v>148</v>
      </c>
      <c r="BC1885" s="26" t="s">
        <v>800</v>
      </c>
      <c r="BD1885" s="26" t="s">
        <v>125</v>
      </c>
      <c r="BE1885" s="24"/>
      <c r="BF1885" s="26" t="s">
        <v>10370</v>
      </c>
      <c r="BG1885" s="26" t="s">
        <v>2765</v>
      </c>
      <c r="BH1885" s="26" t="s">
        <v>10371</v>
      </c>
      <c r="BI1885" s="26" t="s">
        <v>553</v>
      </c>
      <c r="BJ1885" s="26" t="s">
        <v>10372</v>
      </c>
      <c r="BK1885" s="26" t="s">
        <v>381</v>
      </c>
      <c r="BL1885" s="26" t="s">
        <v>10373</v>
      </c>
      <c r="BM1885" s="26" t="s">
        <v>553</v>
      </c>
      <c r="BN1885" s="24"/>
      <c r="BO1885" s="24"/>
      <c r="BP1885" s="24"/>
      <c r="BQ1885" s="24"/>
      <c r="BR1885" s="26">
        <v>3</v>
      </c>
      <c r="BS1885" s="26">
        <v>3</v>
      </c>
      <c r="BT1885" s="26">
        <v>4</v>
      </c>
      <c r="BU1885" s="26">
        <v>3</v>
      </c>
      <c r="BV1885" s="26">
        <v>3</v>
      </c>
      <c r="BW1885" s="26">
        <v>4</v>
      </c>
      <c r="BX1885" s="26">
        <v>4</v>
      </c>
      <c r="BY1885" s="26">
        <v>4</v>
      </c>
      <c r="BZ1885" s="24"/>
      <c r="CA1885" s="24"/>
      <c r="CB1885" s="24"/>
      <c r="CC1885" s="24"/>
      <c r="CD1885" s="24"/>
      <c r="CE1885" s="24"/>
      <c r="CF1885" s="24"/>
      <c r="CG1885" s="24"/>
      <c r="CH1885" s="24"/>
      <c r="CI1885" s="24"/>
      <c r="CJ1885" s="24"/>
      <c r="CK1885" s="24"/>
      <c r="CL1885" s="24"/>
      <c r="CM1885" s="24"/>
      <c r="CN1885" s="24"/>
      <c r="CO1885" s="24"/>
      <c r="CP1885" s="24"/>
      <c r="CQ1885" s="24"/>
      <c r="CR1885" s="24"/>
      <c r="CS1885" s="24"/>
      <c r="CT1885" s="24"/>
      <c r="CU1885" s="24"/>
      <c r="CV1885" s="24"/>
      <c r="CW1885" s="24"/>
      <c r="CX1885" s="24"/>
      <c r="CY1885" s="24"/>
      <c r="CZ1885" s="24"/>
      <c r="DA1885" s="24"/>
      <c r="DB1885" s="24"/>
      <c r="DC1885" s="24"/>
      <c r="DD1885" s="24"/>
      <c r="DE1885" s="24"/>
      <c r="DF1885" s="26" t="s">
        <v>139</v>
      </c>
      <c r="DG1885" s="26" t="s">
        <v>120</v>
      </c>
      <c r="DH1885" s="26" t="s">
        <v>139</v>
      </c>
      <c r="DI1885" s="26" t="s">
        <v>139</v>
      </c>
      <c r="DJ1885" s="26" t="s">
        <v>120</v>
      </c>
      <c r="DK1885" s="26" t="s">
        <v>139</v>
      </c>
      <c r="DL1885" s="26" t="s">
        <v>139</v>
      </c>
      <c r="DM1885" s="26" t="s">
        <v>139</v>
      </c>
      <c r="DN1885" s="26" t="s">
        <v>139</v>
      </c>
      <c r="DO1885" s="26" t="s">
        <v>139</v>
      </c>
    </row>
    <row r="1886" spans="1:119" ht="20.100000000000001" customHeight="1" x14ac:dyDescent="0.25">
      <c r="A1886" s="29" t="str">
        <f t="shared" si="406"/>
        <v>Mavi Kalem Social Assistance and Charity Association4</v>
      </c>
      <c r="B1886" s="29" t="str">
        <f t="shared" si="407"/>
        <v>Mavi Kalem Social Assistance and Charity Association</v>
      </c>
      <c r="C1886" s="29">
        <f t="shared" si="408"/>
        <v>4</v>
      </c>
      <c r="D1886" s="30" t="str">
        <f t="shared" si="409"/>
        <v>Europe and Eurasia</v>
      </c>
      <c r="E1886" s="30" t="str">
        <f t="shared" si="410"/>
        <v>Istanbul, Turkey</v>
      </c>
      <c r="F1886" s="31">
        <f t="shared" si="411"/>
        <v>3</v>
      </c>
      <c r="G1886" s="31">
        <f t="shared" si="412"/>
        <v>3</v>
      </c>
      <c r="H1886" s="31">
        <f t="shared" si="413"/>
        <v>4</v>
      </c>
      <c r="I1886" s="31">
        <f t="shared" si="414"/>
        <v>4</v>
      </c>
      <c r="J1886" s="31">
        <f t="shared" si="415"/>
        <v>3</v>
      </c>
      <c r="K1886" s="31">
        <f t="shared" si="416"/>
        <v>4</v>
      </c>
      <c r="L1886" s="31">
        <f t="shared" si="417"/>
        <v>4</v>
      </c>
      <c r="M1886" s="31">
        <f t="shared" si="418"/>
        <v>4</v>
      </c>
      <c r="N1886" s="31">
        <f t="shared" si="419"/>
        <v>3.6</v>
      </c>
      <c r="O1886" s="26" t="s">
        <v>10374</v>
      </c>
      <c r="P1886" s="26" t="s">
        <v>108</v>
      </c>
      <c r="Q1886" s="27">
        <v>41568</v>
      </c>
      <c r="R1886" s="26" t="s">
        <v>166</v>
      </c>
      <c r="S1886" s="26" t="s">
        <v>622</v>
      </c>
      <c r="T1886" s="26" t="s">
        <v>194</v>
      </c>
      <c r="U1886" s="26" t="s">
        <v>112</v>
      </c>
      <c r="V1886" s="26" t="s">
        <v>15763</v>
      </c>
      <c r="W1886" s="26" t="s">
        <v>553</v>
      </c>
      <c r="X1886" s="26" t="s">
        <v>8078</v>
      </c>
      <c r="Y1886" s="26" t="s">
        <v>10350</v>
      </c>
      <c r="Z1886" s="24"/>
      <c r="AA1886" s="24"/>
      <c r="AB1886" s="26" t="s">
        <v>117</v>
      </c>
      <c r="AC1886" s="28">
        <v>12000</v>
      </c>
      <c r="AD1886" s="26" t="s">
        <v>1187</v>
      </c>
      <c r="AE1886" s="26" t="s">
        <v>8230</v>
      </c>
      <c r="AF1886" s="26" t="s">
        <v>139</v>
      </c>
      <c r="AG1886" s="26" t="s">
        <v>224</v>
      </c>
      <c r="AH1886" s="26" t="s">
        <v>185</v>
      </c>
      <c r="AI1886" s="28">
        <v>12000</v>
      </c>
      <c r="AJ1886" s="26" t="s">
        <v>10375</v>
      </c>
      <c r="AK1886" s="26" t="s">
        <v>10352</v>
      </c>
      <c r="AL1886" s="26" t="s">
        <v>10376</v>
      </c>
      <c r="AM1886" s="24"/>
      <c r="AN1886" s="24"/>
      <c r="AO1886" s="24"/>
      <c r="AP1886" s="24"/>
      <c r="AQ1886" s="26" t="s">
        <v>10377</v>
      </c>
      <c r="AR1886" s="24"/>
      <c r="AS1886" s="24"/>
      <c r="AT1886" s="24"/>
      <c r="AU1886" s="24"/>
      <c r="AV1886" s="24"/>
      <c r="AW1886" s="28">
        <v>88000</v>
      </c>
      <c r="AX1886" s="26">
        <v>110</v>
      </c>
      <c r="AY1886" s="28">
        <v>85</v>
      </c>
      <c r="AZ1886" s="28">
        <v>70</v>
      </c>
      <c r="BA1886" s="26">
        <v>0</v>
      </c>
      <c r="BB1886" s="26" t="s">
        <v>148</v>
      </c>
      <c r="BC1886" s="26" t="s">
        <v>800</v>
      </c>
      <c r="BD1886" s="26" t="s">
        <v>125</v>
      </c>
      <c r="BE1886" s="24"/>
      <c r="BF1886" s="26" t="s">
        <v>10378</v>
      </c>
      <c r="BG1886" s="26" t="s">
        <v>553</v>
      </c>
      <c r="BH1886" s="26" t="s">
        <v>10379</v>
      </c>
      <c r="BI1886" s="26" t="s">
        <v>553</v>
      </c>
      <c r="BJ1886" s="26" t="s">
        <v>10380</v>
      </c>
      <c r="BK1886" s="26" t="s">
        <v>553</v>
      </c>
      <c r="BL1886" s="24"/>
      <c r="BM1886" s="24"/>
      <c r="BN1886" s="24"/>
      <c r="BO1886" s="24"/>
      <c r="BP1886" s="24"/>
      <c r="BQ1886" s="24"/>
      <c r="BR1886" s="26">
        <v>3</v>
      </c>
      <c r="BS1886" s="26">
        <v>3</v>
      </c>
      <c r="BT1886" s="26">
        <v>4</v>
      </c>
      <c r="BU1886" s="26">
        <v>4</v>
      </c>
      <c r="BV1886" s="26">
        <v>3</v>
      </c>
      <c r="BW1886" s="26">
        <v>4</v>
      </c>
      <c r="BX1886" s="26">
        <v>4</v>
      </c>
      <c r="BY1886" s="26">
        <v>4</v>
      </c>
      <c r="BZ1886" s="24"/>
      <c r="CA1886" s="24"/>
      <c r="CB1886" s="24"/>
      <c r="CC1886" s="24"/>
      <c r="CD1886" s="24"/>
      <c r="CE1886" s="24"/>
      <c r="CF1886" s="24"/>
      <c r="CG1886" s="24"/>
      <c r="CH1886" s="24"/>
      <c r="CI1886" s="24"/>
      <c r="CJ1886" s="24"/>
      <c r="CK1886" s="24"/>
      <c r="CL1886" s="24"/>
      <c r="CM1886" s="24"/>
      <c r="CN1886" s="24"/>
      <c r="CO1886" s="24"/>
      <c r="CP1886" s="24"/>
      <c r="CQ1886" s="24"/>
      <c r="CR1886" s="24"/>
      <c r="CS1886" s="24"/>
      <c r="CT1886" s="24"/>
      <c r="CU1886" s="24"/>
      <c r="CV1886" s="24"/>
      <c r="CW1886" s="24"/>
      <c r="CX1886" s="24"/>
      <c r="CY1886" s="24"/>
      <c r="CZ1886" s="24"/>
      <c r="DA1886" s="24"/>
      <c r="DB1886" s="24"/>
      <c r="DC1886" s="24"/>
      <c r="DD1886" s="24"/>
      <c r="DE1886" s="24"/>
      <c r="DF1886" s="26" t="s">
        <v>139</v>
      </c>
      <c r="DG1886" s="26" t="s">
        <v>139</v>
      </c>
      <c r="DH1886" s="26" t="s">
        <v>139</v>
      </c>
      <c r="DI1886" s="26" t="s">
        <v>139</v>
      </c>
      <c r="DJ1886" s="26" t="s">
        <v>139</v>
      </c>
      <c r="DK1886" s="26" t="s">
        <v>139</v>
      </c>
      <c r="DL1886" s="26" t="s">
        <v>139</v>
      </c>
      <c r="DM1886" s="26" t="s">
        <v>139</v>
      </c>
      <c r="DN1886" s="26" t="s">
        <v>139</v>
      </c>
      <c r="DO1886" s="26" t="s">
        <v>139</v>
      </c>
    </row>
    <row r="1887" spans="1:119" ht="20.100000000000001" customHeight="1" x14ac:dyDescent="0.25">
      <c r="A1887" s="29" t="str">
        <f t="shared" si="406"/>
        <v>Mavi Kalem Social Assistance and Charity Association3</v>
      </c>
      <c r="B1887" s="29" t="str">
        <f t="shared" si="407"/>
        <v>Mavi Kalem Social Assistance and Charity Association</v>
      </c>
      <c r="C1887" s="29">
        <f t="shared" si="408"/>
        <v>3</v>
      </c>
      <c r="D1887" s="30" t="str">
        <f t="shared" si="409"/>
        <v>Europe and Eurasia</v>
      </c>
      <c r="E1887" s="30" t="str">
        <f t="shared" si="410"/>
        <v>Istanbul, Turkey</v>
      </c>
      <c r="F1887" s="31">
        <f t="shared" si="411"/>
        <v>2</v>
      </c>
      <c r="G1887" s="31">
        <f t="shared" si="412"/>
        <v>3</v>
      </c>
      <c r="H1887" s="31">
        <f t="shared" si="413"/>
        <v>3</v>
      </c>
      <c r="I1887" s="31">
        <f t="shared" si="414"/>
        <v>3</v>
      </c>
      <c r="J1887" s="31">
        <f t="shared" si="415"/>
        <v>4</v>
      </c>
      <c r="K1887" s="31">
        <f t="shared" si="416"/>
        <v>4</v>
      </c>
      <c r="L1887" s="31">
        <f t="shared" si="417"/>
        <v>4</v>
      </c>
      <c r="M1887" s="31">
        <f t="shared" si="418"/>
        <v>4</v>
      </c>
      <c r="N1887" s="31">
        <f t="shared" si="419"/>
        <v>3.4</v>
      </c>
      <c r="O1887" s="26" t="s">
        <v>10381</v>
      </c>
      <c r="P1887" s="26" t="s">
        <v>108</v>
      </c>
      <c r="Q1887" s="27">
        <v>41204</v>
      </c>
      <c r="R1887" s="26" t="s">
        <v>109</v>
      </c>
      <c r="S1887" s="26" t="s">
        <v>306</v>
      </c>
      <c r="T1887" s="26" t="s">
        <v>207</v>
      </c>
      <c r="U1887" s="26" t="s">
        <v>112</v>
      </c>
      <c r="V1887" s="26" t="s">
        <v>15763</v>
      </c>
      <c r="W1887" s="26" t="s">
        <v>553</v>
      </c>
      <c r="X1887" s="26" t="s">
        <v>8078</v>
      </c>
      <c r="Y1887" s="26" t="s">
        <v>10350</v>
      </c>
      <c r="Z1887" s="24"/>
      <c r="AA1887" s="24"/>
      <c r="AB1887" s="26" t="s">
        <v>117</v>
      </c>
      <c r="AC1887" s="28">
        <v>11000</v>
      </c>
      <c r="AD1887" s="26" t="s">
        <v>1187</v>
      </c>
      <c r="AE1887" s="26" t="s">
        <v>8230</v>
      </c>
      <c r="AF1887" s="26" t="s">
        <v>139</v>
      </c>
      <c r="AG1887" s="26" t="s">
        <v>224</v>
      </c>
      <c r="AH1887" s="26" t="s">
        <v>121</v>
      </c>
      <c r="AI1887" s="28">
        <v>11000</v>
      </c>
      <c r="AJ1887" s="26" t="s">
        <v>10375</v>
      </c>
      <c r="AK1887" s="26" t="s">
        <v>10382</v>
      </c>
      <c r="AL1887" s="26" t="s">
        <v>10353</v>
      </c>
      <c r="AM1887" s="24"/>
      <c r="AN1887" s="24"/>
      <c r="AO1887" s="24"/>
      <c r="AP1887" s="24"/>
      <c r="AQ1887" s="24"/>
      <c r="AR1887" s="24"/>
      <c r="AS1887" s="24"/>
      <c r="AT1887" s="24"/>
      <c r="AU1887" s="24"/>
      <c r="AV1887" s="24"/>
      <c r="AW1887" s="28">
        <v>40000</v>
      </c>
      <c r="AX1887" s="26">
        <v>180</v>
      </c>
      <c r="AY1887" s="28">
        <v>80</v>
      </c>
      <c r="AZ1887" s="28">
        <v>80</v>
      </c>
      <c r="BA1887" s="26">
        <v>0</v>
      </c>
      <c r="BB1887" s="26" t="s">
        <v>148</v>
      </c>
      <c r="BC1887" s="26" t="s">
        <v>800</v>
      </c>
      <c r="BD1887" s="26" t="s">
        <v>125</v>
      </c>
      <c r="BE1887" s="24"/>
      <c r="BF1887" s="26" t="s">
        <v>2556</v>
      </c>
      <c r="BG1887" s="26" t="s">
        <v>395</v>
      </c>
      <c r="BH1887" s="26" t="s">
        <v>10383</v>
      </c>
      <c r="BI1887" s="26" t="s">
        <v>553</v>
      </c>
      <c r="BJ1887" s="26" t="s">
        <v>10384</v>
      </c>
      <c r="BK1887" s="26" t="s">
        <v>627</v>
      </c>
      <c r="BL1887" s="24"/>
      <c r="BM1887" s="24"/>
      <c r="BN1887" s="24"/>
      <c r="BO1887" s="24"/>
      <c r="BP1887" s="24"/>
      <c r="BQ1887" s="24"/>
      <c r="BR1887" s="26">
        <v>2</v>
      </c>
      <c r="BS1887" s="26">
        <v>3</v>
      </c>
      <c r="BT1887" s="26">
        <v>3</v>
      </c>
      <c r="BU1887" s="26">
        <v>3</v>
      </c>
      <c r="BV1887" s="26">
        <v>4</v>
      </c>
      <c r="BW1887" s="26">
        <v>4</v>
      </c>
      <c r="BX1887" s="26">
        <v>4</v>
      </c>
      <c r="BY1887" s="26">
        <v>4</v>
      </c>
      <c r="BZ1887" s="24"/>
      <c r="CA1887" s="24"/>
      <c r="CB1887" s="24"/>
      <c r="CC1887" s="24"/>
      <c r="CD1887" s="24"/>
      <c r="CE1887" s="24"/>
      <c r="CF1887" s="24"/>
      <c r="CG1887" s="24"/>
      <c r="CH1887" s="24"/>
      <c r="CI1887" s="24"/>
      <c r="CJ1887" s="24"/>
      <c r="CK1887" s="24"/>
      <c r="CL1887" s="24"/>
      <c r="CM1887" s="24"/>
      <c r="CN1887" s="24"/>
      <c r="CO1887" s="24"/>
      <c r="CP1887" s="24"/>
      <c r="CQ1887" s="24"/>
      <c r="CR1887" s="24"/>
      <c r="CS1887" s="24"/>
      <c r="CT1887" s="24"/>
      <c r="CU1887" s="24"/>
      <c r="CV1887" s="24"/>
      <c r="CW1887" s="24"/>
      <c r="CX1887" s="24"/>
      <c r="CY1887" s="24"/>
      <c r="CZ1887" s="24"/>
      <c r="DA1887" s="24"/>
      <c r="DB1887" s="24"/>
      <c r="DC1887" s="24"/>
      <c r="DD1887" s="24"/>
      <c r="DE1887" s="24"/>
      <c r="DF1887" s="26" t="s">
        <v>139</v>
      </c>
      <c r="DG1887" s="26" t="s">
        <v>139</v>
      </c>
      <c r="DH1887" s="26" t="s">
        <v>139</v>
      </c>
      <c r="DI1887" s="26" t="s">
        <v>139</v>
      </c>
      <c r="DJ1887" s="26" t="s">
        <v>139</v>
      </c>
      <c r="DK1887" s="26" t="s">
        <v>139</v>
      </c>
      <c r="DL1887" s="26" t="s">
        <v>139</v>
      </c>
      <c r="DM1887" s="26" t="s">
        <v>139</v>
      </c>
      <c r="DN1887" s="26" t="s">
        <v>139</v>
      </c>
      <c r="DO1887" s="26" t="s">
        <v>139</v>
      </c>
    </row>
    <row r="1888" spans="1:119" ht="20.100000000000001" customHeight="1" x14ac:dyDescent="0.25">
      <c r="A1888" s="29" t="str">
        <f t="shared" si="406"/>
        <v/>
      </c>
      <c r="B1888" s="29" t="str">
        <f t="shared" si="407"/>
        <v>Mavi Kalem Social Assistance and Charity Association</v>
      </c>
      <c r="C1888" s="29">
        <f t="shared" si="408"/>
        <v>0</v>
      </c>
      <c r="D1888" s="30" t="str">
        <f t="shared" si="409"/>
        <v>Europe and Eurasia</v>
      </c>
      <c r="E1888" s="30" t="str">
        <f t="shared" si="410"/>
        <v>Istanbul, Turkey</v>
      </c>
      <c r="F1888" s="31">
        <f t="shared" si="411"/>
        <v>0</v>
      </c>
      <c r="G1888" s="31">
        <f t="shared" si="412"/>
        <v>0</v>
      </c>
      <c r="H1888" s="31">
        <f t="shared" si="413"/>
        <v>0</v>
      </c>
      <c r="I1888" s="31">
        <f t="shared" si="414"/>
        <v>0</v>
      </c>
      <c r="J1888" s="31">
        <f t="shared" si="415"/>
        <v>0</v>
      </c>
      <c r="K1888" s="31">
        <f t="shared" si="416"/>
        <v>0</v>
      </c>
      <c r="L1888" s="31">
        <f t="shared" si="417"/>
        <v>0</v>
      </c>
      <c r="M1888" s="31">
        <f t="shared" si="418"/>
        <v>0</v>
      </c>
      <c r="N1888" s="31">
        <f t="shared" si="419"/>
        <v>0</v>
      </c>
      <c r="O1888" s="26" t="s">
        <v>16283</v>
      </c>
      <c r="P1888" s="26" t="s">
        <v>108</v>
      </c>
      <c r="Q1888" s="27">
        <v>41017</v>
      </c>
      <c r="R1888" s="24"/>
      <c r="S1888" s="24"/>
      <c r="T1888" s="26" t="s">
        <v>175</v>
      </c>
      <c r="U1888" s="24"/>
      <c r="V1888" s="26" t="s">
        <v>15763</v>
      </c>
      <c r="W1888" s="26" t="s">
        <v>553</v>
      </c>
      <c r="X1888" s="26" t="s">
        <v>8078</v>
      </c>
      <c r="Y1888" s="26" t="s">
        <v>10350</v>
      </c>
      <c r="Z1888" s="24"/>
      <c r="AA1888" s="24"/>
      <c r="AB1888" s="26" t="s">
        <v>15733</v>
      </c>
      <c r="AC1888" s="28">
        <v>5000</v>
      </c>
      <c r="AD1888" s="26" t="s">
        <v>1187</v>
      </c>
      <c r="AE1888" s="26" t="s">
        <v>8230</v>
      </c>
      <c r="AF1888" s="26" t="s">
        <v>139</v>
      </c>
      <c r="AG1888" s="26" t="s">
        <v>224</v>
      </c>
      <c r="AH1888" s="24"/>
      <c r="AI1888" s="28">
        <v>5000</v>
      </c>
      <c r="AJ1888" s="24"/>
      <c r="AK1888" s="24"/>
      <c r="AL1888" s="24"/>
      <c r="AM1888" s="24"/>
      <c r="AN1888" s="24"/>
      <c r="AO1888" s="24"/>
      <c r="AP1888" s="24"/>
      <c r="AQ1888" s="24"/>
      <c r="AR1888" s="24"/>
      <c r="AS1888" s="24"/>
      <c r="AT1888" s="24"/>
      <c r="AU1888" s="24"/>
      <c r="AV1888" s="24"/>
      <c r="AW1888" s="24"/>
      <c r="AX1888" s="24"/>
      <c r="AY1888" s="24"/>
      <c r="AZ1888" s="24"/>
      <c r="BA1888" s="24"/>
      <c r="BB1888" s="24"/>
      <c r="BC1888" s="26" t="s">
        <v>800</v>
      </c>
      <c r="BD1888" s="24"/>
      <c r="BE1888" s="24"/>
      <c r="BF1888" s="24"/>
      <c r="BG1888" s="24"/>
      <c r="BH1888" s="24"/>
      <c r="BI1888" s="24"/>
      <c r="BJ1888" s="24"/>
      <c r="BK1888" s="24"/>
      <c r="BL1888" s="24"/>
      <c r="BM1888" s="24"/>
      <c r="BN1888" s="24"/>
      <c r="BO1888" s="24"/>
      <c r="BP1888" s="24"/>
      <c r="BQ1888" s="24"/>
      <c r="BR1888" s="24"/>
      <c r="BS1888" s="24"/>
      <c r="BT1888" s="24"/>
      <c r="BU1888" s="24"/>
      <c r="BV1888" s="24"/>
      <c r="BW1888" s="24"/>
      <c r="BX1888" s="24"/>
      <c r="BY1888" s="24"/>
      <c r="BZ1888" s="24"/>
      <c r="CA1888" s="24"/>
      <c r="CB1888" s="24"/>
      <c r="CC1888" s="24"/>
      <c r="CD1888" s="24"/>
      <c r="CE1888" s="24"/>
      <c r="CF1888" s="24"/>
      <c r="CG1888" s="24"/>
      <c r="CH1888" s="24"/>
      <c r="CI1888" s="24"/>
      <c r="CJ1888" s="24"/>
      <c r="CK1888" s="24"/>
      <c r="CL1888" s="24"/>
      <c r="CM1888" s="24"/>
      <c r="CN1888" s="24"/>
      <c r="CO1888" s="24"/>
      <c r="CP1888" s="24"/>
      <c r="CQ1888" s="24"/>
      <c r="CR1888" s="24"/>
      <c r="CS1888" s="24"/>
      <c r="CT1888" s="24"/>
      <c r="CU1888" s="24"/>
      <c r="CV1888" s="24"/>
      <c r="CW1888" s="24"/>
      <c r="CX1888" s="24"/>
      <c r="CY1888" s="24"/>
      <c r="CZ1888" s="24"/>
      <c r="DA1888" s="24"/>
      <c r="DB1888" s="24"/>
      <c r="DC1888" s="24"/>
      <c r="DD1888" s="24"/>
      <c r="DE1888" s="24"/>
      <c r="DF1888" s="26" t="s">
        <v>139</v>
      </c>
      <c r="DG1888" s="26" t="s">
        <v>139</v>
      </c>
      <c r="DH1888" s="26" t="s">
        <v>139</v>
      </c>
      <c r="DI1888" s="26" t="s">
        <v>139</v>
      </c>
      <c r="DJ1888" s="26" t="s">
        <v>139</v>
      </c>
      <c r="DK1888" s="26" t="s">
        <v>139</v>
      </c>
      <c r="DL1888" s="26" t="s">
        <v>139</v>
      </c>
      <c r="DM1888" s="26" t="s">
        <v>139</v>
      </c>
      <c r="DN1888" s="26" t="s">
        <v>139</v>
      </c>
      <c r="DO1888" s="26" t="s">
        <v>139</v>
      </c>
    </row>
    <row r="1889" spans="1:119" ht="20.100000000000001" customHeight="1" x14ac:dyDescent="0.25">
      <c r="A1889" s="29" t="str">
        <f t="shared" si="406"/>
        <v>Mavi Kalem Social Assistance and Charity Association2</v>
      </c>
      <c r="B1889" s="29" t="str">
        <f t="shared" si="407"/>
        <v>Mavi Kalem Social Assistance and Charity Association</v>
      </c>
      <c r="C1889" s="29">
        <f t="shared" si="408"/>
        <v>2</v>
      </c>
      <c r="D1889" s="30" t="str">
        <f t="shared" si="409"/>
        <v>Europe and Eurasia</v>
      </c>
      <c r="E1889" s="30" t="str">
        <f t="shared" si="410"/>
        <v>Istanbul, Turkey</v>
      </c>
      <c r="F1889" s="31">
        <f t="shared" si="411"/>
        <v>2</v>
      </c>
      <c r="G1889" s="31">
        <f t="shared" si="412"/>
        <v>3</v>
      </c>
      <c r="H1889" s="31">
        <f t="shared" si="413"/>
        <v>3</v>
      </c>
      <c r="I1889" s="31">
        <f t="shared" si="414"/>
        <v>3</v>
      </c>
      <c r="J1889" s="31">
        <f t="shared" si="415"/>
        <v>4</v>
      </c>
      <c r="K1889" s="31">
        <f t="shared" si="416"/>
        <v>4</v>
      </c>
      <c r="L1889" s="31">
        <f t="shared" si="417"/>
        <v>4</v>
      </c>
      <c r="M1889" s="31">
        <f t="shared" si="418"/>
        <v>4</v>
      </c>
      <c r="N1889" s="31">
        <f t="shared" si="419"/>
        <v>3.4</v>
      </c>
      <c r="O1889" s="26" t="s">
        <v>10385</v>
      </c>
      <c r="P1889" s="26" t="s">
        <v>108</v>
      </c>
      <c r="Q1889" s="27">
        <v>40833</v>
      </c>
      <c r="R1889" s="26" t="s">
        <v>155</v>
      </c>
      <c r="S1889" s="26" t="s">
        <v>321</v>
      </c>
      <c r="T1889" s="26" t="s">
        <v>175</v>
      </c>
      <c r="U1889" s="26" t="s">
        <v>112</v>
      </c>
      <c r="V1889" s="26" t="s">
        <v>15763</v>
      </c>
      <c r="W1889" s="26" t="s">
        <v>553</v>
      </c>
      <c r="X1889" s="26" t="s">
        <v>8078</v>
      </c>
      <c r="Y1889" s="26" t="s">
        <v>10350</v>
      </c>
      <c r="Z1889" s="24"/>
      <c r="AA1889" s="24"/>
      <c r="AB1889" s="26" t="s">
        <v>117</v>
      </c>
      <c r="AC1889" s="28">
        <v>10000</v>
      </c>
      <c r="AD1889" s="26" t="s">
        <v>1187</v>
      </c>
      <c r="AE1889" s="26" t="s">
        <v>8230</v>
      </c>
      <c r="AF1889" s="26" t="s">
        <v>139</v>
      </c>
      <c r="AG1889" s="26" t="s">
        <v>224</v>
      </c>
      <c r="AH1889" s="26" t="s">
        <v>143</v>
      </c>
      <c r="AI1889" s="28">
        <v>10000</v>
      </c>
      <c r="AJ1889" s="24"/>
      <c r="AK1889" s="26" t="s">
        <v>10386</v>
      </c>
      <c r="AL1889" s="26" t="s">
        <v>10387</v>
      </c>
      <c r="AM1889" s="26" t="s">
        <v>10388</v>
      </c>
      <c r="AN1889" s="26" t="s">
        <v>10389</v>
      </c>
      <c r="AO1889" s="26" t="s">
        <v>10390</v>
      </c>
      <c r="AP1889" s="24"/>
      <c r="AQ1889" s="24"/>
      <c r="AR1889" s="24"/>
      <c r="AS1889" s="24"/>
      <c r="AT1889" s="24"/>
      <c r="AU1889" s="26" t="s">
        <v>10391</v>
      </c>
      <c r="AV1889" s="24"/>
      <c r="AW1889" s="28">
        <v>77490</v>
      </c>
      <c r="AX1889" s="26">
        <v>180</v>
      </c>
      <c r="AY1889" s="28">
        <v>80</v>
      </c>
      <c r="AZ1889" s="28">
        <v>80</v>
      </c>
      <c r="BA1889" s="26">
        <v>0</v>
      </c>
      <c r="BB1889" s="26" t="s">
        <v>148</v>
      </c>
      <c r="BC1889" s="26" t="s">
        <v>800</v>
      </c>
      <c r="BD1889" s="24"/>
      <c r="BE1889" s="24"/>
      <c r="BF1889" s="26" t="s">
        <v>10383</v>
      </c>
      <c r="BG1889" s="26" t="s">
        <v>553</v>
      </c>
      <c r="BH1889" s="26" t="s">
        <v>10392</v>
      </c>
      <c r="BI1889" s="26" t="s">
        <v>381</v>
      </c>
      <c r="BJ1889" s="24"/>
      <c r="BK1889" s="24"/>
      <c r="BL1889" s="24"/>
      <c r="BM1889" s="24"/>
      <c r="BN1889" s="24"/>
      <c r="BO1889" s="24"/>
      <c r="BP1889" s="24"/>
      <c r="BQ1889" s="24"/>
      <c r="BR1889" s="26">
        <v>2</v>
      </c>
      <c r="BS1889" s="26">
        <v>3</v>
      </c>
      <c r="BT1889" s="26">
        <v>3</v>
      </c>
      <c r="BU1889" s="26">
        <v>3</v>
      </c>
      <c r="BV1889" s="26">
        <v>4</v>
      </c>
      <c r="BW1889" s="26">
        <v>4</v>
      </c>
      <c r="BX1889" s="26">
        <v>4</v>
      </c>
      <c r="BY1889" s="26">
        <v>4</v>
      </c>
      <c r="BZ1889" s="24"/>
      <c r="CA1889" s="24"/>
      <c r="CB1889" s="24"/>
      <c r="CC1889" s="24"/>
      <c r="CD1889" s="24"/>
      <c r="CE1889" s="24"/>
      <c r="CF1889" s="24"/>
      <c r="CG1889" s="24"/>
      <c r="CH1889" s="24"/>
      <c r="CI1889" s="24"/>
      <c r="CJ1889" s="24"/>
      <c r="CK1889" s="24"/>
      <c r="CL1889" s="24"/>
      <c r="CM1889" s="24"/>
      <c r="CN1889" s="24"/>
      <c r="CO1889" s="24"/>
      <c r="CP1889" s="24"/>
      <c r="CQ1889" s="24"/>
      <c r="CR1889" s="24"/>
      <c r="CS1889" s="24"/>
      <c r="CT1889" s="24"/>
      <c r="CU1889" s="24"/>
      <c r="CV1889" s="24"/>
      <c r="CW1889" s="24"/>
      <c r="CX1889" s="24"/>
      <c r="CY1889" s="24"/>
      <c r="CZ1889" s="24"/>
      <c r="DA1889" s="24"/>
      <c r="DB1889" s="24"/>
      <c r="DC1889" s="24"/>
      <c r="DD1889" s="24"/>
      <c r="DE1889" s="24"/>
      <c r="DF1889" s="26" t="s">
        <v>139</v>
      </c>
      <c r="DG1889" s="26" t="s">
        <v>139</v>
      </c>
      <c r="DH1889" s="26" t="s">
        <v>139</v>
      </c>
      <c r="DI1889" s="26" t="s">
        <v>139</v>
      </c>
      <c r="DJ1889" s="26" t="s">
        <v>139</v>
      </c>
      <c r="DK1889" s="26" t="s">
        <v>139</v>
      </c>
      <c r="DL1889" s="26" t="s">
        <v>139</v>
      </c>
      <c r="DM1889" s="26" t="s">
        <v>139</v>
      </c>
      <c r="DN1889" s="26" t="s">
        <v>139</v>
      </c>
      <c r="DO1889" s="26" t="s">
        <v>139</v>
      </c>
    </row>
    <row r="1890" spans="1:119" ht="20.100000000000001" customHeight="1" x14ac:dyDescent="0.25">
      <c r="A1890" s="29" t="str">
        <f t="shared" si="406"/>
        <v>Mavi Kalem Social Assistance and Charity Association1</v>
      </c>
      <c r="B1890" s="29" t="str">
        <f t="shared" si="407"/>
        <v>Mavi Kalem Social Assistance and Charity Association</v>
      </c>
      <c r="C1890" s="29">
        <f t="shared" si="408"/>
        <v>1</v>
      </c>
      <c r="D1890" s="30" t="str">
        <f t="shared" si="409"/>
        <v>Europe and Eurasia</v>
      </c>
      <c r="E1890" s="30" t="str">
        <f t="shared" si="410"/>
        <v>Istanbul, Turkey</v>
      </c>
      <c r="F1890" s="31">
        <f t="shared" si="411"/>
        <v>3</v>
      </c>
      <c r="G1890" s="31">
        <f t="shared" si="412"/>
        <v>2</v>
      </c>
      <c r="H1890" s="31">
        <f t="shared" si="413"/>
        <v>2</v>
      </c>
      <c r="I1890" s="31">
        <f t="shared" si="414"/>
        <v>3</v>
      </c>
      <c r="J1890" s="31">
        <f t="shared" si="415"/>
        <v>3</v>
      </c>
      <c r="K1890" s="31">
        <f t="shared" si="416"/>
        <v>3</v>
      </c>
      <c r="L1890" s="31">
        <f t="shared" si="417"/>
        <v>4</v>
      </c>
      <c r="M1890" s="31">
        <f t="shared" si="418"/>
        <v>3</v>
      </c>
      <c r="N1890" s="31">
        <f t="shared" si="419"/>
        <v>2.9</v>
      </c>
      <c r="O1890" s="26" t="s">
        <v>10393</v>
      </c>
      <c r="P1890" s="26" t="s">
        <v>108</v>
      </c>
      <c r="Q1890" s="27">
        <v>40469</v>
      </c>
      <c r="R1890" s="26" t="s">
        <v>155</v>
      </c>
      <c r="S1890" s="26" t="s">
        <v>332</v>
      </c>
      <c r="T1890" s="26" t="s">
        <v>333</v>
      </c>
      <c r="U1890" s="26" t="s">
        <v>112</v>
      </c>
      <c r="V1890" s="26" t="s">
        <v>15763</v>
      </c>
      <c r="W1890" s="26" t="s">
        <v>553</v>
      </c>
      <c r="X1890" s="26" t="s">
        <v>8078</v>
      </c>
      <c r="Y1890" s="26" t="s">
        <v>10350</v>
      </c>
      <c r="Z1890" s="24"/>
      <c r="AA1890" s="24"/>
      <c r="AB1890" s="26" t="s">
        <v>117</v>
      </c>
      <c r="AC1890" s="28">
        <v>6000</v>
      </c>
      <c r="AD1890" s="26" t="s">
        <v>1187</v>
      </c>
      <c r="AE1890" s="26" t="s">
        <v>8230</v>
      </c>
      <c r="AF1890" s="26" t="s">
        <v>139</v>
      </c>
      <c r="AG1890" s="26" t="s">
        <v>224</v>
      </c>
      <c r="AH1890" s="26" t="s">
        <v>158</v>
      </c>
      <c r="AI1890" s="28">
        <v>6000</v>
      </c>
      <c r="AJ1890" s="24"/>
      <c r="AK1890" s="26" t="s">
        <v>10394</v>
      </c>
      <c r="AL1890" s="26" t="s">
        <v>10387</v>
      </c>
      <c r="AM1890" s="26" t="s">
        <v>10395</v>
      </c>
      <c r="AN1890" s="26" t="s">
        <v>10396</v>
      </c>
      <c r="AO1890" s="26" t="s">
        <v>10397</v>
      </c>
      <c r="AP1890" s="24"/>
      <c r="AQ1890" s="24"/>
      <c r="AR1890" s="24"/>
      <c r="AS1890" s="24"/>
      <c r="AT1890" s="24"/>
      <c r="AU1890" s="24"/>
      <c r="AV1890" s="24"/>
      <c r="AW1890" s="28">
        <v>115555</v>
      </c>
      <c r="AX1890" s="26">
        <v>120</v>
      </c>
      <c r="AY1890" s="28">
        <v>80</v>
      </c>
      <c r="AZ1890" s="28">
        <v>40</v>
      </c>
      <c r="BA1890" s="26">
        <v>0</v>
      </c>
      <c r="BB1890" s="26" t="s">
        <v>148</v>
      </c>
      <c r="BC1890" s="26" t="s">
        <v>800</v>
      </c>
      <c r="BD1890" s="24"/>
      <c r="BE1890" s="24"/>
      <c r="BF1890" s="26" t="s">
        <v>10398</v>
      </c>
      <c r="BG1890" s="26" t="s">
        <v>191</v>
      </c>
      <c r="BH1890" s="26" t="s">
        <v>10399</v>
      </c>
      <c r="BI1890" s="26" t="s">
        <v>553</v>
      </c>
      <c r="BJ1890" s="26" t="s">
        <v>10383</v>
      </c>
      <c r="BK1890" s="26" t="s">
        <v>553</v>
      </c>
      <c r="BL1890" s="26" t="s">
        <v>10400</v>
      </c>
      <c r="BM1890" s="26" t="s">
        <v>395</v>
      </c>
      <c r="BN1890" s="24"/>
      <c r="BO1890" s="24"/>
      <c r="BP1890" s="24"/>
      <c r="BQ1890" s="24"/>
      <c r="BR1890" s="26">
        <v>3</v>
      </c>
      <c r="BS1890" s="26">
        <v>2</v>
      </c>
      <c r="BT1890" s="26">
        <v>2</v>
      </c>
      <c r="BU1890" s="26">
        <v>3</v>
      </c>
      <c r="BV1890" s="26">
        <v>3</v>
      </c>
      <c r="BW1890" s="26">
        <v>3</v>
      </c>
      <c r="BX1890" s="26">
        <v>4</v>
      </c>
      <c r="BY1890" s="26">
        <v>3</v>
      </c>
      <c r="BZ1890" s="24"/>
      <c r="CA1890" s="24"/>
      <c r="CB1890" s="24"/>
      <c r="CC1890" s="24"/>
      <c r="CD1890" s="24"/>
      <c r="CE1890" s="24"/>
      <c r="CF1890" s="24"/>
      <c r="CG1890" s="24"/>
      <c r="CH1890" s="24"/>
      <c r="CI1890" s="24"/>
      <c r="CJ1890" s="24"/>
      <c r="CK1890" s="24"/>
      <c r="CL1890" s="24"/>
      <c r="CM1890" s="24"/>
      <c r="CN1890" s="24"/>
      <c r="CO1890" s="24"/>
      <c r="CP1890" s="24"/>
      <c r="CQ1890" s="24"/>
      <c r="CR1890" s="24"/>
      <c r="CS1890" s="24"/>
      <c r="CT1890" s="24"/>
      <c r="CU1890" s="24"/>
      <c r="CV1890" s="24"/>
      <c r="CW1890" s="24"/>
      <c r="CX1890" s="24"/>
      <c r="CY1890" s="24"/>
      <c r="CZ1890" s="24"/>
      <c r="DA1890" s="24"/>
      <c r="DB1890" s="24"/>
      <c r="DC1890" s="24"/>
      <c r="DD1890" s="24"/>
      <c r="DE1890" s="24"/>
      <c r="DF1890" s="26" t="s">
        <v>139</v>
      </c>
      <c r="DG1890" s="26" t="s">
        <v>139</v>
      </c>
      <c r="DH1890" s="26" t="s">
        <v>139</v>
      </c>
      <c r="DI1890" s="26" t="s">
        <v>139</v>
      </c>
      <c r="DJ1890" s="26" t="s">
        <v>139</v>
      </c>
      <c r="DK1890" s="26" t="s">
        <v>139</v>
      </c>
      <c r="DL1890" s="26" t="s">
        <v>139</v>
      </c>
      <c r="DM1890" s="26" t="s">
        <v>139</v>
      </c>
      <c r="DN1890" s="26" t="s">
        <v>139</v>
      </c>
      <c r="DO1890" s="26" t="s">
        <v>139</v>
      </c>
    </row>
    <row r="1891" spans="1:119" ht="20.100000000000001" customHeight="1" x14ac:dyDescent="0.25">
      <c r="A1891" s="29" t="str">
        <f t="shared" si="406"/>
        <v>Media Concern Initiative6</v>
      </c>
      <c r="B1891" s="29" t="str">
        <f t="shared" si="407"/>
        <v>Media Concern Initiative</v>
      </c>
      <c r="C1891" s="29">
        <f t="shared" si="408"/>
        <v>6</v>
      </c>
      <c r="D1891" s="30" t="str">
        <f t="shared" si="409"/>
        <v>Africa and the Middle East</v>
      </c>
      <c r="E1891" s="30" t="str">
        <f t="shared" si="410"/>
        <v>Lagos, Nigeria</v>
      </c>
      <c r="F1891" s="31">
        <f t="shared" si="411"/>
        <v>3</v>
      </c>
      <c r="G1891" s="31">
        <f t="shared" si="412"/>
        <v>3</v>
      </c>
      <c r="H1891" s="31">
        <f t="shared" si="413"/>
        <v>3</v>
      </c>
      <c r="I1891" s="31">
        <f t="shared" si="414"/>
        <v>5</v>
      </c>
      <c r="J1891" s="31">
        <f t="shared" si="415"/>
        <v>4</v>
      </c>
      <c r="K1891" s="31">
        <f t="shared" si="416"/>
        <v>4</v>
      </c>
      <c r="L1891" s="31">
        <f t="shared" si="417"/>
        <v>5</v>
      </c>
      <c r="M1891" s="31">
        <f t="shared" si="418"/>
        <v>5</v>
      </c>
      <c r="N1891" s="31">
        <f t="shared" si="419"/>
        <v>4</v>
      </c>
      <c r="O1891" s="26" t="s">
        <v>10401</v>
      </c>
      <c r="P1891" s="26" t="s">
        <v>108</v>
      </c>
      <c r="Q1891" s="27">
        <v>41204</v>
      </c>
      <c r="R1891" s="26" t="s">
        <v>305</v>
      </c>
      <c r="S1891" s="26" t="s">
        <v>306</v>
      </c>
      <c r="T1891" s="26" t="s">
        <v>207</v>
      </c>
      <c r="U1891" s="26" t="s">
        <v>168</v>
      </c>
      <c r="V1891" s="26" t="s">
        <v>169</v>
      </c>
      <c r="W1891" s="26" t="s">
        <v>3172</v>
      </c>
      <c r="X1891" s="26" t="s">
        <v>3717</v>
      </c>
      <c r="Y1891" s="26" t="s">
        <v>10402</v>
      </c>
      <c r="Z1891" s="24"/>
      <c r="AA1891" s="24"/>
      <c r="AB1891" s="26" t="s">
        <v>117</v>
      </c>
      <c r="AC1891" s="28">
        <v>20000</v>
      </c>
      <c r="AD1891" s="26" t="s">
        <v>10403</v>
      </c>
      <c r="AE1891" s="24"/>
      <c r="AF1891" s="26" t="s">
        <v>120</v>
      </c>
      <c r="AG1891" s="26" t="s">
        <v>846</v>
      </c>
      <c r="AH1891" s="26" t="s">
        <v>250</v>
      </c>
      <c r="AI1891" s="28">
        <v>20000</v>
      </c>
      <c r="AJ1891" s="26" t="s">
        <v>10404</v>
      </c>
      <c r="AK1891" s="26" t="s">
        <v>10405</v>
      </c>
      <c r="AL1891" s="26" t="s">
        <v>10406</v>
      </c>
      <c r="AM1891" s="24"/>
      <c r="AN1891" s="24"/>
      <c r="AO1891" s="24"/>
      <c r="AP1891" s="24"/>
      <c r="AQ1891" s="24"/>
      <c r="AR1891" s="26" t="s">
        <v>10407</v>
      </c>
      <c r="AS1891" s="24"/>
      <c r="AT1891" s="24"/>
      <c r="AU1891" s="24"/>
      <c r="AV1891" s="24"/>
      <c r="AW1891" s="28">
        <v>87400</v>
      </c>
      <c r="AX1891" s="26">
        <v>35000</v>
      </c>
      <c r="AY1891" s="28">
        <v>90</v>
      </c>
      <c r="AZ1891" s="28">
        <v>70</v>
      </c>
      <c r="BA1891" s="26">
        <v>0</v>
      </c>
      <c r="BB1891" s="26" t="s">
        <v>148</v>
      </c>
      <c r="BC1891" s="26" t="s">
        <v>10408</v>
      </c>
      <c r="BD1891" s="24"/>
      <c r="BE1891" s="24"/>
      <c r="BF1891" s="26" t="s">
        <v>3386</v>
      </c>
      <c r="BG1891" s="26" t="s">
        <v>191</v>
      </c>
      <c r="BH1891" s="26" t="s">
        <v>4088</v>
      </c>
      <c r="BI1891" s="26" t="s">
        <v>191</v>
      </c>
      <c r="BJ1891" s="26" t="s">
        <v>10409</v>
      </c>
      <c r="BK1891" s="26" t="s">
        <v>191</v>
      </c>
      <c r="BL1891" s="26" t="s">
        <v>10410</v>
      </c>
      <c r="BM1891" s="26" t="s">
        <v>1953</v>
      </c>
      <c r="BN1891" s="24"/>
      <c r="BO1891" s="24"/>
      <c r="BP1891" s="24"/>
      <c r="BQ1891" s="24"/>
      <c r="BR1891" s="26">
        <v>3</v>
      </c>
      <c r="BS1891" s="26">
        <v>3</v>
      </c>
      <c r="BT1891" s="26">
        <v>3</v>
      </c>
      <c r="BU1891" s="26">
        <v>5</v>
      </c>
      <c r="BV1891" s="26">
        <v>4</v>
      </c>
      <c r="BW1891" s="26">
        <v>4</v>
      </c>
      <c r="BX1891" s="26">
        <v>5</v>
      </c>
      <c r="BY1891" s="26">
        <v>5</v>
      </c>
      <c r="BZ1891" s="24"/>
      <c r="CA1891" s="24"/>
      <c r="CB1891" s="24"/>
      <c r="CC1891" s="24"/>
      <c r="CD1891" s="24"/>
      <c r="CE1891" s="24"/>
      <c r="CF1891" s="24"/>
      <c r="CG1891" s="24"/>
      <c r="CH1891" s="24"/>
      <c r="CI1891" s="24"/>
      <c r="CJ1891" s="24"/>
      <c r="CK1891" s="24"/>
      <c r="CL1891" s="24"/>
      <c r="CM1891" s="24"/>
      <c r="CN1891" s="24"/>
      <c r="CO1891" s="24"/>
      <c r="CP1891" s="24"/>
      <c r="CQ1891" s="24"/>
      <c r="CR1891" s="24"/>
      <c r="CS1891" s="24"/>
      <c r="CT1891" s="24"/>
      <c r="CU1891" s="24"/>
      <c r="CV1891" s="24"/>
      <c r="CW1891" s="24"/>
      <c r="CX1891" s="24"/>
      <c r="CY1891" s="24"/>
      <c r="CZ1891" s="24"/>
      <c r="DA1891" s="24"/>
      <c r="DB1891" s="24"/>
      <c r="DC1891" s="24"/>
      <c r="DD1891" s="24"/>
      <c r="DE1891" s="24"/>
      <c r="DF1891" s="26" t="s">
        <v>120</v>
      </c>
      <c r="DG1891" s="26" t="s">
        <v>120</v>
      </c>
      <c r="DH1891" s="26" t="s">
        <v>120</v>
      </c>
      <c r="DI1891" s="26" t="s">
        <v>139</v>
      </c>
      <c r="DJ1891" s="26" t="s">
        <v>139</v>
      </c>
      <c r="DK1891" s="26" t="s">
        <v>139</v>
      </c>
      <c r="DL1891" s="26" t="s">
        <v>120</v>
      </c>
      <c r="DM1891" s="26" t="s">
        <v>139</v>
      </c>
      <c r="DN1891" s="26" t="s">
        <v>139</v>
      </c>
      <c r="DO1891" s="26" t="s">
        <v>139</v>
      </c>
    </row>
    <row r="1892" spans="1:119" ht="20.100000000000001" customHeight="1" x14ac:dyDescent="0.25">
      <c r="A1892" s="29" t="str">
        <f t="shared" si="406"/>
        <v/>
      </c>
      <c r="B1892" s="29" t="str">
        <f t="shared" si="407"/>
        <v>Media Concern Initiative</v>
      </c>
      <c r="C1892" s="29">
        <f t="shared" si="408"/>
        <v>0</v>
      </c>
      <c r="D1892" s="30" t="str">
        <f t="shared" si="409"/>
        <v>Africa and the Middle East</v>
      </c>
      <c r="E1892" s="30" t="str">
        <f t="shared" si="410"/>
        <v>Lagos, Nigeria</v>
      </c>
      <c r="F1892" s="31">
        <f t="shared" si="411"/>
        <v>0</v>
      </c>
      <c r="G1892" s="31">
        <f t="shared" si="412"/>
        <v>0</v>
      </c>
      <c r="H1892" s="31">
        <f t="shared" si="413"/>
        <v>0</v>
      </c>
      <c r="I1892" s="31">
        <f t="shared" si="414"/>
        <v>0</v>
      </c>
      <c r="J1892" s="31">
        <f t="shared" si="415"/>
        <v>0</v>
      </c>
      <c r="K1892" s="31">
        <f t="shared" si="416"/>
        <v>0</v>
      </c>
      <c r="L1892" s="31">
        <f t="shared" si="417"/>
        <v>0</v>
      </c>
      <c r="M1892" s="31">
        <f t="shared" si="418"/>
        <v>0</v>
      </c>
      <c r="N1892" s="31">
        <f t="shared" si="419"/>
        <v>0</v>
      </c>
      <c r="O1892" s="26" t="s">
        <v>10411</v>
      </c>
      <c r="P1892" s="26" t="s">
        <v>108</v>
      </c>
      <c r="Q1892" s="27">
        <v>41317</v>
      </c>
      <c r="R1892" s="24"/>
      <c r="S1892" s="24"/>
      <c r="T1892" s="26" t="s">
        <v>207</v>
      </c>
      <c r="U1892" s="24"/>
      <c r="V1892" s="26" t="s">
        <v>169</v>
      </c>
      <c r="W1892" s="26" t="s">
        <v>3172</v>
      </c>
      <c r="X1892" s="26" t="s">
        <v>3717</v>
      </c>
      <c r="Y1892" s="26" t="s">
        <v>10402</v>
      </c>
      <c r="Z1892" s="24"/>
      <c r="AA1892" s="24"/>
      <c r="AB1892" s="26" t="s">
        <v>228</v>
      </c>
      <c r="AC1892" s="28">
        <v>25000</v>
      </c>
      <c r="AD1892" s="26" t="s">
        <v>10403</v>
      </c>
      <c r="AE1892" s="24"/>
      <c r="AF1892" s="26" t="s">
        <v>120</v>
      </c>
      <c r="AG1892" s="26" t="s">
        <v>846</v>
      </c>
      <c r="AH1892" s="24"/>
      <c r="AI1892" s="28">
        <v>25000</v>
      </c>
      <c r="AJ1892" s="24"/>
      <c r="AK1892" s="24"/>
      <c r="AL1892" s="24"/>
      <c r="AM1892" s="26" t="s">
        <v>10412</v>
      </c>
      <c r="AN1892" s="26" t="s">
        <v>10413</v>
      </c>
      <c r="AO1892" s="24"/>
      <c r="AP1892" s="24"/>
      <c r="AQ1892" s="24"/>
      <c r="AR1892" s="24"/>
      <c r="AS1892" s="24"/>
      <c r="AT1892" s="24"/>
      <c r="AU1892" s="24"/>
      <c r="AV1892" s="24"/>
      <c r="AW1892" s="28">
        <v>87400</v>
      </c>
      <c r="AX1892" s="26">
        <v>35000</v>
      </c>
      <c r="AY1892" s="28">
        <v>0</v>
      </c>
      <c r="AZ1892" s="28">
        <v>0</v>
      </c>
      <c r="BA1892" s="26">
        <v>0</v>
      </c>
      <c r="BB1892" s="24"/>
      <c r="BC1892" s="26" t="s">
        <v>10408</v>
      </c>
      <c r="BD1892" s="24"/>
      <c r="BE1892" s="24"/>
      <c r="BF1892" s="24"/>
      <c r="BG1892" s="24"/>
      <c r="BH1892" s="24"/>
      <c r="BI1892" s="24"/>
      <c r="BJ1892" s="24"/>
      <c r="BK1892" s="24"/>
      <c r="BL1892" s="24"/>
      <c r="BM1892" s="24"/>
      <c r="BN1892" s="24"/>
      <c r="BO1892" s="24"/>
      <c r="BP1892" s="24"/>
      <c r="BQ1892" s="24"/>
      <c r="BR1892" s="26">
        <v>0</v>
      </c>
      <c r="BS1892" s="26">
        <v>0</v>
      </c>
      <c r="BT1892" s="26">
        <v>0</v>
      </c>
      <c r="BU1892" s="26">
        <v>0</v>
      </c>
      <c r="BV1892" s="26">
        <v>0</v>
      </c>
      <c r="BW1892" s="26">
        <v>0</v>
      </c>
      <c r="BX1892" s="26">
        <v>0</v>
      </c>
      <c r="BY1892" s="26">
        <v>0</v>
      </c>
      <c r="BZ1892" s="24"/>
      <c r="CA1892" s="24"/>
      <c r="CB1892" s="24"/>
      <c r="CC1892" s="24"/>
      <c r="CD1892" s="24"/>
      <c r="CE1892" s="24"/>
      <c r="CF1892" s="24"/>
      <c r="CG1892" s="24"/>
      <c r="CH1892" s="24"/>
      <c r="CI1892" s="24"/>
      <c r="CJ1892" s="24"/>
      <c r="CK1892" s="24"/>
      <c r="CL1892" s="24"/>
      <c r="CM1892" s="24"/>
      <c r="CN1892" s="24"/>
      <c r="CO1892" s="24"/>
      <c r="CP1892" s="24"/>
      <c r="CQ1892" s="24"/>
      <c r="CR1892" s="24"/>
      <c r="CS1892" s="24"/>
      <c r="CT1892" s="24"/>
      <c r="CU1892" s="24"/>
      <c r="CV1892" s="24"/>
      <c r="CW1892" s="24"/>
      <c r="CX1892" s="24"/>
      <c r="CY1892" s="24"/>
      <c r="CZ1892" s="24"/>
      <c r="DA1892" s="24"/>
      <c r="DB1892" s="24"/>
      <c r="DC1892" s="24"/>
      <c r="DD1892" s="24"/>
      <c r="DE1892" s="24"/>
      <c r="DF1892" s="26" t="s">
        <v>139</v>
      </c>
      <c r="DG1892" s="26" t="s">
        <v>139</v>
      </c>
      <c r="DH1892" s="26" t="s">
        <v>139</v>
      </c>
      <c r="DI1892" s="26" t="s">
        <v>139</v>
      </c>
      <c r="DJ1892" s="26" t="s">
        <v>139</v>
      </c>
      <c r="DK1892" s="26" t="s">
        <v>139</v>
      </c>
      <c r="DL1892" s="26" t="s">
        <v>139</v>
      </c>
      <c r="DM1892" s="26" t="s">
        <v>139</v>
      </c>
      <c r="DN1892" s="26" t="s">
        <v>139</v>
      </c>
      <c r="DO1892" s="26" t="s">
        <v>139</v>
      </c>
    </row>
    <row r="1893" spans="1:119" ht="20.100000000000001" customHeight="1" x14ac:dyDescent="0.25">
      <c r="A1893" s="29" t="str">
        <f t="shared" si="406"/>
        <v/>
      </c>
      <c r="B1893" s="29" t="str">
        <f t="shared" si="407"/>
        <v>Media Concern Initiative</v>
      </c>
      <c r="C1893" s="29">
        <f t="shared" si="408"/>
        <v>0</v>
      </c>
      <c r="D1893" s="30" t="str">
        <f t="shared" si="409"/>
        <v>Africa and the Middle East</v>
      </c>
      <c r="E1893" s="30" t="str">
        <f t="shared" si="410"/>
        <v>Lagos, Nigeria</v>
      </c>
      <c r="F1893" s="31">
        <f t="shared" si="411"/>
        <v>0</v>
      </c>
      <c r="G1893" s="31">
        <f t="shared" si="412"/>
        <v>0</v>
      </c>
      <c r="H1893" s="31">
        <f t="shared" si="413"/>
        <v>0</v>
      </c>
      <c r="I1893" s="31">
        <f t="shared" si="414"/>
        <v>0</v>
      </c>
      <c r="J1893" s="31">
        <f t="shared" si="415"/>
        <v>0</v>
      </c>
      <c r="K1893" s="31">
        <f t="shared" si="416"/>
        <v>0</v>
      </c>
      <c r="L1893" s="31">
        <f t="shared" si="417"/>
        <v>0</v>
      </c>
      <c r="M1893" s="31">
        <f t="shared" si="418"/>
        <v>0</v>
      </c>
      <c r="N1893" s="31">
        <f t="shared" si="419"/>
        <v>0</v>
      </c>
      <c r="O1893" s="26" t="s">
        <v>10414</v>
      </c>
      <c r="P1893" s="26" t="s">
        <v>108</v>
      </c>
      <c r="Q1893" s="27">
        <v>41184</v>
      </c>
      <c r="R1893" s="24"/>
      <c r="S1893" s="24"/>
      <c r="T1893" s="26" t="s">
        <v>207</v>
      </c>
      <c r="U1893" s="24"/>
      <c r="V1893" s="26" t="s">
        <v>169</v>
      </c>
      <c r="W1893" s="26" t="s">
        <v>3172</v>
      </c>
      <c r="X1893" s="26" t="s">
        <v>3717</v>
      </c>
      <c r="Y1893" s="26" t="s">
        <v>10402</v>
      </c>
      <c r="Z1893" s="24"/>
      <c r="AA1893" s="24"/>
      <c r="AB1893" s="26" t="s">
        <v>723</v>
      </c>
      <c r="AC1893" s="28">
        <v>1000</v>
      </c>
      <c r="AD1893" s="26" t="s">
        <v>10403</v>
      </c>
      <c r="AE1893" s="24"/>
      <c r="AF1893" s="26" t="s">
        <v>120</v>
      </c>
      <c r="AG1893" s="26" t="s">
        <v>846</v>
      </c>
      <c r="AH1893" s="24"/>
      <c r="AI1893" s="28">
        <v>1000</v>
      </c>
      <c r="AJ1893" s="24"/>
      <c r="AK1893" s="24"/>
      <c r="AL1893" s="24"/>
      <c r="AM1893" s="24"/>
      <c r="AN1893" s="24"/>
      <c r="AO1893" s="24"/>
      <c r="AP1893" s="24"/>
      <c r="AQ1893" s="24"/>
      <c r="AR1893" s="24"/>
      <c r="AS1893" s="24"/>
      <c r="AT1893" s="24"/>
      <c r="AU1893" s="24"/>
      <c r="AV1893" s="24"/>
      <c r="AW1893" s="28">
        <v>0</v>
      </c>
      <c r="AX1893" s="26">
        <v>0</v>
      </c>
      <c r="AY1893" s="28">
        <v>0</v>
      </c>
      <c r="AZ1893" s="28">
        <v>0</v>
      </c>
      <c r="BA1893" s="26">
        <v>0</v>
      </c>
      <c r="BB1893" s="24"/>
      <c r="BC1893" s="26" t="s">
        <v>10408</v>
      </c>
      <c r="BD1893" s="24"/>
      <c r="BE1893" s="24"/>
      <c r="BF1893" s="24"/>
      <c r="BG1893" s="24"/>
      <c r="BH1893" s="24"/>
      <c r="BI1893" s="24"/>
      <c r="BJ1893" s="24"/>
      <c r="BK1893" s="24"/>
      <c r="BL1893" s="24"/>
      <c r="BM1893" s="24"/>
      <c r="BN1893" s="24"/>
      <c r="BO1893" s="24"/>
      <c r="BP1893" s="24"/>
      <c r="BQ1893" s="24"/>
      <c r="BR1893" s="26">
        <v>0</v>
      </c>
      <c r="BS1893" s="26">
        <v>0</v>
      </c>
      <c r="BT1893" s="26">
        <v>0</v>
      </c>
      <c r="BU1893" s="26">
        <v>0</v>
      </c>
      <c r="BV1893" s="26">
        <v>0</v>
      </c>
      <c r="BW1893" s="26">
        <v>0</v>
      </c>
      <c r="BX1893" s="26">
        <v>0</v>
      </c>
      <c r="BY1893" s="26">
        <v>0</v>
      </c>
      <c r="BZ1893" s="24"/>
      <c r="CA1893" s="24"/>
      <c r="CB1893" s="24"/>
      <c r="CC1893" s="24"/>
      <c r="CD1893" s="24"/>
      <c r="CE1893" s="24"/>
      <c r="CF1893" s="24"/>
      <c r="CG1893" s="24"/>
      <c r="CH1893" s="24"/>
      <c r="CI1893" s="24"/>
      <c r="CJ1893" s="24"/>
      <c r="CK1893" s="24"/>
      <c r="CL1893" s="24"/>
      <c r="CM1893" s="24"/>
      <c r="CN1893" s="24"/>
      <c r="CO1893" s="24"/>
      <c r="CP1893" s="24"/>
      <c r="CQ1893" s="24"/>
      <c r="CR1893" s="24"/>
      <c r="CS1893" s="24"/>
      <c r="CT1893" s="24"/>
      <c r="CU1893" s="24"/>
      <c r="CV1893" s="24"/>
      <c r="CW1893" s="24"/>
      <c r="CX1893" s="24"/>
      <c r="CY1893" s="24"/>
      <c r="CZ1893" s="24"/>
      <c r="DA1893" s="24"/>
      <c r="DB1893" s="24"/>
      <c r="DC1893" s="24"/>
      <c r="DD1893" s="24"/>
      <c r="DE1893" s="24"/>
      <c r="DF1893" s="26" t="s">
        <v>139</v>
      </c>
      <c r="DG1893" s="26" t="s">
        <v>139</v>
      </c>
      <c r="DH1893" s="26" t="s">
        <v>139</v>
      </c>
      <c r="DI1893" s="26" t="s">
        <v>139</v>
      </c>
      <c r="DJ1893" s="26" t="s">
        <v>139</v>
      </c>
      <c r="DK1893" s="26" t="s">
        <v>139</v>
      </c>
      <c r="DL1893" s="26" t="s">
        <v>139</v>
      </c>
      <c r="DM1893" s="26" t="s">
        <v>139</v>
      </c>
      <c r="DN1893" s="26" t="s">
        <v>139</v>
      </c>
      <c r="DO1893" s="26" t="s">
        <v>139</v>
      </c>
    </row>
    <row r="1894" spans="1:119" ht="20.100000000000001" customHeight="1" x14ac:dyDescent="0.25">
      <c r="A1894" s="29" t="str">
        <f t="shared" si="406"/>
        <v/>
      </c>
      <c r="B1894" s="29" t="str">
        <f t="shared" si="407"/>
        <v>Media Concern Initiative</v>
      </c>
      <c r="C1894" s="29">
        <f t="shared" si="408"/>
        <v>0</v>
      </c>
      <c r="D1894" s="30" t="str">
        <f t="shared" si="409"/>
        <v>Africa and the Middle East</v>
      </c>
      <c r="E1894" s="30" t="str">
        <f t="shared" si="410"/>
        <v>Lagos, Nigeria</v>
      </c>
      <c r="F1894" s="31">
        <f t="shared" si="411"/>
        <v>0</v>
      </c>
      <c r="G1894" s="31">
        <f t="shared" si="412"/>
        <v>0</v>
      </c>
      <c r="H1894" s="31">
        <f t="shared" si="413"/>
        <v>0</v>
      </c>
      <c r="I1894" s="31">
        <f t="shared" si="414"/>
        <v>0</v>
      </c>
      <c r="J1894" s="31">
        <f t="shared" si="415"/>
        <v>0</v>
      </c>
      <c r="K1894" s="31">
        <f t="shared" si="416"/>
        <v>0</v>
      </c>
      <c r="L1894" s="31">
        <f t="shared" si="417"/>
        <v>0</v>
      </c>
      <c r="M1894" s="31">
        <f t="shared" si="418"/>
        <v>0</v>
      </c>
      <c r="N1894" s="31">
        <f t="shared" si="419"/>
        <v>0</v>
      </c>
      <c r="O1894" s="26" t="s">
        <v>16284</v>
      </c>
      <c r="P1894" s="26" t="s">
        <v>108</v>
      </c>
      <c r="Q1894" s="27">
        <v>41446</v>
      </c>
      <c r="R1894" s="24"/>
      <c r="S1894" s="24"/>
      <c r="T1894" s="26" t="s">
        <v>207</v>
      </c>
      <c r="U1894" s="24"/>
      <c r="V1894" s="26" t="s">
        <v>169</v>
      </c>
      <c r="W1894" s="26" t="s">
        <v>3172</v>
      </c>
      <c r="X1894" s="26" t="s">
        <v>3717</v>
      </c>
      <c r="Y1894" s="26" t="s">
        <v>10402</v>
      </c>
      <c r="Z1894" s="24"/>
      <c r="AA1894" s="24"/>
      <c r="AB1894" s="26" t="s">
        <v>15766</v>
      </c>
      <c r="AC1894" s="28">
        <v>3000</v>
      </c>
      <c r="AD1894" s="26" t="s">
        <v>10403</v>
      </c>
      <c r="AE1894" s="24"/>
      <c r="AF1894" s="26" t="s">
        <v>120</v>
      </c>
      <c r="AG1894" s="26" t="s">
        <v>846</v>
      </c>
      <c r="AH1894" s="24"/>
      <c r="AI1894" s="28">
        <v>3000</v>
      </c>
      <c r="AJ1894" s="24"/>
      <c r="AK1894" s="24"/>
      <c r="AL1894" s="24"/>
      <c r="AM1894" s="24"/>
      <c r="AN1894" s="24"/>
      <c r="AO1894" s="24"/>
      <c r="AP1894" s="24"/>
      <c r="AQ1894" s="24"/>
      <c r="AR1894" s="24"/>
      <c r="AS1894" s="24"/>
      <c r="AT1894" s="24"/>
      <c r="AU1894" s="24"/>
      <c r="AV1894" s="24"/>
      <c r="AW1894" s="24"/>
      <c r="AX1894" s="24"/>
      <c r="AY1894" s="24"/>
      <c r="AZ1894" s="24"/>
      <c r="BA1894" s="24"/>
      <c r="BB1894" s="24"/>
      <c r="BC1894" s="26" t="s">
        <v>10408</v>
      </c>
      <c r="BD1894" s="24"/>
      <c r="BE1894" s="24"/>
      <c r="BF1894" s="24"/>
      <c r="BG1894" s="24"/>
      <c r="BH1894" s="24"/>
      <c r="BI1894" s="24"/>
      <c r="BJ1894" s="24"/>
      <c r="BK1894" s="24"/>
      <c r="BL1894" s="24"/>
      <c r="BM1894" s="24"/>
      <c r="BN1894" s="24"/>
      <c r="BO1894" s="24"/>
      <c r="BP1894" s="24"/>
      <c r="BQ1894" s="24"/>
      <c r="BR1894" s="24"/>
      <c r="BS1894" s="24"/>
      <c r="BT1894" s="24"/>
      <c r="BU1894" s="24"/>
      <c r="BV1894" s="24"/>
      <c r="BW1894" s="24"/>
      <c r="BX1894" s="24"/>
      <c r="BY1894" s="24"/>
      <c r="BZ1894" s="24"/>
      <c r="CA1894" s="24"/>
      <c r="CB1894" s="24"/>
      <c r="CC1894" s="24"/>
      <c r="CD1894" s="24"/>
      <c r="CE1894" s="24"/>
      <c r="CF1894" s="24"/>
      <c r="CG1894" s="24"/>
      <c r="CH1894" s="24"/>
      <c r="CI1894" s="24"/>
      <c r="CJ1894" s="24"/>
      <c r="CK1894" s="24"/>
      <c r="CL1894" s="24"/>
      <c r="CM1894" s="24"/>
      <c r="CN1894" s="24"/>
      <c r="CO1894" s="24"/>
      <c r="CP1894" s="24"/>
      <c r="CQ1894" s="24"/>
      <c r="CR1894" s="24"/>
      <c r="CS1894" s="24"/>
      <c r="CT1894" s="24"/>
      <c r="CU1894" s="24"/>
      <c r="CV1894" s="24"/>
      <c r="CW1894" s="24"/>
      <c r="CX1894" s="24"/>
      <c r="CY1894" s="24"/>
      <c r="CZ1894" s="24"/>
      <c r="DA1894" s="24"/>
      <c r="DB1894" s="24"/>
      <c r="DC1894" s="24"/>
      <c r="DD1894" s="24"/>
      <c r="DE1894" s="24"/>
      <c r="DF1894" s="26" t="s">
        <v>139</v>
      </c>
      <c r="DG1894" s="26" t="s">
        <v>139</v>
      </c>
      <c r="DH1894" s="26" t="s">
        <v>139</v>
      </c>
      <c r="DI1894" s="26" t="s">
        <v>139</v>
      </c>
      <c r="DJ1894" s="26" t="s">
        <v>139</v>
      </c>
      <c r="DK1894" s="26" t="s">
        <v>139</v>
      </c>
      <c r="DL1894" s="26" t="s">
        <v>139</v>
      </c>
      <c r="DM1894" s="26" t="s">
        <v>139</v>
      </c>
      <c r="DN1894" s="26" t="s">
        <v>139</v>
      </c>
      <c r="DO1894" s="26" t="s">
        <v>139</v>
      </c>
    </row>
    <row r="1895" spans="1:119" ht="20.100000000000001" customHeight="1" x14ac:dyDescent="0.25">
      <c r="A1895" s="29" t="str">
        <f t="shared" si="406"/>
        <v/>
      </c>
      <c r="B1895" s="29" t="str">
        <f t="shared" si="407"/>
        <v>Media Concern Initiative</v>
      </c>
      <c r="C1895" s="29">
        <f t="shared" si="408"/>
        <v>0</v>
      </c>
      <c r="D1895" s="30" t="str">
        <f t="shared" si="409"/>
        <v>Africa and the Middle East</v>
      </c>
      <c r="E1895" s="30" t="str">
        <f t="shared" si="410"/>
        <v>Lagos, Nigeria</v>
      </c>
      <c r="F1895" s="31">
        <f t="shared" si="411"/>
        <v>0</v>
      </c>
      <c r="G1895" s="31">
        <f t="shared" si="412"/>
        <v>0</v>
      </c>
      <c r="H1895" s="31">
        <f t="shared" si="413"/>
        <v>0</v>
      </c>
      <c r="I1895" s="31">
        <f t="shared" si="414"/>
        <v>0</v>
      </c>
      <c r="J1895" s="31">
        <f t="shared" si="415"/>
        <v>0</v>
      </c>
      <c r="K1895" s="31">
        <f t="shared" si="416"/>
        <v>0</v>
      </c>
      <c r="L1895" s="31">
        <f t="shared" si="417"/>
        <v>0</v>
      </c>
      <c r="M1895" s="31">
        <f t="shared" si="418"/>
        <v>0</v>
      </c>
      <c r="N1895" s="31">
        <f t="shared" si="419"/>
        <v>0</v>
      </c>
      <c r="O1895" s="26" t="s">
        <v>16285</v>
      </c>
      <c r="P1895" s="26" t="s">
        <v>108</v>
      </c>
      <c r="Q1895" s="27">
        <v>41061</v>
      </c>
      <c r="R1895" s="24"/>
      <c r="S1895" s="24"/>
      <c r="T1895" s="26" t="s">
        <v>175</v>
      </c>
      <c r="U1895" s="24"/>
      <c r="V1895" s="26" t="s">
        <v>169</v>
      </c>
      <c r="W1895" s="26" t="s">
        <v>3172</v>
      </c>
      <c r="X1895" s="26" t="s">
        <v>3717</v>
      </c>
      <c r="Y1895" s="26" t="s">
        <v>10402</v>
      </c>
      <c r="Z1895" s="24"/>
      <c r="AA1895" s="24"/>
      <c r="AB1895" s="26" t="s">
        <v>15766</v>
      </c>
      <c r="AC1895" s="28">
        <v>2200</v>
      </c>
      <c r="AD1895" s="26" t="s">
        <v>10403</v>
      </c>
      <c r="AE1895" s="24"/>
      <c r="AF1895" s="26" t="s">
        <v>120</v>
      </c>
      <c r="AG1895" s="26" t="s">
        <v>846</v>
      </c>
      <c r="AH1895" s="24"/>
      <c r="AI1895" s="28">
        <v>2200</v>
      </c>
      <c r="AJ1895" s="24"/>
      <c r="AK1895" s="24"/>
      <c r="AL1895" s="24"/>
      <c r="AM1895" s="24"/>
      <c r="AN1895" s="24"/>
      <c r="AO1895" s="24"/>
      <c r="AP1895" s="24"/>
      <c r="AQ1895" s="24"/>
      <c r="AR1895" s="24"/>
      <c r="AS1895" s="24"/>
      <c r="AT1895" s="24"/>
      <c r="AU1895" s="24"/>
      <c r="AV1895" s="24"/>
      <c r="AW1895" s="24"/>
      <c r="AX1895" s="24"/>
      <c r="AY1895" s="24"/>
      <c r="AZ1895" s="24"/>
      <c r="BA1895" s="24"/>
      <c r="BB1895" s="24"/>
      <c r="BC1895" s="26" t="s">
        <v>10408</v>
      </c>
      <c r="BD1895" s="24"/>
      <c r="BE1895" s="24"/>
      <c r="BF1895" s="24"/>
      <c r="BG1895" s="24"/>
      <c r="BH1895" s="24"/>
      <c r="BI1895" s="24"/>
      <c r="BJ1895" s="24"/>
      <c r="BK1895" s="24"/>
      <c r="BL1895" s="24"/>
      <c r="BM1895" s="24"/>
      <c r="BN1895" s="24"/>
      <c r="BO1895" s="24"/>
      <c r="BP1895" s="24"/>
      <c r="BQ1895" s="24"/>
      <c r="BR1895" s="24"/>
      <c r="BS1895" s="24"/>
      <c r="BT1895" s="24"/>
      <c r="BU1895" s="24"/>
      <c r="BV1895" s="24"/>
      <c r="BW1895" s="24"/>
      <c r="BX1895" s="24"/>
      <c r="BY1895" s="24"/>
      <c r="BZ1895" s="24"/>
      <c r="CA1895" s="24"/>
      <c r="CB1895" s="24"/>
      <c r="CC1895" s="24"/>
      <c r="CD1895" s="24"/>
      <c r="CE1895" s="24"/>
      <c r="CF1895" s="24"/>
      <c r="CG1895" s="24"/>
      <c r="CH1895" s="24"/>
      <c r="CI1895" s="24"/>
      <c r="CJ1895" s="24"/>
      <c r="CK1895" s="24"/>
      <c r="CL1895" s="24"/>
      <c r="CM1895" s="24"/>
      <c r="CN1895" s="24"/>
      <c r="CO1895" s="24"/>
      <c r="CP1895" s="24"/>
      <c r="CQ1895" s="24"/>
      <c r="CR1895" s="24"/>
      <c r="CS1895" s="24"/>
      <c r="CT1895" s="24"/>
      <c r="CU1895" s="24"/>
      <c r="CV1895" s="24"/>
      <c r="CW1895" s="24"/>
      <c r="CX1895" s="24"/>
      <c r="CY1895" s="24"/>
      <c r="CZ1895" s="24"/>
      <c r="DA1895" s="24"/>
      <c r="DB1895" s="24"/>
      <c r="DC1895" s="24"/>
      <c r="DD1895" s="24"/>
      <c r="DE1895" s="24"/>
      <c r="DF1895" s="26" t="s">
        <v>139</v>
      </c>
      <c r="DG1895" s="26" t="s">
        <v>139</v>
      </c>
      <c r="DH1895" s="26" t="s">
        <v>139</v>
      </c>
      <c r="DI1895" s="26" t="s">
        <v>139</v>
      </c>
      <c r="DJ1895" s="26" t="s">
        <v>139</v>
      </c>
      <c r="DK1895" s="26" t="s">
        <v>139</v>
      </c>
      <c r="DL1895" s="26" t="s">
        <v>139</v>
      </c>
      <c r="DM1895" s="26" t="s">
        <v>139</v>
      </c>
      <c r="DN1895" s="26" t="s">
        <v>139</v>
      </c>
      <c r="DO1895" s="26" t="s">
        <v>139</v>
      </c>
    </row>
    <row r="1896" spans="1:119" ht="20.100000000000001" customHeight="1" x14ac:dyDescent="0.25">
      <c r="A1896" s="29" t="str">
        <f t="shared" si="406"/>
        <v/>
      </c>
      <c r="B1896" s="29" t="str">
        <f t="shared" si="407"/>
        <v>Media Concern Initiative</v>
      </c>
      <c r="C1896" s="29">
        <f t="shared" si="408"/>
        <v>0</v>
      </c>
      <c r="D1896" s="30" t="str">
        <f t="shared" si="409"/>
        <v>Africa and the Middle East</v>
      </c>
      <c r="E1896" s="30" t="str">
        <f t="shared" si="410"/>
        <v>Lagos, Nigeria</v>
      </c>
      <c r="F1896" s="31">
        <f t="shared" si="411"/>
        <v>0</v>
      </c>
      <c r="G1896" s="31">
        <f t="shared" si="412"/>
        <v>0</v>
      </c>
      <c r="H1896" s="31">
        <f t="shared" si="413"/>
        <v>0</v>
      </c>
      <c r="I1896" s="31">
        <f t="shared" si="414"/>
        <v>0</v>
      </c>
      <c r="J1896" s="31">
        <f t="shared" si="415"/>
        <v>0</v>
      </c>
      <c r="K1896" s="31">
        <f t="shared" si="416"/>
        <v>0</v>
      </c>
      <c r="L1896" s="31">
        <f t="shared" si="417"/>
        <v>0</v>
      </c>
      <c r="M1896" s="31">
        <f t="shared" si="418"/>
        <v>0</v>
      </c>
      <c r="N1896" s="31">
        <f t="shared" si="419"/>
        <v>0</v>
      </c>
      <c r="O1896" s="26" t="s">
        <v>16286</v>
      </c>
      <c r="P1896" s="26" t="s">
        <v>108</v>
      </c>
      <c r="Q1896" s="27">
        <v>40842</v>
      </c>
      <c r="R1896" s="24"/>
      <c r="S1896" s="24"/>
      <c r="T1896" s="26" t="s">
        <v>175</v>
      </c>
      <c r="U1896" s="24"/>
      <c r="V1896" s="26" t="s">
        <v>169</v>
      </c>
      <c r="W1896" s="26" t="s">
        <v>3172</v>
      </c>
      <c r="X1896" s="26" t="s">
        <v>3717</v>
      </c>
      <c r="Y1896" s="26" t="s">
        <v>10402</v>
      </c>
      <c r="Z1896" s="24"/>
      <c r="AA1896" s="24"/>
      <c r="AB1896" s="26" t="s">
        <v>15736</v>
      </c>
      <c r="AC1896" s="28">
        <v>1670</v>
      </c>
      <c r="AD1896" s="26" t="s">
        <v>10403</v>
      </c>
      <c r="AE1896" s="24"/>
      <c r="AF1896" s="26" t="s">
        <v>120</v>
      </c>
      <c r="AG1896" s="26" t="s">
        <v>846</v>
      </c>
      <c r="AH1896" s="24"/>
      <c r="AI1896" s="28">
        <v>1670</v>
      </c>
      <c r="AJ1896" s="24"/>
      <c r="AK1896" s="24"/>
      <c r="AL1896" s="24"/>
      <c r="AM1896" s="24"/>
      <c r="AN1896" s="24"/>
      <c r="AO1896" s="24"/>
      <c r="AP1896" s="24"/>
      <c r="AQ1896" s="24"/>
      <c r="AR1896" s="24"/>
      <c r="AS1896" s="24"/>
      <c r="AT1896" s="24"/>
      <c r="AU1896" s="24"/>
      <c r="AV1896" s="24"/>
      <c r="AW1896" s="28">
        <v>0</v>
      </c>
      <c r="AX1896" s="26">
        <v>0</v>
      </c>
      <c r="AY1896" s="28">
        <v>0</v>
      </c>
      <c r="AZ1896" s="28">
        <v>0</v>
      </c>
      <c r="BA1896" s="26">
        <v>0</v>
      </c>
      <c r="BB1896" s="24"/>
      <c r="BC1896" s="26" t="s">
        <v>10408</v>
      </c>
      <c r="BD1896" s="24"/>
      <c r="BE1896" s="24"/>
      <c r="BF1896" s="24"/>
      <c r="BG1896" s="24"/>
      <c r="BH1896" s="24"/>
      <c r="BI1896" s="24"/>
      <c r="BJ1896" s="24"/>
      <c r="BK1896" s="24"/>
      <c r="BL1896" s="24"/>
      <c r="BM1896" s="24"/>
      <c r="BN1896" s="24"/>
      <c r="BO1896" s="24"/>
      <c r="BP1896" s="24"/>
      <c r="BQ1896" s="24"/>
      <c r="BR1896" s="26">
        <v>0</v>
      </c>
      <c r="BS1896" s="26">
        <v>0</v>
      </c>
      <c r="BT1896" s="26">
        <v>0</v>
      </c>
      <c r="BU1896" s="26">
        <v>0</v>
      </c>
      <c r="BV1896" s="26">
        <v>0</v>
      </c>
      <c r="BW1896" s="26">
        <v>0</v>
      </c>
      <c r="BX1896" s="26">
        <v>0</v>
      </c>
      <c r="BY1896" s="26">
        <v>0</v>
      </c>
      <c r="BZ1896" s="24"/>
      <c r="CA1896" s="24"/>
      <c r="CB1896" s="24"/>
      <c r="CC1896" s="24"/>
      <c r="CD1896" s="24"/>
      <c r="CE1896" s="24"/>
      <c r="CF1896" s="24"/>
      <c r="CG1896" s="24"/>
      <c r="CH1896" s="24"/>
      <c r="CI1896" s="24"/>
      <c r="CJ1896" s="24"/>
      <c r="CK1896" s="24"/>
      <c r="CL1896" s="24"/>
      <c r="CM1896" s="24"/>
      <c r="CN1896" s="24"/>
      <c r="CO1896" s="24"/>
      <c r="CP1896" s="24"/>
      <c r="CQ1896" s="24"/>
      <c r="CR1896" s="24"/>
      <c r="CS1896" s="24"/>
      <c r="CT1896" s="24"/>
      <c r="CU1896" s="24"/>
      <c r="CV1896" s="24"/>
      <c r="CW1896" s="24"/>
      <c r="CX1896" s="24"/>
      <c r="CY1896" s="24"/>
      <c r="CZ1896" s="24"/>
      <c r="DA1896" s="24"/>
      <c r="DB1896" s="24"/>
      <c r="DC1896" s="24"/>
      <c r="DD1896" s="24"/>
      <c r="DE1896" s="24"/>
      <c r="DF1896" s="26" t="s">
        <v>139</v>
      </c>
      <c r="DG1896" s="26" t="s">
        <v>139</v>
      </c>
      <c r="DH1896" s="26" t="s">
        <v>139</v>
      </c>
      <c r="DI1896" s="26" t="s">
        <v>139</v>
      </c>
      <c r="DJ1896" s="26" t="s">
        <v>139</v>
      </c>
      <c r="DK1896" s="26" t="s">
        <v>139</v>
      </c>
      <c r="DL1896" s="26" t="s">
        <v>139</v>
      </c>
      <c r="DM1896" s="26" t="s">
        <v>139</v>
      </c>
      <c r="DN1896" s="26" t="s">
        <v>139</v>
      </c>
      <c r="DO1896" s="26" t="s">
        <v>139</v>
      </c>
    </row>
    <row r="1897" spans="1:119" ht="20.100000000000001" customHeight="1" x14ac:dyDescent="0.25">
      <c r="A1897" s="29" t="str">
        <f t="shared" si="406"/>
        <v/>
      </c>
      <c r="B1897" s="29" t="str">
        <f t="shared" si="407"/>
        <v>Media Concern Initiative</v>
      </c>
      <c r="C1897" s="29">
        <f t="shared" si="408"/>
        <v>0</v>
      </c>
      <c r="D1897" s="30" t="str">
        <f t="shared" si="409"/>
        <v>Africa and the Middle East</v>
      </c>
      <c r="E1897" s="30" t="str">
        <f t="shared" si="410"/>
        <v>Lagos, Nigeria</v>
      </c>
      <c r="F1897" s="31">
        <f t="shared" si="411"/>
        <v>0</v>
      </c>
      <c r="G1897" s="31">
        <f t="shared" si="412"/>
        <v>0</v>
      </c>
      <c r="H1897" s="31">
        <f t="shared" si="413"/>
        <v>0</v>
      </c>
      <c r="I1897" s="31">
        <f t="shared" si="414"/>
        <v>0</v>
      </c>
      <c r="J1897" s="31">
        <f t="shared" si="415"/>
        <v>0</v>
      </c>
      <c r="K1897" s="31">
        <f t="shared" si="416"/>
        <v>0</v>
      </c>
      <c r="L1897" s="31">
        <f t="shared" si="417"/>
        <v>0</v>
      </c>
      <c r="M1897" s="31">
        <f t="shared" si="418"/>
        <v>0</v>
      </c>
      <c r="N1897" s="31">
        <f t="shared" si="419"/>
        <v>0</v>
      </c>
      <c r="O1897" s="26" t="s">
        <v>16287</v>
      </c>
      <c r="P1897" s="26" t="s">
        <v>108</v>
      </c>
      <c r="Q1897" s="27">
        <v>40980</v>
      </c>
      <c r="R1897" s="24"/>
      <c r="S1897" s="24"/>
      <c r="T1897" s="26" t="s">
        <v>175</v>
      </c>
      <c r="U1897" s="24"/>
      <c r="V1897" s="26" t="s">
        <v>169</v>
      </c>
      <c r="W1897" s="26" t="s">
        <v>3172</v>
      </c>
      <c r="X1897" s="26" t="s">
        <v>3717</v>
      </c>
      <c r="Y1897" s="26" t="s">
        <v>10402</v>
      </c>
      <c r="Z1897" s="24"/>
      <c r="AA1897" s="24"/>
      <c r="AB1897" s="26" t="s">
        <v>15736</v>
      </c>
      <c r="AC1897" s="28">
        <v>1500</v>
      </c>
      <c r="AD1897" s="26" t="s">
        <v>10403</v>
      </c>
      <c r="AE1897" s="24"/>
      <c r="AF1897" s="26" t="s">
        <v>120</v>
      </c>
      <c r="AG1897" s="26" t="s">
        <v>846</v>
      </c>
      <c r="AH1897" s="24"/>
      <c r="AI1897" s="28">
        <v>1500</v>
      </c>
      <c r="AJ1897" s="24"/>
      <c r="AK1897" s="24"/>
      <c r="AL1897" s="24"/>
      <c r="AM1897" s="24"/>
      <c r="AN1897" s="24"/>
      <c r="AO1897" s="24"/>
      <c r="AP1897" s="24"/>
      <c r="AQ1897" s="24"/>
      <c r="AR1897" s="24"/>
      <c r="AS1897" s="24"/>
      <c r="AT1897" s="24"/>
      <c r="AU1897" s="24"/>
      <c r="AV1897" s="24"/>
      <c r="AW1897" s="28">
        <v>0</v>
      </c>
      <c r="AX1897" s="26">
        <v>0</v>
      </c>
      <c r="AY1897" s="28">
        <v>0</v>
      </c>
      <c r="AZ1897" s="28">
        <v>0</v>
      </c>
      <c r="BA1897" s="26">
        <v>0</v>
      </c>
      <c r="BB1897" s="24"/>
      <c r="BC1897" s="26" t="s">
        <v>10408</v>
      </c>
      <c r="BD1897" s="24"/>
      <c r="BE1897" s="24"/>
      <c r="BF1897" s="24"/>
      <c r="BG1897" s="24"/>
      <c r="BH1897" s="24"/>
      <c r="BI1897" s="24"/>
      <c r="BJ1897" s="24"/>
      <c r="BK1897" s="24"/>
      <c r="BL1897" s="24"/>
      <c r="BM1897" s="24"/>
      <c r="BN1897" s="24"/>
      <c r="BO1897" s="24"/>
      <c r="BP1897" s="24"/>
      <c r="BQ1897" s="24"/>
      <c r="BR1897" s="26">
        <v>0</v>
      </c>
      <c r="BS1897" s="26">
        <v>0</v>
      </c>
      <c r="BT1897" s="26">
        <v>0</v>
      </c>
      <c r="BU1897" s="26">
        <v>0</v>
      </c>
      <c r="BV1897" s="26">
        <v>0</v>
      </c>
      <c r="BW1897" s="26">
        <v>0</v>
      </c>
      <c r="BX1897" s="26">
        <v>0</v>
      </c>
      <c r="BY1897" s="26">
        <v>0</v>
      </c>
      <c r="BZ1897" s="24"/>
      <c r="CA1897" s="24"/>
      <c r="CB1897" s="24"/>
      <c r="CC1897" s="24"/>
      <c r="CD1897" s="24"/>
      <c r="CE1897" s="24"/>
      <c r="CF1897" s="24"/>
      <c r="CG1897" s="24"/>
      <c r="CH1897" s="24"/>
      <c r="CI1897" s="24"/>
      <c r="CJ1897" s="24"/>
      <c r="CK1897" s="24"/>
      <c r="CL1897" s="24"/>
      <c r="CM1897" s="24"/>
      <c r="CN1897" s="24"/>
      <c r="CO1897" s="24"/>
      <c r="CP1897" s="24"/>
      <c r="CQ1897" s="24"/>
      <c r="CR1897" s="24"/>
      <c r="CS1897" s="24"/>
      <c r="CT1897" s="24"/>
      <c r="CU1897" s="24"/>
      <c r="CV1897" s="24"/>
      <c r="CW1897" s="24"/>
      <c r="CX1897" s="24"/>
      <c r="CY1897" s="24"/>
      <c r="CZ1897" s="24"/>
      <c r="DA1897" s="24"/>
      <c r="DB1897" s="24"/>
      <c r="DC1897" s="24"/>
      <c r="DD1897" s="24"/>
      <c r="DE1897" s="24"/>
      <c r="DF1897" s="26" t="s">
        <v>139</v>
      </c>
      <c r="DG1897" s="26" t="s">
        <v>139</v>
      </c>
      <c r="DH1897" s="26" t="s">
        <v>139</v>
      </c>
      <c r="DI1897" s="26" t="s">
        <v>139</v>
      </c>
      <c r="DJ1897" s="26" t="s">
        <v>139</v>
      </c>
      <c r="DK1897" s="26" t="s">
        <v>139</v>
      </c>
      <c r="DL1897" s="26" t="s">
        <v>139</v>
      </c>
      <c r="DM1897" s="26" t="s">
        <v>139</v>
      </c>
      <c r="DN1897" s="26" t="s">
        <v>139</v>
      </c>
      <c r="DO1897" s="26" t="s">
        <v>139</v>
      </c>
    </row>
    <row r="1898" spans="1:119" ht="20.100000000000001" customHeight="1" x14ac:dyDescent="0.25">
      <c r="A1898" s="29" t="str">
        <f t="shared" si="406"/>
        <v>Media Concern Initiative5</v>
      </c>
      <c r="B1898" s="29" t="str">
        <f t="shared" si="407"/>
        <v>Media Concern Initiative</v>
      </c>
      <c r="C1898" s="29">
        <f t="shared" si="408"/>
        <v>5</v>
      </c>
      <c r="D1898" s="30" t="str">
        <f t="shared" si="409"/>
        <v>Africa and the Middle East</v>
      </c>
      <c r="E1898" s="30" t="str">
        <f t="shared" si="410"/>
        <v>Lagos, Nigeria</v>
      </c>
      <c r="F1898" s="31">
        <f t="shared" si="411"/>
        <v>3</v>
      </c>
      <c r="G1898" s="31">
        <f t="shared" si="412"/>
        <v>3</v>
      </c>
      <c r="H1898" s="31">
        <f t="shared" si="413"/>
        <v>3</v>
      </c>
      <c r="I1898" s="31">
        <f t="shared" si="414"/>
        <v>3</v>
      </c>
      <c r="J1898" s="31">
        <f t="shared" si="415"/>
        <v>3</v>
      </c>
      <c r="K1898" s="31">
        <f t="shared" si="416"/>
        <v>4</v>
      </c>
      <c r="L1898" s="31">
        <f t="shared" si="417"/>
        <v>5</v>
      </c>
      <c r="M1898" s="31">
        <f t="shared" si="418"/>
        <v>4</v>
      </c>
      <c r="N1898" s="31">
        <f t="shared" si="419"/>
        <v>3.5</v>
      </c>
      <c r="O1898" s="26" t="s">
        <v>10415</v>
      </c>
      <c r="P1898" s="26" t="s">
        <v>108</v>
      </c>
      <c r="Q1898" s="27">
        <v>40835</v>
      </c>
      <c r="R1898" s="26" t="s">
        <v>166</v>
      </c>
      <c r="S1898" s="26" t="s">
        <v>321</v>
      </c>
      <c r="T1898" s="26" t="s">
        <v>175</v>
      </c>
      <c r="U1898" s="26" t="s">
        <v>168</v>
      </c>
      <c r="V1898" s="26" t="s">
        <v>169</v>
      </c>
      <c r="W1898" s="26" t="s">
        <v>3172</v>
      </c>
      <c r="X1898" s="26" t="s">
        <v>3717</v>
      </c>
      <c r="Y1898" s="26" t="s">
        <v>10402</v>
      </c>
      <c r="Z1898" s="24"/>
      <c r="AA1898" s="24"/>
      <c r="AB1898" s="26" t="s">
        <v>117</v>
      </c>
      <c r="AC1898" s="28">
        <v>17000</v>
      </c>
      <c r="AD1898" s="26" t="s">
        <v>10403</v>
      </c>
      <c r="AE1898" s="24"/>
      <c r="AF1898" s="26" t="s">
        <v>120</v>
      </c>
      <c r="AG1898" s="26" t="s">
        <v>846</v>
      </c>
      <c r="AH1898" s="26" t="s">
        <v>176</v>
      </c>
      <c r="AI1898" s="28">
        <v>17000</v>
      </c>
      <c r="AJ1898" s="24"/>
      <c r="AK1898" s="26" t="s">
        <v>10416</v>
      </c>
      <c r="AL1898" s="26" t="s">
        <v>10417</v>
      </c>
      <c r="AM1898" s="26" t="s">
        <v>10418</v>
      </c>
      <c r="AN1898" s="26" t="s">
        <v>10419</v>
      </c>
      <c r="AO1898" s="26" t="s">
        <v>10420</v>
      </c>
      <c r="AP1898" s="24"/>
      <c r="AQ1898" s="24"/>
      <c r="AR1898" s="24"/>
      <c r="AS1898" s="26" t="s">
        <v>10421</v>
      </c>
      <c r="AT1898" s="24"/>
      <c r="AU1898" s="24"/>
      <c r="AV1898" s="24"/>
      <c r="AW1898" s="28">
        <v>150981</v>
      </c>
      <c r="AX1898" s="26">
        <v>30000</v>
      </c>
      <c r="AY1898" s="28">
        <v>75</v>
      </c>
      <c r="AZ1898" s="28">
        <v>70</v>
      </c>
      <c r="BA1898" s="26">
        <v>0</v>
      </c>
      <c r="BB1898" s="26" t="s">
        <v>148</v>
      </c>
      <c r="BC1898" s="26" t="s">
        <v>10408</v>
      </c>
      <c r="BD1898" s="26" t="s">
        <v>378</v>
      </c>
      <c r="BE1898" s="24"/>
      <c r="BF1898" s="26" t="s">
        <v>3386</v>
      </c>
      <c r="BG1898" s="26" t="s">
        <v>191</v>
      </c>
      <c r="BH1898" s="26" t="s">
        <v>9441</v>
      </c>
      <c r="BI1898" s="26" t="s">
        <v>367</v>
      </c>
      <c r="BJ1898" s="26" t="s">
        <v>10409</v>
      </c>
      <c r="BK1898" s="26" t="s">
        <v>191</v>
      </c>
      <c r="BL1898" s="24"/>
      <c r="BM1898" s="24"/>
      <c r="BN1898" s="24"/>
      <c r="BO1898" s="24"/>
      <c r="BP1898" s="24"/>
      <c r="BQ1898" s="24"/>
      <c r="BR1898" s="26">
        <v>3</v>
      </c>
      <c r="BS1898" s="26">
        <v>3</v>
      </c>
      <c r="BT1898" s="26">
        <v>3</v>
      </c>
      <c r="BU1898" s="26">
        <v>3</v>
      </c>
      <c r="BV1898" s="26">
        <v>3</v>
      </c>
      <c r="BW1898" s="26">
        <v>4</v>
      </c>
      <c r="BX1898" s="26">
        <v>5</v>
      </c>
      <c r="BY1898" s="26">
        <v>4</v>
      </c>
      <c r="BZ1898" s="24"/>
      <c r="CA1898" s="24"/>
      <c r="CB1898" s="24"/>
      <c r="CC1898" s="24"/>
      <c r="CD1898" s="24"/>
      <c r="CE1898" s="24"/>
      <c r="CF1898" s="24"/>
      <c r="CG1898" s="24"/>
      <c r="CH1898" s="24"/>
      <c r="CI1898" s="24"/>
      <c r="CJ1898" s="24"/>
      <c r="CK1898" s="24"/>
      <c r="CL1898" s="24"/>
      <c r="CM1898" s="24"/>
      <c r="CN1898" s="24"/>
      <c r="CO1898" s="24"/>
      <c r="CP1898" s="24"/>
      <c r="CQ1898" s="24"/>
      <c r="CR1898" s="24"/>
      <c r="CS1898" s="24"/>
      <c r="CT1898" s="24"/>
      <c r="CU1898" s="24"/>
      <c r="CV1898" s="24"/>
      <c r="CW1898" s="24"/>
      <c r="CX1898" s="24"/>
      <c r="CY1898" s="24"/>
      <c r="CZ1898" s="24"/>
      <c r="DA1898" s="24"/>
      <c r="DB1898" s="24"/>
      <c r="DC1898" s="24"/>
      <c r="DD1898" s="24"/>
      <c r="DE1898" s="24"/>
      <c r="DF1898" s="26" t="s">
        <v>120</v>
      </c>
      <c r="DG1898" s="26" t="s">
        <v>139</v>
      </c>
      <c r="DH1898" s="26" t="s">
        <v>139</v>
      </c>
      <c r="DI1898" s="26" t="s">
        <v>139</v>
      </c>
      <c r="DJ1898" s="26" t="s">
        <v>139</v>
      </c>
      <c r="DK1898" s="26" t="s">
        <v>139</v>
      </c>
      <c r="DL1898" s="26" t="s">
        <v>139</v>
      </c>
      <c r="DM1898" s="26" t="s">
        <v>139</v>
      </c>
      <c r="DN1898" s="26" t="s">
        <v>139</v>
      </c>
      <c r="DO1898" s="26" t="s">
        <v>139</v>
      </c>
    </row>
    <row r="1899" spans="1:119" ht="20.100000000000001" customHeight="1" x14ac:dyDescent="0.25">
      <c r="A1899" s="29" t="str">
        <f t="shared" si="406"/>
        <v>Media Concern Initiative4</v>
      </c>
      <c r="B1899" s="29" t="str">
        <f t="shared" si="407"/>
        <v>Media Concern Initiative</v>
      </c>
      <c r="C1899" s="29">
        <f t="shared" si="408"/>
        <v>4</v>
      </c>
      <c r="D1899" s="30" t="str">
        <f t="shared" si="409"/>
        <v>Africa and the Middle East</v>
      </c>
      <c r="E1899" s="30" t="str">
        <f t="shared" si="410"/>
        <v>Lagos, Nigeria</v>
      </c>
      <c r="F1899" s="31">
        <f t="shared" si="411"/>
        <v>3</v>
      </c>
      <c r="G1899" s="31">
        <f t="shared" si="412"/>
        <v>3</v>
      </c>
      <c r="H1899" s="31">
        <f t="shared" si="413"/>
        <v>2</v>
      </c>
      <c r="I1899" s="31">
        <f t="shared" si="414"/>
        <v>3</v>
      </c>
      <c r="J1899" s="31">
        <f t="shared" si="415"/>
        <v>3</v>
      </c>
      <c r="K1899" s="31">
        <f t="shared" si="416"/>
        <v>3</v>
      </c>
      <c r="L1899" s="31">
        <f t="shared" si="417"/>
        <v>5</v>
      </c>
      <c r="M1899" s="31">
        <f t="shared" si="418"/>
        <v>3</v>
      </c>
      <c r="N1899" s="31">
        <f t="shared" si="419"/>
        <v>3.1</v>
      </c>
      <c r="O1899" s="26" t="s">
        <v>10422</v>
      </c>
      <c r="P1899" s="26" t="s">
        <v>108</v>
      </c>
      <c r="Q1899" s="27">
        <v>40469</v>
      </c>
      <c r="R1899" s="26" t="s">
        <v>166</v>
      </c>
      <c r="S1899" s="26" t="s">
        <v>332</v>
      </c>
      <c r="T1899" s="26" t="s">
        <v>333</v>
      </c>
      <c r="U1899" s="26" t="s">
        <v>168</v>
      </c>
      <c r="V1899" s="26" t="s">
        <v>169</v>
      </c>
      <c r="W1899" s="26" t="s">
        <v>3172</v>
      </c>
      <c r="X1899" s="26" t="s">
        <v>3717</v>
      </c>
      <c r="Y1899" s="26" t="s">
        <v>10402</v>
      </c>
      <c r="Z1899" s="24"/>
      <c r="AA1899" s="24"/>
      <c r="AB1899" s="26" t="s">
        <v>117</v>
      </c>
      <c r="AC1899" s="28">
        <v>11000</v>
      </c>
      <c r="AD1899" s="26" t="s">
        <v>10403</v>
      </c>
      <c r="AE1899" s="24"/>
      <c r="AF1899" s="26" t="s">
        <v>120</v>
      </c>
      <c r="AG1899" s="26" t="s">
        <v>846</v>
      </c>
      <c r="AH1899" s="26" t="s">
        <v>185</v>
      </c>
      <c r="AI1899" s="28">
        <v>11000</v>
      </c>
      <c r="AJ1899" s="24"/>
      <c r="AK1899" s="26" t="s">
        <v>10416</v>
      </c>
      <c r="AL1899" s="26" t="s">
        <v>10417</v>
      </c>
      <c r="AM1899" s="26" t="s">
        <v>10423</v>
      </c>
      <c r="AN1899" s="26" t="s">
        <v>10424</v>
      </c>
      <c r="AO1899" s="26" t="s">
        <v>10425</v>
      </c>
      <c r="AP1899" s="24"/>
      <c r="AQ1899" s="24"/>
      <c r="AR1899" s="24"/>
      <c r="AS1899" s="26" t="s">
        <v>10426</v>
      </c>
      <c r="AT1899" s="26" t="s">
        <v>10427</v>
      </c>
      <c r="AU1899" s="26" t="s">
        <v>10428</v>
      </c>
      <c r="AV1899" s="24"/>
      <c r="AW1899" s="28">
        <v>141449</v>
      </c>
      <c r="AX1899" s="26">
        <v>20000</v>
      </c>
      <c r="AY1899" s="28">
        <v>70</v>
      </c>
      <c r="AZ1899" s="28">
        <v>55</v>
      </c>
      <c r="BA1899" s="26">
        <v>0</v>
      </c>
      <c r="BB1899" s="26" t="s">
        <v>148</v>
      </c>
      <c r="BC1899" s="26" t="s">
        <v>10408</v>
      </c>
      <c r="BD1899" s="24"/>
      <c r="BE1899" s="24"/>
      <c r="BF1899" s="26" t="s">
        <v>3386</v>
      </c>
      <c r="BG1899" s="26" t="s">
        <v>191</v>
      </c>
      <c r="BH1899" s="26" t="s">
        <v>9441</v>
      </c>
      <c r="BI1899" s="26" t="s">
        <v>627</v>
      </c>
      <c r="BJ1899" s="24"/>
      <c r="BK1899" s="24"/>
      <c r="BL1899" s="24"/>
      <c r="BM1899" s="24"/>
      <c r="BN1899" s="24"/>
      <c r="BO1899" s="24"/>
      <c r="BP1899" s="24"/>
      <c r="BQ1899" s="24"/>
      <c r="BR1899" s="26">
        <v>3</v>
      </c>
      <c r="BS1899" s="26">
        <v>3</v>
      </c>
      <c r="BT1899" s="26">
        <v>2</v>
      </c>
      <c r="BU1899" s="26">
        <v>3</v>
      </c>
      <c r="BV1899" s="26">
        <v>3</v>
      </c>
      <c r="BW1899" s="26">
        <v>3</v>
      </c>
      <c r="BX1899" s="26">
        <v>5</v>
      </c>
      <c r="BY1899" s="26">
        <v>3</v>
      </c>
      <c r="BZ1899" s="24"/>
      <c r="CA1899" s="24"/>
      <c r="CB1899" s="24"/>
      <c r="CC1899" s="24"/>
      <c r="CD1899" s="24"/>
      <c r="CE1899" s="24"/>
      <c r="CF1899" s="24"/>
      <c r="CG1899" s="24"/>
      <c r="CH1899" s="24"/>
      <c r="CI1899" s="24"/>
      <c r="CJ1899" s="24"/>
      <c r="CK1899" s="24"/>
      <c r="CL1899" s="24"/>
      <c r="CM1899" s="24"/>
      <c r="CN1899" s="24"/>
      <c r="CO1899" s="24"/>
      <c r="CP1899" s="24"/>
      <c r="CQ1899" s="24"/>
      <c r="CR1899" s="24"/>
      <c r="CS1899" s="24"/>
      <c r="CT1899" s="24"/>
      <c r="CU1899" s="24"/>
      <c r="CV1899" s="24"/>
      <c r="CW1899" s="24"/>
      <c r="CX1899" s="24"/>
      <c r="CY1899" s="24"/>
      <c r="CZ1899" s="24"/>
      <c r="DA1899" s="24"/>
      <c r="DB1899" s="24"/>
      <c r="DC1899" s="24"/>
      <c r="DD1899" s="24"/>
      <c r="DE1899" s="24"/>
      <c r="DF1899" s="26" t="s">
        <v>120</v>
      </c>
      <c r="DG1899" s="26" t="s">
        <v>139</v>
      </c>
      <c r="DH1899" s="26" t="s">
        <v>139</v>
      </c>
      <c r="DI1899" s="26" t="s">
        <v>139</v>
      </c>
      <c r="DJ1899" s="26" t="s">
        <v>139</v>
      </c>
      <c r="DK1899" s="26" t="s">
        <v>139</v>
      </c>
      <c r="DL1899" s="26" t="s">
        <v>139</v>
      </c>
      <c r="DM1899" s="26" t="s">
        <v>139</v>
      </c>
      <c r="DN1899" s="26" t="s">
        <v>139</v>
      </c>
      <c r="DO1899" s="26" t="s">
        <v>139</v>
      </c>
    </row>
    <row r="1900" spans="1:119" ht="20.100000000000001" customHeight="1" x14ac:dyDescent="0.25">
      <c r="A1900" s="29" t="str">
        <f t="shared" si="406"/>
        <v/>
      </c>
      <c r="B1900" s="29" t="str">
        <f t="shared" si="407"/>
        <v>Media Concern Initiative</v>
      </c>
      <c r="C1900" s="29">
        <f t="shared" si="408"/>
        <v>0</v>
      </c>
      <c r="D1900" s="30" t="str">
        <f t="shared" si="409"/>
        <v>Africa and the Middle East</v>
      </c>
      <c r="E1900" s="30" t="str">
        <f t="shared" si="410"/>
        <v>Lagos, Nigeria</v>
      </c>
      <c r="F1900" s="31">
        <f t="shared" si="411"/>
        <v>0</v>
      </c>
      <c r="G1900" s="31">
        <f t="shared" si="412"/>
        <v>0</v>
      </c>
      <c r="H1900" s="31">
        <f t="shared" si="413"/>
        <v>0</v>
      </c>
      <c r="I1900" s="31">
        <f t="shared" si="414"/>
        <v>0</v>
      </c>
      <c r="J1900" s="31">
        <f t="shared" si="415"/>
        <v>0</v>
      </c>
      <c r="K1900" s="31">
        <f t="shared" si="416"/>
        <v>0</v>
      </c>
      <c r="L1900" s="31">
        <f t="shared" si="417"/>
        <v>0</v>
      </c>
      <c r="M1900" s="31">
        <f t="shared" si="418"/>
        <v>0</v>
      </c>
      <c r="N1900" s="31">
        <f t="shared" si="419"/>
        <v>0</v>
      </c>
      <c r="O1900" s="26" t="s">
        <v>16288</v>
      </c>
      <c r="P1900" s="26" t="s">
        <v>108</v>
      </c>
      <c r="Q1900" s="27">
        <v>40434</v>
      </c>
      <c r="R1900" s="24"/>
      <c r="S1900" s="24"/>
      <c r="T1900" s="26" t="s">
        <v>333</v>
      </c>
      <c r="U1900" s="24"/>
      <c r="V1900" s="26" t="s">
        <v>169</v>
      </c>
      <c r="W1900" s="26" t="s">
        <v>3172</v>
      </c>
      <c r="X1900" s="26" t="s">
        <v>3717</v>
      </c>
      <c r="Y1900" s="26" t="s">
        <v>10402</v>
      </c>
      <c r="Z1900" s="24"/>
      <c r="AA1900" s="24"/>
      <c r="AB1900" s="26" t="s">
        <v>15766</v>
      </c>
      <c r="AC1900" s="28">
        <v>3000</v>
      </c>
      <c r="AD1900" s="26" t="s">
        <v>10403</v>
      </c>
      <c r="AE1900" s="24"/>
      <c r="AF1900" s="26" t="s">
        <v>120</v>
      </c>
      <c r="AG1900" s="26" t="s">
        <v>846</v>
      </c>
      <c r="AH1900" s="24"/>
      <c r="AI1900" s="28">
        <v>3000</v>
      </c>
      <c r="AJ1900" s="24"/>
      <c r="AK1900" s="24"/>
      <c r="AL1900" s="24"/>
      <c r="AM1900" s="24"/>
      <c r="AN1900" s="24"/>
      <c r="AO1900" s="24"/>
      <c r="AP1900" s="24"/>
      <c r="AQ1900" s="24"/>
      <c r="AR1900" s="24"/>
      <c r="AS1900" s="24"/>
      <c r="AT1900" s="24"/>
      <c r="AU1900" s="24"/>
      <c r="AV1900" s="24"/>
      <c r="AW1900" s="28">
        <v>0</v>
      </c>
      <c r="AX1900" s="26">
        <v>0</v>
      </c>
      <c r="AY1900" s="28">
        <v>0</v>
      </c>
      <c r="AZ1900" s="28">
        <v>0</v>
      </c>
      <c r="BA1900" s="26">
        <v>0</v>
      </c>
      <c r="BB1900" s="24"/>
      <c r="BC1900" s="26" t="s">
        <v>10408</v>
      </c>
      <c r="BD1900" s="24"/>
      <c r="BE1900" s="24"/>
      <c r="BF1900" s="24"/>
      <c r="BG1900" s="24"/>
      <c r="BH1900" s="24"/>
      <c r="BI1900" s="24"/>
      <c r="BJ1900" s="24"/>
      <c r="BK1900" s="24"/>
      <c r="BL1900" s="24"/>
      <c r="BM1900" s="24"/>
      <c r="BN1900" s="24"/>
      <c r="BO1900" s="24"/>
      <c r="BP1900" s="24"/>
      <c r="BQ1900" s="24"/>
      <c r="BR1900" s="26">
        <v>0</v>
      </c>
      <c r="BS1900" s="26">
        <v>0</v>
      </c>
      <c r="BT1900" s="26">
        <v>0</v>
      </c>
      <c r="BU1900" s="26">
        <v>0</v>
      </c>
      <c r="BV1900" s="26">
        <v>0</v>
      </c>
      <c r="BW1900" s="26">
        <v>0</v>
      </c>
      <c r="BX1900" s="26">
        <v>0</v>
      </c>
      <c r="BY1900" s="26">
        <v>0</v>
      </c>
      <c r="BZ1900" s="24"/>
      <c r="CA1900" s="24"/>
      <c r="CB1900" s="24"/>
      <c r="CC1900" s="24"/>
      <c r="CD1900" s="24"/>
      <c r="CE1900" s="24"/>
      <c r="CF1900" s="24"/>
      <c r="CG1900" s="24"/>
      <c r="CH1900" s="24"/>
      <c r="CI1900" s="24"/>
      <c r="CJ1900" s="24"/>
      <c r="CK1900" s="24"/>
      <c r="CL1900" s="24"/>
      <c r="CM1900" s="24"/>
      <c r="CN1900" s="24"/>
      <c r="CO1900" s="24"/>
      <c r="CP1900" s="24"/>
      <c r="CQ1900" s="24"/>
      <c r="CR1900" s="24"/>
      <c r="CS1900" s="24"/>
      <c r="CT1900" s="24"/>
      <c r="CU1900" s="24"/>
      <c r="CV1900" s="24"/>
      <c r="CW1900" s="24"/>
      <c r="CX1900" s="24"/>
      <c r="CY1900" s="24"/>
      <c r="CZ1900" s="24"/>
      <c r="DA1900" s="24"/>
      <c r="DB1900" s="24"/>
      <c r="DC1900" s="24"/>
      <c r="DD1900" s="24"/>
      <c r="DE1900" s="24"/>
      <c r="DF1900" s="26" t="s">
        <v>139</v>
      </c>
      <c r="DG1900" s="26" t="s">
        <v>139</v>
      </c>
      <c r="DH1900" s="26" t="s">
        <v>139</v>
      </c>
      <c r="DI1900" s="26" t="s">
        <v>139</v>
      </c>
      <c r="DJ1900" s="26" t="s">
        <v>139</v>
      </c>
      <c r="DK1900" s="26" t="s">
        <v>139</v>
      </c>
      <c r="DL1900" s="26" t="s">
        <v>139</v>
      </c>
      <c r="DM1900" s="26" t="s">
        <v>139</v>
      </c>
      <c r="DN1900" s="26" t="s">
        <v>139</v>
      </c>
      <c r="DO1900" s="26" t="s">
        <v>139</v>
      </c>
    </row>
    <row r="1901" spans="1:119" ht="20.100000000000001" customHeight="1" x14ac:dyDescent="0.25">
      <c r="A1901" s="29" t="str">
        <f t="shared" si="406"/>
        <v/>
      </c>
      <c r="B1901" s="29" t="str">
        <f t="shared" si="407"/>
        <v>Media Concern Initiative</v>
      </c>
      <c r="C1901" s="29">
        <f t="shared" si="408"/>
        <v>0</v>
      </c>
      <c r="D1901" s="30" t="str">
        <f t="shared" si="409"/>
        <v>Africa and the Middle East</v>
      </c>
      <c r="E1901" s="30" t="str">
        <f t="shared" si="410"/>
        <v>Lagos, Nigeria</v>
      </c>
      <c r="F1901" s="31">
        <f t="shared" si="411"/>
        <v>0</v>
      </c>
      <c r="G1901" s="31">
        <f t="shared" si="412"/>
        <v>0</v>
      </c>
      <c r="H1901" s="31">
        <f t="shared" si="413"/>
        <v>0</v>
      </c>
      <c r="I1901" s="31">
        <f t="shared" si="414"/>
        <v>0</v>
      </c>
      <c r="J1901" s="31">
        <f t="shared" si="415"/>
        <v>0</v>
      </c>
      <c r="K1901" s="31">
        <f t="shared" si="416"/>
        <v>0</v>
      </c>
      <c r="L1901" s="31">
        <f t="shared" si="417"/>
        <v>0</v>
      </c>
      <c r="M1901" s="31">
        <f t="shared" si="418"/>
        <v>0</v>
      </c>
      <c r="N1901" s="31">
        <f t="shared" si="419"/>
        <v>0</v>
      </c>
      <c r="O1901" s="26" t="s">
        <v>16289</v>
      </c>
      <c r="P1901" s="26" t="s">
        <v>108</v>
      </c>
      <c r="Q1901" s="27">
        <v>40442</v>
      </c>
      <c r="R1901" s="24"/>
      <c r="S1901" s="24"/>
      <c r="T1901" s="26" t="s">
        <v>333</v>
      </c>
      <c r="U1901" s="24"/>
      <c r="V1901" s="26" t="s">
        <v>169</v>
      </c>
      <c r="W1901" s="26" t="s">
        <v>3172</v>
      </c>
      <c r="X1901" s="26" t="s">
        <v>3717</v>
      </c>
      <c r="Y1901" s="26" t="s">
        <v>10402</v>
      </c>
      <c r="Z1901" s="24"/>
      <c r="AA1901" s="24"/>
      <c r="AB1901" s="26" t="s">
        <v>15736</v>
      </c>
      <c r="AC1901" s="28">
        <v>2000</v>
      </c>
      <c r="AD1901" s="26" t="s">
        <v>10403</v>
      </c>
      <c r="AE1901" s="24"/>
      <c r="AF1901" s="26" t="s">
        <v>120</v>
      </c>
      <c r="AG1901" s="26" t="s">
        <v>846</v>
      </c>
      <c r="AH1901" s="24"/>
      <c r="AI1901" s="28">
        <v>2000</v>
      </c>
      <c r="AJ1901" s="24"/>
      <c r="AK1901" s="24"/>
      <c r="AL1901" s="24"/>
      <c r="AM1901" s="24"/>
      <c r="AN1901" s="24"/>
      <c r="AO1901" s="24"/>
      <c r="AP1901" s="24"/>
      <c r="AQ1901" s="24"/>
      <c r="AR1901" s="24"/>
      <c r="AS1901" s="24"/>
      <c r="AT1901" s="24"/>
      <c r="AU1901" s="24"/>
      <c r="AV1901" s="24"/>
      <c r="AW1901" s="28">
        <v>0</v>
      </c>
      <c r="AX1901" s="26">
        <v>0</v>
      </c>
      <c r="AY1901" s="28">
        <v>0</v>
      </c>
      <c r="AZ1901" s="28">
        <v>0</v>
      </c>
      <c r="BA1901" s="26">
        <v>0</v>
      </c>
      <c r="BB1901" s="24"/>
      <c r="BC1901" s="26" t="s">
        <v>10408</v>
      </c>
      <c r="BD1901" s="24"/>
      <c r="BE1901" s="24"/>
      <c r="BF1901" s="24"/>
      <c r="BG1901" s="24"/>
      <c r="BH1901" s="24"/>
      <c r="BI1901" s="24"/>
      <c r="BJ1901" s="24"/>
      <c r="BK1901" s="24"/>
      <c r="BL1901" s="24"/>
      <c r="BM1901" s="24"/>
      <c r="BN1901" s="24"/>
      <c r="BO1901" s="24"/>
      <c r="BP1901" s="24"/>
      <c r="BQ1901" s="24"/>
      <c r="BR1901" s="26">
        <v>0</v>
      </c>
      <c r="BS1901" s="26">
        <v>0</v>
      </c>
      <c r="BT1901" s="26">
        <v>0</v>
      </c>
      <c r="BU1901" s="26">
        <v>0</v>
      </c>
      <c r="BV1901" s="26">
        <v>0</v>
      </c>
      <c r="BW1901" s="26">
        <v>0</v>
      </c>
      <c r="BX1901" s="26">
        <v>0</v>
      </c>
      <c r="BY1901" s="26">
        <v>0</v>
      </c>
      <c r="BZ1901" s="24"/>
      <c r="CA1901" s="24"/>
      <c r="CB1901" s="24"/>
      <c r="CC1901" s="24"/>
      <c r="CD1901" s="24"/>
      <c r="CE1901" s="24"/>
      <c r="CF1901" s="24"/>
      <c r="CG1901" s="24"/>
      <c r="CH1901" s="24"/>
      <c r="CI1901" s="24"/>
      <c r="CJ1901" s="24"/>
      <c r="CK1901" s="24"/>
      <c r="CL1901" s="24"/>
      <c r="CM1901" s="24"/>
      <c r="CN1901" s="24"/>
      <c r="CO1901" s="24"/>
      <c r="CP1901" s="24"/>
      <c r="CQ1901" s="24"/>
      <c r="CR1901" s="24"/>
      <c r="CS1901" s="24"/>
      <c r="CT1901" s="24"/>
      <c r="CU1901" s="24"/>
      <c r="CV1901" s="24"/>
      <c r="CW1901" s="24"/>
      <c r="CX1901" s="24"/>
      <c r="CY1901" s="24"/>
      <c r="CZ1901" s="24"/>
      <c r="DA1901" s="24"/>
      <c r="DB1901" s="24"/>
      <c r="DC1901" s="24"/>
      <c r="DD1901" s="24"/>
      <c r="DE1901" s="24"/>
      <c r="DF1901" s="26" t="s">
        <v>139</v>
      </c>
      <c r="DG1901" s="26" t="s">
        <v>139</v>
      </c>
      <c r="DH1901" s="26" t="s">
        <v>139</v>
      </c>
      <c r="DI1901" s="26" t="s">
        <v>139</v>
      </c>
      <c r="DJ1901" s="26" t="s">
        <v>139</v>
      </c>
      <c r="DK1901" s="26" t="s">
        <v>139</v>
      </c>
      <c r="DL1901" s="26" t="s">
        <v>139</v>
      </c>
      <c r="DM1901" s="26" t="s">
        <v>139</v>
      </c>
      <c r="DN1901" s="26" t="s">
        <v>139</v>
      </c>
      <c r="DO1901" s="26" t="s">
        <v>139</v>
      </c>
    </row>
    <row r="1902" spans="1:119" ht="20.100000000000001" customHeight="1" x14ac:dyDescent="0.25">
      <c r="A1902" s="29" t="str">
        <f t="shared" si="406"/>
        <v/>
      </c>
      <c r="B1902" s="29" t="str">
        <f t="shared" si="407"/>
        <v>Media Concern Initiative</v>
      </c>
      <c r="C1902" s="29">
        <f t="shared" si="408"/>
        <v>0</v>
      </c>
      <c r="D1902" s="30" t="str">
        <f t="shared" si="409"/>
        <v>Africa and the Middle East</v>
      </c>
      <c r="E1902" s="30" t="str">
        <f t="shared" si="410"/>
        <v>Lagos, Nigeria</v>
      </c>
      <c r="F1902" s="31">
        <f t="shared" si="411"/>
        <v>0</v>
      </c>
      <c r="G1902" s="31">
        <f t="shared" si="412"/>
        <v>0</v>
      </c>
      <c r="H1902" s="31">
        <f t="shared" si="413"/>
        <v>0</v>
      </c>
      <c r="I1902" s="31">
        <f t="shared" si="414"/>
        <v>0</v>
      </c>
      <c r="J1902" s="31">
        <f t="shared" si="415"/>
        <v>0</v>
      </c>
      <c r="K1902" s="31">
        <f t="shared" si="416"/>
        <v>0</v>
      </c>
      <c r="L1902" s="31">
        <f t="shared" si="417"/>
        <v>0</v>
      </c>
      <c r="M1902" s="31">
        <f t="shared" si="418"/>
        <v>0</v>
      </c>
      <c r="N1902" s="31">
        <f t="shared" si="419"/>
        <v>0</v>
      </c>
      <c r="O1902" s="26" t="s">
        <v>16290</v>
      </c>
      <c r="P1902" s="26" t="s">
        <v>108</v>
      </c>
      <c r="Q1902" s="27">
        <v>40669</v>
      </c>
      <c r="R1902" s="24"/>
      <c r="S1902" s="24"/>
      <c r="T1902" s="26" t="s">
        <v>333</v>
      </c>
      <c r="U1902" s="24"/>
      <c r="V1902" s="26" t="s">
        <v>169</v>
      </c>
      <c r="W1902" s="26" t="s">
        <v>3172</v>
      </c>
      <c r="X1902" s="26" t="s">
        <v>3717</v>
      </c>
      <c r="Y1902" s="26" t="s">
        <v>10402</v>
      </c>
      <c r="Z1902" s="24"/>
      <c r="AA1902" s="24"/>
      <c r="AB1902" s="26" t="s">
        <v>15766</v>
      </c>
      <c r="AC1902" s="28">
        <v>1500</v>
      </c>
      <c r="AD1902" s="26" t="s">
        <v>10403</v>
      </c>
      <c r="AE1902" s="24"/>
      <c r="AF1902" s="26" t="s">
        <v>120</v>
      </c>
      <c r="AG1902" s="26" t="s">
        <v>846</v>
      </c>
      <c r="AH1902" s="24"/>
      <c r="AI1902" s="28">
        <v>1500</v>
      </c>
      <c r="AJ1902" s="24"/>
      <c r="AK1902" s="24"/>
      <c r="AL1902" s="24"/>
      <c r="AM1902" s="24"/>
      <c r="AN1902" s="24"/>
      <c r="AO1902" s="24"/>
      <c r="AP1902" s="24"/>
      <c r="AQ1902" s="24"/>
      <c r="AR1902" s="24"/>
      <c r="AS1902" s="24"/>
      <c r="AT1902" s="24"/>
      <c r="AU1902" s="24"/>
      <c r="AV1902" s="24"/>
      <c r="AW1902" s="28">
        <v>0</v>
      </c>
      <c r="AX1902" s="26">
        <v>0</v>
      </c>
      <c r="AY1902" s="28">
        <v>0</v>
      </c>
      <c r="AZ1902" s="28">
        <v>0</v>
      </c>
      <c r="BA1902" s="26">
        <v>0</v>
      </c>
      <c r="BB1902" s="24"/>
      <c r="BC1902" s="26" t="s">
        <v>10408</v>
      </c>
      <c r="BD1902" s="24"/>
      <c r="BE1902" s="24"/>
      <c r="BF1902" s="24"/>
      <c r="BG1902" s="24"/>
      <c r="BH1902" s="24"/>
      <c r="BI1902" s="24"/>
      <c r="BJ1902" s="24"/>
      <c r="BK1902" s="24"/>
      <c r="BL1902" s="24"/>
      <c r="BM1902" s="24"/>
      <c r="BN1902" s="24"/>
      <c r="BO1902" s="24"/>
      <c r="BP1902" s="24"/>
      <c r="BQ1902" s="24"/>
      <c r="BR1902" s="26">
        <v>0</v>
      </c>
      <c r="BS1902" s="26">
        <v>0</v>
      </c>
      <c r="BT1902" s="26">
        <v>0</v>
      </c>
      <c r="BU1902" s="26">
        <v>0</v>
      </c>
      <c r="BV1902" s="26">
        <v>0</v>
      </c>
      <c r="BW1902" s="26">
        <v>0</v>
      </c>
      <c r="BX1902" s="26">
        <v>0</v>
      </c>
      <c r="BY1902" s="26">
        <v>0</v>
      </c>
      <c r="BZ1902" s="24"/>
      <c r="CA1902" s="24"/>
      <c r="CB1902" s="24"/>
      <c r="CC1902" s="24"/>
      <c r="CD1902" s="24"/>
      <c r="CE1902" s="24"/>
      <c r="CF1902" s="24"/>
      <c r="CG1902" s="24"/>
      <c r="CH1902" s="24"/>
      <c r="CI1902" s="24"/>
      <c r="CJ1902" s="24"/>
      <c r="CK1902" s="24"/>
      <c r="CL1902" s="24"/>
      <c r="CM1902" s="24"/>
      <c r="CN1902" s="24"/>
      <c r="CO1902" s="24"/>
      <c r="CP1902" s="24"/>
      <c r="CQ1902" s="24"/>
      <c r="CR1902" s="24"/>
      <c r="CS1902" s="24"/>
      <c r="CT1902" s="24"/>
      <c r="CU1902" s="24"/>
      <c r="CV1902" s="24"/>
      <c r="CW1902" s="24"/>
      <c r="CX1902" s="24"/>
      <c r="CY1902" s="24"/>
      <c r="CZ1902" s="24"/>
      <c r="DA1902" s="24"/>
      <c r="DB1902" s="24"/>
      <c r="DC1902" s="24"/>
      <c r="DD1902" s="24"/>
      <c r="DE1902" s="24"/>
      <c r="DF1902" s="26" t="s">
        <v>139</v>
      </c>
      <c r="DG1902" s="26" t="s">
        <v>139</v>
      </c>
      <c r="DH1902" s="26" t="s">
        <v>139</v>
      </c>
      <c r="DI1902" s="26" t="s">
        <v>139</v>
      </c>
      <c r="DJ1902" s="26" t="s">
        <v>139</v>
      </c>
      <c r="DK1902" s="26" t="s">
        <v>139</v>
      </c>
      <c r="DL1902" s="26" t="s">
        <v>139</v>
      </c>
      <c r="DM1902" s="26" t="s">
        <v>139</v>
      </c>
      <c r="DN1902" s="26" t="s">
        <v>139</v>
      </c>
      <c r="DO1902" s="26" t="s">
        <v>139</v>
      </c>
    </row>
    <row r="1903" spans="1:119" ht="20.100000000000001" customHeight="1" x14ac:dyDescent="0.25">
      <c r="A1903" s="29" t="str">
        <f t="shared" si="406"/>
        <v/>
      </c>
      <c r="B1903" s="29" t="str">
        <f t="shared" si="407"/>
        <v>Media Concern Initiative</v>
      </c>
      <c r="C1903" s="29">
        <f t="shared" si="408"/>
        <v>0</v>
      </c>
      <c r="D1903" s="30" t="str">
        <f t="shared" si="409"/>
        <v>Africa and the Middle East</v>
      </c>
      <c r="E1903" s="30" t="str">
        <f t="shared" si="410"/>
        <v>Lagos, Nigeria</v>
      </c>
      <c r="F1903" s="31">
        <f t="shared" si="411"/>
        <v>0</v>
      </c>
      <c r="G1903" s="31">
        <f t="shared" si="412"/>
        <v>0</v>
      </c>
      <c r="H1903" s="31">
        <f t="shared" si="413"/>
        <v>0</v>
      </c>
      <c r="I1903" s="31">
        <f t="shared" si="414"/>
        <v>0</v>
      </c>
      <c r="J1903" s="31">
        <f t="shared" si="415"/>
        <v>0</v>
      </c>
      <c r="K1903" s="31">
        <f t="shared" si="416"/>
        <v>0</v>
      </c>
      <c r="L1903" s="31">
        <f t="shared" si="417"/>
        <v>0</v>
      </c>
      <c r="M1903" s="31">
        <f t="shared" si="418"/>
        <v>0</v>
      </c>
      <c r="N1903" s="31">
        <f t="shared" si="419"/>
        <v>0</v>
      </c>
      <c r="O1903" s="26" t="s">
        <v>10429</v>
      </c>
      <c r="P1903" s="26" t="s">
        <v>108</v>
      </c>
      <c r="Q1903" s="27">
        <v>40688</v>
      </c>
      <c r="R1903" s="24"/>
      <c r="S1903" s="24"/>
      <c r="T1903" s="26" t="s">
        <v>333</v>
      </c>
      <c r="U1903" s="24"/>
      <c r="V1903" s="26" t="s">
        <v>169</v>
      </c>
      <c r="W1903" s="26" t="s">
        <v>3172</v>
      </c>
      <c r="X1903" s="26" t="s">
        <v>3717</v>
      </c>
      <c r="Y1903" s="26" t="s">
        <v>10402</v>
      </c>
      <c r="Z1903" s="24"/>
      <c r="AA1903" s="24"/>
      <c r="AB1903" s="26" t="s">
        <v>723</v>
      </c>
      <c r="AC1903" s="28">
        <v>2000</v>
      </c>
      <c r="AD1903" s="26" t="s">
        <v>10403</v>
      </c>
      <c r="AE1903" s="24"/>
      <c r="AF1903" s="26" t="s">
        <v>120</v>
      </c>
      <c r="AG1903" s="26" t="s">
        <v>846</v>
      </c>
      <c r="AH1903" s="24"/>
      <c r="AI1903" s="28">
        <v>2000</v>
      </c>
      <c r="AJ1903" s="24"/>
      <c r="AK1903" s="24"/>
      <c r="AL1903" s="24"/>
      <c r="AM1903" s="24"/>
      <c r="AN1903" s="24"/>
      <c r="AO1903" s="24"/>
      <c r="AP1903" s="24"/>
      <c r="AQ1903" s="24"/>
      <c r="AR1903" s="24"/>
      <c r="AS1903" s="24"/>
      <c r="AT1903" s="24"/>
      <c r="AU1903" s="24"/>
      <c r="AV1903" s="24"/>
      <c r="AW1903" s="28">
        <v>0</v>
      </c>
      <c r="AX1903" s="26">
        <v>0</v>
      </c>
      <c r="AY1903" s="28">
        <v>0</v>
      </c>
      <c r="AZ1903" s="28">
        <v>0</v>
      </c>
      <c r="BA1903" s="26">
        <v>0</v>
      </c>
      <c r="BB1903" s="24"/>
      <c r="BC1903" s="26" t="s">
        <v>10408</v>
      </c>
      <c r="BD1903" s="24"/>
      <c r="BE1903" s="24"/>
      <c r="BF1903" s="24"/>
      <c r="BG1903" s="24"/>
      <c r="BH1903" s="24"/>
      <c r="BI1903" s="24"/>
      <c r="BJ1903" s="24"/>
      <c r="BK1903" s="24"/>
      <c r="BL1903" s="24"/>
      <c r="BM1903" s="24"/>
      <c r="BN1903" s="24"/>
      <c r="BO1903" s="24"/>
      <c r="BP1903" s="24"/>
      <c r="BQ1903" s="24"/>
      <c r="BR1903" s="26">
        <v>0</v>
      </c>
      <c r="BS1903" s="26">
        <v>0</v>
      </c>
      <c r="BT1903" s="26">
        <v>0</v>
      </c>
      <c r="BU1903" s="26">
        <v>0</v>
      </c>
      <c r="BV1903" s="26">
        <v>0</v>
      </c>
      <c r="BW1903" s="26">
        <v>0</v>
      </c>
      <c r="BX1903" s="26">
        <v>0</v>
      </c>
      <c r="BY1903" s="26">
        <v>0</v>
      </c>
      <c r="BZ1903" s="24"/>
      <c r="CA1903" s="24"/>
      <c r="CB1903" s="24"/>
      <c r="CC1903" s="24"/>
      <c r="CD1903" s="24"/>
      <c r="CE1903" s="24"/>
      <c r="CF1903" s="24"/>
      <c r="CG1903" s="24"/>
      <c r="CH1903" s="24"/>
      <c r="CI1903" s="24"/>
      <c r="CJ1903" s="24"/>
      <c r="CK1903" s="24"/>
      <c r="CL1903" s="24"/>
      <c r="CM1903" s="24"/>
      <c r="CN1903" s="24"/>
      <c r="CO1903" s="24"/>
      <c r="CP1903" s="24"/>
      <c r="CQ1903" s="24"/>
      <c r="CR1903" s="24"/>
      <c r="CS1903" s="24"/>
      <c r="CT1903" s="24"/>
      <c r="CU1903" s="24"/>
      <c r="CV1903" s="24"/>
      <c r="CW1903" s="24"/>
      <c r="CX1903" s="24"/>
      <c r="CY1903" s="24"/>
      <c r="CZ1903" s="24"/>
      <c r="DA1903" s="24"/>
      <c r="DB1903" s="24"/>
      <c r="DC1903" s="24"/>
      <c r="DD1903" s="24"/>
      <c r="DE1903" s="24"/>
      <c r="DF1903" s="26" t="s">
        <v>139</v>
      </c>
      <c r="DG1903" s="26" t="s">
        <v>139</v>
      </c>
      <c r="DH1903" s="26" t="s">
        <v>139</v>
      </c>
      <c r="DI1903" s="26" t="s">
        <v>139</v>
      </c>
      <c r="DJ1903" s="26" t="s">
        <v>139</v>
      </c>
      <c r="DK1903" s="26" t="s">
        <v>139</v>
      </c>
      <c r="DL1903" s="26" t="s">
        <v>139</v>
      </c>
      <c r="DM1903" s="26" t="s">
        <v>139</v>
      </c>
      <c r="DN1903" s="26" t="s">
        <v>139</v>
      </c>
      <c r="DO1903" s="26" t="s">
        <v>139</v>
      </c>
    </row>
    <row r="1904" spans="1:119" ht="20.100000000000001" customHeight="1" x14ac:dyDescent="0.25">
      <c r="A1904" s="29" t="str">
        <f t="shared" si="406"/>
        <v/>
      </c>
      <c r="B1904" s="29" t="str">
        <f t="shared" si="407"/>
        <v>México y Caribe Jóvenes A.C.  (Mexico and Caribbean Youth )</v>
      </c>
      <c r="C1904" s="29">
        <f t="shared" si="408"/>
        <v>0</v>
      </c>
      <c r="D1904" s="30" t="str">
        <f t="shared" si="409"/>
        <v>Americas</v>
      </c>
      <c r="E1904" s="30" t="str">
        <f t="shared" si="410"/>
        <v>Chetumal, Quintana Roo, Mexico</v>
      </c>
      <c r="F1904" s="31">
        <f t="shared" si="411"/>
        <v>0</v>
      </c>
      <c r="G1904" s="31">
        <f t="shared" si="412"/>
        <v>0</v>
      </c>
      <c r="H1904" s="31">
        <f t="shared" si="413"/>
        <v>0</v>
      </c>
      <c r="I1904" s="31">
        <f t="shared" si="414"/>
        <v>0</v>
      </c>
      <c r="J1904" s="31">
        <f t="shared" si="415"/>
        <v>0</v>
      </c>
      <c r="K1904" s="31">
        <f t="shared" si="416"/>
        <v>0</v>
      </c>
      <c r="L1904" s="31">
        <f t="shared" si="417"/>
        <v>0</v>
      </c>
      <c r="M1904" s="31">
        <f t="shared" si="418"/>
        <v>0</v>
      </c>
      <c r="N1904" s="31">
        <f t="shared" si="419"/>
        <v>0</v>
      </c>
      <c r="O1904" s="26" t="s">
        <v>16291</v>
      </c>
      <c r="P1904" s="26" t="s">
        <v>108</v>
      </c>
      <c r="Q1904" s="27">
        <v>43214</v>
      </c>
      <c r="R1904" s="24"/>
      <c r="S1904" s="24"/>
      <c r="T1904" s="26" t="s">
        <v>111</v>
      </c>
      <c r="U1904" s="24"/>
      <c r="V1904" s="26" t="s">
        <v>15731</v>
      </c>
      <c r="W1904" s="26" t="s">
        <v>676</v>
      </c>
      <c r="X1904" s="26" t="s">
        <v>10431</v>
      </c>
      <c r="Y1904" s="26" t="s">
        <v>10432</v>
      </c>
      <c r="Z1904" s="26" t="s">
        <v>10433</v>
      </c>
      <c r="AA1904" s="24"/>
      <c r="AB1904" s="26" t="s">
        <v>15736</v>
      </c>
      <c r="AC1904" s="28">
        <v>2000</v>
      </c>
      <c r="AD1904" s="26" t="s">
        <v>1270</v>
      </c>
      <c r="AE1904" s="26" t="s">
        <v>10434</v>
      </c>
      <c r="AF1904" s="26" t="s">
        <v>139</v>
      </c>
      <c r="AG1904" s="26" t="s">
        <v>194</v>
      </c>
      <c r="AH1904" s="24"/>
      <c r="AI1904" s="28">
        <v>2000</v>
      </c>
      <c r="AJ1904" s="24"/>
      <c r="AK1904" s="24"/>
      <c r="AL1904" s="24"/>
      <c r="AM1904" s="24"/>
      <c r="AN1904" s="24"/>
      <c r="AO1904" s="24"/>
      <c r="AP1904" s="24"/>
      <c r="AQ1904" s="24"/>
      <c r="AR1904" s="24"/>
      <c r="AS1904" s="24"/>
      <c r="AT1904" s="24"/>
      <c r="AU1904" s="24"/>
      <c r="AV1904" s="24"/>
      <c r="AW1904" s="28">
        <v>0</v>
      </c>
      <c r="AX1904" s="26">
        <v>0</v>
      </c>
      <c r="AY1904" s="28">
        <v>0</v>
      </c>
      <c r="AZ1904" s="28">
        <v>0</v>
      </c>
      <c r="BA1904" s="26">
        <v>0</v>
      </c>
      <c r="BB1904" s="24"/>
      <c r="BC1904" s="26" t="s">
        <v>10438</v>
      </c>
      <c r="BD1904" s="24"/>
      <c r="BE1904" s="24"/>
      <c r="BF1904" s="24"/>
      <c r="BG1904" s="24"/>
      <c r="BH1904" s="24"/>
      <c r="BI1904" s="24"/>
      <c r="BJ1904" s="24"/>
      <c r="BK1904" s="24"/>
      <c r="BL1904" s="24"/>
      <c r="BM1904" s="24"/>
      <c r="BN1904" s="24"/>
      <c r="BO1904" s="24"/>
      <c r="BP1904" s="24"/>
      <c r="BQ1904" s="24"/>
      <c r="BR1904" s="26">
        <v>0</v>
      </c>
      <c r="BS1904" s="26">
        <v>0</v>
      </c>
      <c r="BT1904" s="26">
        <v>0</v>
      </c>
      <c r="BU1904" s="26">
        <v>0</v>
      </c>
      <c r="BV1904" s="26">
        <v>0</v>
      </c>
      <c r="BW1904" s="26">
        <v>0</v>
      </c>
      <c r="BX1904" s="26">
        <v>0</v>
      </c>
      <c r="BY1904" s="26">
        <v>0</v>
      </c>
      <c r="BZ1904" s="24"/>
      <c r="CA1904" s="24"/>
      <c r="CB1904" s="24"/>
      <c r="CC1904" s="24"/>
      <c r="CD1904" s="24"/>
      <c r="CE1904" s="24"/>
      <c r="CF1904" s="24"/>
      <c r="CG1904" s="24"/>
      <c r="CH1904" s="24"/>
      <c r="CI1904" s="24"/>
      <c r="CJ1904" s="24"/>
      <c r="CK1904" s="24"/>
      <c r="CL1904" s="24"/>
      <c r="CM1904" s="24"/>
      <c r="CN1904" s="24"/>
      <c r="CO1904" s="24"/>
      <c r="CP1904" s="24"/>
      <c r="CQ1904" s="24"/>
      <c r="CR1904" s="24"/>
      <c r="CS1904" s="24"/>
      <c r="CT1904" s="24"/>
      <c r="CU1904" s="24"/>
      <c r="CV1904" s="24"/>
      <c r="CW1904" s="24"/>
      <c r="CX1904" s="24"/>
      <c r="CY1904" s="24"/>
      <c r="CZ1904" s="24"/>
      <c r="DA1904" s="24"/>
      <c r="DB1904" s="24"/>
      <c r="DC1904" s="24"/>
      <c r="DD1904" s="24"/>
      <c r="DE1904" s="24"/>
      <c r="DF1904" s="26" t="s">
        <v>139</v>
      </c>
      <c r="DG1904" s="26" t="s">
        <v>139</v>
      </c>
      <c r="DH1904" s="26" t="s">
        <v>139</v>
      </c>
      <c r="DI1904" s="26" t="s">
        <v>139</v>
      </c>
      <c r="DJ1904" s="26" t="s">
        <v>139</v>
      </c>
      <c r="DK1904" s="26" t="s">
        <v>139</v>
      </c>
      <c r="DL1904" s="26" t="s">
        <v>139</v>
      </c>
      <c r="DM1904" s="26" t="s">
        <v>139</v>
      </c>
      <c r="DN1904" s="26" t="s">
        <v>139</v>
      </c>
      <c r="DO1904" s="26" t="s">
        <v>139</v>
      </c>
    </row>
    <row r="1905" spans="1:119" ht="20.100000000000001" customHeight="1" x14ac:dyDescent="0.25">
      <c r="A1905" s="29" t="str">
        <f t="shared" si="406"/>
        <v>México y Caribe Jóvenes A.C.  (Mexico and Caribbean Youth )4</v>
      </c>
      <c r="B1905" s="29" t="str">
        <f t="shared" si="407"/>
        <v>México y Caribe Jóvenes A.C.  (Mexico and Caribbean Youth )</v>
      </c>
      <c r="C1905" s="29">
        <f t="shared" si="408"/>
        <v>4</v>
      </c>
      <c r="D1905" s="30" t="str">
        <f t="shared" si="409"/>
        <v>Americas</v>
      </c>
      <c r="E1905" s="30" t="str">
        <f t="shared" si="410"/>
        <v>Chetumal, Quintana Roo, Mexico</v>
      </c>
      <c r="F1905" s="31">
        <f t="shared" si="411"/>
        <v>4</v>
      </c>
      <c r="G1905" s="31">
        <f t="shared" si="412"/>
        <v>3</v>
      </c>
      <c r="H1905" s="31">
        <f t="shared" si="413"/>
        <v>2</v>
      </c>
      <c r="I1905" s="31">
        <f t="shared" si="414"/>
        <v>3</v>
      </c>
      <c r="J1905" s="31">
        <f t="shared" si="415"/>
        <v>2</v>
      </c>
      <c r="K1905" s="31">
        <f t="shared" si="416"/>
        <v>3</v>
      </c>
      <c r="L1905" s="31">
        <f t="shared" si="417"/>
        <v>2</v>
      </c>
      <c r="M1905" s="31">
        <f t="shared" si="418"/>
        <v>3</v>
      </c>
      <c r="N1905" s="31">
        <f t="shared" si="419"/>
        <v>2.8</v>
      </c>
      <c r="O1905" s="26" t="s">
        <v>10430</v>
      </c>
      <c r="P1905" s="26" t="s">
        <v>108</v>
      </c>
      <c r="Q1905" s="27">
        <v>43054</v>
      </c>
      <c r="R1905" s="26" t="s">
        <v>166</v>
      </c>
      <c r="S1905" s="26" t="s">
        <v>110</v>
      </c>
      <c r="T1905" s="26" t="s">
        <v>111</v>
      </c>
      <c r="U1905" s="26" t="s">
        <v>833</v>
      </c>
      <c r="V1905" s="26" t="s">
        <v>15731</v>
      </c>
      <c r="W1905" s="26" t="s">
        <v>676</v>
      </c>
      <c r="X1905" s="26" t="s">
        <v>10431</v>
      </c>
      <c r="Y1905" s="26" t="s">
        <v>10432</v>
      </c>
      <c r="Z1905" s="26" t="s">
        <v>10433</v>
      </c>
      <c r="AA1905" s="24"/>
      <c r="AB1905" s="26" t="s">
        <v>117</v>
      </c>
      <c r="AC1905" s="28">
        <v>7000</v>
      </c>
      <c r="AD1905" s="26" t="s">
        <v>1270</v>
      </c>
      <c r="AE1905" s="26" t="s">
        <v>10434</v>
      </c>
      <c r="AF1905" s="26" t="s">
        <v>139</v>
      </c>
      <c r="AG1905" s="26" t="s">
        <v>194</v>
      </c>
      <c r="AH1905" s="26" t="s">
        <v>185</v>
      </c>
      <c r="AI1905" s="28">
        <v>7000</v>
      </c>
      <c r="AJ1905" s="24"/>
      <c r="AK1905" s="26" t="s">
        <v>10435</v>
      </c>
      <c r="AL1905" s="26" t="s">
        <v>10436</v>
      </c>
      <c r="AM1905" s="24"/>
      <c r="AN1905" s="24"/>
      <c r="AO1905" s="24"/>
      <c r="AP1905" s="24"/>
      <c r="AQ1905" s="26" t="s">
        <v>10437</v>
      </c>
      <c r="AR1905" s="24"/>
      <c r="AS1905" s="24"/>
      <c r="AT1905" s="24"/>
      <c r="AU1905" s="24"/>
      <c r="AV1905" s="24"/>
      <c r="AW1905" s="28">
        <v>42000</v>
      </c>
      <c r="AX1905" s="26">
        <v>200</v>
      </c>
      <c r="AY1905" s="28">
        <v>100</v>
      </c>
      <c r="AZ1905" s="28">
        <v>30</v>
      </c>
      <c r="BA1905" s="26">
        <v>30</v>
      </c>
      <c r="BB1905" s="24"/>
      <c r="BC1905" s="26" t="s">
        <v>10438</v>
      </c>
      <c r="BD1905" s="26" t="s">
        <v>125</v>
      </c>
      <c r="BE1905" s="24"/>
      <c r="BF1905" s="26" t="s">
        <v>10439</v>
      </c>
      <c r="BG1905" s="26" t="s">
        <v>10440</v>
      </c>
      <c r="BH1905" s="26" t="s">
        <v>10441</v>
      </c>
      <c r="BI1905" s="26" t="s">
        <v>10440</v>
      </c>
      <c r="BJ1905" s="24"/>
      <c r="BK1905" s="24"/>
      <c r="BL1905" s="24"/>
      <c r="BM1905" s="24"/>
      <c r="BN1905" s="24"/>
      <c r="BO1905" s="24"/>
      <c r="BP1905" s="24"/>
      <c r="BQ1905" s="24"/>
      <c r="BR1905" s="26">
        <v>0</v>
      </c>
      <c r="BS1905" s="26">
        <v>0</v>
      </c>
      <c r="BT1905" s="26">
        <v>0</v>
      </c>
      <c r="BU1905" s="26">
        <v>0</v>
      </c>
      <c r="BV1905" s="26">
        <v>0</v>
      </c>
      <c r="BW1905" s="26">
        <v>0</v>
      </c>
      <c r="BX1905" s="26">
        <v>0</v>
      </c>
      <c r="BY1905" s="26">
        <v>0</v>
      </c>
      <c r="BZ1905" s="26" t="s">
        <v>134</v>
      </c>
      <c r="CA1905" s="26" t="s">
        <v>138</v>
      </c>
      <c r="CB1905" s="26" t="s">
        <v>134</v>
      </c>
      <c r="CC1905" s="26" t="s">
        <v>136</v>
      </c>
      <c r="CD1905" s="26" t="s">
        <v>136</v>
      </c>
      <c r="CE1905" s="26" t="s">
        <v>136</v>
      </c>
      <c r="CF1905" s="26" t="s">
        <v>136</v>
      </c>
      <c r="CG1905" s="26" t="s">
        <v>135</v>
      </c>
      <c r="CH1905" s="26" t="s">
        <v>134</v>
      </c>
      <c r="CI1905" s="26" t="s">
        <v>135</v>
      </c>
      <c r="CJ1905" s="26" t="s">
        <v>135</v>
      </c>
      <c r="CK1905" s="26" t="s">
        <v>135</v>
      </c>
      <c r="CL1905" s="26" t="s">
        <v>136</v>
      </c>
      <c r="CM1905" s="26" t="s">
        <v>136</v>
      </c>
      <c r="CN1905" s="26" t="s">
        <v>137</v>
      </c>
      <c r="CO1905" s="26" t="s">
        <v>138</v>
      </c>
      <c r="CP1905" s="26" t="s">
        <v>135</v>
      </c>
      <c r="CQ1905" s="26" t="s">
        <v>137</v>
      </c>
      <c r="CR1905" s="26" t="s">
        <v>136</v>
      </c>
      <c r="CS1905" s="26" t="s">
        <v>135</v>
      </c>
      <c r="CT1905" s="26" t="s">
        <v>136</v>
      </c>
      <c r="CU1905" s="26" t="s">
        <v>135</v>
      </c>
      <c r="CV1905" s="26" t="s">
        <v>136</v>
      </c>
      <c r="CW1905" s="26" t="s">
        <v>136</v>
      </c>
      <c r="CX1905" s="26" t="s">
        <v>136</v>
      </c>
      <c r="CY1905" s="26" t="s">
        <v>136</v>
      </c>
      <c r="CZ1905" s="26" t="s">
        <v>135</v>
      </c>
      <c r="DA1905" s="26" t="s">
        <v>135</v>
      </c>
      <c r="DB1905" s="26" t="s">
        <v>136</v>
      </c>
      <c r="DC1905" s="26" t="s">
        <v>136</v>
      </c>
      <c r="DD1905" s="26" t="s">
        <v>136</v>
      </c>
      <c r="DE1905" s="26" t="s">
        <v>136</v>
      </c>
      <c r="DF1905" s="26" t="s">
        <v>139</v>
      </c>
      <c r="DG1905" s="26" t="s">
        <v>120</v>
      </c>
      <c r="DH1905" s="26" t="s">
        <v>139</v>
      </c>
      <c r="DI1905" s="26" t="s">
        <v>139</v>
      </c>
      <c r="DJ1905" s="26" t="s">
        <v>139</v>
      </c>
      <c r="DK1905" s="26" t="s">
        <v>139</v>
      </c>
      <c r="DL1905" s="26" t="s">
        <v>139</v>
      </c>
      <c r="DM1905" s="26" t="s">
        <v>139</v>
      </c>
      <c r="DN1905" s="26" t="s">
        <v>139</v>
      </c>
      <c r="DO1905" s="26" t="s">
        <v>139</v>
      </c>
    </row>
    <row r="1906" spans="1:119" ht="20.100000000000001" customHeight="1" x14ac:dyDescent="0.25">
      <c r="A1906" s="29" t="str">
        <f t="shared" si="406"/>
        <v/>
      </c>
      <c r="B1906" s="29" t="str">
        <f t="shared" si="407"/>
        <v>México y Caribe Jóvenes A.C.  (Mexico and Caribbean Youth )</v>
      </c>
      <c r="C1906" s="29">
        <f t="shared" si="408"/>
        <v>0</v>
      </c>
      <c r="D1906" s="30" t="str">
        <f t="shared" si="409"/>
        <v>Americas</v>
      </c>
      <c r="E1906" s="30" t="str">
        <f t="shared" si="410"/>
        <v>Chetumal, Quintana Roo, Mexico</v>
      </c>
      <c r="F1906" s="31">
        <f t="shared" si="411"/>
        <v>0</v>
      </c>
      <c r="G1906" s="31">
        <f t="shared" si="412"/>
        <v>0</v>
      </c>
      <c r="H1906" s="31">
        <f t="shared" si="413"/>
        <v>0</v>
      </c>
      <c r="I1906" s="31">
        <f t="shared" si="414"/>
        <v>0</v>
      </c>
      <c r="J1906" s="31">
        <f t="shared" si="415"/>
        <v>0</v>
      </c>
      <c r="K1906" s="31">
        <f t="shared" si="416"/>
        <v>0</v>
      </c>
      <c r="L1906" s="31">
        <f t="shared" si="417"/>
        <v>0</v>
      </c>
      <c r="M1906" s="31">
        <f t="shared" si="418"/>
        <v>0</v>
      </c>
      <c r="N1906" s="31">
        <f t="shared" si="419"/>
        <v>0</v>
      </c>
      <c r="O1906" s="26" t="s">
        <v>16292</v>
      </c>
      <c r="P1906" s="26" t="s">
        <v>108</v>
      </c>
      <c r="Q1906" s="27">
        <v>43046</v>
      </c>
      <c r="R1906" s="24"/>
      <c r="S1906" s="24"/>
      <c r="T1906" s="26" t="s">
        <v>111</v>
      </c>
      <c r="U1906" s="24"/>
      <c r="V1906" s="26" t="s">
        <v>15731</v>
      </c>
      <c r="W1906" s="26" t="s">
        <v>676</v>
      </c>
      <c r="X1906" s="26" t="s">
        <v>10431</v>
      </c>
      <c r="Y1906" s="26" t="s">
        <v>10432</v>
      </c>
      <c r="Z1906" s="26" t="s">
        <v>10433</v>
      </c>
      <c r="AA1906" s="24"/>
      <c r="AB1906" s="26" t="s">
        <v>15736</v>
      </c>
      <c r="AC1906" s="28">
        <v>1000</v>
      </c>
      <c r="AD1906" s="26" t="s">
        <v>1270</v>
      </c>
      <c r="AE1906" s="26" t="s">
        <v>10434</v>
      </c>
      <c r="AF1906" s="26" t="s">
        <v>139</v>
      </c>
      <c r="AG1906" s="26" t="s">
        <v>194</v>
      </c>
      <c r="AH1906" s="24"/>
      <c r="AI1906" s="28">
        <v>1000</v>
      </c>
      <c r="AJ1906" s="24"/>
      <c r="AK1906" s="24"/>
      <c r="AL1906" s="24"/>
      <c r="AM1906" s="24"/>
      <c r="AN1906" s="24"/>
      <c r="AO1906" s="24"/>
      <c r="AP1906" s="24"/>
      <c r="AQ1906" s="24"/>
      <c r="AR1906" s="24"/>
      <c r="AS1906" s="24"/>
      <c r="AT1906" s="24"/>
      <c r="AU1906" s="24"/>
      <c r="AV1906" s="24"/>
      <c r="AW1906" s="28">
        <v>0</v>
      </c>
      <c r="AX1906" s="26">
        <v>0</v>
      </c>
      <c r="AY1906" s="28">
        <v>0</v>
      </c>
      <c r="AZ1906" s="28">
        <v>0</v>
      </c>
      <c r="BA1906" s="26">
        <v>0</v>
      </c>
      <c r="BB1906" s="24"/>
      <c r="BC1906" s="26" t="s">
        <v>10438</v>
      </c>
      <c r="BD1906" s="24"/>
      <c r="BE1906" s="24"/>
      <c r="BF1906" s="24"/>
      <c r="BG1906" s="24"/>
      <c r="BH1906" s="24"/>
      <c r="BI1906" s="24"/>
      <c r="BJ1906" s="24"/>
      <c r="BK1906" s="24"/>
      <c r="BL1906" s="24"/>
      <c r="BM1906" s="24"/>
      <c r="BN1906" s="24"/>
      <c r="BO1906" s="24"/>
      <c r="BP1906" s="24"/>
      <c r="BQ1906" s="24"/>
      <c r="BR1906" s="26">
        <v>0</v>
      </c>
      <c r="BS1906" s="26">
        <v>0</v>
      </c>
      <c r="BT1906" s="26">
        <v>0</v>
      </c>
      <c r="BU1906" s="26">
        <v>0</v>
      </c>
      <c r="BV1906" s="26">
        <v>0</v>
      </c>
      <c r="BW1906" s="26">
        <v>0</v>
      </c>
      <c r="BX1906" s="26">
        <v>0</v>
      </c>
      <c r="BY1906" s="26">
        <v>0</v>
      </c>
      <c r="BZ1906" s="24"/>
      <c r="CA1906" s="24"/>
      <c r="CB1906" s="24"/>
      <c r="CC1906" s="24"/>
      <c r="CD1906" s="24"/>
      <c r="CE1906" s="24"/>
      <c r="CF1906" s="24"/>
      <c r="CG1906" s="24"/>
      <c r="CH1906" s="24"/>
      <c r="CI1906" s="24"/>
      <c r="CJ1906" s="24"/>
      <c r="CK1906" s="24"/>
      <c r="CL1906" s="24"/>
      <c r="CM1906" s="24"/>
      <c r="CN1906" s="24"/>
      <c r="CO1906" s="24"/>
      <c r="CP1906" s="24"/>
      <c r="CQ1906" s="24"/>
      <c r="CR1906" s="24"/>
      <c r="CS1906" s="24"/>
      <c r="CT1906" s="24"/>
      <c r="CU1906" s="24"/>
      <c r="CV1906" s="24"/>
      <c r="CW1906" s="24"/>
      <c r="CX1906" s="24"/>
      <c r="CY1906" s="24"/>
      <c r="CZ1906" s="24"/>
      <c r="DA1906" s="24"/>
      <c r="DB1906" s="24"/>
      <c r="DC1906" s="24"/>
      <c r="DD1906" s="24"/>
      <c r="DE1906" s="24"/>
      <c r="DF1906" s="26" t="s">
        <v>139</v>
      </c>
      <c r="DG1906" s="26" t="s">
        <v>139</v>
      </c>
      <c r="DH1906" s="26" t="s">
        <v>139</v>
      </c>
      <c r="DI1906" s="26" t="s">
        <v>139</v>
      </c>
      <c r="DJ1906" s="26" t="s">
        <v>139</v>
      </c>
      <c r="DK1906" s="26" t="s">
        <v>139</v>
      </c>
      <c r="DL1906" s="26" t="s">
        <v>139</v>
      </c>
      <c r="DM1906" s="26" t="s">
        <v>139</v>
      </c>
      <c r="DN1906" s="26" t="s">
        <v>139</v>
      </c>
      <c r="DO1906" s="26" t="s">
        <v>139</v>
      </c>
    </row>
    <row r="1907" spans="1:119" ht="20.100000000000001" customHeight="1" x14ac:dyDescent="0.25">
      <c r="A1907" s="29" t="str">
        <f t="shared" si="406"/>
        <v/>
      </c>
      <c r="B1907" s="29" t="str">
        <f t="shared" si="407"/>
        <v>México y Caribe Jóvenes A.C.  (Mexico and Caribbean Youth )</v>
      </c>
      <c r="C1907" s="29">
        <f t="shared" si="408"/>
        <v>0</v>
      </c>
      <c r="D1907" s="30" t="str">
        <f t="shared" si="409"/>
        <v>Americas</v>
      </c>
      <c r="E1907" s="30" t="str">
        <f t="shared" si="410"/>
        <v>Chetumal, Quintana Roo, Mexico</v>
      </c>
      <c r="F1907" s="31">
        <f t="shared" si="411"/>
        <v>0</v>
      </c>
      <c r="G1907" s="31">
        <f t="shared" si="412"/>
        <v>0</v>
      </c>
      <c r="H1907" s="31">
        <f t="shared" si="413"/>
        <v>0</v>
      </c>
      <c r="I1907" s="31">
        <f t="shared" si="414"/>
        <v>0</v>
      </c>
      <c r="J1907" s="31">
        <f t="shared" si="415"/>
        <v>0</v>
      </c>
      <c r="K1907" s="31">
        <f t="shared" si="416"/>
        <v>0</v>
      </c>
      <c r="L1907" s="31">
        <f t="shared" si="417"/>
        <v>0</v>
      </c>
      <c r="M1907" s="31">
        <f t="shared" si="418"/>
        <v>0</v>
      </c>
      <c r="N1907" s="31">
        <f t="shared" si="419"/>
        <v>0</v>
      </c>
      <c r="O1907" s="26" t="s">
        <v>16293</v>
      </c>
      <c r="P1907" s="26" t="s">
        <v>108</v>
      </c>
      <c r="Q1907" s="27">
        <v>42898</v>
      </c>
      <c r="R1907" s="24"/>
      <c r="S1907" s="24"/>
      <c r="T1907" s="26" t="s">
        <v>142</v>
      </c>
      <c r="U1907" s="24"/>
      <c r="V1907" s="26" t="s">
        <v>15731</v>
      </c>
      <c r="W1907" s="26" t="s">
        <v>676</v>
      </c>
      <c r="X1907" s="26" t="s">
        <v>10431</v>
      </c>
      <c r="Y1907" s="26" t="s">
        <v>10432</v>
      </c>
      <c r="Z1907" s="26" t="s">
        <v>10433</v>
      </c>
      <c r="AA1907" s="24"/>
      <c r="AB1907" s="26" t="s">
        <v>15733</v>
      </c>
      <c r="AC1907" s="28">
        <v>5000</v>
      </c>
      <c r="AD1907" s="26" t="s">
        <v>1270</v>
      </c>
      <c r="AE1907" s="26" t="s">
        <v>10434</v>
      </c>
      <c r="AF1907" s="26" t="s">
        <v>139</v>
      </c>
      <c r="AG1907" s="26" t="s">
        <v>194</v>
      </c>
      <c r="AH1907" s="24"/>
      <c r="AI1907" s="28">
        <v>5000</v>
      </c>
      <c r="AJ1907" s="24"/>
      <c r="AK1907" s="24"/>
      <c r="AL1907" s="24"/>
      <c r="AM1907" s="24"/>
      <c r="AN1907" s="24"/>
      <c r="AO1907" s="24"/>
      <c r="AP1907" s="24"/>
      <c r="AQ1907" s="24"/>
      <c r="AR1907" s="24"/>
      <c r="AS1907" s="24"/>
      <c r="AT1907" s="24"/>
      <c r="AU1907" s="24"/>
      <c r="AV1907" s="24"/>
      <c r="AW1907" s="28">
        <v>0</v>
      </c>
      <c r="AX1907" s="26">
        <v>0</v>
      </c>
      <c r="AY1907" s="28">
        <v>0</v>
      </c>
      <c r="AZ1907" s="28">
        <v>0</v>
      </c>
      <c r="BA1907" s="26">
        <v>0</v>
      </c>
      <c r="BB1907" s="24"/>
      <c r="BC1907" s="26" t="s">
        <v>10438</v>
      </c>
      <c r="BD1907" s="24"/>
      <c r="BE1907" s="24"/>
      <c r="BF1907" s="24"/>
      <c r="BG1907" s="24"/>
      <c r="BH1907" s="24"/>
      <c r="BI1907" s="24"/>
      <c r="BJ1907" s="24"/>
      <c r="BK1907" s="24"/>
      <c r="BL1907" s="24"/>
      <c r="BM1907" s="24"/>
      <c r="BN1907" s="24"/>
      <c r="BO1907" s="24"/>
      <c r="BP1907" s="24"/>
      <c r="BQ1907" s="24"/>
      <c r="BR1907" s="26">
        <v>0</v>
      </c>
      <c r="BS1907" s="26">
        <v>0</v>
      </c>
      <c r="BT1907" s="26">
        <v>0</v>
      </c>
      <c r="BU1907" s="26">
        <v>0</v>
      </c>
      <c r="BV1907" s="26">
        <v>0</v>
      </c>
      <c r="BW1907" s="26">
        <v>0</v>
      </c>
      <c r="BX1907" s="26">
        <v>0</v>
      </c>
      <c r="BY1907" s="26">
        <v>0</v>
      </c>
      <c r="BZ1907" s="24"/>
      <c r="CA1907" s="24"/>
      <c r="CB1907" s="24"/>
      <c r="CC1907" s="24"/>
      <c r="CD1907" s="24"/>
      <c r="CE1907" s="24"/>
      <c r="CF1907" s="24"/>
      <c r="CG1907" s="24"/>
      <c r="CH1907" s="24"/>
      <c r="CI1907" s="24"/>
      <c r="CJ1907" s="24"/>
      <c r="CK1907" s="24"/>
      <c r="CL1907" s="24"/>
      <c r="CM1907" s="24"/>
      <c r="CN1907" s="24"/>
      <c r="CO1907" s="24"/>
      <c r="CP1907" s="24"/>
      <c r="CQ1907" s="24"/>
      <c r="CR1907" s="24"/>
      <c r="CS1907" s="24"/>
      <c r="CT1907" s="24"/>
      <c r="CU1907" s="24"/>
      <c r="CV1907" s="24"/>
      <c r="CW1907" s="24"/>
      <c r="CX1907" s="24"/>
      <c r="CY1907" s="24"/>
      <c r="CZ1907" s="24"/>
      <c r="DA1907" s="24"/>
      <c r="DB1907" s="24"/>
      <c r="DC1907" s="24"/>
      <c r="DD1907" s="24"/>
      <c r="DE1907" s="24"/>
      <c r="DF1907" s="26" t="s">
        <v>139</v>
      </c>
      <c r="DG1907" s="26" t="s">
        <v>139</v>
      </c>
      <c r="DH1907" s="26" t="s">
        <v>139</v>
      </c>
      <c r="DI1907" s="26" t="s">
        <v>139</v>
      </c>
      <c r="DJ1907" s="26" t="s">
        <v>139</v>
      </c>
      <c r="DK1907" s="26" t="s">
        <v>139</v>
      </c>
      <c r="DL1907" s="26" t="s">
        <v>139</v>
      </c>
      <c r="DM1907" s="26" t="s">
        <v>139</v>
      </c>
      <c r="DN1907" s="26" t="s">
        <v>139</v>
      </c>
      <c r="DO1907" s="26" t="s">
        <v>139</v>
      </c>
    </row>
    <row r="1908" spans="1:119" ht="20.100000000000001" customHeight="1" x14ac:dyDescent="0.25">
      <c r="A1908" s="29" t="str">
        <f t="shared" si="406"/>
        <v>México y Caribe Jóvenes A.C.  (Mexico and Caribbean Youth )3</v>
      </c>
      <c r="B1908" s="29" t="str">
        <f t="shared" si="407"/>
        <v>México y Caribe Jóvenes A.C.  (Mexico and Caribbean Youth )</v>
      </c>
      <c r="C1908" s="29">
        <f t="shared" si="408"/>
        <v>3</v>
      </c>
      <c r="D1908" s="30" t="str">
        <f t="shared" si="409"/>
        <v>Americas</v>
      </c>
      <c r="E1908" s="30" t="str">
        <f t="shared" si="410"/>
        <v>Chetumal, Quintana Roo, Mexico</v>
      </c>
      <c r="F1908" s="31">
        <f t="shared" si="411"/>
        <v>3</v>
      </c>
      <c r="G1908" s="31">
        <f t="shared" si="412"/>
        <v>3</v>
      </c>
      <c r="H1908" s="31">
        <f t="shared" si="413"/>
        <v>3</v>
      </c>
      <c r="I1908" s="31">
        <f t="shared" si="414"/>
        <v>3</v>
      </c>
      <c r="J1908" s="31">
        <f t="shared" si="415"/>
        <v>2</v>
      </c>
      <c r="K1908" s="31">
        <f t="shared" si="416"/>
        <v>3</v>
      </c>
      <c r="L1908" s="31">
        <f t="shared" si="417"/>
        <v>4</v>
      </c>
      <c r="M1908" s="31">
        <f t="shared" si="418"/>
        <v>2</v>
      </c>
      <c r="N1908" s="31">
        <f t="shared" si="419"/>
        <v>2.9</v>
      </c>
      <c r="O1908" s="26" t="s">
        <v>10442</v>
      </c>
      <c r="P1908" s="26" t="s">
        <v>108</v>
      </c>
      <c r="Q1908" s="27">
        <v>42640</v>
      </c>
      <c r="R1908" s="26" t="s">
        <v>109</v>
      </c>
      <c r="S1908" s="26" t="s">
        <v>141</v>
      </c>
      <c r="T1908" s="26" t="s">
        <v>142</v>
      </c>
      <c r="U1908" s="26" t="s">
        <v>833</v>
      </c>
      <c r="V1908" s="26" t="s">
        <v>15731</v>
      </c>
      <c r="W1908" s="26" t="s">
        <v>676</v>
      </c>
      <c r="X1908" s="26" t="s">
        <v>10431</v>
      </c>
      <c r="Y1908" s="26" t="s">
        <v>10432</v>
      </c>
      <c r="Z1908" s="26" t="s">
        <v>10433</v>
      </c>
      <c r="AA1908" s="24"/>
      <c r="AB1908" s="26" t="s">
        <v>117</v>
      </c>
      <c r="AC1908" s="28">
        <v>6000</v>
      </c>
      <c r="AD1908" s="26" t="s">
        <v>1270</v>
      </c>
      <c r="AE1908" s="26" t="s">
        <v>10434</v>
      </c>
      <c r="AF1908" s="26" t="s">
        <v>139</v>
      </c>
      <c r="AG1908" s="26" t="s">
        <v>194</v>
      </c>
      <c r="AH1908" s="26" t="s">
        <v>121</v>
      </c>
      <c r="AI1908" s="28">
        <v>6000</v>
      </c>
      <c r="AJ1908" s="26" t="s">
        <v>10443</v>
      </c>
      <c r="AK1908" s="26" t="s">
        <v>10444</v>
      </c>
      <c r="AL1908" s="26" t="s">
        <v>10436</v>
      </c>
      <c r="AM1908" s="24"/>
      <c r="AN1908" s="24"/>
      <c r="AO1908" s="24"/>
      <c r="AP1908" s="24"/>
      <c r="AQ1908" s="24"/>
      <c r="AR1908" s="24"/>
      <c r="AS1908" s="26" t="s">
        <v>10445</v>
      </c>
      <c r="AT1908" s="24"/>
      <c r="AU1908" s="24"/>
      <c r="AV1908" s="24"/>
      <c r="AW1908" s="28">
        <v>50000</v>
      </c>
      <c r="AX1908" s="26">
        <v>150</v>
      </c>
      <c r="AY1908" s="28">
        <v>100</v>
      </c>
      <c r="AZ1908" s="28">
        <v>100</v>
      </c>
      <c r="BA1908" s="26">
        <v>0</v>
      </c>
      <c r="BB1908" s="26" t="s">
        <v>148</v>
      </c>
      <c r="BC1908" s="26" t="s">
        <v>10438</v>
      </c>
      <c r="BD1908" s="26" t="s">
        <v>437</v>
      </c>
      <c r="BE1908" s="26" t="s">
        <v>10446</v>
      </c>
      <c r="BF1908" s="26" t="s">
        <v>10447</v>
      </c>
      <c r="BG1908" s="26" t="s">
        <v>10448</v>
      </c>
      <c r="BH1908" s="26" t="s">
        <v>581</v>
      </c>
      <c r="BI1908" s="26" t="s">
        <v>10448</v>
      </c>
      <c r="BJ1908" s="26" t="s">
        <v>10449</v>
      </c>
      <c r="BK1908" s="26" t="s">
        <v>734</v>
      </c>
      <c r="BL1908" s="24"/>
      <c r="BM1908" s="24"/>
      <c r="BN1908" s="24"/>
      <c r="BO1908" s="24"/>
      <c r="BP1908" s="24"/>
      <c r="BQ1908" s="24"/>
      <c r="BR1908" s="26">
        <v>3</v>
      </c>
      <c r="BS1908" s="26">
        <v>3</v>
      </c>
      <c r="BT1908" s="26">
        <v>3</v>
      </c>
      <c r="BU1908" s="26">
        <v>3</v>
      </c>
      <c r="BV1908" s="26">
        <v>2</v>
      </c>
      <c r="BW1908" s="26">
        <v>3</v>
      </c>
      <c r="BX1908" s="26">
        <v>4</v>
      </c>
      <c r="BY1908" s="26">
        <v>2</v>
      </c>
      <c r="BZ1908" s="24"/>
      <c r="CA1908" s="24"/>
      <c r="CB1908" s="24"/>
      <c r="CC1908" s="24"/>
      <c r="CD1908" s="24"/>
      <c r="CE1908" s="24"/>
      <c r="CF1908" s="24"/>
      <c r="CG1908" s="24"/>
      <c r="CH1908" s="24"/>
      <c r="CI1908" s="24"/>
      <c r="CJ1908" s="24"/>
      <c r="CK1908" s="24"/>
      <c r="CL1908" s="24"/>
      <c r="CM1908" s="24"/>
      <c r="CN1908" s="24"/>
      <c r="CO1908" s="24"/>
      <c r="CP1908" s="24"/>
      <c r="CQ1908" s="24"/>
      <c r="CR1908" s="24"/>
      <c r="CS1908" s="24"/>
      <c r="CT1908" s="24"/>
      <c r="CU1908" s="24"/>
      <c r="CV1908" s="24"/>
      <c r="CW1908" s="24"/>
      <c r="CX1908" s="24"/>
      <c r="CY1908" s="24"/>
      <c r="CZ1908" s="24"/>
      <c r="DA1908" s="24"/>
      <c r="DB1908" s="24"/>
      <c r="DC1908" s="24"/>
      <c r="DD1908" s="24"/>
      <c r="DE1908" s="24"/>
      <c r="DF1908" s="26" t="s">
        <v>139</v>
      </c>
      <c r="DG1908" s="26" t="s">
        <v>139</v>
      </c>
      <c r="DH1908" s="26" t="s">
        <v>139</v>
      </c>
      <c r="DI1908" s="26" t="s">
        <v>120</v>
      </c>
      <c r="DJ1908" s="26" t="s">
        <v>139</v>
      </c>
      <c r="DK1908" s="26" t="s">
        <v>139</v>
      </c>
      <c r="DL1908" s="26" t="s">
        <v>139</v>
      </c>
      <c r="DM1908" s="26" t="s">
        <v>139</v>
      </c>
      <c r="DN1908" s="26" t="s">
        <v>139</v>
      </c>
      <c r="DO1908" s="26" t="s">
        <v>139</v>
      </c>
    </row>
    <row r="1909" spans="1:119" ht="20.100000000000001" customHeight="1" x14ac:dyDescent="0.25">
      <c r="A1909" s="29" t="str">
        <f t="shared" si="406"/>
        <v>México y Caribe Jóvenes A.C.  (Mexico and Caribbean Youth )3</v>
      </c>
      <c r="B1909" s="29" t="str">
        <f t="shared" si="407"/>
        <v>México y Caribe Jóvenes A.C.  (Mexico and Caribbean Youth )</v>
      </c>
      <c r="C1909" s="29">
        <f t="shared" si="408"/>
        <v>3</v>
      </c>
      <c r="D1909" s="30" t="str">
        <f t="shared" si="409"/>
        <v>Americas</v>
      </c>
      <c r="E1909" s="30" t="str">
        <f t="shared" si="410"/>
        <v>Chetumal, Quintana Roo, Mexico</v>
      </c>
      <c r="F1909" s="31">
        <f t="shared" si="411"/>
        <v>0</v>
      </c>
      <c r="G1909" s="31">
        <f t="shared" si="412"/>
        <v>0</v>
      </c>
      <c r="H1909" s="31">
        <f t="shared" si="413"/>
        <v>0</v>
      </c>
      <c r="I1909" s="31">
        <f t="shared" si="414"/>
        <v>0</v>
      </c>
      <c r="J1909" s="31">
        <f t="shared" si="415"/>
        <v>0</v>
      </c>
      <c r="K1909" s="31">
        <f t="shared" si="416"/>
        <v>0</v>
      </c>
      <c r="L1909" s="31">
        <f t="shared" si="417"/>
        <v>0</v>
      </c>
      <c r="M1909" s="31">
        <f t="shared" si="418"/>
        <v>0</v>
      </c>
      <c r="N1909" s="31">
        <f t="shared" si="419"/>
        <v>0</v>
      </c>
      <c r="O1909" s="26" t="s">
        <v>16294</v>
      </c>
      <c r="P1909" s="26" t="s">
        <v>108</v>
      </c>
      <c r="Q1909" s="27">
        <v>42775</v>
      </c>
      <c r="R1909" s="26" t="s">
        <v>109</v>
      </c>
      <c r="S1909" s="24"/>
      <c r="T1909" s="26" t="s">
        <v>142</v>
      </c>
      <c r="U1909" s="24"/>
      <c r="V1909" s="26" t="s">
        <v>15731</v>
      </c>
      <c r="W1909" s="26" t="s">
        <v>676</v>
      </c>
      <c r="X1909" s="26" t="s">
        <v>10431</v>
      </c>
      <c r="Y1909" s="26" t="s">
        <v>10432</v>
      </c>
      <c r="Z1909" s="26" t="s">
        <v>10433</v>
      </c>
      <c r="AA1909" s="24"/>
      <c r="AB1909" s="26" t="s">
        <v>15733</v>
      </c>
      <c r="AC1909" s="28">
        <v>2000</v>
      </c>
      <c r="AD1909" s="26" t="s">
        <v>1270</v>
      </c>
      <c r="AE1909" s="26" t="s">
        <v>10434</v>
      </c>
      <c r="AF1909" s="26" t="s">
        <v>139</v>
      </c>
      <c r="AG1909" s="26" t="s">
        <v>194</v>
      </c>
      <c r="AH1909" s="26" t="s">
        <v>121</v>
      </c>
      <c r="AI1909" s="28">
        <v>2000</v>
      </c>
      <c r="AJ1909" s="24"/>
      <c r="AK1909" s="24"/>
      <c r="AL1909" s="24"/>
      <c r="AM1909" s="24"/>
      <c r="AN1909" s="24"/>
      <c r="AO1909" s="24"/>
      <c r="AP1909" s="24"/>
      <c r="AQ1909" s="24"/>
      <c r="AR1909" s="24"/>
      <c r="AS1909" s="24"/>
      <c r="AT1909" s="24"/>
      <c r="AU1909" s="24"/>
      <c r="AV1909" s="24"/>
      <c r="AW1909" s="28">
        <v>0</v>
      </c>
      <c r="AX1909" s="26">
        <v>0</v>
      </c>
      <c r="AY1909" s="28">
        <v>0</v>
      </c>
      <c r="AZ1909" s="28">
        <v>0</v>
      </c>
      <c r="BA1909" s="26">
        <v>0</v>
      </c>
      <c r="BB1909" s="24"/>
      <c r="BC1909" s="26" t="s">
        <v>10438</v>
      </c>
      <c r="BD1909" s="24"/>
      <c r="BE1909" s="24"/>
      <c r="BF1909" s="24"/>
      <c r="BG1909" s="24"/>
      <c r="BH1909" s="24"/>
      <c r="BI1909" s="24"/>
      <c r="BJ1909" s="24"/>
      <c r="BK1909" s="24"/>
      <c r="BL1909" s="24"/>
      <c r="BM1909" s="24"/>
      <c r="BN1909" s="24"/>
      <c r="BO1909" s="24"/>
      <c r="BP1909" s="24"/>
      <c r="BQ1909" s="24"/>
      <c r="BR1909" s="26">
        <v>0</v>
      </c>
      <c r="BS1909" s="26">
        <v>0</v>
      </c>
      <c r="BT1909" s="26">
        <v>0</v>
      </c>
      <c r="BU1909" s="26">
        <v>0</v>
      </c>
      <c r="BV1909" s="26">
        <v>0</v>
      </c>
      <c r="BW1909" s="26">
        <v>0</v>
      </c>
      <c r="BX1909" s="26">
        <v>0</v>
      </c>
      <c r="BY1909" s="26">
        <v>0</v>
      </c>
      <c r="BZ1909" s="24"/>
      <c r="CA1909" s="24"/>
      <c r="CB1909" s="24"/>
      <c r="CC1909" s="24"/>
      <c r="CD1909" s="24"/>
      <c r="CE1909" s="24"/>
      <c r="CF1909" s="24"/>
      <c r="CG1909" s="24"/>
      <c r="CH1909" s="24"/>
      <c r="CI1909" s="24"/>
      <c r="CJ1909" s="24"/>
      <c r="CK1909" s="24"/>
      <c r="CL1909" s="24"/>
      <c r="CM1909" s="24"/>
      <c r="CN1909" s="24"/>
      <c r="CO1909" s="24"/>
      <c r="CP1909" s="24"/>
      <c r="CQ1909" s="24"/>
      <c r="CR1909" s="24"/>
      <c r="CS1909" s="24"/>
      <c r="CT1909" s="24"/>
      <c r="CU1909" s="24"/>
      <c r="CV1909" s="24"/>
      <c r="CW1909" s="24"/>
      <c r="CX1909" s="24"/>
      <c r="CY1909" s="24"/>
      <c r="CZ1909" s="24"/>
      <c r="DA1909" s="24"/>
      <c r="DB1909" s="24"/>
      <c r="DC1909" s="24"/>
      <c r="DD1909" s="24"/>
      <c r="DE1909" s="24"/>
      <c r="DF1909" s="26" t="s">
        <v>139</v>
      </c>
      <c r="DG1909" s="26" t="s">
        <v>139</v>
      </c>
      <c r="DH1909" s="26" t="s">
        <v>139</v>
      </c>
      <c r="DI1909" s="26" t="s">
        <v>139</v>
      </c>
      <c r="DJ1909" s="26" t="s">
        <v>139</v>
      </c>
      <c r="DK1909" s="26" t="s">
        <v>139</v>
      </c>
      <c r="DL1909" s="26" t="s">
        <v>139</v>
      </c>
      <c r="DM1909" s="26" t="s">
        <v>139</v>
      </c>
      <c r="DN1909" s="26" t="s">
        <v>139</v>
      </c>
      <c r="DO1909" s="26" t="s">
        <v>139</v>
      </c>
    </row>
    <row r="1910" spans="1:119" ht="20.100000000000001" customHeight="1" x14ac:dyDescent="0.25">
      <c r="A1910" s="29" t="str">
        <f t="shared" si="406"/>
        <v>México y Caribe Jóvenes A.C.  (Mexico and Caribbean Youth )2</v>
      </c>
      <c r="B1910" s="29" t="str">
        <f t="shared" si="407"/>
        <v>México y Caribe Jóvenes A.C.  (Mexico and Caribbean Youth )</v>
      </c>
      <c r="C1910" s="29">
        <f t="shared" si="408"/>
        <v>2</v>
      </c>
      <c r="D1910" s="30" t="str">
        <f t="shared" si="409"/>
        <v>Americas</v>
      </c>
      <c r="E1910" s="30" t="str">
        <f t="shared" si="410"/>
        <v>Chetumal, Quintana Roo, Mexico</v>
      </c>
      <c r="F1910" s="31">
        <f t="shared" si="411"/>
        <v>3</v>
      </c>
      <c r="G1910" s="31">
        <f t="shared" si="412"/>
        <v>3</v>
      </c>
      <c r="H1910" s="31">
        <f t="shared" si="413"/>
        <v>2</v>
      </c>
      <c r="I1910" s="31">
        <f t="shared" si="414"/>
        <v>2</v>
      </c>
      <c r="J1910" s="31">
        <f t="shared" si="415"/>
        <v>2</v>
      </c>
      <c r="K1910" s="31">
        <f t="shared" si="416"/>
        <v>3</v>
      </c>
      <c r="L1910" s="31">
        <f t="shared" si="417"/>
        <v>3</v>
      </c>
      <c r="M1910" s="31">
        <f t="shared" si="418"/>
        <v>2</v>
      </c>
      <c r="N1910" s="31">
        <f t="shared" si="419"/>
        <v>2.5</v>
      </c>
      <c r="O1910" s="26" t="s">
        <v>10450</v>
      </c>
      <c r="P1910" s="26" t="s">
        <v>108</v>
      </c>
      <c r="Q1910" s="27">
        <v>42305</v>
      </c>
      <c r="R1910" s="26" t="s">
        <v>109</v>
      </c>
      <c r="S1910" s="26" t="s">
        <v>156</v>
      </c>
      <c r="T1910" s="26" t="s">
        <v>157</v>
      </c>
      <c r="U1910" s="26" t="s">
        <v>833</v>
      </c>
      <c r="V1910" s="26" t="s">
        <v>15731</v>
      </c>
      <c r="W1910" s="26" t="s">
        <v>676</v>
      </c>
      <c r="X1910" s="26" t="s">
        <v>10431</v>
      </c>
      <c r="Y1910" s="26" t="s">
        <v>10432</v>
      </c>
      <c r="Z1910" s="26" t="s">
        <v>10433</v>
      </c>
      <c r="AA1910" s="24"/>
      <c r="AB1910" s="26" t="s">
        <v>117</v>
      </c>
      <c r="AC1910" s="28">
        <v>5000</v>
      </c>
      <c r="AD1910" s="26" t="s">
        <v>1270</v>
      </c>
      <c r="AE1910" s="26" t="s">
        <v>10434</v>
      </c>
      <c r="AF1910" s="26" t="s">
        <v>139</v>
      </c>
      <c r="AG1910" s="26" t="s">
        <v>194</v>
      </c>
      <c r="AH1910" s="26" t="s">
        <v>143</v>
      </c>
      <c r="AI1910" s="28">
        <v>5000</v>
      </c>
      <c r="AJ1910" s="26" t="s">
        <v>10451</v>
      </c>
      <c r="AK1910" s="26" t="s">
        <v>10452</v>
      </c>
      <c r="AL1910" s="26" t="s">
        <v>10436</v>
      </c>
      <c r="AM1910" s="24"/>
      <c r="AN1910" s="24"/>
      <c r="AO1910" s="24"/>
      <c r="AP1910" s="24"/>
      <c r="AQ1910" s="24"/>
      <c r="AR1910" s="24"/>
      <c r="AS1910" s="24"/>
      <c r="AT1910" s="24"/>
      <c r="AU1910" s="24"/>
      <c r="AV1910" s="26" t="s">
        <v>10453</v>
      </c>
      <c r="AW1910" s="28">
        <v>40000</v>
      </c>
      <c r="AX1910" s="26">
        <v>50</v>
      </c>
      <c r="AY1910" s="28">
        <v>100</v>
      </c>
      <c r="AZ1910" s="28">
        <v>100</v>
      </c>
      <c r="BA1910" s="26">
        <v>0</v>
      </c>
      <c r="BB1910" s="26" t="s">
        <v>148</v>
      </c>
      <c r="BC1910" s="26" t="s">
        <v>10438</v>
      </c>
      <c r="BD1910" s="26" t="s">
        <v>125</v>
      </c>
      <c r="BE1910" s="24"/>
      <c r="BF1910" s="26" t="s">
        <v>10447</v>
      </c>
      <c r="BG1910" s="26" t="s">
        <v>10454</v>
      </c>
      <c r="BH1910" s="26" t="s">
        <v>10455</v>
      </c>
      <c r="BI1910" s="26" t="s">
        <v>3945</v>
      </c>
      <c r="BJ1910" s="26" t="s">
        <v>10456</v>
      </c>
      <c r="BK1910" s="26" t="s">
        <v>3945</v>
      </c>
      <c r="BL1910" s="26" t="s">
        <v>10457</v>
      </c>
      <c r="BM1910" s="26" t="s">
        <v>3945</v>
      </c>
      <c r="BN1910" s="26" t="s">
        <v>581</v>
      </c>
      <c r="BO1910" s="26" t="s">
        <v>10454</v>
      </c>
      <c r="BP1910" s="24"/>
      <c r="BQ1910" s="24"/>
      <c r="BR1910" s="26">
        <v>3</v>
      </c>
      <c r="BS1910" s="26">
        <v>3</v>
      </c>
      <c r="BT1910" s="26">
        <v>2</v>
      </c>
      <c r="BU1910" s="26">
        <v>2</v>
      </c>
      <c r="BV1910" s="26">
        <v>2</v>
      </c>
      <c r="BW1910" s="26">
        <v>3</v>
      </c>
      <c r="BX1910" s="26">
        <v>3</v>
      </c>
      <c r="BY1910" s="26">
        <v>2</v>
      </c>
      <c r="BZ1910" s="24"/>
      <c r="CA1910" s="24"/>
      <c r="CB1910" s="24"/>
      <c r="CC1910" s="24"/>
      <c r="CD1910" s="24"/>
      <c r="CE1910" s="24"/>
      <c r="CF1910" s="24"/>
      <c r="CG1910" s="24"/>
      <c r="CH1910" s="24"/>
      <c r="CI1910" s="24"/>
      <c r="CJ1910" s="24"/>
      <c r="CK1910" s="24"/>
      <c r="CL1910" s="24"/>
      <c r="CM1910" s="24"/>
      <c r="CN1910" s="24"/>
      <c r="CO1910" s="24"/>
      <c r="CP1910" s="24"/>
      <c r="CQ1910" s="24"/>
      <c r="CR1910" s="24"/>
      <c r="CS1910" s="24"/>
      <c r="CT1910" s="24"/>
      <c r="CU1910" s="24"/>
      <c r="CV1910" s="24"/>
      <c r="CW1910" s="24"/>
      <c r="CX1910" s="24"/>
      <c r="CY1910" s="24"/>
      <c r="CZ1910" s="24"/>
      <c r="DA1910" s="24"/>
      <c r="DB1910" s="24"/>
      <c r="DC1910" s="24"/>
      <c r="DD1910" s="24"/>
      <c r="DE1910" s="24"/>
      <c r="DF1910" s="26" t="s">
        <v>139</v>
      </c>
      <c r="DG1910" s="26" t="s">
        <v>139</v>
      </c>
      <c r="DH1910" s="26" t="s">
        <v>139</v>
      </c>
      <c r="DI1910" s="26" t="s">
        <v>120</v>
      </c>
      <c r="DJ1910" s="26" t="s">
        <v>139</v>
      </c>
      <c r="DK1910" s="26" t="s">
        <v>139</v>
      </c>
      <c r="DL1910" s="26" t="s">
        <v>139</v>
      </c>
      <c r="DM1910" s="26" t="s">
        <v>139</v>
      </c>
      <c r="DN1910" s="26" t="s">
        <v>139</v>
      </c>
      <c r="DO1910" s="26" t="s">
        <v>139</v>
      </c>
    </row>
    <row r="1911" spans="1:119" ht="20.100000000000001" customHeight="1" x14ac:dyDescent="0.25">
      <c r="A1911" s="29" t="str">
        <f t="shared" si="406"/>
        <v>México y Caribe Jóvenes A.C.  (Mexico and Caribbean Youth )1</v>
      </c>
      <c r="B1911" s="29" t="str">
        <f t="shared" si="407"/>
        <v>México y Caribe Jóvenes A.C.  (Mexico and Caribbean Youth )</v>
      </c>
      <c r="C1911" s="29">
        <f t="shared" si="408"/>
        <v>1</v>
      </c>
      <c r="D1911" s="30" t="str">
        <f t="shared" si="409"/>
        <v>Americas</v>
      </c>
      <c r="E1911" s="30" t="str">
        <f t="shared" si="410"/>
        <v>Chetumal, Quintana Roo, Mexico</v>
      </c>
      <c r="F1911" s="31">
        <f t="shared" si="411"/>
        <v>3</v>
      </c>
      <c r="G1911" s="31">
        <f t="shared" si="412"/>
        <v>3</v>
      </c>
      <c r="H1911" s="31">
        <f t="shared" si="413"/>
        <v>2</v>
      </c>
      <c r="I1911" s="31">
        <f t="shared" si="414"/>
        <v>2</v>
      </c>
      <c r="J1911" s="31">
        <f t="shared" si="415"/>
        <v>2</v>
      </c>
      <c r="K1911" s="31">
        <f t="shared" si="416"/>
        <v>3</v>
      </c>
      <c r="L1911" s="31">
        <f t="shared" si="417"/>
        <v>3</v>
      </c>
      <c r="M1911" s="31">
        <f t="shared" si="418"/>
        <v>2</v>
      </c>
      <c r="N1911" s="31">
        <f t="shared" si="419"/>
        <v>2.5</v>
      </c>
      <c r="O1911" s="26" t="s">
        <v>10458</v>
      </c>
      <c r="P1911" s="26" t="s">
        <v>108</v>
      </c>
      <c r="Q1911" s="27">
        <v>41946</v>
      </c>
      <c r="R1911" s="26" t="s">
        <v>155</v>
      </c>
      <c r="S1911" s="26" t="s">
        <v>609</v>
      </c>
      <c r="T1911" s="26" t="s">
        <v>278</v>
      </c>
      <c r="U1911" s="26" t="s">
        <v>833</v>
      </c>
      <c r="V1911" s="26" t="s">
        <v>15731</v>
      </c>
      <c r="W1911" s="26" t="s">
        <v>676</v>
      </c>
      <c r="X1911" s="26" t="s">
        <v>10431</v>
      </c>
      <c r="Y1911" s="26" t="s">
        <v>10432</v>
      </c>
      <c r="Z1911" s="26" t="s">
        <v>10433</v>
      </c>
      <c r="AA1911" s="24"/>
      <c r="AB1911" s="26" t="s">
        <v>117</v>
      </c>
      <c r="AC1911" s="28">
        <v>5000</v>
      </c>
      <c r="AD1911" s="26" t="s">
        <v>1270</v>
      </c>
      <c r="AE1911" s="26" t="s">
        <v>10434</v>
      </c>
      <c r="AF1911" s="26" t="s">
        <v>139</v>
      </c>
      <c r="AG1911" s="26" t="s">
        <v>194</v>
      </c>
      <c r="AH1911" s="26" t="s">
        <v>158</v>
      </c>
      <c r="AI1911" s="28">
        <v>5000</v>
      </c>
      <c r="AJ1911" s="26" t="s">
        <v>10459</v>
      </c>
      <c r="AK1911" s="26" t="s">
        <v>10460</v>
      </c>
      <c r="AL1911" s="26" t="s">
        <v>10461</v>
      </c>
      <c r="AM1911" s="26" t="s">
        <v>10462</v>
      </c>
      <c r="AN1911" s="26" t="s">
        <v>10463</v>
      </c>
      <c r="AO1911" s="26" t="s">
        <v>10464</v>
      </c>
      <c r="AP1911" s="26" t="s">
        <v>10465</v>
      </c>
      <c r="AQ1911" s="24"/>
      <c r="AR1911" s="24"/>
      <c r="AS1911" s="24"/>
      <c r="AT1911" s="24"/>
      <c r="AU1911" s="24"/>
      <c r="AV1911" s="24"/>
      <c r="AW1911" s="28">
        <v>40000</v>
      </c>
      <c r="AX1911" s="26">
        <v>50</v>
      </c>
      <c r="AY1911" s="28">
        <v>200</v>
      </c>
      <c r="AZ1911" s="28">
        <v>100</v>
      </c>
      <c r="BA1911" s="26">
        <v>0</v>
      </c>
      <c r="BB1911" s="26" t="s">
        <v>241</v>
      </c>
      <c r="BC1911" s="26" t="s">
        <v>10438</v>
      </c>
      <c r="BD1911" s="24"/>
      <c r="BE1911" s="24"/>
      <c r="BF1911" s="26" t="s">
        <v>10466</v>
      </c>
      <c r="BG1911" s="26" t="s">
        <v>191</v>
      </c>
      <c r="BH1911" s="26" t="s">
        <v>10467</v>
      </c>
      <c r="BI1911" s="26" t="s">
        <v>676</v>
      </c>
      <c r="BJ1911" s="26" t="s">
        <v>10468</v>
      </c>
      <c r="BK1911" s="26" t="s">
        <v>191</v>
      </c>
      <c r="BL1911" s="24"/>
      <c r="BM1911" s="24"/>
      <c r="BN1911" s="24"/>
      <c r="BO1911" s="24"/>
      <c r="BP1911" s="24"/>
      <c r="BQ1911" s="24"/>
      <c r="BR1911" s="26">
        <v>3</v>
      </c>
      <c r="BS1911" s="26">
        <v>3</v>
      </c>
      <c r="BT1911" s="26">
        <v>2</v>
      </c>
      <c r="BU1911" s="26">
        <v>2</v>
      </c>
      <c r="BV1911" s="26">
        <v>2</v>
      </c>
      <c r="BW1911" s="26">
        <v>3</v>
      </c>
      <c r="BX1911" s="26">
        <v>3</v>
      </c>
      <c r="BY1911" s="26">
        <v>2</v>
      </c>
      <c r="BZ1911" s="24"/>
      <c r="CA1911" s="24"/>
      <c r="CB1911" s="24"/>
      <c r="CC1911" s="24"/>
      <c r="CD1911" s="24"/>
      <c r="CE1911" s="24"/>
      <c r="CF1911" s="24"/>
      <c r="CG1911" s="24"/>
      <c r="CH1911" s="24"/>
      <c r="CI1911" s="24"/>
      <c r="CJ1911" s="24"/>
      <c r="CK1911" s="24"/>
      <c r="CL1911" s="24"/>
      <c r="CM1911" s="24"/>
      <c r="CN1911" s="24"/>
      <c r="CO1911" s="24"/>
      <c r="CP1911" s="24"/>
      <c r="CQ1911" s="24"/>
      <c r="CR1911" s="24"/>
      <c r="CS1911" s="24"/>
      <c r="CT1911" s="24"/>
      <c r="CU1911" s="24"/>
      <c r="CV1911" s="24"/>
      <c r="CW1911" s="24"/>
      <c r="CX1911" s="24"/>
      <c r="CY1911" s="24"/>
      <c r="CZ1911" s="24"/>
      <c r="DA1911" s="24"/>
      <c r="DB1911" s="24"/>
      <c r="DC1911" s="24"/>
      <c r="DD1911" s="24"/>
      <c r="DE1911" s="24"/>
      <c r="DF1911" s="26" t="s">
        <v>139</v>
      </c>
      <c r="DG1911" s="26" t="s">
        <v>139</v>
      </c>
      <c r="DH1911" s="26" t="s">
        <v>139</v>
      </c>
      <c r="DI1911" s="26" t="s">
        <v>120</v>
      </c>
      <c r="DJ1911" s="26" t="s">
        <v>139</v>
      </c>
      <c r="DK1911" s="26" t="s">
        <v>139</v>
      </c>
      <c r="DL1911" s="26" t="s">
        <v>139</v>
      </c>
      <c r="DM1911" s="26" t="s">
        <v>139</v>
      </c>
      <c r="DN1911" s="26" t="s">
        <v>139</v>
      </c>
      <c r="DO1911" s="26" t="s">
        <v>139</v>
      </c>
    </row>
    <row r="1912" spans="1:119" ht="20.100000000000001" customHeight="1" x14ac:dyDescent="0.25">
      <c r="A1912" s="29" t="str">
        <f t="shared" si="406"/>
        <v>Ministerio Tiempo Decisivo (Decisive Time Ministry)7</v>
      </c>
      <c r="B1912" s="29" t="str">
        <f t="shared" si="407"/>
        <v>Ministerio Tiempo Decisivo (Decisive Time Ministry)</v>
      </c>
      <c r="C1912" s="29">
        <f t="shared" si="408"/>
        <v>7</v>
      </c>
      <c r="D1912" s="30" t="str">
        <f t="shared" si="409"/>
        <v>Americas</v>
      </c>
      <c r="E1912" s="30" t="str">
        <f t="shared" si="410"/>
        <v>Santiago, Dominican Republic</v>
      </c>
      <c r="F1912" s="31">
        <f t="shared" si="411"/>
        <v>5</v>
      </c>
      <c r="G1912" s="31">
        <f t="shared" si="412"/>
        <v>4</v>
      </c>
      <c r="H1912" s="31">
        <f t="shared" si="413"/>
        <v>5</v>
      </c>
      <c r="I1912" s="31">
        <f t="shared" si="414"/>
        <v>4</v>
      </c>
      <c r="J1912" s="31">
        <f t="shared" si="415"/>
        <v>3</v>
      </c>
      <c r="K1912" s="31">
        <f t="shared" si="416"/>
        <v>4</v>
      </c>
      <c r="L1912" s="31">
        <f t="shared" si="417"/>
        <v>4</v>
      </c>
      <c r="M1912" s="31">
        <f t="shared" si="418"/>
        <v>2</v>
      </c>
      <c r="N1912" s="31">
        <f t="shared" si="419"/>
        <v>3.9</v>
      </c>
      <c r="O1912" s="26" t="s">
        <v>10469</v>
      </c>
      <c r="P1912" s="26" t="s">
        <v>108</v>
      </c>
      <c r="Q1912" s="27">
        <v>41400</v>
      </c>
      <c r="R1912" s="26" t="s">
        <v>305</v>
      </c>
      <c r="S1912" s="26" t="s">
        <v>206</v>
      </c>
      <c r="T1912" s="26" t="s">
        <v>207</v>
      </c>
      <c r="U1912" s="26" t="s">
        <v>112</v>
      </c>
      <c r="V1912" s="26" t="s">
        <v>15731</v>
      </c>
      <c r="W1912" s="26" t="s">
        <v>113</v>
      </c>
      <c r="X1912" s="26" t="s">
        <v>10470</v>
      </c>
      <c r="Y1912" s="26" t="s">
        <v>10471</v>
      </c>
      <c r="Z1912" s="26" t="s">
        <v>10472</v>
      </c>
      <c r="AA1912" s="24"/>
      <c r="AB1912" s="26" t="s">
        <v>117</v>
      </c>
      <c r="AC1912" s="28">
        <v>20000</v>
      </c>
      <c r="AD1912" s="24"/>
      <c r="AE1912" s="24"/>
      <c r="AF1912" s="26" t="s">
        <v>139</v>
      </c>
      <c r="AG1912" s="26" t="s">
        <v>846</v>
      </c>
      <c r="AH1912" s="26" t="s">
        <v>235</v>
      </c>
      <c r="AI1912" s="28">
        <v>20000</v>
      </c>
      <c r="AJ1912" s="26" t="s">
        <v>10473</v>
      </c>
      <c r="AK1912" s="26" t="s">
        <v>10474</v>
      </c>
      <c r="AL1912" s="26" t="s">
        <v>10475</v>
      </c>
      <c r="AM1912" s="24"/>
      <c r="AN1912" s="24"/>
      <c r="AO1912" s="24"/>
      <c r="AP1912" s="24"/>
      <c r="AQ1912" s="24"/>
      <c r="AR1912" s="26" t="s">
        <v>10476</v>
      </c>
      <c r="AS1912" s="24"/>
      <c r="AT1912" s="24"/>
      <c r="AU1912" s="24"/>
      <c r="AV1912" s="24"/>
      <c r="AW1912" s="28">
        <v>214000</v>
      </c>
      <c r="AX1912" s="26">
        <v>336</v>
      </c>
      <c r="AY1912" s="28">
        <v>80</v>
      </c>
      <c r="AZ1912" s="28">
        <v>76</v>
      </c>
      <c r="BA1912" s="26">
        <v>0</v>
      </c>
      <c r="BB1912" s="26" t="s">
        <v>148</v>
      </c>
      <c r="BC1912" s="26" t="s">
        <v>10477</v>
      </c>
      <c r="BD1912" s="26" t="s">
        <v>125</v>
      </c>
      <c r="BE1912" s="24"/>
      <c r="BF1912" s="26" t="s">
        <v>10478</v>
      </c>
      <c r="BG1912" s="26" t="s">
        <v>191</v>
      </c>
      <c r="BH1912" s="26" t="s">
        <v>3655</v>
      </c>
      <c r="BI1912" s="26" t="s">
        <v>113</v>
      </c>
      <c r="BJ1912" s="24"/>
      <c r="BK1912" s="24"/>
      <c r="BL1912" s="26" t="s">
        <v>10479</v>
      </c>
      <c r="BM1912" s="26" t="s">
        <v>191</v>
      </c>
      <c r="BN1912" s="24"/>
      <c r="BO1912" s="24"/>
      <c r="BP1912" s="24"/>
      <c r="BQ1912" s="24"/>
      <c r="BR1912" s="26">
        <v>5</v>
      </c>
      <c r="BS1912" s="26">
        <v>4</v>
      </c>
      <c r="BT1912" s="26">
        <v>5</v>
      </c>
      <c r="BU1912" s="26">
        <v>4</v>
      </c>
      <c r="BV1912" s="26">
        <v>3</v>
      </c>
      <c r="BW1912" s="26">
        <v>4</v>
      </c>
      <c r="BX1912" s="26">
        <v>4</v>
      </c>
      <c r="BY1912" s="26">
        <v>2</v>
      </c>
      <c r="BZ1912" s="24"/>
      <c r="CA1912" s="24"/>
      <c r="CB1912" s="24"/>
      <c r="CC1912" s="24"/>
      <c r="CD1912" s="24"/>
      <c r="CE1912" s="24"/>
      <c r="CF1912" s="24"/>
      <c r="CG1912" s="24"/>
      <c r="CH1912" s="24"/>
      <c r="CI1912" s="24"/>
      <c r="CJ1912" s="24"/>
      <c r="CK1912" s="24"/>
      <c r="CL1912" s="24"/>
      <c r="CM1912" s="24"/>
      <c r="CN1912" s="24"/>
      <c r="CO1912" s="24"/>
      <c r="CP1912" s="24"/>
      <c r="CQ1912" s="24"/>
      <c r="CR1912" s="24"/>
      <c r="CS1912" s="24"/>
      <c r="CT1912" s="24"/>
      <c r="CU1912" s="24"/>
      <c r="CV1912" s="24"/>
      <c r="CW1912" s="24"/>
      <c r="CX1912" s="24"/>
      <c r="CY1912" s="24"/>
      <c r="CZ1912" s="24"/>
      <c r="DA1912" s="24"/>
      <c r="DB1912" s="24"/>
      <c r="DC1912" s="24"/>
      <c r="DD1912" s="24"/>
      <c r="DE1912" s="24"/>
      <c r="DF1912" s="26" t="s">
        <v>139</v>
      </c>
      <c r="DG1912" s="26" t="s">
        <v>120</v>
      </c>
      <c r="DH1912" s="26" t="s">
        <v>139</v>
      </c>
      <c r="DI1912" s="26" t="s">
        <v>120</v>
      </c>
      <c r="DJ1912" s="26" t="s">
        <v>139</v>
      </c>
      <c r="DK1912" s="26" t="s">
        <v>139</v>
      </c>
      <c r="DL1912" s="26" t="s">
        <v>139</v>
      </c>
      <c r="DM1912" s="26" t="s">
        <v>139</v>
      </c>
      <c r="DN1912" s="26" t="s">
        <v>139</v>
      </c>
      <c r="DO1912" s="26" t="s">
        <v>120</v>
      </c>
    </row>
    <row r="1913" spans="1:119" ht="20.100000000000001" customHeight="1" x14ac:dyDescent="0.25">
      <c r="A1913" s="29" t="str">
        <f t="shared" si="406"/>
        <v>Ministerio Tiempo Decisivo (Decisive Time Ministry)6</v>
      </c>
      <c r="B1913" s="29" t="str">
        <f t="shared" si="407"/>
        <v>Ministerio Tiempo Decisivo (Decisive Time Ministry)</v>
      </c>
      <c r="C1913" s="29">
        <f t="shared" si="408"/>
        <v>6</v>
      </c>
      <c r="D1913" s="30" t="str">
        <f t="shared" si="409"/>
        <v>Americas</v>
      </c>
      <c r="E1913" s="30" t="str">
        <f t="shared" si="410"/>
        <v>Santiago, Dominican Republic</v>
      </c>
      <c r="F1913" s="31">
        <f t="shared" si="411"/>
        <v>5</v>
      </c>
      <c r="G1913" s="31">
        <f t="shared" si="412"/>
        <v>3</v>
      </c>
      <c r="H1913" s="31">
        <f t="shared" si="413"/>
        <v>3</v>
      </c>
      <c r="I1913" s="31">
        <f t="shared" si="414"/>
        <v>5</v>
      </c>
      <c r="J1913" s="31">
        <f t="shared" si="415"/>
        <v>3</v>
      </c>
      <c r="K1913" s="31">
        <f t="shared" si="416"/>
        <v>4</v>
      </c>
      <c r="L1913" s="31">
        <f t="shared" si="417"/>
        <v>4</v>
      </c>
      <c r="M1913" s="31">
        <f t="shared" si="418"/>
        <v>1</v>
      </c>
      <c r="N1913" s="31">
        <f t="shared" si="419"/>
        <v>3.5</v>
      </c>
      <c r="O1913" s="26" t="s">
        <v>10480</v>
      </c>
      <c r="P1913" s="26" t="s">
        <v>108</v>
      </c>
      <c r="Q1913" s="27">
        <v>41038</v>
      </c>
      <c r="R1913" s="26" t="s">
        <v>166</v>
      </c>
      <c r="S1913" s="26" t="s">
        <v>217</v>
      </c>
      <c r="T1913" s="26" t="s">
        <v>175</v>
      </c>
      <c r="U1913" s="26" t="s">
        <v>168</v>
      </c>
      <c r="V1913" s="26" t="s">
        <v>15731</v>
      </c>
      <c r="W1913" s="26" t="s">
        <v>113</v>
      </c>
      <c r="X1913" s="26" t="s">
        <v>10470</v>
      </c>
      <c r="Y1913" s="26" t="s">
        <v>10471</v>
      </c>
      <c r="Z1913" s="26" t="s">
        <v>10472</v>
      </c>
      <c r="AA1913" s="24"/>
      <c r="AB1913" s="26" t="s">
        <v>117</v>
      </c>
      <c r="AC1913" s="28">
        <v>15000</v>
      </c>
      <c r="AD1913" s="24"/>
      <c r="AE1913" s="24"/>
      <c r="AF1913" s="26" t="s">
        <v>139</v>
      </c>
      <c r="AG1913" s="26" t="s">
        <v>846</v>
      </c>
      <c r="AH1913" s="26" t="s">
        <v>250</v>
      </c>
      <c r="AI1913" s="28">
        <v>15000</v>
      </c>
      <c r="AJ1913" s="24"/>
      <c r="AK1913" s="26" t="s">
        <v>10481</v>
      </c>
      <c r="AL1913" s="26" t="s">
        <v>10482</v>
      </c>
      <c r="AM1913" s="26" t="s">
        <v>10483</v>
      </c>
      <c r="AN1913" s="26" t="s">
        <v>10484</v>
      </c>
      <c r="AO1913" s="26" t="s">
        <v>10485</v>
      </c>
      <c r="AP1913" s="24"/>
      <c r="AQ1913" s="24"/>
      <c r="AR1913" s="24"/>
      <c r="AS1913" s="24"/>
      <c r="AT1913" s="24"/>
      <c r="AU1913" s="24"/>
      <c r="AV1913" s="24"/>
      <c r="AW1913" s="28">
        <v>143760</v>
      </c>
      <c r="AX1913" s="26">
        <v>325</v>
      </c>
      <c r="AY1913" s="28">
        <v>100</v>
      </c>
      <c r="AZ1913" s="28">
        <v>70</v>
      </c>
      <c r="BA1913" s="26">
        <v>0</v>
      </c>
      <c r="BB1913" s="26" t="s">
        <v>148</v>
      </c>
      <c r="BC1913" s="26" t="s">
        <v>10477</v>
      </c>
      <c r="BD1913" s="26" t="s">
        <v>125</v>
      </c>
      <c r="BE1913" s="24"/>
      <c r="BF1913" s="26" t="s">
        <v>10486</v>
      </c>
      <c r="BG1913" s="26" t="s">
        <v>261</v>
      </c>
      <c r="BH1913" s="26" t="s">
        <v>3655</v>
      </c>
      <c r="BI1913" s="26" t="s">
        <v>113</v>
      </c>
      <c r="BJ1913" s="26" t="s">
        <v>10487</v>
      </c>
      <c r="BK1913" s="26" t="s">
        <v>113</v>
      </c>
      <c r="BL1913" s="26" t="s">
        <v>10488</v>
      </c>
      <c r="BM1913" s="26" t="s">
        <v>113</v>
      </c>
      <c r="BN1913" s="24"/>
      <c r="BO1913" s="24"/>
      <c r="BP1913" s="24"/>
      <c r="BQ1913" s="24"/>
      <c r="BR1913" s="26">
        <v>5</v>
      </c>
      <c r="BS1913" s="26">
        <v>3</v>
      </c>
      <c r="BT1913" s="26">
        <v>3</v>
      </c>
      <c r="BU1913" s="26">
        <v>5</v>
      </c>
      <c r="BV1913" s="26">
        <v>3</v>
      </c>
      <c r="BW1913" s="26">
        <v>4</v>
      </c>
      <c r="BX1913" s="26">
        <v>4</v>
      </c>
      <c r="BY1913" s="26">
        <v>1</v>
      </c>
      <c r="BZ1913" s="24"/>
      <c r="CA1913" s="24"/>
      <c r="CB1913" s="24"/>
      <c r="CC1913" s="24"/>
      <c r="CD1913" s="24"/>
      <c r="CE1913" s="24"/>
      <c r="CF1913" s="24"/>
      <c r="CG1913" s="24"/>
      <c r="CH1913" s="24"/>
      <c r="CI1913" s="24"/>
      <c r="CJ1913" s="24"/>
      <c r="CK1913" s="24"/>
      <c r="CL1913" s="24"/>
      <c r="CM1913" s="24"/>
      <c r="CN1913" s="24"/>
      <c r="CO1913" s="24"/>
      <c r="CP1913" s="24"/>
      <c r="CQ1913" s="24"/>
      <c r="CR1913" s="24"/>
      <c r="CS1913" s="24"/>
      <c r="CT1913" s="24"/>
      <c r="CU1913" s="24"/>
      <c r="CV1913" s="24"/>
      <c r="CW1913" s="24"/>
      <c r="CX1913" s="24"/>
      <c r="CY1913" s="24"/>
      <c r="CZ1913" s="24"/>
      <c r="DA1913" s="24"/>
      <c r="DB1913" s="24"/>
      <c r="DC1913" s="24"/>
      <c r="DD1913" s="24"/>
      <c r="DE1913" s="24"/>
      <c r="DF1913" s="26" t="s">
        <v>139</v>
      </c>
      <c r="DG1913" s="26" t="s">
        <v>139</v>
      </c>
      <c r="DH1913" s="26" t="s">
        <v>139</v>
      </c>
      <c r="DI1913" s="26" t="s">
        <v>120</v>
      </c>
      <c r="DJ1913" s="26" t="s">
        <v>139</v>
      </c>
      <c r="DK1913" s="26" t="s">
        <v>139</v>
      </c>
      <c r="DL1913" s="26" t="s">
        <v>139</v>
      </c>
      <c r="DM1913" s="26" t="s">
        <v>139</v>
      </c>
      <c r="DN1913" s="26" t="s">
        <v>139</v>
      </c>
      <c r="DO1913" s="26" t="s">
        <v>139</v>
      </c>
    </row>
    <row r="1914" spans="1:119" ht="20.100000000000001" customHeight="1" x14ac:dyDescent="0.25">
      <c r="A1914" s="29" t="str">
        <f t="shared" si="406"/>
        <v/>
      </c>
      <c r="B1914" s="29" t="str">
        <f t="shared" si="407"/>
        <v>Ministerio Tiempo Decisivo (Decisive Time Ministry)</v>
      </c>
      <c r="C1914" s="29">
        <f t="shared" si="408"/>
        <v>0</v>
      </c>
      <c r="D1914" s="30" t="str">
        <f t="shared" si="409"/>
        <v>Americas</v>
      </c>
      <c r="E1914" s="30" t="str">
        <f t="shared" si="410"/>
        <v>Santiago, Dominican Republic</v>
      </c>
      <c r="F1914" s="31">
        <f t="shared" si="411"/>
        <v>0</v>
      </c>
      <c r="G1914" s="31">
        <f t="shared" si="412"/>
        <v>0</v>
      </c>
      <c r="H1914" s="31">
        <f t="shared" si="413"/>
        <v>0</v>
      </c>
      <c r="I1914" s="31">
        <f t="shared" si="414"/>
        <v>0</v>
      </c>
      <c r="J1914" s="31">
        <f t="shared" si="415"/>
        <v>0</v>
      </c>
      <c r="K1914" s="31">
        <f t="shared" si="416"/>
        <v>0</v>
      </c>
      <c r="L1914" s="31">
        <f t="shared" si="417"/>
        <v>0</v>
      </c>
      <c r="M1914" s="31">
        <f t="shared" si="418"/>
        <v>0</v>
      </c>
      <c r="N1914" s="31">
        <f t="shared" si="419"/>
        <v>0</v>
      </c>
      <c r="O1914" s="26" t="s">
        <v>10489</v>
      </c>
      <c r="P1914" s="26" t="s">
        <v>108</v>
      </c>
      <c r="Q1914" s="27">
        <v>40940</v>
      </c>
      <c r="R1914" s="24"/>
      <c r="S1914" s="24"/>
      <c r="T1914" s="26" t="s">
        <v>175</v>
      </c>
      <c r="U1914" s="24"/>
      <c r="V1914" s="26" t="s">
        <v>15731</v>
      </c>
      <c r="W1914" s="26" t="s">
        <v>113</v>
      </c>
      <c r="X1914" s="26" t="s">
        <v>10470</v>
      </c>
      <c r="Y1914" s="26" t="s">
        <v>10471</v>
      </c>
      <c r="Z1914" s="26" t="s">
        <v>10472</v>
      </c>
      <c r="AA1914" s="24"/>
      <c r="AB1914" s="26" t="s">
        <v>723</v>
      </c>
      <c r="AC1914" s="28">
        <v>1700</v>
      </c>
      <c r="AD1914" s="24"/>
      <c r="AE1914" s="24"/>
      <c r="AF1914" s="26" t="s">
        <v>139</v>
      </c>
      <c r="AG1914" s="26" t="s">
        <v>846</v>
      </c>
      <c r="AH1914" s="24"/>
      <c r="AI1914" s="28">
        <v>1700</v>
      </c>
      <c r="AJ1914" s="24"/>
      <c r="AK1914" s="24"/>
      <c r="AL1914" s="24"/>
      <c r="AM1914" s="24"/>
      <c r="AN1914" s="24"/>
      <c r="AO1914" s="24"/>
      <c r="AP1914" s="24"/>
      <c r="AQ1914" s="24"/>
      <c r="AR1914" s="24"/>
      <c r="AS1914" s="24"/>
      <c r="AT1914" s="24"/>
      <c r="AU1914" s="24"/>
      <c r="AV1914" s="24"/>
      <c r="AW1914" s="28">
        <v>0</v>
      </c>
      <c r="AX1914" s="26">
        <v>0</v>
      </c>
      <c r="AY1914" s="28">
        <v>0</v>
      </c>
      <c r="AZ1914" s="28">
        <v>0</v>
      </c>
      <c r="BA1914" s="26">
        <v>0</v>
      </c>
      <c r="BB1914" s="24"/>
      <c r="BC1914" s="26" t="s">
        <v>10477</v>
      </c>
      <c r="BD1914" s="24"/>
      <c r="BE1914" s="24"/>
      <c r="BF1914" s="24"/>
      <c r="BG1914" s="24"/>
      <c r="BH1914" s="24"/>
      <c r="BI1914" s="24"/>
      <c r="BJ1914" s="24"/>
      <c r="BK1914" s="24"/>
      <c r="BL1914" s="24"/>
      <c r="BM1914" s="24"/>
      <c r="BN1914" s="24"/>
      <c r="BO1914" s="24"/>
      <c r="BP1914" s="24"/>
      <c r="BQ1914" s="24"/>
      <c r="BR1914" s="26">
        <v>0</v>
      </c>
      <c r="BS1914" s="26">
        <v>0</v>
      </c>
      <c r="BT1914" s="26">
        <v>0</v>
      </c>
      <c r="BU1914" s="26">
        <v>0</v>
      </c>
      <c r="BV1914" s="26">
        <v>0</v>
      </c>
      <c r="BW1914" s="26">
        <v>0</v>
      </c>
      <c r="BX1914" s="26">
        <v>0</v>
      </c>
      <c r="BY1914" s="26">
        <v>0</v>
      </c>
      <c r="BZ1914" s="24"/>
      <c r="CA1914" s="24"/>
      <c r="CB1914" s="24"/>
      <c r="CC1914" s="24"/>
      <c r="CD1914" s="24"/>
      <c r="CE1914" s="24"/>
      <c r="CF1914" s="24"/>
      <c r="CG1914" s="24"/>
      <c r="CH1914" s="24"/>
      <c r="CI1914" s="24"/>
      <c r="CJ1914" s="24"/>
      <c r="CK1914" s="24"/>
      <c r="CL1914" s="24"/>
      <c r="CM1914" s="24"/>
      <c r="CN1914" s="24"/>
      <c r="CO1914" s="24"/>
      <c r="CP1914" s="24"/>
      <c r="CQ1914" s="24"/>
      <c r="CR1914" s="24"/>
      <c r="CS1914" s="24"/>
      <c r="CT1914" s="24"/>
      <c r="CU1914" s="24"/>
      <c r="CV1914" s="24"/>
      <c r="CW1914" s="24"/>
      <c r="CX1914" s="24"/>
      <c r="CY1914" s="24"/>
      <c r="CZ1914" s="24"/>
      <c r="DA1914" s="24"/>
      <c r="DB1914" s="24"/>
      <c r="DC1914" s="24"/>
      <c r="DD1914" s="24"/>
      <c r="DE1914" s="24"/>
      <c r="DF1914" s="26" t="s">
        <v>139</v>
      </c>
      <c r="DG1914" s="26" t="s">
        <v>139</v>
      </c>
      <c r="DH1914" s="26" t="s">
        <v>139</v>
      </c>
      <c r="DI1914" s="26" t="s">
        <v>139</v>
      </c>
      <c r="DJ1914" s="26" t="s">
        <v>139</v>
      </c>
      <c r="DK1914" s="26" t="s">
        <v>139</v>
      </c>
      <c r="DL1914" s="26" t="s">
        <v>139</v>
      </c>
      <c r="DM1914" s="26" t="s">
        <v>139</v>
      </c>
      <c r="DN1914" s="26" t="s">
        <v>139</v>
      </c>
      <c r="DO1914" s="26" t="s">
        <v>139</v>
      </c>
    </row>
    <row r="1915" spans="1:119" ht="20.100000000000001" customHeight="1" x14ac:dyDescent="0.25">
      <c r="A1915" s="29" t="str">
        <f t="shared" si="406"/>
        <v>Ministerio Tiempo Decisivo (Decisive Time Ministry)5</v>
      </c>
      <c r="B1915" s="29" t="str">
        <f t="shared" si="407"/>
        <v>Ministerio Tiempo Decisivo (Decisive Time Ministry)</v>
      </c>
      <c r="C1915" s="29">
        <f t="shared" si="408"/>
        <v>5</v>
      </c>
      <c r="D1915" s="30" t="str">
        <f t="shared" si="409"/>
        <v>Americas</v>
      </c>
      <c r="E1915" s="30" t="str">
        <f t="shared" si="410"/>
        <v>Santiago, Dominican Republic</v>
      </c>
      <c r="F1915" s="31">
        <f t="shared" si="411"/>
        <v>3</v>
      </c>
      <c r="G1915" s="31">
        <f t="shared" si="412"/>
        <v>3</v>
      </c>
      <c r="H1915" s="31">
        <f t="shared" si="413"/>
        <v>2</v>
      </c>
      <c r="I1915" s="31">
        <f t="shared" si="414"/>
        <v>3</v>
      </c>
      <c r="J1915" s="31">
        <f t="shared" si="415"/>
        <v>2</v>
      </c>
      <c r="K1915" s="31">
        <f t="shared" si="416"/>
        <v>2</v>
      </c>
      <c r="L1915" s="31">
        <f t="shared" si="417"/>
        <v>5</v>
      </c>
      <c r="M1915" s="31">
        <f t="shared" si="418"/>
        <v>2</v>
      </c>
      <c r="N1915" s="31">
        <f t="shared" si="419"/>
        <v>2.8</v>
      </c>
      <c r="O1915" s="26" t="s">
        <v>10490</v>
      </c>
      <c r="P1915" s="26" t="s">
        <v>108</v>
      </c>
      <c r="Q1915" s="27">
        <v>40672</v>
      </c>
      <c r="R1915" s="26" t="s">
        <v>166</v>
      </c>
      <c r="S1915" s="26" t="s">
        <v>409</v>
      </c>
      <c r="T1915" s="26" t="s">
        <v>333</v>
      </c>
      <c r="U1915" s="26" t="s">
        <v>168</v>
      </c>
      <c r="V1915" s="26" t="s">
        <v>15731</v>
      </c>
      <c r="W1915" s="26" t="s">
        <v>113</v>
      </c>
      <c r="X1915" s="26" t="s">
        <v>10470</v>
      </c>
      <c r="Y1915" s="26" t="s">
        <v>10471</v>
      </c>
      <c r="Z1915" s="26" t="s">
        <v>10472</v>
      </c>
      <c r="AA1915" s="24"/>
      <c r="AB1915" s="26" t="s">
        <v>117</v>
      </c>
      <c r="AC1915" s="28">
        <v>11000</v>
      </c>
      <c r="AD1915" s="24"/>
      <c r="AE1915" s="24"/>
      <c r="AF1915" s="26" t="s">
        <v>139</v>
      </c>
      <c r="AG1915" s="26" t="s">
        <v>846</v>
      </c>
      <c r="AH1915" s="26" t="s">
        <v>176</v>
      </c>
      <c r="AI1915" s="28">
        <v>11000</v>
      </c>
      <c r="AJ1915" s="24"/>
      <c r="AK1915" s="26" t="s">
        <v>10481</v>
      </c>
      <c r="AL1915" s="26" t="s">
        <v>10491</v>
      </c>
      <c r="AM1915" s="26" t="s">
        <v>10492</v>
      </c>
      <c r="AN1915" s="26" t="s">
        <v>10493</v>
      </c>
      <c r="AO1915" s="26" t="s">
        <v>10485</v>
      </c>
      <c r="AP1915" s="24"/>
      <c r="AQ1915" s="24"/>
      <c r="AR1915" s="24"/>
      <c r="AS1915" s="24"/>
      <c r="AT1915" s="24"/>
      <c r="AU1915" s="26" t="s">
        <v>10494</v>
      </c>
      <c r="AV1915" s="24"/>
      <c r="AW1915" s="28">
        <v>132757</v>
      </c>
      <c r="AX1915" s="26">
        <v>267</v>
      </c>
      <c r="AY1915" s="28">
        <v>0</v>
      </c>
      <c r="AZ1915" s="28">
        <v>0</v>
      </c>
      <c r="BA1915" s="26">
        <v>0</v>
      </c>
      <c r="BB1915" s="24"/>
      <c r="BC1915" s="26" t="s">
        <v>10477</v>
      </c>
      <c r="BD1915" s="24"/>
      <c r="BE1915" s="24"/>
      <c r="BF1915" s="26" t="s">
        <v>10486</v>
      </c>
      <c r="BG1915" s="26" t="s">
        <v>191</v>
      </c>
      <c r="BH1915" s="26" t="s">
        <v>4427</v>
      </c>
      <c r="BI1915" s="26" t="s">
        <v>113</v>
      </c>
      <c r="BJ1915" s="24"/>
      <c r="BK1915" s="24"/>
      <c r="BL1915" s="24"/>
      <c r="BM1915" s="24"/>
      <c r="BN1915" s="24"/>
      <c r="BO1915" s="24"/>
      <c r="BP1915" s="24"/>
      <c r="BQ1915" s="24"/>
      <c r="BR1915" s="26">
        <v>3</v>
      </c>
      <c r="BS1915" s="26">
        <v>3</v>
      </c>
      <c r="BT1915" s="26">
        <v>2</v>
      </c>
      <c r="BU1915" s="26">
        <v>3</v>
      </c>
      <c r="BV1915" s="26">
        <v>2</v>
      </c>
      <c r="BW1915" s="26">
        <v>2</v>
      </c>
      <c r="BX1915" s="26">
        <v>5</v>
      </c>
      <c r="BY1915" s="26">
        <v>2</v>
      </c>
      <c r="BZ1915" s="24"/>
      <c r="CA1915" s="24"/>
      <c r="CB1915" s="24"/>
      <c r="CC1915" s="24"/>
      <c r="CD1915" s="24"/>
      <c r="CE1915" s="24"/>
      <c r="CF1915" s="24"/>
      <c r="CG1915" s="24"/>
      <c r="CH1915" s="24"/>
      <c r="CI1915" s="24"/>
      <c r="CJ1915" s="24"/>
      <c r="CK1915" s="24"/>
      <c r="CL1915" s="24"/>
      <c r="CM1915" s="24"/>
      <c r="CN1915" s="24"/>
      <c r="CO1915" s="24"/>
      <c r="CP1915" s="24"/>
      <c r="CQ1915" s="24"/>
      <c r="CR1915" s="24"/>
      <c r="CS1915" s="24"/>
      <c r="CT1915" s="24"/>
      <c r="CU1915" s="24"/>
      <c r="CV1915" s="24"/>
      <c r="CW1915" s="24"/>
      <c r="CX1915" s="24"/>
      <c r="CY1915" s="24"/>
      <c r="CZ1915" s="24"/>
      <c r="DA1915" s="24"/>
      <c r="DB1915" s="24"/>
      <c r="DC1915" s="24"/>
      <c r="DD1915" s="24"/>
      <c r="DE1915" s="24"/>
      <c r="DF1915" s="26" t="s">
        <v>139</v>
      </c>
      <c r="DG1915" s="26" t="s">
        <v>139</v>
      </c>
      <c r="DH1915" s="26" t="s">
        <v>120</v>
      </c>
      <c r="DI1915" s="26" t="s">
        <v>139</v>
      </c>
      <c r="DJ1915" s="26" t="s">
        <v>139</v>
      </c>
      <c r="DK1915" s="26" t="s">
        <v>139</v>
      </c>
      <c r="DL1915" s="26" t="s">
        <v>139</v>
      </c>
      <c r="DM1915" s="26" t="s">
        <v>139</v>
      </c>
      <c r="DN1915" s="26" t="s">
        <v>139</v>
      </c>
      <c r="DO1915" s="26" t="s">
        <v>139</v>
      </c>
    </row>
    <row r="1916" spans="1:119" ht="20.100000000000001" customHeight="1" x14ac:dyDescent="0.25">
      <c r="A1916" s="29" t="str">
        <f t="shared" si="406"/>
        <v>Ministerio Tiempo Decisivo (Decisive Time Ministry)4</v>
      </c>
      <c r="B1916" s="29" t="str">
        <f t="shared" si="407"/>
        <v>Ministerio Tiempo Decisivo (Decisive Time Ministry)</v>
      </c>
      <c r="C1916" s="29">
        <f t="shared" si="408"/>
        <v>4</v>
      </c>
      <c r="D1916" s="30" t="str">
        <f t="shared" si="409"/>
        <v>Americas</v>
      </c>
      <c r="E1916" s="30" t="str">
        <f t="shared" si="410"/>
        <v>Santiago, Dominican Republic</v>
      </c>
      <c r="F1916" s="31">
        <f t="shared" si="411"/>
        <v>2</v>
      </c>
      <c r="G1916" s="31">
        <f t="shared" si="412"/>
        <v>1</v>
      </c>
      <c r="H1916" s="31">
        <f t="shared" si="413"/>
        <v>2</v>
      </c>
      <c r="I1916" s="31">
        <f t="shared" si="414"/>
        <v>3</v>
      </c>
      <c r="J1916" s="31">
        <f t="shared" si="415"/>
        <v>1</v>
      </c>
      <c r="K1916" s="31">
        <f t="shared" si="416"/>
        <v>2</v>
      </c>
      <c r="L1916" s="31">
        <f t="shared" si="417"/>
        <v>4</v>
      </c>
      <c r="M1916" s="31">
        <f t="shared" si="418"/>
        <v>2</v>
      </c>
      <c r="N1916" s="31">
        <f t="shared" si="419"/>
        <v>2.1</v>
      </c>
      <c r="O1916" s="26" t="s">
        <v>10495</v>
      </c>
      <c r="P1916" s="26" t="s">
        <v>108</v>
      </c>
      <c r="Q1916" s="27">
        <v>40311</v>
      </c>
      <c r="R1916" s="26" t="s">
        <v>166</v>
      </c>
      <c r="S1916" s="26" t="s">
        <v>234</v>
      </c>
      <c r="T1916" s="26" t="s">
        <v>224</v>
      </c>
      <c r="U1916" s="26" t="s">
        <v>168</v>
      </c>
      <c r="V1916" s="26" t="s">
        <v>15731</v>
      </c>
      <c r="W1916" s="26" t="s">
        <v>113</v>
      </c>
      <c r="X1916" s="26" t="s">
        <v>10470</v>
      </c>
      <c r="Y1916" s="26" t="s">
        <v>10471</v>
      </c>
      <c r="Z1916" s="26" t="s">
        <v>10472</v>
      </c>
      <c r="AA1916" s="24"/>
      <c r="AB1916" s="26" t="s">
        <v>117</v>
      </c>
      <c r="AC1916" s="28">
        <v>9000</v>
      </c>
      <c r="AD1916" s="24"/>
      <c r="AE1916" s="24"/>
      <c r="AF1916" s="26" t="s">
        <v>139</v>
      </c>
      <c r="AG1916" s="26" t="s">
        <v>846</v>
      </c>
      <c r="AH1916" s="26" t="s">
        <v>185</v>
      </c>
      <c r="AI1916" s="28">
        <v>9000</v>
      </c>
      <c r="AJ1916" s="24"/>
      <c r="AK1916" s="26" t="s">
        <v>10496</v>
      </c>
      <c r="AL1916" s="26" t="s">
        <v>10497</v>
      </c>
      <c r="AM1916" s="26" t="s">
        <v>10498</v>
      </c>
      <c r="AN1916" s="26" t="s">
        <v>10499</v>
      </c>
      <c r="AO1916" s="24"/>
      <c r="AP1916" s="24"/>
      <c r="AQ1916" s="24"/>
      <c r="AR1916" s="24"/>
      <c r="AS1916" s="24"/>
      <c r="AT1916" s="24"/>
      <c r="AU1916" s="24"/>
      <c r="AV1916" s="24"/>
      <c r="AW1916" s="28">
        <v>38330</v>
      </c>
      <c r="AX1916" s="26">
        <v>267</v>
      </c>
      <c r="AY1916" s="28">
        <v>100</v>
      </c>
      <c r="AZ1916" s="28">
        <v>80</v>
      </c>
      <c r="BA1916" s="26">
        <v>0</v>
      </c>
      <c r="BB1916" s="26" t="s">
        <v>148</v>
      </c>
      <c r="BC1916" s="26" t="s">
        <v>10477</v>
      </c>
      <c r="BD1916" s="24"/>
      <c r="BE1916" s="24"/>
      <c r="BF1916" s="24"/>
      <c r="BG1916" s="24"/>
      <c r="BH1916" s="24"/>
      <c r="BI1916" s="24"/>
      <c r="BJ1916" s="24"/>
      <c r="BK1916" s="24"/>
      <c r="BL1916" s="24"/>
      <c r="BM1916" s="24"/>
      <c r="BN1916" s="24"/>
      <c r="BO1916" s="24"/>
      <c r="BP1916" s="24"/>
      <c r="BQ1916" s="24"/>
      <c r="BR1916" s="26">
        <v>2</v>
      </c>
      <c r="BS1916" s="26">
        <v>1</v>
      </c>
      <c r="BT1916" s="26">
        <v>2</v>
      </c>
      <c r="BU1916" s="26">
        <v>3</v>
      </c>
      <c r="BV1916" s="26">
        <v>1</v>
      </c>
      <c r="BW1916" s="26">
        <v>2</v>
      </c>
      <c r="BX1916" s="26">
        <v>4</v>
      </c>
      <c r="BY1916" s="26">
        <v>2</v>
      </c>
      <c r="BZ1916" s="24"/>
      <c r="CA1916" s="24"/>
      <c r="CB1916" s="24"/>
      <c r="CC1916" s="24"/>
      <c r="CD1916" s="24"/>
      <c r="CE1916" s="24"/>
      <c r="CF1916" s="24"/>
      <c r="CG1916" s="24"/>
      <c r="CH1916" s="24"/>
      <c r="CI1916" s="24"/>
      <c r="CJ1916" s="24"/>
      <c r="CK1916" s="24"/>
      <c r="CL1916" s="24"/>
      <c r="CM1916" s="24"/>
      <c r="CN1916" s="24"/>
      <c r="CO1916" s="24"/>
      <c r="CP1916" s="24"/>
      <c r="CQ1916" s="24"/>
      <c r="CR1916" s="24"/>
      <c r="CS1916" s="24"/>
      <c r="CT1916" s="24"/>
      <c r="CU1916" s="24"/>
      <c r="CV1916" s="24"/>
      <c r="CW1916" s="24"/>
      <c r="CX1916" s="24"/>
      <c r="CY1916" s="24"/>
      <c r="CZ1916" s="24"/>
      <c r="DA1916" s="24"/>
      <c r="DB1916" s="24"/>
      <c r="DC1916" s="24"/>
      <c r="DD1916" s="24"/>
      <c r="DE1916" s="24"/>
      <c r="DF1916" s="26" t="s">
        <v>139</v>
      </c>
      <c r="DG1916" s="26" t="s">
        <v>139</v>
      </c>
      <c r="DH1916" s="26" t="s">
        <v>139</v>
      </c>
      <c r="DI1916" s="26" t="s">
        <v>139</v>
      </c>
      <c r="DJ1916" s="26" t="s">
        <v>139</v>
      </c>
      <c r="DK1916" s="26" t="s">
        <v>139</v>
      </c>
      <c r="DL1916" s="26" t="s">
        <v>139</v>
      </c>
      <c r="DM1916" s="26" t="s">
        <v>139</v>
      </c>
      <c r="DN1916" s="26" t="s">
        <v>139</v>
      </c>
      <c r="DO1916" s="26" t="s">
        <v>139</v>
      </c>
    </row>
    <row r="1917" spans="1:119" ht="20.100000000000001" customHeight="1" x14ac:dyDescent="0.25">
      <c r="A1917" s="29" t="str">
        <f t="shared" si="406"/>
        <v/>
      </c>
      <c r="B1917" s="29" t="str">
        <f t="shared" si="407"/>
        <v>Ministerio Tiempo Decisivo (Decisive Time Ministry)</v>
      </c>
      <c r="C1917" s="29">
        <f t="shared" si="408"/>
        <v>0</v>
      </c>
      <c r="D1917" s="30" t="str">
        <f t="shared" si="409"/>
        <v>Americas</v>
      </c>
      <c r="E1917" s="30" t="str">
        <f t="shared" si="410"/>
        <v>Santiago, Dominican Republic</v>
      </c>
      <c r="F1917" s="31">
        <f t="shared" si="411"/>
        <v>0</v>
      </c>
      <c r="G1917" s="31">
        <f t="shared" si="412"/>
        <v>0</v>
      </c>
      <c r="H1917" s="31">
        <f t="shared" si="413"/>
        <v>0</v>
      </c>
      <c r="I1917" s="31">
        <f t="shared" si="414"/>
        <v>0</v>
      </c>
      <c r="J1917" s="31">
        <f t="shared" si="415"/>
        <v>0</v>
      </c>
      <c r="K1917" s="31">
        <f t="shared" si="416"/>
        <v>0</v>
      </c>
      <c r="L1917" s="31">
        <f t="shared" si="417"/>
        <v>0</v>
      </c>
      <c r="M1917" s="31">
        <f t="shared" si="418"/>
        <v>0</v>
      </c>
      <c r="N1917" s="31">
        <f t="shared" si="419"/>
        <v>0</v>
      </c>
      <c r="O1917" s="26" t="s">
        <v>10500</v>
      </c>
      <c r="P1917" s="26" t="s">
        <v>108</v>
      </c>
      <c r="Q1917" s="27">
        <v>40263</v>
      </c>
      <c r="R1917" s="24"/>
      <c r="S1917" s="24"/>
      <c r="T1917" s="26" t="s">
        <v>224</v>
      </c>
      <c r="U1917" s="24"/>
      <c r="V1917" s="26" t="s">
        <v>15731</v>
      </c>
      <c r="W1917" s="26" t="s">
        <v>113</v>
      </c>
      <c r="X1917" s="26" t="s">
        <v>10470</v>
      </c>
      <c r="Y1917" s="26" t="s">
        <v>10471</v>
      </c>
      <c r="Z1917" s="26" t="s">
        <v>10472</v>
      </c>
      <c r="AA1917" s="24"/>
      <c r="AB1917" s="26" t="s">
        <v>723</v>
      </c>
      <c r="AC1917" s="28">
        <v>500</v>
      </c>
      <c r="AD1917" s="24"/>
      <c r="AE1917" s="24"/>
      <c r="AF1917" s="26" t="s">
        <v>139</v>
      </c>
      <c r="AG1917" s="26" t="s">
        <v>846</v>
      </c>
      <c r="AH1917" s="24"/>
      <c r="AI1917" s="28">
        <v>500</v>
      </c>
      <c r="AJ1917" s="24"/>
      <c r="AK1917" s="24"/>
      <c r="AL1917" s="24"/>
      <c r="AM1917" s="24"/>
      <c r="AN1917" s="24"/>
      <c r="AO1917" s="24"/>
      <c r="AP1917" s="24"/>
      <c r="AQ1917" s="24"/>
      <c r="AR1917" s="24"/>
      <c r="AS1917" s="24"/>
      <c r="AT1917" s="24"/>
      <c r="AU1917" s="24"/>
      <c r="AV1917" s="24"/>
      <c r="AW1917" s="28">
        <v>0</v>
      </c>
      <c r="AX1917" s="26">
        <v>0</v>
      </c>
      <c r="AY1917" s="28">
        <v>0</v>
      </c>
      <c r="AZ1917" s="28">
        <v>0</v>
      </c>
      <c r="BA1917" s="26">
        <v>0</v>
      </c>
      <c r="BB1917" s="24"/>
      <c r="BC1917" s="26" t="s">
        <v>10477</v>
      </c>
      <c r="BD1917" s="24"/>
      <c r="BE1917" s="24"/>
      <c r="BF1917" s="24"/>
      <c r="BG1917" s="24"/>
      <c r="BH1917" s="24"/>
      <c r="BI1917" s="24"/>
      <c r="BJ1917" s="24"/>
      <c r="BK1917" s="24"/>
      <c r="BL1917" s="24"/>
      <c r="BM1917" s="24"/>
      <c r="BN1917" s="24"/>
      <c r="BO1917" s="24"/>
      <c r="BP1917" s="24"/>
      <c r="BQ1917" s="24"/>
      <c r="BR1917" s="26">
        <v>0</v>
      </c>
      <c r="BS1917" s="26">
        <v>0</v>
      </c>
      <c r="BT1917" s="26">
        <v>0</v>
      </c>
      <c r="BU1917" s="26">
        <v>0</v>
      </c>
      <c r="BV1917" s="26">
        <v>0</v>
      </c>
      <c r="BW1917" s="26">
        <v>0</v>
      </c>
      <c r="BX1917" s="26">
        <v>0</v>
      </c>
      <c r="BY1917" s="26">
        <v>0</v>
      </c>
      <c r="BZ1917" s="24"/>
      <c r="CA1917" s="24"/>
      <c r="CB1917" s="24"/>
      <c r="CC1917" s="24"/>
      <c r="CD1917" s="24"/>
      <c r="CE1917" s="24"/>
      <c r="CF1917" s="24"/>
      <c r="CG1917" s="24"/>
      <c r="CH1917" s="24"/>
      <c r="CI1917" s="24"/>
      <c r="CJ1917" s="24"/>
      <c r="CK1917" s="24"/>
      <c r="CL1917" s="24"/>
      <c r="CM1917" s="24"/>
      <c r="CN1917" s="24"/>
      <c r="CO1917" s="24"/>
      <c r="CP1917" s="24"/>
      <c r="CQ1917" s="24"/>
      <c r="CR1917" s="24"/>
      <c r="CS1917" s="24"/>
      <c r="CT1917" s="24"/>
      <c r="CU1917" s="24"/>
      <c r="CV1917" s="24"/>
      <c r="CW1917" s="24"/>
      <c r="CX1917" s="24"/>
      <c r="CY1917" s="24"/>
      <c r="CZ1917" s="24"/>
      <c r="DA1917" s="24"/>
      <c r="DB1917" s="24"/>
      <c r="DC1917" s="24"/>
      <c r="DD1917" s="24"/>
      <c r="DE1917" s="24"/>
      <c r="DF1917" s="26" t="s">
        <v>139</v>
      </c>
      <c r="DG1917" s="26" t="s">
        <v>139</v>
      </c>
      <c r="DH1917" s="26" t="s">
        <v>139</v>
      </c>
      <c r="DI1917" s="26" t="s">
        <v>139</v>
      </c>
      <c r="DJ1917" s="26" t="s">
        <v>139</v>
      </c>
      <c r="DK1917" s="26" t="s">
        <v>139</v>
      </c>
      <c r="DL1917" s="26" t="s">
        <v>139</v>
      </c>
      <c r="DM1917" s="26" t="s">
        <v>139</v>
      </c>
      <c r="DN1917" s="26" t="s">
        <v>139</v>
      </c>
      <c r="DO1917" s="26" t="s">
        <v>139</v>
      </c>
    </row>
    <row r="1918" spans="1:119" ht="20.100000000000001" customHeight="1" x14ac:dyDescent="0.25">
      <c r="A1918" s="29" t="str">
        <f t="shared" si="406"/>
        <v/>
      </c>
      <c r="B1918" s="29" t="str">
        <f t="shared" si="407"/>
        <v>Ministerio Tiempo Decisivo (Decisive Time Ministry)</v>
      </c>
      <c r="C1918" s="29">
        <f t="shared" si="408"/>
        <v>0</v>
      </c>
      <c r="D1918" s="30" t="str">
        <f t="shared" si="409"/>
        <v>Americas</v>
      </c>
      <c r="E1918" s="30" t="str">
        <f t="shared" si="410"/>
        <v>Santiago, Dominican Republic</v>
      </c>
      <c r="F1918" s="31">
        <f t="shared" si="411"/>
        <v>0</v>
      </c>
      <c r="G1918" s="31">
        <f t="shared" si="412"/>
        <v>0</v>
      </c>
      <c r="H1918" s="31">
        <f t="shared" si="413"/>
        <v>0</v>
      </c>
      <c r="I1918" s="31">
        <f t="shared" si="414"/>
        <v>0</v>
      </c>
      <c r="J1918" s="31">
        <f t="shared" si="415"/>
        <v>0</v>
      </c>
      <c r="K1918" s="31">
        <f t="shared" si="416"/>
        <v>0</v>
      </c>
      <c r="L1918" s="31">
        <f t="shared" si="417"/>
        <v>0</v>
      </c>
      <c r="M1918" s="31">
        <f t="shared" si="418"/>
        <v>0</v>
      </c>
      <c r="N1918" s="31">
        <f t="shared" si="419"/>
        <v>0</v>
      </c>
      <c r="O1918" s="26" t="s">
        <v>10501</v>
      </c>
      <c r="P1918" s="26" t="s">
        <v>108</v>
      </c>
      <c r="Q1918" s="27">
        <v>40204</v>
      </c>
      <c r="R1918" s="24"/>
      <c r="S1918" s="24"/>
      <c r="T1918" s="26" t="s">
        <v>224</v>
      </c>
      <c r="U1918" s="24"/>
      <c r="V1918" s="26" t="s">
        <v>15731</v>
      </c>
      <c r="W1918" s="26" t="s">
        <v>113</v>
      </c>
      <c r="X1918" s="26" t="s">
        <v>10470</v>
      </c>
      <c r="Y1918" s="26" t="s">
        <v>10471</v>
      </c>
      <c r="Z1918" s="26" t="s">
        <v>10472</v>
      </c>
      <c r="AA1918" s="24"/>
      <c r="AB1918" s="26" t="s">
        <v>723</v>
      </c>
      <c r="AC1918" s="28">
        <v>500</v>
      </c>
      <c r="AD1918" s="24"/>
      <c r="AE1918" s="24"/>
      <c r="AF1918" s="26" t="s">
        <v>139</v>
      </c>
      <c r="AG1918" s="26" t="s">
        <v>846</v>
      </c>
      <c r="AH1918" s="24"/>
      <c r="AI1918" s="28">
        <v>500</v>
      </c>
      <c r="AJ1918" s="24"/>
      <c r="AK1918" s="24"/>
      <c r="AL1918" s="24"/>
      <c r="AM1918" s="24"/>
      <c r="AN1918" s="24"/>
      <c r="AO1918" s="24"/>
      <c r="AP1918" s="24"/>
      <c r="AQ1918" s="24"/>
      <c r="AR1918" s="24"/>
      <c r="AS1918" s="24"/>
      <c r="AT1918" s="24"/>
      <c r="AU1918" s="24"/>
      <c r="AV1918" s="24"/>
      <c r="AW1918" s="28">
        <v>0</v>
      </c>
      <c r="AX1918" s="26">
        <v>0</v>
      </c>
      <c r="AY1918" s="28">
        <v>0</v>
      </c>
      <c r="AZ1918" s="28">
        <v>0</v>
      </c>
      <c r="BA1918" s="26">
        <v>0</v>
      </c>
      <c r="BB1918" s="24"/>
      <c r="BC1918" s="26" t="s">
        <v>10477</v>
      </c>
      <c r="BD1918" s="24"/>
      <c r="BE1918" s="24"/>
      <c r="BF1918" s="24"/>
      <c r="BG1918" s="24"/>
      <c r="BH1918" s="24"/>
      <c r="BI1918" s="24"/>
      <c r="BJ1918" s="24"/>
      <c r="BK1918" s="24"/>
      <c r="BL1918" s="24"/>
      <c r="BM1918" s="24"/>
      <c r="BN1918" s="24"/>
      <c r="BO1918" s="24"/>
      <c r="BP1918" s="24"/>
      <c r="BQ1918" s="24"/>
      <c r="BR1918" s="26">
        <v>0</v>
      </c>
      <c r="BS1918" s="26">
        <v>0</v>
      </c>
      <c r="BT1918" s="26">
        <v>0</v>
      </c>
      <c r="BU1918" s="26">
        <v>0</v>
      </c>
      <c r="BV1918" s="26">
        <v>0</v>
      </c>
      <c r="BW1918" s="26">
        <v>0</v>
      </c>
      <c r="BX1918" s="26">
        <v>0</v>
      </c>
      <c r="BY1918" s="26">
        <v>0</v>
      </c>
      <c r="BZ1918" s="24"/>
      <c r="CA1918" s="24"/>
      <c r="CB1918" s="24"/>
      <c r="CC1918" s="24"/>
      <c r="CD1918" s="24"/>
      <c r="CE1918" s="24"/>
      <c r="CF1918" s="24"/>
      <c r="CG1918" s="24"/>
      <c r="CH1918" s="24"/>
      <c r="CI1918" s="24"/>
      <c r="CJ1918" s="24"/>
      <c r="CK1918" s="24"/>
      <c r="CL1918" s="24"/>
      <c r="CM1918" s="24"/>
      <c r="CN1918" s="24"/>
      <c r="CO1918" s="24"/>
      <c r="CP1918" s="24"/>
      <c r="CQ1918" s="24"/>
      <c r="CR1918" s="24"/>
      <c r="CS1918" s="24"/>
      <c r="CT1918" s="24"/>
      <c r="CU1918" s="24"/>
      <c r="CV1918" s="24"/>
      <c r="CW1918" s="24"/>
      <c r="CX1918" s="24"/>
      <c r="CY1918" s="24"/>
      <c r="CZ1918" s="24"/>
      <c r="DA1918" s="24"/>
      <c r="DB1918" s="24"/>
      <c r="DC1918" s="24"/>
      <c r="DD1918" s="24"/>
      <c r="DE1918" s="24"/>
      <c r="DF1918" s="26" t="s">
        <v>139</v>
      </c>
      <c r="DG1918" s="26" t="s">
        <v>139</v>
      </c>
      <c r="DH1918" s="26" t="s">
        <v>139</v>
      </c>
      <c r="DI1918" s="26" t="s">
        <v>139</v>
      </c>
      <c r="DJ1918" s="26" t="s">
        <v>139</v>
      </c>
      <c r="DK1918" s="26" t="s">
        <v>139</v>
      </c>
      <c r="DL1918" s="26" t="s">
        <v>139</v>
      </c>
      <c r="DM1918" s="26" t="s">
        <v>139</v>
      </c>
      <c r="DN1918" s="26" t="s">
        <v>139</v>
      </c>
      <c r="DO1918" s="26" t="s">
        <v>139</v>
      </c>
    </row>
    <row r="1919" spans="1:119" ht="20.100000000000001" customHeight="1" x14ac:dyDescent="0.25">
      <c r="A1919" s="29" t="str">
        <f t="shared" si="406"/>
        <v/>
      </c>
      <c r="B1919" s="29" t="str">
        <f t="shared" si="407"/>
        <v>Monduli Pastoralist Development Initiative</v>
      </c>
      <c r="C1919" s="29">
        <f t="shared" si="408"/>
        <v>0</v>
      </c>
      <c r="D1919" s="30" t="str">
        <f t="shared" si="409"/>
        <v>Africa and the Middle East</v>
      </c>
      <c r="E1919" s="30" t="str">
        <f t="shared" si="410"/>
        <v>Monduli, Tanzania</v>
      </c>
      <c r="F1919" s="31">
        <f t="shared" si="411"/>
        <v>0</v>
      </c>
      <c r="G1919" s="31">
        <f t="shared" si="412"/>
        <v>0</v>
      </c>
      <c r="H1919" s="31">
        <f t="shared" si="413"/>
        <v>0</v>
      </c>
      <c r="I1919" s="31">
        <f t="shared" si="414"/>
        <v>0</v>
      </c>
      <c r="J1919" s="31">
        <f t="shared" si="415"/>
        <v>0</v>
      </c>
      <c r="K1919" s="31">
        <f t="shared" si="416"/>
        <v>0</v>
      </c>
      <c r="L1919" s="31">
        <f t="shared" si="417"/>
        <v>0</v>
      </c>
      <c r="M1919" s="31">
        <f t="shared" si="418"/>
        <v>0</v>
      </c>
      <c r="N1919" s="31">
        <f t="shared" si="419"/>
        <v>0</v>
      </c>
      <c r="O1919" s="26" t="s">
        <v>16295</v>
      </c>
      <c r="P1919" s="26" t="s">
        <v>108</v>
      </c>
      <c r="Q1919" s="27">
        <v>42530</v>
      </c>
      <c r="R1919" s="24"/>
      <c r="S1919" s="24"/>
      <c r="T1919" s="26" t="s">
        <v>157</v>
      </c>
      <c r="U1919" s="24"/>
      <c r="V1919" s="26" t="s">
        <v>169</v>
      </c>
      <c r="W1919" s="26" t="s">
        <v>417</v>
      </c>
      <c r="X1919" s="26" t="s">
        <v>10503</v>
      </c>
      <c r="Y1919" s="26" t="s">
        <v>10504</v>
      </c>
      <c r="Z1919" s="24"/>
      <c r="AA1919" s="24"/>
      <c r="AB1919" s="26" t="s">
        <v>15736</v>
      </c>
      <c r="AC1919" s="28">
        <v>500</v>
      </c>
      <c r="AD1919" s="24"/>
      <c r="AE1919" s="24"/>
      <c r="AF1919" s="26" t="s">
        <v>139</v>
      </c>
      <c r="AG1919" s="26" t="s">
        <v>846</v>
      </c>
      <c r="AH1919" s="24"/>
      <c r="AI1919" s="28">
        <v>500</v>
      </c>
      <c r="AJ1919" s="24"/>
      <c r="AK1919" s="24"/>
      <c r="AL1919" s="24"/>
      <c r="AM1919" s="24"/>
      <c r="AN1919" s="24"/>
      <c r="AO1919" s="24"/>
      <c r="AP1919" s="24"/>
      <c r="AQ1919" s="24"/>
      <c r="AR1919" s="24"/>
      <c r="AS1919" s="24"/>
      <c r="AT1919" s="24"/>
      <c r="AU1919" s="24"/>
      <c r="AV1919" s="24"/>
      <c r="AW1919" s="24"/>
      <c r="AX1919" s="24"/>
      <c r="AY1919" s="24"/>
      <c r="AZ1919" s="24"/>
      <c r="BA1919" s="24"/>
      <c r="BB1919" s="24"/>
      <c r="BC1919" s="26" t="s">
        <v>10507</v>
      </c>
      <c r="BD1919" s="24"/>
      <c r="BE1919" s="24"/>
      <c r="BF1919" s="24"/>
      <c r="BG1919" s="24"/>
      <c r="BH1919" s="24"/>
      <c r="BI1919" s="24"/>
      <c r="BJ1919" s="24"/>
      <c r="BK1919" s="24"/>
      <c r="BL1919" s="24"/>
      <c r="BM1919" s="24"/>
      <c r="BN1919" s="24"/>
      <c r="BO1919" s="24"/>
      <c r="BP1919" s="24"/>
      <c r="BQ1919" s="24"/>
      <c r="BR1919" s="24"/>
      <c r="BS1919" s="24"/>
      <c r="BT1919" s="24"/>
      <c r="BU1919" s="24"/>
      <c r="BV1919" s="24"/>
      <c r="BW1919" s="24"/>
      <c r="BX1919" s="24"/>
      <c r="BY1919" s="24"/>
      <c r="BZ1919" s="24"/>
      <c r="CA1919" s="24"/>
      <c r="CB1919" s="24"/>
      <c r="CC1919" s="24"/>
      <c r="CD1919" s="24"/>
      <c r="CE1919" s="24"/>
      <c r="CF1919" s="24"/>
      <c r="CG1919" s="24"/>
      <c r="CH1919" s="24"/>
      <c r="CI1919" s="24"/>
      <c r="CJ1919" s="24"/>
      <c r="CK1919" s="24"/>
      <c r="CL1919" s="24"/>
      <c r="CM1919" s="24"/>
      <c r="CN1919" s="24"/>
      <c r="CO1919" s="24"/>
      <c r="CP1919" s="24"/>
      <c r="CQ1919" s="24"/>
      <c r="CR1919" s="24"/>
      <c r="CS1919" s="24"/>
      <c r="CT1919" s="24"/>
      <c r="CU1919" s="24"/>
      <c r="CV1919" s="24"/>
      <c r="CW1919" s="24"/>
      <c r="CX1919" s="24"/>
      <c r="CY1919" s="24"/>
      <c r="CZ1919" s="24"/>
      <c r="DA1919" s="24"/>
      <c r="DB1919" s="24"/>
      <c r="DC1919" s="24"/>
      <c r="DD1919" s="24"/>
      <c r="DE1919" s="24"/>
      <c r="DF1919" s="26" t="s">
        <v>139</v>
      </c>
      <c r="DG1919" s="26" t="s">
        <v>139</v>
      </c>
      <c r="DH1919" s="26" t="s">
        <v>139</v>
      </c>
      <c r="DI1919" s="26" t="s">
        <v>139</v>
      </c>
      <c r="DJ1919" s="26" t="s">
        <v>139</v>
      </c>
      <c r="DK1919" s="26" t="s">
        <v>139</v>
      </c>
      <c r="DL1919" s="26" t="s">
        <v>139</v>
      </c>
      <c r="DM1919" s="26" t="s">
        <v>139</v>
      </c>
      <c r="DN1919" s="26" t="s">
        <v>139</v>
      </c>
      <c r="DO1919" s="26" t="s">
        <v>139</v>
      </c>
    </row>
    <row r="1920" spans="1:119" ht="20.100000000000001" customHeight="1" x14ac:dyDescent="0.25">
      <c r="A1920" s="29" t="str">
        <f t="shared" si="406"/>
        <v/>
      </c>
      <c r="B1920" s="29" t="str">
        <f t="shared" si="407"/>
        <v>Monduli Pastoralist Development Initiative</v>
      </c>
      <c r="C1920" s="29">
        <f t="shared" si="408"/>
        <v>0</v>
      </c>
      <c r="D1920" s="30" t="str">
        <f t="shared" si="409"/>
        <v>Africa and the Middle East</v>
      </c>
      <c r="E1920" s="30" t="str">
        <f t="shared" si="410"/>
        <v>Monduli, Tanzania</v>
      </c>
      <c r="F1920" s="31">
        <f t="shared" si="411"/>
        <v>0</v>
      </c>
      <c r="G1920" s="31">
        <f t="shared" si="412"/>
        <v>0</v>
      </c>
      <c r="H1920" s="31">
        <f t="shared" si="413"/>
        <v>0</v>
      </c>
      <c r="I1920" s="31">
        <f t="shared" si="414"/>
        <v>0</v>
      </c>
      <c r="J1920" s="31">
        <f t="shared" si="415"/>
        <v>0</v>
      </c>
      <c r="K1920" s="31">
        <f t="shared" si="416"/>
        <v>0</v>
      </c>
      <c r="L1920" s="31">
        <f t="shared" si="417"/>
        <v>0</v>
      </c>
      <c r="M1920" s="31">
        <f t="shared" si="418"/>
        <v>0</v>
      </c>
      <c r="N1920" s="31">
        <f t="shared" si="419"/>
        <v>0</v>
      </c>
      <c r="O1920" s="26" t="s">
        <v>16296</v>
      </c>
      <c r="P1920" s="26" t="s">
        <v>108</v>
      </c>
      <c r="Q1920" s="27">
        <v>41773</v>
      </c>
      <c r="R1920" s="24"/>
      <c r="S1920" s="24"/>
      <c r="T1920" s="26" t="s">
        <v>194</v>
      </c>
      <c r="U1920" s="24"/>
      <c r="V1920" s="26" t="s">
        <v>169</v>
      </c>
      <c r="W1920" s="26" t="s">
        <v>417</v>
      </c>
      <c r="X1920" s="26" t="s">
        <v>10503</v>
      </c>
      <c r="Y1920" s="26" t="s">
        <v>10504</v>
      </c>
      <c r="Z1920" s="24"/>
      <c r="AA1920" s="24"/>
      <c r="AB1920" s="26" t="s">
        <v>15736</v>
      </c>
      <c r="AC1920" s="28">
        <v>1200</v>
      </c>
      <c r="AD1920" s="24"/>
      <c r="AE1920" s="24"/>
      <c r="AF1920" s="26" t="s">
        <v>139</v>
      </c>
      <c r="AG1920" s="26" t="s">
        <v>846</v>
      </c>
      <c r="AH1920" s="24"/>
      <c r="AI1920" s="28">
        <v>1173</v>
      </c>
      <c r="AJ1920" s="24"/>
      <c r="AK1920" s="24"/>
      <c r="AL1920" s="24"/>
      <c r="AM1920" s="24"/>
      <c r="AN1920" s="24"/>
      <c r="AO1920" s="24"/>
      <c r="AP1920" s="24"/>
      <c r="AQ1920" s="24"/>
      <c r="AR1920" s="24"/>
      <c r="AS1920" s="24"/>
      <c r="AT1920" s="24"/>
      <c r="AU1920" s="24"/>
      <c r="AV1920" s="24"/>
      <c r="AW1920" s="24"/>
      <c r="AX1920" s="24"/>
      <c r="AY1920" s="24"/>
      <c r="AZ1920" s="24"/>
      <c r="BA1920" s="24"/>
      <c r="BB1920" s="24"/>
      <c r="BC1920" s="26" t="s">
        <v>10507</v>
      </c>
      <c r="BD1920" s="24"/>
      <c r="BE1920" s="24"/>
      <c r="BF1920" s="24"/>
      <c r="BG1920" s="24"/>
      <c r="BH1920" s="24"/>
      <c r="BI1920" s="24"/>
      <c r="BJ1920" s="24"/>
      <c r="BK1920" s="24"/>
      <c r="BL1920" s="24"/>
      <c r="BM1920" s="24"/>
      <c r="BN1920" s="24"/>
      <c r="BO1920" s="24"/>
      <c r="BP1920" s="24"/>
      <c r="BQ1920" s="24"/>
      <c r="BR1920" s="24"/>
      <c r="BS1920" s="24"/>
      <c r="BT1920" s="24"/>
      <c r="BU1920" s="24"/>
      <c r="BV1920" s="24"/>
      <c r="BW1920" s="24"/>
      <c r="BX1920" s="24"/>
      <c r="BY1920" s="24"/>
      <c r="BZ1920" s="24"/>
      <c r="CA1920" s="24"/>
      <c r="CB1920" s="24"/>
      <c r="CC1920" s="24"/>
      <c r="CD1920" s="24"/>
      <c r="CE1920" s="24"/>
      <c r="CF1920" s="24"/>
      <c r="CG1920" s="24"/>
      <c r="CH1920" s="24"/>
      <c r="CI1920" s="24"/>
      <c r="CJ1920" s="24"/>
      <c r="CK1920" s="24"/>
      <c r="CL1920" s="24"/>
      <c r="CM1920" s="24"/>
      <c r="CN1920" s="24"/>
      <c r="CO1920" s="24"/>
      <c r="CP1920" s="24"/>
      <c r="CQ1920" s="24"/>
      <c r="CR1920" s="24"/>
      <c r="CS1920" s="24"/>
      <c r="CT1920" s="24"/>
      <c r="CU1920" s="24"/>
      <c r="CV1920" s="24"/>
      <c r="CW1920" s="24"/>
      <c r="CX1920" s="24"/>
      <c r="CY1920" s="24"/>
      <c r="CZ1920" s="24"/>
      <c r="DA1920" s="24"/>
      <c r="DB1920" s="24"/>
      <c r="DC1920" s="24"/>
      <c r="DD1920" s="24"/>
      <c r="DE1920" s="24"/>
      <c r="DF1920" s="26" t="s">
        <v>139</v>
      </c>
      <c r="DG1920" s="26" t="s">
        <v>139</v>
      </c>
      <c r="DH1920" s="26" t="s">
        <v>139</v>
      </c>
      <c r="DI1920" s="26" t="s">
        <v>139</v>
      </c>
      <c r="DJ1920" s="26" t="s">
        <v>139</v>
      </c>
      <c r="DK1920" s="26" t="s">
        <v>139</v>
      </c>
      <c r="DL1920" s="26" t="s">
        <v>139</v>
      </c>
      <c r="DM1920" s="26" t="s">
        <v>139</v>
      </c>
      <c r="DN1920" s="26" t="s">
        <v>139</v>
      </c>
      <c r="DO1920" s="26" t="s">
        <v>139</v>
      </c>
    </row>
    <row r="1921" spans="1:119" ht="20.100000000000001" customHeight="1" x14ac:dyDescent="0.25">
      <c r="A1921" s="29" t="str">
        <f t="shared" si="406"/>
        <v/>
      </c>
      <c r="B1921" s="29" t="str">
        <f t="shared" si="407"/>
        <v>Monduli Pastoralist Development Initiative</v>
      </c>
      <c r="C1921" s="29">
        <f t="shared" si="408"/>
        <v>0</v>
      </c>
      <c r="D1921" s="30" t="str">
        <f t="shared" si="409"/>
        <v>Africa and the Middle East</v>
      </c>
      <c r="E1921" s="30" t="str">
        <f t="shared" si="410"/>
        <v>Monduli, Tanzania</v>
      </c>
      <c r="F1921" s="31">
        <f t="shared" si="411"/>
        <v>0</v>
      </c>
      <c r="G1921" s="31">
        <f t="shared" si="412"/>
        <v>0</v>
      </c>
      <c r="H1921" s="31">
        <f t="shared" si="413"/>
        <v>0</v>
      </c>
      <c r="I1921" s="31">
        <f t="shared" si="414"/>
        <v>0</v>
      </c>
      <c r="J1921" s="31">
        <f t="shared" si="415"/>
        <v>0</v>
      </c>
      <c r="K1921" s="31">
        <f t="shared" si="416"/>
        <v>0</v>
      </c>
      <c r="L1921" s="31">
        <f t="shared" si="417"/>
        <v>0</v>
      </c>
      <c r="M1921" s="31">
        <f t="shared" si="418"/>
        <v>0</v>
      </c>
      <c r="N1921" s="31">
        <f t="shared" si="419"/>
        <v>0</v>
      </c>
      <c r="O1921" s="26" t="s">
        <v>10502</v>
      </c>
      <c r="P1921" s="26" t="s">
        <v>108</v>
      </c>
      <c r="Q1921" s="27">
        <v>41317</v>
      </c>
      <c r="R1921" s="26" t="s">
        <v>305</v>
      </c>
      <c r="S1921" s="24"/>
      <c r="T1921" s="26" t="s">
        <v>207</v>
      </c>
      <c r="U1921" s="26" t="s">
        <v>112</v>
      </c>
      <c r="V1921" s="26" t="s">
        <v>169</v>
      </c>
      <c r="W1921" s="26" t="s">
        <v>417</v>
      </c>
      <c r="X1921" s="26" t="s">
        <v>10503</v>
      </c>
      <c r="Y1921" s="26" t="s">
        <v>10504</v>
      </c>
      <c r="Z1921" s="24"/>
      <c r="AA1921" s="24"/>
      <c r="AB1921" s="26" t="s">
        <v>228</v>
      </c>
      <c r="AC1921" s="28">
        <v>30000</v>
      </c>
      <c r="AD1921" s="24"/>
      <c r="AE1921" s="24"/>
      <c r="AF1921" s="26" t="s">
        <v>139</v>
      </c>
      <c r="AG1921" s="26" t="s">
        <v>846</v>
      </c>
      <c r="AH1921" s="24"/>
      <c r="AI1921" s="28">
        <v>0</v>
      </c>
      <c r="AJ1921" s="24"/>
      <c r="AK1921" s="24"/>
      <c r="AL1921" s="24"/>
      <c r="AM1921" s="26" t="s">
        <v>10505</v>
      </c>
      <c r="AN1921" s="26" t="s">
        <v>10506</v>
      </c>
      <c r="AO1921" s="24"/>
      <c r="AP1921" s="24"/>
      <c r="AQ1921" s="24"/>
      <c r="AR1921" s="24"/>
      <c r="AS1921" s="24"/>
      <c r="AT1921" s="24"/>
      <c r="AU1921" s="24"/>
      <c r="AV1921" s="24"/>
      <c r="AW1921" s="28">
        <v>141429</v>
      </c>
      <c r="AX1921" s="26">
        <v>3100</v>
      </c>
      <c r="AY1921" s="28">
        <v>0</v>
      </c>
      <c r="AZ1921" s="28">
        <v>0</v>
      </c>
      <c r="BA1921" s="26">
        <v>0</v>
      </c>
      <c r="BB1921" s="24"/>
      <c r="BC1921" s="26" t="s">
        <v>10507</v>
      </c>
      <c r="BD1921" s="24"/>
      <c r="BE1921" s="24"/>
      <c r="BF1921" s="24"/>
      <c r="BG1921" s="24"/>
      <c r="BH1921" s="24"/>
      <c r="BI1921" s="24"/>
      <c r="BJ1921" s="24"/>
      <c r="BK1921" s="24"/>
      <c r="BL1921" s="24"/>
      <c r="BM1921" s="24"/>
      <c r="BN1921" s="24"/>
      <c r="BO1921" s="24"/>
      <c r="BP1921" s="24"/>
      <c r="BQ1921" s="24"/>
      <c r="BR1921" s="26">
        <v>0</v>
      </c>
      <c r="BS1921" s="26">
        <v>0</v>
      </c>
      <c r="BT1921" s="26">
        <v>0</v>
      </c>
      <c r="BU1921" s="26">
        <v>0</v>
      </c>
      <c r="BV1921" s="26">
        <v>0</v>
      </c>
      <c r="BW1921" s="26">
        <v>0</v>
      </c>
      <c r="BX1921" s="26">
        <v>0</v>
      </c>
      <c r="BY1921" s="26">
        <v>0</v>
      </c>
      <c r="BZ1921" s="24"/>
      <c r="CA1921" s="24"/>
      <c r="CB1921" s="24"/>
      <c r="CC1921" s="24"/>
      <c r="CD1921" s="24"/>
      <c r="CE1921" s="24"/>
      <c r="CF1921" s="24"/>
      <c r="CG1921" s="24"/>
      <c r="CH1921" s="24"/>
      <c r="CI1921" s="24"/>
      <c r="CJ1921" s="24"/>
      <c r="CK1921" s="24"/>
      <c r="CL1921" s="24"/>
      <c r="CM1921" s="24"/>
      <c r="CN1921" s="24"/>
      <c r="CO1921" s="24"/>
      <c r="CP1921" s="24"/>
      <c r="CQ1921" s="24"/>
      <c r="CR1921" s="24"/>
      <c r="CS1921" s="24"/>
      <c r="CT1921" s="24"/>
      <c r="CU1921" s="24"/>
      <c r="CV1921" s="24"/>
      <c r="CW1921" s="24"/>
      <c r="CX1921" s="24"/>
      <c r="CY1921" s="24"/>
      <c r="CZ1921" s="24"/>
      <c r="DA1921" s="24"/>
      <c r="DB1921" s="24"/>
      <c r="DC1921" s="24"/>
      <c r="DD1921" s="24"/>
      <c r="DE1921" s="24"/>
      <c r="DF1921" s="26" t="s">
        <v>139</v>
      </c>
      <c r="DG1921" s="26" t="s">
        <v>139</v>
      </c>
      <c r="DH1921" s="26" t="s">
        <v>139</v>
      </c>
      <c r="DI1921" s="26" t="s">
        <v>139</v>
      </c>
      <c r="DJ1921" s="26" t="s">
        <v>139</v>
      </c>
      <c r="DK1921" s="26" t="s">
        <v>139</v>
      </c>
      <c r="DL1921" s="26" t="s">
        <v>139</v>
      </c>
      <c r="DM1921" s="26" t="s">
        <v>139</v>
      </c>
      <c r="DN1921" s="26" t="s">
        <v>139</v>
      </c>
      <c r="DO1921" s="26" t="s">
        <v>139</v>
      </c>
    </row>
    <row r="1922" spans="1:119" ht="20.100000000000001" customHeight="1" x14ac:dyDescent="0.25">
      <c r="A1922" s="29" t="str">
        <f t="shared" si="406"/>
        <v>Monduli Pastoralist Development Initiative7</v>
      </c>
      <c r="B1922" s="29" t="str">
        <f t="shared" si="407"/>
        <v>Monduli Pastoralist Development Initiative</v>
      </c>
      <c r="C1922" s="29">
        <f t="shared" si="408"/>
        <v>7</v>
      </c>
      <c r="D1922" s="30" t="str">
        <f t="shared" si="409"/>
        <v>Africa and the Middle East</v>
      </c>
      <c r="E1922" s="30" t="str">
        <f t="shared" si="410"/>
        <v>Monduli, Tanzania</v>
      </c>
      <c r="F1922" s="31">
        <f t="shared" si="411"/>
        <v>4</v>
      </c>
      <c r="G1922" s="31">
        <f t="shared" si="412"/>
        <v>3</v>
      </c>
      <c r="H1922" s="31">
        <f t="shared" si="413"/>
        <v>3</v>
      </c>
      <c r="I1922" s="31">
        <f t="shared" si="414"/>
        <v>3</v>
      </c>
      <c r="J1922" s="31">
        <f t="shared" si="415"/>
        <v>3</v>
      </c>
      <c r="K1922" s="31">
        <f t="shared" si="416"/>
        <v>3</v>
      </c>
      <c r="L1922" s="31">
        <f t="shared" si="417"/>
        <v>3</v>
      </c>
      <c r="M1922" s="31">
        <f t="shared" si="418"/>
        <v>2</v>
      </c>
      <c r="N1922" s="31">
        <f t="shared" si="419"/>
        <v>3</v>
      </c>
      <c r="O1922" s="26" t="s">
        <v>10508</v>
      </c>
      <c r="P1922" s="26" t="s">
        <v>108</v>
      </c>
      <c r="Q1922" s="27">
        <v>41400</v>
      </c>
      <c r="R1922" s="26" t="s">
        <v>305</v>
      </c>
      <c r="S1922" s="26" t="s">
        <v>206</v>
      </c>
      <c r="T1922" s="26" t="s">
        <v>207</v>
      </c>
      <c r="U1922" s="26" t="s">
        <v>112</v>
      </c>
      <c r="V1922" s="26" t="s">
        <v>169</v>
      </c>
      <c r="W1922" s="26" t="s">
        <v>417</v>
      </c>
      <c r="X1922" s="26" t="s">
        <v>10503</v>
      </c>
      <c r="Y1922" s="26" t="s">
        <v>10504</v>
      </c>
      <c r="Z1922" s="24"/>
      <c r="AA1922" s="24"/>
      <c r="AB1922" s="26" t="s">
        <v>117</v>
      </c>
      <c r="AC1922" s="28">
        <v>17000</v>
      </c>
      <c r="AD1922" s="24"/>
      <c r="AE1922" s="24"/>
      <c r="AF1922" s="26" t="s">
        <v>139</v>
      </c>
      <c r="AG1922" s="26" t="s">
        <v>846</v>
      </c>
      <c r="AH1922" s="26" t="s">
        <v>235</v>
      </c>
      <c r="AI1922" s="28">
        <v>17000</v>
      </c>
      <c r="AJ1922" s="26" t="s">
        <v>10509</v>
      </c>
      <c r="AK1922" s="26" t="s">
        <v>10510</v>
      </c>
      <c r="AL1922" s="26" t="s">
        <v>10511</v>
      </c>
      <c r="AM1922" s="24"/>
      <c r="AN1922" s="24"/>
      <c r="AO1922" s="24"/>
      <c r="AP1922" s="24"/>
      <c r="AQ1922" s="24"/>
      <c r="AR1922" s="26" t="s">
        <v>10512</v>
      </c>
      <c r="AS1922" s="24"/>
      <c r="AT1922" s="24"/>
      <c r="AU1922" s="24"/>
      <c r="AV1922" s="24"/>
      <c r="AW1922" s="28">
        <v>141500</v>
      </c>
      <c r="AX1922" s="26">
        <v>3205</v>
      </c>
      <c r="AY1922" s="28">
        <v>4500</v>
      </c>
      <c r="AZ1922" s="28">
        <v>3205</v>
      </c>
      <c r="BA1922" s="26">
        <v>0</v>
      </c>
      <c r="BB1922" s="26" t="s">
        <v>241</v>
      </c>
      <c r="BC1922" s="26" t="s">
        <v>10507</v>
      </c>
      <c r="BD1922" s="26" t="s">
        <v>125</v>
      </c>
      <c r="BE1922" s="24"/>
      <c r="BF1922" s="26" t="s">
        <v>10513</v>
      </c>
      <c r="BG1922" s="26" t="s">
        <v>191</v>
      </c>
      <c r="BH1922" s="26" t="s">
        <v>10514</v>
      </c>
      <c r="BI1922" s="26" t="s">
        <v>2765</v>
      </c>
      <c r="BJ1922" s="26" t="s">
        <v>10515</v>
      </c>
      <c r="BK1922" s="26" t="s">
        <v>1028</v>
      </c>
      <c r="BL1922" s="24"/>
      <c r="BM1922" s="24"/>
      <c r="BN1922" s="24"/>
      <c r="BO1922" s="24"/>
      <c r="BP1922" s="24"/>
      <c r="BQ1922" s="24"/>
      <c r="BR1922" s="26">
        <v>4</v>
      </c>
      <c r="BS1922" s="26">
        <v>3</v>
      </c>
      <c r="BT1922" s="26">
        <v>3</v>
      </c>
      <c r="BU1922" s="26">
        <v>3</v>
      </c>
      <c r="BV1922" s="26">
        <v>3</v>
      </c>
      <c r="BW1922" s="26">
        <v>3</v>
      </c>
      <c r="BX1922" s="26">
        <v>3</v>
      </c>
      <c r="BY1922" s="26">
        <v>2</v>
      </c>
      <c r="BZ1922" s="24"/>
      <c r="CA1922" s="24"/>
      <c r="CB1922" s="24"/>
      <c r="CC1922" s="24"/>
      <c r="CD1922" s="24"/>
      <c r="CE1922" s="24"/>
      <c r="CF1922" s="24"/>
      <c r="CG1922" s="24"/>
      <c r="CH1922" s="24"/>
      <c r="CI1922" s="24"/>
      <c r="CJ1922" s="24"/>
      <c r="CK1922" s="24"/>
      <c r="CL1922" s="24"/>
      <c r="CM1922" s="24"/>
      <c r="CN1922" s="24"/>
      <c r="CO1922" s="24"/>
      <c r="CP1922" s="24"/>
      <c r="CQ1922" s="24"/>
      <c r="CR1922" s="24"/>
      <c r="CS1922" s="24"/>
      <c r="CT1922" s="24"/>
      <c r="CU1922" s="24"/>
      <c r="CV1922" s="24"/>
      <c r="CW1922" s="24"/>
      <c r="CX1922" s="24"/>
      <c r="CY1922" s="24"/>
      <c r="CZ1922" s="24"/>
      <c r="DA1922" s="24"/>
      <c r="DB1922" s="24"/>
      <c r="DC1922" s="24"/>
      <c r="DD1922" s="24"/>
      <c r="DE1922" s="24"/>
      <c r="DF1922" s="26" t="s">
        <v>139</v>
      </c>
      <c r="DG1922" s="26" t="s">
        <v>139</v>
      </c>
      <c r="DH1922" s="26" t="s">
        <v>139</v>
      </c>
      <c r="DI1922" s="26" t="s">
        <v>139</v>
      </c>
      <c r="DJ1922" s="26" t="s">
        <v>139</v>
      </c>
      <c r="DK1922" s="26" t="s">
        <v>139</v>
      </c>
      <c r="DL1922" s="26" t="s">
        <v>139</v>
      </c>
      <c r="DM1922" s="26" t="s">
        <v>139</v>
      </c>
      <c r="DN1922" s="26" t="s">
        <v>139</v>
      </c>
      <c r="DO1922" s="26" t="s">
        <v>120</v>
      </c>
    </row>
    <row r="1923" spans="1:119" ht="20.100000000000001" customHeight="1" x14ac:dyDescent="0.25">
      <c r="A1923" s="29" t="str">
        <f t="shared" ref="A1923:A1986" si="420">IFERROR(IF(C1923=0,NA(),B1923&amp;C1923),"")</f>
        <v>Monduli Pastoralist Development Initiative6</v>
      </c>
      <c r="B1923" s="29" t="str">
        <f t="shared" ref="B1923:B1986" si="421">IFERROR(IF(AA1923=0,Y1923&amp;IF(Z1923=0,""," ("&amp;Z1923&amp;")"),AA1923&amp;IF(Z1923=0,""," ("&amp;Z1923&amp;")")),"")</f>
        <v>Monduli Pastoralist Development Initiative</v>
      </c>
      <c r="C1923" s="29">
        <f t="shared" ref="C1923:C1986" si="422">IFERROR(_xlfn.NUMBERVALUE(RIGHT(AH1923,1)),"")</f>
        <v>6</v>
      </c>
      <c r="D1923" s="30" t="str">
        <f t="shared" ref="D1923:D1986" si="423">IFERROR(IF(OR(V1923="Sub-Saharan Africa",V1923="Middle East &amp; North Africa"),"Africa and the Middle East",IF(V1923="Europe &amp; Central Asia","Europe and Eurasia",IF(V1923="East Asia &amp; Pacific","East and Southeast Asia",V1923))),"")</f>
        <v>Africa and the Middle East</v>
      </c>
      <c r="E1923" s="30" t="str">
        <f t="shared" ref="E1923:E1986" si="424">IFERROR(IF(X1923=0,W1923,X1923&amp;", "&amp;W1923),"")</f>
        <v>Monduli, Tanzania</v>
      </c>
      <c r="F1923" s="31">
        <f t="shared" ref="F1923:F1986" si="425">IFERROR(IF(AND(BZ1923+CA1923+CB1923+CC1923&gt;=4,BZ1923+CA1923+CB1923+CC1923&lt;=6),1,IF(AND(BZ1923+CA1923+CB1923+CC1923&gt;=7,BZ1923+CA1923+CB1923+CC1923&lt;=10),2,IF(AND(BZ1923+CA1923+CB1923+CC1923&gt;=11,BZ1923+CA1923+CB1923+CC1923&lt;=14),3,IF(AND(BZ1923+CA1923+CB1923+CC1923&gt;=15,BZ1923+CA1923+CB1923+CC1923&lt;=18),4,IF(AND(BZ1923+CA1923+CB1923+CC1923&gt;=19,BZ1923+CA1923+CB1923+CC1923&lt;=20),5,BR1923))))),"")</f>
        <v>3</v>
      </c>
      <c r="G1923" s="31">
        <f t="shared" ref="G1923:G1986" si="426">IFERROR(IF(AND(CD1923+CE1923+CF1923+CG1923&gt;=4,CD1923+CE1923+CF1923+CG1923&lt;=6),1,IF(AND(CD1923+CE1923+CF1923+CG1923&gt;=7,CD1923+CE1923+CF1923+CG1923&lt;=10),2,IF(AND(CD1923+CE1923+CF1923+CG1923&gt;=11,CD1923+CE1923+CF1923+CG1923&lt;=14),3,IF(AND(CD1923+CE1923+CF1923+CG1923&gt;=15,CD1923+CE1923+CF1923+CG1923&lt;=18),4,IF(AND(CD1923+CE1923+CF1923+CG1923&gt;=19,CD1923+CE1923+CF1923+CG1923&lt;=20),5,BS1923))))),"")</f>
        <v>2</v>
      </c>
      <c r="H1923" s="31">
        <f t="shared" ref="H1923:H1986" si="427">IFERROR(IF(AND(CH1923+CI1923+CJ1923+CK1923&gt;=4,CH1923+CI1923+CJ1923+CK1923&lt;=6),1,IF(AND(CH1923+CI1923+CJ1923+CK1923&gt;=7,CH1923+CI1923+CJ1923+CK1923&lt;=10),2,IF(AND(CH1923+CI1923+CJ1923+CK1923&gt;=11,CH1923+CI1923+CJ1923+CK1923&lt;=14),3,IF(AND(CH1923+CI1923+CJ1923+CK1923&gt;=15,CH1923+CI1923+CJ1923+CK1923&lt;=18),4,IF(AND(CH1923+CI1923+CJ1923+CK1923&gt;=19,CH1923+CI1923+CJ1923+CK1923&lt;=20),5,BT1923))))),"")</f>
        <v>2</v>
      </c>
      <c r="I1923" s="31">
        <f t="shared" ref="I1923:I1986" si="428">IFERROR(IF(AND(CL1923+CM1923+CN1923+CO1923&gt;=4,CL1923+CM1923+CN1923+CO1923&lt;=6),1,IF(AND(CL1923+CM1923+CN1923+CO1923&gt;=7,CL1923+CM1923+CN1923+CO1923&lt;=10),2,IF(AND(CL1923+CM1923+CN1923+CO1923&gt;=11,CL1923+CM1923+CN1923+CO1923&lt;=14),3,IF(AND(CL1923+CM1923+CN1923+CO1923&gt;=15,CL1923+CM1923+CN1923+CO1923&lt;=18),4,IF(AND(CL1923+CM1923+CN1923+CO1923&gt;=19,CL1923+CM1923+CN1923+CO1923&lt;=20),5,BU1923))))),"")</f>
        <v>3</v>
      </c>
      <c r="J1923" s="31">
        <f t="shared" ref="J1923:J1986" si="429">IFERROR(IF(AND(CP1923+CQ1923+CR1923+CS1923&gt;=4,CP1923+CQ1923+CR1923+CS1923&lt;=6),1,IF(AND(CP1923+CQ1923+CR1923+CS1923&gt;=7,CP1923+CQ1923+CR1923+CS1923&lt;=10),2,IF(AND(CP1923+CQ1923+CR1923+CS1923&gt;=11,CP1923+CQ1923+CR1923+CS1923&lt;=14),3,IF(AND(CP1923+CQ1923+CR1923+CS1923&gt;=15,CP1923+CQ1923+CR1923+CS1923&lt;=18),4,IF(AND(CP1923+CQ1923+CR1923+CS1923&gt;=19,CP1923+CQ1923+CR1923+CS1923&lt;=20),5,BV1923))))),"")</f>
        <v>4</v>
      </c>
      <c r="K1923" s="31">
        <f t="shared" ref="K1923:K1986" si="430">IFERROR(IF(AND(CT1923+CU1923+CV1923+CW1923&gt;=4,CT1923+CU1923+CV1923+CW1923&lt;=6),1,IF(AND(CT1923+CU1923+CV1923+CW1923&gt;=7,CT1923+CU1923+CV1923+CW1923&lt;=10),2,IF(AND(CT1923+CU1923+CV1923+CW1923&gt;=11,CT1923+CU1923+CV1923+CW1923&lt;=14),3,IF(AND(CT1923+CU1923+CV1923+CW1923&gt;=15,CT1923+CU1923+CV1923+CW1923&lt;=18),4,IF(AND(CT1923+CU1923+CV1923+CW1923&gt;=19,CT1923+CU1923+CV1923+CW1923&lt;=20),5,BW1923))))),"")</f>
        <v>3</v>
      </c>
      <c r="L1923" s="31">
        <f t="shared" ref="L1923:L1986" si="431">IFERROR(IF(AND(CX1923+CY1923+CZ1923+DA1923&gt;=4,CX1923+CY1923+CZ1923+DA1923&lt;=6),1,IF(AND(CX1923+CY1923+CZ1923+DA1923&gt;=7,CX1923+CY1923+CZ1923+DA1923&lt;=10),2,IF(AND(CX1923+CY1923+CZ1923+DA1923&gt;=11,CX1923+CY1923+CZ1923+DA1923&lt;=14),3,IF(AND(CX1923+CY1923+CZ1923+DA1923&gt;=15,CX1923+CY1923+CZ1923+DA1923&lt;=18),4,IF(AND(CX1923+CY1923+CZ1923+DA1923&gt;=19,CX1923+CY1923+CZ1923+DA1923&lt;=20),5,BX1923))))),"")</f>
        <v>4</v>
      </c>
      <c r="M1923" s="31">
        <f t="shared" ref="M1923:M1986" si="432">IFERROR(IF(AND(DB1923+DC1923+DD1923+DE1923&gt;=4,DB1923+DC1923+DD1923+DE1923&lt;=6),1,IF(AND(DB1923+DC1923+DD1923+DE1923&gt;=7,DB1923+DC1923+DD1923+DE1923&lt;=10),2,IF(AND(DB1923+DC1923+DD1923+DE1923&gt;=11,DB1923+DC1923+DD1923+DE1923&lt;=14),3,IF(AND(DB1923+DC1923+DD1923+DE1923&gt;=15,DB1923+DC1923+DD1923+DE1923&lt;=18),4,IF(AND(DB1923+DC1923+DD1923+DE1923&gt;=19,DB1923+DC1923+DD1923+DE1923&lt;=20),5,BY1923))))),"")</f>
        <v>2</v>
      </c>
      <c r="N1923" s="31">
        <f t="shared" ref="N1923:N1986" si="433">IFERROR(ROUND(AVERAGE(F1923:M1923),1),"")</f>
        <v>2.9</v>
      </c>
      <c r="O1923" s="26" t="s">
        <v>10516</v>
      </c>
      <c r="P1923" s="26" t="s">
        <v>108</v>
      </c>
      <c r="Q1923" s="27">
        <v>41038</v>
      </c>
      <c r="R1923" s="26" t="s">
        <v>166</v>
      </c>
      <c r="S1923" s="26" t="s">
        <v>217</v>
      </c>
      <c r="T1923" s="26" t="s">
        <v>175</v>
      </c>
      <c r="U1923" s="26" t="s">
        <v>112</v>
      </c>
      <c r="V1923" s="26" t="s">
        <v>169</v>
      </c>
      <c r="W1923" s="26" t="s">
        <v>417</v>
      </c>
      <c r="X1923" s="26" t="s">
        <v>10503</v>
      </c>
      <c r="Y1923" s="26" t="s">
        <v>10504</v>
      </c>
      <c r="Z1923" s="24"/>
      <c r="AA1923" s="24"/>
      <c r="AB1923" s="26" t="s">
        <v>117</v>
      </c>
      <c r="AC1923" s="28">
        <v>17000</v>
      </c>
      <c r="AD1923" s="24"/>
      <c r="AE1923" s="24"/>
      <c r="AF1923" s="26" t="s">
        <v>139</v>
      </c>
      <c r="AG1923" s="26" t="s">
        <v>846</v>
      </c>
      <c r="AH1923" s="26" t="s">
        <v>250</v>
      </c>
      <c r="AI1923" s="28">
        <v>17000</v>
      </c>
      <c r="AJ1923" s="24"/>
      <c r="AK1923" s="26" t="s">
        <v>10517</v>
      </c>
      <c r="AL1923" s="26" t="s">
        <v>10518</v>
      </c>
      <c r="AM1923" s="26" t="s">
        <v>10519</v>
      </c>
      <c r="AN1923" s="26" t="s">
        <v>10520</v>
      </c>
      <c r="AO1923" s="26" t="s">
        <v>10521</v>
      </c>
      <c r="AP1923" s="24"/>
      <c r="AQ1923" s="24"/>
      <c r="AR1923" s="24"/>
      <c r="AS1923" s="24"/>
      <c r="AT1923" s="24"/>
      <c r="AU1923" s="24"/>
      <c r="AV1923" s="24"/>
      <c r="AW1923" s="28">
        <v>141429</v>
      </c>
      <c r="AX1923" s="26">
        <v>3000</v>
      </c>
      <c r="AY1923" s="28">
        <v>2600</v>
      </c>
      <c r="AZ1923" s="28">
        <v>2500</v>
      </c>
      <c r="BA1923" s="26">
        <v>0</v>
      </c>
      <c r="BB1923" s="26" t="s">
        <v>241</v>
      </c>
      <c r="BC1923" s="26" t="s">
        <v>10507</v>
      </c>
      <c r="BD1923" s="26" t="s">
        <v>125</v>
      </c>
      <c r="BE1923" s="24"/>
      <c r="BF1923" s="26" t="s">
        <v>10513</v>
      </c>
      <c r="BG1923" s="26" t="s">
        <v>191</v>
      </c>
      <c r="BH1923" s="26" t="s">
        <v>4732</v>
      </c>
      <c r="BI1923" s="26" t="s">
        <v>367</v>
      </c>
      <c r="BJ1923" s="26" t="s">
        <v>10522</v>
      </c>
      <c r="BK1923" s="26" t="s">
        <v>191</v>
      </c>
      <c r="BL1923" s="24"/>
      <c r="BM1923" s="24"/>
      <c r="BN1923" s="24"/>
      <c r="BO1923" s="24"/>
      <c r="BP1923" s="24"/>
      <c r="BQ1923" s="24"/>
      <c r="BR1923" s="26">
        <v>3</v>
      </c>
      <c r="BS1923" s="26">
        <v>2</v>
      </c>
      <c r="BT1923" s="26">
        <v>2</v>
      </c>
      <c r="BU1923" s="26">
        <v>3</v>
      </c>
      <c r="BV1923" s="26">
        <v>4</v>
      </c>
      <c r="BW1923" s="26">
        <v>3</v>
      </c>
      <c r="BX1923" s="26">
        <v>4</v>
      </c>
      <c r="BY1923" s="26">
        <v>2</v>
      </c>
      <c r="BZ1923" s="24"/>
      <c r="CA1923" s="24"/>
      <c r="CB1923" s="24"/>
      <c r="CC1923" s="24"/>
      <c r="CD1923" s="24"/>
      <c r="CE1923" s="24"/>
      <c r="CF1923" s="24"/>
      <c r="CG1923" s="24"/>
      <c r="CH1923" s="24"/>
      <c r="CI1923" s="24"/>
      <c r="CJ1923" s="24"/>
      <c r="CK1923" s="24"/>
      <c r="CL1923" s="24"/>
      <c r="CM1923" s="24"/>
      <c r="CN1923" s="24"/>
      <c r="CO1923" s="24"/>
      <c r="CP1923" s="24"/>
      <c r="CQ1923" s="24"/>
      <c r="CR1923" s="24"/>
      <c r="CS1923" s="24"/>
      <c r="CT1923" s="24"/>
      <c r="CU1923" s="24"/>
      <c r="CV1923" s="24"/>
      <c r="CW1923" s="24"/>
      <c r="CX1923" s="24"/>
      <c r="CY1923" s="24"/>
      <c r="CZ1923" s="24"/>
      <c r="DA1923" s="24"/>
      <c r="DB1923" s="24"/>
      <c r="DC1923" s="24"/>
      <c r="DD1923" s="24"/>
      <c r="DE1923" s="24"/>
      <c r="DF1923" s="26" t="s">
        <v>139</v>
      </c>
      <c r="DG1923" s="26" t="s">
        <v>120</v>
      </c>
      <c r="DH1923" s="26" t="s">
        <v>139</v>
      </c>
      <c r="DI1923" s="26" t="s">
        <v>139</v>
      </c>
      <c r="DJ1923" s="26" t="s">
        <v>120</v>
      </c>
      <c r="DK1923" s="26" t="s">
        <v>139</v>
      </c>
      <c r="DL1923" s="26" t="s">
        <v>139</v>
      </c>
      <c r="DM1923" s="26" t="s">
        <v>139</v>
      </c>
      <c r="DN1923" s="26" t="s">
        <v>139</v>
      </c>
      <c r="DO1923" s="26" t="s">
        <v>139</v>
      </c>
    </row>
    <row r="1924" spans="1:119" ht="20.100000000000001" customHeight="1" x14ac:dyDescent="0.25">
      <c r="A1924" s="29" t="str">
        <f t="shared" si="420"/>
        <v>Monduli Pastoralist Development Initiative5</v>
      </c>
      <c r="B1924" s="29" t="str">
        <f t="shared" si="421"/>
        <v>Monduli Pastoralist Development Initiative</v>
      </c>
      <c r="C1924" s="29">
        <f t="shared" si="422"/>
        <v>5</v>
      </c>
      <c r="D1924" s="30" t="str">
        <f t="shared" si="423"/>
        <v>Africa and the Middle East</v>
      </c>
      <c r="E1924" s="30" t="str">
        <f t="shared" si="424"/>
        <v>Monduli, Tanzania</v>
      </c>
      <c r="F1924" s="31">
        <f t="shared" si="425"/>
        <v>3</v>
      </c>
      <c r="G1924" s="31">
        <f t="shared" si="426"/>
        <v>2</v>
      </c>
      <c r="H1924" s="31">
        <f t="shared" si="427"/>
        <v>2</v>
      </c>
      <c r="I1924" s="31">
        <f t="shared" si="428"/>
        <v>3</v>
      </c>
      <c r="J1924" s="31">
        <f t="shared" si="429"/>
        <v>2</v>
      </c>
      <c r="K1924" s="31">
        <f t="shared" si="430"/>
        <v>2</v>
      </c>
      <c r="L1924" s="31">
        <f t="shared" si="431"/>
        <v>3</v>
      </c>
      <c r="M1924" s="31">
        <f t="shared" si="432"/>
        <v>2</v>
      </c>
      <c r="N1924" s="31">
        <f t="shared" si="433"/>
        <v>2.4</v>
      </c>
      <c r="O1924" s="26" t="s">
        <v>10523</v>
      </c>
      <c r="P1924" s="26" t="s">
        <v>108</v>
      </c>
      <c r="Q1924" s="27">
        <v>40672</v>
      </c>
      <c r="R1924" s="26" t="s">
        <v>166</v>
      </c>
      <c r="S1924" s="26" t="s">
        <v>409</v>
      </c>
      <c r="T1924" s="26" t="s">
        <v>333</v>
      </c>
      <c r="U1924" s="26" t="s">
        <v>112</v>
      </c>
      <c r="V1924" s="26" t="s">
        <v>169</v>
      </c>
      <c r="W1924" s="26" t="s">
        <v>417</v>
      </c>
      <c r="X1924" s="26" t="s">
        <v>10503</v>
      </c>
      <c r="Y1924" s="26" t="s">
        <v>10504</v>
      </c>
      <c r="Z1924" s="24"/>
      <c r="AA1924" s="24"/>
      <c r="AB1924" s="26" t="s">
        <v>117</v>
      </c>
      <c r="AC1924" s="28">
        <v>14000</v>
      </c>
      <c r="AD1924" s="24"/>
      <c r="AE1924" s="24"/>
      <c r="AF1924" s="26" t="s">
        <v>139</v>
      </c>
      <c r="AG1924" s="26" t="s">
        <v>846</v>
      </c>
      <c r="AH1924" s="26" t="s">
        <v>176</v>
      </c>
      <c r="AI1924" s="28">
        <v>14000</v>
      </c>
      <c r="AJ1924" s="24"/>
      <c r="AK1924" s="26" t="s">
        <v>10524</v>
      </c>
      <c r="AL1924" s="26" t="s">
        <v>10518</v>
      </c>
      <c r="AM1924" s="26" t="s">
        <v>10519</v>
      </c>
      <c r="AN1924" s="26" t="s">
        <v>10525</v>
      </c>
      <c r="AO1924" s="26" t="s">
        <v>10526</v>
      </c>
      <c r="AP1924" s="24"/>
      <c r="AQ1924" s="24"/>
      <c r="AR1924" s="24"/>
      <c r="AS1924" s="24"/>
      <c r="AT1924" s="24"/>
      <c r="AU1924" s="24"/>
      <c r="AV1924" s="24"/>
      <c r="AW1924" s="28">
        <v>127240</v>
      </c>
      <c r="AX1924" s="26">
        <v>2270</v>
      </c>
      <c r="AY1924" s="28">
        <v>2500</v>
      </c>
      <c r="AZ1924" s="28">
        <v>872</v>
      </c>
      <c r="BA1924" s="26">
        <v>0</v>
      </c>
      <c r="BB1924" s="26" t="s">
        <v>241</v>
      </c>
      <c r="BC1924" s="26" t="s">
        <v>10507</v>
      </c>
      <c r="BD1924" s="24"/>
      <c r="BE1924" s="24"/>
      <c r="BF1924" s="26" t="s">
        <v>4732</v>
      </c>
      <c r="BG1924" s="26" t="s">
        <v>347</v>
      </c>
      <c r="BH1924" s="26" t="s">
        <v>10522</v>
      </c>
      <c r="BI1924" s="26" t="s">
        <v>1028</v>
      </c>
      <c r="BJ1924" s="26" t="s">
        <v>10527</v>
      </c>
      <c r="BK1924" s="24"/>
      <c r="BL1924" s="24"/>
      <c r="BM1924" s="24"/>
      <c r="BN1924" s="24"/>
      <c r="BO1924" s="24"/>
      <c r="BP1924" s="24"/>
      <c r="BQ1924" s="24"/>
      <c r="BR1924" s="26">
        <v>3</v>
      </c>
      <c r="BS1924" s="26">
        <v>2</v>
      </c>
      <c r="BT1924" s="26">
        <v>2</v>
      </c>
      <c r="BU1924" s="26">
        <v>3</v>
      </c>
      <c r="BV1924" s="26">
        <v>2</v>
      </c>
      <c r="BW1924" s="26">
        <v>2</v>
      </c>
      <c r="BX1924" s="26">
        <v>3</v>
      </c>
      <c r="BY1924" s="26">
        <v>2</v>
      </c>
      <c r="BZ1924" s="24"/>
      <c r="CA1924" s="24"/>
      <c r="CB1924" s="24"/>
      <c r="CC1924" s="24"/>
      <c r="CD1924" s="24"/>
      <c r="CE1924" s="24"/>
      <c r="CF1924" s="24"/>
      <c r="CG1924" s="24"/>
      <c r="CH1924" s="24"/>
      <c r="CI1924" s="24"/>
      <c r="CJ1924" s="24"/>
      <c r="CK1924" s="24"/>
      <c r="CL1924" s="24"/>
      <c r="CM1924" s="24"/>
      <c r="CN1924" s="24"/>
      <c r="CO1924" s="24"/>
      <c r="CP1924" s="24"/>
      <c r="CQ1924" s="24"/>
      <c r="CR1924" s="24"/>
      <c r="CS1924" s="24"/>
      <c r="CT1924" s="24"/>
      <c r="CU1924" s="24"/>
      <c r="CV1924" s="24"/>
      <c r="CW1924" s="24"/>
      <c r="CX1924" s="24"/>
      <c r="CY1924" s="24"/>
      <c r="CZ1924" s="24"/>
      <c r="DA1924" s="24"/>
      <c r="DB1924" s="24"/>
      <c r="DC1924" s="24"/>
      <c r="DD1924" s="24"/>
      <c r="DE1924" s="24"/>
      <c r="DF1924" s="26" t="s">
        <v>139</v>
      </c>
      <c r="DG1924" s="26" t="s">
        <v>139</v>
      </c>
      <c r="DH1924" s="26" t="s">
        <v>139</v>
      </c>
      <c r="DI1924" s="26" t="s">
        <v>139</v>
      </c>
      <c r="DJ1924" s="26" t="s">
        <v>120</v>
      </c>
      <c r="DK1924" s="26" t="s">
        <v>139</v>
      </c>
      <c r="DL1924" s="26" t="s">
        <v>139</v>
      </c>
      <c r="DM1924" s="26" t="s">
        <v>139</v>
      </c>
      <c r="DN1924" s="26" t="s">
        <v>139</v>
      </c>
      <c r="DO1924" s="26" t="s">
        <v>139</v>
      </c>
    </row>
    <row r="1925" spans="1:119" ht="20.100000000000001" customHeight="1" x14ac:dyDescent="0.25">
      <c r="A1925" s="29" t="str">
        <f t="shared" si="420"/>
        <v/>
      </c>
      <c r="B1925" s="29" t="str">
        <f t="shared" si="421"/>
        <v>Monduli Pastoralist Development Initiative</v>
      </c>
      <c r="C1925" s="29">
        <f t="shared" si="422"/>
        <v>0</v>
      </c>
      <c r="D1925" s="30" t="str">
        <f t="shared" si="423"/>
        <v>Africa and the Middle East</v>
      </c>
      <c r="E1925" s="30" t="str">
        <f t="shared" si="424"/>
        <v>Monduli, Tanzania</v>
      </c>
      <c r="F1925" s="31">
        <f t="shared" si="425"/>
        <v>0</v>
      </c>
      <c r="G1925" s="31">
        <f t="shared" si="426"/>
        <v>0</v>
      </c>
      <c r="H1925" s="31">
        <f t="shared" si="427"/>
        <v>0</v>
      </c>
      <c r="I1925" s="31">
        <f t="shared" si="428"/>
        <v>0</v>
      </c>
      <c r="J1925" s="31">
        <f t="shared" si="429"/>
        <v>0</v>
      </c>
      <c r="K1925" s="31">
        <f t="shared" si="430"/>
        <v>0</v>
      </c>
      <c r="L1925" s="31">
        <f t="shared" si="431"/>
        <v>0</v>
      </c>
      <c r="M1925" s="31">
        <f t="shared" si="432"/>
        <v>0</v>
      </c>
      <c r="N1925" s="31">
        <f t="shared" si="433"/>
        <v>0</v>
      </c>
      <c r="O1925" s="26" t="s">
        <v>16297</v>
      </c>
      <c r="P1925" s="26" t="s">
        <v>108</v>
      </c>
      <c r="Q1925" s="27">
        <v>40415</v>
      </c>
      <c r="R1925" s="24"/>
      <c r="S1925" s="24"/>
      <c r="T1925" s="26" t="s">
        <v>333</v>
      </c>
      <c r="U1925" s="24"/>
      <c r="V1925" s="26" t="s">
        <v>169</v>
      </c>
      <c r="W1925" s="26" t="s">
        <v>417</v>
      </c>
      <c r="X1925" s="26" t="s">
        <v>10503</v>
      </c>
      <c r="Y1925" s="26" t="s">
        <v>10504</v>
      </c>
      <c r="Z1925" s="24"/>
      <c r="AA1925" s="24"/>
      <c r="AB1925" s="26" t="s">
        <v>15736</v>
      </c>
      <c r="AC1925" s="28">
        <v>2000</v>
      </c>
      <c r="AD1925" s="24"/>
      <c r="AE1925" s="24"/>
      <c r="AF1925" s="26" t="s">
        <v>139</v>
      </c>
      <c r="AG1925" s="26" t="s">
        <v>846</v>
      </c>
      <c r="AH1925" s="24"/>
      <c r="AI1925" s="28">
        <v>2000</v>
      </c>
      <c r="AJ1925" s="24"/>
      <c r="AK1925" s="24"/>
      <c r="AL1925" s="24"/>
      <c r="AM1925" s="24"/>
      <c r="AN1925" s="24"/>
      <c r="AO1925" s="24"/>
      <c r="AP1925" s="24"/>
      <c r="AQ1925" s="24"/>
      <c r="AR1925" s="24"/>
      <c r="AS1925" s="24"/>
      <c r="AT1925" s="24"/>
      <c r="AU1925" s="24"/>
      <c r="AV1925" s="24"/>
      <c r="AW1925" s="28">
        <v>0</v>
      </c>
      <c r="AX1925" s="26">
        <v>0</v>
      </c>
      <c r="AY1925" s="28">
        <v>0</v>
      </c>
      <c r="AZ1925" s="28">
        <v>0</v>
      </c>
      <c r="BA1925" s="26">
        <v>0</v>
      </c>
      <c r="BB1925" s="24"/>
      <c r="BC1925" s="26" t="s">
        <v>10507</v>
      </c>
      <c r="BD1925" s="24"/>
      <c r="BE1925" s="24"/>
      <c r="BF1925" s="24"/>
      <c r="BG1925" s="24"/>
      <c r="BH1925" s="24"/>
      <c r="BI1925" s="24"/>
      <c r="BJ1925" s="24"/>
      <c r="BK1925" s="24"/>
      <c r="BL1925" s="24"/>
      <c r="BM1925" s="24"/>
      <c r="BN1925" s="24"/>
      <c r="BO1925" s="24"/>
      <c r="BP1925" s="24"/>
      <c r="BQ1925" s="24"/>
      <c r="BR1925" s="26">
        <v>0</v>
      </c>
      <c r="BS1925" s="26">
        <v>0</v>
      </c>
      <c r="BT1925" s="26">
        <v>0</v>
      </c>
      <c r="BU1925" s="26">
        <v>0</v>
      </c>
      <c r="BV1925" s="26">
        <v>0</v>
      </c>
      <c r="BW1925" s="26">
        <v>0</v>
      </c>
      <c r="BX1925" s="26">
        <v>0</v>
      </c>
      <c r="BY1925" s="26">
        <v>0</v>
      </c>
      <c r="BZ1925" s="24"/>
      <c r="CA1925" s="24"/>
      <c r="CB1925" s="24"/>
      <c r="CC1925" s="24"/>
      <c r="CD1925" s="24"/>
      <c r="CE1925" s="24"/>
      <c r="CF1925" s="24"/>
      <c r="CG1925" s="24"/>
      <c r="CH1925" s="24"/>
      <c r="CI1925" s="24"/>
      <c r="CJ1925" s="24"/>
      <c r="CK1925" s="24"/>
      <c r="CL1925" s="24"/>
      <c r="CM1925" s="24"/>
      <c r="CN1925" s="24"/>
      <c r="CO1925" s="24"/>
      <c r="CP1925" s="24"/>
      <c r="CQ1925" s="24"/>
      <c r="CR1925" s="24"/>
      <c r="CS1925" s="24"/>
      <c r="CT1925" s="24"/>
      <c r="CU1925" s="24"/>
      <c r="CV1925" s="24"/>
      <c r="CW1925" s="24"/>
      <c r="CX1925" s="24"/>
      <c r="CY1925" s="24"/>
      <c r="CZ1925" s="24"/>
      <c r="DA1925" s="24"/>
      <c r="DB1925" s="24"/>
      <c r="DC1925" s="24"/>
      <c r="DD1925" s="24"/>
      <c r="DE1925" s="24"/>
      <c r="DF1925" s="26" t="s">
        <v>139</v>
      </c>
      <c r="DG1925" s="26" t="s">
        <v>139</v>
      </c>
      <c r="DH1925" s="26" t="s">
        <v>139</v>
      </c>
      <c r="DI1925" s="26" t="s">
        <v>139</v>
      </c>
      <c r="DJ1925" s="26" t="s">
        <v>139</v>
      </c>
      <c r="DK1925" s="26" t="s">
        <v>139</v>
      </c>
      <c r="DL1925" s="26" t="s">
        <v>139</v>
      </c>
      <c r="DM1925" s="26" t="s">
        <v>139</v>
      </c>
      <c r="DN1925" s="26" t="s">
        <v>139</v>
      </c>
      <c r="DO1925" s="26" t="s">
        <v>139</v>
      </c>
    </row>
    <row r="1926" spans="1:119" ht="20.100000000000001" customHeight="1" x14ac:dyDescent="0.25">
      <c r="A1926" s="29" t="str">
        <f t="shared" si="420"/>
        <v>Monduli Pastoralist Development Initiative4</v>
      </c>
      <c r="B1926" s="29" t="str">
        <f t="shared" si="421"/>
        <v>Monduli Pastoralist Development Initiative</v>
      </c>
      <c r="C1926" s="29">
        <f t="shared" si="422"/>
        <v>4</v>
      </c>
      <c r="D1926" s="30" t="str">
        <f t="shared" si="423"/>
        <v>Africa and the Middle East</v>
      </c>
      <c r="E1926" s="30" t="str">
        <f t="shared" si="424"/>
        <v>Monduli, Tanzania</v>
      </c>
      <c r="F1926" s="31">
        <f t="shared" si="425"/>
        <v>3</v>
      </c>
      <c r="G1926" s="31">
        <f t="shared" si="426"/>
        <v>2</v>
      </c>
      <c r="H1926" s="31">
        <f t="shared" si="427"/>
        <v>2</v>
      </c>
      <c r="I1926" s="31">
        <f t="shared" si="428"/>
        <v>3</v>
      </c>
      <c r="J1926" s="31">
        <f t="shared" si="429"/>
        <v>2</v>
      </c>
      <c r="K1926" s="31">
        <f t="shared" si="430"/>
        <v>2</v>
      </c>
      <c r="L1926" s="31">
        <f t="shared" si="431"/>
        <v>3</v>
      </c>
      <c r="M1926" s="31">
        <f t="shared" si="432"/>
        <v>2</v>
      </c>
      <c r="N1926" s="31">
        <f t="shared" si="433"/>
        <v>2.4</v>
      </c>
      <c r="O1926" s="26" t="s">
        <v>10528</v>
      </c>
      <c r="P1926" s="26" t="s">
        <v>108</v>
      </c>
      <c r="Q1926" s="27">
        <v>40315</v>
      </c>
      <c r="R1926" s="26" t="s">
        <v>166</v>
      </c>
      <c r="S1926" s="26" t="s">
        <v>234</v>
      </c>
      <c r="T1926" s="26" t="s">
        <v>224</v>
      </c>
      <c r="U1926" s="26" t="s">
        <v>112</v>
      </c>
      <c r="V1926" s="26" t="s">
        <v>169</v>
      </c>
      <c r="W1926" s="26" t="s">
        <v>417</v>
      </c>
      <c r="X1926" s="26" t="s">
        <v>10503</v>
      </c>
      <c r="Y1926" s="26" t="s">
        <v>10504</v>
      </c>
      <c r="Z1926" s="24"/>
      <c r="AA1926" s="24"/>
      <c r="AB1926" s="26" t="s">
        <v>117</v>
      </c>
      <c r="AC1926" s="28">
        <v>11000</v>
      </c>
      <c r="AD1926" s="24"/>
      <c r="AE1926" s="24"/>
      <c r="AF1926" s="26" t="s">
        <v>139</v>
      </c>
      <c r="AG1926" s="26" t="s">
        <v>846</v>
      </c>
      <c r="AH1926" s="26" t="s">
        <v>185</v>
      </c>
      <c r="AI1926" s="28">
        <v>11000</v>
      </c>
      <c r="AJ1926" s="24"/>
      <c r="AK1926" s="26" t="s">
        <v>10517</v>
      </c>
      <c r="AL1926" s="26" t="s">
        <v>10529</v>
      </c>
      <c r="AM1926" s="26" t="s">
        <v>10519</v>
      </c>
      <c r="AN1926" s="26" t="s">
        <v>10530</v>
      </c>
      <c r="AO1926" s="24"/>
      <c r="AP1926" s="24"/>
      <c r="AQ1926" s="24"/>
      <c r="AR1926" s="24"/>
      <c r="AS1926" s="24"/>
      <c r="AT1926" s="24"/>
      <c r="AU1926" s="26" t="s">
        <v>10531</v>
      </c>
      <c r="AV1926" s="24"/>
      <c r="AW1926" s="28">
        <v>151515</v>
      </c>
      <c r="AX1926" s="26">
        <v>2098</v>
      </c>
      <c r="AY1926" s="28">
        <v>2500</v>
      </c>
      <c r="AZ1926" s="28">
        <v>2098</v>
      </c>
      <c r="BA1926" s="26">
        <v>0</v>
      </c>
      <c r="BB1926" s="26" t="s">
        <v>241</v>
      </c>
      <c r="BC1926" s="26" t="s">
        <v>10507</v>
      </c>
      <c r="BD1926" s="24"/>
      <c r="BE1926" s="24"/>
      <c r="BF1926" s="24"/>
      <c r="BG1926" s="24"/>
      <c r="BH1926" s="24"/>
      <c r="BI1926" s="24"/>
      <c r="BJ1926" s="24"/>
      <c r="BK1926" s="24"/>
      <c r="BL1926" s="24"/>
      <c r="BM1926" s="24"/>
      <c r="BN1926" s="24"/>
      <c r="BO1926" s="24"/>
      <c r="BP1926" s="24"/>
      <c r="BQ1926" s="24"/>
      <c r="BR1926" s="26">
        <v>3</v>
      </c>
      <c r="BS1926" s="26">
        <v>2</v>
      </c>
      <c r="BT1926" s="26">
        <v>2</v>
      </c>
      <c r="BU1926" s="26">
        <v>3</v>
      </c>
      <c r="BV1926" s="26">
        <v>2</v>
      </c>
      <c r="BW1926" s="26">
        <v>2</v>
      </c>
      <c r="BX1926" s="26">
        <v>3</v>
      </c>
      <c r="BY1926" s="26">
        <v>2</v>
      </c>
      <c r="BZ1926" s="24"/>
      <c r="CA1926" s="24"/>
      <c r="CB1926" s="24"/>
      <c r="CC1926" s="24"/>
      <c r="CD1926" s="24"/>
      <c r="CE1926" s="24"/>
      <c r="CF1926" s="24"/>
      <c r="CG1926" s="24"/>
      <c r="CH1926" s="24"/>
      <c r="CI1926" s="24"/>
      <c r="CJ1926" s="24"/>
      <c r="CK1926" s="24"/>
      <c r="CL1926" s="24"/>
      <c r="CM1926" s="24"/>
      <c r="CN1926" s="24"/>
      <c r="CO1926" s="24"/>
      <c r="CP1926" s="24"/>
      <c r="CQ1926" s="24"/>
      <c r="CR1926" s="24"/>
      <c r="CS1926" s="24"/>
      <c r="CT1926" s="24"/>
      <c r="CU1926" s="24"/>
      <c r="CV1926" s="24"/>
      <c r="CW1926" s="24"/>
      <c r="CX1926" s="24"/>
      <c r="CY1926" s="24"/>
      <c r="CZ1926" s="24"/>
      <c r="DA1926" s="24"/>
      <c r="DB1926" s="24"/>
      <c r="DC1926" s="24"/>
      <c r="DD1926" s="24"/>
      <c r="DE1926" s="24"/>
      <c r="DF1926" s="26" t="s">
        <v>139</v>
      </c>
      <c r="DG1926" s="26" t="s">
        <v>139</v>
      </c>
      <c r="DH1926" s="26" t="s">
        <v>139</v>
      </c>
      <c r="DI1926" s="26" t="s">
        <v>139</v>
      </c>
      <c r="DJ1926" s="26" t="s">
        <v>139</v>
      </c>
      <c r="DK1926" s="26" t="s">
        <v>139</v>
      </c>
      <c r="DL1926" s="26" t="s">
        <v>139</v>
      </c>
      <c r="DM1926" s="26" t="s">
        <v>139</v>
      </c>
      <c r="DN1926" s="26" t="s">
        <v>139</v>
      </c>
      <c r="DO1926" s="26" t="s">
        <v>139</v>
      </c>
    </row>
    <row r="1927" spans="1:119" ht="20.100000000000001" customHeight="1" x14ac:dyDescent="0.25">
      <c r="A1927" s="29" t="str">
        <f t="shared" si="420"/>
        <v/>
      </c>
      <c r="B1927" s="29" t="str">
        <f t="shared" si="421"/>
        <v>Mosaic Youth</v>
      </c>
      <c r="C1927" s="29">
        <f t="shared" si="422"/>
        <v>0</v>
      </c>
      <c r="D1927" s="30" t="str">
        <f t="shared" si="423"/>
        <v>Europe and Eurasia</v>
      </c>
      <c r="E1927" s="30" t="str">
        <f t="shared" si="424"/>
        <v>London, United Kingdom</v>
      </c>
      <c r="F1927" s="31">
        <f t="shared" si="425"/>
        <v>0</v>
      </c>
      <c r="G1927" s="31">
        <f t="shared" si="426"/>
        <v>0</v>
      </c>
      <c r="H1927" s="31">
        <f t="shared" si="427"/>
        <v>0</v>
      </c>
      <c r="I1927" s="31">
        <f t="shared" si="428"/>
        <v>0</v>
      </c>
      <c r="J1927" s="31">
        <f t="shared" si="429"/>
        <v>0</v>
      </c>
      <c r="K1927" s="31">
        <f t="shared" si="430"/>
        <v>0</v>
      </c>
      <c r="L1927" s="31">
        <f t="shared" si="431"/>
        <v>0</v>
      </c>
      <c r="M1927" s="31">
        <f t="shared" si="432"/>
        <v>0</v>
      </c>
      <c r="N1927" s="31">
        <f t="shared" si="433"/>
        <v>0</v>
      </c>
      <c r="O1927" s="26" t="s">
        <v>16298</v>
      </c>
      <c r="P1927" s="26" t="s">
        <v>108</v>
      </c>
      <c r="Q1927" s="27">
        <v>43265</v>
      </c>
      <c r="R1927" s="24"/>
      <c r="S1927" s="24"/>
      <c r="T1927" s="26" t="s">
        <v>111</v>
      </c>
      <c r="U1927" s="24"/>
      <c r="V1927" s="26" t="s">
        <v>15763</v>
      </c>
      <c r="W1927" s="26" t="s">
        <v>1204</v>
      </c>
      <c r="X1927" s="26" t="s">
        <v>2050</v>
      </c>
      <c r="Y1927" s="26" t="s">
        <v>10533</v>
      </c>
      <c r="Z1927" s="24"/>
      <c r="AA1927" s="24"/>
      <c r="AB1927" s="26" t="s">
        <v>15736</v>
      </c>
      <c r="AC1927" s="28">
        <v>2000</v>
      </c>
      <c r="AD1927" s="26" t="s">
        <v>10534</v>
      </c>
      <c r="AE1927" s="26" t="s">
        <v>558</v>
      </c>
      <c r="AF1927" s="26" t="s">
        <v>120</v>
      </c>
      <c r="AG1927" s="26" t="s">
        <v>157</v>
      </c>
      <c r="AH1927" s="24"/>
      <c r="AI1927" s="28">
        <v>2000</v>
      </c>
      <c r="AJ1927" s="24"/>
      <c r="AK1927" s="24"/>
      <c r="AL1927" s="24"/>
      <c r="AM1927" s="24"/>
      <c r="AN1927" s="24"/>
      <c r="AO1927" s="24"/>
      <c r="AP1927" s="24"/>
      <c r="AQ1927" s="24"/>
      <c r="AR1927" s="24"/>
      <c r="AS1927" s="24"/>
      <c r="AT1927" s="24"/>
      <c r="AU1927" s="24"/>
      <c r="AV1927" s="24"/>
      <c r="AW1927" s="28">
        <v>0</v>
      </c>
      <c r="AX1927" s="26">
        <v>0</v>
      </c>
      <c r="AY1927" s="28">
        <v>0</v>
      </c>
      <c r="AZ1927" s="28">
        <v>0</v>
      </c>
      <c r="BA1927" s="26">
        <v>0</v>
      </c>
      <c r="BB1927" s="24"/>
      <c r="BC1927" s="26" t="s">
        <v>566</v>
      </c>
      <c r="BD1927" s="24"/>
      <c r="BE1927" s="24"/>
      <c r="BF1927" s="24"/>
      <c r="BG1927" s="24"/>
      <c r="BH1927" s="24"/>
      <c r="BI1927" s="24"/>
      <c r="BJ1927" s="24"/>
      <c r="BK1927" s="24"/>
      <c r="BL1927" s="24"/>
      <c r="BM1927" s="24"/>
      <c r="BN1927" s="24"/>
      <c r="BO1927" s="24"/>
      <c r="BP1927" s="24"/>
      <c r="BQ1927" s="24"/>
      <c r="BR1927" s="26">
        <v>0</v>
      </c>
      <c r="BS1927" s="26">
        <v>0</v>
      </c>
      <c r="BT1927" s="26">
        <v>0</v>
      </c>
      <c r="BU1927" s="26">
        <v>0</v>
      </c>
      <c r="BV1927" s="26">
        <v>0</v>
      </c>
      <c r="BW1927" s="26">
        <v>0</v>
      </c>
      <c r="BX1927" s="26">
        <v>0</v>
      </c>
      <c r="BY1927" s="26">
        <v>0</v>
      </c>
      <c r="BZ1927" s="24"/>
      <c r="CA1927" s="24"/>
      <c r="CB1927" s="24"/>
      <c r="CC1927" s="24"/>
      <c r="CD1927" s="24"/>
      <c r="CE1927" s="24"/>
      <c r="CF1927" s="24"/>
      <c r="CG1927" s="24"/>
      <c r="CH1927" s="24"/>
      <c r="CI1927" s="24"/>
      <c r="CJ1927" s="24"/>
      <c r="CK1927" s="24"/>
      <c r="CL1927" s="24"/>
      <c r="CM1927" s="24"/>
      <c r="CN1927" s="24"/>
      <c r="CO1927" s="24"/>
      <c r="CP1927" s="24"/>
      <c r="CQ1927" s="24"/>
      <c r="CR1927" s="24"/>
      <c r="CS1927" s="24"/>
      <c r="CT1927" s="24"/>
      <c r="CU1927" s="24"/>
      <c r="CV1927" s="24"/>
      <c r="CW1927" s="24"/>
      <c r="CX1927" s="24"/>
      <c r="CY1927" s="24"/>
      <c r="CZ1927" s="24"/>
      <c r="DA1927" s="24"/>
      <c r="DB1927" s="24"/>
      <c r="DC1927" s="24"/>
      <c r="DD1927" s="24"/>
      <c r="DE1927" s="24"/>
      <c r="DF1927" s="26" t="s">
        <v>139</v>
      </c>
      <c r="DG1927" s="26" t="s">
        <v>139</v>
      </c>
      <c r="DH1927" s="26" t="s">
        <v>139</v>
      </c>
      <c r="DI1927" s="26" t="s">
        <v>139</v>
      </c>
      <c r="DJ1927" s="26" t="s">
        <v>139</v>
      </c>
      <c r="DK1927" s="26" t="s">
        <v>139</v>
      </c>
      <c r="DL1927" s="26" t="s">
        <v>139</v>
      </c>
      <c r="DM1927" s="26" t="s">
        <v>139</v>
      </c>
      <c r="DN1927" s="26" t="s">
        <v>139</v>
      </c>
      <c r="DO1927" s="26" t="s">
        <v>139</v>
      </c>
    </row>
    <row r="1928" spans="1:119" ht="20.100000000000001" customHeight="1" x14ac:dyDescent="0.25">
      <c r="A1928" s="29" t="str">
        <f t="shared" si="420"/>
        <v>Mosaic Youth3</v>
      </c>
      <c r="B1928" s="29" t="str">
        <f t="shared" si="421"/>
        <v>Mosaic Youth</v>
      </c>
      <c r="C1928" s="29">
        <f t="shared" si="422"/>
        <v>3</v>
      </c>
      <c r="D1928" s="30" t="str">
        <f t="shared" si="423"/>
        <v>Europe and Eurasia</v>
      </c>
      <c r="E1928" s="30" t="str">
        <f t="shared" si="424"/>
        <v>London, United Kingdom</v>
      </c>
      <c r="F1928" s="31">
        <f t="shared" si="425"/>
        <v>4</v>
      </c>
      <c r="G1928" s="31">
        <f t="shared" si="426"/>
        <v>2</v>
      </c>
      <c r="H1928" s="31">
        <f t="shared" si="427"/>
        <v>4</v>
      </c>
      <c r="I1928" s="31">
        <f t="shared" si="428"/>
        <v>3</v>
      </c>
      <c r="J1928" s="31">
        <f t="shared" si="429"/>
        <v>3</v>
      </c>
      <c r="K1928" s="31">
        <f t="shared" si="430"/>
        <v>4</v>
      </c>
      <c r="L1928" s="31">
        <f t="shared" si="431"/>
        <v>3</v>
      </c>
      <c r="M1928" s="31">
        <f t="shared" si="432"/>
        <v>4</v>
      </c>
      <c r="N1928" s="31">
        <f t="shared" si="433"/>
        <v>3.4</v>
      </c>
      <c r="O1928" s="26" t="s">
        <v>10532</v>
      </c>
      <c r="P1928" s="26" t="s">
        <v>108</v>
      </c>
      <c r="Q1928" s="27">
        <v>43214</v>
      </c>
      <c r="R1928" s="26" t="s">
        <v>109</v>
      </c>
      <c r="S1928" s="26" t="s">
        <v>244</v>
      </c>
      <c r="T1928" s="26" t="s">
        <v>111</v>
      </c>
      <c r="U1928" s="24"/>
      <c r="V1928" s="26" t="s">
        <v>15763</v>
      </c>
      <c r="W1928" s="26" t="s">
        <v>1204</v>
      </c>
      <c r="X1928" s="26" t="s">
        <v>2050</v>
      </c>
      <c r="Y1928" s="26" t="s">
        <v>10533</v>
      </c>
      <c r="Z1928" s="24"/>
      <c r="AA1928" s="24"/>
      <c r="AB1928" s="26" t="s">
        <v>117</v>
      </c>
      <c r="AC1928" s="28">
        <v>11000</v>
      </c>
      <c r="AD1928" s="26" t="s">
        <v>10534</v>
      </c>
      <c r="AE1928" s="26" t="s">
        <v>558</v>
      </c>
      <c r="AF1928" s="26" t="s">
        <v>120</v>
      </c>
      <c r="AG1928" s="26" t="s">
        <v>157</v>
      </c>
      <c r="AH1928" s="26" t="s">
        <v>121</v>
      </c>
      <c r="AI1928" s="28">
        <v>11000</v>
      </c>
      <c r="AJ1928" s="24"/>
      <c r="AK1928" s="24"/>
      <c r="AL1928" s="24"/>
      <c r="AM1928" s="24"/>
      <c r="AN1928" s="24"/>
      <c r="AO1928" s="24"/>
      <c r="AP1928" s="24"/>
      <c r="AQ1928" s="24"/>
      <c r="AR1928" s="24"/>
      <c r="AS1928" s="26" t="s">
        <v>10535</v>
      </c>
      <c r="AT1928" s="24"/>
      <c r="AU1928" s="24"/>
      <c r="AV1928" s="24"/>
      <c r="AW1928" s="28">
        <v>13182</v>
      </c>
      <c r="AX1928" s="26">
        <v>254</v>
      </c>
      <c r="AY1928" s="28">
        <v>70</v>
      </c>
      <c r="AZ1928" s="28">
        <v>151</v>
      </c>
      <c r="BA1928" s="26">
        <v>254</v>
      </c>
      <c r="BB1928" s="24"/>
      <c r="BC1928" s="26" t="s">
        <v>566</v>
      </c>
      <c r="BD1928" s="26" t="s">
        <v>125</v>
      </c>
      <c r="BE1928" s="24"/>
      <c r="BF1928" s="26" t="s">
        <v>10536</v>
      </c>
      <c r="BG1928" s="26" t="s">
        <v>1204</v>
      </c>
      <c r="BH1928" s="24"/>
      <c r="BI1928" s="24"/>
      <c r="BJ1928" s="24"/>
      <c r="BK1928" s="24"/>
      <c r="BL1928" s="24"/>
      <c r="BM1928" s="24"/>
      <c r="BN1928" s="24"/>
      <c r="BO1928" s="24"/>
      <c r="BP1928" s="24"/>
      <c r="BQ1928" s="24"/>
      <c r="BR1928" s="26">
        <v>0</v>
      </c>
      <c r="BS1928" s="26">
        <v>0</v>
      </c>
      <c r="BT1928" s="26">
        <v>0</v>
      </c>
      <c r="BU1928" s="26">
        <v>0</v>
      </c>
      <c r="BV1928" s="26">
        <v>0</v>
      </c>
      <c r="BW1928" s="26">
        <v>0</v>
      </c>
      <c r="BX1928" s="26">
        <v>0</v>
      </c>
      <c r="BY1928" s="26">
        <v>0</v>
      </c>
      <c r="BZ1928" s="26" t="s">
        <v>138</v>
      </c>
      <c r="CA1928" s="26" t="s">
        <v>136</v>
      </c>
      <c r="CB1928" s="26" t="s">
        <v>136</v>
      </c>
      <c r="CC1928" s="26" t="s">
        <v>138</v>
      </c>
      <c r="CD1928" s="26" t="s">
        <v>135</v>
      </c>
      <c r="CE1928" s="26" t="s">
        <v>136</v>
      </c>
      <c r="CF1928" s="26" t="s">
        <v>135</v>
      </c>
      <c r="CG1928" s="26" t="s">
        <v>136</v>
      </c>
      <c r="CH1928" s="26" t="s">
        <v>138</v>
      </c>
      <c r="CI1928" s="26" t="s">
        <v>138</v>
      </c>
      <c r="CJ1928" s="26" t="s">
        <v>134</v>
      </c>
      <c r="CK1928" s="26" t="s">
        <v>136</v>
      </c>
      <c r="CL1928" s="26" t="s">
        <v>135</v>
      </c>
      <c r="CM1928" s="26" t="s">
        <v>135</v>
      </c>
      <c r="CN1928" s="26" t="s">
        <v>136</v>
      </c>
      <c r="CO1928" s="26" t="s">
        <v>134</v>
      </c>
      <c r="CP1928" s="26" t="s">
        <v>134</v>
      </c>
      <c r="CQ1928" s="26" t="s">
        <v>137</v>
      </c>
      <c r="CR1928" s="26" t="s">
        <v>138</v>
      </c>
      <c r="CS1928" s="26" t="s">
        <v>136</v>
      </c>
      <c r="CT1928" s="26" t="s">
        <v>134</v>
      </c>
      <c r="CU1928" s="26" t="s">
        <v>136</v>
      </c>
      <c r="CV1928" s="26" t="s">
        <v>138</v>
      </c>
      <c r="CW1928" s="26" t="s">
        <v>138</v>
      </c>
      <c r="CX1928" s="26" t="s">
        <v>138</v>
      </c>
      <c r="CY1928" s="26" t="s">
        <v>138</v>
      </c>
      <c r="CZ1928" s="26" t="s">
        <v>135</v>
      </c>
      <c r="DA1928" s="26" t="s">
        <v>137</v>
      </c>
      <c r="DB1928" s="26" t="s">
        <v>137</v>
      </c>
      <c r="DC1928" s="26" t="s">
        <v>138</v>
      </c>
      <c r="DD1928" s="26" t="s">
        <v>138</v>
      </c>
      <c r="DE1928" s="26" t="s">
        <v>138</v>
      </c>
      <c r="DF1928" s="26" t="s">
        <v>120</v>
      </c>
      <c r="DG1928" s="26" t="s">
        <v>120</v>
      </c>
      <c r="DH1928" s="26" t="s">
        <v>139</v>
      </c>
      <c r="DI1928" s="26" t="s">
        <v>139</v>
      </c>
      <c r="DJ1928" s="26" t="s">
        <v>139</v>
      </c>
      <c r="DK1928" s="26" t="s">
        <v>139</v>
      </c>
      <c r="DL1928" s="26" t="s">
        <v>120</v>
      </c>
      <c r="DM1928" s="26" t="s">
        <v>139</v>
      </c>
      <c r="DN1928" s="26" t="s">
        <v>139</v>
      </c>
      <c r="DO1928" s="26" t="s">
        <v>139</v>
      </c>
    </row>
    <row r="1929" spans="1:119" ht="20.100000000000001" customHeight="1" x14ac:dyDescent="0.25">
      <c r="A1929" s="29" t="str">
        <f t="shared" si="420"/>
        <v>Mosaic Youth2</v>
      </c>
      <c r="B1929" s="29" t="str">
        <f t="shared" si="421"/>
        <v>Mosaic Youth</v>
      </c>
      <c r="C1929" s="29">
        <f t="shared" si="422"/>
        <v>2</v>
      </c>
      <c r="D1929" s="30" t="str">
        <f t="shared" si="423"/>
        <v>Europe and Eurasia</v>
      </c>
      <c r="E1929" s="30" t="str">
        <f t="shared" si="424"/>
        <v>London, United Kingdom</v>
      </c>
      <c r="F1929" s="31">
        <f t="shared" si="425"/>
        <v>3</v>
      </c>
      <c r="G1929" s="31">
        <f t="shared" si="426"/>
        <v>2</v>
      </c>
      <c r="H1929" s="31">
        <f t="shared" si="427"/>
        <v>3</v>
      </c>
      <c r="I1929" s="31">
        <f t="shared" si="428"/>
        <v>2</v>
      </c>
      <c r="J1929" s="31">
        <f t="shared" si="429"/>
        <v>2</v>
      </c>
      <c r="K1929" s="31">
        <f t="shared" si="430"/>
        <v>3</v>
      </c>
      <c r="L1929" s="31">
        <f t="shared" si="431"/>
        <v>2</v>
      </c>
      <c r="M1929" s="31">
        <f t="shared" si="432"/>
        <v>3</v>
      </c>
      <c r="N1929" s="31">
        <f t="shared" si="433"/>
        <v>2.5</v>
      </c>
      <c r="O1929" s="26" t="s">
        <v>10537</v>
      </c>
      <c r="P1929" s="26" t="s">
        <v>108</v>
      </c>
      <c r="Q1929" s="27">
        <v>42858</v>
      </c>
      <c r="R1929" s="26" t="s">
        <v>109</v>
      </c>
      <c r="S1929" s="26" t="s">
        <v>167</v>
      </c>
      <c r="T1929" s="26" t="s">
        <v>142</v>
      </c>
      <c r="U1929" s="26" t="s">
        <v>833</v>
      </c>
      <c r="V1929" s="26" t="s">
        <v>15763</v>
      </c>
      <c r="W1929" s="26" t="s">
        <v>1204</v>
      </c>
      <c r="X1929" s="26" t="s">
        <v>2050</v>
      </c>
      <c r="Y1929" s="26" t="s">
        <v>10533</v>
      </c>
      <c r="Z1929" s="24"/>
      <c r="AA1929" s="24"/>
      <c r="AB1929" s="26" t="s">
        <v>117</v>
      </c>
      <c r="AC1929" s="28">
        <v>9000</v>
      </c>
      <c r="AD1929" s="26" t="s">
        <v>10534</v>
      </c>
      <c r="AE1929" s="26" t="s">
        <v>558</v>
      </c>
      <c r="AF1929" s="26" t="s">
        <v>120</v>
      </c>
      <c r="AG1929" s="26" t="s">
        <v>157</v>
      </c>
      <c r="AH1929" s="26" t="s">
        <v>143</v>
      </c>
      <c r="AI1929" s="28">
        <v>9000</v>
      </c>
      <c r="AJ1929" s="26" t="s">
        <v>10538</v>
      </c>
      <c r="AK1929" s="26" t="s">
        <v>10539</v>
      </c>
      <c r="AL1929" s="26" t="s">
        <v>10540</v>
      </c>
      <c r="AM1929" s="24"/>
      <c r="AN1929" s="24"/>
      <c r="AO1929" s="24"/>
      <c r="AP1929" s="24"/>
      <c r="AQ1929" s="24"/>
      <c r="AR1929" s="24"/>
      <c r="AS1929" s="24"/>
      <c r="AT1929" s="24"/>
      <c r="AU1929" s="24"/>
      <c r="AV1929" s="24"/>
      <c r="AW1929" s="28">
        <v>10286</v>
      </c>
      <c r="AX1929" s="26">
        <v>105</v>
      </c>
      <c r="AY1929" s="28">
        <v>80</v>
      </c>
      <c r="AZ1929" s="28">
        <v>71</v>
      </c>
      <c r="BA1929" s="26">
        <v>105</v>
      </c>
      <c r="BB1929" s="24"/>
      <c r="BC1929" s="26" t="s">
        <v>566</v>
      </c>
      <c r="BD1929" s="26" t="s">
        <v>125</v>
      </c>
      <c r="BE1929" s="24"/>
      <c r="BF1929" s="26" t="s">
        <v>10541</v>
      </c>
      <c r="BG1929" s="26" t="s">
        <v>395</v>
      </c>
      <c r="BH1929" s="26" t="s">
        <v>10542</v>
      </c>
      <c r="BI1929" s="26" t="s">
        <v>395</v>
      </c>
      <c r="BJ1929" s="26" t="s">
        <v>10543</v>
      </c>
      <c r="BK1929" s="26" t="s">
        <v>395</v>
      </c>
      <c r="BL1929" s="24"/>
      <c r="BM1929" s="24"/>
      <c r="BN1929" s="24"/>
      <c r="BO1929" s="24"/>
      <c r="BP1929" s="24"/>
      <c r="BQ1929" s="24"/>
      <c r="BR1929" s="26">
        <v>0</v>
      </c>
      <c r="BS1929" s="26">
        <v>0</v>
      </c>
      <c r="BT1929" s="26">
        <v>0</v>
      </c>
      <c r="BU1929" s="26">
        <v>0</v>
      </c>
      <c r="BV1929" s="26">
        <v>0</v>
      </c>
      <c r="BW1929" s="26">
        <v>0</v>
      </c>
      <c r="BX1929" s="26">
        <v>0</v>
      </c>
      <c r="BY1929" s="26">
        <v>0</v>
      </c>
      <c r="BZ1929" s="26" t="s">
        <v>138</v>
      </c>
      <c r="CA1929" s="26" t="s">
        <v>136</v>
      </c>
      <c r="CB1929" s="26" t="s">
        <v>137</v>
      </c>
      <c r="CC1929" s="26" t="s">
        <v>136</v>
      </c>
      <c r="CD1929" s="26" t="s">
        <v>135</v>
      </c>
      <c r="CE1929" s="26" t="s">
        <v>135</v>
      </c>
      <c r="CF1929" s="26" t="s">
        <v>135</v>
      </c>
      <c r="CG1929" s="26" t="s">
        <v>135</v>
      </c>
      <c r="CH1929" s="26" t="s">
        <v>136</v>
      </c>
      <c r="CI1929" s="26" t="s">
        <v>136</v>
      </c>
      <c r="CJ1929" s="26" t="s">
        <v>136</v>
      </c>
      <c r="CK1929" s="26" t="s">
        <v>135</v>
      </c>
      <c r="CL1929" s="26" t="s">
        <v>137</v>
      </c>
      <c r="CM1929" s="26" t="s">
        <v>135</v>
      </c>
      <c r="CN1929" s="26" t="s">
        <v>136</v>
      </c>
      <c r="CO1929" s="26" t="s">
        <v>136</v>
      </c>
      <c r="CP1929" s="26" t="s">
        <v>136</v>
      </c>
      <c r="CQ1929" s="26" t="s">
        <v>137</v>
      </c>
      <c r="CR1929" s="26" t="s">
        <v>138</v>
      </c>
      <c r="CS1929" s="26" t="s">
        <v>137</v>
      </c>
      <c r="CT1929" s="26" t="s">
        <v>136</v>
      </c>
      <c r="CU1929" s="26" t="s">
        <v>137</v>
      </c>
      <c r="CV1929" s="26" t="s">
        <v>135</v>
      </c>
      <c r="CW1929" s="26" t="s">
        <v>138</v>
      </c>
      <c r="CX1929" s="26" t="s">
        <v>136</v>
      </c>
      <c r="CY1929" s="26" t="s">
        <v>136</v>
      </c>
      <c r="CZ1929" s="26" t="s">
        <v>135</v>
      </c>
      <c r="DA1929" s="26" t="s">
        <v>135</v>
      </c>
      <c r="DB1929" s="26" t="s">
        <v>137</v>
      </c>
      <c r="DC1929" s="26" t="s">
        <v>134</v>
      </c>
      <c r="DD1929" s="26" t="s">
        <v>138</v>
      </c>
      <c r="DE1929" s="26" t="s">
        <v>136</v>
      </c>
      <c r="DF1929" s="26" t="s">
        <v>139</v>
      </c>
      <c r="DG1929" s="26" t="s">
        <v>120</v>
      </c>
      <c r="DH1929" s="26" t="s">
        <v>139</v>
      </c>
      <c r="DI1929" s="26" t="s">
        <v>139</v>
      </c>
      <c r="DJ1929" s="26" t="s">
        <v>139</v>
      </c>
      <c r="DK1929" s="26" t="s">
        <v>139</v>
      </c>
      <c r="DL1929" s="26" t="s">
        <v>120</v>
      </c>
      <c r="DM1929" s="26" t="s">
        <v>139</v>
      </c>
      <c r="DN1929" s="26" t="s">
        <v>139</v>
      </c>
      <c r="DO1929" s="26" t="s">
        <v>139</v>
      </c>
    </row>
    <row r="1930" spans="1:119" ht="35.1" customHeight="1" x14ac:dyDescent="0.25">
      <c r="A1930" s="29" t="str">
        <f t="shared" si="420"/>
        <v>Mosaic Youth1</v>
      </c>
      <c r="B1930" s="29" t="str">
        <f t="shared" si="421"/>
        <v>Mosaic Youth</v>
      </c>
      <c r="C1930" s="29">
        <f t="shared" si="422"/>
        <v>1</v>
      </c>
      <c r="D1930" s="30" t="str">
        <f t="shared" si="423"/>
        <v>Europe and Eurasia</v>
      </c>
      <c r="E1930" s="30" t="str">
        <f t="shared" si="424"/>
        <v>London, United Kingdom</v>
      </c>
      <c r="F1930" s="31">
        <f t="shared" si="425"/>
        <v>2</v>
      </c>
      <c r="G1930" s="31">
        <f t="shared" si="426"/>
        <v>2</v>
      </c>
      <c r="H1930" s="31">
        <f t="shared" si="427"/>
        <v>2</v>
      </c>
      <c r="I1930" s="31">
        <f t="shared" si="428"/>
        <v>2</v>
      </c>
      <c r="J1930" s="31">
        <f t="shared" si="429"/>
        <v>2</v>
      </c>
      <c r="K1930" s="31">
        <f t="shared" si="430"/>
        <v>3</v>
      </c>
      <c r="L1930" s="31">
        <f t="shared" si="431"/>
        <v>2</v>
      </c>
      <c r="M1930" s="31">
        <f t="shared" si="432"/>
        <v>2</v>
      </c>
      <c r="N1930" s="31">
        <f t="shared" si="433"/>
        <v>2.1</v>
      </c>
      <c r="O1930" s="26" t="s">
        <v>10544</v>
      </c>
      <c r="P1930" s="26" t="s">
        <v>108</v>
      </c>
      <c r="Q1930" s="27">
        <v>42502</v>
      </c>
      <c r="R1930" s="26" t="s">
        <v>155</v>
      </c>
      <c r="S1930" s="26" t="s">
        <v>184</v>
      </c>
      <c r="T1930" s="26" t="s">
        <v>157</v>
      </c>
      <c r="U1930" s="26" t="s">
        <v>833</v>
      </c>
      <c r="V1930" s="26" t="s">
        <v>15763</v>
      </c>
      <c r="W1930" s="26" t="s">
        <v>1204</v>
      </c>
      <c r="X1930" s="26" t="s">
        <v>2050</v>
      </c>
      <c r="Y1930" s="26" t="s">
        <v>10533</v>
      </c>
      <c r="Z1930" s="24"/>
      <c r="AA1930" s="24"/>
      <c r="AB1930" s="26" t="s">
        <v>117</v>
      </c>
      <c r="AC1930" s="28">
        <v>9000</v>
      </c>
      <c r="AD1930" s="26" t="s">
        <v>10534</v>
      </c>
      <c r="AE1930" s="26" t="s">
        <v>558</v>
      </c>
      <c r="AF1930" s="26" t="s">
        <v>120</v>
      </c>
      <c r="AG1930" s="26" t="s">
        <v>157</v>
      </c>
      <c r="AH1930" s="26" t="s">
        <v>158</v>
      </c>
      <c r="AI1930" s="28">
        <v>9000</v>
      </c>
      <c r="AJ1930" s="26" t="s">
        <v>10538</v>
      </c>
      <c r="AK1930" s="26" t="s">
        <v>10539</v>
      </c>
      <c r="AL1930" s="26" t="s">
        <v>10540</v>
      </c>
      <c r="AM1930" s="26" t="s">
        <v>10545</v>
      </c>
      <c r="AN1930" s="26" t="s">
        <v>10546</v>
      </c>
      <c r="AO1930" s="26" t="s">
        <v>10547</v>
      </c>
      <c r="AP1930" s="26" t="s">
        <v>10548</v>
      </c>
      <c r="AQ1930" s="24"/>
      <c r="AR1930" s="24"/>
      <c r="AS1930" s="24"/>
      <c r="AT1930" s="24"/>
      <c r="AU1930" s="24"/>
      <c r="AV1930" s="24"/>
      <c r="AW1930" s="28">
        <v>11660</v>
      </c>
      <c r="AX1930" s="26">
        <v>98</v>
      </c>
      <c r="AY1930" s="28">
        <v>90</v>
      </c>
      <c r="AZ1930" s="28">
        <v>79</v>
      </c>
      <c r="BA1930" s="26">
        <v>0</v>
      </c>
      <c r="BB1930" s="26" t="s">
        <v>241</v>
      </c>
      <c r="BC1930" s="26" t="s">
        <v>566</v>
      </c>
      <c r="BD1930" s="24"/>
      <c r="BE1930" s="24"/>
      <c r="BF1930" s="24"/>
      <c r="BG1930" s="26" t="s">
        <v>395</v>
      </c>
      <c r="BH1930" s="26" t="s">
        <v>10549</v>
      </c>
      <c r="BI1930" s="26" t="s">
        <v>395</v>
      </c>
      <c r="BJ1930" s="26" t="s">
        <v>10550</v>
      </c>
      <c r="BK1930" s="26" t="s">
        <v>395</v>
      </c>
      <c r="BL1930" s="24"/>
      <c r="BM1930" s="24"/>
      <c r="BN1930" s="24"/>
      <c r="BO1930" s="24"/>
      <c r="BP1930" s="24"/>
      <c r="BQ1930" s="24"/>
      <c r="BR1930" s="26">
        <v>2</v>
      </c>
      <c r="BS1930" s="26">
        <v>2</v>
      </c>
      <c r="BT1930" s="26">
        <v>2</v>
      </c>
      <c r="BU1930" s="26">
        <v>2</v>
      </c>
      <c r="BV1930" s="26">
        <v>2</v>
      </c>
      <c r="BW1930" s="26">
        <v>3</v>
      </c>
      <c r="BX1930" s="26">
        <v>2</v>
      </c>
      <c r="BY1930" s="26">
        <v>2</v>
      </c>
      <c r="BZ1930" s="24"/>
      <c r="CA1930" s="24"/>
      <c r="CB1930" s="24"/>
      <c r="CC1930" s="24"/>
      <c r="CD1930" s="24"/>
      <c r="CE1930" s="24"/>
      <c r="CF1930" s="24"/>
      <c r="CG1930" s="24"/>
      <c r="CH1930" s="24"/>
      <c r="CI1930" s="24"/>
      <c r="CJ1930" s="24"/>
      <c r="CK1930" s="24"/>
      <c r="CL1930" s="24"/>
      <c r="CM1930" s="24"/>
      <c r="CN1930" s="24"/>
      <c r="CO1930" s="24"/>
      <c r="CP1930" s="24"/>
      <c r="CQ1930" s="24"/>
      <c r="CR1930" s="24"/>
      <c r="CS1930" s="24"/>
      <c r="CT1930" s="24"/>
      <c r="CU1930" s="24"/>
      <c r="CV1930" s="24"/>
      <c r="CW1930" s="24"/>
      <c r="CX1930" s="24"/>
      <c r="CY1930" s="24"/>
      <c r="CZ1930" s="24"/>
      <c r="DA1930" s="24"/>
      <c r="DB1930" s="24"/>
      <c r="DC1930" s="24"/>
      <c r="DD1930" s="24"/>
      <c r="DE1930" s="24"/>
      <c r="DF1930" s="26" t="s">
        <v>120</v>
      </c>
      <c r="DG1930" s="26" t="s">
        <v>120</v>
      </c>
      <c r="DH1930" s="26" t="s">
        <v>139</v>
      </c>
      <c r="DI1930" s="26" t="s">
        <v>120</v>
      </c>
      <c r="DJ1930" s="26" t="s">
        <v>139</v>
      </c>
      <c r="DK1930" s="26" t="s">
        <v>139</v>
      </c>
      <c r="DL1930" s="26" t="s">
        <v>120</v>
      </c>
      <c r="DM1930" s="26" t="s">
        <v>139</v>
      </c>
      <c r="DN1930" s="26" t="s">
        <v>139</v>
      </c>
      <c r="DO1930" s="26" t="s">
        <v>139</v>
      </c>
    </row>
    <row r="1931" spans="1:119" ht="20.100000000000001" customHeight="1" x14ac:dyDescent="0.25">
      <c r="A1931" s="29" t="str">
        <f t="shared" si="420"/>
        <v>Mouvman Peyizan Lomon (Lhomond Peasant Movement)4</v>
      </c>
      <c r="B1931" s="29" t="str">
        <f t="shared" si="421"/>
        <v>Mouvman Peyizan Lomon (Lhomond Peasant Movement)</v>
      </c>
      <c r="C1931" s="29">
        <f t="shared" si="422"/>
        <v>4</v>
      </c>
      <c r="D1931" s="30" t="str">
        <f t="shared" si="423"/>
        <v>Americas</v>
      </c>
      <c r="E1931" s="30" t="str">
        <f t="shared" si="424"/>
        <v>Lhomond, Haiti</v>
      </c>
      <c r="F1931" s="31">
        <f t="shared" si="425"/>
        <v>2</v>
      </c>
      <c r="G1931" s="31">
        <f t="shared" si="426"/>
        <v>1</v>
      </c>
      <c r="H1931" s="31">
        <f t="shared" si="427"/>
        <v>2</v>
      </c>
      <c r="I1931" s="31">
        <f t="shared" si="428"/>
        <v>3</v>
      </c>
      <c r="J1931" s="31">
        <f t="shared" si="429"/>
        <v>2</v>
      </c>
      <c r="K1931" s="31">
        <f t="shared" si="430"/>
        <v>2</v>
      </c>
      <c r="L1931" s="31">
        <f t="shared" si="431"/>
        <v>4</v>
      </c>
      <c r="M1931" s="31">
        <f t="shared" si="432"/>
        <v>2</v>
      </c>
      <c r="N1931" s="31">
        <f t="shared" si="433"/>
        <v>2.2999999999999998</v>
      </c>
      <c r="O1931" s="26" t="s">
        <v>10551</v>
      </c>
      <c r="P1931" s="26" t="s">
        <v>108</v>
      </c>
      <c r="Q1931" s="27">
        <v>41771</v>
      </c>
      <c r="R1931" s="26" t="s">
        <v>305</v>
      </c>
      <c r="S1931" s="26" t="s">
        <v>193</v>
      </c>
      <c r="T1931" s="26" t="s">
        <v>194</v>
      </c>
      <c r="U1931" s="26" t="s">
        <v>112</v>
      </c>
      <c r="V1931" s="26" t="s">
        <v>15731</v>
      </c>
      <c r="W1931" s="26" t="s">
        <v>1065</v>
      </c>
      <c r="X1931" s="26" t="s">
        <v>10552</v>
      </c>
      <c r="Y1931" s="26" t="s">
        <v>10553</v>
      </c>
      <c r="Z1931" s="26" t="s">
        <v>10554</v>
      </c>
      <c r="AA1931" s="24"/>
      <c r="AB1931" s="26" t="s">
        <v>117</v>
      </c>
      <c r="AC1931" s="28">
        <v>11000</v>
      </c>
      <c r="AD1931" s="24"/>
      <c r="AE1931" s="26" t="s">
        <v>1657</v>
      </c>
      <c r="AF1931" s="26" t="s">
        <v>139</v>
      </c>
      <c r="AG1931" s="26" t="s">
        <v>333</v>
      </c>
      <c r="AH1931" s="26" t="s">
        <v>185</v>
      </c>
      <c r="AI1931" s="28">
        <v>11000</v>
      </c>
      <c r="AJ1931" s="26" t="s">
        <v>4821</v>
      </c>
      <c r="AK1931" s="26" t="s">
        <v>10555</v>
      </c>
      <c r="AL1931" s="26" t="s">
        <v>10556</v>
      </c>
      <c r="AM1931" s="24"/>
      <c r="AN1931" s="24"/>
      <c r="AO1931" s="24"/>
      <c r="AP1931" s="24"/>
      <c r="AQ1931" s="24"/>
      <c r="AR1931" s="26" t="s">
        <v>10557</v>
      </c>
      <c r="AS1931" s="24"/>
      <c r="AT1931" s="24"/>
      <c r="AU1931" s="24"/>
      <c r="AV1931" s="24"/>
      <c r="AW1931" s="28">
        <v>35000</v>
      </c>
      <c r="AX1931" s="26">
        <v>350</v>
      </c>
      <c r="AY1931" s="28">
        <v>80</v>
      </c>
      <c r="AZ1931" s="28">
        <v>70</v>
      </c>
      <c r="BA1931" s="24"/>
      <c r="BB1931" s="26" t="s">
        <v>148</v>
      </c>
      <c r="BC1931" s="26" t="s">
        <v>10558</v>
      </c>
      <c r="BD1931" s="26" t="s">
        <v>125</v>
      </c>
      <c r="BE1931" s="24"/>
      <c r="BF1931" s="26" t="s">
        <v>9731</v>
      </c>
      <c r="BG1931" s="26" t="s">
        <v>191</v>
      </c>
      <c r="BH1931" s="26" t="s">
        <v>3655</v>
      </c>
      <c r="BI1931" s="26" t="s">
        <v>1065</v>
      </c>
      <c r="BJ1931" s="26" t="s">
        <v>10559</v>
      </c>
      <c r="BK1931" s="26" t="s">
        <v>357</v>
      </c>
      <c r="BL1931" s="24"/>
      <c r="BM1931" s="24"/>
      <c r="BN1931" s="24"/>
      <c r="BO1931" s="24"/>
      <c r="BP1931" s="24"/>
      <c r="BQ1931" s="24"/>
      <c r="BR1931" s="26">
        <v>2</v>
      </c>
      <c r="BS1931" s="26">
        <v>1</v>
      </c>
      <c r="BT1931" s="26">
        <v>2</v>
      </c>
      <c r="BU1931" s="26">
        <v>3</v>
      </c>
      <c r="BV1931" s="26">
        <v>2</v>
      </c>
      <c r="BW1931" s="26">
        <v>2</v>
      </c>
      <c r="BX1931" s="26">
        <v>4</v>
      </c>
      <c r="BY1931" s="26">
        <v>2</v>
      </c>
      <c r="BZ1931" s="24"/>
      <c r="CA1931" s="24"/>
      <c r="CB1931" s="24"/>
      <c r="CC1931" s="24"/>
      <c r="CD1931" s="24"/>
      <c r="CE1931" s="24"/>
      <c r="CF1931" s="24"/>
      <c r="CG1931" s="24"/>
      <c r="CH1931" s="24"/>
      <c r="CI1931" s="24"/>
      <c r="CJ1931" s="24"/>
      <c r="CK1931" s="24"/>
      <c r="CL1931" s="24"/>
      <c r="CM1931" s="24"/>
      <c r="CN1931" s="24"/>
      <c r="CO1931" s="24"/>
      <c r="CP1931" s="24"/>
      <c r="CQ1931" s="24"/>
      <c r="CR1931" s="24"/>
      <c r="CS1931" s="24"/>
      <c r="CT1931" s="24"/>
      <c r="CU1931" s="24"/>
      <c r="CV1931" s="24"/>
      <c r="CW1931" s="24"/>
      <c r="CX1931" s="24"/>
      <c r="CY1931" s="24"/>
      <c r="CZ1931" s="24"/>
      <c r="DA1931" s="24"/>
      <c r="DB1931" s="24"/>
      <c r="DC1931" s="24"/>
      <c r="DD1931" s="24"/>
      <c r="DE1931" s="24"/>
      <c r="DF1931" s="26" t="s">
        <v>139</v>
      </c>
      <c r="DG1931" s="26" t="s">
        <v>139</v>
      </c>
      <c r="DH1931" s="26" t="s">
        <v>139</v>
      </c>
      <c r="DI1931" s="26" t="s">
        <v>139</v>
      </c>
      <c r="DJ1931" s="26" t="s">
        <v>120</v>
      </c>
      <c r="DK1931" s="26" t="s">
        <v>139</v>
      </c>
      <c r="DL1931" s="26" t="s">
        <v>139</v>
      </c>
      <c r="DM1931" s="26" t="s">
        <v>139</v>
      </c>
      <c r="DN1931" s="26" t="s">
        <v>139</v>
      </c>
      <c r="DO1931" s="26" t="s">
        <v>139</v>
      </c>
    </row>
    <row r="1932" spans="1:119" ht="20.100000000000001" customHeight="1" x14ac:dyDescent="0.25">
      <c r="A1932" s="29" t="str">
        <f t="shared" si="420"/>
        <v/>
      </c>
      <c r="B1932" s="29" t="str">
        <f t="shared" si="421"/>
        <v>Mouvman Peyizan Lomon (Lhomond Peasant Movement)</v>
      </c>
      <c r="C1932" s="29">
        <f t="shared" si="422"/>
        <v>0</v>
      </c>
      <c r="D1932" s="30" t="str">
        <f t="shared" si="423"/>
        <v>Americas</v>
      </c>
      <c r="E1932" s="30" t="str">
        <f t="shared" si="424"/>
        <v>Lhomond, Haiti</v>
      </c>
      <c r="F1932" s="31">
        <f t="shared" si="425"/>
        <v>0</v>
      </c>
      <c r="G1932" s="31">
        <f t="shared" si="426"/>
        <v>0</v>
      </c>
      <c r="H1932" s="31">
        <f t="shared" si="427"/>
        <v>0</v>
      </c>
      <c r="I1932" s="31">
        <f t="shared" si="428"/>
        <v>0</v>
      </c>
      <c r="J1932" s="31">
        <f t="shared" si="429"/>
        <v>0</v>
      </c>
      <c r="K1932" s="31">
        <f t="shared" si="430"/>
        <v>0</v>
      </c>
      <c r="L1932" s="31">
        <f t="shared" si="431"/>
        <v>0</v>
      </c>
      <c r="M1932" s="31">
        <f t="shared" si="432"/>
        <v>0</v>
      </c>
      <c r="N1932" s="31">
        <f t="shared" si="433"/>
        <v>0</v>
      </c>
      <c r="O1932" s="26" t="s">
        <v>10560</v>
      </c>
      <c r="P1932" s="26" t="s">
        <v>108</v>
      </c>
      <c r="Q1932" s="27">
        <v>41232</v>
      </c>
      <c r="R1932" s="26" t="s">
        <v>109</v>
      </c>
      <c r="S1932" s="24"/>
      <c r="T1932" s="26" t="s">
        <v>207</v>
      </c>
      <c r="U1932" s="24"/>
      <c r="V1932" s="26" t="s">
        <v>15731</v>
      </c>
      <c r="W1932" s="26" t="s">
        <v>1065</v>
      </c>
      <c r="X1932" s="26" t="s">
        <v>10552</v>
      </c>
      <c r="Y1932" s="26" t="s">
        <v>10553</v>
      </c>
      <c r="Z1932" s="26" t="s">
        <v>10554</v>
      </c>
      <c r="AA1932" s="24"/>
      <c r="AB1932" s="26" t="s">
        <v>723</v>
      </c>
      <c r="AC1932" s="28">
        <v>1500</v>
      </c>
      <c r="AD1932" s="24"/>
      <c r="AE1932" s="26" t="s">
        <v>1657</v>
      </c>
      <c r="AF1932" s="26" t="s">
        <v>139</v>
      </c>
      <c r="AG1932" s="26" t="s">
        <v>333</v>
      </c>
      <c r="AH1932" s="24"/>
      <c r="AI1932" s="28">
        <v>1500</v>
      </c>
      <c r="AJ1932" s="24"/>
      <c r="AK1932" s="24"/>
      <c r="AL1932" s="24"/>
      <c r="AM1932" s="24"/>
      <c r="AN1932" s="24"/>
      <c r="AO1932" s="24"/>
      <c r="AP1932" s="24"/>
      <c r="AQ1932" s="24"/>
      <c r="AR1932" s="24"/>
      <c r="AS1932" s="24"/>
      <c r="AT1932" s="24"/>
      <c r="AU1932" s="24"/>
      <c r="AV1932" s="24"/>
      <c r="AW1932" s="28">
        <v>0</v>
      </c>
      <c r="AX1932" s="26">
        <v>0</v>
      </c>
      <c r="AY1932" s="28">
        <v>0</v>
      </c>
      <c r="AZ1932" s="28">
        <v>0</v>
      </c>
      <c r="BA1932" s="26">
        <v>0</v>
      </c>
      <c r="BB1932" s="24"/>
      <c r="BC1932" s="26" t="s">
        <v>10558</v>
      </c>
      <c r="BD1932" s="24"/>
      <c r="BE1932" s="24"/>
      <c r="BF1932" s="24"/>
      <c r="BG1932" s="24"/>
      <c r="BH1932" s="24"/>
      <c r="BI1932" s="24"/>
      <c r="BJ1932" s="24"/>
      <c r="BK1932" s="24"/>
      <c r="BL1932" s="24"/>
      <c r="BM1932" s="24"/>
      <c r="BN1932" s="24"/>
      <c r="BO1932" s="24"/>
      <c r="BP1932" s="24"/>
      <c r="BQ1932" s="24"/>
      <c r="BR1932" s="26">
        <v>0</v>
      </c>
      <c r="BS1932" s="26">
        <v>0</v>
      </c>
      <c r="BT1932" s="26">
        <v>0</v>
      </c>
      <c r="BU1932" s="26">
        <v>0</v>
      </c>
      <c r="BV1932" s="26">
        <v>0</v>
      </c>
      <c r="BW1932" s="26">
        <v>0</v>
      </c>
      <c r="BX1932" s="26">
        <v>0</v>
      </c>
      <c r="BY1932" s="26">
        <v>0</v>
      </c>
      <c r="BZ1932" s="24"/>
      <c r="CA1932" s="24"/>
      <c r="CB1932" s="24"/>
      <c r="CC1932" s="24"/>
      <c r="CD1932" s="24"/>
      <c r="CE1932" s="24"/>
      <c r="CF1932" s="24"/>
      <c r="CG1932" s="24"/>
      <c r="CH1932" s="24"/>
      <c r="CI1932" s="24"/>
      <c r="CJ1932" s="24"/>
      <c r="CK1932" s="24"/>
      <c r="CL1932" s="24"/>
      <c r="CM1932" s="24"/>
      <c r="CN1932" s="24"/>
      <c r="CO1932" s="24"/>
      <c r="CP1932" s="24"/>
      <c r="CQ1932" s="24"/>
      <c r="CR1932" s="24"/>
      <c r="CS1932" s="24"/>
      <c r="CT1932" s="24"/>
      <c r="CU1932" s="24"/>
      <c r="CV1932" s="24"/>
      <c r="CW1932" s="24"/>
      <c r="CX1932" s="24"/>
      <c r="CY1932" s="24"/>
      <c r="CZ1932" s="24"/>
      <c r="DA1932" s="24"/>
      <c r="DB1932" s="24"/>
      <c r="DC1932" s="24"/>
      <c r="DD1932" s="24"/>
      <c r="DE1932" s="24"/>
      <c r="DF1932" s="26" t="s">
        <v>139</v>
      </c>
      <c r="DG1932" s="26" t="s">
        <v>139</v>
      </c>
      <c r="DH1932" s="26" t="s">
        <v>139</v>
      </c>
      <c r="DI1932" s="26" t="s">
        <v>139</v>
      </c>
      <c r="DJ1932" s="26" t="s">
        <v>139</v>
      </c>
      <c r="DK1932" s="26" t="s">
        <v>139</v>
      </c>
      <c r="DL1932" s="26" t="s">
        <v>139</v>
      </c>
      <c r="DM1932" s="26" t="s">
        <v>139</v>
      </c>
      <c r="DN1932" s="26" t="s">
        <v>139</v>
      </c>
      <c r="DO1932" s="26" t="s">
        <v>139</v>
      </c>
    </row>
    <row r="1933" spans="1:119" ht="20.100000000000001" customHeight="1" x14ac:dyDescent="0.25">
      <c r="A1933" s="29" t="str">
        <f t="shared" si="420"/>
        <v>Mouvman Peyizan Lomon (Lhomond Peasant Movement)3</v>
      </c>
      <c r="B1933" s="29" t="str">
        <f t="shared" si="421"/>
        <v>Mouvman Peyizan Lomon (Lhomond Peasant Movement)</v>
      </c>
      <c r="C1933" s="29">
        <f t="shared" si="422"/>
        <v>3</v>
      </c>
      <c r="D1933" s="30" t="str">
        <f t="shared" si="423"/>
        <v>Americas</v>
      </c>
      <c r="E1933" s="30" t="str">
        <f t="shared" si="424"/>
        <v>Lhomond, Haiti</v>
      </c>
      <c r="F1933" s="31">
        <f t="shared" si="425"/>
        <v>2</v>
      </c>
      <c r="G1933" s="31">
        <f t="shared" si="426"/>
        <v>1</v>
      </c>
      <c r="H1933" s="31">
        <f t="shared" si="427"/>
        <v>2</v>
      </c>
      <c r="I1933" s="31">
        <f t="shared" si="428"/>
        <v>3</v>
      </c>
      <c r="J1933" s="31">
        <f t="shared" si="429"/>
        <v>2</v>
      </c>
      <c r="K1933" s="31">
        <f t="shared" si="430"/>
        <v>2</v>
      </c>
      <c r="L1933" s="31">
        <f t="shared" si="431"/>
        <v>4</v>
      </c>
      <c r="M1933" s="31">
        <f t="shared" si="432"/>
        <v>2</v>
      </c>
      <c r="N1933" s="31">
        <f t="shared" si="433"/>
        <v>2.2999999999999998</v>
      </c>
      <c r="O1933" s="26" t="s">
        <v>10561</v>
      </c>
      <c r="P1933" s="26" t="s">
        <v>108</v>
      </c>
      <c r="Q1933" s="27">
        <v>41400</v>
      </c>
      <c r="R1933" s="26" t="s">
        <v>166</v>
      </c>
      <c r="S1933" s="26" t="s">
        <v>206</v>
      </c>
      <c r="T1933" s="26" t="s">
        <v>207</v>
      </c>
      <c r="U1933" s="26" t="s">
        <v>112</v>
      </c>
      <c r="V1933" s="26" t="s">
        <v>15731</v>
      </c>
      <c r="W1933" s="26" t="s">
        <v>1065</v>
      </c>
      <c r="X1933" s="26" t="s">
        <v>10552</v>
      </c>
      <c r="Y1933" s="26" t="s">
        <v>10553</v>
      </c>
      <c r="Z1933" s="26" t="s">
        <v>10554</v>
      </c>
      <c r="AA1933" s="24"/>
      <c r="AB1933" s="26" t="s">
        <v>117</v>
      </c>
      <c r="AC1933" s="28">
        <v>10000</v>
      </c>
      <c r="AD1933" s="24"/>
      <c r="AE1933" s="26" t="s">
        <v>1657</v>
      </c>
      <c r="AF1933" s="26" t="s">
        <v>139</v>
      </c>
      <c r="AG1933" s="26" t="s">
        <v>333</v>
      </c>
      <c r="AH1933" s="26" t="s">
        <v>121</v>
      </c>
      <c r="AI1933" s="28">
        <v>10000</v>
      </c>
      <c r="AJ1933" s="26" t="s">
        <v>10562</v>
      </c>
      <c r="AK1933" s="26" t="s">
        <v>10563</v>
      </c>
      <c r="AL1933" s="26" t="s">
        <v>10564</v>
      </c>
      <c r="AM1933" s="24"/>
      <c r="AN1933" s="24"/>
      <c r="AO1933" s="24"/>
      <c r="AP1933" s="24"/>
      <c r="AQ1933" s="26" t="s">
        <v>10565</v>
      </c>
      <c r="AR1933" s="24"/>
      <c r="AS1933" s="24"/>
      <c r="AT1933" s="24"/>
      <c r="AU1933" s="24"/>
      <c r="AV1933" s="24"/>
      <c r="AW1933" s="28">
        <v>33700</v>
      </c>
      <c r="AX1933" s="26">
        <v>300</v>
      </c>
      <c r="AY1933" s="28">
        <v>100</v>
      </c>
      <c r="AZ1933" s="28">
        <v>80</v>
      </c>
      <c r="BA1933" s="26">
        <v>0</v>
      </c>
      <c r="BB1933" s="26" t="s">
        <v>148</v>
      </c>
      <c r="BC1933" s="26" t="s">
        <v>10558</v>
      </c>
      <c r="BD1933" s="26" t="s">
        <v>378</v>
      </c>
      <c r="BE1933" s="26" t="s">
        <v>10566</v>
      </c>
      <c r="BF1933" s="24"/>
      <c r="BG1933" s="24"/>
      <c r="BH1933" s="26" t="s">
        <v>10567</v>
      </c>
      <c r="BI1933" s="26" t="s">
        <v>261</v>
      </c>
      <c r="BJ1933" s="26" t="s">
        <v>10568</v>
      </c>
      <c r="BK1933" s="26" t="s">
        <v>2588</v>
      </c>
      <c r="BL1933" s="24"/>
      <c r="BM1933" s="24"/>
      <c r="BN1933" s="24"/>
      <c r="BO1933" s="24"/>
      <c r="BP1933" s="24"/>
      <c r="BQ1933" s="24"/>
      <c r="BR1933" s="26">
        <v>2</v>
      </c>
      <c r="BS1933" s="26">
        <v>1</v>
      </c>
      <c r="BT1933" s="26">
        <v>2</v>
      </c>
      <c r="BU1933" s="26">
        <v>3</v>
      </c>
      <c r="BV1933" s="26">
        <v>2</v>
      </c>
      <c r="BW1933" s="26">
        <v>2</v>
      </c>
      <c r="BX1933" s="26">
        <v>4</v>
      </c>
      <c r="BY1933" s="26">
        <v>2</v>
      </c>
      <c r="BZ1933" s="24"/>
      <c r="CA1933" s="24"/>
      <c r="CB1933" s="24"/>
      <c r="CC1933" s="24"/>
      <c r="CD1933" s="24"/>
      <c r="CE1933" s="24"/>
      <c r="CF1933" s="24"/>
      <c r="CG1933" s="24"/>
      <c r="CH1933" s="24"/>
      <c r="CI1933" s="24"/>
      <c r="CJ1933" s="24"/>
      <c r="CK1933" s="24"/>
      <c r="CL1933" s="24"/>
      <c r="CM1933" s="24"/>
      <c r="CN1933" s="24"/>
      <c r="CO1933" s="24"/>
      <c r="CP1933" s="24"/>
      <c r="CQ1933" s="24"/>
      <c r="CR1933" s="24"/>
      <c r="CS1933" s="24"/>
      <c r="CT1933" s="24"/>
      <c r="CU1933" s="24"/>
      <c r="CV1933" s="24"/>
      <c r="CW1933" s="24"/>
      <c r="CX1933" s="24"/>
      <c r="CY1933" s="24"/>
      <c r="CZ1933" s="24"/>
      <c r="DA1933" s="24"/>
      <c r="DB1933" s="24"/>
      <c r="DC1933" s="24"/>
      <c r="DD1933" s="24"/>
      <c r="DE1933" s="24"/>
      <c r="DF1933" s="26" t="s">
        <v>120</v>
      </c>
      <c r="DG1933" s="26" t="s">
        <v>120</v>
      </c>
      <c r="DH1933" s="26" t="s">
        <v>139</v>
      </c>
      <c r="DI1933" s="26" t="s">
        <v>120</v>
      </c>
      <c r="DJ1933" s="26" t="s">
        <v>120</v>
      </c>
      <c r="DK1933" s="26" t="s">
        <v>139</v>
      </c>
      <c r="DL1933" s="26" t="s">
        <v>139</v>
      </c>
      <c r="DM1933" s="26" t="s">
        <v>139</v>
      </c>
      <c r="DN1933" s="26" t="s">
        <v>139</v>
      </c>
      <c r="DO1933" s="26" t="s">
        <v>139</v>
      </c>
    </row>
    <row r="1934" spans="1:119" ht="20.100000000000001" customHeight="1" x14ac:dyDescent="0.25">
      <c r="A1934" s="29" t="str">
        <f t="shared" si="420"/>
        <v/>
      </c>
      <c r="B1934" s="29" t="str">
        <f t="shared" si="421"/>
        <v>Mouvman Peyizan Lomon (Lhomond Peasant Movement)</v>
      </c>
      <c r="C1934" s="29">
        <f t="shared" si="422"/>
        <v>0</v>
      </c>
      <c r="D1934" s="30" t="str">
        <f t="shared" si="423"/>
        <v>Americas</v>
      </c>
      <c r="E1934" s="30" t="str">
        <f t="shared" si="424"/>
        <v>Lhomond, Haiti</v>
      </c>
      <c r="F1934" s="31">
        <f t="shared" si="425"/>
        <v>0</v>
      </c>
      <c r="G1934" s="31">
        <f t="shared" si="426"/>
        <v>0</v>
      </c>
      <c r="H1934" s="31">
        <f t="shared" si="427"/>
        <v>0</v>
      </c>
      <c r="I1934" s="31">
        <f t="shared" si="428"/>
        <v>0</v>
      </c>
      <c r="J1934" s="31">
        <f t="shared" si="429"/>
        <v>0</v>
      </c>
      <c r="K1934" s="31">
        <f t="shared" si="430"/>
        <v>0</v>
      </c>
      <c r="L1934" s="31">
        <f t="shared" si="431"/>
        <v>0</v>
      </c>
      <c r="M1934" s="31">
        <f t="shared" si="432"/>
        <v>0</v>
      </c>
      <c r="N1934" s="31">
        <f t="shared" si="433"/>
        <v>0</v>
      </c>
      <c r="O1934" s="26" t="s">
        <v>16299</v>
      </c>
      <c r="P1934" s="26" t="s">
        <v>108</v>
      </c>
      <c r="Q1934" s="27">
        <v>40877</v>
      </c>
      <c r="R1934" s="24"/>
      <c r="S1934" s="24"/>
      <c r="T1934" s="26" t="s">
        <v>175</v>
      </c>
      <c r="U1934" s="24"/>
      <c r="V1934" s="26" t="s">
        <v>15731</v>
      </c>
      <c r="W1934" s="26" t="s">
        <v>1065</v>
      </c>
      <c r="X1934" s="26" t="s">
        <v>10552</v>
      </c>
      <c r="Y1934" s="26" t="s">
        <v>10553</v>
      </c>
      <c r="Z1934" s="26" t="s">
        <v>10554</v>
      </c>
      <c r="AA1934" s="24"/>
      <c r="AB1934" s="26" t="s">
        <v>15733</v>
      </c>
      <c r="AC1934" s="28">
        <v>4000</v>
      </c>
      <c r="AD1934" s="24"/>
      <c r="AE1934" s="26" t="s">
        <v>1657</v>
      </c>
      <c r="AF1934" s="26" t="s">
        <v>139</v>
      </c>
      <c r="AG1934" s="26" t="s">
        <v>333</v>
      </c>
      <c r="AH1934" s="24"/>
      <c r="AI1934" s="28">
        <v>4000</v>
      </c>
      <c r="AJ1934" s="24"/>
      <c r="AK1934" s="24"/>
      <c r="AL1934" s="24"/>
      <c r="AM1934" s="24"/>
      <c r="AN1934" s="24"/>
      <c r="AO1934" s="24"/>
      <c r="AP1934" s="24"/>
      <c r="AQ1934" s="24"/>
      <c r="AR1934" s="24"/>
      <c r="AS1934" s="24"/>
      <c r="AT1934" s="24"/>
      <c r="AU1934" s="24"/>
      <c r="AV1934" s="24"/>
      <c r="AW1934" s="24"/>
      <c r="AX1934" s="24"/>
      <c r="AY1934" s="24"/>
      <c r="AZ1934" s="24"/>
      <c r="BA1934" s="24"/>
      <c r="BB1934" s="24"/>
      <c r="BC1934" s="26" t="s">
        <v>10558</v>
      </c>
      <c r="BD1934" s="24"/>
      <c r="BE1934" s="24"/>
      <c r="BF1934" s="24"/>
      <c r="BG1934" s="24"/>
      <c r="BH1934" s="24"/>
      <c r="BI1934" s="24"/>
      <c r="BJ1934" s="24"/>
      <c r="BK1934" s="24"/>
      <c r="BL1934" s="24"/>
      <c r="BM1934" s="24"/>
      <c r="BN1934" s="24"/>
      <c r="BO1934" s="24"/>
      <c r="BP1934" s="24"/>
      <c r="BQ1934" s="24"/>
      <c r="BR1934" s="24"/>
      <c r="BS1934" s="24"/>
      <c r="BT1934" s="24"/>
      <c r="BU1934" s="24"/>
      <c r="BV1934" s="24"/>
      <c r="BW1934" s="24"/>
      <c r="BX1934" s="24"/>
      <c r="BY1934" s="24"/>
      <c r="BZ1934" s="24"/>
      <c r="CA1934" s="24"/>
      <c r="CB1934" s="24"/>
      <c r="CC1934" s="24"/>
      <c r="CD1934" s="24"/>
      <c r="CE1934" s="24"/>
      <c r="CF1934" s="24"/>
      <c r="CG1934" s="24"/>
      <c r="CH1934" s="24"/>
      <c r="CI1934" s="24"/>
      <c r="CJ1934" s="24"/>
      <c r="CK1934" s="24"/>
      <c r="CL1934" s="24"/>
      <c r="CM1934" s="24"/>
      <c r="CN1934" s="24"/>
      <c r="CO1934" s="24"/>
      <c r="CP1934" s="24"/>
      <c r="CQ1934" s="24"/>
      <c r="CR1934" s="24"/>
      <c r="CS1934" s="24"/>
      <c r="CT1934" s="24"/>
      <c r="CU1934" s="24"/>
      <c r="CV1934" s="24"/>
      <c r="CW1934" s="24"/>
      <c r="CX1934" s="24"/>
      <c r="CY1934" s="24"/>
      <c r="CZ1934" s="24"/>
      <c r="DA1934" s="24"/>
      <c r="DB1934" s="24"/>
      <c r="DC1934" s="24"/>
      <c r="DD1934" s="24"/>
      <c r="DE1934" s="24"/>
      <c r="DF1934" s="26" t="s">
        <v>139</v>
      </c>
      <c r="DG1934" s="26" t="s">
        <v>139</v>
      </c>
      <c r="DH1934" s="26" t="s">
        <v>139</v>
      </c>
      <c r="DI1934" s="26" t="s">
        <v>139</v>
      </c>
      <c r="DJ1934" s="26" t="s">
        <v>139</v>
      </c>
      <c r="DK1934" s="26" t="s">
        <v>139</v>
      </c>
      <c r="DL1934" s="26" t="s">
        <v>139</v>
      </c>
      <c r="DM1934" s="26" t="s">
        <v>139</v>
      </c>
      <c r="DN1934" s="26" t="s">
        <v>139</v>
      </c>
      <c r="DO1934" s="26" t="s">
        <v>139</v>
      </c>
    </row>
    <row r="1935" spans="1:119" ht="20.100000000000001" customHeight="1" x14ac:dyDescent="0.25">
      <c r="A1935" s="29" t="str">
        <f t="shared" si="420"/>
        <v/>
      </c>
      <c r="B1935" s="29" t="str">
        <f t="shared" si="421"/>
        <v>Mouvman Peyizan Lomon (Lhomond Peasant Movement)</v>
      </c>
      <c r="C1935" s="29">
        <f t="shared" si="422"/>
        <v>0</v>
      </c>
      <c r="D1935" s="30" t="str">
        <f t="shared" si="423"/>
        <v>Americas</v>
      </c>
      <c r="E1935" s="30" t="str">
        <f t="shared" si="424"/>
        <v>Lhomond, Haiti</v>
      </c>
      <c r="F1935" s="31">
        <f t="shared" si="425"/>
        <v>0</v>
      </c>
      <c r="G1935" s="31">
        <f t="shared" si="426"/>
        <v>0</v>
      </c>
      <c r="H1935" s="31">
        <f t="shared" si="427"/>
        <v>0</v>
      </c>
      <c r="I1935" s="31">
        <f t="shared" si="428"/>
        <v>0</v>
      </c>
      <c r="J1935" s="31">
        <f t="shared" si="429"/>
        <v>0</v>
      </c>
      <c r="K1935" s="31">
        <f t="shared" si="430"/>
        <v>0</v>
      </c>
      <c r="L1935" s="31">
        <f t="shared" si="431"/>
        <v>0</v>
      </c>
      <c r="M1935" s="31">
        <f t="shared" si="432"/>
        <v>0</v>
      </c>
      <c r="N1935" s="31">
        <f t="shared" si="433"/>
        <v>0</v>
      </c>
      <c r="O1935" s="26" t="s">
        <v>16300</v>
      </c>
      <c r="P1935" s="26" t="s">
        <v>108</v>
      </c>
      <c r="Q1935" s="27">
        <v>40970</v>
      </c>
      <c r="R1935" s="24"/>
      <c r="S1935" s="24"/>
      <c r="T1935" s="26" t="s">
        <v>175</v>
      </c>
      <c r="U1935" s="24"/>
      <c r="V1935" s="26" t="s">
        <v>15731</v>
      </c>
      <c r="W1935" s="26" t="s">
        <v>1065</v>
      </c>
      <c r="X1935" s="26" t="s">
        <v>10552</v>
      </c>
      <c r="Y1935" s="26" t="s">
        <v>10553</v>
      </c>
      <c r="Z1935" s="26" t="s">
        <v>10554</v>
      </c>
      <c r="AA1935" s="24"/>
      <c r="AB1935" s="26" t="s">
        <v>15736</v>
      </c>
      <c r="AC1935" s="28">
        <v>1048</v>
      </c>
      <c r="AD1935" s="24"/>
      <c r="AE1935" s="26" t="s">
        <v>1657</v>
      </c>
      <c r="AF1935" s="26" t="s">
        <v>139</v>
      </c>
      <c r="AG1935" s="26" t="s">
        <v>333</v>
      </c>
      <c r="AH1935" s="24"/>
      <c r="AI1935" s="28">
        <v>1048</v>
      </c>
      <c r="AJ1935" s="24"/>
      <c r="AK1935" s="24"/>
      <c r="AL1935" s="24"/>
      <c r="AM1935" s="24"/>
      <c r="AN1935" s="24"/>
      <c r="AO1935" s="24"/>
      <c r="AP1935" s="24"/>
      <c r="AQ1935" s="24"/>
      <c r="AR1935" s="24"/>
      <c r="AS1935" s="24"/>
      <c r="AT1935" s="24"/>
      <c r="AU1935" s="24"/>
      <c r="AV1935" s="24"/>
      <c r="AW1935" s="28">
        <v>0</v>
      </c>
      <c r="AX1935" s="26">
        <v>0</v>
      </c>
      <c r="AY1935" s="28">
        <v>0</v>
      </c>
      <c r="AZ1935" s="28">
        <v>0</v>
      </c>
      <c r="BA1935" s="26">
        <v>0</v>
      </c>
      <c r="BB1935" s="24"/>
      <c r="BC1935" s="26" t="s">
        <v>10558</v>
      </c>
      <c r="BD1935" s="24"/>
      <c r="BE1935" s="24"/>
      <c r="BF1935" s="24"/>
      <c r="BG1935" s="24"/>
      <c r="BH1935" s="24"/>
      <c r="BI1935" s="24"/>
      <c r="BJ1935" s="24"/>
      <c r="BK1935" s="24"/>
      <c r="BL1935" s="24"/>
      <c r="BM1935" s="24"/>
      <c r="BN1935" s="24"/>
      <c r="BO1935" s="24"/>
      <c r="BP1935" s="24"/>
      <c r="BQ1935" s="24"/>
      <c r="BR1935" s="26">
        <v>0</v>
      </c>
      <c r="BS1935" s="26">
        <v>0</v>
      </c>
      <c r="BT1935" s="26">
        <v>0</v>
      </c>
      <c r="BU1935" s="26">
        <v>0</v>
      </c>
      <c r="BV1935" s="26">
        <v>0</v>
      </c>
      <c r="BW1935" s="26">
        <v>0</v>
      </c>
      <c r="BX1935" s="26">
        <v>0</v>
      </c>
      <c r="BY1935" s="26">
        <v>0</v>
      </c>
      <c r="BZ1935" s="24"/>
      <c r="CA1935" s="24"/>
      <c r="CB1935" s="24"/>
      <c r="CC1935" s="24"/>
      <c r="CD1935" s="24"/>
      <c r="CE1935" s="24"/>
      <c r="CF1935" s="24"/>
      <c r="CG1935" s="24"/>
      <c r="CH1935" s="24"/>
      <c r="CI1935" s="24"/>
      <c r="CJ1935" s="24"/>
      <c r="CK1935" s="24"/>
      <c r="CL1935" s="24"/>
      <c r="CM1935" s="24"/>
      <c r="CN1935" s="24"/>
      <c r="CO1935" s="24"/>
      <c r="CP1935" s="24"/>
      <c r="CQ1935" s="24"/>
      <c r="CR1935" s="24"/>
      <c r="CS1935" s="24"/>
      <c r="CT1935" s="24"/>
      <c r="CU1935" s="24"/>
      <c r="CV1935" s="24"/>
      <c r="CW1935" s="24"/>
      <c r="CX1935" s="24"/>
      <c r="CY1935" s="24"/>
      <c r="CZ1935" s="24"/>
      <c r="DA1935" s="24"/>
      <c r="DB1935" s="24"/>
      <c r="DC1935" s="24"/>
      <c r="DD1935" s="24"/>
      <c r="DE1935" s="24"/>
      <c r="DF1935" s="26" t="s">
        <v>139</v>
      </c>
      <c r="DG1935" s="26" t="s">
        <v>139</v>
      </c>
      <c r="DH1935" s="26" t="s">
        <v>139</v>
      </c>
      <c r="DI1935" s="26" t="s">
        <v>139</v>
      </c>
      <c r="DJ1935" s="26" t="s">
        <v>139</v>
      </c>
      <c r="DK1935" s="26" t="s">
        <v>139</v>
      </c>
      <c r="DL1935" s="26" t="s">
        <v>139</v>
      </c>
      <c r="DM1935" s="26" t="s">
        <v>139</v>
      </c>
      <c r="DN1935" s="26" t="s">
        <v>139</v>
      </c>
      <c r="DO1935" s="26" t="s">
        <v>139</v>
      </c>
    </row>
    <row r="1936" spans="1:119" ht="20.100000000000001" customHeight="1" x14ac:dyDescent="0.25">
      <c r="A1936" s="29" t="str">
        <f t="shared" si="420"/>
        <v>Mouvman Peyizan Lomon (Lhomond Peasant Movement)2</v>
      </c>
      <c r="B1936" s="29" t="str">
        <f t="shared" si="421"/>
        <v>Mouvman Peyizan Lomon (Lhomond Peasant Movement)</v>
      </c>
      <c r="C1936" s="29">
        <f t="shared" si="422"/>
        <v>2</v>
      </c>
      <c r="D1936" s="30" t="str">
        <f t="shared" si="423"/>
        <v>Americas</v>
      </c>
      <c r="E1936" s="30" t="str">
        <f t="shared" si="424"/>
        <v>Lhomond, Haiti</v>
      </c>
      <c r="F1936" s="31">
        <f t="shared" si="425"/>
        <v>3</v>
      </c>
      <c r="G1936" s="31">
        <f t="shared" si="426"/>
        <v>3</v>
      </c>
      <c r="H1936" s="31">
        <f t="shared" si="427"/>
        <v>4</v>
      </c>
      <c r="I1936" s="31">
        <f t="shared" si="428"/>
        <v>4</v>
      </c>
      <c r="J1936" s="31">
        <f t="shared" si="429"/>
        <v>3</v>
      </c>
      <c r="K1936" s="31">
        <f t="shared" si="430"/>
        <v>4</v>
      </c>
      <c r="L1936" s="31">
        <f t="shared" si="431"/>
        <v>5</v>
      </c>
      <c r="M1936" s="31">
        <f t="shared" si="432"/>
        <v>2</v>
      </c>
      <c r="N1936" s="31">
        <f t="shared" si="433"/>
        <v>3.5</v>
      </c>
      <c r="O1936" s="26" t="s">
        <v>10569</v>
      </c>
      <c r="P1936" s="26" t="s">
        <v>108</v>
      </c>
      <c r="Q1936" s="27">
        <v>41038</v>
      </c>
      <c r="R1936" s="26" t="s">
        <v>109</v>
      </c>
      <c r="S1936" s="26" t="s">
        <v>217</v>
      </c>
      <c r="T1936" s="26" t="s">
        <v>175</v>
      </c>
      <c r="U1936" s="26" t="s">
        <v>112</v>
      </c>
      <c r="V1936" s="26" t="s">
        <v>15731</v>
      </c>
      <c r="W1936" s="26" t="s">
        <v>1065</v>
      </c>
      <c r="X1936" s="26" t="s">
        <v>10552</v>
      </c>
      <c r="Y1936" s="26" t="s">
        <v>10553</v>
      </c>
      <c r="Z1936" s="26" t="s">
        <v>10554</v>
      </c>
      <c r="AA1936" s="24"/>
      <c r="AB1936" s="26" t="s">
        <v>117</v>
      </c>
      <c r="AC1936" s="28">
        <v>8000</v>
      </c>
      <c r="AD1936" s="24"/>
      <c r="AE1936" s="26" t="s">
        <v>1657</v>
      </c>
      <c r="AF1936" s="26" t="s">
        <v>139</v>
      </c>
      <c r="AG1936" s="26" t="s">
        <v>333</v>
      </c>
      <c r="AH1936" s="26" t="s">
        <v>143</v>
      </c>
      <c r="AI1936" s="28">
        <v>8000</v>
      </c>
      <c r="AJ1936" s="24"/>
      <c r="AK1936" s="26" t="s">
        <v>10570</v>
      </c>
      <c r="AL1936" s="26" t="s">
        <v>10571</v>
      </c>
      <c r="AM1936" s="26" t="s">
        <v>10572</v>
      </c>
      <c r="AN1936" s="26" t="s">
        <v>10573</v>
      </c>
      <c r="AO1936" s="26" t="s">
        <v>10574</v>
      </c>
      <c r="AP1936" s="24"/>
      <c r="AQ1936" s="24"/>
      <c r="AR1936" s="24"/>
      <c r="AS1936" s="24"/>
      <c r="AT1936" s="24"/>
      <c r="AU1936" s="24"/>
      <c r="AV1936" s="24"/>
      <c r="AW1936" s="28">
        <v>32062</v>
      </c>
      <c r="AX1936" s="26">
        <v>259</v>
      </c>
      <c r="AY1936" s="28">
        <v>75</v>
      </c>
      <c r="AZ1936" s="28">
        <v>60</v>
      </c>
      <c r="BA1936" s="26">
        <v>0</v>
      </c>
      <c r="BB1936" s="26" t="s">
        <v>148</v>
      </c>
      <c r="BC1936" s="26" t="s">
        <v>10558</v>
      </c>
      <c r="BD1936" s="26" t="s">
        <v>125</v>
      </c>
      <c r="BE1936" s="24"/>
      <c r="BF1936" s="26" t="s">
        <v>9731</v>
      </c>
      <c r="BG1936" s="26" t="s">
        <v>191</v>
      </c>
      <c r="BH1936" s="26" t="s">
        <v>3655</v>
      </c>
      <c r="BI1936" s="26" t="s">
        <v>1065</v>
      </c>
      <c r="BJ1936" s="24"/>
      <c r="BK1936" s="24"/>
      <c r="BL1936" s="24"/>
      <c r="BM1936" s="24"/>
      <c r="BN1936" s="24"/>
      <c r="BO1936" s="24"/>
      <c r="BP1936" s="24"/>
      <c r="BQ1936" s="24"/>
      <c r="BR1936" s="26">
        <v>3</v>
      </c>
      <c r="BS1936" s="26">
        <v>3</v>
      </c>
      <c r="BT1936" s="26">
        <v>4</v>
      </c>
      <c r="BU1936" s="26">
        <v>4</v>
      </c>
      <c r="BV1936" s="26">
        <v>3</v>
      </c>
      <c r="BW1936" s="26">
        <v>4</v>
      </c>
      <c r="BX1936" s="26">
        <v>5</v>
      </c>
      <c r="BY1936" s="26">
        <v>2</v>
      </c>
      <c r="BZ1936" s="24"/>
      <c r="CA1936" s="24"/>
      <c r="CB1936" s="24"/>
      <c r="CC1936" s="24"/>
      <c r="CD1936" s="24"/>
      <c r="CE1936" s="24"/>
      <c r="CF1936" s="24"/>
      <c r="CG1936" s="24"/>
      <c r="CH1936" s="24"/>
      <c r="CI1936" s="24"/>
      <c r="CJ1936" s="24"/>
      <c r="CK1936" s="24"/>
      <c r="CL1936" s="24"/>
      <c r="CM1936" s="24"/>
      <c r="CN1936" s="24"/>
      <c r="CO1936" s="24"/>
      <c r="CP1936" s="24"/>
      <c r="CQ1936" s="24"/>
      <c r="CR1936" s="24"/>
      <c r="CS1936" s="24"/>
      <c r="CT1936" s="24"/>
      <c r="CU1936" s="24"/>
      <c r="CV1936" s="24"/>
      <c r="CW1936" s="24"/>
      <c r="CX1936" s="24"/>
      <c r="CY1936" s="24"/>
      <c r="CZ1936" s="24"/>
      <c r="DA1936" s="24"/>
      <c r="DB1936" s="24"/>
      <c r="DC1936" s="24"/>
      <c r="DD1936" s="24"/>
      <c r="DE1936" s="24"/>
      <c r="DF1936" s="26" t="s">
        <v>120</v>
      </c>
      <c r="DG1936" s="26" t="s">
        <v>139</v>
      </c>
      <c r="DH1936" s="26" t="s">
        <v>139</v>
      </c>
      <c r="DI1936" s="26" t="s">
        <v>120</v>
      </c>
      <c r="DJ1936" s="26" t="s">
        <v>120</v>
      </c>
      <c r="DK1936" s="26" t="s">
        <v>139</v>
      </c>
      <c r="DL1936" s="26" t="s">
        <v>139</v>
      </c>
      <c r="DM1936" s="26" t="s">
        <v>139</v>
      </c>
      <c r="DN1936" s="26" t="s">
        <v>139</v>
      </c>
      <c r="DO1936" s="26" t="s">
        <v>139</v>
      </c>
    </row>
    <row r="1937" spans="1:119" ht="20.100000000000001" customHeight="1" x14ac:dyDescent="0.25">
      <c r="A1937" s="29" t="str">
        <f t="shared" si="420"/>
        <v>Mouvman Peyizan Lomon (Lhomond Peasant Movement)1</v>
      </c>
      <c r="B1937" s="29" t="str">
        <f t="shared" si="421"/>
        <v>Mouvman Peyizan Lomon (Lhomond Peasant Movement)</v>
      </c>
      <c r="C1937" s="29">
        <f t="shared" si="422"/>
        <v>1</v>
      </c>
      <c r="D1937" s="30" t="str">
        <f t="shared" si="423"/>
        <v>Americas</v>
      </c>
      <c r="E1937" s="30" t="str">
        <f t="shared" si="424"/>
        <v>Lhomond, Haiti</v>
      </c>
      <c r="F1937" s="31">
        <f t="shared" si="425"/>
        <v>0</v>
      </c>
      <c r="G1937" s="31">
        <f t="shared" si="426"/>
        <v>0</v>
      </c>
      <c r="H1937" s="31">
        <f t="shared" si="427"/>
        <v>0</v>
      </c>
      <c r="I1937" s="31">
        <f t="shared" si="428"/>
        <v>0</v>
      </c>
      <c r="J1937" s="31">
        <f t="shared" si="429"/>
        <v>0</v>
      </c>
      <c r="K1937" s="31">
        <f t="shared" si="430"/>
        <v>0</v>
      </c>
      <c r="L1937" s="31">
        <f t="shared" si="431"/>
        <v>0</v>
      </c>
      <c r="M1937" s="31">
        <f t="shared" si="432"/>
        <v>0</v>
      </c>
      <c r="N1937" s="31">
        <f t="shared" si="433"/>
        <v>0</v>
      </c>
      <c r="O1937" s="26" t="s">
        <v>10575</v>
      </c>
      <c r="P1937" s="26" t="s">
        <v>108</v>
      </c>
      <c r="Q1937" s="27">
        <v>40672</v>
      </c>
      <c r="R1937" s="26" t="s">
        <v>155</v>
      </c>
      <c r="S1937" s="26" t="s">
        <v>409</v>
      </c>
      <c r="T1937" s="26" t="s">
        <v>333</v>
      </c>
      <c r="U1937" s="26" t="s">
        <v>112</v>
      </c>
      <c r="V1937" s="26" t="s">
        <v>15731</v>
      </c>
      <c r="W1937" s="26" t="s">
        <v>1065</v>
      </c>
      <c r="X1937" s="26" t="s">
        <v>10552</v>
      </c>
      <c r="Y1937" s="26" t="s">
        <v>10553</v>
      </c>
      <c r="Z1937" s="26" t="s">
        <v>10554</v>
      </c>
      <c r="AA1937" s="24"/>
      <c r="AB1937" s="26" t="s">
        <v>117</v>
      </c>
      <c r="AC1937" s="28">
        <v>6000</v>
      </c>
      <c r="AD1937" s="24"/>
      <c r="AE1937" s="26" t="s">
        <v>1657</v>
      </c>
      <c r="AF1937" s="26" t="s">
        <v>139</v>
      </c>
      <c r="AG1937" s="26" t="s">
        <v>333</v>
      </c>
      <c r="AH1937" s="26" t="s">
        <v>158</v>
      </c>
      <c r="AI1937" s="28">
        <v>6000</v>
      </c>
      <c r="AJ1937" s="24"/>
      <c r="AK1937" s="26" t="s">
        <v>10576</v>
      </c>
      <c r="AL1937" s="26" t="s">
        <v>10577</v>
      </c>
      <c r="AM1937" s="26" t="s">
        <v>10578</v>
      </c>
      <c r="AN1937" s="26" t="s">
        <v>10579</v>
      </c>
      <c r="AO1937" s="26" t="s">
        <v>10580</v>
      </c>
      <c r="AP1937" s="24"/>
      <c r="AQ1937" s="24"/>
      <c r="AR1937" s="24"/>
      <c r="AS1937" s="24"/>
      <c r="AT1937" s="24"/>
      <c r="AU1937" s="24"/>
      <c r="AV1937" s="24"/>
      <c r="AW1937" s="28">
        <v>31625</v>
      </c>
      <c r="AX1937" s="26">
        <v>243</v>
      </c>
      <c r="AY1937" s="28">
        <v>0</v>
      </c>
      <c r="AZ1937" s="28">
        <v>0</v>
      </c>
      <c r="BA1937" s="26">
        <v>0</v>
      </c>
      <c r="BB1937" s="24"/>
      <c r="BC1937" s="26" t="s">
        <v>10558</v>
      </c>
      <c r="BD1937" s="24"/>
      <c r="BE1937" s="24"/>
      <c r="BF1937" s="26" t="s">
        <v>10581</v>
      </c>
      <c r="BG1937" s="26" t="s">
        <v>191</v>
      </c>
      <c r="BH1937" s="26" t="s">
        <v>10582</v>
      </c>
      <c r="BI1937" s="26" t="s">
        <v>1065</v>
      </c>
      <c r="BJ1937" s="24"/>
      <c r="BK1937" s="24"/>
      <c r="BL1937" s="24"/>
      <c r="BM1937" s="24"/>
      <c r="BN1937" s="24"/>
      <c r="BO1937" s="24"/>
      <c r="BP1937" s="24"/>
      <c r="BQ1937" s="24"/>
      <c r="BR1937" s="26">
        <v>0</v>
      </c>
      <c r="BS1937" s="26">
        <v>0</v>
      </c>
      <c r="BT1937" s="26">
        <v>0</v>
      </c>
      <c r="BU1937" s="26">
        <v>0</v>
      </c>
      <c r="BV1937" s="26">
        <v>0</v>
      </c>
      <c r="BW1937" s="26">
        <v>0</v>
      </c>
      <c r="BX1937" s="26">
        <v>0</v>
      </c>
      <c r="BY1937" s="26">
        <v>0</v>
      </c>
      <c r="BZ1937" s="24"/>
      <c r="CA1937" s="24"/>
      <c r="CB1937" s="24"/>
      <c r="CC1937" s="24"/>
      <c r="CD1937" s="24"/>
      <c r="CE1937" s="24"/>
      <c r="CF1937" s="24"/>
      <c r="CG1937" s="24"/>
      <c r="CH1937" s="24"/>
      <c r="CI1937" s="24"/>
      <c r="CJ1937" s="24"/>
      <c r="CK1937" s="24"/>
      <c r="CL1937" s="24"/>
      <c r="CM1937" s="24"/>
      <c r="CN1937" s="24"/>
      <c r="CO1937" s="24"/>
      <c r="CP1937" s="24"/>
      <c r="CQ1937" s="24"/>
      <c r="CR1937" s="24"/>
      <c r="CS1937" s="24"/>
      <c r="CT1937" s="24"/>
      <c r="CU1937" s="24"/>
      <c r="CV1937" s="24"/>
      <c r="CW1937" s="24"/>
      <c r="CX1937" s="24"/>
      <c r="CY1937" s="24"/>
      <c r="CZ1937" s="24"/>
      <c r="DA1937" s="24"/>
      <c r="DB1937" s="24"/>
      <c r="DC1937" s="24"/>
      <c r="DD1937" s="24"/>
      <c r="DE1937" s="24"/>
      <c r="DF1937" s="26" t="s">
        <v>139</v>
      </c>
      <c r="DG1937" s="26" t="s">
        <v>120</v>
      </c>
      <c r="DH1937" s="26" t="s">
        <v>139</v>
      </c>
      <c r="DI1937" s="26" t="s">
        <v>120</v>
      </c>
      <c r="DJ1937" s="26" t="s">
        <v>139</v>
      </c>
      <c r="DK1937" s="26" t="s">
        <v>139</v>
      </c>
      <c r="DL1937" s="26" t="s">
        <v>139</v>
      </c>
      <c r="DM1937" s="26" t="s">
        <v>139</v>
      </c>
      <c r="DN1937" s="26" t="s">
        <v>139</v>
      </c>
      <c r="DO1937" s="26" t="s">
        <v>139</v>
      </c>
    </row>
    <row r="1938" spans="1:119" ht="20.100000000000001" customHeight="1" x14ac:dyDescent="0.25">
      <c r="A1938" s="29" t="str">
        <f t="shared" si="420"/>
        <v/>
      </c>
      <c r="B1938" s="29" t="str">
        <f t="shared" si="421"/>
        <v>Movimiento de Mujeres Dominico-Haitianas (Movement of Dominican-Haitian Women)</v>
      </c>
      <c r="C1938" s="29">
        <f t="shared" si="422"/>
        <v>0</v>
      </c>
      <c r="D1938" s="30" t="str">
        <f t="shared" si="423"/>
        <v>Americas</v>
      </c>
      <c r="E1938" s="30" t="str">
        <f t="shared" si="424"/>
        <v>Santo Domingo, Dominican Republic</v>
      </c>
      <c r="F1938" s="31">
        <f t="shared" si="425"/>
        <v>0</v>
      </c>
      <c r="G1938" s="31">
        <f t="shared" si="426"/>
        <v>0</v>
      </c>
      <c r="H1938" s="31">
        <f t="shared" si="427"/>
        <v>0</v>
      </c>
      <c r="I1938" s="31">
        <f t="shared" si="428"/>
        <v>0</v>
      </c>
      <c r="J1938" s="31">
        <f t="shared" si="429"/>
        <v>0</v>
      </c>
      <c r="K1938" s="31">
        <f t="shared" si="430"/>
        <v>0</v>
      </c>
      <c r="L1938" s="31">
        <f t="shared" si="431"/>
        <v>0</v>
      </c>
      <c r="M1938" s="31">
        <f t="shared" si="432"/>
        <v>0</v>
      </c>
      <c r="N1938" s="31">
        <f t="shared" si="433"/>
        <v>0</v>
      </c>
      <c r="O1938" s="26" t="s">
        <v>16301</v>
      </c>
      <c r="P1938" s="26" t="s">
        <v>108</v>
      </c>
      <c r="Q1938" s="27">
        <v>41726</v>
      </c>
      <c r="R1938" s="24"/>
      <c r="S1938" s="24"/>
      <c r="T1938" s="26" t="s">
        <v>194</v>
      </c>
      <c r="U1938" s="24"/>
      <c r="V1938" s="26" t="s">
        <v>15731</v>
      </c>
      <c r="W1938" s="26" t="s">
        <v>113</v>
      </c>
      <c r="X1938" s="26" t="s">
        <v>7522</v>
      </c>
      <c r="Y1938" s="26" t="s">
        <v>10584</v>
      </c>
      <c r="Z1938" s="26" t="s">
        <v>10585</v>
      </c>
      <c r="AA1938" s="24"/>
      <c r="AB1938" s="26" t="s">
        <v>15736</v>
      </c>
      <c r="AC1938" s="28">
        <v>1100</v>
      </c>
      <c r="AD1938" s="24"/>
      <c r="AE1938" s="24"/>
      <c r="AF1938" s="26" t="s">
        <v>139</v>
      </c>
      <c r="AG1938" s="26" t="s">
        <v>846</v>
      </c>
      <c r="AH1938" s="24"/>
      <c r="AI1938" s="28">
        <v>1100</v>
      </c>
      <c r="AJ1938" s="24"/>
      <c r="AK1938" s="24"/>
      <c r="AL1938" s="24"/>
      <c r="AM1938" s="24"/>
      <c r="AN1938" s="24"/>
      <c r="AO1938" s="24"/>
      <c r="AP1938" s="24"/>
      <c r="AQ1938" s="24"/>
      <c r="AR1938" s="24"/>
      <c r="AS1938" s="24"/>
      <c r="AT1938" s="24"/>
      <c r="AU1938" s="24"/>
      <c r="AV1938" s="24"/>
      <c r="AW1938" s="24"/>
      <c r="AX1938" s="24"/>
      <c r="AY1938" s="24"/>
      <c r="AZ1938" s="24"/>
      <c r="BA1938" s="24"/>
      <c r="BB1938" s="24"/>
      <c r="BC1938" s="26" t="s">
        <v>10592</v>
      </c>
      <c r="BD1938" s="24"/>
      <c r="BE1938" s="24"/>
      <c r="BF1938" s="24"/>
      <c r="BG1938" s="24"/>
      <c r="BH1938" s="24"/>
      <c r="BI1938" s="24"/>
      <c r="BJ1938" s="24"/>
      <c r="BK1938" s="24"/>
      <c r="BL1938" s="24"/>
      <c r="BM1938" s="24"/>
      <c r="BN1938" s="24"/>
      <c r="BO1938" s="24"/>
      <c r="BP1938" s="24"/>
      <c r="BQ1938" s="24"/>
      <c r="BR1938" s="24"/>
      <c r="BS1938" s="24"/>
      <c r="BT1938" s="24"/>
      <c r="BU1938" s="24"/>
      <c r="BV1938" s="24"/>
      <c r="BW1938" s="24"/>
      <c r="BX1938" s="24"/>
      <c r="BY1938" s="24"/>
      <c r="BZ1938" s="24"/>
      <c r="CA1938" s="24"/>
      <c r="CB1938" s="24"/>
      <c r="CC1938" s="24"/>
      <c r="CD1938" s="24"/>
      <c r="CE1938" s="24"/>
      <c r="CF1938" s="24"/>
      <c r="CG1938" s="24"/>
      <c r="CH1938" s="24"/>
      <c r="CI1938" s="24"/>
      <c r="CJ1938" s="24"/>
      <c r="CK1938" s="24"/>
      <c r="CL1938" s="24"/>
      <c r="CM1938" s="24"/>
      <c r="CN1938" s="24"/>
      <c r="CO1938" s="24"/>
      <c r="CP1938" s="24"/>
      <c r="CQ1938" s="24"/>
      <c r="CR1938" s="24"/>
      <c r="CS1938" s="24"/>
      <c r="CT1938" s="24"/>
      <c r="CU1938" s="24"/>
      <c r="CV1938" s="24"/>
      <c r="CW1938" s="24"/>
      <c r="CX1938" s="24"/>
      <c r="CY1938" s="24"/>
      <c r="CZ1938" s="24"/>
      <c r="DA1938" s="24"/>
      <c r="DB1938" s="24"/>
      <c r="DC1938" s="24"/>
      <c r="DD1938" s="24"/>
      <c r="DE1938" s="24"/>
      <c r="DF1938" s="26" t="s">
        <v>139</v>
      </c>
      <c r="DG1938" s="26" t="s">
        <v>139</v>
      </c>
      <c r="DH1938" s="26" t="s">
        <v>139</v>
      </c>
      <c r="DI1938" s="26" t="s">
        <v>139</v>
      </c>
      <c r="DJ1938" s="26" t="s">
        <v>139</v>
      </c>
      <c r="DK1938" s="26" t="s">
        <v>139</v>
      </c>
      <c r="DL1938" s="26" t="s">
        <v>139</v>
      </c>
      <c r="DM1938" s="26" t="s">
        <v>139</v>
      </c>
      <c r="DN1938" s="26" t="s">
        <v>139</v>
      </c>
      <c r="DO1938" s="26" t="s">
        <v>139</v>
      </c>
    </row>
    <row r="1939" spans="1:119" ht="20.100000000000001" customHeight="1" x14ac:dyDescent="0.25">
      <c r="A1939" s="29" t="str">
        <f t="shared" si="420"/>
        <v>Movimiento de Mujeres Dominico-Haitianas (Movement of Dominican-Haitian Women)8</v>
      </c>
      <c r="B1939" s="29" t="str">
        <f t="shared" si="421"/>
        <v>Movimiento de Mujeres Dominico-Haitianas (Movement of Dominican-Haitian Women)</v>
      </c>
      <c r="C1939" s="29">
        <f t="shared" si="422"/>
        <v>8</v>
      </c>
      <c r="D1939" s="30" t="str">
        <f t="shared" si="423"/>
        <v>Americas</v>
      </c>
      <c r="E1939" s="30" t="str">
        <f t="shared" si="424"/>
        <v>Santo Domingo, Dominican Republic</v>
      </c>
      <c r="F1939" s="31">
        <f t="shared" si="425"/>
        <v>4</v>
      </c>
      <c r="G1939" s="31">
        <f t="shared" si="426"/>
        <v>2</v>
      </c>
      <c r="H1939" s="31">
        <f t="shared" si="427"/>
        <v>3</v>
      </c>
      <c r="I1939" s="31">
        <f t="shared" si="428"/>
        <v>3</v>
      </c>
      <c r="J1939" s="31">
        <f t="shared" si="429"/>
        <v>3</v>
      </c>
      <c r="K1939" s="31">
        <f t="shared" si="430"/>
        <v>3</v>
      </c>
      <c r="L1939" s="31">
        <f t="shared" si="431"/>
        <v>4</v>
      </c>
      <c r="M1939" s="31">
        <f t="shared" si="432"/>
        <v>3</v>
      </c>
      <c r="N1939" s="31">
        <f t="shared" si="433"/>
        <v>3.1</v>
      </c>
      <c r="O1939" s="26" t="s">
        <v>10583</v>
      </c>
      <c r="P1939" s="26" t="s">
        <v>108</v>
      </c>
      <c r="Q1939" s="27">
        <v>41771</v>
      </c>
      <c r="R1939" s="26" t="s">
        <v>305</v>
      </c>
      <c r="S1939" s="26" t="s">
        <v>193</v>
      </c>
      <c r="T1939" s="26" t="s">
        <v>194</v>
      </c>
      <c r="U1939" s="26" t="s">
        <v>112</v>
      </c>
      <c r="V1939" s="26" t="s">
        <v>15731</v>
      </c>
      <c r="W1939" s="26" t="s">
        <v>113</v>
      </c>
      <c r="X1939" s="26" t="s">
        <v>7522</v>
      </c>
      <c r="Y1939" s="26" t="s">
        <v>10584</v>
      </c>
      <c r="Z1939" s="26" t="s">
        <v>10585</v>
      </c>
      <c r="AA1939" s="24"/>
      <c r="AB1939" s="26" t="s">
        <v>117</v>
      </c>
      <c r="AC1939" s="28">
        <v>32000</v>
      </c>
      <c r="AD1939" s="24"/>
      <c r="AE1939" s="24"/>
      <c r="AF1939" s="26" t="s">
        <v>139</v>
      </c>
      <c r="AG1939" s="26" t="s">
        <v>846</v>
      </c>
      <c r="AH1939" s="26" t="s">
        <v>906</v>
      </c>
      <c r="AI1939" s="28">
        <v>32000</v>
      </c>
      <c r="AJ1939" s="26" t="s">
        <v>10586</v>
      </c>
      <c r="AK1939" s="26" t="s">
        <v>10587</v>
      </c>
      <c r="AL1939" s="26" t="s">
        <v>10588</v>
      </c>
      <c r="AM1939" s="24"/>
      <c r="AN1939" s="24"/>
      <c r="AO1939" s="24"/>
      <c r="AP1939" s="24"/>
      <c r="AQ1939" s="24"/>
      <c r="AR1939" s="26" t="s">
        <v>10589</v>
      </c>
      <c r="AS1939" s="26" t="s">
        <v>10590</v>
      </c>
      <c r="AT1939" s="24"/>
      <c r="AU1939" s="26" t="s">
        <v>10591</v>
      </c>
      <c r="AV1939" s="24"/>
      <c r="AW1939" s="28">
        <v>263880</v>
      </c>
      <c r="AX1939" s="26">
        <v>520</v>
      </c>
      <c r="AY1939" s="28">
        <v>80</v>
      </c>
      <c r="AZ1939" s="28">
        <v>78</v>
      </c>
      <c r="BA1939" s="26">
        <v>0</v>
      </c>
      <c r="BB1939" s="26" t="s">
        <v>148</v>
      </c>
      <c r="BC1939" s="26" t="s">
        <v>10592</v>
      </c>
      <c r="BD1939" s="24"/>
      <c r="BE1939" s="24"/>
      <c r="BF1939" s="26" t="s">
        <v>2677</v>
      </c>
      <c r="BG1939" s="24"/>
      <c r="BH1939" s="26" t="s">
        <v>10593</v>
      </c>
      <c r="BI1939" s="26" t="s">
        <v>395</v>
      </c>
      <c r="BJ1939" s="26" t="s">
        <v>10594</v>
      </c>
      <c r="BK1939" s="26" t="s">
        <v>1197</v>
      </c>
      <c r="BL1939" s="26" t="s">
        <v>3386</v>
      </c>
      <c r="BM1939" s="26" t="s">
        <v>191</v>
      </c>
      <c r="BN1939" s="26" t="s">
        <v>10595</v>
      </c>
      <c r="BO1939" s="26" t="s">
        <v>1448</v>
      </c>
      <c r="BP1939" s="24"/>
      <c r="BQ1939" s="24"/>
      <c r="BR1939" s="26">
        <v>4</v>
      </c>
      <c r="BS1939" s="26">
        <v>2</v>
      </c>
      <c r="BT1939" s="26">
        <v>3</v>
      </c>
      <c r="BU1939" s="26">
        <v>3</v>
      </c>
      <c r="BV1939" s="26">
        <v>3</v>
      </c>
      <c r="BW1939" s="26">
        <v>3</v>
      </c>
      <c r="BX1939" s="26">
        <v>4</v>
      </c>
      <c r="BY1939" s="26">
        <v>3</v>
      </c>
      <c r="BZ1939" s="24"/>
      <c r="CA1939" s="24"/>
      <c r="CB1939" s="24"/>
      <c r="CC1939" s="24"/>
      <c r="CD1939" s="24"/>
      <c r="CE1939" s="24"/>
      <c r="CF1939" s="24"/>
      <c r="CG1939" s="24"/>
      <c r="CH1939" s="24"/>
      <c r="CI1939" s="24"/>
      <c r="CJ1939" s="24"/>
      <c r="CK1939" s="24"/>
      <c r="CL1939" s="24"/>
      <c r="CM1939" s="24"/>
      <c r="CN1939" s="24"/>
      <c r="CO1939" s="24"/>
      <c r="CP1939" s="24"/>
      <c r="CQ1939" s="24"/>
      <c r="CR1939" s="24"/>
      <c r="CS1939" s="24"/>
      <c r="CT1939" s="24"/>
      <c r="CU1939" s="24"/>
      <c r="CV1939" s="24"/>
      <c r="CW1939" s="24"/>
      <c r="CX1939" s="24"/>
      <c r="CY1939" s="24"/>
      <c r="CZ1939" s="24"/>
      <c r="DA1939" s="24"/>
      <c r="DB1939" s="24"/>
      <c r="DC1939" s="24"/>
      <c r="DD1939" s="24"/>
      <c r="DE1939" s="24"/>
      <c r="DF1939" s="26" t="s">
        <v>139</v>
      </c>
      <c r="DG1939" s="26" t="s">
        <v>139</v>
      </c>
      <c r="DH1939" s="26" t="s">
        <v>139</v>
      </c>
      <c r="DI1939" s="26" t="s">
        <v>139</v>
      </c>
      <c r="DJ1939" s="26" t="s">
        <v>139</v>
      </c>
      <c r="DK1939" s="26" t="s">
        <v>139</v>
      </c>
      <c r="DL1939" s="26" t="s">
        <v>139</v>
      </c>
      <c r="DM1939" s="26" t="s">
        <v>139</v>
      </c>
      <c r="DN1939" s="26" t="s">
        <v>139</v>
      </c>
      <c r="DO1939" s="26" t="s">
        <v>139</v>
      </c>
    </row>
    <row r="1940" spans="1:119" ht="20.100000000000001" customHeight="1" x14ac:dyDescent="0.25">
      <c r="A1940" s="29" t="str">
        <f t="shared" si="420"/>
        <v>Movimiento de Mujeres Dominico-Haitianas (Movement of Dominican-Haitian Women)7</v>
      </c>
      <c r="B1940" s="29" t="str">
        <f t="shared" si="421"/>
        <v>Movimiento de Mujeres Dominico-Haitianas (Movement of Dominican-Haitian Women)</v>
      </c>
      <c r="C1940" s="29">
        <f t="shared" si="422"/>
        <v>7</v>
      </c>
      <c r="D1940" s="30" t="str">
        <f t="shared" si="423"/>
        <v>Americas</v>
      </c>
      <c r="E1940" s="30" t="str">
        <f t="shared" si="424"/>
        <v>Santo Domingo, Dominican Republic</v>
      </c>
      <c r="F1940" s="31">
        <f t="shared" si="425"/>
        <v>0</v>
      </c>
      <c r="G1940" s="31">
        <f t="shared" si="426"/>
        <v>0</v>
      </c>
      <c r="H1940" s="31">
        <f t="shared" si="427"/>
        <v>0</v>
      </c>
      <c r="I1940" s="31">
        <f t="shared" si="428"/>
        <v>0</v>
      </c>
      <c r="J1940" s="31">
        <f t="shared" si="429"/>
        <v>0</v>
      </c>
      <c r="K1940" s="31">
        <f t="shared" si="430"/>
        <v>0</v>
      </c>
      <c r="L1940" s="31">
        <f t="shared" si="431"/>
        <v>0</v>
      </c>
      <c r="M1940" s="31">
        <f t="shared" si="432"/>
        <v>0</v>
      </c>
      <c r="N1940" s="31">
        <f t="shared" si="433"/>
        <v>0</v>
      </c>
      <c r="O1940" s="26" t="s">
        <v>10596</v>
      </c>
      <c r="P1940" s="26" t="s">
        <v>108</v>
      </c>
      <c r="Q1940" s="27">
        <v>41682</v>
      </c>
      <c r="R1940" s="24"/>
      <c r="S1940" s="24"/>
      <c r="T1940" s="26" t="s">
        <v>194</v>
      </c>
      <c r="U1940" s="24"/>
      <c r="V1940" s="26" t="s">
        <v>15731</v>
      </c>
      <c r="W1940" s="26" t="s">
        <v>113</v>
      </c>
      <c r="X1940" s="26" t="s">
        <v>7522</v>
      </c>
      <c r="Y1940" s="26" t="s">
        <v>10584</v>
      </c>
      <c r="Z1940" s="26" t="s">
        <v>10585</v>
      </c>
      <c r="AA1940" s="24"/>
      <c r="AB1940" s="26" t="s">
        <v>228</v>
      </c>
      <c r="AC1940" s="28">
        <v>35000</v>
      </c>
      <c r="AD1940" s="24"/>
      <c r="AE1940" s="24"/>
      <c r="AF1940" s="26" t="s">
        <v>139</v>
      </c>
      <c r="AG1940" s="26" t="s">
        <v>846</v>
      </c>
      <c r="AH1940" s="26" t="s">
        <v>235</v>
      </c>
      <c r="AI1940" s="28">
        <v>35000</v>
      </c>
      <c r="AJ1940" s="24"/>
      <c r="AK1940" s="24"/>
      <c r="AL1940" s="24"/>
      <c r="AM1940" s="26" t="s">
        <v>10597</v>
      </c>
      <c r="AN1940" s="26" t="s">
        <v>10598</v>
      </c>
      <c r="AO1940" s="24"/>
      <c r="AP1940" s="24"/>
      <c r="AQ1940" s="24"/>
      <c r="AR1940" s="24"/>
      <c r="AS1940" s="24"/>
      <c r="AT1940" s="24"/>
      <c r="AU1940" s="24"/>
      <c r="AV1940" s="24"/>
      <c r="AW1940" s="28">
        <v>375869</v>
      </c>
      <c r="AX1940" s="26">
        <v>350</v>
      </c>
      <c r="AY1940" s="28">
        <v>0</v>
      </c>
      <c r="AZ1940" s="28">
        <v>0</v>
      </c>
      <c r="BA1940" s="26">
        <v>0</v>
      </c>
      <c r="BB1940" s="24"/>
      <c r="BC1940" s="26" t="s">
        <v>10592</v>
      </c>
      <c r="BD1940" s="24"/>
      <c r="BE1940" s="24"/>
      <c r="BF1940" s="24"/>
      <c r="BG1940" s="24"/>
      <c r="BH1940" s="24"/>
      <c r="BI1940" s="24"/>
      <c r="BJ1940" s="24"/>
      <c r="BK1940" s="24"/>
      <c r="BL1940" s="24"/>
      <c r="BM1940" s="24"/>
      <c r="BN1940" s="24"/>
      <c r="BO1940" s="24"/>
      <c r="BP1940" s="24"/>
      <c r="BQ1940" s="24"/>
      <c r="BR1940" s="26">
        <v>0</v>
      </c>
      <c r="BS1940" s="26">
        <v>0</v>
      </c>
      <c r="BT1940" s="26">
        <v>0</v>
      </c>
      <c r="BU1940" s="26">
        <v>0</v>
      </c>
      <c r="BV1940" s="26">
        <v>0</v>
      </c>
      <c r="BW1940" s="26">
        <v>0</v>
      </c>
      <c r="BX1940" s="26">
        <v>0</v>
      </c>
      <c r="BY1940" s="26">
        <v>0</v>
      </c>
      <c r="BZ1940" s="24"/>
      <c r="CA1940" s="24"/>
      <c r="CB1940" s="24"/>
      <c r="CC1940" s="24"/>
      <c r="CD1940" s="24"/>
      <c r="CE1940" s="24"/>
      <c r="CF1940" s="24"/>
      <c r="CG1940" s="24"/>
      <c r="CH1940" s="24"/>
      <c r="CI1940" s="24"/>
      <c r="CJ1940" s="24"/>
      <c r="CK1940" s="24"/>
      <c r="CL1940" s="24"/>
      <c r="CM1940" s="24"/>
      <c r="CN1940" s="24"/>
      <c r="CO1940" s="24"/>
      <c r="CP1940" s="24"/>
      <c r="CQ1940" s="24"/>
      <c r="CR1940" s="24"/>
      <c r="CS1940" s="24"/>
      <c r="CT1940" s="24"/>
      <c r="CU1940" s="24"/>
      <c r="CV1940" s="24"/>
      <c r="CW1940" s="24"/>
      <c r="CX1940" s="24"/>
      <c r="CY1940" s="24"/>
      <c r="CZ1940" s="24"/>
      <c r="DA1940" s="24"/>
      <c r="DB1940" s="24"/>
      <c r="DC1940" s="24"/>
      <c r="DD1940" s="24"/>
      <c r="DE1940" s="24"/>
      <c r="DF1940" s="26" t="s">
        <v>139</v>
      </c>
      <c r="DG1940" s="26" t="s">
        <v>139</v>
      </c>
      <c r="DH1940" s="26" t="s">
        <v>139</v>
      </c>
      <c r="DI1940" s="26" t="s">
        <v>139</v>
      </c>
      <c r="DJ1940" s="26" t="s">
        <v>139</v>
      </c>
      <c r="DK1940" s="26" t="s">
        <v>139</v>
      </c>
      <c r="DL1940" s="26" t="s">
        <v>139</v>
      </c>
      <c r="DM1940" s="26" t="s">
        <v>139</v>
      </c>
      <c r="DN1940" s="26" t="s">
        <v>139</v>
      </c>
      <c r="DO1940" s="26" t="s">
        <v>139</v>
      </c>
    </row>
    <row r="1941" spans="1:119" ht="20.100000000000001" customHeight="1" x14ac:dyDescent="0.25">
      <c r="A1941" s="29" t="str">
        <f t="shared" si="420"/>
        <v/>
      </c>
      <c r="B1941" s="29" t="str">
        <f t="shared" si="421"/>
        <v>Movimiento de Mujeres Dominico-Haitianas (Movement of Dominican-Haitian Women)</v>
      </c>
      <c r="C1941" s="29">
        <f t="shared" si="422"/>
        <v>0</v>
      </c>
      <c r="D1941" s="30" t="str">
        <f t="shared" si="423"/>
        <v>Americas</v>
      </c>
      <c r="E1941" s="30" t="str">
        <f t="shared" si="424"/>
        <v>Santo Domingo, Dominican Republic</v>
      </c>
      <c r="F1941" s="31">
        <f t="shared" si="425"/>
        <v>0</v>
      </c>
      <c r="G1941" s="31">
        <f t="shared" si="426"/>
        <v>0</v>
      </c>
      <c r="H1941" s="31">
        <f t="shared" si="427"/>
        <v>0</v>
      </c>
      <c r="I1941" s="31">
        <f t="shared" si="428"/>
        <v>0</v>
      </c>
      <c r="J1941" s="31">
        <f t="shared" si="429"/>
        <v>0</v>
      </c>
      <c r="K1941" s="31">
        <f t="shared" si="430"/>
        <v>0</v>
      </c>
      <c r="L1941" s="31">
        <f t="shared" si="431"/>
        <v>0</v>
      </c>
      <c r="M1941" s="31">
        <f t="shared" si="432"/>
        <v>0</v>
      </c>
      <c r="N1941" s="31">
        <f t="shared" si="433"/>
        <v>0</v>
      </c>
      <c r="O1941" s="26" t="s">
        <v>16302</v>
      </c>
      <c r="P1941" s="26" t="s">
        <v>108</v>
      </c>
      <c r="Q1941" s="27">
        <v>41814</v>
      </c>
      <c r="R1941" s="24"/>
      <c r="S1941" s="24"/>
      <c r="T1941" s="26" t="s">
        <v>194</v>
      </c>
      <c r="U1941" s="24"/>
      <c r="V1941" s="26" t="s">
        <v>15731</v>
      </c>
      <c r="W1941" s="26" t="s">
        <v>113</v>
      </c>
      <c r="X1941" s="26" t="s">
        <v>7522</v>
      </c>
      <c r="Y1941" s="26" t="s">
        <v>10584</v>
      </c>
      <c r="Z1941" s="26" t="s">
        <v>10585</v>
      </c>
      <c r="AA1941" s="24"/>
      <c r="AB1941" s="26" t="s">
        <v>15736</v>
      </c>
      <c r="AC1941" s="28">
        <v>2500</v>
      </c>
      <c r="AD1941" s="24"/>
      <c r="AE1941" s="24"/>
      <c r="AF1941" s="26" t="s">
        <v>139</v>
      </c>
      <c r="AG1941" s="26" t="s">
        <v>846</v>
      </c>
      <c r="AH1941" s="24"/>
      <c r="AI1941" s="28">
        <v>2500</v>
      </c>
      <c r="AJ1941" s="24"/>
      <c r="AK1941" s="24"/>
      <c r="AL1941" s="24"/>
      <c r="AM1941" s="24"/>
      <c r="AN1941" s="24"/>
      <c r="AO1941" s="24"/>
      <c r="AP1941" s="24"/>
      <c r="AQ1941" s="24"/>
      <c r="AR1941" s="24"/>
      <c r="AS1941" s="24"/>
      <c r="AT1941" s="24"/>
      <c r="AU1941" s="24"/>
      <c r="AV1941" s="24"/>
      <c r="AW1941" s="24"/>
      <c r="AX1941" s="24"/>
      <c r="AY1941" s="24"/>
      <c r="AZ1941" s="24"/>
      <c r="BA1941" s="24"/>
      <c r="BB1941" s="24"/>
      <c r="BC1941" s="26" t="s">
        <v>10592</v>
      </c>
      <c r="BD1941" s="24"/>
      <c r="BE1941" s="24"/>
      <c r="BF1941" s="24"/>
      <c r="BG1941" s="24"/>
      <c r="BH1941" s="24"/>
      <c r="BI1941" s="24"/>
      <c r="BJ1941" s="24"/>
      <c r="BK1941" s="24"/>
      <c r="BL1941" s="24"/>
      <c r="BM1941" s="24"/>
      <c r="BN1941" s="24"/>
      <c r="BO1941" s="24"/>
      <c r="BP1941" s="24"/>
      <c r="BQ1941" s="24"/>
      <c r="BR1941" s="24"/>
      <c r="BS1941" s="24"/>
      <c r="BT1941" s="24"/>
      <c r="BU1941" s="24"/>
      <c r="BV1941" s="24"/>
      <c r="BW1941" s="24"/>
      <c r="BX1941" s="24"/>
      <c r="BY1941" s="24"/>
      <c r="BZ1941" s="24"/>
      <c r="CA1941" s="24"/>
      <c r="CB1941" s="24"/>
      <c r="CC1941" s="24"/>
      <c r="CD1941" s="24"/>
      <c r="CE1941" s="24"/>
      <c r="CF1941" s="24"/>
      <c r="CG1941" s="24"/>
      <c r="CH1941" s="24"/>
      <c r="CI1941" s="24"/>
      <c r="CJ1941" s="24"/>
      <c r="CK1941" s="24"/>
      <c r="CL1941" s="24"/>
      <c r="CM1941" s="24"/>
      <c r="CN1941" s="24"/>
      <c r="CO1941" s="24"/>
      <c r="CP1941" s="24"/>
      <c r="CQ1941" s="24"/>
      <c r="CR1941" s="24"/>
      <c r="CS1941" s="24"/>
      <c r="CT1941" s="24"/>
      <c r="CU1941" s="24"/>
      <c r="CV1941" s="24"/>
      <c r="CW1941" s="24"/>
      <c r="CX1941" s="24"/>
      <c r="CY1941" s="24"/>
      <c r="CZ1941" s="24"/>
      <c r="DA1941" s="24"/>
      <c r="DB1941" s="24"/>
      <c r="DC1941" s="24"/>
      <c r="DD1941" s="24"/>
      <c r="DE1941" s="24"/>
      <c r="DF1941" s="26" t="s">
        <v>139</v>
      </c>
      <c r="DG1941" s="26" t="s">
        <v>139</v>
      </c>
      <c r="DH1941" s="26" t="s">
        <v>139</v>
      </c>
      <c r="DI1941" s="26" t="s">
        <v>139</v>
      </c>
      <c r="DJ1941" s="26" t="s">
        <v>139</v>
      </c>
      <c r="DK1941" s="26" t="s">
        <v>139</v>
      </c>
      <c r="DL1941" s="26" t="s">
        <v>139</v>
      </c>
      <c r="DM1941" s="26" t="s">
        <v>139</v>
      </c>
      <c r="DN1941" s="26" t="s">
        <v>139</v>
      </c>
      <c r="DO1941" s="26" t="s">
        <v>139</v>
      </c>
    </row>
    <row r="1942" spans="1:119" ht="20.100000000000001" customHeight="1" x14ac:dyDescent="0.25">
      <c r="A1942" s="29" t="str">
        <f t="shared" si="420"/>
        <v>Movimiento de Mujeres Dominico-Haitianas (Movement of Dominican-Haitian Women)7</v>
      </c>
      <c r="B1942" s="29" t="str">
        <f t="shared" si="421"/>
        <v>Movimiento de Mujeres Dominico-Haitianas (Movement of Dominican-Haitian Women)</v>
      </c>
      <c r="C1942" s="29">
        <f t="shared" si="422"/>
        <v>7</v>
      </c>
      <c r="D1942" s="30" t="str">
        <f t="shared" si="423"/>
        <v>Americas</v>
      </c>
      <c r="E1942" s="30" t="str">
        <f t="shared" si="424"/>
        <v>Santo Domingo, Dominican Republic</v>
      </c>
      <c r="F1942" s="31">
        <f t="shared" si="425"/>
        <v>3</v>
      </c>
      <c r="G1942" s="31">
        <f t="shared" si="426"/>
        <v>4</v>
      </c>
      <c r="H1942" s="31">
        <f t="shared" si="427"/>
        <v>4</v>
      </c>
      <c r="I1942" s="31">
        <f t="shared" si="428"/>
        <v>3</v>
      </c>
      <c r="J1942" s="31">
        <f t="shared" si="429"/>
        <v>3</v>
      </c>
      <c r="K1942" s="31">
        <f t="shared" si="430"/>
        <v>4</v>
      </c>
      <c r="L1942" s="31">
        <f t="shared" si="431"/>
        <v>4</v>
      </c>
      <c r="M1942" s="31">
        <f t="shared" si="432"/>
        <v>4</v>
      </c>
      <c r="N1942" s="31">
        <f t="shared" si="433"/>
        <v>3.6</v>
      </c>
      <c r="O1942" s="26" t="s">
        <v>10599</v>
      </c>
      <c r="P1942" s="26" t="s">
        <v>108</v>
      </c>
      <c r="Q1942" s="27">
        <v>41400</v>
      </c>
      <c r="R1942" s="26" t="s">
        <v>166</v>
      </c>
      <c r="S1942" s="26" t="s">
        <v>206</v>
      </c>
      <c r="T1942" s="26" t="s">
        <v>207</v>
      </c>
      <c r="U1942" s="26" t="s">
        <v>112</v>
      </c>
      <c r="V1942" s="26" t="s">
        <v>15731</v>
      </c>
      <c r="W1942" s="26" t="s">
        <v>113</v>
      </c>
      <c r="X1942" s="26" t="s">
        <v>7522</v>
      </c>
      <c r="Y1942" s="26" t="s">
        <v>10584</v>
      </c>
      <c r="Z1942" s="26" t="s">
        <v>10585</v>
      </c>
      <c r="AA1942" s="24"/>
      <c r="AB1942" s="26" t="s">
        <v>117</v>
      </c>
      <c r="AC1942" s="28">
        <v>25000</v>
      </c>
      <c r="AD1942" s="24"/>
      <c r="AE1942" s="24"/>
      <c r="AF1942" s="26" t="s">
        <v>139</v>
      </c>
      <c r="AG1942" s="26" t="s">
        <v>846</v>
      </c>
      <c r="AH1942" s="26" t="s">
        <v>235</v>
      </c>
      <c r="AI1942" s="28">
        <v>25000</v>
      </c>
      <c r="AJ1942" s="26" t="s">
        <v>10600</v>
      </c>
      <c r="AK1942" s="26" t="s">
        <v>10587</v>
      </c>
      <c r="AL1942" s="26" t="s">
        <v>10601</v>
      </c>
      <c r="AM1942" s="24"/>
      <c r="AN1942" s="24"/>
      <c r="AO1942" s="24"/>
      <c r="AP1942" s="24"/>
      <c r="AQ1942" s="26" t="s">
        <v>10602</v>
      </c>
      <c r="AR1942" s="24"/>
      <c r="AS1942" s="24"/>
      <c r="AT1942" s="24"/>
      <c r="AU1942" s="24"/>
      <c r="AV1942" s="24"/>
      <c r="AW1942" s="28">
        <v>375869</v>
      </c>
      <c r="AX1942" s="26">
        <v>350</v>
      </c>
      <c r="AY1942" s="28">
        <v>90</v>
      </c>
      <c r="AZ1942" s="28">
        <v>85</v>
      </c>
      <c r="BA1942" s="26">
        <v>0</v>
      </c>
      <c r="BB1942" s="26" t="s">
        <v>148</v>
      </c>
      <c r="BC1942" s="26" t="s">
        <v>10592</v>
      </c>
      <c r="BD1942" s="26" t="s">
        <v>125</v>
      </c>
      <c r="BE1942" s="24"/>
      <c r="BF1942" s="26" t="s">
        <v>10603</v>
      </c>
      <c r="BG1942" s="26" t="s">
        <v>1197</v>
      </c>
      <c r="BH1942" s="26" t="s">
        <v>3386</v>
      </c>
      <c r="BI1942" s="26" t="s">
        <v>191</v>
      </c>
      <c r="BJ1942" s="26" t="s">
        <v>2047</v>
      </c>
      <c r="BK1942" s="26" t="s">
        <v>395</v>
      </c>
      <c r="BL1942" s="26" t="s">
        <v>10593</v>
      </c>
      <c r="BM1942" s="26" t="s">
        <v>395</v>
      </c>
      <c r="BN1942" s="26" t="s">
        <v>10604</v>
      </c>
      <c r="BO1942" s="26" t="s">
        <v>1197</v>
      </c>
      <c r="BP1942" s="24"/>
      <c r="BQ1942" s="24"/>
      <c r="BR1942" s="26">
        <v>3</v>
      </c>
      <c r="BS1942" s="26">
        <v>4</v>
      </c>
      <c r="BT1942" s="26">
        <v>4</v>
      </c>
      <c r="BU1942" s="26">
        <v>3</v>
      </c>
      <c r="BV1942" s="26">
        <v>3</v>
      </c>
      <c r="BW1942" s="26">
        <v>4</v>
      </c>
      <c r="BX1942" s="26">
        <v>4</v>
      </c>
      <c r="BY1942" s="26">
        <v>4</v>
      </c>
      <c r="BZ1942" s="24"/>
      <c r="CA1942" s="24"/>
      <c r="CB1942" s="24"/>
      <c r="CC1942" s="24"/>
      <c r="CD1942" s="24"/>
      <c r="CE1942" s="24"/>
      <c r="CF1942" s="24"/>
      <c r="CG1942" s="24"/>
      <c r="CH1942" s="24"/>
      <c r="CI1942" s="24"/>
      <c r="CJ1942" s="24"/>
      <c r="CK1942" s="24"/>
      <c r="CL1942" s="24"/>
      <c r="CM1942" s="24"/>
      <c r="CN1942" s="24"/>
      <c r="CO1942" s="24"/>
      <c r="CP1942" s="24"/>
      <c r="CQ1942" s="24"/>
      <c r="CR1942" s="24"/>
      <c r="CS1942" s="24"/>
      <c r="CT1942" s="24"/>
      <c r="CU1942" s="24"/>
      <c r="CV1942" s="24"/>
      <c r="CW1942" s="24"/>
      <c r="CX1942" s="24"/>
      <c r="CY1942" s="24"/>
      <c r="CZ1942" s="24"/>
      <c r="DA1942" s="24"/>
      <c r="DB1942" s="24"/>
      <c r="DC1942" s="24"/>
      <c r="DD1942" s="24"/>
      <c r="DE1942" s="24"/>
      <c r="DF1942" s="26" t="s">
        <v>139</v>
      </c>
      <c r="DG1942" s="26" t="s">
        <v>120</v>
      </c>
      <c r="DH1942" s="26" t="s">
        <v>139</v>
      </c>
      <c r="DI1942" s="26" t="s">
        <v>139</v>
      </c>
      <c r="DJ1942" s="26" t="s">
        <v>139</v>
      </c>
      <c r="DK1942" s="26" t="s">
        <v>139</v>
      </c>
      <c r="DL1942" s="26" t="s">
        <v>139</v>
      </c>
      <c r="DM1942" s="26" t="s">
        <v>139</v>
      </c>
      <c r="DN1942" s="26" t="s">
        <v>139</v>
      </c>
      <c r="DO1942" s="26" t="s">
        <v>139</v>
      </c>
    </row>
    <row r="1943" spans="1:119" ht="20.100000000000001" customHeight="1" x14ac:dyDescent="0.25">
      <c r="A1943" s="29" t="str">
        <f t="shared" si="420"/>
        <v/>
      </c>
      <c r="B1943" s="29" t="str">
        <f t="shared" si="421"/>
        <v>Movimiento de Mujeres Dominico-Haitianas (Movement of Dominican-Haitian Women)</v>
      </c>
      <c r="C1943" s="29">
        <f t="shared" si="422"/>
        <v>0</v>
      </c>
      <c r="D1943" s="30" t="str">
        <f t="shared" si="423"/>
        <v>Americas</v>
      </c>
      <c r="E1943" s="30" t="str">
        <f t="shared" si="424"/>
        <v>Santo Domingo, Dominican Republic</v>
      </c>
      <c r="F1943" s="31">
        <f t="shared" si="425"/>
        <v>0</v>
      </c>
      <c r="G1943" s="31">
        <f t="shared" si="426"/>
        <v>0</v>
      </c>
      <c r="H1943" s="31">
        <f t="shared" si="427"/>
        <v>0</v>
      </c>
      <c r="I1943" s="31">
        <f t="shared" si="428"/>
        <v>0</v>
      </c>
      <c r="J1943" s="31">
        <f t="shared" si="429"/>
        <v>0</v>
      </c>
      <c r="K1943" s="31">
        <f t="shared" si="430"/>
        <v>0</v>
      </c>
      <c r="L1943" s="31">
        <f t="shared" si="431"/>
        <v>0</v>
      </c>
      <c r="M1943" s="31">
        <f t="shared" si="432"/>
        <v>0</v>
      </c>
      <c r="N1943" s="31">
        <f t="shared" si="433"/>
        <v>0</v>
      </c>
      <c r="O1943" s="26" t="s">
        <v>10605</v>
      </c>
      <c r="P1943" s="26" t="s">
        <v>108</v>
      </c>
      <c r="Q1943" s="27">
        <v>40847</v>
      </c>
      <c r="R1943" s="24"/>
      <c r="S1943" s="24"/>
      <c r="T1943" s="26" t="s">
        <v>175</v>
      </c>
      <c r="U1943" s="24"/>
      <c r="V1943" s="26" t="s">
        <v>15731</v>
      </c>
      <c r="W1943" s="26" t="s">
        <v>113</v>
      </c>
      <c r="X1943" s="26" t="s">
        <v>7522</v>
      </c>
      <c r="Y1943" s="26" t="s">
        <v>10584</v>
      </c>
      <c r="Z1943" s="26" t="s">
        <v>10585</v>
      </c>
      <c r="AA1943" s="24"/>
      <c r="AB1943" s="26" t="s">
        <v>723</v>
      </c>
      <c r="AC1943" s="28">
        <v>2000</v>
      </c>
      <c r="AD1943" s="24"/>
      <c r="AE1943" s="24"/>
      <c r="AF1943" s="26" t="s">
        <v>139</v>
      </c>
      <c r="AG1943" s="26" t="s">
        <v>846</v>
      </c>
      <c r="AH1943" s="24"/>
      <c r="AI1943" s="28">
        <v>2000</v>
      </c>
      <c r="AJ1943" s="24"/>
      <c r="AK1943" s="24"/>
      <c r="AL1943" s="24"/>
      <c r="AM1943" s="24"/>
      <c r="AN1943" s="24"/>
      <c r="AO1943" s="24"/>
      <c r="AP1943" s="24"/>
      <c r="AQ1943" s="24"/>
      <c r="AR1943" s="24"/>
      <c r="AS1943" s="24"/>
      <c r="AT1943" s="24"/>
      <c r="AU1943" s="24"/>
      <c r="AV1943" s="24"/>
      <c r="AW1943" s="28">
        <v>0</v>
      </c>
      <c r="AX1943" s="26">
        <v>0</v>
      </c>
      <c r="AY1943" s="28">
        <v>0</v>
      </c>
      <c r="AZ1943" s="28">
        <v>0</v>
      </c>
      <c r="BA1943" s="26">
        <v>0</v>
      </c>
      <c r="BB1943" s="24"/>
      <c r="BC1943" s="26" t="s">
        <v>10592</v>
      </c>
      <c r="BD1943" s="24"/>
      <c r="BE1943" s="24"/>
      <c r="BF1943" s="24"/>
      <c r="BG1943" s="24"/>
      <c r="BH1943" s="24"/>
      <c r="BI1943" s="24"/>
      <c r="BJ1943" s="24"/>
      <c r="BK1943" s="24"/>
      <c r="BL1943" s="24"/>
      <c r="BM1943" s="24"/>
      <c r="BN1943" s="24"/>
      <c r="BO1943" s="24"/>
      <c r="BP1943" s="24"/>
      <c r="BQ1943" s="24"/>
      <c r="BR1943" s="26">
        <v>0</v>
      </c>
      <c r="BS1943" s="26">
        <v>0</v>
      </c>
      <c r="BT1943" s="26">
        <v>0</v>
      </c>
      <c r="BU1943" s="26">
        <v>0</v>
      </c>
      <c r="BV1943" s="26">
        <v>0</v>
      </c>
      <c r="BW1943" s="26">
        <v>0</v>
      </c>
      <c r="BX1943" s="26">
        <v>0</v>
      </c>
      <c r="BY1943" s="26">
        <v>0</v>
      </c>
      <c r="BZ1943" s="24"/>
      <c r="CA1943" s="24"/>
      <c r="CB1943" s="24"/>
      <c r="CC1943" s="24"/>
      <c r="CD1943" s="24"/>
      <c r="CE1943" s="24"/>
      <c r="CF1943" s="24"/>
      <c r="CG1943" s="24"/>
      <c r="CH1943" s="24"/>
      <c r="CI1943" s="24"/>
      <c r="CJ1943" s="24"/>
      <c r="CK1943" s="24"/>
      <c r="CL1943" s="24"/>
      <c r="CM1943" s="24"/>
      <c r="CN1943" s="24"/>
      <c r="CO1943" s="24"/>
      <c r="CP1943" s="24"/>
      <c r="CQ1943" s="24"/>
      <c r="CR1943" s="24"/>
      <c r="CS1943" s="24"/>
      <c r="CT1943" s="24"/>
      <c r="CU1943" s="24"/>
      <c r="CV1943" s="24"/>
      <c r="CW1943" s="24"/>
      <c r="CX1943" s="24"/>
      <c r="CY1943" s="24"/>
      <c r="CZ1943" s="24"/>
      <c r="DA1943" s="24"/>
      <c r="DB1943" s="24"/>
      <c r="DC1943" s="24"/>
      <c r="DD1943" s="24"/>
      <c r="DE1943" s="24"/>
      <c r="DF1943" s="26" t="s">
        <v>139</v>
      </c>
      <c r="DG1943" s="26" t="s">
        <v>139</v>
      </c>
      <c r="DH1943" s="26" t="s">
        <v>139</v>
      </c>
      <c r="DI1943" s="26" t="s">
        <v>139</v>
      </c>
      <c r="DJ1943" s="26" t="s">
        <v>139</v>
      </c>
      <c r="DK1943" s="26" t="s">
        <v>139</v>
      </c>
      <c r="DL1943" s="26" t="s">
        <v>139</v>
      </c>
      <c r="DM1943" s="26" t="s">
        <v>139</v>
      </c>
      <c r="DN1943" s="26" t="s">
        <v>139</v>
      </c>
      <c r="DO1943" s="26" t="s">
        <v>139</v>
      </c>
    </row>
    <row r="1944" spans="1:119" ht="20.100000000000001" customHeight="1" x14ac:dyDescent="0.25">
      <c r="A1944" s="29" t="str">
        <f t="shared" si="420"/>
        <v>Movimiento de Mujeres Dominico-Haitianas (Movement of Dominican-Haitian Women)6</v>
      </c>
      <c r="B1944" s="29" t="str">
        <f t="shared" si="421"/>
        <v>Movimiento de Mujeres Dominico-Haitianas (Movement of Dominican-Haitian Women)</v>
      </c>
      <c r="C1944" s="29">
        <f t="shared" si="422"/>
        <v>6</v>
      </c>
      <c r="D1944" s="30" t="str">
        <f t="shared" si="423"/>
        <v>Americas</v>
      </c>
      <c r="E1944" s="30" t="str">
        <f t="shared" si="424"/>
        <v>Santo Domingo, Dominican Republic</v>
      </c>
      <c r="F1944" s="31">
        <f t="shared" si="425"/>
        <v>4</v>
      </c>
      <c r="G1944" s="31">
        <f t="shared" si="426"/>
        <v>4</v>
      </c>
      <c r="H1944" s="31">
        <f t="shared" si="427"/>
        <v>4</v>
      </c>
      <c r="I1944" s="31">
        <f t="shared" si="428"/>
        <v>4</v>
      </c>
      <c r="J1944" s="31">
        <f t="shared" si="429"/>
        <v>4</v>
      </c>
      <c r="K1944" s="31">
        <f t="shared" si="430"/>
        <v>4</v>
      </c>
      <c r="L1944" s="31">
        <f t="shared" si="431"/>
        <v>5</v>
      </c>
      <c r="M1944" s="31">
        <f t="shared" si="432"/>
        <v>3</v>
      </c>
      <c r="N1944" s="31">
        <f t="shared" si="433"/>
        <v>4</v>
      </c>
      <c r="O1944" s="26" t="s">
        <v>10606</v>
      </c>
      <c r="P1944" s="26" t="s">
        <v>108</v>
      </c>
      <c r="Q1944" s="27">
        <v>41038</v>
      </c>
      <c r="R1944" s="26" t="s">
        <v>166</v>
      </c>
      <c r="S1944" s="26" t="s">
        <v>217</v>
      </c>
      <c r="T1944" s="26" t="s">
        <v>175</v>
      </c>
      <c r="U1944" s="26" t="s">
        <v>112</v>
      </c>
      <c r="V1944" s="26" t="s">
        <v>15731</v>
      </c>
      <c r="W1944" s="26" t="s">
        <v>113</v>
      </c>
      <c r="X1944" s="26" t="s">
        <v>7522</v>
      </c>
      <c r="Y1944" s="26" t="s">
        <v>10584</v>
      </c>
      <c r="Z1944" s="26" t="s">
        <v>10585</v>
      </c>
      <c r="AA1944" s="24"/>
      <c r="AB1944" s="26" t="s">
        <v>117</v>
      </c>
      <c r="AC1944" s="28">
        <v>19000</v>
      </c>
      <c r="AD1944" s="24"/>
      <c r="AE1944" s="24"/>
      <c r="AF1944" s="26" t="s">
        <v>139</v>
      </c>
      <c r="AG1944" s="26" t="s">
        <v>846</v>
      </c>
      <c r="AH1944" s="26" t="s">
        <v>250</v>
      </c>
      <c r="AI1944" s="28">
        <v>19000</v>
      </c>
      <c r="AJ1944" s="24"/>
      <c r="AK1944" s="26" t="s">
        <v>10607</v>
      </c>
      <c r="AL1944" s="26" t="s">
        <v>10608</v>
      </c>
      <c r="AM1944" s="26" t="s">
        <v>10609</v>
      </c>
      <c r="AN1944" s="26" t="s">
        <v>10610</v>
      </c>
      <c r="AO1944" s="26" t="s">
        <v>10611</v>
      </c>
      <c r="AP1944" s="24"/>
      <c r="AQ1944" s="24"/>
      <c r="AR1944" s="24"/>
      <c r="AS1944" s="24"/>
      <c r="AT1944" s="24"/>
      <c r="AU1944" s="24"/>
      <c r="AV1944" s="24"/>
      <c r="AW1944" s="28">
        <v>368000</v>
      </c>
      <c r="AX1944" s="26">
        <v>412</v>
      </c>
      <c r="AY1944" s="28">
        <v>80</v>
      </c>
      <c r="AZ1944" s="28">
        <v>75</v>
      </c>
      <c r="BA1944" s="26">
        <v>0</v>
      </c>
      <c r="BB1944" s="26" t="s">
        <v>148</v>
      </c>
      <c r="BC1944" s="26" t="s">
        <v>10592</v>
      </c>
      <c r="BD1944" s="26" t="s">
        <v>125</v>
      </c>
      <c r="BE1944" s="24"/>
      <c r="BF1944" s="26" t="s">
        <v>2110</v>
      </c>
      <c r="BG1944" s="26" t="s">
        <v>395</v>
      </c>
      <c r="BH1944" s="26" t="s">
        <v>10612</v>
      </c>
      <c r="BI1944" s="26" t="s">
        <v>191</v>
      </c>
      <c r="BJ1944" s="26" t="s">
        <v>3386</v>
      </c>
      <c r="BK1944" s="26" t="s">
        <v>191</v>
      </c>
      <c r="BL1944" s="26" t="s">
        <v>10613</v>
      </c>
      <c r="BM1944" s="26" t="s">
        <v>1197</v>
      </c>
      <c r="BN1944" s="26" t="s">
        <v>10614</v>
      </c>
      <c r="BO1944" s="26" t="s">
        <v>1197</v>
      </c>
      <c r="BP1944" s="26" t="s">
        <v>10615</v>
      </c>
      <c r="BQ1944" s="26" t="s">
        <v>395</v>
      </c>
      <c r="BR1944" s="26">
        <v>4</v>
      </c>
      <c r="BS1944" s="26">
        <v>4</v>
      </c>
      <c r="BT1944" s="26">
        <v>4</v>
      </c>
      <c r="BU1944" s="26">
        <v>4</v>
      </c>
      <c r="BV1944" s="26">
        <v>4</v>
      </c>
      <c r="BW1944" s="26">
        <v>4</v>
      </c>
      <c r="BX1944" s="26">
        <v>5</v>
      </c>
      <c r="BY1944" s="26">
        <v>3</v>
      </c>
      <c r="BZ1944" s="24"/>
      <c r="CA1944" s="24"/>
      <c r="CB1944" s="24"/>
      <c r="CC1944" s="24"/>
      <c r="CD1944" s="24"/>
      <c r="CE1944" s="24"/>
      <c r="CF1944" s="24"/>
      <c r="CG1944" s="24"/>
      <c r="CH1944" s="24"/>
      <c r="CI1944" s="24"/>
      <c r="CJ1944" s="24"/>
      <c r="CK1944" s="24"/>
      <c r="CL1944" s="24"/>
      <c r="CM1944" s="24"/>
      <c r="CN1944" s="24"/>
      <c r="CO1944" s="24"/>
      <c r="CP1944" s="24"/>
      <c r="CQ1944" s="24"/>
      <c r="CR1944" s="24"/>
      <c r="CS1944" s="24"/>
      <c r="CT1944" s="24"/>
      <c r="CU1944" s="24"/>
      <c r="CV1944" s="24"/>
      <c r="CW1944" s="24"/>
      <c r="CX1944" s="24"/>
      <c r="CY1944" s="24"/>
      <c r="CZ1944" s="24"/>
      <c r="DA1944" s="24"/>
      <c r="DB1944" s="24"/>
      <c r="DC1944" s="24"/>
      <c r="DD1944" s="24"/>
      <c r="DE1944" s="24"/>
      <c r="DF1944" s="26" t="s">
        <v>139</v>
      </c>
      <c r="DG1944" s="26" t="s">
        <v>120</v>
      </c>
      <c r="DH1944" s="26" t="s">
        <v>139</v>
      </c>
      <c r="DI1944" s="26" t="s">
        <v>139</v>
      </c>
      <c r="DJ1944" s="26" t="s">
        <v>139</v>
      </c>
      <c r="DK1944" s="26" t="s">
        <v>139</v>
      </c>
      <c r="DL1944" s="26" t="s">
        <v>139</v>
      </c>
      <c r="DM1944" s="26" t="s">
        <v>139</v>
      </c>
      <c r="DN1944" s="26" t="s">
        <v>139</v>
      </c>
      <c r="DO1944" s="26" t="s">
        <v>139</v>
      </c>
    </row>
    <row r="1945" spans="1:119" ht="20.100000000000001" customHeight="1" x14ac:dyDescent="0.25">
      <c r="A1945" s="29" t="str">
        <f t="shared" si="420"/>
        <v>Movimiento de Mujeres Dominico-Haitianas (Movement of Dominican-Haitian Women)5</v>
      </c>
      <c r="B1945" s="29" t="str">
        <f t="shared" si="421"/>
        <v>Movimiento de Mujeres Dominico-Haitianas (Movement of Dominican-Haitian Women)</v>
      </c>
      <c r="C1945" s="29">
        <f t="shared" si="422"/>
        <v>5</v>
      </c>
      <c r="D1945" s="30" t="str">
        <f t="shared" si="423"/>
        <v>Americas</v>
      </c>
      <c r="E1945" s="30" t="str">
        <f t="shared" si="424"/>
        <v>Santo Domingo, Dominican Republic</v>
      </c>
      <c r="F1945" s="31">
        <f t="shared" si="425"/>
        <v>4</v>
      </c>
      <c r="G1945" s="31">
        <f t="shared" si="426"/>
        <v>5</v>
      </c>
      <c r="H1945" s="31">
        <f t="shared" si="427"/>
        <v>4</v>
      </c>
      <c r="I1945" s="31">
        <f t="shared" si="428"/>
        <v>4</v>
      </c>
      <c r="J1945" s="31">
        <f t="shared" si="429"/>
        <v>4</v>
      </c>
      <c r="K1945" s="31">
        <f t="shared" si="430"/>
        <v>4</v>
      </c>
      <c r="L1945" s="31">
        <f t="shared" si="431"/>
        <v>4</v>
      </c>
      <c r="M1945" s="31">
        <f t="shared" si="432"/>
        <v>3</v>
      </c>
      <c r="N1945" s="31">
        <f t="shared" si="433"/>
        <v>4</v>
      </c>
      <c r="O1945" s="26" t="s">
        <v>10616</v>
      </c>
      <c r="P1945" s="26" t="s">
        <v>108</v>
      </c>
      <c r="Q1945" s="27">
        <v>40672</v>
      </c>
      <c r="R1945" s="26" t="s">
        <v>166</v>
      </c>
      <c r="S1945" s="26" t="s">
        <v>409</v>
      </c>
      <c r="T1945" s="26" t="s">
        <v>333</v>
      </c>
      <c r="U1945" s="26" t="s">
        <v>112</v>
      </c>
      <c r="V1945" s="26" t="s">
        <v>15731</v>
      </c>
      <c r="W1945" s="26" t="s">
        <v>113</v>
      </c>
      <c r="X1945" s="26" t="s">
        <v>7522</v>
      </c>
      <c r="Y1945" s="26" t="s">
        <v>10584</v>
      </c>
      <c r="Z1945" s="26" t="s">
        <v>10585</v>
      </c>
      <c r="AA1945" s="24"/>
      <c r="AB1945" s="26" t="s">
        <v>117</v>
      </c>
      <c r="AC1945" s="28">
        <v>11000</v>
      </c>
      <c r="AD1945" s="24"/>
      <c r="AE1945" s="24"/>
      <c r="AF1945" s="26" t="s">
        <v>139</v>
      </c>
      <c r="AG1945" s="26" t="s">
        <v>846</v>
      </c>
      <c r="AH1945" s="26" t="s">
        <v>176</v>
      </c>
      <c r="AI1945" s="28">
        <v>11000</v>
      </c>
      <c r="AJ1945" s="24"/>
      <c r="AK1945" s="26" t="s">
        <v>10617</v>
      </c>
      <c r="AL1945" s="26" t="s">
        <v>10608</v>
      </c>
      <c r="AM1945" s="26" t="s">
        <v>10618</v>
      </c>
      <c r="AN1945" s="26" t="s">
        <v>10619</v>
      </c>
      <c r="AO1945" s="26" t="s">
        <v>10620</v>
      </c>
      <c r="AP1945" s="24"/>
      <c r="AQ1945" s="24"/>
      <c r="AR1945" s="24"/>
      <c r="AS1945" s="24"/>
      <c r="AT1945" s="26" t="s">
        <v>10621</v>
      </c>
      <c r="AU1945" s="26" t="s">
        <v>10622</v>
      </c>
      <c r="AV1945" s="24"/>
      <c r="AW1945" s="28">
        <v>309534</v>
      </c>
      <c r="AX1945" s="26">
        <v>252</v>
      </c>
      <c r="AY1945" s="28">
        <v>0</v>
      </c>
      <c r="AZ1945" s="28">
        <v>0</v>
      </c>
      <c r="BA1945" s="26">
        <v>0</v>
      </c>
      <c r="BB1945" s="24"/>
      <c r="BC1945" s="26" t="s">
        <v>10592</v>
      </c>
      <c r="BD1945" s="24"/>
      <c r="BE1945" s="24"/>
      <c r="BF1945" s="26" t="s">
        <v>10593</v>
      </c>
      <c r="BG1945" s="26" t="s">
        <v>2050</v>
      </c>
      <c r="BH1945" s="26" t="s">
        <v>448</v>
      </c>
      <c r="BI1945" s="26" t="s">
        <v>449</v>
      </c>
      <c r="BJ1945" s="26" t="s">
        <v>3386</v>
      </c>
      <c r="BK1945" s="26" t="s">
        <v>191</v>
      </c>
      <c r="BL1945" s="24"/>
      <c r="BM1945" s="24"/>
      <c r="BN1945" s="24"/>
      <c r="BO1945" s="24"/>
      <c r="BP1945" s="24"/>
      <c r="BQ1945" s="24"/>
      <c r="BR1945" s="26">
        <v>4</v>
      </c>
      <c r="BS1945" s="26">
        <v>5</v>
      </c>
      <c r="BT1945" s="26">
        <v>4</v>
      </c>
      <c r="BU1945" s="26">
        <v>4</v>
      </c>
      <c r="BV1945" s="26">
        <v>4</v>
      </c>
      <c r="BW1945" s="26">
        <v>4</v>
      </c>
      <c r="BX1945" s="26">
        <v>4</v>
      </c>
      <c r="BY1945" s="26">
        <v>3</v>
      </c>
      <c r="BZ1945" s="24"/>
      <c r="CA1945" s="24"/>
      <c r="CB1945" s="24"/>
      <c r="CC1945" s="24"/>
      <c r="CD1945" s="24"/>
      <c r="CE1945" s="24"/>
      <c r="CF1945" s="24"/>
      <c r="CG1945" s="24"/>
      <c r="CH1945" s="24"/>
      <c r="CI1945" s="24"/>
      <c r="CJ1945" s="24"/>
      <c r="CK1945" s="24"/>
      <c r="CL1945" s="24"/>
      <c r="CM1945" s="24"/>
      <c r="CN1945" s="24"/>
      <c r="CO1945" s="24"/>
      <c r="CP1945" s="24"/>
      <c r="CQ1945" s="24"/>
      <c r="CR1945" s="24"/>
      <c r="CS1945" s="24"/>
      <c r="CT1945" s="24"/>
      <c r="CU1945" s="24"/>
      <c r="CV1945" s="24"/>
      <c r="CW1945" s="24"/>
      <c r="CX1945" s="24"/>
      <c r="CY1945" s="24"/>
      <c r="CZ1945" s="24"/>
      <c r="DA1945" s="24"/>
      <c r="DB1945" s="24"/>
      <c r="DC1945" s="24"/>
      <c r="DD1945" s="24"/>
      <c r="DE1945" s="24"/>
      <c r="DF1945" s="26" t="s">
        <v>139</v>
      </c>
      <c r="DG1945" s="26" t="s">
        <v>139</v>
      </c>
      <c r="DH1945" s="26" t="s">
        <v>139</v>
      </c>
      <c r="DI1945" s="26" t="s">
        <v>139</v>
      </c>
      <c r="DJ1945" s="26" t="s">
        <v>139</v>
      </c>
      <c r="DK1945" s="26" t="s">
        <v>139</v>
      </c>
      <c r="DL1945" s="26" t="s">
        <v>139</v>
      </c>
      <c r="DM1945" s="26" t="s">
        <v>139</v>
      </c>
      <c r="DN1945" s="26" t="s">
        <v>139</v>
      </c>
      <c r="DO1945" s="26" t="s">
        <v>139</v>
      </c>
    </row>
    <row r="1946" spans="1:119" ht="20.100000000000001" customHeight="1" x14ac:dyDescent="0.25">
      <c r="A1946" s="29" t="str">
        <f t="shared" si="420"/>
        <v>Movimiento de Mujeres Dominico-Haitianas (Movement of Dominican-Haitian Women)4</v>
      </c>
      <c r="B1946" s="29" t="str">
        <f t="shared" si="421"/>
        <v>Movimiento de Mujeres Dominico-Haitianas (Movement of Dominican-Haitian Women)</v>
      </c>
      <c r="C1946" s="29">
        <f t="shared" si="422"/>
        <v>4</v>
      </c>
      <c r="D1946" s="30" t="str">
        <f t="shared" si="423"/>
        <v>Americas</v>
      </c>
      <c r="E1946" s="30" t="str">
        <f t="shared" si="424"/>
        <v>Santo Domingo, Dominican Republic</v>
      </c>
      <c r="F1946" s="31">
        <f t="shared" si="425"/>
        <v>4</v>
      </c>
      <c r="G1946" s="31">
        <f t="shared" si="426"/>
        <v>2</v>
      </c>
      <c r="H1946" s="31">
        <f t="shared" si="427"/>
        <v>4</v>
      </c>
      <c r="I1946" s="31">
        <f t="shared" si="428"/>
        <v>4</v>
      </c>
      <c r="J1946" s="31">
        <f t="shared" si="429"/>
        <v>4</v>
      </c>
      <c r="K1946" s="31">
        <f t="shared" si="430"/>
        <v>4</v>
      </c>
      <c r="L1946" s="31">
        <f t="shared" si="431"/>
        <v>4</v>
      </c>
      <c r="M1946" s="31">
        <f t="shared" si="432"/>
        <v>2</v>
      </c>
      <c r="N1946" s="31">
        <f t="shared" si="433"/>
        <v>3.5</v>
      </c>
      <c r="O1946" s="26" t="s">
        <v>10623</v>
      </c>
      <c r="P1946" s="26" t="s">
        <v>108</v>
      </c>
      <c r="Q1946" s="27">
        <v>40311</v>
      </c>
      <c r="R1946" s="26" t="s">
        <v>166</v>
      </c>
      <c r="S1946" s="26" t="s">
        <v>234</v>
      </c>
      <c r="T1946" s="26" t="s">
        <v>224</v>
      </c>
      <c r="U1946" s="26" t="s">
        <v>112</v>
      </c>
      <c r="V1946" s="26" t="s">
        <v>15731</v>
      </c>
      <c r="W1946" s="26" t="s">
        <v>113</v>
      </c>
      <c r="X1946" s="26" t="s">
        <v>7522</v>
      </c>
      <c r="Y1946" s="26" t="s">
        <v>10584</v>
      </c>
      <c r="Z1946" s="26" t="s">
        <v>10585</v>
      </c>
      <c r="AA1946" s="24"/>
      <c r="AB1946" s="26" t="s">
        <v>117</v>
      </c>
      <c r="AC1946" s="28">
        <v>8000</v>
      </c>
      <c r="AD1946" s="24"/>
      <c r="AE1946" s="24"/>
      <c r="AF1946" s="26" t="s">
        <v>139</v>
      </c>
      <c r="AG1946" s="26" t="s">
        <v>846</v>
      </c>
      <c r="AH1946" s="26" t="s">
        <v>185</v>
      </c>
      <c r="AI1946" s="28">
        <v>8000</v>
      </c>
      <c r="AJ1946" s="24"/>
      <c r="AK1946" s="26" t="s">
        <v>10617</v>
      </c>
      <c r="AL1946" s="26" t="s">
        <v>10624</v>
      </c>
      <c r="AM1946" s="26" t="s">
        <v>10618</v>
      </c>
      <c r="AN1946" s="26" t="s">
        <v>10619</v>
      </c>
      <c r="AO1946" s="24"/>
      <c r="AP1946" s="24"/>
      <c r="AQ1946" s="24"/>
      <c r="AR1946" s="24"/>
      <c r="AS1946" s="26" t="s">
        <v>10625</v>
      </c>
      <c r="AT1946" s="24"/>
      <c r="AU1946" s="26" t="s">
        <v>10626</v>
      </c>
      <c r="AV1946" s="24"/>
      <c r="AW1946" s="28">
        <v>449829</v>
      </c>
      <c r="AX1946" s="26">
        <v>241</v>
      </c>
      <c r="AY1946" s="28">
        <v>0</v>
      </c>
      <c r="AZ1946" s="28">
        <v>0</v>
      </c>
      <c r="BA1946" s="26">
        <v>0</v>
      </c>
      <c r="BB1946" s="24"/>
      <c r="BC1946" s="26" t="s">
        <v>10592</v>
      </c>
      <c r="BD1946" s="24"/>
      <c r="BE1946" s="24"/>
      <c r="BF1946" s="24"/>
      <c r="BG1946" s="24"/>
      <c r="BH1946" s="24"/>
      <c r="BI1946" s="24"/>
      <c r="BJ1946" s="24"/>
      <c r="BK1946" s="24"/>
      <c r="BL1946" s="24"/>
      <c r="BM1946" s="24"/>
      <c r="BN1946" s="24"/>
      <c r="BO1946" s="24"/>
      <c r="BP1946" s="24"/>
      <c r="BQ1946" s="24"/>
      <c r="BR1946" s="26">
        <v>4</v>
      </c>
      <c r="BS1946" s="26">
        <v>2</v>
      </c>
      <c r="BT1946" s="26">
        <v>4</v>
      </c>
      <c r="BU1946" s="26">
        <v>4</v>
      </c>
      <c r="BV1946" s="26">
        <v>4</v>
      </c>
      <c r="BW1946" s="26">
        <v>4</v>
      </c>
      <c r="BX1946" s="26">
        <v>4</v>
      </c>
      <c r="BY1946" s="26">
        <v>2</v>
      </c>
      <c r="BZ1946" s="24"/>
      <c r="CA1946" s="24"/>
      <c r="CB1946" s="24"/>
      <c r="CC1946" s="24"/>
      <c r="CD1946" s="24"/>
      <c r="CE1946" s="24"/>
      <c r="CF1946" s="24"/>
      <c r="CG1946" s="24"/>
      <c r="CH1946" s="24"/>
      <c r="CI1946" s="24"/>
      <c r="CJ1946" s="24"/>
      <c r="CK1946" s="24"/>
      <c r="CL1946" s="24"/>
      <c r="CM1946" s="24"/>
      <c r="CN1946" s="24"/>
      <c r="CO1946" s="24"/>
      <c r="CP1946" s="24"/>
      <c r="CQ1946" s="24"/>
      <c r="CR1946" s="24"/>
      <c r="CS1946" s="24"/>
      <c r="CT1946" s="24"/>
      <c r="CU1946" s="24"/>
      <c r="CV1946" s="24"/>
      <c r="CW1946" s="24"/>
      <c r="CX1946" s="24"/>
      <c r="CY1946" s="24"/>
      <c r="CZ1946" s="24"/>
      <c r="DA1946" s="24"/>
      <c r="DB1946" s="24"/>
      <c r="DC1946" s="24"/>
      <c r="DD1946" s="24"/>
      <c r="DE1946" s="24"/>
      <c r="DF1946" s="26" t="s">
        <v>139</v>
      </c>
      <c r="DG1946" s="26" t="s">
        <v>139</v>
      </c>
      <c r="DH1946" s="26" t="s">
        <v>139</v>
      </c>
      <c r="DI1946" s="26" t="s">
        <v>139</v>
      </c>
      <c r="DJ1946" s="26" t="s">
        <v>139</v>
      </c>
      <c r="DK1946" s="26" t="s">
        <v>139</v>
      </c>
      <c r="DL1946" s="26" t="s">
        <v>139</v>
      </c>
      <c r="DM1946" s="26" t="s">
        <v>139</v>
      </c>
      <c r="DN1946" s="26" t="s">
        <v>139</v>
      </c>
      <c r="DO1946" s="26" t="s">
        <v>139</v>
      </c>
    </row>
    <row r="1947" spans="1:119" ht="20.100000000000001" customHeight="1" x14ac:dyDescent="0.25">
      <c r="A1947" s="29" t="str">
        <f t="shared" si="420"/>
        <v/>
      </c>
      <c r="B1947" s="29" t="str">
        <f t="shared" si="421"/>
        <v>Movimiento de Mujeres Dominico-Haitianas (Movement of Dominican-Haitian Women)</v>
      </c>
      <c r="C1947" s="29">
        <f t="shared" si="422"/>
        <v>0</v>
      </c>
      <c r="D1947" s="30" t="str">
        <f t="shared" si="423"/>
        <v>Americas</v>
      </c>
      <c r="E1947" s="30" t="str">
        <f t="shared" si="424"/>
        <v>Santo Domingo, Dominican Republic</v>
      </c>
      <c r="F1947" s="31">
        <f t="shared" si="425"/>
        <v>0</v>
      </c>
      <c r="G1947" s="31">
        <f t="shared" si="426"/>
        <v>0</v>
      </c>
      <c r="H1947" s="31">
        <f t="shared" si="427"/>
        <v>0</v>
      </c>
      <c r="I1947" s="31">
        <f t="shared" si="428"/>
        <v>0</v>
      </c>
      <c r="J1947" s="31">
        <f t="shared" si="429"/>
        <v>0</v>
      </c>
      <c r="K1947" s="31">
        <f t="shared" si="430"/>
        <v>0</v>
      </c>
      <c r="L1947" s="31">
        <f t="shared" si="431"/>
        <v>0</v>
      </c>
      <c r="M1947" s="31">
        <f t="shared" si="432"/>
        <v>0</v>
      </c>
      <c r="N1947" s="31">
        <f t="shared" si="433"/>
        <v>0</v>
      </c>
      <c r="O1947" s="26" t="s">
        <v>10627</v>
      </c>
      <c r="P1947" s="26" t="s">
        <v>108</v>
      </c>
      <c r="Q1947" s="27">
        <v>40198</v>
      </c>
      <c r="R1947" s="24"/>
      <c r="S1947" s="24"/>
      <c r="T1947" s="26" t="s">
        <v>224</v>
      </c>
      <c r="U1947" s="24"/>
      <c r="V1947" s="26" t="s">
        <v>15731</v>
      </c>
      <c r="W1947" s="26" t="s">
        <v>113</v>
      </c>
      <c r="X1947" s="26" t="s">
        <v>7522</v>
      </c>
      <c r="Y1947" s="26" t="s">
        <v>10584</v>
      </c>
      <c r="Z1947" s="26" t="s">
        <v>10585</v>
      </c>
      <c r="AA1947" s="24"/>
      <c r="AB1947" s="26" t="s">
        <v>723</v>
      </c>
      <c r="AC1947" s="28">
        <v>1500</v>
      </c>
      <c r="AD1947" s="24"/>
      <c r="AE1947" s="24"/>
      <c r="AF1947" s="26" t="s">
        <v>139</v>
      </c>
      <c r="AG1947" s="26" t="s">
        <v>846</v>
      </c>
      <c r="AH1947" s="24"/>
      <c r="AI1947" s="28">
        <v>1500</v>
      </c>
      <c r="AJ1947" s="24"/>
      <c r="AK1947" s="24"/>
      <c r="AL1947" s="24"/>
      <c r="AM1947" s="24"/>
      <c r="AN1947" s="24"/>
      <c r="AO1947" s="24"/>
      <c r="AP1947" s="24"/>
      <c r="AQ1947" s="24"/>
      <c r="AR1947" s="24"/>
      <c r="AS1947" s="24"/>
      <c r="AT1947" s="24"/>
      <c r="AU1947" s="24"/>
      <c r="AV1947" s="24"/>
      <c r="AW1947" s="28">
        <v>0</v>
      </c>
      <c r="AX1947" s="26">
        <v>0</v>
      </c>
      <c r="AY1947" s="28">
        <v>0</v>
      </c>
      <c r="AZ1947" s="28">
        <v>0</v>
      </c>
      <c r="BA1947" s="26">
        <v>0</v>
      </c>
      <c r="BB1947" s="24"/>
      <c r="BC1947" s="26" t="s">
        <v>10592</v>
      </c>
      <c r="BD1947" s="24"/>
      <c r="BE1947" s="24"/>
      <c r="BF1947" s="24"/>
      <c r="BG1947" s="24"/>
      <c r="BH1947" s="24"/>
      <c r="BI1947" s="24"/>
      <c r="BJ1947" s="24"/>
      <c r="BK1947" s="24"/>
      <c r="BL1947" s="24"/>
      <c r="BM1947" s="24"/>
      <c r="BN1947" s="24"/>
      <c r="BO1947" s="24"/>
      <c r="BP1947" s="24"/>
      <c r="BQ1947" s="24"/>
      <c r="BR1947" s="26">
        <v>0</v>
      </c>
      <c r="BS1947" s="26">
        <v>0</v>
      </c>
      <c r="BT1947" s="26">
        <v>0</v>
      </c>
      <c r="BU1947" s="26">
        <v>0</v>
      </c>
      <c r="BV1947" s="26">
        <v>0</v>
      </c>
      <c r="BW1947" s="26">
        <v>0</v>
      </c>
      <c r="BX1947" s="26">
        <v>0</v>
      </c>
      <c r="BY1947" s="26">
        <v>0</v>
      </c>
      <c r="BZ1947" s="24"/>
      <c r="CA1947" s="24"/>
      <c r="CB1947" s="24"/>
      <c r="CC1947" s="24"/>
      <c r="CD1947" s="24"/>
      <c r="CE1947" s="24"/>
      <c r="CF1947" s="24"/>
      <c r="CG1947" s="24"/>
      <c r="CH1947" s="24"/>
      <c r="CI1947" s="24"/>
      <c r="CJ1947" s="24"/>
      <c r="CK1947" s="24"/>
      <c r="CL1947" s="24"/>
      <c r="CM1947" s="24"/>
      <c r="CN1947" s="24"/>
      <c r="CO1947" s="24"/>
      <c r="CP1947" s="24"/>
      <c r="CQ1947" s="24"/>
      <c r="CR1947" s="24"/>
      <c r="CS1947" s="24"/>
      <c r="CT1947" s="24"/>
      <c r="CU1947" s="24"/>
      <c r="CV1947" s="24"/>
      <c r="CW1947" s="24"/>
      <c r="CX1947" s="24"/>
      <c r="CY1947" s="24"/>
      <c r="CZ1947" s="24"/>
      <c r="DA1947" s="24"/>
      <c r="DB1947" s="24"/>
      <c r="DC1947" s="24"/>
      <c r="DD1947" s="24"/>
      <c r="DE1947" s="24"/>
      <c r="DF1947" s="26" t="s">
        <v>139</v>
      </c>
      <c r="DG1947" s="26" t="s">
        <v>139</v>
      </c>
      <c r="DH1947" s="26" t="s">
        <v>139</v>
      </c>
      <c r="DI1947" s="26" t="s">
        <v>139</v>
      </c>
      <c r="DJ1947" s="26" t="s">
        <v>139</v>
      </c>
      <c r="DK1947" s="26" t="s">
        <v>139</v>
      </c>
      <c r="DL1947" s="26" t="s">
        <v>139</v>
      </c>
      <c r="DM1947" s="26" t="s">
        <v>139</v>
      </c>
      <c r="DN1947" s="26" t="s">
        <v>139</v>
      </c>
      <c r="DO1947" s="26" t="s">
        <v>139</v>
      </c>
    </row>
    <row r="1948" spans="1:119" ht="20.100000000000001" customHeight="1" x14ac:dyDescent="0.25">
      <c r="A1948" s="29" t="str">
        <f t="shared" si="420"/>
        <v/>
      </c>
      <c r="B1948" s="29" t="str">
        <f t="shared" si="421"/>
        <v>Muhammadiyah ’Aisyiyah</v>
      </c>
      <c r="C1948" s="29">
        <f t="shared" si="422"/>
        <v>0</v>
      </c>
      <c r="D1948" s="30" t="str">
        <f t="shared" si="423"/>
        <v>East and Southeast Asia</v>
      </c>
      <c r="E1948" s="30" t="str">
        <f t="shared" si="424"/>
        <v>Indonesia</v>
      </c>
      <c r="F1948" s="31">
        <f t="shared" si="425"/>
        <v>0</v>
      </c>
      <c r="G1948" s="31">
        <f t="shared" si="426"/>
        <v>0</v>
      </c>
      <c r="H1948" s="31">
        <f t="shared" si="427"/>
        <v>0</v>
      </c>
      <c r="I1948" s="31">
        <f t="shared" si="428"/>
        <v>0</v>
      </c>
      <c r="J1948" s="31">
        <f t="shared" si="429"/>
        <v>0</v>
      </c>
      <c r="K1948" s="31">
        <f t="shared" si="430"/>
        <v>0</v>
      </c>
      <c r="L1948" s="31">
        <f t="shared" si="431"/>
        <v>0</v>
      </c>
      <c r="M1948" s="31">
        <f t="shared" si="432"/>
        <v>0</v>
      </c>
      <c r="N1948" s="31">
        <f t="shared" si="433"/>
        <v>0</v>
      </c>
      <c r="O1948" s="26" t="s">
        <v>10628</v>
      </c>
      <c r="P1948" s="26" t="s">
        <v>108</v>
      </c>
      <c r="Q1948" s="27">
        <v>40945</v>
      </c>
      <c r="R1948" s="24"/>
      <c r="S1948" s="24"/>
      <c r="T1948" s="26" t="s">
        <v>175</v>
      </c>
      <c r="U1948" s="24"/>
      <c r="V1948" s="26" t="s">
        <v>469</v>
      </c>
      <c r="W1948" s="26" t="s">
        <v>5988</v>
      </c>
      <c r="X1948" s="24"/>
      <c r="Y1948" s="26" t="s">
        <v>10629</v>
      </c>
      <c r="Z1948" s="24"/>
      <c r="AA1948" s="24"/>
      <c r="AB1948" s="26" t="s">
        <v>228</v>
      </c>
      <c r="AC1948" s="28">
        <v>25000</v>
      </c>
      <c r="AD1948" s="24"/>
      <c r="AE1948" s="24"/>
      <c r="AF1948" s="26" t="s">
        <v>120</v>
      </c>
      <c r="AG1948" s="26" t="s">
        <v>312</v>
      </c>
      <c r="AH1948" s="24"/>
      <c r="AI1948" s="28">
        <v>25000</v>
      </c>
      <c r="AJ1948" s="24"/>
      <c r="AK1948" s="24"/>
      <c r="AL1948" s="24"/>
      <c r="AM1948" s="26" t="s">
        <v>10630</v>
      </c>
      <c r="AN1948" s="24"/>
      <c r="AO1948" s="24"/>
      <c r="AP1948" s="24"/>
      <c r="AQ1948" s="24"/>
      <c r="AR1948" s="24"/>
      <c r="AS1948" s="24"/>
      <c r="AT1948" s="24"/>
      <c r="AU1948" s="24"/>
      <c r="AV1948" s="24"/>
      <c r="AW1948" s="28">
        <v>350000</v>
      </c>
      <c r="AX1948" s="26">
        <v>20000</v>
      </c>
      <c r="AY1948" s="28">
        <v>0</v>
      </c>
      <c r="AZ1948" s="28">
        <v>0</v>
      </c>
      <c r="BA1948" s="26">
        <v>0</v>
      </c>
      <c r="BB1948" s="24"/>
      <c r="BC1948" s="24"/>
      <c r="BD1948" s="24"/>
      <c r="BE1948" s="24"/>
      <c r="BF1948" s="24"/>
      <c r="BG1948" s="24"/>
      <c r="BH1948" s="24"/>
      <c r="BI1948" s="24"/>
      <c r="BJ1948" s="24"/>
      <c r="BK1948" s="24"/>
      <c r="BL1948" s="24"/>
      <c r="BM1948" s="24"/>
      <c r="BN1948" s="24"/>
      <c r="BO1948" s="24"/>
      <c r="BP1948" s="24"/>
      <c r="BQ1948" s="24"/>
      <c r="BR1948" s="26">
        <v>0</v>
      </c>
      <c r="BS1948" s="26">
        <v>0</v>
      </c>
      <c r="BT1948" s="26">
        <v>0</v>
      </c>
      <c r="BU1948" s="26">
        <v>0</v>
      </c>
      <c r="BV1948" s="26">
        <v>0</v>
      </c>
      <c r="BW1948" s="26">
        <v>0</v>
      </c>
      <c r="BX1948" s="26">
        <v>0</v>
      </c>
      <c r="BY1948" s="26">
        <v>0</v>
      </c>
      <c r="BZ1948" s="24"/>
      <c r="CA1948" s="24"/>
      <c r="CB1948" s="24"/>
      <c r="CC1948" s="24"/>
      <c r="CD1948" s="24"/>
      <c r="CE1948" s="24"/>
      <c r="CF1948" s="24"/>
      <c r="CG1948" s="24"/>
      <c r="CH1948" s="24"/>
      <c r="CI1948" s="24"/>
      <c r="CJ1948" s="24"/>
      <c r="CK1948" s="24"/>
      <c r="CL1948" s="24"/>
      <c r="CM1948" s="24"/>
      <c r="CN1948" s="24"/>
      <c r="CO1948" s="24"/>
      <c r="CP1948" s="24"/>
      <c r="CQ1948" s="24"/>
      <c r="CR1948" s="24"/>
      <c r="CS1948" s="24"/>
      <c r="CT1948" s="24"/>
      <c r="CU1948" s="24"/>
      <c r="CV1948" s="24"/>
      <c r="CW1948" s="24"/>
      <c r="CX1948" s="24"/>
      <c r="CY1948" s="24"/>
      <c r="CZ1948" s="24"/>
      <c r="DA1948" s="24"/>
      <c r="DB1948" s="24"/>
      <c r="DC1948" s="24"/>
      <c r="DD1948" s="24"/>
      <c r="DE1948" s="24"/>
      <c r="DF1948" s="26" t="s">
        <v>139</v>
      </c>
      <c r="DG1948" s="26" t="s">
        <v>139</v>
      </c>
      <c r="DH1948" s="26" t="s">
        <v>139</v>
      </c>
      <c r="DI1948" s="26" t="s">
        <v>139</v>
      </c>
      <c r="DJ1948" s="26" t="s">
        <v>139</v>
      </c>
      <c r="DK1948" s="26" t="s">
        <v>139</v>
      </c>
      <c r="DL1948" s="26" t="s">
        <v>139</v>
      </c>
      <c r="DM1948" s="26" t="s">
        <v>139</v>
      </c>
      <c r="DN1948" s="26" t="s">
        <v>139</v>
      </c>
      <c r="DO1948" s="26" t="s">
        <v>139</v>
      </c>
    </row>
    <row r="1949" spans="1:119" ht="20.100000000000001" customHeight="1" x14ac:dyDescent="0.25">
      <c r="A1949" s="29" t="str">
        <f t="shared" si="420"/>
        <v>Muhammadiyah ’Aisyiyah7</v>
      </c>
      <c r="B1949" s="29" t="str">
        <f t="shared" si="421"/>
        <v>Muhammadiyah ’Aisyiyah</v>
      </c>
      <c r="C1949" s="29">
        <f t="shared" si="422"/>
        <v>7</v>
      </c>
      <c r="D1949" s="30" t="str">
        <f t="shared" si="423"/>
        <v>East and Southeast Asia</v>
      </c>
      <c r="E1949" s="30" t="str">
        <f t="shared" si="424"/>
        <v>Indonesia</v>
      </c>
      <c r="F1949" s="31">
        <f t="shared" si="425"/>
        <v>4</v>
      </c>
      <c r="G1949" s="31">
        <f t="shared" si="426"/>
        <v>4</v>
      </c>
      <c r="H1949" s="31">
        <f t="shared" si="427"/>
        <v>4</v>
      </c>
      <c r="I1949" s="31">
        <f t="shared" si="428"/>
        <v>4</v>
      </c>
      <c r="J1949" s="31">
        <f t="shared" si="429"/>
        <v>3</v>
      </c>
      <c r="K1949" s="31">
        <f t="shared" si="430"/>
        <v>3</v>
      </c>
      <c r="L1949" s="31">
        <f t="shared" si="431"/>
        <v>4</v>
      </c>
      <c r="M1949" s="31">
        <f t="shared" si="432"/>
        <v>4</v>
      </c>
      <c r="N1949" s="31">
        <f t="shared" si="433"/>
        <v>3.8</v>
      </c>
      <c r="O1949" s="26" t="s">
        <v>10631</v>
      </c>
      <c r="P1949" s="26" t="s">
        <v>108</v>
      </c>
      <c r="Q1949" s="27">
        <v>41038</v>
      </c>
      <c r="R1949" s="26" t="s">
        <v>305</v>
      </c>
      <c r="S1949" s="26" t="s">
        <v>217</v>
      </c>
      <c r="T1949" s="26" t="s">
        <v>175</v>
      </c>
      <c r="U1949" s="26" t="s">
        <v>112</v>
      </c>
      <c r="V1949" s="26" t="s">
        <v>469</v>
      </c>
      <c r="W1949" s="26" t="s">
        <v>5988</v>
      </c>
      <c r="X1949" s="24"/>
      <c r="Y1949" s="26" t="s">
        <v>10629</v>
      </c>
      <c r="Z1949" s="24"/>
      <c r="AA1949" s="24"/>
      <c r="AB1949" s="26" t="s">
        <v>117</v>
      </c>
      <c r="AC1949" s="28">
        <v>17000</v>
      </c>
      <c r="AD1949" s="24"/>
      <c r="AE1949" s="24"/>
      <c r="AF1949" s="26" t="s">
        <v>120</v>
      </c>
      <c r="AG1949" s="26" t="s">
        <v>312</v>
      </c>
      <c r="AH1949" s="26" t="s">
        <v>235</v>
      </c>
      <c r="AI1949" s="28">
        <v>17000</v>
      </c>
      <c r="AJ1949" s="24"/>
      <c r="AK1949" s="26" t="s">
        <v>10632</v>
      </c>
      <c r="AL1949" s="26" t="s">
        <v>10633</v>
      </c>
      <c r="AM1949" s="26" t="s">
        <v>10634</v>
      </c>
      <c r="AN1949" s="26" t="s">
        <v>10635</v>
      </c>
      <c r="AO1949" s="26" t="s">
        <v>10636</v>
      </c>
      <c r="AP1949" s="24"/>
      <c r="AQ1949" s="24"/>
      <c r="AR1949" s="24"/>
      <c r="AS1949" s="26" t="s">
        <v>10637</v>
      </c>
      <c r="AT1949" s="24"/>
      <c r="AU1949" s="26" t="s">
        <v>10638</v>
      </c>
      <c r="AV1949" s="24"/>
      <c r="AW1949" s="28">
        <v>380000</v>
      </c>
      <c r="AX1949" s="26">
        <v>500000</v>
      </c>
      <c r="AY1949" s="28">
        <v>100</v>
      </c>
      <c r="AZ1949" s="28">
        <v>95</v>
      </c>
      <c r="BA1949" s="26">
        <v>0</v>
      </c>
      <c r="BB1949" s="26" t="s">
        <v>148</v>
      </c>
      <c r="BC1949" s="24"/>
      <c r="BD1949" s="26" t="s">
        <v>125</v>
      </c>
      <c r="BE1949" s="24"/>
      <c r="BF1949" s="26" t="s">
        <v>10639</v>
      </c>
      <c r="BG1949" s="26" t="s">
        <v>5988</v>
      </c>
      <c r="BH1949" s="26" t="s">
        <v>10640</v>
      </c>
      <c r="BI1949" s="26" t="s">
        <v>381</v>
      </c>
      <c r="BJ1949" s="24"/>
      <c r="BK1949" s="24"/>
      <c r="BL1949" s="24"/>
      <c r="BM1949" s="24"/>
      <c r="BN1949" s="24"/>
      <c r="BO1949" s="24"/>
      <c r="BP1949" s="24"/>
      <c r="BQ1949" s="24"/>
      <c r="BR1949" s="26">
        <v>4</v>
      </c>
      <c r="BS1949" s="26">
        <v>4</v>
      </c>
      <c r="BT1949" s="26">
        <v>4</v>
      </c>
      <c r="BU1949" s="26">
        <v>4</v>
      </c>
      <c r="BV1949" s="26">
        <v>3</v>
      </c>
      <c r="BW1949" s="26">
        <v>3</v>
      </c>
      <c r="BX1949" s="26">
        <v>4</v>
      </c>
      <c r="BY1949" s="26">
        <v>4</v>
      </c>
      <c r="BZ1949" s="24"/>
      <c r="CA1949" s="24"/>
      <c r="CB1949" s="24"/>
      <c r="CC1949" s="24"/>
      <c r="CD1949" s="24"/>
      <c r="CE1949" s="24"/>
      <c r="CF1949" s="24"/>
      <c r="CG1949" s="24"/>
      <c r="CH1949" s="24"/>
      <c r="CI1949" s="24"/>
      <c r="CJ1949" s="24"/>
      <c r="CK1949" s="24"/>
      <c r="CL1949" s="24"/>
      <c r="CM1949" s="24"/>
      <c r="CN1949" s="24"/>
      <c r="CO1949" s="24"/>
      <c r="CP1949" s="24"/>
      <c r="CQ1949" s="24"/>
      <c r="CR1949" s="24"/>
      <c r="CS1949" s="24"/>
      <c r="CT1949" s="24"/>
      <c r="CU1949" s="24"/>
      <c r="CV1949" s="24"/>
      <c r="CW1949" s="24"/>
      <c r="CX1949" s="24"/>
      <c r="CY1949" s="24"/>
      <c r="CZ1949" s="24"/>
      <c r="DA1949" s="24"/>
      <c r="DB1949" s="24"/>
      <c r="DC1949" s="24"/>
      <c r="DD1949" s="24"/>
      <c r="DE1949" s="24"/>
      <c r="DF1949" s="26" t="s">
        <v>139</v>
      </c>
      <c r="DG1949" s="26" t="s">
        <v>120</v>
      </c>
      <c r="DH1949" s="26" t="s">
        <v>139</v>
      </c>
      <c r="DI1949" s="26" t="s">
        <v>139</v>
      </c>
      <c r="DJ1949" s="26" t="s">
        <v>120</v>
      </c>
      <c r="DK1949" s="26" t="s">
        <v>139</v>
      </c>
      <c r="DL1949" s="26" t="s">
        <v>139</v>
      </c>
      <c r="DM1949" s="26" t="s">
        <v>139</v>
      </c>
      <c r="DN1949" s="26" t="s">
        <v>139</v>
      </c>
      <c r="DO1949" s="26" t="s">
        <v>139</v>
      </c>
    </row>
    <row r="1950" spans="1:119" ht="20.100000000000001" customHeight="1" x14ac:dyDescent="0.25">
      <c r="A1950" s="29" t="str">
        <f t="shared" si="420"/>
        <v>Muhammadiyah ’Aisyiyah6</v>
      </c>
      <c r="B1950" s="29" t="str">
        <f t="shared" si="421"/>
        <v>Muhammadiyah ’Aisyiyah</v>
      </c>
      <c r="C1950" s="29">
        <f t="shared" si="422"/>
        <v>6</v>
      </c>
      <c r="D1950" s="30" t="str">
        <f t="shared" si="423"/>
        <v>East and Southeast Asia</v>
      </c>
      <c r="E1950" s="30" t="str">
        <f t="shared" si="424"/>
        <v>Indonesia</v>
      </c>
      <c r="F1950" s="31">
        <f t="shared" si="425"/>
        <v>4</v>
      </c>
      <c r="G1950" s="31">
        <f t="shared" si="426"/>
        <v>4</v>
      </c>
      <c r="H1950" s="31">
        <f t="shared" si="427"/>
        <v>4</v>
      </c>
      <c r="I1950" s="31">
        <f t="shared" si="428"/>
        <v>4</v>
      </c>
      <c r="J1950" s="31">
        <f t="shared" si="429"/>
        <v>3</v>
      </c>
      <c r="K1950" s="31">
        <f t="shared" si="430"/>
        <v>3</v>
      </c>
      <c r="L1950" s="31">
        <f t="shared" si="431"/>
        <v>4</v>
      </c>
      <c r="M1950" s="31">
        <f t="shared" si="432"/>
        <v>4</v>
      </c>
      <c r="N1950" s="31">
        <f t="shared" si="433"/>
        <v>3.8</v>
      </c>
      <c r="O1950" s="26" t="s">
        <v>10641</v>
      </c>
      <c r="P1950" s="26" t="s">
        <v>108</v>
      </c>
      <c r="Q1950" s="27">
        <v>40672</v>
      </c>
      <c r="R1950" s="26" t="s">
        <v>166</v>
      </c>
      <c r="S1950" s="26" t="s">
        <v>409</v>
      </c>
      <c r="T1950" s="26" t="s">
        <v>333</v>
      </c>
      <c r="U1950" s="26" t="s">
        <v>112</v>
      </c>
      <c r="V1950" s="26" t="s">
        <v>469</v>
      </c>
      <c r="W1950" s="26" t="s">
        <v>5988</v>
      </c>
      <c r="X1950" s="24"/>
      <c r="Y1950" s="26" t="s">
        <v>10629</v>
      </c>
      <c r="Z1950" s="24"/>
      <c r="AA1950" s="24"/>
      <c r="AB1950" s="26" t="s">
        <v>117</v>
      </c>
      <c r="AC1950" s="28">
        <v>15000</v>
      </c>
      <c r="AD1950" s="24"/>
      <c r="AE1950" s="24"/>
      <c r="AF1950" s="26" t="s">
        <v>120</v>
      </c>
      <c r="AG1950" s="26" t="s">
        <v>312</v>
      </c>
      <c r="AH1950" s="26" t="s">
        <v>250</v>
      </c>
      <c r="AI1950" s="28">
        <v>15000</v>
      </c>
      <c r="AJ1950" s="24"/>
      <c r="AK1950" s="26" t="s">
        <v>10642</v>
      </c>
      <c r="AL1950" s="26" t="s">
        <v>10643</v>
      </c>
      <c r="AM1950" s="26" t="s">
        <v>10644</v>
      </c>
      <c r="AN1950" s="26" t="s">
        <v>10645</v>
      </c>
      <c r="AO1950" s="26" t="s">
        <v>10646</v>
      </c>
      <c r="AP1950" s="24"/>
      <c r="AQ1950" s="24"/>
      <c r="AR1950" s="24"/>
      <c r="AS1950" s="26" t="s">
        <v>10647</v>
      </c>
      <c r="AT1950" s="24"/>
      <c r="AU1950" s="24"/>
      <c r="AV1950" s="26" t="s">
        <v>10648</v>
      </c>
      <c r="AW1950" s="28">
        <v>350000</v>
      </c>
      <c r="AX1950" s="26">
        <v>300000</v>
      </c>
      <c r="AY1950" s="28">
        <v>0</v>
      </c>
      <c r="AZ1950" s="28">
        <v>0</v>
      </c>
      <c r="BA1950" s="26">
        <v>0</v>
      </c>
      <c r="BB1950" s="24"/>
      <c r="BC1950" s="24"/>
      <c r="BD1950" s="24"/>
      <c r="BE1950" s="24"/>
      <c r="BF1950" s="26" t="s">
        <v>10639</v>
      </c>
      <c r="BG1950" s="26" t="s">
        <v>5988</v>
      </c>
      <c r="BH1950" s="26" t="s">
        <v>393</v>
      </c>
      <c r="BI1950" s="24"/>
      <c r="BJ1950" s="26" t="s">
        <v>1695</v>
      </c>
      <c r="BK1950" s="24"/>
      <c r="BL1950" s="26" t="s">
        <v>10649</v>
      </c>
      <c r="BM1950" s="24"/>
      <c r="BN1950" s="26" t="s">
        <v>10650</v>
      </c>
      <c r="BO1950" s="26" t="s">
        <v>5988</v>
      </c>
      <c r="BP1950" s="24"/>
      <c r="BQ1950" s="24"/>
      <c r="BR1950" s="26">
        <v>4</v>
      </c>
      <c r="BS1950" s="26">
        <v>4</v>
      </c>
      <c r="BT1950" s="26">
        <v>4</v>
      </c>
      <c r="BU1950" s="26">
        <v>4</v>
      </c>
      <c r="BV1950" s="26">
        <v>3</v>
      </c>
      <c r="BW1950" s="26">
        <v>3</v>
      </c>
      <c r="BX1950" s="26">
        <v>4</v>
      </c>
      <c r="BY1950" s="26">
        <v>4</v>
      </c>
      <c r="BZ1950" s="24"/>
      <c r="CA1950" s="24"/>
      <c r="CB1950" s="24"/>
      <c r="CC1950" s="24"/>
      <c r="CD1950" s="24"/>
      <c r="CE1950" s="24"/>
      <c r="CF1950" s="24"/>
      <c r="CG1950" s="24"/>
      <c r="CH1950" s="24"/>
      <c r="CI1950" s="24"/>
      <c r="CJ1950" s="24"/>
      <c r="CK1950" s="24"/>
      <c r="CL1950" s="24"/>
      <c r="CM1950" s="24"/>
      <c r="CN1950" s="24"/>
      <c r="CO1950" s="24"/>
      <c r="CP1950" s="24"/>
      <c r="CQ1950" s="24"/>
      <c r="CR1950" s="24"/>
      <c r="CS1950" s="24"/>
      <c r="CT1950" s="24"/>
      <c r="CU1950" s="24"/>
      <c r="CV1950" s="24"/>
      <c r="CW1950" s="24"/>
      <c r="CX1950" s="24"/>
      <c r="CY1950" s="24"/>
      <c r="CZ1950" s="24"/>
      <c r="DA1950" s="24"/>
      <c r="DB1950" s="24"/>
      <c r="DC1950" s="24"/>
      <c r="DD1950" s="24"/>
      <c r="DE1950" s="24"/>
      <c r="DF1950" s="26" t="s">
        <v>139</v>
      </c>
      <c r="DG1950" s="26" t="s">
        <v>139</v>
      </c>
      <c r="DH1950" s="26" t="s">
        <v>139</v>
      </c>
      <c r="DI1950" s="26" t="s">
        <v>139</v>
      </c>
      <c r="DJ1950" s="26" t="s">
        <v>139</v>
      </c>
      <c r="DK1950" s="26" t="s">
        <v>139</v>
      </c>
      <c r="DL1950" s="26" t="s">
        <v>139</v>
      </c>
      <c r="DM1950" s="26" t="s">
        <v>139</v>
      </c>
      <c r="DN1950" s="26" t="s">
        <v>139</v>
      </c>
      <c r="DO1950" s="26" t="s">
        <v>139</v>
      </c>
    </row>
    <row r="1951" spans="1:119" ht="20.100000000000001" customHeight="1" x14ac:dyDescent="0.25">
      <c r="A1951" s="29" t="str">
        <f t="shared" si="420"/>
        <v/>
      </c>
      <c r="B1951" s="29" t="str">
        <f t="shared" si="421"/>
        <v>Muhammadiyah ’Aisyiyah</v>
      </c>
      <c r="C1951" s="29">
        <f t="shared" si="422"/>
        <v>0</v>
      </c>
      <c r="D1951" s="30" t="str">
        <f t="shared" si="423"/>
        <v>East and Southeast Asia</v>
      </c>
      <c r="E1951" s="30" t="str">
        <f t="shared" si="424"/>
        <v>Indonesia</v>
      </c>
      <c r="F1951" s="31">
        <f t="shared" si="425"/>
        <v>0</v>
      </c>
      <c r="G1951" s="31">
        <f t="shared" si="426"/>
        <v>0</v>
      </c>
      <c r="H1951" s="31">
        <f t="shared" si="427"/>
        <v>0</v>
      </c>
      <c r="I1951" s="31">
        <f t="shared" si="428"/>
        <v>0</v>
      </c>
      <c r="J1951" s="31">
        <f t="shared" si="429"/>
        <v>0</v>
      </c>
      <c r="K1951" s="31">
        <f t="shared" si="430"/>
        <v>0</v>
      </c>
      <c r="L1951" s="31">
        <f t="shared" si="431"/>
        <v>0</v>
      </c>
      <c r="M1951" s="31">
        <f t="shared" si="432"/>
        <v>0</v>
      </c>
      <c r="N1951" s="31">
        <f t="shared" si="433"/>
        <v>0</v>
      </c>
      <c r="O1951" s="26" t="s">
        <v>10651</v>
      </c>
      <c r="P1951" s="26" t="s">
        <v>108</v>
      </c>
      <c r="Q1951" s="27">
        <v>40511</v>
      </c>
      <c r="R1951" s="24"/>
      <c r="S1951" s="24"/>
      <c r="T1951" s="26" t="s">
        <v>333</v>
      </c>
      <c r="U1951" s="24"/>
      <c r="V1951" s="26" t="s">
        <v>469</v>
      </c>
      <c r="W1951" s="26" t="s">
        <v>5988</v>
      </c>
      <c r="X1951" s="24"/>
      <c r="Y1951" s="26" t="s">
        <v>10629</v>
      </c>
      <c r="Z1951" s="24"/>
      <c r="AA1951" s="24"/>
      <c r="AB1951" s="26" t="s">
        <v>723</v>
      </c>
      <c r="AC1951" s="28">
        <v>2000</v>
      </c>
      <c r="AD1951" s="24"/>
      <c r="AE1951" s="24"/>
      <c r="AF1951" s="26" t="s">
        <v>120</v>
      </c>
      <c r="AG1951" s="26" t="s">
        <v>312</v>
      </c>
      <c r="AH1951" s="24"/>
      <c r="AI1951" s="28">
        <v>2000</v>
      </c>
      <c r="AJ1951" s="24"/>
      <c r="AK1951" s="24"/>
      <c r="AL1951" s="24"/>
      <c r="AM1951" s="24"/>
      <c r="AN1951" s="24"/>
      <c r="AO1951" s="24"/>
      <c r="AP1951" s="24"/>
      <c r="AQ1951" s="24"/>
      <c r="AR1951" s="24"/>
      <c r="AS1951" s="24"/>
      <c r="AT1951" s="24"/>
      <c r="AU1951" s="24"/>
      <c r="AV1951" s="24"/>
      <c r="AW1951" s="28">
        <v>0</v>
      </c>
      <c r="AX1951" s="26">
        <v>0</v>
      </c>
      <c r="AY1951" s="28">
        <v>0</v>
      </c>
      <c r="AZ1951" s="28">
        <v>0</v>
      </c>
      <c r="BA1951" s="26">
        <v>0</v>
      </c>
      <c r="BB1951" s="24"/>
      <c r="BC1951" s="24"/>
      <c r="BD1951" s="24"/>
      <c r="BE1951" s="24"/>
      <c r="BF1951" s="24"/>
      <c r="BG1951" s="24"/>
      <c r="BH1951" s="24"/>
      <c r="BI1951" s="24"/>
      <c r="BJ1951" s="24"/>
      <c r="BK1951" s="24"/>
      <c r="BL1951" s="24"/>
      <c r="BM1951" s="24"/>
      <c r="BN1951" s="24"/>
      <c r="BO1951" s="24"/>
      <c r="BP1951" s="24"/>
      <c r="BQ1951" s="24"/>
      <c r="BR1951" s="26">
        <v>0</v>
      </c>
      <c r="BS1951" s="26">
        <v>0</v>
      </c>
      <c r="BT1951" s="26">
        <v>0</v>
      </c>
      <c r="BU1951" s="26">
        <v>0</v>
      </c>
      <c r="BV1951" s="26">
        <v>0</v>
      </c>
      <c r="BW1951" s="26">
        <v>0</v>
      </c>
      <c r="BX1951" s="26">
        <v>0</v>
      </c>
      <c r="BY1951" s="26">
        <v>0</v>
      </c>
      <c r="BZ1951" s="24"/>
      <c r="CA1951" s="24"/>
      <c r="CB1951" s="24"/>
      <c r="CC1951" s="24"/>
      <c r="CD1951" s="24"/>
      <c r="CE1951" s="24"/>
      <c r="CF1951" s="24"/>
      <c r="CG1951" s="24"/>
      <c r="CH1951" s="24"/>
      <c r="CI1951" s="24"/>
      <c r="CJ1951" s="24"/>
      <c r="CK1951" s="24"/>
      <c r="CL1951" s="24"/>
      <c r="CM1951" s="24"/>
      <c r="CN1951" s="24"/>
      <c r="CO1951" s="24"/>
      <c r="CP1951" s="24"/>
      <c r="CQ1951" s="24"/>
      <c r="CR1951" s="24"/>
      <c r="CS1951" s="24"/>
      <c r="CT1951" s="24"/>
      <c r="CU1951" s="24"/>
      <c r="CV1951" s="24"/>
      <c r="CW1951" s="24"/>
      <c r="CX1951" s="24"/>
      <c r="CY1951" s="24"/>
      <c r="CZ1951" s="24"/>
      <c r="DA1951" s="24"/>
      <c r="DB1951" s="24"/>
      <c r="DC1951" s="24"/>
      <c r="DD1951" s="24"/>
      <c r="DE1951" s="24"/>
      <c r="DF1951" s="26" t="s">
        <v>139</v>
      </c>
      <c r="DG1951" s="26" t="s">
        <v>139</v>
      </c>
      <c r="DH1951" s="26" t="s">
        <v>139</v>
      </c>
      <c r="DI1951" s="26" t="s">
        <v>139</v>
      </c>
      <c r="DJ1951" s="26" t="s">
        <v>139</v>
      </c>
      <c r="DK1951" s="26" t="s">
        <v>139</v>
      </c>
      <c r="DL1951" s="26" t="s">
        <v>139</v>
      </c>
      <c r="DM1951" s="26" t="s">
        <v>139</v>
      </c>
      <c r="DN1951" s="26" t="s">
        <v>139</v>
      </c>
      <c r="DO1951" s="26" t="s">
        <v>139</v>
      </c>
    </row>
    <row r="1952" spans="1:119" ht="20.100000000000001" customHeight="1" x14ac:dyDescent="0.25">
      <c r="A1952" s="29" t="str">
        <f t="shared" si="420"/>
        <v>Muhammadiyah ’Aisyiyah5</v>
      </c>
      <c r="B1952" s="29" t="str">
        <f t="shared" si="421"/>
        <v>Muhammadiyah ’Aisyiyah</v>
      </c>
      <c r="C1952" s="29">
        <f t="shared" si="422"/>
        <v>5</v>
      </c>
      <c r="D1952" s="30" t="str">
        <f t="shared" si="423"/>
        <v>East and Southeast Asia</v>
      </c>
      <c r="E1952" s="30" t="str">
        <f t="shared" si="424"/>
        <v>Indonesia</v>
      </c>
      <c r="F1952" s="31">
        <f t="shared" si="425"/>
        <v>3</v>
      </c>
      <c r="G1952" s="31">
        <f t="shared" si="426"/>
        <v>4</v>
      </c>
      <c r="H1952" s="31">
        <f t="shared" si="427"/>
        <v>4</v>
      </c>
      <c r="I1952" s="31">
        <f t="shared" si="428"/>
        <v>4</v>
      </c>
      <c r="J1952" s="31">
        <f t="shared" si="429"/>
        <v>3</v>
      </c>
      <c r="K1952" s="31">
        <f t="shared" si="430"/>
        <v>3</v>
      </c>
      <c r="L1952" s="31">
        <f t="shared" si="431"/>
        <v>3</v>
      </c>
      <c r="M1952" s="31">
        <f t="shared" si="432"/>
        <v>3</v>
      </c>
      <c r="N1952" s="31">
        <f t="shared" si="433"/>
        <v>3.4</v>
      </c>
      <c r="O1952" s="26" t="s">
        <v>10652</v>
      </c>
      <c r="P1952" s="26" t="s">
        <v>108</v>
      </c>
      <c r="Q1952" s="27">
        <v>40312</v>
      </c>
      <c r="R1952" s="26" t="s">
        <v>166</v>
      </c>
      <c r="S1952" s="26" t="s">
        <v>234</v>
      </c>
      <c r="T1952" s="26" t="s">
        <v>224</v>
      </c>
      <c r="U1952" s="26" t="s">
        <v>112</v>
      </c>
      <c r="V1952" s="26" t="s">
        <v>469</v>
      </c>
      <c r="W1952" s="26" t="s">
        <v>5988</v>
      </c>
      <c r="X1952" s="24"/>
      <c r="Y1952" s="26" t="s">
        <v>10629</v>
      </c>
      <c r="Z1952" s="24"/>
      <c r="AA1952" s="24"/>
      <c r="AB1952" s="26" t="s">
        <v>117</v>
      </c>
      <c r="AC1952" s="28">
        <v>13000</v>
      </c>
      <c r="AD1952" s="24"/>
      <c r="AE1952" s="24"/>
      <c r="AF1952" s="26" t="s">
        <v>120</v>
      </c>
      <c r="AG1952" s="26" t="s">
        <v>312</v>
      </c>
      <c r="AH1952" s="26" t="s">
        <v>176</v>
      </c>
      <c r="AI1952" s="28">
        <v>13000</v>
      </c>
      <c r="AJ1952" s="24"/>
      <c r="AK1952" s="26" t="s">
        <v>10653</v>
      </c>
      <c r="AL1952" s="26" t="s">
        <v>10654</v>
      </c>
      <c r="AM1952" s="26" t="s">
        <v>10644</v>
      </c>
      <c r="AN1952" s="26" t="s">
        <v>10645</v>
      </c>
      <c r="AO1952" s="24"/>
      <c r="AP1952" s="24"/>
      <c r="AQ1952" s="24"/>
      <c r="AR1952" s="24"/>
      <c r="AS1952" s="24"/>
      <c r="AT1952" s="24"/>
      <c r="AU1952" s="24"/>
      <c r="AV1952" s="24"/>
      <c r="AW1952" s="28">
        <v>335000</v>
      </c>
      <c r="AX1952" s="26">
        <v>20000</v>
      </c>
      <c r="AY1952" s="28">
        <v>98</v>
      </c>
      <c r="AZ1952" s="28">
        <v>90</v>
      </c>
      <c r="BA1952" s="26">
        <v>0</v>
      </c>
      <c r="BB1952" s="26" t="s">
        <v>148</v>
      </c>
      <c r="BC1952" s="24"/>
      <c r="BD1952" s="24"/>
      <c r="BE1952" s="24"/>
      <c r="BF1952" s="24"/>
      <c r="BG1952" s="24"/>
      <c r="BH1952" s="24"/>
      <c r="BI1952" s="24"/>
      <c r="BJ1952" s="24"/>
      <c r="BK1952" s="24"/>
      <c r="BL1952" s="24"/>
      <c r="BM1952" s="24"/>
      <c r="BN1952" s="24"/>
      <c r="BO1952" s="24"/>
      <c r="BP1952" s="24"/>
      <c r="BQ1952" s="24"/>
      <c r="BR1952" s="26">
        <v>3</v>
      </c>
      <c r="BS1952" s="26">
        <v>4</v>
      </c>
      <c r="BT1952" s="26">
        <v>4</v>
      </c>
      <c r="BU1952" s="26">
        <v>4</v>
      </c>
      <c r="BV1952" s="26">
        <v>3</v>
      </c>
      <c r="BW1952" s="26">
        <v>3</v>
      </c>
      <c r="BX1952" s="26">
        <v>3</v>
      </c>
      <c r="BY1952" s="26">
        <v>3</v>
      </c>
      <c r="BZ1952" s="24"/>
      <c r="CA1952" s="24"/>
      <c r="CB1952" s="24"/>
      <c r="CC1952" s="24"/>
      <c r="CD1952" s="24"/>
      <c r="CE1952" s="24"/>
      <c r="CF1952" s="24"/>
      <c r="CG1952" s="24"/>
      <c r="CH1952" s="24"/>
      <c r="CI1952" s="24"/>
      <c r="CJ1952" s="24"/>
      <c r="CK1952" s="24"/>
      <c r="CL1952" s="24"/>
      <c r="CM1952" s="24"/>
      <c r="CN1952" s="24"/>
      <c r="CO1952" s="24"/>
      <c r="CP1952" s="24"/>
      <c r="CQ1952" s="24"/>
      <c r="CR1952" s="24"/>
      <c r="CS1952" s="24"/>
      <c r="CT1952" s="24"/>
      <c r="CU1952" s="24"/>
      <c r="CV1952" s="24"/>
      <c r="CW1952" s="24"/>
      <c r="CX1952" s="24"/>
      <c r="CY1952" s="24"/>
      <c r="CZ1952" s="24"/>
      <c r="DA1952" s="24"/>
      <c r="DB1952" s="24"/>
      <c r="DC1952" s="24"/>
      <c r="DD1952" s="24"/>
      <c r="DE1952" s="24"/>
      <c r="DF1952" s="26" t="s">
        <v>139</v>
      </c>
      <c r="DG1952" s="26" t="s">
        <v>139</v>
      </c>
      <c r="DH1952" s="26" t="s">
        <v>139</v>
      </c>
      <c r="DI1952" s="26" t="s">
        <v>139</v>
      </c>
      <c r="DJ1952" s="26" t="s">
        <v>139</v>
      </c>
      <c r="DK1952" s="26" t="s">
        <v>139</v>
      </c>
      <c r="DL1952" s="26" t="s">
        <v>139</v>
      </c>
      <c r="DM1952" s="26" t="s">
        <v>139</v>
      </c>
      <c r="DN1952" s="26" t="s">
        <v>139</v>
      </c>
      <c r="DO1952" s="26" t="s">
        <v>139</v>
      </c>
    </row>
    <row r="1953" spans="1:119" ht="20.100000000000001" customHeight="1" x14ac:dyDescent="0.25">
      <c r="A1953" s="29" t="str">
        <f t="shared" si="420"/>
        <v>Muktangan5</v>
      </c>
      <c r="B1953" s="29" t="str">
        <f t="shared" si="421"/>
        <v>Muktangan</v>
      </c>
      <c r="C1953" s="29">
        <f t="shared" si="422"/>
        <v>5</v>
      </c>
      <c r="D1953" s="30" t="str">
        <f t="shared" si="423"/>
        <v>South Asia</v>
      </c>
      <c r="E1953" s="30" t="str">
        <f t="shared" si="424"/>
        <v>India</v>
      </c>
      <c r="F1953" s="31">
        <f t="shared" si="425"/>
        <v>3</v>
      </c>
      <c r="G1953" s="31">
        <f t="shared" si="426"/>
        <v>2</v>
      </c>
      <c r="H1953" s="31">
        <f t="shared" si="427"/>
        <v>2</v>
      </c>
      <c r="I1953" s="31">
        <f t="shared" si="428"/>
        <v>2</v>
      </c>
      <c r="J1953" s="31">
        <f t="shared" si="429"/>
        <v>4</v>
      </c>
      <c r="K1953" s="31">
        <f t="shared" si="430"/>
        <v>2</v>
      </c>
      <c r="L1953" s="31">
        <f t="shared" si="431"/>
        <v>2</v>
      </c>
      <c r="M1953" s="31">
        <f t="shared" si="432"/>
        <v>3</v>
      </c>
      <c r="N1953" s="31">
        <f t="shared" si="433"/>
        <v>2.5</v>
      </c>
      <c r="O1953" s="26" t="s">
        <v>10655</v>
      </c>
      <c r="P1953" s="26" t="s">
        <v>108</v>
      </c>
      <c r="Q1953" s="27">
        <v>40833</v>
      </c>
      <c r="R1953" s="26" t="s">
        <v>305</v>
      </c>
      <c r="S1953" s="26" t="s">
        <v>321</v>
      </c>
      <c r="T1953" s="26" t="s">
        <v>175</v>
      </c>
      <c r="U1953" s="26" t="s">
        <v>112</v>
      </c>
      <c r="V1953" s="26" t="s">
        <v>225</v>
      </c>
      <c r="W1953" s="26" t="s">
        <v>226</v>
      </c>
      <c r="X1953" s="24"/>
      <c r="Y1953" s="26" t="s">
        <v>10656</v>
      </c>
      <c r="Z1953" s="24"/>
      <c r="AA1953" s="24"/>
      <c r="AB1953" s="26" t="s">
        <v>117</v>
      </c>
      <c r="AC1953" s="28">
        <v>14000</v>
      </c>
      <c r="AD1953" s="24"/>
      <c r="AE1953" s="24"/>
      <c r="AF1953" s="26" t="s">
        <v>120</v>
      </c>
      <c r="AG1953" s="26" t="s">
        <v>846</v>
      </c>
      <c r="AH1953" s="26" t="s">
        <v>176</v>
      </c>
      <c r="AI1953" s="28">
        <v>14000</v>
      </c>
      <c r="AJ1953" s="24"/>
      <c r="AK1953" s="26" t="s">
        <v>10657</v>
      </c>
      <c r="AL1953" s="26" t="s">
        <v>10658</v>
      </c>
      <c r="AM1953" s="26" t="s">
        <v>10659</v>
      </c>
      <c r="AN1953" s="26" t="s">
        <v>10660</v>
      </c>
      <c r="AO1953" s="26" t="s">
        <v>10661</v>
      </c>
      <c r="AP1953" s="24"/>
      <c r="AQ1953" s="24"/>
      <c r="AR1953" s="24"/>
      <c r="AS1953" s="24"/>
      <c r="AT1953" s="26" t="s">
        <v>10662</v>
      </c>
      <c r="AU1953" s="24"/>
      <c r="AV1953" s="24"/>
      <c r="AW1953" s="28">
        <v>597832</v>
      </c>
      <c r="AX1953" s="26">
        <v>1700</v>
      </c>
      <c r="AY1953" s="28">
        <v>2057</v>
      </c>
      <c r="AZ1953" s="28">
        <v>1700</v>
      </c>
      <c r="BA1953" s="26">
        <v>0</v>
      </c>
      <c r="BB1953" s="26" t="s">
        <v>241</v>
      </c>
      <c r="BC1953" s="24"/>
      <c r="BD1953" s="24"/>
      <c r="BE1953" s="24"/>
      <c r="BF1953" s="26" t="s">
        <v>9049</v>
      </c>
      <c r="BG1953" s="26" t="s">
        <v>226</v>
      </c>
      <c r="BH1953" s="26" t="s">
        <v>10298</v>
      </c>
      <c r="BI1953" s="26" t="s">
        <v>226</v>
      </c>
      <c r="BJ1953" s="26" t="s">
        <v>5455</v>
      </c>
      <c r="BK1953" s="26" t="s">
        <v>226</v>
      </c>
      <c r="BL1953" s="26" t="s">
        <v>10663</v>
      </c>
      <c r="BM1953" s="26" t="s">
        <v>395</v>
      </c>
      <c r="BN1953" s="26" t="s">
        <v>4251</v>
      </c>
      <c r="BO1953" s="26" t="s">
        <v>226</v>
      </c>
      <c r="BP1953" s="24"/>
      <c r="BQ1953" s="24"/>
      <c r="BR1953" s="26">
        <v>3</v>
      </c>
      <c r="BS1953" s="26">
        <v>2</v>
      </c>
      <c r="BT1953" s="26">
        <v>2</v>
      </c>
      <c r="BU1953" s="26">
        <v>2</v>
      </c>
      <c r="BV1953" s="26">
        <v>4</v>
      </c>
      <c r="BW1953" s="26">
        <v>2</v>
      </c>
      <c r="BX1953" s="26">
        <v>2</v>
      </c>
      <c r="BY1953" s="26">
        <v>3</v>
      </c>
      <c r="BZ1953" s="24"/>
      <c r="CA1953" s="24"/>
      <c r="CB1953" s="24"/>
      <c r="CC1953" s="24"/>
      <c r="CD1953" s="24"/>
      <c r="CE1953" s="24"/>
      <c r="CF1953" s="24"/>
      <c r="CG1953" s="24"/>
      <c r="CH1953" s="24"/>
      <c r="CI1953" s="24"/>
      <c r="CJ1953" s="24"/>
      <c r="CK1953" s="24"/>
      <c r="CL1953" s="24"/>
      <c r="CM1953" s="24"/>
      <c r="CN1953" s="24"/>
      <c r="CO1953" s="24"/>
      <c r="CP1953" s="24"/>
      <c r="CQ1953" s="24"/>
      <c r="CR1953" s="24"/>
      <c r="CS1953" s="24"/>
      <c r="CT1953" s="24"/>
      <c r="CU1953" s="24"/>
      <c r="CV1953" s="24"/>
      <c r="CW1953" s="24"/>
      <c r="CX1953" s="24"/>
      <c r="CY1953" s="24"/>
      <c r="CZ1953" s="24"/>
      <c r="DA1953" s="24"/>
      <c r="DB1953" s="24"/>
      <c r="DC1953" s="24"/>
      <c r="DD1953" s="24"/>
      <c r="DE1953" s="24"/>
      <c r="DF1953" s="26" t="s">
        <v>139</v>
      </c>
      <c r="DG1953" s="26" t="s">
        <v>120</v>
      </c>
      <c r="DH1953" s="26" t="s">
        <v>139</v>
      </c>
      <c r="DI1953" s="26" t="s">
        <v>139</v>
      </c>
      <c r="DJ1953" s="26" t="s">
        <v>139</v>
      </c>
      <c r="DK1953" s="26" t="s">
        <v>139</v>
      </c>
      <c r="DL1953" s="26" t="s">
        <v>139</v>
      </c>
      <c r="DM1953" s="26" t="s">
        <v>139</v>
      </c>
      <c r="DN1953" s="26" t="s">
        <v>139</v>
      </c>
      <c r="DO1953" s="26" t="s">
        <v>139</v>
      </c>
    </row>
    <row r="1954" spans="1:119" ht="20.100000000000001" customHeight="1" x14ac:dyDescent="0.25">
      <c r="A1954" s="29" t="str">
        <f t="shared" si="420"/>
        <v/>
      </c>
      <c r="B1954" s="29" t="str">
        <f t="shared" si="421"/>
        <v>Muktangan</v>
      </c>
      <c r="C1954" s="29">
        <f t="shared" si="422"/>
        <v>0</v>
      </c>
      <c r="D1954" s="30" t="str">
        <f t="shared" si="423"/>
        <v>South Asia</v>
      </c>
      <c r="E1954" s="30" t="str">
        <f t="shared" si="424"/>
        <v>India</v>
      </c>
      <c r="F1954" s="31">
        <f t="shared" si="425"/>
        <v>0</v>
      </c>
      <c r="G1954" s="31">
        <f t="shared" si="426"/>
        <v>0</v>
      </c>
      <c r="H1954" s="31">
        <f t="shared" si="427"/>
        <v>0</v>
      </c>
      <c r="I1954" s="31">
        <f t="shared" si="428"/>
        <v>0</v>
      </c>
      <c r="J1954" s="31">
        <f t="shared" si="429"/>
        <v>0</v>
      </c>
      <c r="K1954" s="31">
        <f t="shared" si="430"/>
        <v>0</v>
      </c>
      <c r="L1954" s="31">
        <f t="shared" si="431"/>
        <v>0</v>
      </c>
      <c r="M1954" s="31">
        <f t="shared" si="432"/>
        <v>0</v>
      </c>
      <c r="N1954" s="31">
        <f t="shared" si="433"/>
        <v>0</v>
      </c>
      <c r="O1954" s="26" t="s">
        <v>10664</v>
      </c>
      <c r="P1954" s="26" t="s">
        <v>108</v>
      </c>
      <c r="Q1954" s="27">
        <v>40945</v>
      </c>
      <c r="R1954" s="24"/>
      <c r="S1954" s="24"/>
      <c r="T1954" s="26" t="s">
        <v>175</v>
      </c>
      <c r="U1954" s="24"/>
      <c r="V1954" s="26" t="s">
        <v>225</v>
      </c>
      <c r="W1954" s="26" t="s">
        <v>226</v>
      </c>
      <c r="X1954" s="24"/>
      <c r="Y1954" s="26" t="s">
        <v>10656</v>
      </c>
      <c r="Z1954" s="24"/>
      <c r="AA1954" s="24"/>
      <c r="AB1954" s="26" t="s">
        <v>228</v>
      </c>
      <c r="AC1954" s="28">
        <v>25000</v>
      </c>
      <c r="AD1954" s="24"/>
      <c r="AE1954" s="24"/>
      <c r="AF1954" s="26" t="s">
        <v>120</v>
      </c>
      <c r="AG1954" s="26" t="s">
        <v>846</v>
      </c>
      <c r="AH1954" s="24"/>
      <c r="AI1954" s="28">
        <v>25000</v>
      </c>
      <c r="AJ1954" s="24"/>
      <c r="AK1954" s="24"/>
      <c r="AL1954" s="24"/>
      <c r="AM1954" s="26" t="s">
        <v>10665</v>
      </c>
      <c r="AN1954" s="24"/>
      <c r="AO1954" s="24"/>
      <c r="AP1954" s="24"/>
      <c r="AQ1954" s="24"/>
      <c r="AR1954" s="24"/>
      <c r="AS1954" s="24"/>
      <c r="AT1954" s="24"/>
      <c r="AU1954" s="24"/>
      <c r="AV1954" s="24"/>
      <c r="AW1954" s="28">
        <v>597832</v>
      </c>
      <c r="AX1954" s="26">
        <v>1700</v>
      </c>
      <c r="AY1954" s="28">
        <v>0</v>
      </c>
      <c r="AZ1954" s="28">
        <v>0</v>
      </c>
      <c r="BA1954" s="26">
        <v>0</v>
      </c>
      <c r="BB1954" s="24"/>
      <c r="BC1954" s="24"/>
      <c r="BD1954" s="24"/>
      <c r="BE1954" s="24"/>
      <c r="BF1954" s="24"/>
      <c r="BG1954" s="24"/>
      <c r="BH1954" s="24"/>
      <c r="BI1954" s="24"/>
      <c r="BJ1954" s="24"/>
      <c r="BK1954" s="24"/>
      <c r="BL1954" s="24"/>
      <c r="BM1954" s="24"/>
      <c r="BN1954" s="24"/>
      <c r="BO1954" s="24"/>
      <c r="BP1954" s="24"/>
      <c r="BQ1954" s="24"/>
      <c r="BR1954" s="26">
        <v>0</v>
      </c>
      <c r="BS1954" s="26">
        <v>0</v>
      </c>
      <c r="BT1954" s="26">
        <v>0</v>
      </c>
      <c r="BU1954" s="26">
        <v>0</v>
      </c>
      <c r="BV1954" s="26">
        <v>0</v>
      </c>
      <c r="BW1954" s="26">
        <v>0</v>
      </c>
      <c r="BX1954" s="26">
        <v>0</v>
      </c>
      <c r="BY1954" s="26">
        <v>0</v>
      </c>
      <c r="BZ1954" s="24"/>
      <c r="CA1954" s="24"/>
      <c r="CB1954" s="24"/>
      <c r="CC1954" s="24"/>
      <c r="CD1954" s="24"/>
      <c r="CE1954" s="24"/>
      <c r="CF1954" s="24"/>
      <c r="CG1954" s="24"/>
      <c r="CH1954" s="24"/>
      <c r="CI1954" s="24"/>
      <c r="CJ1954" s="24"/>
      <c r="CK1954" s="24"/>
      <c r="CL1954" s="24"/>
      <c r="CM1954" s="24"/>
      <c r="CN1954" s="24"/>
      <c r="CO1954" s="24"/>
      <c r="CP1954" s="24"/>
      <c r="CQ1954" s="24"/>
      <c r="CR1954" s="24"/>
      <c r="CS1954" s="24"/>
      <c r="CT1954" s="24"/>
      <c r="CU1954" s="24"/>
      <c r="CV1954" s="24"/>
      <c r="CW1954" s="24"/>
      <c r="CX1954" s="24"/>
      <c r="CY1954" s="24"/>
      <c r="CZ1954" s="24"/>
      <c r="DA1954" s="24"/>
      <c r="DB1954" s="24"/>
      <c r="DC1954" s="24"/>
      <c r="DD1954" s="24"/>
      <c r="DE1954" s="24"/>
      <c r="DF1954" s="26" t="s">
        <v>139</v>
      </c>
      <c r="DG1954" s="26" t="s">
        <v>139</v>
      </c>
      <c r="DH1954" s="26" t="s">
        <v>139</v>
      </c>
      <c r="DI1954" s="26" t="s">
        <v>139</v>
      </c>
      <c r="DJ1954" s="26" t="s">
        <v>139</v>
      </c>
      <c r="DK1954" s="26" t="s">
        <v>139</v>
      </c>
      <c r="DL1954" s="26" t="s">
        <v>139</v>
      </c>
      <c r="DM1954" s="26" t="s">
        <v>139</v>
      </c>
      <c r="DN1954" s="26" t="s">
        <v>139</v>
      </c>
      <c r="DO1954" s="26" t="s">
        <v>139</v>
      </c>
    </row>
    <row r="1955" spans="1:119" ht="20.100000000000001" customHeight="1" x14ac:dyDescent="0.25">
      <c r="A1955" s="29" t="str">
        <f t="shared" si="420"/>
        <v>Muktangan4</v>
      </c>
      <c r="B1955" s="29" t="str">
        <f t="shared" si="421"/>
        <v>Muktangan</v>
      </c>
      <c r="C1955" s="29">
        <f t="shared" si="422"/>
        <v>4</v>
      </c>
      <c r="D1955" s="30" t="str">
        <f t="shared" si="423"/>
        <v>South Asia</v>
      </c>
      <c r="E1955" s="30" t="str">
        <f t="shared" si="424"/>
        <v>India</v>
      </c>
      <c r="F1955" s="31">
        <f t="shared" si="425"/>
        <v>3</v>
      </c>
      <c r="G1955" s="31">
        <f t="shared" si="426"/>
        <v>2</v>
      </c>
      <c r="H1955" s="31">
        <f t="shared" si="427"/>
        <v>2</v>
      </c>
      <c r="I1955" s="31">
        <f t="shared" si="428"/>
        <v>2</v>
      </c>
      <c r="J1955" s="31">
        <f t="shared" si="429"/>
        <v>4</v>
      </c>
      <c r="K1955" s="31">
        <f t="shared" si="430"/>
        <v>2</v>
      </c>
      <c r="L1955" s="31">
        <f t="shared" si="431"/>
        <v>2</v>
      </c>
      <c r="M1955" s="31">
        <f t="shared" si="432"/>
        <v>3</v>
      </c>
      <c r="N1955" s="31">
        <f t="shared" si="433"/>
        <v>2.5</v>
      </c>
      <c r="O1955" s="26" t="s">
        <v>10666</v>
      </c>
      <c r="P1955" s="26" t="s">
        <v>108</v>
      </c>
      <c r="Q1955" s="27">
        <v>40469</v>
      </c>
      <c r="R1955" s="26" t="s">
        <v>166</v>
      </c>
      <c r="S1955" s="26" t="s">
        <v>332</v>
      </c>
      <c r="T1955" s="26" t="s">
        <v>333</v>
      </c>
      <c r="U1955" s="26" t="s">
        <v>112</v>
      </c>
      <c r="V1955" s="26" t="s">
        <v>225</v>
      </c>
      <c r="W1955" s="26" t="s">
        <v>226</v>
      </c>
      <c r="X1955" s="24"/>
      <c r="Y1955" s="26" t="s">
        <v>10656</v>
      </c>
      <c r="Z1955" s="24"/>
      <c r="AA1955" s="24"/>
      <c r="AB1955" s="26" t="s">
        <v>117</v>
      </c>
      <c r="AC1955" s="28">
        <v>8000</v>
      </c>
      <c r="AD1955" s="24"/>
      <c r="AE1955" s="24"/>
      <c r="AF1955" s="26" t="s">
        <v>120</v>
      </c>
      <c r="AG1955" s="26" t="s">
        <v>846</v>
      </c>
      <c r="AH1955" s="26" t="s">
        <v>185</v>
      </c>
      <c r="AI1955" s="28">
        <v>8000</v>
      </c>
      <c r="AJ1955" s="24"/>
      <c r="AK1955" s="26" t="s">
        <v>10657</v>
      </c>
      <c r="AL1955" s="26" t="s">
        <v>10667</v>
      </c>
      <c r="AM1955" s="26" t="s">
        <v>10668</v>
      </c>
      <c r="AN1955" s="26" t="s">
        <v>10669</v>
      </c>
      <c r="AO1955" s="26" t="s">
        <v>10670</v>
      </c>
      <c r="AP1955" s="24"/>
      <c r="AQ1955" s="24"/>
      <c r="AR1955" s="24"/>
      <c r="AS1955" s="24"/>
      <c r="AT1955" s="24"/>
      <c r="AU1955" s="24"/>
      <c r="AV1955" s="24"/>
      <c r="AW1955" s="28">
        <v>386093</v>
      </c>
      <c r="AX1955" s="26">
        <v>1400</v>
      </c>
      <c r="AY1955" s="28">
        <v>0</v>
      </c>
      <c r="AZ1955" s="28">
        <v>0</v>
      </c>
      <c r="BA1955" s="26">
        <v>0</v>
      </c>
      <c r="BB1955" s="24"/>
      <c r="BC1955" s="24"/>
      <c r="BD1955" s="24"/>
      <c r="BE1955" s="24"/>
      <c r="BF1955" s="26" t="s">
        <v>10298</v>
      </c>
      <c r="BG1955" s="26" t="s">
        <v>226</v>
      </c>
      <c r="BH1955" s="26" t="s">
        <v>5455</v>
      </c>
      <c r="BI1955" s="26" t="s">
        <v>226</v>
      </c>
      <c r="BJ1955" s="26" t="s">
        <v>9049</v>
      </c>
      <c r="BK1955" s="26" t="s">
        <v>226</v>
      </c>
      <c r="BL1955" s="26" t="s">
        <v>10671</v>
      </c>
      <c r="BM1955" s="26" t="s">
        <v>226</v>
      </c>
      <c r="BN1955" s="26" t="s">
        <v>10672</v>
      </c>
      <c r="BO1955" s="26" t="s">
        <v>226</v>
      </c>
      <c r="BP1955" s="24"/>
      <c r="BQ1955" s="24"/>
      <c r="BR1955" s="26">
        <v>3</v>
      </c>
      <c r="BS1955" s="26">
        <v>2</v>
      </c>
      <c r="BT1955" s="26">
        <v>2</v>
      </c>
      <c r="BU1955" s="26">
        <v>2</v>
      </c>
      <c r="BV1955" s="26">
        <v>4</v>
      </c>
      <c r="BW1955" s="26">
        <v>2</v>
      </c>
      <c r="BX1955" s="26">
        <v>2</v>
      </c>
      <c r="BY1955" s="26">
        <v>3</v>
      </c>
      <c r="BZ1955" s="24"/>
      <c r="CA1955" s="24"/>
      <c r="CB1955" s="24"/>
      <c r="CC1955" s="24"/>
      <c r="CD1955" s="24"/>
      <c r="CE1955" s="24"/>
      <c r="CF1955" s="24"/>
      <c r="CG1955" s="24"/>
      <c r="CH1955" s="24"/>
      <c r="CI1955" s="24"/>
      <c r="CJ1955" s="24"/>
      <c r="CK1955" s="24"/>
      <c r="CL1955" s="24"/>
      <c r="CM1955" s="24"/>
      <c r="CN1955" s="24"/>
      <c r="CO1955" s="24"/>
      <c r="CP1955" s="24"/>
      <c r="CQ1955" s="24"/>
      <c r="CR1955" s="24"/>
      <c r="CS1955" s="24"/>
      <c r="CT1955" s="24"/>
      <c r="CU1955" s="24"/>
      <c r="CV1955" s="24"/>
      <c r="CW1955" s="24"/>
      <c r="CX1955" s="24"/>
      <c r="CY1955" s="24"/>
      <c r="CZ1955" s="24"/>
      <c r="DA1955" s="24"/>
      <c r="DB1955" s="24"/>
      <c r="DC1955" s="24"/>
      <c r="DD1955" s="24"/>
      <c r="DE1955" s="24"/>
      <c r="DF1955" s="26" t="s">
        <v>139</v>
      </c>
      <c r="DG1955" s="26" t="s">
        <v>120</v>
      </c>
      <c r="DH1955" s="26" t="s">
        <v>139</v>
      </c>
      <c r="DI1955" s="26" t="s">
        <v>139</v>
      </c>
      <c r="DJ1955" s="26" t="s">
        <v>139</v>
      </c>
      <c r="DK1955" s="26" t="s">
        <v>139</v>
      </c>
      <c r="DL1955" s="26" t="s">
        <v>139</v>
      </c>
      <c r="DM1955" s="26" t="s">
        <v>139</v>
      </c>
      <c r="DN1955" s="26" t="s">
        <v>139</v>
      </c>
      <c r="DO1955" s="26" t="s">
        <v>139</v>
      </c>
    </row>
    <row r="1956" spans="1:119" ht="20.100000000000001" customHeight="1" x14ac:dyDescent="0.25">
      <c r="A1956" s="29" t="str">
        <f t="shared" si="420"/>
        <v>Mumbai Mobile Crèches6</v>
      </c>
      <c r="B1956" s="29" t="str">
        <f t="shared" si="421"/>
        <v>Mumbai Mobile Crèches</v>
      </c>
      <c r="C1956" s="29">
        <f t="shared" si="422"/>
        <v>6</v>
      </c>
      <c r="D1956" s="30" t="str">
        <f t="shared" si="423"/>
        <v>South Asia</v>
      </c>
      <c r="E1956" s="30" t="str">
        <f t="shared" si="424"/>
        <v>Mumbai, India</v>
      </c>
      <c r="F1956" s="31">
        <f t="shared" si="425"/>
        <v>4</v>
      </c>
      <c r="G1956" s="31">
        <f t="shared" si="426"/>
        <v>3</v>
      </c>
      <c r="H1956" s="31">
        <f t="shared" si="427"/>
        <v>3</v>
      </c>
      <c r="I1956" s="31">
        <f t="shared" si="428"/>
        <v>4</v>
      </c>
      <c r="J1956" s="31">
        <f t="shared" si="429"/>
        <v>5</v>
      </c>
      <c r="K1956" s="31">
        <f t="shared" si="430"/>
        <v>2</v>
      </c>
      <c r="L1956" s="31">
        <f t="shared" si="431"/>
        <v>4</v>
      </c>
      <c r="M1956" s="31">
        <f t="shared" si="432"/>
        <v>4</v>
      </c>
      <c r="N1956" s="31">
        <f t="shared" si="433"/>
        <v>3.6</v>
      </c>
      <c r="O1956" s="26" t="s">
        <v>10673</v>
      </c>
      <c r="P1956" s="26" t="s">
        <v>108</v>
      </c>
      <c r="Q1956" s="27">
        <v>41204</v>
      </c>
      <c r="R1956" s="26" t="s">
        <v>305</v>
      </c>
      <c r="S1956" s="26" t="s">
        <v>306</v>
      </c>
      <c r="T1956" s="26" t="s">
        <v>207</v>
      </c>
      <c r="U1956" s="26" t="s">
        <v>112</v>
      </c>
      <c r="V1956" s="26" t="s">
        <v>225</v>
      </c>
      <c r="W1956" s="26" t="s">
        <v>226</v>
      </c>
      <c r="X1956" s="26" t="s">
        <v>963</v>
      </c>
      <c r="Y1956" s="26" t="s">
        <v>10674</v>
      </c>
      <c r="Z1956" s="24"/>
      <c r="AA1956" s="24"/>
      <c r="AB1956" s="26" t="s">
        <v>117</v>
      </c>
      <c r="AC1956" s="28">
        <v>25000</v>
      </c>
      <c r="AD1956" s="26" t="s">
        <v>10675</v>
      </c>
      <c r="AE1956" s="24"/>
      <c r="AF1956" s="26" t="s">
        <v>139</v>
      </c>
      <c r="AG1956" s="26" t="s">
        <v>312</v>
      </c>
      <c r="AH1956" s="26" t="s">
        <v>250</v>
      </c>
      <c r="AI1956" s="28">
        <v>25000</v>
      </c>
      <c r="AJ1956" s="26" t="s">
        <v>10676</v>
      </c>
      <c r="AK1956" s="26" t="s">
        <v>10677</v>
      </c>
      <c r="AL1956" s="26" t="s">
        <v>10678</v>
      </c>
      <c r="AM1956" s="24"/>
      <c r="AN1956" s="24"/>
      <c r="AO1956" s="24"/>
      <c r="AP1956" s="24"/>
      <c r="AQ1956" s="24"/>
      <c r="AR1956" s="26" t="s">
        <v>10679</v>
      </c>
      <c r="AS1956" s="24"/>
      <c r="AT1956" s="24"/>
      <c r="AU1956" s="24"/>
      <c r="AV1956" s="24"/>
      <c r="AW1956" s="28">
        <v>388888</v>
      </c>
      <c r="AX1956" s="26">
        <v>4860</v>
      </c>
      <c r="AY1956" s="28">
        <v>4800</v>
      </c>
      <c r="AZ1956" s="28">
        <v>4785</v>
      </c>
      <c r="BA1956" s="26">
        <v>0</v>
      </c>
      <c r="BB1956" s="26" t="s">
        <v>241</v>
      </c>
      <c r="BC1956" s="26" t="s">
        <v>10680</v>
      </c>
      <c r="BD1956" s="24"/>
      <c r="BE1956" s="24"/>
      <c r="BF1956" s="26" t="s">
        <v>10681</v>
      </c>
      <c r="BG1956" s="26" t="s">
        <v>226</v>
      </c>
      <c r="BH1956" s="26" t="s">
        <v>10347</v>
      </c>
      <c r="BI1956" s="26" t="s">
        <v>226</v>
      </c>
      <c r="BJ1956" s="26" t="s">
        <v>10682</v>
      </c>
      <c r="BK1956" s="26" t="s">
        <v>395</v>
      </c>
      <c r="BL1956" s="26" t="s">
        <v>10683</v>
      </c>
      <c r="BM1956" s="26" t="s">
        <v>381</v>
      </c>
      <c r="BN1956" s="26" t="s">
        <v>879</v>
      </c>
      <c r="BO1956" s="26" t="s">
        <v>226</v>
      </c>
      <c r="BP1956" s="24"/>
      <c r="BQ1956" s="24"/>
      <c r="BR1956" s="26">
        <v>4</v>
      </c>
      <c r="BS1956" s="26">
        <v>3</v>
      </c>
      <c r="BT1956" s="26">
        <v>3</v>
      </c>
      <c r="BU1956" s="26">
        <v>4</v>
      </c>
      <c r="BV1956" s="26">
        <v>5</v>
      </c>
      <c r="BW1956" s="26">
        <v>2</v>
      </c>
      <c r="BX1956" s="26">
        <v>4</v>
      </c>
      <c r="BY1956" s="26">
        <v>4</v>
      </c>
      <c r="BZ1956" s="24"/>
      <c r="CA1956" s="24"/>
      <c r="CB1956" s="24"/>
      <c r="CC1956" s="24"/>
      <c r="CD1956" s="24"/>
      <c r="CE1956" s="24"/>
      <c r="CF1956" s="24"/>
      <c r="CG1956" s="24"/>
      <c r="CH1956" s="24"/>
      <c r="CI1956" s="24"/>
      <c r="CJ1956" s="24"/>
      <c r="CK1956" s="24"/>
      <c r="CL1956" s="24"/>
      <c r="CM1956" s="24"/>
      <c r="CN1956" s="24"/>
      <c r="CO1956" s="24"/>
      <c r="CP1956" s="24"/>
      <c r="CQ1956" s="24"/>
      <c r="CR1956" s="24"/>
      <c r="CS1956" s="24"/>
      <c r="CT1956" s="24"/>
      <c r="CU1956" s="24"/>
      <c r="CV1956" s="24"/>
      <c r="CW1956" s="24"/>
      <c r="CX1956" s="24"/>
      <c r="CY1956" s="24"/>
      <c r="CZ1956" s="24"/>
      <c r="DA1956" s="24"/>
      <c r="DB1956" s="24"/>
      <c r="DC1956" s="24"/>
      <c r="DD1956" s="24"/>
      <c r="DE1956" s="24"/>
      <c r="DF1956" s="26" t="s">
        <v>139</v>
      </c>
      <c r="DG1956" s="26" t="s">
        <v>120</v>
      </c>
      <c r="DH1956" s="26" t="s">
        <v>120</v>
      </c>
      <c r="DI1956" s="26" t="s">
        <v>139</v>
      </c>
      <c r="DJ1956" s="26" t="s">
        <v>139</v>
      </c>
      <c r="DK1956" s="26" t="s">
        <v>139</v>
      </c>
      <c r="DL1956" s="26" t="s">
        <v>120</v>
      </c>
      <c r="DM1956" s="26" t="s">
        <v>139</v>
      </c>
      <c r="DN1956" s="26" t="s">
        <v>139</v>
      </c>
      <c r="DO1956" s="26" t="s">
        <v>139</v>
      </c>
    </row>
    <row r="1957" spans="1:119" ht="20.100000000000001" customHeight="1" x14ac:dyDescent="0.25">
      <c r="A1957" s="29" t="str">
        <f t="shared" si="420"/>
        <v/>
      </c>
      <c r="B1957" s="29" t="str">
        <f t="shared" si="421"/>
        <v>Mumbai Mobile Crèches</v>
      </c>
      <c r="C1957" s="29">
        <f t="shared" si="422"/>
        <v>0</v>
      </c>
      <c r="D1957" s="30" t="str">
        <f t="shared" si="423"/>
        <v>South Asia</v>
      </c>
      <c r="E1957" s="30" t="str">
        <f t="shared" si="424"/>
        <v>Mumbai, India</v>
      </c>
      <c r="F1957" s="31">
        <f t="shared" si="425"/>
        <v>0</v>
      </c>
      <c r="G1957" s="31">
        <f t="shared" si="426"/>
        <v>0</v>
      </c>
      <c r="H1957" s="31">
        <f t="shared" si="427"/>
        <v>0</v>
      </c>
      <c r="I1957" s="31">
        <f t="shared" si="428"/>
        <v>0</v>
      </c>
      <c r="J1957" s="31">
        <f t="shared" si="429"/>
        <v>0</v>
      </c>
      <c r="K1957" s="31">
        <f t="shared" si="430"/>
        <v>0</v>
      </c>
      <c r="L1957" s="31">
        <f t="shared" si="431"/>
        <v>0</v>
      </c>
      <c r="M1957" s="31">
        <f t="shared" si="432"/>
        <v>0</v>
      </c>
      <c r="N1957" s="31">
        <f t="shared" si="433"/>
        <v>0</v>
      </c>
      <c r="O1957" s="26" t="s">
        <v>16303</v>
      </c>
      <c r="P1957" s="26" t="s">
        <v>108</v>
      </c>
      <c r="Q1957" s="27">
        <v>41341</v>
      </c>
      <c r="R1957" s="24"/>
      <c r="S1957" s="24"/>
      <c r="T1957" s="26" t="s">
        <v>207</v>
      </c>
      <c r="U1957" s="24"/>
      <c r="V1957" s="26" t="s">
        <v>225</v>
      </c>
      <c r="W1957" s="26" t="s">
        <v>226</v>
      </c>
      <c r="X1957" s="26" t="s">
        <v>963</v>
      </c>
      <c r="Y1957" s="26" t="s">
        <v>10674</v>
      </c>
      <c r="Z1957" s="24"/>
      <c r="AA1957" s="24"/>
      <c r="AB1957" s="26" t="s">
        <v>15736</v>
      </c>
      <c r="AC1957" s="28">
        <v>600</v>
      </c>
      <c r="AD1957" s="26" t="s">
        <v>10675</v>
      </c>
      <c r="AE1957" s="24"/>
      <c r="AF1957" s="26" t="s">
        <v>139</v>
      </c>
      <c r="AG1957" s="26" t="s">
        <v>312</v>
      </c>
      <c r="AH1957" s="24"/>
      <c r="AI1957" s="28">
        <v>600</v>
      </c>
      <c r="AJ1957" s="24"/>
      <c r="AK1957" s="24"/>
      <c r="AL1957" s="24"/>
      <c r="AM1957" s="24"/>
      <c r="AN1957" s="24"/>
      <c r="AO1957" s="24"/>
      <c r="AP1957" s="24"/>
      <c r="AQ1957" s="24"/>
      <c r="AR1957" s="24"/>
      <c r="AS1957" s="24"/>
      <c r="AT1957" s="24"/>
      <c r="AU1957" s="24"/>
      <c r="AV1957" s="24"/>
      <c r="AW1957" s="28">
        <v>0</v>
      </c>
      <c r="AX1957" s="26">
        <v>0</v>
      </c>
      <c r="AY1957" s="28">
        <v>0</v>
      </c>
      <c r="AZ1957" s="28">
        <v>0</v>
      </c>
      <c r="BA1957" s="26">
        <v>0</v>
      </c>
      <c r="BB1957" s="24"/>
      <c r="BC1957" s="26" t="s">
        <v>10680</v>
      </c>
      <c r="BD1957" s="24"/>
      <c r="BE1957" s="24"/>
      <c r="BF1957" s="24"/>
      <c r="BG1957" s="24"/>
      <c r="BH1957" s="24"/>
      <c r="BI1957" s="24"/>
      <c r="BJ1957" s="24"/>
      <c r="BK1957" s="24"/>
      <c r="BL1957" s="24"/>
      <c r="BM1957" s="24"/>
      <c r="BN1957" s="24"/>
      <c r="BO1957" s="24"/>
      <c r="BP1957" s="24"/>
      <c r="BQ1957" s="24"/>
      <c r="BR1957" s="26">
        <v>0</v>
      </c>
      <c r="BS1957" s="26">
        <v>0</v>
      </c>
      <c r="BT1957" s="26">
        <v>0</v>
      </c>
      <c r="BU1957" s="26">
        <v>0</v>
      </c>
      <c r="BV1957" s="26">
        <v>0</v>
      </c>
      <c r="BW1957" s="26">
        <v>0</v>
      </c>
      <c r="BX1957" s="26">
        <v>0</v>
      </c>
      <c r="BY1957" s="26">
        <v>0</v>
      </c>
      <c r="BZ1957" s="24"/>
      <c r="CA1957" s="24"/>
      <c r="CB1957" s="24"/>
      <c r="CC1957" s="24"/>
      <c r="CD1957" s="24"/>
      <c r="CE1957" s="24"/>
      <c r="CF1957" s="24"/>
      <c r="CG1957" s="24"/>
      <c r="CH1957" s="24"/>
      <c r="CI1957" s="24"/>
      <c r="CJ1957" s="24"/>
      <c r="CK1957" s="24"/>
      <c r="CL1957" s="24"/>
      <c r="CM1957" s="24"/>
      <c r="CN1957" s="24"/>
      <c r="CO1957" s="24"/>
      <c r="CP1957" s="24"/>
      <c r="CQ1957" s="24"/>
      <c r="CR1957" s="24"/>
      <c r="CS1957" s="24"/>
      <c r="CT1957" s="24"/>
      <c r="CU1957" s="24"/>
      <c r="CV1957" s="24"/>
      <c r="CW1957" s="24"/>
      <c r="CX1957" s="24"/>
      <c r="CY1957" s="24"/>
      <c r="CZ1957" s="24"/>
      <c r="DA1957" s="24"/>
      <c r="DB1957" s="24"/>
      <c r="DC1957" s="24"/>
      <c r="DD1957" s="24"/>
      <c r="DE1957" s="24"/>
      <c r="DF1957" s="26" t="s">
        <v>139</v>
      </c>
      <c r="DG1957" s="26" t="s">
        <v>139</v>
      </c>
      <c r="DH1957" s="26" t="s">
        <v>139</v>
      </c>
      <c r="DI1957" s="26" t="s">
        <v>139</v>
      </c>
      <c r="DJ1957" s="26" t="s">
        <v>139</v>
      </c>
      <c r="DK1957" s="26" t="s">
        <v>139</v>
      </c>
      <c r="DL1957" s="26" t="s">
        <v>139</v>
      </c>
      <c r="DM1957" s="26" t="s">
        <v>139</v>
      </c>
      <c r="DN1957" s="26" t="s">
        <v>139</v>
      </c>
      <c r="DO1957" s="26" t="s">
        <v>139</v>
      </c>
    </row>
    <row r="1958" spans="1:119" ht="20.100000000000001" customHeight="1" x14ac:dyDescent="0.25">
      <c r="A1958" s="29" t="str">
        <f t="shared" si="420"/>
        <v>Mumbai Mobile Crèches5</v>
      </c>
      <c r="B1958" s="29" t="str">
        <f t="shared" si="421"/>
        <v>Mumbai Mobile Crèches</v>
      </c>
      <c r="C1958" s="29">
        <f t="shared" si="422"/>
        <v>5</v>
      </c>
      <c r="D1958" s="30" t="str">
        <f t="shared" si="423"/>
        <v>South Asia</v>
      </c>
      <c r="E1958" s="30" t="str">
        <f t="shared" si="424"/>
        <v>Mumbai, India</v>
      </c>
      <c r="F1958" s="31">
        <f t="shared" si="425"/>
        <v>3</v>
      </c>
      <c r="G1958" s="31">
        <f t="shared" si="426"/>
        <v>3</v>
      </c>
      <c r="H1958" s="31">
        <f t="shared" si="427"/>
        <v>3</v>
      </c>
      <c r="I1958" s="31">
        <f t="shared" si="428"/>
        <v>4</v>
      </c>
      <c r="J1958" s="31">
        <f t="shared" si="429"/>
        <v>5</v>
      </c>
      <c r="K1958" s="31">
        <f t="shared" si="430"/>
        <v>2</v>
      </c>
      <c r="L1958" s="31">
        <f t="shared" si="431"/>
        <v>4</v>
      </c>
      <c r="M1958" s="31">
        <f t="shared" si="432"/>
        <v>4</v>
      </c>
      <c r="N1958" s="31">
        <f t="shared" si="433"/>
        <v>3.5</v>
      </c>
      <c r="O1958" s="26" t="s">
        <v>10684</v>
      </c>
      <c r="P1958" s="26" t="s">
        <v>108</v>
      </c>
      <c r="Q1958" s="27">
        <v>40833</v>
      </c>
      <c r="R1958" s="26" t="s">
        <v>109</v>
      </c>
      <c r="S1958" s="26" t="s">
        <v>321</v>
      </c>
      <c r="T1958" s="26" t="s">
        <v>175</v>
      </c>
      <c r="U1958" s="26" t="s">
        <v>112</v>
      </c>
      <c r="V1958" s="26" t="s">
        <v>225</v>
      </c>
      <c r="W1958" s="26" t="s">
        <v>226</v>
      </c>
      <c r="X1958" s="26" t="s">
        <v>963</v>
      </c>
      <c r="Y1958" s="26" t="s">
        <v>10674</v>
      </c>
      <c r="Z1958" s="24"/>
      <c r="AA1958" s="24"/>
      <c r="AB1958" s="26" t="s">
        <v>117</v>
      </c>
      <c r="AC1958" s="28">
        <v>15000</v>
      </c>
      <c r="AD1958" s="26" t="s">
        <v>10675</v>
      </c>
      <c r="AE1958" s="24"/>
      <c r="AF1958" s="26" t="s">
        <v>139</v>
      </c>
      <c r="AG1958" s="26" t="s">
        <v>312</v>
      </c>
      <c r="AH1958" s="26" t="s">
        <v>176</v>
      </c>
      <c r="AI1958" s="28">
        <v>15000</v>
      </c>
      <c r="AJ1958" s="24"/>
      <c r="AK1958" s="26" t="s">
        <v>10685</v>
      </c>
      <c r="AL1958" s="26" t="s">
        <v>10686</v>
      </c>
      <c r="AM1958" s="26" t="s">
        <v>10687</v>
      </c>
      <c r="AN1958" s="26" t="s">
        <v>10688</v>
      </c>
      <c r="AO1958" s="26" t="s">
        <v>10689</v>
      </c>
      <c r="AP1958" s="24"/>
      <c r="AQ1958" s="24"/>
      <c r="AR1958" s="24"/>
      <c r="AS1958" s="24"/>
      <c r="AT1958" s="26" t="s">
        <v>10690</v>
      </c>
      <c r="AU1958" s="26" t="s">
        <v>10691</v>
      </c>
      <c r="AV1958" s="24"/>
      <c r="AW1958" s="28">
        <v>413333</v>
      </c>
      <c r="AX1958" s="26">
        <v>5052</v>
      </c>
      <c r="AY1958" s="28">
        <v>5400</v>
      </c>
      <c r="AZ1958" s="28">
        <v>5052</v>
      </c>
      <c r="BA1958" s="26">
        <v>0</v>
      </c>
      <c r="BB1958" s="26" t="s">
        <v>241</v>
      </c>
      <c r="BC1958" s="26" t="s">
        <v>10680</v>
      </c>
      <c r="BD1958" s="26" t="s">
        <v>378</v>
      </c>
      <c r="BE1958" s="24"/>
      <c r="BF1958" s="26" t="s">
        <v>10681</v>
      </c>
      <c r="BG1958" s="26" t="s">
        <v>226</v>
      </c>
      <c r="BH1958" s="26" t="s">
        <v>886</v>
      </c>
      <c r="BI1958" s="26" t="s">
        <v>226</v>
      </c>
      <c r="BJ1958" s="26" t="s">
        <v>10692</v>
      </c>
      <c r="BK1958" s="26" t="s">
        <v>395</v>
      </c>
      <c r="BL1958" s="26" t="s">
        <v>879</v>
      </c>
      <c r="BM1958" s="26" t="s">
        <v>226</v>
      </c>
      <c r="BN1958" s="24"/>
      <c r="BO1958" s="24"/>
      <c r="BP1958" s="24"/>
      <c r="BQ1958" s="24"/>
      <c r="BR1958" s="26">
        <v>3</v>
      </c>
      <c r="BS1958" s="26">
        <v>3</v>
      </c>
      <c r="BT1958" s="26">
        <v>3</v>
      </c>
      <c r="BU1958" s="26">
        <v>4</v>
      </c>
      <c r="BV1958" s="26">
        <v>5</v>
      </c>
      <c r="BW1958" s="26">
        <v>2</v>
      </c>
      <c r="BX1958" s="26">
        <v>4</v>
      </c>
      <c r="BY1958" s="26">
        <v>4</v>
      </c>
      <c r="BZ1958" s="24"/>
      <c r="CA1958" s="24"/>
      <c r="CB1958" s="24"/>
      <c r="CC1958" s="24"/>
      <c r="CD1958" s="24"/>
      <c r="CE1958" s="24"/>
      <c r="CF1958" s="24"/>
      <c r="CG1958" s="24"/>
      <c r="CH1958" s="24"/>
      <c r="CI1958" s="24"/>
      <c r="CJ1958" s="24"/>
      <c r="CK1958" s="24"/>
      <c r="CL1958" s="24"/>
      <c r="CM1958" s="24"/>
      <c r="CN1958" s="24"/>
      <c r="CO1958" s="24"/>
      <c r="CP1958" s="24"/>
      <c r="CQ1958" s="24"/>
      <c r="CR1958" s="24"/>
      <c r="CS1958" s="24"/>
      <c r="CT1958" s="24"/>
      <c r="CU1958" s="24"/>
      <c r="CV1958" s="24"/>
      <c r="CW1958" s="24"/>
      <c r="CX1958" s="24"/>
      <c r="CY1958" s="24"/>
      <c r="CZ1958" s="24"/>
      <c r="DA1958" s="24"/>
      <c r="DB1958" s="24"/>
      <c r="DC1958" s="24"/>
      <c r="DD1958" s="24"/>
      <c r="DE1958" s="24"/>
      <c r="DF1958" s="26" t="s">
        <v>139</v>
      </c>
      <c r="DG1958" s="26" t="s">
        <v>120</v>
      </c>
      <c r="DH1958" s="26" t="s">
        <v>139</v>
      </c>
      <c r="DI1958" s="26" t="s">
        <v>139</v>
      </c>
      <c r="DJ1958" s="26" t="s">
        <v>139</v>
      </c>
      <c r="DK1958" s="26" t="s">
        <v>139</v>
      </c>
      <c r="DL1958" s="26" t="s">
        <v>139</v>
      </c>
      <c r="DM1958" s="26" t="s">
        <v>139</v>
      </c>
      <c r="DN1958" s="26" t="s">
        <v>139</v>
      </c>
      <c r="DO1958" s="26" t="s">
        <v>139</v>
      </c>
    </row>
    <row r="1959" spans="1:119" ht="20.100000000000001" customHeight="1" x14ac:dyDescent="0.25">
      <c r="A1959" s="29" t="str">
        <f t="shared" si="420"/>
        <v>Mumbai Mobile Crèches4</v>
      </c>
      <c r="B1959" s="29" t="str">
        <f t="shared" si="421"/>
        <v>Mumbai Mobile Crèches</v>
      </c>
      <c r="C1959" s="29">
        <f t="shared" si="422"/>
        <v>4</v>
      </c>
      <c r="D1959" s="30" t="str">
        <f t="shared" si="423"/>
        <v>South Asia</v>
      </c>
      <c r="E1959" s="30" t="str">
        <f t="shared" si="424"/>
        <v>Mumbai, India</v>
      </c>
      <c r="F1959" s="31">
        <f t="shared" si="425"/>
        <v>3</v>
      </c>
      <c r="G1959" s="31">
        <f t="shared" si="426"/>
        <v>3</v>
      </c>
      <c r="H1959" s="31">
        <f t="shared" si="427"/>
        <v>3</v>
      </c>
      <c r="I1959" s="31">
        <f t="shared" si="428"/>
        <v>4</v>
      </c>
      <c r="J1959" s="31">
        <f t="shared" si="429"/>
        <v>4</v>
      </c>
      <c r="K1959" s="31">
        <f t="shared" si="430"/>
        <v>2</v>
      </c>
      <c r="L1959" s="31">
        <f t="shared" si="431"/>
        <v>4</v>
      </c>
      <c r="M1959" s="31">
        <f t="shared" si="432"/>
        <v>4</v>
      </c>
      <c r="N1959" s="31">
        <f t="shared" si="433"/>
        <v>3.4</v>
      </c>
      <c r="O1959" s="26" t="s">
        <v>10693</v>
      </c>
      <c r="P1959" s="26" t="s">
        <v>108</v>
      </c>
      <c r="Q1959" s="27">
        <v>40315</v>
      </c>
      <c r="R1959" s="26" t="s">
        <v>109</v>
      </c>
      <c r="S1959" s="26" t="s">
        <v>234</v>
      </c>
      <c r="T1959" s="26" t="s">
        <v>224</v>
      </c>
      <c r="U1959" s="26" t="s">
        <v>112</v>
      </c>
      <c r="V1959" s="26" t="s">
        <v>225</v>
      </c>
      <c r="W1959" s="26" t="s">
        <v>226</v>
      </c>
      <c r="X1959" s="26" t="s">
        <v>963</v>
      </c>
      <c r="Y1959" s="26" t="s">
        <v>10674</v>
      </c>
      <c r="Z1959" s="24"/>
      <c r="AA1959" s="24"/>
      <c r="AB1959" s="26" t="s">
        <v>117</v>
      </c>
      <c r="AC1959" s="28">
        <v>11000</v>
      </c>
      <c r="AD1959" s="26" t="s">
        <v>10675</v>
      </c>
      <c r="AE1959" s="24"/>
      <c r="AF1959" s="26" t="s">
        <v>139</v>
      </c>
      <c r="AG1959" s="26" t="s">
        <v>312</v>
      </c>
      <c r="AH1959" s="26" t="s">
        <v>185</v>
      </c>
      <c r="AI1959" s="28">
        <v>11000</v>
      </c>
      <c r="AJ1959" s="24"/>
      <c r="AK1959" s="26" t="s">
        <v>10685</v>
      </c>
      <c r="AL1959" s="26" t="s">
        <v>10694</v>
      </c>
      <c r="AM1959" s="26" t="s">
        <v>10687</v>
      </c>
      <c r="AN1959" s="26" t="s">
        <v>10695</v>
      </c>
      <c r="AO1959" s="24"/>
      <c r="AP1959" s="24"/>
      <c r="AQ1959" s="24"/>
      <c r="AR1959" s="24"/>
      <c r="AS1959" s="24"/>
      <c r="AT1959" s="26" t="s">
        <v>10696</v>
      </c>
      <c r="AU1959" s="26" t="s">
        <v>10697</v>
      </c>
      <c r="AV1959" s="24"/>
      <c r="AW1959" s="28">
        <v>255994</v>
      </c>
      <c r="AX1959" s="26">
        <v>6000</v>
      </c>
      <c r="AY1959" s="28">
        <v>7000</v>
      </c>
      <c r="AZ1959" s="28">
        <v>6000</v>
      </c>
      <c r="BA1959" s="26">
        <v>0</v>
      </c>
      <c r="BB1959" s="26" t="s">
        <v>241</v>
      </c>
      <c r="BC1959" s="26" t="s">
        <v>10680</v>
      </c>
      <c r="BD1959" s="24"/>
      <c r="BE1959" s="24"/>
      <c r="BF1959" s="24"/>
      <c r="BG1959" s="24"/>
      <c r="BH1959" s="24"/>
      <c r="BI1959" s="24"/>
      <c r="BJ1959" s="24"/>
      <c r="BK1959" s="24"/>
      <c r="BL1959" s="24"/>
      <c r="BM1959" s="24"/>
      <c r="BN1959" s="24"/>
      <c r="BO1959" s="24"/>
      <c r="BP1959" s="24"/>
      <c r="BQ1959" s="24"/>
      <c r="BR1959" s="26">
        <v>3</v>
      </c>
      <c r="BS1959" s="26">
        <v>3</v>
      </c>
      <c r="BT1959" s="26">
        <v>3</v>
      </c>
      <c r="BU1959" s="26">
        <v>4</v>
      </c>
      <c r="BV1959" s="26">
        <v>4</v>
      </c>
      <c r="BW1959" s="26">
        <v>2</v>
      </c>
      <c r="BX1959" s="26">
        <v>4</v>
      </c>
      <c r="BY1959" s="26">
        <v>4</v>
      </c>
      <c r="BZ1959" s="24"/>
      <c r="CA1959" s="24"/>
      <c r="CB1959" s="24"/>
      <c r="CC1959" s="24"/>
      <c r="CD1959" s="24"/>
      <c r="CE1959" s="24"/>
      <c r="CF1959" s="24"/>
      <c r="CG1959" s="24"/>
      <c r="CH1959" s="24"/>
      <c r="CI1959" s="24"/>
      <c r="CJ1959" s="24"/>
      <c r="CK1959" s="24"/>
      <c r="CL1959" s="24"/>
      <c r="CM1959" s="24"/>
      <c r="CN1959" s="24"/>
      <c r="CO1959" s="24"/>
      <c r="CP1959" s="24"/>
      <c r="CQ1959" s="24"/>
      <c r="CR1959" s="24"/>
      <c r="CS1959" s="24"/>
      <c r="CT1959" s="24"/>
      <c r="CU1959" s="24"/>
      <c r="CV1959" s="24"/>
      <c r="CW1959" s="24"/>
      <c r="CX1959" s="24"/>
      <c r="CY1959" s="24"/>
      <c r="CZ1959" s="24"/>
      <c r="DA1959" s="24"/>
      <c r="DB1959" s="24"/>
      <c r="DC1959" s="24"/>
      <c r="DD1959" s="24"/>
      <c r="DE1959" s="24"/>
      <c r="DF1959" s="26" t="s">
        <v>139</v>
      </c>
      <c r="DG1959" s="26" t="s">
        <v>139</v>
      </c>
      <c r="DH1959" s="26" t="s">
        <v>139</v>
      </c>
      <c r="DI1959" s="26" t="s">
        <v>139</v>
      </c>
      <c r="DJ1959" s="26" t="s">
        <v>139</v>
      </c>
      <c r="DK1959" s="26" t="s">
        <v>139</v>
      </c>
      <c r="DL1959" s="26" t="s">
        <v>139</v>
      </c>
      <c r="DM1959" s="26" t="s">
        <v>139</v>
      </c>
      <c r="DN1959" s="26" t="s">
        <v>139</v>
      </c>
      <c r="DO1959" s="26" t="s">
        <v>139</v>
      </c>
    </row>
    <row r="1960" spans="1:119" ht="20.100000000000001" customHeight="1" x14ac:dyDescent="0.25">
      <c r="A1960" s="29" t="str">
        <f t="shared" si="420"/>
        <v/>
      </c>
      <c r="B1960" s="29" t="str">
        <f t="shared" si="421"/>
        <v>Nap Klub Foundation</v>
      </c>
      <c r="C1960" s="29">
        <f t="shared" si="422"/>
        <v>0</v>
      </c>
      <c r="D1960" s="30" t="str">
        <f t="shared" si="423"/>
        <v>Europe and Eurasia</v>
      </c>
      <c r="E1960" s="30" t="str">
        <f t="shared" si="424"/>
        <v>Budapest, Hungary</v>
      </c>
      <c r="F1960" s="31">
        <f t="shared" si="425"/>
        <v>0</v>
      </c>
      <c r="G1960" s="31">
        <f t="shared" si="426"/>
        <v>0</v>
      </c>
      <c r="H1960" s="31">
        <f t="shared" si="427"/>
        <v>0</v>
      </c>
      <c r="I1960" s="31">
        <f t="shared" si="428"/>
        <v>0</v>
      </c>
      <c r="J1960" s="31">
        <f t="shared" si="429"/>
        <v>0</v>
      </c>
      <c r="K1960" s="31">
        <f t="shared" si="430"/>
        <v>0</v>
      </c>
      <c r="L1960" s="31">
        <f t="shared" si="431"/>
        <v>0</v>
      </c>
      <c r="M1960" s="31">
        <f t="shared" si="432"/>
        <v>0</v>
      </c>
      <c r="N1960" s="31">
        <f t="shared" si="433"/>
        <v>0</v>
      </c>
      <c r="O1960" s="26" t="s">
        <v>16304</v>
      </c>
      <c r="P1960" s="26" t="s">
        <v>108</v>
      </c>
      <c r="Q1960" s="27">
        <v>43315</v>
      </c>
      <c r="R1960" s="24"/>
      <c r="S1960" s="24"/>
      <c r="T1960" s="26" t="s">
        <v>15983</v>
      </c>
      <c r="U1960" s="24"/>
      <c r="V1960" s="26" t="s">
        <v>15763</v>
      </c>
      <c r="W1960" s="26" t="s">
        <v>5667</v>
      </c>
      <c r="X1960" s="26" t="s">
        <v>10699</v>
      </c>
      <c r="Y1960" s="26" t="s">
        <v>10700</v>
      </c>
      <c r="Z1960" s="24"/>
      <c r="AA1960" s="24"/>
      <c r="AB1960" s="26" t="s">
        <v>15736</v>
      </c>
      <c r="AC1960" s="28">
        <v>0</v>
      </c>
      <c r="AD1960" s="26" t="s">
        <v>10701</v>
      </c>
      <c r="AE1960" s="24"/>
      <c r="AF1960" s="26" t="s">
        <v>139</v>
      </c>
      <c r="AG1960" s="26" t="s">
        <v>645</v>
      </c>
      <c r="AH1960" s="24"/>
      <c r="AI1960" s="28">
        <v>0</v>
      </c>
      <c r="AJ1960" s="24"/>
      <c r="AK1960" s="24"/>
      <c r="AL1960" s="24"/>
      <c r="AM1960" s="24"/>
      <c r="AN1960" s="24"/>
      <c r="AO1960" s="24"/>
      <c r="AP1960" s="24"/>
      <c r="AQ1960" s="24"/>
      <c r="AR1960" s="24"/>
      <c r="AS1960" s="24"/>
      <c r="AT1960" s="24"/>
      <c r="AU1960" s="24"/>
      <c r="AV1960" s="24"/>
      <c r="AW1960" s="28">
        <v>0</v>
      </c>
      <c r="AX1960" s="26">
        <v>0</v>
      </c>
      <c r="AY1960" s="28">
        <v>0</v>
      </c>
      <c r="AZ1960" s="28">
        <v>0</v>
      </c>
      <c r="BA1960" s="26">
        <v>0</v>
      </c>
      <c r="BB1960" s="24"/>
      <c r="BC1960" s="26" t="s">
        <v>800</v>
      </c>
      <c r="BD1960" s="24"/>
      <c r="BE1960" s="24"/>
      <c r="BF1960" s="24"/>
      <c r="BG1960" s="24"/>
      <c r="BH1960" s="24"/>
      <c r="BI1960" s="24"/>
      <c r="BJ1960" s="24"/>
      <c r="BK1960" s="24"/>
      <c r="BL1960" s="24"/>
      <c r="BM1960" s="24"/>
      <c r="BN1960" s="24"/>
      <c r="BO1960" s="24"/>
      <c r="BP1960" s="24"/>
      <c r="BQ1960" s="24"/>
      <c r="BR1960" s="26">
        <v>0</v>
      </c>
      <c r="BS1960" s="26">
        <v>0</v>
      </c>
      <c r="BT1960" s="26">
        <v>0</v>
      </c>
      <c r="BU1960" s="26">
        <v>0</v>
      </c>
      <c r="BV1960" s="26">
        <v>0</v>
      </c>
      <c r="BW1960" s="26">
        <v>0</v>
      </c>
      <c r="BX1960" s="26">
        <v>0</v>
      </c>
      <c r="BY1960" s="26">
        <v>0</v>
      </c>
      <c r="BZ1960" s="24"/>
      <c r="CA1960" s="24"/>
      <c r="CB1960" s="24"/>
      <c r="CC1960" s="24"/>
      <c r="CD1960" s="24"/>
      <c r="CE1960" s="24"/>
      <c r="CF1960" s="24"/>
      <c r="CG1960" s="24"/>
      <c r="CH1960" s="24"/>
      <c r="CI1960" s="24"/>
      <c r="CJ1960" s="24"/>
      <c r="CK1960" s="24"/>
      <c r="CL1960" s="24"/>
      <c r="CM1960" s="24"/>
      <c r="CN1960" s="24"/>
      <c r="CO1960" s="24"/>
      <c r="CP1960" s="24"/>
      <c r="CQ1960" s="24"/>
      <c r="CR1960" s="24"/>
      <c r="CS1960" s="24"/>
      <c r="CT1960" s="24"/>
      <c r="CU1960" s="24"/>
      <c r="CV1960" s="24"/>
      <c r="CW1960" s="24"/>
      <c r="CX1960" s="24"/>
      <c r="CY1960" s="24"/>
      <c r="CZ1960" s="24"/>
      <c r="DA1960" s="24"/>
      <c r="DB1960" s="24"/>
      <c r="DC1960" s="24"/>
      <c r="DD1960" s="24"/>
      <c r="DE1960" s="24"/>
      <c r="DF1960" s="26" t="s">
        <v>139</v>
      </c>
      <c r="DG1960" s="26" t="s">
        <v>139</v>
      </c>
      <c r="DH1960" s="26" t="s">
        <v>139</v>
      </c>
      <c r="DI1960" s="26" t="s">
        <v>139</v>
      </c>
      <c r="DJ1960" s="26" t="s">
        <v>139</v>
      </c>
      <c r="DK1960" s="26" t="s">
        <v>139</v>
      </c>
      <c r="DL1960" s="26" t="s">
        <v>139</v>
      </c>
      <c r="DM1960" s="26" t="s">
        <v>139</v>
      </c>
      <c r="DN1960" s="26" t="s">
        <v>139</v>
      </c>
      <c r="DO1960" s="26" t="s">
        <v>139</v>
      </c>
    </row>
    <row r="1961" spans="1:119" ht="20.100000000000001" customHeight="1" x14ac:dyDescent="0.25">
      <c r="A1961" s="29" t="str">
        <f t="shared" si="420"/>
        <v>Nap Klub Foundation7</v>
      </c>
      <c r="B1961" s="29" t="str">
        <f t="shared" si="421"/>
        <v>Nap Klub Foundation</v>
      </c>
      <c r="C1961" s="29">
        <f t="shared" si="422"/>
        <v>7</v>
      </c>
      <c r="D1961" s="30" t="str">
        <f t="shared" si="423"/>
        <v>Europe and Eurasia</v>
      </c>
      <c r="E1961" s="30" t="str">
        <f t="shared" si="424"/>
        <v>Budapest, Hungary</v>
      </c>
      <c r="F1961" s="31">
        <f t="shared" si="425"/>
        <v>2</v>
      </c>
      <c r="G1961" s="31">
        <f t="shared" si="426"/>
        <v>1</v>
      </c>
      <c r="H1961" s="31">
        <f t="shared" si="427"/>
        <v>3</v>
      </c>
      <c r="I1961" s="31">
        <f t="shared" si="428"/>
        <v>3</v>
      </c>
      <c r="J1961" s="31">
        <f t="shared" si="429"/>
        <v>2</v>
      </c>
      <c r="K1961" s="31">
        <f t="shared" si="430"/>
        <v>4</v>
      </c>
      <c r="L1961" s="31">
        <f t="shared" si="431"/>
        <v>3</v>
      </c>
      <c r="M1961" s="31">
        <f t="shared" si="432"/>
        <v>2</v>
      </c>
      <c r="N1961" s="31">
        <f t="shared" si="433"/>
        <v>2.5</v>
      </c>
      <c r="O1961" s="26" t="s">
        <v>10698</v>
      </c>
      <c r="P1961" s="26" t="s">
        <v>108</v>
      </c>
      <c r="Q1961" s="27">
        <v>42502</v>
      </c>
      <c r="R1961" s="26" t="s">
        <v>305</v>
      </c>
      <c r="S1961" s="26" t="s">
        <v>184</v>
      </c>
      <c r="T1961" s="26" t="s">
        <v>157</v>
      </c>
      <c r="U1961" s="26" t="s">
        <v>112</v>
      </c>
      <c r="V1961" s="26" t="s">
        <v>15763</v>
      </c>
      <c r="W1961" s="26" t="s">
        <v>5667</v>
      </c>
      <c r="X1961" s="26" t="s">
        <v>10699</v>
      </c>
      <c r="Y1961" s="26" t="s">
        <v>10700</v>
      </c>
      <c r="Z1961" s="24"/>
      <c r="AA1961" s="24"/>
      <c r="AB1961" s="26" t="s">
        <v>117</v>
      </c>
      <c r="AC1961" s="28">
        <v>4000</v>
      </c>
      <c r="AD1961" s="26" t="s">
        <v>10701</v>
      </c>
      <c r="AE1961" s="24"/>
      <c r="AF1961" s="26" t="s">
        <v>139</v>
      </c>
      <c r="AG1961" s="26" t="s">
        <v>645</v>
      </c>
      <c r="AH1961" s="26" t="s">
        <v>235</v>
      </c>
      <c r="AI1961" s="28">
        <v>4000</v>
      </c>
      <c r="AJ1961" s="26" t="s">
        <v>10702</v>
      </c>
      <c r="AK1961" s="26" t="s">
        <v>10703</v>
      </c>
      <c r="AL1961" s="26" t="s">
        <v>10704</v>
      </c>
      <c r="AM1961" s="24"/>
      <c r="AN1961" s="24"/>
      <c r="AO1961" s="24"/>
      <c r="AP1961" s="24"/>
      <c r="AQ1961" s="24"/>
      <c r="AR1961" s="26" t="s">
        <v>10705</v>
      </c>
      <c r="AS1961" s="24"/>
      <c r="AT1961" s="24"/>
      <c r="AU1961" s="26" t="s">
        <v>10706</v>
      </c>
      <c r="AV1961" s="24"/>
      <c r="AW1961" s="28">
        <v>14200</v>
      </c>
      <c r="AX1961" s="26">
        <v>60</v>
      </c>
      <c r="AY1961" s="24"/>
      <c r="AZ1961" s="28">
        <v>60</v>
      </c>
      <c r="BA1961" s="24"/>
      <c r="BB1961" s="26" t="s">
        <v>148</v>
      </c>
      <c r="BC1961" s="26" t="s">
        <v>800</v>
      </c>
      <c r="BD1961" s="24"/>
      <c r="BE1961" s="24"/>
      <c r="BF1961" s="24"/>
      <c r="BG1961" s="24"/>
      <c r="BH1961" s="24"/>
      <c r="BI1961" s="24"/>
      <c r="BJ1961" s="24"/>
      <c r="BK1961" s="24"/>
      <c r="BL1961" s="24"/>
      <c r="BM1961" s="24"/>
      <c r="BN1961" s="24"/>
      <c r="BO1961" s="24"/>
      <c r="BP1961" s="24"/>
      <c r="BQ1961" s="24"/>
      <c r="BR1961" s="26">
        <v>2</v>
      </c>
      <c r="BS1961" s="26">
        <v>1</v>
      </c>
      <c r="BT1961" s="26">
        <v>3</v>
      </c>
      <c r="BU1961" s="26">
        <v>3</v>
      </c>
      <c r="BV1961" s="26">
        <v>2</v>
      </c>
      <c r="BW1961" s="26">
        <v>4</v>
      </c>
      <c r="BX1961" s="26">
        <v>3</v>
      </c>
      <c r="BY1961" s="26">
        <v>2</v>
      </c>
      <c r="BZ1961" s="24"/>
      <c r="CA1961" s="24"/>
      <c r="CB1961" s="24"/>
      <c r="CC1961" s="24"/>
      <c r="CD1961" s="24"/>
      <c r="CE1961" s="24"/>
      <c r="CF1961" s="24"/>
      <c r="CG1961" s="24"/>
      <c r="CH1961" s="24"/>
      <c r="CI1961" s="24"/>
      <c r="CJ1961" s="24"/>
      <c r="CK1961" s="24"/>
      <c r="CL1961" s="24"/>
      <c r="CM1961" s="24"/>
      <c r="CN1961" s="24"/>
      <c r="CO1961" s="24"/>
      <c r="CP1961" s="24"/>
      <c r="CQ1961" s="24"/>
      <c r="CR1961" s="24"/>
      <c r="CS1961" s="24"/>
      <c r="CT1961" s="24"/>
      <c r="CU1961" s="24"/>
      <c r="CV1961" s="24"/>
      <c r="CW1961" s="24"/>
      <c r="CX1961" s="24"/>
      <c r="CY1961" s="24"/>
      <c r="CZ1961" s="24"/>
      <c r="DA1961" s="24"/>
      <c r="DB1961" s="24"/>
      <c r="DC1961" s="24"/>
      <c r="DD1961" s="24"/>
      <c r="DE1961" s="24"/>
      <c r="DF1961" s="26" t="s">
        <v>139</v>
      </c>
      <c r="DG1961" s="26" t="s">
        <v>120</v>
      </c>
      <c r="DH1961" s="26" t="s">
        <v>139</v>
      </c>
      <c r="DI1961" s="26" t="s">
        <v>120</v>
      </c>
      <c r="DJ1961" s="26" t="s">
        <v>139</v>
      </c>
      <c r="DK1961" s="26" t="s">
        <v>139</v>
      </c>
      <c r="DL1961" s="26" t="s">
        <v>139</v>
      </c>
      <c r="DM1961" s="26" t="s">
        <v>139</v>
      </c>
      <c r="DN1961" s="26" t="s">
        <v>139</v>
      </c>
      <c r="DO1961" s="26" t="s">
        <v>120</v>
      </c>
    </row>
    <row r="1962" spans="1:119" ht="20.100000000000001" customHeight="1" x14ac:dyDescent="0.25">
      <c r="A1962" s="29" t="str">
        <f t="shared" si="420"/>
        <v>Nap Klub Foundation6</v>
      </c>
      <c r="B1962" s="29" t="str">
        <f t="shared" si="421"/>
        <v>Nap Klub Foundation</v>
      </c>
      <c r="C1962" s="29">
        <f t="shared" si="422"/>
        <v>6</v>
      </c>
      <c r="D1962" s="30" t="str">
        <f t="shared" si="423"/>
        <v>Europe and Eurasia</v>
      </c>
      <c r="E1962" s="30" t="str">
        <f t="shared" si="424"/>
        <v>Budapest, Hungary</v>
      </c>
      <c r="F1962" s="31">
        <f t="shared" si="425"/>
        <v>4</v>
      </c>
      <c r="G1962" s="31">
        <f t="shared" si="426"/>
        <v>1</v>
      </c>
      <c r="H1962" s="31">
        <f t="shared" si="427"/>
        <v>3</v>
      </c>
      <c r="I1962" s="31">
        <f t="shared" si="428"/>
        <v>3</v>
      </c>
      <c r="J1962" s="31">
        <f t="shared" si="429"/>
        <v>3</v>
      </c>
      <c r="K1962" s="31">
        <f t="shared" si="430"/>
        <v>3</v>
      </c>
      <c r="L1962" s="31">
        <f t="shared" si="431"/>
        <v>4</v>
      </c>
      <c r="M1962" s="31">
        <f t="shared" si="432"/>
        <v>3</v>
      </c>
      <c r="N1962" s="31">
        <f t="shared" si="433"/>
        <v>3</v>
      </c>
      <c r="O1962" s="26" t="s">
        <v>10707</v>
      </c>
      <c r="P1962" s="26" t="s">
        <v>108</v>
      </c>
      <c r="Q1962" s="27">
        <v>41946</v>
      </c>
      <c r="R1962" s="26" t="s">
        <v>166</v>
      </c>
      <c r="S1962" s="26" t="s">
        <v>609</v>
      </c>
      <c r="T1962" s="26" t="s">
        <v>278</v>
      </c>
      <c r="U1962" s="26" t="s">
        <v>112</v>
      </c>
      <c r="V1962" s="26" t="s">
        <v>15763</v>
      </c>
      <c r="W1962" s="26" t="s">
        <v>5667</v>
      </c>
      <c r="X1962" s="26" t="s">
        <v>10699</v>
      </c>
      <c r="Y1962" s="26" t="s">
        <v>10700</v>
      </c>
      <c r="Z1962" s="24"/>
      <c r="AA1962" s="24"/>
      <c r="AB1962" s="26" t="s">
        <v>117</v>
      </c>
      <c r="AC1962" s="28">
        <v>14000</v>
      </c>
      <c r="AD1962" s="26" t="s">
        <v>10701</v>
      </c>
      <c r="AE1962" s="24"/>
      <c r="AF1962" s="26" t="s">
        <v>139</v>
      </c>
      <c r="AG1962" s="26" t="s">
        <v>645</v>
      </c>
      <c r="AH1962" s="26" t="s">
        <v>250</v>
      </c>
      <c r="AI1962" s="28">
        <v>14000</v>
      </c>
      <c r="AJ1962" s="26" t="s">
        <v>10708</v>
      </c>
      <c r="AK1962" s="26" t="s">
        <v>10703</v>
      </c>
      <c r="AL1962" s="26" t="s">
        <v>10704</v>
      </c>
      <c r="AM1962" s="24"/>
      <c r="AN1962" s="24"/>
      <c r="AO1962" s="24"/>
      <c r="AP1962" s="24"/>
      <c r="AQ1962" s="26" t="s">
        <v>10709</v>
      </c>
      <c r="AR1962" s="24"/>
      <c r="AS1962" s="24"/>
      <c r="AT1962" s="24"/>
      <c r="AU1962" s="24"/>
      <c r="AV1962" s="24"/>
      <c r="AW1962" s="28">
        <v>35000</v>
      </c>
      <c r="AX1962" s="26">
        <v>50</v>
      </c>
      <c r="AY1962" s="24"/>
      <c r="AZ1962" s="28">
        <v>70</v>
      </c>
      <c r="BA1962" s="26">
        <v>0</v>
      </c>
      <c r="BB1962" s="26" t="s">
        <v>148</v>
      </c>
      <c r="BC1962" s="26" t="s">
        <v>800</v>
      </c>
      <c r="BD1962" s="26" t="s">
        <v>125</v>
      </c>
      <c r="BE1962" s="24"/>
      <c r="BF1962" s="26" t="s">
        <v>10710</v>
      </c>
      <c r="BG1962" s="26" t="s">
        <v>5667</v>
      </c>
      <c r="BH1962" s="24"/>
      <c r="BI1962" s="24"/>
      <c r="BJ1962" s="24"/>
      <c r="BK1962" s="24"/>
      <c r="BL1962" s="24"/>
      <c r="BM1962" s="24"/>
      <c r="BN1962" s="24"/>
      <c r="BO1962" s="24"/>
      <c r="BP1962" s="24"/>
      <c r="BQ1962" s="24"/>
      <c r="BR1962" s="26">
        <v>4</v>
      </c>
      <c r="BS1962" s="26">
        <v>1</v>
      </c>
      <c r="BT1962" s="26">
        <v>3</v>
      </c>
      <c r="BU1962" s="26">
        <v>3</v>
      </c>
      <c r="BV1962" s="26">
        <v>3</v>
      </c>
      <c r="BW1962" s="26">
        <v>3</v>
      </c>
      <c r="BX1962" s="26">
        <v>4</v>
      </c>
      <c r="BY1962" s="26">
        <v>3</v>
      </c>
      <c r="BZ1962" s="24"/>
      <c r="CA1962" s="24"/>
      <c r="CB1962" s="24"/>
      <c r="CC1962" s="24"/>
      <c r="CD1962" s="24"/>
      <c r="CE1962" s="24"/>
      <c r="CF1962" s="24"/>
      <c r="CG1962" s="24"/>
      <c r="CH1962" s="24"/>
      <c r="CI1962" s="24"/>
      <c r="CJ1962" s="24"/>
      <c r="CK1962" s="24"/>
      <c r="CL1962" s="24"/>
      <c r="CM1962" s="24"/>
      <c r="CN1962" s="24"/>
      <c r="CO1962" s="24"/>
      <c r="CP1962" s="24"/>
      <c r="CQ1962" s="24"/>
      <c r="CR1962" s="24"/>
      <c r="CS1962" s="24"/>
      <c r="CT1962" s="24"/>
      <c r="CU1962" s="24"/>
      <c r="CV1962" s="24"/>
      <c r="CW1962" s="24"/>
      <c r="CX1962" s="24"/>
      <c r="CY1962" s="24"/>
      <c r="CZ1962" s="24"/>
      <c r="DA1962" s="24"/>
      <c r="DB1962" s="24"/>
      <c r="DC1962" s="24"/>
      <c r="DD1962" s="24"/>
      <c r="DE1962" s="24"/>
      <c r="DF1962" s="26" t="s">
        <v>139</v>
      </c>
      <c r="DG1962" s="26" t="s">
        <v>120</v>
      </c>
      <c r="DH1962" s="26" t="s">
        <v>139</v>
      </c>
      <c r="DI1962" s="26" t="s">
        <v>139</v>
      </c>
      <c r="DJ1962" s="26" t="s">
        <v>139</v>
      </c>
      <c r="DK1962" s="26" t="s">
        <v>139</v>
      </c>
      <c r="DL1962" s="26" t="s">
        <v>139</v>
      </c>
      <c r="DM1962" s="26" t="s">
        <v>139</v>
      </c>
      <c r="DN1962" s="26" t="s">
        <v>139</v>
      </c>
      <c r="DO1962" s="26" t="s">
        <v>120</v>
      </c>
    </row>
    <row r="1963" spans="1:119" ht="20.100000000000001" customHeight="1" x14ac:dyDescent="0.25">
      <c r="A1963" s="29" t="str">
        <f t="shared" si="420"/>
        <v>Nap Klub Foundation5</v>
      </c>
      <c r="B1963" s="29" t="str">
        <f t="shared" si="421"/>
        <v>Nap Klub Foundation</v>
      </c>
      <c r="C1963" s="29">
        <f t="shared" si="422"/>
        <v>5</v>
      </c>
      <c r="D1963" s="30" t="str">
        <f t="shared" si="423"/>
        <v>Europe and Eurasia</v>
      </c>
      <c r="E1963" s="30" t="str">
        <f t="shared" si="424"/>
        <v>Budapest, Hungary</v>
      </c>
      <c r="F1963" s="31">
        <f t="shared" si="425"/>
        <v>4</v>
      </c>
      <c r="G1963" s="31">
        <f t="shared" si="426"/>
        <v>2</v>
      </c>
      <c r="H1963" s="31">
        <f t="shared" si="427"/>
        <v>3</v>
      </c>
      <c r="I1963" s="31">
        <f t="shared" si="428"/>
        <v>3</v>
      </c>
      <c r="J1963" s="31">
        <f t="shared" si="429"/>
        <v>3</v>
      </c>
      <c r="K1963" s="31">
        <f t="shared" si="430"/>
        <v>4</v>
      </c>
      <c r="L1963" s="31">
        <f t="shared" si="431"/>
        <v>4</v>
      </c>
      <c r="M1963" s="31">
        <f t="shared" si="432"/>
        <v>3</v>
      </c>
      <c r="N1963" s="31">
        <f t="shared" si="433"/>
        <v>3.3</v>
      </c>
      <c r="O1963" s="26" t="s">
        <v>10711</v>
      </c>
      <c r="P1963" s="26" t="s">
        <v>108</v>
      </c>
      <c r="Q1963" s="27">
        <v>41568</v>
      </c>
      <c r="R1963" s="26" t="s">
        <v>166</v>
      </c>
      <c r="S1963" s="26" t="s">
        <v>622</v>
      </c>
      <c r="T1963" s="26" t="s">
        <v>194</v>
      </c>
      <c r="U1963" s="26" t="s">
        <v>112</v>
      </c>
      <c r="V1963" s="26" t="s">
        <v>15763</v>
      </c>
      <c r="W1963" s="26" t="s">
        <v>5667</v>
      </c>
      <c r="X1963" s="26" t="s">
        <v>10699</v>
      </c>
      <c r="Y1963" s="26" t="s">
        <v>10700</v>
      </c>
      <c r="Z1963" s="24"/>
      <c r="AA1963" s="24"/>
      <c r="AB1963" s="26" t="s">
        <v>117</v>
      </c>
      <c r="AC1963" s="28">
        <v>14000</v>
      </c>
      <c r="AD1963" s="26" t="s">
        <v>10701</v>
      </c>
      <c r="AE1963" s="24"/>
      <c r="AF1963" s="26" t="s">
        <v>139</v>
      </c>
      <c r="AG1963" s="26" t="s">
        <v>645</v>
      </c>
      <c r="AH1963" s="26" t="s">
        <v>176</v>
      </c>
      <c r="AI1963" s="28">
        <v>14000</v>
      </c>
      <c r="AJ1963" s="26" t="s">
        <v>10708</v>
      </c>
      <c r="AK1963" s="26" t="s">
        <v>10703</v>
      </c>
      <c r="AL1963" s="26" t="s">
        <v>10704</v>
      </c>
      <c r="AM1963" s="24"/>
      <c r="AN1963" s="24"/>
      <c r="AO1963" s="24"/>
      <c r="AP1963" s="24"/>
      <c r="AQ1963" s="26" t="s">
        <v>10712</v>
      </c>
      <c r="AR1963" s="24"/>
      <c r="AS1963" s="24"/>
      <c r="AT1963" s="24"/>
      <c r="AU1963" s="24"/>
      <c r="AV1963" s="24"/>
      <c r="AW1963" s="28">
        <v>27485</v>
      </c>
      <c r="AX1963" s="26">
        <v>50</v>
      </c>
      <c r="AY1963" s="28">
        <v>90</v>
      </c>
      <c r="AZ1963" s="28">
        <v>70</v>
      </c>
      <c r="BA1963" s="26">
        <v>0</v>
      </c>
      <c r="BB1963" s="26" t="s">
        <v>148</v>
      </c>
      <c r="BC1963" s="26" t="s">
        <v>800</v>
      </c>
      <c r="BD1963" s="26" t="s">
        <v>125</v>
      </c>
      <c r="BE1963" s="24"/>
      <c r="BF1963" s="26" t="s">
        <v>581</v>
      </c>
      <c r="BG1963" s="26" t="s">
        <v>261</v>
      </c>
      <c r="BH1963" s="26" t="s">
        <v>10713</v>
      </c>
      <c r="BI1963" s="26" t="s">
        <v>5667</v>
      </c>
      <c r="BJ1963" s="26" t="s">
        <v>10714</v>
      </c>
      <c r="BK1963" s="26" t="s">
        <v>5667</v>
      </c>
      <c r="BL1963" s="24"/>
      <c r="BM1963" s="24"/>
      <c r="BN1963" s="24"/>
      <c r="BO1963" s="24"/>
      <c r="BP1963" s="24"/>
      <c r="BQ1963" s="24"/>
      <c r="BR1963" s="26">
        <v>4</v>
      </c>
      <c r="BS1963" s="26">
        <v>2</v>
      </c>
      <c r="BT1963" s="26">
        <v>3</v>
      </c>
      <c r="BU1963" s="26">
        <v>3</v>
      </c>
      <c r="BV1963" s="26">
        <v>3</v>
      </c>
      <c r="BW1963" s="26">
        <v>4</v>
      </c>
      <c r="BX1963" s="26">
        <v>4</v>
      </c>
      <c r="BY1963" s="26">
        <v>3</v>
      </c>
      <c r="BZ1963" s="24"/>
      <c r="CA1963" s="24"/>
      <c r="CB1963" s="24"/>
      <c r="CC1963" s="24"/>
      <c r="CD1963" s="24"/>
      <c r="CE1963" s="24"/>
      <c r="CF1963" s="24"/>
      <c r="CG1963" s="24"/>
      <c r="CH1963" s="24"/>
      <c r="CI1963" s="24"/>
      <c r="CJ1963" s="24"/>
      <c r="CK1963" s="24"/>
      <c r="CL1963" s="24"/>
      <c r="CM1963" s="24"/>
      <c r="CN1963" s="24"/>
      <c r="CO1963" s="24"/>
      <c r="CP1963" s="24"/>
      <c r="CQ1963" s="24"/>
      <c r="CR1963" s="24"/>
      <c r="CS1963" s="24"/>
      <c r="CT1963" s="24"/>
      <c r="CU1963" s="24"/>
      <c r="CV1963" s="24"/>
      <c r="CW1963" s="24"/>
      <c r="CX1963" s="24"/>
      <c r="CY1963" s="24"/>
      <c r="CZ1963" s="24"/>
      <c r="DA1963" s="24"/>
      <c r="DB1963" s="24"/>
      <c r="DC1963" s="24"/>
      <c r="DD1963" s="24"/>
      <c r="DE1963" s="24"/>
      <c r="DF1963" s="26" t="s">
        <v>139</v>
      </c>
      <c r="DG1963" s="26" t="s">
        <v>120</v>
      </c>
      <c r="DH1963" s="26" t="s">
        <v>120</v>
      </c>
      <c r="DI1963" s="26" t="s">
        <v>139</v>
      </c>
      <c r="DJ1963" s="26" t="s">
        <v>139</v>
      </c>
      <c r="DK1963" s="26" t="s">
        <v>139</v>
      </c>
      <c r="DL1963" s="26" t="s">
        <v>139</v>
      </c>
      <c r="DM1963" s="26" t="s">
        <v>139</v>
      </c>
      <c r="DN1963" s="26" t="s">
        <v>139</v>
      </c>
      <c r="DO1963" s="26" t="s">
        <v>139</v>
      </c>
    </row>
    <row r="1964" spans="1:119" ht="20.100000000000001" customHeight="1" x14ac:dyDescent="0.25">
      <c r="A1964" s="29" t="str">
        <f t="shared" si="420"/>
        <v>Nap Klub Foundation4</v>
      </c>
      <c r="B1964" s="29" t="str">
        <f t="shared" si="421"/>
        <v>Nap Klub Foundation</v>
      </c>
      <c r="C1964" s="29">
        <f t="shared" si="422"/>
        <v>4</v>
      </c>
      <c r="D1964" s="30" t="str">
        <f t="shared" si="423"/>
        <v>Europe and Eurasia</v>
      </c>
      <c r="E1964" s="30" t="str">
        <f t="shared" si="424"/>
        <v>Budapest, Hungary</v>
      </c>
      <c r="F1964" s="31">
        <f t="shared" si="425"/>
        <v>4</v>
      </c>
      <c r="G1964" s="31">
        <f t="shared" si="426"/>
        <v>1</v>
      </c>
      <c r="H1964" s="31">
        <f t="shared" si="427"/>
        <v>3</v>
      </c>
      <c r="I1964" s="31">
        <f t="shared" si="428"/>
        <v>3</v>
      </c>
      <c r="J1964" s="31">
        <f t="shared" si="429"/>
        <v>3</v>
      </c>
      <c r="K1964" s="31">
        <f t="shared" si="430"/>
        <v>4</v>
      </c>
      <c r="L1964" s="31">
        <f t="shared" si="431"/>
        <v>4</v>
      </c>
      <c r="M1964" s="31">
        <f t="shared" si="432"/>
        <v>3</v>
      </c>
      <c r="N1964" s="31">
        <f t="shared" si="433"/>
        <v>3.1</v>
      </c>
      <c r="O1964" s="26" t="s">
        <v>10715</v>
      </c>
      <c r="P1964" s="26" t="s">
        <v>108</v>
      </c>
      <c r="Q1964" s="27">
        <v>41204</v>
      </c>
      <c r="R1964" s="26" t="s">
        <v>166</v>
      </c>
      <c r="S1964" s="26" t="s">
        <v>306</v>
      </c>
      <c r="T1964" s="26" t="s">
        <v>207</v>
      </c>
      <c r="U1964" s="26" t="s">
        <v>112</v>
      </c>
      <c r="V1964" s="26" t="s">
        <v>15763</v>
      </c>
      <c r="W1964" s="26" t="s">
        <v>5667</v>
      </c>
      <c r="X1964" s="26" t="s">
        <v>10699</v>
      </c>
      <c r="Y1964" s="26" t="s">
        <v>10700</v>
      </c>
      <c r="Z1964" s="24"/>
      <c r="AA1964" s="24"/>
      <c r="AB1964" s="26" t="s">
        <v>117</v>
      </c>
      <c r="AC1964" s="28">
        <v>14000</v>
      </c>
      <c r="AD1964" s="26" t="s">
        <v>10701</v>
      </c>
      <c r="AE1964" s="24"/>
      <c r="AF1964" s="26" t="s">
        <v>139</v>
      </c>
      <c r="AG1964" s="26" t="s">
        <v>645</v>
      </c>
      <c r="AH1964" s="26" t="s">
        <v>185</v>
      </c>
      <c r="AI1964" s="28">
        <v>14000</v>
      </c>
      <c r="AJ1964" s="26" t="s">
        <v>10708</v>
      </c>
      <c r="AK1964" s="26" t="s">
        <v>10703</v>
      </c>
      <c r="AL1964" s="26" t="s">
        <v>10704</v>
      </c>
      <c r="AM1964" s="24"/>
      <c r="AN1964" s="24"/>
      <c r="AO1964" s="24"/>
      <c r="AP1964" s="24"/>
      <c r="AQ1964" s="26" t="s">
        <v>10716</v>
      </c>
      <c r="AR1964" s="24"/>
      <c r="AS1964" s="24"/>
      <c r="AT1964" s="24"/>
      <c r="AU1964" s="24"/>
      <c r="AV1964" s="24"/>
      <c r="AW1964" s="28">
        <v>22000</v>
      </c>
      <c r="AX1964" s="26">
        <v>60</v>
      </c>
      <c r="AY1964" s="28">
        <v>80</v>
      </c>
      <c r="AZ1964" s="28">
        <v>70</v>
      </c>
      <c r="BA1964" s="26">
        <v>0</v>
      </c>
      <c r="BB1964" s="26" t="s">
        <v>148</v>
      </c>
      <c r="BC1964" s="26" t="s">
        <v>800</v>
      </c>
      <c r="BD1964" s="26" t="s">
        <v>125</v>
      </c>
      <c r="BE1964" s="24"/>
      <c r="BF1964" s="26" t="s">
        <v>10717</v>
      </c>
      <c r="BG1964" s="26" t="s">
        <v>5667</v>
      </c>
      <c r="BH1964" s="24"/>
      <c r="BI1964" s="24"/>
      <c r="BJ1964" s="24"/>
      <c r="BK1964" s="24"/>
      <c r="BL1964" s="24"/>
      <c r="BM1964" s="24"/>
      <c r="BN1964" s="24"/>
      <c r="BO1964" s="24"/>
      <c r="BP1964" s="24"/>
      <c r="BQ1964" s="24"/>
      <c r="BR1964" s="26">
        <v>4</v>
      </c>
      <c r="BS1964" s="26">
        <v>1</v>
      </c>
      <c r="BT1964" s="26">
        <v>3</v>
      </c>
      <c r="BU1964" s="26">
        <v>3</v>
      </c>
      <c r="BV1964" s="26">
        <v>3</v>
      </c>
      <c r="BW1964" s="26">
        <v>4</v>
      </c>
      <c r="BX1964" s="26">
        <v>4</v>
      </c>
      <c r="BY1964" s="26">
        <v>3</v>
      </c>
      <c r="BZ1964" s="24"/>
      <c r="CA1964" s="24"/>
      <c r="CB1964" s="24"/>
      <c r="CC1964" s="24"/>
      <c r="CD1964" s="24"/>
      <c r="CE1964" s="24"/>
      <c r="CF1964" s="24"/>
      <c r="CG1964" s="24"/>
      <c r="CH1964" s="24"/>
      <c r="CI1964" s="24"/>
      <c r="CJ1964" s="24"/>
      <c r="CK1964" s="24"/>
      <c r="CL1964" s="24"/>
      <c r="CM1964" s="24"/>
      <c r="CN1964" s="24"/>
      <c r="CO1964" s="24"/>
      <c r="CP1964" s="24"/>
      <c r="CQ1964" s="24"/>
      <c r="CR1964" s="24"/>
      <c r="CS1964" s="24"/>
      <c r="CT1964" s="24"/>
      <c r="CU1964" s="24"/>
      <c r="CV1964" s="24"/>
      <c r="CW1964" s="24"/>
      <c r="CX1964" s="24"/>
      <c r="CY1964" s="24"/>
      <c r="CZ1964" s="24"/>
      <c r="DA1964" s="24"/>
      <c r="DB1964" s="24"/>
      <c r="DC1964" s="24"/>
      <c r="DD1964" s="24"/>
      <c r="DE1964" s="24"/>
      <c r="DF1964" s="26" t="s">
        <v>120</v>
      </c>
      <c r="DG1964" s="26" t="s">
        <v>139</v>
      </c>
      <c r="DH1964" s="26" t="s">
        <v>120</v>
      </c>
      <c r="DI1964" s="26" t="s">
        <v>139</v>
      </c>
      <c r="DJ1964" s="26" t="s">
        <v>139</v>
      </c>
      <c r="DK1964" s="26" t="s">
        <v>139</v>
      </c>
      <c r="DL1964" s="26" t="s">
        <v>139</v>
      </c>
      <c r="DM1964" s="26" t="s">
        <v>139</v>
      </c>
      <c r="DN1964" s="26" t="s">
        <v>139</v>
      </c>
      <c r="DO1964" s="26" t="s">
        <v>139</v>
      </c>
    </row>
    <row r="1965" spans="1:119" ht="20.100000000000001" customHeight="1" x14ac:dyDescent="0.25">
      <c r="A1965" s="29" t="str">
        <f t="shared" si="420"/>
        <v/>
      </c>
      <c r="B1965" s="29" t="str">
        <f t="shared" si="421"/>
        <v>Nap Klub Foundation</v>
      </c>
      <c r="C1965" s="29">
        <f t="shared" si="422"/>
        <v>0</v>
      </c>
      <c r="D1965" s="30" t="str">
        <f t="shared" si="423"/>
        <v>Europe and Eurasia</v>
      </c>
      <c r="E1965" s="30" t="str">
        <f t="shared" si="424"/>
        <v>Budapest, Hungary</v>
      </c>
      <c r="F1965" s="31">
        <f t="shared" si="425"/>
        <v>0</v>
      </c>
      <c r="G1965" s="31">
        <f t="shared" si="426"/>
        <v>0</v>
      </c>
      <c r="H1965" s="31">
        <f t="shared" si="427"/>
        <v>0</v>
      </c>
      <c r="I1965" s="31">
        <f t="shared" si="428"/>
        <v>0</v>
      </c>
      <c r="J1965" s="31">
        <f t="shared" si="429"/>
        <v>0</v>
      </c>
      <c r="K1965" s="31">
        <f t="shared" si="430"/>
        <v>0</v>
      </c>
      <c r="L1965" s="31">
        <f t="shared" si="431"/>
        <v>0</v>
      </c>
      <c r="M1965" s="31">
        <f t="shared" si="432"/>
        <v>0</v>
      </c>
      <c r="N1965" s="31">
        <f t="shared" si="433"/>
        <v>0</v>
      </c>
      <c r="O1965" s="26" t="s">
        <v>16305</v>
      </c>
      <c r="P1965" s="26" t="s">
        <v>108</v>
      </c>
      <c r="Q1965" s="27">
        <v>40882</v>
      </c>
      <c r="R1965" s="24"/>
      <c r="S1965" s="24"/>
      <c r="T1965" s="26" t="s">
        <v>175</v>
      </c>
      <c r="U1965" s="24"/>
      <c r="V1965" s="26" t="s">
        <v>15763</v>
      </c>
      <c r="W1965" s="26" t="s">
        <v>5667</v>
      </c>
      <c r="X1965" s="26" t="s">
        <v>10699</v>
      </c>
      <c r="Y1965" s="26" t="s">
        <v>10700</v>
      </c>
      <c r="Z1965" s="24"/>
      <c r="AA1965" s="24"/>
      <c r="AB1965" s="26" t="s">
        <v>15733</v>
      </c>
      <c r="AC1965" s="28">
        <v>4400</v>
      </c>
      <c r="AD1965" s="26" t="s">
        <v>10701</v>
      </c>
      <c r="AE1965" s="24"/>
      <c r="AF1965" s="26" t="s">
        <v>139</v>
      </c>
      <c r="AG1965" s="26" t="s">
        <v>645</v>
      </c>
      <c r="AH1965" s="24"/>
      <c r="AI1965" s="28">
        <v>4900</v>
      </c>
      <c r="AJ1965" s="24"/>
      <c r="AK1965" s="24"/>
      <c r="AL1965" s="24"/>
      <c r="AM1965" s="24"/>
      <c r="AN1965" s="24"/>
      <c r="AO1965" s="24"/>
      <c r="AP1965" s="24"/>
      <c r="AQ1965" s="24"/>
      <c r="AR1965" s="24"/>
      <c r="AS1965" s="24"/>
      <c r="AT1965" s="24"/>
      <c r="AU1965" s="24"/>
      <c r="AV1965" s="24"/>
      <c r="AW1965" s="28">
        <v>0</v>
      </c>
      <c r="AX1965" s="26">
        <v>0</v>
      </c>
      <c r="AY1965" s="28">
        <v>0</v>
      </c>
      <c r="AZ1965" s="28">
        <v>0</v>
      </c>
      <c r="BA1965" s="26">
        <v>0</v>
      </c>
      <c r="BB1965" s="24"/>
      <c r="BC1965" s="26" t="s">
        <v>800</v>
      </c>
      <c r="BD1965" s="24"/>
      <c r="BE1965" s="24"/>
      <c r="BF1965" s="24"/>
      <c r="BG1965" s="24"/>
      <c r="BH1965" s="24"/>
      <c r="BI1965" s="24"/>
      <c r="BJ1965" s="24"/>
      <c r="BK1965" s="24"/>
      <c r="BL1965" s="24"/>
      <c r="BM1965" s="24"/>
      <c r="BN1965" s="24"/>
      <c r="BO1965" s="24"/>
      <c r="BP1965" s="24"/>
      <c r="BQ1965" s="24"/>
      <c r="BR1965" s="26">
        <v>0</v>
      </c>
      <c r="BS1965" s="26">
        <v>0</v>
      </c>
      <c r="BT1965" s="26">
        <v>0</v>
      </c>
      <c r="BU1965" s="26">
        <v>0</v>
      </c>
      <c r="BV1965" s="26">
        <v>0</v>
      </c>
      <c r="BW1965" s="26">
        <v>0</v>
      </c>
      <c r="BX1965" s="26">
        <v>0</v>
      </c>
      <c r="BY1965" s="26">
        <v>0</v>
      </c>
      <c r="BZ1965" s="24"/>
      <c r="CA1965" s="24"/>
      <c r="CB1965" s="24"/>
      <c r="CC1965" s="24"/>
      <c r="CD1965" s="24"/>
      <c r="CE1965" s="24"/>
      <c r="CF1965" s="24"/>
      <c r="CG1965" s="24"/>
      <c r="CH1965" s="24"/>
      <c r="CI1965" s="24"/>
      <c r="CJ1965" s="24"/>
      <c r="CK1965" s="24"/>
      <c r="CL1965" s="24"/>
      <c r="CM1965" s="24"/>
      <c r="CN1965" s="24"/>
      <c r="CO1965" s="24"/>
      <c r="CP1965" s="24"/>
      <c r="CQ1965" s="24"/>
      <c r="CR1965" s="24"/>
      <c r="CS1965" s="24"/>
      <c r="CT1965" s="24"/>
      <c r="CU1965" s="24"/>
      <c r="CV1965" s="24"/>
      <c r="CW1965" s="24"/>
      <c r="CX1965" s="24"/>
      <c r="CY1965" s="24"/>
      <c r="CZ1965" s="24"/>
      <c r="DA1965" s="24"/>
      <c r="DB1965" s="24"/>
      <c r="DC1965" s="24"/>
      <c r="DD1965" s="24"/>
      <c r="DE1965" s="24"/>
      <c r="DF1965" s="26" t="s">
        <v>139</v>
      </c>
      <c r="DG1965" s="26" t="s">
        <v>139</v>
      </c>
      <c r="DH1965" s="26" t="s">
        <v>139</v>
      </c>
      <c r="DI1965" s="26" t="s">
        <v>139</v>
      </c>
      <c r="DJ1965" s="26" t="s">
        <v>139</v>
      </c>
      <c r="DK1965" s="26" t="s">
        <v>139</v>
      </c>
      <c r="DL1965" s="26" t="s">
        <v>139</v>
      </c>
      <c r="DM1965" s="26" t="s">
        <v>139</v>
      </c>
      <c r="DN1965" s="26" t="s">
        <v>139</v>
      </c>
      <c r="DO1965" s="26" t="s">
        <v>139</v>
      </c>
    </row>
    <row r="1966" spans="1:119" ht="20.100000000000001" customHeight="1" x14ac:dyDescent="0.25">
      <c r="A1966" s="29" t="str">
        <f t="shared" si="420"/>
        <v>Nap Klub Foundation3</v>
      </c>
      <c r="B1966" s="29" t="str">
        <f t="shared" si="421"/>
        <v>Nap Klub Foundation</v>
      </c>
      <c r="C1966" s="29">
        <f t="shared" si="422"/>
        <v>3</v>
      </c>
      <c r="D1966" s="30" t="str">
        <f t="shared" si="423"/>
        <v>Europe and Eurasia</v>
      </c>
      <c r="E1966" s="30" t="str">
        <f t="shared" si="424"/>
        <v>Budapest, Hungary</v>
      </c>
      <c r="F1966" s="31">
        <f t="shared" si="425"/>
        <v>3</v>
      </c>
      <c r="G1966" s="31">
        <f t="shared" si="426"/>
        <v>2</v>
      </c>
      <c r="H1966" s="31">
        <f t="shared" si="427"/>
        <v>3</v>
      </c>
      <c r="I1966" s="31">
        <f t="shared" si="428"/>
        <v>2</v>
      </c>
      <c r="J1966" s="31">
        <f t="shared" si="429"/>
        <v>3</v>
      </c>
      <c r="K1966" s="31">
        <f t="shared" si="430"/>
        <v>4</v>
      </c>
      <c r="L1966" s="31">
        <f t="shared" si="431"/>
        <v>3</v>
      </c>
      <c r="M1966" s="31">
        <f t="shared" si="432"/>
        <v>3</v>
      </c>
      <c r="N1966" s="31">
        <f t="shared" si="433"/>
        <v>2.9</v>
      </c>
      <c r="O1966" s="26" t="s">
        <v>10718</v>
      </c>
      <c r="P1966" s="26" t="s">
        <v>108</v>
      </c>
      <c r="Q1966" s="27">
        <v>40833</v>
      </c>
      <c r="R1966" s="26" t="s">
        <v>155</v>
      </c>
      <c r="S1966" s="26" t="s">
        <v>321</v>
      </c>
      <c r="T1966" s="26" t="s">
        <v>175</v>
      </c>
      <c r="U1966" s="26" t="s">
        <v>112</v>
      </c>
      <c r="V1966" s="26" t="s">
        <v>15763</v>
      </c>
      <c r="W1966" s="26" t="s">
        <v>5667</v>
      </c>
      <c r="X1966" s="26" t="s">
        <v>10699</v>
      </c>
      <c r="Y1966" s="26" t="s">
        <v>10700</v>
      </c>
      <c r="Z1966" s="24"/>
      <c r="AA1966" s="24"/>
      <c r="AB1966" s="26" t="s">
        <v>117</v>
      </c>
      <c r="AC1966" s="28">
        <v>13000</v>
      </c>
      <c r="AD1966" s="26" t="s">
        <v>10701</v>
      </c>
      <c r="AE1966" s="24"/>
      <c r="AF1966" s="26" t="s">
        <v>139</v>
      </c>
      <c r="AG1966" s="26" t="s">
        <v>645</v>
      </c>
      <c r="AH1966" s="26" t="s">
        <v>121</v>
      </c>
      <c r="AI1966" s="28">
        <v>13000</v>
      </c>
      <c r="AJ1966" s="24"/>
      <c r="AK1966" s="26" t="s">
        <v>10719</v>
      </c>
      <c r="AL1966" s="26" t="s">
        <v>10720</v>
      </c>
      <c r="AM1966" s="26" t="s">
        <v>10721</v>
      </c>
      <c r="AN1966" s="26" t="s">
        <v>10722</v>
      </c>
      <c r="AO1966" s="26" t="s">
        <v>10723</v>
      </c>
      <c r="AP1966" s="24"/>
      <c r="AQ1966" s="24"/>
      <c r="AR1966" s="24"/>
      <c r="AS1966" s="24"/>
      <c r="AT1966" s="24"/>
      <c r="AU1966" s="26" t="s">
        <v>10724</v>
      </c>
      <c r="AV1966" s="24"/>
      <c r="AW1966" s="28">
        <v>55910</v>
      </c>
      <c r="AX1966" s="26">
        <v>50</v>
      </c>
      <c r="AY1966" s="28">
        <v>60</v>
      </c>
      <c r="AZ1966" s="28">
        <v>60</v>
      </c>
      <c r="BA1966" s="26">
        <v>0</v>
      </c>
      <c r="BB1966" s="26" t="s">
        <v>148</v>
      </c>
      <c r="BC1966" s="26" t="s">
        <v>800</v>
      </c>
      <c r="BD1966" s="24"/>
      <c r="BE1966" s="24"/>
      <c r="BF1966" s="26" t="s">
        <v>10717</v>
      </c>
      <c r="BG1966" s="26" t="s">
        <v>5667</v>
      </c>
      <c r="BH1966" s="24"/>
      <c r="BI1966" s="24"/>
      <c r="BJ1966" s="24"/>
      <c r="BK1966" s="24"/>
      <c r="BL1966" s="24"/>
      <c r="BM1966" s="24"/>
      <c r="BN1966" s="24"/>
      <c r="BO1966" s="24"/>
      <c r="BP1966" s="24"/>
      <c r="BQ1966" s="24"/>
      <c r="BR1966" s="26">
        <v>3</v>
      </c>
      <c r="BS1966" s="26">
        <v>2</v>
      </c>
      <c r="BT1966" s="26">
        <v>3</v>
      </c>
      <c r="BU1966" s="26">
        <v>2</v>
      </c>
      <c r="BV1966" s="26">
        <v>3</v>
      </c>
      <c r="BW1966" s="26">
        <v>4</v>
      </c>
      <c r="BX1966" s="26">
        <v>3</v>
      </c>
      <c r="BY1966" s="26">
        <v>3</v>
      </c>
      <c r="BZ1966" s="24"/>
      <c r="CA1966" s="24"/>
      <c r="CB1966" s="24"/>
      <c r="CC1966" s="24"/>
      <c r="CD1966" s="24"/>
      <c r="CE1966" s="24"/>
      <c r="CF1966" s="24"/>
      <c r="CG1966" s="24"/>
      <c r="CH1966" s="24"/>
      <c r="CI1966" s="24"/>
      <c r="CJ1966" s="24"/>
      <c r="CK1966" s="24"/>
      <c r="CL1966" s="24"/>
      <c r="CM1966" s="24"/>
      <c r="CN1966" s="24"/>
      <c r="CO1966" s="24"/>
      <c r="CP1966" s="24"/>
      <c r="CQ1966" s="24"/>
      <c r="CR1966" s="24"/>
      <c r="CS1966" s="24"/>
      <c r="CT1966" s="24"/>
      <c r="CU1966" s="24"/>
      <c r="CV1966" s="24"/>
      <c r="CW1966" s="24"/>
      <c r="CX1966" s="24"/>
      <c r="CY1966" s="24"/>
      <c r="CZ1966" s="24"/>
      <c r="DA1966" s="24"/>
      <c r="DB1966" s="24"/>
      <c r="DC1966" s="24"/>
      <c r="DD1966" s="24"/>
      <c r="DE1966" s="24"/>
      <c r="DF1966" s="26" t="s">
        <v>139</v>
      </c>
      <c r="DG1966" s="26" t="s">
        <v>120</v>
      </c>
      <c r="DH1966" s="26" t="s">
        <v>139</v>
      </c>
      <c r="DI1966" s="26" t="s">
        <v>120</v>
      </c>
      <c r="DJ1966" s="26" t="s">
        <v>139</v>
      </c>
      <c r="DK1966" s="26" t="s">
        <v>139</v>
      </c>
      <c r="DL1966" s="26" t="s">
        <v>139</v>
      </c>
      <c r="DM1966" s="26" t="s">
        <v>139</v>
      </c>
      <c r="DN1966" s="26" t="s">
        <v>139</v>
      </c>
      <c r="DO1966" s="26" t="s">
        <v>139</v>
      </c>
    </row>
    <row r="1967" spans="1:119" ht="20.100000000000001" customHeight="1" x14ac:dyDescent="0.25">
      <c r="A1967" s="29" t="str">
        <f t="shared" si="420"/>
        <v>Nap Klub Foundation2</v>
      </c>
      <c r="B1967" s="29" t="str">
        <f t="shared" si="421"/>
        <v>Nap Klub Foundation</v>
      </c>
      <c r="C1967" s="29">
        <f t="shared" si="422"/>
        <v>2</v>
      </c>
      <c r="D1967" s="30" t="str">
        <f t="shared" si="423"/>
        <v>Europe and Eurasia</v>
      </c>
      <c r="E1967" s="30" t="str">
        <f t="shared" si="424"/>
        <v>Budapest, Hungary</v>
      </c>
      <c r="F1967" s="31">
        <f t="shared" si="425"/>
        <v>3</v>
      </c>
      <c r="G1967" s="31">
        <f t="shared" si="426"/>
        <v>2</v>
      </c>
      <c r="H1967" s="31">
        <f t="shared" si="427"/>
        <v>3</v>
      </c>
      <c r="I1967" s="31">
        <f t="shared" si="428"/>
        <v>2</v>
      </c>
      <c r="J1967" s="31">
        <f t="shared" si="429"/>
        <v>3</v>
      </c>
      <c r="K1967" s="31">
        <f t="shared" si="430"/>
        <v>4</v>
      </c>
      <c r="L1967" s="31">
        <f t="shared" si="431"/>
        <v>3</v>
      </c>
      <c r="M1967" s="31">
        <f t="shared" si="432"/>
        <v>3</v>
      </c>
      <c r="N1967" s="31">
        <f t="shared" si="433"/>
        <v>2.9</v>
      </c>
      <c r="O1967" s="26" t="s">
        <v>10725</v>
      </c>
      <c r="P1967" s="26" t="s">
        <v>108</v>
      </c>
      <c r="Q1967" s="27">
        <v>40469</v>
      </c>
      <c r="R1967" s="26" t="s">
        <v>155</v>
      </c>
      <c r="S1967" s="26" t="s">
        <v>332</v>
      </c>
      <c r="T1967" s="26" t="s">
        <v>333</v>
      </c>
      <c r="U1967" s="26" t="s">
        <v>112</v>
      </c>
      <c r="V1967" s="26" t="s">
        <v>15763</v>
      </c>
      <c r="W1967" s="26" t="s">
        <v>5667</v>
      </c>
      <c r="X1967" s="26" t="s">
        <v>10699</v>
      </c>
      <c r="Y1967" s="26" t="s">
        <v>10700</v>
      </c>
      <c r="Z1967" s="24"/>
      <c r="AA1967" s="24"/>
      <c r="AB1967" s="26" t="s">
        <v>117</v>
      </c>
      <c r="AC1967" s="28">
        <v>9000</v>
      </c>
      <c r="AD1967" s="26" t="s">
        <v>10701</v>
      </c>
      <c r="AE1967" s="24"/>
      <c r="AF1967" s="26" t="s">
        <v>139</v>
      </c>
      <c r="AG1967" s="26" t="s">
        <v>645</v>
      </c>
      <c r="AH1967" s="26" t="s">
        <v>143</v>
      </c>
      <c r="AI1967" s="28">
        <v>9000</v>
      </c>
      <c r="AJ1967" s="24"/>
      <c r="AK1967" s="26" t="s">
        <v>10719</v>
      </c>
      <c r="AL1967" s="26" t="s">
        <v>10720</v>
      </c>
      <c r="AM1967" s="26" t="s">
        <v>10726</v>
      </c>
      <c r="AN1967" s="26" t="s">
        <v>10727</v>
      </c>
      <c r="AO1967" s="26" t="s">
        <v>10728</v>
      </c>
      <c r="AP1967" s="24"/>
      <c r="AQ1967" s="24"/>
      <c r="AR1967" s="24"/>
      <c r="AS1967" s="24"/>
      <c r="AT1967" s="24"/>
      <c r="AU1967" s="26" t="s">
        <v>10729</v>
      </c>
      <c r="AV1967" s="24"/>
      <c r="AW1967" s="28">
        <v>95467</v>
      </c>
      <c r="AX1967" s="26">
        <v>55</v>
      </c>
      <c r="AY1967" s="28">
        <v>60</v>
      </c>
      <c r="AZ1967" s="28">
        <v>60</v>
      </c>
      <c r="BA1967" s="26">
        <v>0</v>
      </c>
      <c r="BB1967" s="26" t="s">
        <v>148</v>
      </c>
      <c r="BC1967" s="26" t="s">
        <v>800</v>
      </c>
      <c r="BD1967" s="24"/>
      <c r="BE1967" s="24"/>
      <c r="BF1967" s="26" t="s">
        <v>10717</v>
      </c>
      <c r="BG1967" s="26" t="s">
        <v>5667</v>
      </c>
      <c r="BH1967" s="24"/>
      <c r="BI1967" s="24"/>
      <c r="BJ1967" s="24"/>
      <c r="BK1967" s="24"/>
      <c r="BL1967" s="24"/>
      <c r="BM1967" s="24"/>
      <c r="BN1967" s="24"/>
      <c r="BO1967" s="24"/>
      <c r="BP1967" s="24"/>
      <c r="BQ1967" s="24"/>
      <c r="BR1967" s="26">
        <v>3</v>
      </c>
      <c r="BS1967" s="26">
        <v>2</v>
      </c>
      <c r="BT1967" s="26">
        <v>3</v>
      </c>
      <c r="BU1967" s="26">
        <v>2</v>
      </c>
      <c r="BV1967" s="26">
        <v>3</v>
      </c>
      <c r="BW1967" s="26">
        <v>4</v>
      </c>
      <c r="BX1967" s="26">
        <v>3</v>
      </c>
      <c r="BY1967" s="26">
        <v>3</v>
      </c>
      <c r="BZ1967" s="24"/>
      <c r="CA1967" s="24"/>
      <c r="CB1967" s="24"/>
      <c r="CC1967" s="24"/>
      <c r="CD1967" s="24"/>
      <c r="CE1967" s="24"/>
      <c r="CF1967" s="24"/>
      <c r="CG1967" s="24"/>
      <c r="CH1967" s="24"/>
      <c r="CI1967" s="24"/>
      <c r="CJ1967" s="24"/>
      <c r="CK1967" s="24"/>
      <c r="CL1967" s="24"/>
      <c r="CM1967" s="24"/>
      <c r="CN1967" s="24"/>
      <c r="CO1967" s="24"/>
      <c r="CP1967" s="24"/>
      <c r="CQ1967" s="24"/>
      <c r="CR1967" s="24"/>
      <c r="CS1967" s="24"/>
      <c r="CT1967" s="24"/>
      <c r="CU1967" s="24"/>
      <c r="CV1967" s="24"/>
      <c r="CW1967" s="24"/>
      <c r="CX1967" s="24"/>
      <c r="CY1967" s="24"/>
      <c r="CZ1967" s="24"/>
      <c r="DA1967" s="24"/>
      <c r="DB1967" s="24"/>
      <c r="DC1967" s="24"/>
      <c r="DD1967" s="24"/>
      <c r="DE1967" s="24"/>
      <c r="DF1967" s="26" t="s">
        <v>139</v>
      </c>
      <c r="DG1967" s="26" t="s">
        <v>120</v>
      </c>
      <c r="DH1967" s="26" t="s">
        <v>139</v>
      </c>
      <c r="DI1967" s="26" t="s">
        <v>120</v>
      </c>
      <c r="DJ1967" s="26" t="s">
        <v>139</v>
      </c>
      <c r="DK1967" s="26" t="s">
        <v>139</v>
      </c>
      <c r="DL1967" s="26" t="s">
        <v>139</v>
      </c>
      <c r="DM1967" s="26" t="s">
        <v>139</v>
      </c>
      <c r="DN1967" s="26" t="s">
        <v>139</v>
      </c>
      <c r="DO1967" s="26" t="s">
        <v>139</v>
      </c>
    </row>
    <row r="1968" spans="1:119" ht="20.100000000000001" customHeight="1" x14ac:dyDescent="0.25">
      <c r="A1968" s="29" t="str">
        <f t="shared" si="420"/>
        <v/>
      </c>
      <c r="B1968" s="29" t="str">
        <f t="shared" si="421"/>
        <v>Nawaya Network</v>
      </c>
      <c r="C1968" s="29">
        <f t="shared" si="422"/>
        <v>0</v>
      </c>
      <c r="D1968" s="30" t="str">
        <f t="shared" si="423"/>
        <v>Africa and the Middle East</v>
      </c>
      <c r="E1968" s="30" t="str">
        <f t="shared" si="424"/>
        <v>Beirut, Lebanon</v>
      </c>
      <c r="F1968" s="31">
        <f t="shared" si="425"/>
        <v>0</v>
      </c>
      <c r="G1968" s="31">
        <f t="shared" si="426"/>
        <v>0</v>
      </c>
      <c r="H1968" s="31">
        <f t="shared" si="427"/>
        <v>0</v>
      </c>
      <c r="I1968" s="31">
        <f t="shared" si="428"/>
        <v>0</v>
      </c>
      <c r="J1968" s="31">
        <f t="shared" si="429"/>
        <v>0</v>
      </c>
      <c r="K1968" s="31">
        <f t="shared" si="430"/>
        <v>0</v>
      </c>
      <c r="L1968" s="31">
        <f t="shared" si="431"/>
        <v>0</v>
      </c>
      <c r="M1968" s="31">
        <f t="shared" si="432"/>
        <v>0</v>
      </c>
      <c r="N1968" s="31">
        <f t="shared" si="433"/>
        <v>0</v>
      </c>
      <c r="O1968" s="26" t="s">
        <v>16306</v>
      </c>
      <c r="P1968" s="26" t="s">
        <v>108</v>
      </c>
      <c r="Q1968" s="27">
        <v>43133</v>
      </c>
      <c r="R1968" s="24"/>
      <c r="S1968" s="24"/>
      <c r="T1968" s="26" t="s">
        <v>111</v>
      </c>
      <c r="U1968" s="24"/>
      <c r="V1968" s="26" t="s">
        <v>693</v>
      </c>
      <c r="W1968" s="26" t="s">
        <v>2350</v>
      </c>
      <c r="X1968" s="26" t="s">
        <v>2351</v>
      </c>
      <c r="Y1968" s="26" t="s">
        <v>10731</v>
      </c>
      <c r="Z1968" s="24"/>
      <c r="AA1968" s="24"/>
      <c r="AB1968" s="26" t="s">
        <v>15736</v>
      </c>
      <c r="AC1968" s="28">
        <v>1800</v>
      </c>
      <c r="AD1968" s="26" t="s">
        <v>10732</v>
      </c>
      <c r="AE1968" s="26" t="s">
        <v>343</v>
      </c>
      <c r="AF1968" s="26" t="s">
        <v>120</v>
      </c>
      <c r="AG1968" s="26" t="s">
        <v>207</v>
      </c>
      <c r="AH1968" s="24"/>
      <c r="AI1968" s="28">
        <v>1800</v>
      </c>
      <c r="AJ1968" s="24"/>
      <c r="AK1968" s="24"/>
      <c r="AL1968" s="24"/>
      <c r="AM1968" s="24"/>
      <c r="AN1968" s="24"/>
      <c r="AO1968" s="24"/>
      <c r="AP1968" s="24"/>
      <c r="AQ1968" s="24"/>
      <c r="AR1968" s="24"/>
      <c r="AS1968" s="24"/>
      <c r="AT1968" s="24"/>
      <c r="AU1968" s="24"/>
      <c r="AV1968" s="24"/>
      <c r="AW1968" s="28">
        <v>0</v>
      </c>
      <c r="AX1968" s="26">
        <v>0</v>
      </c>
      <c r="AY1968" s="28">
        <v>0</v>
      </c>
      <c r="AZ1968" s="28">
        <v>0</v>
      </c>
      <c r="BA1968" s="26">
        <v>0</v>
      </c>
      <c r="BB1968" s="24"/>
      <c r="BC1968" s="26" t="s">
        <v>10739</v>
      </c>
      <c r="BD1968" s="24"/>
      <c r="BE1968" s="24"/>
      <c r="BF1968" s="24"/>
      <c r="BG1968" s="24"/>
      <c r="BH1968" s="24"/>
      <c r="BI1968" s="24"/>
      <c r="BJ1968" s="24"/>
      <c r="BK1968" s="24"/>
      <c r="BL1968" s="24"/>
      <c r="BM1968" s="24"/>
      <c r="BN1968" s="24"/>
      <c r="BO1968" s="24"/>
      <c r="BP1968" s="24"/>
      <c r="BQ1968" s="24"/>
      <c r="BR1968" s="26">
        <v>0</v>
      </c>
      <c r="BS1968" s="26">
        <v>0</v>
      </c>
      <c r="BT1968" s="26">
        <v>0</v>
      </c>
      <c r="BU1968" s="26">
        <v>0</v>
      </c>
      <c r="BV1968" s="26">
        <v>0</v>
      </c>
      <c r="BW1968" s="26">
        <v>0</v>
      </c>
      <c r="BX1968" s="26">
        <v>0</v>
      </c>
      <c r="BY1968" s="26">
        <v>0</v>
      </c>
      <c r="BZ1968" s="24"/>
      <c r="CA1968" s="24"/>
      <c r="CB1968" s="24"/>
      <c r="CC1968" s="24"/>
      <c r="CD1968" s="24"/>
      <c r="CE1968" s="24"/>
      <c r="CF1968" s="24"/>
      <c r="CG1968" s="24"/>
      <c r="CH1968" s="24"/>
      <c r="CI1968" s="24"/>
      <c r="CJ1968" s="24"/>
      <c r="CK1968" s="24"/>
      <c r="CL1968" s="24"/>
      <c r="CM1968" s="24"/>
      <c r="CN1968" s="24"/>
      <c r="CO1968" s="24"/>
      <c r="CP1968" s="24"/>
      <c r="CQ1968" s="24"/>
      <c r="CR1968" s="24"/>
      <c r="CS1968" s="24"/>
      <c r="CT1968" s="24"/>
      <c r="CU1968" s="24"/>
      <c r="CV1968" s="24"/>
      <c r="CW1968" s="24"/>
      <c r="CX1968" s="24"/>
      <c r="CY1968" s="24"/>
      <c r="CZ1968" s="24"/>
      <c r="DA1968" s="24"/>
      <c r="DB1968" s="24"/>
      <c r="DC1968" s="24"/>
      <c r="DD1968" s="24"/>
      <c r="DE1968" s="24"/>
      <c r="DF1968" s="26" t="s">
        <v>139</v>
      </c>
      <c r="DG1968" s="26" t="s">
        <v>139</v>
      </c>
      <c r="DH1968" s="26" t="s">
        <v>139</v>
      </c>
      <c r="DI1968" s="26" t="s">
        <v>139</v>
      </c>
      <c r="DJ1968" s="26" t="s">
        <v>139</v>
      </c>
      <c r="DK1968" s="26" t="s">
        <v>139</v>
      </c>
      <c r="DL1968" s="26" t="s">
        <v>139</v>
      </c>
      <c r="DM1968" s="26" t="s">
        <v>139</v>
      </c>
      <c r="DN1968" s="26" t="s">
        <v>139</v>
      </c>
      <c r="DO1968" s="26" t="s">
        <v>139</v>
      </c>
    </row>
    <row r="1969" spans="1:119" ht="20.100000000000001" customHeight="1" x14ac:dyDescent="0.25">
      <c r="A1969" s="29" t="str">
        <f t="shared" si="420"/>
        <v/>
      </c>
      <c r="B1969" s="29" t="str">
        <f t="shared" si="421"/>
        <v>Nawaya Network</v>
      </c>
      <c r="C1969" s="29">
        <f t="shared" si="422"/>
        <v>0</v>
      </c>
      <c r="D1969" s="30" t="str">
        <f t="shared" si="423"/>
        <v>Africa and the Middle East</v>
      </c>
      <c r="E1969" s="30" t="str">
        <f t="shared" si="424"/>
        <v>Beirut, Lebanon</v>
      </c>
      <c r="F1969" s="31">
        <f t="shared" si="425"/>
        <v>0</v>
      </c>
      <c r="G1969" s="31">
        <f t="shared" si="426"/>
        <v>0</v>
      </c>
      <c r="H1969" s="31">
        <f t="shared" si="427"/>
        <v>0</v>
      </c>
      <c r="I1969" s="31">
        <f t="shared" si="428"/>
        <v>0</v>
      </c>
      <c r="J1969" s="31">
        <f t="shared" si="429"/>
        <v>0</v>
      </c>
      <c r="K1969" s="31">
        <f t="shared" si="430"/>
        <v>0</v>
      </c>
      <c r="L1969" s="31">
        <f t="shared" si="431"/>
        <v>0</v>
      </c>
      <c r="M1969" s="31">
        <f t="shared" si="432"/>
        <v>0</v>
      </c>
      <c r="N1969" s="31">
        <f t="shared" si="433"/>
        <v>0</v>
      </c>
      <c r="O1969" s="26" t="s">
        <v>16307</v>
      </c>
      <c r="P1969" s="26" t="s">
        <v>108</v>
      </c>
      <c r="Q1969" s="27">
        <v>42916</v>
      </c>
      <c r="R1969" s="24"/>
      <c r="S1969" s="24"/>
      <c r="T1969" s="26" t="s">
        <v>142</v>
      </c>
      <c r="U1969" s="24"/>
      <c r="V1969" s="26" t="s">
        <v>693</v>
      </c>
      <c r="W1969" s="26" t="s">
        <v>2350</v>
      </c>
      <c r="X1969" s="26" t="s">
        <v>2351</v>
      </c>
      <c r="Y1969" s="26" t="s">
        <v>10731</v>
      </c>
      <c r="Z1969" s="24"/>
      <c r="AA1969" s="24"/>
      <c r="AB1969" s="26" t="s">
        <v>15736</v>
      </c>
      <c r="AC1969" s="28">
        <v>2500</v>
      </c>
      <c r="AD1969" s="26" t="s">
        <v>10732</v>
      </c>
      <c r="AE1969" s="26" t="s">
        <v>343</v>
      </c>
      <c r="AF1969" s="26" t="s">
        <v>120</v>
      </c>
      <c r="AG1969" s="26" t="s">
        <v>207</v>
      </c>
      <c r="AH1969" s="24"/>
      <c r="AI1969" s="28">
        <v>2500</v>
      </c>
      <c r="AJ1969" s="24"/>
      <c r="AK1969" s="24"/>
      <c r="AL1969" s="24"/>
      <c r="AM1969" s="24"/>
      <c r="AN1969" s="24"/>
      <c r="AO1969" s="24"/>
      <c r="AP1969" s="24"/>
      <c r="AQ1969" s="24"/>
      <c r="AR1969" s="24"/>
      <c r="AS1969" s="24"/>
      <c r="AT1969" s="24"/>
      <c r="AU1969" s="24"/>
      <c r="AV1969" s="24"/>
      <c r="AW1969" s="28">
        <v>0</v>
      </c>
      <c r="AX1969" s="26">
        <v>0</v>
      </c>
      <c r="AY1969" s="28">
        <v>0</v>
      </c>
      <c r="AZ1969" s="28">
        <v>0</v>
      </c>
      <c r="BA1969" s="26">
        <v>0</v>
      </c>
      <c r="BB1969" s="24"/>
      <c r="BC1969" s="26" t="s">
        <v>10739</v>
      </c>
      <c r="BD1969" s="24"/>
      <c r="BE1969" s="24"/>
      <c r="BF1969" s="24"/>
      <c r="BG1969" s="24"/>
      <c r="BH1969" s="24"/>
      <c r="BI1969" s="24"/>
      <c r="BJ1969" s="24"/>
      <c r="BK1969" s="24"/>
      <c r="BL1969" s="24"/>
      <c r="BM1969" s="24"/>
      <c r="BN1969" s="24"/>
      <c r="BO1969" s="24"/>
      <c r="BP1969" s="24"/>
      <c r="BQ1969" s="24"/>
      <c r="BR1969" s="26">
        <v>0</v>
      </c>
      <c r="BS1969" s="26">
        <v>0</v>
      </c>
      <c r="BT1969" s="26">
        <v>0</v>
      </c>
      <c r="BU1969" s="26">
        <v>0</v>
      </c>
      <c r="BV1969" s="26">
        <v>0</v>
      </c>
      <c r="BW1969" s="26">
        <v>0</v>
      </c>
      <c r="BX1969" s="26">
        <v>0</v>
      </c>
      <c r="BY1969" s="26">
        <v>0</v>
      </c>
      <c r="BZ1969" s="24"/>
      <c r="CA1969" s="24"/>
      <c r="CB1969" s="24"/>
      <c r="CC1969" s="24"/>
      <c r="CD1969" s="24"/>
      <c r="CE1969" s="24"/>
      <c r="CF1969" s="24"/>
      <c r="CG1969" s="24"/>
      <c r="CH1969" s="24"/>
      <c r="CI1969" s="24"/>
      <c r="CJ1969" s="24"/>
      <c r="CK1969" s="24"/>
      <c r="CL1969" s="24"/>
      <c r="CM1969" s="24"/>
      <c r="CN1969" s="24"/>
      <c r="CO1969" s="24"/>
      <c r="CP1969" s="24"/>
      <c r="CQ1969" s="24"/>
      <c r="CR1969" s="24"/>
      <c r="CS1969" s="24"/>
      <c r="CT1969" s="24"/>
      <c r="CU1969" s="24"/>
      <c r="CV1969" s="24"/>
      <c r="CW1969" s="24"/>
      <c r="CX1969" s="24"/>
      <c r="CY1969" s="24"/>
      <c r="CZ1969" s="24"/>
      <c r="DA1969" s="24"/>
      <c r="DB1969" s="24"/>
      <c r="DC1969" s="24"/>
      <c r="DD1969" s="24"/>
      <c r="DE1969" s="24"/>
      <c r="DF1969" s="26" t="s">
        <v>139</v>
      </c>
      <c r="DG1969" s="26" t="s">
        <v>139</v>
      </c>
      <c r="DH1969" s="26" t="s">
        <v>139</v>
      </c>
      <c r="DI1969" s="26" t="s">
        <v>139</v>
      </c>
      <c r="DJ1969" s="26" t="s">
        <v>139</v>
      </c>
      <c r="DK1969" s="26" t="s">
        <v>139</v>
      </c>
      <c r="DL1969" s="26" t="s">
        <v>139</v>
      </c>
      <c r="DM1969" s="26" t="s">
        <v>139</v>
      </c>
      <c r="DN1969" s="26" t="s">
        <v>139</v>
      </c>
      <c r="DO1969" s="26" t="s">
        <v>139</v>
      </c>
    </row>
    <row r="1970" spans="1:119" ht="20.100000000000001" customHeight="1" x14ac:dyDescent="0.25">
      <c r="A1970" s="29" t="str">
        <f t="shared" si="420"/>
        <v>Nawaya Network5</v>
      </c>
      <c r="B1970" s="29" t="str">
        <f t="shared" si="421"/>
        <v>Nawaya Network</v>
      </c>
      <c r="C1970" s="29">
        <f t="shared" si="422"/>
        <v>5</v>
      </c>
      <c r="D1970" s="30" t="str">
        <f t="shared" si="423"/>
        <v>Africa and the Middle East</v>
      </c>
      <c r="E1970" s="30" t="str">
        <f t="shared" si="424"/>
        <v>Beirut, Lebanon</v>
      </c>
      <c r="F1970" s="31">
        <f t="shared" si="425"/>
        <v>3</v>
      </c>
      <c r="G1970" s="31">
        <f t="shared" si="426"/>
        <v>3</v>
      </c>
      <c r="H1970" s="31">
        <f t="shared" si="427"/>
        <v>2</v>
      </c>
      <c r="I1970" s="31">
        <f t="shared" si="428"/>
        <v>4</v>
      </c>
      <c r="J1970" s="31">
        <f t="shared" si="429"/>
        <v>4</v>
      </c>
      <c r="K1970" s="31">
        <f t="shared" si="430"/>
        <v>3</v>
      </c>
      <c r="L1970" s="31">
        <f t="shared" si="431"/>
        <v>2</v>
      </c>
      <c r="M1970" s="31">
        <f t="shared" si="432"/>
        <v>4</v>
      </c>
      <c r="N1970" s="31">
        <f t="shared" si="433"/>
        <v>3.1</v>
      </c>
      <c r="O1970" s="26" t="s">
        <v>10730</v>
      </c>
      <c r="P1970" s="26" t="s">
        <v>108</v>
      </c>
      <c r="Q1970" s="27">
        <v>42858</v>
      </c>
      <c r="R1970" s="26" t="s">
        <v>166</v>
      </c>
      <c r="S1970" s="26" t="s">
        <v>167</v>
      </c>
      <c r="T1970" s="26" t="s">
        <v>142</v>
      </c>
      <c r="U1970" s="26" t="s">
        <v>112</v>
      </c>
      <c r="V1970" s="26" t="s">
        <v>693</v>
      </c>
      <c r="W1970" s="26" t="s">
        <v>2350</v>
      </c>
      <c r="X1970" s="26" t="s">
        <v>2351</v>
      </c>
      <c r="Y1970" s="26" t="s">
        <v>10731</v>
      </c>
      <c r="Z1970" s="24"/>
      <c r="AA1970" s="24"/>
      <c r="AB1970" s="26" t="s">
        <v>117</v>
      </c>
      <c r="AC1970" s="28">
        <v>10000</v>
      </c>
      <c r="AD1970" s="26" t="s">
        <v>10732</v>
      </c>
      <c r="AE1970" s="26" t="s">
        <v>343</v>
      </c>
      <c r="AF1970" s="26" t="s">
        <v>120</v>
      </c>
      <c r="AG1970" s="26" t="s">
        <v>207</v>
      </c>
      <c r="AH1970" s="26" t="s">
        <v>176</v>
      </c>
      <c r="AI1970" s="28">
        <v>10000</v>
      </c>
      <c r="AJ1970" s="26" t="s">
        <v>10733</v>
      </c>
      <c r="AK1970" s="26" t="s">
        <v>10734</v>
      </c>
      <c r="AL1970" s="26" t="s">
        <v>10735</v>
      </c>
      <c r="AM1970" s="24"/>
      <c r="AN1970" s="24"/>
      <c r="AO1970" s="24"/>
      <c r="AP1970" s="24"/>
      <c r="AQ1970" s="26" t="s">
        <v>10736</v>
      </c>
      <c r="AR1970" s="24"/>
      <c r="AS1970" s="26" t="s">
        <v>10737</v>
      </c>
      <c r="AT1970" s="24"/>
      <c r="AU1970" s="26" t="s">
        <v>10738</v>
      </c>
      <c r="AV1970" s="24"/>
      <c r="AW1970" s="28">
        <v>430927</v>
      </c>
      <c r="AX1970" s="26">
        <v>800</v>
      </c>
      <c r="AY1970" s="28">
        <v>90</v>
      </c>
      <c r="AZ1970" s="28">
        <v>684</v>
      </c>
      <c r="BA1970" s="26">
        <v>800</v>
      </c>
      <c r="BB1970" s="24"/>
      <c r="BC1970" s="26" t="s">
        <v>10739</v>
      </c>
      <c r="BD1970" s="26" t="s">
        <v>125</v>
      </c>
      <c r="BE1970" s="24"/>
      <c r="BF1970" s="26" t="s">
        <v>1695</v>
      </c>
      <c r="BG1970" s="26" t="s">
        <v>2350</v>
      </c>
      <c r="BH1970" s="26" t="s">
        <v>10740</v>
      </c>
      <c r="BI1970" s="26" t="s">
        <v>2350</v>
      </c>
      <c r="BJ1970" s="26" t="s">
        <v>10741</v>
      </c>
      <c r="BK1970" s="26" t="s">
        <v>395</v>
      </c>
      <c r="BL1970" s="26" t="s">
        <v>10742</v>
      </c>
      <c r="BM1970" s="26" t="s">
        <v>2350</v>
      </c>
      <c r="BN1970" s="26" t="s">
        <v>10743</v>
      </c>
      <c r="BO1970" s="26" t="s">
        <v>2350</v>
      </c>
      <c r="BP1970" s="24"/>
      <c r="BQ1970" s="24"/>
      <c r="BR1970" s="26">
        <v>0</v>
      </c>
      <c r="BS1970" s="26">
        <v>0</v>
      </c>
      <c r="BT1970" s="26">
        <v>0</v>
      </c>
      <c r="BU1970" s="26">
        <v>0</v>
      </c>
      <c r="BV1970" s="26">
        <v>0</v>
      </c>
      <c r="BW1970" s="26">
        <v>0</v>
      </c>
      <c r="BX1970" s="26">
        <v>0</v>
      </c>
      <c r="BY1970" s="26">
        <v>0</v>
      </c>
      <c r="BZ1970" s="26" t="s">
        <v>138</v>
      </c>
      <c r="CA1970" s="26" t="s">
        <v>135</v>
      </c>
      <c r="CB1970" s="26" t="s">
        <v>136</v>
      </c>
      <c r="CC1970" s="26" t="s">
        <v>136</v>
      </c>
      <c r="CD1970" s="26" t="s">
        <v>138</v>
      </c>
      <c r="CE1970" s="26" t="s">
        <v>137</v>
      </c>
      <c r="CF1970" s="26" t="s">
        <v>136</v>
      </c>
      <c r="CG1970" s="26" t="s">
        <v>135</v>
      </c>
      <c r="CH1970" s="26" t="s">
        <v>136</v>
      </c>
      <c r="CI1970" s="26" t="s">
        <v>135</v>
      </c>
      <c r="CJ1970" s="26" t="s">
        <v>136</v>
      </c>
      <c r="CK1970" s="26" t="s">
        <v>135</v>
      </c>
      <c r="CL1970" s="26" t="s">
        <v>134</v>
      </c>
      <c r="CM1970" s="26" t="s">
        <v>134</v>
      </c>
      <c r="CN1970" s="26" t="s">
        <v>136</v>
      </c>
      <c r="CO1970" s="26" t="s">
        <v>134</v>
      </c>
      <c r="CP1970" s="26" t="s">
        <v>136</v>
      </c>
      <c r="CQ1970" s="26" t="s">
        <v>138</v>
      </c>
      <c r="CR1970" s="26" t="s">
        <v>138</v>
      </c>
      <c r="CS1970" s="26" t="s">
        <v>138</v>
      </c>
      <c r="CT1970" s="26" t="s">
        <v>138</v>
      </c>
      <c r="CU1970" s="26" t="s">
        <v>137</v>
      </c>
      <c r="CV1970" s="26" t="s">
        <v>136</v>
      </c>
      <c r="CW1970" s="26" t="s">
        <v>136</v>
      </c>
      <c r="CX1970" s="26" t="s">
        <v>136</v>
      </c>
      <c r="CY1970" s="26" t="s">
        <v>135</v>
      </c>
      <c r="CZ1970" s="26" t="s">
        <v>134</v>
      </c>
      <c r="DA1970" s="26" t="s">
        <v>137</v>
      </c>
      <c r="DB1970" s="26" t="s">
        <v>138</v>
      </c>
      <c r="DC1970" s="26" t="s">
        <v>136</v>
      </c>
      <c r="DD1970" s="26" t="s">
        <v>136</v>
      </c>
      <c r="DE1970" s="26" t="s">
        <v>134</v>
      </c>
      <c r="DF1970" s="26" t="s">
        <v>139</v>
      </c>
      <c r="DG1970" s="26" t="s">
        <v>120</v>
      </c>
      <c r="DH1970" s="26" t="s">
        <v>120</v>
      </c>
      <c r="DI1970" s="26" t="s">
        <v>139</v>
      </c>
      <c r="DJ1970" s="26" t="s">
        <v>120</v>
      </c>
      <c r="DK1970" s="26" t="s">
        <v>139</v>
      </c>
      <c r="DL1970" s="26" t="s">
        <v>120</v>
      </c>
      <c r="DM1970" s="26" t="s">
        <v>139</v>
      </c>
      <c r="DN1970" s="26" t="s">
        <v>139</v>
      </c>
      <c r="DO1970" s="26" t="s">
        <v>139</v>
      </c>
    </row>
    <row r="1971" spans="1:119" ht="20.100000000000001" customHeight="1" x14ac:dyDescent="0.25">
      <c r="A1971" s="29" t="str">
        <f t="shared" si="420"/>
        <v/>
      </c>
      <c r="B1971" s="29" t="str">
        <f t="shared" si="421"/>
        <v>Nawaya Network</v>
      </c>
      <c r="C1971" s="29">
        <f t="shared" si="422"/>
        <v>0</v>
      </c>
      <c r="D1971" s="30" t="str">
        <f t="shared" si="423"/>
        <v>Africa and the Middle East</v>
      </c>
      <c r="E1971" s="30" t="str">
        <f t="shared" si="424"/>
        <v>Beirut, Lebanon</v>
      </c>
      <c r="F1971" s="31">
        <f t="shared" si="425"/>
        <v>0</v>
      </c>
      <c r="G1971" s="31">
        <f t="shared" si="426"/>
        <v>0</v>
      </c>
      <c r="H1971" s="31">
        <f t="shared" si="427"/>
        <v>0</v>
      </c>
      <c r="I1971" s="31">
        <f t="shared" si="428"/>
        <v>0</v>
      </c>
      <c r="J1971" s="31">
        <f t="shared" si="429"/>
        <v>0</v>
      </c>
      <c r="K1971" s="31">
        <f t="shared" si="430"/>
        <v>0</v>
      </c>
      <c r="L1971" s="31">
        <f t="shared" si="431"/>
        <v>0</v>
      </c>
      <c r="M1971" s="31">
        <f t="shared" si="432"/>
        <v>0</v>
      </c>
      <c r="N1971" s="31">
        <f t="shared" si="433"/>
        <v>0</v>
      </c>
      <c r="O1971" s="26" t="s">
        <v>16308</v>
      </c>
      <c r="P1971" s="26" t="s">
        <v>108</v>
      </c>
      <c r="Q1971" s="27">
        <v>42767</v>
      </c>
      <c r="R1971" s="24"/>
      <c r="S1971" s="24"/>
      <c r="T1971" s="26" t="s">
        <v>142</v>
      </c>
      <c r="U1971" s="24"/>
      <c r="V1971" s="26" t="s">
        <v>693</v>
      </c>
      <c r="W1971" s="26" t="s">
        <v>2350</v>
      </c>
      <c r="X1971" s="26" t="s">
        <v>2351</v>
      </c>
      <c r="Y1971" s="26" t="s">
        <v>10731</v>
      </c>
      <c r="Z1971" s="24"/>
      <c r="AA1971" s="24"/>
      <c r="AB1971" s="26" t="s">
        <v>15733</v>
      </c>
      <c r="AC1971" s="28">
        <v>5000</v>
      </c>
      <c r="AD1971" s="26" t="s">
        <v>10732</v>
      </c>
      <c r="AE1971" s="26" t="s">
        <v>343</v>
      </c>
      <c r="AF1971" s="26" t="s">
        <v>120</v>
      </c>
      <c r="AG1971" s="26" t="s">
        <v>207</v>
      </c>
      <c r="AH1971" s="24"/>
      <c r="AI1971" s="28">
        <v>5000</v>
      </c>
      <c r="AJ1971" s="24"/>
      <c r="AK1971" s="24"/>
      <c r="AL1971" s="24"/>
      <c r="AM1971" s="24"/>
      <c r="AN1971" s="24"/>
      <c r="AO1971" s="24"/>
      <c r="AP1971" s="24"/>
      <c r="AQ1971" s="24"/>
      <c r="AR1971" s="24"/>
      <c r="AS1971" s="24"/>
      <c r="AT1971" s="24"/>
      <c r="AU1971" s="24"/>
      <c r="AV1971" s="24"/>
      <c r="AW1971" s="28">
        <v>0</v>
      </c>
      <c r="AX1971" s="26">
        <v>0</v>
      </c>
      <c r="AY1971" s="28">
        <v>0</v>
      </c>
      <c r="AZ1971" s="28">
        <v>0</v>
      </c>
      <c r="BA1971" s="26">
        <v>0</v>
      </c>
      <c r="BB1971" s="24"/>
      <c r="BC1971" s="26" t="s">
        <v>10739</v>
      </c>
      <c r="BD1971" s="24"/>
      <c r="BE1971" s="24"/>
      <c r="BF1971" s="24"/>
      <c r="BG1971" s="24"/>
      <c r="BH1971" s="24"/>
      <c r="BI1971" s="24"/>
      <c r="BJ1971" s="24"/>
      <c r="BK1971" s="24"/>
      <c r="BL1971" s="24"/>
      <c r="BM1971" s="24"/>
      <c r="BN1971" s="24"/>
      <c r="BO1971" s="24"/>
      <c r="BP1971" s="24"/>
      <c r="BQ1971" s="24"/>
      <c r="BR1971" s="26">
        <v>0</v>
      </c>
      <c r="BS1971" s="26">
        <v>0</v>
      </c>
      <c r="BT1971" s="26">
        <v>0</v>
      </c>
      <c r="BU1971" s="26">
        <v>0</v>
      </c>
      <c r="BV1971" s="26">
        <v>0</v>
      </c>
      <c r="BW1971" s="26">
        <v>0</v>
      </c>
      <c r="BX1971" s="26">
        <v>0</v>
      </c>
      <c r="BY1971" s="26">
        <v>0</v>
      </c>
      <c r="BZ1971" s="24"/>
      <c r="CA1971" s="24"/>
      <c r="CB1971" s="24"/>
      <c r="CC1971" s="24"/>
      <c r="CD1971" s="24"/>
      <c r="CE1971" s="24"/>
      <c r="CF1971" s="24"/>
      <c r="CG1971" s="24"/>
      <c r="CH1971" s="24"/>
      <c r="CI1971" s="24"/>
      <c r="CJ1971" s="24"/>
      <c r="CK1971" s="24"/>
      <c r="CL1971" s="24"/>
      <c r="CM1971" s="24"/>
      <c r="CN1971" s="24"/>
      <c r="CO1971" s="24"/>
      <c r="CP1971" s="24"/>
      <c r="CQ1971" s="24"/>
      <c r="CR1971" s="24"/>
      <c r="CS1971" s="24"/>
      <c r="CT1971" s="24"/>
      <c r="CU1971" s="24"/>
      <c r="CV1971" s="24"/>
      <c r="CW1971" s="24"/>
      <c r="CX1971" s="24"/>
      <c r="CY1971" s="24"/>
      <c r="CZ1971" s="24"/>
      <c r="DA1971" s="24"/>
      <c r="DB1971" s="24"/>
      <c r="DC1971" s="24"/>
      <c r="DD1971" s="24"/>
      <c r="DE1971" s="24"/>
      <c r="DF1971" s="26" t="s">
        <v>139</v>
      </c>
      <c r="DG1971" s="26" t="s">
        <v>139</v>
      </c>
      <c r="DH1971" s="26" t="s">
        <v>139</v>
      </c>
      <c r="DI1971" s="26" t="s">
        <v>139</v>
      </c>
      <c r="DJ1971" s="26" t="s">
        <v>139</v>
      </c>
      <c r="DK1971" s="26" t="s">
        <v>139</v>
      </c>
      <c r="DL1971" s="26" t="s">
        <v>139</v>
      </c>
      <c r="DM1971" s="26" t="s">
        <v>139</v>
      </c>
      <c r="DN1971" s="26" t="s">
        <v>139</v>
      </c>
      <c r="DO1971" s="26" t="s">
        <v>139</v>
      </c>
    </row>
    <row r="1972" spans="1:119" ht="20.100000000000001" customHeight="1" x14ac:dyDescent="0.25">
      <c r="A1972" s="29" t="str">
        <f t="shared" si="420"/>
        <v>Nawaya Network4</v>
      </c>
      <c r="B1972" s="29" t="str">
        <f t="shared" si="421"/>
        <v>Nawaya Network</v>
      </c>
      <c r="C1972" s="29">
        <f t="shared" si="422"/>
        <v>4</v>
      </c>
      <c r="D1972" s="30" t="str">
        <f t="shared" si="423"/>
        <v>Africa and the Middle East</v>
      </c>
      <c r="E1972" s="30" t="str">
        <f t="shared" si="424"/>
        <v>Beirut, Lebanon</v>
      </c>
      <c r="F1972" s="31">
        <f t="shared" si="425"/>
        <v>3</v>
      </c>
      <c r="G1972" s="31">
        <f t="shared" si="426"/>
        <v>2</v>
      </c>
      <c r="H1972" s="31">
        <f t="shared" si="427"/>
        <v>2</v>
      </c>
      <c r="I1972" s="31">
        <f t="shared" si="428"/>
        <v>4</v>
      </c>
      <c r="J1972" s="31">
        <f t="shared" si="429"/>
        <v>3</v>
      </c>
      <c r="K1972" s="31">
        <f t="shared" si="430"/>
        <v>2</v>
      </c>
      <c r="L1972" s="31">
        <f t="shared" si="431"/>
        <v>2</v>
      </c>
      <c r="M1972" s="31">
        <f t="shared" si="432"/>
        <v>3</v>
      </c>
      <c r="N1972" s="31">
        <f t="shared" si="433"/>
        <v>2.6</v>
      </c>
      <c r="O1972" s="26" t="s">
        <v>10744</v>
      </c>
      <c r="P1972" s="26" t="s">
        <v>108</v>
      </c>
      <c r="Q1972" s="27">
        <v>42502</v>
      </c>
      <c r="R1972" s="26" t="s">
        <v>166</v>
      </c>
      <c r="S1972" s="26" t="s">
        <v>184</v>
      </c>
      <c r="T1972" s="26" t="s">
        <v>157</v>
      </c>
      <c r="U1972" s="26" t="s">
        <v>112</v>
      </c>
      <c r="V1972" s="26" t="s">
        <v>693</v>
      </c>
      <c r="W1972" s="26" t="s">
        <v>2350</v>
      </c>
      <c r="X1972" s="26" t="s">
        <v>2351</v>
      </c>
      <c r="Y1972" s="26" t="s">
        <v>10731</v>
      </c>
      <c r="Z1972" s="24"/>
      <c r="AA1972" s="24"/>
      <c r="AB1972" s="26" t="s">
        <v>117</v>
      </c>
      <c r="AC1972" s="28">
        <v>5000</v>
      </c>
      <c r="AD1972" s="26" t="s">
        <v>10732</v>
      </c>
      <c r="AE1972" s="26" t="s">
        <v>343</v>
      </c>
      <c r="AF1972" s="26" t="s">
        <v>120</v>
      </c>
      <c r="AG1972" s="26" t="s">
        <v>207</v>
      </c>
      <c r="AH1972" s="26" t="s">
        <v>185</v>
      </c>
      <c r="AI1972" s="28">
        <v>5000</v>
      </c>
      <c r="AJ1972" s="26" t="s">
        <v>10745</v>
      </c>
      <c r="AK1972" s="26" t="s">
        <v>10734</v>
      </c>
      <c r="AL1972" s="26" t="s">
        <v>10735</v>
      </c>
      <c r="AM1972" s="24"/>
      <c r="AN1972" s="24"/>
      <c r="AO1972" s="24"/>
      <c r="AP1972" s="24"/>
      <c r="AQ1972" s="26" t="s">
        <v>10746</v>
      </c>
      <c r="AR1972" s="24"/>
      <c r="AS1972" s="24"/>
      <c r="AT1972" s="24"/>
      <c r="AU1972" s="24"/>
      <c r="AV1972" s="24"/>
      <c r="AW1972" s="28">
        <v>105723</v>
      </c>
      <c r="AX1972" s="26">
        <v>50</v>
      </c>
      <c r="AY1972" s="28">
        <v>70</v>
      </c>
      <c r="AZ1972" s="28">
        <v>80</v>
      </c>
      <c r="BA1972" s="26">
        <v>0</v>
      </c>
      <c r="BB1972" s="26" t="s">
        <v>148</v>
      </c>
      <c r="BC1972" s="26" t="s">
        <v>10739</v>
      </c>
      <c r="BD1972" s="26" t="s">
        <v>125</v>
      </c>
      <c r="BE1972" s="24"/>
      <c r="BF1972" s="26" t="s">
        <v>10747</v>
      </c>
      <c r="BG1972" s="26" t="s">
        <v>2350</v>
      </c>
      <c r="BH1972" s="26" t="s">
        <v>10748</v>
      </c>
      <c r="BI1972" s="26" t="s">
        <v>2350</v>
      </c>
      <c r="BJ1972" s="26" t="s">
        <v>10749</v>
      </c>
      <c r="BK1972" s="26" t="s">
        <v>191</v>
      </c>
      <c r="BL1972" s="26" t="s">
        <v>10750</v>
      </c>
      <c r="BM1972" s="26" t="s">
        <v>718</v>
      </c>
      <c r="BN1972" s="26" t="s">
        <v>10751</v>
      </c>
      <c r="BO1972" s="26" t="s">
        <v>2350</v>
      </c>
      <c r="BP1972" s="24"/>
      <c r="BQ1972" s="24"/>
      <c r="BR1972" s="26">
        <v>3</v>
      </c>
      <c r="BS1972" s="26">
        <v>2</v>
      </c>
      <c r="BT1972" s="26">
        <v>2</v>
      </c>
      <c r="BU1972" s="26">
        <v>4</v>
      </c>
      <c r="BV1972" s="26">
        <v>3</v>
      </c>
      <c r="BW1972" s="26">
        <v>2</v>
      </c>
      <c r="BX1972" s="26">
        <v>2</v>
      </c>
      <c r="BY1972" s="26">
        <v>3</v>
      </c>
      <c r="BZ1972" s="24"/>
      <c r="CA1972" s="24"/>
      <c r="CB1972" s="24"/>
      <c r="CC1972" s="24"/>
      <c r="CD1972" s="24"/>
      <c r="CE1972" s="24"/>
      <c r="CF1972" s="24"/>
      <c r="CG1972" s="24"/>
      <c r="CH1972" s="24"/>
      <c r="CI1972" s="24"/>
      <c r="CJ1972" s="24"/>
      <c r="CK1972" s="24"/>
      <c r="CL1972" s="24"/>
      <c r="CM1972" s="24"/>
      <c r="CN1972" s="24"/>
      <c r="CO1972" s="24"/>
      <c r="CP1972" s="24"/>
      <c r="CQ1972" s="24"/>
      <c r="CR1972" s="24"/>
      <c r="CS1972" s="24"/>
      <c r="CT1972" s="24"/>
      <c r="CU1972" s="24"/>
      <c r="CV1972" s="24"/>
      <c r="CW1972" s="24"/>
      <c r="CX1972" s="24"/>
      <c r="CY1972" s="24"/>
      <c r="CZ1972" s="24"/>
      <c r="DA1972" s="24"/>
      <c r="DB1972" s="24"/>
      <c r="DC1972" s="24"/>
      <c r="DD1972" s="24"/>
      <c r="DE1972" s="24"/>
      <c r="DF1972" s="26" t="s">
        <v>139</v>
      </c>
      <c r="DG1972" s="26" t="s">
        <v>120</v>
      </c>
      <c r="DH1972" s="26" t="s">
        <v>120</v>
      </c>
      <c r="DI1972" s="26" t="s">
        <v>139</v>
      </c>
      <c r="DJ1972" s="26" t="s">
        <v>120</v>
      </c>
      <c r="DK1972" s="26" t="s">
        <v>139</v>
      </c>
      <c r="DL1972" s="26" t="s">
        <v>139</v>
      </c>
      <c r="DM1972" s="26" t="s">
        <v>139</v>
      </c>
      <c r="DN1972" s="26" t="s">
        <v>139</v>
      </c>
      <c r="DO1972" s="26" t="s">
        <v>139</v>
      </c>
    </row>
    <row r="1973" spans="1:119" ht="20.100000000000001" customHeight="1" x14ac:dyDescent="0.25">
      <c r="A1973" s="29" t="str">
        <f t="shared" si="420"/>
        <v>Nawaya Network3</v>
      </c>
      <c r="B1973" s="29" t="str">
        <f t="shared" si="421"/>
        <v>Nawaya Network</v>
      </c>
      <c r="C1973" s="29">
        <f t="shared" si="422"/>
        <v>3</v>
      </c>
      <c r="D1973" s="30" t="str">
        <f t="shared" si="423"/>
        <v>Africa and the Middle East</v>
      </c>
      <c r="E1973" s="30" t="str">
        <f t="shared" si="424"/>
        <v>Beirut, Lebanon</v>
      </c>
      <c r="F1973" s="31">
        <f t="shared" si="425"/>
        <v>2</v>
      </c>
      <c r="G1973" s="31">
        <f t="shared" si="426"/>
        <v>3</v>
      </c>
      <c r="H1973" s="31">
        <f t="shared" si="427"/>
        <v>2</v>
      </c>
      <c r="I1973" s="31">
        <f t="shared" si="428"/>
        <v>4</v>
      </c>
      <c r="J1973" s="31">
        <f t="shared" si="429"/>
        <v>3</v>
      </c>
      <c r="K1973" s="31">
        <f t="shared" si="430"/>
        <v>3</v>
      </c>
      <c r="L1973" s="31">
        <f t="shared" si="431"/>
        <v>2</v>
      </c>
      <c r="M1973" s="31">
        <f t="shared" si="432"/>
        <v>3</v>
      </c>
      <c r="N1973" s="31">
        <f t="shared" si="433"/>
        <v>2.8</v>
      </c>
      <c r="O1973" s="26" t="s">
        <v>10752</v>
      </c>
      <c r="P1973" s="26" t="s">
        <v>108</v>
      </c>
      <c r="Q1973" s="27">
        <v>42129</v>
      </c>
      <c r="R1973" s="26" t="s">
        <v>166</v>
      </c>
      <c r="S1973" s="26" t="s">
        <v>277</v>
      </c>
      <c r="T1973" s="26" t="s">
        <v>278</v>
      </c>
      <c r="U1973" s="26" t="s">
        <v>307</v>
      </c>
      <c r="V1973" s="26" t="s">
        <v>693</v>
      </c>
      <c r="W1973" s="26" t="s">
        <v>2350</v>
      </c>
      <c r="X1973" s="26" t="s">
        <v>2351</v>
      </c>
      <c r="Y1973" s="26" t="s">
        <v>10731</v>
      </c>
      <c r="Z1973" s="24"/>
      <c r="AA1973" s="24"/>
      <c r="AB1973" s="26" t="s">
        <v>117</v>
      </c>
      <c r="AC1973" s="28">
        <v>9000</v>
      </c>
      <c r="AD1973" s="26" t="s">
        <v>10732</v>
      </c>
      <c r="AE1973" s="26" t="s">
        <v>343</v>
      </c>
      <c r="AF1973" s="26" t="s">
        <v>120</v>
      </c>
      <c r="AG1973" s="26" t="s">
        <v>207</v>
      </c>
      <c r="AH1973" s="26" t="s">
        <v>121</v>
      </c>
      <c r="AI1973" s="28">
        <v>9000</v>
      </c>
      <c r="AJ1973" s="26" t="s">
        <v>10753</v>
      </c>
      <c r="AK1973" s="26" t="s">
        <v>10754</v>
      </c>
      <c r="AL1973" s="26" t="s">
        <v>10755</v>
      </c>
      <c r="AM1973" s="24"/>
      <c r="AN1973" s="24"/>
      <c r="AO1973" s="24"/>
      <c r="AP1973" s="24"/>
      <c r="AQ1973" s="26" t="s">
        <v>10756</v>
      </c>
      <c r="AR1973" s="24"/>
      <c r="AS1973" s="26" t="s">
        <v>10757</v>
      </c>
      <c r="AT1973" s="26" t="s">
        <v>10758</v>
      </c>
      <c r="AU1973" s="26" t="s">
        <v>10759</v>
      </c>
      <c r="AV1973" s="24"/>
      <c r="AW1973" s="28">
        <v>106023</v>
      </c>
      <c r="AX1973" s="26">
        <v>50</v>
      </c>
      <c r="AY1973" s="28">
        <v>100</v>
      </c>
      <c r="AZ1973" s="28">
        <v>95</v>
      </c>
      <c r="BA1973" s="26">
        <v>0</v>
      </c>
      <c r="BB1973" s="26" t="s">
        <v>148</v>
      </c>
      <c r="BC1973" s="26" t="s">
        <v>10739</v>
      </c>
      <c r="BD1973" s="26" t="s">
        <v>378</v>
      </c>
      <c r="BE1973" s="26" t="s">
        <v>10760</v>
      </c>
      <c r="BF1973" s="26" t="s">
        <v>10750</v>
      </c>
      <c r="BG1973" s="26" t="s">
        <v>718</v>
      </c>
      <c r="BH1973" s="26" t="s">
        <v>10761</v>
      </c>
      <c r="BI1973" s="26" t="s">
        <v>395</v>
      </c>
      <c r="BJ1973" s="26" t="s">
        <v>1753</v>
      </c>
      <c r="BK1973" s="26" t="s">
        <v>191</v>
      </c>
      <c r="BL1973" s="26" t="s">
        <v>10762</v>
      </c>
      <c r="BM1973" s="26" t="s">
        <v>2350</v>
      </c>
      <c r="BN1973" s="24"/>
      <c r="BO1973" s="24"/>
      <c r="BP1973" s="24"/>
      <c r="BQ1973" s="24"/>
      <c r="BR1973" s="26">
        <v>2</v>
      </c>
      <c r="BS1973" s="26">
        <v>3</v>
      </c>
      <c r="BT1973" s="26">
        <v>2</v>
      </c>
      <c r="BU1973" s="26">
        <v>4</v>
      </c>
      <c r="BV1973" s="26">
        <v>3</v>
      </c>
      <c r="BW1973" s="26">
        <v>3</v>
      </c>
      <c r="BX1973" s="26">
        <v>2</v>
      </c>
      <c r="BY1973" s="26">
        <v>3</v>
      </c>
      <c r="BZ1973" s="24"/>
      <c r="CA1973" s="24"/>
      <c r="CB1973" s="24"/>
      <c r="CC1973" s="24"/>
      <c r="CD1973" s="24"/>
      <c r="CE1973" s="24"/>
      <c r="CF1973" s="24"/>
      <c r="CG1973" s="24"/>
      <c r="CH1973" s="24"/>
      <c r="CI1973" s="24"/>
      <c r="CJ1973" s="24"/>
      <c r="CK1973" s="24"/>
      <c r="CL1973" s="24"/>
      <c r="CM1973" s="24"/>
      <c r="CN1973" s="24"/>
      <c r="CO1973" s="24"/>
      <c r="CP1973" s="24"/>
      <c r="CQ1973" s="24"/>
      <c r="CR1973" s="24"/>
      <c r="CS1973" s="24"/>
      <c r="CT1973" s="24"/>
      <c r="CU1973" s="24"/>
      <c r="CV1973" s="24"/>
      <c r="CW1973" s="24"/>
      <c r="CX1973" s="24"/>
      <c r="CY1973" s="24"/>
      <c r="CZ1973" s="24"/>
      <c r="DA1973" s="24"/>
      <c r="DB1973" s="24"/>
      <c r="DC1973" s="24"/>
      <c r="DD1973" s="24"/>
      <c r="DE1973" s="24"/>
      <c r="DF1973" s="26" t="s">
        <v>139</v>
      </c>
      <c r="DG1973" s="26" t="s">
        <v>120</v>
      </c>
      <c r="DH1973" s="26" t="s">
        <v>120</v>
      </c>
      <c r="DI1973" s="26" t="s">
        <v>139</v>
      </c>
      <c r="DJ1973" s="26" t="s">
        <v>120</v>
      </c>
      <c r="DK1973" s="26" t="s">
        <v>139</v>
      </c>
      <c r="DL1973" s="26" t="s">
        <v>139</v>
      </c>
      <c r="DM1973" s="26" t="s">
        <v>139</v>
      </c>
      <c r="DN1973" s="26" t="s">
        <v>139</v>
      </c>
      <c r="DO1973" s="26" t="s">
        <v>139</v>
      </c>
    </row>
    <row r="1974" spans="1:119" ht="20.100000000000001" customHeight="1" x14ac:dyDescent="0.25">
      <c r="A1974" s="29" t="str">
        <f t="shared" si="420"/>
        <v>Nawaya Network2</v>
      </c>
      <c r="B1974" s="29" t="str">
        <f t="shared" si="421"/>
        <v>Nawaya Network</v>
      </c>
      <c r="C1974" s="29">
        <f t="shared" si="422"/>
        <v>2</v>
      </c>
      <c r="D1974" s="30" t="str">
        <f t="shared" si="423"/>
        <v>Africa and the Middle East</v>
      </c>
      <c r="E1974" s="30" t="str">
        <f t="shared" si="424"/>
        <v>Beirut, Lebanon</v>
      </c>
      <c r="F1974" s="31">
        <f t="shared" si="425"/>
        <v>2</v>
      </c>
      <c r="G1974" s="31">
        <f t="shared" si="426"/>
        <v>3</v>
      </c>
      <c r="H1974" s="31">
        <f t="shared" si="427"/>
        <v>1</v>
      </c>
      <c r="I1974" s="31">
        <f t="shared" si="428"/>
        <v>3</v>
      </c>
      <c r="J1974" s="31">
        <f t="shared" si="429"/>
        <v>2</v>
      </c>
      <c r="K1974" s="31">
        <f t="shared" si="430"/>
        <v>3</v>
      </c>
      <c r="L1974" s="31">
        <f t="shared" si="431"/>
        <v>2</v>
      </c>
      <c r="M1974" s="31">
        <f t="shared" si="432"/>
        <v>2</v>
      </c>
      <c r="N1974" s="31">
        <f t="shared" si="433"/>
        <v>2.2999999999999998</v>
      </c>
      <c r="O1974" s="26" t="s">
        <v>10763</v>
      </c>
      <c r="P1974" s="26" t="s">
        <v>108</v>
      </c>
      <c r="Q1974" s="27">
        <v>41771</v>
      </c>
      <c r="R1974" s="26" t="s">
        <v>109</v>
      </c>
      <c r="S1974" s="26" t="s">
        <v>193</v>
      </c>
      <c r="T1974" s="26" t="s">
        <v>194</v>
      </c>
      <c r="U1974" s="26" t="s">
        <v>307</v>
      </c>
      <c r="V1974" s="26" t="s">
        <v>693</v>
      </c>
      <c r="W1974" s="26" t="s">
        <v>2350</v>
      </c>
      <c r="X1974" s="26" t="s">
        <v>2351</v>
      </c>
      <c r="Y1974" s="26" t="s">
        <v>10731</v>
      </c>
      <c r="Z1974" s="24"/>
      <c r="AA1974" s="24"/>
      <c r="AB1974" s="26" t="s">
        <v>117</v>
      </c>
      <c r="AC1974" s="28">
        <v>9000</v>
      </c>
      <c r="AD1974" s="26" t="s">
        <v>10732</v>
      </c>
      <c r="AE1974" s="26" t="s">
        <v>343</v>
      </c>
      <c r="AF1974" s="26" t="s">
        <v>120</v>
      </c>
      <c r="AG1974" s="26" t="s">
        <v>207</v>
      </c>
      <c r="AH1974" s="26" t="s">
        <v>143</v>
      </c>
      <c r="AI1974" s="28">
        <v>9000</v>
      </c>
      <c r="AJ1974" s="26" t="s">
        <v>10764</v>
      </c>
      <c r="AK1974" s="26" t="s">
        <v>10734</v>
      </c>
      <c r="AL1974" s="26" t="s">
        <v>10755</v>
      </c>
      <c r="AM1974" s="24"/>
      <c r="AN1974" s="24"/>
      <c r="AO1974" s="24"/>
      <c r="AP1974" s="24"/>
      <c r="AQ1974" s="24"/>
      <c r="AR1974" s="24"/>
      <c r="AS1974" s="26" t="s">
        <v>10765</v>
      </c>
      <c r="AT1974" s="26" t="s">
        <v>10766</v>
      </c>
      <c r="AU1974" s="26" t="s">
        <v>10767</v>
      </c>
      <c r="AV1974" s="24"/>
      <c r="AW1974" s="28">
        <v>96843</v>
      </c>
      <c r="AX1974" s="26">
        <v>30</v>
      </c>
      <c r="AY1974" s="28">
        <v>80</v>
      </c>
      <c r="AZ1974" s="28">
        <v>100</v>
      </c>
      <c r="BA1974" s="26">
        <v>0</v>
      </c>
      <c r="BB1974" s="26" t="s">
        <v>148</v>
      </c>
      <c r="BC1974" s="26" t="s">
        <v>10739</v>
      </c>
      <c r="BD1974" s="26" t="s">
        <v>125</v>
      </c>
      <c r="BE1974" s="24"/>
      <c r="BF1974" s="26" t="s">
        <v>10750</v>
      </c>
      <c r="BG1974" s="26" t="s">
        <v>718</v>
      </c>
      <c r="BH1974" s="26" t="s">
        <v>10761</v>
      </c>
      <c r="BI1974" s="26" t="s">
        <v>395</v>
      </c>
      <c r="BJ1974" s="26" t="s">
        <v>1753</v>
      </c>
      <c r="BK1974" s="26" t="s">
        <v>191</v>
      </c>
      <c r="BL1974" s="24"/>
      <c r="BM1974" s="24"/>
      <c r="BN1974" s="24"/>
      <c r="BO1974" s="24"/>
      <c r="BP1974" s="24"/>
      <c r="BQ1974" s="24"/>
      <c r="BR1974" s="26">
        <v>2</v>
      </c>
      <c r="BS1974" s="26">
        <v>3</v>
      </c>
      <c r="BT1974" s="26">
        <v>1</v>
      </c>
      <c r="BU1974" s="26">
        <v>3</v>
      </c>
      <c r="BV1974" s="26">
        <v>2</v>
      </c>
      <c r="BW1974" s="26">
        <v>3</v>
      </c>
      <c r="BX1974" s="26">
        <v>2</v>
      </c>
      <c r="BY1974" s="26">
        <v>2</v>
      </c>
      <c r="BZ1974" s="24"/>
      <c r="CA1974" s="24"/>
      <c r="CB1974" s="24"/>
      <c r="CC1974" s="24"/>
      <c r="CD1974" s="24"/>
      <c r="CE1974" s="24"/>
      <c r="CF1974" s="24"/>
      <c r="CG1974" s="24"/>
      <c r="CH1974" s="24"/>
      <c r="CI1974" s="24"/>
      <c r="CJ1974" s="24"/>
      <c r="CK1974" s="24"/>
      <c r="CL1974" s="24"/>
      <c r="CM1974" s="24"/>
      <c r="CN1974" s="24"/>
      <c r="CO1974" s="24"/>
      <c r="CP1974" s="24"/>
      <c r="CQ1974" s="24"/>
      <c r="CR1974" s="24"/>
      <c r="CS1974" s="24"/>
      <c r="CT1974" s="24"/>
      <c r="CU1974" s="24"/>
      <c r="CV1974" s="24"/>
      <c r="CW1974" s="24"/>
      <c r="CX1974" s="24"/>
      <c r="CY1974" s="24"/>
      <c r="CZ1974" s="24"/>
      <c r="DA1974" s="24"/>
      <c r="DB1974" s="24"/>
      <c r="DC1974" s="24"/>
      <c r="DD1974" s="24"/>
      <c r="DE1974" s="24"/>
      <c r="DF1974" s="26" t="s">
        <v>139</v>
      </c>
      <c r="DG1974" s="26" t="s">
        <v>120</v>
      </c>
      <c r="DH1974" s="26" t="s">
        <v>139</v>
      </c>
      <c r="DI1974" s="26" t="s">
        <v>139</v>
      </c>
      <c r="DJ1974" s="26" t="s">
        <v>120</v>
      </c>
      <c r="DK1974" s="26" t="s">
        <v>139</v>
      </c>
      <c r="DL1974" s="26" t="s">
        <v>139</v>
      </c>
      <c r="DM1974" s="26" t="s">
        <v>139</v>
      </c>
      <c r="DN1974" s="26" t="s">
        <v>139</v>
      </c>
      <c r="DO1974" s="26" t="s">
        <v>139</v>
      </c>
    </row>
    <row r="1975" spans="1:119" ht="20.100000000000001" customHeight="1" x14ac:dyDescent="0.25">
      <c r="A1975" s="29" t="str">
        <f t="shared" si="420"/>
        <v>Nawaya Network1</v>
      </c>
      <c r="B1975" s="29" t="str">
        <f t="shared" si="421"/>
        <v>Nawaya Network</v>
      </c>
      <c r="C1975" s="29">
        <f t="shared" si="422"/>
        <v>1</v>
      </c>
      <c r="D1975" s="30" t="str">
        <f t="shared" si="423"/>
        <v>Africa and the Middle East</v>
      </c>
      <c r="E1975" s="30" t="str">
        <f t="shared" si="424"/>
        <v>Beirut, Lebanon</v>
      </c>
      <c r="F1975" s="31">
        <f t="shared" si="425"/>
        <v>1</v>
      </c>
      <c r="G1975" s="31">
        <f t="shared" si="426"/>
        <v>2</v>
      </c>
      <c r="H1975" s="31">
        <f t="shared" si="427"/>
        <v>1</v>
      </c>
      <c r="I1975" s="31">
        <f t="shared" si="428"/>
        <v>2</v>
      </c>
      <c r="J1975" s="31">
        <f t="shared" si="429"/>
        <v>1</v>
      </c>
      <c r="K1975" s="31">
        <f t="shared" si="430"/>
        <v>1</v>
      </c>
      <c r="L1975" s="31">
        <f t="shared" si="431"/>
        <v>1</v>
      </c>
      <c r="M1975" s="31">
        <f t="shared" si="432"/>
        <v>2</v>
      </c>
      <c r="N1975" s="31">
        <f t="shared" si="433"/>
        <v>1.4</v>
      </c>
      <c r="O1975" s="26" t="s">
        <v>10768</v>
      </c>
      <c r="P1975" s="26" t="s">
        <v>108</v>
      </c>
      <c r="Q1975" s="27">
        <v>41400</v>
      </c>
      <c r="R1975" s="26" t="s">
        <v>155</v>
      </c>
      <c r="S1975" s="26" t="s">
        <v>206</v>
      </c>
      <c r="T1975" s="26" t="s">
        <v>207</v>
      </c>
      <c r="U1975" s="26" t="s">
        <v>307</v>
      </c>
      <c r="V1975" s="26" t="s">
        <v>693</v>
      </c>
      <c r="W1975" s="26" t="s">
        <v>2350</v>
      </c>
      <c r="X1975" s="26" t="s">
        <v>2351</v>
      </c>
      <c r="Y1975" s="26" t="s">
        <v>10731</v>
      </c>
      <c r="Z1975" s="24"/>
      <c r="AA1975" s="24"/>
      <c r="AB1975" s="26" t="s">
        <v>117</v>
      </c>
      <c r="AC1975" s="28">
        <v>6000</v>
      </c>
      <c r="AD1975" s="26" t="s">
        <v>10732</v>
      </c>
      <c r="AE1975" s="26" t="s">
        <v>343</v>
      </c>
      <c r="AF1975" s="26" t="s">
        <v>120</v>
      </c>
      <c r="AG1975" s="26" t="s">
        <v>207</v>
      </c>
      <c r="AH1975" s="26" t="s">
        <v>158</v>
      </c>
      <c r="AI1975" s="28">
        <v>6000</v>
      </c>
      <c r="AJ1975" s="26" t="s">
        <v>10769</v>
      </c>
      <c r="AK1975" s="26" t="s">
        <v>10770</v>
      </c>
      <c r="AL1975" s="26" t="s">
        <v>10771</v>
      </c>
      <c r="AM1975" s="26" t="s">
        <v>10772</v>
      </c>
      <c r="AN1975" s="26" t="s">
        <v>10773</v>
      </c>
      <c r="AO1975" s="26" t="s">
        <v>10774</v>
      </c>
      <c r="AP1975" s="26" t="s">
        <v>10775</v>
      </c>
      <c r="AQ1975" s="24"/>
      <c r="AR1975" s="24"/>
      <c r="AS1975" s="24"/>
      <c r="AT1975" s="24"/>
      <c r="AU1975" s="24"/>
      <c r="AV1975" s="24"/>
      <c r="AW1975" s="28">
        <v>14217</v>
      </c>
      <c r="AX1975" s="26">
        <v>15</v>
      </c>
      <c r="AY1975" s="28">
        <v>70</v>
      </c>
      <c r="AZ1975" s="28">
        <v>50</v>
      </c>
      <c r="BA1975" s="26">
        <v>0</v>
      </c>
      <c r="BB1975" s="26" t="s">
        <v>148</v>
      </c>
      <c r="BC1975" s="26" t="s">
        <v>10739</v>
      </c>
      <c r="BD1975" s="24"/>
      <c r="BE1975" s="24"/>
      <c r="BF1975" s="26" t="s">
        <v>10776</v>
      </c>
      <c r="BG1975" s="26" t="s">
        <v>10777</v>
      </c>
      <c r="BH1975" s="26" t="s">
        <v>10778</v>
      </c>
      <c r="BI1975" s="26" t="s">
        <v>2350</v>
      </c>
      <c r="BJ1975" s="26" t="s">
        <v>10779</v>
      </c>
      <c r="BK1975" s="26" t="s">
        <v>2350</v>
      </c>
      <c r="BL1975" s="24"/>
      <c r="BM1975" s="24"/>
      <c r="BN1975" s="24"/>
      <c r="BO1975" s="24"/>
      <c r="BP1975" s="24"/>
      <c r="BQ1975" s="24"/>
      <c r="BR1975" s="26">
        <v>1</v>
      </c>
      <c r="BS1975" s="26">
        <v>2</v>
      </c>
      <c r="BT1975" s="26">
        <v>1</v>
      </c>
      <c r="BU1975" s="26">
        <v>2</v>
      </c>
      <c r="BV1975" s="26">
        <v>1</v>
      </c>
      <c r="BW1975" s="26">
        <v>1</v>
      </c>
      <c r="BX1975" s="26">
        <v>1</v>
      </c>
      <c r="BY1975" s="26">
        <v>2</v>
      </c>
      <c r="BZ1975" s="24"/>
      <c r="CA1975" s="24"/>
      <c r="CB1975" s="24"/>
      <c r="CC1975" s="24"/>
      <c r="CD1975" s="24"/>
      <c r="CE1975" s="24"/>
      <c r="CF1975" s="24"/>
      <c r="CG1975" s="24"/>
      <c r="CH1975" s="24"/>
      <c r="CI1975" s="24"/>
      <c r="CJ1975" s="24"/>
      <c r="CK1975" s="24"/>
      <c r="CL1975" s="24"/>
      <c r="CM1975" s="24"/>
      <c r="CN1975" s="24"/>
      <c r="CO1975" s="24"/>
      <c r="CP1975" s="24"/>
      <c r="CQ1975" s="24"/>
      <c r="CR1975" s="24"/>
      <c r="CS1975" s="24"/>
      <c r="CT1975" s="24"/>
      <c r="CU1975" s="24"/>
      <c r="CV1975" s="24"/>
      <c r="CW1975" s="24"/>
      <c r="CX1975" s="24"/>
      <c r="CY1975" s="24"/>
      <c r="CZ1975" s="24"/>
      <c r="DA1975" s="24"/>
      <c r="DB1975" s="24"/>
      <c r="DC1975" s="24"/>
      <c r="DD1975" s="24"/>
      <c r="DE1975" s="24"/>
      <c r="DF1975" s="26" t="s">
        <v>139</v>
      </c>
      <c r="DG1975" s="26" t="s">
        <v>120</v>
      </c>
      <c r="DH1975" s="26" t="s">
        <v>120</v>
      </c>
      <c r="DI1975" s="26" t="s">
        <v>139</v>
      </c>
      <c r="DJ1975" s="26" t="s">
        <v>120</v>
      </c>
      <c r="DK1975" s="26" t="s">
        <v>139</v>
      </c>
      <c r="DL1975" s="26" t="s">
        <v>139</v>
      </c>
      <c r="DM1975" s="26" t="s">
        <v>139</v>
      </c>
      <c r="DN1975" s="26" t="s">
        <v>139</v>
      </c>
      <c r="DO1975" s="26" t="s">
        <v>139</v>
      </c>
    </row>
    <row r="1976" spans="1:119" ht="20.100000000000001" customHeight="1" x14ac:dyDescent="0.25">
      <c r="A1976" s="29" t="str">
        <f t="shared" si="420"/>
        <v>Nehemiah AIDS Relief Project6</v>
      </c>
      <c r="B1976" s="29" t="str">
        <f t="shared" si="421"/>
        <v>Nehemiah AIDS Relief Project</v>
      </c>
      <c r="C1976" s="29">
        <f t="shared" si="422"/>
        <v>6</v>
      </c>
      <c r="D1976" s="30" t="str">
        <f t="shared" si="423"/>
        <v>Africa and the Middle East</v>
      </c>
      <c r="E1976" s="30" t="str">
        <f t="shared" si="424"/>
        <v>Zimbabwe</v>
      </c>
      <c r="F1976" s="31">
        <f t="shared" si="425"/>
        <v>3</v>
      </c>
      <c r="G1976" s="31">
        <f t="shared" si="426"/>
        <v>3</v>
      </c>
      <c r="H1976" s="31">
        <f t="shared" si="427"/>
        <v>1</v>
      </c>
      <c r="I1976" s="31">
        <f t="shared" si="428"/>
        <v>2</v>
      </c>
      <c r="J1976" s="31">
        <f t="shared" si="429"/>
        <v>1</v>
      </c>
      <c r="K1976" s="31">
        <f t="shared" si="430"/>
        <v>3</v>
      </c>
      <c r="L1976" s="31">
        <f t="shared" si="431"/>
        <v>3</v>
      </c>
      <c r="M1976" s="31">
        <f t="shared" si="432"/>
        <v>1</v>
      </c>
      <c r="N1976" s="31">
        <f t="shared" si="433"/>
        <v>2.1</v>
      </c>
      <c r="O1976" s="26" t="s">
        <v>10780</v>
      </c>
      <c r="P1976" s="26" t="s">
        <v>108</v>
      </c>
      <c r="Q1976" s="27">
        <v>40672</v>
      </c>
      <c r="R1976" s="26" t="s">
        <v>109</v>
      </c>
      <c r="S1976" s="26" t="s">
        <v>409</v>
      </c>
      <c r="T1976" s="26" t="s">
        <v>333</v>
      </c>
      <c r="U1976" s="26" t="s">
        <v>112</v>
      </c>
      <c r="V1976" s="26" t="s">
        <v>169</v>
      </c>
      <c r="W1976" s="26" t="s">
        <v>10781</v>
      </c>
      <c r="X1976" s="24"/>
      <c r="Y1976" s="26" t="s">
        <v>10782</v>
      </c>
      <c r="Z1976" s="24"/>
      <c r="AA1976" s="24"/>
      <c r="AB1976" s="26" t="s">
        <v>117</v>
      </c>
      <c r="AC1976" s="28">
        <v>16000</v>
      </c>
      <c r="AD1976" s="24"/>
      <c r="AE1976" s="24"/>
      <c r="AF1976" s="26" t="s">
        <v>139</v>
      </c>
      <c r="AG1976" s="26" t="s">
        <v>2153</v>
      </c>
      <c r="AH1976" s="26" t="s">
        <v>250</v>
      </c>
      <c r="AI1976" s="28">
        <v>16000</v>
      </c>
      <c r="AJ1976" s="24"/>
      <c r="AK1976" s="26" t="s">
        <v>10783</v>
      </c>
      <c r="AL1976" s="26" t="s">
        <v>10784</v>
      </c>
      <c r="AM1976" s="26" t="s">
        <v>10785</v>
      </c>
      <c r="AN1976" s="26" t="s">
        <v>10786</v>
      </c>
      <c r="AO1976" s="26" t="s">
        <v>10787</v>
      </c>
      <c r="AP1976" s="24"/>
      <c r="AQ1976" s="24"/>
      <c r="AR1976" s="24"/>
      <c r="AS1976" s="26" t="s">
        <v>10788</v>
      </c>
      <c r="AT1976" s="26" t="s">
        <v>10789</v>
      </c>
      <c r="AU1976" s="24"/>
      <c r="AV1976" s="24"/>
      <c r="AW1976" s="28">
        <v>38000</v>
      </c>
      <c r="AX1976" s="26">
        <v>100</v>
      </c>
      <c r="AY1976" s="28">
        <v>40</v>
      </c>
      <c r="AZ1976" s="28">
        <v>30</v>
      </c>
      <c r="BA1976" s="26">
        <v>0</v>
      </c>
      <c r="BB1976" s="26" t="s">
        <v>148</v>
      </c>
      <c r="BC1976" s="24"/>
      <c r="BD1976" s="24"/>
      <c r="BE1976" s="24"/>
      <c r="BF1976" s="26" t="s">
        <v>9627</v>
      </c>
      <c r="BG1976" s="26" t="s">
        <v>191</v>
      </c>
      <c r="BH1976" s="26" t="s">
        <v>620</v>
      </c>
      <c r="BI1976" s="26" t="s">
        <v>191</v>
      </c>
      <c r="BJ1976" s="26" t="s">
        <v>10790</v>
      </c>
      <c r="BK1976" s="26" t="s">
        <v>395</v>
      </c>
      <c r="BL1976" s="24"/>
      <c r="BM1976" s="24"/>
      <c r="BN1976" s="24"/>
      <c r="BO1976" s="24"/>
      <c r="BP1976" s="24"/>
      <c r="BQ1976" s="24"/>
      <c r="BR1976" s="26">
        <v>3</v>
      </c>
      <c r="BS1976" s="26">
        <v>3</v>
      </c>
      <c r="BT1976" s="26">
        <v>1</v>
      </c>
      <c r="BU1976" s="26">
        <v>2</v>
      </c>
      <c r="BV1976" s="26">
        <v>1</v>
      </c>
      <c r="BW1976" s="26">
        <v>3</v>
      </c>
      <c r="BX1976" s="26">
        <v>3</v>
      </c>
      <c r="BY1976" s="26">
        <v>1</v>
      </c>
      <c r="BZ1976" s="24"/>
      <c r="CA1976" s="24"/>
      <c r="CB1976" s="24"/>
      <c r="CC1976" s="24"/>
      <c r="CD1976" s="24"/>
      <c r="CE1976" s="24"/>
      <c r="CF1976" s="24"/>
      <c r="CG1976" s="24"/>
      <c r="CH1976" s="24"/>
      <c r="CI1976" s="24"/>
      <c r="CJ1976" s="24"/>
      <c r="CK1976" s="24"/>
      <c r="CL1976" s="24"/>
      <c r="CM1976" s="24"/>
      <c r="CN1976" s="24"/>
      <c r="CO1976" s="24"/>
      <c r="CP1976" s="24"/>
      <c r="CQ1976" s="24"/>
      <c r="CR1976" s="24"/>
      <c r="CS1976" s="24"/>
      <c r="CT1976" s="24"/>
      <c r="CU1976" s="24"/>
      <c r="CV1976" s="24"/>
      <c r="CW1976" s="24"/>
      <c r="CX1976" s="24"/>
      <c r="CY1976" s="24"/>
      <c r="CZ1976" s="24"/>
      <c r="DA1976" s="24"/>
      <c r="DB1976" s="24"/>
      <c r="DC1976" s="24"/>
      <c r="DD1976" s="24"/>
      <c r="DE1976" s="24"/>
      <c r="DF1976" s="26" t="s">
        <v>139</v>
      </c>
      <c r="DG1976" s="26" t="s">
        <v>139</v>
      </c>
      <c r="DH1976" s="26" t="s">
        <v>139</v>
      </c>
      <c r="DI1976" s="26" t="s">
        <v>139</v>
      </c>
      <c r="DJ1976" s="26" t="s">
        <v>139</v>
      </c>
      <c r="DK1976" s="26" t="s">
        <v>139</v>
      </c>
      <c r="DL1976" s="26" t="s">
        <v>139</v>
      </c>
      <c r="DM1976" s="26" t="s">
        <v>139</v>
      </c>
      <c r="DN1976" s="26" t="s">
        <v>139</v>
      </c>
      <c r="DO1976" s="26" t="s">
        <v>139</v>
      </c>
    </row>
    <row r="1977" spans="1:119" ht="20.100000000000001" customHeight="1" x14ac:dyDescent="0.25">
      <c r="A1977" s="29" t="str">
        <f t="shared" si="420"/>
        <v>Nehemiah AIDS Relief Project5</v>
      </c>
      <c r="B1977" s="29" t="str">
        <f t="shared" si="421"/>
        <v>Nehemiah AIDS Relief Project</v>
      </c>
      <c r="C1977" s="29">
        <f t="shared" si="422"/>
        <v>5</v>
      </c>
      <c r="D1977" s="30" t="str">
        <f t="shared" si="423"/>
        <v>Africa and the Middle East</v>
      </c>
      <c r="E1977" s="30" t="str">
        <f t="shared" si="424"/>
        <v>Zimbabwe</v>
      </c>
      <c r="F1977" s="31">
        <f t="shared" si="425"/>
        <v>4</v>
      </c>
      <c r="G1977" s="31">
        <f t="shared" si="426"/>
        <v>2</v>
      </c>
      <c r="H1977" s="31">
        <f t="shared" si="427"/>
        <v>3</v>
      </c>
      <c r="I1977" s="31">
        <f t="shared" si="428"/>
        <v>3</v>
      </c>
      <c r="J1977" s="31">
        <f t="shared" si="429"/>
        <v>3</v>
      </c>
      <c r="K1977" s="31">
        <f t="shared" si="430"/>
        <v>4</v>
      </c>
      <c r="L1977" s="31">
        <f t="shared" si="431"/>
        <v>4</v>
      </c>
      <c r="M1977" s="31">
        <f t="shared" si="432"/>
        <v>1</v>
      </c>
      <c r="N1977" s="31">
        <f t="shared" si="433"/>
        <v>3</v>
      </c>
      <c r="O1977" s="26" t="s">
        <v>10791</v>
      </c>
      <c r="P1977" s="26" t="s">
        <v>108</v>
      </c>
      <c r="Q1977" s="27">
        <v>40315</v>
      </c>
      <c r="R1977" s="26" t="s">
        <v>109</v>
      </c>
      <c r="S1977" s="26" t="s">
        <v>234</v>
      </c>
      <c r="T1977" s="26" t="s">
        <v>224</v>
      </c>
      <c r="U1977" s="26" t="s">
        <v>112</v>
      </c>
      <c r="V1977" s="26" t="s">
        <v>169</v>
      </c>
      <c r="W1977" s="26" t="s">
        <v>10781</v>
      </c>
      <c r="X1977" s="24"/>
      <c r="Y1977" s="26" t="s">
        <v>10782</v>
      </c>
      <c r="Z1977" s="24"/>
      <c r="AA1977" s="24"/>
      <c r="AB1977" s="26" t="s">
        <v>117</v>
      </c>
      <c r="AC1977" s="28">
        <v>16000</v>
      </c>
      <c r="AD1977" s="24"/>
      <c r="AE1977" s="24"/>
      <c r="AF1977" s="26" t="s">
        <v>139</v>
      </c>
      <c r="AG1977" s="26" t="s">
        <v>2153</v>
      </c>
      <c r="AH1977" s="26" t="s">
        <v>176</v>
      </c>
      <c r="AI1977" s="28">
        <v>16000</v>
      </c>
      <c r="AJ1977" s="24"/>
      <c r="AK1977" s="26" t="s">
        <v>10792</v>
      </c>
      <c r="AL1977" s="26" t="s">
        <v>10793</v>
      </c>
      <c r="AM1977" s="26" t="s">
        <v>10794</v>
      </c>
      <c r="AN1977" s="26" t="s">
        <v>10795</v>
      </c>
      <c r="AO1977" s="24"/>
      <c r="AP1977" s="24"/>
      <c r="AQ1977" s="24"/>
      <c r="AR1977" s="24"/>
      <c r="AS1977" s="26" t="s">
        <v>10796</v>
      </c>
      <c r="AT1977" s="26" t="s">
        <v>10797</v>
      </c>
      <c r="AU1977" s="24"/>
      <c r="AV1977" s="24"/>
      <c r="AW1977" s="28">
        <v>26984</v>
      </c>
      <c r="AX1977" s="26">
        <v>43</v>
      </c>
      <c r="AY1977" s="28">
        <v>50</v>
      </c>
      <c r="AZ1977" s="28">
        <v>33</v>
      </c>
      <c r="BA1977" s="26">
        <v>0</v>
      </c>
      <c r="BB1977" s="26" t="s">
        <v>241</v>
      </c>
      <c r="BC1977" s="24"/>
      <c r="BD1977" s="24"/>
      <c r="BE1977" s="24"/>
      <c r="BF1977" s="24"/>
      <c r="BG1977" s="24"/>
      <c r="BH1977" s="24"/>
      <c r="BI1977" s="24"/>
      <c r="BJ1977" s="24"/>
      <c r="BK1977" s="24"/>
      <c r="BL1977" s="24"/>
      <c r="BM1977" s="24"/>
      <c r="BN1977" s="24"/>
      <c r="BO1977" s="24"/>
      <c r="BP1977" s="24"/>
      <c r="BQ1977" s="24"/>
      <c r="BR1977" s="26">
        <v>4</v>
      </c>
      <c r="BS1977" s="26">
        <v>2</v>
      </c>
      <c r="BT1977" s="26">
        <v>3</v>
      </c>
      <c r="BU1977" s="26">
        <v>3</v>
      </c>
      <c r="BV1977" s="26">
        <v>3</v>
      </c>
      <c r="BW1977" s="26">
        <v>4</v>
      </c>
      <c r="BX1977" s="26">
        <v>4</v>
      </c>
      <c r="BY1977" s="26">
        <v>1</v>
      </c>
      <c r="BZ1977" s="24"/>
      <c r="CA1977" s="24"/>
      <c r="CB1977" s="24"/>
      <c r="CC1977" s="24"/>
      <c r="CD1977" s="24"/>
      <c r="CE1977" s="24"/>
      <c r="CF1977" s="24"/>
      <c r="CG1977" s="24"/>
      <c r="CH1977" s="24"/>
      <c r="CI1977" s="24"/>
      <c r="CJ1977" s="24"/>
      <c r="CK1977" s="24"/>
      <c r="CL1977" s="24"/>
      <c r="CM1977" s="24"/>
      <c r="CN1977" s="24"/>
      <c r="CO1977" s="24"/>
      <c r="CP1977" s="24"/>
      <c r="CQ1977" s="24"/>
      <c r="CR1977" s="24"/>
      <c r="CS1977" s="24"/>
      <c r="CT1977" s="24"/>
      <c r="CU1977" s="24"/>
      <c r="CV1977" s="24"/>
      <c r="CW1977" s="24"/>
      <c r="CX1977" s="24"/>
      <c r="CY1977" s="24"/>
      <c r="CZ1977" s="24"/>
      <c r="DA1977" s="24"/>
      <c r="DB1977" s="24"/>
      <c r="DC1977" s="24"/>
      <c r="DD1977" s="24"/>
      <c r="DE1977" s="24"/>
      <c r="DF1977" s="26" t="s">
        <v>139</v>
      </c>
      <c r="DG1977" s="26" t="s">
        <v>139</v>
      </c>
      <c r="DH1977" s="26" t="s">
        <v>139</v>
      </c>
      <c r="DI1977" s="26" t="s">
        <v>139</v>
      </c>
      <c r="DJ1977" s="26" t="s">
        <v>139</v>
      </c>
      <c r="DK1977" s="26" t="s">
        <v>139</v>
      </c>
      <c r="DL1977" s="26" t="s">
        <v>139</v>
      </c>
      <c r="DM1977" s="26" t="s">
        <v>139</v>
      </c>
      <c r="DN1977" s="26" t="s">
        <v>139</v>
      </c>
      <c r="DO1977" s="26" t="s">
        <v>139</v>
      </c>
    </row>
    <row r="1978" spans="1:119" ht="20.100000000000001" customHeight="1" x14ac:dyDescent="0.25">
      <c r="A1978" s="29" t="str">
        <f t="shared" si="420"/>
        <v>Neng Guan Performing Arts Training Center4</v>
      </c>
      <c r="B1978" s="29" t="str">
        <f t="shared" si="421"/>
        <v>Neng Guan Performing Arts Training Center</v>
      </c>
      <c r="C1978" s="29">
        <f t="shared" si="422"/>
        <v>4</v>
      </c>
      <c r="D1978" s="30" t="str">
        <f t="shared" si="423"/>
        <v>East and Southeast Asia</v>
      </c>
      <c r="E1978" s="30" t="str">
        <f t="shared" si="424"/>
        <v>China</v>
      </c>
      <c r="F1978" s="31">
        <f t="shared" si="425"/>
        <v>2</v>
      </c>
      <c r="G1978" s="31">
        <f t="shared" si="426"/>
        <v>2</v>
      </c>
      <c r="H1978" s="31">
        <f t="shared" si="427"/>
        <v>1</v>
      </c>
      <c r="I1978" s="31">
        <f t="shared" si="428"/>
        <v>2</v>
      </c>
      <c r="J1978" s="31">
        <f t="shared" si="429"/>
        <v>2</v>
      </c>
      <c r="K1978" s="31">
        <f t="shared" si="430"/>
        <v>2</v>
      </c>
      <c r="L1978" s="31">
        <f t="shared" si="431"/>
        <v>2</v>
      </c>
      <c r="M1978" s="31">
        <f t="shared" si="432"/>
        <v>2</v>
      </c>
      <c r="N1978" s="31">
        <f t="shared" si="433"/>
        <v>1.9</v>
      </c>
      <c r="O1978" s="26" t="s">
        <v>10798</v>
      </c>
      <c r="P1978" s="26" t="s">
        <v>108</v>
      </c>
      <c r="Q1978" s="27">
        <v>40312</v>
      </c>
      <c r="R1978" s="26" t="s">
        <v>109</v>
      </c>
      <c r="S1978" s="26" t="s">
        <v>234</v>
      </c>
      <c r="T1978" s="26" t="s">
        <v>224</v>
      </c>
      <c r="U1978" s="26" t="s">
        <v>833</v>
      </c>
      <c r="V1978" s="26" t="s">
        <v>469</v>
      </c>
      <c r="W1978" s="26" t="s">
        <v>2920</v>
      </c>
      <c r="X1978" s="24"/>
      <c r="Y1978" s="26" t="s">
        <v>10799</v>
      </c>
      <c r="Z1978" s="24"/>
      <c r="AA1978" s="24"/>
      <c r="AB1978" s="26" t="s">
        <v>117</v>
      </c>
      <c r="AC1978" s="28">
        <v>8500</v>
      </c>
      <c r="AD1978" s="24"/>
      <c r="AE1978" s="24"/>
      <c r="AF1978" s="26" t="s">
        <v>139</v>
      </c>
      <c r="AG1978" s="26" t="s">
        <v>846</v>
      </c>
      <c r="AH1978" s="26" t="s">
        <v>185</v>
      </c>
      <c r="AI1978" s="28">
        <v>8500</v>
      </c>
      <c r="AJ1978" s="24"/>
      <c r="AK1978" s="26" t="s">
        <v>10800</v>
      </c>
      <c r="AL1978" s="26" t="s">
        <v>10801</v>
      </c>
      <c r="AM1978" s="26" t="s">
        <v>10802</v>
      </c>
      <c r="AN1978" s="26" t="s">
        <v>10803</v>
      </c>
      <c r="AO1978" s="24"/>
      <c r="AP1978" s="24"/>
      <c r="AQ1978" s="24"/>
      <c r="AR1978" s="24"/>
      <c r="AS1978" s="26" t="s">
        <v>10804</v>
      </c>
      <c r="AT1978" s="26" t="s">
        <v>10804</v>
      </c>
      <c r="AU1978" s="26" t="s">
        <v>10805</v>
      </c>
      <c r="AV1978" s="24"/>
      <c r="AW1978" s="28">
        <v>22800</v>
      </c>
      <c r="AX1978" s="26">
        <v>300</v>
      </c>
      <c r="AY1978" s="28">
        <v>300</v>
      </c>
      <c r="AZ1978" s="28">
        <v>200</v>
      </c>
      <c r="BA1978" s="26">
        <v>0</v>
      </c>
      <c r="BB1978" s="26" t="s">
        <v>241</v>
      </c>
      <c r="BC1978" s="24"/>
      <c r="BD1978" s="24"/>
      <c r="BE1978" s="24"/>
      <c r="BF1978" s="24"/>
      <c r="BG1978" s="24"/>
      <c r="BH1978" s="24"/>
      <c r="BI1978" s="24"/>
      <c r="BJ1978" s="24"/>
      <c r="BK1978" s="24"/>
      <c r="BL1978" s="24"/>
      <c r="BM1978" s="24"/>
      <c r="BN1978" s="24"/>
      <c r="BO1978" s="24"/>
      <c r="BP1978" s="24"/>
      <c r="BQ1978" s="24"/>
      <c r="BR1978" s="26">
        <v>2</v>
      </c>
      <c r="BS1978" s="26">
        <v>2</v>
      </c>
      <c r="BT1978" s="26">
        <v>1</v>
      </c>
      <c r="BU1978" s="26">
        <v>2</v>
      </c>
      <c r="BV1978" s="26">
        <v>2</v>
      </c>
      <c r="BW1978" s="26">
        <v>2</v>
      </c>
      <c r="BX1978" s="26">
        <v>2</v>
      </c>
      <c r="BY1978" s="26">
        <v>2</v>
      </c>
      <c r="BZ1978" s="24"/>
      <c r="CA1978" s="24"/>
      <c r="CB1978" s="24"/>
      <c r="CC1978" s="24"/>
      <c r="CD1978" s="24"/>
      <c r="CE1978" s="24"/>
      <c r="CF1978" s="24"/>
      <c r="CG1978" s="24"/>
      <c r="CH1978" s="24"/>
      <c r="CI1978" s="24"/>
      <c r="CJ1978" s="24"/>
      <c r="CK1978" s="24"/>
      <c r="CL1978" s="24"/>
      <c r="CM1978" s="24"/>
      <c r="CN1978" s="24"/>
      <c r="CO1978" s="24"/>
      <c r="CP1978" s="24"/>
      <c r="CQ1978" s="24"/>
      <c r="CR1978" s="24"/>
      <c r="CS1978" s="24"/>
      <c r="CT1978" s="24"/>
      <c r="CU1978" s="24"/>
      <c r="CV1978" s="24"/>
      <c r="CW1978" s="24"/>
      <c r="CX1978" s="24"/>
      <c r="CY1978" s="24"/>
      <c r="CZ1978" s="24"/>
      <c r="DA1978" s="24"/>
      <c r="DB1978" s="24"/>
      <c r="DC1978" s="24"/>
      <c r="DD1978" s="24"/>
      <c r="DE1978" s="24"/>
      <c r="DF1978" s="26" t="s">
        <v>139</v>
      </c>
      <c r="DG1978" s="26" t="s">
        <v>139</v>
      </c>
      <c r="DH1978" s="26" t="s">
        <v>139</v>
      </c>
      <c r="DI1978" s="26" t="s">
        <v>139</v>
      </c>
      <c r="DJ1978" s="26" t="s">
        <v>139</v>
      </c>
      <c r="DK1978" s="26" t="s">
        <v>139</v>
      </c>
      <c r="DL1978" s="26" t="s">
        <v>139</v>
      </c>
      <c r="DM1978" s="26" t="s">
        <v>139</v>
      </c>
      <c r="DN1978" s="26" t="s">
        <v>139</v>
      </c>
      <c r="DO1978" s="26" t="s">
        <v>139</v>
      </c>
    </row>
    <row r="1979" spans="1:119" ht="20.100000000000001" customHeight="1" x14ac:dyDescent="0.25">
      <c r="A1979" s="29" t="str">
        <f t="shared" si="420"/>
        <v>Never Again Rwanda6</v>
      </c>
      <c r="B1979" s="29" t="str">
        <f t="shared" si="421"/>
        <v>Never Again Rwanda</v>
      </c>
      <c r="C1979" s="29">
        <f t="shared" si="422"/>
        <v>6</v>
      </c>
      <c r="D1979" s="30" t="str">
        <f t="shared" si="423"/>
        <v>Africa and the Middle East</v>
      </c>
      <c r="E1979" s="30" t="str">
        <f t="shared" si="424"/>
        <v>Kigali, Rwanda</v>
      </c>
      <c r="F1979" s="31">
        <f t="shared" si="425"/>
        <v>0</v>
      </c>
      <c r="G1979" s="31">
        <f t="shared" si="426"/>
        <v>0</v>
      </c>
      <c r="H1979" s="31">
        <f t="shared" si="427"/>
        <v>0</v>
      </c>
      <c r="I1979" s="31">
        <f t="shared" si="428"/>
        <v>0</v>
      </c>
      <c r="J1979" s="31">
        <f t="shared" si="429"/>
        <v>0</v>
      </c>
      <c r="K1979" s="31">
        <f t="shared" si="430"/>
        <v>0</v>
      </c>
      <c r="L1979" s="31">
        <f t="shared" si="431"/>
        <v>0</v>
      </c>
      <c r="M1979" s="31">
        <f t="shared" si="432"/>
        <v>0</v>
      </c>
      <c r="N1979" s="31">
        <f t="shared" si="433"/>
        <v>0</v>
      </c>
      <c r="O1979" s="26" t="s">
        <v>10806</v>
      </c>
      <c r="P1979" s="26" t="s">
        <v>108</v>
      </c>
      <c r="Q1979" s="27">
        <v>41682</v>
      </c>
      <c r="R1979" s="24"/>
      <c r="S1979" s="24"/>
      <c r="T1979" s="26" t="s">
        <v>194</v>
      </c>
      <c r="U1979" s="24"/>
      <c r="V1979" s="26" t="s">
        <v>169</v>
      </c>
      <c r="W1979" s="26" t="s">
        <v>834</v>
      </c>
      <c r="X1979" s="26" t="s">
        <v>3771</v>
      </c>
      <c r="Y1979" s="26" t="s">
        <v>10807</v>
      </c>
      <c r="Z1979" s="24"/>
      <c r="AA1979" s="24"/>
      <c r="AB1979" s="26" t="s">
        <v>228</v>
      </c>
      <c r="AC1979" s="28">
        <v>35000</v>
      </c>
      <c r="AD1979" s="26" t="s">
        <v>10808</v>
      </c>
      <c r="AE1979" s="26" t="s">
        <v>10809</v>
      </c>
      <c r="AF1979" s="26" t="s">
        <v>139</v>
      </c>
      <c r="AG1979" s="26" t="s">
        <v>528</v>
      </c>
      <c r="AH1979" s="26" t="s">
        <v>250</v>
      </c>
      <c r="AI1979" s="28">
        <v>35000</v>
      </c>
      <c r="AJ1979" s="24"/>
      <c r="AK1979" s="24"/>
      <c r="AL1979" s="24"/>
      <c r="AM1979" s="26" t="s">
        <v>10810</v>
      </c>
      <c r="AN1979" s="26" t="s">
        <v>10811</v>
      </c>
      <c r="AO1979" s="24"/>
      <c r="AP1979" s="24"/>
      <c r="AQ1979" s="24"/>
      <c r="AR1979" s="24"/>
      <c r="AS1979" s="24"/>
      <c r="AT1979" s="24"/>
      <c r="AU1979" s="24"/>
      <c r="AV1979" s="24"/>
      <c r="AW1979" s="28">
        <v>410600</v>
      </c>
      <c r="AX1979" s="26">
        <v>4961</v>
      </c>
      <c r="AY1979" s="28">
        <v>0</v>
      </c>
      <c r="AZ1979" s="28">
        <v>0</v>
      </c>
      <c r="BA1979" s="26">
        <v>0</v>
      </c>
      <c r="BB1979" s="24"/>
      <c r="BC1979" s="26" t="s">
        <v>10812</v>
      </c>
      <c r="BD1979" s="24"/>
      <c r="BE1979" s="24"/>
      <c r="BF1979" s="24"/>
      <c r="BG1979" s="24"/>
      <c r="BH1979" s="24"/>
      <c r="BI1979" s="24"/>
      <c r="BJ1979" s="24"/>
      <c r="BK1979" s="24"/>
      <c r="BL1979" s="24"/>
      <c r="BM1979" s="24"/>
      <c r="BN1979" s="24"/>
      <c r="BO1979" s="24"/>
      <c r="BP1979" s="24"/>
      <c r="BQ1979" s="24"/>
      <c r="BR1979" s="26">
        <v>0</v>
      </c>
      <c r="BS1979" s="26">
        <v>0</v>
      </c>
      <c r="BT1979" s="26">
        <v>0</v>
      </c>
      <c r="BU1979" s="26">
        <v>0</v>
      </c>
      <c r="BV1979" s="26">
        <v>0</v>
      </c>
      <c r="BW1979" s="26">
        <v>0</v>
      </c>
      <c r="BX1979" s="26">
        <v>0</v>
      </c>
      <c r="BY1979" s="26">
        <v>0</v>
      </c>
      <c r="BZ1979" s="24"/>
      <c r="CA1979" s="24"/>
      <c r="CB1979" s="24"/>
      <c r="CC1979" s="24"/>
      <c r="CD1979" s="24"/>
      <c r="CE1979" s="24"/>
      <c r="CF1979" s="24"/>
      <c r="CG1979" s="24"/>
      <c r="CH1979" s="24"/>
      <c r="CI1979" s="24"/>
      <c r="CJ1979" s="24"/>
      <c r="CK1979" s="24"/>
      <c r="CL1979" s="24"/>
      <c r="CM1979" s="24"/>
      <c r="CN1979" s="24"/>
      <c r="CO1979" s="24"/>
      <c r="CP1979" s="24"/>
      <c r="CQ1979" s="24"/>
      <c r="CR1979" s="24"/>
      <c r="CS1979" s="24"/>
      <c r="CT1979" s="24"/>
      <c r="CU1979" s="24"/>
      <c r="CV1979" s="24"/>
      <c r="CW1979" s="24"/>
      <c r="CX1979" s="24"/>
      <c r="CY1979" s="24"/>
      <c r="CZ1979" s="24"/>
      <c r="DA1979" s="24"/>
      <c r="DB1979" s="24"/>
      <c r="DC1979" s="24"/>
      <c r="DD1979" s="24"/>
      <c r="DE1979" s="24"/>
      <c r="DF1979" s="26" t="s">
        <v>139</v>
      </c>
      <c r="DG1979" s="26" t="s">
        <v>139</v>
      </c>
      <c r="DH1979" s="26" t="s">
        <v>139</v>
      </c>
      <c r="DI1979" s="26" t="s">
        <v>139</v>
      </c>
      <c r="DJ1979" s="26" t="s">
        <v>139</v>
      </c>
      <c r="DK1979" s="26" t="s">
        <v>139</v>
      </c>
      <c r="DL1979" s="26" t="s">
        <v>139</v>
      </c>
      <c r="DM1979" s="26" t="s">
        <v>139</v>
      </c>
      <c r="DN1979" s="26" t="s">
        <v>139</v>
      </c>
      <c r="DO1979" s="26" t="s">
        <v>139</v>
      </c>
    </row>
    <row r="1980" spans="1:119" ht="20.100000000000001" customHeight="1" x14ac:dyDescent="0.25">
      <c r="A1980" s="29" t="str">
        <f t="shared" si="420"/>
        <v>Never Again Rwanda6</v>
      </c>
      <c r="B1980" s="29" t="str">
        <f t="shared" si="421"/>
        <v>Never Again Rwanda</v>
      </c>
      <c r="C1980" s="29">
        <f t="shared" si="422"/>
        <v>6</v>
      </c>
      <c r="D1980" s="30" t="str">
        <f t="shared" si="423"/>
        <v>Africa and the Middle East</v>
      </c>
      <c r="E1980" s="30" t="str">
        <f t="shared" si="424"/>
        <v>Kigali, Rwanda</v>
      </c>
      <c r="F1980" s="31">
        <f t="shared" si="425"/>
        <v>3</v>
      </c>
      <c r="G1980" s="31">
        <f t="shared" si="426"/>
        <v>3</v>
      </c>
      <c r="H1980" s="31">
        <f t="shared" si="427"/>
        <v>4</v>
      </c>
      <c r="I1980" s="31">
        <f t="shared" si="428"/>
        <v>4</v>
      </c>
      <c r="J1980" s="31">
        <f t="shared" si="429"/>
        <v>3</v>
      </c>
      <c r="K1980" s="31">
        <f t="shared" si="430"/>
        <v>5</v>
      </c>
      <c r="L1980" s="31">
        <f t="shared" si="431"/>
        <v>5</v>
      </c>
      <c r="M1980" s="31">
        <f t="shared" si="432"/>
        <v>5</v>
      </c>
      <c r="N1980" s="31">
        <f t="shared" si="433"/>
        <v>4</v>
      </c>
      <c r="O1980" s="26" t="s">
        <v>10813</v>
      </c>
      <c r="P1980" s="26" t="s">
        <v>108</v>
      </c>
      <c r="Q1980" s="27">
        <v>41568</v>
      </c>
      <c r="R1980" s="26" t="s">
        <v>305</v>
      </c>
      <c r="S1980" s="26" t="s">
        <v>622</v>
      </c>
      <c r="T1980" s="26" t="s">
        <v>194</v>
      </c>
      <c r="U1980" s="26" t="s">
        <v>307</v>
      </c>
      <c r="V1980" s="26" t="s">
        <v>169</v>
      </c>
      <c r="W1980" s="26" t="s">
        <v>834</v>
      </c>
      <c r="X1980" s="26" t="s">
        <v>3771</v>
      </c>
      <c r="Y1980" s="26" t="s">
        <v>10807</v>
      </c>
      <c r="Z1980" s="24"/>
      <c r="AA1980" s="24"/>
      <c r="AB1980" s="26" t="s">
        <v>117</v>
      </c>
      <c r="AC1980" s="28">
        <v>16000</v>
      </c>
      <c r="AD1980" s="26" t="s">
        <v>10808</v>
      </c>
      <c r="AE1980" s="26" t="s">
        <v>10809</v>
      </c>
      <c r="AF1980" s="26" t="s">
        <v>139</v>
      </c>
      <c r="AG1980" s="26" t="s">
        <v>528</v>
      </c>
      <c r="AH1980" s="26" t="s">
        <v>250</v>
      </c>
      <c r="AI1980" s="28">
        <v>16000</v>
      </c>
      <c r="AJ1980" s="26" t="s">
        <v>10814</v>
      </c>
      <c r="AK1980" s="26" t="s">
        <v>10815</v>
      </c>
      <c r="AL1980" s="26" t="s">
        <v>10816</v>
      </c>
      <c r="AM1980" s="24"/>
      <c r="AN1980" s="24"/>
      <c r="AO1980" s="24"/>
      <c r="AP1980" s="24"/>
      <c r="AQ1980" s="24"/>
      <c r="AR1980" s="26" t="s">
        <v>10817</v>
      </c>
      <c r="AS1980" s="24"/>
      <c r="AT1980" s="24"/>
      <c r="AU1980" s="24"/>
      <c r="AV1980" s="24"/>
      <c r="AW1980" s="28">
        <v>410600</v>
      </c>
      <c r="AX1980" s="26">
        <v>4961</v>
      </c>
      <c r="AY1980" s="28">
        <v>30</v>
      </c>
      <c r="AZ1980" s="28">
        <v>15</v>
      </c>
      <c r="BA1980" s="26">
        <v>0</v>
      </c>
      <c r="BB1980" s="26" t="s">
        <v>241</v>
      </c>
      <c r="BC1980" s="26" t="s">
        <v>10812</v>
      </c>
      <c r="BD1980" s="26" t="s">
        <v>125</v>
      </c>
      <c r="BE1980" s="24"/>
      <c r="BF1980" s="26" t="s">
        <v>10818</v>
      </c>
      <c r="BG1980" s="26" t="s">
        <v>449</v>
      </c>
      <c r="BH1980" s="26" t="s">
        <v>10819</v>
      </c>
      <c r="BI1980" s="26" t="s">
        <v>191</v>
      </c>
      <c r="BJ1980" s="26" t="s">
        <v>10820</v>
      </c>
      <c r="BK1980" s="26" t="s">
        <v>395</v>
      </c>
      <c r="BL1980" s="26" t="s">
        <v>10821</v>
      </c>
      <c r="BM1980" s="26" t="s">
        <v>834</v>
      </c>
      <c r="BN1980" s="26" t="s">
        <v>10822</v>
      </c>
      <c r="BO1980" s="26" t="s">
        <v>591</v>
      </c>
      <c r="BP1980" s="24"/>
      <c r="BQ1980" s="24"/>
      <c r="BR1980" s="26">
        <v>3</v>
      </c>
      <c r="BS1980" s="26">
        <v>3</v>
      </c>
      <c r="BT1980" s="26">
        <v>4</v>
      </c>
      <c r="BU1980" s="26">
        <v>4</v>
      </c>
      <c r="BV1980" s="26">
        <v>3</v>
      </c>
      <c r="BW1980" s="26">
        <v>5</v>
      </c>
      <c r="BX1980" s="26">
        <v>5</v>
      </c>
      <c r="BY1980" s="26">
        <v>5</v>
      </c>
      <c r="BZ1980" s="24"/>
      <c r="CA1980" s="24"/>
      <c r="CB1980" s="24"/>
      <c r="CC1980" s="24"/>
      <c r="CD1980" s="24"/>
      <c r="CE1980" s="24"/>
      <c r="CF1980" s="24"/>
      <c r="CG1980" s="24"/>
      <c r="CH1980" s="24"/>
      <c r="CI1980" s="24"/>
      <c r="CJ1980" s="24"/>
      <c r="CK1980" s="24"/>
      <c r="CL1980" s="24"/>
      <c r="CM1980" s="24"/>
      <c r="CN1980" s="24"/>
      <c r="CO1980" s="24"/>
      <c r="CP1980" s="24"/>
      <c r="CQ1980" s="24"/>
      <c r="CR1980" s="24"/>
      <c r="CS1980" s="24"/>
      <c r="CT1980" s="24"/>
      <c r="CU1980" s="24"/>
      <c r="CV1980" s="24"/>
      <c r="CW1980" s="24"/>
      <c r="CX1980" s="24"/>
      <c r="CY1980" s="24"/>
      <c r="CZ1980" s="24"/>
      <c r="DA1980" s="24"/>
      <c r="DB1980" s="24"/>
      <c r="DC1980" s="24"/>
      <c r="DD1980" s="24"/>
      <c r="DE1980" s="24"/>
      <c r="DF1980" s="26" t="s">
        <v>139</v>
      </c>
      <c r="DG1980" s="26" t="s">
        <v>120</v>
      </c>
      <c r="DH1980" s="26" t="s">
        <v>139</v>
      </c>
      <c r="DI1980" s="26" t="s">
        <v>139</v>
      </c>
      <c r="DJ1980" s="26" t="s">
        <v>139</v>
      </c>
      <c r="DK1980" s="26" t="s">
        <v>139</v>
      </c>
      <c r="DL1980" s="26" t="s">
        <v>139</v>
      </c>
      <c r="DM1980" s="26" t="s">
        <v>139</v>
      </c>
      <c r="DN1980" s="26" t="s">
        <v>139</v>
      </c>
      <c r="DO1980" s="26" t="s">
        <v>139</v>
      </c>
    </row>
    <row r="1981" spans="1:119" ht="20.100000000000001" customHeight="1" x14ac:dyDescent="0.25">
      <c r="A1981" s="29" t="str">
        <f t="shared" si="420"/>
        <v>Never Again Rwanda5</v>
      </c>
      <c r="B1981" s="29" t="str">
        <f t="shared" si="421"/>
        <v>Never Again Rwanda</v>
      </c>
      <c r="C1981" s="29">
        <f t="shared" si="422"/>
        <v>5</v>
      </c>
      <c r="D1981" s="30" t="str">
        <f t="shared" si="423"/>
        <v>Africa and the Middle East</v>
      </c>
      <c r="E1981" s="30" t="str">
        <f t="shared" si="424"/>
        <v>Kigali, Rwanda</v>
      </c>
      <c r="F1981" s="31">
        <f t="shared" si="425"/>
        <v>3</v>
      </c>
      <c r="G1981" s="31">
        <f t="shared" si="426"/>
        <v>3</v>
      </c>
      <c r="H1981" s="31">
        <f t="shared" si="427"/>
        <v>4</v>
      </c>
      <c r="I1981" s="31">
        <f t="shared" si="428"/>
        <v>4</v>
      </c>
      <c r="J1981" s="31">
        <f t="shared" si="429"/>
        <v>3</v>
      </c>
      <c r="K1981" s="31">
        <f t="shared" si="430"/>
        <v>5</v>
      </c>
      <c r="L1981" s="31">
        <f t="shared" si="431"/>
        <v>4</v>
      </c>
      <c r="M1981" s="31">
        <f t="shared" si="432"/>
        <v>5</v>
      </c>
      <c r="N1981" s="31">
        <f t="shared" si="433"/>
        <v>3.9</v>
      </c>
      <c r="O1981" s="26" t="s">
        <v>10823</v>
      </c>
      <c r="P1981" s="26" t="s">
        <v>108</v>
      </c>
      <c r="Q1981" s="27">
        <v>41204</v>
      </c>
      <c r="R1981" s="26" t="s">
        <v>166</v>
      </c>
      <c r="S1981" s="26" t="s">
        <v>306</v>
      </c>
      <c r="T1981" s="26" t="s">
        <v>207</v>
      </c>
      <c r="U1981" s="26" t="s">
        <v>307</v>
      </c>
      <c r="V1981" s="26" t="s">
        <v>169</v>
      </c>
      <c r="W1981" s="26" t="s">
        <v>834</v>
      </c>
      <c r="X1981" s="26" t="s">
        <v>3771</v>
      </c>
      <c r="Y1981" s="26" t="s">
        <v>10807</v>
      </c>
      <c r="Z1981" s="24"/>
      <c r="AA1981" s="24"/>
      <c r="AB1981" s="26" t="s">
        <v>117</v>
      </c>
      <c r="AC1981" s="28">
        <v>15000</v>
      </c>
      <c r="AD1981" s="26" t="s">
        <v>10808</v>
      </c>
      <c r="AE1981" s="26" t="s">
        <v>10809</v>
      </c>
      <c r="AF1981" s="26" t="s">
        <v>139</v>
      </c>
      <c r="AG1981" s="26" t="s">
        <v>528</v>
      </c>
      <c r="AH1981" s="26" t="s">
        <v>176</v>
      </c>
      <c r="AI1981" s="28">
        <v>15000</v>
      </c>
      <c r="AJ1981" s="26" t="s">
        <v>10824</v>
      </c>
      <c r="AK1981" s="26" t="s">
        <v>10815</v>
      </c>
      <c r="AL1981" s="26" t="s">
        <v>10825</v>
      </c>
      <c r="AM1981" s="24"/>
      <c r="AN1981" s="24"/>
      <c r="AO1981" s="24"/>
      <c r="AP1981" s="24"/>
      <c r="AQ1981" s="26" t="s">
        <v>10826</v>
      </c>
      <c r="AR1981" s="24"/>
      <c r="AS1981" s="24"/>
      <c r="AT1981" s="24"/>
      <c r="AU1981" s="24"/>
      <c r="AV1981" s="24"/>
      <c r="AW1981" s="28">
        <v>395279</v>
      </c>
      <c r="AX1981" s="26">
        <v>1030</v>
      </c>
      <c r="AY1981" s="28">
        <v>15</v>
      </c>
      <c r="AZ1981" s="28">
        <v>10</v>
      </c>
      <c r="BA1981" s="26">
        <v>0</v>
      </c>
      <c r="BB1981" s="26" t="s">
        <v>241</v>
      </c>
      <c r="BC1981" s="26" t="s">
        <v>10812</v>
      </c>
      <c r="BD1981" s="26" t="s">
        <v>125</v>
      </c>
      <c r="BE1981" s="24"/>
      <c r="BF1981" s="26" t="s">
        <v>1753</v>
      </c>
      <c r="BG1981" s="24"/>
      <c r="BH1981" s="26" t="s">
        <v>10827</v>
      </c>
      <c r="BI1981" s="24"/>
      <c r="BJ1981" s="26" t="s">
        <v>10828</v>
      </c>
      <c r="BK1981" s="26" t="s">
        <v>591</v>
      </c>
      <c r="BL1981" s="26" t="s">
        <v>10829</v>
      </c>
      <c r="BM1981" s="26" t="s">
        <v>449</v>
      </c>
      <c r="BN1981" s="24"/>
      <c r="BO1981" s="24"/>
      <c r="BP1981" s="24"/>
      <c r="BQ1981" s="24"/>
      <c r="BR1981" s="26">
        <v>3</v>
      </c>
      <c r="BS1981" s="26">
        <v>3</v>
      </c>
      <c r="BT1981" s="26">
        <v>4</v>
      </c>
      <c r="BU1981" s="26">
        <v>4</v>
      </c>
      <c r="BV1981" s="26">
        <v>3</v>
      </c>
      <c r="BW1981" s="26">
        <v>5</v>
      </c>
      <c r="BX1981" s="26">
        <v>4</v>
      </c>
      <c r="BY1981" s="26">
        <v>5</v>
      </c>
      <c r="BZ1981" s="24"/>
      <c r="CA1981" s="24"/>
      <c r="CB1981" s="24"/>
      <c r="CC1981" s="24"/>
      <c r="CD1981" s="24"/>
      <c r="CE1981" s="24"/>
      <c r="CF1981" s="24"/>
      <c r="CG1981" s="24"/>
      <c r="CH1981" s="24"/>
      <c r="CI1981" s="24"/>
      <c r="CJ1981" s="24"/>
      <c r="CK1981" s="24"/>
      <c r="CL1981" s="24"/>
      <c r="CM1981" s="24"/>
      <c r="CN1981" s="24"/>
      <c r="CO1981" s="24"/>
      <c r="CP1981" s="24"/>
      <c r="CQ1981" s="24"/>
      <c r="CR1981" s="24"/>
      <c r="CS1981" s="24"/>
      <c r="CT1981" s="24"/>
      <c r="CU1981" s="24"/>
      <c r="CV1981" s="24"/>
      <c r="CW1981" s="24"/>
      <c r="CX1981" s="24"/>
      <c r="CY1981" s="24"/>
      <c r="CZ1981" s="24"/>
      <c r="DA1981" s="24"/>
      <c r="DB1981" s="24"/>
      <c r="DC1981" s="24"/>
      <c r="DD1981" s="24"/>
      <c r="DE1981" s="24"/>
      <c r="DF1981" s="26" t="s">
        <v>139</v>
      </c>
      <c r="DG1981" s="26" t="s">
        <v>139</v>
      </c>
      <c r="DH1981" s="26" t="s">
        <v>139</v>
      </c>
      <c r="DI1981" s="26" t="s">
        <v>139</v>
      </c>
      <c r="DJ1981" s="26" t="s">
        <v>139</v>
      </c>
      <c r="DK1981" s="26" t="s">
        <v>139</v>
      </c>
      <c r="DL1981" s="26" t="s">
        <v>139</v>
      </c>
      <c r="DM1981" s="26" t="s">
        <v>139</v>
      </c>
      <c r="DN1981" s="26" t="s">
        <v>139</v>
      </c>
      <c r="DO1981" s="26" t="s">
        <v>139</v>
      </c>
    </row>
    <row r="1982" spans="1:119" ht="20.100000000000001" customHeight="1" x14ac:dyDescent="0.25">
      <c r="A1982" s="29" t="str">
        <f t="shared" si="420"/>
        <v>Never Again Rwanda4</v>
      </c>
      <c r="B1982" s="29" t="str">
        <f t="shared" si="421"/>
        <v>Never Again Rwanda</v>
      </c>
      <c r="C1982" s="29">
        <f t="shared" si="422"/>
        <v>4</v>
      </c>
      <c r="D1982" s="30" t="str">
        <f t="shared" si="423"/>
        <v>Africa and the Middle East</v>
      </c>
      <c r="E1982" s="30" t="str">
        <f t="shared" si="424"/>
        <v>Kigali, Rwanda</v>
      </c>
      <c r="F1982" s="31">
        <f t="shared" si="425"/>
        <v>3</v>
      </c>
      <c r="G1982" s="31">
        <f t="shared" si="426"/>
        <v>3</v>
      </c>
      <c r="H1982" s="31">
        <f t="shared" si="427"/>
        <v>2</v>
      </c>
      <c r="I1982" s="31">
        <f t="shared" si="428"/>
        <v>4</v>
      </c>
      <c r="J1982" s="31">
        <f t="shared" si="429"/>
        <v>2</v>
      </c>
      <c r="K1982" s="31">
        <f t="shared" si="430"/>
        <v>2</v>
      </c>
      <c r="L1982" s="31">
        <f t="shared" si="431"/>
        <v>3</v>
      </c>
      <c r="M1982" s="31">
        <f t="shared" si="432"/>
        <v>3</v>
      </c>
      <c r="N1982" s="31">
        <f t="shared" si="433"/>
        <v>2.8</v>
      </c>
      <c r="O1982" s="26" t="s">
        <v>10830</v>
      </c>
      <c r="P1982" s="26" t="s">
        <v>108</v>
      </c>
      <c r="Q1982" s="27">
        <v>40835</v>
      </c>
      <c r="R1982" s="26" t="s">
        <v>166</v>
      </c>
      <c r="S1982" s="26" t="s">
        <v>321</v>
      </c>
      <c r="T1982" s="26" t="s">
        <v>175</v>
      </c>
      <c r="U1982" s="26" t="s">
        <v>307</v>
      </c>
      <c r="V1982" s="26" t="s">
        <v>169</v>
      </c>
      <c r="W1982" s="26" t="s">
        <v>834</v>
      </c>
      <c r="X1982" s="26" t="s">
        <v>3771</v>
      </c>
      <c r="Y1982" s="26" t="s">
        <v>10807</v>
      </c>
      <c r="Z1982" s="24"/>
      <c r="AA1982" s="24"/>
      <c r="AB1982" s="26" t="s">
        <v>117</v>
      </c>
      <c r="AC1982" s="28">
        <v>13000</v>
      </c>
      <c r="AD1982" s="26" t="s">
        <v>10808</v>
      </c>
      <c r="AE1982" s="26" t="s">
        <v>10809</v>
      </c>
      <c r="AF1982" s="26" t="s">
        <v>139</v>
      </c>
      <c r="AG1982" s="26" t="s">
        <v>528</v>
      </c>
      <c r="AH1982" s="26" t="s">
        <v>185</v>
      </c>
      <c r="AI1982" s="28">
        <v>13000</v>
      </c>
      <c r="AJ1982" s="24"/>
      <c r="AK1982" s="26" t="s">
        <v>10831</v>
      </c>
      <c r="AL1982" s="26" t="s">
        <v>10832</v>
      </c>
      <c r="AM1982" s="26" t="s">
        <v>10833</v>
      </c>
      <c r="AN1982" s="26" t="s">
        <v>10834</v>
      </c>
      <c r="AO1982" s="26" t="s">
        <v>10835</v>
      </c>
      <c r="AP1982" s="24"/>
      <c r="AQ1982" s="24"/>
      <c r="AR1982" s="24"/>
      <c r="AS1982" s="26" t="s">
        <v>10836</v>
      </c>
      <c r="AT1982" s="26" t="s">
        <v>10837</v>
      </c>
      <c r="AU1982" s="26" t="s">
        <v>10838</v>
      </c>
      <c r="AV1982" s="24"/>
      <c r="AW1982" s="28">
        <v>272276</v>
      </c>
      <c r="AX1982" s="26">
        <v>688</v>
      </c>
      <c r="AY1982" s="28">
        <v>12</v>
      </c>
      <c r="AZ1982" s="28">
        <v>10</v>
      </c>
      <c r="BA1982" s="26">
        <v>0</v>
      </c>
      <c r="BB1982" s="26" t="s">
        <v>241</v>
      </c>
      <c r="BC1982" s="26" t="s">
        <v>10812</v>
      </c>
      <c r="BD1982" s="24"/>
      <c r="BE1982" s="24"/>
      <c r="BF1982" s="26" t="s">
        <v>10839</v>
      </c>
      <c r="BG1982" s="26" t="s">
        <v>191</v>
      </c>
      <c r="BH1982" s="26" t="s">
        <v>1753</v>
      </c>
      <c r="BI1982" s="26" t="s">
        <v>191</v>
      </c>
      <c r="BJ1982" s="26" t="s">
        <v>9441</v>
      </c>
      <c r="BK1982" s="26" t="s">
        <v>367</v>
      </c>
      <c r="BL1982" s="26" t="s">
        <v>10840</v>
      </c>
      <c r="BM1982" s="26" t="s">
        <v>191</v>
      </c>
      <c r="BN1982" s="26" t="s">
        <v>10827</v>
      </c>
      <c r="BO1982" s="26" t="s">
        <v>191</v>
      </c>
      <c r="BP1982" s="24"/>
      <c r="BQ1982" s="24"/>
      <c r="BR1982" s="26">
        <v>3</v>
      </c>
      <c r="BS1982" s="26">
        <v>3</v>
      </c>
      <c r="BT1982" s="26">
        <v>2</v>
      </c>
      <c r="BU1982" s="26">
        <v>4</v>
      </c>
      <c r="BV1982" s="26">
        <v>2</v>
      </c>
      <c r="BW1982" s="26">
        <v>2</v>
      </c>
      <c r="BX1982" s="26">
        <v>3</v>
      </c>
      <c r="BY1982" s="26">
        <v>3</v>
      </c>
      <c r="BZ1982" s="24"/>
      <c r="CA1982" s="24"/>
      <c r="CB1982" s="24"/>
      <c r="CC1982" s="24"/>
      <c r="CD1982" s="24"/>
      <c r="CE1982" s="24"/>
      <c r="CF1982" s="24"/>
      <c r="CG1982" s="24"/>
      <c r="CH1982" s="24"/>
      <c r="CI1982" s="24"/>
      <c r="CJ1982" s="24"/>
      <c r="CK1982" s="24"/>
      <c r="CL1982" s="24"/>
      <c r="CM1982" s="24"/>
      <c r="CN1982" s="24"/>
      <c r="CO1982" s="24"/>
      <c r="CP1982" s="24"/>
      <c r="CQ1982" s="24"/>
      <c r="CR1982" s="24"/>
      <c r="CS1982" s="24"/>
      <c r="CT1982" s="24"/>
      <c r="CU1982" s="24"/>
      <c r="CV1982" s="24"/>
      <c r="CW1982" s="24"/>
      <c r="CX1982" s="24"/>
      <c r="CY1982" s="24"/>
      <c r="CZ1982" s="24"/>
      <c r="DA1982" s="24"/>
      <c r="DB1982" s="24"/>
      <c r="DC1982" s="24"/>
      <c r="DD1982" s="24"/>
      <c r="DE1982" s="24"/>
      <c r="DF1982" s="26" t="s">
        <v>139</v>
      </c>
      <c r="DG1982" s="26" t="s">
        <v>139</v>
      </c>
      <c r="DH1982" s="26" t="s">
        <v>139</v>
      </c>
      <c r="DI1982" s="26" t="s">
        <v>139</v>
      </c>
      <c r="DJ1982" s="26" t="s">
        <v>139</v>
      </c>
      <c r="DK1982" s="26" t="s">
        <v>139</v>
      </c>
      <c r="DL1982" s="26" t="s">
        <v>139</v>
      </c>
      <c r="DM1982" s="26" t="s">
        <v>139</v>
      </c>
      <c r="DN1982" s="26" t="s">
        <v>139</v>
      </c>
      <c r="DO1982" s="26" t="s">
        <v>139</v>
      </c>
    </row>
    <row r="1983" spans="1:119" ht="20.100000000000001" customHeight="1" x14ac:dyDescent="0.25">
      <c r="A1983" s="29" t="str">
        <f t="shared" si="420"/>
        <v>Never Again Rwanda3</v>
      </c>
      <c r="B1983" s="29" t="str">
        <f t="shared" si="421"/>
        <v>Never Again Rwanda</v>
      </c>
      <c r="C1983" s="29">
        <f t="shared" si="422"/>
        <v>3</v>
      </c>
      <c r="D1983" s="30" t="str">
        <f t="shared" si="423"/>
        <v>Africa and the Middle East</v>
      </c>
      <c r="E1983" s="30" t="str">
        <f t="shared" si="424"/>
        <v>Kigali, Rwanda</v>
      </c>
      <c r="F1983" s="31">
        <f t="shared" si="425"/>
        <v>3</v>
      </c>
      <c r="G1983" s="31">
        <f t="shared" si="426"/>
        <v>3</v>
      </c>
      <c r="H1983" s="31">
        <f t="shared" si="427"/>
        <v>2</v>
      </c>
      <c r="I1983" s="31">
        <f t="shared" si="428"/>
        <v>4</v>
      </c>
      <c r="J1983" s="31">
        <f t="shared" si="429"/>
        <v>2</v>
      </c>
      <c r="K1983" s="31">
        <f t="shared" si="430"/>
        <v>2</v>
      </c>
      <c r="L1983" s="31">
        <f t="shared" si="431"/>
        <v>3</v>
      </c>
      <c r="M1983" s="31">
        <f t="shared" si="432"/>
        <v>2</v>
      </c>
      <c r="N1983" s="31">
        <f t="shared" si="433"/>
        <v>2.6</v>
      </c>
      <c r="O1983" s="26" t="s">
        <v>10841</v>
      </c>
      <c r="P1983" s="26" t="s">
        <v>108</v>
      </c>
      <c r="Q1983" s="27">
        <v>40469</v>
      </c>
      <c r="R1983" s="26" t="s">
        <v>166</v>
      </c>
      <c r="S1983" s="26" t="s">
        <v>332</v>
      </c>
      <c r="T1983" s="26" t="s">
        <v>333</v>
      </c>
      <c r="U1983" s="26" t="s">
        <v>307</v>
      </c>
      <c r="V1983" s="26" t="s">
        <v>169</v>
      </c>
      <c r="W1983" s="26" t="s">
        <v>834</v>
      </c>
      <c r="X1983" s="26" t="s">
        <v>3771</v>
      </c>
      <c r="Y1983" s="26" t="s">
        <v>10807</v>
      </c>
      <c r="Z1983" s="24"/>
      <c r="AA1983" s="24"/>
      <c r="AB1983" s="26" t="s">
        <v>117</v>
      </c>
      <c r="AC1983" s="28">
        <v>8000</v>
      </c>
      <c r="AD1983" s="26" t="s">
        <v>10808</v>
      </c>
      <c r="AE1983" s="26" t="s">
        <v>10809</v>
      </c>
      <c r="AF1983" s="26" t="s">
        <v>139</v>
      </c>
      <c r="AG1983" s="26" t="s">
        <v>528</v>
      </c>
      <c r="AH1983" s="26" t="s">
        <v>121</v>
      </c>
      <c r="AI1983" s="28">
        <v>8000</v>
      </c>
      <c r="AJ1983" s="24"/>
      <c r="AK1983" s="26" t="s">
        <v>10831</v>
      </c>
      <c r="AL1983" s="26" t="s">
        <v>10832</v>
      </c>
      <c r="AM1983" s="26" t="s">
        <v>10842</v>
      </c>
      <c r="AN1983" s="26" t="s">
        <v>10843</v>
      </c>
      <c r="AO1983" s="26" t="s">
        <v>10844</v>
      </c>
      <c r="AP1983" s="24"/>
      <c r="AQ1983" s="24"/>
      <c r="AR1983" s="24"/>
      <c r="AS1983" s="26" t="s">
        <v>10845</v>
      </c>
      <c r="AT1983" s="26" t="s">
        <v>10846</v>
      </c>
      <c r="AU1983" s="26" t="s">
        <v>10847</v>
      </c>
      <c r="AV1983" s="24"/>
      <c r="AW1983" s="28">
        <v>77073</v>
      </c>
      <c r="AX1983" s="26">
        <v>757</v>
      </c>
      <c r="AY1983" s="28">
        <v>10</v>
      </c>
      <c r="AZ1983" s="28">
        <v>7</v>
      </c>
      <c r="BA1983" s="26">
        <v>0</v>
      </c>
      <c r="BB1983" s="26" t="s">
        <v>241</v>
      </c>
      <c r="BC1983" s="26" t="s">
        <v>10812</v>
      </c>
      <c r="BD1983" s="24"/>
      <c r="BE1983" s="24"/>
      <c r="BF1983" s="26" t="s">
        <v>2747</v>
      </c>
      <c r="BG1983" s="26" t="s">
        <v>191</v>
      </c>
      <c r="BH1983" s="26" t="s">
        <v>9441</v>
      </c>
      <c r="BI1983" s="26" t="s">
        <v>367</v>
      </c>
      <c r="BJ1983" s="26" t="s">
        <v>10848</v>
      </c>
      <c r="BK1983" s="26" t="s">
        <v>381</v>
      </c>
      <c r="BL1983" s="24"/>
      <c r="BM1983" s="24"/>
      <c r="BN1983" s="24"/>
      <c r="BO1983" s="24"/>
      <c r="BP1983" s="24"/>
      <c r="BQ1983" s="24"/>
      <c r="BR1983" s="26">
        <v>3</v>
      </c>
      <c r="BS1983" s="26">
        <v>3</v>
      </c>
      <c r="BT1983" s="26">
        <v>2</v>
      </c>
      <c r="BU1983" s="26">
        <v>4</v>
      </c>
      <c r="BV1983" s="26">
        <v>2</v>
      </c>
      <c r="BW1983" s="26">
        <v>2</v>
      </c>
      <c r="BX1983" s="26">
        <v>3</v>
      </c>
      <c r="BY1983" s="26">
        <v>2</v>
      </c>
      <c r="BZ1983" s="24"/>
      <c r="CA1983" s="24"/>
      <c r="CB1983" s="24"/>
      <c r="CC1983" s="24"/>
      <c r="CD1983" s="24"/>
      <c r="CE1983" s="24"/>
      <c r="CF1983" s="24"/>
      <c r="CG1983" s="24"/>
      <c r="CH1983" s="24"/>
      <c r="CI1983" s="24"/>
      <c r="CJ1983" s="24"/>
      <c r="CK1983" s="24"/>
      <c r="CL1983" s="24"/>
      <c r="CM1983" s="24"/>
      <c r="CN1983" s="24"/>
      <c r="CO1983" s="24"/>
      <c r="CP1983" s="24"/>
      <c r="CQ1983" s="24"/>
      <c r="CR1983" s="24"/>
      <c r="CS1983" s="24"/>
      <c r="CT1983" s="24"/>
      <c r="CU1983" s="24"/>
      <c r="CV1983" s="24"/>
      <c r="CW1983" s="24"/>
      <c r="CX1983" s="24"/>
      <c r="CY1983" s="24"/>
      <c r="CZ1983" s="24"/>
      <c r="DA1983" s="24"/>
      <c r="DB1983" s="24"/>
      <c r="DC1983" s="24"/>
      <c r="DD1983" s="24"/>
      <c r="DE1983" s="24"/>
      <c r="DF1983" s="26" t="s">
        <v>139</v>
      </c>
      <c r="DG1983" s="26" t="s">
        <v>139</v>
      </c>
      <c r="DH1983" s="26" t="s">
        <v>139</v>
      </c>
      <c r="DI1983" s="26" t="s">
        <v>139</v>
      </c>
      <c r="DJ1983" s="26" t="s">
        <v>139</v>
      </c>
      <c r="DK1983" s="26" t="s">
        <v>139</v>
      </c>
      <c r="DL1983" s="26" t="s">
        <v>139</v>
      </c>
      <c r="DM1983" s="26" t="s">
        <v>139</v>
      </c>
      <c r="DN1983" s="26" t="s">
        <v>139</v>
      </c>
      <c r="DO1983" s="26" t="s">
        <v>139</v>
      </c>
    </row>
    <row r="1984" spans="1:119" ht="20.100000000000001" customHeight="1" x14ac:dyDescent="0.25">
      <c r="A1984" s="29" t="str">
        <f t="shared" si="420"/>
        <v>New Arrival Women League3</v>
      </c>
      <c r="B1984" s="29" t="str">
        <f t="shared" si="421"/>
        <v>New Arrival Women League</v>
      </c>
      <c r="C1984" s="29">
        <f t="shared" si="422"/>
        <v>3</v>
      </c>
      <c r="D1984" s="30" t="str">
        <f t="shared" si="423"/>
        <v>East and Southeast Asia</v>
      </c>
      <c r="E1984" s="30" t="str">
        <f t="shared" si="424"/>
        <v>Hong Kong (SAR), China</v>
      </c>
      <c r="F1984" s="31">
        <f t="shared" si="425"/>
        <v>1</v>
      </c>
      <c r="G1984" s="31">
        <f t="shared" si="426"/>
        <v>2</v>
      </c>
      <c r="H1984" s="31">
        <f t="shared" si="427"/>
        <v>1</v>
      </c>
      <c r="I1984" s="31">
        <f t="shared" si="428"/>
        <v>2</v>
      </c>
      <c r="J1984" s="31">
        <f t="shared" si="429"/>
        <v>2</v>
      </c>
      <c r="K1984" s="31">
        <f t="shared" si="430"/>
        <v>2</v>
      </c>
      <c r="L1984" s="31">
        <f t="shared" si="431"/>
        <v>3</v>
      </c>
      <c r="M1984" s="31">
        <f t="shared" si="432"/>
        <v>1</v>
      </c>
      <c r="N1984" s="31">
        <f t="shared" si="433"/>
        <v>1.8</v>
      </c>
      <c r="O1984" s="26" t="s">
        <v>10849</v>
      </c>
      <c r="P1984" s="26" t="s">
        <v>108</v>
      </c>
      <c r="Q1984" s="27">
        <v>41400</v>
      </c>
      <c r="R1984" s="26" t="s">
        <v>109</v>
      </c>
      <c r="S1984" s="26" t="s">
        <v>206</v>
      </c>
      <c r="T1984" s="26" t="s">
        <v>207</v>
      </c>
      <c r="U1984" s="26" t="s">
        <v>112</v>
      </c>
      <c r="V1984" s="26" t="s">
        <v>469</v>
      </c>
      <c r="W1984" s="26" t="s">
        <v>2920</v>
      </c>
      <c r="X1984" s="26" t="s">
        <v>7834</v>
      </c>
      <c r="Y1984" s="26" t="s">
        <v>10850</v>
      </c>
      <c r="Z1984" s="24"/>
      <c r="AA1984" s="24"/>
      <c r="AB1984" s="26" t="s">
        <v>117</v>
      </c>
      <c r="AC1984" s="28">
        <v>7000</v>
      </c>
      <c r="AD1984" s="26" t="s">
        <v>10851</v>
      </c>
      <c r="AE1984" s="26" t="s">
        <v>3399</v>
      </c>
      <c r="AF1984" s="26" t="s">
        <v>120</v>
      </c>
      <c r="AG1984" s="26" t="s">
        <v>333</v>
      </c>
      <c r="AH1984" s="26" t="s">
        <v>121</v>
      </c>
      <c r="AI1984" s="28">
        <v>7000</v>
      </c>
      <c r="AJ1984" s="26" t="s">
        <v>10852</v>
      </c>
      <c r="AK1984" s="26" t="s">
        <v>10853</v>
      </c>
      <c r="AL1984" s="26" t="s">
        <v>10854</v>
      </c>
      <c r="AM1984" s="24"/>
      <c r="AN1984" s="24"/>
      <c r="AO1984" s="24"/>
      <c r="AP1984" s="24"/>
      <c r="AQ1984" s="24"/>
      <c r="AR1984" s="24"/>
      <c r="AS1984" s="24"/>
      <c r="AT1984" s="24"/>
      <c r="AU1984" s="24"/>
      <c r="AV1984" s="24"/>
      <c r="AW1984" s="28">
        <v>80188</v>
      </c>
      <c r="AX1984" s="26">
        <v>55</v>
      </c>
      <c r="AY1984" s="28">
        <v>100</v>
      </c>
      <c r="AZ1984" s="28">
        <v>100</v>
      </c>
      <c r="BA1984" s="26">
        <v>0</v>
      </c>
      <c r="BB1984" s="26" t="s">
        <v>148</v>
      </c>
      <c r="BC1984" s="26" t="s">
        <v>10855</v>
      </c>
      <c r="BD1984" s="26" t="s">
        <v>437</v>
      </c>
      <c r="BE1984" s="26" t="s">
        <v>10856</v>
      </c>
      <c r="BF1984" s="26" t="s">
        <v>7844</v>
      </c>
      <c r="BG1984" s="26" t="s">
        <v>2864</v>
      </c>
      <c r="BH1984" s="26" t="s">
        <v>10857</v>
      </c>
      <c r="BI1984" s="26" t="s">
        <v>2864</v>
      </c>
      <c r="BJ1984" s="26" t="s">
        <v>10858</v>
      </c>
      <c r="BK1984" s="26" t="s">
        <v>2864</v>
      </c>
      <c r="BL1984" s="26" t="s">
        <v>10859</v>
      </c>
      <c r="BM1984" s="26" t="s">
        <v>2864</v>
      </c>
      <c r="BN1984" s="24"/>
      <c r="BO1984" s="24"/>
      <c r="BP1984" s="24"/>
      <c r="BQ1984" s="24"/>
      <c r="BR1984" s="26">
        <v>1</v>
      </c>
      <c r="BS1984" s="26">
        <v>2</v>
      </c>
      <c r="BT1984" s="26">
        <v>1</v>
      </c>
      <c r="BU1984" s="26">
        <v>2</v>
      </c>
      <c r="BV1984" s="26">
        <v>2</v>
      </c>
      <c r="BW1984" s="26">
        <v>2</v>
      </c>
      <c r="BX1984" s="26">
        <v>3</v>
      </c>
      <c r="BY1984" s="26">
        <v>1</v>
      </c>
      <c r="BZ1984" s="24"/>
      <c r="CA1984" s="24"/>
      <c r="CB1984" s="24"/>
      <c r="CC1984" s="24"/>
      <c r="CD1984" s="24"/>
      <c r="CE1984" s="24"/>
      <c r="CF1984" s="24"/>
      <c r="CG1984" s="24"/>
      <c r="CH1984" s="24"/>
      <c r="CI1984" s="24"/>
      <c r="CJ1984" s="24"/>
      <c r="CK1984" s="24"/>
      <c r="CL1984" s="24"/>
      <c r="CM1984" s="24"/>
      <c r="CN1984" s="24"/>
      <c r="CO1984" s="24"/>
      <c r="CP1984" s="24"/>
      <c r="CQ1984" s="24"/>
      <c r="CR1984" s="24"/>
      <c r="CS1984" s="24"/>
      <c r="CT1984" s="24"/>
      <c r="CU1984" s="24"/>
      <c r="CV1984" s="24"/>
      <c r="CW1984" s="24"/>
      <c r="CX1984" s="24"/>
      <c r="CY1984" s="24"/>
      <c r="CZ1984" s="24"/>
      <c r="DA1984" s="24"/>
      <c r="DB1984" s="24"/>
      <c r="DC1984" s="24"/>
      <c r="DD1984" s="24"/>
      <c r="DE1984" s="24"/>
      <c r="DF1984" s="26" t="s">
        <v>139</v>
      </c>
      <c r="DG1984" s="26" t="s">
        <v>120</v>
      </c>
      <c r="DH1984" s="26" t="s">
        <v>139</v>
      </c>
      <c r="DI1984" s="26" t="s">
        <v>139</v>
      </c>
      <c r="DJ1984" s="26" t="s">
        <v>120</v>
      </c>
      <c r="DK1984" s="26" t="s">
        <v>139</v>
      </c>
      <c r="DL1984" s="26" t="s">
        <v>139</v>
      </c>
      <c r="DM1984" s="26" t="s">
        <v>139</v>
      </c>
      <c r="DN1984" s="26" t="s">
        <v>139</v>
      </c>
      <c r="DO1984" s="26" t="s">
        <v>139</v>
      </c>
    </row>
    <row r="1985" spans="1:119" ht="20.100000000000001" customHeight="1" x14ac:dyDescent="0.25">
      <c r="A1985" s="29" t="str">
        <f t="shared" si="420"/>
        <v>New Arrival Women League2</v>
      </c>
      <c r="B1985" s="29" t="str">
        <f t="shared" si="421"/>
        <v>New Arrival Women League</v>
      </c>
      <c r="C1985" s="29">
        <f t="shared" si="422"/>
        <v>2</v>
      </c>
      <c r="D1985" s="30" t="str">
        <f t="shared" si="423"/>
        <v>East and Southeast Asia</v>
      </c>
      <c r="E1985" s="30" t="str">
        <f t="shared" si="424"/>
        <v>Hong Kong (SAR), China</v>
      </c>
      <c r="F1985" s="31">
        <f t="shared" si="425"/>
        <v>1</v>
      </c>
      <c r="G1985" s="31">
        <f t="shared" si="426"/>
        <v>2</v>
      </c>
      <c r="H1985" s="31">
        <f t="shared" si="427"/>
        <v>1</v>
      </c>
      <c r="I1985" s="31">
        <f t="shared" si="428"/>
        <v>2</v>
      </c>
      <c r="J1985" s="31">
        <f t="shared" si="429"/>
        <v>2</v>
      </c>
      <c r="K1985" s="31">
        <f t="shared" si="430"/>
        <v>2</v>
      </c>
      <c r="L1985" s="31">
        <f t="shared" si="431"/>
        <v>3</v>
      </c>
      <c r="M1985" s="31">
        <f t="shared" si="432"/>
        <v>1</v>
      </c>
      <c r="N1985" s="31">
        <f t="shared" si="433"/>
        <v>1.8</v>
      </c>
      <c r="O1985" s="26" t="s">
        <v>10860</v>
      </c>
      <c r="P1985" s="26" t="s">
        <v>108</v>
      </c>
      <c r="Q1985" s="27">
        <v>41038</v>
      </c>
      <c r="R1985" s="26" t="s">
        <v>109</v>
      </c>
      <c r="S1985" s="26" t="s">
        <v>217</v>
      </c>
      <c r="T1985" s="26" t="s">
        <v>175</v>
      </c>
      <c r="U1985" s="26" t="s">
        <v>112</v>
      </c>
      <c r="V1985" s="26" t="s">
        <v>469</v>
      </c>
      <c r="W1985" s="26" t="s">
        <v>2920</v>
      </c>
      <c r="X1985" s="26" t="s">
        <v>7834</v>
      </c>
      <c r="Y1985" s="26" t="s">
        <v>10850</v>
      </c>
      <c r="Z1985" s="24"/>
      <c r="AA1985" s="24"/>
      <c r="AB1985" s="26" t="s">
        <v>117</v>
      </c>
      <c r="AC1985" s="28">
        <v>5000</v>
      </c>
      <c r="AD1985" s="26" t="s">
        <v>10851</v>
      </c>
      <c r="AE1985" s="26" t="s">
        <v>3399</v>
      </c>
      <c r="AF1985" s="26" t="s">
        <v>120</v>
      </c>
      <c r="AG1985" s="26" t="s">
        <v>333</v>
      </c>
      <c r="AH1985" s="26" t="s">
        <v>143</v>
      </c>
      <c r="AI1985" s="28">
        <v>5000</v>
      </c>
      <c r="AJ1985" s="24"/>
      <c r="AK1985" s="26" t="s">
        <v>10861</v>
      </c>
      <c r="AL1985" s="26" t="s">
        <v>10862</v>
      </c>
      <c r="AM1985" s="26" t="s">
        <v>10863</v>
      </c>
      <c r="AN1985" s="26" t="s">
        <v>10864</v>
      </c>
      <c r="AO1985" s="26" t="s">
        <v>10865</v>
      </c>
      <c r="AP1985" s="24"/>
      <c r="AQ1985" s="24"/>
      <c r="AR1985" s="24"/>
      <c r="AS1985" s="24"/>
      <c r="AT1985" s="24"/>
      <c r="AU1985" s="26" t="s">
        <v>10866</v>
      </c>
      <c r="AV1985" s="24"/>
      <c r="AW1985" s="28">
        <v>36302</v>
      </c>
      <c r="AX1985" s="26">
        <v>40</v>
      </c>
      <c r="AY1985" s="28">
        <v>70</v>
      </c>
      <c r="AZ1985" s="28">
        <v>63</v>
      </c>
      <c r="BA1985" s="26">
        <v>0</v>
      </c>
      <c r="BB1985" s="26" t="s">
        <v>148</v>
      </c>
      <c r="BC1985" s="26" t="s">
        <v>10855</v>
      </c>
      <c r="BD1985" s="26" t="s">
        <v>378</v>
      </c>
      <c r="BE1985" s="24"/>
      <c r="BF1985" s="26" t="s">
        <v>2556</v>
      </c>
      <c r="BG1985" s="26" t="s">
        <v>2864</v>
      </c>
      <c r="BH1985" s="26" t="s">
        <v>10859</v>
      </c>
      <c r="BI1985" s="26" t="s">
        <v>2864</v>
      </c>
      <c r="BJ1985" s="24"/>
      <c r="BK1985" s="24"/>
      <c r="BL1985" s="24"/>
      <c r="BM1985" s="24"/>
      <c r="BN1985" s="24"/>
      <c r="BO1985" s="24"/>
      <c r="BP1985" s="24"/>
      <c r="BQ1985" s="24"/>
      <c r="BR1985" s="26">
        <v>1</v>
      </c>
      <c r="BS1985" s="26">
        <v>2</v>
      </c>
      <c r="BT1985" s="26">
        <v>1</v>
      </c>
      <c r="BU1985" s="26">
        <v>2</v>
      </c>
      <c r="BV1985" s="26">
        <v>2</v>
      </c>
      <c r="BW1985" s="26">
        <v>2</v>
      </c>
      <c r="BX1985" s="26">
        <v>3</v>
      </c>
      <c r="BY1985" s="26">
        <v>1</v>
      </c>
      <c r="BZ1985" s="24"/>
      <c r="CA1985" s="24"/>
      <c r="CB1985" s="24"/>
      <c r="CC1985" s="24"/>
      <c r="CD1985" s="24"/>
      <c r="CE1985" s="24"/>
      <c r="CF1985" s="24"/>
      <c r="CG1985" s="24"/>
      <c r="CH1985" s="24"/>
      <c r="CI1985" s="24"/>
      <c r="CJ1985" s="24"/>
      <c r="CK1985" s="24"/>
      <c r="CL1985" s="24"/>
      <c r="CM1985" s="24"/>
      <c r="CN1985" s="24"/>
      <c r="CO1985" s="24"/>
      <c r="CP1985" s="24"/>
      <c r="CQ1985" s="24"/>
      <c r="CR1985" s="24"/>
      <c r="CS1985" s="24"/>
      <c r="CT1985" s="24"/>
      <c r="CU1985" s="24"/>
      <c r="CV1985" s="24"/>
      <c r="CW1985" s="24"/>
      <c r="CX1985" s="24"/>
      <c r="CY1985" s="24"/>
      <c r="CZ1985" s="24"/>
      <c r="DA1985" s="24"/>
      <c r="DB1985" s="24"/>
      <c r="DC1985" s="24"/>
      <c r="DD1985" s="24"/>
      <c r="DE1985" s="24"/>
      <c r="DF1985" s="26" t="s">
        <v>139</v>
      </c>
      <c r="DG1985" s="26" t="s">
        <v>139</v>
      </c>
      <c r="DH1985" s="26" t="s">
        <v>139</v>
      </c>
      <c r="DI1985" s="26" t="s">
        <v>139</v>
      </c>
      <c r="DJ1985" s="26" t="s">
        <v>139</v>
      </c>
      <c r="DK1985" s="26" t="s">
        <v>139</v>
      </c>
      <c r="DL1985" s="26" t="s">
        <v>139</v>
      </c>
      <c r="DM1985" s="26" t="s">
        <v>139</v>
      </c>
      <c r="DN1985" s="26" t="s">
        <v>139</v>
      </c>
      <c r="DO1985" s="26" t="s">
        <v>139</v>
      </c>
    </row>
    <row r="1986" spans="1:119" ht="20.100000000000001" customHeight="1" x14ac:dyDescent="0.25">
      <c r="A1986" s="29" t="str">
        <f t="shared" si="420"/>
        <v>New Arrival Women League1</v>
      </c>
      <c r="B1986" s="29" t="str">
        <f t="shared" si="421"/>
        <v>New Arrival Women League</v>
      </c>
      <c r="C1986" s="29">
        <f t="shared" si="422"/>
        <v>1</v>
      </c>
      <c r="D1986" s="30" t="str">
        <f t="shared" si="423"/>
        <v>East and Southeast Asia</v>
      </c>
      <c r="E1986" s="30" t="str">
        <f t="shared" si="424"/>
        <v>Hong Kong (SAR), China</v>
      </c>
      <c r="F1986" s="31">
        <f t="shared" si="425"/>
        <v>1</v>
      </c>
      <c r="G1986" s="31">
        <f t="shared" si="426"/>
        <v>2</v>
      </c>
      <c r="H1986" s="31">
        <f t="shared" si="427"/>
        <v>2</v>
      </c>
      <c r="I1986" s="31">
        <f t="shared" si="428"/>
        <v>2</v>
      </c>
      <c r="J1986" s="31">
        <f t="shared" si="429"/>
        <v>1</v>
      </c>
      <c r="K1986" s="31">
        <f t="shared" si="430"/>
        <v>1</v>
      </c>
      <c r="L1986" s="31">
        <f t="shared" si="431"/>
        <v>1</v>
      </c>
      <c r="M1986" s="31">
        <f t="shared" si="432"/>
        <v>0</v>
      </c>
      <c r="N1986" s="31">
        <f t="shared" si="433"/>
        <v>1.3</v>
      </c>
      <c r="O1986" s="26" t="s">
        <v>10867</v>
      </c>
      <c r="P1986" s="26" t="s">
        <v>108</v>
      </c>
      <c r="Q1986" s="27">
        <v>40672</v>
      </c>
      <c r="R1986" s="26" t="s">
        <v>155</v>
      </c>
      <c r="S1986" s="26" t="s">
        <v>409</v>
      </c>
      <c r="T1986" s="26" t="s">
        <v>333</v>
      </c>
      <c r="U1986" s="26" t="s">
        <v>112</v>
      </c>
      <c r="V1986" s="26" t="s">
        <v>469</v>
      </c>
      <c r="W1986" s="26" t="s">
        <v>2920</v>
      </c>
      <c r="X1986" s="26" t="s">
        <v>7834</v>
      </c>
      <c r="Y1986" s="26" t="s">
        <v>10850</v>
      </c>
      <c r="Z1986" s="24"/>
      <c r="AA1986" s="24"/>
      <c r="AB1986" s="26" t="s">
        <v>117</v>
      </c>
      <c r="AC1986" s="28">
        <v>3500</v>
      </c>
      <c r="AD1986" s="26" t="s">
        <v>10851</v>
      </c>
      <c r="AE1986" s="26" t="s">
        <v>3399</v>
      </c>
      <c r="AF1986" s="26" t="s">
        <v>120</v>
      </c>
      <c r="AG1986" s="26" t="s">
        <v>333</v>
      </c>
      <c r="AH1986" s="26" t="s">
        <v>158</v>
      </c>
      <c r="AI1986" s="28">
        <v>3500</v>
      </c>
      <c r="AJ1986" s="24"/>
      <c r="AK1986" s="26" t="s">
        <v>10868</v>
      </c>
      <c r="AL1986" s="26" t="s">
        <v>10869</v>
      </c>
      <c r="AM1986" s="26" t="s">
        <v>10870</v>
      </c>
      <c r="AN1986" s="26" t="s">
        <v>10871</v>
      </c>
      <c r="AO1986" s="26" t="s">
        <v>10872</v>
      </c>
      <c r="AP1986" s="24"/>
      <c r="AQ1986" s="24"/>
      <c r="AR1986" s="24"/>
      <c r="AS1986" s="24"/>
      <c r="AT1986" s="24"/>
      <c r="AU1986" s="24"/>
      <c r="AV1986" s="24"/>
      <c r="AW1986" s="28">
        <v>6200</v>
      </c>
      <c r="AX1986" s="26">
        <v>30</v>
      </c>
      <c r="AY1986" s="28">
        <v>0</v>
      </c>
      <c r="AZ1986" s="28">
        <v>0</v>
      </c>
      <c r="BA1986" s="26">
        <v>0</v>
      </c>
      <c r="BB1986" s="26" t="s">
        <v>148</v>
      </c>
      <c r="BC1986" s="26" t="s">
        <v>10855</v>
      </c>
      <c r="BD1986" s="24"/>
      <c r="BE1986" s="24"/>
      <c r="BF1986" s="26" t="s">
        <v>10859</v>
      </c>
      <c r="BG1986" s="26" t="s">
        <v>2864</v>
      </c>
      <c r="BH1986" s="24"/>
      <c r="BI1986" s="24"/>
      <c r="BJ1986" s="24"/>
      <c r="BK1986" s="24"/>
      <c r="BL1986" s="24"/>
      <c r="BM1986" s="24"/>
      <c r="BN1986" s="24"/>
      <c r="BO1986" s="24"/>
      <c r="BP1986" s="24"/>
      <c r="BQ1986" s="24"/>
      <c r="BR1986" s="26">
        <v>1</v>
      </c>
      <c r="BS1986" s="26">
        <v>2</v>
      </c>
      <c r="BT1986" s="26">
        <v>2</v>
      </c>
      <c r="BU1986" s="26">
        <v>2</v>
      </c>
      <c r="BV1986" s="26">
        <v>1</v>
      </c>
      <c r="BW1986" s="26">
        <v>1</v>
      </c>
      <c r="BX1986" s="26">
        <v>1</v>
      </c>
      <c r="BY1986" s="26">
        <v>0</v>
      </c>
      <c r="BZ1986" s="24"/>
      <c r="CA1986" s="24"/>
      <c r="CB1986" s="24"/>
      <c r="CC1986" s="24"/>
      <c r="CD1986" s="24"/>
      <c r="CE1986" s="24"/>
      <c r="CF1986" s="24"/>
      <c r="CG1986" s="24"/>
      <c r="CH1986" s="24"/>
      <c r="CI1986" s="24"/>
      <c r="CJ1986" s="24"/>
      <c r="CK1986" s="24"/>
      <c r="CL1986" s="24"/>
      <c r="CM1986" s="24"/>
      <c r="CN1986" s="24"/>
      <c r="CO1986" s="24"/>
      <c r="CP1986" s="24"/>
      <c r="CQ1986" s="24"/>
      <c r="CR1986" s="24"/>
      <c r="CS1986" s="24"/>
      <c r="CT1986" s="24"/>
      <c r="CU1986" s="24"/>
      <c r="CV1986" s="24"/>
      <c r="CW1986" s="24"/>
      <c r="CX1986" s="24"/>
      <c r="CY1986" s="24"/>
      <c r="CZ1986" s="24"/>
      <c r="DA1986" s="24"/>
      <c r="DB1986" s="24"/>
      <c r="DC1986" s="24"/>
      <c r="DD1986" s="24"/>
      <c r="DE1986" s="24"/>
      <c r="DF1986" s="26" t="s">
        <v>139</v>
      </c>
      <c r="DG1986" s="26" t="s">
        <v>139</v>
      </c>
      <c r="DH1986" s="26" t="s">
        <v>139</v>
      </c>
      <c r="DI1986" s="26" t="s">
        <v>139</v>
      </c>
      <c r="DJ1986" s="26" t="s">
        <v>139</v>
      </c>
      <c r="DK1986" s="26" t="s">
        <v>139</v>
      </c>
      <c r="DL1986" s="26" t="s">
        <v>139</v>
      </c>
      <c r="DM1986" s="26" t="s">
        <v>139</v>
      </c>
      <c r="DN1986" s="26" t="s">
        <v>139</v>
      </c>
      <c r="DO1986" s="26" t="s">
        <v>139</v>
      </c>
    </row>
    <row r="1987" spans="1:119" ht="20.100000000000001" customHeight="1" x14ac:dyDescent="0.25">
      <c r="A1987" s="29" t="str">
        <f t="shared" ref="A1987:A2050" si="434">IFERROR(IF(C1987=0,NA(),B1987&amp;C1987),"")</f>
        <v>New Horizon Ministries6</v>
      </c>
      <c r="B1987" s="29" t="str">
        <f t="shared" ref="B1987:B2050" si="435">IFERROR(IF(AA1987=0,Y1987&amp;IF(Z1987=0,""," ("&amp;Z1987&amp;")"),AA1987&amp;IF(Z1987=0,""," ("&amp;Z1987&amp;")")),"")</f>
        <v>New Horizon Ministries</v>
      </c>
      <c r="C1987" s="29">
        <f t="shared" ref="C1987:C2050" si="436">IFERROR(_xlfn.NUMBERVALUE(RIGHT(AH1987,1)),"")</f>
        <v>6</v>
      </c>
      <c r="D1987" s="30" t="str">
        <f t="shared" ref="D1987:D2050" si="437">IFERROR(IF(OR(V1987="Sub-Saharan Africa",V1987="Middle East &amp; North Africa"),"Africa and the Middle East",IF(V1987="Europe &amp; Central Asia","Europe and Eurasia",IF(V1987="East Asia &amp; Pacific","East and Southeast Asia",V1987))),"")</f>
        <v>Africa and the Middle East</v>
      </c>
      <c r="E1987" s="30" t="str">
        <f t="shared" ref="E1987:E2050" si="438">IFERROR(IF(X1987=0,W1987,X1987&amp;", "&amp;W1987),"")</f>
        <v>Zambia</v>
      </c>
      <c r="F1987" s="31">
        <f t="shared" ref="F1987:F2050" si="439">IFERROR(IF(AND(BZ1987+CA1987+CB1987+CC1987&gt;=4,BZ1987+CA1987+CB1987+CC1987&lt;=6),1,IF(AND(BZ1987+CA1987+CB1987+CC1987&gt;=7,BZ1987+CA1987+CB1987+CC1987&lt;=10),2,IF(AND(BZ1987+CA1987+CB1987+CC1987&gt;=11,BZ1987+CA1987+CB1987+CC1987&lt;=14),3,IF(AND(BZ1987+CA1987+CB1987+CC1987&gt;=15,BZ1987+CA1987+CB1987+CC1987&lt;=18),4,IF(AND(BZ1987+CA1987+CB1987+CC1987&gt;=19,BZ1987+CA1987+CB1987+CC1987&lt;=20),5,BR1987))))),"")</f>
        <v>3</v>
      </c>
      <c r="G1987" s="31">
        <f t="shared" ref="G1987:G2050" si="440">IFERROR(IF(AND(CD1987+CE1987+CF1987+CG1987&gt;=4,CD1987+CE1987+CF1987+CG1987&lt;=6),1,IF(AND(CD1987+CE1987+CF1987+CG1987&gt;=7,CD1987+CE1987+CF1987+CG1987&lt;=10),2,IF(AND(CD1987+CE1987+CF1987+CG1987&gt;=11,CD1987+CE1987+CF1987+CG1987&lt;=14),3,IF(AND(CD1987+CE1987+CF1987+CG1987&gt;=15,CD1987+CE1987+CF1987+CG1987&lt;=18),4,IF(AND(CD1987+CE1987+CF1987+CG1987&gt;=19,CD1987+CE1987+CF1987+CG1987&lt;=20),5,BS1987))))),"")</f>
        <v>3</v>
      </c>
      <c r="H1987" s="31">
        <f t="shared" ref="H1987:H2050" si="441">IFERROR(IF(AND(CH1987+CI1987+CJ1987+CK1987&gt;=4,CH1987+CI1987+CJ1987+CK1987&lt;=6),1,IF(AND(CH1987+CI1987+CJ1987+CK1987&gt;=7,CH1987+CI1987+CJ1987+CK1987&lt;=10),2,IF(AND(CH1987+CI1987+CJ1987+CK1987&gt;=11,CH1987+CI1987+CJ1987+CK1987&lt;=14),3,IF(AND(CH1987+CI1987+CJ1987+CK1987&gt;=15,CH1987+CI1987+CJ1987+CK1987&lt;=18),4,IF(AND(CH1987+CI1987+CJ1987+CK1987&gt;=19,CH1987+CI1987+CJ1987+CK1987&lt;=20),5,BT1987))))),"")</f>
        <v>2</v>
      </c>
      <c r="I1987" s="31">
        <f t="shared" ref="I1987:I2050" si="442">IFERROR(IF(AND(CL1987+CM1987+CN1987+CO1987&gt;=4,CL1987+CM1987+CN1987+CO1987&lt;=6),1,IF(AND(CL1987+CM1987+CN1987+CO1987&gt;=7,CL1987+CM1987+CN1987+CO1987&lt;=10),2,IF(AND(CL1987+CM1987+CN1987+CO1987&gt;=11,CL1987+CM1987+CN1987+CO1987&lt;=14),3,IF(AND(CL1987+CM1987+CN1987+CO1987&gt;=15,CL1987+CM1987+CN1987+CO1987&lt;=18),4,IF(AND(CL1987+CM1987+CN1987+CO1987&gt;=19,CL1987+CM1987+CN1987+CO1987&lt;=20),5,BU1987))))),"")</f>
        <v>3</v>
      </c>
      <c r="J1987" s="31">
        <f t="shared" ref="J1987:J2050" si="443">IFERROR(IF(AND(CP1987+CQ1987+CR1987+CS1987&gt;=4,CP1987+CQ1987+CR1987+CS1987&lt;=6),1,IF(AND(CP1987+CQ1987+CR1987+CS1987&gt;=7,CP1987+CQ1987+CR1987+CS1987&lt;=10),2,IF(AND(CP1987+CQ1987+CR1987+CS1987&gt;=11,CP1987+CQ1987+CR1987+CS1987&lt;=14),3,IF(AND(CP1987+CQ1987+CR1987+CS1987&gt;=15,CP1987+CQ1987+CR1987+CS1987&lt;=18),4,IF(AND(CP1987+CQ1987+CR1987+CS1987&gt;=19,CP1987+CQ1987+CR1987+CS1987&lt;=20),5,BV1987))))),"")</f>
        <v>4</v>
      </c>
      <c r="K1987" s="31">
        <f t="shared" ref="K1987:K2050" si="444">IFERROR(IF(AND(CT1987+CU1987+CV1987+CW1987&gt;=4,CT1987+CU1987+CV1987+CW1987&lt;=6),1,IF(AND(CT1987+CU1987+CV1987+CW1987&gt;=7,CT1987+CU1987+CV1987+CW1987&lt;=10),2,IF(AND(CT1987+CU1987+CV1987+CW1987&gt;=11,CT1987+CU1987+CV1987+CW1987&lt;=14),3,IF(AND(CT1987+CU1987+CV1987+CW1987&gt;=15,CT1987+CU1987+CV1987+CW1987&lt;=18),4,IF(AND(CT1987+CU1987+CV1987+CW1987&gt;=19,CT1987+CU1987+CV1987+CW1987&lt;=20),5,BW1987))))),"")</f>
        <v>4</v>
      </c>
      <c r="L1987" s="31">
        <f t="shared" ref="L1987:L2050" si="445">IFERROR(IF(AND(CX1987+CY1987+CZ1987+DA1987&gt;=4,CX1987+CY1987+CZ1987+DA1987&lt;=6),1,IF(AND(CX1987+CY1987+CZ1987+DA1987&gt;=7,CX1987+CY1987+CZ1987+DA1987&lt;=10),2,IF(AND(CX1987+CY1987+CZ1987+DA1987&gt;=11,CX1987+CY1987+CZ1987+DA1987&lt;=14),3,IF(AND(CX1987+CY1987+CZ1987+DA1987&gt;=15,CX1987+CY1987+CZ1987+DA1987&lt;=18),4,IF(AND(CX1987+CY1987+CZ1987+DA1987&gt;=19,CX1987+CY1987+CZ1987+DA1987&lt;=20),5,BX1987))))),"")</f>
        <v>2</v>
      </c>
      <c r="M1987" s="31">
        <f t="shared" ref="M1987:M2050" si="446">IFERROR(IF(AND(DB1987+DC1987+DD1987+DE1987&gt;=4,DB1987+DC1987+DD1987+DE1987&lt;=6),1,IF(AND(DB1987+DC1987+DD1987+DE1987&gt;=7,DB1987+DC1987+DD1987+DE1987&lt;=10),2,IF(AND(DB1987+DC1987+DD1987+DE1987&gt;=11,DB1987+DC1987+DD1987+DE1987&lt;=14),3,IF(AND(DB1987+DC1987+DD1987+DE1987&gt;=15,DB1987+DC1987+DD1987+DE1987&lt;=18),4,IF(AND(DB1987+DC1987+DD1987+DE1987&gt;=19,DB1987+DC1987+DD1987+DE1987&lt;=20),5,BY1987))))),"")</f>
        <v>2</v>
      </c>
      <c r="N1987" s="31">
        <f t="shared" ref="N1987:N2050" si="447">IFERROR(ROUND(AVERAGE(F1987:M1987),1),"")</f>
        <v>2.9</v>
      </c>
      <c r="O1987" s="26" t="s">
        <v>10873</v>
      </c>
      <c r="P1987" s="26" t="s">
        <v>108</v>
      </c>
      <c r="Q1987" s="27">
        <v>40315</v>
      </c>
      <c r="R1987" s="24"/>
      <c r="S1987" s="26" t="s">
        <v>234</v>
      </c>
      <c r="T1987" s="26" t="s">
        <v>224</v>
      </c>
      <c r="U1987" s="26" t="s">
        <v>112</v>
      </c>
      <c r="V1987" s="26" t="s">
        <v>169</v>
      </c>
      <c r="W1987" s="26" t="s">
        <v>4580</v>
      </c>
      <c r="X1987" s="24"/>
      <c r="Y1987" s="26" t="s">
        <v>10874</v>
      </c>
      <c r="Z1987" s="24"/>
      <c r="AA1987" s="24"/>
      <c r="AB1987" s="26" t="s">
        <v>117</v>
      </c>
      <c r="AC1987" s="28">
        <v>14000</v>
      </c>
      <c r="AD1987" s="24"/>
      <c r="AE1987" s="24"/>
      <c r="AF1987" s="26" t="s">
        <v>139</v>
      </c>
      <c r="AG1987" s="26" t="s">
        <v>2153</v>
      </c>
      <c r="AH1987" s="26" t="s">
        <v>250</v>
      </c>
      <c r="AI1987" s="28">
        <v>14000</v>
      </c>
      <c r="AJ1987" s="24"/>
      <c r="AK1987" s="26" t="s">
        <v>10875</v>
      </c>
      <c r="AL1987" s="26" t="s">
        <v>10876</v>
      </c>
      <c r="AM1987" s="26" t="s">
        <v>10877</v>
      </c>
      <c r="AN1987" s="26" t="s">
        <v>10878</v>
      </c>
      <c r="AO1987" s="24"/>
      <c r="AP1987" s="24"/>
      <c r="AQ1987" s="24"/>
      <c r="AR1987" s="24"/>
      <c r="AS1987" s="24"/>
      <c r="AT1987" s="24"/>
      <c r="AU1987" s="24"/>
      <c r="AV1987" s="24"/>
      <c r="AW1987" s="28">
        <v>103576</v>
      </c>
      <c r="AX1987" s="26">
        <v>495</v>
      </c>
      <c r="AY1987" s="28">
        <v>90</v>
      </c>
      <c r="AZ1987" s="28">
        <v>85</v>
      </c>
      <c r="BA1987" s="26">
        <v>0</v>
      </c>
      <c r="BB1987" s="26" t="s">
        <v>148</v>
      </c>
      <c r="BC1987" s="24"/>
      <c r="BD1987" s="24"/>
      <c r="BE1987" s="24"/>
      <c r="BF1987" s="24"/>
      <c r="BG1987" s="24"/>
      <c r="BH1987" s="24"/>
      <c r="BI1987" s="24"/>
      <c r="BJ1987" s="24"/>
      <c r="BK1987" s="24"/>
      <c r="BL1987" s="24"/>
      <c r="BM1987" s="24"/>
      <c r="BN1987" s="24"/>
      <c r="BO1987" s="24"/>
      <c r="BP1987" s="24"/>
      <c r="BQ1987" s="24"/>
      <c r="BR1987" s="26">
        <v>3</v>
      </c>
      <c r="BS1987" s="26">
        <v>3</v>
      </c>
      <c r="BT1987" s="26">
        <v>2</v>
      </c>
      <c r="BU1987" s="26">
        <v>3</v>
      </c>
      <c r="BV1987" s="26">
        <v>4</v>
      </c>
      <c r="BW1987" s="26">
        <v>4</v>
      </c>
      <c r="BX1987" s="26">
        <v>2</v>
      </c>
      <c r="BY1987" s="26">
        <v>2</v>
      </c>
      <c r="BZ1987" s="24"/>
      <c r="CA1987" s="24"/>
      <c r="CB1987" s="24"/>
      <c r="CC1987" s="24"/>
      <c r="CD1987" s="24"/>
      <c r="CE1987" s="24"/>
      <c r="CF1987" s="24"/>
      <c r="CG1987" s="24"/>
      <c r="CH1987" s="24"/>
      <c r="CI1987" s="24"/>
      <c r="CJ1987" s="24"/>
      <c r="CK1987" s="24"/>
      <c r="CL1987" s="24"/>
      <c r="CM1987" s="24"/>
      <c r="CN1987" s="24"/>
      <c r="CO1987" s="24"/>
      <c r="CP1987" s="24"/>
      <c r="CQ1987" s="24"/>
      <c r="CR1987" s="24"/>
      <c r="CS1987" s="24"/>
      <c r="CT1987" s="24"/>
      <c r="CU1987" s="24"/>
      <c r="CV1987" s="24"/>
      <c r="CW1987" s="24"/>
      <c r="CX1987" s="24"/>
      <c r="CY1987" s="24"/>
      <c r="CZ1987" s="24"/>
      <c r="DA1987" s="24"/>
      <c r="DB1987" s="24"/>
      <c r="DC1987" s="24"/>
      <c r="DD1987" s="24"/>
      <c r="DE1987" s="24"/>
      <c r="DF1987" s="26" t="s">
        <v>139</v>
      </c>
      <c r="DG1987" s="26" t="s">
        <v>139</v>
      </c>
      <c r="DH1987" s="26" t="s">
        <v>139</v>
      </c>
      <c r="DI1987" s="26" t="s">
        <v>139</v>
      </c>
      <c r="DJ1987" s="26" t="s">
        <v>139</v>
      </c>
      <c r="DK1987" s="26" t="s">
        <v>139</v>
      </c>
      <c r="DL1987" s="26" t="s">
        <v>139</v>
      </c>
      <c r="DM1987" s="26" t="s">
        <v>139</v>
      </c>
      <c r="DN1987" s="26" t="s">
        <v>139</v>
      </c>
      <c r="DO1987" s="26" t="s">
        <v>139</v>
      </c>
    </row>
    <row r="1988" spans="1:119" ht="20.100000000000001" customHeight="1" x14ac:dyDescent="0.25">
      <c r="A1988" s="29" t="str">
        <f t="shared" si="434"/>
        <v>New Life Community Projects6</v>
      </c>
      <c r="B1988" s="29" t="str">
        <f t="shared" si="435"/>
        <v>New Life Community Projects</v>
      </c>
      <c r="C1988" s="29">
        <f t="shared" si="436"/>
        <v>6</v>
      </c>
      <c r="D1988" s="30" t="str">
        <f t="shared" si="437"/>
        <v>Africa and the Middle East</v>
      </c>
      <c r="E1988" s="30" t="str">
        <f t="shared" si="438"/>
        <v>South Africa</v>
      </c>
      <c r="F1988" s="31">
        <f t="shared" si="439"/>
        <v>4</v>
      </c>
      <c r="G1988" s="31">
        <f t="shared" si="440"/>
        <v>3</v>
      </c>
      <c r="H1988" s="31">
        <f t="shared" si="441"/>
        <v>4</v>
      </c>
      <c r="I1988" s="31">
        <f t="shared" si="442"/>
        <v>5</v>
      </c>
      <c r="J1988" s="31">
        <f t="shared" si="443"/>
        <v>5</v>
      </c>
      <c r="K1988" s="31">
        <f t="shared" si="444"/>
        <v>5</v>
      </c>
      <c r="L1988" s="31">
        <f t="shared" si="445"/>
        <v>5</v>
      </c>
      <c r="M1988" s="31">
        <f t="shared" si="446"/>
        <v>2</v>
      </c>
      <c r="N1988" s="31">
        <f t="shared" si="447"/>
        <v>4.0999999999999996</v>
      </c>
      <c r="O1988" s="26" t="s">
        <v>10879</v>
      </c>
      <c r="P1988" s="26" t="s">
        <v>108</v>
      </c>
      <c r="Q1988" s="27">
        <v>41038</v>
      </c>
      <c r="R1988" s="26" t="s">
        <v>305</v>
      </c>
      <c r="S1988" s="26" t="s">
        <v>217</v>
      </c>
      <c r="T1988" s="26" t="s">
        <v>175</v>
      </c>
      <c r="U1988" s="26" t="s">
        <v>168</v>
      </c>
      <c r="V1988" s="26" t="s">
        <v>169</v>
      </c>
      <c r="W1988" s="26" t="s">
        <v>4409</v>
      </c>
      <c r="X1988" s="24"/>
      <c r="Y1988" s="26" t="s">
        <v>10880</v>
      </c>
      <c r="Z1988" s="24"/>
      <c r="AA1988" s="24"/>
      <c r="AB1988" s="26" t="s">
        <v>117</v>
      </c>
      <c r="AC1988" s="28">
        <v>16000</v>
      </c>
      <c r="AD1988" s="24"/>
      <c r="AE1988" s="24"/>
      <c r="AF1988" s="26" t="s">
        <v>120</v>
      </c>
      <c r="AG1988" s="26" t="s">
        <v>846</v>
      </c>
      <c r="AH1988" s="26" t="s">
        <v>250</v>
      </c>
      <c r="AI1988" s="28">
        <v>16000</v>
      </c>
      <c r="AJ1988" s="24"/>
      <c r="AK1988" s="26" t="s">
        <v>10881</v>
      </c>
      <c r="AL1988" s="26" t="s">
        <v>10882</v>
      </c>
      <c r="AM1988" s="24"/>
      <c r="AN1988" s="24"/>
      <c r="AO1988" s="24"/>
      <c r="AP1988" s="24"/>
      <c r="AQ1988" s="24"/>
      <c r="AR1988" s="24"/>
      <c r="AS1988" s="24"/>
      <c r="AT1988" s="24"/>
      <c r="AU1988" s="24"/>
      <c r="AV1988" s="24"/>
      <c r="AW1988" s="28">
        <v>167105</v>
      </c>
      <c r="AX1988" s="26">
        <v>122</v>
      </c>
      <c r="AY1988" s="28">
        <v>70</v>
      </c>
      <c r="AZ1988" s="28">
        <v>54</v>
      </c>
      <c r="BA1988" s="26">
        <v>0</v>
      </c>
      <c r="BB1988" s="26" t="s">
        <v>241</v>
      </c>
      <c r="BC1988" s="24"/>
      <c r="BD1988" s="26" t="s">
        <v>125</v>
      </c>
      <c r="BE1988" s="24"/>
      <c r="BF1988" s="26" t="s">
        <v>10883</v>
      </c>
      <c r="BG1988" s="26" t="s">
        <v>4409</v>
      </c>
      <c r="BH1988" s="26" t="s">
        <v>10884</v>
      </c>
      <c r="BI1988" s="26" t="s">
        <v>395</v>
      </c>
      <c r="BJ1988" s="24"/>
      <c r="BK1988" s="24"/>
      <c r="BL1988" s="24"/>
      <c r="BM1988" s="24"/>
      <c r="BN1988" s="24"/>
      <c r="BO1988" s="24"/>
      <c r="BP1988" s="24"/>
      <c r="BQ1988" s="24"/>
      <c r="BR1988" s="26">
        <v>4</v>
      </c>
      <c r="BS1988" s="26">
        <v>3</v>
      </c>
      <c r="BT1988" s="26">
        <v>4</v>
      </c>
      <c r="BU1988" s="26">
        <v>5</v>
      </c>
      <c r="BV1988" s="26">
        <v>5</v>
      </c>
      <c r="BW1988" s="26">
        <v>5</v>
      </c>
      <c r="BX1988" s="26">
        <v>5</v>
      </c>
      <c r="BY1988" s="26">
        <v>2</v>
      </c>
      <c r="BZ1988" s="24"/>
      <c r="CA1988" s="24"/>
      <c r="CB1988" s="24"/>
      <c r="CC1988" s="24"/>
      <c r="CD1988" s="24"/>
      <c r="CE1988" s="24"/>
      <c r="CF1988" s="24"/>
      <c r="CG1988" s="24"/>
      <c r="CH1988" s="24"/>
      <c r="CI1988" s="24"/>
      <c r="CJ1988" s="24"/>
      <c r="CK1988" s="24"/>
      <c r="CL1988" s="24"/>
      <c r="CM1988" s="24"/>
      <c r="CN1988" s="24"/>
      <c r="CO1988" s="24"/>
      <c r="CP1988" s="24"/>
      <c r="CQ1988" s="24"/>
      <c r="CR1988" s="24"/>
      <c r="CS1988" s="24"/>
      <c r="CT1988" s="24"/>
      <c r="CU1988" s="24"/>
      <c r="CV1988" s="24"/>
      <c r="CW1988" s="24"/>
      <c r="CX1988" s="24"/>
      <c r="CY1988" s="24"/>
      <c r="CZ1988" s="24"/>
      <c r="DA1988" s="24"/>
      <c r="DB1988" s="24"/>
      <c r="DC1988" s="24"/>
      <c r="DD1988" s="24"/>
      <c r="DE1988" s="24"/>
      <c r="DF1988" s="26" t="s">
        <v>139</v>
      </c>
      <c r="DG1988" s="26" t="s">
        <v>139</v>
      </c>
      <c r="DH1988" s="26" t="s">
        <v>139</v>
      </c>
      <c r="DI1988" s="26" t="s">
        <v>139</v>
      </c>
      <c r="DJ1988" s="26" t="s">
        <v>139</v>
      </c>
      <c r="DK1988" s="26" t="s">
        <v>139</v>
      </c>
      <c r="DL1988" s="26" t="s">
        <v>139</v>
      </c>
      <c r="DM1988" s="26" t="s">
        <v>139</v>
      </c>
      <c r="DN1988" s="26" t="s">
        <v>139</v>
      </c>
      <c r="DO1988" s="26" t="s">
        <v>139</v>
      </c>
    </row>
    <row r="1989" spans="1:119" ht="20.100000000000001" customHeight="1" x14ac:dyDescent="0.25">
      <c r="A1989" s="29" t="str">
        <f t="shared" si="434"/>
        <v>New Life Community Projects5</v>
      </c>
      <c r="B1989" s="29" t="str">
        <f t="shared" si="435"/>
        <v>New Life Community Projects</v>
      </c>
      <c r="C1989" s="29">
        <f t="shared" si="436"/>
        <v>5</v>
      </c>
      <c r="D1989" s="30" t="str">
        <f t="shared" si="437"/>
        <v>Africa and the Middle East</v>
      </c>
      <c r="E1989" s="30" t="str">
        <f t="shared" si="438"/>
        <v>South Africa</v>
      </c>
      <c r="F1989" s="31">
        <f t="shared" si="439"/>
        <v>5</v>
      </c>
      <c r="G1989" s="31">
        <f t="shared" si="440"/>
        <v>3</v>
      </c>
      <c r="H1989" s="31">
        <f t="shared" si="441"/>
        <v>5</v>
      </c>
      <c r="I1989" s="31">
        <f t="shared" si="442"/>
        <v>4</v>
      </c>
      <c r="J1989" s="31">
        <f t="shared" si="443"/>
        <v>5</v>
      </c>
      <c r="K1989" s="31">
        <f t="shared" si="444"/>
        <v>5</v>
      </c>
      <c r="L1989" s="31">
        <f t="shared" si="445"/>
        <v>5</v>
      </c>
      <c r="M1989" s="31">
        <f t="shared" si="446"/>
        <v>2</v>
      </c>
      <c r="N1989" s="31">
        <f t="shared" si="447"/>
        <v>4.3</v>
      </c>
      <c r="O1989" s="26" t="s">
        <v>10885</v>
      </c>
      <c r="P1989" s="26" t="s">
        <v>108</v>
      </c>
      <c r="Q1989" s="27">
        <v>40672</v>
      </c>
      <c r="R1989" s="26" t="s">
        <v>166</v>
      </c>
      <c r="S1989" s="26" t="s">
        <v>409</v>
      </c>
      <c r="T1989" s="26" t="s">
        <v>333</v>
      </c>
      <c r="U1989" s="26" t="s">
        <v>168</v>
      </c>
      <c r="V1989" s="26" t="s">
        <v>169</v>
      </c>
      <c r="W1989" s="26" t="s">
        <v>4409</v>
      </c>
      <c r="X1989" s="24"/>
      <c r="Y1989" s="26" t="s">
        <v>10880</v>
      </c>
      <c r="Z1989" s="24"/>
      <c r="AA1989" s="24"/>
      <c r="AB1989" s="26" t="s">
        <v>117</v>
      </c>
      <c r="AC1989" s="28">
        <v>13000</v>
      </c>
      <c r="AD1989" s="24"/>
      <c r="AE1989" s="24"/>
      <c r="AF1989" s="26" t="s">
        <v>120</v>
      </c>
      <c r="AG1989" s="26" t="s">
        <v>846</v>
      </c>
      <c r="AH1989" s="26" t="s">
        <v>176</v>
      </c>
      <c r="AI1989" s="28">
        <v>13000</v>
      </c>
      <c r="AJ1989" s="24"/>
      <c r="AK1989" s="26" t="s">
        <v>10886</v>
      </c>
      <c r="AL1989" s="26" t="s">
        <v>10887</v>
      </c>
      <c r="AM1989" s="26" t="s">
        <v>10888</v>
      </c>
      <c r="AN1989" s="26" t="s">
        <v>10889</v>
      </c>
      <c r="AO1989" s="26" t="s">
        <v>10890</v>
      </c>
      <c r="AP1989" s="24"/>
      <c r="AQ1989" s="24"/>
      <c r="AR1989" s="24"/>
      <c r="AS1989" s="24"/>
      <c r="AT1989" s="24"/>
      <c r="AU1989" s="24"/>
      <c r="AV1989" s="24"/>
      <c r="AW1989" s="28">
        <v>164006</v>
      </c>
      <c r="AX1989" s="26">
        <v>111</v>
      </c>
      <c r="AY1989" s="28">
        <v>50</v>
      </c>
      <c r="AZ1989" s="28">
        <v>43</v>
      </c>
      <c r="BA1989" s="26">
        <v>0</v>
      </c>
      <c r="BB1989" s="26" t="s">
        <v>241</v>
      </c>
      <c r="BC1989" s="24"/>
      <c r="BD1989" s="24"/>
      <c r="BE1989" s="24"/>
      <c r="BF1989" s="26" t="s">
        <v>10883</v>
      </c>
      <c r="BG1989" s="26" t="s">
        <v>7455</v>
      </c>
      <c r="BH1989" s="24"/>
      <c r="BI1989" s="24"/>
      <c r="BJ1989" s="24"/>
      <c r="BK1989" s="24"/>
      <c r="BL1989" s="24"/>
      <c r="BM1989" s="24"/>
      <c r="BN1989" s="24"/>
      <c r="BO1989" s="24"/>
      <c r="BP1989" s="24"/>
      <c r="BQ1989" s="24"/>
      <c r="BR1989" s="26">
        <v>5</v>
      </c>
      <c r="BS1989" s="26">
        <v>3</v>
      </c>
      <c r="BT1989" s="26">
        <v>5</v>
      </c>
      <c r="BU1989" s="26">
        <v>4</v>
      </c>
      <c r="BV1989" s="26">
        <v>5</v>
      </c>
      <c r="BW1989" s="26">
        <v>5</v>
      </c>
      <c r="BX1989" s="26">
        <v>5</v>
      </c>
      <c r="BY1989" s="26">
        <v>2</v>
      </c>
      <c r="BZ1989" s="24"/>
      <c r="CA1989" s="24"/>
      <c r="CB1989" s="24"/>
      <c r="CC1989" s="24"/>
      <c r="CD1989" s="24"/>
      <c r="CE1989" s="24"/>
      <c r="CF1989" s="24"/>
      <c r="CG1989" s="24"/>
      <c r="CH1989" s="24"/>
      <c r="CI1989" s="24"/>
      <c r="CJ1989" s="24"/>
      <c r="CK1989" s="24"/>
      <c r="CL1989" s="24"/>
      <c r="CM1989" s="24"/>
      <c r="CN1989" s="24"/>
      <c r="CO1989" s="24"/>
      <c r="CP1989" s="24"/>
      <c r="CQ1989" s="24"/>
      <c r="CR1989" s="24"/>
      <c r="CS1989" s="24"/>
      <c r="CT1989" s="24"/>
      <c r="CU1989" s="24"/>
      <c r="CV1989" s="24"/>
      <c r="CW1989" s="24"/>
      <c r="CX1989" s="24"/>
      <c r="CY1989" s="24"/>
      <c r="CZ1989" s="24"/>
      <c r="DA1989" s="24"/>
      <c r="DB1989" s="24"/>
      <c r="DC1989" s="24"/>
      <c r="DD1989" s="24"/>
      <c r="DE1989" s="24"/>
      <c r="DF1989" s="26" t="s">
        <v>139</v>
      </c>
      <c r="DG1989" s="26" t="s">
        <v>120</v>
      </c>
      <c r="DH1989" s="26" t="s">
        <v>139</v>
      </c>
      <c r="DI1989" s="26" t="s">
        <v>139</v>
      </c>
      <c r="DJ1989" s="26" t="s">
        <v>139</v>
      </c>
      <c r="DK1989" s="26" t="s">
        <v>139</v>
      </c>
      <c r="DL1989" s="26" t="s">
        <v>139</v>
      </c>
      <c r="DM1989" s="26" t="s">
        <v>139</v>
      </c>
      <c r="DN1989" s="26" t="s">
        <v>139</v>
      </c>
      <c r="DO1989" s="26" t="s">
        <v>139</v>
      </c>
    </row>
    <row r="1990" spans="1:119" ht="20.100000000000001" customHeight="1" x14ac:dyDescent="0.25">
      <c r="A1990" s="29" t="str">
        <f t="shared" si="434"/>
        <v>New Life Community Projects4</v>
      </c>
      <c r="B1990" s="29" t="str">
        <f t="shared" si="435"/>
        <v>New Life Community Projects</v>
      </c>
      <c r="C1990" s="29">
        <f t="shared" si="436"/>
        <v>4</v>
      </c>
      <c r="D1990" s="30" t="str">
        <f t="shared" si="437"/>
        <v>Africa and the Middle East</v>
      </c>
      <c r="E1990" s="30" t="str">
        <f t="shared" si="438"/>
        <v>South Africa</v>
      </c>
      <c r="F1990" s="31">
        <f t="shared" si="439"/>
        <v>5</v>
      </c>
      <c r="G1990" s="31">
        <f t="shared" si="440"/>
        <v>4</v>
      </c>
      <c r="H1990" s="31">
        <f t="shared" si="441"/>
        <v>4</v>
      </c>
      <c r="I1990" s="31">
        <f t="shared" si="442"/>
        <v>5</v>
      </c>
      <c r="J1990" s="31">
        <f t="shared" si="443"/>
        <v>5</v>
      </c>
      <c r="K1990" s="31">
        <f t="shared" si="444"/>
        <v>5</v>
      </c>
      <c r="L1990" s="31">
        <f t="shared" si="445"/>
        <v>5</v>
      </c>
      <c r="M1990" s="31">
        <f t="shared" si="446"/>
        <v>4</v>
      </c>
      <c r="N1990" s="31">
        <f t="shared" si="447"/>
        <v>4.5999999999999996</v>
      </c>
      <c r="O1990" s="26" t="s">
        <v>10891</v>
      </c>
      <c r="P1990" s="26" t="s">
        <v>108</v>
      </c>
      <c r="Q1990" s="27">
        <v>40315</v>
      </c>
      <c r="R1990" s="26" t="s">
        <v>166</v>
      </c>
      <c r="S1990" s="26" t="s">
        <v>234</v>
      </c>
      <c r="T1990" s="26" t="s">
        <v>224</v>
      </c>
      <c r="U1990" s="26" t="s">
        <v>168</v>
      </c>
      <c r="V1990" s="26" t="s">
        <v>169</v>
      </c>
      <c r="W1990" s="26" t="s">
        <v>4409</v>
      </c>
      <c r="X1990" s="24"/>
      <c r="Y1990" s="26" t="s">
        <v>10880</v>
      </c>
      <c r="Z1990" s="24"/>
      <c r="AA1990" s="24"/>
      <c r="AB1990" s="26" t="s">
        <v>117</v>
      </c>
      <c r="AC1990" s="28">
        <v>12000</v>
      </c>
      <c r="AD1990" s="24"/>
      <c r="AE1990" s="24"/>
      <c r="AF1990" s="26" t="s">
        <v>120</v>
      </c>
      <c r="AG1990" s="26" t="s">
        <v>846</v>
      </c>
      <c r="AH1990" s="26" t="s">
        <v>185</v>
      </c>
      <c r="AI1990" s="28">
        <v>12000</v>
      </c>
      <c r="AJ1990" s="24"/>
      <c r="AK1990" s="26" t="s">
        <v>10881</v>
      </c>
      <c r="AL1990" s="26" t="s">
        <v>10892</v>
      </c>
      <c r="AM1990" s="26" t="s">
        <v>10893</v>
      </c>
      <c r="AN1990" s="26" t="s">
        <v>10894</v>
      </c>
      <c r="AO1990" s="24"/>
      <c r="AP1990" s="24"/>
      <c r="AQ1990" s="24"/>
      <c r="AR1990" s="24"/>
      <c r="AS1990" s="26" t="s">
        <v>897</v>
      </c>
      <c r="AT1990" s="26" t="s">
        <v>10895</v>
      </c>
      <c r="AU1990" s="24"/>
      <c r="AV1990" s="24"/>
      <c r="AW1990" s="28">
        <v>131565</v>
      </c>
      <c r="AX1990" s="26">
        <v>72</v>
      </c>
      <c r="AY1990" s="28">
        <v>80</v>
      </c>
      <c r="AZ1990" s="28">
        <v>72</v>
      </c>
      <c r="BA1990" s="26">
        <v>0</v>
      </c>
      <c r="BB1990" s="26" t="s">
        <v>241</v>
      </c>
      <c r="BC1990" s="24"/>
      <c r="BD1990" s="24"/>
      <c r="BE1990" s="24"/>
      <c r="BF1990" s="24"/>
      <c r="BG1990" s="24"/>
      <c r="BH1990" s="24"/>
      <c r="BI1990" s="24"/>
      <c r="BJ1990" s="24"/>
      <c r="BK1990" s="24"/>
      <c r="BL1990" s="24"/>
      <c r="BM1990" s="24"/>
      <c r="BN1990" s="24"/>
      <c r="BO1990" s="24"/>
      <c r="BP1990" s="24"/>
      <c r="BQ1990" s="24"/>
      <c r="BR1990" s="26">
        <v>5</v>
      </c>
      <c r="BS1990" s="26">
        <v>4</v>
      </c>
      <c r="BT1990" s="26">
        <v>4</v>
      </c>
      <c r="BU1990" s="26">
        <v>5</v>
      </c>
      <c r="BV1990" s="26">
        <v>5</v>
      </c>
      <c r="BW1990" s="26">
        <v>5</v>
      </c>
      <c r="BX1990" s="26">
        <v>5</v>
      </c>
      <c r="BY1990" s="26">
        <v>4</v>
      </c>
      <c r="BZ1990" s="24"/>
      <c r="CA1990" s="24"/>
      <c r="CB1990" s="24"/>
      <c r="CC1990" s="24"/>
      <c r="CD1990" s="24"/>
      <c r="CE1990" s="24"/>
      <c r="CF1990" s="24"/>
      <c r="CG1990" s="24"/>
      <c r="CH1990" s="24"/>
      <c r="CI1990" s="24"/>
      <c r="CJ1990" s="24"/>
      <c r="CK1990" s="24"/>
      <c r="CL1990" s="24"/>
      <c r="CM1990" s="24"/>
      <c r="CN1990" s="24"/>
      <c r="CO1990" s="24"/>
      <c r="CP1990" s="24"/>
      <c r="CQ1990" s="24"/>
      <c r="CR1990" s="24"/>
      <c r="CS1990" s="24"/>
      <c r="CT1990" s="24"/>
      <c r="CU1990" s="24"/>
      <c r="CV1990" s="24"/>
      <c r="CW1990" s="24"/>
      <c r="CX1990" s="24"/>
      <c r="CY1990" s="24"/>
      <c r="CZ1990" s="24"/>
      <c r="DA1990" s="24"/>
      <c r="DB1990" s="24"/>
      <c r="DC1990" s="24"/>
      <c r="DD1990" s="24"/>
      <c r="DE1990" s="24"/>
      <c r="DF1990" s="26" t="s">
        <v>139</v>
      </c>
      <c r="DG1990" s="26" t="s">
        <v>139</v>
      </c>
      <c r="DH1990" s="26" t="s">
        <v>139</v>
      </c>
      <c r="DI1990" s="26" t="s">
        <v>139</v>
      </c>
      <c r="DJ1990" s="26" t="s">
        <v>139</v>
      </c>
      <c r="DK1990" s="26" t="s">
        <v>139</v>
      </c>
      <c r="DL1990" s="26" t="s">
        <v>139</v>
      </c>
      <c r="DM1990" s="26" t="s">
        <v>139</v>
      </c>
      <c r="DN1990" s="26" t="s">
        <v>139</v>
      </c>
      <c r="DO1990" s="26" t="s">
        <v>139</v>
      </c>
    </row>
    <row r="1991" spans="1:119" ht="20.100000000000001" customHeight="1" x14ac:dyDescent="0.25">
      <c r="A1991" s="29" t="str">
        <f t="shared" si="434"/>
        <v/>
      </c>
      <c r="B1991" s="29" t="str">
        <f t="shared" si="435"/>
        <v>NGO Parity</v>
      </c>
      <c r="C1991" s="29">
        <f t="shared" si="436"/>
        <v>0</v>
      </c>
      <c r="D1991" s="30" t="str">
        <f t="shared" si="437"/>
        <v>Europe and Eurasia</v>
      </c>
      <c r="E1991" s="30" t="str">
        <f t="shared" si="438"/>
        <v>Ukraine</v>
      </c>
      <c r="F1991" s="31">
        <f t="shared" si="439"/>
        <v>0</v>
      </c>
      <c r="G1991" s="31">
        <f t="shared" si="440"/>
        <v>0</v>
      </c>
      <c r="H1991" s="31">
        <f t="shared" si="441"/>
        <v>0</v>
      </c>
      <c r="I1991" s="31">
        <f t="shared" si="442"/>
        <v>0</v>
      </c>
      <c r="J1991" s="31">
        <f t="shared" si="443"/>
        <v>0</v>
      </c>
      <c r="K1991" s="31">
        <f t="shared" si="444"/>
        <v>0</v>
      </c>
      <c r="L1991" s="31">
        <f t="shared" si="445"/>
        <v>0</v>
      </c>
      <c r="M1991" s="31">
        <f t="shared" si="446"/>
        <v>0</v>
      </c>
      <c r="N1991" s="31">
        <f t="shared" si="447"/>
        <v>0</v>
      </c>
      <c r="O1991" s="26" t="s">
        <v>10896</v>
      </c>
      <c r="P1991" s="26" t="s">
        <v>108</v>
      </c>
      <c r="Q1991" s="27">
        <v>42816</v>
      </c>
      <c r="R1991" s="24"/>
      <c r="S1991" s="24"/>
      <c r="T1991" s="26" t="s">
        <v>142</v>
      </c>
      <c r="U1991" s="24"/>
      <c r="V1991" s="26" t="s">
        <v>15763</v>
      </c>
      <c r="W1991" s="26" t="s">
        <v>2494</v>
      </c>
      <c r="X1991" s="24"/>
      <c r="Y1991" s="26" t="s">
        <v>10897</v>
      </c>
      <c r="Z1991" s="24"/>
      <c r="AA1991" s="24"/>
      <c r="AB1991" s="26" t="s">
        <v>1265</v>
      </c>
      <c r="AC1991" s="28">
        <v>8000</v>
      </c>
      <c r="AD1991" s="24"/>
      <c r="AE1991" s="24"/>
      <c r="AF1991" s="26" t="s">
        <v>139</v>
      </c>
      <c r="AG1991" s="24"/>
      <c r="AH1991" s="24"/>
      <c r="AI1991" s="28">
        <v>8000</v>
      </c>
      <c r="AJ1991" s="24"/>
      <c r="AK1991" s="24"/>
      <c r="AL1991" s="24"/>
      <c r="AM1991" s="24"/>
      <c r="AN1991" s="24"/>
      <c r="AO1991" s="24"/>
      <c r="AP1991" s="24"/>
      <c r="AQ1991" s="24"/>
      <c r="AR1991" s="24"/>
      <c r="AS1991" s="24"/>
      <c r="AT1991" s="24"/>
      <c r="AU1991" s="24"/>
      <c r="AV1991" s="24"/>
      <c r="AW1991" s="28">
        <v>0</v>
      </c>
      <c r="AX1991" s="26">
        <v>0</v>
      </c>
      <c r="AY1991" s="28">
        <v>0</v>
      </c>
      <c r="AZ1991" s="28">
        <v>0</v>
      </c>
      <c r="BA1991" s="26">
        <v>0</v>
      </c>
      <c r="BB1991" s="24"/>
      <c r="BC1991" s="24"/>
      <c r="BD1991" s="24"/>
      <c r="BE1991" s="24"/>
      <c r="BF1991" s="24"/>
      <c r="BG1991" s="24"/>
      <c r="BH1991" s="24"/>
      <c r="BI1991" s="24"/>
      <c r="BJ1991" s="24"/>
      <c r="BK1991" s="24"/>
      <c r="BL1991" s="24"/>
      <c r="BM1991" s="24"/>
      <c r="BN1991" s="24"/>
      <c r="BO1991" s="24"/>
      <c r="BP1991" s="24"/>
      <c r="BQ1991" s="24"/>
      <c r="BR1991" s="26">
        <v>0</v>
      </c>
      <c r="BS1991" s="26">
        <v>0</v>
      </c>
      <c r="BT1991" s="26">
        <v>0</v>
      </c>
      <c r="BU1991" s="26">
        <v>0</v>
      </c>
      <c r="BV1991" s="26">
        <v>0</v>
      </c>
      <c r="BW1991" s="26">
        <v>0</v>
      </c>
      <c r="BX1991" s="26">
        <v>0</v>
      </c>
      <c r="BY1991" s="26">
        <v>0</v>
      </c>
      <c r="BZ1991" s="24"/>
      <c r="CA1991" s="24"/>
      <c r="CB1991" s="24"/>
      <c r="CC1991" s="24"/>
      <c r="CD1991" s="24"/>
      <c r="CE1991" s="24"/>
      <c r="CF1991" s="24"/>
      <c r="CG1991" s="24"/>
      <c r="CH1991" s="24"/>
      <c r="CI1991" s="24"/>
      <c r="CJ1991" s="24"/>
      <c r="CK1991" s="24"/>
      <c r="CL1991" s="24"/>
      <c r="CM1991" s="24"/>
      <c r="CN1991" s="24"/>
      <c r="CO1991" s="24"/>
      <c r="CP1991" s="24"/>
      <c r="CQ1991" s="24"/>
      <c r="CR1991" s="24"/>
      <c r="CS1991" s="24"/>
      <c r="CT1991" s="24"/>
      <c r="CU1991" s="24"/>
      <c r="CV1991" s="24"/>
      <c r="CW1991" s="24"/>
      <c r="CX1991" s="24"/>
      <c r="CY1991" s="24"/>
      <c r="CZ1991" s="24"/>
      <c r="DA1991" s="24"/>
      <c r="DB1991" s="24"/>
      <c r="DC1991" s="24"/>
      <c r="DD1991" s="24"/>
      <c r="DE1991" s="24"/>
      <c r="DF1991" s="26" t="s">
        <v>139</v>
      </c>
      <c r="DG1991" s="26" t="s">
        <v>139</v>
      </c>
      <c r="DH1991" s="26" t="s">
        <v>139</v>
      </c>
      <c r="DI1991" s="26" t="s">
        <v>139</v>
      </c>
      <c r="DJ1991" s="26" t="s">
        <v>139</v>
      </c>
      <c r="DK1991" s="26" t="s">
        <v>139</v>
      </c>
      <c r="DL1991" s="26" t="s">
        <v>139</v>
      </c>
      <c r="DM1991" s="26" t="s">
        <v>139</v>
      </c>
      <c r="DN1991" s="26" t="s">
        <v>139</v>
      </c>
      <c r="DO1991" s="26" t="s">
        <v>139</v>
      </c>
    </row>
    <row r="1992" spans="1:119" ht="20.100000000000001" customHeight="1" x14ac:dyDescent="0.25">
      <c r="A1992" s="29" t="str">
        <f t="shared" si="434"/>
        <v/>
      </c>
      <c r="B1992" s="29" t="str">
        <f t="shared" si="435"/>
        <v>NGO Parity</v>
      </c>
      <c r="C1992" s="29">
        <f t="shared" si="436"/>
        <v>0</v>
      </c>
      <c r="D1992" s="30" t="str">
        <f t="shared" si="437"/>
        <v>Europe and Eurasia</v>
      </c>
      <c r="E1992" s="30" t="str">
        <f t="shared" si="438"/>
        <v>Ukraine</v>
      </c>
      <c r="F1992" s="31">
        <f t="shared" si="439"/>
        <v>0</v>
      </c>
      <c r="G1992" s="31">
        <f t="shared" si="440"/>
        <v>0</v>
      </c>
      <c r="H1992" s="31">
        <f t="shared" si="441"/>
        <v>0</v>
      </c>
      <c r="I1992" s="31">
        <f t="shared" si="442"/>
        <v>0</v>
      </c>
      <c r="J1992" s="31">
        <f t="shared" si="443"/>
        <v>0</v>
      </c>
      <c r="K1992" s="31">
        <f t="shared" si="444"/>
        <v>0</v>
      </c>
      <c r="L1992" s="31">
        <f t="shared" si="445"/>
        <v>0</v>
      </c>
      <c r="M1992" s="31">
        <f t="shared" si="446"/>
        <v>0</v>
      </c>
      <c r="N1992" s="31">
        <f t="shared" si="447"/>
        <v>0</v>
      </c>
      <c r="O1992" s="26" t="s">
        <v>10898</v>
      </c>
      <c r="P1992" s="26" t="s">
        <v>108</v>
      </c>
      <c r="Q1992" s="27">
        <v>42774</v>
      </c>
      <c r="R1992" s="24"/>
      <c r="S1992" s="24"/>
      <c r="T1992" s="26" t="s">
        <v>142</v>
      </c>
      <c r="U1992" s="24"/>
      <c r="V1992" s="26" t="s">
        <v>15763</v>
      </c>
      <c r="W1992" s="26" t="s">
        <v>2494</v>
      </c>
      <c r="X1992" s="24"/>
      <c r="Y1992" s="26" t="s">
        <v>10897</v>
      </c>
      <c r="Z1992" s="24"/>
      <c r="AA1992" s="24"/>
      <c r="AB1992" s="26" t="s">
        <v>1263</v>
      </c>
      <c r="AC1992" s="28">
        <v>15000</v>
      </c>
      <c r="AD1992" s="24"/>
      <c r="AE1992" s="24"/>
      <c r="AF1992" s="26" t="s">
        <v>139</v>
      </c>
      <c r="AG1992" s="24"/>
      <c r="AH1992" s="24"/>
      <c r="AI1992" s="28">
        <v>15000</v>
      </c>
      <c r="AJ1992" s="24"/>
      <c r="AK1992" s="24"/>
      <c r="AL1992" s="24"/>
      <c r="AM1992" s="24"/>
      <c r="AN1992" s="24"/>
      <c r="AO1992" s="24"/>
      <c r="AP1992" s="24"/>
      <c r="AQ1992" s="24"/>
      <c r="AR1992" s="24"/>
      <c r="AS1992" s="24"/>
      <c r="AT1992" s="24"/>
      <c r="AU1992" s="24"/>
      <c r="AV1992" s="24"/>
      <c r="AW1992" s="28">
        <v>0</v>
      </c>
      <c r="AX1992" s="26">
        <v>0</v>
      </c>
      <c r="AY1992" s="28">
        <v>0</v>
      </c>
      <c r="AZ1992" s="28">
        <v>0</v>
      </c>
      <c r="BA1992" s="26">
        <v>0</v>
      </c>
      <c r="BB1992" s="24"/>
      <c r="BC1992" s="24"/>
      <c r="BD1992" s="24"/>
      <c r="BE1992" s="24"/>
      <c r="BF1992" s="24"/>
      <c r="BG1992" s="24"/>
      <c r="BH1992" s="24"/>
      <c r="BI1992" s="24"/>
      <c r="BJ1992" s="24"/>
      <c r="BK1992" s="24"/>
      <c r="BL1992" s="24"/>
      <c r="BM1992" s="24"/>
      <c r="BN1992" s="24"/>
      <c r="BO1992" s="24"/>
      <c r="BP1992" s="24"/>
      <c r="BQ1992" s="24"/>
      <c r="BR1992" s="26">
        <v>0</v>
      </c>
      <c r="BS1992" s="26">
        <v>0</v>
      </c>
      <c r="BT1992" s="26">
        <v>0</v>
      </c>
      <c r="BU1992" s="26">
        <v>0</v>
      </c>
      <c r="BV1992" s="26">
        <v>0</v>
      </c>
      <c r="BW1992" s="26">
        <v>0</v>
      </c>
      <c r="BX1992" s="26">
        <v>0</v>
      </c>
      <c r="BY1992" s="26">
        <v>0</v>
      </c>
      <c r="BZ1992" s="24"/>
      <c r="CA1992" s="24"/>
      <c r="CB1992" s="24"/>
      <c r="CC1992" s="24"/>
      <c r="CD1992" s="24"/>
      <c r="CE1992" s="24"/>
      <c r="CF1992" s="24"/>
      <c r="CG1992" s="24"/>
      <c r="CH1992" s="24"/>
      <c r="CI1992" s="24"/>
      <c r="CJ1992" s="24"/>
      <c r="CK1992" s="24"/>
      <c r="CL1992" s="24"/>
      <c r="CM1992" s="24"/>
      <c r="CN1992" s="24"/>
      <c r="CO1992" s="24"/>
      <c r="CP1992" s="24"/>
      <c r="CQ1992" s="24"/>
      <c r="CR1992" s="24"/>
      <c r="CS1992" s="24"/>
      <c r="CT1992" s="24"/>
      <c r="CU1992" s="24"/>
      <c r="CV1992" s="24"/>
      <c r="CW1992" s="24"/>
      <c r="CX1992" s="24"/>
      <c r="CY1992" s="24"/>
      <c r="CZ1992" s="24"/>
      <c r="DA1992" s="24"/>
      <c r="DB1992" s="24"/>
      <c r="DC1992" s="24"/>
      <c r="DD1992" s="24"/>
      <c r="DE1992" s="24"/>
      <c r="DF1992" s="26" t="s">
        <v>139</v>
      </c>
      <c r="DG1992" s="26" t="s">
        <v>139</v>
      </c>
      <c r="DH1992" s="26" t="s">
        <v>139</v>
      </c>
      <c r="DI1992" s="26" t="s">
        <v>139</v>
      </c>
      <c r="DJ1992" s="26" t="s">
        <v>139</v>
      </c>
      <c r="DK1992" s="26" t="s">
        <v>139</v>
      </c>
      <c r="DL1992" s="26" t="s">
        <v>139</v>
      </c>
      <c r="DM1992" s="26" t="s">
        <v>139</v>
      </c>
      <c r="DN1992" s="26" t="s">
        <v>139</v>
      </c>
      <c r="DO1992" s="26" t="s">
        <v>139</v>
      </c>
    </row>
    <row r="1993" spans="1:119" ht="20.100000000000001" customHeight="1" x14ac:dyDescent="0.25">
      <c r="A1993" s="29" t="str">
        <f t="shared" si="434"/>
        <v>Nia Foundation7</v>
      </c>
      <c r="B1993" s="29" t="str">
        <f t="shared" si="435"/>
        <v>Nia Foundation</v>
      </c>
      <c r="C1993" s="29">
        <f t="shared" si="436"/>
        <v>7</v>
      </c>
      <c r="D1993" s="30" t="str">
        <f t="shared" si="437"/>
        <v>Africa and the Middle East</v>
      </c>
      <c r="E1993" s="30" t="str">
        <f t="shared" si="438"/>
        <v>Addis Ababa, Ethiopia</v>
      </c>
      <c r="F1993" s="31">
        <f t="shared" si="439"/>
        <v>3</v>
      </c>
      <c r="G1993" s="31">
        <f t="shared" si="440"/>
        <v>3</v>
      </c>
      <c r="H1993" s="31">
        <f t="shared" si="441"/>
        <v>4</v>
      </c>
      <c r="I1993" s="31">
        <f t="shared" si="442"/>
        <v>4</v>
      </c>
      <c r="J1993" s="31">
        <f t="shared" si="443"/>
        <v>4</v>
      </c>
      <c r="K1993" s="31">
        <f t="shared" si="444"/>
        <v>4</v>
      </c>
      <c r="L1993" s="31">
        <f t="shared" si="445"/>
        <v>4</v>
      </c>
      <c r="M1993" s="31">
        <f t="shared" si="446"/>
        <v>3</v>
      </c>
      <c r="N1993" s="31">
        <f t="shared" si="447"/>
        <v>3.6</v>
      </c>
      <c r="O1993" s="26" t="s">
        <v>10899</v>
      </c>
      <c r="P1993" s="26" t="s">
        <v>108</v>
      </c>
      <c r="Q1993" s="27">
        <v>41204</v>
      </c>
      <c r="R1993" s="26" t="s">
        <v>305</v>
      </c>
      <c r="S1993" s="26" t="s">
        <v>306</v>
      </c>
      <c r="T1993" s="26" t="s">
        <v>207</v>
      </c>
      <c r="U1993" s="26" t="s">
        <v>833</v>
      </c>
      <c r="V1993" s="26" t="s">
        <v>169</v>
      </c>
      <c r="W1993" s="26" t="s">
        <v>6300</v>
      </c>
      <c r="X1993" s="26" t="s">
        <v>6301</v>
      </c>
      <c r="Y1993" s="26" t="s">
        <v>10900</v>
      </c>
      <c r="Z1993" s="24"/>
      <c r="AA1993" s="24"/>
      <c r="AB1993" s="26" t="s">
        <v>117</v>
      </c>
      <c r="AC1993" s="28">
        <v>18000</v>
      </c>
      <c r="AD1993" s="24"/>
      <c r="AE1993" s="24"/>
      <c r="AF1993" s="26" t="s">
        <v>120</v>
      </c>
      <c r="AG1993" s="26" t="s">
        <v>312</v>
      </c>
      <c r="AH1993" s="26" t="s">
        <v>235</v>
      </c>
      <c r="AI1993" s="28">
        <v>18000</v>
      </c>
      <c r="AJ1993" s="26" t="s">
        <v>10901</v>
      </c>
      <c r="AK1993" s="26" t="s">
        <v>10902</v>
      </c>
      <c r="AL1993" s="26" t="s">
        <v>10903</v>
      </c>
      <c r="AM1993" s="24"/>
      <c r="AN1993" s="24"/>
      <c r="AO1993" s="24"/>
      <c r="AP1993" s="24"/>
      <c r="AQ1993" s="24"/>
      <c r="AR1993" s="26" t="s">
        <v>10904</v>
      </c>
      <c r="AS1993" s="24"/>
      <c r="AT1993" s="24"/>
      <c r="AU1993" s="24"/>
      <c r="AV1993" s="24"/>
      <c r="AW1993" s="28">
        <v>106925</v>
      </c>
      <c r="AX1993" s="26">
        <v>70</v>
      </c>
      <c r="AY1993" s="28">
        <v>100</v>
      </c>
      <c r="AZ1993" s="28">
        <v>90</v>
      </c>
      <c r="BA1993" s="26">
        <v>0</v>
      </c>
      <c r="BB1993" s="26" t="s">
        <v>148</v>
      </c>
      <c r="BC1993" s="26" t="s">
        <v>10905</v>
      </c>
      <c r="BD1993" s="26" t="s">
        <v>125</v>
      </c>
      <c r="BE1993" s="24"/>
      <c r="BF1993" s="26" t="s">
        <v>10906</v>
      </c>
      <c r="BG1993" s="26" t="s">
        <v>191</v>
      </c>
      <c r="BH1993" s="26" t="s">
        <v>10907</v>
      </c>
      <c r="BI1993" s="26" t="s">
        <v>2310</v>
      </c>
      <c r="BJ1993" s="24"/>
      <c r="BK1993" s="24"/>
      <c r="BL1993" s="24"/>
      <c r="BM1993" s="24"/>
      <c r="BN1993" s="24"/>
      <c r="BO1993" s="24"/>
      <c r="BP1993" s="24"/>
      <c r="BQ1993" s="24"/>
      <c r="BR1993" s="26">
        <v>3</v>
      </c>
      <c r="BS1993" s="26">
        <v>3</v>
      </c>
      <c r="BT1993" s="26">
        <v>4</v>
      </c>
      <c r="BU1993" s="26">
        <v>4</v>
      </c>
      <c r="BV1993" s="26">
        <v>4</v>
      </c>
      <c r="BW1993" s="26">
        <v>4</v>
      </c>
      <c r="BX1993" s="26">
        <v>4</v>
      </c>
      <c r="BY1993" s="26">
        <v>3</v>
      </c>
      <c r="BZ1993" s="24"/>
      <c r="CA1993" s="24"/>
      <c r="CB1993" s="24"/>
      <c r="CC1993" s="24"/>
      <c r="CD1993" s="24"/>
      <c r="CE1993" s="24"/>
      <c r="CF1993" s="24"/>
      <c r="CG1993" s="24"/>
      <c r="CH1993" s="24"/>
      <c r="CI1993" s="24"/>
      <c r="CJ1993" s="24"/>
      <c r="CK1993" s="24"/>
      <c r="CL1993" s="24"/>
      <c r="CM1993" s="24"/>
      <c r="CN1993" s="24"/>
      <c r="CO1993" s="24"/>
      <c r="CP1993" s="24"/>
      <c r="CQ1993" s="24"/>
      <c r="CR1993" s="24"/>
      <c r="CS1993" s="24"/>
      <c r="CT1993" s="24"/>
      <c r="CU1993" s="24"/>
      <c r="CV1993" s="24"/>
      <c r="CW1993" s="24"/>
      <c r="CX1993" s="24"/>
      <c r="CY1993" s="24"/>
      <c r="CZ1993" s="24"/>
      <c r="DA1993" s="24"/>
      <c r="DB1993" s="24"/>
      <c r="DC1993" s="24"/>
      <c r="DD1993" s="24"/>
      <c r="DE1993" s="24"/>
      <c r="DF1993" s="26" t="s">
        <v>139</v>
      </c>
      <c r="DG1993" s="26" t="s">
        <v>120</v>
      </c>
      <c r="DH1993" s="26" t="s">
        <v>139</v>
      </c>
      <c r="DI1993" s="26" t="s">
        <v>139</v>
      </c>
      <c r="DJ1993" s="26" t="s">
        <v>139</v>
      </c>
      <c r="DK1993" s="26" t="s">
        <v>139</v>
      </c>
      <c r="DL1993" s="26" t="s">
        <v>139</v>
      </c>
      <c r="DM1993" s="26" t="s">
        <v>139</v>
      </c>
      <c r="DN1993" s="26" t="s">
        <v>139</v>
      </c>
      <c r="DO1993" s="26" t="s">
        <v>139</v>
      </c>
    </row>
    <row r="1994" spans="1:119" ht="20.100000000000001" customHeight="1" x14ac:dyDescent="0.25">
      <c r="A1994" s="29" t="str">
        <f t="shared" si="434"/>
        <v>Nia Foundation6</v>
      </c>
      <c r="B1994" s="29" t="str">
        <f t="shared" si="435"/>
        <v>Nia Foundation</v>
      </c>
      <c r="C1994" s="29">
        <f t="shared" si="436"/>
        <v>6</v>
      </c>
      <c r="D1994" s="30" t="str">
        <f t="shared" si="437"/>
        <v>Africa and the Middle East</v>
      </c>
      <c r="E1994" s="30" t="str">
        <f t="shared" si="438"/>
        <v>Addis Ababa, Ethiopia</v>
      </c>
      <c r="F1994" s="31">
        <f t="shared" si="439"/>
        <v>3</v>
      </c>
      <c r="G1994" s="31">
        <f t="shared" si="440"/>
        <v>2</v>
      </c>
      <c r="H1994" s="31">
        <f t="shared" si="441"/>
        <v>3</v>
      </c>
      <c r="I1994" s="31">
        <f t="shared" si="442"/>
        <v>4</v>
      </c>
      <c r="J1994" s="31">
        <f t="shared" si="443"/>
        <v>3</v>
      </c>
      <c r="K1994" s="31">
        <f t="shared" si="444"/>
        <v>3</v>
      </c>
      <c r="L1994" s="31">
        <f t="shared" si="445"/>
        <v>4</v>
      </c>
      <c r="M1994" s="31">
        <f t="shared" si="446"/>
        <v>2</v>
      </c>
      <c r="N1994" s="31">
        <f t="shared" si="447"/>
        <v>3</v>
      </c>
      <c r="O1994" s="26" t="s">
        <v>10908</v>
      </c>
      <c r="P1994" s="26" t="s">
        <v>108</v>
      </c>
      <c r="Q1994" s="27">
        <v>40835</v>
      </c>
      <c r="R1994" s="26" t="s">
        <v>305</v>
      </c>
      <c r="S1994" s="26" t="s">
        <v>321</v>
      </c>
      <c r="T1994" s="26" t="s">
        <v>175</v>
      </c>
      <c r="U1994" s="26" t="s">
        <v>833</v>
      </c>
      <c r="V1994" s="26" t="s">
        <v>169</v>
      </c>
      <c r="W1994" s="26" t="s">
        <v>6300</v>
      </c>
      <c r="X1994" s="26" t="s">
        <v>6301</v>
      </c>
      <c r="Y1994" s="26" t="s">
        <v>10900</v>
      </c>
      <c r="Z1994" s="24"/>
      <c r="AA1994" s="24"/>
      <c r="AB1994" s="26" t="s">
        <v>117</v>
      </c>
      <c r="AC1994" s="28">
        <v>17000</v>
      </c>
      <c r="AD1994" s="24"/>
      <c r="AE1994" s="24"/>
      <c r="AF1994" s="26" t="s">
        <v>120</v>
      </c>
      <c r="AG1994" s="26" t="s">
        <v>312</v>
      </c>
      <c r="AH1994" s="26" t="s">
        <v>250</v>
      </c>
      <c r="AI1994" s="28">
        <v>17000</v>
      </c>
      <c r="AJ1994" s="24"/>
      <c r="AK1994" s="26" t="s">
        <v>10909</v>
      </c>
      <c r="AL1994" s="26" t="s">
        <v>10910</v>
      </c>
      <c r="AM1994" s="26" t="s">
        <v>10911</v>
      </c>
      <c r="AN1994" s="26" t="s">
        <v>10912</v>
      </c>
      <c r="AO1994" s="26" t="s">
        <v>10913</v>
      </c>
      <c r="AP1994" s="24"/>
      <c r="AQ1994" s="24"/>
      <c r="AR1994" s="24"/>
      <c r="AS1994" s="26" t="s">
        <v>10914</v>
      </c>
      <c r="AT1994" s="24"/>
      <c r="AU1994" s="24"/>
      <c r="AV1994" s="24"/>
      <c r="AW1994" s="28">
        <v>176853</v>
      </c>
      <c r="AX1994" s="26">
        <v>68</v>
      </c>
      <c r="AY1994" s="28">
        <v>100</v>
      </c>
      <c r="AZ1994" s="28">
        <v>97</v>
      </c>
      <c r="BA1994" s="26">
        <v>0</v>
      </c>
      <c r="BB1994" s="26" t="s">
        <v>148</v>
      </c>
      <c r="BC1994" s="26" t="s">
        <v>10905</v>
      </c>
      <c r="BD1994" s="24"/>
      <c r="BE1994" s="24"/>
      <c r="BF1994" s="26" t="s">
        <v>3066</v>
      </c>
      <c r="BG1994" s="26" t="s">
        <v>191</v>
      </c>
      <c r="BH1994" s="26" t="s">
        <v>10915</v>
      </c>
      <c r="BI1994" s="26" t="s">
        <v>191</v>
      </c>
      <c r="BJ1994" s="24"/>
      <c r="BK1994" s="24"/>
      <c r="BL1994" s="24"/>
      <c r="BM1994" s="24"/>
      <c r="BN1994" s="24"/>
      <c r="BO1994" s="24"/>
      <c r="BP1994" s="24"/>
      <c r="BQ1994" s="24"/>
      <c r="BR1994" s="26">
        <v>3</v>
      </c>
      <c r="BS1994" s="26">
        <v>2</v>
      </c>
      <c r="BT1994" s="26">
        <v>3</v>
      </c>
      <c r="BU1994" s="26">
        <v>4</v>
      </c>
      <c r="BV1994" s="26">
        <v>3</v>
      </c>
      <c r="BW1994" s="26">
        <v>3</v>
      </c>
      <c r="BX1994" s="26">
        <v>4</v>
      </c>
      <c r="BY1994" s="26">
        <v>2</v>
      </c>
      <c r="BZ1994" s="24"/>
      <c r="CA1994" s="24"/>
      <c r="CB1994" s="24"/>
      <c r="CC1994" s="24"/>
      <c r="CD1994" s="24"/>
      <c r="CE1994" s="24"/>
      <c r="CF1994" s="24"/>
      <c r="CG1994" s="24"/>
      <c r="CH1994" s="24"/>
      <c r="CI1994" s="24"/>
      <c r="CJ1994" s="24"/>
      <c r="CK1994" s="24"/>
      <c r="CL1994" s="24"/>
      <c r="CM1994" s="24"/>
      <c r="CN1994" s="24"/>
      <c r="CO1994" s="24"/>
      <c r="CP1994" s="24"/>
      <c r="CQ1994" s="24"/>
      <c r="CR1994" s="24"/>
      <c r="CS1994" s="24"/>
      <c r="CT1994" s="24"/>
      <c r="CU1994" s="24"/>
      <c r="CV1994" s="24"/>
      <c r="CW1994" s="24"/>
      <c r="CX1994" s="24"/>
      <c r="CY1994" s="24"/>
      <c r="CZ1994" s="24"/>
      <c r="DA1994" s="24"/>
      <c r="DB1994" s="24"/>
      <c r="DC1994" s="24"/>
      <c r="DD1994" s="24"/>
      <c r="DE1994" s="24"/>
      <c r="DF1994" s="26" t="s">
        <v>139</v>
      </c>
      <c r="DG1994" s="26" t="s">
        <v>120</v>
      </c>
      <c r="DH1994" s="26" t="s">
        <v>120</v>
      </c>
      <c r="DI1994" s="26" t="s">
        <v>139</v>
      </c>
      <c r="DJ1994" s="26" t="s">
        <v>139</v>
      </c>
      <c r="DK1994" s="26" t="s">
        <v>139</v>
      </c>
      <c r="DL1994" s="26" t="s">
        <v>139</v>
      </c>
      <c r="DM1994" s="26" t="s">
        <v>139</v>
      </c>
      <c r="DN1994" s="26" t="s">
        <v>139</v>
      </c>
      <c r="DO1994" s="26" t="s">
        <v>139</v>
      </c>
    </row>
    <row r="1995" spans="1:119" ht="20.100000000000001" customHeight="1" x14ac:dyDescent="0.25">
      <c r="A1995" s="29" t="str">
        <f t="shared" si="434"/>
        <v>Nia Foundation5</v>
      </c>
      <c r="B1995" s="29" t="str">
        <f t="shared" si="435"/>
        <v>Nia Foundation</v>
      </c>
      <c r="C1995" s="29">
        <f t="shared" si="436"/>
        <v>5</v>
      </c>
      <c r="D1995" s="30" t="str">
        <f t="shared" si="437"/>
        <v>Africa and the Middle East</v>
      </c>
      <c r="E1995" s="30" t="str">
        <f t="shared" si="438"/>
        <v>Addis Ababa, Ethiopia</v>
      </c>
      <c r="F1995" s="31">
        <f t="shared" si="439"/>
        <v>3</v>
      </c>
      <c r="G1995" s="31">
        <f t="shared" si="440"/>
        <v>2</v>
      </c>
      <c r="H1995" s="31">
        <f t="shared" si="441"/>
        <v>2</v>
      </c>
      <c r="I1995" s="31">
        <f t="shared" si="442"/>
        <v>4</v>
      </c>
      <c r="J1995" s="31">
        <f t="shared" si="443"/>
        <v>2</v>
      </c>
      <c r="K1995" s="31">
        <f t="shared" si="444"/>
        <v>2</v>
      </c>
      <c r="L1995" s="31">
        <f t="shared" si="445"/>
        <v>2</v>
      </c>
      <c r="M1995" s="31">
        <f t="shared" si="446"/>
        <v>2</v>
      </c>
      <c r="N1995" s="31">
        <f t="shared" si="447"/>
        <v>2.4</v>
      </c>
      <c r="O1995" s="26" t="s">
        <v>10916</v>
      </c>
      <c r="P1995" s="26" t="s">
        <v>108</v>
      </c>
      <c r="Q1995" s="27">
        <v>40469</v>
      </c>
      <c r="R1995" s="26" t="s">
        <v>166</v>
      </c>
      <c r="S1995" s="26" t="s">
        <v>332</v>
      </c>
      <c r="T1995" s="26" t="s">
        <v>333</v>
      </c>
      <c r="U1995" s="26" t="s">
        <v>833</v>
      </c>
      <c r="V1995" s="26" t="s">
        <v>169</v>
      </c>
      <c r="W1995" s="26" t="s">
        <v>6300</v>
      </c>
      <c r="X1995" s="26" t="s">
        <v>6301</v>
      </c>
      <c r="Y1995" s="26" t="s">
        <v>10900</v>
      </c>
      <c r="Z1995" s="24"/>
      <c r="AA1995" s="24"/>
      <c r="AB1995" s="26" t="s">
        <v>117</v>
      </c>
      <c r="AC1995" s="28">
        <v>12000</v>
      </c>
      <c r="AD1995" s="24"/>
      <c r="AE1995" s="24"/>
      <c r="AF1995" s="26" t="s">
        <v>120</v>
      </c>
      <c r="AG1995" s="26" t="s">
        <v>312</v>
      </c>
      <c r="AH1995" s="26" t="s">
        <v>176</v>
      </c>
      <c r="AI1995" s="28">
        <v>12000</v>
      </c>
      <c r="AJ1995" s="24"/>
      <c r="AK1995" s="26" t="s">
        <v>10909</v>
      </c>
      <c r="AL1995" s="26" t="s">
        <v>10910</v>
      </c>
      <c r="AM1995" s="26" t="s">
        <v>10917</v>
      </c>
      <c r="AN1995" s="26" t="s">
        <v>10918</v>
      </c>
      <c r="AO1995" s="26" t="s">
        <v>10919</v>
      </c>
      <c r="AP1995" s="24"/>
      <c r="AQ1995" s="24"/>
      <c r="AR1995" s="24"/>
      <c r="AS1995" s="26" t="s">
        <v>10920</v>
      </c>
      <c r="AT1995" s="24"/>
      <c r="AU1995" s="24"/>
      <c r="AV1995" s="24"/>
      <c r="AW1995" s="28">
        <v>174422</v>
      </c>
      <c r="AX1995" s="26">
        <v>78</v>
      </c>
      <c r="AY1995" s="28">
        <v>100</v>
      </c>
      <c r="AZ1995" s="28">
        <v>90</v>
      </c>
      <c r="BA1995" s="26">
        <v>0</v>
      </c>
      <c r="BB1995" s="26" t="s">
        <v>148</v>
      </c>
      <c r="BC1995" s="26" t="s">
        <v>10905</v>
      </c>
      <c r="BD1995" s="24"/>
      <c r="BE1995" s="24"/>
      <c r="BF1995" s="26" t="s">
        <v>3066</v>
      </c>
      <c r="BG1995" s="26" t="s">
        <v>191</v>
      </c>
      <c r="BH1995" s="26" t="s">
        <v>10921</v>
      </c>
      <c r="BI1995" s="26" t="s">
        <v>6300</v>
      </c>
      <c r="BJ1995" s="26" t="s">
        <v>10906</v>
      </c>
      <c r="BK1995" s="26" t="s">
        <v>6300</v>
      </c>
      <c r="BL1995" s="26" t="s">
        <v>10922</v>
      </c>
      <c r="BM1995" s="26" t="s">
        <v>6300</v>
      </c>
      <c r="BN1995" s="26" t="s">
        <v>10923</v>
      </c>
      <c r="BO1995" s="26" t="s">
        <v>6300</v>
      </c>
      <c r="BP1995" s="24"/>
      <c r="BQ1995" s="24"/>
      <c r="BR1995" s="26">
        <v>3</v>
      </c>
      <c r="BS1995" s="26">
        <v>2</v>
      </c>
      <c r="BT1995" s="26">
        <v>2</v>
      </c>
      <c r="BU1995" s="26">
        <v>4</v>
      </c>
      <c r="BV1995" s="26">
        <v>2</v>
      </c>
      <c r="BW1995" s="26">
        <v>2</v>
      </c>
      <c r="BX1995" s="26">
        <v>2</v>
      </c>
      <c r="BY1995" s="26">
        <v>2</v>
      </c>
      <c r="BZ1995" s="24"/>
      <c r="CA1995" s="24"/>
      <c r="CB1995" s="24"/>
      <c r="CC1995" s="24"/>
      <c r="CD1995" s="24"/>
      <c r="CE1995" s="24"/>
      <c r="CF1995" s="24"/>
      <c r="CG1995" s="24"/>
      <c r="CH1995" s="24"/>
      <c r="CI1995" s="24"/>
      <c r="CJ1995" s="24"/>
      <c r="CK1995" s="24"/>
      <c r="CL1995" s="24"/>
      <c r="CM1995" s="24"/>
      <c r="CN1995" s="24"/>
      <c r="CO1995" s="24"/>
      <c r="CP1995" s="24"/>
      <c r="CQ1995" s="24"/>
      <c r="CR1995" s="24"/>
      <c r="CS1995" s="24"/>
      <c r="CT1995" s="24"/>
      <c r="CU1995" s="24"/>
      <c r="CV1995" s="24"/>
      <c r="CW1995" s="24"/>
      <c r="CX1995" s="24"/>
      <c r="CY1995" s="24"/>
      <c r="CZ1995" s="24"/>
      <c r="DA1995" s="24"/>
      <c r="DB1995" s="24"/>
      <c r="DC1995" s="24"/>
      <c r="DD1995" s="24"/>
      <c r="DE1995" s="24"/>
      <c r="DF1995" s="26" t="s">
        <v>139</v>
      </c>
      <c r="DG1995" s="26" t="s">
        <v>139</v>
      </c>
      <c r="DH1995" s="26" t="s">
        <v>139</v>
      </c>
      <c r="DI1995" s="26" t="s">
        <v>139</v>
      </c>
      <c r="DJ1995" s="26" t="s">
        <v>139</v>
      </c>
      <c r="DK1995" s="26" t="s">
        <v>139</v>
      </c>
      <c r="DL1995" s="26" t="s">
        <v>139</v>
      </c>
      <c r="DM1995" s="26" t="s">
        <v>139</v>
      </c>
      <c r="DN1995" s="26" t="s">
        <v>139</v>
      </c>
      <c r="DO1995" s="26" t="s">
        <v>139</v>
      </c>
    </row>
    <row r="1996" spans="1:119" ht="20.100000000000001" customHeight="1" x14ac:dyDescent="0.25">
      <c r="A1996" s="29" t="str">
        <f t="shared" si="434"/>
        <v>Nucleo Socio-Cultural "Caixa de Surpresas"  (Box of Surprises Sociocultural Center)7</v>
      </c>
      <c r="B1996" s="29" t="str">
        <f t="shared" si="435"/>
        <v>Nucleo Socio-Cultural "Caixa de Surpresas"  (Box of Surprises Sociocultural Center)</v>
      </c>
      <c r="C1996" s="29">
        <f t="shared" si="436"/>
        <v>7</v>
      </c>
      <c r="D1996" s="30" t="str">
        <f t="shared" si="437"/>
        <v>Americas</v>
      </c>
      <c r="E1996" s="30" t="str">
        <f t="shared" si="438"/>
        <v>Bangú, Rio de Janeiro, Brazil</v>
      </c>
      <c r="F1996" s="31">
        <f t="shared" si="439"/>
        <v>4</v>
      </c>
      <c r="G1996" s="31">
        <f t="shared" si="440"/>
        <v>4</v>
      </c>
      <c r="H1996" s="31">
        <f t="shared" si="441"/>
        <v>2</v>
      </c>
      <c r="I1996" s="31">
        <f t="shared" si="442"/>
        <v>3</v>
      </c>
      <c r="J1996" s="31">
        <f t="shared" si="443"/>
        <v>3</v>
      </c>
      <c r="K1996" s="31">
        <f t="shared" si="444"/>
        <v>4</v>
      </c>
      <c r="L1996" s="31">
        <f t="shared" si="445"/>
        <v>4</v>
      </c>
      <c r="M1996" s="31">
        <f t="shared" si="446"/>
        <v>4</v>
      </c>
      <c r="N1996" s="31">
        <f t="shared" si="447"/>
        <v>3.5</v>
      </c>
      <c r="O1996" s="26" t="s">
        <v>10924</v>
      </c>
      <c r="P1996" s="26" t="s">
        <v>108</v>
      </c>
      <c r="Q1996" s="27">
        <v>41946</v>
      </c>
      <c r="R1996" s="26" t="s">
        <v>166</v>
      </c>
      <c r="S1996" s="26" t="s">
        <v>609</v>
      </c>
      <c r="T1996" s="26" t="s">
        <v>278</v>
      </c>
      <c r="U1996" s="26" t="s">
        <v>793</v>
      </c>
      <c r="V1996" s="26" t="s">
        <v>15731</v>
      </c>
      <c r="W1996" s="26" t="s">
        <v>308</v>
      </c>
      <c r="X1996" s="26" t="s">
        <v>10925</v>
      </c>
      <c r="Y1996" s="26" t="s">
        <v>10926</v>
      </c>
      <c r="Z1996" s="26" t="s">
        <v>10927</v>
      </c>
      <c r="AA1996" s="24"/>
      <c r="AB1996" s="26" t="s">
        <v>117</v>
      </c>
      <c r="AC1996" s="28">
        <v>10000</v>
      </c>
      <c r="AD1996" s="24"/>
      <c r="AE1996" s="24"/>
      <c r="AF1996" s="26" t="s">
        <v>120</v>
      </c>
      <c r="AG1996" s="26" t="s">
        <v>528</v>
      </c>
      <c r="AH1996" s="26" t="s">
        <v>235</v>
      </c>
      <c r="AI1996" s="28">
        <v>10000</v>
      </c>
      <c r="AJ1996" s="26" t="s">
        <v>10928</v>
      </c>
      <c r="AK1996" s="26" t="s">
        <v>10929</v>
      </c>
      <c r="AL1996" s="26" t="s">
        <v>10930</v>
      </c>
      <c r="AM1996" s="24"/>
      <c r="AN1996" s="24"/>
      <c r="AO1996" s="24"/>
      <c r="AP1996" s="24"/>
      <c r="AQ1996" s="26" t="s">
        <v>10931</v>
      </c>
      <c r="AR1996" s="24"/>
      <c r="AS1996" s="24"/>
      <c r="AT1996" s="24"/>
      <c r="AU1996" s="24"/>
      <c r="AV1996" s="24"/>
      <c r="AW1996" s="28">
        <v>27000</v>
      </c>
      <c r="AX1996" s="26">
        <v>150</v>
      </c>
      <c r="AY1996" s="28">
        <v>80</v>
      </c>
      <c r="AZ1996" s="28">
        <v>75</v>
      </c>
      <c r="BA1996" s="24"/>
      <c r="BB1996" s="26" t="s">
        <v>148</v>
      </c>
      <c r="BC1996" s="26" t="s">
        <v>10932</v>
      </c>
      <c r="BD1996" s="26" t="s">
        <v>125</v>
      </c>
      <c r="BE1996" s="24"/>
      <c r="BF1996" s="24"/>
      <c r="BG1996" s="24"/>
      <c r="BH1996" s="24"/>
      <c r="BI1996" s="24"/>
      <c r="BJ1996" s="24"/>
      <c r="BK1996" s="24"/>
      <c r="BL1996" s="24"/>
      <c r="BM1996" s="24"/>
      <c r="BN1996" s="24"/>
      <c r="BO1996" s="24"/>
      <c r="BP1996" s="24"/>
      <c r="BQ1996" s="24"/>
      <c r="BR1996" s="26">
        <v>4</v>
      </c>
      <c r="BS1996" s="26">
        <v>4</v>
      </c>
      <c r="BT1996" s="26">
        <v>2</v>
      </c>
      <c r="BU1996" s="26">
        <v>3</v>
      </c>
      <c r="BV1996" s="26">
        <v>3</v>
      </c>
      <c r="BW1996" s="26">
        <v>4</v>
      </c>
      <c r="BX1996" s="26">
        <v>4</v>
      </c>
      <c r="BY1996" s="26">
        <v>4</v>
      </c>
      <c r="BZ1996" s="24"/>
      <c r="CA1996" s="24"/>
      <c r="CB1996" s="24"/>
      <c r="CC1996" s="24"/>
      <c r="CD1996" s="24"/>
      <c r="CE1996" s="24"/>
      <c r="CF1996" s="24"/>
      <c r="CG1996" s="24"/>
      <c r="CH1996" s="24"/>
      <c r="CI1996" s="24"/>
      <c r="CJ1996" s="24"/>
      <c r="CK1996" s="24"/>
      <c r="CL1996" s="24"/>
      <c r="CM1996" s="24"/>
      <c r="CN1996" s="24"/>
      <c r="CO1996" s="24"/>
      <c r="CP1996" s="24"/>
      <c r="CQ1996" s="24"/>
      <c r="CR1996" s="24"/>
      <c r="CS1996" s="24"/>
      <c r="CT1996" s="24"/>
      <c r="CU1996" s="24"/>
      <c r="CV1996" s="24"/>
      <c r="CW1996" s="24"/>
      <c r="CX1996" s="24"/>
      <c r="CY1996" s="24"/>
      <c r="CZ1996" s="24"/>
      <c r="DA1996" s="24"/>
      <c r="DB1996" s="24"/>
      <c r="DC1996" s="24"/>
      <c r="DD1996" s="24"/>
      <c r="DE1996" s="24"/>
      <c r="DF1996" s="26" t="s">
        <v>139</v>
      </c>
      <c r="DG1996" s="26" t="s">
        <v>139</v>
      </c>
      <c r="DH1996" s="26" t="s">
        <v>139</v>
      </c>
      <c r="DI1996" s="26" t="s">
        <v>139</v>
      </c>
      <c r="DJ1996" s="26" t="s">
        <v>139</v>
      </c>
      <c r="DK1996" s="26" t="s">
        <v>139</v>
      </c>
      <c r="DL1996" s="26" t="s">
        <v>139</v>
      </c>
      <c r="DM1996" s="26" t="s">
        <v>139</v>
      </c>
      <c r="DN1996" s="26" t="s">
        <v>139</v>
      </c>
      <c r="DO1996" s="26" t="s">
        <v>139</v>
      </c>
    </row>
    <row r="1997" spans="1:119" ht="20.100000000000001" customHeight="1" x14ac:dyDescent="0.25">
      <c r="A1997" s="29" t="str">
        <f t="shared" si="434"/>
        <v>Nucleo Socio-Cultural "Caixa de Surpresas"  (Box of Surprises Sociocultural Center)6</v>
      </c>
      <c r="B1997" s="29" t="str">
        <f t="shared" si="435"/>
        <v>Nucleo Socio-Cultural "Caixa de Surpresas"  (Box of Surprises Sociocultural Center)</v>
      </c>
      <c r="C1997" s="29">
        <f t="shared" si="436"/>
        <v>6</v>
      </c>
      <c r="D1997" s="30" t="str">
        <f t="shared" si="437"/>
        <v>Americas</v>
      </c>
      <c r="E1997" s="30" t="str">
        <f t="shared" si="438"/>
        <v>Bangú, Rio de Janeiro, Brazil</v>
      </c>
      <c r="F1997" s="31">
        <f t="shared" si="439"/>
        <v>3</v>
      </c>
      <c r="G1997" s="31">
        <f t="shared" si="440"/>
        <v>3</v>
      </c>
      <c r="H1997" s="31">
        <f t="shared" si="441"/>
        <v>3</v>
      </c>
      <c r="I1997" s="31">
        <f t="shared" si="442"/>
        <v>3</v>
      </c>
      <c r="J1997" s="31">
        <f t="shared" si="443"/>
        <v>3</v>
      </c>
      <c r="K1997" s="31">
        <f t="shared" si="444"/>
        <v>4</v>
      </c>
      <c r="L1997" s="31">
        <f t="shared" si="445"/>
        <v>4</v>
      </c>
      <c r="M1997" s="31">
        <f t="shared" si="446"/>
        <v>4</v>
      </c>
      <c r="N1997" s="31">
        <f t="shared" si="447"/>
        <v>3.4</v>
      </c>
      <c r="O1997" s="26" t="s">
        <v>10933</v>
      </c>
      <c r="P1997" s="26" t="s">
        <v>108</v>
      </c>
      <c r="Q1997" s="27">
        <v>41568</v>
      </c>
      <c r="R1997" s="26" t="s">
        <v>166</v>
      </c>
      <c r="S1997" s="26" t="s">
        <v>622</v>
      </c>
      <c r="T1997" s="26" t="s">
        <v>194</v>
      </c>
      <c r="U1997" s="26" t="s">
        <v>793</v>
      </c>
      <c r="V1997" s="26" t="s">
        <v>15731</v>
      </c>
      <c r="W1997" s="26" t="s">
        <v>308</v>
      </c>
      <c r="X1997" s="26" t="s">
        <v>10925</v>
      </c>
      <c r="Y1997" s="26" t="s">
        <v>10926</v>
      </c>
      <c r="Z1997" s="26" t="s">
        <v>10927</v>
      </c>
      <c r="AA1997" s="24"/>
      <c r="AB1997" s="26" t="s">
        <v>117</v>
      </c>
      <c r="AC1997" s="28">
        <v>10000</v>
      </c>
      <c r="AD1997" s="24"/>
      <c r="AE1997" s="24"/>
      <c r="AF1997" s="26" t="s">
        <v>120</v>
      </c>
      <c r="AG1997" s="26" t="s">
        <v>528</v>
      </c>
      <c r="AH1997" s="26" t="s">
        <v>250</v>
      </c>
      <c r="AI1997" s="28">
        <v>10000</v>
      </c>
      <c r="AJ1997" s="26" t="s">
        <v>10928</v>
      </c>
      <c r="AK1997" s="26" t="s">
        <v>10934</v>
      </c>
      <c r="AL1997" s="26" t="s">
        <v>10930</v>
      </c>
      <c r="AM1997" s="24"/>
      <c r="AN1997" s="24"/>
      <c r="AO1997" s="24"/>
      <c r="AP1997" s="24"/>
      <c r="AQ1997" s="26" t="s">
        <v>10935</v>
      </c>
      <c r="AR1997" s="24"/>
      <c r="AS1997" s="24"/>
      <c r="AT1997" s="24"/>
      <c r="AU1997" s="24"/>
      <c r="AV1997" s="24"/>
      <c r="AW1997" s="28">
        <v>26559</v>
      </c>
      <c r="AX1997" s="26">
        <v>150</v>
      </c>
      <c r="AY1997" s="28">
        <v>70</v>
      </c>
      <c r="AZ1997" s="28">
        <v>70</v>
      </c>
      <c r="BA1997" s="24"/>
      <c r="BB1997" s="26" t="s">
        <v>148</v>
      </c>
      <c r="BC1997" s="26" t="s">
        <v>10932</v>
      </c>
      <c r="BD1997" s="26" t="s">
        <v>125</v>
      </c>
      <c r="BE1997" s="24"/>
      <c r="BF1997" s="26" t="s">
        <v>10936</v>
      </c>
      <c r="BG1997" s="26" t="s">
        <v>308</v>
      </c>
      <c r="BH1997" s="24"/>
      <c r="BI1997" s="24"/>
      <c r="BJ1997" s="24"/>
      <c r="BK1997" s="24"/>
      <c r="BL1997" s="24"/>
      <c r="BM1997" s="24"/>
      <c r="BN1997" s="24"/>
      <c r="BO1997" s="24"/>
      <c r="BP1997" s="24"/>
      <c r="BQ1997" s="24"/>
      <c r="BR1997" s="26">
        <v>3</v>
      </c>
      <c r="BS1997" s="26">
        <v>3</v>
      </c>
      <c r="BT1997" s="26">
        <v>3</v>
      </c>
      <c r="BU1997" s="26">
        <v>3</v>
      </c>
      <c r="BV1997" s="26">
        <v>3</v>
      </c>
      <c r="BW1997" s="26">
        <v>4</v>
      </c>
      <c r="BX1997" s="26">
        <v>4</v>
      </c>
      <c r="BY1997" s="26">
        <v>4</v>
      </c>
      <c r="BZ1997" s="24"/>
      <c r="CA1997" s="24"/>
      <c r="CB1997" s="24"/>
      <c r="CC1997" s="24"/>
      <c r="CD1997" s="24"/>
      <c r="CE1997" s="24"/>
      <c r="CF1997" s="24"/>
      <c r="CG1997" s="24"/>
      <c r="CH1997" s="24"/>
      <c r="CI1997" s="24"/>
      <c r="CJ1997" s="24"/>
      <c r="CK1997" s="24"/>
      <c r="CL1997" s="24"/>
      <c r="CM1997" s="24"/>
      <c r="CN1997" s="24"/>
      <c r="CO1997" s="24"/>
      <c r="CP1997" s="24"/>
      <c r="CQ1997" s="24"/>
      <c r="CR1997" s="24"/>
      <c r="CS1997" s="24"/>
      <c r="CT1997" s="24"/>
      <c r="CU1997" s="24"/>
      <c r="CV1997" s="24"/>
      <c r="CW1997" s="24"/>
      <c r="CX1997" s="24"/>
      <c r="CY1997" s="24"/>
      <c r="CZ1997" s="24"/>
      <c r="DA1997" s="24"/>
      <c r="DB1997" s="24"/>
      <c r="DC1997" s="24"/>
      <c r="DD1997" s="24"/>
      <c r="DE1997" s="24"/>
      <c r="DF1997" s="26" t="s">
        <v>120</v>
      </c>
      <c r="DG1997" s="26" t="s">
        <v>139</v>
      </c>
      <c r="DH1997" s="26" t="s">
        <v>120</v>
      </c>
      <c r="DI1997" s="26" t="s">
        <v>120</v>
      </c>
      <c r="DJ1997" s="26" t="s">
        <v>139</v>
      </c>
      <c r="DK1997" s="26" t="s">
        <v>139</v>
      </c>
      <c r="DL1997" s="26" t="s">
        <v>139</v>
      </c>
      <c r="DM1997" s="26" t="s">
        <v>139</v>
      </c>
      <c r="DN1997" s="26" t="s">
        <v>139</v>
      </c>
      <c r="DO1997" s="26" t="s">
        <v>139</v>
      </c>
    </row>
    <row r="1998" spans="1:119" ht="20.100000000000001" customHeight="1" x14ac:dyDescent="0.25">
      <c r="A1998" s="29" t="str">
        <f t="shared" si="434"/>
        <v>Nucleo Socio-Cultural "Caixa de Surpresas"  (Box of Surprises Sociocultural Center)5</v>
      </c>
      <c r="B1998" s="29" t="str">
        <f t="shared" si="435"/>
        <v>Nucleo Socio-Cultural "Caixa de Surpresas"  (Box of Surprises Sociocultural Center)</v>
      </c>
      <c r="C1998" s="29">
        <f t="shared" si="436"/>
        <v>5</v>
      </c>
      <c r="D1998" s="30" t="str">
        <f t="shared" si="437"/>
        <v>Americas</v>
      </c>
      <c r="E1998" s="30" t="str">
        <f t="shared" si="438"/>
        <v>Bangú, Rio de Janeiro, Brazil</v>
      </c>
      <c r="F1998" s="31">
        <f t="shared" si="439"/>
        <v>3</v>
      </c>
      <c r="G1998" s="31">
        <f t="shared" si="440"/>
        <v>3</v>
      </c>
      <c r="H1998" s="31">
        <f t="shared" si="441"/>
        <v>2</v>
      </c>
      <c r="I1998" s="31">
        <f t="shared" si="442"/>
        <v>2</v>
      </c>
      <c r="J1998" s="31">
        <f t="shared" si="443"/>
        <v>3</v>
      </c>
      <c r="K1998" s="31">
        <f t="shared" si="444"/>
        <v>3</v>
      </c>
      <c r="L1998" s="31">
        <f t="shared" si="445"/>
        <v>4</v>
      </c>
      <c r="M1998" s="31">
        <f t="shared" si="446"/>
        <v>4</v>
      </c>
      <c r="N1998" s="31">
        <f t="shared" si="447"/>
        <v>3</v>
      </c>
      <c r="O1998" s="26" t="s">
        <v>10937</v>
      </c>
      <c r="P1998" s="26" t="s">
        <v>108</v>
      </c>
      <c r="Q1998" s="27">
        <v>41204</v>
      </c>
      <c r="R1998" s="26" t="s">
        <v>166</v>
      </c>
      <c r="S1998" s="26" t="s">
        <v>306</v>
      </c>
      <c r="T1998" s="26" t="s">
        <v>207</v>
      </c>
      <c r="U1998" s="26" t="s">
        <v>793</v>
      </c>
      <c r="V1998" s="26" t="s">
        <v>15731</v>
      </c>
      <c r="W1998" s="26" t="s">
        <v>308</v>
      </c>
      <c r="X1998" s="26" t="s">
        <v>10925</v>
      </c>
      <c r="Y1998" s="26" t="s">
        <v>10926</v>
      </c>
      <c r="Z1998" s="26" t="s">
        <v>10927</v>
      </c>
      <c r="AA1998" s="24"/>
      <c r="AB1998" s="26" t="s">
        <v>117</v>
      </c>
      <c r="AC1998" s="28">
        <v>9000</v>
      </c>
      <c r="AD1998" s="24"/>
      <c r="AE1998" s="24"/>
      <c r="AF1998" s="26" t="s">
        <v>120</v>
      </c>
      <c r="AG1998" s="26" t="s">
        <v>528</v>
      </c>
      <c r="AH1998" s="26" t="s">
        <v>176</v>
      </c>
      <c r="AI1998" s="28">
        <v>9000</v>
      </c>
      <c r="AJ1998" s="26" t="s">
        <v>10938</v>
      </c>
      <c r="AK1998" s="26" t="s">
        <v>10939</v>
      </c>
      <c r="AL1998" s="26" t="s">
        <v>10940</v>
      </c>
      <c r="AM1998" s="24"/>
      <c r="AN1998" s="24"/>
      <c r="AO1998" s="24"/>
      <c r="AP1998" s="24"/>
      <c r="AQ1998" s="26" t="s">
        <v>10941</v>
      </c>
      <c r="AR1998" s="24"/>
      <c r="AS1998" s="24"/>
      <c r="AT1998" s="24"/>
      <c r="AU1998" s="24"/>
      <c r="AV1998" s="24"/>
      <c r="AW1998" s="28">
        <v>24895</v>
      </c>
      <c r="AX1998" s="26">
        <v>150</v>
      </c>
      <c r="AY1998" s="28">
        <v>70</v>
      </c>
      <c r="AZ1998" s="28">
        <v>40</v>
      </c>
      <c r="BA1998" s="26">
        <v>0</v>
      </c>
      <c r="BB1998" s="26" t="s">
        <v>148</v>
      </c>
      <c r="BC1998" s="26" t="s">
        <v>10932</v>
      </c>
      <c r="BD1998" s="26" t="s">
        <v>125</v>
      </c>
      <c r="BE1998" s="24"/>
      <c r="BF1998" s="26" t="s">
        <v>10942</v>
      </c>
      <c r="BG1998" s="26" t="s">
        <v>308</v>
      </c>
      <c r="BH1998" s="26" t="s">
        <v>10943</v>
      </c>
      <c r="BI1998" s="26" t="s">
        <v>10944</v>
      </c>
      <c r="BJ1998" s="24"/>
      <c r="BK1998" s="24"/>
      <c r="BL1998" s="24"/>
      <c r="BM1998" s="24"/>
      <c r="BN1998" s="24"/>
      <c r="BO1998" s="24"/>
      <c r="BP1998" s="24"/>
      <c r="BQ1998" s="24"/>
      <c r="BR1998" s="26">
        <v>3</v>
      </c>
      <c r="BS1998" s="26">
        <v>3</v>
      </c>
      <c r="BT1998" s="26">
        <v>2</v>
      </c>
      <c r="BU1998" s="26">
        <v>2</v>
      </c>
      <c r="BV1998" s="26">
        <v>3</v>
      </c>
      <c r="BW1998" s="26">
        <v>3</v>
      </c>
      <c r="BX1998" s="26">
        <v>4</v>
      </c>
      <c r="BY1998" s="26">
        <v>4</v>
      </c>
      <c r="BZ1998" s="24"/>
      <c r="CA1998" s="24"/>
      <c r="CB1998" s="24"/>
      <c r="CC1998" s="24"/>
      <c r="CD1998" s="24"/>
      <c r="CE1998" s="24"/>
      <c r="CF1998" s="24"/>
      <c r="CG1998" s="24"/>
      <c r="CH1998" s="24"/>
      <c r="CI1998" s="24"/>
      <c r="CJ1998" s="24"/>
      <c r="CK1998" s="24"/>
      <c r="CL1998" s="24"/>
      <c r="CM1998" s="24"/>
      <c r="CN1998" s="24"/>
      <c r="CO1998" s="24"/>
      <c r="CP1998" s="24"/>
      <c r="CQ1998" s="24"/>
      <c r="CR1998" s="24"/>
      <c r="CS1998" s="24"/>
      <c r="CT1998" s="24"/>
      <c r="CU1998" s="24"/>
      <c r="CV1998" s="24"/>
      <c r="CW1998" s="24"/>
      <c r="CX1998" s="24"/>
      <c r="CY1998" s="24"/>
      <c r="CZ1998" s="24"/>
      <c r="DA1998" s="24"/>
      <c r="DB1998" s="24"/>
      <c r="DC1998" s="24"/>
      <c r="DD1998" s="24"/>
      <c r="DE1998" s="24"/>
      <c r="DF1998" s="26" t="s">
        <v>120</v>
      </c>
      <c r="DG1998" s="26" t="s">
        <v>120</v>
      </c>
      <c r="DH1998" s="26" t="s">
        <v>139</v>
      </c>
      <c r="DI1998" s="26" t="s">
        <v>139</v>
      </c>
      <c r="DJ1998" s="26" t="s">
        <v>139</v>
      </c>
      <c r="DK1998" s="26" t="s">
        <v>139</v>
      </c>
      <c r="DL1998" s="26" t="s">
        <v>139</v>
      </c>
      <c r="DM1998" s="26" t="s">
        <v>139</v>
      </c>
      <c r="DN1998" s="26" t="s">
        <v>139</v>
      </c>
      <c r="DO1998" s="26" t="s">
        <v>139</v>
      </c>
    </row>
    <row r="1999" spans="1:119" ht="20.100000000000001" customHeight="1" x14ac:dyDescent="0.25">
      <c r="A1999" s="29" t="str">
        <f t="shared" si="434"/>
        <v>Nucleo Socio-Cultural "Caixa de Surpresas"  (Box of Surprises Sociocultural Center)4</v>
      </c>
      <c r="B1999" s="29" t="str">
        <f t="shared" si="435"/>
        <v>Nucleo Socio-Cultural "Caixa de Surpresas"  (Box of Surprises Sociocultural Center)</v>
      </c>
      <c r="C1999" s="29">
        <f t="shared" si="436"/>
        <v>4</v>
      </c>
      <c r="D1999" s="30" t="str">
        <f t="shared" si="437"/>
        <v>Americas</v>
      </c>
      <c r="E1999" s="30" t="str">
        <f t="shared" si="438"/>
        <v>Bangú, Rio de Janeiro, Brazil</v>
      </c>
      <c r="F1999" s="31">
        <f t="shared" si="439"/>
        <v>2</v>
      </c>
      <c r="G1999" s="31">
        <f t="shared" si="440"/>
        <v>2</v>
      </c>
      <c r="H1999" s="31">
        <f t="shared" si="441"/>
        <v>2</v>
      </c>
      <c r="I1999" s="31">
        <f t="shared" si="442"/>
        <v>3</v>
      </c>
      <c r="J1999" s="31">
        <f t="shared" si="443"/>
        <v>2</v>
      </c>
      <c r="K1999" s="31">
        <f t="shared" si="444"/>
        <v>4</v>
      </c>
      <c r="L1999" s="31">
        <f t="shared" si="445"/>
        <v>4</v>
      </c>
      <c r="M1999" s="31">
        <f t="shared" si="446"/>
        <v>3</v>
      </c>
      <c r="N1999" s="31">
        <f t="shared" si="447"/>
        <v>2.8</v>
      </c>
      <c r="O1999" s="26" t="s">
        <v>10945</v>
      </c>
      <c r="P1999" s="26" t="s">
        <v>108</v>
      </c>
      <c r="Q1999" s="27">
        <v>40833</v>
      </c>
      <c r="R1999" s="26" t="s">
        <v>109</v>
      </c>
      <c r="S1999" s="26" t="s">
        <v>321</v>
      </c>
      <c r="T1999" s="26" t="s">
        <v>175</v>
      </c>
      <c r="U1999" s="26" t="s">
        <v>793</v>
      </c>
      <c r="V1999" s="26" t="s">
        <v>15731</v>
      </c>
      <c r="W1999" s="26" t="s">
        <v>308</v>
      </c>
      <c r="X1999" s="26" t="s">
        <v>10925</v>
      </c>
      <c r="Y1999" s="26" t="s">
        <v>10926</v>
      </c>
      <c r="Z1999" s="26" t="s">
        <v>10927</v>
      </c>
      <c r="AA1999" s="24"/>
      <c r="AB1999" s="26" t="s">
        <v>117</v>
      </c>
      <c r="AC1999" s="28">
        <v>8000</v>
      </c>
      <c r="AD1999" s="24"/>
      <c r="AE1999" s="24"/>
      <c r="AF1999" s="26" t="s">
        <v>120</v>
      </c>
      <c r="AG1999" s="26" t="s">
        <v>528</v>
      </c>
      <c r="AH1999" s="26" t="s">
        <v>185</v>
      </c>
      <c r="AI1999" s="28">
        <v>8000</v>
      </c>
      <c r="AJ1999" s="24"/>
      <c r="AK1999" s="26" t="s">
        <v>10946</v>
      </c>
      <c r="AL1999" s="26" t="s">
        <v>10947</v>
      </c>
      <c r="AM1999" s="26" t="s">
        <v>10948</v>
      </c>
      <c r="AN1999" s="26" t="s">
        <v>10949</v>
      </c>
      <c r="AO1999" s="26" t="s">
        <v>10950</v>
      </c>
      <c r="AP1999" s="24"/>
      <c r="AQ1999" s="24"/>
      <c r="AR1999" s="24"/>
      <c r="AS1999" s="24"/>
      <c r="AT1999" s="26" t="s">
        <v>10951</v>
      </c>
      <c r="AU1999" s="24"/>
      <c r="AV1999" s="24"/>
      <c r="AW1999" s="28">
        <v>36995</v>
      </c>
      <c r="AX1999" s="26">
        <v>150</v>
      </c>
      <c r="AY1999" s="28">
        <v>80</v>
      </c>
      <c r="AZ1999" s="28">
        <v>60</v>
      </c>
      <c r="BA1999" s="26">
        <v>0</v>
      </c>
      <c r="BB1999" s="26" t="s">
        <v>148</v>
      </c>
      <c r="BC1999" s="26" t="s">
        <v>10932</v>
      </c>
      <c r="BD1999" s="24"/>
      <c r="BE1999" s="24"/>
      <c r="BF1999" s="26" t="s">
        <v>10942</v>
      </c>
      <c r="BG1999" s="26" t="s">
        <v>10944</v>
      </c>
      <c r="BH1999" s="24"/>
      <c r="BI1999" s="24"/>
      <c r="BJ1999" s="24"/>
      <c r="BK1999" s="24"/>
      <c r="BL1999" s="24"/>
      <c r="BM1999" s="24"/>
      <c r="BN1999" s="24"/>
      <c r="BO1999" s="24"/>
      <c r="BP1999" s="24"/>
      <c r="BQ1999" s="24"/>
      <c r="BR1999" s="26">
        <v>2</v>
      </c>
      <c r="BS1999" s="26">
        <v>2</v>
      </c>
      <c r="BT1999" s="26">
        <v>2</v>
      </c>
      <c r="BU1999" s="26">
        <v>3</v>
      </c>
      <c r="BV1999" s="26">
        <v>2</v>
      </c>
      <c r="BW1999" s="26">
        <v>4</v>
      </c>
      <c r="BX1999" s="26">
        <v>4</v>
      </c>
      <c r="BY1999" s="26">
        <v>3</v>
      </c>
      <c r="BZ1999" s="24"/>
      <c r="CA1999" s="24"/>
      <c r="CB1999" s="24"/>
      <c r="CC1999" s="24"/>
      <c r="CD1999" s="24"/>
      <c r="CE1999" s="24"/>
      <c r="CF1999" s="24"/>
      <c r="CG1999" s="24"/>
      <c r="CH1999" s="24"/>
      <c r="CI1999" s="24"/>
      <c r="CJ1999" s="24"/>
      <c r="CK1999" s="24"/>
      <c r="CL1999" s="24"/>
      <c r="CM1999" s="24"/>
      <c r="CN1999" s="24"/>
      <c r="CO1999" s="24"/>
      <c r="CP1999" s="24"/>
      <c r="CQ1999" s="24"/>
      <c r="CR1999" s="24"/>
      <c r="CS1999" s="24"/>
      <c r="CT1999" s="24"/>
      <c r="CU1999" s="24"/>
      <c r="CV1999" s="24"/>
      <c r="CW1999" s="24"/>
      <c r="CX1999" s="24"/>
      <c r="CY1999" s="24"/>
      <c r="CZ1999" s="24"/>
      <c r="DA1999" s="24"/>
      <c r="DB1999" s="24"/>
      <c r="DC1999" s="24"/>
      <c r="DD1999" s="24"/>
      <c r="DE1999" s="24"/>
      <c r="DF1999" s="26" t="s">
        <v>120</v>
      </c>
      <c r="DG1999" s="26" t="s">
        <v>120</v>
      </c>
      <c r="DH1999" s="26" t="s">
        <v>139</v>
      </c>
      <c r="DI1999" s="26" t="s">
        <v>120</v>
      </c>
      <c r="DJ1999" s="26" t="s">
        <v>139</v>
      </c>
      <c r="DK1999" s="26" t="s">
        <v>139</v>
      </c>
      <c r="DL1999" s="26" t="s">
        <v>139</v>
      </c>
      <c r="DM1999" s="26" t="s">
        <v>139</v>
      </c>
      <c r="DN1999" s="26" t="s">
        <v>139</v>
      </c>
      <c r="DO1999" s="26" t="s">
        <v>139</v>
      </c>
    </row>
    <row r="2000" spans="1:119" ht="20.100000000000001" customHeight="1" x14ac:dyDescent="0.25">
      <c r="A2000" s="29" t="str">
        <f t="shared" si="434"/>
        <v>Nucleo Socio-Cultural "Caixa de Surpresas"  (Box of Surprises Sociocultural Center)3</v>
      </c>
      <c r="B2000" s="29" t="str">
        <f t="shared" si="435"/>
        <v>Nucleo Socio-Cultural "Caixa de Surpresas"  (Box of Surprises Sociocultural Center)</v>
      </c>
      <c r="C2000" s="29">
        <f t="shared" si="436"/>
        <v>3</v>
      </c>
      <c r="D2000" s="30" t="str">
        <f t="shared" si="437"/>
        <v>Americas</v>
      </c>
      <c r="E2000" s="30" t="str">
        <f t="shared" si="438"/>
        <v>Bangú, Rio de Janeiro, Brazil</v>
      </c>
      <c r="F2000" s="31">
        <f t="shared" si="439"/>
        <v>2</v>
      </c>
      <c r="G2000" s="31">
        <f t="shared" si="440"/>
        <v>2</v>
      </c>
      <c r="H2000" s="31">
        <f t="shared" si="441"/>
        <v>2</v>
      </c>
      <c r="I2000" s="31">
        <f t="shared" si="442"/>
        <v>2</v>
      </c>
      <c r="J2000" s="31">
        <f t="shared" si="443"/>
        <v>1</v>
      </c>
      <c r="K2000" s="31">
        <f t="shared" si="444"/>
        <v>2</v>
      </c>
      <c r="L2000" s="31">
        <f t="shared" si="445"/>
        <v>2</v>
      </c>
      <c r="M2000" s="31">
        <f t="shared" si="446"/>
        <v>2</v>
      </c>
      <c r="N2000" s="31">
        <f t="shared" si="447"/>
        <v>1.9</v>
      </c>
      <c r="O2000" s="26" t="s">
        <v>10952</v>
      </c>
      <c r="P2000" s="26" t="s">
        <v>108</v>
      </c>
      <c r="Q2000" s="27">
        <v>40469</v>
      </c>
      <c r="R2000" s="26" t="s">
        <v>109</v>
      </c>
      <c r="S2000" s="26" t="s">
        <v>332</v>
      </c>
      <c r="T2000" s="26" t="s">
        <v>333</v>
      </c>
      <c r="U2000" s="26" t="s">
        <v>793</v>
      </c>
      <c r="V2000" s="26" t="s">
        <v>15731</v>
      </c>
      <c r="W2000" s="26" t="s">
        <v>308</v>
      </c>
      <c r="X2000" s="26" t="s">
        <v>10925</v>
      </c>
      <c r="Y2000" s="26" t="s">
        <v>10926</v>
      </c>
      <c r="Z2000" s="26" t="s">
        <v>10927</v>
      </c>
      <c r="AA2000" s="24"/>
      <c r="AB2000" s="26" t="s">
        <v>117</v>
      </c>
      <c r="AC2000" s="28">
        <v>7000</v>
      </c>
      <c r="AD2000" s="24"/>
      <c r="AE2000" s="24"/>
      <c r="AF2000" s="26" t="s">
        <v>120</v>
      </c>
      <c r="AG2000" s="26" t="s">
        <v>528</v>
      </c>
      <c r="AH2000" s="26" t="s">
        <v>121</v>
      </c>
      <c r="AI2000" s="28">
        <v>7000</v>
      </c>
      <c r="AJ2000" s="24"/>
      <c r="AK2000" s="26" t="s">
        <v>10953</v>
      </c>
      <c r="AL2000" s="26" t="s">
        <v>10954</v>
      </c>
      <c r="AM2000" s="26" t="s">
        <v>10948</v>
      </c>
      <c r="AN2000" s="26" t="s">
        <v>10949</v>
      </c>
      <c r="AO2000" s="26" t="s">
        <v>10955</v>
      </c>
      <c r="AP2000" s="24"/>
      <c r="AQ2000" s="24"/>
      <c r="AR2000" s="24"/>
      <c r="AS2000" s="26" t="s">
        <v>10956</v>
      </c>
      <c r="AT2000" s="24"/>
      <c r="AU2000" s="24"/>
      <c r="AV2000" s="24"/>
      <c r="AW2000" s="28">
        <v>16040</v>
      </c>
      <c r="AX2000" s="26">
        <v>150</v>
      </c>
      <c r="AY2000" s="28">
        <v>70</v>
      </c>
      <c r="AZ2000" s="28">
        <v>40</v>
      </c>
      <c r="BA2000" s="26">
        <v>0</v>
      </c>
      <c r="BB2000" s="26" t="s">
        <v>148</v>
      </c>
      <c r="BC2000" s="26" t="s">
        <v>10932</v>
      </c>
      <c r="BD2000" s="24"/>
      <c r="BE2000" s="24"/>
      <c r="BF2000" s="26" t="s">
        <v>10957</v>
      </c>
      <c r="BG2000" s="26" t="s">
        <v>308</v>
      </c>
      <c r="BH2000" s="24"/>
      <c r="BI2000" s="24"/>
      <c r="BJ2000" s="24"/>
      <c r="BK2000" s="24"/>
      <c r="BL2000" s="24"/>
      <c r="BM2000" s="24"/>
      <c r="BN2000" s="24"/>
      <c r="BO2000" s="24"/>
      <c r="BP2000" s="24"/>
      <c r="BQ2000" s="24"/>
      <c r="BR2000" s="26">
        <v>2</v>
      </c>
      <c r="BS2000" s="26">
        <v>2</v>
      </c>
      <c r="BT2000" s="26">
        <v>2</v>
      </c>
      <c r="BU2000" s="26">
        <v>2</v>
      </c>
      <c r="BV2000" s="26">
        <v>1</v>
      </c>
      <c r="BW2000" s="26">
        <v>2</v>
      </c>
      <c r="BX2000" s="26">
        <v>2</v>
      </c>
      <c r="BY2000" s="26">
        <v>2</v>
      </c>
      <c r="BZ2000" s="24"/>
      <c r="CA2000" s="24"/>
      <c r="CB2000" s="24"/>
      <c r="CC2000" s="24"/>
      <c r="CD2000" s="24"/>
      <c r="CE2000" s="24"/>
      <c r="CF2000" s="24"/>
      <c r="CG2000" s="24"/>
      <c r="CH2000" s="24"/>
      <c r="CI2000" s="24"/>
      <c r="CJ2000" s="24"/>
      <c r="CK2000" s="24"/>
      <c r="CL2000" s="24"/>
      <c r="CM2000" s="24"/>
      <c r="CN2000" s="24"/>
      <c r="CO2000" s="24"/>
      <c r="CP2000" s="24"/>
      <c r="CQ2000" s="24"/>
      <c r="CR2000" s="24"/>
      <c r="CS2000" s="24"/>
      <c r="CT2000" s="24"/>
      <c r="CU2000" s="24"/>
      <c r="CV2000" s="24"/>
      <c r="CW2000" s="24"/>
      <c r="CX2000" s="24"/>
      <c r="CY2000" s="24"/>
      <c r="CZ2000" s="24"/>
      <c r="DA2000" s="24"/>
      <c r="DB2000" s="24"/>
      <c r="DC2000" s="24"/>
      <c r="DD2000" s="24"/>
      <c r="DE2000" s="24"/>
      <c r="DF2000" s="26" t="s">
        <v>139</v>
      </c>
      <c r="DG2000" s="26" t="s">
        <v>139</v>
      </c>
      <c r="DH2000" s="26" t="s">
        <v>139</v>
      </c>
      <c r="DI2000" s="26" t="s">
        <v>139</v>
      </c>
      <c r="DJ2000" s="26" t="s">
        <v>139</v>
      </c>
      <c r="DK2000" s="26" t="s">
        <v>139</v>
      </c>
      <c r="DL2000" s="26" t="s">
        <v>139</v>
      </c>
      <c r="DM2000" s="26" t="s">
        <v>139</v>
      </c>
      <c r="DN2000" s="26" t="s">
        <v>139</v>
      </c>
      <c r="DO2000" s="26" t="s">
        <v>139</v>
      </c>
    </row>
    <row r="2001" spans="1:119" ht="20.100000000000001" customHeight="1" x14ac:dyDescent="0.25">
      <c r="A2001" s="29" t="str">
        <f t="shared" si="434"/>
        <v/>
      </c>
      <c r="B2001" s="29" t="str">
        <f t="shared" si="435"/>
        <v>Nucleo Socio-Cultural "Caixa de Surpresas"  (Box of Surprises Sociocultural Center)</v>
      </c>
      <c r="C2001" s="29">
        <f t="shared" si="436"/>
        <v>0</v>
      </c>
      <c r="D2001" s="30" t="str">
        <f t="shared" si="437"/>
        <v>Americas</v>
      </c>
      <c r="E2001" s="30" t="str">
        <f t="shared" si="438"/>
        <v>Bangú, Rio de Janeiro, Brazil</v>
      </c>
      <c r="F2001" s="31">
        <f t="shared" si="439"/>
        <v>0</v>
      </c>
      <c r="G2001" s="31">
        <f t="shared" si="440"/>
        <v>0</v>
      </c>
      <c r="H2001" s="31">
        <f t="shared" si="441"/>
        <v>0</v>
      </c>
      <c r="I2001" s="31">
        <f t="shared" si="442"/>
        <v>0</v>
      </c>
      <c r="J2001" s="31">
        <f t="shared" si="443"/>
        <v>0</v>
      </c>
      <c r="K2001" s="31">
        <f t="shared" si="444"/>
        <v>0</v>
      </c>
      <c r="L2001" s="31">
        <f t="shared" si="445"/>
        <v>0</v>
      </c>
      <c r="M2001" s="31">
        <f t="shared" si="446"/>
        <v>0</v>
      </c>
      <c r="N2001" s="31">
        <f t="shared" si="447"/>
        <v>0</v>
      </c>
      <c r="O2001" s="26" t="s">
        <v>16309</v>
      </c>
      <c r="P2001" s="26" t="s">
        <v>108</v>
      </c>
      <c r="Q2001" s="27">
        <v>40330</v>
      </c>
      <c r="R2001" s="24"/>
      <c r="S2001" s="24"/>
      <c r="T2001" s="26" t="s">
        <v>224</v>
      </c>
      <c r="U2001" s="24"/>
      <c r="V2001" s="26" t="s">
        <v>15731</v>
      </c>
      <c r="W2001" s="26" t="s">
        <v>308</v>
      </c>
      <c r="X2001" s="26" t="s">
        <v>10925</v>
      </c>
      <c r="Y2001" s="26" t="s">
        <v>10926</v>
      </c>
      <c r="Z2001" s="26" t="s">
        <v>10927</v>
      </c>
      <c r="AA2001" s="24"/>
      <c r="AB2001" s="26" t="s">
        <v>15733</v>
      </c>
      <c r="AC2001" s="28">
        <v>6000</v>
      </c>
      <c r="AD2001" s="24"/>
      <c r="AE2001" s="24"/>
      <c r="AF2001" s="26" t="s">
        <v>120</v>
      </c>
      <c r="AG2001" s="26" t="s">
        <v>528</v>
      </c>
      <c r="AH2001" s="24"/>
      <c r="AI2001" s="28">
        <v>6000</v>
      </c>
      <c r="AJ2001" s="24"/>
      <c r="AK2001" s="24"/>
      <c r="AL2001" s="24"/>
      <c r="AM2001" s="24"/>
      <c r="AN2001" s="24"/>
      <c r="AO2001" s="24"/>
      <c r="AP2001" s="24"/>
      <c r="AQ2001" s="24"/>
      <c r="AR2001" s="24"/>
      <c r="AS2001" s="24"/>
      <c r="AT2001" s="24"/>
      <c r="AU2001" s="24"/>
      <c r="AV2001" s="24"/>
      <c r="AW2001" s="28">
        <v>0</v>
      </c>
      <c r="AX2001" s="26">
        <v>0</v>
      </c>
      <c r="AY2001" s="28">
        <v>0</v>
      </c>
      <c r="AZ2001" s="28">
        <v>0</v>
      </c>
      <c r="BA2001" s="26">
        <v>0</v>
      </c>
      <c r="BB2001" s="24"/>
      <c r="BC2001" s="26" t="s">
        <v>10932</v>
      </c>
      <c r="BD2001" s="24"/>
      <c r="BE2001" s="24"/>
      <c r="BF2001" s="24"/>
      <c r="BG2001" s="24"/>
      <c r="BH2001" s="24"/>
      <c r="BI2001" s="24"/>
      <c r="BJ2001" s="24"/>
      <c r="BK2001" s="24"/>
      <c r="BL2001" s="24"/>
      <c r="BM2001" s="24"/>
      <c r="BN2001" s="24"/>
      <c r="BO2001" s="24"/>
      <c r="BP2001" s="24"/>
      <c r="BQ2001" s="24"/>
      <c r="BR2001" s="26">
        <v>0</v>
      </c>
      <c r="BS2001" s="26">
        <v>0</v>
      </c>
      <c r="BT2001" s="26">
        <v>0</v>
      </c>
      <c r="BU2001" s="26">
        <v>0</v>
      </c>
      <c r="BV2001" s="26">
        <v>0</v>
      </c>
      <c r="BW2001" s="26">
        <v>0</v>
      </c>
      <c r="BX2001" s="26">
        <v>0</v>
      </c>
      <c r="BY2001" s="26">
        <v>0</v>
      </c>
      <c r="BZ2001" s="24"/>
      <c r="CA2001" s="24"/>
      <c r="CB2001" s="24"/>
      <c r="CC2001" s="24"/>
      <c r="CD2001" s="24"/>
      <c r="CE2001" s="24"/>
      <c r="CF2001" s="24"/>
      <c r="CG2001" s="24"/>
      <c r="CH2001" s="24"/>
      <c r="CI2001" s="24"/>
      <c r="CJ2001" s="24"/>
      <c r="CK2001" s="24"/>
      <c r="CL2001" s="24"/>
      <c r="CM2001" s="24"/>
      <c r="CN2001" s="24"/>
      <c r="CO2001" s="24"/>
      <c r="CP2001" s="24"/>
      <c r="CQ2001" s="24"/>
      <c r="CR2001" s="24"/>
      <c r="CS2001" s="24"/>
      <c r="CT2001" s="24"/>
      <c r="CU2001" s="24"/>
      <c r="CV2001" s="24"/>
      <c r="CW2001" s="24"/>
      <c r="CX2001" s="24"/>
      <c r="CY2001" s="24"/>
      <c r="CZ2001" s="24"/>
      <c r="DA2001" s="24"/>
      <c r="DB2001" s="24"/>
      <c r="DC2001" s="24"/>
      <c r="DD2001" s="24"/>
      <c r="DE2001" s="24"/>
      <c r="DF2001" s="26" t="s">
        <v>139</v>
      </c>
      <c r="DG2001" s="26" t="s">
        <v>139</v>
      </c>
      <c r="DH2001" s="26" t="s">
        <v>139</v>
      </c>
      <c r="DI2001" s="26" t="s">
        <v>139</v>
      </c>
      <c r="DJ2001" s="26" t="s">
        <v>139</v>
      </c>
      <c r="DK2001" s="26" t="s">
        <v>139</v>
      </c>
      <c r="DL2001" s="26" t="s">
        <v>139</v>
      </c>
      <c r="DM2001" s="26" t="s">
        <v>139</v>
      </c>
      <c r="DN2001" s="26" t="s">
        <v>139</v>
      </c>
      <c r="DO2001" s="26" t="s">
        <v>139</v>
      </c>
    </row>
    <row r="2002" spans="1:119" ht="20.100000000000001" customHeight="1" x14ac:dyDescent="0.25">
      <c r="A2002" s="29" t="str">
        <f t="shared" si="434"/>
        <v>Nur Center7</v>
      </c>
      <c r="B2002" s="29" t="str">
        <f t="shared" si="435"/>
        <v>Nur Center</v>
      </c>
      <c r="C2002" s="29">
        <f t="shared" si="436"/>
        <v>7</v>
      </c>
      <c r="D2002" s="30" t="str">
        <f t="shared" si="437"/>
        <v>Europe and Eurasia</v>
      </c>
      <c r="E2002" s="30" t="str">
        <f t="shared" si="438"/>
        <v>Khorog, Tajikistan</v>
      </c>
      <c r="F2002" s="31">
        <f t="shared" si="439"/>
        <v>3</v>
      </c>
      <c r="G2002" s="31">
        <f t="shared" si="440"/>
        <v>3</v>
      </c>
      <c r="H2002" s="31">
        <f t="shared" si="441"/>
        <v>3</v>
      </c>
      <c r="I2002" s="31">
        <f t="shared" si="442"/>
        <v>3</v>
      </c>
      <c r="J2002" s="31">
        <f t="shared" si="443"/>
        <v>3</v>
      </c>
      <c r="K2002" s="31">
        <f t="shared" si="444"/>
        <v>4</v>
      </c>
      <c r="L2002" s="31">
        <f t="shared" si="445"/>
        <v>3</v>
      </c>
      <c r="M2002" s="31">
        <f t="shared" si="446"/>
        <v>4</v>
      </c>
      <c r="N2002" s="31">
        <f t="shared" si="447"/>
        <v>3.3</v>
      </c>
      <c r="O2002" s="26" t="s">
        <v>10958</v>
      </c>
      <c r="P2002" s="26" t="s">
        <v>108</v>
      </c>
      <c r="Q2002" s="27">
        <v>42502</v>
      </c>
      <c r="R2002" s="26" t="s">
        <v>305</v>
      </c>
      <c r="S2002" s="26" t="s">
        <v>184</v>
      </c>
      <c r="T2002" s="26" t="s">
        <v>157</v>
      </c>
      <c r="U2002" s="26" t="s">
        <v>112</v>
      </c>
      <c r="V2002" s="26" t="s">
        <v>15763</v>
      </c>
      <c r="W2002" s="26" t="s">
        <v>5628</v>
      </c>
      <c r="X2002" s="26" t="s">
        <v>10959</v>
      </c>
      <c r="Y2002" s="26" t="s">
        <v>10960</v>
      </c>
      <c r="Z2002" s="24"/>
      <c r="AA2002" s="24"/>
      <c r="AB2002" s="26" t="s">
        <v>117</v>
      </c>
      <c r="AC2002" s="28">
        <v>5000</v>
      </c>
      <c r="AD2002" s="24"/>
      <c r="AE2002" s="24"/>
      <c r="AF2002" s="26" t="s">
        <v>139</v>
      </c>
      <c r="AG2002" s="26" t="s">
        <v>528</v>
      </c>
      <c r="AH2002" s="26" t="s">
        <v>235</v>
      </c>
      <c r="AI2002" s="28">
        <v>5000</v>
      </c>
      <c r="AJ2002" s="26" t="s">
        <v>10961</v>
      </c>
      <c r="AK2002" s="26" t="s">
        <v>10962</v>
      </c>
      <c r="AL2002" s="26" t="s">
        <v>10963</v>
      </c>
      <c r="AM2002" s="24"/>
      <c r="AN2002" s="24"/>
      <c r="AO2002" s="24"/>
      <c r="AP2002" s="24"/>
      <c r="AQ2002" s="24"/>
      <c r="AR2002" s="26" t="s">
        <v>10964</v>
      </c>
      <c r="AS2002" s="24"/>
      <c r="AT2002" s="24"/>
      <c r="AU2002" s="24"/>
      <c r="AV2002" s="26" t="s">
        <v>10965</v>
      </c>
      <c r="AW2002" s="28">
        <v>54000</v>
      </c>
      <c r="AX2002" s="26">
        <v>800</v>
      </c>
      <c r="AY2002" s="24"/>
      <c r="AZ2002" s="28">
        <v>120</v>
      </c>
      <c r="BA2002" s="24"/>
      <c r="BB2002" s="26" t="s">
        <v>241</v>
      </c>
      <c r="BC2002" s="26" t="s">
        <v>7202</v>
      </c>
      <c r="BD2002" s="24"/>
      <c r="BE2002" s="24"/>
      <c r="BF2002" s="24"/>
      <c r="BG2002" s="24"/>
      <c r="BH2002" s="24"/>
      <c r="BI2002" s="24"/>
      <c r="BJ2002" s="24"/>
      <c r="BK2002" s="24"/>
      <c r="BL2002" s="24"/>
      <c r="BM2002" s="24"/>
      <c r="BN2002" s="24"/>
      <c r="BO2002" s="24"/>
      <c r="BP2002" s="24"/>
      <c r="BQ2002" s="24"/>
      <c r="BR2002" s="26">
        <v>3</v>
      </c>
      <c r="BS2002" s="26">
        <v>3</v>
      </c>
      <c r="BT2002" s="26">
        <v>3</v>
      </c>
      <c r="BU2002" s="26">
        <v>3</v>
      </c>
      <c r="BV2002" s="26">
        <v>3</v>
      </c>
      <c r="BW2002" s="26">
        <v>4</v>
      </c>
      <c r="BX2002" s="26">
        <v>3</v>
      </c>
      <c r="BY2002" s="26">
        <v>4</v>
      </c>
      <c r="BZ2002" s="24"/>
      <c r="CA2002" s="24"/>
      <c r="CB2002" s="24"/>
      <c r="CC2002" s="24"/>
      <c r="CD2002" s="24"/>
      <c r="CE2002" s="24"/>
      <c r="CF2002" s="24"/>
      <c r="CG2002" s="24"/>
      <c r="CH2002" s="24"/>
      <c r="CI2002" s="24"/>
      <c r="CJ2002" s="24"/>
      <c r="CK2002" s="24"/>
      <c r="CL2002" s="24"/>
      <c r="CM2002" s="24"/>
      <c r="CN2002" s="24"/>
      <c r="CO2002" s="24"/>
      <c r="CP2002" s="24"/>
      <c r="CQ2002" s="24"/>
      <c r="CR2002" s="24"/>
      <c r="CS2002" s="24"/>
      <c r="CT2002" s="24"/>
      <c r="CU2002" s="24"/>
      <c r="CV2002" s="24"/>
      <c r="CW2002" s="24"/>
      <c r="CX2002" s="24"/>
      <c r="CY2002" s="24"/>
      <c r="CZ2002" s="24"/>
      <c r="DA2002" s="24"/>
      <c r="DB2002" s="24"/>
      <c r="DC2002" s="24"/>
      <c r="DD2002" s="24"/>
      <c r="DE2002" s="24"/>
      <c r="DF2002" s="26" t="s">
        <v>139</v>
      </c>
      <c r="DG2002" s="26" t="s">
        <v>120</v>
      </c>
      <c r="DH2002" s="26" t="s">
        <v>139</v>
      </c>
      <c r="DI2002" s="26" t="s">
        <v>120</v>
      </c>
      <c r="DJ2002" s="26" t="s">
        <v>139</v>
      </c>
      <c r="DK2002" s="26" t="s">
        <v>139</v>
      </c>
      <c r="DL2002" s="26" t="s">
        <v>139</v>
      </c>
      <c r="DM2002" s="26" t="s">
        <v>139</v>
      </c>
      <c r="DN2002" s="26" t="s">
        <v>139</v>
      </c>
      <c r="DO2002" s="26" t="s">
        <v>139</v>
      </c>
    </row>
    <row r="2003" spans="1:119" ht="20.100000000000001" customHeight="1" x14ac:dyDescent="0.25">
      <c r="A2003" s="29" t="str">
        <f t="shared" si="434"/>
        <v>Nur Center6</v>
      </c>
      <c r="B2003" s="29" t="str">
        <f t="shared" si="435"/>
        <v>Nur Center</v>
      </c>
      <c r="C2003" s="29">
        <f t="shared" si="436"/>
        <v>6</v>
      </c>
      <c r="D2003" s="30" t="str">
        <f t="shared" si="437"/>
        <v>Europe and Eurasia</v>
      </c>
      <c r="E2003" s="30" t="str">
        <f t="shared" si="438"/>
        <v>Khorog, Tajikistan</v>
      </c>
      <c r="F2003" s="31">
        <f t="shared" si="439"/>
        <v>3</v>
      </c>
      <c r="G2003" s="31">
        <f t="shared" si="440"/>
        <v>2</v>
      </c>
      <c r="H2003" s="31">
        <f t="shared" si="441"/>
        <v>2</v>
      </c>
      <c r="I2003" s="31">
        <f t="shared" si="442"/>
        <v>4</v>
      </c>
      <c r="J2003" s="31">
        <f t="shared" si="443"/>
        <v>3</v>
      </c>
      <c r="K2003" s="31">
        <f t="shared" si="444"/>
        <v>4</v>
      </c>
      <c r="L2003" s="31">
        <f t="shared" si="445"/>
        <v>4</v>
      </c>
      <c r="M2003" s="31">
        <f t="shared" si="446"/>
        <v>4</v>
      </c>
      <c r="N2003" s="31">
        <f t="shared" si="447"/>
        <v>3.3</v>
      </c>
      <c r="O2003" s="26" t="s">
        <v>10966</v>
      </c>
      <c r="P2003" s="26" t="s">
        <v>108</v>
      </c>
      <c r="Q2003" s="27">
        <v>41771</v>
      </c>
      <c r="R2003" s="26" t="s">
        <v>166</v>
      </c>
      <c r="S2003" s="26" t="s">
        <v>193</v>
      </c>
      <c r="T2003" s="26" t="s">
        <v>194</v>
      </c>
      <c r="U2003" s="26" t="s">
        <v>112</v>
      </c>
      <c r="V2003" s="26" t="s">
        <v>15763</v>
      </c>
      <c r="W2003" s="26" t="s">
        <v>5628</v>
      </c>
      <c r="X2003" s="26" t="s">
        <v>10959</v>
      </c>
      <c r="Y2003" s="26" t="s">
        <v>10960</v>
      </c>
      <c r="Z2003" s="24"/>
      <c r="AA2003" s="24"/>
      <c r="AB2003" s="26" t="s">
        <v>117</v>
      </c>
      <c r="AC2003" s="28">
        <v>14000</v>
      </c>
      <c r="AD2003" s="24"/>
      <c r="AE2003" s="24"/>
      <c r="AF2003" s="26" t="s">
        <v>139</v>
      </c>
      <c r="AG2003" s="26" t="s">
        <v>528</v>
      </c>
      <c r="AH2003" s="26" t="s">
        <v>250</v>
      </c>
      <c r="AI2003" s="28">
        <v>14000</v>
      </c>
      <c r="AJ2003" s="26" t="s">
        <v>10967</v>
      </c>
      <c r="AK2003" s="26" t="s">
        <v>10962</v>
      </c>
      <c r="AL2003" s="26" t="s">
        <v>10963</v>
      </c>
      <c r="AM2003" s="24"/>
      <c r="AN2003" s="24"/>
      <c r="AO2003" s="24"/>
      <c r="AP2003" s="24"/>
      <c r="AQ2003" s="26" t="s">
        <v>10968</v>
      </c>
      <c r="AR2003" s="24"/>
      <c r="AS2003" s="26" t="s">
        <v>10969</v>
      </c>
      <c r="AT2003" s="24"/>
      <c r="AU2003" s="24"/>
      <c r="AV2003" s="24"/>
      <c r="AW2003" s="28">
        <v>73170</v>
      </c>
      <c r="AX2003" s="26">
        <v>662</v>
      </c>
      <c r="AY2003" s="24"/>
      <c r="AZ2003" s="28">
        <v>46</v>
      </c>
      <c r="BA2003" s="24"/>
      <c r="BB2003" s="26" t="s">
        <v>241</v>
      </c>
      <c r="BC2003" s="26" t="s">
        <v>7202</v>
      </c>
      <c r="BD2003" s="26" t="s">
        <v>125</v>
      </c>
      <c r="BE2003" s="24"/>
      <c r="BF2003" s="24"/>
      <c r="BG2003" s="24"/>
      <c r="BH2003" s="24"/>
      <c r="BI2003" s="24"/>
      <c r="BJ2003" s="24"/>
      <c r="BK2003" s="24"/>
      <c r="BL2003" s="24"/>
      <c r="BM2003" s="24"/>
      <c r="BN2003" s="24"/>
      <c r="BO2003" s="24"/>
      <c r="BP2003" s="24"/>
      <c r="BQ2003" s="24"/>
      <c r="BR2003" s="26">
        <v>3</v>
      </c>
      <c r="BS2003" s="26">
        <v>2</v>
      </c>
      <c r="BT2003" s="26">
        <v>2</v>
      </c>
      <c r="BU2003" s="26">
        <v>4</v>
      </c>
      <c r="BV2003" s="26">
        <v>3</v>
      </c>
      <c r="BW2003" s="26">
        <v>4</v>
      </c>
      <c r="BX2003" s="26">
        <v>4</v>
      </c>
      <c r="BY2003" s="26">
        <v>4</v>
      </c>
      <c r="BZ2003" s="24"/>
      <c r="CA2003" s="24"/>
      <c r="CB2003" s="24"/>
      <c r="CC2003" s="24"/>
      <c r="CD2003" s="24"/>
      <c r="CE2003" s="24"/>
      <c r="CF2003" s="24"/>
      <c r="CG2003" s="24"/>
      <c r="CH2003" s="24"/>
      <c r="CI2003" s="24"/>
      <c r="CJ2003" s="24"/>
      <c r="CK2003" s="24"/>
      <c r="CL2003" s="24"/>
      <c r="CM2003" s="24"/>
      <c r="CN2003" s="24"/>
      <c r="CO2003" s="24"/>
      <c r="CP2003" s="24"/>
      <c r="CQ2003" s="24"/>
      <c r="CR2003" s="24"/>
      <c r="CS2003" s="24"/>
      <c r="CT2003" s="24"/>
      <c r="CU2003" s="24"/>
      <c r="CV2003" s="24"/>
      <c r="CW2003" s="24"/>
      <c r="CX2003" s="24"/>
      <c r="CY2003" s="24"/>
      <c r="CZ2003" s="24"/>
      <c r="DA2003" s="24"/>
      <c r="DB2003" s="24"/>
      <c r="DC2003" s="24"/>
      <c r="DD2003" s="24"/>
      <c r="DE2003" s="24"/>
      <c r="DF2003" s="26" t="s">
        <v>139</v>
      </c>
      <c r="DG2003" s="26" t="s">
        <v>139</v>
      </c>
      <c r="DH2003" s="26" t="s">
        <v>139</v>
      </c>
      <c r="DI2003" s="26" t="s">
        <v>139</v>
      </c>
      <c r="DJ2003" s="26" t="s">
        <v>139</v>
      </c>
      <c r="DK2003" s="26" t="s">
        <v>139</v>
      </c>
      <c r="DL2003" s="26" t="s">
        <v>139</v>
      </c>
      <c r="DM2003" s="26" t="s">
        <v>139</v>
      </c>
      <c r="DN2003" s="26" t="s">
        <v>139</v>
      </c>
      <c r="DO2003" s="26" t="s">
        <v>120</v>
      </c>
    </row>
    <row r="2004" spans="1:119" ht="20.100000000000001" customHeight="1" x14ac:dyDescent="0.25">
      <c r="A2004" s="29" t="str">
        <f t="shared" si="434"/>
        <v>Nur Center5</v>
      </c>
      <c r="B2004" s="29" t="str">
        <f t="shared" si="435"/>
        <v>Nur Center</v>
      </c>
      <c r="C2004" s="29">
        <f t="shared" si="436"/>
        <v>5</v>
      </c>
      <c r="D2004" s="30" t="str">
        <f t="shared" si="437"/>
        <v>Europe and Eurasia</v>
      </c>
      <c r="E2004" s="30" t="str">
        <f t="shared" si="438"/>
        <v>Khorog, Tajikistan</v>
      </c>
      <c r="F2004" s="31">
        <f t="shared" si="439"/>
        <v>3</v>
      </c>
      <c r="G2004" s="31">
        <f t="shared" si="440"/>
        <v>2</v>
      </c>
      <c r="H2004" s="31">
        <f t="shared" si="441"/>
        <v>2</v>
      </c>
      <c r="I2004" s="31">
        <f t="shared" si="442"/>
        <v>3</v>
      </c>
      <c r="J2004" s="31">
        <f t="shared" si="443"/>
        <v>3</v>
      </c>
      <c r="K2004" s="31">
        <f t="shared" si="444"/>
        <v>3</v>
      </c>
      <c r="L2004" s="31">
        <f t="shared" si="445"/>
        <v>3</v>
      </c>
      <c r="M2004" s="31">
        <f t="shared" si="446"/>
        <v>2</v>
      </c>
      <c r="N2004" s="31">
        <f t="shared" si="447"/>
        <v>2.6</v>
      </c>
      <c r="O2004" s="26" t="s">
        <v>10970</v>
      </c>
      <c r="P2004" s="26" t="s">
        <v>108</v>
      </c>
      <c r="Q2004" s="27">
        <v>41400</v>
      </c>
      <c r="R2004" s="26" t="s">
        <v>166</v>
      </c>
      <c r="S2004" s="26" t="s">
        <v>206</v>
      </c>
      <c r="T2004" s="26" t="s">
        <v>207</v>
      </c>
      <c r="U2004" s="26" t="s">
        <v>112</v>
      </c>
      <c r="V2004" s="26" t="s">
        <v>15763</v>
      </c>
      <c r="W2004" s="26" t="s">
        <v>5628</v>
      </c>
      <c r="X2004" s="26" t="s">
        <v>10959</v>
      </c>
      <c r="Y2004" s="26" t="s">
        <v>10960</v>
      </c>
      <c r="Z2004" s="24"/>
      <c r="AA2004" s="24"/>
      <c r="AB2004" s="26" t="s">
        <v>117</v>
      </c>
      <c r="AC2004" s="28">
        <v>13000</v>
      </c>
      <c r="AD2004" s="24"/>
      <c r="AE2004" s="24"/>
      <c r="AF2004" s="26" t="s">
        <v>139</v>
      </c>
      <c r="AG2004" s="26" t="s">
        <v>528</v>
      </c>
      <c r="AH2004" s="26" t="s">
        <v>176</v>
      </c>
      <c r="AI2004" s="28">
        <v>13000</v>
      </c>
      <c r="AJ2004" s="26" t="s">
        <v>10961</v>
      </c>
      <c r="AK2004" s="26" t="s">
        <v>10962</v>
      </c>
      <c r="AL2004" s="26" t="s">
        <v>10963</v>
      </c>
      <c r="AM2004" s="24"/>
      <c r="AN2004" s="24"/>
      <c r="AO2004" s="24"/>
      <c r="AP2004" s="24"/>
      <c r="AQ2004" s="26" t="s">
        <v>10971</v>
      </c>
      <c r="AR2004" s="24"/>
      <c r="AS2004" s="24"/>
      <c r="AT2004" s="24"/>
      <c r="AU2004" s="24"/>
      <c r="AV2004" s="24"/>
      <c r="AW2004" s="28">
        <v>69000</v>
      </c>
      <c r="AX2004" s="26">
        <v>389</v>
      </c>
      <c r="AY2004" s="28">
        <v>35</v>
      </c>
      <c r="AZ2004" s="28">
        <v>31</v>
      </c>
      <c r="BA2004" s="26">
        <v>0</v>
      </c>
      <c r="BB2004" s="26" t="s">
        <v>241</v>
      </c>
      <c r="BC2004" s="26" t="s">
        <v>7202</v>
      </c>
      <c r="BD2004" s="26" t="s">
        <v>125</v>
      </c>
      <c r="BE2004" s="24"/>
      <c r="BF2004" s="24"/>
      <c r="BG2004" s="24"/>
      <c r="BH2004" s="26" t="s">
        <v>10972</v>
      </c>
      <c r="BI2004" s="26" t="s">
        <v>5628</v>
      </c>
      <c r="BJ2004" s="26" t="s">
        <v>4749</v>
      </c>
      <c r="BK2004" s="26" t="s">
        <v>5628</v>
      </c>
      <c r="BL2004" s="24"/>
      <c r="BM2004" s="24"/>
      <c r="BN2004" s="24"/>
      <c r="BO2004" s="24"/>
      <c r="BP2004" s="24"/>
      <c r="BQ2004" s="24"/>
      <c r="BR2004" s="26">
        <v>3</v>
      </c>
      <c r="BS2004" s="26">
        <v>2</v>
      </c>
      <c r="BT2004" s="26">
        <v>2</v>
      </c>
      <c r="BU2004" s="26">
        <v>3</v>
      </c>
      <c r="BV2004" s="26">
        <v>3</v>
      </c>
      <c r="BW2004" s="26">
        <v>3</v>
      </c>
      <c r="BX2004" s="26">
        <v>3</v>
      </c>
      <c r="BY2004" s="26">
        <v>2</v>
      </c>
      <c r="BZ2004" s="24"/>
      <c r="CA2004" s="24"/>
      <c r="CB2004" s="24"/>
      <c r="CC2004" s="24"/>
      <c r="CD2004" s="24"/>
      <c r="CE2004" s="24"/>
      <c r="CF2004" s="24"/>
      <c r="CG2004" s="24"/>
      <c r="CH2004" s="24"/>
      <c r="CI2004" s="24"/>
      <c r="CJ2004" s="24"/>
      <c r="CK2004" s="24"/>
      <c r="CL2004" s="24"/>
      <c r="CM2004" s="24"/>
      <c r="CN2004" s="24"/>
      <c r="CO2004" s="24"/>
      <c r="CP2004" s="24"/>
      <c r="CQ2004" s="24"/>
      <c r="CR2004" s="24"/>
      <c r="CS2004" s="24"/>
      <c r="CT2004" s="24"/>
      <c r="CU2004" s="24"/>
      <c r="CV2004" s="24"/>
      <c r="CW2004" s="24"/>
      <c r="CX2004" s="24"/>
      <c r="CY2004" s="24"/>
      <c r="CZ2004" s="24"/>
      <c r="DA2004" s="24"/>
      <c r="DB2004" s="24"/>
      <c r="DC2004" s="24"/>
      <c r="DD2004" s="24"/>
      <c r="DE2004" s="24"/>
      <c r="DF2004" s="26" t="s">
        <v>139</v>
      </c>
      <c r="DG2004" s="26" t="s">
        <v>120</v>
      </c>
      <c r="DH2004" s="26" t="s">
        <v>139</v>
      </c>
      <c r="DI2004" s="26" t="s">
        <v>120</v>
      </c>
      <c r="DJ2004" s="26" t="s">
        <v>139</v>
      </c>
      <c r="DK2004" s="26" t="s">
        <v>139</v>
      </c>
      <c r="DL2004" s="26" t="s">
        <v>139</v>
      </c>
      <c r="DM2004" s="26" t="s">
        <v>139</v>
      </c>
      <c r="DN2004" s="26" t="s">
        <v>139</v>
      </c>
      <c r="DO2004" s="26" t="s">
        <v>139</v>
      </c>
    </row>
    <row r="2005" spans="1:119" ht="20.100000000000001" customHeight="1" x14ac:dyDescent="0.25">
      <c r="A2005" s="29" t="str">
        <f t="shared" si="434"/>
        <v>Nur Center4</v>
      </c>
      <c r="B2005" s="29" t="str">
        <f t="shared" si="435"/>
        <v>Nur Center</v>
      </c>
      <c r="C2005" s="29">
        <f t="shared" si="436"/>
        <v>4</v>
      </c>
      <c r="D2005" s="30" t="str">
        <f t="shared" si="437"/>
        <v>Europe and Eurasia</v>
      </c>
      <c r="E2005" s="30" t="str">
        <f t="shared" si="438"/>
        <v>Khorog, Tajikistan</v>
      </c>
      <c r="F2005" s="31">
        <f t="shared" si="439"/>
        <v>3</v>
      </c>
      <c r="G2005" s="31">
        <f t="shared" si="440"/>
        <v>2</v>
      </c>
      <c r="H2005" s="31">
        <f t="shared" si="441"/>
        <v>2</v>
      </c>
      <c r="I2005" s="31">
        <f t="shared" si="442"/>
        <v>4</v>
      </c>
      <c r="J2005" s="31">
        <f t="shared" si="443"/>
        <v>4</v>
      </c>
      <c r="K2005" s="31">
        <f t="shared" si="444"/>
        <v>4</v>
      </c>
      <c r="L2005" s="31">
        <f t="shared" si="445"/>
        <v>4</v>
      </c>
      <c r="M2005" s="31">
        <f t="shared" si="446"/>
        <v>2</v>
      </c>
      <c r="N2005" s="31">
        <f t="shared" si="447"/>
        <v>3.1</v>
      </c>
      <c r="O2005" s="26" t="s">
        <v>10973</v>
      </c>
      <c r="P2005" s="26" t="s">
        <v>108</v>
      </c>
      <c r="Q2005" s="27">
        <v>41038</v>
      </c>
      <c r="R2005" s="26" t="s">
        <v>166</v>
      </c>
      <c r="S2005" s="26" t="s">
        <v>217</v>
      </c>
      <c r="T2005" s="26" t="s">
        <v>175</v>
      </c>
      <c r="U2005" s="26" t="s">
        <v>112</v>
      </c>
      <c r="V2005" s="26" t="s">
        <v>15763</v>
      </c>
      <c r="W2005" s="26" t="s">
        <v>5628</v>
      </c>
      <c r="X2005" s="26" t="s">
        <v>10959</v>
      </c>
      <c r="Y2005" s="26" t="s">
        <v>10960</v>
      </c>
      <c r="Z2005" s="24"/>
      <c r="AA2005" s="24"/>
      <c r="AB2005" s="26" t="s">
        <v>117</v>
      </c>
      <c r="AC2005" s="28">
        <v>10000</v>
      </c>
      <c r="AD2005" s="24"/>
      <c r="AE2005" s="24"/>
      <c r="AF2005" s="26" t="s">
        <v>139</v>
      </c>
      <c r="AG2005" s="26" t="s">
        <v>528</v>
      </c>
      <c r="AH2005" s="26" t="s">
        <v>185</v>
      </c>
      <c r="AI2005" s="28">
        <v>10000</v>
      </c>
      <c r="AJ2005" s="24"/>
      <c r="AK2005" s="26" t="s">
        <v>10974</v>
      </c>
      <c r="AL2005" s="26" t="s">
        <v>10975</v>
      </c>
      <c r="AM2005" s="26" t="s">
        <v>10976</v>
      </c>
      <c r="AN2005" s="26" t="s">
        <v>10977</v>
      </c>
      <c r="AO2005" s="26" t="s">
        <v>10978</v>
      </c>
      <c r="AP2005" s="24"/>
      <c r="AQ2005" s="24"/>
      <c r="AR2005" s="24"/>
      <c r="AS2005" s="24"/>
      <c r="AT2005" s="26" t="s">
        <v>10979</v>
      </c>
      <c r="AU2005" s="24"/>
      <c r="AV2005" s="24"/>
      <c r="AW2005" s="28">
        <v>66710</v>
      </c>
      <c r="AX2005" s="26">
        <v>209</v>
      </c>
      <c r="AY2005" s="28">
        <v>20</v>
      </c>
      <c r="AZ2005" s="28">
        <v>12</v>
      </c>
      <c r="BA2005" s="26">
        <v>0</v>
      </c>
      <c r="BB2005" s="26" t="s">
        <v>241</v>
      </c>
      <c r="BC2005" s="26" t="s">
        <v>7202</v>
      </c>
      <c r="BD2005" s="26" t="s">
        <v>125</v>
      </c>
      <c r="BE2005" s="24"/>
      <c r="BF2005" s="26" t="s">
        <v>4749</v>
      </c>
      <c r="BG2005" s="26" t="s">
        <v>5628</v>
      </c>
      <c r="BH2005" s="26" t="s">
        <v>10972</v>
      </c>
      <c r="BI2005" s="26" t="s">
        <v>5628</v>
      </c>
      <c r="BJ2005" s="24"/>
      <c r="BK2005" s="24"/>
      <c r="BL2005" s="24"/>
      <c r="BM2005" s="24"/>
      <c r="BN2005" s="24"/>
      <c r="BO2005" s="24"/>
      <c r="BP2005" s="24"/>
      <c r="BQ2005" s="24"/>
      <c r="BR2005" s="26">
        <v>3</v>
      </c>
      <c r="BS2005" s="26">
        <v>2</v>
      </c>
      <c r="BT2005" s="26">
        <v>2</v>
      </c>
      <c r="BU2005" s="26">
        <v>4</v>
      </c>
      <c r="BV2005" s="26">
        <v>4</v>
      </c>
      <c r="BW2005" s="26">
        <v>4</v>
      </c>
      <c r="BX2005" s="26">
        <v>4</v>
      </c>
      <c r="BY2005" s="26">
        <v>2</v>
      </c>
      <c r="BZ2005" s="24"/>
      <c r="CA2005" s="24"/>
      <c r="CB2005" s="24"/>
      <c r="CC2005" s="24"/>
      <c r="CD2005" s="24"/>
      <c r="CE2005" s="24"/>
      <c r="CF2005" s="24"/>
      <c r="CG2005" s="24"/>
      <c r="CH2005" s="24"/>
      <c r="CI2005" s="24"/>
      <c r="CJ2005" s="24"/>
      <c r="CK2005" s="24"/>
      <c r="CL2005" s="24"/>
      <c r="CM2005" s="24"/>
      <c r="CN2005" s="24"/>
      <c r="CO2005" s="24"/>
      <c r="CP2005" s="24"/>
      <c r="CQ2005" s="24"/>
      <c r="CR2005" s="24"/>
      <c r="CS2005" s="24"/>
      <c r="CT2005" s="24"/>
      <c r="CU2005" s="24"/>
      <c r="CV2005" s="24"/>
      <c r="CW2005" s="24"/>
      <c r="CX2005" s="24"/>
      <c r="CY2005" s="24"/>
      <c r="CZ2005" s="24"/>
      <c r="DA2005" s="24"/>
      <c r="DB2005" s="24"/>
      <c r="DC2005" s="24"/>
      <c r="DD2005" s="24"/>
      <c r="DE2005" s="24"/>
      <c r="DF2005" s="26" t="s">
        <v>139</v>
      </c>
      <c r="DG2005" s="26" t="s">
        <v>120</v>
      </c>
      <c r="DH2005" s="26" t="s">
        <v>139</v>
      </c>
      <c r="DI2005" s="26" t="s">
        <v>120</v>
      </c>
      <c r="DJ2005" s="26" t="s">
        <v>139</v>
      </c>
      <c r="DK2005" s="26" t="s">
        <v>139</v>
      </c>
      <c r="DL2005" s="26" t="s">
        <v>139</v>
      </c>
      <c r="DM2005" s="26" t="s">
        <v>139</v>
      </c>
      <c r="DN2005" s="26" t="s">
        <v>139</v>
      </c>
      <c r="DO2005" s="26" t="s">
        <v>139</v>
      </c>
    </row>
    <row r="2006" spans="1:119" ht="20.100000000000001" customHeight="1" x14ac:dyDescent="0.25">
      <c r="A2006" s="29" t="str">
        <f t="shared" si="434"/>
        <v>Nur Center3</v>
      </c>
      <c r="B2006" s="29" t="str">
        <f t="shared" si="435"/>
        <v>Nur Center</v>
      </c>
      <c r="C2006" s="29">
        <f t="shared" si="436"/>
        <v>3</v>
      </c>
      <c r="D2006" s="30" t="str">
        <f t="shared" si="437"/>
        <v>Europe and Eurasia</v>
      </c>
      <c r="E2006" s="30" t="str">
        <f t="shared" si="438"/>
        <v>Khorog, Tajikistan</v>
      </c>
      <c r="F2006" s="31">
        <f t="shared" si="439"/>
        <v>3</v>
      </c>
      <c r="G2006" s="31">
        <f t="shared" si="440"/>
        <v>2</v>
      </c>
      <c r="H2006" s="31">
        <f t="shared" si="441"/>
        <v>2</v>
      </c>
      <c r="I2006" s="31">
        <f t="shared" si="442"/>
        <v>4</v>
      </c>
      <c r="J2006" s="31">
        <f t="shared" si="443"/>
        <v>4</v>
      </c>
      <c r="K2006" s="31">
        <f t="shared" si="444"/>
        <v>4</v>
      </c>
      <c r="L2006" s="31">
        <f t="shared" si="445"/>
        <v>4</v>
      </c>
      <c r="M2006" s="31">
        <f t="shared" si="446"/>
        <v>3</v>
      </c>
      <c r="N2006" s="31">
        <f t="shared" si="447"/>
        <v>3.3</v>
      </c>
      <c r="O2006" s="26" t="s">
        <v>10980</v>
      </c>
      <c r="P2006" s="26" t="s">
        <v>108</v>
      </c>
      <c r="Q2006" s="27">
        <v>40673</v>
      </c>
      <c r="R2006" s="26" t="s">
        <v>155</v>
      </c>
      <c r="S2006" s="26" t="s">
        <v>409</v>
      </c>
      <c r="T2006" s="26" t="s">
        <v>333</v>
      </c>
      <c r="U2006" s="26" t="s">
        <v>112</v>
      </c>
      <c r="V2006" s="26" t="s">
        <v>15763</v>
      </c>
      <c r="W2006" s="26" t="s">
        <v>5628</v>
      </c>
      <c r="X2006" s="26" t="s">
        <v>10959</v>
      </c>
      <c r="Y2006" s="26" t="s">
        <v>10960</v>
      </c>
      <c r="Z2006" s="24"/>
      <c r="AA2006" s="24"/>
      <c r="AB2006" s="26" t="s">
        <v>117</v>
      </c>
      <c r="AC2006" s="28">
        <v>7000</v>
      </c>
      <c r="AD2006" s="24"/>
      <c r="AE2006" s="24"/>
      <c r="AF2006" s="26" t="s">
        <v>139</v>
      </c>
      <c r="AG2006" s="26" t="s">
        <v>528</v>
      </c>
      <c r="AH2006" s="26" t="s">
        <v>121</v>
      </c>
      <c r="AI2006" s="28">
        <v>7000</v>
      </c>
      <c r="AJ2006" s="24"/>
      <c r="AK2006" s="26" t="s">
        <v>10974</v>
      </c>
      <c r="AL2006" s="26" t="s">
        <v>10975</v>
      </c>
      <c r="AM2006" s="26" t="s">
        <v>10981</v>
      </c>
      <c r="AN2006" s="26" t="s">
        <v>10982</v>
      </c>
      <c r="AO2006" s="26" t="s">
        <v>10983</v>
      </c>
      <c r="AP2006" s="24"/>
      <c r="AQ2006" s="24"/>
      <c r="AR2006" s="24"/>
      <c r="AS2006" s="24"/>
      <c r="AT2006" s="26" t="s">
        <v>10984</v>
      </c>
      <c r="AU2006" s="24"/>
      <c r="AV2006" s="24"/>
      <c r="AW2006" s="28">
        <v>54768</v>
      </c>
      <c r="AX2006" s="26">
        <v>164</v>
      </c>
      <c r="AY2006" s="28">
        <v>22</v>
      </c>
      <c r="AZ2006" s="28">
        <v>19</v>
      </c>
      <c r="BA2006" s="26">
        <v>0</v>
      </c>
      <c r="BB2006" s="26" t="s">
        <v>241</v>
      </c>
      <c r="BC2006" s="26" t="s">
        <v>7202</v>
      </c>
      <c r="BD2006" s="24"/>
      <c r="BE2006" s="24"/>
      <c r="BF2006" s="26" t="s">
        <v>3631</v>
      </c>
      <c r="BG2006" s="26" t="s">
        <v>191</v>
      </c>
      <c r="BH2006" s="24"/>
      <c r="BI2006" s="24"/>
      <c r="BJ2006" s="24"/>
      <c r="BK2006" s="24"/>
      <c r="BL2006" s="24"/>
      <c r="BM2006" s="24"/>
      <c r="BN2006" s="24"/>
      <c r="BO2006" s="24"/>
      <c r="BP2006" s="24"/>
      <c r="BQ2006" s="24"/>
      <c r="BR2006" s="26">
        <v>3</v>
      </c>
      <c r="BS2006" s="26">
        <v>2</v>
      </c>
      <c r="BT2006" s="26">
        <v>2</v>
      </c>
      <c r="BU2006" s="26">
        <v>4</v>
      </c>
      <c r="BV2006" s="26">
        <v>4</v>
      </c>
      <c r="BW2006" s="26">
        <v>4</v>
      </c>
      <c r="BX2006" s="26">
        <v>4</v>
      </c>
      <c r="BY2006" s="26">
        <v>3</v>
      </c>
      <c r="BZ2006" s="24"/>
      <c r="CA2006" s="24"/>
      <c r="CB2006" s="24"/>
      <c r="CC2006" s="24"/>
      <c r="CD2006" s="24"/>
      <c r="CE2006" s="24"/>
      <c r="CF2006" s="24"/>
      <c r="CG2006" s="24"/>
      <c r="CH2006" s="24"/>
      <c r="CI2006" s="24"/>
      <c r="CJ2006" s="24"/>
      <c r="CK2006" s="24"/>
      <c r="CL2006" s="24"/>
      <c r="CM2006" s="24"/>
      <c r="CN2006" s="24"/>
      <c r="CO2006" s="24"/>
      <c r="CP2006" s="24"/>
      <c r="CQ2006" s="24"/>
      <c r="CR2006" s="24"/>
      <c r="CS2006" s="24"/>
      <c r="CT2006" s="24"/>
      <c r="CU2006" s="24"/>
      <c r="CV2006" s="24"/>
      <c r="CW2006" s="24"/>
      <c r="CX2006" s="24"/>
      <c r="CY2006" s="24"/>
      <c r="CZ2006" s="24"/>
      <c r="DA2006" s="24"/>
      <c r="DB2006" s="24"/>
      <c r="DC2006" s="24"/>
      <c r="DD2006" s="24"/>
      <c r="DE2006" s="24"/>
      <c r="DF2006" s="26" t="s">
        <v>139</v>
      </c>
      <c r="DG2006" s="26" t="s">
        <v>120</v>
      </c>
      <c r="DH2006" s="26" t="s">
        <v>139</v>
      </c>
      <c r="DI2006" s="26" t="s">
        <v>120</v>
      </c>
      <c r="DJ2006" s="26" t="s">
        <v>139</v>
      </c>
      <c r="DK2006" s="26" t="s">
        <v>139</v>
      </c>
      <c r="DL2006" s="26" t="s">
        <v>139</v>
      </c>
      <c r="DM2006" s="26" t="s">
        <v>139</v>
      </c>
      <c r="DN2006" s="26" t="s">
        <v>139</v>
      </c>
      <c r="DO2006" s="26" t="s">
        <v>139</v>
      </c>
    </row>
    <row r="2007" spans="1:119" ht="20.100000000000001" customHeight="1" x14ac:dyDescent="0.25">
      <c r="A2007" s="29" t="str">
        <f t="shared" si="434"/>
        <v/>
      </c>
      <c r="B2007" s="29" t="str">
        <f t="shared" si="435"/>
        <v>Nur Center</v>
      </c>
      <c r="C2007" s="29">
        <f t="shared" si="436"/>
        <v>0</v>
      </c>
      <c r="D2007" s="30" t="str">
        <f t="shared" si="437"/>
        <v>Europe and Eurasia</v>
      </c>
      <c r="E2007" s="30" t="str">
        <f t="shared" si="438"/>
        <v>Khorog, Tajikistan</v>
      </c>
      <c r="F2007" s="31">
        <f t="shared" si="439"/>
        <v>0</v>
      </c>
      <c r="G2007" s="31">
        <f t="shared" si="440"/>
        <v>0</v>
      </c>
      <c r="H2007" s="31">
        <f t="shared" si="441"/>
        <v>0</v>
      </c>
      <c r="I2007" s="31">
        <f t="shared" si="442"/>
        <v>0</v>
      </c>
      <c r="J2007" s="31">
        <f t="shared" si="443"/>
        <v>0</v>
      </c>
      <c r="K2007" s="31">
        <f t="shared" si="444"/>
        <v>0</v>
      </c>
      <c r="L2007" s="31">
        <f t="shared" si="445"/>
        <v>0</v>
      </c>
      <c r="M2007" s="31">
        <f t="shared" si="446"/>
        <v>0</v>
      </c>
      <c r="N2007" s="31">
        <f t="shared" si="447"/>
        <v>0</v>
      </c>
      <c r="O2007" s="26" t="s">
        <v>16310</v>
      </c>
      <c r="P2007" s="26" t="s">
        <v>108</v>
      </c>
      <c r="Q2007" s="27">
        <v>40297</v>
      </c>
      <c r="R2007" s="24"/>
      <c r="S2007" s="24"/>
      <c r="T2007" s="26" t="s">
        <v>224</v>
      </c>
      <c r="U2007" s="24"/>
      <c r="V2007" s="26" t="s">
        <v>15763</v>
      </c>
      <c r="W2007" s="26" t="s">
        <v>5628</v>
      </c>
      <c r="X2007" s="26" t="s">
        <v>10959</v>
      </c>
      <c r="Y2007" s="26" t="s">
        <v>10960</v>
      </c>
      <c r="Z2007" s="24"/>
      <c r="AA2007" s="24"/>
      <c r="AB2007" s="26" t="s">
        <v>15736</v>
      </c>
      <c r="AC2007" s="28">
        <v>1710</v>
      </c>
      <c r="AD2007" s="24"/>
      <c r="AE2007" s="24"/>
      <c r="AF2007" s="26" t="s">
        <v>139</v>
      </c>
      <c r="AG2007" s="26" t="s">
        <v>528</v>
      </c>
      <c r="AH2007" s="24"/>
      <c r="AI2007" s="28">
        <v>1490</v>
      </c>
      <c r="AJ2007" s="24"/>
      <c r="AK2007" s="24"/>
      <c r="AL2007" s="24"/>
      <c r="AM2007" s="24"/>
      <c r="AN2007" s="24"/>
      <c r="AO2007" s="24"/>
      <c r="AP2007" s="24"/>
      <c r="AQ2007" s="24"/>
      <c r="AR2007" s="24"/>
      <c r="AS2007" s="24"/>
      <c r="AT2007" s="24"/>
      <c r="AU2007" s="24"/>
      <c r="AV2007" s="24"/>
      <c r="AW2007" s="28">
        <v>0</v>
      </c>
      <c r="AX2007" s="26">
        <v>0</v>
      </c>
      <c r="AY2007" s="28">
        <v>0</v>
      </c>
      <c r="AZ2007" s="28">
        <v>0</v>
      </c>
      <c r="BA2007" s="26">
        <v>0</v>
      </c>
      <c r="BB2007" s="24"/>
      <c r="BC2007" s="26" t="s">
        <v>7202</v>
      </c>
      <c r="BD2007" s="24"/>
      <c r="BE2007" s="24"/>
      <c r="BF2007" s="24"/>
      <c r="BG2007" s="24"/>
      <c r="BH2007" s="24"/>
      <c r="BI2007" s="24"/>
      <c r="BJ2007" s="24"/>
      <c r="BK2007" s="24"/>
      <c r="BL2007" s="24"/>
      <c r="BM2007" s="24"/>
      <c r="BN2007" s="24"/>
      <c r="BO2007" s="24"/>
      <c r="BP2007" s="24"/>
      <c r="BQ2007" s="24"/>
      <c r="BR2007" s="26">
        <v>0</v>
      </c>
      <c r="BS2007" s="26">
        <v>0</v>
      </c>
      <c r="BT2007" s="26">
        <v>0</v>
      </c>
      <c r="BU2007" s="26">
        <v>0</v>
      </c>
      <c r="BV2007" s="26">
        <v>0</v>
      </c>
      <c r="BW2007" s="26">
        <v>0</v>
      </c>
      <c r="BX2007" s="26">
        <v>0</v>
      </c>
      <c r="BY2007" s="26">
        <v>0</v>
      </c>
      <c r="BZ2007" s="24"/>
      <c r="CA2007" s="24"/>
      <c r="CB2007" s="24"/>
      <c r="CC2007" s="24"/>
      <c r="CD2007" s="24"/>
      <c r="CE2007" s="24"/>
      <c r="CF2007" s="24"/>
      <c r="CG2007" s="24"/>
      <c r="CH2007" s="24"/>
      <c r="CI2007" s="24"/>
      <c r="CJ2007" s="24"/>
      <c r="CK2007" s="24"/>
      <c r="CL2007" s="24"/>
      <c r="CM2007" s="24"/>
      <c r="CN2007" s="24"/>
      <c r="CO2007" s="24"/>
      <c r="CP2007" s="24"/>
      <c r="CQ2007" s="24"/>
      <c r="CR2007" s="24"/>
      <c r="CS2007" s="24"/>
      <c r="CT2007" s="24"/>
      <c r="CU2007" s="24"/>
      <c r="CV2007" s="24"/>
      <c r="CW2007" s="24"/>
      <c r="CX2007" s="24"/>
      <c r="CY2007" s="24"/>
      <c r="CZ2007" s="24"/>
      <c r="DA2007" s="24"/>
      <c r="DB2007" s="24"/>
      <c r="DC2007" s="24"/>
      <c r="DD2007" s="24"/>
      <c r="DE2007" s="24"/>
      <c r="DF2007" s="26" t="s">
        <v>139</v>
      </c>
      <c r="DG2007" s="26" t="s">
        <v>139</v>
      </c>
      <c r="DH2007" s="26" t="s">
        <v>139</v>
      </c>
      <c r="DI2007" s="26" t="s">
        <v>139</v>
      </c>
      <c r="DJ2007" s="26" t="s">
        <v>139</v>
      </c>
      <c r="DK2007" s="26" t="s">
        <v>139</v>
      </c>
      <c r="DL2007" s="26" t="s">
        <v>139</v>
      </c>
      <c r="DM2007" s="26" t="s">
        <v>139</v>
      </c>
      <c r="DN2007" s="26" t="s">
        <v>139</v>
      </c>
      <c r="DO2007" s="26" t="s">
        <v>139</v>
      </c>
    </row>
    <row r="2008" spans="1:119" ht="20.100000000000001" customHeight="1" x14ac:dyDescent="0.25">
      <c r="A2008" s="29" t="str">
        <f t="shared" si="434"/>
        <v/>
      </c>
      <c r="B2008" s="29" t="str">
        <f t="shared" si="435"/>
        <v>Nyaka AIDS Orphans Project</v>
      </c>
      <c r="C2008" s="29">
        <f t="shared" si="436"/>
        <v>0</v>
      </c>
      <c r="D2008" s="30" t="str">
        <f t="shared" si="437"/>
        <v>Africa and the Middle East</v>
      </c>
      <c r="E2008" s="30" t="str">
        <f t="shared" si="438"/>
        <v>Uganda</v>
      </c>
      <c r="F2008" s="31">
        <f t="shared" si="439"/>
        <v>0</v>
      </c>
      <c r="G2008" s="31">
        <f t="shared" si="440"/>
        <v>0</v>
      </c>
      <c r="H2008" s="31">
        <f t="shared" si="441"/>
        <v>0</v>
      </c>
      <c r="I2008" s="31">
        <f t="shared" si="442"/>
        <v>0</v>
      </c>
      <c r="J2008" s="31">
        <f t="shared" si="443"/>
        <v>0</v>
      </c>
      <c r="K2008" s="31">
        <f t="shared" si="444"/>
        <v>0</v>
      </c>
      <c r="L2008" s="31">
        <f t="shared" si="445"/>
        <v>0</v>
      </c>
      <c r="M2008" s="31">
        <f t="shared" si="446"/>
        <v>0</v>
      </c>
      <c r="N2008" s="31">
        <f t="shared" si="447"/>
        <v>0</v>
      </c>
      <c r="O2008" s="26" t="s">
        <v>10985</v>
      </c>
      <c r="P2008" s="26" t="s">
        <v>108</v>
      </c>
      <c r="Q2008" s="27">
        <v>40945</v>
      </c>
      <c r="R2008" s="24"/>
      <c r="S2008" s="24"/>
      <c r="T2008" s="26" t="s">
        <v>175</v>
      </c>
      <c r="U2008" s="24"/>
      <c r="V2008" s="26" t="s">
        <v>169</v>
      </c>
      <c r="W2008" s="26" t="s">
        <v>1028</v>
      </c>
      <c r="X2008" s="24"/>
      <c r="Y2008" s="26" t="s">
        <v>10986</v>
      </c>
      <c r="Z2008" s="24"/>
      <c r="AA2008" s="24"/>
      <c r="AB2008" s="26" t="s">
        <v>228</v>
      </c>
      <c r="AC2008" s="28">
        <v>25000</v>
      </c>
      <c r="AD2008" s="24"/>
      <c r="AE2008" s="24"/>
      <c r="AF2008" s="26" t="s">
        <v>139</v>
      </c>
      <c r="AG2008" s="26" t="s">
        <v>2153</v>
      </c>
      <c r="AH2008" s="24"/>
      <c r="AI2008" s="28">
        <v>25000</v>
      </c>
      <c r="AJ2008" s="24"/>
      <c r="AK2008" s="24"/>
      <c r="AL2008" s="24"/>
      <c r="AM2008" s="26" t="s">
        <v>10987</v>
      </c>
      <c r="AN2008" s="26" t="s">
        <v>10988</v>
      </c>
      <c r="AO2008" s="24"/>
      <c r="AP2008" s="24"/>
      <c r="AQ2008" s="24"/>
      <c r="AR2008" s="24"/>
      <c r="AS2008" s="24"/>
      <c r="AT2008" s="24"/>
      <c r="AU2008" s="24"/>
      <c r="AV2008" s="24"/>
      <c r="AW2008" s="28">
        <v>516245</v>
      </c>
      <c r="AX2008" s="26">
        <v>532</v>
      </c>
      <c r="AY2008" s="28">
        <v>0</v>
      </c>
      <c r="AZ2008" s="28">
        <v>0</v>
      </c>
      <c r="BA2008" s="26">
        <v>0</v>
      </c>
      <c r="BB2008" s="24"/>
      <c r="BC2008" s="24"/>
      <c r="BD2008" s="24"/>
      <c r="BE2008" s="24"/>
      <c r="BF2008" s="24"/>
      <c r="BG2008" s="24"/>
      <c r="BH2008" s="24"/>
      <c r="BI2008" s="24"/>
      <c r="BJ2008" s="24"/>
      <c r="BK2008" s="24"/>
      <c r="BL2008" s="24"/>
      <c r="BM2008" s="24"/>
      <c r="BN2008" s="24"/>
      <c r="BO2008" s="24"/>
      <c r="BP2008" s="24"/>
      <c r="BQ2008" s="24"/>
      <c r="BR2008" s="26">
        <v>0</v>
      </c>
      <c r="BS2008" s="26">
        <v>0</v>
      </c>
      <c r="BT2008" s="26">
        <v>0</v>
      </c>
      <c r="BU2008" s="26">
        <v>0</v>
      </c>
      <c r="BV2008" s="26">
        <v>0</v>
      </c>
      <c r="BW2008" s="26">
        <v>0</v>
      </c>
      <c r="BX2008" s="26">
        <v>0</v>
      </c>
      <c r="BY2008" s="26">
        <v>0</v>
      </c>
      <c r="BZ2008" s="24"/>
      <c r="CA2008" s="24"/>
      <c r="CB2008" s="24"/>
      <c r="CC2008" s="24"/>
      <c r="CD2008" s="24"/>
      <c r="CE2008" s="24"/>
      <c r="CF2008" s="24"/>
      <c r="CG2008" s="24"/>
      <c r="CH2008" s="24"/>
      <c r="CI2008" s="24"/>
      <c r="CJ2008" s="24"/>
      <c r="CK2008" s="24"/>
      <c r="CL2008" s="24"/>
      <c r="CM2008" s="24"/>
      <c r="CN2008" s="24"/>
      <c r="CO2008" s="24"/>
      <c r="CP2008" s="24"/>
      <c r="CQ2008" s="24"/>
      <c r="CR2008" s="24"/>
      <c r="CS2008" s="24"/>
      <c r="CT2008" s="24"/>
      <c r="CU2008" s="24"/>
      <c r="CV2008" s="24"/>
      <c r="CW2008" s="24"/>
      <c r="CX2008" s="24"/>
      <c r="CY2008" s="24"/>
      <c r="CZ2008" s="24"/>
      <c r="DA2008" s="24"/>
      <c r="DB2008" s="24"/>
      <c r="DC2008" s="24"/>
      <c r="DD2008" s="24"/>
      <c r="DE2008" s="24"/>
      <c r="DF2008" s="26" t="s">
        <v>139</v>
      </c>
      <c r="DG2008" s="26" t="s">
        <v>139</v>
      </c>
      <c r="DH2008" s="26" t="s">
        <v>139</v>
      </c>
      <c r="DI2008" s="26" t="s">
        <v>139</v>
      </c>
      <c r="DJ2008" s="26" t="s">
        <v>139</v>
      </c>
      <c r="DK2008" s="26" t="s">
        <v>139</v>
      </c>
      <c r="DL2008" s="26" t="s">
        <v>139</v>
      </c>
      <c r="DM2008" s="26" t="s">
        <v>139</v>
      </c>
      <c r="DN2008" s="26" t="s">
        <v>139</v>
      </c>
      <c r="DO2008" s="26" t="s">
        <v>139</v>
      </c>
    </row>
    <row r="2009" spans="1:119" ht="20.100000000000001" customHeight="1" x14ac:dyDescent="0.25">
      <c r="A2009" s="29" t="str">
        <f t="shared" si="434"/>
        <v>Nyaka AIDS Orphans Project7</v>
      </c>
      <c r="B2009" s="29" t="str">
        <f t="shared" si="435"/>
        <v>Nyaka AIDS Orphans Project</v>
      </c>
      <c r="C2009" s="29">
        <f t="shared" si="436"/>
        <v>7</v>
      </c>
      <c r="D2009" s="30" t="str">
        <f t="shared" si="437"/>
        <v>Africa and the Middle East</v>
      </c>
      <c r="E2009" s="30" t="str">
        <f t="shared" si="438"/>
        <v>Uganda</v>
      </c>
      <c r="F2009" s="31">
        <f t="shared" si="439"/>
        <v>4</v>
      </c>
      <c r="G2009" s="31">
        <f t="shared" si="440"/>
        <v>5</v>
      </c>
      <c r="H2009" s="31">
        <f t="shared" si="441"/>
        <v>5</v>
      </c>
      <c r="I2009" s="31">
        <f t="shared" si="442"/>
        <v>4</v>
      </c>
      <c r="J2009" s="31">
        <f t="shared" si="443"/>
        <v>5</v>
      </c>
      <c r="K2009" s="31">
        <f t="shared" si="444"/>
        <v>4</v>
      </c>
      <c r="L2009" s="31">
        <f t="shared" si="445"/>
        <v>5</v>
      </c>
      <c r="M2009" s="31">
        <f t="shared" si="446"/>
        <v>4</v>
      </c>
      <c r="N2009" s="31">
        <f t="shared" si="447"/>
        <v>4.5</v>
      </c>
      <c r="O2009" s="26" t="s">
        <v>10989</v>
      </c>
      <c r="P2009" s="26" t="s">
        <v>108</v>
      </c>
      <c r="Q2009" s="27">
        <v>40835</v>
      </c>
      <c r="R2009" s="26" t="s">
        <v>305</v>
      </c>
      <c r="S2009" s="26" t="s">
        <v>321</v>
      </c>
      <c r="T2009" s="26" t="s">
        <v>175</v>
      </c>
      <c r="U2009" s="26" t="s">
        <v>112</v>
      </c>
      <c r="V2009" s="26" t="s">
        <v>169</v>
      </c>
      <c r="W2009" s="26" t="s">
        <v>1028</v>
      </c>
      <c r="X2009" s="24"/>
      <c r="Y2009" s="26" t="s">
        <v>10986</v>
      </c>
      <c r="Z2009" s="24"/>
      <c r="AA2009" s="24"/>
      <c r="AB2009" s="26" t="s">
        <v>117</v>
      </c>
      <c r="AC2009" s="28">
        <v>20000</v>
      </c>
      <c r="AD2009" s="24"/>
      <c r="AE2009" s="24"/>
      <c r="AF2009" s="26" t="s">
        <v>139</v>
      </c>
      <c r="AG2009" s="26" t="s">
        <v>2153</v>
      </c>
      <c r="AH2009" s="26" t="s">
        <v>235</v>
      </c>
      <c r="AI2009" s="28">
        <v>20000</v>
      </c>
      <c r="AJ2009" s="24"/>
      <c r="AK2009" s="26" t="s">
        <v>10990</v>
      </c>
      <c r="AL2009" s="26" t="s">
        <v>10991</v>
      </c>
      <c r="AM2009" s="26" t="s">
        <v>10992</v>
      </c>
      <c r="AN2009" s="26" t="s">
        <v>10993</v>
      </c>
      <c r="AO2009" s="26" t="s">
        <v>10994</v>
      </c>
      <c r="AP2009" s="24"/>
      <c r="AQ2009" s="24"/>
      <c r="AR2009" s="24"/>
      <c r="AS2009" s="26" t="s">
        <v>10995</v>
      </c>
      <c r="AT2009" s="24"/>
      <c r="AU2009" s="26" t="s">
        <v>10996</v>
      </c>
      <c r="AV2009" s="24"/>
      <c r="AW2009" s="28">
        <v>516245</v>
      </c>
      <c r="AX2009" s="26">
        <v>532</v>
      </c>
      <c r="AY2009" s="28">
        <v>100</v>
      </c>
      <c r="AZ2009" s="28">
        <v>100</v>
      </c>
      <c r="BA2009" s="26">
        <v>0</v>
      </c>
      <c r="BB2009" s="26" t="s">
        <v>148</v>
      </c>
      <c r="BC2009" s="24"/>
      <c r="BD2009" s="26" t="s">
        <v>378</v>
      </c>
      <c r="BE2009" s="24"/>
      <c r="BF2009" s="26" t="s">
        <v>7427</v>
      </c>
      <c r="BG2009" s="26" t="s">
        <v>357</v>
      </c>
      <c r="BH2009" s="26" t="s">
        <v>607</v>
      </c>
      <c r="BI2009" s="26" t="s">
        <v>261</v>
      </c>
      <c r="BJ2009" s="26" t="s">
        <v>10997</v>
      </c>
      <c r="BK2009" s="26" t="s">
        <v>357</v>
      </c>
      <c r="BL2009" s="24"/>
      <c r="BM2009" s="24"/>
      <c r="BN2009" s="24"/>
      <c r="BO2009" s="24"/>
      <c r="BP2009" s="24"/>
      <c r="BQ2009" s="24"/>
      <c r="BR2009" s="26">
        <v>4</v>
      </c>
      <c r="BS2009" s="26">
        <v>5</v>
      </c>
      <c r="BT2009" s="26">
        <v>5</v>
      </c>
      <c r="BU2009" s="26">
        <v>4</v>
      </c>
      <c r="BV2009" s="26">
        <v>5</v>
      </c>
      <c r="BW2009" s="26">
        <v>4</v>
      </c>
      <c r="BX2009" s="26">
        <v>5</v>
      </c>
      <c r="BY2009" s="26">
        <v>4</v>
      </c>
      <c r="BZ2009" s="24"/>
      <c r="CA2009" s="24"/>
      <c r="CB2009" s="24"/>
      <c r="CC2009" s="24"/>
      <c r="CD2009" s="24"/>
      <c r="CE2009" s="24"/>
      <c r="CF2009" s="24"/>
      <c r="CG2009" s="24"/>
      <c r="CH2009" s="24"/>
      <c r="CI2009" s="24"/>
      <c r="CJ2009" s="24"/>
      <c r="CK2009" s="24"/>
      <c r="CL2009" s="24"/>
      <c r="CM2009" s="24"/>
      <c r="CN2009" s="24"/>
      <c r="CO2009" s="24"/>
      <c r="CP2009" s="24"/>
      <c r="CQ2009" s="24"/>
      <c r="CR2009" s="24"/>
      <c r="CS2009" s="24"/>
      <c r="CT2009" s="24"/>
      <c r="CU2009" s="24"/>
      <c r="CV2009" s="24"/>
      <c r="CW2009" s="24"/>
      <c r="CX2009" s="24"/>
      <c r="CY2009" s="24"/>
      <c r="CZ2009" s="24"/>
      <c r="DA2009" s="24"/>
      <c r="DB2009" s="24"/>
      <c r="DC2009" s="24"/>
      <c r="DD2009" s="24"/>
      <c r="DE2009" s="24"/>
      <c r="DF2009" s="26" t="s">
        <v>139</v>
      </c>
      <c r="DG2009" s="26" t="s">
        <v>120</v>
      </c>
      <c r="DH2009" s="26" t="s">
        <v>139</v>
      </c>
      <c r="DI2009" s="26" t="s">
        <v>139</v>
      </c>
      <c r="DJ2009" s="26" t="s">
        <v>139</v>
      </c>
      <c r="DK2009" s="26" t="s">
        <v>139</v>
      </c>
      <c r="DL2009" s="26" t="s">
        <v>139</v>
      </c>
      <c r="DM2009" s="26" t="s">
        <v>139</v>
      </c>
      <c r="DN2009" s="26" t="s">
        <v>139</v>
      </c>
      <c r="DO2009" s="26" t="s">
        <v>139</v>
      </c>
    </row>
    <row r="2010" spans="1:119" ht="20.100000000000001" customHeight="1" x14ac:dyDescent="0.25">
      <c r="A2010" s="29" t="str">
        <f t="shared" si="434"/>
        <v>Nyaka AIDS Orphans Project6</v>
      </c>
      <c r="B2010" s="29" t="str">
        <f t="shared" si="435"/>
        <v>Nyaka AIDS Orphans Project</v>
      </c>
      <c r="C2010" s="29">
        <f t="shared" si="436"/>
        <v>6</v>
      </c>
      <c r="D2010" s="30" t="str">
        <f t="shared" si="437"/>
        <v>Africa and the Middle East</v>
      </c>
      <c r="E2010" s="30" t="str">
        <f t="shared" si="438"/>
        <v>Uganda</v>
      </c>
      <c r="F2010" s="31">
        <f t="shared" si="439"/>
        <v>5</v>
      </c>
      <c r="G2010" s="31">
        <f t="shared" si="440"/>
        <v>5</v>
      </c>
      <c r="H2010" s="31">
        <f t="shared" si="441"/>
        <v>5</v>
      </c>
      <c r="I2010" s="31">
        <f t="shared" si="442"/>
        <v>4</v>
      </c>
      <c r="J2010" s="31">
        <f t="shared" si="443"/>
        <v>5</v>
      </c>
      <c r="K2010" s="31">
        <f t="shared" si="444"/>
        <v>4</v>
      </c>
      <c r="L2010" s="31">
        <f t="shared" si="445"/>
        <v>5</v>
      </c>
      <c r="M2010" s="31">
        <f t="shared" si="446"/>
        <v>2</v>
      </c>
      <c r="N2010" s="31">
        <f t="shared" si="447"/>
        <v>4.4000000000000004</v>
      </c>
      <c r="O2010" s="26" t="s">
        <v>10998</v>
      </c>
      <c r="P2010" s="26" t="s">
        <v>108</v>
      </c>
      <c r="Q2010" s="27">
        <v>40469</v>
      </c>
      <c r="R2010" s="26" t="s">
        <v>109</v>
      </c>
      <c r="S2010" s="26" t="s">
        <v>332</v>
      </c>
      <c r="T2010" s="26" t="s">
        <v>333</v>
      </c>
      <c r="U2010" s="26" t="s">
        <v>112</v>
      </c>
      <c r="V2010" s="26" t="s">
        <v>169</v>
      </c>
      <c r="W2010" s="26" t="s">
        <v>1028</v>
      </c>
      <c r="X2010" s="24"/>
      <c r="Y2010" s="26" t="s">
        <v>10986</v>
      </c>
      <c r="Z2010" s="24"/>
      <c r="AA2010" s="24"/>
      <c r="AB2010" s="26" t="s">
        <v>117</v>
      </c>
      <c r="AC2010" s="28">
        <v>17000</v>
      </c>
      <c r="AD2010" s="24"/>
      <c r="AE2010" s="24"/>
      <c r="AF2010" s="26" t="s">
        <v>139</v>
      </c>
      <c r="AG2010" s="26" t="s">
        <v>2153</v>
      </c>
      <c r="AH2010" s="26" t="s">
        <v>250</v>
      </c>
      <c r="AI2010" s="28">
        <v>17000</v>
      </c>
      <c r="AJ2010" s="24"/>
      <c r="AK2010" s="26" t="s">
        <v>10990</v>
      </c>
      <c r="AL2010" s="26" t="s">
        <v>10991</v>
      </c>
      <c r="AM2010" s="26" t="s">
        <v>10992</v>
      </c>
      <c r="AN2010" s="26" t="s">
        <v>10999</v>
      </c>
      <c r="AO2010" s="26" t="s">
        <v>10994</v>
      </c>
      <c r="AP2010" s="24"/>
      <c r="AQ2010" s="24"/>
      <c r="AR2010" s="24"/>
      <c r="AS2010" s="24"/>
      <c r="AT2010" s="26" t="s">
        <v>2288</v>
      </c>
      <c r="AU2010" s="26" t="s">
        <v>11000</v>
      </c>
      <c r="AV2010" s="24"/>
      <c r="AW2010" s="28">
        <v>349622</v>
      </c>
      <c r="AX2010" s="26">
        <v>462</v>
      </c>
      <c r="AY2010" s="28">
        <v>100</v>
      </c>
      <c r="AZ2010" s="28">
        <v>98</v>
      </c>
      <c r="BA2010" s="26">
        <v>0</v>
      </c>
      <c r="BB2010" s="26" t="s">
        <v>148</v>
      </c>
      <c r="BC2010" s="24"/>
      <c r="BD2010" s="24"/>
      <c r="BE2010" s="24"/>
      <c r="BF2010" s="26" t="s">
        <v>7427</v>
      </c>
      <c r="BG2010" s="26" t="s">
        <v>357</v>
      </c>
      <c r="BH2010" s="26" t="s">
        <v>11001</v>
      </c>
      <c r="BI2010" s="26" t="s">
        <v>357</v>
      </c>
      <c r="BJ2010" s="24"/>
      <c r="BK2010" s="24"/>
      <c r="BL2010" s="24"/>
      <c r="BM2010" s="24"/>
      <c r="BN2010" s="24"/>
      <c r="BO2010" s="24"/>
      <c r="BP2010" s="24"/>
      <c r="BQ2010" s="24"/>
      <c r="BR2010" s="26">
        <v>5</v>
      </c>
      <c r="BS2010" s="26">
        <v>5</v>
      </c>
      <c r="BT2010" s="26">
        <v>5</v>
      </c>
      <c r="BU2010" s="26">
        <v>4</v>
      </c>
      <c r="BV2010" s="26">
        <v>5</v>
      </c>
      <c r="BW2010" s="26">
        <v>4</v>
      </c>
      <c r="BX2010" s="26">
        <v>5</v>
      </c>
      <c r="BY2010" s="26">
        <v>2</v>
      </c>
      <c r="BZ2010" s="24"/>
      <c r="CA2010" s="24"/>
      <c r="CB2010" s="24"/>
      <c r="CC2010" s="24"/>
      <c r="CD2010" s="24"/>
      <c r="CE2010" s="24"/>
      <c r="CF2010" s="24"/>
      <c r="CG2010" s="24"/>
      <c r="CH2010" s="24"/>
      <c r="CI2010" s="24"/>
      <c r="CJ2010" s="24"/>
      <c r="CK2010" s="24"/>
      <c r="CL2010" s="24"/>
      <c r="CM2010" s="24"/>
      <c r="CN2010" s="24"/>
      <c r="CO2010" s="24"/>
      <c r="CP2010" s="24"/>
      <c r="CQ2010" s="24"/>
      <c r="CR2010" s="24"/>
      <c r="CS2010" s="24"/>
      <c r="CT2010" s="24"/>
      <c r="CU2010" s="24"/>
      <c r="CV2010" s="24"/>
      <c r="CW2010" s="24"/>
      <c r="CX2010" s="24"/>
      <c r="CY2010" s="24"/>
      <c r="CZ2010" s="24"/>
      <c r="DA2010" s="24"/>
      <c r="DB2010" s="24"/>
      <c r="DC2010" s="24"/>
      <c r="DD2010" s="24"/>
      <c r="DE2010" s="24"/>
      <c r="DF2010" s="26" t="s">
        <v>139</v>
      </c>
      <c r="DG2010" s="26" t="s">
        <v>120</v>
      </c>
      <c r="DH2010" s="26" t="s">
        <v>139</v>
      </c>
      <c r="DI2010" s="26" t="s">
        <v>139</v>
      </c>
      <c r="DJ2010" s="26" t="s">
        <v>139</v>
      </c>
      <c r="DK2010" s="26" t="s">
        <v>139</v>
      </c>
      <c r="DL2010" s="26" t="s">
        <v>139</v>
      </c>
      <c r="DM2010" s="26" t="s">
        <v>139</v>
      </c>
      <c r="DN2010" s="26" t="s">
        <v>139</v>
      </c>
      <c r="DO2010" s="26" t="s">
        <v>139</v>
      </c>
    </row>
    <row r="2011" spans="1:119" ht="20.100000000000001" customHeight="1" x14ac:dyDescent="0.25">
      <c r="A2011" s="29" t="str">
        <f t="shared" si="434"/>
        <v/>
      </c>
      <c r="B2011" s="29" t="str">
        <f t="shared" si="435"/>
        <v>Nyaka AIDS Orphans Project</v>
      </c>
      <c r="C2011" s="29">
        <f t="shared" si="436"/>
        <v>0</v>
      </c>
      <c r="D2011" s="30" t="str">
        <f t="shared" si="437"/>
        <v>Africa and the Middle East</v>
      </c>
      <c r="E2011" s="30" t="str">
        <f t="shared" si="438"/>
        <v>Uganda</v>
      </c>
      <c r="F2011" s="31">
        <f t="shared" si="439"/>
        <v>0</v>
      </c>
      <c r="G2011" s="31">
        <f t="shared" si="440"/>
        <v>0</v>
      </c>
      <c r="H2011" s="31">
        <f t="shared" si="441"/>
        <v>0</v>
      </c>
      <c r="I2011" s="31">
        <f t="shared" si="442"/>
        <v>0</v>
      </c>
      <c r="J2011" s="31">
        <f t="shared" si="443"/>
        <v>0</v>
      </c>
      <c r="K2011" s="31">
        <f t="shared" si="444"/>
        <v>0</v>
      </c>
      <c r="L2011" s="31">
        <f t="shared" si="445"/>
        <v>0</v>
      </c>
      <c r="M2011" s="31">
        <f t="shared" si="446"/>
        <v>0</v>
      </c>
      <c r="N2011" s="31">
        <f t="shared" si="447"/>
        <v>0</v>
      </c>
      <c r="O2011" s="26" t="s">
        <v>16311</v>
      </c>
      <c r="P2011" s="26" t="s">
        <v>108</v>
      </c>
      <c r="Q2011" s="27">
        <v>40707</v>
      </c>
      <c r="R2011" s="24"/>
      <c r="S2011" s="24"/>
      <c r="T2011" s="26" t="s">
        <v>333</v>
      </c>
      <c r="U2011" s="24"/>
      <c r="V2011" s="26" t="s">
        <v>169</v>
      </c>
      <c r="W2011" s="26" t="s">
        <v>1028</v>
      </c>
      <c r="X2011" s="24"/>
      <c r="Y2011" s="26" t="s">
        <v>10986</v>
      </c>
      <c r="Z2011" s="24"/>
      <c r="AA2011" s="24"/>
      <c r="AB2011" s="26" t="s">
        <v>15733</v>
      </c>
      <c r="AC2011" s="28">
        <v>7607</v>
      </c>
      <c r="AD2011" s="24"/>
      <c r="AE2011" s="24"/>
      <c r="AF2011" s="26" t="s">
        <v>139</v>
      </c>
      <c r="AG2011" s="26" t="s">
        <v>2153</v>
      </c>
      <c r="AH2011" s="24"/>
      <c r="AI2011" s="28">
        <v>8000</v>
      </c>
      <c r="AJ2011" s="24"/>
      <c r="AK2011" s="24"/>
      <c r="AL2011" s="24"/>
      <c r="AM2011" s="24"/>
      <c r="AN2011" s="24"/>
      <c r="AO2011" s="24"/>
      <c r="AP2011" s="24"/>
      <c r="AQ2011" s="24"/>
      <c r="AR2011" s="24"/>
      <c r="AS2011" s="24"/>
      <c r="AT2011" s="24"/>
      <c r="AU2011" s="24"/>
      <c r="AV2011" s="24"/>
      <c r="AW2011" s="28">
        <v>0</v>
      </c>
      <c r="AX2011" s="26">
        <v>0</v>
      </c>
      <c r="AY2011" s="28">
        <v>0</v>
      </c>
      <c r="AZ2011" s="28">
        <v>0</v>
      </c>
      <c r="BA2011" s="26">
        <v>0</v>
      </c>
      <c r="BB2011" s="24"/>
      <c r="BC2011" s="24"/>
      <c r="BD2011" s="24"/>
      <c r="BE2011" s="24"/>
      <c r="BF2011" s="24"/>
      <c r="BG2011" s="24"/>
      <c r="BH2011" s="24"/>
      <c r="BI2011" s="24"/>
      <c r="BJ2011" s="24"/>
      <c r="BK2011" s="24"/>
      <c r="BL2011" s="24"/>
      <c r="BM2011" s="24"/>
      <c r="BN2011" s="24"/>
      <c r="BO2011" s="24"/>
      <c r="BP2011" s="24"/>
      <c r="BQ2011" s="24"/>
      <c r="BR2011" s="26">
        <v>0</v>
      </c>
      <c r="BS2011" s="26">
        <v>0</v>
      </c>
      <c r="BT2011" s="26">
        <v>0</v>
      </c>
      <c r="BU2011" s="26">
        <v>0</v>
      </c>
      <c r="BV2011" s="26">
        <v>0</v>
      </c>
      <c r="BW2011" s="26">
        <v>0</v>
      </c>
      <c r="BX2011" s="26">
        <v>0</v>
      </c>
      <c r="BY2011" s="26">
        <v>0</v>
      </c>
      <c r="BZ2011" s="24"/>
      <c r="CA2011" s="24"/>
      <c r="CB2011" s="24"/>
      <c r="CC2011" s="24"/>
      <c r="CD2011" s="24"/>
      <c r="CE2011" s="24"/>
      <c r="CF2011" s="24"/>
      <c r="CG2011" s="24"/>
      <c r="CH2011" s="24"/>
      <c r="CI2011" s="24"/>
      <c r="CJ2011" s="24"/>
      <c r="CK2011" s="24"/>
      <c r="CL2011" s="24"/>
      <c r="CM2011" s="24"/>
      <c r="CN2011" s="24"/>
      <c r="CO2011" s="24"/>
      <c r="CP2011" s="24"/>
      <c r="CQ2011" s="24"/>
      <c r="CR2011" s="24"/>
      <c r="CS2011" s="24"/>
      <c r="CT2011" s="24"/>
      <c r="CU2011" s="24"/>
      <c r="CV2011" s="24"/>
      <c r="CW2011" s="24"/>
      <c r="CX2011" s="24"/>
      <c r="CY2011" s="24"/>
      <c r="CZ2011" s="24"/>
      <c r="DA2011" s="24"/>
      <c r="DB2011" s="24"/>
      <c r="DC2011" s="24"/>
      <c r="DD2011" s="24"/>
      <c r="DE2011" s="24"/>
      <c r="DF2011" s="26" t="s">
        <v>139</v>
      </c>
      <c r="DG2011" s="26" t="s">
        <v>139</v>
      </c>
      <c r="DH2011" s="26" t="s">
        <v>139</v>
      </c>
      <c r="DI2011" s="26" t="s">
        <v>139</v>
      </c>
      <c r="DJ2011" s="26" t="s">
        <v>139</v>
      </c>
      <c r="DK2011" s="26" t="s">
        <v>139</v>
      </c>
      <c r="DL2011" s="26" t="s">
        <v>139</v>
      </c>
      <c r="DM2011" s="26" t="s">
        <v>139</v>
      </c>
      <c r="DN2011" s="26" t="s">
        <v>139</v>
      </c>
      <c r="DO2011" s="26" t="s">
        <v>139</v>
      </c>
    </row>
    <row r="2012" spans="1:119" ht="20.100000000000001" customHeight="1" x14ac:dyDescent="0.25">
      <c r="A2012" s="29" t="str">
        <f t="shared" si="434"/>
        <v/>
      </c>
      <c r="B2012" s="29" t="str">
        <f t="shared" si="435"/>
        <v>Nyaka AIDS Orphans Project</v>
      </c>
      <c r="C2012" s="29">
        <f t="shared" si="436"/>
        <v>0</v>
      </c>
      <c r="D2012" s="30" t="str">
        <f t="shared" si="437"/>
        <v>Africa and the Middle East</v>
      </c>
      <c r="E2012" s="30" t="str">
        <f t="shared" si="438"/>
        <v>Uganda</v>
      </c>
      <c r="F2012" s="31">
        <f t="shared" si="439"/>
        <v>0</v>
      </c>
      <c r="G2012" s="31">
        <f t="shared" si="440"/>
        <v>0</v>
      </c>
      <c r="H2012" s="31">
        <f t="shared" si="441"/>
        <v>0</v>
      </c>
      <c r="I2012" s="31">
        <f t="shared" si="442"/>
        <v>0</v>
      </c>
      <c r="J2012" s="31">
        <f t="shared" si="443"/>
        <v>0</v>
      </c>
      <c r="K2012" s="31">
        <f t="shared" si="444"/>
        <v>0</v>
      </c>
      <c r="L2012" s="31">
        <f t="shared" si="445"/>
        <v>0</v>
      </c>
      <c r="M2012" s="31">
        <f t="shared" si="446"/>
        <v>0</v>
      </c>
      <c r="N2012" s="31">
        <f t="shared" si="447"/>
        <v>0</v>
      </c>
      <c r="O2012" s="26" t="s">
        <v>16312</v>
      </c>
      <c r="P2012" s="26" t="s">
        <v>108</v>
      </c>
      <c r="Q2012" s="27">
        <v>40241</v>
      </c>
      <c r="R2012" s="24"/>
      <c r="S2012" s="24"/>
      <c r="T2012" s="26" t="s">
        <v>224</v>
      </c>
      <c r="U2012" s="24"/>
      <c r="V2012" s="26" t="s">
        <v>169</v>
      </c>
      <c r="W2012" s="26" t="s">
        <v>1028</v>
      </c>
      <c r="X2012" s="24"/>
      <c r="Y2012" s="26" t="s">
        <v>10986</v>
      </c>
      <c r="Z2012" s="24"/>
      <c r="AA2012" s="24"/>
      <c r="AB2012" s="26" t="s">
        <v>15736</v>
      </c>
      <c r="AC2012" s="28">
        <v>1000</v>
      </c>
      <c r="AD2012" s="24"/>
      <c r="AE2012" s="24"/>
      <c r="AF2012" s="26" t="s">
        <v>139</v>
      </c>
      <c r="AG2012" s="26" t="s">
        <v>2153</v>
      </c>
      <c r="AH2012" s="24"/>
      <c r="AI2012" s="28">
        <v>1000</v>
      </c>
      <c r="AJ2012" s="24"/>
      <c r="AK2012" s="24"/>
      <c r="AL2012" s="24"/>
      <c r="AM2012" s="24"/>
      <c r="AN2012" s="24"/>
      <c r="AO2012" s="24"/>
      <c r="AP2012" s="24"/>
      <c r="AQ2012" s="24"/>
      <c r="AR2012" s="24"/>
      <c r="AS2012" s="24"/>
      <c r="AT2012" s="24"/>
      <c r="AU2012" s="24"/>
      <c r="AV2012" s="24"/>
      <c r="AW2012" s="28">
        <v>0</v>
      </c>
      <c r="AX2012" s="26">
        <v>0</v>
      </c>
      <c r="AY2012" s="28">
        <v>0</v>
      </c>
      <c r="AZ2012" s="28">
        <v>0</v>
      </c>
      <c r="BA2012" s="26">
        <v>0</v>
      </c>
      <c r="BB2012" s="24"/>
      <c r="BC2012" s="24"/>
      <c r="BD2012" s="24"/>
      <c r="BE2012" s="24"/>
      <c r="BF2012" s="24"/>
      <c r="BG2012" s="24"/>
      <c r="BH2012" s="24"/>
      <c r="BI2012" s="24"/>
      <c r="BJ2012" s="24"/>
      <c r="BK2012" s="24"/>
      <c r="BL2012" s="24"/>
      <c r="BM2012" s="24"/>
      <c r="BN2012" s="24"/>
      <c r="BO2012" s="24"/>
      <c r="BP2012" s="24"/>
      <c r="BQ2012" s="24"/>
      <c r="BR2012" s="26">
        <v>0</v>
      </c>
      <c r="BS2012" s="26">
        <v>0</v>
      </c>
      <c r="BT2012" s="26">
        <v>0</v>
      </c>
      <c r="BU2012" s="26">
        <v>0</v>
      </c>
      <c r="BV2012" s="26">
        <v>0</v>
      </c>
      <c r="BW2012" s="26">
        <v>0</v>
      </c>
      <c r="BX2012" s="26">
        <v>0</v>
      </c>
      <c r="BY2012" s="26">
        <v>0</v>
      </c>
      <c r="BZ2012" s="24"/>
      <c r="CA2012" s="24"/>
      <c r="CB2012" s="24"/>
      <c r="CC2012" s="24"/>
      <c r="CD2012" s="24"/>
      <c r="CE2012" s="24"/>
      <c r="CF2012" s="24"/>
      <c r="CG2012" s="24"/>
      <c r="CH2012" s="24"/>
      <c r="CI2012" s="24"/>
      <c r="CJ2012" s="24"/>
      <c r="CK2012" s="24"/>
      <c r="CL2012" s="24"/>
      <c r="CM2012" s="24"/>
      <c r="CN2012" s="24"/>
      <c r="CO2012" s="24"/>
      <c r="CP2012" s="24"/>
      <c r="CQ2012" s="24"/>
      <c r="CR2012" s="24"/>
      <c r="CS2012" s="24"/>
      <c r="CT2012" s="24"/>
      <c r="CU2012" s="24"/>
      <c r="CV2012" s="24"/>
      <c r="CW2012" s="24"/>
      <c r="CX2012" s="24"/>
      <c r="CY2012" s="24"/>
      <c r="CZ2012" s="24"/>
      <c r="DA2012" s="24"/>
      <c r="DB2012" s="24"/>
      <c r="DC2012" s="24"/>
      <c r="DD2012" s="24"/>
      <c r="DE2012" s="24"/>
      <c r="DF2012" s="26" t="s">
        <v>139</v>
      </c>
      <c r="DG2012" s="26" t="s">
        <v>139</v>
      </c>
      <c r="DH2012" s="26" t="s">
        <v>139</v>
      </c>
      <c r="DI2012" s="26" t="s">
        <v>139</v>
      </c>
      <c r="DJ2012" s="26" t="s">
        <v>139</v>
      </c>
      <c r="DK2012" s="26" t="s">
        <v>139</v>
      </c>
      <c r="DL2012" s="26" t="s">
        <v>139</v>
      </c>
      <c r="DM2012" s="26" t="s">
        <v>139</v>
      </c>
      <c r="DN2012" s="26" t="s">
        <v>139</v>
      </c>
      <c r="DO2012" s="26" t="s">
        <v>139</v>
      </c>
    </row>
    <row r="2013" spans="1:119" ht="20.100000000000001" customHeight="1" x14ac:dyDescent="0.25">
      <c r="A2013" s="29" t="str">
        <f t="shared" si="434"/>
        <v>Nyanza Initiative for Girls' Education &amp; Empowerment2</v>
      </c>
      <c r="B2013" s="29" t="str">
        <f t="shared" si="435"/>
        <v>Nyanza Initiative for Girls' Education &amp; Empowerment</v>
      </c>
      <c r="C2013" s="29">
        <f t="shared" si="436"/>
        <v>2</v>
      </c>
      <c r="D2013" s="30" t="str">
        <f t="shared" si="437"/>
        <v>Africa and the Middle East</v>
      </c>
      <c r="E2013" s="30" t="str">
        <f t="shared" si="438"/>
        <v>Kisumu, Kenya</v>
      </c>
      <c r="F2013" s="31">
        <f t="shared" si="439"/>
        <v>4</v>
      </c>
      <c r="G2013" s="31">
        <f t="shared" si="440"/>
        <v>3</v>
      </c>
      <c r="H2013" s="31">
        <f t="shared" si="441"/>
        <v>4</v>
      </c>
      <c r="I2013" s="31">
        <f t="shared" si="442"/>
        <v>4</v>
      </c>
      <c r="J2013" s="31">
        <f t="shared" si="443"/>
        <v>4</v>
      </c>
      <c r="K2013" s="31">
        <f t="shared" si="444"/>
        <v>4</v>
      </c>
      <c r="L2013" s="31">
        <f t="shared" si="445"/>
        <v>5</v>
      </c>
      <c r="M2013" s="31">
        <f t="shared" si="446"/>
        <v>4</v>
      </c>
      <c r="N2013" s="31">
        <f t="shared" si="447"/>
        <v>4</v>
      </c>
      <c r="O2013" s="26" t="s">
        <v>11002</v>
      </c>
      <c r="P2013" s="26" t="s">
        <v>108</v>
      </c>
      <c r="Q2013" s="27">
        <v>43054</v>
      </c>
      <c r="R2013" s="26" t="s">
        <v>109</v>
      </c>
      <c r="S2013" s="26" t="s">
        <v>110</v>
      </c>
      <c r="T2013" s="26" t="s">
        <v>111</v>
      </c>
      <c r="U2013" s="26" t="s">
        <v>112</v>
      </c>
      <c r="V2013" s="26" t="s">
        <v>169</v>
      </c>
      <c r="W2013" s="26" t="s">
        <v>591</v>
      </c>
      <c r="X2013" s="26" t="s">
        <v>7306</v>
      </c>
      <c r="Y2013" s="26" t="s">
        <v>11003</v>
      </c>
      <c r="Z2013" s="24"/>
      <c r="AA2013" s="24"/>
      <c r="AB2013" s="26" t="s">
        <v>117</v>
      </c>
      <c r="AC2013" s="28">
        <v>9000</v>
      </c>
      <c r="AD2013" s="26" t="s">
        <v>11004</v>
      </c>
      <c r="AE2013" s="26" t="s">
        <v>343</v>
      </c>
      <c r="AF2013" s="26" t="s">
        <v>120</v>
      </c>
      <c r="AG2013" s="26" t="s">
        <v>157</v>
      </c>
      <c r="AH2013" s="26" t="s">
        <v>143</v>
      </c>
      <c r="AI2013" s="28">
        <v>9000</v>
      </c>
      <c r="AJ2013" s="24"/>
      <c r="AK2013" s="24"/>
      <c r="AL2013" s="24"/>
      <c r="AM2013" s="24"/>
      <c r="AN2013" s="24"/>
      <c r="AO2013" s="24"/>
      <c r="AP2013" s="24"/>
      <c r="AQ2013" s="24"/>
      <c r="AR2013" s="24"/>
      <c r="AS2013" s="26" t="s">
        <v>11005</v>
      </c>
      <c r="AT2013" s="26" t="s">
        <v>457</v>
      </c>
      <c r="AU2013" s="26" t="s">
        <v>11006</v>
      </c>
      <c r="AV2013" s="24"/>
      <c r="AW2013" s="28">
        <v>178885</v>
      </c>
      <c r="AX2013" s="26">
        <v>167</v>
      </c>
      <c r="AY2013" s="28">
        <v>60</v>
      </c>
      <c r="AZ2013" s="28">
        <v>45</v>
      </c>
      <c r="BA2013" s="26">
        <v>45</v>
      </c>
      <c r="BB2013" s="24"/>
      <c r="BC2013" s="26" t="s">
        <v>11007</v>
      </c>
      <c r="BD2013" s="26" t="s">
        <v>125</v>
      </c>
      <c r="BE2013" s="24"/>
      <c r="BF2013" s="26" t="s">
        <v>11008</v>
      </c>
      <c r="BG2013" s="26" t="s">
        <v>2050</v>
      </c>
      <c r="BH2013" s="26" t="s">
        <v>11009</v>
      </c>
      <c r="BI2013" s="26" t="s">
        <v>591</v>
      </c>
      <c r="BJ2013" s="26" t="s">
        <v>11010</v>
      </c>
      <c r="BK2013" s="26" t="s">
        <v>591</v>
      </c>
      <c r="BL2013" s="26" t="s">
        <v>4111</v>
      </c>
      <c r="BM2013" s="26" t="s">
        <v>395</v>
      </c>
      <c r="BN2013" s="24"/>
      <c r="BO2013" s="24"/>
      <c r="BP2013" s="24"/>
      <c r="BQ2013" s="24"/>
      <c r="BR2013" s="26">
        <v>0</v>
      </c>
      <c r="BS2013" s="26">
        <v>0</v>
      </c>
      <c r="BT2013" s="26">
        <v>0</v>
      </c>
      <c r="BU2013" s="26">
        <v>0</v>
      </c>
      <c r="BV2013" s="26">
        <v>0</v>
      </c>
      <c r="BW2013" s="26">
        <v>0</v>
      </c>
      <c r="BX2013" s="26">
        <v>0</v>
      </c>
      <c r="BY2013" s="26">
        <v>0</v>
      </c>
      <c r="BZ2013" s="26" t="s">
        <v>138</v>
      </c>
      <c r="CA2013" s="26" t="s">
        <v>134</v>
      </c>
      <c r="CB2013" s="26" t="s">
        <v>138</v>
      </c>
      <c r="CC2013" s="26" t="s">
        <v>136</v>
      </c>
      <c r="CD2013" s="26" t="s">
        <v>136</v>
      </c>
      <c r="CE2013" s="26" t="s">
        <v>135</v>
      </c>
      <c r="CF2013" s="26" t="s">
        <v>135</v>
      </c>
      <c r="CG2013" s="26" t="s">
        <v>134</v>
      </c>
      <c r="CH2013" s="26" t="s">
        <v>134</v>
      </c>
      <c r="CI2013" s="26" t="s">
        <v>138</v>
      </c>
      <c r="CJ2013" s="26" t="s">
        <v>136</v>
      </c>
      <c r="CK2013" s="26" t="s">
        <v>136</v>
      </c>
      <c r="CL2013" s="26" t="s">
        <v>138</v>
      </c>
      <c r="CM2013" s="26" t="s">
        <v>138</v>
      </c>
      <c r="CN2013" s="26" t="s">
        <v>134</v>
      </c>
      <c r="CO2013" s="26" t="s">
        <v>134</v>
      </c>
      <c r="CP2013" s="26" t="s">
        <v>136</v>
      </c>
      <c r="CQ2013" s="26" t="s">
        <v>138</v>
      </c>
      <c r="CR2013" s="26" t="s">
        <v>138</v>
      </c>
      <c r="CS2013" s="26" t="s">
        <v>138</v>
      </c>
      <c r="CT2013" s="26" t="s">
        <v>138</v>
      </c>
      <c r="CU2013" s="26" t="s">
        <v>136</v>
      </c>
      <c r="CV2013" s="26" t="s">
        <v>138</v>
      </c>
      <c r="CW2013" s="26" t="s">
        <v>138</v>
      </c>
      <c r="CX2013" s="26" t="s">
        <v>138</v>
      </c>
      <c r="CY2013" s="26" t="s">
        <v>138</v>
      </c>
      <c r="CZ2013" s="26" t="s">
        <v>138</v>
      </c>
      <c r="DA2013" s="26" t="s">
        <v>138</v>
      </c>
      <c r="DB2013" s="26" t="s">
        <v>138</v>
      </c>
      <c r="DC2013" s="26" t="s">
        <v>138</v>
      </c>
      <c r="DD2013" s="26" t="s">
        <v>138</v>
      </c>
      <c r="DE2013" s="26" t="s">
        <v>136</v>
      </c>
      <c r="DF2013" s="26" t="s">
        <v>139</v>
      </c>
      <c r="DG2013" s="26" t="s">
        <v>120</v>
      </c>
      <c r="DH2013" s="26" t="s">
        <v>120</v>
      </c>
      <c r="DI2013" s="26" t="s">
        <v>120</v>
      </c>
      <c r="DJ2013" s="26" t="s">
        <v>139</v>
      </c>
      <c r="DK2013" s="26" t="s">
        <v>139</v>
      </c>
      <c r="DL2013" s="26" t="s">
        <v>139</v>
      </c>
      <c r="DM2013" s="26" t="s">
        <v>139</v>
      </c>
      <c r="DN2013" s="26" t="s">
        <v>139</v>
      </c>
      <c r="DO2013" s="26" t="s">
        <v>139</v>
      </c>
    </row>
    <row r="2014" spans="1:119" ht="20.100000000000001" customHeight="1" x14ac:dyDescent="0.25">
      <c r="A2014" s="29" t="str">
        <f t="shared" si="434"/>
        <v/>
      </c>
      <c r="B2014" s="29" t="str">
        <f t="shared" si="435"/>
        <v>Nyanza Initiative for Girls' Education &amp; Empowerment</v>
      </c>
      <c r="C2014" s="29">
        <f t="shared" si="436"/>
        <v>0</v>
      </c>
      <c r="D2014" s="30" t="str">
        <f t="shared" si="437"/>
        <v>Africa and the Middle East</v>
      </c>
      <c r="E2014" s="30" t="str">
        <f t="shared" si="438"/>
        <v>Kisumu, Kenya</v>
      </c>
      <c r="F2014" s="31">
        <f t="shared" si="439"/>
        <v>0</v>
      </c>
      <c r="G2014" s="31">
        <f t="shared" si="440"/>
        <v>0</v>
      </c>
      <c r="H2014" s="31">
        <f t="shared" si="441"/>
        <v>0</v>
      </c>
      <c r="I2014" s="31">
        <f t="shared" si="442"/>
        <v>0</v>
      </c>
      <c r="J2014" s="31">
        <f t="shared" si="443"/>
        <v>0</v>
      </c>
      <c r="K2014" s="31">
        <f t="shared" si="444"/>
        <v>0</v>
      </c>
      <c r="L2014" s="31">
        <f t="shared" si="445"/>
        <v>0</v>
      </c>
      <c r="M2014" s="31">
        <f t="shared" si="446"/>
        <v>0</v>
      </c>
      <c r="N2014" s="31">
        <f t="shared" si="447"/>
        <v>0</v>
      </c>
      <c r="O2014" s="26" t="s">
        <v>16313</v>
      </c>
      <c r="P2014" s="26" t="s">
        <v>108</v>
      </c>
      <c r="Q2014" s="27">
        <v>43214</v>
      </c>
      <c r="R2014" s="24"/>
      <c r="S2014" s="24"/>
      <c r="T2014" s="26" t="s">
        <v>111</v>
      </c>
      <c r="U2014" s="24"/>
      <c r="V2014" s="26" t="s">
        <v>169</v>
      </c>
      <c r="W2014" s="26" t="s">
        <v>591</v>
      </c>
      <c r="X2014" s="26" t="s">
        <v>7306</v>
      </c>
      <c r="Y2014" s="26" t="s">
        <v>11003</v>
      </c>
      <c r="Z2014" s="24"/>
      <c r="AA2014" s="24"/>
      <c r="AB2014" s="26" t="s">
        <v>15736</v>
      </c>
      <c r="AC2014" s="28">
        <v>2000</v>
      </c>
      <c r="AD2014" s="26" t="s">
        <v>11004</v>
      </c>
      <c r="AE2014" s="26" t="s">
        <v>343</v>
      </c>
      <c r="AF2014" s="26" t="s">
        <v>120</v>
      </c>
      <c r="AG2014" s="26" t="s">
        <v>157</v>
      </c>
      <c r="AH2014" s="24"/>
      <c r="AI2014" s="28">
        <v>2000</v>
      </c>
      <c r="AJ2014" s="24"/>
      <c r="AK2014" s="24"/>
      <c r="AL2014" s="24"/>
      <c r="AM2014" s="24"/>
      <c r="AN2014" s="24"/>
      <c r="AO2014" s="24"/>
      <c r="AP2014" s="24"/>
      <c r="AQ2014" s="24"/>
      <c r="AR2014" s="24"/>
      <c r="AS2014" s="24"/>
      <c r="AT2014" s="24"/>
      <c r="AU2014" s="24"/>
      <c r="AV2014" s="24"/>
      <c r="AW2014" s="28">
        <v>0</v>
      </c>
      <c r="AX2014" s="26">
        <v>0</v>
      </c>
      <c r="AY2014" s="28">
        <v>0</v>
      </c>
      <c r="AZ2014" s="28">
        <v>0</v>
      </c>
      <c r="BA2014" s="26">
        <v>0</v>
      </c>
      <c r="BB2014" s="24"/>
      <c r="BC2014" s="26" t="s">
        <v>11007</v>
      </c>
      <c r="BD2014" s="24"/>
      <c r="BE2014" s="24"/>
      <c r="BF2014" s="24"/>
      <c r="BG2014" s="24"/>
      <c r="BH2014" s="24"/>
      <c r="BI2014" s="24"/>
      <c r="BJ2014" s="24"/>
      <c r="BK2014" s="24"/>
      <c r="BL2014" s="24"/>
      <c r="BM2014" s="24"/>
      <c r="BN2014" s="24"/>
      <c r="BO2014" s="24"/>
      <c r="BP2014" s="24"/>
      <c r="BQ2014" s="24"/>
      <c r="BR2014" s="26">
        <v>0</v>
      </c>
      <c r="BS2014" s="26">
        <v>0</v>
      </c>
      <c r="BT2014" s="26">
        <v>0</v>
      </c>
      <c r="BU2014" s="26">
        <v>0</v>
      </c>
      <c r="BV2014" s="26">
        <v>0</v>
      </c>
      <c r="BW2014" s="26">
        <v>0</v>
      </c>
      <c r="BX2014" s="26">
        <v>0</v>
      </c>
      <c r="BY2014" s="26">
        <v>0</v>
      </c>
      <c r="BZ2014" s="24"/>
      <c r="CA2014" s="24"/>
      <c r="CB2014" s="24"/>
      <c r="CC2014" s="24"/>
      <c r="CD2014" s="24"/>
      <c r="CE2014" s="24"/>
      <c r="CF2014" s="24"/>
      <c r="CG2014" s="24"/>
      <c r="CH2014" s="24"/>
      <c r="CI2014" s="24"/>
      <c r="CJ2014" s="24"/>
      <c r="CK2014" s="24"/>
      <c r="CL2014" s="24"/>
      <c r="CM2014" s="24"/>
      <c r="CN2014" s="24"/>
      <c r="CO2014" s="24"/>
      <c r="CP2014" s="24"/>
      <c r="CQ2014" s="24"/>
      <c r="CR2014" s="24"/>
      <c r="CS2014" s="24"/>
      <c r="CT2014" s="24"/>
      <c r="CU2014" s="24"/>
      <c r="CV2014" s="24"/>
      <c r="CW2014" s="24"/>
      <c r="CX2014" s="24"/>
      <c r="CY2014" s="24"/>
      <c r="CZ2014" s="24"/>
      <c r="DA2014" s="24"/>
      <c r="DB2014" s="24"/>
      <c r="DC2014" s="24"/>
      <c r="DD2014" s="24"/>
      <c r="DE2014" s="24"/>
      <c r="DF2014" s="26" t="s">
        <v>139</v>
      </c>
      <c r="DG2014" s="26" t="s">
        <v>139</v>
      </c>
      <c r="DH2014" s="26" t="s">
        <v>139</v>
      </c>
      <c r="DI2014" s="26" t="s">
        <v>139</v>
      </c>
      <c r="DJ2014" s="26" t="s">
        <v>139</v>
      </c>
      <c r="DK2014" s="26" t="s">
        <v>139</v>
      </c>
      <c r="DL2014" s="26" t="s">
        <v>139</v>
      </c>
      <c r="DM2014" s="26" t="s">
        <v>139</v>
      </c>
      <c r="DN2014" s="26" t="s">
        <v>139</v>
      </c>
      <c r="DO2014" s="26" t="s">
        <v>139</v>
      </c>
    </row>
    <row r="2015" spans="1:119" ht="20.100000000000001" customHeight="1" x14ac:dyDescent="0.25">
      <c r="A2015" s="29" t="str">
        <f t="shared" si="434"/>
        <v/>
      </c>
      <c r="B2015" s="29" t="str">
        <f t="shared" si="435"/>
        <v>Nyanza Initiative for Girls' Education &amp; Empowerment</v>
      </c>
      <c r="C2015" s="29">
        <f t="shared" si="436"/>
        <v>0</v>
      </c>
      <c r="D2015" s="30" t="str">
        <f t="shared" si="437"/>
        <v>Africa and the Middle East</v>
      </c>
      <c r="E2015" s="30" t="str">
        <f t="shared" si="438"/>
        <v>Kisumu, Kenya</v>
      </c>
      <c r="F2015" s="31">
        <f t="shared" si="439"/>
        <v>0</v>
      </c>
      <c r="G2015" s="31">
        <f t="shared" si="440"/>
        <v>0</v>
      </c>
      <c r="H2015" s="31">
        <f t="shared" si="441"/>
        <v>0</v>
      </c>
      <c r="I2015" s="31">
        <f t="shared" si="442"/>
        <v>0</v>
      </c>
      <c r="J2015" s="31">
        <f t="shared" si="443"/>
        <v>0</v>
      </c>
      <c r="K2015" s="31">
        <f t="shared" si="444"/>
        <v>0</v>
      </c>
      <c r="L2015" s="31">
        <f t="shared" si="445"/>
        <v>0</v>
      </c>
      <c r="M2015" s="31">
        <f t="shared" si="446"/>
        <v>0</v>
      </c>
      <c r="N2015" s="31">
        <f t="shared" si="447"/>
        <v>0</v>
      </c>
      <c r="O2015" s="26" t="s">
        <v>16314</v>
      </c>
      <c r="P2015" s="26" t="s">
        <v>108</v>
      </c>
      <c r="Q2015" s="27">
        <v>42872</v>
      </c>
      <c r="R2015" s="24"/>
      <c r="S2015" s="24"/>
      <c r="T2015" s="26" t="s">
        <v>142</v>
      </c>
      <c r="U2015" s="24"/>
      <c r="V2015" s="26" t="s">
        <v>169</v>
      </c>
      <c r="W2015" s="26" t="s">
        <v>591</v>
      </c>
      <c r="X2015" s="26" t="s">
        <v>7306</v>
      </c>
      <c r="Y2015" s="26" t="s">
        <v>11003</v>
      </c>
      <c r="Z2015" s="24"/>
      <c r="AA2015" s="24"/>
      <c r="AB2015" s="26" t="s">
        <v>15736</v>
      </c>
      <c r="AC2015" s="28">
        <v>2000</v>
      </c>
      <c r="AD2015" s="26" t="s">
        <v>11004</v>
      </c>
      <c r="AE2015" s="26" t="s">
        <v>343</v>
      </c>
      <c r="AF2015" s="26" t="s">
        <v>120</v>
      </c>
      <c r="AG2015" s="26" t="s">
        <v>157</v>
      </c>
      <c r="AH2015" s="24"/>
      <c r="AI2015" s="28">
        <v>2000</v>
      </c>
      <c r="AJ2015" s="24"/>
      <c r="AK2015" s="24"/>
      <c r="AL2015" s="24"/>
      <c r="AM2015" s="24"/>
      <c r="AN2015" s="24"/>
      <c r="AO2015" s="24"/>
      <c r="AP2015" s="24"/>
      <c r="AQ2015" s="24"/>
      <c r="AR2015" s="24"/>
      <c r="AS2015" s="24"/>
      <c r="AT2015" s="24"/>
      <c r="AU2015" s="24"/>
      <c r="AV2015" s="24"/>
      <c r="AW2015" s="28">
        <v>0</v>
      </c>
      <c r="AX2015" s="26">
        <v>0</v>
      </c>
      <c r="AY2015" s="28">
        <v>0</v>
      </c>
      <c r="AZ2015" s="28">
        <v>0</v>
      </c>
      <c r="BA2015" s="26">
        <v>0</v>
      </c>
      <c r="BB2015" s="24"/>
      <c r="BC2015" s="26" t="s">
        <v>11007</v>
      </c>
      <c r="BD2015" s="24"/>
      <c r="BE2015" s="24"/>
      <c r="BF2015" s="24"/>
      <c r="BG2015" s="24"/>
      <c r="BH2015" s="24"/>
      <c r="BI2015" s="24"/>
      <c r="BJ2015" s="24"/>
      <c r="BK2015" s="24"/>
      <c r="BL2015" s="24"/>
      <c r="BM2015" s="24"/>
      <c r="BN2015" s="24"/>
      <c r="BO2015" s="24"/>
      <c r="BP2015" s="24"/>
      <c r="BQ2015" s="24"/>
      <c r="BR2015" s="26">
        <v>0</v>
      </c>
      <c r="BS2015" s="26">
        <v>0</v>
      </c>
      <c r="BT2015" s="26">
        <v>0</v>
      </c>
      <c r="BU2015" s="26">
        <v>0</v>
      </c>
      <c r="BV2015" s="26">
        <v>0</v>
      </c>
      <c r="BW2015" s="26">
        <v>0</v>
      </c>
      <c r="BX2015" s="26">
        <v>0</v>
      </c>
      <c r="BY2015" s="26">
        <v>0</v>
      </c>
      <c r="BZ2015" s="24"/>
      <c r="CA2015" s="24"/>
      <c r="CB2015" s="24"/>
      <c r="CC2015" s="24"/>
      <c r="CD2015" s="24"/>
      <c r="CE2015" s="24"/>
      <c r="CF2015" s="24"/>
      <c r="CG2015" s="24"/>
      <c r="CH2015" s="24"/>
      <c r="CI2015" s="24"/>
      <c r="CJ2015" s="24"/>
      <c r="CK2015" s="24"/>
      <c r="CL2015" s="24"/>
      <c r="CM2015" s="24"/>
      <c r="CN2015" s="24"/>
      <c r="CO2015" s="24"/>
      <c r="CP2015" s="24"/>
      <c r="CQ2015" s="24"/>
      <c r="CR2015" s="24"/>
      <c r="CS2015" s="24"/>
      <c r="CT2015" s="24"/>
      <c r="CU2015" s="24"/>
      <c r="CV2015" s="24"/>
      <c r="CW2015" s="24"/>
      <c r="CX2015" s="24"/>
      <c r="CY2015" s="24"/>
      <c r="CZ2015" s="24"/>
      <c r="DA2015" s="24"/>
      <c r="DB2015" s="24"/>
      <c r="DC2015" s="24"/>
      <c r="DD2015" s="24"/>
      <c r="DE2015" s="24"/>
      <c r="DF2015" s="26" t="s">
        <v>139</v>
      </c>
      <c r="DG2015" s="26" t="s">
        <v>139</v>
      </c>
      <c r="DH2015" s="26" t="s">
        <v>139</v>
      </c>
      <c r="DI2015" s="26" t="s">
        <v>139</v>
      </c>
      <c r="DJ2015" s="26" t="s">
        <v>139</v>
      </c>
      <c r="DK2015" s="26" t="s">
        <v>139</v>
      </c>
      <c r="DL2015" s="26" t="s">
        <v>139</v>
      </c>
      <c r="DM2015" s="26" t="s">
        <v>139</v>
      </c>
      <c r="DN2015" s="26" t="s">
        <v>139</v>
      </c>
      <c r="DO2015" s="26" t="s">
        <v>139</v>
      </c>
    </row>
    <row r="2016" spans="1:119" ht="20.100000000000001" customHeight="1" x14ac:dyDescent="0.25">
      <c r="A2016" s="29" t="str">
        <f t="shared" si="434"/>
        <v>Nyanza Initiative for Girls' Education &amp; Empowerment1</v>
      </c>
      <c r="B2016" s="29" t="str">
        <f t="shared" si="435"/>
        <v>Nyanza Initiative for Girls' Education &amp; Empowerment</v>
      </c>
      <c r="C2016" s="29">
        <f t="shared" si="436"/>
        <v>1</v>
      </c>
      <c r="D2016" s="30" t="str">
        <f t="shared" si="437"/>
        <v>Africa and the Middle East</v>
      </c>
      <c r="E2016" s="30" t="str">
        <f t="shared" si="438"/>
        <v>Kisumu, Kenya</v>
      </c>
      <c r="F2016" s="31">
        <f t="shared" si="439"/>
        <v>0</v>
      </c>
      <c r="G2016" s="31">
        <f t="shared" si="440"/>
        <v>0</v>
      </c>
      <c r="H2016" s="31">
        <f t="shared" si="441"/>
        <v>0</v>
      </c>
      <c r="I2016" s="31">
        <f t="shared" si="442"/>
        <v>0</v>
      </c>
      <c r="J2016" s="31">
        <f t="shared" si="443"/>
        <v>0</v>
      </c>
      <c r="K2016" s="31">
        <f t="shared" si="444"/>
        <v>0</v>
      </c>
      <c r="L2016" s="31">
        <f t="shared" si="445"/>
        <v>0</v>
      </c>
      <c r="M2016" s="31">
        <f t="shared" si="446"/>
        <v>0</v>
      </c>
      <c r="N2016" s="31">
        <f t="shared" si="447"/>
        <v>0</v>
      </c>
      <c r="O2016" s="26" t="s">
        <v>11011</v>
      </c>
      <c r="P2016" s="26" t="s">
        <v>108</v>
      </c>
      <c r="Q2016" s="27">
        <v>42640</v>
      </c>
      <c r="R2016" s="26" t="s">
        <v>155</v>
      </c>
      <c r="S2016" s="26" t="s">
        <v>141</v>
      </c>
      <c r="T2016" s="26" t="s">
        <v>142</v>
      </c>
      <c r="U2016" s="26" t="s">
        <v>112</v>
      </c>
      <c r="V2016" s="26" t="s">
        <v>169</v>
      </c>
      <c r="W2016" s="26" t="s">
        <v>591</v>
      </c>
      <c r="X2016" s="26" t="s">
        <v>7306</v>
      </c>
      <c r="Y2016" s="26" t="s">
        <v>11003</v>
      </c>
      <c r="Z2016" s="24"/>
      <c r="AA2016" s="24"/>
      <c r="AB2016" s="26" t="s">
        <v>117</v>
      </c>
      <c r="AC2016" s="28">
        <v>5000</v>
      </c>
      <c r="AD2016" s="26" t="s">
        <v>11004</v>
      </c>
      <c r="AE2016" s="26" t="s">
        <v>343</v>
      </c>
      <c r="AF2016" s="26" t="s">
        <v>120</v>
      </c>
      <c r="AG2016" s="26" t="s">
        <v>157</v>
      </c>
      <c r="AH2016" s="26" t="s">
        <v>158</v>
      </c>
      <c r="AI2016" s="28">
        <v>5000</v>
      </c>
      <c r="AJ2016" s="26" t="s">
        <v>11012</v>
      </c>
      <c r="AK2016" s="26" t="s">
        <v>11013</v>
      </c>
      <c r="AL2016" s="26" t="s">
        <v>11014</v>
      </c>
      <c r="AM2016" s="26" t="s">
        <v>11015</v>
      </c>
      <c r="AN2016" s="26" t="s">
        <v>11016</v>
      </c>
      <c r="AO2016" s="26" t="s">
        <v>11017</v>
      </c>
      <c r="AP2016" s="26" t="s">
        <v>11018</v>
      </c>
      <c r="AQ2016" s="24"/>
      <c r="AR2016" s="24"/>
      <c r="AS2016" s="24"/>
      <c r="AT2016" s="24"/>
      <c r="AU2016" s="24"/>
      <c r="AV2016" s="24"/>
      <c r="AW2016" s="28">
        <v>203898</v>
      </c>
      <c r="AX2016" s="26">
        <v>377</v>
      </c>
      <c r="AY2016" s="28">
        <v>80</v>
      </c>
      <c r="AZ2016" s="28">
        <v>0</v>
      </c>
      <c r="BA2016" s="26">
        <v>0</v>
      </c>
      <c r="BB2016" s="26" t="s">
        <v>148</v>
      </c>
      <c r="BC2016" s="26" t="s">
        <v>11007</v>
      </c>
      <c r="BD2016" s="24"/>
      <c r="BE2016" s="24"/>
      <c r="BF2016" s="24"/>
      <c r="BG2016" s="24"/>
      <c r="BH2016" s="24"/>
      <c r="BI2016" s="24"/>
      <c r="BJ2016" s="24"/>
      <c r="BK2016" s="24"/>
      <c r="BL2016" s="24"/>
      <c r="BM2016" s="24"/>
      <c r="BN2016" s="24"/>
      <c r="BO2016" s="24"/>
      <c r="BP2016" s="24"/>
      <c r="BQ2016" s="24"/>
      <c r="BR2016" s="26">
        <v>0</v>
      </c>
      <c r="BS2016" s="26">
        <v>0</v>
      </c>
      <c r="BT2016" s="26">
        <v>0</v>
      </c>
      <c r="BU2016" s="26">
        <v>0</v>
      </c>
      <c r="BV2016" s="26">
        <v>0</v>
      </c>
      <c r="BW2016" s="26">
        <v>0</v>
      </c>
      <c r="BX2016" s="26">
        <v>0</v>
      </c>
      <c r="BY2016" s="26">
        <v>0</v>
      </c>
      <c r="BZ2016" s="24"/>
      <c r="CA2016" s="24"/>
      <c r="CB2016" s="24"/>
      <c r="CC2016" s="24"/>
      <c r="CD2016" s="24"/>
      <c r="CE2016" s="24"/>
      <c r="CF2016" s="24"/>
      <c r="CG2016" s="24"/>
      <c r="CH2016" s="24"/>
      <c r="CI2016" s="24"/>
      <c r="CJ2016" s="24"/>
      <c r="CK2016" s="24"/>
      <c r="CL2016" s="24"/>
      <c r="CM2016" s="24"/>
      <c r="CN2016" s="24"/>
      <c r="CO2016" s="24"/>
      <c r="CP2016" s="24"/>
      <c r="CQ2016" s="24"/>
      <c r="CR2016" s="24"/>
      <c r="CS2016" s="24"/>
      <c r="CT2016" s="24"/>
      <c r="CU2016" s="24"/>
      <c r="CV2016" s="24"/>
      <c r="CW2016" s="24"/>
      <c r="CX2016" s="24"/>
      <c r="CY2016" s="24"/>
      <c r="CZ2016" s="24"/>
      <c r="DA2016" s="24"/>
      <c r="DB2016" s="24"/>
      <c r="DC2016" s="24"/>
      <c r="DD2016" s="24"/>
      <c r="DE2016" s="24"/>
      <c r="DF2016" s="26" t="s">
        <v>120</v>
      </c>
      <c r="DG2016" s="26" t="s">
        <v>120</v>
      </c>
      <c r="DH2016" s="26" t="s">
        <v>120</v>
      </c>
      <c r="DI2016" s="26" t="s">
        <v>120</v>
      </c>
      <c r="DJ2016" s="26" t="s">
        <v>139</v>
      </c>
      <c r="DK2016" s="26" t="s">
        <v>139</v>
      </c>
      <c r="DL2016" s="26" t="s">
        <v>139</v>
      </c>
      <c r="DM2016" s="26" t="s">
        <v>139</v>
      </c>
      <c r="DN2016" s="26" t="s">
        <v>139</v>
      </c>
      <c r="DO2016" s="26" t="s">
        <v>139</v>
      </c>
    </row>
    <row r="2017" spans="1:119" ht="20.100000000000001" customHeight="1" x14ac:dyDescent="0.25">
      <c r="A2017" s="29" t="str">
        <f t="shared" si="434"/>
        <v>Observatoire Ineza des Droits de l'Enfant au Burundi (Children's Rights Observatory in Burundi)5</v>
      </c>
      <c r="B2017" s="29" t="str">
        <f t="shared" si="435"/>
        <v>Observatoire Ineza des Droits de l'Enfant au Burundi (Children's Rights Observatory in Burundi)</v>
      </c>
      <c r="C2017" s="29">
        <f t="shared" si="436"/>
        <v>5</v>
      </c>
      <c r="D2017" s="30" t="str">
        <f t="shared" si="437"/>
        <v>Africa and the Middle East</v>
      </c>
      <c r="E2017" s="30" t="str">
        <f t="shared" si="438"/>
        <v>Bujumbura, Burundi</v>
      </c>
      <c r="F2017" s="31">
        <f t="shared" si="439"/>
        <v>3</v>
      </c>
      <c r="G2017" s="31">
        <f t="shared" si="440"/>
        <v>2</v>
      </c>
      <c r="H2017" s="31">
        <f t="shared" si="441"/>
        <v>3</v>
      </c>
      <c r="I2017" s="31">
        <f t="shared" si="442"/>
        <v>3</v>
      </c>
      <c r="J2017" s="31">
        <f t="shared" si="443"/>
        <v>3</v>
      </c>
      <c r="K2017" s="31">
        <f t="shared" si="444"/>
        <v>3</v>
      </c>
      <c r="L2017" s="31">
        <f t="shared" si="445"/>
        <v>2</v>
      </c>
      <c r="M2017" s="31">
        <f t="shared" si="446"/>
        <v>3</v>
      </c>
      <c r="N2017" s="31">
        <f t="shared" si="447"/>
        <v>2.8</v>
      </c>
      <c r="O2017" s="26" t="s">
        <v>11019</v>
      </c>
      <c r="P2017" s="26" t="s">
        <v>108</v>
      </c>
      <c r="Q2017" s="27">
        <v>42858</v>
      </c>
      <c r="R2017" s="26" t="s">
        <v>166</v>
      </c>
      <c r="S2017" s="26" t="s">
        <v>167</v>
      </c>
      <c r="T2017" s="26" t="s">
        <v>142</v>
      </c>
      <c r="U2017" s="26" t="s">
        <v>168</v>
      </c>
      <c r="V2017" s="26" t="s">
        <v>169</v>
      </c>
      <c r="W2017" s="26" t="s">
        <v>2546</v>
      </c>
      <c r="X2017" s="26" t="s">
        <v>2547</v>
      </c>
      <c r="Y2017" s="26" t="s">
        <v>11020</v>
      </c>
      <c r="Z2017" s="26" t="s">
        <v>11021</v>
      </c>
      <c r="AA2017" s="24"/>
      <c r="AB2017" s="26" t="s">
        <v>117</v>
      </c>
      <c r="AC2017" s="28">
        <v>4000</v>
      </c>
      <c r="AD2017" s="26" t="s">
        <v>11022</v>
      </c>
      <c r="AE2017" s="26" t="s">
        <v>174</v>
      </c>
      <c r="AF2017" s="26" t="s">
        <v>120</v>
      </c>
      <c r="AG2017" s="26" t="s">
        <v>207</v>
      </c>
      <c r="AH2017" s="26" t="s">
        <v>176</v>
      </c>
      <c r="AI2017" s="28">
        <v>4000</v>
      </c>
      <c r="AJ2017" s="26" t="s">
        <v>9741</v>
      </c>
      <c r="AK2017" s="26" t="s">
        <v>11023</v>
      </c>
      <c r="AL2017" s="26" t="s">
        <v>11024</v>
      </c>
      <c r="AM2017" s="24"/>
      <c r="AN2017" s="24"/>
      <c r="AO2017" s="24"/>
      <c r="AP2017" s="24"/>
      <c r="AQ2017" s="26" t="s">
        <v>11025</v>
      </c>
      <c r="AR2017" s="24"/>
      <c r="AS2017" s="24"/>
      <c r="AT2017" s="24"/>
      <c r="AU2017" s="24"/>
      <c r="AV2017" s="26" t="s">
        <v>11026</v>
      </c>
      <c r="AW2017" s="28">
        <v>156233</v>
      </c>
      <c r="AX2017" s="26">
        <v>4659</v>
      </c>
      <c r="AY2017" s="28">
        <v>95</v>
      </c>
      <c r="AZ2017" s="28">
        <v>60</v>
      </c>
      <c r="BA2017" s="26">
        <v>33</v>
      </c>
      <c r="BB2017" s="24"/>
      <c r="BC2017" s="26" t="s">
        <v>6034</v>
      </c>
      <c r="BD2017" s="26" t="s">
        <v>125</v>
      </c>
      <c r="BE2017" s="24"/>
      <c r="BF2017" s="26" t="s">
        <v>11027</v>
      </c>
      <c r="BG2017" s="26" t="s">
        <v>467</v>
      </c>
      <c r="BH2017" s="26" t="s">
        <v>11028</v>
      </c>
      <c r="BI2017" s="26" t="s">
        <v>2546</v>
      </c>
      <c r="BJ2017" s="26" t="s">
        <v>1695</v>
      </c>
      <c r="BK2017" s="26" t="s">
        <v>2546</v>
      </c>
      <c r="BL2017" s="24"/>
      <c r="BM2017" s="24"/>
      <c r="BN2017" s="24"/>
      <c r="BO2017" s="24"/>
      <c r="BP2017" s="24"/>
      <c r="BQ2017" s="24"/>
      <c r="BR2017" s="26">
        <v>0</v>
      </c>
      <c r="BS2017" s="26">
        <v>0</v>
      </c>
      <c r="BT2017" s="26">
        <v>0</v>
      </c>
      <c r="BU2017" s="26">
        <v>0</v>
      </c>
      <c r="BV2017" s="26">
        <v>0</v>
      </c>
      <c r="BW2017" s="26">
        <v>0</v>
      </c>
      <c r="BX2017" s="26">
        <v>0</v>
      </c>
      <c r="BY2017" s="26">
        <v>0</v>
      </c>
      <c r="BZ2017" s="26" t="s">
        <v>138</v>
      </c>
      <c r="CA2017" s="26" t="s">
        <v>135</v>
      </c>
      <c r="CB2017" s="26" t="s">
        <v>136</v>
      </c>
      <c r="CC2017" s="26" t="s">
        <v>136</v>
      </c>
      <c r="CD2017" s="26" t="s">
        <v>136</v>
      </c>
      <c r="CE2017" s="26" t="s">
        <v>135</v>
      </c>
      <c r="CF2017" s="26" t="s">
        <v>135</v>
      </c>
      <c r="CG2017" s="26" t="s">
        <v>137</v>
      </c>
      <c r="CH2017" s="26" t="s">
        <v>136</v>
      </c>
      <c r="CI2017" s="26" t="s">
        <v>134</v>
      </c>
      <c r="CJ2017" s="26" t="s">
        <v>134</v>
      </c>
      <c r="CK2017" s="26" t="s">
        <v>135</v>
      </c>
      <c r="CL2017" s="26" t="s">
        <v>136</v>
      </c>
      <c r="CM2017" s="26" t="s">
        <v>135</v>
      </c>
      <c r="CN2017" s="26" t="s">
        <v>134</v>
      </c>
      <c r="CO2017" s="26" t="s">
        <v>135</v>
      </c>
      <c r="CP2017" s="26" t="s">
        <v>135</v>
      </c>
      <c r="CQ2017" s="26" t="s">
        <v>137</v>
      </c>
      <c r="CR2017" s="26" t="s">
        <v>134</v>
      </c>
      <c r="CS2017" s="26" t="s">
        <v>134</v>
      </c>
      <c r="CT2017" s="26" t="s">
        <v>138</v>
      </c>
      <c r="CU2017" s="26" t="s">
        <v>135</v>
      </c>
      <c r="CV2017" s="26" t="s">
        <v>136</v>
      </c>
      <c r="CW2017" s="26" t="s">
        <v>135</v>
      </c>
      <c r="CX2017" s="26" t="s">
        <v>136</v>
      </c>
      <c r="CY2017" s="26" t="s">
        <v>136</v>
      </c>
      <c r="CZ2017" s="26" t="s">
        <v>135</v>
      </c>
      <c r="DA2017" s="26" t="s">
        <v>135</v>
      </c>
      <c r="DB2017" s="26" t="s">
        <v>136</v>
      </c>
      <c r="DC2017" s="26" t="s">
        <v>136</v>
      </c>
      <c r="DD2017" s="26" t="s">
        <v>136</v>
      </c>
      <c r="DE2017" s="26" t="s">
        <v>136</v>
      </c>
      <c r="DF2017" s="26" t="s">
        <v>120</v>
      </c>
      <c r="DG2017" s="26" t="s">
        <v>120</v>
      </c>
      <c r="DH2017" s="26" t="s">
        <v>120</v>
      </c>
      <c r="DI2017" s="26" t="s">
        <v>139</v>
      </c>
      <c r="DJ2017" s="26" t="s">
        <v>139</v>
      </c>
      <c r="DK2017" s="26" t="s">
        <v>139</v>
      </c>
      <c r="DL2017" s="26" t="s">
        <v>139</v>
      </c>
      <c r="DM2017" s="26" t="s">
        <v>139</v>
      </c>
      <c r="DN2017" s="26" t="s">
        <v>139</v>
      </c>
      <c r="DO2017" s="26" t="s">
        <v>139</v>
      </c>
    </row>
    <row r="2018" spans="1:119" ht="20.100000000000001" customHeight="1" x14ac:dyDescent="0.25">
      <c r="A2018" s="29" t="str">
        <f t="shared" si="434"/>
        <v>Observatoire Ineza des Droits de l'Enfant au Burundi (Children's Rights Observatory in Burundi)4</v>
      </c>
      <c r="B2018" s="29" t="str">
        <f t="shared" si="435"/>
        <v>Observatoire Ineza des Droits de l'Enfant au Burundi (Children's Rights Observatory in Burundi)</v>
      </c>
      <c r="C2018" s="29">
        <f t="shared" si="436"/>
        <v>4</v>
      </c>
      <c r="D2018" s="30" t="str">
        <f t="shared" si="437"/>
        <v>Africa and the Middle East</v>
      </c>
      <c r="E2018" s="30" t="str">
        <f t="shared" si="438"/>
        <v>Bujumbura, Burundi</v>
      </c>
      <c r="F2018" s="31">
        <f t="shared" si="439"/>
        <v>3</v>
      </c>
      <c r="G2018" s="31">
        <f t="shared" si="440"/>
        <v>2</v>
      </c>
      <c r="H2018" s="31">
        <f t="shared" si="441"/>
        <v>2</v>
      </c>
      <c r="I2018" s="31">
        <f t="shared" si="442"/>
        <v>3</v>
      </c>
      <c r="J2018" s="31">
        <f t="shared" si="443"/>
        <v>3</v>
      </c>
      <c r="K2018" s="31">
        <f t="shared" si="444"/>
        <v>2</v>
      </c>
      <c r="L2018" s="31">
        <f t="shared" si="445"/>
        <v>3</v>
      </c>
      <c r="M2018" s="31">
        <f t="shared" si="446"/>
        <v>2</v>
      </c>
      <c r="N2018" s="31">
        <f t="shared" si="447"/>
        <v>2.5</v>
      </c>
      <c r="O2018" s="26" t="s">
        <v>11029</v>
      </c>
      <c r="P2018" s="26" t="s">
        <v>108</v>
      </c>
      <c r="Q2018" s="27">
        <v>42502</v>
      </c>
      <c r="R2018" s="26" t="s">
        <v>166</v>
      </c>
      <c r="S2018" s="26" t="s">
        <v>184</v>
      </c>
      <c r="T2018" s="26" t="s">
        <v>157</v>
      </c>
      <c r="U2018" s="26" t="s">
        <v>168</v>
      </c>
      <c r="V2018" s="26" t="s">
        <v>169</v>
      </c>
      <c r="W2018" s="26" t="s">
        <v>2546</v>
      </c>
      <c r="X2018" s="26" t="s">
        <v>2547</v>
      </c>
      <c r="Y2018" s="26" t="s">
        <v>11020</v>
      </c>
      <c r="Z2018" s="26" t="s">
        <v>11021</v>
      </c>
      <c r="AA2018" s="24"/>
      <c r="AB2018" s="26" t="s">
        <v>117</v>
      </c>
      <c r="AC2018" s="28">
        <v>4000</v>
      </c>
      <c r="AD2018" s="26" t="s">
        <v>11022</v>
      </c>
      <c r="AE2018" s="26" t="s">
        <v>174</v>
      </c>
      <c r="AF2018" s="26" t="s">
        <v>120</v>
      </c>
      <c r="AG2018" s="26" t="s">
        <v>207</v>
      </c>
      <c r="AH2018" s="26" t="s">
        <v>185</v>
      </c>
      <c r="AI2018" s="28">
        <v>4000</v>
      </c>
      <c r="AJ2018" s="26" t="s">
        <v>11030</v>
      </c>
      <c r="AK2018" s="26" t="s">
        <v>11031</v>
      </c>
      <c r="AL2018" s="26" t="s">
        <v>11024</v>
      </c>
      <c r="AM2018" s="24"/>
      <c r="AN2018" s="24"/>
      <c r="AO2018" s="24"/>
      <c r="AP2018" s="24"/>
      <c r="AQ2018" s="26" t="s">
        <v>11032</v>
      </c>
      <c r="AR2018" s="24"/>
      <c r="AS2018" s="24"/>
      <c r="AT2018" s="24"/>
      <c r="AU2018" s="24"/>
      <c r="AV2018" s="24"/>
      <c r="AW2018" s="28">
        <v>160000</v>
      </c>
      <c r="AX2018" s="26">
        <v>4736</v>
      </c>
      <c r="AY2018" s="28">
        <v>40</v>
      </c>
      <c r="AZ2018" s="28">
        <v>250</v>
      </c>
      <c r="BA2018" s="26">
        <v>0</v>
      </c>
      <c r="BB2018" s="26" t="s">
        <v>241</v>
      </c>
      <c r="BC2018" s="26" t="s">
        <v>6034</v>
      </c>
      <c r="BD2018" s="26" t="s">
        <v>125</v>
      </c>
      <c r="BE2018" s="24"/>
      <c r="BF2018" s="26" t="s">
        <v>11033</v>
      </c>
      <c r="BG2018" s="26" t="s">
        <v>3299</v>
      </c>
      <c r="BH2018" s="26" t="s">
        <v>11034</v>
      </c>
      <c r="BI2018" s="26" t="s">
        <v>2546</v>
      </c>
      <c r="BJ2018" s="26" t="s">
        <v>11035</v>
      </c>
      <c r="BK2018" s="26" t="s">
        <v>2546</v>
      </c>
      <c r="BL2018" s="26" t="s">
        <v>11036</v>
      </c>
      <c r="BM2018" s="26" t="s">
        <v>2546</v>
      </c>
      <c r="BN2018" s="26" t="s">
        <v>11037</v>
      </c>
      <c r="BO2018" s="26" t="s">
        <v>2546</v>
      </c>
      <c r="BP2018" s="24"/>
      <c r="BQ2018" s="24"/>
      <c r="BR2018" s="26">
        <v>3</v>
      </c>
      <c r="BS2018" s="26">
        <v>2</v>
      </c>
      <c r="BT2018" s="26">
        <v>2</v>
      </c>
      <c r="BU2018" s="26">
        <v>3</v>
      </c>
      <c r="BV2018" s="26">
        <v>3</v>
      </c>
      <c r="BW2018" s="26">
        <v>2</v>
      </c>
      <c r="BX2018" s="26">
        <v>3</v>
      </c>
      <c r="BY2018" s="26">
        <v>2</v>
      </c>
      <c r="BZ2018" s="24"/>
      <c r="CA2018" s="24"/>
      <c r="CB2018" s="24"/>
      <c r="CC2018" s="24"/>
      <c r="CD2018" s="24"/>
      <c r="CE2018" s="24"/>
      <c r="CF2018" s="24"/>
      <c r="CG2018" s="24"/>
      <c r="CH2018" s="24"/>
      <c r="CI2018" s="24"/>
      <c r="CJ2018" s="24"/>
      <c r="CK2018" s="24"/>
      <c r="CL2018" s="24"/>
      <c r="CM2018" s="24"/>
      <c r="CN2018" s="24"/>
      <c r="CO2018" s="24"/>
      <c r="CP2018" s="24"/>
      <c r="CQ2018" s="24"/>
      <c r="CR2018" s="24"/>
      <c r="CS2018" s="24"/>
      <c r="CT2018" s="24"/>
      <c r="CU2018" s="24"/>
      <c r="CV2018" s="24"/>
      <c r="CW2018" s="24"/>
      <c r="CX2018" s="24"/>
      <c r="CY2018" s="24"/>
      <c r="CZ2018" s="24"/>
      <c r="DA2018" s="24"/>
      <c r="DB2018" s="24"/>
      <c r="DC2018" s="24"/>
      <c r="DD2018" s="24"/>
      <c r="DE2018" s="24"/>
      <c r="DF2018" s="26" t="s">
        <v>139</v>
      </c>
      <c r="DG2018" s="26" t="s">
        <v>120</v>
      </c>
      <c r="DH2018" s="26" t="s">
        <v>139</v>
      </c>
      <c r="DI2018" s="26" t="s">
        <v>139</v>
      </c>
      <c r="DJ2018" s="26" t="s">
        <v>139</v>
      </c>
      <c r="DK2018" s="26" t="s">
        <v>139</v>
      </c>
      <c r="DL2018" s="26" t="s">
        <v>139</v>
      </c>
      <c r="DM2018" s="26" t="s">
        <v>139</v>
      </c>
      <c r="DN2018" s="26" t="s">
        <v>139</v>
      </c>
      <c r="DO2018" s="26" t="s">
        <v>139</v>
      </c>
    </row>
    <row r="2019" spans="1:119" ht="20.100000000000001" customHeight="1" x14ac:dyDescent="0.25">
      <c r="A2019" s="29" t="str">
        <f t="shared" si="434"/>
        <v>Observatoire Ineza des Droits de l'Enfant au Burundi (Children's Rights Observatory in Burundi)3</v>
      </c>
      <c r="B2019" s="29" t="str">
        <f t="shared" si="435"/>
        <v>Observatoire Ineza des Droits de l'Enfant au Burundi (Children's Rights Observatory in Burundi)</v>
      </c>
      <c r="C2019" s="29">
        <f t="shared" si="436"/>
        <v>3</v>
      </c>
      <c r="D2019" s="30" t="str">
        <f t="shared" si="437"/>
        <v>Africa and the Middle East</v>
      </c>
      <c r="E2019" s="30" t="str">
        <f t="shared" si="438"/>
        <v>Bujumbura, Burundi</v>
      </c>
      <c r="F2019" s="31">
        <f t="shared" si="439"/>
        <v>2</v>
      </c>
      <c r="G2019" s="31">
        <f t="shared" si="440"/>
        <v>2</v>
      </c>
      <c r="H2019" s="31">
        <f t="shared" si="441"/>
        <v>3</v>
      </c>
      <c r="I2019" s="31">
        <f t="shared" si="442"/>
        <v>3</v>
      </c>
      <c r="J2019" s="31">
        <f t="shared" si="443"/>
        <v>3</v>
      </c>
      <c r="K2019" s="31">
        <f t="shared" si="444"/>
        <v>2</v>
      </c>
      <c r="L2019" s="31">
        <f t="shared" si="445"/>
        <v>3</v>
      </c>
      <c r="M2019" s="31">
        <f t="shared" si="446"/>
        <v>2</v>
      </c>
      <c r="N2019" s="31">
        <f t="shared" si="447"/>
        <v>2.5</v>
      </c>
      <c r="O2019" s="26" t="s">
        <v>11038</v>
      </c>
      <c r="P2019" s="26" t="s">
        <v>108</v>
      </c>
      <c r="Q2019" s="27">
        <v>42129</v>
      </c>
      <c r="R2019" s="26" t="s">
        <v>166</v>
      </c>
      <c r="S2019" s="26" t="s">
        <v>277</v>
      </c>
      <c r="T2019" s="26" t="s">
        <v>278</v>
      </c>
      <c r="U2019" s="26" t="s">
        <v>168</v>
      </c>
      <c r="V2019" s="26" t="s">
        <v>169</v>
      </c>
      <c r="W2019" s="26" t="s">
        <v>2546</v>
      </c>
      <c r="X2019" s="26" t="s">
        <v>2547</v>
      </c>
      <c r="Y2019" s="26" t="s">
        <v>11020</v>
      </c>
      <c r="Z2019" s="26" t="s">
        <v>11021</v>
      </c>
      <c r="AA2019" s="24"/>
      <c r="AB2019" s="26" t="s">
        <v>117</v>
      </c>
      <c r="AC2019" s="28">
        <v>6000</v>
      </c>
      <c r="AD2019" s="26" t="s">
        <v>11022</v>
      </c>
      <c r="AE2019" s="26" t="s">
        <v>174</v>
      </c>
      <c r="AF2019" s="26" t="s">
        <v>120</v>
      </c>
      <c r="AG2019" s="26" t="s">
        <v>207</v>
      </c>
      <c r="AH2019" s="26" t="s">
        <v>121</v>
      </c>
      <c r="AI2019" s="28">
        <v>6000</v>
      </c>
      <c r="AJ2019" s="26" t="s">
        <v>11039</v>
      </c>
      <c r="AK2019" s="26" t="s">
        <v>11023</v>
      </c>
      <c r="AL2019" s="26" t="s">
        <v>11024</v>
      </c>
      <c r="AM2019" s="24"/>
      <c r="AN2019" s="24"/>
      <c r="AO2019" s="24"/>
      <c r="AP2019" s="24"/>
      <c r="AQ2019" s="26" t="s">
        <v>11040</v>
      </c>
      <c r="AR2019" s="24"/>
      <c r="AS2019" s="26" t="s">
        <v>11041</v>
      </c>
      <c r="AT2019" s="26" t="s">
        <v>11042</v>
      </c>
      <c r="AU2019" s="26" t="s">
        <v>11043</v>
      </c>
      <c r="AV2019" s="24"/>
      <c r="AW2019" s="28">
        <v>168336</v>
      </c>
      <c r="AX2019" s="26">
        <v>4875</v>
      </c>
      <c r="AY2019" s="28">
        <v>85</v>
      </c>
      <c r="AZ2019" s="28">
        <v>60</v>
      </c>
      <c r="BA2019" s="26">
        <v>0</v>
      </c>
      <c r="BB2019" s="26" t="s">
        <v>241</v>
      </c>
      <c r="BC2019" s="26" t="s">
        <v>6034</v>
      </c>
      <c r="BD2019" s="26" t="s">
        <v>125</v>
      </c>
      <c r="BE2019" s="24"/>
      <c r="BF2019" s="26" t="s">
        <v>7253</v>
      </c>
      <c r="BG2019" s="26" t="s">
        <v>467</v>
      </c>
      <c r="BH2019" s="26" t="s">
        <v>1695</v>
      </c>
      <c r="BI2019" s="26" t="s">
        <v>2546</v>
      </c>
      <c r="BJ2019" s="26" t="s">
        <v>11044</v>
      </c>
      <c r="BK2019" s="26" t="s">
        <v>2546</v>
      </c>
      <c r="BL2019" s="26" t="s">
        <v>11045</v>
      </c>
      <c r="BM2019" s="26" t="s">
        <v>2546</v>
      </c>
      <c r="BN2019" s="24"/>
      <c r="BO2019" s="24"/>
      <c r="BP2019" s="24"/>
      <c r="BQ2019" s="24"/>
      <c r="BR2019" s="26">
        <v>2</v>
      </c>
      <c r="BS2019" s="26">
        <v>2</v>
      </c>
      <c r="BT2019" s="26">
        <v>3</v>
      </c>
      <c r="BU2019" s="26">
        <v>3</v>
      </c>
      <c r="BV2019" s="26">
        <v>3</v>
      </c>
      <c r="BW2019" s="26">
        <v>2</v>
      </c>
      <c r="BX2019" s="26">
        <v>3</v>
      </c>
      <c r="BY2019" s="26">
        <v>2</v>
      </c>
      <c r="BZ2019" s="24"/>
      <c r="CA2019" s="24"/>
      <c r="CB2019" s="24"/>
      <c r="CC2019" s="24"/>
      <c r="CD2019" s="24"/>
      <c r="CE2019" s="24"/>
      <c r="CF2019" s="24"/>
      <c r="CG2019" s="24"/>
      <c r="CH2019" s="24"/>
      <c r="CI2019" s="24"/>
      <c r="CJ2019" s="24"/>
      <c r="CK2019" s="24"/>
      <c r="CL2019" s="24"/>
      <c r="CM2019" s="24"/>
      <c r="CN2019" s="24"/>
      <c r="CO2019" s="24"/>
      <c r="CP2019" s="24"/>
      <c r="CQ2019" s="24"/>
      <c r="CR2019" s="24"/>
      <c r="CS2019" s="24"/>
      <c r="CT2019" s="24"/>
      <c r="CU2019" s="24"/>
      <c r="CV2019" s="24"/>
      <c r="CW2019" s="24"/>
      <c r="CX2019" s="24"/>
      <c r="CY2019" s="24"/>
      <c r="CZ2019" s="24"/>
      <c r="DA2019" s="24"/>
      <c r="DB2019" s="24"/>
      <c r="DC2019" s="24"/>
      <c r="DD2019" s="24"/>
      <c r="DE2019" s="24"/>
      <c r="DF2019" s="26" t="s">
        <v>139</v>
      </c>
      <c r="DG2019" s="26" t="s">
        <v>139</v>
      </c>
      <c r="DH2019" s="26" t="s">
        <v>139</v>
      </c>
      <c r="DI2019" s="26" t="s">
        <v>139</v>
      </c>
      <c r="DJ2019" s="26" t="s">
        <v>139</v>
      </c>
      <c r="DK2019" s="26" t="s">
        <v>139</v>
      </c>
      <c r="DL2019" s="26" t="s">
        <v>139</v>
      </c>
      <c r="DM2019" s="26" t="s">
        <v>139</v>
      </c>
      <c r="DN2019" s="26" t="s">
        <v>139</v>
      </c>
      <c r="DO2019" s="26" t="s">
        <v>139</v>
      </c>
    </row>
    <row r="2020" spans="1:119" ht="20.100000000000001" customHeight="1" x14ac:dyDescent="0.25">
      <c r="A2020" s="29" t="str">
        <f t="shared" si="434"/>
        <v>Observatoire Ineza des Droits de l'Enfant au Burundi (Children's Rights Observatory in Burundi)2</v>
      </c>
      <c r="B2020" s="29" t="str">
        <f t="shared" si="435"/>
        <v>Observatoire Ineza des Droits de l'Enfant au Burundi (Children's Rights Observatory in Burundi)</v>
      </c>
      <c r="C2020" s="29">
        <f t="shared" si="436"/>
        <v>2</v>
      </c>
      <c r="D2020" s="30" t="str">
        <f t="shared" si="437"/>
        <v>Africa and the Middle East</v>
      </c>
      <c r="E2020" s="30" t="str">
        <f t="shared" si="438"/>
        <v>Bujumbura, Burundi</v>
      </c>
      <c r="F2020" s="31">
        <f t="shared" si="439"/>
        <v>2</v>
      </c>
      <c r="G2020" s="31">
        <f t="shared" si="440"/>
        <v>2</v>
      </c>
      <c r="H2020" s="31">
        <f t="shared" si="441"/>
        <v>2</v>
      </c>
      <c r="I2020" s="31">
        <f t="shared" si="442"/>
        <v>2</v>
      </c>
      <c r="J2020" s="31">
        <f t="shared" si="443"/>
        <v>1</v>
      </c>
      <c r="K2020" s="31">
        <f t="shared" si="444"/>
        <v>1</v>
      </c>
      <c r="L2020" s="31">
        <f t="shared" si="445"/>
        <v>2</v>
      </c>
      <c r="M2020" s="31">
        <f t="shared" si="446"/>
        <v>2</v>
      </c>
      <c r="N2020" s="31">
        <f t="shared" si="447"/>
        <v>1.8</v>
      </c>
      <c r="O2020" s="26" t="s">
        <v>11046</v>
      </c>
      <c r="P2020" s="26" t="s">
        <v>108</v>
      </c>
      <c r="Q2020" s="27">
        <v>41771</v>
      </c>
      <c r="R2020" s="26" t="s">
        <v>109</v>
      </c>
      <c r="S2020" s="26" t="s">
        <v>193</v>
      </c>
      <c r="T2020" s="26" t="s">
        <v>194</v>
      </c>
      <c r="U2020" s="26" t="s">
        <v>168</v>
      </c>
      <c r="V2020" s="26" t="s">
        <v>169</v>
      </c>
      <c r="W2020" s="26" t="s">
        <v>2546</v>
      </c>
      <c r="X2020" s="26" t="s">
        <v>2547</v>
      </c>
      <c r="Y2020" s="26" t="s">
        <v>11020</v>
      </c>
      <c r="Z2020" s="26" t="s">
        <v>11021</v>
      </c>
      <c r="AA2020" s="24"/>
      <c r="AB2020" s="26" t="s">
        <v>117</v>
      </c>
      <c r="AC2020" s="28">
        <v>12000</v>
      </c>
      <c r="AD2020" s="26" t="s">
        <v>11022</v>
      </c>
      <c r="AE2020" s="26" t="s">
        <v>174</v>
      </c>
      <c r="AF2020" s="26" t="s">
        <v>120</v>
      </c>
      <c r="AG2020" s="26" t="s">
        <v>207</v>
      </c>
      <c r="AH2020" s="26" t="s">
        <v>143</v>
      </c>
      <c r="AI2020" s="28">
        <v>12000</v>
      </c>
      <c r="AJ2020" s="26" t="s">
        <v>11047</v>
      </c>
      <c r="AK2020" s="26" t="s">
        <v>11031</v>
      </c>
      <c r="AL2020" s="26" t="s">
        <v>11024</v>
      </c>
      <c r="AM2020" s="24"/>
      <c r="AN2020" s="24"/>
      <c r="AO2020" s="24"/>
      <c r="AP2020" s="24"/>
      <c r="AQ2020" s="24"/>
      <c r="AR2020" s="24"/>
      <c r="AS2020" s="26" t="s">
        <v>11048</v>
      </c>
      <c r="AT2020" s="26" t="s">
        <v>11049</v>
      </c>
      <c r="AU2020" s="26" t="s">
        <v>11050</v>
      </c>
      <c r="AV2020" s="24"/>
      <c r="AW2020" s="28">
        <v>190382</v>
      </c>
      <c r="AX2020" s="26">
        <v>771</v>
      </c>
      <c r="AY2020" s="28">
        <v>75</v>
      </c>
      <c r="AZ2020" s="28">
        <v>67</v>
      </c>
      <c r="BA2020" s="26">
        <v>0</v>
      </c>
      <c r="BB2020" s="26" t="s">
        <v>241</v>
      </c>
      <c r="BC2020" s="26" t="s">
        <v>6034</v>
      </c>
      <c r="BD2020" s="26" t="s">
        <v>125</v>
      </c>
      <c r="BE2020" s="24"/>
      <c r="BF2020" s="26" t="s">
        <v>11051</v>
      </c>
      <c r="BG2020" s="26" t="s">
        <v>11052</v>
      </c>
      <c r="BH2020" s="26" t="s">
        <v>11053</v>
      </c>
      <c r="BI2020" s="26" t="s">
        <v>2546</v>
      </c>
      <c r="BJ2020" s="26" t="s">
        <v>7253</v>
      </c>
      <c r="BK2020" s="26" t="s">
        <v>467</v>
      </c>
      <c r="BL2020" s="24"/>
      <c r="BM2020" s="24"/>
      <c r="BN2020" s="26" t="s">
        <v>11054</v>
      </c>
      <c r="BO2020" s="26" t="s">
        <v>1197</v>
      </c>
      <c r="BP2020" s="24"/>
      <c r="BQ2020" s="24"/>
      <c r="BR2020" s="26">
        <v>2</v>
      </c>
      <c r="BS2020" s="26">
        <v>2</v>
      </c>
      <c r="BT2020" s="26">
        <v>2</v>
      </c>
      <c r="BU2020" s="26">
        <v>2</v>
      </c>
      <c r="BV2020" s="26">
        <v>1</v>
      </c>
      <c r="BW2020" s="26">
        <v>1</v>
      </c>
      <c r="BX2020" s="26">
        <v>2</v>
      </c>
      <c r="BY2020" s="26">
        <v>2</v>
      </c>
      <c r="BZ2020" s="24"/>
      <c r="CA2020" s="24"/>
      <c r="CB2020" s="24"/>
      <c r="CC2020" s="24"/>
      <c r="CD2020" s="24"/>
      <c r="CE2020" s="24"/>
      <c r="CF2020" s="24"/>
      <c r="CG2020" s="24"/>
      <c r="CH2020" s="24"/>
      <c r="CI2020" s="24"/>
      <c r="CJ2020" s="24"/>
      <c r="CK2020" s="24"/>
      <c r="CL2020" s="24"/>
      <c r="CM2020" s="24"/>
      <c r="CN2020" s="24"/>
      <c r="CO2020" s="24"/>
      <c r="CP2020" s="24"/>
      <c r="CQ2020" s="24"/>
      <c r="CR2020" s="24"/>
      <c r="CS2020" s="24"/>
      <c r="CT2020" s="24"/>
      <c r="CU2020" s="24"/>
      <c r="CV2020" s="24"/>
      <c r="CW2020" s="24"/>
      <c r="CX2020" s="24"/>
      <c r="CY2020" s="24"/>
      <c r="CZ2020" s="24"/>
      <c r="DA2020" s="24"/>
      <c r="DB2020" s="24"/>
      <c r="DC2020" s="24"/>
      <c r="DD2020" s="24"/>
      <c r="DE2020" s="24"/>
      <c r="DF2020" s="26" t="s">
        <v>139</v>
      </c>
      <c r="DG2020" s="26" t="s">
        <v>120</v>
      </c>
      <c r="DH2020" s="26" t="s">
        <v>139</v>
      </c>
      <c r="DI2020" s="26" t="s">
        <v>139</v>
      </c>
      <c r="DJ2020" s="26" t="s">
        <v>139</v>
      </c>
      <c r="DK2020" s="26" t="s">
        <v>139</v>
      </c>
      <c r="DL2020" s="26" t="s">
        <v>139</v>
      </c>
      <c r="DM2020" s="26" t="s">
        <v>139</v>
      </c>
      <c r="DN2020" s="26" t="s">
        <v>139</v>
      </c>
      <c r="DO2020" s="26" t="s">
        <v>139</v>
      </c>
    </row>
    <row r="2021" spans="1:119" ht="20.100000000000001" customHeight="1" x14ac:dyDescent="0.25">
      <c r="A2021" s="29" t="str">
        <f t="shared" si="434"/>
        <v>Observatoire Ineza des Droits de l'Enfant au Burundi (Children's Rights Observatory in Burundi)1</v>
      </c>
      <c r="B2021" s="29" t="str">
        <f t="shared" si="435"/>
        <v>Observatoire Ineza des Droits de l'Enfant au Burundi (Children's Rights Observatory in Burundi)</v>
      </c>
      <c r="C2021" s="29">
        <f t="shared" si="436"/>
        <v>1</v>
      </c>
      <c r="D2021" s="30" t="str">
        <f t="shared" si="437"/>
        <v>Africa and the Middle East</v>
      </c>
      <c r="E2021" s="30" t="str">
        <f t="shared" si="438"/>
        <v>Bujumbura, Burundi</v>
      </c>
      <c r="F2021" s="31">
        <f t="shared" si="439"/>
        <v>1</v>
      </c>
      <c r="G2021" s="31">
        <f t="shared" si="440"/>
        <v>1</v>
      </c>
      <c r="H2021" s="31">
        <f t="shared" si="441"/>
        <v>2</v>
      </c>
      <c r="I2021" s="31">
        <f t="shared" si="442"/>
        <v>2</v>
      </c>
      <c r="J2021" s="31">
        <f t="shared" si="443"/>
        <v>1</v>
      </c>
      <c r="K2021" s="31">
        <f t="shared" si="444"/>
        <v>1</v>
      </c>
      <c r="L2021" s="31">
        <f t="shared" si="445"/>
        <v>2</v>
      </c>
      <c r="M2021" s="31">
        <f t="shared" si="446"/>
        <v>1</v>
      </c>
      <c r="N2021" s="31">
        <f t="shared" si="447"/>
        <v>1.4</v>
      </c>
      <c r="O2021" s="26" t="s">
        <v>11055</v>
      </c>
      <c r="P2021" s="26" t="s">
        <v>108</v>
      </c>
      <c r="Q2021" s="27">
        <v>41400</v>
      </c>
      <c r="R2021" s="26" t="s">
        <v>155</v>
      </c>
      <c r="S2021" s="26" t="s">
        <v>206</v>
      </c>
      <c r="T2021" s="26" t="s">
        <v>207</v>
      </c>
      <c r="U2021" s="26" t="s">
        <v>168</v>
      </c>
      <c r="V2021" s="26" t="s">
        <v>169</v>
      </c>
      <c r="W2021" s="26" t="s">
        <v>2546</v>
      </c>
      <c r="X2021" s="26" t="s">
        <v>2547</v>
      </c>
      <c r="Y2021" s="26" t="s">
        <v>11020</v>
      </c>
      <c r="Z2021" s="26" t="s">
        <v>11021</v>
      </c>
      <c r="AA2021" s="24"/>
      <c r="AB2021" s="26" t="s">
        <v>117</v>
      </c>
      <c r="AC2021" s="28">
        <v>8000</v>
      </c>
      <c r="AD2021" s="26" t="s">
        <v>11022</v>
      </c>
      <c r="AE2021" s="26" t="s">
        <v>174</v>
      </c>
      <c r="AF2021" s="26" t="s">
        <v>120</v>
      </c>
      <c r="AG2021" s="26" t="s">
        <v>207</v>
      </c>
      <c r="AH2021" s="26" t="s">
        <v>158</v>
      </c>
      <c r="AI2021" s="28">
        <v>8000</v>
      </c>
      <c r="AJ2021" s="26" t="s">
        <v>11056</v>
      </c>
      <c r="AK2021" s="26" t="s">
        <v>11057</v>
      </c>
      <c r="AL2021" s="26" t="s">
        <v>11058</v>
      </c>
      <c r="AM2021" s="26" t="s">
        <v>11059</v>
      </c>
      <c r="AN2021" s="26" t="s">
        <v>11060</v>
      </c>
      <c r="AO2021" s="26" t="s">
        <v>11061</v>
      </c>
      <c r="AP2021" s="26" t="s">
        <v>11062</v>
      </c>
      <c r="AQ2021" s="24"/>
      <c r="AR2021" s="24"/>
      <c r="AS2021" s="24"/>
      <c r="AT2021" s="24"/>
      <c r="AU2021" s="24"/>
      <c r="AV2021" s="24"/>
      <c r="AW2021" s="28">
        <v>87000</v>
      </c>
      <c r="AX2021" s="26">
        <v>282</v>
      </c>
      <c r="AY2021" s="28">
        <v>80</v>
      </c>
      <c r="AZ2021" s="28">
        <v>60</v>
      </c>
      <c r="BA2021" s="26">
        <v>0</v>
      </c>
      <c r="BB2021" s="26" t="s">
        <v>241</v>
      </c>
      <c r="BC2021" s="26" t="s">
        <v>6034</v>
      </c>
      <c r="BD2021" s="24"/>
      <c r="BE2021" s="24"/>
      <c r="BF2021" s="26" t="s">
        <v>11063</v>
      </c>
      <c r="BG2021" s="26" t="s">
        <v>2546</v>
      </c>
      <c r="BH2021" s="26" t="s">
        <v>11064</v>
      </c>
      <c r="BI2021" s="26" t="s">
        <v>2546</v>
      </c>
      <c r="BJ2021" s="26" t="s">
        <v>11065</v>
      </c>
      <c r="BK2021" s="26" t="s">
        <v>1197</v>
      </c>
      <c r="BL2021" s="24"/>
      <c r="BM2021" s="24"/>
      <c r="BN2021" s="24"/>
      <c r="BO2021" s="24"/>
      <c r="BP2021" s="24"/>
      <c r="BQ2021" s="24"/>
      <c r="BR2021" s="26">
        <v>1</v>
      </c>
      <c r="BS2021" s="26">
        <v>1</v>
      </c>
      <c r="BT2021" s="26">
        <v>2</v>
      </c>
      <c r="BU2021" s="26">
        <v>2</v>
      </c>
      <c r="BV2021" s="26">
        <v>1</v>
      </c>
      <c r="BW2021" s="26">
        <v>1</v>
      </c>
      <c r="BX2021" s="26">
        <v>2</v>
      </c>
      <c r="BY2021" s="26">
        <v>1</v>
      </c>
      <c r="BZ2021" s="24"/>
      <c r="CA2021" s="24"/>
      <c r="CB2021" s="24"/>
      <c r="CC2021" s="24"/>
      <c r="CD2021" s="24"/>
      <c r="CE2021" s="24"/>
      <c r="CF2021" s="24"/>
      <c r="CG2021" s="24"/>
      <c r="CH2021" s="24"/>
      <c r="CI2021" s="24"/>
      <c r="CJ2021" s="24"/>
      <c r="CK2021" s="24"/>
      <c r="CL2021" s="24"/>
      <c r="CM2021" s="24"/>
      <c r="CN2021" s="24"/>
      <c r="CO2021" s="24"/>
      <c r="CP2021" s="24"/>
      <c r="CQ2021" s="24"/>
      <c r="CR2021" s="24"/>
      <c r="CS2021" s="24"/>
      <c r="CT2021" s="24"/>
      <c r="CU2021" s="24"/>
      <c r="CV2021" s="24"/>
      <c r="CW2021" s="24"/>
      <c r="CX2021" s="24"/>
      <c r="CY2021" s="24"/>
      <c r="CZ2021" s="24"/>
      <c r="DA2021" s="24"/>
      <c r="DB2021" s="24"/>
      <c r="DC2021" s="24"/>
      <c r="DD2021" s="24"/>
      <c r="DE2021" s="24"/>
      <c r="DF2021" s="26" t="s">
        <v>139</v>
      </c>
      <c r="DG2021" s="26" t="s">
        <v>139</v>
      </c>
      <c r="DH2021" s="26" t="s">
        <v>139</v>
      </c>
      <c r="DI2021" s="26" t="s">
        <v>139</v>
      </c>
      <c r="DJ2021" s="26" t="s">
        <v>139</v>
      </c>
      <c r="DK2021" s="26" t="s">
        <v>139</v>
      </c>
      <c r="DL2021" s="26" t="s">
        <v>139</v>
      </c>
      <c r="DM2021" s="26" t="s">
        <v>139</v>
      </c>
      <c r="DN2021" s="26" t="s">
        <v>139</v>
      </c>
      <c r="DO2021" s="26" t="s">
        <v>139</v>
      </c>
    </row>
    <row r="2022" spans="1:119" ht="20.100000000000001" customHeight="1" x14ac:dyDescent="0.25">
      <c r="A2022" s="29" t="str">
        <f t="shared" si="434"/>
        <v/>
      </c>
      <c r="B2022" s="29" t="str">
        <f t="shared" si="435"/>
        <v>Onda Solidária (Solidarity Wave)</v>
      </c>
      <c r="C2022" s="29">
        <f t="shared" si="436"/>
        <v>0</v>
      </c>
      <c r="D2022" s="30" t="str">
        <f t="shared" si="437"/>
        <v>Americas</v>
      </c>
      <c r="E2022" s="30" t="str">
        <f t="shared" si="438"/>
        <v>Rio de Janeiro, Brazil</v>
      </c>
      <c r="F2022" s="31">
        <f t="shared" si="439"/>
        <v>0</v>
      </c>
      <c r="G2022" s="31">
        <f t="shared" si="440"/>
        <v>0</v>
      </c>
      <c r="H2022" s="31">
        <f t="shared" si="441"/>
        <v>0</v>
      </c>
      <c r="I2022" s="31">
        <f t="shared" si="442"/>
        <v>0</v>
      </c>
      <c r="J2022" s="31">
        <f t="shared" si="443"/>
        <v>0</v>
      </c>
      <c r="K2022" s="31">
        <f t="shared" si="444"/>
        <v>0</v>
      </c>
      <c r="L2022" s="31">
        <f t="shared" si="445"/>
        <v>0</v>
      </c>
      <c r="M2022" s="31">
        <f t="shared" si="446"/>
        <v>0</v>
      </c>
      <c r="N2022" s="31">
        <f t="shared" si="447"/>
        <v>0</v>
      </c>
      <c r="O2022" s="26" t="s">
        <v>16315</v>
      </c>
      <c r="P2022" s="26" t="s">
        <v>243</v>
      </c>
      <c r="Q2022" s="27">
        <v>43327</v>
      </c>
      <c r="R2022" s="24"/>
      <c r="S2022" s="24"/>
      <c r="T2022" s="24"/>
      <c r="U2022" s="24"/>
      <c r="V2022" s="26" t="s">
        <v>15731</v>
      </c>
      <c r="W2022" s="26" t="s">
        <v>308</v>
      </c>
      <c r="X2022" s="26" t="s">
        <v>11067</v>
      </c>
      <c r="Y2022" s="26" t="s">
        <v>11068</v>
      </c>
      <c r="Z2022" s="26" t="s">
        <v>11069</v>
      </c>
      <c r="AA2022" s="24"/>
      <c r="AB2022" s="26" t="s">
        <v>983</v>
      </c>
      <c r="AC2022" s="28">
        <v>0</v>
      </c>
      <c r="AD2022" s="26" t="s">
        <v>5474</v>
      </c>
      <c r="AE2022" s="26" t="s">
        <v>725</v>
      </c>
      <c r="AF2022" s="26" t="s">
        <v>120</v>
      </c>
      <c r="AG2022" s="26" t="s">
        <v>207</v>
      </c>
      <c r="AH2022" s="24"/>
      <c r="AI2022" s="28">
        <v>0</v>
      </c>
      <c r="AJ2022" s="24"/>
      <c r="AK2022" s="24"/>
      <c r="AL2022" s="24"/>
      <c r="AM2022" s="24"/>
      <c r="AN2022" s="24"/>
      <c r="AO2022" s="24"/>
      <c r="AP2022" s="24"/>
      <c r="AQ2022" s="24"/>
      <c r="AR2022" s="24"/>
      <c r="AS2022" s="24"/>
      <c r="AT2022" s="24"/>
      <c r="AU2022" s="24"/>
      <c r="AV2022" s="24"/>
      <c r="AW2022" s="28">
        <v>0</v>
      </c>
      <c r="AX2022" s="26">
        <v>0</v>
      </c>
      <c r="AY2022" s="28">
        <v>0</v>
      </c>
      <c r="AZ2022" s="28">
        <v>0</v>
      </c>
      <c r="BA2022" s="26">
        <v>0</v>
      </c>
      <c r="BB2022" s="24"/>
      <c r="BC2022" s="26" t="s">
        <v>11074</v>
      </c>
      <c r="BD2022" s="24"/>
      <c r="BE2022" s="24"/>
      <c r="BF2022" s="24"/>
      <c r="BG2022" s="24"/>
      <c r="BH2022" s="24"/>
      <c r="BI2022" s="24"/>
      <c r="BJ2022" s="24"/>
      <c r="BK2022" s="24"/>
      <c r="BL2022" s="24"/>
      <c r="BM2022" s="24"/>
      <c r="BN2022" s="24"/>
      <c r="BO2022" s="24"/>
      <c r="BP2022" s="24"/>
      <c r="BQ2022" s="24"/>
      <c r="BR2022" s="26">
        <v>0</v>
      </c>
      <c r="BS2022" s="26">
        <v>0</v>
      </c>
      <c r="BT2022" s="26">
        <v>0</v>
      </c>
      <c r="BU2022" s="26">
        <v>0</v>
      </c>
      <c r="BV2022" s="26">
        <v>0</v>
      </c>
      <c r="BW2022" s="26">
        <v>0</v>
      </c>
      <c r="BX2022" s="26">
        <v>0</v>
      </c>
      <c r="BY2022" s="26">
        <v>0</v>
      </c>
      <c r="BZ2022" s="24"/>
      <c r="CA2022" s="24"/>
      <c r="CB2022" s="24"/>
      <c r="CC2022" s="24"/>
      <c r="CD2022" s="24"/>
      <c r="CE2022" s="24"/>
      <c r="CF2022" s="24"/>
      <c r="CG2022" s="24"/>
      <c r="CH2022" s="24"/>
      <c r="CI2022" s="24"/>
      <c r="CJ2022" s="24"/>
      <c r="CK2022" s="24"/>
      <c r="CL2022" s="24"/>
      <c r="CM2022" s="24"/>
      <c r="CN2022" s="24"/>
      <c r="CO2022" s="24"/>
      <c r="CP2022" s="24"/>
      <c r="CQ2022" s="24"/>
      <c r="CR2022" s="24"/>
      <c r="CS2022" s="24"/>
      <c r="CT2022" s="24"/>
      <c r="CU2022" s="24"/>
      <c r="CV2022" s="24"/>
      <c r="CW2022" s="24"/>
      <c r="CX2022" s="24"/>
      <c r="CY2022" s="24"/>
      <c r="CZ2022" s="24"/>
      <c r="DA2022" s="24"/>
      <c r="DB2022" s="24"/>
      <c r="DC2022" s="24"/>
      <c r="DD2022" s="24"/>
      <c r="DE2022" s="24"/>
      <c r="DF2022" s="26" t="s">
        <v>139</v>
      </c>
      <c r="DG2022" s="26" t="s">
        <v>139</v>
      </c>
      <c r="DH2022" s="26" t="s">
        <v>139</v>
      </c>
      <c r="DI2022" s="26" t="s">
        <v>139</v>
      </c>
      <c r="DJ2022" s="26" t="s">
        <v>139</v>
      </c>
      <c r="DK2022" s="26" t="s">
        <v>139</v>
      </c>
      <c r="DL2022" s="26" t="s">
        <v>139</v>
      </c>
      <c r="DM2022" s="26" t="s">
        <v>139</v>
      </c>
      <c r="DN2022" s="26" t="s">
        <v>139</v>
      </c>
      <c r="DO2022" s="26" t="s">
        <v>139</v>
      </c>
    </row>
    <row r="2023" spans="1:119" ht="20.100000000000001" customHeight="1" x14ac:dyDescent="0.25">
      <c r="A2023" s="29" t="str">
        <f t="shared" si="434"/>
        <v>Onda Solidária (Solidarity Wave)6</v>
      </c>
      <c r="B2023" s="29" t="str">
        <f t="shared" si="435"/>
        <v>Onda Solidária (Solidarity Wave)</v>
      </c>
      <c r="C2023" s="29">
        <f t="shared" si="436"/>
        <v>6</v>
      </c>
      <c r="D2023" s="30" t="str">
        <f t="shared" si="437"/>
        <v>Americas</v>
      </c>
      <c r="E2023" s="30" t="str">
        <f t="shared" si="438"/>
        <v>Rio de Janeiro, Brazil</v>
      </c>
      <c r="F2023" s="31">
        <f t="shared" si="439"/>
        <v>4</v>
      </c>
      <c r="G2023" s="31">
        <f t="shared" si="440"/>
        <v>3</v>
      </c>
      <c r="H2023" s="31">
        <f t="shared" si="441"/>
        <v>3</v>
      </c>
      <c r="I2023" s="31">
        <f t="shared" si="442"/>
        <v>4</v>
      </c>
      <c r="J2023" s="31">
        <f t="shared" si="443"/>
        <v>4</v>
      </c>
      <c r="K2023" s="31">
        <f t="shared" si="444"/>
        <v>4</v>
      </c>
      <c r="L2023" s="31">
        <f t="shared" si="445"/>
        <v>4</v>
      </c>
      <c r="M2023" s="31">
        <f t="shared" si="446"/>
        <v>4</v>
      </c>
      <c r="N2023" s="31">
        <f t="shared" si="447"/>
        <v>3.8</v>
      </c>
      <c r="O2023" s="26" t="s">
        <v>11066</v>
      </c>
      <c r="P2023" s="26" t="s">
        <v>108</v>
      </c>
      <c r="Q2023" s="27">
        <v>43054</v>
      </c>
      <c r="R2023" s="26" t="s">
        <v>166</v>
      </c>
      <c r="S2023" s="26" t="s">
        <v>110</v>
      </c>
      <c r="T2023" s="26" t="s">
        <v>111</v>
      </c>
      <c r="U2023" s="26" t="s">
        <v>112</v>
      </c>
      <c r="V2023" s="26" t="s">
        <v>15731</v>
      </c>
      <c r="W2023" s="26" t="s">
        <v>308</v>
      </c>
      <c r="X2023" s="26" t="s">
        <v>11067</v>
      </c>
      <c r="Y2023" s="26" t="s">
        <v>11068</v>
      </c>
      <c r="Z2023" s="26" t="s">
        <v>11069</v>
      </c>
      <c r="AA2023" s="24"/>
      <c r="AB2023" s="26" t="s">
        <v>117</v>
      </c>
      <c r="AC2023" s="28">
        <v>20000</v>
      </c>
      <c r="AD2023" s="26" t="s">
        <v>5474</v>
      </c>
      <c r="AE2023" s="26" t="s">
        <v>725</v>
      </c>
      <c r="AF2023" s="26" t="s">
        <v>120</v>
      </c>
      <c r="AG2023" s="26" t="s">
        <v>207</v>
      </c>
      <c r="AH2023" s="26" t="s">
        <v>250</v>
      </c>
      <c r="AI2023" s="28">
        <v>20000</v>
      </c>
      <c r="AJ2023" s="24"/>
      <c r="AK2023" s="26" t="s">
        <v>11070</v>
      </c>
      <c r="AL2023" s="26" t="s">
        <v>11071</v>
      </c>
      <c r="AM2023" s="24"/>
      <c r="AN2023" s="24"/>
      <c r="AO2023" s="24"/>
      <c r="AP2023" s="24"/>
      <c r="AQ2023" s="26" t="s">
        <v>11072</v>
      </c>
      <c r="AR2023" s="24"/>
      <c r="AS2023" s="26" t="s">
        <v>11073</v>
      </c>
      <c r="AT2023" s="24"/>
      <c r="AU2023" s="24"/>
      <c r="AV2023" s="24"/>
      <c r="AW2023" s="28">
        <v>75819</v>
      </c>
      <c r="AX2023" s="26">
        <v>445</v>
      </c>
      <c r="AY2023" s="28">
        <v>65</v>
      </c>
      <c r="AZ2023" s="28">
        <v>12</v>
      </c>
      <c r="BA2023" s="26">
        <v>20</v>
      </c>
      <c r="BB2023" s="24"/>
      <c r="BC2023" s="26" t="s">
        <v>11074</v>
      </c>
      <c r="BD2023" s="26" t="s">
        <v>378</v>
      </c>
      <c r="BE2023" s="26" t="s">
        <v>11075</v>
      </c>
      <c r="BF2023" s="26" t="s">
        <v>4088</v>
      </c>
      <c r="BG2023" s="26" t="s">
        <v>261</v>
      </c>
      <c r="BH2023" s="26" t="s">
        <v>11076</v>
      </c>
      <c r="BI2023" s="26" t="s">
        <v>10944</v>
      </c>
      <c r="BJ2023" s="26" t="s">
        <v>11077</v>
      </c>
      <c r="BK2023" s="26" t="s">
        <v>10944</v>
      </c>
      <c r="BL2023" s="26" t="s">
        <v>11078</v>
      </c>
      <c r="BM2023" s="26" t="s">
        <v>395</v>
      </c>
      <c r="BN2023" s="26" t="s">
        <v>11079</v>
      </c>
      <c r="BO2023" s="26" t="s">
        <v>10944</v>
      </c>
      <c r="BP2023" s="24"/>
      <c r="BQ2023" s="24"/>
      <c r="BR2023" s="26">
        <v>0</v>
      </c>
      <c r="BS2023" s="26">
        <v>0</v>
      </c>
      <c r="BT2023" s="26">
        <v>0</v>
      </c>
      <c r="BU2023" s="26">
        <v>0</v>
      </c>
      <c r="BV2023" s="26">
        <v>0</v>
      </c>
      <c r="BW2023" s="26">
        <v>0</v>
      </c>
      <c r="BX2023" s="26">
        <v>0</v>
      </c>
      <c r="BY2023" s="26">
        <v>0</v>
      </c>
      <c r="BZ2023" s="26" t="s">
        <v>134</v>
      </c>
      <c r="CA2023" s="26" t="s">
        <v>134</v>
      </c>
      <c r="CB2023" s="26" t="s">
        <v>136</v>
      </c>
      <c r="CC2023" s="26" t="s">
        <v>134</v>
      </c>
      <c r="CD2023" s="26" t="s">
        <v>136</v>
      </c>
      <c r="CE2023" s="26" t="s">
        <v>136</v>
      </c>
      <c r="CF2023" s="26" t="s">
        <v>136</v>
      </c>
      <c r="CG2023" s="26" t="s">
        <v>136</v>
      </c>
      <c r="CH2023" s="26" t="s">
        <v>136</v>
      </c>
      <c r="CI2023" s="26" t="s">
        <v>136</v>
      </c>
      <c r="CJ2023" s="26" t="s">
        <v>136</v>
      </c>
      <c r="CK2023" s="26" t="s">
        <v>136</v>
      </c>
      <c r="CL2023" s="26" t="s">
        <v>134</v>
      </c>
      <c r="CM2023" s="26" t="s">
        <v>134</v>
      </c>
      <c r="CN2023" s="26" t="s">
        <v>136</v>
      </c>
      <c r="CO2023" s="26" t="s">
        <v>138</v>
      </c>
      <c r="CP2023" s="26" t="s">
        <v>136</v>
      </c>
      <c r="CQ2023" s="26" t="s">
        <v>138</v>
      </c>
      <c r="CR2023" s="26" t="s">
        <v>134</v>
      </c>
      <c r="CS2023" s="26" t="s">
        <v>134</v>
      </c>
      <c r="CT2023" s="26" t="s">
        <v>134</v>
      </c>
      <c r="CU2023" s="26" t="s">
        <v>136</v>
      </c>
      <c r="CV2023" s="26" t="s">
        <v>134</v>
      </c>
      <c r="CW2023" s="26" t="s">
        <v>134</v>
      </c>
      <c r="CX2023" s="26" t="s">
        <v>138</v>
      </c>
      <c r="CY2023" s="26" t="s">
        <v>134</v>
      </c>
      <c r="CZ2023" s="26" t="s">
        <v>136</v>
      </c>
      <c r="DA2023" s="26" t="s">
        <v>136</v>
      </c>
      <c r="DB2023" s="26" t="s">
        <v>138</v>
      </c>
      <c r="DC2023" s="26" t="s">
        <v>136</v>
      </c>
      <c r="DD2023" s="26" t="s">
        <v>138</v>
      </c>
      <c r="DE2023" s="26" t="s">
        <v>138</v>
      </c>
      <c r="DF2023" s="26" t="s">
        <v>120</v>
      </c>
      <c r="DG2023" s="26" t="s">
        <v>120</v>
      </c>
      <c r="DH2023" s="26" t="s">
        <v>120</v>
      </c>
      <c r="DI2023" s="26" t="s">
        <v>139</v>
      </c>
      <c r="DJ2023" s="26" t="s">
        <v>139</v>
      </c>
      <c r="DK2023" s="26" t="s">
        <v>139</v>
      </c>
      <c r="DL2023" s="26" t="s">
        <v>120</v>
      </c>
      <c r="DM2023" s="26" t="s">
        <v>139</v>
      </c>
      <c r="DN2023" s="26" t="s">
        <v>139</v>
      </c>
      <c r="DO2023" s="26" t="s">
        <v>139</v>
      </c>
    </row>
    <row r="2024" spans="1:119" ht="20.100000000000001" customHeight="1" x14ac:dyDescent="0.25">
      <c r="A2024" s="29" t="str">
        <f t="shared" si="434"/>
        <v/>
      </c>
      <c r="B2024" s="29" t="str">
        <f t="shared" si="435"/>
        <v>Onda Solidária (Solidarity Wave)</v>
      </c>
      <c r="C2024" s="29">
        <f t="shared" si="436"/>
        <v>0</v>
      </c>
      <c r="D2024" s="30" t="str">
        <f t="shared" si="437"/>
        <v>Americas</v>
      </c>
      <c r="E2024" s="30" t="str">
        <f t="shared" si="438"/>
        <v>Rio de Janeiro, Brazil</v>
      </c>
      <c r="F2024" s="31">
        <f t="shared" si="439"/>
        <v>0</v>
      </c>
      <c r="G2024" s="31">
        <f t="shared" si="440"/>
        <v>0</v>
      </c>
      <c r="H2024" s="31">
        <f t="shared" si="441"/>
        <v>0</v>
      </c>
      <c r="I2024" s="31">
        <f t="shared" si="442"/>
        <v>0</v>
      </c>
      <c r="J2024" s="31">
        <f t="shared" si="443"/>
        <v>0</v>
      </c>
      <c r="K2024" s="31">
        <f t="shared" si="444"/>
        <v>0</v>
      </c>
      <c r="L2024" s="31">
        <f t="shared" si="445"/>
        <v>0</v>
      </c>
      <c r="M2024" s="31">
        <f t="shared" si="446"/>
        <v>0</v>
      </c>
      <c r="N2024" s="31">
        <f t="shared" si="447"/>
        <v>0</v>
      </c>
      <c r="O2024" s="26" t="s">
        <v>16316</v>
      </c>
      <c r="P2024" s="26" t="s">
        <v>108</v>
      </c>
      <c r="Q2024" s="27">
        <v>42828</v>
      </c>
      <c r="R2024" s="26" t="s">
        <v>166</v>
      </c>
      <c r="S2024" s="24"/>
      <c r="T2024" s="26" t="s">
        <v>142</v>
      </c>
      <c r="U2024" s="24"/>
      <c r="V2024" s="26" t="s">
        <v>15731</v>
      </c>
      <c r="W2024" s="26" t="s">
        <v>308</v>
      </c>
      <c r="X2024" s="26" t="s">
        <v>11067</v>
      </c>
      <c r="Y2024" s="26" t="s">
        <v>11068</v>
      </c>
      <c r="Z2024" s="26" t="s">
        <v>11069</v>
      </c>
      <c r="AA2024" s="24"/>
      <c r="AB2024" s="26" t="s">
        <v>15736</v>
      </c>
      <c r="AC2024" s="28">
        <v>3000</v>
      </c>
      <c r="AD2024" s="26" t="s">
        <v>5474</v>
      </c>
      <c r="AE2024" s="26" t="s">
        <v>725</v>
      </c>
      <c r="AF2024" s="26" t="s">
        <v>120</v>
      </c>
      <c r="AG2024" s="26" t="s">
        <v>207</v>
      </c>
      <c r="AH2024" s="24"/>
      <c r="AI2024" s="28">
        <v>3000</v>
      </c>
      <c r="AJ2024" s="24"/>
      <c r="AK2024" s="24"/>
      <c r="AL2024" s="24"/>
      <c r="AM2024" s="24"/>
      <c r="AN2024" s="24"/>
      <c r="AO2024" s="24"/>
      <c r="AP2024" s="24"/>
      <c r="AQ2024" s="24"/>
      <c r="AR2024" s="24"/>
      <c r="AS2024" s="24"/>
      <c r="AT2024" s="24"/>
      <c r="AU2024" s="24"/>
      <c r="AV2024" s="24"/>
      <c r="AW2024" s="28">
        <v>0</v>
      </c>
      <c r="AX2024" s="26">
        <v>0</v>
      </c>
      <c r="AY2024" s="28">
        <v>0</v>
      </c>
      <c r="AZ2024" s="28">
        <v>0</v>
      </c>
      <c r="BA2024" s="26">
        <v>0</v>
      </c>
      <c r="BB2024" s="24"/>
      <c r="BC2024" s="26" t="s">
        <v>11074</v>
      </c>
      <c r="BD2024" s="24"/>
      <c r="BE2024" s="24"/>
      <c r="BF2024" s="24"/>
      <c r="BG2024" s="24"/>
      <c r="BH2024" s="24"/>
      <c r="BI2024" s="24"/>
      <c r="BJ2024" s="24"/>
      <c r="BK2024" s="24"/>
      <c r="BL2024" s="24"/>
      <c r="BM2024" s="24"/>
      <c r="BN2024" s="24"/>
      <c r="BO2024" s="24"/>
      <c r="BP2024" s="24"/>
      <c r="BQ2024" s="24"/>
      <c r="BR2024" s="26">
        <v>0</v>
      </c>
      <c r="BS2024" s="26">
        <v>0</v>
      </c>
      <c r="BT2024" s="26">
        <v>0</v>
      </c>
      <c r="BU2024" s="26">
        <v>0</v>
      </c>
      <c r="BV2024" s="26">
        <v>0</v>
      </c>
      <c r="BW2024" s="26">
        <v>0</v>
      </c>
      <c r="BX2024" s="26">
        <v>0</v>
      </c>
      <c r="BY2024" s="26">
        <v>0</v>
      </c>
      <c r="BZ2024" s="24"/>
      <c r="CA2024" s="24"/>
      <c r="CB2024" s="24"/>
      <c r="CC2024" s="24"/>
      <c r="CD2024" s="24"/>
      <c r="CE2024" s="24"/>
      <c r="CF2024" s="24"/>
      <c r="CG2024" s="24"/>
      <c r="CH2024" s="24"/>
      <c r="CI2024" s="24"/>
      <c r="CJ2024" s="24"/>
      <c r="CK2024" s="24"/>
      <c r="CL2024" s="24"/>
      <c r="CM2024" s="24"/>
      <c r="CN2024" s="24"/>
      <c r="CO2024" s="24"/>
      <c r="CP2024" s="24"/>
      <c r="CQ2024" s="24"/>
      <c r="CR2024" s="24"/>
      <c r="CS2024" s="24"/>
      <c r="CT2024" s="24"/>
      <c r="CU2024" s="24"/>
      <c r="CV2024" s="24"/>
      <c r="CW2024" s="24"/>
      <c r="CX2024" s="24"/>
      <c r="CY2024" s="24"/>
      <c r="CZ2024" s="24"/>
      <c r="DA2024" s="24"/>
      <c r="DB2024" s="24"/>
      <c r="DC2024" s="24"/>
      <c r="DD2024" s="24"/>
      <c r="DE2024" s="24"/>
      <c r="DF2024" s="26" t="s">
        <v>139</v>
      </c>
      <c r="DG2024" s="26" t="s">
        <v>139</v>
      </c>
      <c r="DH2024" s="26" t="s">
        <v>139</v>
      </c>
      <c r="DI2024" s="26" t="s">
        <v>139</v>
      </c>
      <c r="DJ2024" s="26" t="s">
        <v>139</v>
      </c>
      <c r="DK2024" s="26" t="s">
        <v>139</v>
      </c>
      <c r="DL2024" s="26" t="s">
        <v>139</v>
      </c>
      <c r="DM2024" s="26" t="s">
        <v>139</v>
      </c>
      <c r="DN2024" s="26" t="s">
        <v>139</v>
      </c>
      <c r="DO2024" s="26" t="s">
        <v>139</v>
      </c>
    </row>
    <row r="2025" spans="1:119" ht="20.100000000000001" customHeight="1" x14ac:dyDescent="0.25">
      <c r="A2025" s="29" t="str">
        <f t="shared" si="434"/>
        <v>Onda Solidária (Solidarity Wave)5</v>
      </c>
      <c r="B2025" s="29" t="str">
        <f t="shared" si="435"/>
        <v>Onda Solidária (Solidarity Wave)</v>
      </c>
      <c r="C2025" s="29">
        <f t="shared" si="436"/>
        <v>5</v>
      </c>
      <c r="D2025" s="30" t="str">
        <f t="shared" si="437"/>
        <v>Americas</v>
      </c>
      <c r="E2025" s="30" t="str">
        <f t="shared" si="438"/>
        <v>Rio de Janeiro, Brazil</v>
      </c>
      <c r="F2025" s="31">
        <f t="shared" si="439"/>
        <v>4</v>
      </c>
      <c r="G2025" s="31">
        <f t="shared" si="440"/>
        <v>3</v>
      </c>
      <c r="H2025" s="31">
        <f t="shared" si="441"/>
        <v>3</v>
      </c>
      <c r="I2025" s="31">
        <f t="shared" si="442"/>
        <v>3</v>
      </c>
      <c r="J2025" s="31">
        <f t="shared" si="443"/>
        <v>3</v>
      </c>
      <c r="K2025" s="31">
        <f t="shared" si="444"/>
        <v>4</v>
      </c>
      <c r="L2025" s="31">
        <f t="shared" si="445"/>
        <v>3</v>
      </c>
      <c r="M2025" s="31">
        <f t="shared" si="446"/>
        <v>3</v>
      </c>
      <c r="N2025" s="31">
        <f t="shared" si="447"/>
        <v>3.3</v>
      </c>
      <c r="O2025" s="26" t="s">
        <v>11080</v>
      </c>
      <c r="P2025" s="26" t="s">
        <v>108</v>
      </c>
      <c r="Q2025" s="27">
        <v>42640</v>
      </c>
      <c r="R2025" s="26" t="s">
        <v>166</v>
      </c>
      <c r="S2025" s="26" t="s">
        <v>141</v>
      </c>
      <c r="T2025" s="26" t="s">
        <v>142</v>
      </c>
      <c r="U2025" s="26" t="s">
        <v>112</v>
      </c>
      <c r="V2025" s="26" t="s">
        <v>15731</v>
      </c>
      <c r="W2025" s="26" t="s">
        <v>308</v>
      </c>
      <c r="X2025" s="26" t="s">
        <v>11067</v>
      </c>
      <c r="Y2025" s="26" t="s">
        <v>11068</v>
      </c>
      <c r="Z2025" s="26" t="s">
        <v>11069</v>
      </c>
      <c r="AA2025" s="24"/>
      <c r="AB2025" s="26" t="s">
        <v>117</v>
      </c>
      <c r="AC2025" s="28">
        <v>17000</v>
      </c>
      <c r="AD2025" s="26" t="s">
        <v>5474</v>
      </c>
      <c r="AE2025" s="26" t="s">
        <v>725</v>
      </c>
      <c r="AF2025" s="26" t="s">
        <v>120</v>
      </c>
      <c r="AG2025" s="26" t="s">
        <v>207</v>
      </c>
      <c r="AH2025" s="26" t="s">
        <v>176</v>
      </c>
      <c r="AI2025" s="28">
        <v>17000</v>
      </c>
      <c r="AJ2025" s="26" t="s">
        <v>5088</v>
      </c>
      <c r="AK2025" s="26" t="s">
        <v>11081</v>
      </c>
      <c r="AL2025" s="26" t="s">
        <v>11071</v>
      </c>
      <c r="AM2025" s="24"/>
      <c r="AN2025" s="24"/>
      <c r="AO2025" s="24"/>
      <c r="AP2025" s="24"/>
      <c r="AQ2025" s="26" t="s">
        <v>11082</v>
      </c>
      <c r="AR2025" s="24"/>
      <c r="AS2025" s="24"/>
      <c r="AT2025" s="24"/>
      <c r="AU2025" s="24"/>
      <c r="AV2025" s="24"/>
      <c r="AW2025" s="28">
        <v>72490</v>
      </c>
      <c r="AX2025" s="26">
        <v>300</v>
      </c>
      <c r="AY2025" s="28">
        <v>50</v>
      </c>
      <c r="AZ2025" s="28">
        <v>55</v>
      </c>
      <c r="BA2025" s="26">
        <v>0</v>
      </c>
      <c r="BB2025" s="26" t="s">
        <v>148</v>
      </c>
      <c r="BC2025" s="26" t="s">
        <v>11074</v>
      </c>
      <c r="BD2025" s="26" t="s">
        <v>125</v>
      </c>
      <c r="BE2025" s="24"/>
      <c r="BF2025" s="26" t="s">
        <v>10363</v>
      </c>
      <c r="BG2025" s="26" t="s">
        <v>261</v>
      </c>
      <c r="BH2025" s="26" t="s">
        <v>11083</v>
      </c>
      <c r="BI2025" s="26" t="s">
        <v>308</v>
      </c>
      <c r="BJ2025" s="26" t="s">
        <v>11084</v>
      </c>
      <c r="BK2025" s="26" t="s">
        <v>261</v>
      </c>
      <c r="BL2025" s="26" t="s">
        <v>11085</v>
      </c>
      <c r="BM2025" s="26" t="s">
        <v>11086</v>
      </c>
      <c r="BN2025" s="26" t="s">
        <v>11087</v>
      </c>
      <c r="BO2025" s="26" t="s">
        <v>308</v>
      </c>
      <c r="BP2025" s="24"/>
      <c r="BQ2025" s="24"/>
      <c r="BR2025" s="26">
        <v>4</v>
      </c>
      <c r="BS2025" s="26">
        <v>3</v>
      </c>
      <c r="BT2025" s="26">
        <v>3</v>
      </c>
      <c r="BU2025" s="26">
        <v>3</v>
      </c>
      <c r="BV2025" s="26">
        <v>3</v>
      </c>
      <c r="BW2025" s="26">
        <v>4</v>
      </c>
      <c r="BX2025" s="26">
        <v>3</v>
      </c>
      <c r="BY2025" s="26">
        <v>3</v>
      </c>
      <c r="BZ2025" s="24"/>
      <c r="CA2025" s="24"/>
      <c r="CB2025" s="24"/>
      <c r="CC2025" s="24"/>
      <c r="CD2025" s="24"/>
      <c r="CE2025" s="24"/>
      <c r="CF2025" s="24"/>
      <c r="CG2025" s="24"/>
      <c r="CH2025" s="24"/>
      <c r="CI2025" s="24"/>
      <c r="CJ2025" s="24"/>
      <c r="CK2025" s="24"/>
      <c r="CL2025" s="24"/>
      <c r="CM2025" s="24"/>
      <c r="CN2025" s="24"/>
      <c r="CO2025" s="24"/>
      <c r="CP2025" s="24"/>
      <c r="CQ2025" s="24"/>
      <c r="CR2025" s="24"/>
      <c r="CS2025" s="24"/>
      <c r="CT2025" s="24"/>
      <c r="CU2025" s="24"/>
      <c r="CV2025" s="24"/>
      <c r="CW2025" s="24"/>
      <c r="CX2025" s="24"/>
      <c r="CY2025" s="24"/>
      <c r="CZ2025" s="24"/>
      <c r="DA2025" s="24"/>
      <c r="DB2025" s="24"/>
      <c r="DC2025" s="24"/>
      <c r="DD2025" s="24"/>
      <c r="DE2025" s="24"/>
      <c r="DF2025" s="26" t="s">
        <v>120</v>
      </c>
      <c r="DG2025" s="26" t="s">
        <v>120</v>
      </c>
      <c r="DH2025" s="26" t="s">
        <v>120</v>
      </c>
      <c r="DI2025" s="26" t="s">
        <v>139</v>
      </c>
      <c r="DJ2025" s="26" t="s">
        <v>139</v>
      </c>
      <c r="DK2025" s="26" t="s">
        <v>139</v>
      </c>
      <c r="DL2025" s="26" t="s">
        <v>120</v>
      </c>
      <c r="DM2025" s="26" t="s">
        <v>139</v>
      </c>
      <c r="DN2025" s="26" t="s">
        <v>139</v>
      </c>
      <c r="DO2025" s="26" t="s">
        <v>139</v>
      </c>
    </row>
    <row r="2026" spans="1:119" ht="20.100000000000001" customHeight="1" x14ac:dyDescent="0.25">
      <c r="A2026" s="29" t="str">
        <f t="shared" si="434"/>
        <v/>
      </c>
      <c r="B2026" s="29" t="str">
        <f t="shared" si="435"/>
        <v>Onda Solidária (Solidarity Wave)</v>
      </c>
      <c r="C2026" s="29">
        <f t="shared" si="436"/>
        <v>0</v>
      </c>
      <c r="D2026" s="30" t="str">
        <f t="shared" si="437"/>
        <v>Americas</v>
      </c>
      <c r="E2026" s="30" t="str">
        <f t="shared" si="438"/>
        <v>Rio de Janeiro, Brazil</v>
      </c>
      <c r="F2026" s="31">
        <f t="shared" si="439"/>
        <v>0</v>
      </c>
      <c r="G2026" s="31">
        <f t="shared" si="440"/>
        <v>0</v>
      </c>
      <c r="H2026" s="31">
        <f t="shared" si="441"/>
        <v>0</v>
      </c>
      <c r="I2026" s="31">
        <f t="shared" si="442"/>
        <v>0</v>
      </c>
      <c r="J2026" s="31">
        <f t="shared" si="443"/>
        <v>0</v>
      </c>
      <c r="K2026" s="31">
        <f t="shared" si="444"/>
        <v>0</v>
      </c>
      <c r="L2026" s="31">
        <f t="shared" si="445"/>
        <v>0</v>
      </c>
      <c r="M2026" s="31">
        <f t="shared" si="446"/>
        <v>0</v>
      </c>
      <c r="N2026" s="31">
        <f t="shared" si="447"/>
        <v>0</v>
      </c>
      <c r="O2026" s="26" t="s">
        <v>16317</v>
      </c>
      <c r="P2026" s="26" t="s">
        <v>108</v>
      </c>
      <c r="Q2026" s="27">
        <v>42418</v>
      </c>
      <c r="R2026" s="24"/>
      <c r="S2026" s="24"/>
      <c r="T2026" s="26" t="s">
        <v>157</v>
      </c>
      <c r="U2026" s="24"/>
      <c r="V2026" s="26" t="s">
        <v>15731</v>
      </c>
      <c r="W2026" s="26" t="s">
        <v>308</v>
      </c>
      <c r="X2026" s="26" t="s">
        <v>11067</v>
      </c>
      <c r="Y2026" s="26" t="s">
        <v>11068</v>
      </c>
      <c r="Z2026" s="26" t="s">
        <v>11069</v>
      </c>
      <c r="AA2026" s="24"/>
      <c r="AB2026" s="26" t="s">
        <v>15736</v>
      </c>
      <c r="AC2026" s="28">
        <v>1000</v>
      </c>
      <c r="AD2026" s="26" t="s">
        <v>5474</v>
      </c>
      <c r="AE2026" s="26" t="s">
        <v>725</v>
      </c>
      <c r="AF2026" s="26" t="s">
        <v>120</v>
      </c>
      <c r="AG2026" s="26" t="s">
        <v>207</v>
      </c>
      <c r="AH2026" s="24"/>
      <c r="AI2026" s="28">
        <v>1000</v>
      </c>
      <c r="AJ2026" s="24"/>
      <c r="AK2026" s="24"/>
      <c r="AL2026" s="24"/>
      <c r="AM2026" s="24"/>
      <c r="AN2026" s="24"/>
      <c r="AO2026" s="24"/>
      <c r="AP2026" s="24"/>
      <c r="AQ2026" s="24"/>
      <c r="AR2026" s="24"/>
      <c r="AS2026" s="24"/>
      <c r="AT2026" s="24"/>
      <c r="AU2026" s="24"/>
      <c r="AV2026" s="24"/>
      <c r="AW2026" s="24"/>
      <c r="AX2026" s="24"/>
      <c r="AY2026" s="24"/>
      <c r="AZ2026" s="24"/>
      <c r="BA2026" s="24"/>
      <c r="BB2026" s="24"/>
      <c r="BC2026" s="26" t="s">
        <v>11074</v>
      </c>
      <c r="BD2026" s="24"/>
      <c r="BE2026" s="24"/>
      <c r="BF2026" s="24"/>
      <c r="BG2026" s="24"/>
      <c r="BH2026" s="24"/>
      <c r="BI2026" s="24"/>
      <c r="BJ2026" s="24"/>
      <c r="BK2026" s="24"/>
      <c r="BL2026" s="24"/>
      <c r="BM2026" s="24"/>
      <c r="BN2026" s="24"/>
      <c r="BO2026" s="24"/>
      <c r="BP2026" s="24"/>
      <c r="BQ2026" s="24"/>
      <c r="BR2026" s="24"/>
      <c r="BS2026" s="24"/>
      <c r="BT2026" s="24"/>
      <c r="BU2026" s="24"/>
      <c r="BV2026" s="24"/>
      <c r="BW2026" s="24"/>
      <c r="BX2026" s="24"/>
      <c r="BY2026" s="24"/>
      <c r="BZ2026" s="24"/>
      <c r="CA2026" s="24"/>
      <c r="CB2026" s="24"/>
      <c r="CC2026" s="24"/>
      <c r="CD2026" s="24"/>
      <c r="CE2026" s="24"/>
      <c r="CF2026" s="24"/>
      <c r="CG2026" s="24"/>
      <c r="CH2026" s="24"/>
      <c r="CI2026" s="24"/>
      <c r="CJ2026" s="24"/>
      <c r="CK2026" s="24"/>
      <c r="CL2026" s="24"/>
      <c r="CM2026" s="24"/>
      <c r="CN2026" s="24"/>
      <c r="CO2026" s="24"/>
      <c r="CP2026" s="24"/>
      <c r="CQ2026" s="24"/>
      <c r="CR2026" s="24"/>
      <c r="CS2026" s="24"/>
      <c r="CT2026" s="24"/>
      <c r="CU2026" s="24"/>
      <c r="CV2026" s="24"/>
      <c r="CW2026" s="24"/>
      <c r="CX2026" s="24"/>
      <c r="CY2026" s="24"/>
      <c r="CZ2026" s="24"/>
      <c r="DA2026" s="24"/>
      <c r="DB2026" s="24"/>
      <c r="DC2026" s="24"/>
      <c r="DD2026" s="24"/>
      <c r="DE2026" s="24"/>
      <c r="DF2026" s="26" t="s">
        <v>139</v>
      </c>
      <c r="DG2026" s="26" t="s">
        <v>139</v>
      </c>
      <c r="DH2026" s="26" t="s">
        <v>139</v>
      </c>
      <c r="DI2026" s="26" t="s">
        <v>139</v>
      </c>
      <c r="DJ2026" s="26" t="s">
        <v>139</v>
      </c>
      <c r="DK2026" s="26" t="s">
        <v>139</v>
      </c>
      <c r="DL2026" s="26" t="s">
        <v>139</v>
      </c>
      <c r="DM2026" s="26" t="s">
        <v>139</v>
      </c>
      <c r="DN2026" s="26" t="s">
        <v>139</v>
      </c>
      <c r="DO2026" s="26" t="s">
        <v>139</v>
      </c>
    </row>
    <row r="2027" spans="1:119" ht="20.100000000000001" customHeight="1" x14ac:dyDescent="0.25">
      <c r="A2027" s="29" t="str">
        <f t="shared" si="434"/>
        <v>Onda Solidária (Solidarity Wave)4</v>
      </c>
      <c r="B2027" s="29" t="str">
        <f t="shared" si="435"/>
        <v>Onda Solidária (Solidarity Wave)</v>
      </c>
      <c r="C2027" s="29">
        <f t="shared" si="436"/>
        <v>4</v>
      </c>
      <c r="D2027" s="30" t="str">
        <f t="shared" si="437"/>
        <v>Americas</v>
      </c>
      <c r="E2027" s="30" t="str">
        <f t="shared" si="438"/>
        <v>Rio de Janeiro, Brazil</v>
      </c>
      <c r="F2027" s="31">
        <f t="shared" si="439"/>
        <v>4</v>
      </c>
      <c r="G2027" s="31">
        <f t="shared" si="440"/>
        <v>3</v>
      </c>
      <c r="H2027" s="31">
        <f t="shared" si="441"/>
        <v>3</v>
      </c>
      <c r="I2027" s="31">
        <f t="shared" si="442"/>
        <v>3</v>
      </c>
      <c r="J2027" s="31">
        <f t="shared" si="443"/>
        <v>3</v>
      </c>
      <c r="K2027" s="31">
        <f t="shared" si="444"/>
        <v>4</v>
      </c>
      <c r="L2027" s="31">
        <f t="shared" si="445"/>
        <v>3</v>
      </c>
      <c r="M2027" s="31">
        <f t="shared" si="446"/>
        <v>3</v>
      </c>
      <c r="N2027" s="31">
        <f t="shared" si="447"/>
        <v>3.3</v>
      </c>
      <c r="O2027" s="26" t="s">
        <v>11088</v>
      </c>
      <c r="P2027" s="26" t="s">
        <v>108</v>
      </c>
      <c r="Q2027" s="27">
        <v>42502</v>
      </c>
      <c r="R2027" s="26" t="s">
        <v>166</v>
      </c>
      <c r="S2027" s="26" t="s">
        <v>184</v>
      </c>
      <c r="T2027" s="26" t="s">
        <v>157</v>
      </c>
      <c r="U2027" s="26" t="s">
        <v>112</v>
      </c>
      <c r="V2027" s="26" t="s">
        <v>15731</v>
      </c>
      <c r="W2027" s="26" t="s">
        <v>308</v>
      </c>
      <c r="X2027" s="26" t="s">
        <v>11067</v>
      </c>
      <c r="Y2027" s="26" t="s">
        <v>11068</v>
      </c>
      <c r="Z2027" s="26" t="s">
        <v>11069</v>
      </c>
      <c r="AA2027" s="24"/>
      <c r="AB2027" s="26" t="s">
        <v>117</v>
      </c>
      <c r="AC2027" s="28">
        <v>13000</v>
      </c>
      <c r="AD2027" s="26" t="s">
        <v>5474</v>
      </c>
      <c r="AE2027" s="26" t="s">
        <v>725</v>
      </c>
      <c r="AF2027" s="26" t="s">
        <v>120</v>
      </c>
      <c r="AG2027" s="26" t="s">
        <v>207</v>
      </c>
      <c r="AH2027" s="26" t="s">
        <v>185</v>
      </c>
      <c r="AI2027" s="28">
        <v>13000</v>
      </c>
      <c r="AJ2027" s="26" t="s">
        <v>11089</v>
      </c>
      <c r="AK2027" s="26" t="s">
        <v>11070</v>
      </c>
      <c r="AL2027" s="26" t="s">
        <v>11071</v>
      </c>
      <c r="AM2027" s="24"/>
      <c r="AN2027" s="24"/>
      <c r="AO2027" s="24"/>
      <c r="AP2027" s="24"/>
      <c r="AQ2027" s="26" t="s">
        <v>11090</v>
      </c>
      <c r="AR2027" s="24"/>
      <c r="AS2027" s="24"/>
      <c r="AT2027" s="24"/>
      <c r="AU2027" s="24"/>
      <c r="AV2027" s="24"/>
      <c r="AW2027" s="28">
        <v>72490</v>
      </c>
      <c r="AX2027" s="26">
        <v>300</v>
      </c>
      <c r="AY2027" s="28">
        <v>55</v>
      </c>
      <c r="AZ2027" s="28">
        <v>55</v>
      </c>
      <c r="BA2027" s="26">
        <v>0</v>
      </c>
      <c r="BB2027" s="26" t="s">
        <v>148</v>
      </c>
      <c r="BC2027" s="26" t="s">
        <v>11074</v>
      </c>
      <c r="BD2027" s="26" t="s">
        <v>125</v>
      </c>
      <c r="BE2027" s="24"/>
      <c r="BF2027" s="26" t="s">
        <v>10363</v>
      </c>
      <c r="BG2027" s="26" t="s">
        <v>261</v>
      </c>
      <c r="BH2027" s="26" t="s">
        <v>11083</v>
      </c>
      <c r="BI2027" s="26" t="s">
        <v>308</v>
      </c>
      <c r="BJ2027" s="26" t="s">
        <v>11084</v>
      </c>
      <c r="BK2027" s="26" t="s">
        <v>261</v>
      </c>
      <c r="BL2027" s="26" t="s">
        <v>11085</v>
      </c>
      <c r="BM2027" s="26" t="s">
        <v>11086</v>
      </c>
      <c r="BN2027" s="26" t="s">
        <v>11087</v>
      </c>
      <c r="BO2027" s="26" t="s">
        <v>308</v>
      </c>
      <c r="BP2027" s="24"/>
      <c r="BQ2027" s="24"/>
      <c r="BR2027" s="26">
        <v>4</v>
      </c>
      <c r="BS2027" s="26">
        <v>3</v>
      </c>
      <c r="BT2027" s="26">
        <v>3</v>
      </c>
      <c r="BU2027" s="26">
        <v>3</v>
      </c>
      <c r="BV2027" s="26">
        <v>3</v>
      </c>
      <c r="BW2027" s="26">
        <v>4</v>
      </c>
      <c r="BX2027" s="26">
        <v>3</v>
      </c>
      <c r="BY2027" s="26">
        <v>3</v>
      </c>
      <c r="BZ2027" s="24"/>
      <c r="CA2027" s="24"/>
      <c r="CB2027" s="24"/>
      <c r="CC2027" s="24"/>
      <c r="CD2027" s="24"/>
      <c r="CE2027" s="24"/>
      <c r="CF2027" s="24"/>
      <c r="CG2027" s="24"/>
      <c r="CH2027" s="24"/>
      <c r="CI2027" s="24"/>
      <c r="CJ2027" s="24"/>
      <c r="CK2027" s="24"/>
      <c r="CL2027" s="24"/>
      <c r="CM2027" s="24"/>
      <c r="CN2027" s="24"/>
      <c r="CO2027" s="24"/>
      <c r="CP2027" s="24"/>
      <c r="CQ2027" s="24"/>
      <c r="CR2027" s="24"/>
      <c r="CS2027" s="24"/>
      <c r="CT2027" s="24"/>
      <c r="CU2027" s="24"/>
      <c r="CV2027" s="24"/>
      <c r="CW2027" s="24"/>
      <c r="CX2027" s="24"/>
      <c r="CY2027" s="24"/>
      <c r="CZ2027" s="24"/>
      <c r="DA2027" s="24"/>
      <c r="DB2027" s="24"/>
      <c r="DC2027" s="24"/>
      <c r="DD2027" s="24"/>
      <c r="DE2027" s="24"/>
      <c r="DF2027" s="26" t="s">
        <v>120</v>
      </c>
      <c r="DG2027" s="26" t="s">
        <v>120</v>
      </c>
      <c r="DH2027" s="26" t="s">
        <v>120</v>
      </c>
      <c r="DI2027" s="26" t="s">
        <v>139</v>
      </c>
      <c r="DJ2027" s="26" t="s">
        <v>139</v>
      </c>
      <c r="DK2027" s="26" t="s">
        <v>139</v>
      </c>
      <c r="DL2027" s="26" t="s">
        <v>120</v>
      </c>
      <c r="DM2027" s="26" t="s">
        <v>139</v>
      </c>
      <c r="DN2027" s="26" t="s">
        <v>139</v>
      </c>
      <c r="DO2027" s="26" t="s">
        <v>139</v>
      </c>
    </row>
    <row r="2028" spans="1:119" ht="20.100000000000001" customHeight="1" x14ac:dyDescent="0.25">
      <c r="A2028" s="29" t="str">
        <f t="shared" si="434"/>
        <v>Onda Solidária (Solidarity Wave)3</v>
      </c>
      <c r="B2028" s="29" t="str">
        <f t="shared" si="435"/>
        <v>Onda Solidária (Solidarity Wave)</v>
      </c>
      <c r="C2028" s="29">
        <f t="shared" si="436"/>
        <v>3</v>
      </c>
      <c r="D2028" s="30" t="str">
        <f t="shared" si="437"/>
        <v>Americas</v>
      </c>
      <c r="E2028" s="30" t="str">
        <f t="shared" si="438"/>
        <v>Rio de Janeiro, Brazil</v>
      </c>
      <c r="F2028" s="31">
        <f t="shared" si="439"/>
        <v>0</v>
      </c>
      <c r="G2028" s="31">
        <f t="shared" si="440"/>
        <v>0</v>
      </c>
      <c r="H2028" s="31">
        <f t="shared" si="441"/>
        <v>0</v>
      </c>
      <c r="I2028" s="31">
        <f t="shared" si="442"/>
        <v>0</v>
      </c>
      <c r="J2028" s="31">
        <f t="shared" si="443"/>
        <v>0</v>
      </c>
      <c r="K2028" s="31">
        <f t="shared" si="444"/>
        <v>0</v>
      </c>
      <c r="L2028" s="31">
        <f t="shared" si="445"/>
        <v>0</v>
      </c>
      <c r="M2028" s="31">
        <f t="shared" si="446"/>
        <v>0</v>
      </c>
      <c r="N2028" s="31">
        <f t="shared" si="447"/>
        <v>0</v>
      </c>
      <c r="O2028" s="26" t="s">
        <v>16318</v>
      </c>
      <c r="P2028" s="26" t="s">
        <v>108</v>
      </c>
      <c r="Q2028" s="27">
        <v>42247</v>
      </c>
      <c r="R2028" s="26" t="s">
        <v>166</v>
      </c>
      <c r="S2028" s="24"/>
      <c r="T2028" s="26" t="s">
        <v>157</v>
      </c>
      <c r="U2028" s="24"/>
      <c r="V2028" s="26" t="s">
        <v>15731</v>
      </c>
      <c r="W2028" s="26" t="s">
        <v>308</v>
      </c>
      <c r="X2028" s="26" t="s">
        <v>11067</v>
      </c>
      <c r="Y2028" s="26" t="s">
        <v>11068</v>
      </c>
      <c r="Z2028" s="26" t="s">
        <v>11069</v>
      </c>
      <c r="AA2028" s="24"/>
      <c r="AB2028" s="26" t="s">
        <v>15733</v>
      </c>
      <c r="AC2028" s="28">
        <v>5000</v>
      </c>
      <c r="AD2028" s="26" t="s">
        <v>5474</v>
      </c>
      <c r="AE2028" s="26" t="s">
        <v>725</v>
      </c>
      <c r="AF2028" s="26" t="s">
        <v>120</v>
      </c>
      <c r="AG2028" s="26" t="s">
        <v>207</v>
      </c>
      <c r="AH2028" s="26" t="s">
        <v>121</v>
      </c>
      <c r="AI2028" s="28">
        <v>5000</v>
      </c>
      <c r="AJ2028" s="24"/>
      <c r="AK2028" s="24"/>
      <c r="AL2028" s="24"/>
      <c r="AM2028" s="24"/>
      <c r="AN2028" s="24"/>
      <c r="AO2028" s="24"/>
      <c r="AP2028" s="24"/>
      <c r="AQ2028" s="24"/>
      <c r="AR2028" s="24"/>
      <c r="AS2028" s="24"/>
      <c r="AT2028" s="24"/>
      <c r="AU2028" s="24"/>
      <c r="AV2028" s="24"/>
      <c r="AW2028" s="24"/>
      <c r="AX2028" s="24"/>
      <c r="AY2028" s="24"/>
      <c r="AZ2028" s="24"/>
      <c r="BA2028" s="24"/>
      <c r="BB2028" s="24"/>
      <c r="BC2028" s="26" t="s">
        <v>11074</v>
      </c>
      <c r="BD2028" s="24"/>
      <c r="BE2028" s="24"/>
      <c r="BF2028" s="24"/>
      <c r="BG2028" s="24"/>
      <c r="BH2028" s="24"/>
      <c r="BI2028" s="24"/>
      <c r="BJ2028" s="24"/>
      <c r="BK2028" s="24"/>
      <c r="BL2028" s="24"/>
      <c r="BM2028" s="24"/>
      <c r="BN2028" s="24"/>
      <c r="BO2028" s="24"/>
      <c r="BP2028" s="24"/>
      <c r="BQ2028" s="24"/>
      <c r="BR2028" s="24"/>
      <c r="BS2028" s="24"/>
      <c r="BT2028" s="24"/>
      <c r="BU2028" s="24"/>
      <c r="BV2028" s="24"/>
      <c r="BW2028" s="24"/>
      <c r="BX2028" s="24"/>
      <c r="BY2028" s="24"/>
      <c r="BZ2028" s="24"/>
      <c r="CA2028" s="24"/>
      <c r="CB2028" s="24"/>
      <c r="CC2028" s="24"/>
      <c r="CD2028" s="24"/>
      <c r="CE2028" s="24"/>
      <c r="CF2028" s="24"/>
      <c r="CG2028" s="24"/>
      <c r="CH2028" s="24"/>
      <c r="CI2028" s="24"/>
      <c r="CJ2028" s="24"/>
      <c r="CK2028" s="24"/>
      <c r="CL2028" s="24"/>
      <c r="CM2028" s="24"/>
      <c r="CN2028" s="24"/>
      <c r="CO2028" s="24"/>
      <c r="CP2028" s="24"/>
      <c r="CQ2028" s="24"/>
      <c r="CR2028" s="24"/>
      <c r="CS2028" s="24"/>
      <c r="CT2028" s="24"/>
      <c r="CU2028" s="24"/>
      <c r="CV2028" s="24"/>
      <c r="CW2028" s="24"/>
      <c r="CX2028" s="24"/>
      <c r="CY2028" s="24"/>
      <c r="CZ2028" s="24"/>
      <c r="DA2028" s="24"/>
      <c r="DB2028" s="24"/>
      <c r="DC2028" s="24"/>
      <c r="DD2028" s="24"/>
      <c r="DE2028" s="24"/>
      <c r="DF2028" s="26" t="s">
        <v>139</v>
      </c>
      <c r="DG2028" s="26" t="s">
        <v>139</v>
      </c>
      <c r="DH2028" s="26" t="s">
        <v>139</v>
      </c>
      <c r="DI2028" s="26" t="s">
        <v>139</v>
      </c>
      <c r="DJ2028" s="26" t="s">
        <v>139</v>
      </c>
      <c r="DK2028" s="26" t="s">
        <v>139</v>
      </c>
      <c r="DL2028" s="26" t="s">
        <v>139</v>
      </c>
      <c r="DM2028" s="26" t="s">
        <v>139</v>
      </c>
      <c r="DN2028" s="26" t="s">
        <v>139</v>
      </c>
      <c r="DO2028" s="26" t="s">
        <v>139</v>
      </c>
    </row>
    <row r="2029" spans="1:119" ht="20.100000000000001" customHeight="1" x14ac:dyDescent="0.25">
      <c r="A2029" s="29" t="str">
        <f t="shared" si="434"/>
        <v>Onda Solidária (Solidarity Wave)3</v>
      </c>
      <c r="B2029" s="29" t="str">
        <f t="shared" si="435"/>
        <v>Onda Solidária (Solidarity Wave)</v>
      </c>
      <c r="C2029" s="29">
        <f t="shared" si="436"/>
        <v>3</v>
      </c>
      <c r="D2029" s="30" t="str">
        <f t="shared" si="437"/>
        <v>Americas</v>
      </c>
      <c r="E2029" s="30" t="str">
        <f t="shared" si="438"/>
        <v>Rio de Janeiro, Brazil</v>
      </c>
      <c r="F2029" s="31">
        <f t="shared" si="439"/>
        <v>3</v>
      </c>
      <c r="G2029" s="31">
        <f t="shared" si="440"/>
        <v>2</v>
      </c>
      <c r="H2029" s="31">
        <f t="shared" si="441"/>
        <v>2</v>
      </c>
      <c r="I2029" s="31">
        <f t="shared" si="442"/>
        <v>3</v>
      </c>
      <c r="J2029" s="31">
        <f t="shared" si="443"/>
        <v>3</v>
      </c>
      <c r="K2029" s="31">
        <f t="shared" si="444"/>
        <v>3</v>
      </c>
      <c r="L2029" s="31">
        <f t="shared" si="445"/>
        <v>3</v>
      </c>
      <c r="M2029" s="31">
        <f t="shared" si="446"/>
        <v>3</v>
      </c>
      <c r="N2029" s="31">
        <f t="shared" si="447"/>
        <v>2.8</v>
      </c>
      <c r="O2029" s="26" t="s">
        <v>11091</v>
      </c>
      <c r="P2029" s="26" t="s">
        <v>108</v>
      </c>
      <c r="Q2029" s="27">
        <v>42129</v>
      </c>
      <c r="R2029" s="26" t="s">
        <v>166</v>
      </c>
      <c r="S2029" s="26" t="s">
        <v>277</v>
      </c>
      <c r="T2029" s="26" t="s">
        <v>278</v>
      </c>
      <c r="U2029" s="26" t="s">
        <v>112</v>
      </c>
      <c r="V2029" s="26" t="s">
        <v>15731</v>
      </c>
      <c r="W2029" s="26" t="s">
        <v>308</v>
      </c>
      <c r="X2029" s="26" t="s">
        <v>11067</v>
      </c>
      <c r="Y2029" s="26" t="s">
        <v>11068</v>
      </c>
      <c r="Z2029" s="26" t="s">
        <v>11069</v>
      </c>
      <c r="AA2029" s="24"/>
      <c r="AB2029" s="26" t="s">
        <v>117</v>
      </c>
      <c r="AC2029" s="28">
        <v>5000</v>
      </c>
      <c r="AD2029" s="26" t="s">
        <v>5474</v>
      </c>
      <c r="AE2029" s="26" t="s">
        <v>725</v>
      </c>
      <c r="AF2029" s="26" t="s">
        <v>120</v>
      </c>
      <c r="AG2029" s="26" t="s">
        <v>207</v>
      </c>
      <c r="AH2029" s="26" t="s">
        <v>121</v>
      </c>
      <c r="AI2029" s="28">
        <v>5000</v>
      </c>
      <c r="AJ2029" s="26" t="s">
        <v>11092</v>
      </c>
      <c r="AK2029" s="26" t="s">
        <v>11070</v>
      </c>
      <c r="AL2029" s="26" t="s">
        <v>11071</v>
      </c>
      <c r="AM2029" s="24"/>
      <c r="AN2029" s="24"/>
      <c r="AO2029" s="24"/>
      <c r="AP2029" s="24"/>
      <c r="AQ2029" s="26" t="s">
        <v>11093</v>
      </c>
      <c r="AR2029" s="24"/>
      <c r="AS2029" s="26" t="s">
        <v>11094</v>
      </c>
      <c r="AT2029" s="24"/>
      <c r="AU2029" s="24"/>
      <c r="AV2029" s="24"/>
      <c r="AW2029" s="28">
        <v>65000</v>
      </c>
      <c r="AX2029" s="26">
        <v>230</v>
      </c>
      <c r="AY2029" s="28">
        <v>55</v>
      </c>
      <c r="AZ2029" s="28">
        <v>63</v>
      </c>
      <c r="BA2029" s="26">
        <v>0</v>
      </c>
      <c r="BB2029" s="26" t="s">
        <v>148</v>
      </c>
      <c r="BC2029" s="26" t="s">
        <v>11074</v>
      </c>
      <c r="BD2029" s="26" t="s">
        <v>125</v>
      </c>
      <c r="BE2029" s="24"/>
      <c r="BF2029" s="26" t="s">
        <v>1434</v>
      </c>
      <c r="BG2029" s="26" t="s">
        <v>308</v>
      </c>
      <c r="BH2029" s="26" t="s">
        <v>10363</v>
      </c>
      <c r="BI2029" s="26" t="s">
        <v>261</v>
      </c>
      <c r="BJ2029" s="26" t="s">
        <v>581</v>
      </c>
      <c r="BK2029" s="26" t="s">
        <v>261</v>
      </c>
      <c r="BL2029" s="26" t="s">
        <v>1434</v>
      </c>
      <c r="BM2029" s="26" t="s">
        <v>308</v>
      </c>
      <c r="BN2029" s="26" t="s">
        <v>11095</v>
      </c>
      <c r="BO2029" s="26" t="s">
        <v>308</v>
      </c>
      <c r="BP2029" s="24"/>
      <c r="BQ2029" s="24"/>
      <c r="BR2029" s="26">
        <v>3</v>
      </c>
      <c r="BS2029" s="26">
        <v>2</v>
      </c>
      <c r="BT2029" s="26">
        <v>2</v>
      </c>
      <c r="BU2029" s="26">
        <v>3</v>
      </c>
      <c r="BV2029" s="26">
        <v>3</v>
      </c>
      <c r="BW2029" s="26">
        <v>3</v>
      </c>
      <c r="BX2029" s="26">
        <v>3</v>
      </c>
      <c r="BY2029" s="26">
        <v>3</v>
      </c>
      <c r="BZ2029" s="24"/>
      <c r="CA2029" s="24"/>
      <c r="CB2029" s="24"/>
      <c r="CC2029" s="24"/>
      <c r="CD2029" s="24"/>
      <c r="CE2029" s="24"/>
      <c r="CF2029" s="24"/>
      <c r="CG2029" s="24"/>
      <c r="CH2029" s="24"/>
      <c r="CI2029" s="24"/>
      <c r="CJ2029" s="24"/>
      <c r="CK2029" s="24"/>
      <c r="CL2029" s="24"/>
      <c r="CM2029" s="24"/>
      <c r="CN2029" s="24"/>
      <c r="CO2029" s="24"/>
      <c r="CP2029" s="24"/>
      <c r="CQ2029" s="24"/>
      <c r="CR2029" s="24"/>
      <c r="CS2029" s="24"/>
      <c r="CT2029" s="24"/>
      <c r="CU2029" s="24"/>
      <c r="CV2029" s="24"/>
      <c r="CW2029" s="24"/>
      <c r="CX2029" s="24"/>
      <c r="CY2029" s="24"/>
      <c r="CZ2029" s="24"/>
      <c r="DA2029" s="24"/>
      <c r="DB2029" s="24"/>
      <c r="DC2029" s="24"/>
      <c r="DD2029" s="24"/>
      <c r="DE2029" s="24"/>
      <c r="DF2029" s="26" t="s">
        <v>120</v>
      </c>
      <c r="DG2029" s="26" t="s">
        <v>120</v>
      </c>
      <c r="DH2029" s="26" t="s">
        <v>120</v>
      </c>
      <c r="DI2029" s="26" t="s">
        <v>139</v>
      </c>
      <c r="DJ2029" s="26" t="s">
        <v>139</v>
      </c>
      <c r="DK2029" s="26" t="s">
        <v>139</v>
      </c>
      <c r="DL2029" s="26" t="s">
        <v>120</v>
      </c>
      <c r="DM2029" s="26" t="s">
        <v>139</v>
      </c>
      <c r="DN2029" s="26" t="s">
        <v>139</v>
      </c>
      <c r="DO2029" s="26" t="s">
        <v>139</v>
      </c>
    </row>
    <row r="2030" spans="1:119" ht="20.100000000000001" customHeight="1" x14ac:dyDescent="0.25">
      <c r="A2030" s="29" t="str">
        <f t="shared" si="434"/>
        <v>Onda Solidária (Solidarity Wave)2</v>
      </c>
      <c r="B2030" s="29" t="str">
        <f t="shared" si="435"/>
        <v>Onda Solidária (Solidarity Wave)</v>
      </c>
      <c r="C2030" s="29">
        <f t="shared" si="436"/>
        <v>2</v>
      </c>
      <c r="D2030" s="30" t="str">
        <f t="shared" si="437"/>
        <v>Americas</v>
      </c>
      <c r="E2030" s="30" t="str">
        <f t="shared" si="438"/>
        <v>Rio de Janeiro, Brazil</v>
      </c>
      <c r="F2030" s="31">
        <f t="shared" si="439"/>
        <v>3</v>
      </c>
      <c r="G2030" s="31">
        <f t="shared" si="440"/>
        <v>2</v>
      </c>
      <c r="H2030" s="31">
        <f t="shared" si="441"/>
        <v>2</v>
      </c>
      <c r="I2030" s="31">
        <f t="shared" si="442"/>
        <v>2</v>
      </c>
      <c r="J2030" s="31">
        <f t="shared" si="443"/>
        <v>2</v>
      </c>
      <c r="K2030" s="31">
        <f t="shared" si="444"/>
        <v>2</v>
      </c>
      <c r="L2030" s="31">
        <f t="shared" si="445"/>
        <v>3</v>
      </c>
      <c r="M2030" s="31">
        <f t="shared" si="446"/>
        <v>3</v>
      </c>
      <c r="N2030" s="31">
        <f t="shared" si="447"/>
        <v>2.4</v>
      </c>
      <c r="O2030" s="26" t="s">
        <v>11096</v>
      </c>
      <c r="P2030" s="26" t="s">
        <v>108</v>
      </c>
      <c r="Q2030" s="27">
        <v>41771</v>
      </c>
      <c r="R2030" s="26" t="s">
        <v>109</v>
      </c>
      <c r="S2030" s="26" t="s">
        <v>193</v>
      </c>
      <c r="T2030" s="26" t="s">
        <v>194</v>
      </c>
      <c r="U2030" s="26" t="s">
        <v>112</v>
      </c>
      <c r="V2030" s="26" t="s">
        <v>15731</v>
      </c>
      <c r="W2030" s="26" t="s">
        <v>308</v>
      </c>
      <c r="X2030" s="26" t="s">
        <v>11067</v>
      </c>
      <c r="Y2030" s="26" t="s">
        <v>11068</v>
      </c>
      <c r="Z2030" s="26" t="s">
        <v>11069</v>
      </c>
      <c r="AA2030" s="24"/>
      <c r="AB2030" s="26" t="s">
        <v>117</v>
      </c>
      <c r="AC2030" s="28">
        <v>10000</v>
      </c>
      <c r="AD2030" s="26" t="s">
        <v>5474</v>
      </c>
      <c r="AE2030" s="26" t="s">
        <v>725</v>
      </c>
      <c r="AF2030" s="26" t="s">
        <v>120</v>
      </c>
      <c r="AG2030" s="26" t="s">
        <v>207</v>
      </c>
      <c r="AH2030" s="26" t="s">
        <v>143</v>
      </c>
      <c r="AI2030" s="28">
        <v>10000</v>
      </c>
      <c r="AJ2030" s="26" t="s">
        <v>11097</v>
      </c>
      <c r="AK2030" s="26" t="s">
        <v>11098</v>
      </c>
      <c r="AL2030" s="26" t="s">
        <v>11071</v>
      </c>
      <c r="AM2030" s="24"/>
      <c r="AN2030" s="24"/>
      <c r="AO2030" s="24"/>
      <c r="AP2030" s="24"/>
      <c r="AQ2030" s="24"/>
      <c r="AR2030" s="24"/>
      <c r="AS2030" s="24"/>
      <c r="AT2030" s="24"/>
      <c r="AU2030" s="24"/>
      <c r="AV2030" s="24"/>
      <c r="AW2030" s="28">
        <v>72010</v>
      </c>
      <c r="AX2030" s="26">
        <v>160</v>
      </c>
      <c r="AY2030" s="28">
        <v>55</v>
      </c>
      <c r="AZ2030" s="28">
        <v>70</v>
      </c>
      <c r="BA2030" s="26">
        <v>0</v>
      </c>
      <c r="BB2030" s="26" t="s">
        <v>148</v>
      </c>
      <c r="BC2030" s="26" t="s">
        <v>11074</v>
      </c>
      <c r="BD2030" s="26" t="s">
        <v>378</v>
      </c>
      <c r="BE2030" s="26" t="s">
        <v>11099</v>
      </c>
      <c r="BF2030" s="24"/>
      <c r="BG2030" s="26" t="s">
        <v>10944</v>
      </c>
      <c r="BH2030" s="26" t="s">
        <v>11100</v>
      </c>
      <c r="BI2030" s="26" t="s">
        <v>10944</v>
      </c>
      <c r="BJ2030" s="26" t="s">
        <v>11101</v>
      </c>
      <c r="BK2030" s="26" t="s">
        <v>395</v>
      </c>
      <c r="BL2030" s="26" t="s">
        <v>11078</v>
      </c>
      <c r="BM2030" s="26" t="s">
        <v>10944</v>
      </c>
      <c r="BN2030" s="26" t="s">
        <v>11102</v>
      </c>
      <c r="BO2030" s="26" t="s">
        <v>10944</v>
      </c>
      <c r="BP2030" s="24"/>
      <c r="BQ2030" s="24"/>
      <c r="BR2030" s="26">
        <v>3</v>
      </c>
      <c r="BS2030" s="26">
        <v>2</v>
      </c>
      <c r="BT2030" s="26">
        <v>2</v>
      </c>
      <c r="BU2030" s="26">
        <v>2</v>
      </c>
      <c r="BV2030" s="26">
        <v>2</v>
      </c>
      <c r="BW2030" s="26">
        <v>2</v>
      </c>
      <c r="BX2030" s="26">
        <v>3</v>
      </c>
      <c r="BY2030" s="26">
        <v>3</v>
      </c>
      <c r="BZ2030" s="24"/>
      <c r="CA2030" s="24"/>
      <c r="CB2030" s="24"/>
      <c r="CC2030" s="24"/>
      <c r="CD2030" s="24"/>
      <c r="CE2030" s="24"/>
      <c r="CF2030" s="24"/>
      <c r="CG2030" s="24"/>
      <c r="CH2030" s="24"/>
      <c r="CI2030" s="24"/>
      <c r="CJ2030" s="24"/>
      <c r="CK2030" s="24"/>
      <c r="CL2030" s="24"/>
      <c r="CM2030" s="24"/>
      <c r="CN2030" s="24"/>
      <c r="CO2030" s="24"/>
      <c r="CP2030" s="24"/>
      <c r="CQ2030" s="24"/>
      <c r="CR2030" s="24"/>
      <c r="CS2030" s="24"/>
      <c r="CT2030" s="24"/>
      <c r="CU2030" s="24"/>
      <c r="CV2030" s="24"/>
      <c r="CW2030" s="24"/>
      <c r="CX2030" s="24"/>
      <c r="CY2030" s="24"/>
      <c r="CZ2030" s="24"/>
      <c r="DA2030" s="24"/>
      <c r="DB2030" s="24"/>
      <c r="DC2030" s="24"/>
      <c r="DD2030" s="24"/>
      <c r="DE2030" s="24"/>
      <c r="DF2030" s="26" t="s">
        <v>120</v>
      </c>
      <c r="DG2030" s="26" t="s">
        <v>120</v>
      </c>
      <c r="DH2030" s="26" t="s">
        <v>139</v>
      </c>
      <c r="DI2030" s="26" t="s">
        <v>139</v>
      </c>
      <c r="DJ2030" s="26" t="s">
        <v>139</v>
      </c>
      <c r="DK2030" s="26" t="s">
        <v>139</v>
      </c>
      <c r="DL2030" s="26" t="s">
        <v>139</v>
      </c>
      <c r="DM2030" s="26" t="s">
        <v>139</v>
      </c>
      <c r="DN2030" s="26" t="s">
        <v>139</v>
      </c>
      <c r="DO2030" s="26" t="s">
        <v>139</v>
      </c>
    </row>
    <row r="2031" spans="1:119" ht="20.100000000000001" customHeight="1" x14ac:dyDescent="0.25">
      <c r="A2031" s="29" t="str">
        <f t="shared" si="434"/>
        <v>Onda Solidária (Solidarity Wave)1</v>
      </c>
      <c r="B2031" s="29" t="str">
        <f t="shared" si="435"/>
        <v>Onda Solidária (Solidarity Wave)</v>
      </c>
      <c r="C2031" s="29">
        <f t="shared" si="436"/>
        <v>1</v>
      </c>
      <c r="D2031" s="30" t="str">
        <f t="shared" si="437"/>
        <v>Americas</v>
      </c>
      <c r="E2031" s="30" t="str">
        <f t="shared" si="438"/>
        <v>Rio de Janeiro, Brazil</v>
      </c>
      <c r="F2031" s="31">
        <f t="shared" si="439"/>
        <v>3</v>
      </c>
      <c r="G2031" s="31">
        <f t="shared" si="440"/>
        <v>2</v>
      </c>
      <c r="H2031" s="31">
        <f t="shared" si="441"/>
        <v>2</v>
      </c>
      <c r="I2031" s="31">
        <f t="shared" si="442"/>
        <v>2</v>
      </c>
      <c r="J2031" s="31">
        <f t="shared" si="443"/>
        <v>2</v>
      </c>
      <c r="K2031" s="31">
        <f t="shared" si="444"/>
        <v>2</v>
      </c>
      <c r="L2031" s="31">
        <f t="shared" si="445"/>
        <v>3</v>
      </c>
      <c r="M2031" s="31">
        <f t="shared" si="446"/>
        <v>3</v>
      </c>
      <c r="N2031" s="31">
        <f t="shared" si="447"/>
        <v>2.4</v>
      </c>
      <c r="O2031" s="26" t="s">
        <v>11103</v>
      </c>
      <c r="P2031" s="26" t="s">
        <v>108</v>
      </c>
      <c r="Q2031" s="27">
        <v>41400</v>
      </c>
      <c r="R2031" s="26" t="s">
        <v>155</v>
      </c>
      <c r="S2031" s="26" t="s">
        <v>206</v>
      </c>
      <c r="T2031" s="26" t="s">
        <v>207</v>
      </c>
      <c r="U2031" s="26" t="s">
        <v>112</v>
      </c>
      <c r="V2031" s="26" t="s">
        <v>15731</v>
      </c>
      <c r="W2031" s="26" t="s">
        <v>308</v>
      </c>
      <c r="X2031" s="26" t="s">
        <v>11067</v>
      </c>
      <c r="Y2031" s="26" t="s">
        <v>11068</v>
      </c>
      <c r="Z2031" s="26" t="s">
        <v>11069</v>
      </c>
      <c r="AA2031" s="24"/>
      <c r="AB2031" s="26" t="s">
        <v>117</v>
      </c>
      <c r="AC2031" s="28">
        <v>8000</v>
      </c>
      <c r="AD2031" s="26" t="s">
        <v>5474</v>
      </c>
      <c r="AE2031" s="26" t="s">
        <v>725</v>
      </c>
      <c r="AF2031" s="26" t="s">
        <v>120</v>
      </c>
      <c r="AG2031" s="26" t="s">
        <v>207</v>
      </c>
      <c r="AH2031" s="26" t="s">
        <v>158</v>
      </c>
      <c r="AI2031" s="28">
        <v>8000</v>
      </c>
      <c r="AJ2031" s="26" t="s">
        <v>11104</v>
      </c>
      <c r="AK2031" s="26" t="s">
        <v>11105</v>
      </c>
      <c r="AL2031" s="26" t="s">
        <v>11071</v>
      </c>
      <c r="AM2031" s="26" t="s">
        <v>11106</v>
      </c>
      <c r="AN2031" s="26" t="s">
        <v>11107</v>
      </c>
      <c r="AO2031" s="26" t="s">
        <v>11108</v>
      </c>
      <c r="AP2031" s="26" t="s">
        <v>11109</v>
      </c>
      <c r="AQ2031" s="24"/>
      <c r="AR2031" s="24"/>
      <c r="AS2031" s="24"/>
      <c r="AT2031" s="24"/>
      <c r="AU2031" s="24"/>
      <c r="AV2031" s="24"/>
      <c r="AW2031" s="28">
        <v>72006</v>
      </c>
      <c r="AX2031" s="26">
        <v>150</v>
      </c>
      <c r="AY2031" s="28">
        <v>50</v>
      </c>
      <c r="AZ2031" s="28">
        <v>50</v>
      </c>
      <c r="BA2031" s="26">
        <v>0</v>
      </c>
      <c r="BB2031" s="26" t="s">
        <v>148</v>
      </c>
      <c r="BC2031" s="26" t="s">
        <v>11074</v>
      </c>
      <c r="BD2031" s="24"/>
      <c r="BE2031" s="24"/>
      <c r="BF2031" s="26" t="s">
        <v>11110</v>
      </c>
      <c r="BG2031" s="26" t="s">
        <v>395</v>
      </c>
      <c r="BH2031" s="26" t="s">
        <v>11095</v>
      </c>
      <c r="BI2031" s="26" t="s">
        <v>308</v>
      </c>
      <c r="BJ2031" s="24"/>
      <c r="BK2031" s="24"/>
      <c r="BL2031" s="24"/>
      <c r="BM2031" s="24"/>
      <c r="BN2031" s="24"/>
      <c r="BO2031" s="24"/>
      <c r="BP2031" s="24"/>
      <c r="BQ2031" s="24"/>
      <c r="BR2031" s="26">
        <v>3</v>
      </c>
      <c r="BS2031" s="26">
        <v>2</v>
      </c>
      <c r="BT2031" s="26">
        <v>2</v>
      </c>
      <c r="BU2031" s="26">
        <v>2</v>
      </c>
      <c r="BV2031" s="26">
        <v>2</v>
      </c>
      <c r="BW2031" s="26">
        <v>2</v>
      </c>
      <c r="BX2031" s="26">
        <v>3</v>
      </c>
      <c r="BY2031" s="26">
        <v>3</v>
      </c>
      <c r="BZ2031" s="24"/>
      <c r="CA2031" s="24"/>
      <c r="CB2031" s="24"/>
      <c r="CC2031" s="24"/>
      <c r="CD2031" s="24"/>
      <c r="CE2031" s="24"/>
      <c r="CF2031" s="24"/>
      <c r="CG2031" s="24"/>
      <c r="CH2031" s="24"/>
      <c r="CI2031" s="24"/>
      <c r="CJ2031" s="24"/>
      <c r="CK2031" s="24"/>
      <c r="CL2031" s="24"/>
      <c r="CM2031" s="24"/>
      <c r="CN2031" s="24"/>
      <c r="CO2031" s="24"/>
      <c r="CP2031" s="24"/>
      <c r="CQ2031" s="24"/>
      <c r="CR2031" s="24"/>
      <c r="CS2031" s="24"/>
      <c r="CT2031" s="24"/>
      <c r="CU2031" s="24"/>
      <c r="CV2031" s="24"/>
      <c r="CW2031" s="24"/>
      <c r="CX2031" s="24"/>
      <c r="CY2031" s="24"/>
      <c r="CZ2031" s="24"/>
      <c r="DA2031" s="24"/>
      <c r="DB2031" s="24"/>
      <c r="DC2031" s="24"/>
      <c r="DD2031" s="24"/>
      <c r="DE2031" s="24"/>
      <c r="DF2031" s="26" t="s">
        <v>139</v>
      </c>
      <c r="DG2031" s="26" t="s">
        <v>120</v>
      </c>
      <c r="DH2031" s="26" t="s">
        <v>120</v>
      </c>
      <c r="DI2031" s="26" t="s">
        <v>139</v>
      </c>
      <c r="DJ2031" s="26" t="s">
        <v>139</v>
      </c>
      <c r="DK2031" s="26" t="s">
        <v>139</v>
      </c>
      <c r="DL2031" s="26" t="s">
        <v>139</v>
      </c>
      <c r="DM2031" s="26" t="s">
        <v>139</v>
      </c>
      <c r="DN2031" s="26" t="s">
        <v>139</v>
      </c>
      <c r="DO2031" s="26" t="s">
        <v>139</v>
      </c>
    </row>
    <row r="2032" spans="1:119" ht="20.100000000000001" customHeight="1" x14ac:dyDescent="0.25">
      <c r="A2032" s="29" t="str">
        <f t="shared" si="434"/>
        <v>One Common Unity3</v>
      </c>
      <c r="B2032" s="29" t="str">
        <f t="shared" si="435"/>
        <v>One Common Unity</v>
      </c>
      <c r="C2032" s="29">
        <f t="shared" si="436"/>
        <v>3</v>
      </c>
      <c r="D2032" s="30" t="str">
        <f t="shared" si="437"/>
        <v>North America</v>
      </c>
      <c r="E2032" s="30" t="str">
        <f t="shared" si="438"/>
        <v>Washington, DC, United States</v>
      </c>
      <c r="F2032" s="31">
        <f t="shared" si="439"/>
        <v>2</v>
      </c>
      <c r="G2032" s="31">
        <f t="shared" si="440"/>
        <v>1</v>
      </c>
      <c r="H2032" s="31">
        <f t="shared" si="441"/>
        <v>2</v>
      </c>
      <c r="I2032" s="31">
        <f t="shared" si="442"/>
        <v>2</v>
      </c>
      <c r="J2032" s="31">
        <f t="shared" si="443"/>
        <v>2</v>
      </c>
      <c r="K2032" s="31">
        <f t="shared" si="444"/>
        <v>2</v>
      </c>
      <c r="L2032" s="31">
        <f t="shared" si="445"/>
        <v>2</v>
      </c>
      <c r="M2032" s="31">
        <f t="shared" si="446"/>
        <v>2</v>
      </c>
      <c r="N2032" s="31">
        <f t="shared" si="447"/>
        <v>1.9</v>
      </c>
      <c r="O2032" s="26" t="s">
        <v>11111</v>
      </c>
      <c r="P2032" s="26" t="s">
        <v>108</v>
      </c>
      <c r="Q2032" s="27">
        <v>41771</v>
      </c>
      <c r="R2032" s="26" t="s">
        <v>166</v>
      </c>
      <c r="S2032" s="26" t="s">
        <v>193</v>
      </c>
      <c r="T2032" s="26" t="s">
        <v>194</v>
      </c>
      <c r="U2032" s="26" t="s">
        <v>168</v>
      </c>
      <c r="V2032" s="26" t="s">
        <v>1142</v>
      </c>
      <c r="W2032" s="26" t="s">
        <v>211</v>
      </c>
      <c r="X2032" s="26" t="s">
        <v>1143</v>
      </c>
      <c r="Y2032" s="26" t="s">
        <v>11112</v>
      </c>
      <c r="Z2032" s="24"/>
      <c r="AA2032" s="24"/>
      <c r="AB2032" s="26" t="s">
        <v>117</v>
      </c>
      <c r="AC2032" s="28">
        <v>10000</v>
      </c>
      <c r="AD2032" s="24"/>
      <c r="AE2032" s="24"/>
      <c r="AF2032" s="26" t="s">
        <v>139</v>
      </c>
      <c r="AG2032" s="26" t="s">
        <v>333</v>
      </c>
      <c r="AH2032" s="26" t="s">
        <v>121</v>
      </c>
      <c r="AI2032" s="28">
        <v>10000</v>
      </c>
      <c r="AJ2032" s="26" t="s">
        <v>11113</v>
      </c>
      <c r="AK2032" s="26" t="s">
        <v>11114</v>
      </c>
      <c r="AL2032" s="26" t="s">
        <v>11115</v>
      </c>
      <c r="AM2032" s="24"/>
      <c r="AN2032" s="24"/>
      <c r="AO2032" s="24"/>
      <c r="AP2032" s="24"/>
      <c r="AQ2032" s="26" t="s">
        <v>11116</v>
      </c>
      <c r="AR2032" s="24"/>
      <c r="AS2032" s="24"/>
      <c r="AT2032" s="24"/>
      <c r="AU2032" s="24"/>
      <c r="AV2032" s="24"/>
      <c r="AW2032" s="28">
        <v>79526</v>
      </c>
      <c r="AX2032" s="26">
        <v>114</v>
      </c>
      <c r="AY2032" s="28">
        <v>65</v>
      </c>
      <c r="AZ2032" s="28">
        <v>45</v>
      </c>
      <c r="BA2032" s="26">
        <v>0</v>
      </c>
      <c r="BB2032" s="26" t="s">
        <v>148</v>
      </c>
      <c r="BC2032" s="26" t="s">
        <v>11117</v>
      </c>
      <c r="BD2032" s="26" t="s">
        <v>125</v>
      </c>
      <c r="BE2032" s="24"/>
      <c r="BF2032" s="26" t="s">
        <v>6290</v>
      </c>
      <c r="BG2032" s="26" t="s">
        <v>261</v>
      </c>
      <c r="BH2032" s="26" t="s">
        <v>11118</v>
      </c>
      <c r="BI2032" s="26" t="s">
        <v>261</v>
      </c>
      <c r="BJ2032" s="26" t="s">
        <v>11119</v>
      </c>
      <c r="BK2032" s="26" t="s">
        <v>261</v>
      </c>
      <c r="BL2032" s="26" t="s">
        <v>11120</v>
      </c>
      <c r="BM2032" s="26" t="s">
        <v>261</v>
      </c>
      <c r="BN2032" s="24"/>
      <c r="BO2032" s="24"/>
      <c r="BP2032" s="24"/>
      <c r="BQ2032" s="24"/>
      <c r="BR2032" s="26">
        <v>2</v>
      </c>
      <c r="BS2032" s="26">
        <v>1</v>
      </c>
      <c r="BT2032" s="26">
        <v>2</v>
      </c>
      <c r="BU2032" s="26">
        <v>2</v>
      </c>
      <c r="BV2032" s="26">
        <v>2</v>
      </c>
      <c r="BW2032" s="26">
        <v>2</v>
      </c>
      <c r="BX2032" s="26">
        <v>2</v>
      </c>
      <c r="BY2032" s="26">
        <v>2</v>
      </c>
      <c r="BZ2032" s="24"/>
      <c r="CA2032" s="24"/>
      <c r="CB2032" s="24"/>
      <c r="CC2032" s="24"/>
      <c r="CD2032" s="24"/>
      <c r="CE2032" s="24"/>
      <c r="CF2032" s="24"/>
      <c r="CG2032" s="24"/>
      <c r="CH2032" s="24"/>
      <c r="CI2032" s="24"/>
      <c r="CJ2032" s="24"/>
      <c r="CK2032" s="24"/>
      <c r="CL2032" s="24"/>
      <c r="CM2032" s="24"/>
      <c r="CN2032" s="24"/>
      <c r="CO2032" s="24"/>
      <c r="CP2032" s="24"/>
      <c r="CQ2032" s="24"/>
      <c r="CR2032" s="24"/>
      <c r="CS2032" s="24"/>
      <c r="CT2032" s="24"/>
      <c r="CU2032" s="24"/>
      <c r="CV2032" s="24"/>
      <c r="CW2032" s="24"/>
      <c r="CX2032" s="24"/>
      <c r="CY2032" s="24"/>
      <c r="CZ2032" s="24"/>
      <c r="DA2032" s="24"/>
      <c r="DB2032" s="24"/>
      <c r="DC2032" s="24"/>
      <c r="DD2032" s="24"/>
      <c r="DE2032" s="24"/>
      <c r="DF2032" s="26" t="s">
        <v>120</v>
      </c>
      <c r="DG2032" s="26" t="s">
        <v>120</v>
      </c>
      <c r="DH2032" s="26" t="s">
        <v>139</v>
      </c>
      <c r="DI2032" s="26" t="s">
        <v>120</v>
      </c>
      <c r="DJ2032" s="26" t="s">
        <v>139</v>
      </c>
      <c r="DK2032" s="26" t="s">
        <v>139</v>
      </c>
      <c r="DL2032" s="26" t="s">
        <v>139</v>
      </c>
      <c r="DM2032" s="26" t="s">
        <v>139</v>
      </c>
      <c r="DN2032" s="26" t="s">
        <v>139</v>
      </c>
      <c r="DO2032" s="26" t="s">
        <v>139</v>
      </c>
    </row>
    <row r="2033" spans="1:119" ht="20.100000000000001" customHeight="1" x14ac:dyDescent="0.25">
      <c r="A2033" s="29" t="str">
        <f t="shared" si="434"/>
        <v>One Common Unity2</v>
      </c>
      <c r="B2033" s="29" t="str">
        <f t="shared" si="435"/>
        <v>One Common Unity</v>
      </c>
      <c r="C2033" s="29">
        <f t="shared" si="436"/>
        <v>2</v>
      </c>
      <c r="D2033" s="30" t="str">
        <f t="shared" si="437"/>
        <v>North America</v>
      </c>
      <c r="E2033" s="30" t="str">
        <f t="shared" si="438"/>
        <v>Washington, DC, United States</v>
      </c>
      <c r="F2033" s="31">
        <f t="shared" si="439"/>
        <v>2</v>
      </c>
      <c r="G2033" s="31">
        <f t="shared" si="440"/>
        <v>1</v>
      </c>
      <c r="H2033" s="31">
        <f t="shared" si="441"/>
        <v>2</v>
      </c>
      <c r="I2033" s="31">
        <f t="shared" si="442"/>
        <v>2</v>
      </c>
      <c r="J2033" s="31">
        <f t="shared" si="443"/>
        <v>2</v>
      </c>
      <c r="K2033" s="31">
        <f t="shared" si="444"/>
        <v>2</v>
      </c>
      <c r="L2033" s="31">
        <f t="shared" si="445"/>
        <v>2</v>
      </c>
      <c r="M2033" s="31">
        <f t="shared" si="446"/>
        <v>2</v>
      </c>
      <c r="N2033" s="31">
        <f t="shared" si="447"/>
        <v>1.9</v>
      </c>
      <c r="O2033" s="26" t="s">
        <v>11121</v>
      </c>
      <c r="P2033" s="26" t="s">
        <v>108</v>
      </c>
      <c r="Q2033" s="27">
        <v>41400</v>
      </c>
      <c r="R2033" s="26" t="s">
        <v>166</v>
      </c>
      <c r="S2033" s="26" t="s">
        <v>206</v>
      </c>
      <c r="T2033" s="26" t="s">
        <v>207</v>
      </c>
      <c r="U2033" s="26" t="s">
        <v>168</v>
      </c>
      <c r="V2033" s="26" t="s">
        <v>1142</v>
      </c>
      <c r="W2033" s="26" t="s">
        <v>211</v>
      </c>
      <c r="X2033" s="26" t="s">
        <v>1143</v>
      </c>
      <c r="Y2033" s="26" t="s">
        <v>11112</v>
      </c>
      <c r="Z2033" s="24"/>
      <c r="AA2033" s="24"/>
      <c r="AB2033" s="26" t="s">
        <v>117</v>
      </c>
      <c r="AC2033" s="28">
        <v>10000</v>
      </c>
      <c r="AD2033" s="24"/>
      <c r="AE2033" s="24"/>
      <c r="AF2033" s="26" t="s">
        <v>139</v>
      </c>
      <c r="AG2033" s="26" t="s">
        <v>333</v>
      </c>
      <c r="AH2033" s="26" t="s">
        <v>143</v>
      </c>
      <c r="AI2033" s="28">
        <v>10000</v>
      </c>
      <c r="AJ2033" s="26" t="s">
        <v>11122</v>
      </c>
      <c r="AK2033" s="26" t="s">
        <v>11123</v>
      </c>
      <c r="AL2033" s="26" t="s">
        <v>11115</v>
      </c>
      <c r="AM2033" s="24"/>
      <c r="AN2033" s="24"/>
      <c r="AO2033" s="24"/>
      <c r="AP2033" s="24"/>
      <c r="AQ2033" s="26" t="s">
        <v>11124</v>
      </c>
      <c r="AR2033" s="24"/>
      <c r="AS2033" s="24"/>
      <c r="AT2033" s="24"/>
      <c r="AU2033" s="24"/>
      <c r="AV2033" s="24"/>
      <c r="AW2033" s="28">
        <v>83755</v>
      </c>
      <c r="AX2033" s="26">
        <v>125</v>
      </c>
      <c r="AY2033" s="28">
        <v>65</v>
      </c>
      <c r="AZ2033" s="28">
        <v>45</v>
      </c>
      <c r="BA2033" s="26">
        <v>0</v>
      </c>
      <c r="BB2033" s="26" t="s">
        <v>148</v>
      </c>
      <c r="BC2033" s="26" t="s">
        <v>11117</v>
      </c>
      <c r="BD2033" s="26" t="s">
        <v>437</v>
      </c>
      <c r="BE2033" s="26" t="s">
        <v>11125</v>
      </c>
      <c r="BF2033" s="26" t="s">
        <v>11126</v>
      </c>
      <c r="BG2033" s="26" t="s">
        <v>211</v>
      </c>
      <c r="BH2033" s="26" t="s">
        <v>11127</v>
      </c>
      <c r="BI2033" s="26" t="s">
        <v>211</v>
      </c>
      <c r="BJ2033" s="26" t="s">
        <v>11128</v>
      </c>
      <c r="BK2033" s="26" t="s">
        <v>211</v>
      </c>
      <c r="BL2033" s="26" t="s">
        <v>11129</v>
      </c>
      <c r="BM2033" s="26" t="s">
        <v>211</v>
      </c>
      <c r="BN2033" s="26" t="s">
        <v>11130</v>
      </c>
      <c r="BO2033" s="26" t="s">
        <v>211</v>
      </c>
      <c r="BP2033" s="24"/>
      <c r="BQ2033" s="24"/>
      <c r="BR2033" s="26">
        <v>2</v>
      </c>
      <c r="BS2033" s="26">
        <v>1</v>
      </c>
      <c r="BT2033" s="26">
        <v>2</v>
      </c>
      <c r="BU2033" s="26">
        <v>2</v>
      </c>
      <c r="BV2033" s="26">
        <v>2</v>
      </c>
      <c r="BW2033" s="26">
        <v>2</v>
      </c>
      <c r="BX2033" s="26">
        <v>2</v>
      </c>
      <c r="BY2033" s="26">
        <v>2</v>
      </c>
      <c r="BZ2033" s="24"/>
      <c r="CA2033" s="24"/>
      <c r="CB2033" s="24"/>
      <c r="CC2033" s="24"/>
      <c r="CD2033" s="24"/>
      <c r="CE2033" s="24"/>
      <c r="CF2033" s="24"/>
      <c r="CG2033" s="24"/>
      <c r="CH2033" s="24"/>
      <c r="CI2033" s="24"/>
      <c r="CJ2033" s="24"/>
      <c r="CK2033" s="24"/>
      <c r="CL2033" s="24"/>
      <c r="CM2033" s="24"/>
      <c r="CN2033" s="24"/>
      <c r="CO2033" s="24"/>
      <c r="CP2033" s="24"/>
      <c r="CQ2033" s="24"/>
      <c r="CR2033" s="24"/>
      <c r="CS2033" s="24"/>
      <c r="CT2033" s="24"/>
      <c r="CU2033" s="24"/>
      <c r="CV2033" s="24"/>
      <c r="CW2033" s="24"/>
      <c r="CX2033" s="24"/>
      <c r="CY2033" s="24"/>
      <c r="CZ2033" s="24"/>
      <c r="DA2033" s="24"/>
      <c r="DB2033" s="24"/>
      <c r="DC2033" s="24"/>
      <c r="DD2033" s="24"/>
      <c r="DE2033" s="24"/>
      <c r="DF2033" s="26" t="s">
        <v>139</v>
      </c>
      <c r="DG2033" s="26" t="s">
        <v>120</v>
      </c>
      <c r="DH2033" s="26" t="s">
        <v>120</v>
      </c>
      <c r="DI2033" s="26" t="s">
        <v>120</v>
      </c>
      <c r="DJ2033" s="26" t="s">
        <v>139</v>
      </c>
      <c r="DK2033" s="26" t="s">
        <v>139</v>
      </c>
      <c r="DL2033" s="26" t="s">
        <v>120</v>
      </c>
      <c r="DM2033" s="26" t="s">
        <v>139</v>
      </c>
      <c r="DN2033" s="26" t="s">
        <v>139</v>
      </c>
      <c r="DO2033" s="26" t="s">
        <v>139</v>
      </c>
    </row>
    <row r="2034" spans="1:119" ht="20.100000000000001" customHeight="1" x14ac:dyDescent="0.25">
      <c r="A2034" s="29" t="str">
        <f t="shared" si="434"/>
        <v>One Common Unity1</v>
      </c>
      <c r="B2034" s="29" t="str">
        <f t="shared" si="435"/>
        <v>One Common Unity</v>
      </c>
      <c r="C2034" s="29">
        <f t="shared" si="436"/>
        <v>1</v>
      </c>
      <c r="D2034" s="30" t="str">
        <f t="shared" si="437"/>
        <v>North America</v>
      </c>
      <c r="E2034" s="30" t="str">
        <f t="shared" si="438"/>
        <v>Washington, DC, United States</v>
      </c>
      <c r="F2034" s="31">
        <f t="shared" si="439"/>
        <v>2</v>
      </c>
      <c r="G2034" s="31">
        <f t="shared" si="440"/>
        <v>1</v>
      </c>
      <c r="H2034" s="31">
        <f t="shared" si="441"/>
        <v>2</v>
      </c>
      <c r="I2034" s="31">
        <f t="shared" si="442"/>
        <v>2</v>
      </c>
      <c r="J2034" s="31">
        <f t="shared" si="443"/>
        <v>2</v>
      </c>
      <c r="K2034" s="31">
        <f t="shared" si="444"/>
        <v>2</v>
      </c>
      <c r="L2034" s="31">
        <f t="shared" si="445"/>
        <v>2</v>
      </c>
      <c r="M2034" s="31">
        <f t="shared" si="446"/>
        <v>2</v>
      </c>
      <c r="N2034" s="31">
        <f t="shared" si="447"/>
        <v>1.9</v>
      </c>
      <c r="O2034" s="26" t="s">
        <v>11131</v>
      </c>
      <c r="P2034" s="26" t="s">
        <v>108</v>
      </c>
      <c r="Q2034" s="27">
        <v>40833</v>
      </c>
      <c r="R2034" s="26" t="s">
        <v>155</v>
      </c>
      <c r="S2034" s="26" t="s">
        <v>321</v>
      </c>
      <c r="T2034" s="26" t="s">
        <v>175</v>
      </c>
      <c r="U2034" s="26" t="s">
        <v>168</v>
      </c>
      <c r="V2034" s="26" t="s">
        <v>1142</v>
      </c>
      <c r="W2034" s="26" t="s">
        <v>211</v>
      </c>
      <c r="X2034" s="26" t="s">
        <v>1143</v>
      </c>
      <c r="Y2034" s="26" t="s">
        <v>11112</v>
      </c>
      <c r="Z2034" s="24"/>
      <c r="AA2034" s="24"/>
      <c r="AB2034" s="26" t="s">
        <v>117</v>
      </c>
      <c r="AC2034" s="28">
        <v>10000</v>
      </c>
      <c r="AD2034" s="24"/>
      <c r="AE2034" s="24"/>
      <c r="AF2034" s="26" t="s">
        <v>139</v>
      </c>
      <c r="AG2034" s="26" t="s">
        <v>333</v>
      </c>
      <c r="AH2034" s="26" t="s">
        <v>158</v>
      </c>
      <c r="AI2034" s="28">
        <v>10000</v>
      </c>
      <c r="AJ2034" s="24"/>
      <c r="AK2034" s="26" t="s">
        <v>11132</v>
      </c>
      <c r="AL2034" s="26" t="s">
        <v>11133</v>
      </c>
      <c r="AM2034" s="26" t="s">
        <v>11134</v>
      </c>
      <c r="AN2034" s="26" t="s">
        <v>11135</v>
      </c>
      <c r="AO2034" s="26" t="s">
        <v>11136</v>
      </c>
      <c r="AP2034" s="24"/>
      <c r="AQ2034" s="24"/>
      <c r="AR2034" s="24"/>
      <c r="AS2034" s="24"/>
      <c r="AT2034" s="24"/>
      <c r="AU2034" s="24"/>
      <c r="AV2034" s="24"/>
      <c r="AW2034" s="28">
        <v>71977</v>
      </c>
      <c r="AX2034" s="26">
        <v>225</v>
      </c>
      <c r="AY2034" s="28">
        <v>60</v>
      </c>
      <c r="AZ2034" s="28">
        <v>45</v>
      </c>
      <c r="BA2034" s="26">
        <v>0</v>
      </c>
      <c r="BB2034" s="26" t="s">
        <v>148</v>
      </c>
      <c r="BC2034" s="26" t="s">
        <v>11117</v>
      </c>
      <c r="BD2034" s="24"/>
      <c r="BE2034" s="24"/>
      <c r="BF2034" s="26" t="s">
        <v>6290</v>
      </c>
      <c r="BG2034" s="26" t="s">
        <v>191</v>
      </c>
      <c r="BH2034" s="26" t="s">
        <v>11120</v>
      </c>
      <c r="BI2034" s="26" t="s">
        <v>191</v>
      </c>
      <c r="BJ2034" s="26" t="s">
        <v>11137</v>
      </c>
      <c r="BK2034" s="26" t="s">
        <v>191</v>
      </c>
      <c r="BL2034" s="26" t="s">
        <v>11138</v>
      </c>
      <c r="BM2034" s="26" t="s">
        <v>191</v>
      </c>
      <c r="BN2034" s="24"/>
      <c r="BO2034" s="24"/>
      <c r="BP2034" s="24"/>
      <c r="BQ2034" s="24"/>
      <c r="BR2034" s="26">
        <v>2</v>
      </c>
      <c r="BS2034" s="26">
        <v>1</v>
      </c>
      <c r="BT2034" s="26">
        <v>2</v>
      </c>
      <c r="BU2034" s="26">
        <v>2</v>
      </c>
      <c r="BV2034" s="26">
        <v>2</v>
      </c>
      <c r="BW2034" s="26">
        <v>2</v>
      </c>
      <c r="BX2034" s="26">
        <v>2</v>
      </c>
      <c r="BY2034" s="26">
        <v>2</v>
      </c>
      <c r="BZ2034" s="24"/>
      <c r="CA2034" s="24"/>
      <c r="CB2034" s="24"/>
      <c r="CC2034" s="24"/>
      <c r="CD2034" s="24"/>
      <c r="CE2034" s="24"/>
      <c r="CF2034" s="24"/>
      <c r="CG2034" s="24"/>
      <c r="CH2034" s="24"/>
      <c r="CI2034" s="24"/>
      <c r="CJ2034" s="24"/>
      <c r="CK2034" s="24"/>
      <c r="CL2034" s="24"/>
      <c r="CM2034" s="24"/>
      <c r="CN2034" s="24"/>
      <c r="CO2034" s="24"/>
      <c r="CP2034" s="24"/>
      <c r="CQ2034" s="24"/>
      <c r="CR2034" s="24"/>
      <c r="CS2034" s="24"/>
      <c r="CT2034" s="24"/>
      <c r="CU2034" s="24"/>
      <c r="CV2034" s="24"/>
      <c r="CW2034" s="24"/>
      <c r="CX2034" s="24"/>
      <c r="CY2034" s="24"/>
      <c r="CZ2034" s="24"/>
      <c r="DA2034" s="24"/>
      <c r="DB2034" s="24"/>
      <c r="DC2034" s="24"/>
      <c r="DD2034" s="24"/>
      <c r="DE2034" s="24"/>
      <c r="DF2034" s="26" t="s">
        <v>139</v>
      </c>
      <c r="DG2034" s="26" t="s">
        <v>120</v>
      </c>
      <c r="DH2034" s="26" t="s">
        <v>139</v>
      </c>
      <c r="DI2034" s="26" t="s">
        <v>139</v>
      </c>
      <c r="DJ2034" s="26" t="s">
        <v>139</v>
      </c>
      <c r="DK2034" s="26" t="s">
        <v>139</v>
      </c>
      <c r="DL2034" s="26" t="s">
        <v>120</v>
      </c>
      <c r="DM2034" s="26" t="s">
        <v>139</v>
      </c>
      <c r="DN2034" s="26" t="s">
        <v>139</v>
      </c>
      <c r="DO2034" s="26" t="s">
        <v>139</v>
      </c>
    </row>
    <row r="2035" spans="1:119" ht="20.100000000000001" customHeight="1" x14ac:dyDescent="0.25">
      <c r="A2035" s="29" t="str">
        <f t="shared" si="434"/>
        <v>ONG Dedome Amis du Père Franck3</v>
      </c>
      <c r="B2035" s="29" t="str">
        <f t="shared" si="435"/>
        <v>ONG Dedome Amis du Père Franck</v>
      </c>
      <c r="C2035" s="29">
        <f t="shared" si="436"/>
        <v>3</v>
      </c>
      <c r="D2035" s="30" t="str">
        <f t="shared" si="437"/>
        <v>Africa and the Middle East</v>
      </c>
      <c r="E2035" s="30" t="str">
        <f t="shared" si="438"/>
        <v>Atakpamé, Togo</v>
      </c>
      <c r="F2035" s="31">
        <f t="shared" si="439"/>
        <v>2</v>
      </c>
      <c r="G2035" s="31">
        <f t="shared" si="440"/>
        <v>1</v>
      </c>
      <c r="H2035" s="31">
        <f t="shared" si="441"/>
        <v>2</v>
      </c>
      <c r="I2035" s="31">
        <f t="shared" si="442"/>
        <v>1</v>
      </c>
      <c r="J2035" s="31">
        <f t="shared" si="443"/>
        <v>2</v>
      </c>
      <c r="K2035" s="31">
        <f t="shared" si="444"/>
        <v>1</v>
      </c>
      <c r="L2035" s="31">
        <f t="shared" si="445"/>
        <v>1</v>
      </c>
      <c r="M2035" s="31">
        <f t="shared" si="446"/>
        <v>2</v>
      </c>
      <c r="N2035" s="31">
        <f t="shared" si="447"/>
        <v>1.5</v>
      </c>
      <c r="O2035" s="26" t="s">
        <v>11139</v>
      </c>
      <c r="P2035" s="26" t="s">
        <v>108</v>
      </c>
      <c r="Q2035" s="27">
        <v>43214</v>
      </c>
      <c r="R2035" s="26" t="s">
        <v>109</v>
      </c>
      <c r="S2035" s="26" t="s">
        <v>244</v>
      </c>
      <c r="T2035" s="26" t="s">
        <v>111</v>
      </c>
      <c r="U2035" s="24"/>
      <c r="V2035" s="26" t="s">
        <v>169</v>
      </c>
      <c r="W2035" s="26" t="s">
        <v>452</v>
      </c>
      <c r="X2035" s="26" t="s">
        <v>11140</v>
      </c>
      <c r="Y2035" s="26" t="s">
        <v>11141</v>
      </c>
      <c r="Z2035" s="24"/>
      <c r="AA2035" s="24"/>
      <c r="AB2035" s="26" t="s">
        <v>117</v>
      </c>
      <c r="AC2035" s="28">
        <v>9000</v>
      </c>
      <c r="AD2035" s="26" t="s">
        <v>1187</v>
      </c>
      <c r="AE2035" s="26" t="s">
        <v>343</v>
      </c>
      <c r="AF2035" s="26" t="s">
        <v>120</v>
      </c>
      <c r="AG2035" s="26" t="s">
        <v>157</v>
      </c>
      <c r="AH2035" s="26" t="s">
        <v>121</v>
      </c>
      <c r="AI2035" s="28">
        <v>9000</v>
      </c>
      <c r="AJ2035" s="24"/>
      <c r="AK2035" s="24"/>
      <c r="AL2035" s="24"/>
      <c r="AM2035" s="24"/>
      <c r="AN2035" s="24"/>
      <c r="AO2035" s="24"/>
      <c r="AP2035" s="24"/>
      <c r="AQ2035" s="24"/>
      <c r="AR2035" s="24"/>
      <c r="AS2035" s="24"/>
      <c r="AT2035" s="24"/>
      <c r="AU2035" s="26" t="s">
        <v>11142</v>
      </c>
      <c r="AV2035" s="24"/>
      <c r="AW2035" s="28">
        <v>263643</v>
      </c>
      <c r="AX2035" s="26">
        <v>398</v>
      </c>
      <c r="AY2035" s="28">
        <v>90</v>
      </c>
      <c r="AZ2035" s="28">
        <v>199</v>
      </c>
      <c r="BA2035" s="26">
        <v>230</v>
      </c>
      <c r="BB2035" s="24"/>
      <c r="BC2035" s="26" t="s">
        <v>2199</v>
      </c>
      <c r="BD2035" s="26" t="s">
        <v>125</v>
      </c>
      <c r="BE2035" s="24"/>
      <c r="BF2035" s="26" t="s">
        <v>11143</v>
      </c>
      <c r="BG2035" s="26" t="s">
        <v>11144</v>
      </c>
      <c r="BH2035" s="24"/>
      <c r="BI2035" s="24"/>
      <c r="BJ2035" s="24"/>
      <c r="BK2035" s="24"/>
      <c r="BL2035" s="24"/>
      <c r="BM2035" s="24"/>
      <c r="BN2035" s="24"/>
      <c r="BO2035" s="24"/>
      <c r="BP2035" s="24"/>
      <c r="BQ2035" s="24"/>
      <c r="BR2035" s="26">
        <v>0</v>
      </c>
      <c r="BS2035" s="26">
        <v>0</v>
      </c>
      <c r="BT2035" s="26">
        <v>0</v>
      </c>
      <c r="BU2035" s="26">
        <v>0</v>
      </c>
      <c r="BV2035" s="26">
        <v>0</v>
      </c>
      <c r="BW2035" s="26">
        <v>0</v>
      </c>
      <c r="BX2035" s="26">
        <v>0</v>
      </c>
      <c r="BY2035" s="26">
        <v>0</v>
      </c>
      <c r="BZ2035" s="26" t="s">
        <v>136</v>
      </c>
      <c r="CA2035" s="26" t="s">
        <v>137</v>
      </c>
      <c r="CB2035" s="26" t="s">
        <v>137</v>
      </c>
      <c r="CC2035" s="26" t="s">
        <v>136</v>
      </c>
      <c r="CD2035" s="26" t="s">
        <v>137</v>
      </c>
      <c r="CE2035" s="26" t="s">
        <v>137</v>
      </c>
      <c r="CF2035" s="26" t="s">
        <v>137</v>
      </c>
      <c r="CG2035" s="26" t="s">
        <v>137</v>
      </c>
      <c r="CH2035" s="26" t="s">
        <v>136</v>
      </c>
      <c r="CI2035" s="26" t="s">
        <v>135</v>
      </c>
      <c r="CJ2035" s="26" t="s">
        <v>137</v>
      </c>
      <c r="CK2035" s="26" t="s">
        <v>137</v>
      </c>
      <c r="CL2035" s="26" t="s">
        <v>137</v>
      </c>
      <c r="CM2035" s="26" t="s">
        <v>135</v>
      </c>
      <c r="CN2035" s="26" t="s">
        <v>135</v>
      </c>
      <c r="CO2035" s="26" t="s">
        <v>137</v>
      </c>
      <c r="CP2035" s="26" t="s">
        <v>135</v>
      </c>
      <c r="CQ2035" s="26" t="s">
        <v>135</v>
      </c>
      <c r="CR2035" s="26" t="s">
        <v>138</v>
      </c>
      <c r="CS2035" s="26" t="s">
        <v>137</v>
      </c>
      <c r="CT2035" s="26" t="s">
        <v>135</v>
      </c>
      <c r="CU2035" s="26" t="s">
        <v>137</v>
      </c>
      <c r="CV2035" s="26" t="s">
        <v>135</v>
      </c>
      <c r="CW2035" s="26" t="s">
        <v>137</v>
      </c>
      <c r="CX2035" s="26" t="s">
        <v>136</v>
      </c>
      <c r="CY2035" s="26" t="s">
        <v>137</v>
      </c>
      <c r="CZ2035" s="26" t="s">
        <v>137</v>
      </c>
      <c r="DA2035" s="26" t="s">
        <v>137</v>
      </c>
      <c r="DB2035" s="26" t="s">
        <v>136</v>
      </c>
      <c r="DC2035" s="26" t="s">
        <v>135</v>
      </c>
      <c r="DD2035" s="26" t="s">
        <v>136</v>
      </c>
      <c r="DE2035" s="26" t="s">
        <v>135</v>
      </c>
      <c r="DF2035" s="26" t="s">
        <v>120</v>
      </c>
      <c r="DG2035" s="26" t="s">
        <v>120</v>
      </c>
      <c r="DH2035" s="26" t="s">
        <v>139</v>
      </c>
      <c r="DI2035" s="26" t="s">
        <v>139</v>
      </c>
      <c r="DJ2035" s="26" t="s">
        <v>139</v>
      </c>
      <c r="DK2035" s="26" t="s">
        <v>139</v>
      </c>
      <c r="DL2035" s="26" t="s">
        <v>139</v>
      </c>
      <c r="DM2035" s="26" t="s">
        <v>139</v>
      </c>
      <c r="DN2035" s="26" t="s">
        <v>139</v>
      </c>
      <c r="DO2035" s="26" t="s">
        <v>139</v>
      </c>
    </row>
    <row r="2036" spans="1:119" ht="20.100000000000001" customHeight="1" x14ac:dyDescent="0.25">
      <c r="A2036" s="29" t="str">
        <f t="shared" si="434"/>
        <v>ONG Dedome Amis du Père Franck2</v>
      </c>
      <c r="B2036" s="29" t="str">
        <f t="shared" si="435"/>
        <v>ONG Dedome Amis du Père Franck</v>
      </c>
      <c r="C2036" s="29">
        <f t="shared" si="436"/>
        <v>2</v>
      </c>
      <c r="D2036" s="30" t="str">
        <f t="shared" si="437"/>
        <v>Africa and the Middle East</v>
      </c>
      <c r="E2036" s="30" t="str">
        <f t="shared" si="438"/>
        <v>Atakpamé, Togo</v>
      </c>
      <c r="F2036" s="31">
        <f t="shared" si="439"/>
        <v>1</v>
      </c>
      <c r="G2036" s="31">
        <f t="shared" si="440"/>
        <v>2</v>
      </c>
      <c r="H2036" s="31">
        <f t="shared" si="441"/>
        <v>2</v>
      </c>
      <c r="I2036" s="31">
        <f t="shared" si="442"/>
        <v>1</v>
      </c>
      <c r="J2036" s="31">
        <f t="shared" si="443"/>
        <v>2</v>
      </c>
      <c r="K2036" s="31">
        <f t="shared" si="444"/>
        <v>2</v>
      </c>
      <c r="L2036" s="31">
        <f t="shared" si="445"/>
        <v>2</v>
      </c>
      <c r="M2036" s="31">
        <f t="shared" si="446"/>
        <v>2</v>
      </c>
      <c r="N2036" s="31">
        <f t="shared" si="447"/>
        <v>1.8</v>
      </c>
      <c r="O2036" s="26" t="s">
        <v>11145</v>
      </c>
      <c r="P2036" s="26" t="s">
        <v>108</v>
      </c>
      <c r="Q2036" s="27">
        <v>42858</v>
      </c>
      <c r="R2036" s="26" t="s">
        <v>109</v>
      </c>
      <c r="S2036" s="26" t="s">
        <v>167</v>
      </c>
      <c r="T2036" s="26" t="s">
        <v>142</v>
      </c>
      <c r="U2036" s="26" t="s">
        <v>112</v>
      </c>
      <c r="V2036" s="26" t="s">
        <v>169</v>
      </c>
      <c r="W2036" s="26" t="s">
        <v>452</v>
      </c>
      <c r="X2036" s="26" t="s">
        <v>11140</v>
      </c>
      <c r="Y2036" s="26" t="s">
        <v>11141</v>
      </c>
      <c r="Z2036" s="24"/>
      <c r="AA2036" s="24"/>
      <c r="AB2036" s="26" t="s">
        <v>117</v>
      </c>
      <c r="AC2036" s="28">
        <v>8000</v>
      </c>
      <c r="AD2036" s="26" t="s">
        <v>1187</v>
      </c>
      <c r="AE2036" s="26" t="s">
        <v>343</v>
      </c>
      <c r="AF2036" s="26" t="s">
        <v>120</v>
      </c>
      <c r="AG2036" s="26" t="s">
        <v>157</v>
      </c>
      <c r="AH2036" s="26" t="s">
        <v>143</v>
      </c>
      <c r="AI2036" s="28">
        <v>8000</v>
      </c>
      <c r="AJ2036" s="26" t="s">
        <v>11146</v>
      </c>
      <c r="AK2036" s="26" t="s">
        <v>11147</v>
      </c>
      <c r="AL2036" s="26" t="s">
        <v>11148</v>
      </c>
      <c r="AM2036" s="24"/>
      <c r="AN2036" s="24"/>
      <c r="AO2036" s="24"/>
      <c r="AP2036" s="24"/>
      <c r="AQ2036" s="24"/>
      <c r="AR2036" s="24"/>
      <c r="AS2036" s="24"/>
      <c r="AT2036" s="24"/>
      <c r="AU2036" s="26" t="s">
        <v>11149</v>
      </c>
      <c r="AV2036" s="24"/>
      <c r="AW2036" s="28">
        <v>379272</v>
      </c>
      <c r="AX2036" s="26">
        <v>294</v>
      </c>
      <c r="AY2036" s="28">
        <v>100</v>
      </c>
      <c r="AZ2036" s="28">
        <v>90</v>
      </c>
      <c r="BA2036" s="26">
        <v>130</v>
      </c>
      <c r="BB2036" s="24"/>
      <c r="BC2036" s="26" t="s">
        <v>2199</v>
      </c>
      <c r="BD2036" s="26" t="s">
        <v>125</v>
      </c>
      <c r="BE2036" s="24"/>
      <c r="BF2036" s="26" t="s">
        <v>11150</v>
      </c>
      <c r="BG2036" s="26" t="s">
        <v>271</v>
      </c>
      <c r="BH2036" s="24"/>
      <c r="BI2036" s="24"/>
      <c r="BJ2036" s="24"/>
      <c r="BK2036" s="24"/>
      <c r="BL2036" s="24"/>
      <c r="BM2036" s="24"/>
      <c r="BN2036" s="24"/>
      <c r="BO2036" s="24"/>
      <c r="BP2036" s="24"/>
      <c r="BQ2036" s="24"/>
      <c r="BR2036" s="26">
        <v>0</v>
      </c>
      <c r="BS2036" s="26">
        <v>0</v>
      </c>
      <c r="BT2036" s="26">
        <v>0</v>
      </c>
      <c r="BU2036" s="26">
        <v>0</v>
      </c>
      <c r="BV2036" s="26">
        <v>0</v>
      </c>
      <c r="BW2036" s="26">
        <v>0</v>
      </c>
      <c r="BX2036" s="26">
        <v>0</v>
      </c>
      <c r="BY2036" s="26">
        <v>0</v>
      </c>
      <c r="BZ2036" s="26" t="s">
        <v>135</v>
      </c>
      <c r="CA2036" s="26" t="s">
        <v>137</v>
      </c>
      <c r="CB2036" s="26" t="s">
        <v>137</v>
      </c>
      <c r="CC2036" s="26" t="s">
        <v>135</v>
      </c>
      <c r="CD2036" s="26" t="s">
        <v>135</v>
      </c>
      <c r="CE2036" s="26" t="s">
        <v>135</v>
      </c>
      <c r="CF2036" s="26" t="s">
        <v>135</v>
      </c>
      <c r="CG2036" s="26" t="s">
        <v>137</v>
      </c>
      <c r="CH2036" s="26" t="s">
        <v>136</v>
      </c>
      <c r="CI2036" s="26" t="s">
        <v>135</v>
      </c>
      <c r="CJ2036" s="26" t="s">
        <v>136</v>
      </c>
      <c r="CK2036" s="26" t="s">
        <v>135</v>
      </c>
      <c r="CL2036" s="26" t="s">
        <v>137</v>
      </c>
      <c r="CM2036" s="26" t="s">
        <v>135</v>
      </c>
      <c r="CN2036" s="26" t="s">
        <v>137</v>
      </c>
      <c r="CO2036" s="26" t="s">
        <v>135</v>
      </c>
      <c r="CP2036" s="26" t="s">
        <v>137</v>
      </c>
      <c r="CQ2036" s="26" t="s">
        <v>135</v>
      </c>
      <c r="CR2036" s="26" t="s">
        <v>136</v>
      </c>
      <c r="CS2036" s="26" t="s">
        <v>135</v>
      </c>
      <c r="CT2036" s="26" t="s">
        <v>137</v>
      </c>
      <c r="CU2036" s="26" t="s">
        <v>135</v>
      </c>
      <c r="CV2036" s="26" t="s">
        <v>135</v>
      </c>
      <c r="CW2036" s="26" t="s">
        <v>135</v>
      </c>
      <c r="CX2036" s="26" t="s">
        <v>136</v>
      </c>
      <c r="CY2036" s="26" t="s">
        <v>135</v>
      </c>
      <c r="CZ2036" s="26" t="s">
        <v>135</v>
      </c>
      <c r="DA2036" s="26" t="s">
        <v>135</v>
      </c>
      <c r="DB2036" s="26" t="s">
        <v>135</v>
      </c>
      <c r="DC2036" s="26" t="s">
        <v>135</v>
      </c>
      <c r="DD2036" s="26" t="s">
        <v>136</v>
      </c>
      <c r="DE2036" s="26" t="s">
        <v>135</v>
      </c>
      <c r="DF2036" s="26" t="s">
        <v>120</v>
      </c>
      <c r="DG2036" s="26" t="s">
        <v>120</v>
      </c>
      <c r="DH2036" s="26" t="s">
        <v>120</v>
      </c>
      <c r="DI2036" s="26" t="s">
        <v>139</v>
      </c>
      <c r="DJ2036" s="26" t="s">
        <v>120</v>
      </c>
      <c r="DK2036" s="26" t="s">
        <v>139</v>
      </c>
      <c r="DL2036" s="26" t="s">
        <v>139</v>
      </c>
      <c r="DM2036" s="26" t="s">
        <v>139</v>
      </c>
      <c r="DN2036" s="26" t="s">
        <v>139</v>
      </c>
      <c r="DO2036" s="26" t="s">
        <v>139</v>
      </c>
    </row>
    <row r="2037" spans="1:119" ht="20.100000000000001" customHeight="1" x14ac:dyDescent="0.25">
      <c r="A2037" s="29" t="str">
        <f t="shared" si="434"/>
        <v>ONG Dedome Amis du Père Franck1</v>
      </c>
      <c r="B2037" s="29" t="str">
        <f t="shared" si="435"/>
        <v>ONG Dedome Amis du Père Franck</v>
      </c>
      <c r="C2037" s="29">
        <f t="shared" si="436"/>
        <v>1</v>
      </c>
      <c r="D2037" s="30" t="str">
        <f t="shared" si="437"/>
        <v>Africa and the Middle East</v>
      </c>
      <c r="E2037" s="30" t="str">
        <f t="shared" si="438"/>
        <v>Atakpamé, Togo</v>
      </c>
      <c r="F2037" s="31">
        <f t="shared" si="439"/>
        <v>3</v>
      </c>
      <c r="G2037" s="31">
        <f t="shared" si="440"/>
        <v>1</v>
      </c>
      <c r="H2037" s="31">
        <f t="shared" si="441"/>
        <v>1</v>
      </c>
      <c r="I2037" s="31">
        <f t="shared" si="442"/>
        <v>1</v>
      </c>
      <c r="J2037" s="31">
        <f t="shared" si="443"/>
        <v>1</v>
      </c>
      <c r="K2037" s="31">
        <f t="shared" si="444"/>
        <v>1</v>
      </c>
      <c r="L2037" s="31">
        <f t="shared" si="445"/>
        <v>1</v>
      </c>
      <c r="M2037" s="31">
        <f t="shared" si="446"/>
        <v>3</v>
      </c>
      <c r="N2037" s="31">
        <f t="shared" si="447"/>
        <v>1.5</v>
      </c>
      <c r="O2037" s="26" t="s">
        <v>11151</v>
      </c>
      <c r="P2037" s="26" t="s">
        <v>108</v>
      </c>
      <c r="Q2037" s="27">
        <v>42502</v>
      </c>
      <c r="R2037" s="26" t="s">
        <v>155</v>
      </c>
      <c r="S2037" s="26" t="s">
        <v>184</v>
      </c>
      <c r="T2037" s="26" t="s">
        <v>157</v>
      </c>
      <c r="U2037" s="26" t="s">
        <v>112</v>
      </c>
      <c r="V2037" s="26" t="s">
        <v>169</v>
      </c>
      <c r="W2037" s="26" t="s">
        <v>452</v>
      </c>
      <c r="X2037" s="26" t="s">
        <v>11140</v>
      </c>
      <c r="Y2037" s="26" t="s">
        <v>11141</v>
      </c>
      <c r="Z2037" s="24"/>
      <c r="AA2037" s="24"/>
      <c r="AB2037" s="26" t="s">
        <v>117</v>
      </c>
      <c r="AC2037" s="28">
        <v>5000</v>
      </c>
      <c r="AD2037" s="26" t="s">
        <v>1187</v>
      </c>
      <c r="AE2037" s="26" t="s">
        <v>343</v>
      </c>
      <c r="AF2037" s="26" t="s">
        <v>120</v>
      </c>
      <c r="AG2037" s="26" t="s">
        <v>157</v>
      </c>
      <c r="AH2037" s="26" t="s">
        <v>158</v>
      </c>
      <c r="AI2037" s="28">
        <v>5000</v>
      </c>
      <c r="AJ2037" s="26" t="s">
        <v>11152</v>
      </c>
      <c r="AK2037" s="26" t="s">
        <v>11147</v>
      </c>
      <c r="AL2037" s="26" t="s">
        <v>11153</v>
      </c>
      <c r="AM2037" s="26" t="s">
        <v>11154</v>
      </c>
      <c r="AN2037" s="26" t="s">
        <v>11155</v>
      </c>
      <c r="AO2037" s="26" t="s">
        <v>11156</v>
      </c>
      <c r="AP2037" s="26" t="s">
        <v>11157</v>
      </c>
      <c r="AQ2037" s="24"/>
      <c r="AR2037" s="24"/>
      <c r="AS2037" s="24"/>
      <c r="AT2037" s="24"/>
      <c r="AU2037" s="24"/>
      <c r="AV2037" s="24"/>
      <c r="AW2037" s="28">
        <v>66201</v>
      </c>
      <c r="AX2037" s="26">
        <v>309</v>
      </c>
      <c r="AY2037" s="28">
        <v>80</v>
      </c>
      <c r="AZ2037" s="28">
        <v>55</v>
      </c>
      <c r="BA2037" s="26">
        <v>120</v>
      </c>
      <c r="BB2037" s="26" t="s">
        <v>148</v>
      </c>
      <c r="BC2037" s="26" t="s">
        <v>2199</v>
      </c>
      <c r="BD2037" s="24"/>
      <c r="BE2037" s="24"/>
      <c r="BF2037" s="26" t="s">
        <v>11150</v>
      </c>
      <c r="BG2037" s="26" t="s">
        <v>271</v>
      </c>
      <c r="BH2037" s="24"/>
      <c r="BI2037" s="24"/>
      <c r="BJ2037" s="24"/>
      <c r="BK2037" s="24"/>
      <c r="BL2037" s="24"/>
      <c r="BM2037" s="24"/>
      <c r="BN2037" s="24"/>
      <c r="BO2037" s="24"/>
      <c r="BP2037" s="24"/>
      <c r="BQ2037" s="24"/>
      <c r="BR2037" s="26">
        <v>3</v>
      </c>
      <c r="BS2037" s="26">
        <v>1</v>
      </c>
      <c r="BT2037" s="26">
        <v>1</v>
      </c>
      <c r="BU2037" s="26">
        <v>1</v>
      </c>
      <c r="BV2037" s="26">
        <v>1</v>
      </c>
      <c r="BW2037" s="26">
        <v>1</v>
      </c>
      <c r="BX2037" s="26">
        <v>1</v>
      </c>
      <c r="BY2037" s="26">
        <v>3</v>
      </c>
      <c r="BZ2037" s="24"/>
      <c r="CA2037" s="24"/>
      <c r="CB2037" s="24"/>
      <c r="CC2037" s="24"/>
      <c r="CD2037" s="24"/>
      <c r="CE2037" s="24"/>
      <c r="CF2037" s="24"/>
      <c r="CG2037" s="24"/>
      <c r="CH2037" s="24"/>
      <c r="CI2037" s="24"/>
      <c r="CJ2037" s="24"/>
      <c r="CK2037" s="24"/>
      <c r="CL2037" s="24"/>
      <c r="CM2037" s="24"/>
      <c r="CN2037" s="24"/>
      <c r="CO2037" s="24"/>
      <c r="CP2037" s="24"/>
      <c r="CQ2037" s="24"/>
      <c r="CR2037" s="24"/>
      <c r="CS2037" s="24"/>
      <c r="CT2037" s="24"/>
      <c r="CU2037" s="24"/>
      <c r="CV2037" s="24"/>
      <c r="CW2037" s="24"/>
      <c r="CX2037" s="24"/>
      <c r="CY2037" s="24"/>
      <c r="CZ2037" s="24"/>
      <c r="DA2037" s="24"/>
      <c r="DB2037" s="24"/>
      <c r="DC2037" s="24"/>
      <c r="DD2037" s="24"/>
      <c r="DE2037" s="24"/>
      <c r="DF2037" s="26" t="s">
        <v>120</v>
      </c>
      <c r="DG2037" s="26" t="s">
        <v>120</v>
      </c>
      <c r="DH2037" s="26" t="s">
        <v>120</v>
      </c>
      <c r="DI2037" s="26" t="s">
        <v>139</v>
      </c>
      <c r="DJ2037" s="26" t="s">
        <v>139</v>
      </c>
      <c r="DK2037" s="26" t="s">
        <v>120</v>
      </c>
      <c r="DL2037" s="26" t="s">
        <v>139</v>
      </c>
      <c r="DM2037" s="26" t="s">
        <v>139</v>
      </c>
      <c r="DN2037" s="26" t="s">
        <v>120</v>
      </c>
      <c r="DO2037" s="26" t="s">
        <v>139</v>
      </c>
    </row>
    <row r="2038" spans="1:119" ht="20.100000000000001" customHeight="1" x14ac:dyDescent="0.25">
      <c r="A2038" s="29" t="str">
        <f t="shared" si="434"/>
        <v>Organisation Haitienne pour le Développement Durable (Haitian Organization for Sustainable Development)8</v>
      </c>
      <c r="B2038" s="29" t="str">
        <f t="shared" si="435"/>
        <v>Organisation Haitienne pour le Développement Durable (Haitian Organization for Sustainable Development)</v>
      </c>
      <c r="C2038" s="29">
        <f t="shared" si="436"/>
        <v>8</v>
      </c>
      <c r="D2038" s="30" t="str">
        <f t="shared" si="437"/>
        <v>Americas</v>
      </c>
      <c r="E2038" s="30" t="str">
        <f t="shared" si="438"/>
        <v>Petit-Goâve, Haiti</v>
      </c>
      <c r="F2038" s="31">
        <f t="shared" si="439"/>
        <v>5</v>
      </c>
      <c r="G2038" s="31">
        <f t="shared" si="440"/>
        <v>4</v>
      </c>
      <c r="H2038" s="31">
        <f t="shared" si="441"/>
        <v>5</v>
      </c>
      <c r="I2038" s="31">
        <f t="shared" si="442"/>
        <v>3</v>
      </c>
      <c r="J2038" s="31">
        <f t="shared" si="443"/>
        <v>3</v>
      </c>
      <c r="K2038" s="31">
        <f t="shared" si="444"/>
        <v>4</v>
      </c>
      <c r="L2038" s="31">
        <f t="shared" si="445"/>
        <v>3</v>
      </c>
      <c r="M2038" s="31">
        <f t="shared" si="446"/>
        <v>3</v>
      </c>
      <c r="N2038" s="31">
        <f t="shared" si="447"/>
        <v>3.8</v>
      </c>
      <c r="O2038" s="26" t="s">
        <v>11158</v>
      </c>
      <c r="P2038" s="26" t="s">
        <v>108</v>
      </c>
      <c r="Q2038" s="27">
        <v>43054</v>
      </c>
      <c r="R2038" s="26" t="s">
        <v>305</v>
      </c>
      <c r="S2038" s="26" t="s">
        <v>110</v>
      </c>
      <c r="T2038" s="26" t="s">
        <v>111</v>
      </c>
      <c r="U2038" s="26" t="s">
        <v>112</v>
      </c>
      <c r="V2038" s="26" t="s">
        <v>15731</v>
      </c>
      <c r="W2038" s="26" t="s">
        <v>1065</v>
      </c>
      <c r="X2038" s="26" t="s">
        <v>11159</v>
      </c>
      <c r="Y2038" s="26" t="s">
        <v>11160</v>
      </c>
      <c r="Z2038" s="26" t="s">
        <v>11161</v>
      </c>
      <c r="AA2038" s="24"/>
      <c r="AB2038" s="26" t="s">
        <v>117</v>
      </c>
      <c r="AC2038" s="28">
        <v>12000</v>
      </c>
      <c r="AD2038" s="26" t="s">
        <v>11162</v>
      </c>
      <c r="AE2038" s="24"/>
      <c r="AF2038" s="26" t="s">
        <v>120</v>
      </c>
      <c r="AG2038" s="26" t="s">
        <v>224</v>
      </c>
      <c r="AH2038" s="26" t="s">
        <v>906</v>
      </c>
      <c r="AI2038" s="28">
        <v>12000</v>
      </c>
      <c r="AJ2038" s="24"/>
      <c r="AK2038" s="26" t="s">
        <v>11163</v>
      </c>
      <c r="AL2038" s="26" t="s">
        <v>11164</v>
      </c>
      <c r="AM2038" s="24"/>
      <c r="AN2038" s="24"/>
      <c r="AO2038" s="24"/>
      <c r="AP2038" s="24"/>
      <c r="AQ2038" s="24"/>
      <c r="AR2038" s="26" t="s">
        <v>11165</v>
      </c>
      <c r="AS2038" s="26" t="s">
        <v>11166</v>
      </c>
      <c r="AT2038" s="24"/>
      <c r="AU2038" s="24"/>
      <c r="AV2038" s="24"/>
      <c r="AW2038" s="28">
        <v>166068</v>
      </c>
      <c r="AX2038" s="26">
        <v>494</v>
      </c>
      <c r="AY2038" s="28">
        <v>100</v>
      </c>
      <c r="AZ2038" s="28">
        <v>197</v>
      </c>
      <c r="BA2038" s="26">
        <v>204</v>
      </c>
      <c r="BB2038" s="24"/>
      <c r="BC2038" s="26" t="s">
        <v>11167</v>
      </c>
      <c r="BD2038" s="26" t="s">
        <v>125</v>
      </c>
      <c r="BE2038" s="24"/>
      <c r="BF2038" s="26" t="s">
        <v>581</v>
      </c>
      <c r="BG2038" s="26" t="s">
        <v>261</v>
      </c>
      <c r="BH2038" s="26" t="s">
        <v>11168</v>
      </c>
      <c r="BI2038" s="26" t="s">
        <v>261</v>
      </c>
      <c r="BJ2038" s="26" t="s">
        <v>11169</v>
      </c>
      <c r="BK2038" s="26" t="s">
        <v>11170</v>
      </c>
      <c r="BL2038" s="26" t="s">
        <v>11171</v>
      </c>
      <c r="BM2038" s="26" t="s">
        <v>2588</v>
      </c>
      <c r="BN2038" s="26" t="s">
        <v>11172</v>
      </c>
      <c r="BO2038" s="26" t="s">
        <v>2588</v>
      </c>
      <c r="BP2038" s="24"/>
      <c r="BQ2038" s="24"/>
      <c r="BR2038" s="26">
        <v>0</v>
      </c>
      <c r="BS2038" s="26">
        <v>0</v>
      </c>
      <c r="BT2038" s="26">
        <v>0</v>
      </c>
      <c r="BU2038" s="26">
        <v>0</v>
      </c>
      <c r="BV2038" s="26">
        <v>0</v>
      </c>
      <c r="BW2038" s="26">
        <v>0</v>
      </c>
      <c r="BX2038" s="26">
        <v>0</v>
      </c>
      <c r="BY2038" s="26">
        <v>0</v>
      </c>
      <c r="BZ2038" s="26" t="s">
        <v>138</v>
      </c>
      <c r="CA2038" s="26" t="s">
        <v>138</v>
      </c>
      <c r="CB2038" s="26" t="s">
        <v>138</v>
      </c>
      <c r="CC2038" s="26" t="s">
        <v>134</v>
      </c>
      <c r="CD2038" s="26" t="s">
        <v>136</v>
      </c>
      <c r="CE2038" s="26" t="s">
        <v>134</v>
      </c>
      <c r="CF2038" s="26" t="s">
        <v>134</v>
      </c>
      <c r="CG2038" s="26" t="s">
        <v>134</v>
      </c>
      <c r="CH2038" s="26" t="s">
        <v>138</v>
      </c>
      <c r="CI2038" s="26" t="s">
        <v>138</v>
      </c>
      <c r="CJ2038" s="26" t="s">
        <v>138</v>
      </c>
      <c r="CK2038" s="26" t="s">
        <v>138</v>
      </c>
      <c r="CL2038" s="26" t="s">
        <v>136</v>
      </c>
      <c r="CM2038" s="26" t="s">
        <v>136</v>
      </c>
      <c r="CN2038" s="26" t="s">
        <v>136</v>
      </c>
      <c r="CO2038" s="26" t="s">
        <v>138</v>
      </c>
      <c r="CP2038" s="26" t="s">
        <v>134</v>
      </c>
      <c r="CQ2038" s="26" t="s">
        <v>135</v>
      </c>
      <c r="CR2038" s="26" t="s">
        <v>134</v>
      </c>
      <c r="CS2038" s="26" t="s">
        <v>135</v>
      </c>
      <c r="CT2038" s="26" t="s">
        <v>136</v>
      </c>
      <c r="CU2038" s="26" t="s">
        <v>135</v>
      </c>
      <c r="CV2038" s="26" t="s">
        <v>138</v>
      </c>
      <c r="CW2038" s="26" t="s">
        <v>138</v>
      </c>
      <c r="CX2038" s="26" t="s">
        <v>138</v>
      </c>
      <c r="CY2038" s="26" t="s">
        <v>138</v>
      </c>
      <c r="CZ2038" s="26" t="s">
        <v>137</v>
      </c>
      <c r="DA2038" s="26" t="s">
        <v>137</v>
      </c>
      <c r="DB2038" s="26" t="s">
        <v>136</v>
      </c>
      <c r="DC2038" s="26" t="s">
        <v>134</v>
      </c>
      <c r="DD2038" s="26" t="s">
        <v>136</v>
      </c>
      <c r="DE2038" s="26" t="s">
        <v>137</v>
      </c>
      <c r="DF2038" s="26" t="s">
        <v>120</v>
      </c>
      <c r="DG2038" s="26" t="s">
        <v>120</v>
      </c>
      <c r="DH2038" s="26" t="s">
        <v>120</v>
      </c>
      <c r="DI2038" s="26" t="s">
        <v>120</v>
      </c>
      <c r="DJ2038" s="26" t="s">
        <v>120</v>
      </c>
      <c r="DK2038" s="26" t="s">
        <v>139</v>
      </c>
      <c r="DL2038" s="26" t="s">
        <v>139</v>
      </c>
      <c r="DM2038" s="26" t="s">
        <v>139</v>
      </c>
      <c r="DN2038" s="26" t="s">
        <v>139</v>
      </c>
      <c r="DO2038" s="26" t="s">
        <v>139</v>
      </c>
    </row>
    <row r="2039" spans="1:119" ht="20.100000000000001" customHeight="1" x14ac:dyDescent="0.25">
      <c r="A2039" s="29" t="str">
        <f t="shared" si="434"/>
        <v/>
      </c>
      <c r="B2039" s="29" t="str">
        <f t="shared" si="435"/>
        <v>Organisation Haitienne pour le Développement Durable (Haitian Organization for Sustainable Development)</v>
      </c>
      <c r="C2039" s="29">
        <f t="shared" si="436"/>
        <v>0</v>
      </c>
      <c r="D2039" s="30" t="str">
        <f t="shared" si="437"/>
        <v>Americas</v>
      </c>
      <c r="E2039" s="30" t="str">
        <f t="shared" si="438"/>
        <v>Petit-Goâve, Haiti</v>
      </c>
      <c r="F2039" s="31">
        <f t="shared" si="439"/>
        <v>0</v>
      </c>
      <c r="G2039" s="31">
        <f t="shared" si="440"/>
        <v>0</v>
      </c>
      <c r="H2039" s="31">
        <f t="shared" si="441"/>
        <v>0</v>
      </c>
      <c r="I2039" s="31">
        <f t="shared" si="442"/>
        <v>0</v>
      </c>
      <c r="J2039" s="31">
        <f t="shared" si="443"/>
        <v>0</v>
      </c>
      <c r="K2039" s="31">
        <f t="shared" si="444"/>
        <v>0</v>
      </c>
      <c r="L2039" s="31">
        <f t="shared" si="445"/>
        <v>0</v>
      </c>
      <c r="M2039" s="31">
        <f t="shared" si="446"/>
        <v>0</v>
      </c>
      <c r="N2039" s="31">
        <f t="shared" si="447"/>
        <v>0</v>
      </c>
      <c r="O2039" s="26" t="s">
        <v>11173</v>
      </c>
      <c r="P2039" s="26" t="s">
        <v>108</v>
      </c>
      <c r="Q2039" s="27">
        <v>42907</v>
      </c>
      <c r="R2039" s="24"/>
      <c r="S2039" s="24"/>
      <c r="T2039" s="26" t="s">
        <v>142</v>
      </c>
      <c r="U2039" s="24"/>
      <c r="V2039" s="26" t="s">
        <v>15731</v>
      </c>
      <c r="W2039" s="26" t="s">
        <v>1065</v>
      </c>
      <c r="X2039" s="26" t="s">
        <v>11159</v>
      </c>
      <c r="Y2039" s="26" t="s">
        <v>11160</v>
      </c>
      <c r="Z2039" s="26" t="s">
        <v>11161</v>
      </c>
      <c r="AA2039" s="24"/>
      <c r="AB2039" s="26" t="s">
        <v>723</v>
      </c>
      <c r="AC2039" s="28">
        <v>2000</v>
      </c>
      <c r="AD2039" s="26" t="s">
        <v>11162</v>
      </c>
      <c r="AE2039" s="24"/>
      <c r="AF2039" s="26" t="s">
        <v>120</v>
      </c>
      <c r="AG2039" s="26" t="s">
        <v>224</v>
      </c>
      <c r="AH2039" s="24"/>
      <c r="AI2039" s="28">
        <v>2000</v>
      </c>
      <c r="AJ2039" s="24"/>
      <c r="AK2039" s="24"/>
      <c r="AL2039" s="24"/>
      <c r="AM2039" s="24"/>
      <c r="AN2039" s="24"/>
      <c r="AO2039" s="24"/>
      <c r="AP2039" s="24"/>
      <c r="AQ2039" s="24"/>
      <c r="AR2039" s="24"/>
      <c r="AS2039" s="24"/>
      <c r="AT2039" s="24"/>
      <c r="AU2039" s="24"/>
      <c r="AV2039" s="24"/>
      <c r="AW2039" s="28">
        <v>0</v>
      </c>
      <c r="AX2039" s="26">
        <v>0</v>
      </c>
      <c r="AY2039" s="28">
        <v>0</v>
      </c>
      <c r="AZ2039" s="28">
        <v>0</v>
      </c>
      <c r="BA2039" s="26">
        <v>0</v>
      </c>
      <c r="BB2039" s="24"/>
      <c r="BC2039" s="26" t="s">
        <v>11167</v>
      </c>
      <c r="BD2039" s="24"/>
      <c r="BE2039" s="24"/>
      <c r="BF2039" s="24"/>
      <c r="BG2039" s="24"/>
      <c r="BH2039" s="24"/>
      <c r="BI2039" s="24"/>
      <c r="BJ2039" s="24"/>
      <c r="BK2039" s="24"/>
      <c r="BL2039" s="24"/>
      <c r="BM2039" s="24"/>
      <c r="BN2039" s="24"/>
      <c r="BO2039" s="24"/>
      <c r="BP2039" s="24"/>
      <c r="BQ2039" s="24"/>
      <c r="BR2039" s="26">
        <v>0</v>
      </c>
      <c r="BS2039" s="26">
        <v>0</v>
      </c>
      <c r="BT2039" s="26">
        <v>0</v>
      </c>
      <c r="BU2039" s="26">
        <v>0</v>
      </c>
      <c r="BV2039" s="26">
        <v>0</v>
      </c>
      <c r="BW2039" s="26">
        <v>0</v>
      </c>
      <c r="BX2039" s="26">
        <v>0</v>
      </c>
      <c r="BY2039" s="26">
        <v>0</v>
      </c>
      <c r="BZ2039" s="24"/>
      <c r="CA2039" s="24"/>
      <c r="CB2039" s="24"/>
      <c r="CC2039" s="24"/>
      <c r="CD2039" s="24"/>
      <c r="CE2039" s="24"/>
      <c r="CF2039" s="24"/>
      <c r="CG2039" s="24"/>
      <c r="CH2039" s="24"/>
      <c r="CI2039" s="24"/>
      <c r="CJ2039" s="24"/>
      <c r="CK2039" s="24"/>
      <c r="CL2039" s="24"/>
      <c r="CM2039" s="24"/>
      <c r="CN2039" s="24"/>
      <c r="CO2039" s="24"/>
      <c r="CP2039" s="24"/>
      <c r="CQ2039" s="24"/>
      <c r="CR2039" s="24"/>
      <c r="CS2039" s="24"/>
      <c r="CT2039" s="24"/>
      <c r="CU2039" s="24"/>
      <c r="CV2039" s="24"/>
      <c r="CW2039" s="24"/>
      <c r="CX2039" s="24"/>
      <c r="CY2039" s="24"/>
      <c r="CZ2039" s="24"/>
      <c r="DA2039" s="24"/>
      <c r="DB2039" s="24"/>
      <c r="DC2039" s="24"/>
      <c r="DD2039" s="24"/>
      <c r="DE2039" s="24"/>
      <c r="DF2039" s="26" t="s">
        <v>139</v>
      </c>
      <c r="DG2039" s="26" t="s">
        <v>139</v>
      </c>
      <c r="DH2039" s="26" t="s">
        <v>139</v>
      </c>
      <c r="DI2039" s="26" t="s">
        <v>139</v>
      </c>
      <c r="DJ2039" s="26" t="s">
        <v>139</v>
      </c>
      <c r="DK2039" s="26" t="s">
        <v>139</v>
      </c>
      <c r="DL2039" s="26" t="s">
        <v>139</v>
      </c>
      <c r="DM2039" s="26" t="s">
        <v>139</v>
      </c>
      <c r="DN2039" s="26" t="s">
        <v>139</v>
      </c>
      <c r="DO2039" s="26" t="s">
        <v>139</v>
      </c>
    </row>
    <row r="2040" spans="1:119" ht="20.100000000000001" customHeight="1" x14ac:dyDescent="0.25">
      <c r="A2040" s="29" t="str">
        <f t="shared" si="434"/>
        <v/>
      </c>
      <c r="B2040" s="29" t="str">
        <f t="shared" si="435"/>
        <v>Organisation Haitienne pour le Développement Durable (Haitian Organization for Sustainable Development)</v>
      </c>
      <c r="C2040" s="29">
        <f t="shared" si="436"/>
        <v>0</v>
      </c>
      <c r="D2040" s="30" t="str">
        <f t="shared" si="437"/>
        <v>Americas</v>
      </c>
      <c r="E2040" s="30" t="str">
        <f t="shared" si="438"/>
        <v>Petit-Goâve, Haiti</v>
      </c>
      <c r="F2040" s="31">
        <f t="shared" si="439"/>
        <v>0</v>
      </c>
      <c r="G2040" s="31">
        <f t="shared" si="440"/>
        <v>0</v>
      </c>
      <c r="H2040" s="31">
        <f t="shared" si="441"/>
        <v>0</v>
      </c>
      <c r="I2040" s="31">
        <f t="shared" si="442"/>
        <v>0</v>
      </c>
      <c r="J2040" s="31">
        <f t="shared" si="443"/>
        <v>0</v>
      </c>
      <c r="K2040" s="31">
        <f t="shared" si="444"/>
        <v>0</v>
      </c>
      <c r="L2040" s="31">
        <f t="shared" si="445"/>
        <v>0</v>
      </c>
      <c r="M2040" s="31">
        <f t="shared" si="446"/>
        <v>0</v>
      </c>
      <c r="N2040" s="31">
        <f t="shared" si="447"/>
        <v>0</v>
      </c>
      <c r="O2040" s="26" t="s">
        <v>16319</v>
      </c>
      <c r="P2040" s="26" t="s">
        <v>108</v>
      </c>
      <c r="Q2040" s="27">
        <v>42893</v>
      </c>
      <c r="R2040" s="24"/>
      <c r="S2040" s="24"/>
      <c r="T2040" s="26" t="s">
        <v>142</v>
      </c>
      <c r="U2040" s="24"/>
      <c r="V2040" s="26" t="s">
        <v>15731</v>
      </c>
      <c r="W2040" s="26" t="s">
        <v>1065</v>
      </c>
      <c r="X2040" s="26" t="s">
        <v>11159</v>
      </c>
      <c r="Y2040" s="26" t="s">
        <v>11160</v>
      </c>
      <c r="Z2040" s="26" t="s">
        <v>11161</v>
      </c>
      <c r="AA2040" s="24"/>
      <c r="AB2040" s="26" t="s">
        <v>15736</v>
      </c>
      <c r="AC2040" s="28">
        <v>2000</v>
      </c>
      <c r="AD2040" s="26" t="s">
        <v>11162</v>
      </c>
      <c r="AE2040" s="24"/>
      <c r="AF2040" s="26" t="s">
        <v>120</v>
      </c>
      <c r="AG2040" s="26" t="s">
        <v>224</v>
      </c>
      <c r="AH2040" s="24"/>
      <c r="AI2040" s="28">
        <v>2000</v>
      </c>
      <c r="AJ2040" s="24"/>
      <c r="AK2040" s="24"/>
      <c r="AL2040" s="24"/>
      <c r="AM2040" s="24"/>
      <c r="AN2040" s="24"/>
      <c r="AO2040" s="24"/>
      <c r="AP2040" s="24"/>
      <c r="AQ2040" s="24"/>
      <c r="AR2040" s="24"/>
      <c r="AS2040" s="24"/>
      <c r="AT2040" s="24"/>
      <c r="AU2040" s="24"/>
      <c r="AV2040" s="24"/>
      <c r="AW2040" s="28">
        <v>0</v>
      </c>
      <c r="AX2040" s="26">
        <v>0</v>
      </c>
      <c r="AY2040" s="28">
        <v>0</v>
      </c>
      <c r="AZ2040" s="28">
        <v>0</v>
      </c>
      <c r="BA2040" s="26">
        <v>0</v>
      </c>
      <c r="BB2040" s="24"/>
      <c r="BC2040" s="26" t="s">
        <v>11167</v>
      </c>
      <c r="BD2040" s="24"/>
      <c r="BE2040" s="24"/>
      <c r="BF2040" s="24"/>
      <c r="BG2040" s="24"/>
      <c r="BH2040" s="24"/>
      <c r="BI2040" s="24"/>
      <c r="BJ2040" s="24"/>
      <c r="BK2040" s="24"/>
      <c r="BL2040" s="24"/>
      <c r="BM2040" s="24"/>
      <c r="BN2040" s="24"/>
      <c r="BO2040" s="24"/>
      <c r="BP2040" s="24"/>
      <c r="BQ2040" s="24"/>
      <c r="BR2040" s="26">
        <v>0</v>
      </c>
      <c r="BS2040" s="26">
        <v>0</v>
      </c>
      <c r="BT2040" s="26">
        <v>0</v>
      </c>
      <c r="BU2040" s="26">
        <v>0</v>
      </c>
      <c r="BV2040" s="26">
        <v>0</v>
      </c>
      <c r="BW2040" s="26">
        <v>0</v>
      </c>
      <c r="BX2040" s="26">
        <v>0</v>
      </c>
      <c r="BY2040" s="26">
        <v>0</v>
      </c>
      <c r="BZ2040" s="24"/>
      <c r="CA2040" s="24"/>
      <c r="CB2040" s="24"/>
      <c r="CC2040" s="24"/>
      <c r="CD2040" s="24"/>
      <c r="CE2040" s="24"/>
      <c r="CF2040" s="24"/>
      <c r="CG2040" s="24"/>
      <c r="CH2040" s="24"/>
      <c r="CI2040" s="24"/>
      <c r="CJ2040" s="24"/>
      <c r="CK2040" s="24"/>
      <c r="CL2040" s="24"/>
      <c r="CM2040" s="24"/>
      <c r="CN2040" s="24"/>
      <c r="CO2040" s="24"/>
      <c r="CP2040" s="24"/>
      <c r="CQ2040" s="24"/>
      <c r="CR2040" s="24"/>
      <c r="CS2040" s="24"/>
      <c r="CT2040" s="24"/>
      <c r="CU2040" s="24"/>
      <c r="CV2040" s="24"/>
      <c r="CW2040" s="24"/>
      <c r="CX2040" s="24"/>
      <c r="CY2040" s="24"/>
      <c r="CZ2040" s="24"/>
      <c r="DA2040" s="24"/>
      <c r="DB2040" s="24"/>
      <c r="DC2040" s="24"/>
      <c r="DD2040" s="24"/>
      <c r="DE2040" s="24"/>
      <c r="DF2040" s="26" t="s">
        <v>139</v>
      </c>
      <c r="DG2040" s="26" t="s">
        <v>139</v>
      </c>
      <c r="DH2040" s="26" t="s">
        <v>139</v>
      </c>
      <c r="DI2040" s="26" t="s">
        <v>139</v>
      </c>
      <c r="DJ2040" s="26" t="s">
        <v>139</v>
      </c>
      <c r="DK2040" s="26" t="s">
        <v>139</v>
      </c>
      <c r="DL2040" s="26" t="s">
        <v>139</v>
      </c>
      <c r="DM2040" s="26" t="s">
        <v>139</v>
      </c>
      <c r="DN2040" s="26" t="s">
        <v>139</v>
      </c>
      <c r="DO2040" s="26" t="s">
        <v>139</v>
      </c>
    </row>
    <row r="2041" spans="1:119" ht="20.100000000000001" customHeight="1" x14ac:dyDescent="0.25">
      <c r="A2041" s="29" t="str">
        <f t="shared" si="434"/>
        <v/>
      </c>
      <c r="B2041" s="29" t="str">
        <f t="shared" si="435"/>
        <v>Organisation Haitienne pour le Développement Durable (Haitian Organization for Sustainable Development)</v>
      </c>
      <c r="C2041" s="29">
        <f t="shared" si="436"/>
        <v>0</v>
      </c>
      <c r="D2041" s="30" t="str">
        <f t="shared" si="437"/>
        <v>Americas</v>
      </c>
      <c r="E2041" s="30" t="str">
        <f t="shared" si="438"/>
        <v>Petit-Goâve, Haiti</v>
      </c>
      <c r="F2041" s="31">
        <f t="shared" si="439"/>
        <v>0</v>
      </c>
      <c r="G2041" s="31">
        <f t="shared" si="440"/>
        <v>0</v>
      </c>
      <c r="H2041" s="31">
        <f t="shared" si="441"/>
        <v>0</v>
      </c>
      <c r="I2041" s="31">
        <f t="shared" si="442"/>
        <v>0</v>
      </c>
      <c r="J2041" s="31">
        <f t="shared" si="443"/>
        <v>0</v>
      </c>
      <c r="K2041" s="31">
        <f t="shared" si="444"/>
        <v>0</v>
      </c>
      <c r="L2041" s="31">
        <f t="shared" si="445"/>
        <v>0</v>
      </c>
      <c r="M2041" s="31">
        <f t="shared" si="446"/>
        <v>0</v>
      </c>
      <c r="N2041" s="31">
        <f t="shared" si="447"/>
        <v>0</v>
      </c>
      <c r="O2041" s="26" t="s">
        <v>11174</v>
      </c>
      <c r="P2041" s="26" t="s">
        <v>108</v>
      </c>
      <c r="Q2041" s="27">
        <v>42663</v>
      </c>
      <c r="R2041" s="24"/>
      <c r="S2041" s="24"/>
      <c r="T2041" s="26" t="s">
        <v>142</v>
      </c>
      <c r="U2041" s="24"/>
      <c r="V2041" s="26" t="s">
        <v>15731</v>
      </c>
      <c r="W2041" s="26" t="s">
        <v>1065</v>
      </c>
      <c r="X2041" s="26" t="s">
        <v>11159</v>
      </c>
      <c r="Y2041" s="26" t="s">
        <v>11160</v>
      </c>
      <c r="Z2041" s="26" t="s">
        <v>11161</v>
      </c>
      <c r="AA2041" s="24"/>
      <c r="AB2041" s="26" t="s">
        <v>723</v>
      </c>
      <c r="AC2041" s="28">
        <v>1500</v>
      </c>
      <c r="AD2041" s="26" t="s">
        <v>11162</v>
      </c>
      <c r="AE2041" s="24"/>
      <c r="AF2041" s="26" t="s">
        <v>120</v>
      </c>
      <c r="AG2041" s="26" t="s">
        <v>224</v>
      </c>
      <c r="AH2041" s="24"/>
      <c r="AI2041" s="28">
        <v>1500</v>
      </c>
      <c r="AJ2041" s="24"/>
      <c r="AK2041" s="24"/>
      <c r="AL2041" s="24"/>
      <c r="AM2041" s="24"/>
      <c r="AN2041" s="24"/>
      <c r="AO2041" s="24"/>
      <c r="AP2041" s="24"/>
      <c r="AQ2041" s="24"/>
      <c r="AR2041" s="24"/>
      <c r="AS2041" s="24"/>
      <c r="AT2041" s="24"/>
      <c r="AU2041" s="24"/>
      <c r="AV2041" s="24"/>
      <c r="AW2041" s="28">
        <v>0</v>
      </c>
      <c r="AX2041" s="26">
        <v>0</v>
      </c>
      <c r="AY2041" s="28">
        <v>0</v>
      </c>
      <c r="AZ2041" s="28">
        <v>0</v>
      </c>
      <c r="BA2041" s="26">
        <v>0</v>
      </c>
      <c r="BB2041" s="24"/>
      <c r="BC2041" s="26" t="s">
        <v>11167</v>
      </c>
      <c r="BD2041" s="24"/>
      <c r="BE2041" s="24"/>
      <c r="BF2041" s="24"/>
      <c r="BG2041" s="24"/>
      <c r="BH2041" s="24"/>
      <c r="BI2041" s="24"/>
      <c r="BJ2041" s="24"/>
      <c r="BK2041" s="24"/>
      <c r="BL2041" s="24"/>
      <c r="BM2041" s="24"/>
      <c r="BN2041" s="24"/>
      <c r="BO2041" s="24"/>
      <c r="BP2041" s="24"/>
      <c r="BQ2041" s="24"/>
      <c r="BR2041" s="26">
        <v>0</v>
      </c>
      <c r="BS2041" s="26">
        <v>0</v>
      </c>
      <c r="BT2041" s="26">
        <v>0</v>
      </c>
      <c r="BU2041" s="26">
        <v>0</v>
      </c>
      <c r="BV2041" s="26">
        <v>0</v>
      </c>
      <c r="BW2041" s="26">
        <v>0</v>
      </c>
      <c r="BX2041" s="26">
        <v>0</v>
      </c>
      <c r="BY2041" s="26">
        <v>0</v>
      </c>
      <c r="BZ2041" s="24"/>
      <c r="CA2041" s="24"/>
      <c r="CB2041" s="24"/>
      <c r="CC2041" s="24"/>
      <c r="CD2041" s="24"/>
      <c r="CE2041" s="24"/>
      <c r="CF2041" s="24"/>
      <c r="CG2041" s="24"/>
      <c r="CH2041" s="24"/>
      <c r="CI2041" s="24"/>
      <c r="CJ2041" s="24"/>
      <c r="CK2041" s="24"/>
      <c r="CL2041" s="24"/>
      <c r="CM2041" s="24"/>
      <c r="CN2041" s="24"/>
      <c r="CO2041" s="24"/>
      <c r="CP2041" s="24"/>
      <c r="CQ2041" s="24"/>
      <c r="CR2041" s="24"/>
      <c r="CS2041" s="24"/>
      <c r="CT2041" s="24"/>
      <c r="CU2041" s="24"/>
      <c r="CV2041" s="24"/>
      <c r="CW2041" s="24"/>
      <c r="CX2041" s="24"/>
      <c r="CY2041" s="24"/>
      <c r="CZ2041" s="24"/>
      <c r="DA2041" s="24"/>
      <c r="DB2041" s="24"/>
      <c r="DC2041" s="24"/>
      <c r="DD2041" s="24"/>
      <c r="DE2041" s="24"/>
      <c r="DF2041" s="26" t="s">
        <v>139</v>
      </c>
      <c r="DG2041" s="26" t="s">
        <v>139</v>
      </c>
      <c r="DH2041" s="26" t="s">
        <v>139</v>
      </c>
      <c r="DI2041" s="26" t="s">
        <v>139</v>
      </c>
      <c r="DJ2041" s="26" t="s">
        <v>139</v>
      </c>
      <c r="DK2041" s="26" t="s">
        <v>139</v>
      </c>
      <c r="DL2041" s="26" t="s">
        <v>139</v>
      </c>
      <c r="DM2041" s="26" t="s">
        <v>139</v>
      </c>
      <c r="DN2041" s="26" t="s">
        <v>139</v>
      </c>
      <c r="DO2041" s="26" t="s">
        <v>139</v>
      </c>
    </row>
    <row r="2042" spans="1:119" ht="20.100000000000001" customHeight="1" x14ac:dyDescent="0.25">
      <c r="A2042" s="29" t="str">
        <f t="shared" si="434"/>
        <v>Organisation Haitienne pour le Développement Durable (Haitian Organization for Sustainable Development)7</v>
      </c>
      <c r="B2042" s="29" t="str">
        <f t="shared" si="435"/>
        <v>Organisation Haitienne pour le Développement Durable (Haitian Organization for Sustainable Development)</v>
      </c>
      <c r="C2042" s="29">
        <f t="shared" si="436"/>
        <v>7</v>
      </c>
      <c r="D2042" s="30" t="str">
        <f t="shared" si="437"/>
        <v>Americas</v>
      </c>
      <c r="E2042" s="30" t="str">
        <f t="shared" si="438"/>
        <v>Petit-Goâve, Haiti</v>
      </c>
      <c r="F2042" s="31">
        <f t="shared" si="439"/>
        <v>5</v>
      </c>
      <c r="G2042" s="31">
        <f t="shared" si="440"/>
        <v>4</v>
      </c>
      <c r="H2042" s="31">
        <f t="shared" si="441"/>
        <v>5</v>
      </c>
      <c r="I2042" s="31">
        <f t="shared" si="442"/>
        <v>4</v>
      </c>
      <c r="J2042" s="31">
        <f t="shared" si="443"/>
        <v>4</v>
      </c>
      <c r="K2042" s="31">
        <f t="shared" si="444"/>
        <v>5</v>
      </c>
      <c r="L2042" s="31">
        <f t="shared" si="445"/>
        <v>4</v>
      </c>
      <c r="M2042" s="31">
        <f t="shared" si="446"/>
        <v>2</v>
      </c>
      <c r="N2042" s="31">
        <f t="shared" si="447"/>
        <v>4.0999999999999996</v>
      </c>
      <c r="O2042" s="26" t="s">
        <v>11175</v>
      </c>
      <c r="P2042" s="26" t="s">
        <v>108</v>
      </c>
      <c r="Q2042" s="27">
        <v>42640</v>
      </c>
      <c r="R2042" s="26" t="s">
        <v>166</v>
      </c>
      <c r="S2042" s="26" t="s">
        <v>141</v>
      </c>
      <c r="T2042" s="26" t="s">
        <v>142</v>
      </c>
      <c r="U2042" s="26" t="s">
        <v>112</v>
      </c>
      <c r="V2042" s="26" t="s">
        <v>15731</v>
      </c>
      <c r="W2042" s="26" t="s">
        <v>1065</v>
      </c>
      <c r="X2042" s="26" t="s">
        <v>11159</v>
      </c>
      <c r="Y2042" s="26" t="s">
        <v>11160</v>
      </c>
      <c r="Z2042" s="26" t="s">
        <v>11161</v>
      </c>
      <c r="AA2042" s="24"/>
      <c r="AB2042" s="26" t="s">
        <v>117</v>
      </c>
      <c r="AC2042" s="28">
        <v>11000</v>
      </c>
      <c r="AD2042" s="26" t="s">
        <v>11162</v>
      </c>
      <c r="AE2042" s="24"/>
      <c r="AF2042" s="26" t="s">
        <v>120</v>
      </c>
      <c r="AG2042" s="26" t="s">
        <v>224</v>
      </c>
      <c r="AH2042" s="26" t="s">
        <v>235</v>
      </c>
      <c r="AI2042" s="28">
        <v>11000</v>
      </c>
      <c r="AJ2042" s="26" t="s">
        <v>11176</v>
      </c>
      <c r="AK2042" s="26" t="s">
        <v>11163</v>
      </c>
      <c r="AL2042" s="26" t="s">
        <v>11164</v>
      </c>
      <c r="AM2042" s="24"/>
      <c r="AN2042" s="24"/>
      <c r="AO2042" s="24"/>
      <c r="AP2042" s="24"/>
      <c r="AQ2042" s="26" t="s">
        <v>11177</v>
      </c>
      <c r="AR2042" s="24"/>
      <c r="AS2042" s="24"/>
      <c r="AT2042" s="24"/>
      <c r="AU2042" s="24"/>
      <c r="AV2042" s="24"/>
      <c r="AW2042" s="28">
        <v>136166</v>
      </c>
      <c r="AX2042" s="26">
        <v>290</v>
      </c>
      <c r="AY2042" s="28">
        <v>100</v>
      </c>
      <c r="AZ2042" s="28">
        <v>98</v>
      </c>
      <c r="BA2042" s="26">
        <v>0</v>
      </c>
      <c r="BB2042" s="26" t="s">
        <v>148</v>
      </c>
      <c r="BC2042" s="26" t="s">
        <v>11167</v>
      </c>
      <c r="BD2042" s="26" t="s">
        <v>125</v>
      </c>
      <c r="BE2042" s="24"/>
      <c r="BF2042" s="26" t="s">
        <v>11178</v>
      </c>
      <c r="BG2042" s="26" t="s">
        <v>1065</v>
      </c>
      <c r="BH2042" s="26" t="s">
        <v>11171</v>
      </c>
      <c r="BI2042" s="26" t="s">
        <v>1065</v>
      </c>
      <c r="BJ2042" s="26" t="s">
        <v>11179</v>
      </c>
      <c r="BK2042" s="26" t="s">
        <v>1065</v>
      </c>
      <c r="BL2042" s="26" t="s">
        <v>11180</v>
      </c>
      <c r="BM2042" s="26" t="s">
        <v>1065</v>
      </c>
      <c r="BN2042" s="26" t="s">
        <v>11168</v>
      </c>
      <c r="BO2042" s="26" t="s">
        <v>261</v>
      </c>
      <c r="BP2042" s="24"/>
      <c r="BQ2042" s="24"/>
      <c r="BR2042" s="26">
        <v>5</v>
      </c>
      <c r="BS2042" s="26">
        <v>4</v>
      </c>
      <c r="BT2042" s="26">
        <v>5</v>
      </c>
      <c r="BU2042" s="26">
        <v>4</v>
      </c>
      <c r="BV2042" s="26">
        <v>4</v>
      </c>
      <c r="BW2042" s="26">
        <v>5</v>
      </c>
      <c r="BX2042" s="26">
        <v>4</v>
      </c>
      <c r="BY2042" s="26">
        <v>2</v>
      </c>
      <c r="BZ2042" s="24"/>
      <c r="CA2042" s="24"/>
      <c r="CB2042" s="24"/>
      <c r="CC2042" s="24"/>
      <c r="CD2042" s="24"/>
      <c r="CE2042" s="24"/>
      <c r="CF2042" s="24"/>
      <c r="CG2042" s="24"/>
      <c r="CH2042" s="24"/>
      <c r="CI2042" s="24"/>
      <c r="CJ2042" s="24"/>
      <c r="CK2042" s="24"/>
      <c r="CL2042" s="24"/>
      <c r="CM2042" s="24"/>
      <c r="CN2042" s="24"/>
      <c r="CO2042" s="24"/>
      <c r="CP2042" s="24"/>
      <c r="CQ2042" s="24"/>
      <c r="CR2042" s="24"/>
      <c r="CS2042" s="24"/>
      <c r="CT2042" s="24"/>
      <c r="CU2042" s="24"/>
      <c r="CV2042" s="24"/>
      <c r="CW2042" s="24"/>
      <c r="CX2042" s="24"/>
      <c r="CY2042" s="24"/>
      <c r="CZ2042" s="24"/>
      <c r="DA2042" s="24"/>
      <c r="DB2042" s="24"/>
      <c r="DC2042" s="24"/>
      <c r="DD2042" s="24"/>
      <c r="DE2042" s="24"/>
      <c r="DF2042" s="26" t="s">
        <v>120</v>
      </c>
      <c r="DG2042" s="26" t="s">
        <v>120</v>
      </c>
      <c r="DH2042" s="26" t="s">
        <v>120</v>
      </c>
      <c r="DI2042" s="26" t="s">
        <v>120</v>
      </c>
      <c r="DJ2042" s="26" t="s">
        <v>120</v>
      </c>
      <c r="DK2042" s="26" t="s">
        <v>139</v>
      </c>
      <c r="DL2042" s="26" t="s">
        <v>139</v>
      </c>
      <c r="DM2042" s="26" t="s">
        <v>139</v>
      </c>
      <c r="DN2042" s="26" t="s">
        <v>139</v>
      </c>
      <c r="DO2042" s="26" t="s">
        <v>139</v>
      </c>
    </row>
    <row r="2043" spans="1:119" ht="20.100000000000001" customHeight="1" x14ac:dyDescent="0.25">
      <c r="A2043" s="29" t="str">
        <f t="shared" si="434"/>
        <v>Organisation Haitienne pour le Développement Durable (Haitian Organization for Sustainable Development)6</v>
      </c>
      <c r="B2043" s="29" t="str">
        <f t="shared" si="435"/>
        <v>Organisation Haitienne pour le Développement Durable (Haitian Organization for Sustainable Development)</v>
      </c>
      <c r="C2043" s="29">
        <f t="shared" si="436"/>
        <v>6</v>
      </c>
      <c r="D2043" s="30" t="str">
        <f t="shared" si="437"/>
        <v>Americas</v>
      </c>
      <c r="E2043" s="30" t="str">
        <f t="shared" si="438"/>
        <v>Petit-Goâve, Haiti</v>
      </c>
      <c r="F2043" s="31">
        <f t="shared" si="439"/>
        <v>5</v>
      </c>
      <c r="G2043" s="31">
        <f t="shared" si="440"/>
        <v>4</v>
      </c>
      <c r="H2043" s="31">
        <f t="shared" si="441"/>
        <v>5</v>
      </c>
      <c r="I2043" s="31">
        <f t="shared" si="442"/>
        <v>4</v>
      </c>
      <c r="J2043" s="31">
        <f t="shared" si="443"/>
        <v>4</v>
      </c>
      <c r="K2043" s="31">
        <f t="shared" si="444"/>
        <v>5</v>
      </c>
      <c r="L2043" s="31">
        <f t="shared" si="445"/>
        <v>4</v>
      </c>
      <c r="M2043" s="31">
        <f t="shared" si="446"/>
        <v>3</v>
      </c>
      <c r="N2043" s="31">
        <f t="shared" si="447"/>
        <v>4.3</v>
      </c>
      <c r="O2043" s="26" t="s">
        <v>11181</v>
      </c>
      <c r="P2043" s="26" t="s">
        <v>108</v>
      </c>
      <c r="Q2043" s="27">
        <v>42305</v>
      </c>
      <c r="R2043" s="26" t="s">
        <v>166</v>
      </c>
      <c r="S2043" s="26" t="s">
        <v>156</v>
      </c>
      <c r="T2043" s="26" t="s">
        <v>157</v>
      </c>
      <c r="U2043" s="26" t="s">
        <v>112</v>
      </c>
      <c r="V2043" s="26" t="s">
        <v>15731</v>
      </c>
      <c r="W2043" s="26" t="s">
        <v>1065</v>
      </c>
      <c r="X2043" s="26" t="s">
        <v>11159</v>
      </c>
      <c r="Y2043" s="26" t="s">
        <v>11160</v>
      </c>
      <c r="Z2043" s="26" t="s">
        <v>11161</v>
      </c>
      <c r="AA2043" s="24"/>
      <c r="AB2043" s="26" t="s">
        <v>117</v>
      </c>
      <c r="AC2043" s="28">
        <v>10000</v>
      </c>
      <c r="AD2043" s="26" t="s">
        <v>11162</v>
      </c>
      <c r="AE2043" s="24"/>
      <c r="AF2043" s="26" t="s">
        <v>120</v>
      </c>
      <c r="AG2043" s="26" t="s">
        <v>224</v>
      </c>
      <c r="AH2043" s="26" t="s">
        <v>250</v>
      </c>
      <c r="AI2043" s="28">
        <v>10000</v>
      </c>
      <c r="AJ2043" s="26" t="s">
        <v>11182</v>
      </c>
      <c r="AK2043" s="26" t="s">
        <v>11183</v>
      </c>
      <c r="AL2043" s="26" t="s">
        <v>11184</v>
      </c>
      <c r="AM2043" s="24"/>
      <c r="AN2043" s="24"/>
      <c r="AO2043" s="24"/>
      <c r="AP2043" s="24"/>
      <c r="AQ2043" s="26" t="s">
        <v>11185</v>
      </c>
      <c r="AR2043" s="24"/>
      <c r="AS2043" s="24"/>
      <c r="AT2043" s="24"/>
      <c r="AU2043" s="24"/>
      <c r="AV2043" s="24"/>
      <c r="AW2043" s="28">
        <v>83565</v>
      </c>
      <c r="AX2043" s="26">
        <v>288</v>
      </c>
      <c r="AY2043" s="28">
        <v>100</v>
      </c>
      <c r="AZ2043" s="28">
        <v>96</v>
      </c>
      <c r="BA2043" s="26">
        <v>0</v>
      </c>
      <c r="BB2043" s="26" t="s">
        <v>148</v>
      </c>
      <c r="BC2043" s="26" t="s">
        <v>11167</v>
      </c>
      <c r="BD2043" s="26" t="s">
        <v>125</v>
      </c>
      <c r="BE2043" s="24"/>
      <c r="BF2043" s="26" t="s">
        <v>11178</v>
      </c>
      <c r="BG2043" s="26" t="s">
        <v>1065</v>
      </c>
      <c r="BH2043" s="26" t="s">
        <v>581</v>
      </c>
      <c r="BI2043" s="26" t="s">
        <v>261</v>
      </c>
      <c r="BJ2043" s="26" t="s">
        <v>11168</v>
      </c>
      <c r="BK2043" s="26" t="s">
        <v>261</v>
      </c>
      <c r="BL2043" s="26" t="s">
        <v>11180</v>
      </c>
      <c r="BM2043" s="26" t="s">
        <v>1065</v>
      </c>
      <c r="BN2043" s="26" t="s">
        <v>11186</v>
      </c>
      <c r="BO2043" s="26" t="s">
        <v>1065</v>
      </c>
      <c r="BP2043" s="24"/>
      <c r="BQ2043" s="24"/>
      <c r="BR2043" s="26">
        <v>5</v>
      </c>
      <c r="BS2043" s="26">
        <v>4</v>
      </c>
      <c r="BT2043" s="26">
        <v>5</v>
      </c>
      <c r="BU2043" s="26">
        <v>4</v>
      </c>
      <c r="BV2043" s="26">
        <v>4</v>
      </c>
      <c r="BW2043" s="26">
        <v>5</v>
      </c>
      <c r="BX2043" s="26">
        <v>4</v>
      </c>
      <c r="BY2043" s="26">
        <v>3</v>
      </c>
      <c r="BZ2043" s="24"/>
      <c r="CA2043" s="24"/>
      <c r="CB2043" s="24"/>
      <c r="CC2043" s="24"/>
      <c r="CD2043" s="24"/>
      <c r="CE2043" s="24"/>
      <c r="CF2043" s="24"/>
      <c r="CG2043" s="24"/>
      <c r="CH2043" s="24"/>
      <c r="CI2043" s="24"/>
      <c r="CJ2043" s="24"/>
      <c r="CK2043" s="24"/>
      <c r="CL2043" s="24"/>
      <c r="CM2043" s="24"/>
      <c r="CN2043" s="24"/>
      <c r="CO2043" s="24"/>
      <c r="CP2043" s="24"/>
      <c r="CQ2043" s="24"/>
      <c r="CR2043" s="24"/>
      <c r="CS2043" s="24"/>
      <c r="CT2043" s="24"/>
      <c r="CU2043" s="24"/>
      <c r="CV2043" s="24"/>
      <c r="CW2043" s="24"/>
      <c r="CX2043" s="24"/>
      <c r="CY2043" s="24"/>
      <c r="CZ2043" s="24"/>
      <c r="DA2043" s="24"/>
      <c r="DB2043" s="24"/>
      <c r="DC2043" s="24"/>
      <c r="DD2043" s="24"/>
      <c r="DE2043" s="24"/>
      <c r="DF2043" s="26" t="s">
        <v>120</v>
      </c>
      <c r="DG2043" s="26" t="s">
        <v>120</v>
      </c>
      <c r="DH2043" s="26" t="s">
        <v>120</v>
      </c>
      <c r="DI2043" s="26" t="s">
        <v>120</v>
      </c>
      <c r="DJ2043" s="26" t="s">
        <v>120</v>
      </c>
      <c r="DK2043" s="26" t="s">
        <v>139</v>
      </c>
      <c r="DL2043" s="26" t="s">
        <v>139</v>
      </c>
      <c r="DM2043" s="26" t="s">
        <v>139</v>
      </c>
      <c r="DN2043" s="26" t="s">
        <v>139</v>
      </c>
      <c r="DO2043" s="26" t="s">
        <v>139</v>
      </c>
    </row>
    <row r="2044" spans="1:119" ht="20.100000000000001" customHeight="1" x14ac:dyDescent="0.25">
      <c r="A2044" s="29" t="str">
        <f t="shared" si="434"/>
        <v>Organisation Haitienne pour le Développement Durable (Haitian Organization for Sustainable Development)5</v>
      </c>
      <c r="B2044" s="29" t="str">
        <f t="shared" si="435"/>
        <v>Organisation Haitienne pour le Développement Durable (Haitian Organization for Sustainable Development)</v>
      </c>
      <c r="C2044" s="29">
        <f t="shared" si="436"/>
        <v>5</v>
      </c>
      <c r="D2044" s="30" t="str">
        <f t="shared" si="437"/>
        <v>Americas</v>
      </c>
      <c r="E2044" s="30" t="str">
        <f t="shared" si="438"/>
        <v>Petit-Goâve, Haiti</v>
      </c>
      <c r="F2044" s="31">
        <f t="shared" si="439"/>
        <v>5</v>
      </c>
      <c r="G2044" s="31">
        <f t="shared" si="440"/>
        <v>4</v>
      </c>
      <c r="H2044" s="31">
        <f t="shared" si="441"/>
        <v>5</v>
      </c>
      <c r="I2044" s="31">
        <f t="shared" si="442"/>
        <v>3</v>
      </c>
      <c r="J2044" s="31">
        <f t="shared" si="443"/>
        <v>4</v>
      </c>
      <c r="K2044" s="31">
        <f t="shared" si="444"/>
        <v>5</v>
      </c>
      <c r="L2044" s="31">
        <f t="shared" si="445"/>
        <v>4</v>
      </c>
      <c r="M2044" s="31">
        <f t="shared" si="446"/>
        <v>4</v>
      </c>
      <c r="N2044" s="31">
        <f t="shared" si="447"/>
        <v>4.3</v>
      </c>
      <c r="O2044" s="26" t="s">
        <v>11187</v>
      </c>
      <c r="P2044" s="26" t="s">
        <v>108</v>
      </c>
      <c r="Q2044" s="27">
        <v>41946</v>
      </c>
      <c r="R2044" s="26" t="s">
        <v>166</v>
      </c>
      <c r="S2044" s="26" t="s">
        <v>609</v>
      </c>
      <c r="T2044" s="26" t="s">
        <v>278</v>
      </c>
      <c r="U2044" s="26" t="s">
        <v>112</v>
      </c>
      <c r="V2044" s="26" t="s">
        <v>15731</v>
      </c>
      <c r="W2044" s="26" t="s">
        <v>1065</v>
      </c>
      <c r="X2044" s="26" t="s">
        <v>11159</v>
      </c>
      <c r="Y2044" s="26" t="s">
        <v>11160</v>
      </c>
      <c r="Z2044" s="26" t="s">
        <v>11161</v>
      </c>
      <c r="AA2044" s="24"/>
      <c r="AB2044" s="26" t="s">
        <v>117</v>
      </c>
      <c r="AC2044" s="28">
        <v>10000</v>
      </c>
      <c r="AD2044" s="26" t="s">
        <v>11162</v>
      </c>
      <c r="AE2044" s="24"/>
      <c r="AF2044" s="26" t="s">
        <v>120</v>
      </c>
      <c r="AG2044" s="26" t="s">
        <v>224</v>
      </c>
      <c r="AH2044" s="26" t="s">
        <v>176</v>
      </c>
      <c r="AI2044" s="28">
        <v>10000</v>
      </c>
      <c r="AJ2044" s="26" t="s">
        <v>11188</v>
      </c>
      <c r="AK2044" s="26" t="s">
        <v>11189</v>
      </c>
      <c r="AL2044" s="26" t="s">
        <v>11164</v>
      </c>
      <c r="AM2044" s="24"/>
      <c r="AN2044" s="24"/>
      <c r="AO2044" s="24"/>
      <c r="AP2044" s="24"/>
      <c r="AQ2044" s="26" t="s">
        <v>11190</v>
      </c>
      <c r="AR2044" s="24"/>
      <c r="AS2044" s="24"/>
      <c r="AT2044" s="24"/>
      <c r="AU2044" s="24"/>
      <c r="AV2044" s="24"/>
      <c r="AW2044" s="28">
        <v>66898</v>
      </c>
      <c r="AX2044" s="26">
        <v>266</v>
      </c>
      <c r="AY2044" s="28">
        <v>100</v>
      </c>
      <c r="AZ2044" s="28">
        <v>94</v>
      </c>
      <c r="BA2044" s="26">
        <v>0</v>
      </c>
      <c r="BB2044" s="26" t="s">
        <v>148</v>
      </c>
      <c r="BC2044" s="26" t="s">
        <v>11167</v>
      </c>
      <c r="BD2044" s="26" t="s">
        <v>125</v>
      </c>
      <c r="BE2044" s="24"/>
      <c r="BF2044" s="24"/>
      <c r="BG2044" s="24"/>
      <c r="BH2044" s="26" t="s">
        <v>11171</v>
      </c>
      <c r="BI2044" s="26" t="s">
        <v>1065</v>
      </c>
      <c r="BJ2044" s="24"/>
      <c r="BK2044" s="24"/>
      <c r="BL2044" s="26" t="s">
        <v>11168</v>
      </c>
      <c r="BM2044" s="26" t="s">
        <v>191</v>
      </c>
      <c r="BN2044" s="24"/>
      <c r="BO2044" s="24"/>
      <c r="BP2044" s="24"/>
      <c r="BQ2044" s="24"/>
      <c r="BR2044" s="26">
        <v>5</v>
      </c>
      <c r="BS2044" s="26">
        <v>4</v>
      </c>
      <c r="BT2044" s="26">
        <v>5</v>
      </c>
      <c r="BU2044" s="26">
        <v>3</v>
      </c>
      <c r="BV2044" s="26">
        <v>4</v>
      </c>
      <c r="BW2044" s="26">
        <v>5</v>
      </c>
      <c r="BX2044" s="26">
        <v>4</v>
      </c>
      <c r="BY2044" s="26">
        <v>4</v>
      </c>
      <c r="BZ2044" s="24"/>
      <c r="CA2044" s="24"/>
      <c r="CB2044" s="24"/>
      <c r="CC2044" s="24"/>
      <c r="CD2044" s="24"/>
      <c r="CE2044" s="24"/>
      <c r="CF2044" s="24"/>
      <c r="CG2044" s="24"/>
      <c r="CH2044" s="24"/>
      <c r="CI2044" s="24"/>
      <c r="CJ2044" s="24"/>
      <c r="CK2044" s="24"/>
      <c r="CL2044" s="24"/>
      <c r="CM2044" s="24"/>
      <c r="CN2044" s="24"/>
      <c r="CO2044" s="24"/>
      <c r="CP2044" s="24"/>
      <c r="CQ2044" s="24"/>
      <c r="CR2044" s="24"/>
      <c r="CS2044" s="24"/>
      <c r="CT2044" s="24"/>
      <c r="CU2044" s="24"/>
      <c r="CV2044" s="24"/>
      <c r="CW2044" s="24"/>
      <c r="CX2044" s="24"/>
      <c r="CY2044" s="24"/>
      <c r="CZ2044" s="24"/>
      <c r="DA2044" s="24"/>
      <c r="DB2044" s="24"/>
      <c r="DC2044" s="24"/>
      <c r="DD2044" s="24"/>
      <c r="DE2044" s="24"/>
      <c r="DF2044" s="26" t="s">
        <v>120</v>
      </c>
      <c r="DG2044" s="26" t="s">
        <v>120</v>
      </c>
      <c r="DH2044" s="26" t="s">
        <v>139</v>
      </c>
      <c r="DI2044" s="26" t="s">
        <v>120</v>
      </c>
      <c r="DJ2044" s="26" t="s">
        <v>120</v>
      </c>
      <c r="DK2044" s="26" t="s">
        <v>139</v>
      </c>
      <c r="DL2044" s="26" t="s">
        <v>139</v>
      </c>
      <c r="DM2044" s="26" t="s">
        <v>139</v>
      </c>
      <c r="DN2044" s="26" t="s">
        <v>139</v>
      </c>
      <c r="DO2044" s="26" t="s">
        <v>139</v>
      </c>
    </row>
    <row r="2045" spans="1:119" ht="20.100000000000001" customHeight="1" x14ac:dyDescent="0.25">
      <c r="A2045" s="29" t="str">
        <f t="shared" si="434"/>
        <v>Organisation Haitienne pour le Développement Durable (Haitian Organization for Sustainable Development)4</v>
      </c>
      <c r="B2045" s="29" t="str">
        <f t="shared" si="435"/>
        <v>Organisation Haitienne pour le Développement Durable (Haitian Organization for Sustainable Development)</v>
      </c>
      <c r="C2045" s="29">
        <f t="shared" si="436"/>
        <v>4</v>
      </c>
      <c r="D2045" s="30" t="str">
        <f t="shared" si="437"/>
        <v>Americas</v>
      </c>
      <c r="E2045" s="30" t="str">
        <f t="shared" si="438"/>
        <v>Petit-Goâve, Haiti</v>
      </c>
      <c r="F2045" s="31">
        <f t="shared" si="439"/>
        <v>3</v>
      </c>
      <c r="G2045" s="31">
        <f t="shared" si="440"/>
        <v>3</v>
      </c>
      <c r="H2045" s="31">
        <f t="shared" si="441"/>
        <v>4</v>
      </c>
      <c r="I2045" s="31">
        <f t="shared" si="442"/>
        <v>4</v>
      </c>
      <c r="J2045" s="31">
        <f t="shared" si="443"/>
        <v>3</v>
      </c>
      <c r="K2045" s="31">
        <f t="shared" si="444"/>
        <v>4</v>
      </c>
      <c r="L2045" s="31">
        <f t="shared" si="445"/>
        <v>4</v>
      </c>
      <c r="M2045" s="31">
        <f t="shared" si="446"/>
        <v>3</v>
      </c>
      <c r="N2045" s="31">
        <f t="shared" si="447"/>
        <v>3.5</v>
      </c>
      <c r="O2045" s="26" t="s">
        <v>11191</v>
      </c>
      <c r="P2045" s="26" t="s">
        <v>108</v>
      </c>
      <c r="Q2045" s="27">
        <v>41568</v>
      </c>
      <c r="R2045" s="26" t="s">
        <v>109</v>
      </c>
      <c r="S2045" s="26" t="s">
        <v>622</v>
      </c>
      <c r="T2045" s="26" t="s">
        <v>194</v>
      </c>
      <c r="U2045" s="26" t="s">
        <v>112</v>
      </c>
      <c r="V2045" s="26" t="s">
        <v>15731</v>
      </c>
      <c r="W2045" s="26" t="s">
        <v>1065</v>
      </c>
      <c r="X2045" s="26" t="s">
        <v>11159</v>
      </c>
      <c r="Y2045" s="26" t="s">
        <v>11160</v>
      </c>
      <c r="Z2045" s="26" t="s">
        <v>11161</v>
      </c>
      <c r="AA2045" s="24"/>
      <c r="AB2045" s="26" t="s">
        <v>117</v>
      </c>
      <c r="AC2045" s="28">
        <v>10000</v>
      </c>
      <c r="AD2045" s="26" t="s">
        <v>11162</v>
      </c>
      <c r="AE2045" s="24"/>
      <c r="AF2045" s="26" t="s">
        <v>120</v>
      </c>
      <c r="AG2045" s="26" t="s">
        <v>224</v>
      </c>
      <c r="AH2045" s="26" t="s">
        <v>185</v>
      </c>
      <c r="AI2045" s="28">
        <v>10000</v>
      </c>
      <c r="AJ2045" s="26" t="s">
        <v>11188</v>
      </c>
      <c r="AK2045" s="26" t="s">
        <v>11192</v>
      </c>
      <c r="AL2045" s="26" t="s">
        <v>11193</v>
      </c>
      <c r="AM2045" s="24"/>
      <c r="AN2045" s="24"/>
      <c r="AO2045" s="24"/>
      <c r="AP2045" s="24"/>
      <c r="AQ2045" s="24"/>
      <c r="AR2045" s="24"/>
      <c r="AS2045" s="24"/>
      <c r="AT2045" s="24"/>
      <c r="AU2045" s="24"/>
      <c r="AV2045" s="24"/>
      <c r="AW2045" s="28">
        <v>38422</v>
      </c>
      <c r="AX2045" s="26">
        <v>272</v>
      </c>
      <c r="AY2045" s="28">
        <v>95</v>
      </c>
      <c r="AZ2045" s="28">
        <v>91</v>
      </c>
      <c r="BA2045" s="26">
        <v>0</v>
      </c>
      <c r="BB2045" s="26" t="s">
        <v>148</v>
      </c>
      <c r="BC2045" s="26" t="s">
        <v>11167</v>
      </c>
      <c r="BD2045" s="26" t="s">
        <v>125</v>
      </c>
      <c r="BE2045" s="24"/>
      <c r="BF2045" s="24"/>
      <c r="BG2045" s="24"/>
      <c r="BH2045" s="26" t="s">
        <v>11194</v>
      </c>
      <c r="BI2045" s="26" t="s">
        <v>191</v>
      </c>
      <c r="BJ2045" s="24"/>
      <c r="BK2045" s="24"/>
      <c r="BL2045" s="24"/>
      <c r="BM2045" s="24"/>
      <c r="BN2045" s="26" t="s">
        <v>11171</v>
      </c>
      <c r="BO2045" s="26" t="s">
        <v>2588</v>
      </c>
      <c r="BP2045" s="24"/>
      <c r="BQ2045" s="24"/>
      <c r="BR2045" s="26">
        <v>3</v>
      </c>
      <c r="BS2045" s="26">
        <v>3</v>
      </c>
      <c r="BT2045" s="26">
        <v>4</v>
      </c>
      <c r="BU2045" s="26">
        <v>4</v>
      </c>
      <c r="BV2045" s="26">
        <v>3</v>
      </c>
      <c r="BW2045" s="26">
        <v>4</v>
      </c>
      <c r="BX2045" s="26">
        <v>4</v>
      </c>
      <c r="BY2045" s="26">
        <v>3</v>
      </c>
      <c r="BZ2045" s="24"/>
      <c r="CA2045" s="24"/>
      <c r="CB2045" s="24"/>
      <c r="CC2045" s="24"/>
      <c r="CD2045" s="24"/>
      <c r="CE2045" s="24"/>
      <c r="CF2045" s="24"/>
      <c r="CG2045" s="24"/>
      <c r="CH2045" s="24"/>
      <c r="CI2045" s="24"/>
      <c r="CJ2045" s="24"/>
      <c r="CK2045" s="24"/>
      <c r="CL2045" s="24"/>
      <c r="CM2045" s="24"/>
      <c r="CN2045" s="24"/>
      <c r="CO2045" s="24"/>
      <c r="CP2045" s="24"/>
      <c r="CQ2045" s="24"/>
      <c r="CR2045" s="24"/>
      <c r="CS2045" s="24"/>
      <c r="CT2045" s="24"/>
      <c r="CU2045" s="24"/>
      <c r="CV2045" s="24"/>
      <c r="CW2045" s="24"/>
      <c r="CX2045" s="24"/>
      <c r="CY2045" s="24"/>
      <c r="CZ2045" s="24"/>
      <c r="DA2045" s="24"/>
      <c r="DB2045" s="24"/>
      <c r="DC2045" s="24"/>
      <c r="DD2045" s="24"/>
      <c r="DE2045" s="24"/>
      <c r="DF2045" s="26" t="s">
        <v>120</v>
      </c>
      <c r="DG2045" s="26" t="s">
        <v>120</v>
      </c>
      <c r="DH2045" s="26" t="s">
        <v>139</v>
      </c>
      <c r="DI2045" s="26" t="s">
        <v>120</v>
      </c>
      <c r="DJ2045" s="26" t="s">
        <v>120</v>
      </c>
      <c r="DK2045" s="26" t="s">
        <v>139</v>
      </c>
      <c r="DL2045" s="26" t="s">
        <v>120</v>
      </c>
      <c r="DM2045" s="26" t="s">
        <v>139</v>
      </c>
      <c r="DN2045" s="26" t="s">
        <v>139</v>
      </c>
      <c r="DO2045" s="26" t="s">
        <v>139</v>
      </c>
    </row>
    <row r="2046" spans="1:119" ht="20.100000000000001" customHeight="1" x14ac:dyDescent="0.25">
      <c r="A2046" s="29" t="str">
        <f t="shared" si="434"/>
        <v>Organisation Haitienne pour le Développement Durable (Haitian Organization for Sustainable Development)3</v>
      </c>
      <c r="B2046" s="29" t="str">
        <f t="shared" si="435"/>
        <v>Organisation Haitienne pour le Développement Durable (Haitian Organization for Sustainable Development)</v>
      </c>
      <c r="C2046" s="29">
        <f t="shared" si="436"/>
        <v>3</v>
      </c>
      <c r="D2046" s="30" t="str">
        <f t="shared" si="437"/>
        <v>Americas</v>
      </c>
      <c r="E2046" s="30" t="str">
        <f t="shared" si="438"/>
        <v>Petit-Goâve, Haiti</v>
      </c>
      <c r="F2046" s="31">
        <f t="shared" si="439"/>
        <v>4</v>
      </c>
      <c r="G2046" s="31">
        <f t="shared" si="440"/>
        <v>3</v>
      </c>
      <c r="H2046" s="31">
        <f t="shared" si="441"/>
        <v>5</v>
      </c>
      <c r="I2046" s="31">
        <f t="shared" si="442"/>
        <v>5</v>
      </c>
      <c r="J2046" s="31">
        <f t="shared" si="443"/>
        <v>3</v>
      </c>
      <c r="K2046" s="31">
        <f t="shared" si="444"/>
        <v>5</v>
      </c>
      <c r="L2046" s="31">
        <f t="shared" si="445"/>
        <v>5</v>
      </c>
      <c r="M2046" s="31">
        <f t="shared" si="446"/>
        <v>3</v>
      </c>
      <c r="N2046" s="31">
        <f t="shared" si="447"/>
        <v>4.0999999999999996</v>
      </c>
      <c r="O2046" s="26" t="s">
        <v>11195</v>
      </c>
      <c r="P2046" s="26" t="s">
        <v>108</v>
      </c>
      <c r="Q2046" s="27">
        <v>41204</v>
      </c>
      <c r="R2046" s="26" t="s">
        <v>109</v>
      </c>
      <c r="S2046" s="26" t="s">
        <v>306</v>
      </c>
      <c r="T2046" s="26" t="s">
        <v>207</v>
      </c>
      <c r="U2046" s="26" t="s">
        <v>112</v>
      </c>
      <c r="V2046" s="26" t="s">
        <v>15731</v>
      </c>
      <c r="W2046" s="26" t="s">
        <v>1065</v>
      </c>
      <c r="X2046" s="26" t="s">
        <v>11159</v>
      </c>
      <c r="Y2046" s="26" t="s">
        <v>11160</v>
      </c>
      <c r="Z2046" s="26" t="s">
        <v>11161</v>
      </c>
      <c r="AA2046" s="24"/>
      <c r="AB2046" s="26" t="s">
        <v>117</v>
      </c>
      <c r="AC2046" s="28">
        <v>10000</v>
      </c>
      <c r="AD2046" s="26" t="s">
        <v>11162</v>
      </c>
      <c r="AE2046" s="24"/>
      <c r="AF2046" s="26" t="s">
        <v>120</v>
      </c>
      <c r="AG2046" s="26" t="s">
        <v>224</v>
      </c>
      <c r="AH2046" s="26" t="s">
        <v>121</v>
      </c>
      <c r="AI2046" s="28">
        <v>10000</v>
      </c>
      <c r="AJ2046" s="26" t="s">
        <v>11196</v>
      </c>
      <c r="AK2046" s="26" t="s">
        <v>11197</v>
      </c>
      <c r="AL2046" s="26" t="s">
        <v>11198</v>
      </c>
      <c r="AM2046" s="24"/>
      <c r="AN2046" s="24"/>
      <c r="AO2046" s="24"/>
      <c r="AP2046" s="24"/>
      <c r="AQ2046" s="24"/>
      <c r="AR2046" s="24"/>
      <c r="AS2046" s="24"/>
      <c r="AT2046" s="24"/>
      <c r="AU2046" s="24"/>
      <c r="AV2046" s="24"/>
      <c r="AW2046" s="28">
        <v>22000</v>
      </c>
      <c r="AX2046" s="26">
        <v>200</v>
      </c>
      <c r="AY2046" s="28">
        <v>90</v>
      </c>
      <c r="AZ2046" s="28">
        <v>83</v>
      </c>
      <c r="BA2046" s="26">
        <v>0</v>
      </c>
      <c r="BB2046" s="26" t="s">
        <v>148</v>
      </c>
      <c r="BC2046" s="26" t="s">
        <v>11167</v>
      </c>
      <c r="BD2046" s="26" t="s">
        <v>125</v>
      </c>
      <c r="BE2046" s="24"/>
      <c r="BF2046" s="26" t="s">
        <v>11199</v>
      </c>
      <c r="BG2046" s="26" t="s">
        <v>191</v>
      </c>
      <c r="BH2046" s="24"/>
      <c r="BI2046" s="24"/>
      <c r="BJ2046" s="24"/>
      <c r="BK2046" s="24"/>
      <c r="BL2046" s="24"/>
      <c r="BM2046" s="24"/>
      <c r="BN2046" s="24"/>
      <c r="BO2046" s="24"/>
      <c r="BP2046" s="24"/>
      <c r="BQ2046" s="24"/>
      <c r="BR2046" s="26">
        <v>4</v>
      </c>
      <c r="BS2046" s="26">
        <v>3</v>
      </c>
      <c r="BT2046" s="26">
        <v>5</v>
      </c>
      <c r="BU2046" s="26">
        <v>5</v>
      </c>
      <c r="BV2046" s="26">
        <v>3</v>
      </c>
      <c r="BW2046" s="26">
        <v>5</v>
      </c>
      <c r="BX2046" s="26">
        <v>5</v>
      </c>
      <c r="BY2046" s="26">
        <v>3</v>
      </c>
      <c r="BZ2046" s="24"/>
      <c r="CA2046" s="24"/>
      <c r="CB2046" s="24"/>
      <c r="CC2046" s="24"/>
      <c r="CD2046" s="24"/>
      <c r="CE2046" s="24"/>
      <c r="CF2046" s="24"/>
      <c r="CG2046" s="24"/>
      <c r="CH2046" s="24"/>
      <c r="CI2046" s="24"/>
      <c r="CJ2046" s="24"/>
      <c r="CK2046" s="24"/>
      <c r="CL2046" s="24"/>
      <c r="CM2046" s="24"/>
      <c r="CN2046" s="24"/>
      <c r="CO2046" s="24"/>
      <c r="CP2046" s="24"/>
      <c r="CQ2046" s="24"/>
      <c r="CR2046" s="24"/>
      <c r="CS2046" s="24"/>
      <c r="CT2046" s="24"/>
      <c r="CU2046" s="24"/>
      <c r="CV2046" s="24"/>
      <c r="CW2046" s="24"/>
      <c r="CX2046" s="24"/>
      <c r="CY2046" s="24"/>
      <c r="CZ2046" s="24"/>
      <c r="DA2046" s="24"/>
      <c r="DB2046" s="24"/>
      <c r="DC2046" s="24"/>
      <c r="DD2046" s="24"/>
      <c r="DE2046" s="24"/>
      <c r="DF2046" s="26" t="s">
        <v>120</v>
      </c>
      <c r="DG2046" s="26" t="s">
        <v>139</v>
      </c>
      <c r="DH2046" s="26" t="s">
        <v>139</v>
      </c>
      <c r="DI2046" s="26" t="s">
        <v>120</v>
      </c>
      <c r="DJ2046" s="26" t="s">
        <v>139</v>
      </c>
      <c r="DK2046" s="26" t="s">
        <v>139</v>
      </c>
      <c r="DL2046" s="26" t="s">
        <v>139</v>
      </c>
      <c r="DM2046" s="26" t="s">
        <v>139</v>
      </c>
      <c r="DN2046" s="26" t="s">
        <v>139</v>
      </c>
      <c r="DO2046" s="26" t="s">
        <v>139</v>
      </c>
    </row>
    <row r="2047" spans="1:119" ht="20.100000000000001" customHeight="1" x14ac:dyDescent="0.25">
      <c r="A2047" s="29" t="str">
        <f t="shared" si="434"/>
        <v/>
      </c>
      <c r="B2047" s="29" t="str">
        <f t="shared" si="435"/>
        <v>Organisation Haitienne pour le Développement Durable (Haitian Organization for Sustainable Development)</v>
      </c>
      <c r="C2047" s="29">
        <f t="shared" si="436"/>
        <v>0</v>
      </c>
      <c r="D2047" s="30" t="str">
        <f t="shared" si="437"/>
        <v>Americas</v>
      </c>
      <c r="E2047" s="30" t="str">
        <f t="shared" si="438"/>
        <v>Petit-Goâve, Haiti</v>
      </c>
      <c r="F2047" s="31">
        <f t="shared" si="439"/>
        <v>0</v>
      </c>
      <c r="G2047" s="31">
        <f t="shared" si="440"/>
        <v>0</v>
      </c>
      <c r="H2047" s="31">
        <f t="shared" si="441"/>
        <v>0</v>
      </c>
      <c r="I2047" s="31">
        <f t="shared" si="442"/>
        <v>0</v>
      </c>
      <c r="J2047" s="31">
        <f t="shared" si="443"/>
        <v>0</v>
      </c>
      <c r="K2047" s="31">
        <f t="shared" si="444"/>
        <v>0</v>
      </c>
      <c r="L2047" s="31">
        <f t="shared" si="445"/>
        <v>0</v>
      </c>
      <c r="M2047" s="31">
        <f t="shared" si="446"/>
        <v>0</v>
      </c>
      <c r="N2047" s="31">
        <f t="shared" si="447"/>
        <v>0</v>
      </c>
      <c r="O2047" s="26" t="s">
        <v>16320</v>
      </c>
      <c r="P2047" s="26" t="s">
        <v>108</v>
      </c>
      <c r="Q2047" s="27">
        <v>40877</v>
      </c>
      <c r="R2047" s="24"/>
      <c r="S2047" s="24"/>
      <c r="T2047" s="26" t="s">
        <v>175</v>
      </c>
      <c r="U2047" s="24"/>
      <c r="V2047" s="26" t="s">
        <v>15731</v>
      </c>
      <c r="W2047" s="26" t="s">
        <v>1065</v>
      </c>
      <c r="X2047" s="26" t="s">
        <v>11159</v>
      </c>
      <c r="Y2047" s="26" t="s">
        <v>11160</v>
      </c>
      <c r="Z2047" s="26" t="s">
        <v>11161</v>
      </c>
      <c r="AA2047" s="24"/>
      <c r="AB2047" s="26" t="s">
        <v>15733</v>
      </c>
      <c r="AC2047" s="28">
        <v>4000</v>
      </c>
      <c r="AD2047" s="26" t="s">
        <v>11162</v>
      </c>
      <c r="AE2047" s="24"/>
      <c r="AF2047" s="26" t="s">
        <v>120</v>
      </c>
      <c r="AG2047" s="26" t="s">
        <v>224</v>
      </c>
      <c r="AH2047" s="24"/>
      <c r="AI2047" s="28">
        <v>4000</v>
      </c>
      <c r="AJ2047" s="24"/>
      <c r="AK2047" s="24"/>
      <c r="AL2047" s="24"/>
      <c r="AM2047" s="24"/>
      <c r="AN2047" s="24"/>
      <c r="AO2047" s="24"/>
      <c r="AP2047" s="24"/>
      <c r="AQ2047" s="24"/>
      <c r="AR2047" s="24"/>
      <c r="AS2047" s="24"/>
      <c r="AT2047" s="24"/>
      <c r="AU2047" s="24"/>
      <c r="AV2047" s="24"/>
      <c r="AW2047" s="28">
        <v>0</v>
      </c>
      <c r="AX2047" s="26">
        <v>0</v>
      </c>
      <c r="AY2047" s="28">
        <v>0</v>
      </c>
      <c r="AZ2047" s="28">
        <v>0</v>
      </c>
      <c r="BA2047" s="26">
        <v>0</v>
      </c>
      <c r="BB2047" s="24"/>
      <c r="BC2047" s="26" t="s">
        <v>11167</v>
      </c>
      <c r="BD2047" s="24"/>
      <c r="BE2047" s="24"/>
      <c r="BF2047" s="24"/>
      <c r="BG2047" s="24"/>
      <c r="BH2047" s="24"/>
      <c r="BI2047" s="24"/>
      <c r="BJ2047" s="24"/>
      <c r="BK2047" s="24"/>
      <c r="BL2047" s="24"/>
      <c r="BM2047" s="24"/>
      <c r="BN2047" s="24"/>
      <c r="BO2047" s="24"/>
      <c r="BP2047" s="24"/>
      <c r="BQ2047" s="24"/>
      <c r="BR2047" s="26">
        <v>0</v>
      </c>
      <c r="BS2047" s="26">
        <v>0</v>
      </c>
      <c r="BT2047" s="26">
        <v>0</v>
      </c>
      <c r="BU2047" s="26">
        <v>0</v>
      </c>
      <c r="BV2047" s="26">
        <v>0</v>
      </c>
      <c r="BW2047" s="26">
        <v>0</v>
      </c>
      <c r="BX2047" s="26">
        <v>0</v>
      </c>
      <c r="BY2047" s="26">
        <v>0</v>
      </c>
      <c r="BZ2047" s="24"/>
      <c r="CA2047" s="24"/>
      <c r="CB2047" s="24"/>
      <c r="CC2047" s="24"/>
      <c r="CD2047" s="24"/>
      <c r="CE2047" s="24"/>
      <c r="CF2047" s="24"/>
      <c r="CG2047" s="24"/>
      <c r="CH2047" s="24"/>
      <c r="CI2047" s="24"/>
      <c r="CJ2047" s="24"/>
      <c r="CK2047" s="24"/>
      <c r="CL2047" s="24"/>
      <c r="CM2047" s="24"/>
      <c r="CN2047" s="24"/>
      <c r="CO2047" s="24"/>
      <c r="CP2047" s="24"/>
      <c r="CQ2047" s="24"/>
      <c r="CR2047" s="24"/>
      <c r="CS2047" s="24"/>
      <c r="CT2047" s="24"/>
      <c r="CU2047" s="24"/>
      <c r="CV2047" s="24"/>
      <c r="CW2047" s="24"/>
      <c r="CX2047" s="24"/>
      <c r="CY2047" s="24"/>
      <c r="CZ2047" s="24"/>
      <c r="DA2047" s="24"/>
      <c r="DB2047" s="24"/>
      <c r="DC2047" s="24"/>
      <c r="DD2047" s="24"/>
      <c r="DE2047" s="24"/>
      <c r="DF2047" s="26" t="s">
        <v>139</v>
      </c>
      <c r="DG2047" s="26" t="s">
        <v>139</v>
      </c>
      <c r="DH2047" s="26" t="s">
        <v>139</v>
      </c>
      <c r="DI2047" s="26" t="s">
        <v>139</v>
      </c>
      <c r="DJ2047" s="26" t="s">
        <v>139</v>
      </c>
      <c r="DK2047" s="26" t="s">
        <v>139</v>
      </c>
      <c r="DL2047" s="26" t="s">
        <v>139</v>
      </c>
      <c r="DM2047" s="26" t="s">
        <v>139</v>
      </c>
      <c r="DN2047" s="26" t="s">
        <v>139</v>
      </c>
      <c r="DO2047" s="26" t="s">
        <v>139</v>
      </c>
    </row>
    <row r="2048" spans="1:119" ht="20.100000000000001" customHeight="1" x14ac:dyDescent="0.25">
      <c r="A2048" s="29" t="str">
        <f t="shared" si="434"/>
        <v/>
      </c>
      <c r="B2048" s="29" t="str">
        <f t="shared" si="435"/>
        <v>Organisation Haitienne pour le Développement Durable (Haitian Organization for Sustainable Development)</v>
      </c>
      <c r="C2048" s="29">
        <f t="shared" si="436"/>
        <v>0</v>
      </c>
      <c r="D2048" s="30" t="str">
        <f t="shared" si="437"/>
        <v>Americas</v>
      </c>
      <c r="E2048" s="30" t="str">
        <f t="shared" si="438"/>
        <v>Petit-Goâve, Haiti</v>
      </c>
      <c r="F2048" s="31">
        <f t="shared" si="439"/>
        <v>0</v>
      </c>
      <c r="G2048" s="31">
        <f t="shared" si="440"/>
        <v>0</v>
      </c>
      <c r="H2048" s="31">
        <f t="shared" si="441"/>
        <v>0</v>
      </c>
      <c r="I2048" s="31">
        <f t="shared" si="442"/>
        <v>0</v>
      </c>
      <c r="J2048" s="31">
        <f t="shared" si="443"/>
        <v>0</v>
      </c>
      <c r="K2048" s="31">
        <f t="shared" si="444"/>
        <v>0</v>
      </c>
      <c r="L2048" s="31">
        <f t="shared" si="445"/>
        <v>0</v>
      </c>
      <c r="M2048" s="31">
        <f t="shared" si="446"/>
        <v>0</v>
      </c>
      <c r="N2048" s="31">
        <f t="shared" si="447"/>
        <v>0</v>
      </c>
      <c r="O2048" s="26" t="s">
        <v>16321</v>
      </c>
      <c r="P2048" s="26" t="s">
        <v>108</v>
      </c>
      <c r="Q2048" s="27">
        <v>40972</v>
      </c>
      <c r="R2048" s="24"/>
      <c r="S2048" s="24"/>
      <c r="T2048" s="26" t="s">
        <v>175</v>
      </c>
      <c r="U2048" s="24"/>
      <c r="V2048" s="26" t="s">
        <v>15731</v>
      </c>
      <c r="W2048" s="26" t="s">
        <v>1065</v>
      </c>
      <c r="X2048" s="26" t="s">
        <v>11159</v>
      </c>
      <c r="Y2048" s="26" t="s">
        <v>11160</v>
      </c>
      <c r="Z2048" s="26" t="s">
        <v>11161</v>
      </c>
      <c r="AA2048" s="24"/>
      <c r="AB2048" s="26" t="s">
        <v>15736</v>
      </c>
      <c r="AC2048" s="28">
        <v>1048</v>
      </c>
      <c r="AD2048" s="26" t="s">
        <v>11162</v>
      </c>
      <c r="AE2048" s="24"/>
      <c r="AF2048" s="26" t="s">
        <v>120</v>
      </c>
      <c r="AG2048" s="26" t="s">
        <v>224</v>
      </c>
      <c r="AH2048" s="24"/>
      <c r="AI2048" s="28">
        <v>1048</v>
      </c>
      <c r="AJ2048" s="24"/>
      <c r="AK2048" s="24"/>
      <c r="AL2048" s="24"/>
      <c r="AM2048" s="24"/>
      <c r="AN2048" s="24"/>
      <c r="AO2048" s="24"/>
      <c r="AP2048" s="24"/>
      <c r="AQ2048" s="24"/>
      <c r="AR2048" s="24"/>
      <c r="AS2048" s="24"/>
      <c r="AT2048" s="24"/>
      <c r="AU2048" s="24"/>
      <c r="AV2048" s="24"/>
      <c r="AW2048" s="28">
        <v>0</v>
      </c>
      <c r="AX2048" s="26">
        <v>0</v>
      </c>
      <c r="AY2048" s="28">
        <v>0</v>
      </c>
      <c r="AZ2048" s="28">
        <v>0</v>
      </c>
      <c r="BA2048" s="26">
        <v>0</v>
      </c>
      <c r="BB2048" s="24"/>
      <c r="BC2048" s="26" t="s">
        <v>11167</v>
      </c>
      <c r="BD2048" s="24"/>
      <c r="BE2048" s="24"/>
      <c r="BF2048" s="24"/>
      <c r="BG2048" s="24"/>
      <c r="BH2048" s="24"/>
      <c r="BI2048" s="24"/>
      <c r="BJ2048" s="24"/>
      <c r="BK2048" s="24"/>
      <c r="BL2048" s="24"/>
      <c r="BM2048" s="24"/>
      <c r="BN2048" s="24"/>
      <c r="BO2048" s="24"/>
      <c r="BP2048" s="24"/>
      <c r="BQ2048" s="24"/>
      <c r="BR2048" s="26">
        <v>0</v>
      </c>
      <c r="BS2048" s="26">
        <v>0</v>
      </c>
      <c r="BT2048" s="26">
        <v>0</v>
      </c>
      <c r="BU2048" s="26">
        <v>0</v>
      </c>
      <c r="BV2048" s="26">
        <v>0</v>
      </c>
      <c r="BW2048" s="26">
        <v>0</v>
      </c>
      <c r="BX2048" s="26">
        <v>0</v>
      </c>
      <c r="BY2048" s="26">
        <v>0</v>
      </c>
      <c r="BZ2048" s="24"/>
      <c r="CA2048" s="24"/>
      <c r="CB2048" s="24"/>
      <c r="CC2048" s="24"/>
      <c r="CD2048" s="24"/>
      <c r="CE2048" s="24"/>
      <c r="CF2048" s="24"/>
      <c r="CG2048" s="24"/>
      <c r="CH2048" s="24"/>
      <c r="CI2048" s="24"/>
      <c r="CJ2048" s="24"/>
      <c r="CK2048" s="24"/>
      <c r="CL2048" s="24"/>
      <c r="CM2048" s="24"/>
      <c r="CN2048" s="24"/>
      <c r="CO2048" s="24"/>
      <c r="CP2048" s="24"/>
      <c r="CQ2048" s="24"/>
      <c r="CR2048" s="24"/>
      <c r="CS2048" s="24"/>
      <c r="CT2048" s="24"/>
      <c r="CU2048" s="24"/>
      <c r="CV2048" s="24"/>
      <c r="CW2048" s="24"/>
      <c r="CX2048" s="24"/>
      <c r="CY2048" s="24"/>
      <c r="CZ2048" s="24"/>
      <c r="DA2048" s="24"/>
      <c r="DB2048" s="24"/>
      <c r="DC2048" s="24"/>
      <c r="DD2048" s="24"/>
      <c r="DE2048" s="24"/>
      <c r="DF2048" s="26" t="s">
        <v>139</v>
      </c>
      <c r="DG2048" s="26" t="s">
        <v>139</v>
      </c>
      <c r="DH2048" s="26" t="s">
        <v>139</v>
      </c>
      <c r="DI2048" s="26" t="s">
        <v>139</v>
      </c>
      <c r="DJ2048" s="26" t="s">
        <v>139</v>
      </c>
      <c r="DK2048" s="26" t="s">
        <v>139</v>
      </c>
      <c r="DL2048" s="26" t="s">
        <v>139</v>
      </c>
      <c r="DM2048" s="26" t="s">
        <v>139</v>
      </c>
      <c r="DN2048" s="26" t="s">
        <v>139</v>
      </c>
      <c r="DO2048" s="26" t="s">
        <v>139</v>
      </c>
    </row>
    <row r="2049" spans="1:119" ht="20.100000000000001" customHeight="1" x14ac:dyDescent="0.25">
      <c r="A2049" s="29" t="str">
        <f t="shared" si="434"/>
        <v>Organisation Haitienne pour le Développement Durable (Haitian Organization for Sustainable Development)2</v>
      </c>
      <c r="B2049" s="29" t="str">
        <f t="shared" si="435"/>
        <v>Organisation Haitienne pour le Développement Durable (Haitian Organization for Sustainable Development)</v>
      </c>
      <c r="C2049" s="29">
        <f t="shared" si="436"/>
        <v>2</v>
      </c>
      <c r="D2049" s="30" t="str">
        <f t="shared" si="437"/>
        <v>Americas</v>
      </c>
      <c r="E2049" s="30" t="str">
        <f t="shared" si="438"/>
        <v>Petit-Goâve, Haiti</v>
      </c>
      <c r="F2049" s="31">
        <f t="shared" si="439"/>
        <v>3</v>
      </c>
      <c r="G2049" s="31">
        <f t="shared" si="440"/>
        <v>3</v>
      </c>
      <c r="H2049" s="31">
        <f t="shared" si="441"/>
        <v>4</v>
      </c>
      <c r="I2049" s="31">
        <f t="shared" si="442"/>
        <v>4</v>
      </c>
      <c r="J2049" s="31">
        <f t="shared" si="443"/>
        <v>3</v>
      </c>
      <c r="K2049" s="31">
        <f t="shared" si="444"/>
        <v>4</v>
      </c>
      <c r="L2049" s="31">
        <f t="shared" si="445"/>
        <v>3</v>
      </c>
      <c r="M2049" s="31">
        <f t="shared" si="446"/>
        <v>4</v>
      </c>
      <c r="N2049" s="31">
        <f t="shared" si="447"/>
        <v>3.5</v>
      </c>
      <c r="O2049" s="26" t="s">
        <v>11200</v>
      </c>
      <c r="P2049" s="26" t="s">
        <v>108</v>
      </c>
      <c r="Q2049" s="27">
        <v>40833</v>
      </c>
      <c r="R2049" s="26" t="s">
        <v>109</v>
      </c>
      <c r="S2049" s="26" t="s">
        <v>321</v>
      </c>
      <c r="T2049" s="26" t="s">
        <v>175</v>
      </c>
      <c r="U2049" s="26" t="s">
        <v>112</v>
      </c>
      <c r="V2049" s="26" t="s">
        <v>15731</v>
      </c>
      <c r="W2049" s="26" t="s">
        <v>1065</v>
      </c>
      <c r="X2049" s="26" t="s">
        <v>11159</v>
      </c>
      <c r="Y2049" s="26" t="s">
        <v>11160</v>
      </c>
      <c r="Z2049" s="26" t="s">
        <v>11161</v>
      </c>
      <c r="AA2049" s="24"/>
      <c r="AB2049" s="26" t="s">
        <v>117</v>
      </c>
      <c r="AC2049" s="28">
        <v>9000</v>
      </c>
      <c r="AD2049" s="26" t="s">
        <v>11162</v>
      </c>
      <c r="AE2049" s="24"/>
      <c r="AF2049" s="26" t="s">
        <v>120</v>
      </c>
      <c r="AG2049" s="26" t="s">
        <v>224</v>
      </c>
      <c r="AH2049" s="26" t="s">
        <v>143</v>
      </c>
      <c r="AI2049" s="28">
        <v>9000</v>
      </c>
      <c r="AJ2049" s="24"/>
      <c r="AK2049" s="26" t="s">
        <v>11201</v>
      </c>
      <c r="AL2049" s="26" t="s">
        <v>11202</v>
      </c>
      <c r="AM2049" s="26" t="s">
        <v>11203</v>
      </c>
      <c r="AN2049" s="26" t="s">
        <v>11204</v>
      </c>
      <c r="AO2049" s="26" t="s">
        <v>11205</v>
      </c>
      <c r="AP2049" s="24"/>
      <c r="AQ2049" s="24"/>
      <c r="AR2049" s="24"/>
      <c r="AS2049" s="24"/>
      <c r="AT2049" s="26" t="s">
        <v>11206</v>
      </c>
      <c r="AU2049" s="26" t="s">
        <v>11207</v>
      </c>
      <c r="AV2049" s="24"/>
      <c r="AW2049" s="28">
        <v>46687</v>
      </c>
      <c r="AX2049" s="26">
        <v>150</v>
      </c>
      <c r="AY2049" s="28">
        <v>100</v>
      </c>
      <c r="AZ2049" s="28">
        <v>81</v>
      </c>
      <c r="BA2049" s="26">
        <v>0</v>
      </c>
      <c r="BB2049" s="26" t="s">
        <v>148</v>
      </c>
      <c r="BC2049" s="26" t="s">
        <v>11167</v>
      </c>
      <c r="BD2049" s="24"/>
      <c r="BE2049" s="24"/>
      <c r="BF2049" s="26" t="s">
        <v>1695</v>
      </c>
      <c r="BG2049" s="26" t="s">
        <v>1065</v>
      </c>
      <c r="BH2049" s="26" t="s">
        <v>9654</v>
      </c>
      <c r="BI2049" s="26" t="s">
        <v>191</v>
      </c>
      <c r="BJ2049" s="26" t="s">
        <v>11208</v>
      </c>
      <c r="BK2049" s="26" t="s">
        <v>1065</v>
      </c>
      <c r="BL2049" s="26" t="s">
        <v>11209</v>
      </c>
      <c r="BM2049" s="26" t="s">
        <v>191</v>
      </c>
      <c r="BN2049" s="24"/>
      <c r="BO2049" s="24"/>
      <c r="BP2049" s="24"/>
      <c r="BQ2049" s="24"/>
      <c r="BR2049" s="26">
        <v>3</v>
      </c>
      <c r="BS2049" s="26">
        <v>3</v>
      </c>
      <c r="BT2049" s="26">
        <v>4</v>
      </c>
      <c r="BU2049" s="26">
        <v>4</v>
      </c>
      <c r="BV2049" s="26">
        <v>3</v>
      </c>
      <c r="BW2049" s="26">
        <v>4</v>
      </c>
      <c r="BX2049" s="26">
        <v>3</v>
      </c>
      <c r="BY2049" s="26">
        <v>4</v>
      </c>
      <c r="BZ2049" s="24"/>
      <c r="CA2049" s="24"/>
      <c r="CB2049" s="24"/>
      <c r="CC2049" s="24"/>
      <c r="CD2049" s="24"/>
      <c r="CE2049" s="24"/>
      <c r="CF2049" s="24"/>
      <c r="CG2049" s="24"/>
      <c r="CH2049" s="24"/>
      <c r="CI2049" s="24"/>
      <c r="CJ2049" s="24"/>
      <c r="CK2049" s="24"/>
      <c r="CL2049" s="24"/>
      <c r="CM2049" s="24"/>
      <c r="CN2049" s="24"/>
      <c r="CO2049" s="24"/>
      <c r="CP2049" s="24"/>
      <c r="CQ2049" s="24"/>
      <c r="CR2049" s="24"/>
      <c r="CS2049" s="24"/>
      <c r="CT2049" s="24"/>
      <c r="CU2049" s="24"/>
      <c r="CV2049" s="24"/>
      <c r="CW2049" s="24"/>
      <c r="CX2049" s="24"/>
      <c r="CY2049" s="24"/>
      <c r="CZ2049" s="24"/>
      <c r="DA2049" s="24"/>
      <c r="DB2049" s="24"/>
      <c r="DC2049" s="24"/>
      <c r="DD2049" s="24"/>
      <c r="DE2049" s="24"/>
      <c r="DF2049" s="26" t="s">
        <v>120</v>
      </c>
      <c r="DG2049" s="26" t="s">
        <v>120</v>
      </c>
      <c r="DH2049" s="26" t="s">
        <v>139</v>
      </c>
      <c r="DI2049" s="26" t="s">
        <v>139</v>
      </c>
      <c r="DJ2049" s="26" t="s">
        <v>139</v>
      </c>
      <c r="DK2049" s="26" t="s">
        <v>139</v>
      </c>
      <c r="DL2049" s="26" t="s">
        <v>139</v>
      </c>
      <c r="DM2049" s="26" t="s">
        <v>139</v>
      </c>
      <c r="DN2049" s="26" t="s">
        <v>139</v>
      </c>
      <c r="DO2049" s="26" t="s">
        <v>139</v>
      </c>
    </row>
    <row r="2050" spans="1:119" ht="20.100000000000001" customHeight="1" x14ac:dyDescent="0.25">
      <c r="A2050" s="29" t="str">
        <f t="shared" si="434"/>
        <v>Organisation Haitienne pour le Développement Durable (Haitian Organization for Sustainable Development)1</v>
      </c>
      <c r="B2050" s="29" t="str">
        <f t="shared" si="435"/>
        <v>Organisation Haitienne pour le Développement Durable (Haitian Organization for Sustainable Development)</v>
      </c>
      <c r="C2050" s="29">
        <f t="shared" si="436"/>
        <v>1</v>
      </c>
      <c r="D2050" s="30" t="str">
        <f t="shared" si="437"/>
        <v>Americas</v>
      </c>
      <c r="E2050" s="30" t="str">
        <f t="shared" si="438"/>
        <v>Petit-Goâve, Haiti</v>
      </c>
      <c r="F2050" s="31">
        <f t="shared" si="439"/>
        <v>0</v>
      </c>
      <c r="G2050" s="31">
        <f t="shared" si="440"/>
        <v>0</v>
      </c>
      <c r="H2050" s="31">
        <f t="shared" si="441"/>
        <v>0</v>
      </c>
      <c r="I2050" s="31">
        <f t="shared" si="442"/>
        <v>0</v>
      </c>
      <c r="J2050" s="31">
        <f t="shared" si="443"/>
        <v>0</v>
      </c>
      <c r="K2050" s="31">
        <f t="shared" si="444"/>
        <v>0</v>
      </c>
      <c r="L2050" s="31">
        <f t="shared" si="445"/>
        <v>0</v>
      </c>
      <c r="M2050" s="31">
        <f t="shared" si="446"/>
        <v>0</v>
      </c>
      <c r="N2050" s="31">
        <f t="shared" si="447"/>
        <v>0</v>
      </c>
      <c r="O2050" s="26" t="s">
        <v>11210</v>
      </c>
      <c r="P2050" s="26" t="s">
        <v>108</v>
      </c>
      <c r="Q2050" s="27">
        <v>40469</v>
      </c>
      <c r="R2050" s="26" t="s">
        <v>155</v>
      </c>
      <c r="S2050" s="26" t="s">
        <v>332</v>
      </c>
      <c r="T2050" s="26" t="s">
        <v>333</v>
      </c>
      <c r="U2050" s="26" t="s">
        <v>112</v>
      </c>
      <c r="V2050" s="26" t="s">
        <v>15731</v>
      </c>
      <c r="W2050" s="26" t="s">
        <v>1065</v>
      </c>
      <c r="X2050" s="26" t="s">
        <v>11159</v>
      </c>
      <c r="Y2050" s="26" t="s">
        <v>11160</v>
      </c>
      <c r="Z2050" s="26" t="s">
        <v>11161</v>
      </c>
      <c r="AA2050" s="24"/>
      <c r="AB2050" s="26" t="s">
        <v>117</v>
      </c>
      <c r="AC2050" s="28">
        <v>6000</v>
      </c>
      <c r="AD2050" s="26" t="s">
        <v>11162</v>
      </c>
      <c r="AE2050" s="24"/>
      <c r="AF2050" s="26" t="s">
        <v>120</v>
      </c>
      <c r="AG2050" s="26" t="s">
        <v>224</v>
      </c>
      <c r="AH2050" s="26" t="s">
        <v>158</v>
      </c>
      <c r="AI2050" s="28">
        <v>6000</v>
      </c>
      <c r="AJ2050" s="24"/>
      <c r="AK2050" s="26" t="s">
        <v>11201</v>
      </c>
      <c r="AL2050" s="26" t="s">
        <v>11202</v>
      </c>
      <c r="AM2050" s="26" t="s">
        <v>11211</v>
      </c>
      <c r="AN2050" s="26" t="s">
        <v>11212</v>
      </c>
      <c r="AO2050" s="26" t="s">
        <v>11213</v>
      </c>
      <c r="AP2050" s="24"/>
      <c r="AQ2050" s="24"/>
      <c r="AR2050" s="24"/>
      <c r="AS2050" s="24"/>
      <c r="AT2050" s="24"/>
      <c r="AU2050" s="24"/>
      <c r="AV2050" s="26" t="s">
        <v>11214</v>
      </c>
      <c r="AW2050" s="28">
        <v>2104</v>
      </c>
      <c r="AX2050" s="26">
        <v>56</v>
      </c>
      <c r="AY2050" s="28">
        <v>0</v>
      </c>
      <c r="AZ2050" s="28">
        <v>0</v>
      </c>
      <c r="BA2050" s="26">
        <v>0</v>
      </c>
      <c r="BB2050" s="24"/>
      <c r="BC2050" s="26" t="s">
        <v>11167</v>
      </c>
      <c r="BD2050" s="24"/>
      <c r="BE2050" s="24"/>
      <c r="BF2050" s="24"/>
      <c r="BG2050" s="24"/>
      <c r="BH2050" s="24"/>
      <c r="BI2050" s="24"/>
      <c r="BJ2050" s="24"/>
      <c r="BK2050" s="24"/>
      <c r="BL2050" s="24"/>
      <c r="BM2050" s="24"/>
      <c r="BN2050" s="24"/>
      <c r="BO2050" s="24"/>
      <c r="BP2050" s="24"/>
      <c r="BQ2050" s="24"/>
      <c r="BR2050" s="26">
        <v>0</v>
      </c>
      <c r="BS2050" s="26">
        <v>0</v>
      </c>
      <c r="BT2050" s="26">
        <v>0</v>
      </c>
      <c r="BU2050" s="26">
        <v>0</v>
      </c>
      <c r="BV2050" s="26">
        <v>0</v>
      </c>
      <c r="BW2050" s="26">
        <v>0</v>
      </c>
      <c r="BX2050" s="26">
        <v>0</v>
      </c>
      <c r="BY2050" s="26">
        <v>0</v>
      </c>
      <c r="BZ2050" s="24"/>
      <c r="CA2050" s="24"/>
      <c r="CB2050" s="24"/>
      <c r="CC2050" s="24"/>
      <c r="CD2050" s="24"/>
      <c r="CE2050" s="24"/>
      <c r="CF2050" s="24"/>
      <c r="CG2050" s="24"/>
      <c r="CH2050" s="24"/>
      <c r="CI2050" s="24"/>
      <c r="CJ2050" s="24"/>
      <c r="CK2050" s="24"/>
      <c r="CL2050" s="24"/>
      <c r="CM2050" s="24"/>
      <c r="CN2050" s="24"/>
      <c r="CO2050" s="24"/>
      <c r="CP2050" s="24"/>
      <c r="CQ2050" s="24"/>
      <c r="CR2050" s="24"/>
      <c r="CS2050" s="24"/>
      <c r="CT2050" s="24"/>
      <c r="CU2050" s="24"/>
      <c r="CV2050" s="24"/>
      <c r="CW2050" s="24"/>
      <c r="CX2050" s="24"/>
      <c r="CY2050" s="24"/>
      <c r="CZ2050" s="24"/>
      <c r="DA2050" s="24"/>
      <c r="DB2050" s="24"/>
      <c r="DC2050" s="24"/>
      <c r="DD2050" s="24"/>
      <c r="DE2050" s="24"/>
      <c r="DF2050" s="26" t="s">
        <v>120</v>
      </c>
      <c r="DG2050" s="26" t="s">
        <v>120</v>
      </c>
      <c r="DH2050" s="26" t="s">
        <v>139</v>
      </c>
      <c r="DI2050" s="26" t="s">
        <v>139</v>
      </c>
      <c r="DJ2050" s="26" t="s">
        <v>120</v>
      </c>
      <c r="DK2050" s="26" t="s">
        <v>139</v>
      </c>
      <c r="DL2050" s="26" t="s">
        <v>139</v>
      </c>
      <c r="DM2050" s="26" t="s">
        <v>139</v>
      </c>
      <c r="DN2050" s="26" t="s">
        <v>139</v>
      </c>
      <c r="DO2050" s="26" t="s">
        <v>139</v>
      </c>
    </row>
    <row r="2051" spans="1:119" ht="20.100000000000001" customHeight="1" x14ac:dyDescent="0.25">
      <c r="A2051" s="29" t="str">
        <f t="shared" ref="A2051:A2114" si="448">IFERROR(IF(C2051=0,NA(),B2051&amp;C2051),"")</f>
        <v/>
      </c>
      <c r="B2051" s="29" t="str">
        <f t="shared" ref="B2051:B2114" si="449">IFERROR(IF(AA2051=0,Y2051&amp;IF(Z2051=0,""," ("&amp;Z2051&amp;")"),AA2051&amp;IF(Z2051=0,""," ("&amp;Z2051&amp;")")),"")</f>
        <v>Organisation Haitienne pour le Développement Durable (Haitian Organization for Sustainable Development)</v>
      </c>
      <c r="C2051" s="29">
        <f t="shared" ref="C2051:C2114" si="450">IFERROR(_xlfn.NUMBERVALUE(RIGHT(AH2051,1)),"")</f>
        <v>0</v>
      </c>
      <c r="D2051" s="30" t="str">
        <f t="shared" ref="D2051:D2114" si="451">IFERROR(IF(OR(V2051="Sub-Saharan Africa",V2051="Middle East &amp; North Africa"),"Africa and the Middle East",IF(V2051="Europe &amp; Central Asia","Europe and Eurasia",IF(V2051="East Asia &amp; Pacific","East and Southeast Asia",V2051))),"")</f>
        <v>Americas</v>
      </c>
      <c r="E2051" s="30" t="str">
        <f t="shared" ref="E2051:E2114" si="452">IFERROR(IF(X2051=0,W2051,X2051&amp;", "&amp;W2051),"")</f>
        <v>Petit-Goâve, Haiti</v>
      </c>
      <c r="F2051" s="31">
        <f t="shared" ref="F2051:F2114" si="453">IFERROR(IF(AND(BZ2051+CA2051+CB2051+CC2051&gt;=4,BZ2051+CA2051+CB2051+CC2051&lt;=6),1,IF(AND(BZ2051+CA2051+CB2051+CC2051&gt;=7,BZ2051+CA2051+CB2051+CC2051&lt;=10),2,IF(AND(BZ2051+CA2051+CB2051+CC2051&gt;=11,BZ2051+CA2051+CB2051+CC2051&lt;=14),3,IF(AND(BZ2051+CA2051+CB2051+CC2051&gt;=15,BZ2051+CA2051+CB2051+CC2051&lt;=18),4,IF(AND(BZ2051+CA2051+CB2051+CC2051&gt;=19,BZ2051+CA2051+CB2051+CC2051&lt;=20),5,BR2051))))),"")</f>
        <v>0</v>
      </c>
      <c r="G2051" s="31">
        <f t="shared" ref="G2051:G2114" si="454">IFERROR(IF(AND(CD2051+CE2051+CF2051+CG2051&gt;=4,CD2051+CE2051+CF2051+CG2051&lt;=6),1,IF(AND(CD2051+CE2051+CF2051+CG2051&gt;=7,CD2051+CE2051+CF2051+CG2051&lt;=10),2,IF(AND(CD2051+CE2051+CF2051+CG2051&gt;=11,CD2051+CE2051+CF2051+CG2051&lt;=14),3,IF(AND(CD2051+CE2051+CF2051+CG2051&gt;=15,CD2051+CE2051+CF2051+CG2051&lt;=18),4,IF(AND(CD2051+CE2051+CF2051+CG2051&gt;=19,CD2051+CE2051+CF2051+CG2051&lt;=20),5,BS2051))))),"")</f>
        <v>0</v>
      </c>
      <c r="H2051" s="31">
        <f t="shared" ref="H2051:H2114" si="455">IFERROR(IF(AND(CH2051+CI2051+CJ2051+CK2051&gt;=4,CH2051+CI2051+CJ2051+CK2051&lt;=6),1,IF(AND(CH2051+CI2051+CJ2051+CK2051&gt;=7,CH2051+CI2051+CJ2051+CK2051&lt;=10),2,IF(AND(CH2051+CI2051+CJ2051+CK2051&gt;=11,CH2051+CI2051+CJ2051+CK2051&lt;=14),3,IF(AND(CH2051+CI2051+CJ2051+CK2051&gt;=15,CH2051+CI2051+CJ2051+CK2051&lt;=18),4,IF(AND(CH2051+CI2051+CJ2051+CK2051&gt;=19,CH2051+CI2051+CJ2051+CK2051&lt;=20),5,BT2051))))),"")</f>
        <v>0</v>
      </c>
      <c r="I2051" s="31">
        <f t="shared" ref="I2051:I2114" si="456">IFERROR(IF(AND(CL2051+CM2051+CN2051+CO2051&gt;=4,CL2051+CM2051+CN2051+CO2051&lt;=6),1,IF(AND(CL2051+CM2051+CN2051+CO2051&gt;=7,CL2051+CM2051+CN2051+CO2051&lt;=10),2,IF(AND(CL2051+CM2051+CN2051+CO2051&gt;=11,CL2051+CM2051+CN2051+CO2051&lt;=14),3,IF(AND(CL2051+CM2051+CN2051+CO2051&gt;=15,CL2051+CM2051+CN2051+CO2051&lt;=18),4,IF(AND(CL2051+CM2051+CN2051+CO2051&gt;=19,CL2051+CM2051+CN2051+CO2051&lt;=20),5,BU2051))))),"")</f>
        <v>0</v>
      </c>
      <c r="J2051" s="31">
        <f t="shared" ref="J2051:J2114" si="457">IFERROR(IF(AND(CP2051+CQ2051+CR2051+CS2051&gt;=4,CP2051+CQ2051+CR2051+CS2051&lt;=6),1,IF(AND(CP2051+CQ2051+CR2051+CS2051&gt;=7,CP2051+CQ2051+CR2051+CS2051&lt;=10),2,IF(AND(CP2051+CQ2051+CR2051+CS2051&gt;=11,CP2051+CQ2051+CR2051+CS2051&lt;=14),3,IF(AND(CP2051+CQ2051+CR2051+CS2051&gt;=15,CP2051+CQ2051+CR2051+CS2051&lt;=18),4,IF(AND(CP2051+CQ2051+CR2051+CS2051&gt;=19,CP2051+CQ2051+CR2051+CS2051&lt;=20),5,BV2051))))),"")</f>
        <v>0</v>
      </c>
      <c r="K2051" s="31">
        <f t="shared" ref="K2051:K2114" si="458">IFERROR(IF(AND(CT2051+CU2051+CV2051+CW2051&gt;=4,CT2051+CU2051+CV2051+CW2051&lt;=6),1,IF(AND(CT2051+CU2051+CV2051+CW2051&gt;=7,CT2051+CU2051+CV2051+CW2051&lt;=10),2,IF(AND(CT2051+CU2051+CV2051+CW2051&gt;=11,CT2051+CU2051+CV2051+CW2051&lt;=14),3,IF(AND(CT2051+CU2051+CV2051+CW2051&gt;=15,CT2051+CU2051+CV2051+CW2051&lt;=18),4,IF(AND(CT2051+CU2051+CV2051+CW2051&gt;=19,CT2051+CU2051+CV2051+CW2051&lt;=20),5,BW2051))))),"")</f>
        <v>0</v>
      </c>
      <c r="L2051" s="31">
        <f t="shared" ref="L2051:L2114" si="459">IFERROR(IF(AND(CX2051+CY2051+CZ2051+DA2051&gt;=4,CX2051+CY2051+CZ2051+DA2051&lt;=6),1,IF(AND(CX2051+CY2051+CZ2051+DA2051&gt;=7,CX2051+CY2051+CZ2051+DA2051&lt;=10),2,IF(AND(CX2051+CY2051+CZ2051+DA2051&gt;=11,CX2051+CY2051+CZ2051+DA2051&lt;=14),3,IF(AND(CX2051+CY2051+CZ2051+DA2051&gt;=15,CX2051+CY2051+CZ2051+DA2051&lt;=18),4,IF(AND(CX2051+CY2051+CZ2051+DA2051&gt;=19,CX2051+CY2051+CZ2051+DA2051&lt;=20),5,BX2051))))),"")</f>
        <v>0</v>
      </c>
      <c r="M2051" s="31">
        <f t="shared" ref="M2051:M2114" si="460">IFERROR(IF(AND(DB2051+DC2051+DD2051+DE2051&gt;=4,DB2051+DC2051+DD2051+DE2051&lt;=6),1,IF(AND(DB2051+DC2051+DD2051+DE2051&gt;=7,DB2051+DC2051+DD2051+DE2051&lt;=10),2,IF(AND(DB2051+DC2051+DD2051+DE2051&gt;=11,DB2051+DC2051+DD2051+DE2051&lt;=14),3,IF(AND(DB2051+DC2051+DD2051+DE2051&gt;=15,DB2051+DC2051+DD2051+DE2051&lt;=18),4,IF(AND(DB2051+DC2051+DD2051+DE2051&gt;=19,DB2051+DC2051+DD2051+DE2051&lt;=20),5,BY2051))))),"")</f>
        <v>0</v>
      </c>
      <c r="N2051" s="31">
        <f t="shared" ref="N2051:N2114" si="461">IFERROR(ROUND(AVERAGE(F2051:M2051),1),"")</f>
        <v>0</v>
      </c>
      <c r="O2051" s="26" t="s">
        <v>11215</v>
      </c>
      <c r="P2051" s="26" t="s">
        <v>108</v>
      </c>
      <c r="Q2051" s="27">
        <v>40520</v>
      </c>
      <c r="R2051" s="24"/>
      <c r="S2051" s="24"/>
      <c r="T2051" s="26" t="s">
        <v>333</v>
      </c>
      <c r="U2051" s="24"/>
      <c r="V2051" s="26" t="s">
        <v>15731</v>
      </c>
      <c r="W2051" s="26" t="s">
        <v>1065</v>
      </c>
      <c r="X2051" s="26" t="s">
        <v>11159</v>
      </c>
      <c r="Y2051" s="26" t="s">
        <v>11160</v>
      </c>
      <c r="Z2051" s="26" t="s">
        <v>11161</v>
      </c>
      <c r="AA2051" s="24"/>
      <c r="AB2051" s="26" t="s">
        <v>723</v>
      </c>
      <c r="AC2051" s="28">
        <v>500</v>
      </c>
      <c r="AD2051" s="26" t="s">
        <v>11162</v>
      </c>
      <c r="AE2051" s="24"/>
      <c r="AF2051" s="26" t="s">
        <v>120</v>
      </c>
      <c r="AG2051" s="26" t="s">
        <v>224</v>
      </c>
      <c r="AH2051" s="24"/>
      <c r="AI2051" s="28">
        <v>500</v>
      </c>
      <c r="AJ2051" s="24"/>
      <c r="AK2051" s="24"/>
      <c r="AL2051" s="24"/>
      <c r="AM2051" s="24"/>
      <c r="AN2051" s="24"/>
      <c r="AO2051" s="24"/>
      <c r="AP2051" s="24"/>
      <c r="AQ2051" s="24"/>
      <c r="AR2051" s="24"/>
      <c r="AS2051" s="24"/>
      <c r="AT2051" s="24"/>
      <c r="AU2051" s="24"/>
      <c r="AV2051" s="24"/>
      <c r="AW2051" s="28">
        <v>0</v>
      </c>
      <c r="AX2051" s="26">
        <v>0</v>
      </c>
      <c r="AY2051" s="28">
        <v>0</v>
      </c>
      <c r="AZ2051" s="28">
        <v>0</v>
      </c>
      <c r="BA2051" s="26">
        <v>0</v>
      </c>
      <c r="BB2051" s="24"/>
      <c r="BC2051" s="26" t="s">
        <v>11167</v>
      </c>
      <c r="BD2051" s="24"/>
      <c r="BE2051" s="24"/>
      <c r="BF2051" s="24"/>
      <c r="BG2051" s="24"/>
      <c r="BH2051" s="24"/>
      <c r="BI2051" s="24"/>
      <c r="BJ2051" s="24"/>
      <c r="BK2051" s="24"/>
      <c r="BL2051" s="24"/>
      <c r="BM2051" s="24"/>
      <c r="BN2051" s="24"/>
      <c r="BO2051" s="24"/>
      <c r="BP2051" s="24"/>
      <c r="BQ2051" s="24"/>
      <c r="BR2051" s="26">
        <v>0</v>
      </c>
      <c r="BS2051" s="26">
        <v>0</v>
      </c>
      <c r="BT2051" s="26">
        <v>0</v>
      </c>
      <c r="BU2051" s="26">
        <v>0</v>
      </c>
      <c r="BV2051" s="26">
        <v>0</v>
      </c>
      <c r="BW2051" s="26">
        <v>0</v>
      </c>
      <c r="BX2051" s="26">
        <v>0</v>
      </c>
      <c r="BY2051" s="26">
        <v>0</v>
      </c>
      <c r="BZ2051" s="24"/>
      <c r="CA2051" s="24"/>
      <c r="CB2051" s="24"/>
      <c r="CC2051" s="24"/>
      <c r="CD2051" s="24"/>
      <c r="CE2051" s="24"/>
      <c r="CF2051" s="24"/>
      <c r="CG2051" s="24"/>
      <c r="CH2051" s="24"/>
      <c r="CI2051" s="24"/>
      <c r="CJ2051" s="24"/>
      <c r="CK2051" s="24"/>
      <c r="CL2051" s="24"/>
      <c r="CM2051" s="24"/>
      <c r="CN2051" s="24"/>
      <c r="CO2051" s="24"/>
      <c r="CP2051" s="24"/>
      <c r="CQ2051" s="24"/>
      <c r="CR2051" s="24"/>
      <c r="CS2051" s="24"/>
      <c r="CT2051" s="24"/>
      <c r="CU2051" s="24"/>
      <c r="CV2051" s="24"/>
      <c r="CW2051" s="24"/>
      <c r="CX2051" s="24"/>
      <c r="CY2051" s="24"/>
      <c r="CZ2051" s="24"/>
      <c r="DA2051" s="24"/>
      <c r="DB2051" s="24"/>
      <c r="DC2051" s="24"/>
      <c r="DD2051" s="24"/>
      <c r="DE2051" s="24"/>
      <c r="DF2051" s="26" t="s">
        <v>139</v>
      </c>
      <c r="DG2051" s="26" t="s">
        <v>139</v>
      </c>
      <c r="DH2051" s="26" t="s">
        <v>139</v>
      </c>
      <c r="DI2051" s="26" t="s">
        <v>139</v>
      </c>
      <c r="DJ2051" s="26" t="s">
        <v>139</v>
      </c>
      <c r="DK2051" s="26" t="s">
        <v>139</v>
      </c>
      <c r="DL2051" s="26" t="s">
        <v>139</v>
      </c>
      <c r="DM2051" s="26" t="s">
        <v>139</v>
      </c>
      <c r="DN2051" s="26" t="s">
        <v>139</v>
      </c>
      <c r="DO2051" s="26" t="s">
        <v>139</v>
      </c>
    </row>
    <row r="2052" spans="1:119" ht="20.100000000000001" customHeight="1" x14ac:dyDescent="0.25">
      <c r="A2052" s="29" t="str">
        <f t="shared" si="448"/>
        <v>Organisation pour la Femme et le Développement  (Organization for Women and Development)3</v>
      </c>
      <c r="B2052" s="29" t="str">
        <f t="shared" si="449"/>
        <v>Organisation pour la Femme et le Développement  (Organization for Women and Development)</v>
      </c>
      <c r="C2052" s="29">
        <f t="shared" si="450"/>
        <v>3</v>
      </c>
      <c r="D2052" s="30" t="str">
        <f t="shared" si="451"/>
        <v>Africa and the Middle East</v>
      </c>
      <c r="E2052" s="30" t="str">
        <f t="shared" si="452"/>
        <v>Lome, Togo</v>
      </c>
      <c r="F2052" s="31">
        <f t="shared" si="453"/>
        <v>4</v>
      </c>
      <c r="G2052" s="31">
        <f t="shared" si="454"/>
        <v>2</v>
      </c>
      <c r="H2052" s="31">
        <f t="shared" si="455"/>
        <v>3</v>
      </c>
      <c r="I2052" s="31">
        <f t="shared" si="456"/>
        <v>2</v>
      </c>
      <c r="J2052" s="31">
        <f t="shared" si="457"/>
        <v>4</v>
      </c>
      <c r="K2052" s="31">
        <f t="shared" si="458"/>
        <v>2</v>
      </c>
      <c r="L2052" s="31">
        <f t="shared" si="459"/>
        <v>2</v>
      </c>
      <c r="M2052" s="31">
        <f t="shared" si="460"/>
        <v>3</v>
      </c>
      <c r="N2052" s="31">
        <f t="shared" si="461"/>
        <v>2.8</v>
      </c>
      <c r="O2052" s="26" t="s">
        <v>11216</v>
      </c>
      <c r="P2052" s="26" t="s">
        <v>108</v>
      </c>
      <c r="Q2052" s="27">
        <v>43214</v>
      </c>
      <c r="R2052" s="26" t="s">
        <v>109</v>
      </c>
      <c r="S2052" s="26" t="s">
        <v>244</v>
      </c>
      <c r="T2052" s="26" t="s">
        <v>111</v>
      </c>
      <c r="U2052" s="24"/>
      <c r="V2052" s="26" t="s">
        <v>169</v>
      </c>
      <c r="W2052" s="26" t="s">
        <v>452</v>
      </c>
      <c r="X2052" s="26" t="s">
        <v>11217</v>
      </c>
      <c r="Y2052" s="26" t="s">
        <v>11218</v>
      </c>
      <c r="Z2052" s="26" t="s">
        <v>11219</v>
      </c>
      <c r="AA2052" s="24"/>
      <c r="AB2052" s="26" t="s">
        <v>117</v>
      </c>
      <c r="AC2052" s="28">
        <v>10000</v>
      </c>
      <c r="AD2052" s="26" t="s">
        <v>11220</v>
      </c>
      <c r="AE2052" s="26" t="s">
        <v>343</v>
      </c>
      <c r="AF2052" s="26" t="s">
        <v>120</v>
      </c>
      <c r="AG2052" s="26" t="s">
        <v>157</v>
      </c>
      <c r="AH2052" s="26" t="s">
        <v>121</v>
      </c>
      <c r="AI2052" s="28">
        <v>10000</v>
      </c>
      <c r="AJ2052" s="24"/>
      <c r="AK2052" s="24"/>
      <c r="AL2052" s="24"/>
      <c r="AM2052" s="24"/>
      <c r="AN2052" s="24"/>
      <c r="AO2052" s="24"/>
      <c r="AP2052" s="24"/>
      <c r="AQ2052" s="24"/>
      <c r="AR2052" s="24"/>
      <c r="AS2052" s="26" t="s">
        <v>11221</v>
      </c>
      <c r="AT2052" s="24"/>
      <c r="AU2052" s="26" t="s">
        <v>11222</v>
      </c>
      <c r="AV2052" s="24"/>
      <c r="AW2052" s="28">
        <v>40450</v>
      </c>
      <c r="AX2052" s="26">
        <v>302</v>
      </c>
      <c r="AY2052" s="28">
        <v>40</v>
      </c>
      <c r="AZ2052" s="28">
        <v>81</v>
      </c>
      <c r="BA2052" s="26">
        <v>302</v>
      </c>
      <c r="BB2052" s="24"/>
      <c r="BC2052" s="26" t="s">
        <v>6055</v>
      </c>
      <c r="BD2052" s="26" t="s">
        <v>125</v>
      </c>
      <c r="BE2052" s="24"/>
      <c r="BF2052" s="26" t="s">
        <v>11223</v>
      </c>
      <c r="BG2052" s="26" t="s">
        <v>1110</v>
      </c>
      <c r="BH2052" s="24"/>
      <c r="BI2052" s="24"/>
      <c r="BJ2052" s="24"/>
      <c r="BK2052" s="24"/>
      <c r="BL2052" s="24"/>
      <c r="BM2052" s="24"/>
      <c r="BN2052" s="24"/>
      <c r="BO2052" s="24"/>
      <c r="BP2052" s="24"/>
      <c r="BQ2052" s="24"/>
      <c r="BR2052" s="26">
        <v>0</v>
      </c>
      <c r="BS2052" s="26">
        <v>0</v>
      </c>
      <c r="BT2052" s="26">
        <v>0</v>
      </c>
      <c r="BU2052" s="26">
        <v>0</v>
      </c>
      <c r="BV2052" s="26">
        <v>0</v>
      </c>
      <c r="BW2052" s="26">
        <v>0</v>
      </c>
      <c r="BX2052" s="26">
        <v>0</v>
      </c>
      <c r="BY2052" s="26">
        <v>0</v>
      </c>
      <c r="BZ2052" s="26" t="s">
        <v>134</v>
      </c>
      <c r="CA2052" s="26" t="s">
        <v>134</v>
      </c>
      <c r="CB2052" s="26" t="s">
        <v>134</v>
      </c>
      <c r="CC2052" s="26" t="s">
        <v>138</v>
      </c>
      <c r="CD2052" s="26" t="s">
        <v>136</v>
      </c>
      <c r="CE2052" s="26" t="s">
        <v>135</v>
      </c>
      <c r="CF2052" s="26" t="s">
        <v>135</v>
      </c>
      <c r="CG2052" s="26" t="s">
        <v>135</v>
      </c>
      <c r="CH2052" s="26" t="s">
        <v>136</v>
      </c>
      <c r="CI2052" s="26" t="s">
        <v>136</v>
      </c>
      <c r="CJ2052" s="26" t="s">
        <v>136</v>
      </c>
      <c r="CK2052" s="26" t="s">
        <v>135</v>
      </c>
      <c r="CL2052" s="26" t="s">
        <v>136</v>
      </c>
      <c r="CM2052" s="26" t="s">
        <v>135</v>
      </c>
      <c r="CN2052" s="26" t="s">
        <v>137</v>
      </c>
      <c r="CO2052" s="26" t="s">
        <v>136</v>
      </c>
      <c r="CP2052" s="26" t="s">
        <v>138</v>
      </c>
      <c r="CQ2052" s="26" t="s">
        <v>137</v>
      </c>
      <c r="CR2052" s="26" t="s">
        <v>134</v>
      </c>
      <c r="CS2052" s="26" t="s">
        <v>138</v>
      </c>
      <c r="CT2052" s="26" t="s">
        <v>135</v>
      </c>
      <c r="CU2052" s="26" t="s">
        <v>134</v>
      </c>
      <c r="CV2052" s="26" t="s">
        <v>135</v>
      </c>
      <c r="CW2052" s="26" t="s">
        <v>137</v>
      </c>
      <c r="CX2052" s="26" t="s">
        <v>135</v>
      </c>
      <c r="CY2052" s="26" t="s">
        <v>135</v>
      </c>
      <c r="CZ2052" s="26" t="s">
        <v>135</v>
      </c>
      <c r="DA2052" s="26" t="s">
        <v>135</v>
      </c>
      <c r="DB2052" s="26" t="s">
        <v>136</v>
      </c>
      <c r="DC2052" s="26" t="s">
        <v>135</v>
      </c>
      <c r="DD2052" s="26" t="s">
        <v>136</v>
      </c>
      <c r="DE2052" s="26" t="s">
        <v>134</v>
      </c>
      <c r="DF2052" s="26" t="s">
        <v>139</v>
      </c>
      <c r="DG2052" s="26" t="s">
        <v>139</v>
      </c>
      <c r="DH2052" s="26" t="s">
        <v>139</v>
      </c>
      <c r="DI2052" s="26" t="s">
        <v>139</v>
      </c>
      <c r="DJ2052" s="26" t="s">
        <v>139</v>
      </c>
      <c r="DK2052" s="26" t="s">
        <v>139</v>
      </c>
      <c r="DL2052" s="26" t="s">
        <v>139</v>
      </c>
      <c r="DM2052" s="26" t="s">
        <v>139</v>
      </c>
      <c r="DN2052" s="26" t="s">
        <v>139</v>
      </c>
      <c r="DO2052" s="26" t="s">
        <v>139</v>
      </c>
    </row>
    <row r="2053" spans="1:119" ht="20.100000000000001" customHeight="1" x14ac:dyDescent="0.25">
      <c r="A2053" s="29" t="str">
        <f t="shared" si="448"/>
        <v/>
      </c>
      <c r="B2053" s="29" t="str">
        <f t="shared" si="449"/>
        <v>Organisation pour la Femme et le Développement  (Organization for Women and Development)</v>
      </c>
      <c r="C2053" s="29">
        <f t="shared" si="450"/>
        <v>0</v>
      </c>
      <c r="D2053" s="30" t="str">
        <f t="shared" si="451"/>
        <v>Africa and the Middle East</v>
      </c>
      <c r="E2053" s="30" t="str">
        <f t="shared" si="452"/>
        <v>Lome, Togo</v>
      </c>
      <c r="F2053" s="31">
        <f t="shared" si="453"/>
        <v>0</v>
      </c>
      <c r="G2053" s="31">
        <f t="shared" si="454"/>
        <v>0</v>
      </c>
      <c r="H2053" s="31">
        <f t="shared" si="455"/>
        <v>0</v>
      </c>
      <c r="I2053" s="31">
        <f t="shared" si="456"/>
        <v>0</v>
      </c>
      <c r="J2053" s="31">
        <f t="shared" si="457"/>
        <v>0</v>
      </c>
      <c r="K2053" s="31">
        <f t="shared" si="458"/>
        <v>0</v>
      </c>
      <c r="L2053" s="31">
        <f t="shared" si="459"/>
        <v>0</v>
      </c>
      <c r="M2053" s="31">
        <f t="shared" si="460"/>
        <v>0</v>
      </c>
      <c r="N2053" s="31">
        <f t="shared" si="461"/>
        <v>0</v>
      </c>
      <c r="O2053" s="26" t="s">
        <v>16322</v>
      </c>
      <c r="P2053" s="26" t="s">
        <v>108</v>
      </c>
      <c r="Q2053" s="27">
        <v>42814</v>
      </c>
      <c r="R2053" s="24"/>
      <c r="S2053" s="24"/>
      <c r="T2053" s="26" t="s">
        <v>142</v>
      </c>
      <c r="U2053" s="24"/>
      <c r="V2053" s="26" t="s">
        <v>169</v>
      </c>
      <c r="W2053" s="26" t="s">
        <v>452</v>
      </c>
      <c r="X2053" s="26" t="s">
        <v>11217</v>
      </c>
      <c r="Y2053" s="26" t="s">
        <v>11218</v>
      </c>
      <c r="Z2053" s="26" t="s">
        <v>11219</v>
      </c>
      <c r="AA2053" s="24"/>
      <c r="AB2053" s="26" t="s">
        <v>15733</v>
      </c>
      <c r="AC2053" s="28">
        <v>5000</v>
      </c>
      <c r="AD2053" s="26" t="s">
        <v>11220</v>
      </c>
      <c r="AE2053" s="26" t="s">
        <v>343</v>
      </c>
      <c r="AF2053" s="26" t="s">
        <v>120</v>
      </c>
      <c r="AG2053" s="26" t="s">
        <v>157</v>
      </c>
      <c r="AH2053" s="24"/>
      <c r="AI2053" s="28">
        <v>5000</v>
      </c>
      <c r="AJ2053" s="24"/>
      <c r="AK2053" s="24"/>
      <c r="AL2053" s="24"/>
      <c r="AM2053" s="24"/>
      <c r="AN2053" s="24"/>
      <c r="AO2053" s="24"/>
      <c r="AP2053" s="24"/>
      <c r="AQ2053" s="24"/>
      <c r="AR2053" s="24"/>
      <c r="AS2053" s="24"/>
      <c r="AT2053" s="24"/>
      <c r="AU2053" s="24"/>
      <c r="AV2053" s="24"/>
      <c r="AW2053" s="28">
        <v>0</v>
      </c>
      <c r="AX2053" s="26">
        <v>0</v>
      </c>
      <c r="AY2053" s="28">
        <v>0</v>
      </c>
      <c r="AZ2053" s="28">
        <v>0</v>
      </c>
      <c r="BA2053" s="26">
        <v>0</v>
      </c>
      <c r="BB2053" s="24"/>
      <c r="BC2053" s="26" t="s">
        <v>6055</v>
      </c>
      <c r="BD2053" s="24"/>
      <c r="BE2053" s="24"/>
      <c r="BF2053" s="24"/>
      <c r="BG2053" s="24"/>
      <c r="BH2053" s="24"/>
      <c r="BI2053" s="24"/>
      <c r="BJ2053" s="24"/>
      <c r="BK2053" s="24"/>
      <c r="BL2053" s="24"/>
      <c r="BM2053" s="24"/>
      <c r="BN2053" s="24"/>
      <c r="BO2053" s="24"/>
      <c r="BP2053" s="24"/>
      <c r="BQ2053" s="24"/>
      <c r="BR2053" s="26">
        <v>0</v>
      </c>
      <c r="BS2053" s="26">
        <v>0</v>
      </c>
      <c r="BT2053" s="26">
        <v>0</v>
      </c>
      <c r="BU2053" s="26">
        <v>0</v>
      </c>
      <c r="BV2053" s="26">
        <v>0</v>
      </c>
      <c r="BW2053" s="26">
        <v>0</v>
      </c>
      <c r="BX2053" s="26">
        <v>0</v>
      </c>
      <c r="BY2053" s="26">
        <v>0</v>
      </c>
      <c r="BZ2053" s="24"/>
      <c r="CA2053" s="24"/>
      <c r="CB2053" s="24"/>
      <c r="CC2053" s="24"/>
      <c r="CD2053" s="24"/>
      <c r="CE2053" s="24"/>
      <c r="CF2053" s="24"/>
      <c r="CG2053" s="24"/>
      <c r="CH2053" s="24"/>
      <c r="CI2053" s="24"/>
      <c r="CJ2053" s="24"/>
      <c r="CK2053" s="24"/>
      <c r="CL2053" s="24"/>
      <c r="CM2053" s="24"/>
      <c r="CN2053" s="24"/>
      <c r="CO2053" s="24"/>
      <c r="CP2053" s="24"/>
      <c r="CQ2053" s="24"/>
      <c r="CR2053" s="24"/>
      <c r="CS2053" s="24"/>
      <c r="CT2053" s="24"/>
      <c r="CU2053" s="24"/>
      <c r="CV2053" s="24"/>
      <c r="CW2053" s="24"/>
      <c r="CX2053" s="24"/>
      <c r="CY2053" s="24"/>
      <c r="CZ2053" s="24"/>
      <c r="DA2053" s="24"/>
      <c r="DB2053" s="24"/>
      <c r="DC2053" s="24"/>
      <c r="DD2053" s="24"/>
      <c r="DE2053" s="24"/>
      <c r="DF2053" s="26" t="s">
        <v>139</v>
      </c>
      <c r="DG2053" s="26" t="s">
        <v>139</v>
      </c>
      <c r="DH2053" s="26" t="s">
        <v>139</v>
      </c>
      <c r="DI2053" s="26" t="s">
        <v>139</v>
      </c>
      <c r="DJ2053" s="26" t="s">
        <v>139</v>
      </c>
      <c r="DK2053" s="26" t="s">
        <v>139</v>
      </c>
      <c r="DL2053" s="26" t="s">
        <v>139</v>
      </c>
      <c r="DM2053" s="26" t="s">
        <v>139</v>
      </c>
      <c r="DN2053" s="26" t="s">
        <v>139</v>
      </c>
      <c r="DO2053" s="26" t="s">
        <v>139</v>
      </c>
    </row>
    <row r="2054" spans="1:119" ht="20.100000000000001" customHeight="1" x14ac:dyDescent="0.25">
      <c r="A2054" s="29" t="str">
        <f t="shared" si="448"/>
        <v>Organisation pour la Femme et le Développement  (Organization for Women and Development)2</v>
      </c>
      <c r="B2054" s="29" t="str">
        <f t="shared" si="449"/>
        <v>Organisation pour la Femme et le Développement  (Organization for Women and Development)</v>
      </c>
      <c r="C2054" s="29">
        <f t="shared" si="450"/>
        <v>2</v>
      </c>
      <c r="D2054" s="30" t="str">
        <f t="shared" si="451"/>
        <v>Africa and the Middle East</v>
      </c>
      <c r="E2054" s="30" t="str">
        <f t="shared" si="452"/>
        <v>Lome, Togo</v>
      </c>
      <c r="F2054" s="31">
        <f t="shared" si="453"/>
        <v>3</v>
      </c>
      <c r="G2054" s="31">
        <f t="shared" si="454"/>
        <v>2</v>
      </c>
      <c r="H2054" s="31">
        <f t="shared" si="455"/>
        <v>3</v>
      </c>
      <c r="I2054" s="31">
        <f t="shared" si="456"/>
        <v>2</v>
      </c>
      <c r="J2054" s="31">
        <f t="shared" si="457"/>
        <v>3</v>
      </c>
      <c r="K2054" s="31">
        <f t="shared" si="458"/>
        <v>2</v>
      </c>
      <c r="L2054" s="31">
        <f t="shared" si="459"/>
        <v>3</v>
      </c>
      <c r="M2054" s="31">
        <f t="shared" si="460"/>
        <v>2</v>
      </c>
      <c r="N2054" s="31">
        <f t="shared" si="461"/>
        <v>2.5</v>
      </c>
      <c r="O2054" s="26" t="s">
        <v>11224</v>
      </c>
      <c r="P2054" s="26" t="s">
        <v>108</v>
      </c>
      <c r="Q2054" s="27">
        <v>42858</v>
      </c>
      <c r="R2054" s="26" t="s">
        <v>109</v>
      </c>
      <c r="S2054" s="26" t="s">
        <v>167</v>
      </c>
      <c r="T2054" s="26" t="s">
        <v>142</v>
      </c>
      <c r="U2054" s="26" t="s">
        <v>112</v>
      </c>
      <c r="V2054" s="26" t="s">
        <v>169</v>
      </c>
      <c r="W2054" s="26" t="s">
        <v>452</v>
      </c>
      <c r="X2054" s="26" t="s">
        <v>11217</v>
      </c>
      <c r="Y2054" s="26" t="s">
        <v>11218</v>
      </c>
      <c r="Z2054" s="26" t="s">
        <v>11219</v>
      </c>
      <c r="AA2054" s="24"/>
      <c r="AB2054" s="26" t="s">
        <v>117</v>
      </c>
      <c r="AC2054" s="28">
        <v>8000</v>
      </c>
      <c r="AD2054" s="26" t="s">
        <v>11220</v>
      </c>
      <c r="AE2054" s="26" t="s">
        <v>343</v>
      </c>
      <c r="AF2054" s="26" t="s">
        <v>120</v>
      </c>
      <c r="AG2054" s="26" t="s">
        <v>157</v>
      </c>
      <c r="AH2054" s="26" t="s">
        <v>143</v>
      </c>
      <c r="AI2054" s="28">
        <v>8000</v>
      </c>
      <c r="AJ2054" s="26" t="s">
        <v>11225</v>
      </c>
      <c r="AK2054" s="26" t="s">
        <v>11226</v>
      </c>
      <c r="AL2054" s="26" t="s">
        <v>11227</v>
      </c>
      <c r="AM2054" s="24"/>
      <c r="AN2054" s="24"/>
      <c r="AO2054" s="24"/>
      <c r="AP2054" s="24"/>
      <c r="AQ2054" s="24"/>
      <c r="AR2054" s="24"/>
      <c r="AS2054" s="24"/>
      <c r="AT2054" s="24"/>
      <c r="AU2054" s="24"/>
      <c r="AV2054" s="24"/>
      <c r="AW2054" s="28">
        <v>59273</v>
      </c>
      <c r="AX2054" s="26">
        <v>425</v>
      </c>
      <c r="AY2054" s="28">
        <v>75</v>
      </c>
      <c r="AZ2054" s="28">
        <v>14</v>
      </c>
      <c r="BA2054" s="26">
        <v>55</v>
      </c>
      <c r="BB2054" s="24"/>
      <c r="BC2054" s="26" t="s">
        <v>6055</v>
      </c>
      <c r="BD2054" s="26" t="s">
        <v>125</v>
      </c>
      <c r="BE2054" s="24"/>
      <c r="BF2054" s="26" t="s">
        <v>11228</v>
      </c>
      <c r="BG2054" s="26" t="s">
        <v>367</v>
      </c>
      <c r="BH2054" s="26" t="s">
        <v>11229</v>
      </c>
      <c r="BI2054" s="26" t="s">
        <v>271</v>
      </c>
      <c r="BJ2054" s="26" t="s">
        <v>11230</v>
      </c>
      <c r="BK2054" s="26" t="s">
        <v>11231</v>
      </c>
      <c r="BL2054" s="26" t="s">
        <v>11232</v>
      </c>
      <c r="BM2054" s="26" t="s">
        <v>387</v>
      </c>
      <c r="BN2054" s="24"/>
      <c r="BO2054" s="24"/>
      <c r="BP2054" s="24"/>
      <c r="BQ2054" s="24"/>
      <c r="BR2054" s="26">
        <v>0</v>
      </c>
      <c r="BS2054" s="26">
        <v>0</v>
      </c>
      <c r="BT2054" s="26">
        <v>0</v>
      </c>
      <c r="BU2054" s="26">
        <v>0</v>
      </c>
      <c r="BV2054" s="26">
        <v>0</v>
      </c>
      <c r="BW2054" s="26">
        <v>0</v>
      </c>
      <c r="BX2054" s="26">
        <v>0</v>
      </c>
      <c r="BY2054" s="26">
        <v>0</v>
      </c>
      <c r="BZ2054" s="26" t="s">
        <v>138</v>
      </c>
      <c r="CA2054" s="26" t="s">
        <v>135</v>
      </c>
      <c r="CB2054" s="26" t="s">
        <v>136</v>
      </c>
      <c r="CC2054" s="26" t="s">
        <v>137</v>
      </c>
      <c r="CD2054" s="26" t="s">
        <v>135</v>
      </c>
      <c r="CE2054" s="26" t="s">
        <v>135</v>
      </c>
      <c r="CF2054" s="26" t="s">
        <v>135</v>
      </c>
      <c r="CG2054" s="26" t="s">
        <v>135</v>
      </c>
      <c r="CH2054" s="26" t="s">
        <v>136</v>
      </c>
      <c r="CI2054" s="26" t="s">
        <v>138</v>
      </c>
      <c r="CJ2054" s="26" t="s">
        <v>137</v>
      </c>
      <c r="CK2054" s="26" t="s">
        <v>135</v>
      </c>
      <c r="CL2054" s="26" t="s">
        <v>135</v>
      </c>
      <c r="CM2054" s="26" t="s">
        <v>135</v>
      </c>
      <c r="CN2054" s="26" t="s">
        <v>137</v>
      </c>
      <c r="CO2054" s="26" t="s">
        <v>135</v>
      </c>
      <c r="CP2054" s="26" t="s">
        <v>135</v>
      </c>
      <c r="CQ2054" s="26" t="s">
        <v>137</v>
      </c>
      <c r="CR2054" s="26" t="s">
        <v>138</v>
      </c>
      <c r="CS2054" s="26" t="s">
        <v>138</v>
      </c>
      <c r="CT2054" s="26" t="s">
        <v>137</v>
      </c>
      <c r="CU2054" s="26" t="s">
        <v>135</v>
      </c>
      <c r="CV2054" s="26" t="s">
        <v>136</v>
      </c>
      <c r="CW2054" s="26" t="s">
        <v>136</v>
      </c>
      <c r="CX2054" s="26" t="s">
        <v>134</v>
      </c>
      <c r="CY2054" s="26" t="s">
        <v>136</v>
      </c>
      <c r="CZ2054" s="26" t="s">
        <v>135</v>
      </c>
      <c r="DA2054" s="26" t="s">
        <v>135</v>
      </c>
      <c r="DB2054" s="26" t="s">
        <v>135</v>
      </c>
      <c r="DC2054" s="26" t="s">
        <v>135</v>
      </c>
      <c r="DD2054" s="26" t="s">
        <v>136</v>
      </c>
      <c r="DE2054" s="26" t="s">
        <v>136</v>
      </c>
      <c r="DF2054" s="26" t="s">
        <v>120</v>
      </c>
      <c r="DG2054" s="26" t="s">
        <v>120</v>
      </c>
      <c r="DH2054" s="26" t="s">
        <v>120</v>
      </c>
      <c r="DI2054" s="26" t="s">
        <v>139</v>
      </c>
      <c r="DJ2054" s="26" t="s">
        <v>139</v>
      </c>
      <c r="DK2054" s="26" t="s">
        <v>139</v>
      </c>
      <c r="DL2054" s="26" t="s">
        <v>139</v>
      </c>
      <c r="DM2054" s="26" t="s">
        <v>139</v>
      </c>
      <c r="DN2054" s="26" t="s">
        <v>139</v>
      </c>
      <c r="DO2054" s="26" t="s">
        <v>139</v>
      </c>
    </row>
    <row r="2055" spans="1:119" ht="20.100000000000001" customHeight="1" x14ac:dyDescent="0.25">
      <c r="A2055" s="29" t="str">
        <f t="shared" si="448"/>
        <v>Organisation pour la Femme et le Développement  (Organization for Women and Development)1</v>
      </c>
      <c r="B2055" s="29" t="str">
        <f t="shared" si="449"/>
        <v>Organisation pour la Femme et le Développement  (Organization for Women and Development)</v>
      </c>
      <c r="C2055" s="29">
        <f t="shared" si="450"/>
        <v>1</v>
      </c>
      <c r="D2055" s="30" t="str">
        <f t="shared" si="451"/>
        <v>Africa and the Middle East</v>
      </c>
      <c r="E2055" s="30" t="str">
        <f t="shared" si="452"/>
        <v>Lome, Togo</v>
      </c>
      <c r="F2055" s="31">
        <f t="shared" si="453"/>
        <v>2</v>
      </c>
      <c r="G2055" s="31">
        <f t="shared" si="454"/>
        <v>1</v>
      </c>
      <c r="H2055" s="31">
        <f t="shared" si="455"/>
        <v>2</v>
      </c>
      <c r="I2055" s="31">
        <f t="shared" si="456"/>
        <v>3</v>
      </c>
      <c r="J2055" s="31">
        <f t="shared" si="457"/>
        <v>3</v>
      </c>
      <c r="K2055" s="31">
        <f t="shared" si="458"/>
        <v>2</v>
      </c>
      <c r="L2055" s="31">
        <f t="shared" si="459"/>
        <v>3</v>
      </c>
      <c r="M2055" s="31">
        <f t="shared" si="460"/>
        <v>4</v>
      </c>
      <c r="N2055" s="31">
        <f t="shared" si="461"/>
        <v>2.5</v>
      </c>
      <c r="O2055" s="26" t="s">
        <v>11233</v>
      </c>
      <c r="P2055" s="26" t="s">
        <v>108</v>
      </c>
      <c r="Q2055" s="27">
        <v>42502</v>
      </c>
      <c r="R2055" s="26" t="s">
        <v>155</v>
      </c>
      <c r="S2055" s="26" t="s">
        <v>184</v>
      </c>
      <c r="T2055" s="26" t="s">
        <v>157</v>
      </c>
      <c r="U2055" s="26" t="s">
        <v>112</v>
      </c>
      <c r="V2055" s="26" t="s">
        <v>169</v>
      </c>
      <c r="W2055" s="26" t="s">
        <v>452</v>
      </c>
      <c r="X2055" s="26" t="s">
        <v>11217</v>
      </c>
      <c r="Y2055" s="26" t="s">
        <v>11218</v>
      </c>
      <c r="Z2055" s="26" t="s">
        <v>11219</v>
      </c>
      <c r="AA2055" s="24"/>
      <c r="AB2055" s="26" t="s">
        <v>117</v>
      </c>
      <c r="AC2055" s="28">
        <v>5000</v>
      </c>
      <c r="AD2055" s="26" t="s">
        <v>11220</v>
      </c>
      <c r="AE2055" s="26" t="s">
        <v>343</v>
      </c>
      <c r="AF2055" s="26" t="s">
        <v>120</v>
      </c>
      <c r="AG2055" s="26" t="s">
        <v>157</v>
      </c>
      <c r="AH2055" s="26" t="s">
        <v>158</v>
      </c>
      <c r="AI2055" s="28">
        <v>5000</v>
      </c>
      <c r="AJ2055" s="26" t="s">
        <v>11234</v>
      </c>
      <c r="AK2055" s="26" t="s">
        <v>11226</v>
      </c>
      <c r="AL2055" s="26" t="s">
        <v>11235</v>
      </c>
      <c r="AM2055" s="26" t="s">
        <v>11236</v>
      </c>
      <c r="AN2055" s="26" t="s">
        <v>11237</v>
      </c>
      <c r="AO2055" s="26" t="s">
        <v>11238</v>
      </c>
      <c r="AP2055" s="26" t="s">
        <v>11239</v>
      </c>
      <c r="AQ2055" s="24"/>
      <c r="AR2055" s="24"/>
      <c r="AS2055" s="24"/>
      <c r="AT2055" s="24"/>
      <c r="AU2055" s="24"/>
      <c r="AV2055" s="24"/>
      <c r="AW2055" s="28">
        <v>58578</v>
      </c>
      <c r="AX2055" s="26">
        <v>420</v>
      </c>
      <c r="AY2055" s="28">
        <v>75</v>
      </c>
      <c r="AZ2055" s="28">
        <v>0</v>
      </c>
      <c r="BA2055" s="26">
        <v>110</v>
      </c>
      <c r="BB2055" s="26" t="s">
        <v>148</v>
      </c>
      <c r="BC2055" s="26" t="s">
        <v>6055</v>
      </c>
      <c r="BD2055" s="24"/>
      <c r="BE2055" s="24"/>
      <c r="BF2055" s="26" t="s">
        <v>11240</v>
      </c>
      <c r="BG2055" s="26" t="s">
        <v>367</v>
      </c>
      <c r="BH2055" s="26" t="s">
        <v>11241</v>
      </c>
      <c r="BI2055" s="26" t="s">
        <v>367</v>
      </c>
      <c r="BJ2055" s="26" t="s">
        <v>11242</v>
      </c>
      <c r="BK2055" s="26" t="s">
        <v>387</v>
      </c>
      <c r="BL2055" s="26" t="s">
        <v>11243</v>
      </c>
      <c r="BM2055" s="26" t="s">
        <v>452</v>
      </c>
      <c r="BN2055" s="26" t="s">
        <v>11230</v>
      </c>
      <c r="BO2055" s="26" t="s">
        <v>11231</v>
      </c>
      <c r="BP2055" s="24"/>
      <c r="BQ2055" s="24"/>
      <c r="BR2055" s="26">
        <v>2</v>
      </c>
      <c r="BS2055" s="26">
        <v>1</v>
      </c>
      <c r="BT2055" s="26">
        <v>2</v>
      </c>
      <c r="BU2055" s="26">
        <v>3</v>
      </c>
      <c r="BV2055" s="26">
        <v>3</v>
      </c>
      <c r="BW2055" s="26">
        <v>2</v>
      </c>
      <c r="BX2055" s="26">
        <v>3</v>
      </c>
      <c r="BY2055" s="26">
        <v>4</v>
      </c>
      <c r="BZ2055" s="24"/>
      <c r="CA2055" s="24"/>
      <c r="CB2055" s="24"/>
      <c r="CC2055" s="24"/>
      <c r="CD2055" s="24"/>
      <c r="CE2055" s="24"/>
      <c r="CF2055" s="24"/>
      <c r="CG2055" s="24"/>
      <c r="CH2055" s="24"/>
      <c r="CI2055" s="24"/>
      <c r="CJ2055" s="24"/>
      <c r="CK2055" s="24"/>
      <c r="CL2055" s="24"/>
      <c r="CM2055" s="24"/>
      <c r="CN2055" s="24"/>
      <c r="CO2055" s="24"/>
      <c r="CP2055" s="24"/>
      <c r="CQ2055" s="24"/>
      <c r="CR2055" s="24"/>
      <c r="CS2055" s="24"/>
      <c r="CT2055" s="24"/>
      <c r="CU2055" s="24"/>
      <c r="CV2055" s="24"/>
      <c r="CW2055" s="24"/>
      <c r="CX2055" s="24"/>
      <c r="CY2055" s="24"/>
      <c r="CZ2055" s="24"/>
      <c r="DA2055" s="24"/>
      <c r="DB2055" s="24"/>
      <c r="DC2055" s="24"/>
      <c r="DD2055" s="24"/>
      <c r="DE2055" s="24"/>
      <c r="DF2055" s="26" t="s">
        <v>139</v>
      </c>
      <c r="DG2055" s="26" t="s">
        <v>120</v>
      </c>
      <c r="DH2055" s="26" t="s">
        <v>120</v>
      </c>
      <c r="DI2055" s="26" t="s">
        <v>120</v>
      </c>
      <c r="DJ2055" s="26" t="s">
        <v>139</v>
      </c>
      <c r="DK2055" s="26" t="s">
        <v>139</v>
      </c>
      <c r="DL2055" s="26" t="s">
        <v>139</v>
      </c>
      <c r="DM2055" s="26" t="s">
        <v>139</v>
      </c>
      <c r="DN2055" s="26" t="s">
        <v>120</v>
      </c>
      <c r="DO2055" s="26" t="s">
        <v>139</v>
      </c>
    </row>
    <row r="2056" spans="1:119" ht="20.100000000000001" customHeight="1" x14ac:dyDescent="0.25">
      <c r="A2056" s="29" t="str">
        <f t="shared" si="448"/>
        <v/>
      </c>
      <c r="B2056" s="29" t="str">
        <f t="shared" si="449"/>
        <v>Organización Guaruma</v>
      </c>
      <c r="C2056" s="29">
        <f t="shared" si="450"/>
        <v>0</v>
      </c>
      <c r="D2056" s="30" t="str">
        <f t="shared" si="451"/>
        <v>Americas</v>
      </c>
      <c r="E2056" s="30" t="str">
        <f t="shared" si="452"/>
        <v>Honduras</v>
      </c>
      <c r="F2056" s="31">
        <f t="shared" si="453"/>
        <v>0</v>
      </c>
      <c r="G2056" s="31">
        <f t="shared" si="454"/>
        <v>0</v>
      </c>
      <c r="H2056" s="31">
        <f t="shared" si="455"/>
        <v>0</v>
      </c>
      <c r="I2056" s="31">
        <f t="shared" si="456"/>
        <v>0</v>
      </c>
      <c r="J2056" s="31">
        <f t="shared" si="457"/>
        <v>0</v>
      </c>
      <c r="K2056" s="31">
        <f t="shared" si="458"/>
        <v>0</v>
      </c>
      <c r="L2056" s="31">
        <f t="shared" si="459"/>
        <v>0</v>
      </c>
      <c r="M2056" s="31">
        <f t="shared" si="460"/>
        <v>0</v>
      </c>
      <c r="N2056" s="31">
        <f t="shared" si="461"/>
        <v>0</v>
      </c>
      <c r="O2056" s="26" t="s">
        <v>16323</v>
      </c>
      <c r="P2056" s="26" t="s">
        <v>108</v>
      </c>
      <c r="Q2056" s="27">
        <v>41457</v>
      </c>
      <c r="R2056" s="24"/>
      <c r="S2056" s="24"/>
      <c r="T2056" s="26" t="s">
        <v>194</v>
      </c>
      <c r="U2056" s="24"/>
      <c r="V2056" s="26" t="s">
        <v>15731</v>
      </c>
      <c r="W2056" s="26" t="s">
        <v>5030</v>
      </c>
      <c r="X2056" s="24"/>
      <c r="Y2056" s="26" t="s">
        <v>11245</v>
      </c>
      <c r="Z2056" s="24"/>
      <c r="AA2056" s="24"/>
      <c r="AB2056" s="26" t="s">
        <v>15736</v>
      </c>
      <c r="AC2056" s="28">
        <v>1000</v>
      </c>
      <c r="AD2056" s="24"/>
      <c r="AE2056" s="24"/>
      <c r="AF2056" s="26" t="s">
        <v>120</v>
      </c>
      <c r="AG2056" s="26" t="s">
        <v>312</v>
      </c>
      <c r="AH2056" s="24"/>
      <c r="AI2056" s="28">
        <v>1000</v>
      </c>
      <c r="AJ2056" s="24"/>
      <c r="AK2056" s="24"/>
      <c r="AL2056" s="24"/>
      <c r="AM2056" s="24"/>
      <c r="AN2056" s="24"/>
      <c r="AO2056" s="24"/>
      <c r="AP2056" s="24"/>
      <c r="AQ2056" s="24"/>
      <c r="AR2056" s="24"/>
      <c r="AS2056" s="24"/>
      <c r="AT2056" s="24"/>
      <c r="AU2056" s="24"/>
      <c r="AV2056" s="24"/>
      <c r="AW2056" s="24"/>
      <c r="AX2056" s="24"/>
      <c r="AY2056" s="24"/>
      <c r="AZ2056" s="24"/>
      <c r="BA2056" s="24"/>
      <c r="BB2056" s="24"/>
      <c r="BC2056" s="24"/>
      <c r="BD2056" s="24"/>
      <c r="BE2056" s="24"/>
      <c r="BF2056" s="24"/>
      <c r="BG2056" s="24"/>
      <c r="BH2056" s="24"/>
      <c r="BI2056" s="24"/>
      <c r="BJ2056" s="24"/>
      <c r="BK2056" s="24"/>
      <c r="BL2056" s="24"/>
      <c r="BM2056" s="24"/>
      <c r="BN2056" s="24"/>
      <c r="BO2056" s="24"/>
      <c r="BP2056" s="24"/>
      <c r="BQ2056" s="24"/>
      <c r="BR2056" s="24"/>
      <c r="BS2056" s="24"/>
      <c r="BT2056" s="24"/>
      <c r="BU2056" s="24"/>
      <c r="BV2056" s="24"/>
      <c r="BW2056" s="24"/>
      <c r="BX2056" s="24"/>
      <c r="BY2056" s="24"/>
      <c r="BZ2056" s="24"/>
      <c r="CA2056" s="24"/>
      <c r="CB2056" s="24"/>
      <c r="CC2056" s="24"/>
      <c r="CD2056" s="24"/>
      <c r="CE2056" s="24"/>
      <c r="CF2056" s="24"/>
      <c r="CG2056" s="24"/>
      <c r="CH2056" s="24"/>
      <c r="CI2056" s="24"/>
      <c r="CJ2056" s="24"/>
      <c r="CK2056" s="24"/>
      <c r="CL2056" s="24"/>
      <c r="CM2056" s="24"/>
      <c r="CN2056" s="24"/>
      <c r="CO2056" s="24"/>
      <c r="CP2056" s="24"/>
      <c r="CQ2056" s="24"/>
      <c r="CR2056" s="24"/>
      <c r="CS2056" s="24"/>
      <c r="CT2056" s="24"/>
      <c r="CU2056" s="24"/>
      <c r="CV2056" s="24"/>
      <c r="CW2056" s="24"/>
      <c r="CX2056" s="24"/>
      <c r="CY2056" s="24"/>
      <c r="CZ2056" s="24"/>
      <c r="DA2056" s="24"/>
      <c r="DB2056" s="24"/>
      <c r="DC2056" s="24"/>
      <c r="DD2056" s="24"/>
      <c r="DE2056" s="24"/>
      <c r="DF2056" s="26" t="s">
        <v>139</v>
      </c>
      <c r="DG2056" s="26" t="s">
        <v>139</v>
      </c>
      <c r="DH2056" s="26" t="s">
        <v>139</v>
      </c>
      <c r="DI2056" s="26" t="s">
        <v>139</v>
      </c>
      <c r="DJ2056" s="26" t="s">
        <v>139</v>
      </c>
      <c r="DK2056" s="26" t="s">
        <v>139</v>
      </c>
      <c r="DL2056" s="26" t="s">
        <v>139</v>
      </c>
      <c r="DM2056" s="26" t="s">
        <v>139</v>
      </c>
      <c r="DN2056" s="26" t="s">
        <v>139</v>
      </c>
      <c r="DO2056" s="26" t="s">
        <v>139</v>
      </c>
    </row>
    <row r="2057" spans="1:119" ht="20.100000000000001" customHeight="1" x14ac:dyDescent="0.25">
      <c r="A2057" s="29" t="str">
        <f t="shared" si="448"/>
        <v>Organización Guaruma7</v>
      </c>
      <c r="B2057" s="29" t="str">
        <f t="shared" si="449"/>
        <v>Organización Guaruma</v>
      </c>
      <c r="C2057" s="29">
        <f t="shared" si="450"/>
        <v>7</v>
      </c>
      <c r="D2057" s="30" t="str">
        <f t="shared" si="451"/>
        <v>Americas</v>
      </c>
      <c r="E2057" s="30" t="str">
        <f t="shared" si="452"/>
        <v>Honduras</v>
      </c>
      <c r="F2057" s="31">
        <f t="shared" si="453"/>
        <v>3</v>
      </c>
      <c r="G2057" s="31">
        <f t="shared" si="454"/>
        <v>3</v>
      </c>
      <c r="H2057" s="31">
        <f t="shared" si="455"/>
        <v>3</v>
      </c>
      <c r="I2057" s="31">
        <f t="shared" si="456"/>
        <v>3</v>
      </c>
      <c r="J2057" s="31">
        <f t="shared" si="457"/>
        <v>3</v>
      </c>
      <c r="K2057" s="31">
        <f t="shared" si="458"/>
        <v>4</v>
      </c>
      <c r="L2057" s="31">
        <f t="shared" si="459"/>
        <v>4</v>
      </c>
      <c r="M2057" s="31">
        <f t="shared" si="460"/>
        <v>4</v>
      </c>
      <c r="N2057" s="31">
        <f t="shared" si="461"/>
        <v>3.4</v>
      </c>
      <c r="O2057" s="26" t="s">
        <v>11244</v>
      </c>
      <c r="P2057" s="26" t="s">
        <v>108</v>
      </c>
      <c r="Q2057" s="27">
        <v>41038</v>
      </c>
      <c r="R2057" s="26" t="s">
        <v>305</v>
      </c>
      <c r="S2057" s="26" t="s">
        <v>217</v>
      </c>
      <c r="T2057" s="26" t="s">
        <v>175</v>
      </c>
      <c r="U2057" s="26" t="s">
        <v>307</v>
      </c>
      <c r="V2057" s="26" t="s">
        <v>15731</v>
      </c>
      <c r="W2057" s="26" t="s">
        <v>5030</v>
      </c>
      <c r="X2057" s="24"/>
      <c r="Y2057" s="26" t="s">
        <v>11245</v>
      </c>
      <c r="Z2057" s="24"/>
      <c r="AA2057" s="24"/>
      <c r="AB2057" s="26" t="s">
        <v>117</v>
      </c>
      <c r="AC2057" s="28">
        <v>12000</v>
      </c>
      <c r="AD2057" s="24"/>
      <c r="AE2057" s="24"/>
      <c r="AF2057" s="26" t="s">
        <v>120</v>
      </c>
      <c r="AG2057" s="26" t="s">
        <v>312</v>
      </c>
      <c r="AH2057" s="26" t="s">
        <v>235</v>
      </c>
      <c r="AI2057" s="28">
        <v>12000</v>
      </c>
      <c r="AJ2057" s="24"/>
      <c r="AK2057" s="26" t="s">
        <v>11246</v>
      </c>
      <c r="AL2057" s="26" t="s">
        <v>11247</v>
      </c>
      <c r="AM2057" s="26" t="s">
        <v>11248</v>
      </c>
      <c r="AN2057" s="26" t="s">
        <v>11249</v>
      </c>
      <c r="AO2057" s="26" t="s">
        <v>11250</v>
      </c>
      <c r="AP2057" s="24"/>
      <c r="AQ2057" s="24"/>
      <c r="AR2057" s="24"/>
      <c r="AS2057" s="24"/>
      <c r="AT2057" s="24"/>
      <c r="AU2057" s="24"/>
      <c r="AV2057" s="24"/>
      <c r="AW2057" s="28">
        <v>116394</v>
      </c>
      <c r="AX2057" s="26">
        <v>70</v>
      </c>
      <c r="AY2057" s="28">
        <v>30</v>
      </c>
      <c r="AZ2057" s="28">
        <v>20</v>
      </c>
      <c r="BA2057" s="26">
        <v>0</v>
      </c>
      <c r="BB2057" s="26" t="s">
        <v>148</v>
      </c>
      <c r="BC2057" s="24"/>
      <c r="BD2057" s="26" t="s">
        <v>125</v>
      </c>
      <c r="BE2057" s="24"/>
      <c r="BF2057" s="26" t="s">
        <v>11251</v>
      </c>
      <c r="BG2057" s="26" t="s">
        <v>11252</v>
      </c>
      <c r="BH2057" s="26" t="s">
        <v>1101</v>
      </c>
      <c r="BI2057" s="26" t="s">
        <v>191</v>
      </c>
      <c r="BJ2057" s="26" t="s">
        <v>11253</v>
      </c>
      <c r="BK2057" s="26" t="s">
        <v>11254</v>
      </c>
      <c r="BL2057" s="24"/>
      <c r="BM2057" s="24"/>
      <c r="BN2057" s="24"/>
      <c r="BO2057" s="24"/>
      <c r="BP2057" s="24"/>
      <c r="BQ2057" s="24"/>
      <c r="BR2057" s="26">
        <v>3</v>
      </c>
      <c r="BS2057" s="26">
        <v>3</v>
      </c>
      <c r="BT2057" s="26">
        <v>3</v>
      </c>
      <c r="BU2057" s="26">
        <v>3</v>
      </c>
      <c r="BV2057" s="26">
        <v>3</v>
      </c>
      <c r="BW2057" s="26">
        <v>4</v>
      </c>
      <c r="BX2057" s="26">
        <v>4</v>
      </c>
      <c r="BY2057" s="26">
        <v>4</v>
      </c>
      <c r="BZ2057" s="24"/>
      <c r="CA2057" s="24"/>
      <c r="CB2057" s="24"/>
      <c r="CC2057" s="24"/>
      <c r="CD2057" s="24"/>
      <c r="CE2057" s="24"/>
      <c r="CF2057" s="24"/>
      <c r="CG2057" s="24"/>
      <c r="CH2057" s="24"/>
      <c r="CI2057" s="24"/>
      <c r="CJ2057" s="24"/>
      <c r="CK2057" s="24"/>
      <c r="CL2057" s="24"/>
      <c r="CM2057" s="24"/>
      <c r="CN2057" s="24"/>
      <c r="CO2057" s="24"/>
      <c r="CP2057" s="24"/>
      <c r="CQ2057" s="24"/>
      <c r="CR2057" s="24"/>
      <c r="CS2057" s="24"/>
      <c r="CT2057" s="24"/>
      <c r="CU2057" s="24"/>
      <c r="CV2057" s="24"/>
      <c r="CW2057" s="24"/>
      <c r="CX2057" s="24"/>
      <c r="CY2057" s="24"/>
      <c r="CZ2057" s="24"/>
      <c r="DA2057" s="24"/>
      <c r="DB2057" s="24"/>
      <c r="DC2057" s="24"/>
      <c r="DD2057" s="24"/>
      <c r="DE2057" s="24"/>
      <c r="DF2057" s="26" t="s">
        <v>120</v>
      </c>
      <c r="DG2057" s="26" t="s">
        <v>120</v>
      </c>
      <c r="DH2057" s="26" t="s">
        <v>139</v>
      </c>
      <c r="DI2057" s="26" t="s">
        <v>139</v>
      </c>
      <c r="DJ2057" s="26" t="s">
        <v>139</v>
      </c>
      <c r="DK2057" s="26" t="s">
        <v>139</v>
      </c>
      <c r="DL2057" s="26" t="s">
        <v>139</v>
      </c>
      <c r="DM2057" s="26" t="s">
        <v>139</v>
      </c>
      <c r="DN2057" s="26" t="s">
        <v>139</v>
      </c>
      <c r="DO2057" s="26" t="s">
        <v>139</v>
      </c>
    </row>
    <row r="2058" spans="1:119" ht="20.100000000000001" customHeight="1" x14ac:dyDescent="0.25">
      <c r="A2058" s="29" t="str">
        <f t="shared" si="448"/>
        <v>Organización Guaruma6</v>
      </c>
      <c r="B2058" s="29" t="str">
        <f t="shared" si="449"/>
        <v>Organización Guaruma</v>
      </c>
      <c r="C2058" s="29">
        <f t="shared" si="450"/>
        <v>6</v>
      </c>
      <c r="D2058" s="30" t="str">
        <f t="shared" si="451"/>
        <v>Americas</v>
      </c>
      <c r="E2058" s="30" t="str">
        <f t="shared" si="452"/>
        <v>Honduras</v>
      </c>
      <c r="F2058" s="31">
        <f t="shared" si="453"/>
        <v>3</v>
      </c>
      <c r="G2058" s="31">
        <f t="shared" si="454"/>
        <v>3</v>
      </c>
      <c r="H2058" s="31">
        <f t="shared" si="455"/>
        <v>2</v>
      </c>
      <c r="I2058" s="31">
        <f t="shared" si="456"/>
        <v>3</v>
      </c>
      <c r="J2058" s="31">
        <f t="shared" si="457"/>
        <v>3</v>
      </c>
      <c r="K2058" s="31">
        <f t="shared" si="458"/>
        <v>3</v>
      </c>
      <c r="L2058" s="31">
        <f t="shared" si="459"/>
        <v>3</v>
      </c>
      <c r="M2058" s="31">
        <f t="shared" si="460"/>
        <v>2</v>
      </c>
      <c r="N2058" s="31">
        <f t="shared" si="461"/>
        <v>2.8</v>
      </c>
      <c r="O2058" s="26" t="s">
        <v>11255</v>
      </c>
      <c r="P2058" s="26" t="s">
        <v>108</v>
      </c>
      <c r="Q2058" s="27">
        <v>40672</v>
      </c>
      <c r="R2058" s="26" t="s">
        <v>305</v>
      </c>
      <c r="S2058" s="26" t="s">
        <v>409</v>
      </c>
      <c r="T2058" s="26" t="s">
        <v>333</v>
      </c>
      <c r="U2058" s="26" t="s">
        <v>307</v>
      </c>
      <c r="V2058" s="26" t="s">
        <v>15731</v>
      </c>
      <c r="W2058" s="26" t="s">
        <v>5030</v>
      </c>
      <c r="X2058" s="24"/>
      <c r="Y2058" s="26" t="s">
        <v>11245</v>
      </c>
      <c r="Z2058" s="24"/>
      <c r="AA2058" s="24"/>
      <c r="AB2058" s="26" t="s">
        <v>117</v>
      </c>
      <c r="AC2058" s="28">
        <v>12000</v>
      </c>
      <c r="AD2058" s="24"/>
      <c r="AE2058" s="24"/>
      <c r="AF2058" s="26" t="s">
        <v>120</v>
      </c>
      <c r="AG2058" s="26" t="s">
        <v>312</v>
      </c>
      <c r="AH2058" s="26" t="s">
        <v>250</v>
      </c>
      <c r="AI2058" s="28">
        <v>12000</v>
      </c>
      <c r="AJ2058" s="24"/>
      <c r="AK2058" s="26" t="s">
        <v>11256</v>
      </c>
      <c r="AL2058" s="26" t="s">
        <v>11247</v>
      </c>
      <c r="AM2058" s="26" t="s">
        <v>11248</v>
      </c>
      <c r="AN2058" s="26" t="s">
        <v>11257</v>
      </c>
      <c r="AO2058" s="26" t="s">
        <v>11258</v>
      </c>
      <c r="AP2058" s="24"/>
      <c r="AQ2058" s="24"/>
      <c r="AR2058" s="24"/>
      <c r="AS2058" s="24"/>
      <c r="AT2058" s="24"/>
      <c r="AU2058" s="24"/>
      <c r="AV2058" s="24"/>
      <c r="AW2058" s="28">
        <v>83249</v>
      </c>
      <c r="AX2058" s="26">
        <v>70</v>
      </c>
      <c r="AY2058" s="28">
        <v>35</v>
      </c>
      <c r="AZ2058" s="28">
        <v>30</v>
      </c>
      <c r="BA2058" s="26">
        <v>0</v>
      </c>
      <c r="BB2058" s="26" t="s">
        <v>148</v>
      </c>
      <c r="BC2058" s="24"/>
      <c r="BD2058" s="24"/>
      <c r="BE2058" s="24"/>
      <c r="BF2058" s="26" t="s">
        <v>11251</v>
      </c>
      <c r="BG2058" s="26" t="s">
        <v>11252</v>
      </c>
      <c r="BH2058" s="26" t="s">
        <v>1101</v>
      </c>
      <c r="BI2058" s="26" t="s">
        <v>191</v>
      </c>
      <c r="BJ2058" s="26" t="s">
        <v>11253</v>
      </c>
      <c r="BK2058" s="26" t="s">
        <v>11254</v>
      </c>
      <c r="BL2058" s="24"/>
      <c r="BM2058" s="24"/>
      <c r="BN2058" s="24"/>
      <c r="BO2058" s="24"/>
      <c r="BP2058" s="24"/>
      <c r="BQ2058" s="24"/>
      <c r="BR2058" s="26">
        <v>3</v>
      </c>
      <c r="BS2058" s="26">
        <v>3</v>
      </c>
      <c r="BT2058" s="26">
        <v>2</v>
      </c>
      <c r="BU2058" s="26">
        <v>3</v>
      </c>
      <c r="BV2058" s="26">
        <v>3</v>
      </c>
      <c r="BW2058" s="26">
        <v>3</v>
      </c>
      <c r="BX2058" s="26">
        <v>3</v>
      </c>
      <c r="BY2058" s="26">
        <v>2</v>
      </c>
      <c r="BZ2058" s="24"/>
      <c r="CA2058" s="24"/>
      <c r="CB2058" s="24"/>
      <c r="CC2058" s="24"/>
      <c r="CD2058" s="24"/>
      <c r="CE2058" s="24"/>
      <c r="CF2058" s="24"/>
      <c r="CG2058" s="24"/>
      <c r="CH2058" s="24"/>
      <c r="CI2058" s="24"/>
      <c r="CJ2058" s="24"/>
      <c r="CK2058" s="24"/>
      <c r="CL2058" s="24"/>
      <c r="CM2058" s="24"/>
      <c r="CN2058" s="24"/>
      <c r="CO2058" s="24"/>
      <c r="CP2058" s="24"/>
      <c r="CQ2058" s="24"/>
      <c r="CR2058" s="24"/>
      <c r="CS2058" s="24"/>
      <c r="CT2058" s="24"/>
      <c r="CU2058" s="24"/>
      <c r="CV2058" s="24"/>
      <c r="CW2058" s="24"/>
      <c r="CX2058" s="24"/>
      <c r="CY2058" s="24"/>
      <c r="CZ2058" s="24"/>
      <c r="DA2058" s="24"/>
      <c r="DB2058" s="24"/>
      <c r="DC2058" s="24"/>
      <c r="DD2058" s="24"/>
      <c r="DE2058" s="24"/>
      <c r="DF2058" s="26" t="s">
        <v>120</v>
      </c>
      <c r="DG2058" s="26" t="s">
        <v>120</v>
      </c>
      <c r="DH2058" s="26" t="s">
        <v>139</v>
      </c>
      <c r="DI2058" s="26" t="s">
        <v>139</v>
      </c>
      <c r="DJ2058" s="26" t="s">
        <v>139</v>
      </c>
      <c r="DK2058" s="26" t="s">
        <v>139</v>
      </c>
      <c r="DL2058" s="26" t="s">
        <v>139</v>
      </c>
      <c r="DM2058" s="26" t="s">
        <v>139</v>
      </c>
      <c r="DN2058" s="26" t="s">
        <v>139</v>
      </c>
      <c r="DO2058" s="26" t="s">
        <v>139</v>
      </c>
    </row>
    <row r="2059" spans="1:119" ht="20.100000000000001" customHeight="1" x14ac:dyDescent="0.25">
      <c r="A2059" s="29" t="str">
        <f t="shared" si="448"/>
        <v/>
      </c>
      <c r="B2059" s="29" t="str">
        <f t="shared" si="449"/>
        <v>Organización Guaruma</v>
      </c>
      <c r="C2059" s="29">
        <f t="shared" si="450"/>
        <v>0</v>
      </c>
      <c r="D2059" s="30" t="str">
        <f t="shared" si="451"/>
        <v>Americas</v>
      </c>
      <c r="E2059" s="30" t="str">
        <f t="shared" si="452"/>
        <v>Honduras</v>
      </c>
      <c r="F2059" s="31">
        <f t="shared" si="453"/>
        <v>0</v>
      </c>
      <c r="G2059" s="31">
        <f t="shared" si="454"/>
        <v>0</v>
      </c>
      <c r="H2059" s="31">
        <f t="shared" si="455"/>
        <v>0</v>
      </c>
      <c r="I2059" s="31">
        <f t="shared" si="456"/>
        <v>0</v>
      </c>
      <c r="J2059" s="31">
        <f t="shared" si="457"/>
        <v>0</v>
      </c>
      <c r="K2059" s="31">
        <f t="shared" si="458"/>
        <v>0</v>
      </c>
      <c r="L2059" s="31">
        <f t="shared" si="459"/>
        <v>0</v>
      </c>
      <c r="M2059" s="31">
        <f t="shared" si="460"/>
        <v>0</v>
      </c>
      <c r="N2059" s="31">
        <f t="shared" si="461"/>
        <v>0</v>
      </c>
      <c r="O2059" s="26" t="s">
        <v>16324</v>
      </c>
      <c r="P2059" s="26" t="s">
        <v>108</v>
      </c>
      <c r="Q2059" s="27">
        <v>40385</v>
      </c>
      <c r="R2059" s="24"/>
      <c r="S2059" s="24"/>
      <c r="T2059" s="26" t="s">
        <v>333</v>
      </c>
      <c r="U2059" s="24"/>
      <c r="V2059" s="26" t="s">
        <v>15731</v>
      </c>
      <c r="W2059" s="26" t="s">
        <v>5030</v>
      </c>
      <c r="X2059" s="24"/>
      <c r="Y2059" s="26" t="s">
        <v>11245</v>
      </c>
      <c r="Z2059" s="24"/>
      <c r="AA2059" s="24"/>
      <c r="AB2059" s="26" t="s">
        <v>15736</v>
      </c>
      <c r="AC2059" s="28">
        <v>750</v>
      </c>
      <c r="AD2059" s="24"/>
      <c r="AE2059" s="24"/>
      <c r="AF2059" s="26" t="s">
        <v>120</v>
      </c>
      <c r="AG2059" s="26" t="s">
        <v>312</v>
      </c>
      <c r="AH2059" s="24"/>
      <c r="AI2059" s="28">
        <v>750</v>
      </c>
      <c r="AJ2059" s="24"/>
      <c r="AK2059" s="24"/>
      <c r="AL2059" s="24"/>
      <c r="AM2059" s="24"/>
      <c r="AN2059" s="24"/>
      <c r="AO2059" s="24"/>
      <c r="AP2059" s="24"/>
      <c r="AQ2059" s="24"/>
      <c r="AR2059" s="24"/>
      <c r="AS2059" s="24"/>
      <c r="AT2059" s="24"/>
      <c r="AU2059" s="24"/>
      <c r="AV2059" s="24"/>
      <c r="AW2059" s="28">
        <v>0</v>
      </c>
      <c r="AX2059" s="26">
        <v>0</v>
      </c>
      <c r="AY2059" s="28">
        <v>0</v>
      </c>
      <c r="AZ2059" s="28">
        <v>0</v>
      </c>
      <c r="BA2059" s="26">
        <v>0</v>
      </c>
      <c r="BB2059" s="24"/>
      <c r="BC2059" s="24"/>
      <c r="BD2059" s="24"/>
      <c r="BE2059" s="24"/>
      <c r="BF2059" s="24"/>
      <c r="BG2059" s="24"/>
      <c r="BH2059" s="24"/>
      <c r="BI2059" s="24"/>
      <c r="BJ2059" s="24"/>
      <c r="BK2059" s="24"/>
      <c r="BL2059" s="24"/>
      <c r="BM2059" s="24"/>
      <c r="BN2059" s="24"/>
      <c r="BO2059" s="24"/>
      <c r="BP2059" s="24"/>
      <c r="BQ2059" s="24"/>
      <c r="BR2059" s="26">
        <v>0</v>
      </c>
      <c r="BS2059" s="26">
        <v>0</v>
      </c>
      <c r="BT2059" s="26">
        <v>0</v>
      </c>
      <c r="BU2059" s="26">
        <v>0</v>
      </c>
      <c r="BV2059" s="26">
        <v>0</v>
      </c>
      <c r="BW2059" s="26">
        <v>0</v>
      </c>
      <c r="BX2059" s="26">
        <v>0</v>
      </c>
      <c r="BY2059" s="26">
        <v>0</v>
      </c>
      <c r="BZ2059" s="24"/>
      <c r="CA2059" s="24"/>
      <c r="CB2059" s="24"/>
      <c r="CC2059" s="24"/>
      <c r="CD2059" s="24"/>
      <c r="CE2059" s="24"/>
      <c r="CF2059" s="24"/>
      <c r="CG2059" s="24"/>
      <c r="CH2059" s="24"/>
      <c r="CI2059" s="24"/>
      <c r="CJ2059" s="24"/>
      <c r="CK2059" s="24"/>
      <c r="CL2059" s="24"/>
      <c r="CM2059" s="24"/>
      <c r="CN2059" s="24"/>
      <c r="CO2059" s="24"/>
      <c r="CP2059" s="24"/>
      <c r="CQ2059" s="24"/>
      <c r="CR2059" s="24"/>
      <c r="CS2059" s="24"/>
      <c r="CT2059" s="24"/>
      <c r="CU2059" s="24"/>
      <c r="CV2059" s="24"/>
      <c r="CW2059" s="24"/>
      <c r="CX2059" s="24"/>
      <c r="CY2059" s="24"/>
      <c r="CZ2059" s="24"/>
      <c r="DA2059" s="24"/>
      <c r="DB2059" s="24"/>
      <c r="DC2059" s="24"/>
      <c r="DD2059" s="24"/>
      <c r="DE2059" s="24"/>
      <c r="DF2059" s="26" t="s">
        <v>139</v>
      </c>
      <c r="DG2059" s="26" t="s">
        <v>139</v>
      </c>
      <c r="DH2059" s="26" t="s">
        <v>139</v>
      </c>
      <c r="DI2059" s="26" t="s">
        <v>139</v>
      </c>
      <c r="DJ2059" s="26" t="s">
        <v>139</v>
      </c>
      <c r="DK2059" s="26" t="s">
        <v>139</v>
      </c>
      <c r="DL2059" s="26" t="s">
        <v>139</v>
      </c>
      <c r="DM2059" s="26" t="s">
        <v>139</v>
      </c>
      <c r="DN2059" s="26" t="s">
        <v>139</v>
      </c>
      <c r="DO2059" s="26" t="s">
        <v>139</v>
      </c>
    </row>
    <row r="2060" spans="1:119" ht="20.100000000000001" customHeight="1" x14ac:dyDescent="0.25">
      <c r="A2060" s="29" t="str">
        <f t="shared" si="448"/>
        <v>Organización Guaruma5</v>
      </c>
      <c r="B2060" s="29" t="str">
        <f t="shared" si="449"/>
        <v>Organización Guaruma</v>
      </c>
      <c r="C2060" s="29">
        <f t="shared" si="450"/>
        <v>5</v>
      </c>
      <c r="D2060" s="30" t="str">
        <f t="shared" si="451"/>
        <v>Americas</v>
      </c>
      <c r="E2060" s="30" t="str">
        <f t="shared" si="452"/>
        <v>Honduras</v>
      </c>
      <c r="F2060" s="31">
        <f t="shared" si="453"/>
        <v>3</v>
      </c>
      <c r="G2060" s="31">
        <f t="shared" si="454"/>
        <v>3</v>
      </c>
      <c r="H2060" s="31">
        <f t="shared" si="455"/>
        <v>3</v>
      </c>
      <c r="I2060" s="31">
        <f t="shared" si="456"/>
        <v>3</v>
      </c>
      <c r="J2060" s="31">
        <f t="shared" si="457"/>
        <v>3</v>
      </c>
      <c r="K2060" s="31">
        <f t="shared" si="458"/>
        <v>3</v>
      </c>
      <c r="L2060" s="31">
        <f t="shared" si="459"/>
        <v>4</v>
      </c>
      <c r="M2060" s="31">
        <f t="shared" si="460"/>
        <v>3</v>
      </c>
      <c r="N2060" s="31">
        <f t="shared" si="461"/>
        <v>3.1</v>
      </c>
      <c r="O2060" s="26" t="s">
        <v>11259</v>
      </c>
      <c r="P2060" s="26" t="s">
        <v>108</v>
      </c>
      <c r="Q2060" s="27">
        <v>40311</v>
      </c>
      <c r="R2060" s="26" t="s">
        <v>305</v>
      </c>
      <c r="S2060" s="26" t="s">
        <v>234</v>
      </c>
      <c r="T2060" s="26" t="s">
        <v>224</v>
      </c>
      <c r="U2060" s="26" t="s">
        <v>307</v>
      </c>
      <c r="V2060" s="26" t="s">
        <v>15731</v>
      </c>
      <c r="W2060" s="26" t="s">
        <v>5030</v>
      </c>
      <c r="X2060" s="24"/>
      <c r="Y2060" s="26" t="s">
        <v>11245</v>
      </c>
      <c r="Z2060" s="24"/>
      <c r="AA2060" s="24"/>
      <c r="AB2060" s="26" t="s">
        <v>117</v>
      </c>
      <c r="AC2060" s="28">
        <v>10000</v>
      </c>
      <c r="AD2060" s="24"/>
      <c r="AE2060" s="24"/>
      <c r="AF2060" s="26" t="s">
        <v>120</v>
      </c>
      <c r="AG2060" s="26" t="s">
        <v>312</v>
      </c>
      <c r="AH2060" s="26" t="s">
        <v>176</v>
      </c>
      <c r="AI2060" s="28">
        <v>10000</v>
      </c>
      <c r="AJ2060" s="24"/>
      <c r="AK2060" s="26" t="s">
        <v>11246</v>
      </c>
      <c r="AL2060" s="26" t="s">
        <v>11260</v>
      </c>
      <c r="AM2060" s="26" t="s">
        <v>11261</v>
      </c>
      <c r="AN2060" s="26" t="s">
        <v>11262</v>
      </c>
      <c r="AO2060" s="24"/>
      <c r="AP2060" s="24"/>
      <c r="AQ2060" s="24"/>
      <c r="AR2060" s="24"/>
      <c r="AS2060" s="26" t="s">
        <v>11263</v>
      </c>
      <c r="AT2060" s="24"/>
      <c r="AU2060" s="24"/>
      <c r="AV2060" s="24"/>
      <c r="AW2060" s="28">
        <v>70793</v>
      </c>
      <c r="AX2060" s="26">
        <v>65</v>
      </c>
      <c r="AY2060" s="28">
        <v>0</v>
      </c>
      <c r="AZ2060" s="28">
        <v>3</v>
      </c>
      <c r="BA2060" s="26">
        <v>0</v>
      </c>
      <c r="BB2060" s="26" t="s">
        <v>241</v>
      </c>
      <c r="BC2060" s="24"/>
      <c r="BD2060" s="24"/>
      <c r="BE2060" s="24"/>
      <c r="BF2060" s="24"/>
      <c r="BG2060" s="24"/>
      <c r="BH2060" s="24"/>
      <c r="BI2060" s="24"/>
      <c r="BJ2060" s="24"/>
      <c r="BK2060" s="24"/>
      <c r="BL2060" s="24"/>
      <c r="BM2060" s="24"/>
      <c r="BN2060" s="24"/>
      <c r="BO2060" s="24"/>
      <c r="BP2060" s="24"/>
      <c r="BQ2060" s="24"/>
      <c r="BR2060" s="26">
        <v>3</v>
      </c>
      <c r="BS2060" s="26">
        <v>3</v>
      </c>
      <c r="BT2060" s="26">
        <v>3</v>
      </c>
      <c r="BU2060" s="26">
        <v>3</v>
      </c>
      <c r="BV2060" s="26">
        <v>3</v>
      </c>
      <c r="BW2060" s="26">
        <v>3</v>
      </c>
      <c r="BX2060" s="26">
        <v>4</v>
      </c>
      <c r="BY2060" s="26">
        <v>3</v>
      </c>
      <c r="BZ2060" s="24"/>
      <c r="CA2060" s="24"/>
      <c r="CB2060" s="24"/>
      <c r="CC2060" s="24"/>
      <c r="CD2060" s="24"/>
      <c r="CE2060" s="24"/>
      <c r="CF2060" s="24"/>
      <c r="CG2060" s="24"/>
      <c r="CH2060" s="24"/>
      <c r="CI2060" s="24"/>
      <c r="CJ2060" s="24"/>
      <c r="CK2060" s="24"/>
      <c r="CL2060" s="24"/>
      <c r="CM2060" s="24"/>
      <c r="CN2060" s="24"/>
      <c r="CO2060" s="24"/>
      <c r="CP2060" s="24"/>
      <c r="CQ2060" s="24"/>
      <c r="CR2060" s="24"/>
      <c r="CS2060" s="24"/>
      <c r="CT2060" s="24"/>
      <c r="CU2060" s="24"/>
      <c r="CV2060" s="24"/>
      <c r="CW2060" s="24"/>
      <c r="CX2060" s="24"/>
      <c r="CY2060" s="24"/>
      <c r="CZ2060" s="24"/>
      <c r="DA2060" s="24"/>
      <c r="DB2060" s="24"/>
      <c r="DC2060" s="24"/>
      <c r="DD2060" s="24"/>
      <c r="DE2060" s="24"/>
      <c r="DF2060" s="26" t="s">
        <v>139</v>
      </c>
      <c r="DG2060" s="26" t="s">
        <v>139</v>
      </c>
      <c r="DH2060" s="26" t="s">
        <v>139</v>
      </c>
      <c r="DI2060" s="26" t="s">
        <v>139</v>
      </c>
      <c r="DJ2060" s="26" t="s">
        <v>139</v>
      </c>
      <c r="DK2060" s="26" t="s">
        <v>139</v>
      </c>
      <c r="DL2060" s="26" t="s">
        <v>139</v>
      </c>
      <c r="DM2060" s="26" t="s">
        <v>139</v>
      </c>
      <c r="DN2060" s="26" t="s">
        <v>139</v>
      </c>
      <c r="DO2060" s="26" t="s">
        <v>120</v>
      </c>
    </row>
    <row r="2061" spans="1:119" ht="20.100000000000001" customHeight="1" x14ac:dyDescent="0.25">
      <c r="A2061" s="29" t="str">
        <f t="shared" si="448"/>
        <v/>
      </c>
      <c r="B2061" s="29" t="str">
        <f t="shared" si="449"/>
        <v>Organización para el Empoderamiento de la Juventud (Organization for Youth Empowerment)</v>
      </c>
      <c r="C2061" s="29">
        <f t="shared" si="450"/>
        <v>0</v>
      </c>
      <c r="D2061" s="30" t="str">
        <f t="shared" si="451"/>
        <v>Americas</v>
      </c>
      <c r="E2061" s="30" t="str">
        <f t="shared" si="452"/>
        <v>El Progreso, Honduras</v>
      </c>
      <c r="F2061" s="31">
        <f t="shared" si="453"/>
        <v>0</v>
      </c>
      <c r="G2061" s="31">
        <f t="shared" si="454"/>
        <v>0</v>
      </c>
      <c r="H2061" s="31">
        <f t="shared" si="455"/>
        <v>0</v>
      </c>
      <c r="I2061" s="31">
        <f t="shared" si="456"/>
        <v>0</v>
      </c>
      <c r="J2061" s="31">
        <f t="shared" si="457"/>
        <v>0</v>
      </c>
      <c r="K2061" s="31">
        <f t="shared" si="458"/>
        <v>0</v>
      </c>
      <c r="L2061" s="31">
        <f t="shared" si="459"/>
        <v>0</v>
      </c>
      <c r="M2061" s="31">
        <f t="shared" si="460"/>
        <v>0</v>
      </c>
      <c r="N2061" s="31">
        <f t="shared" si="461"/>
        <v>0</v>
      </c>
      <c r="O2061" s="26" t="s">
        <v>16325</v>
      </c>
      <c r="P2061" s="26" t="s">
        <v>108</v>
      </c>
      <c r="Q2061" s="27">
        <v>43213</v>
      </c>
      <c r="R2061" s="24"/>
      <c r="S2061" s="24"/>
      <c r="T2061" s="26" t="s">
        <v>111</v>
      </c>
      <c r="U2061" s="24"/>
      <c r="V2061" s="26" t="s">
        <v>15731</v>
      </c>
      <c r="W2061" s="26" t="s">
        <v>5030</v>
      </c>
      <c r="X2061" s="26" t="s">
        <v>11265</v>
      </c>
      <c r="Y2061" s="26" t="s">
        <v>11266</v>
      </c>
      <c r="Z2061" s="26" t="s">
        <v>11267</v>
      </c>
      <c r="AA2061" s="24"/>
      <c r="AB2061" s="26" t="s">
        <v>15736</v>
      </c>
      <c r="AC2061" s="28">
        <v>2000</v>
      </c>
      <c r="AD2061" s="26" t="s">
        <v>11268</v>
      </c>
      <c r="AE2061" s="26" t="s">
        <v>119</v>
      </c>
      <c r="AF2061" s="26" t="s">
        <v>139</v>
      </c>
      <c r="AG2061" s="24"/>
      <c r="AH2061" s="24"/>
      <c r="AI2061" s="28">
        <v>2000</v>
      </c>
      <c r="AJ2061" s="24"/>
      <c r="AK2061" s="24"/>
      <c r="AL2061" s="24"/>
      <c r="AM2061" s="24"/>
      <c r="AN2061" s="24"/>
      <c r="AO2061" s="24"/>
      <c r="AP2061" s="24"/>
      <c r="AQ2061" s="24"/>
      <c r="AR2061" s="24"/>
      <c r="AS2061" s="24"/>
      <c r="AT2061" s="24"/>
      <c r="AU2061" s="24"/>
      <c r="AV2061" s="24"/>
      <c r="AW2061" s="28">
        <v>0</v>
      </c>
      <c r="AX2061" s="26">
        <v>0</v>
      </c>
      <c r="AY2061" s="28">
        <v>0</v>
      </c>
      <c r="AZ2061" s="28">
        <v>0</v>
      </c>
      <c r="BA2061" s="26">
        <v>0</v>
      </c>
      <c r="BB2061" s="24"/>
      <c r="BC2061" s="26" t="s">
        <v>11271</v>
      </c>
      <c r="BD2061" s="24"/>
      <c r="BE2061" s="24"/>
      <c r="BF2061" s="24"/>
      <c r="BG2061" s="24"/>
      <c r="BH2061" s="24"/>
      <c r="BI2061" s="24"/>
      <c r="BJ2061" s="24"/>
      <c r="BK2061" s="24"/>
      <c r="BL2061" s="24"/>
      <c r="BM2061" s="24"/>
      <c r="BN2061" s="24"/>
      <c r="BO2061" s="24"/>
      <c r="BP2061" s="24"/>
      <c r="BQ2061" s="24"/>
      <c r="BR2061" s="26">
        <v>0</v>
      </c>
      <c r="BS2061" s="26">
        <v>0</v>
      </c>
      <c r="BT2061" s="26">
        <v>0</v>
      </c>
      <c r="BU2061" s="26">
        <v>0</v>
      </c>
      <c r="BV2061" s="26">
        <v>0</v>
      </c>
      <c r="BW2061" s="26">
        <v>0</v>
      </c>
      <c r="BX2061" s="26">
        <v>0</v>
      </c>
      <c r="BY2061" s="26">
        <v>0</v>
      </c>
      <c r="BZ2061" s="24"/>
      <c r="CA2061" s="24"/>
      <c r="CB2061" s="24"/>
      <c r="CC2061" s="24"/>
      <c r="CD2061" s="24"/>
      <c r="CE2061" s="24"/>
      <c r="CF2061" s="24"/>
      <c r="CG2061" s="24"/>
      <c r="CH2061" s="24"/>
      <c r="CI2061" s="24"/>
      <c r="CJ2061" s="24"/>
      <c r="CK2061" s="24"/>
      <c r="CL2061" s="24"/>
      <c r="CM2061" s="24"/>
      <c r="CN2061" s="24"/>
      <c r="CO2061" s="24"/>
      <c r="CP2061" s="24"/>
      <c r="CQ2061" s="24"/>
      <c r="CR2061" s="24"/>
      <c r="CS2061" s="24"/>
      <c r="CT2061" s="24"/>
      <c r="CU2061" s="24"/>
      <c r="CV2061" s="24"/>
      <c r="CW2061" s="24"/>
      <c r="CX2061" s="24"/>
      <c r="CY2061" s="24"/>
      <c r="CZ2061" s="24"/>
      <c r="DA2061" s="24"/>
      <c r="DB2061" s="24"/>
      <c r="DC2061" s="24"/>
      <c r="DD2061" s="24"/>
      <c r="DE2061" s="24"/>
      <c r="DF2061" s="26" t="s">
        <v>139</v>
      </c>
      <c r="DG2061" s="26" t="s">
        <v>139</v>
      </c>
      <c r="DH2061" s="26" t="s">
        <v>139</v>
      </c>
      <c r="DI2061" s="26" t="s">
        <v>139</v>
      </c>
      <c r="DJ2061" s="26" t="s">
        <v>139</v>
      </c>
      <c r="DK2061" s="26" t="s">
        <v>139</v>
      </c>
      <c r="DL2061" s="26" t="s">
        <v>139</v>
      </c>
      <c r="DM2061" s="26" t="s">
        <v>139</v>
      </c>
      <c r="DN2061" s="26" t="s">
        <v>139</v>
      </c>
      <c r="DO2061" s="26" t="s">
        <v>139</v>
      </c>
    </row>
    <row r="2062" spans="1:119" ht="20.100000000000001" customHeight="1" x14ac:dyDescent="0.25">
      <c r="A2062" s="29" t="str">
        <f t="shared" si="448"/>
        <v/>
      </c>
      <c r="B2062" s="29" t="str">
        <f t="shared" si="449"/>
        <v>Organización para el Empoderamiento de la Juventud (Organization for Youth Empowerment)</v>
      </c>
      <c r="C2062" s="29">
        <f t="shared" si="450"/>
        <v>0</v>
      </c>
      <c r="D2062" s="30" t="str">
        <f t="shared" si="451"/>
        <v>Americas</v>
      </c>
      <c r="E2062" s="30" t="str">
        <f t="shared" si="452"/>
        <v>El Progreso, Honduras</v>
      </c>
      <c r="F2062" s="31">
        <f t="shared" si="453"/>
        <v>0</v>
      </c>
      <c r="G2062" s="31">
        <f t="shared" si="454"/>
        <v>0</v>
      </c>
      <c r="H2062" s="31">
        <f t="shared" si="455"/>
        <v>0</v>
      </c>
      <c r="I2062" s="31">
        <f t="shared" si="456"/>
        <v>0</v>
      </c>
      <c r="J2062" s="31">
        <f t="shared" si="457"/>
        <v>0</v>
      </c>
      <c r="K2062" s="31">
        <f t="shared" si="458"/>
        <v>0</v>
      </c>
      <c r="L2062" s="31">
        <f t="shared" si="459"/>
        <v>0</v>
      </c>
      <c r="M2062" s="31">
        <f t="shared" si="460"/>
        <v>0</v>
      </c>
      <c r="N2062" s="31">
        <f t="shared" si="461"/>
        <v>0</v>
      </c>
      <c r="O2062" s="26" t="s">
        <v>16326</v>
      </c>
      <c r="P2062" s="26" t="s">
        <v>108</v>
      </c>
      <c r="Q2062" s="27">
        <v>43041</v>
      </c>
      <c r="R2062" s="24"/>
      <c r="S2062" s="24"/>
      <c r="T2062" s="26" t="s">
        <v>111</v>
      </c>
      <c r="U2062" s="24"/>
      <c r="V2062" s="26" t="s">
        <v>15731</v>
      </c>
      <c r="W2062" s="26" t="s">
        <v>5030</v>
      </c>
      <c r="X2062" s="26" t="s">
        <v>11265</v>
      </c>
      <c r="Y2062" s="26" t="s">
        <v>11266</v>
      </c>
      <c r="Z2062" s="26" t="s">
        <v>11267</v>
      </c>
      <c r="AA2062" s="24"/>
      <c r="AB2062" s="26" t="s">
        <v>15736</v>
      </c>
      <c r="AC2062" s="28">
        <v>1000</v>
      </c>
      <c r="AD2062" s="26" t="s">
        <v>11268</v>
      </c>
      <c r="AE2062" s="26" t="s">
        <v>119</v>
      </c>
      <c r="AF2062" s="26" t="s">
        <v>139</v>
      </c>
      <c r="AG2062" s="24"/>
      <c r="AH2062" s="24"/>
      <c r="AI2062" s="28">
        <v>1000</v>
      </c>
      <c r="AJ2062" s="24"/>
      <c r="AK2062" s="24"/>
      <c r="AL2062" s="24"/>
      <c r="AM2062" s="24"/>
      <c r="AN2062" s="24"/>
      <c r="AO2062" s="24"/>
      <c r="AP2062" s="24"/>
      <c r="AQ2062" s="24"/>
      <c r="AR2062" s="24"/>
      <c r="AS2062" s="24"/>
      <c r="AT2062" s="24"/>
      <c r="AU2062" s="24"/>
      <c r="AV2062" s="24"/>
      <c r="AW2062" s="28">
        <v>0</v>
      </c>
      <c r="AX2062" s="26">
        <v>0</v>
      </c>
      <c r="AY2062" s="28">
        <v>0</v>
      </c>
      <c r="AZ2062" s="28">
        <v>0</v>
      </c>
      <c r="BA2062" s="26">
        <v>0</v>
      </c>
      <c r="BB2062" s="24"/>
      <c r="BC2062" s="26" t="s">
        <v>11271</v>
      </c>
      <c r="BD2062" s="24"/>
      <c r="BE2062" s="24"/>
      <c r="BF2062" s="24"/>
      <c r="BG2062" s="24"/>
      <c r="BH2062" s="24"/>
      <c r="BI2062" s="24"/>
      <c r="BJ2062" s="24"/>
      <c r="BK2062" s="24"/>
      <c r="BL2062" s="24"/>
      <c r="BM2062" s="24"/>
      <c r="BN2062" s="24"/>
      <c r="BO2062" s="24"/>
      <c r="BP2062" s="24"/>
      <c r="BQ2062" s="24"/>
      <c r="BR2062" s="26">
        <v>0</v>
      </c>
      <c r="BS2062" s="26">
        <v>0</v>
      </c>
      <c r="BT2062" s="26">
        <v>0</v>
      </c>
      <c r="BU2062" s="26">
        <v>0</v>
      </c>
      <c r="BV2062" s="26">
        <v>0</v>
      </c>
      <c r="BW2062" s="26">
        <v>0</v>
      </c>
      <c r="BX2062" s="26">
        <v>0</v>
      </c>
      <c r="BY2062" s="26">
        <v>0</v>
      </c>
      <c r="BZ2062" s="24"/>
      <c r="CA2062" s="24"/>
      <c r="CB2062" s="24"/>
      <c r="CC2062" s="24"/>
      <c r="CD2062" s="24"/>
      <c r="CE2062" s="24"/>
      <c r="CF2062" s="24"/>
      <c r="CG2062" s="24"/>
      <c r="CH2062" s="24"/>
      <c r="CI2062" s="24"/>
      <c r="CJ2062" s="24"/>
      <c r="CK2062" s="24"/>
      <c r="CL2062" s="24"/>
      <c r="CM2062" s="24"/>
      <c r="CN2062" s="24"/>
      <c r="CO2062" s="24"/>
      <c r="CP2062" s="24"/>
      <c r="CQ2062" s="24"/>
      <c r="CR2062" s="24"/>
      <c r="CS2062" s="24"/>
      <c r="CT2062" s="24"/>
      <c r="CU2062" s="24"/>
      <c r="CV2062" s="24"/>
      <c r="CW2062" s="24"/>
      <c r="CX2062" s="24"/>
      <c r="CY2062" s="24"/>
      <c r="CZ2062" s="24"/>
      <c r="DA2062" s="24"/>
      <c r="DB2062" s="24"/>
      <c r="DC2062" s="24"/>
      <c r="DD2062" s="24"/>
      <c r="DE2062" s="24"/>
      <c r="DF2062" s="26" t="s">
        <v>139</v>
      </c>
      <c r="DG2062" s="26" t="s">
        <v>139</v>
      </c>
      <c r="DH2062" s="26" t="s">
        <v>139</v>
      </c>
      <c r="DI2062" s="26" t="s">
        <v>139</v>
      </c>
      <c r="DJ2062" s="26" t="s">
        <v>139</v>
      </c>
      <c r="DK2062" s="26" t="s">
        <v>139</v>
      </c>
      <c r="DL2062" s="26" t="s">
        <v>139</v>
      </c>
      <c r="DM2062" s="26" t="s">
        <v>139</v>
      </c>
      <c r="DN2062" s="26" t="s">
        <v>139</v>
      </c>
      <c r="DO2062" s="26" t="s">
        <v>139</v>
      </c>
    </row>
    <row r="2063" spans="1:119" ht="20.100000000000001" customHeight="1" x14ac:dyDescent="0.25">
      <c r="A2063" s="29" t="str">
        <f t="shared" si="448"/>
        <v>Organización para el Empoderamiento de la Juventud (Organization for Youth Empowerment)4</v>
      </c>
      <c r="B2063" s="29" t="str">
        <f t="shared" si="449"/>
        <v>Organización para el Empoderamiento de la Juventud (Organization for Youth Empowerment)</v>
      </c>
      <c r="C2063" s="29">
        <f t="shared" si="450"/>
        <v>4</v>
      </c>
      <c r="D2063" s="30" t="str">
        <f t="shared" si="451"/>
        <v>Americas</v>
      </c>
      <c r="E2063" s="30" t="str">
        <f t="shared" si="452"/>
        <v>El Progreso, Honduras</v>
      </c>
      <c r="F2063" s="31">
        <f t="shared" si="453"/>
        <v>5</v>
      </c>
      <c r="G2063" s="31">
        <f t="shared" si="454"/>
        <v>4</v>
      </c>
      <c r="H2063" s="31">
        <f t="shared" si="455"/>
        <v>4</v>
      </c>
      <c r="I2063" s="31">
        <f t="shared" si="456"/>
        <v>5</v>
      </c>
      <c r="J2063" s="31">
        <f t="shared" si="457"/>
        <v>5</v>
      </c>
      <c r="K2063" s="31">
        <f t="shared" si="458"/>
        <v>4</v>
      </c>
      <c r="L2063" s="31">
        <f t="shared" si="459"/>
        <v>4</v>
      </c>
      <c r="M2063" s="31">
        <f t="shared" si="460"/>
        <v>5</v>
      </c>
      <c r="N2063" s="31">
        <f t="shared" si="461"/>
        <v>4.5</v>
      </c>
      <c r="O2063" s="26" t="s">
        <v>11264</v>
      </c>
      <c r="P2063" s="26" t="s">
        <v>108</v>
      </c>
      <c r="Q2063" s="27">
        <v>43054</v>
      </c>
      <c r="R2063" s="26" t="s">
        <v>166</v>
      </c>
      <c r="S2063" s="26" t="s">
        <v>110</v>
      </c>
      <c r="T2063" s="26" t="s">
        <v>111</v>
      </c>
      <c r="U2063" s="26" t="s">
        <v>833</v>
      </c>
      <c r="V2063" s="26" t="s">
        <v>15731</v>
      </c>
      <c r="W2063" s="26" t="s">
        <v>5030</v>
      </c>
      <c r="X2063" s="26" t="s">
        <v>11265</v>
      </c>
      <c r="Y2063" s="26" t="s">
        <v>11266</v>
      </c>
      <c r="Z2063" s="26" t="s">
        <v>11267</v>
      </c>
      <c r="AA2063" s="24"/>
      <c r="AB2063" s="26" t="s">
        <v>117</v>
      </c>
      <c r="AC2063" s="28">
        <v>14000</v>
      </c>
      <c r="AD2063" s="26" t="s">
        <v>11268</v>
      </c>
      <c r="AE2063" s="26" t="s">
        <v>119</v>
      </c>
      <c r="AF2063" s="26" t="s">
        <v>139</v>
      </c>
      <c r="AG2063" s="24"/>
      <c r="AH2063" s="26" t="s">
        <v>185</v>
      </c>
      <c r="AI2063" s="28">
        <v>14000</v>
      </c>
      <c r="AJ2063" s="24"/>
      <c r="AK2063" s="24"/>
      <c r="AL2063" s="24"/>
      <c r="AM2063" s="24"/>
      <c r="AN2063" s="24"/>
      <c r="AO2063" s="24"/>
      <c r="AP2063" s="24"/>
      <c r="AQ2063" s="26" t="s">
        <v>11269</v>
      </c>
      <c r="AR2063" s="24"/>
      <c r="AS2063" s="24"/>
      <c r="AT2063" s="24"/>
      <c r="AU2063" s="26" t="s">
        <v>11270</v>
      </c>
      <c r="AV2063" s="24"/>
      <c r="AW2063" s="28">
        <v>286587</v>
      </c>
      <c r="AX2063" s="26">
        <v>1300</v>
      </c>
      <c r="AY2063" s="28">
        <v>100</v>
      </c>
      <c r="AZ2063" s="28">
        <v>333</v>
      </c>
      <c r="BA2063" s="26">
        <v>333</v>
      </c>
      <c r="BB2063" s="24"/>
      <c r="BC2063" s="26" t="s">
        <v>11271</v>
      </c>
      <c r="BD2063" s="26" t="s">
        <v>125</v>
      </c>
      <c r="BE2063" s="24"/>
      <c r="BF2063" s="26" t="s">
        <v>11272</v>
      </c>
      <c r="BG2063" s="26" t="s">
        <v>1250</v>
      </c>
      <c r="BH2063" s="26" t="s">
        <v>11273</v>
      </c>
      <c r="BI2063" s="26" t="s">
        <v>1250</v>
      </c>
      <c r="BJ2063" s="26" t="s">
        <v>11274</v>
      </c>
      <c r="BK2063" s="26" t="s">
        <v>1250</v>
      </c>
      <c r="BL2063" s="26" t="s">
        <v>11275</v>
      </c>
      <c r="BM2063" s="26" t="s">
        <v>1250</v>
      </c>
      <c r="BN2063" s="26" t="s">
        <v>11276</v>
      </c>
      <c r="BO2063" s="26" t="s">
        <v>1780</v>
      </c>
      <c r="BP2063" s="24"/>
      <c r="BQ2063" s="24"/>
      <c r="BR2063" s="26">
        <v>0</v>
      </c>
      <c r="BS2063" s="26">
        <v>0</v>
      </c>
      <c r="BT2063" s="26">
        <v>0</v>
      </c>
      <c r="BU2063" s="26">
        <v>0</v>
      </c>
      <c r="BV2063" s="26">
        <v>0</v>
      </c>
      <c r="BW2063" s="26">
        <v>0</v>
      </c>
      <c r="BX2063" s="26">
        <v>0</v>
      </c>
      <c r="BY2063" s="26">
        <v>0</v>
      </c>
      <c r="BZ2063" s="26" t="s">
        <v>138</v>
      </c>
      <c r="CA2063" s="26" t="s">
        <v>138</v>
      </c>
      <c r="CB2063" s="26" t="s">
        <v>138</v>
      </c>
      <c r="CC2063" s="26" t="s">
        <v>138</v>
      </c>
      <c r="CD2063" s="26" t="s">
        <v>138</v>
      </c>
      <c r="CE2063" s="26" t="s">
        <v>138</v>
      </c>
      <c r="CF2063" s="26" t="s">
        <v>134</v>
      </c>
      <c r="CG2063" s="26" t="s">
        <v>134</v>
      </c>
      <c r="CH2063" s="26" t="s">
        <v>134</v>
      </c>
      <c r="CI2063" s="26" t="s">
        <v>138</v>
      </c>
      <c r="CJ2063" s="26" t="s">
        <v>134</v>
      </c>
      <c r="CK2063" s="26" t="s">
        <v>134</v>
      </c>
      <c r="CL2063" s="26" t="s">
        <v>138</v>
      </c>
      <c r="CM2063" s="26" t="s">
        <v>138</v>
      </c>
      <c r="CN2063" s="26" t="s">
        <v>134</v>
      </c>
      <c r="CO2063" s="26" t="s">
        <v>138</v>
      </c>
      <c r="CP2063" s="26" t="s">
        <v>134</v>
      </c>
      <c r="CQ2063" s="26" t="s">
        <v>138</v>
      </c>
      <c r="CR2063" s="26" t="s">
        <v>138</v>
      </c>
      <c r="CS2063" s="26" t="s">
        <v>138</v>
      </c>
      <c r="CT2063" s="26" t="s">
        <v>134</v>
      </c>
      <c r="CU2063" s="26" t="s">
        <v>134</v>
      </c>
      <c r="CV2063" s="26" t="s">
        <v>138</v>
      </c>
      <c r="CW2063" s="26" t="s">
        <v>138</v>
      </c>
      <c r="CX2063" s="26" t="s">
        <v>138</v>
      </c>
      <c r="CY2063" s="26" t="s">
        <v>134</v>
      </c>
      <c r="CZ2063" s="26" t="s">
        <v>138</v>
      </c>
      <c r="DA2063" s="26" t="s">
        <v>136</v>
      </c>
      <c r="DB2063" s="26" t="s">
        <v>138</v>
      </c>
      <c r="DC2063" s="26" t="s">
        <v>134</v>
      </c>
      <c r="DD2063" s="26" t="s">
        <v>138</v>
      </c>
      <c r="DE2063" s="26" t="s">
        <v>138</v>
      </c>
      <c r="DF2063" s="26" t="s">
        <v>120</v>
      </c>
      <c r="DG2063" s="26" t="s">
        <v>120</v>
      </c>
      <c r="DH2063" s="26" t="s">
        <v>120</v>
      </c>
      <c r="DI2063" s="26" t="s">
        <v>120</v>
      </c>
      <c r="DJ2063" s="26" t="s">
        <v>139</v>
      </c>
      <c r="DK2063" s="26" t="s">
        <v>139</v>
      </c>
      <c r="DL2063" s="26" t="s">
        <v>139</v>
      </c>
      <c r="DM2063" s="26" t="s">
        <v>139</v>
      </c>
      <c r="DN2063" s="26" t="s">
        <v>139</v>
      </c>
      <c r="DO2063" s="26" t="s">
        <v>139</v>
      </c>
    </row>
    <row r="2064" spans="1:119" ht="20.100000000000001" customHeight="1" x14ac:dyDescent="0.25">
      <c r="A2064" s="29" t="str">
        <f t="shared" si="448"/>
        <v>Organización para el Empoderamiento de la Juventud (Organization for Youth Empowerment)3</v>
      </c>
      <c r="B2064" s="29" t="str">
        <f t="shared" si="449"/>
        <v>Organización para el Empoderamiento de la Juventud (Organization for Youth Empowerment)</v>
      </c>
      <c r="C2064" s="29">
        <f t="shared" si="450"/>
        <v>3</v>
      </c>
      <c r="D2064" s="30" t="str">
        <f t="shared" si="451"/>
        <v>Americas</v>
      </c>
      <c r="E2064" s="30" t="str">
        <f t="shared" si="452"/>
        <v>El Progreso, Honduras</v>
      </c>
      <c r="F2064" s="31">
        <f t="shared" si="453"/>
        <v>4</v>
      </c>
      <c r="G2064" s="31">
        <f t="shared" si="454"/>
        <v>5</v>
      </c>
      <c r="H2064" s="31">
        <f t="shared" si="455"/>
        <v>5</v>
      </c>
      <c r="I2064" s="31">
        <f t="shared" si="456"/>
        <v>5</v>
      </c>
      <c r="J2064" s="31">
        <f t="shared" si="457"/>
        <v>5</v>
      </c>
      <c r="K2064" s="31">
        <f t="shared" si="458"/>
        <v>4</v>
      </c>
      <c r="L2064" s="31">
        <f t="shared" si="459"/>
        <v>4</v>
      </c>
      <c r="M2064" s="31">
        <f t="shared" si="460"/>
        <v>4</v>
      </c>
      <c r="N2064" s="31">
        <f t="shared" si="461"/>
        <v>4.5</v>
      </c>
      <c r="O2064" s="26" t="s">
        <v>11277</v>
      </c>
      <c r="P2064" s="26" t="s">
        <v>108</v>
      </c>
      <c r="Q2064" s="27">
        <v>42640</v>
      </c>
      <c r="R2064" s="26" t="s">
        <v>109</v>
      </c>
      <c r="S2064" s="26" t="s">
        <v>141</v>
      </c>
      <c r="T2064" s="26" t="s">
        <v>142</v>
      </c>
      <c r="U2064" s="26" t="s">
        <v>833</v>
      </c>
      <c r="V2064" s="26" t="s">
        <v>15731</v>
      </c>
      <c r="W2064" s="26" t="s">
        <v>5030</v>
      </c>
      <c r="X2064" s="26" t="s">
        <v>11265</v>
      </c>
      <c r="Y2064" s="26" t="s">
        <v>11266</v>
      </c>
      <c r="Z2064" s="26" t="s">
        <v>11267</v>
      </c>
      <c r="AA2064" s="24"/>
      <c r="AB2064" s="26" t="s">
        <v>117</v>
      </c>
      <c r="AC2064" s="28">
        <v>13000</v>
      </c>
      <c r="AD2064" s="26" t="s">
        <v>11268</v>
      </c>
      <c r="AE2064" s="26" t="s">
        <v>119</v>
      </c>
      <c r="AF2064" s="26" t="s">
        <v>139</v>
      </c>
      <c r="AG2064" s="24"/>
      <c r="AH2064" s="26" t="s">
        <v>121</v>
      </c>
      <c r="AI2064" s="28">
        <v>13000</v>
      </c>
      <c r="AJ2064" s="26" t="s">
        <v>11278</v>
      </c>
      <c r="AK2064" s="26" t="s">
        <v>11279</v>
      </c>
      <c r="AL2064" s="26" t="s">
        <v>11280</v>
      </c>
      <c r="AM2064" s="24"/>
      <c r="AN2064" s="24"/>
      <c r="AO2064" s="24"/>
      <c r="AP2064" s="24"/>
      <c r="AQ2064" s="24"/>
      <c r="AR2064" s="24"/>
      <c r="AS2064" s="26" t="s">
        <v>11281</v>
      </c>
      <c r="AT2064" s="24"/>
      <c r="AU2064" s="26" t="s">
        <v>11282</v>
      </c>
      <c r="AV2064" s="24"/>
      <c r="AW2064" s="28">
        <v>210406</v>
      </c>
      <c r="AX2064" s="26">
        <v>1250</v>
      </c>
      <c r="AY2064" s="28">
        <v>100</v>
      </c>
      <c r="AZ2064" s="28">
        <v>100</v>
      </c>
      <c r="BA2064" s="26">
        <v>0</v>
      </c>
      <c r="BB2064" s="26" t="s">
        <v>148</v>
      </c>
      <c r="BC2064" s="26" t="s">
        <v>11271</v>
      </c>
      <c r="BD2064" s="26" t="s">
        <v>378</v>
      </c>
      <c r="BE2064" s="26" t="s">
        <v>11283</v>
      </c>
      <c r="BF2064" s="26" t="s">
        <v>11272</v>
      </c>
      <c r="BG2064" s="26" t="s">
        <v>1250</v>
      </c>
      <c r="BH2064" s="26" t="s">
        <v>11284</v>
      </c>
      <c r="BI2064" s="26" t="s">
        <v>1250</v>
      </c>
      <c r="BJ2064" s="26" t="s">
        <v>11274</v>
      </c>
      <c r="BK2064" s="26" t="s">
        <v>1250</v>
      </c>
      <c r="BL2064" s="26" t="s">
        <v>11275</v>
      </c>
      <c r="BM2064" s="26" t="s">
        <v>1250</v>
      </c>
      <c r="BN2064" s="24"/>
      <c r="BO2064" s="24"/>
      <c r="BP2064" s="24"/>
      <c r="BQ2064" s="24"/>
      <c r="BR2064" s="26">
        <v>4</v>
      </c>
      <c r="BS2064" s="26">
        <v>5</v>
      </c>
      <c r="BT2064" s="26">
        <v>5</v>
      </c>
      <c r="BU2064" s="26">
        <v>5</v>
      </c>
      <c r="BV2064" s="26">
        <v>5</v>
      </c>
      <c r="BW2064" s="26">
        <v>4</v>
      </c>
      <c r="BX2064" s="26">
        <v>4</v>
      </c>
      <c r="BY2064" s="26">
        <v>4</v>
      </c>
      <c r="BZ2064" s="24"/>
      <c r="CA2064" s="24"/>
      <c r="CB2064" s="24"/>
      <c r="CC2064" s="24"/>
      <c r="CD2064" s="24"/>
      <c r="CE2064" s="24"/>
      <c r="CF2064" s="24"/>
      <c r="CG2064" s="24"/>
      <c r="CH2064" s="24"/>
      <c r="CI2064" s="24"/>
      <c r="CJ2064" s="24"/>
      <c r="CK2064" s="24"/>
      <c r="CL2064" s="24"/>
      <c r="CM2064" s="24"/>
      <c r="CN2064" s="24"/>
      <c r="CO2064" s="24"/>
      <c r="CP2064" s="24"/>
      <c r="CQ2064" s="24"/>
      <c r="CR2064" s="24"/>
      <c r="CS2064" s="24"/>
      <c r="CT2064" s="24"/>
      <c r="CU2064" s="24"/>
      <c r="CV2064" s="24"/>
      <c r="CW2064" s="24"/>
      <c r="CX2064" s="24"/>
      <c r="CY2064" s="24"/>
      <c r="CZ2064" s="24"/>
      <c r="DA2064" s="24"/>
      <c r="DB2064" s="24"/>
      <c r="DC2064" s="24"/>
      <c r="DD2064" s="24"/>
      <c r="DE2064" s="24"/>
      <c r="DF2064" s="26" t="s">
        <v>120</v>
      </c>
      <c r="DG2064" s="26" t="s">
        <v>120</v>
      </c>
      <c r="DH2064" s="26" t="s">
        <v>120</v>
      </c>
      <c r="DI2064" s="26" t="s">
        <v>120</v>
      </c>
      <c r="DJ2064" s="26" t="s">
        <v>139</v>
      </c>
      <c r="DK2064" s="26" t="s">
        <v>139</v>
      </c>
      <c r="DL2064" s="26" t="s">
        <v>139</v>
      </c>
      <c r="DM2064" s="26" t="s">
        <v>139</v>
      </c>
      <c r="DN2064" s="26" t="s">
        <v>139</v>
      </c>
      <c r="DO2064" s="26" t="s">
        <v>139</v>
      </c>
    </row>
    <row r="2065" spans="1:119" ht="20.100000000000001" customHeight="1" x14ac:dyDescent="0.25">
      <c r="A2065" s="29" t="str">
        <f t="shared" si="448"/>
        <v>Organización para el Empoderamiento de la Juventud (Organization for Youth Empowerment)2</v>
      </c>
      <c r="B2065" s="29" t="str">
        <f t="shared" si="449"/>
        <v>Organización para el Empoderamiento de la Juventud (Organization for Youth Empowerment)</v>
      </c>
      <c r="C2065" s="29">
        <f t="shared" si="450"/>
        <v>2</v>
      </c>
      <c r="D2065" s="30" t="str">
        <f t="shared" si="451"/>
        <v>Americas</v>
      </c>
      <c r="E2065" s="30" t="str">
        <f t="shared" si="452"/>
        <v>El Progreso, Honduras</v>
      </c>
      <c r="F2065" s="31">
        <f t="shared" si="453"/>
        <v>4</v>
      </c>
      <c r="G2065" s="31">
        <f t="shared" si="454"/>
        <v>5</v>
      </c>
      <c r="H2065" s="31">
        <f t="shared" si="455"/>
        <v>5</v>
      </c>
      <c r="I2065" s="31">
        <f t="shared" si="456"/>
        <v>5</v>
      </c>
      <c r="J2065" s="31">
        <f t="shared" si="457"/>
        <v>5</v>
      </c>
      <c r="K2065" s="31">
        <f t="shared" si="458"/>
        <v>4</v>
      </c>
      <c r="L2065" s="31">
        <f t="shared" si="459"/>
        <v>4</v>
      </c>
      <c r="M2065" s="31">
        <f t="shared" si="460"/>
        <v>4</v>
      </c>
      <c r="N2065" s="31">
        <f t="shared" si="461"/>
        <v>4.5</v>
      </c>
      <c r="O2065" s="26" t="s">
        <v>11285</v>
      </c>
      <c r="P2065" s="26" t="s">
        <v>108</v>
      </c>
      <c r="Q2065" s="27">
        <v>42305</v>
      </c>
      <c r="R2065" s="26" t="s">
        <v>109</v>
      </c>
      <c r="S2065" s="26" t="s">
        <v>156</v>
      </c>
      <c r="T2065" s="26" t="s">
        <v>157</v>
      </c>
      <c r="U2065" s="26" t="s">
        <v>112</v>
      </c>
      <c r="V2065" s="26" t="s">
        <v>15731</v>
      </c>
      <c r="W2065" s="26" t="s">
        <v>5030</v>
      </c>
      <c r="X2065" s="26" t="s">
        <v>11265</v>
      </c>
      <c r="Y2065" s="26" t="s">
        <v>11266</v>
      </c>
      <c r="Z2065" s="26" t="s">
        <v>11267</v>
      </c>
      <c r="AA2065" s="24"/>
      <c r="AB2065" s="26" t="s">
        <v>117</v>
      </c>
      <c r="AC2065" s="28">
        <v>12000</v>
      </c>
      <c r="AD2065" s="26" t="s">
        <v>11268</v>
      </c>
      <c r="AE2065" s="26" t="s">
        <v>119</v>
      </c>
      <c r="AF2065" s="26" t="s">
        <v>139</v>
      </c>
      <c r="AG2065" s="24"/>
      <c r="AH2065" s="26" t="s">
        <v>143</v>
      </c>
      <c r="AI2065" s="28">
        <v>12000</v>
      </c>
      <c r="AJ2065" s="26" t="s">
        <v>11286</v>
      </c>
      <c r="AK2065" s="26" t="s">
        <v>11279</v>
      </c>
      <c r="AL2065" s="26" t="s">
        <v>11280</v>
      </c>
      <c r="AM2065" s="24"/>
      <c r="AN2065" s="24"/>
      <c r="AO2065" s="24"/>
      <c r="AP2065" s="24"/>
      <c r="AQ2065" s="24"/>
      <c r="AR2065" s="24"/>
      <c r="AS2065" s="26" t="s">
        <v>11287</v>
      </c>
      <c r="AT2065" s="24"/>
      <c r="AU2065" s="24"/>
      <c r="AV2065" s="24"/>
      <c r="AW2065" s="28">
        <v>151923</v>
      </c>
      <c r="AX2065" s="26">
        <v>562</v>
      </c>
      <c r="AY2065" s="28">
        <v>100</v>
      </c>
      <c r="AZ2065" s="28">
        <v>100</v>
      </c>
      <c r="BA2065" s="26">
        <v>0</v>
      </c>
      <c r="BB2065" s="26" t="s">
        <v>148</v>
      </c>
      <c r="BC2065" s="26" t="s">
        <v>11271</v>
      </c>
      <c r="BD2065" s="26" t="s">
        <v>125</v>
      </c>
      <c r="BE2065" s="24"/>
      <c r="BF2065" s="26" t="s">
        <v>11272</v>
      </c>
      <c r="BG2065" s="26" t="s">
        <v>1250</v>
      </c>
      <c r="BH2065" s="26" t="s">
        <v>11273</v>
      </c>
      <c r="BI2065" s="26" t="s">
        <v>1250</v>
      </c>
      <c r="BJ2065" s="26" t="s">
        <v>11274</v>
      </c>
      <c r="BK2065" s="26" t="s">
        <v>1250</v>
      </c>
      <c r="BL2065" s="26" t="s">
        <v>11288</v>
      </c>
      <c r="BM2065" s="26" t="s">
        <v>1250</v>
      </c>
      <c r="BN2065" s="24"/>
      <c r="BO2065" s="24"/>
      <c r="BP2065" s="24"/>
      <c r="BQ2065" s="24"/>
      <c r="BR2065" s="26">
        <v>4</v>
      </c>
      <c r="BS2065" s="26">
        <v>5</v>
      </c>
      <c r="BT2065" s="26">
        <v>5</v>
      </c>
      <c r="BU2065" s="26">
        <v>5</v>
      </c>
      <c r="BV2065" s="26">
        <v>5</v>
      </c>
      <c r="BW2065" s="26">
        <v>4</v>
      </c>
      <c r="BX2065" s="26">
        <v>4</v>
      </c>
      <c r="BY2065" s="26">
        <v>4</v>
      </c>
      <c r="BZ2065" s="24"/>
      <c r="CA2065" s="24"/>
      <c r="CB2065" s="24"/>
      <c r="CC2065" s="24"/>
      <c r="CD2065" s="24"/>
      <c r="CE2065" s="24"/>
      <c r="CF2065" s="24"/>
      <c r="CG2065" s="24"/>
      <c r="CH2065" s="24"/>
      <c r="CI2065" s="24"/>
      <c r="CJ2065" s="24"/>
      <c r="CK2065" s="24"/>
      <c r="CL2065" s="24"/>
      <c r="CM2065" s="24"/>
      <c r="CN2065" s="24"/>
      <c r="CO2065" s="24"/>
      <c r="CP2065" s="24"/>
      <c r="CQ2065" s="24"/>
      <c r="CR2065" s="24"/>
      <c r="CS2065" s="24"/>
      <c r="CT2065" s="24"/>
      <c r="CU2065" s="24"/>
      <c r="CV2065" s="24"/>
      <c r="CW2065" s="24"/>
      <c r="CX2065" s="24"/>
      <c r="CY2065" s="24"/>
      <c r="CZ2065" s="24"/>
      <c r="DA2065" s="24"/>
      <c r="DB2065" s="24"/>
      <c r="DC2065" s="24"/>
      <c r="DD2065" s="24"/>
      <c r="DE2065" s="24"/>
      <c r="DF2065" s="26" t="s">
        <v>120</v>
      </c>
      <c r="DG2065" s="26" t="s">
        <v>120</v>
      </c>
      <c r="DH2065" s="26" t="s">
        <v>120</v>
      </c>
      <c r="DI2065" s="26" t="s">
        <v>120</v>
      </c>
      <c r="DJ2065" s="26" t="s">
        <v>139</v>
      </c>
      <c r="DK2065" s="26" t="s">
        <v>139</v>
      </c>
      <c r="DL2065" s="26" t="s">
        <v>139</v>
      </c>
      <c r="DM2065" s="26" t="s">
        <v>139</v>
      </c>
      <c r="DN2065" s="26" t="s">
        <v>139</v>
      </c>
      <c r="DO2065" s="26" t="s">
        <v>139</v>
      </c>
    </row>
    <row r="2066" spans="1:119" ht="20.100000000000001" customHeight="1" x14ac:dyDescent="0.25">
      <c r="A2066" s="29" t="str">
        <f t="shared" si="448"/>
        <v/>
      </c>
      <c r="B2066" s="29" t="str">
        <f t="shared" si="449"/>
        <v>Organización para el Empoderamiento de la Juventud (Organization for Youth Empowerment)</v>
      </c>
      <c r="C2066" s="29">
        <f t="shared" si="450"/>
        <v>0</v>
      </c>
      <c r="D2066" s="30" t="str">
        <f t="shared" si="451"/>
        <v>Americas</v>
      </c>
      <c r="E2066" s="30" t="str">
        <f t="shared" si="452"/>
        <v>El Progreso, Honduras</v>
      </c>
      <c r="F2066" s="31">
        <f t="shared" si="453"/>
        <v>0</v>
      </c>
      <c r="G2066" s="31">
        <f t="shared" si="454"/>
        <v>0</v>
      </c>
      <c r="H2066" s="31">
        <f t="shared" si="455"/>
        <v>0</v>
      </c>
      <c r="I2066" s="31">
        <f t="shared" si="456"/>
        <v>0</v>
      </c>
      <c r="J2066" s="31">
        <f t="shared" si="457"/>
        <v>0</v>
      </c>
      <c r="K2066" s="31">
        <f t="shared" si="458"/>
        <v>0</v>
      </c>
      <c r="L2066" s="31">
        <f t="shared" si="459"/>
        <v>0</v>
      </c>
      <c r="M2066" s="31">
        <f t="shared" si="460"/>
        <v>0</v>
      </c>
      <c r="N2066" s="31">
        <f t="shared" si="461"/>
        <v>0</v>
      </c>
      <c r="O2066" s="26" t="s">
        <v>16327</v>
      </c>
      <c r="P2066" s="26" t="s">
        <v>108</v>
      </c>
      <c r="Q2066" s="27">
        <v>42352</v>
      </c>
      <c r="R2066" s="24"/>
      <c r="S2066" s="24"/>
      <c r="T2066" s="26" t="s">
        <v>157</v>
      </c>
      <c r="U2066" s="24"/>
      <c r="V2066" s="26" t="s">
        <v>15731</v>
      </c>
      <c r="W2066" s="26" t="s">
        <v>5030</v>
      </c>
      <c r="X2066" s="26" t="s">
        <v>11265</v>
      </c>
      <c r="Y2066" s="26" t="s">
        <v>11266</v>
      </c>
      <c r="Z2066" s="26" t="s">
        <v>11267</v>
      </c>
      <c r="AA2066" s="24"/>
      <c r="AB2066" s="26" t="s">
        <v>15733</v>
      </c>
      <c r="AC2066" s="28">
        <v>5000</v>
      </c>
      <c r="AD2066" s="26" t="s">
        <v>11268</v>
      </c>
      <c r="AE2066" s="26" t="s">
        <v>119</v>
      </c>
      <c r="AF2066" s="26" t="s">
        <v>139</v>
      </c>
      <c r="AG2066" s="24"/>
      <c r="AH2066" s="24"/>
      <c r="AI2066" s="28">
        <v>5000</v>
      </c>
      <c r="AJ2066" s="24"/>
      <c r="AK2066" s="24"/>
      <c r="AL2066" s="24"/>
      <c r="AM2066" s="24"/>
      <c r="AN2066" s="24"/>
      <c r="AO2066" s="24"/>
      <c r="AP2066" s="24"/>
      <c r="AQ2066" s="24"/>
      <c r="AR2066" s="24"/>
      <c r="AS2066" s="24"/>
      <c r="AT2066" s="24"/>
      <c r="AU2066" s="24"/>
      <c r="AV2066" s="24"/>
      <c r="AW2066" s="24"/>
      <c r="AX2066" s="24"/>
      <c r="AY2066" s="24"/>
      <c r="AZ2066" s="24"/>
      <c r="BA2066" s="24"/>
      <c r="BB2066" s="24"/>
      <c r="BC2066" s="26" t="s">
        <v>11271</v>
      </c>
      <c r="BD2066" s="24"/>
      <c r="BE2066" s="24"/>
      <c r="BF2066" s="24"/>
      <c r="BG2066" s="24"/>
      <c r="BH2066" s="24"/>
      <c r="BI2066" s="24"/>
      <c r="BJ2066" s="24"/>
      <c r="BK2066" s="24"/>
      <c r="BL2066" s="24"/>
      <c r="BM2066" s="24"/>
      <c r="BN2066" s="24"/>
      <c r="BO2066" s="24"/>
      <c r="BP2066" s="24"/>
      <c r="BQ2066" s="24"/>
      <c r="BR2066" s="24"/>
      <c r="BS2066" s="24"/>
      <c r="BT2066" s="24"/>
      <c r="BU2066" s="24"/>
      <c r="BV2066" s="24"/>
      <c r="BW2066" s="24"/>
      <c r="BX2066" s="24"/>
      <c r="BY2066" s="24"/>
      <c r="BZ2066" s="24"/>
      <c r="CA2066" s="24"/>
      <c r="CB2066" s="24"/>
      <c r="CC2066" s="24"/>
      <c r="CD2066" s="24"/>
      <c r="CE2066" s="24"/>
      <c r="CF2066" s="24"/>
      <c r="CG2066" s="24"/>
      <c r="CH2066" s="24"/>
      <c r="CI2066" s="24"/>
      <c r="CJ2066" s="24"/>
      <c r="CK2066" s="24"/>
      <c r="CL2066" s="24"/>
      <c r="CM2066" s="24"/>
      <c r="CN2066" s="24"/>
      <c r="CO2066" s="24"/>
      <c r="CP2066" s="24"/>
      <c r="CQ2066" s="24"/>
      <c r="CR2066" s="24"/>
      <c r="CS2066" s="24"/>
      <c r="CT2066" s="24"/>
      <c r="CU2066" s="24"/>
      <c r="CV2066" s="24"/>
      <c r="CW2066" s="24"/>
      <c r="CX2066" s="24"/>
      <c r="CY2066" s="24"/>
      <c r="CZ2066" s="24"/>
      <c r="DA2066" s="24"/>
      <c r="DB2066" s="24"/>
      <c r="DC2066" s="24"/>
      <c r="DD2066" s="24"/>
      <c r="DE2066" s="24"/>
      <c r="DF2066" s="26" t="s">
        <v>139</v>
      </c>
      <c r="DG2066" s="26" t="s">
        <v>139</v>
      </c>
      <c r="DH2066" s="26" t="s">
        <v>139</v>
      </c>
      <c r="DI2066" s="26" t="s">
        <v>139</v>
      </c>
      <c r="DJ2066" s="26" t="s">
        <v>139</v>
      </c>
      <c r="DK2066" s="26" t="s">
        <v>139</v>
      </c>
      <c r="DL2066" s="26" t="s">
        <v>139</v>
      </c>
      <c r="DM2066" s="26" t="s">
        <v>139</v>
      </c>
      <c r="DN2066" s="26" t="s">
        <v>139</v>
      </c>
      <c r="DO2066" s="26" t="s">
        <v>139</v>
      </c>
    </row>
    <row r="2067" spans="1:119" ht="20.100000000000001" customHeight="1" x14ac:dyDescent="0.25">
      <c r="A2067" s="29" t="str">
        <f t="shared" si="448"/>
        <v>Organización para el Empoderamiento de la Juventud (Organization for Youth Empowerment)1</v>
      </c>
      <c r="B2067" s="29" t="str">
        <f t="shared" si="449"/>
        <v>Organización para el Empoderamiento de la Juventud (Organization for Youth Empowerment)</v>
      </c>
      <c r="C2067" s="29">
        <f t="shared" si="450"/>
        <v>1</v>
      </c>
      <c r="D2067" s="30" t="str">
        <f t="shared" si="451"/>
        <v>Americas</v>
      </c>
      <c r="E2067" s="30" t="str">
        <f t="shared" si="452"/>
        <v>El Progreso, Honduras</v>
      </c>
      <c r="F2067" s="31">
        <f t="shared" si="453"/>
        <v>4</v>
      </c>
      <c r="G2067" s="31">
        <f t="shared" si="454"/>
        <v>5</v>
      </c>
      <c r="H2067" s="31">
        <f t="shared" si="455"/>
        <v>5</v>
      </c>
      <c r="I2067" s="31">
        <f t="shared" si="456"/>
        <v>5</v>
      </c>
      <c r="J2067" s="31">
        <f t="shared" si="457"/>
        <v>5</v>
      </c>
      <c r="K2067" s="31">
        <f t="shared" si="458"/>
        <v>4</v>
      </c>
      <c r="L2067" s="31">
        <f t="shared" si="459"/>
        <v>4</v>
      </c>
      <c r="M2067" s="31">
        <f t="shared" si="460"/>
        <v>4</v>
      </c>
      <c r="N2067" s="31">
        <f t="shared" si="461"/>
        <v>4.5</v>
      </c>
      <c r="O2067" s="26" t="s">
        <v>11289</v>
      </c>
      <c r="P2067" s="26" t="s">
        <v>108</v>
      </c>
      <c r="Q2067" s="27">
        <v>41946</v>
      </c>
      <c r="R2067" s="26" t="s">
        <v>155</v>
      </c>
      <c r="S2067" s="26" t="s">
        <v>609</v>
      </c>
      <c r="T2067" s="26" t="s">
        <v>278</v>
      </c>
      <c r="U2067" s="26" t="s">
        <v>112</v>
      </c>
      <c r="V2067" s="26" t="s">
        <v>15731</v>
      </c>
      <c r="W2067" s="26" t="s">
        <v>5030</v>
      </c>
      <c r="X2067" s="26" t="s">
        <v>11265</v>
      </c>
      <c r="Y2067" s="26" t="s">
        <v>11266</v>
      </c>
      <c r="Z2067" s="26" t="s">
        <v>11267</v>
      </c>
      <c r="AA2067" s="24"/>
      <c r="AB2067" s="26" t="s">
        <v>117</v>
      </c>
      <c r="AC2067" s="28">
        <v>12000</v>
      </c>
      <c r="AD2067" s="26" t="s">
        <v>11268</v>
      </c>
      <c r="AE2067" s="26" t="s">
        <v>119</v>
      </c>
      <c r="AF2067" s="26" t="s">
        <v>139</v>
      </c>
      <c r="AG2067" s="24"/>
      <c r="AH2067" s="26" t="s">
        <v>158</v>
      </c>
      <c r="AI2067" s="28">
        <v>12000</v>
      </c>
      <c r="AJ2067" s="26" t="s">
        <v>11290</v>
      </c>
      <c r="AK2067" s="26" t="s">
        <v>11279</v>
      </c>
      <c r="AL2067" s="26" t="s">
        <v>11280</v>
      </c>
      <c r="AM2067" s="26" t="s">
        <v>11291</v>
      </c>
      <c r="AN2067" s="26" t="s">
        <v>11292</v>
      </c>
      <c r="AO2067" s="26" t="s">
        <v>11293</v>
      </c>
      <c r="AP2067" s="26" t="s">
        <v>11294</v>
      </c>
      <c r="AQ2067" s="24"/>
      <c r="AR2067" s="24"/>
      <c r="AS2067" s="24"/>
      <c r="AT2067" s="24"/>
      <c r="AU2067" s="24"/>
      <c r="AV2067" s="24"/>
      <c r="AW2067" s="28">
        <v>137147</v>
      </c>
      <c r="AX2067" s="26">
        <v>95</v>
      </c>
      <c r="AY2067" s="28">
        <v>85</v>
      </c>
      <c r="AZ2067" s="28">
        <v>76</v>
      </c>
      <c r="BA2067" s="26">
        <v>0</v>
      </c>
      <c r="BB2067" s="26" t="s">
        <v>148</v>
      </c>
      <c r="BC2067" s="26" t="s">
        <v>11271</v>
      </c>
      <c r="BD2067" s="24"/>
      <c r="BE2067" s="24"/>
      <c r="BF2067" s="26" t="s">
        <v>1101</v>
      </c>
      <c r="BG2067" s="26" t="s">
        <v>191</v>
      </c>
      <c r="BH2067" s="26" t="s">
        <v>1743</v>
      </c>
      <c r="BI2067" s="26" t="s">
        <v>191</v>
      </c>
      <c r="BJ2067" s="26" t="s">
        <v>11275</v>
      </c>
      <c r="BK2067" s="26" t="s">
        <v>191</v>
      </c>
      <c r="BL2067" s="24"/>
      <c r="BM2067" s="24"/>
      <c r="BN2067" s="24"/>
      <c r="BO2067" s="24"/>
      <c r="BP2067" s="24"/>
      <c r="BQ2067" s="24"/>
      <c r="BR2067" s="26">
        <v>4</v>
      </c>
      <c r="BS2067" s="26">
        <v>5</v>
      </c>
      <c r="BT2067" s="26">
        <v>5</v>
      </c>
      <c r="BU2067" s="26">
        <v>5</v>
      </c>
      <c r="BV2067" s="26">
        <v>5</v>
      </c>
      <c r="BW2067" s="26">
        <v>4</v>
      </c>
      <c r="BX2067" s="26">
        <v>4</v>
      </c>
      <c r="BY2067" s="26">
        <v>4</v>
      </c>
      <c r="BZ2067" s="24"/>
      <c r="CA2067" s="24"/>
      <c r="CB2067" s="24"/>
      <c r="CC2067" s="24"/>
      <c r="CD2067" s="24"/>
      <c r="CE2067" s="24"/>
      <c r="CF2067" s="24"/>
      <c r="CG2067" s="24"/>
      <c r="CH2067" s="24"/>
      <c r="CI2067" s="24"/>
      <c r="CJ2067" s="24"/>
      <c r="CK2067" s="24"/>
      <c r="CL2067" s="24"/>
      <c r="CM2067" s="24"/>
      <c r="CN2067" s="24"/>
      <c r="CO2067" s="24"/>
      <c r="CP2067" s="24"/>
      <c r="CQ2067" s="24"/>
      <c r="CR2067" s="24"/>
      <c r="CS2067" s="24"/>
      <c r="CT2067" s="24"/>
      <c r="CU2067" s="24"/>
      <c r="CV2067" s="24"/>
      <c r="CW2067" s="24"/>
      <c r="CX2067" s="24"/>
      <c r="CY2067" s="24"/>
      <c r="CZ2067" s="24"/>
      <c r="DA2067" s="24"/>
      <c r="DB2067" s="24"/>
      <c r="DC2067" s="24"/>
      <c r="DD2067" s="24"/>
      <c r="DE2067" s="24"/>
      <c r="DF2067" s="26" t="s">
        <v>120</v>
      </c>
      <c r="DG2067" s="26" t="s">
        <v>120</v>
      </c>
      <c r="DH2067" s="26" t="s">
        <v>120</v>
      </c>
      <c r="DI2067" s="26" t="s">
        <v>139</v>
      </c>
      <c r="DJ2067" s="26" t="s">
        <v>139</v>
      </c>
      <c r="DK2067" s="26" t="s">
        <v>139</v>
      </c>
      <c r="DL2067" s="26" t="s">
        <v>139</v>
      </c>
      <c r="DM2067" s="26" t="s">
        <v>139</v>
      </c>
      <c r="DN2067" s="26" t="s">
        <v>139</v>
      </c>
      <c r="DO2067" s="26" t="s">
        <v>139</v>
      </c>
    </row>
    <row r="2068" spans="1:119" ht="20.100000000000001" customHeight="1" x14ac:dyDescent="0.25">
      <c r="A2068" s="29" t="str">
        <f t="shared" si="448"/>
        <v>Orphan's Future7</v>
      </c>
      <c r="B2068" s="29" t="str">
        <f t="shared" si="449"/>
        <v>Orphan's Future</v>
      </c>
      <c r="C2068" s="29">
        <f t="shared" si="450"/>
        <v>7</v>
      </c>
      <c r="D2068" s="30" t="str">
        <f t="shared" si="451"/>
        <v>Europe and Eurasia</v>
      </c>
      <c r="E2068" s="30" t="str">
        <f t="shared" si="452"/>
        <v>Ternopil, Ukraine</v>
      </c>
      <c r="F2068" s="31">
        <f t="shared" si="453"/>
        <v>3</v>
      </c>
      <c r="G2068" s="31">
        <f t="shared" si="454"/>
        <v>2</v>
      </c>
      <c r="H2068" s="31">
        <f t="shared" si="455"/>
        <v>2</v>
      </c>
      <c r="I2068" s="31">
        <f t="shared" si="456"/>
        <v>2</v>
      </c>
      <c r="J2068" s="31">
        <f t="shared" si="457"/>
        <v>3</v>
      </c>
      <c r="K2068" s="31">
        <f t="shared" si="458"/>
        <v>2</v>
      </c>
      <c r="L2068" s="31">
        <f t="shared" si="459"/>
        <v>3</v>
      </c>
      <c r="M2068" s="31">
        <f t="shared" si="460"/>
        <v>3</v>
      </c>
      <c r="N2068" s="31">
        <f t="shared" si="461"/>
        <v>2.5</v>
      </c>
      <c r="O2068" s="26" t="s">
        <v>16328</v>
      </c>
      <c r="P2068" s="26" t="s">
        <v>243</v>
      </c>
      <c r="Q2068" s="27">
        <v>43349</v>
      </c>
      <c r="R2068" s="26" t="s">
        <v>166</v>
      </c>
      <c r="S2068" s="26" t="s">
        <v>16329</v>
      </c>
      <c r="T2068" s="24"/>
      <c r="U2068" s="24"/>
      <c r="V2068" s="26" t="s">
        <v>15763</v>
      </c>
      <c r="W2068" s="26" t="s">
        <v>2494</v>
      </c>
      <c r="X2068" s="26" t="s">
        <v>11296</v>
      </c>
      <c r="Y2068" s="26" t="s">
        <v>11297</v>
      </c>
      <c r="Z2068" s="24"/>
      <c r="AA2068" s="24"/>
      <c r="AB2068" s="26" t="s">
        <v>117</v>
      </c>
      <c r="AC2068" s="28">
        <v>0</v>
      </c>
      <c r="AD2068" s="26" t="s">
        <v>11298</v>
      </c>
      <c r="AE2068" s="26" t="s">
        <v>558</v>
      </c>
      <c r="AF2068" s="26" t="s">
        <v>120</v>
      </c>
      <c r="AG2068" s="26" t="s">
        <v>175</v>
      </c>
      <c r="AH2068" s="26" t="s">
        <v>235</v>
      </c>
      <c r="AI2068" s="28">
        <v>11000</v>
      </c>
      <c r="AJ2068" s="24"/>
      <c r="AK2068" s="24"/>
      <c r="AL2068" s="24"/>
      <c r="AM2068" s="24"/>
      <c r="AN2068" s="24"/>
      <c r="AO2068" s="24"/>
      <c r="AP2068" s="24"/>
      <c r="AQ2068" s="24"/>
      <c r="AR2068" s="24"/>
      <c r="AS2068" s="26" t="s">
        <v>16330</v>
      </c>
      <c r="AT2068" s="24"/>
      <c r="AU2068" s="24"/>
      <c r="AV2068" s="26" t="s">
        <v>11302</v>
      </c>
      <c r="AW2068" s="28">
        <v>21328</v>
      </c>
      <c r="AX2068" s="26">
        <v>95</v>
      </c>
      <c r="AY2068" s="28">
        <v>14</v>
      </c>
      <c r="AZ2068" s="28">
        <v>11</v>
      </c>
      <c r="BA2068" s="26">
        <v>30</v>
      </c>
      <c r="BB2068" s="24"/>
      <c r="BC2068" s="26" t="s">
        <v>11303</v>
      </c>
      <c r="BD2068" s="26" t="s">
        <v>125</v>
      </c>
      <c r="BE2068" s="24"/>
      <c r="BF2068" s="26" t="s">
        <v>16331</v>
      </c>
      <c r="BG2068" s="26" t="s">
        <v>261</v>
      </c>
      <c r="BH2068" s="26" t="s">
        <v>11309</v>
      </c>
      <c r="BI2068" s="26" t="s">
        <v>744</v>
      </c>
      <c r="BJ2068" s="24"/>
      <c r="BK2068" s="24"/>
      <c r="BL2068" s="24"/>
      <c r="BM2068" s="24"/>
      <c r="BN2068" s="24"/>
      <c r="BO2068" s="24"/>
      <c r="BP2068" s="24"/>
      <c r="BQ2068" s="24"/>
      <c r="BR2068" s="26">
        <v>0</v>
      </c>
      <c r="BS2068" s="26">
        <v>0</v>
      </c>
      <c r="BT2068" s="26">
        <v>0</v>
      </c>
      <c r="BU2068" s="26">
        <v>0</v>
      </c>
      <c r="BV2068" s="26">
        <v>0</v>
      </c>
      <c r="BW2068" s="26">
        <v>0</v>
      </c>
      <c r="BX2068" s="26">
        <v>0</v>
      </c>
      <c r="BY2068" s="26">
        <v>0</v>
      </c>
      <c r="BZ2068" s="26" t="s">
        <v>134</v>
      </c>
      <c r="CA2068" s="26" t="s">
        <v>136</v>
      </c>
      <c r="CB2068" s="26" t="s">
        <v>136</v>
      </c>
      <c r="CC2068" s="26" t="s">
        <v>135</v>
      </c>
      <c r="CD2068" s="26" t="s">
        <v>135</v>
      </c>
      <c r="CE2068" s="26" t="s">
        <v>136</v>
      </c>
      <c r="CF2068" s="26" t="s">
        <v>135</v>
      </c>
      <c r="CG2068" s="26" t="s">
        <v>135</v>
      </c>
      <c r="CH2068" s="26" t="s">
        <v>135</v>
      </c>
      <c r="CI2068" s="26" t="s">
        <v>135</v>
      </c>
      <c r="CJ2068" s="26" t="s">
        <v>137</v>
      </c>
      <c r="CK2068" s="26" t="s">
        <v>135</v>
      </c>
      <c r="CL2068" s="26" t="s">
        <v>135</v>
      </c>
      <c r="CM2068" s="26" t="s">
        <v>135</v>
      </c>
      <c r="CN2068" s="26" t="s">
        <v>135</v>
      </c>
      <c r="CO2068" s="26" t="s">
        <v>137</v>
      </c>
      <c r="CP2068" s="26" t="s">
        <v>136</v>
      </c>
      <c r="CQ2068" s="26" t="s">
        <v>136</v>
      </c>
      <c r="CR2068" s="26" t="s">
        <v>134</v>
      </c>
      <c r="CS2068" s="26" t="s">
        <v>137</v>
      </c>
      <c r="CT2068" s="26" t="s">
        <v>135</v>
      </c>
      <c r="CU2068" s="26" t="s">
        <v>137</v>
      </c>
      <c r="CV2068" s="26" t="s">
        <v>135</v>
      </c>
      <c r="CW2068" s="26" t="s">
        <v>136</v>
      </c>
      <c r="CX2068" s="26" t="s">
        <v>136</v>
      </c>
      <c r="CY2068" s="26" t="s">
        <v>136</v>
      </c>
      <c r="CZ2068" s="26" t="s">
        <v>134</v>
      </c>
      <c r="DA2068" s="26" t="s">
        <v>135</v>
      </c>
      <c r="DB2068" s="26" t="s">
        <v>135</v>
      </c>
      <c r="DC2068" s="26" t="s">
        <v>137</v>
      </c>
      <c r="DD2068" s="26" t="s">
        <v>138</v>
      </c>
      <c r="DE2068" s="26" t="s">
        <v>136</v>
      </c>
      <c r="DF2068" s="26" t="s">
        <v>139</v>
      </c>
      <c r="DG2068" s="26" t="s">
        <v>139</v>
      </c>
      <c r="DH2068" s="26" t="s">
        <v>139</v>
      </c>
      <c r="DI2068" s="26" t="s">
        <v>139</v>
      </c>
      <c r="DJ2068" s="26" t="s">
        <v>139</v>
      </c>
      <c r="DK2068" s="26" t="s">
        <v>139</v>
      </c>
      <c r="DL2068" s="26" t="s">
        <v>139</v>
      </c>
      <c r="DM2068" s="26" t="s">
        <v>139</v>
      </c>
      <c r="DN2068" s="26" t="s">
        <v>139</v>
      </c>
      <c r="DO2068" s="26" t="s">
        <v>139</v>
      </c>
    </row>
    <row r="2069" spans="1:119" ht="20.100000000000001" customHeight="1" x14ac:dyDescent="0.25">
      <c r="A2069" s="29" t="str">
        <f t="shared" si="448"/>
        <v>Orphan's Future6</v>
      </c>
      <c r="B2069" s="29" t="str">
        <f t="shared" si="449"/>
        <v>Orphan's Future</v>
      </c>
      <c r="C2069" s="29">
        <f t="shared" si="450"/>
        <v>6</v>
      </c>
      <c r="D2069" s="30" t="str">
        <f t="shared" si="451"/>
        <v>Europe and Eurasia</v>
      </c>
      <c r="E2069" s="30" t="str">
        <f t="shared" si="452"/>
        <v>Ternopil, Ukraine</v>
      </c>
      <c r="F2069" s="31">
        <f t="shared" si="453"/>
        <v>3</v>
      </c>
      <c r="G2069" s="31">
        <f t="shared" si="454"/>
        <v>2</v>
      </c>
      <c r="H2069" s="31">
        <f t="shared" si="455"/>
        <v>1</v>
      </c>
      <c r="I2069" s="31">
        <f t="shared" si="456"/>
        <v>2</v>
      </c>
      <c r="J2069" s="31">
        <f t="shared" si="457"/>
        <v>3</v>
      </c>
      <c r="K2069" s="31">
        <f t="shared" si="458"/>
        <v>2</v>
      </c>
      <c r="L2069" s="31">
        <f t="shared" si="459"/>
        <v>4</v>
      </c>
      <c r="M2069" s="31">
        <f t="shared" si="460"/>
        <v>3</v>
      </c>
      <c r="N2069" s="31">
        <f t="shared" si="461"/>
        <v>2.5</v>
      </c>
      <c r="O2069" s="26" t="s">
        <v>11295</v>
      </c>
      <c r="P2069" s="26" t="s">
        <v>108</v>
      </c>
      <c r="Q2069" s="27">
        <v>43054</v>
      </c>
      <c r="R2069" s="26" t="s">
        <v>166</v>
      </c>
      <c r="S2069" s="26" t="s">
        <v>110</v>
      </c>
      <c r="T2069" s="26" t="s">
        <v>111</v>
      </c>
      <c r="U2069" s="26" t="s">
        <v>307</v>
      </c>
      <c r="V2069" s="26" t="s">
        <v>15763</v>
      </c>
      <c r="W2069" s="26" t="s">
        <v>2494</v>
      </c>
      <c r="X2069" s="26" t="s">
        <v>11296</v>
      </c>
      <c r="Y2069" s="26" t="s">
        <v>11297</v>
      </c>
      <c r="Z2069" s="24"/>
      <c r="AA2069" s="24"/>
      <c r="AB2069" s="26" t="s">
        <v>117</v>
      </c>
      <c r="AC2069" s="28">
        <v>11000</v>
      </c>
      <c r="AD2069" s="26" t="s">
        <v>11298</v>
      </c>
      <c r="AE2069" s="26" t="s">
        <v>558</v>
      </c>
      <c r="AF2069" s="26" t="s">
        <v>120</v>
      </c>
      <c r="AG2069" s="26" t="s">
        <v>175</v>
      </c>
      <c r="AH2069" s="26" t="s">
        <v>250</v>
      </c>
      <c r="AI2069" s="28">
        <v>11000</v>
      </c>
      <c r="AJ2069" s="24"/>
      <c r="AK2069" s="24"/>
      <c r="AL2069" s="24"/>
      <c r="AM2069" s="24"/>
      <c r="AN2069" s="24"/>
      <c r="AO2069" s="24"/>
      <c r="AP2069" s="24"/>
      <c r="AQ2069" s="26" t="s">
        <v>11299</v>
      </c>
      <c r="AR2069" s="24"/>
      <c r="AS2069" s="26" t="s">
        <v>11300</v>
      </c>
      <c r="AT2069" s="24"/>
      <c r="AU2069" s="26" t="s">
        <v>11301</v>
      </c>
      <c r="AV2069" s="26" t="s">
        <v>11302</v>
      </c>
      <c r="AW2069" s="28">
        <v>19620</v>
      </c>
      <c r="AX2069" s="26">
        <v>140</v>
      </c>
      <c r="AY2069" s="28">
        <v>28</v>
      </c>
      <c r="AZ2069" s="28">
        <v>14</v>
      </c>
      <c r="BA2069" s="26">
        <v>14</v>
      </c>
      <c r="BB2069" s="24"/>
      <c r="BC2069" s="26" t="s">
        <v>11303</v>
      </c>
      <c r="BD2069" s="26" t="s">
        <v>125</v>
      </c>
      <c r="BE2069" s="24"/>
      <c r="BF2069" s="26" t="s">
        <v>11304</v>
      </c>
      <c r="BG2069" s="26" t="s">
        <v>627</v>
      </c>
      <c r="BH2069" s="26" t="s">
        <v>11305</v>
      </c>
      <c r="BI2069" s="26" t="s">
        <v>395</v>
      </c>
      <c r="BJ2069" s="26" t="s">
        <v>11306</v>
      </c>
      <c r="BK2069" s="26" t="s">
        <v>11307</v>
      </c>
      <c r="BL2069" s="26" t="s">
        <v>11308</v>
      </c>
      <c r="BM2069" s="26" t="s">
        <v>357</v>
      </c>
      <c r="BN2069" s="26" t="s">
        <v>11309</v>
      </c>
      <c r="BO2069" s="26" t="s">
        <v>744</v>
      </c>
      <c r="BP2069" s="24"/>
      <c r="BQ2069" s="24"/>
      <c r="BR2069" s="26">
        <v>0</v>
      </c>
      <c r="BS2069" s="26">
        <v>0</v>
      </c>
      <c r="BT2069" s="26">
        <v>0</v>
      </c>
      <c r="BU2069" s="26">
        <v>0</v>
      </c>
      <c r="BV2069" s="26">
        <v>0</v>
      </c>
      <c r="BW2069" s="26">
        <v>0</v>
      </c>
      <c r="BX2069" s="26">
        <v>0</v>
      </c>
      <c r="BY2069" s="26">
        <v>0</v>
      </c>
      <c r="BZ2069" s="26" t="s">
        <v>138</v>
      </c>
      <c r="CA2069" s="26" t="s">
        <v>136</v>
      </c>
      <c r="CB2069" s="26" t="s">
        <v>136</v>
      </c>
      <c r="CC2069" s="26" t="s">
        <v>136</v>
      </c>
      <c r="CD2069" s="26" t="s">
        <v>135</v>
      </c>
      <c r="CE2069" s="26" t="s">
        <v>136</v>
      </c>
      <c r="CF2069" s="26" t="s">
        <v>136</v>
      </c>
      <c r="CG2069" s="26" t="s">
        <v>135</v>
      </c>
      <c r="CH2069" s="26" t="s">
        <v>137</v>
      </c>
      <c r="CI2069" s="26" t="s">
        <v>135</v>
      </c>
      <c r="CJ2069" s="26" t="s">
        <v>137</v>
      </c>
      <c r="CK2069" s="26" t="s">
        <v>135</v>
      </c>
      <c r="CL2069" s="26" t="s">
        <v>136</v>
      </c>
      <c r="CM2069" s="26" t="s">
        <v>135</v>
      </c>
      <c r="CN2069" s="26" t="s">
        <v>137</v>
      </c>
      <c r="CO2069" s="26" t="s">
        <v>137</v>
      </c>
      <c r="CP2069" s="26" t="s">
        <v>136</v>
      </c>
      <c r="CQ2069" s="26" t="s">
        <v>136</v>
      </c>
      <c r="CR2069" s="26" t="s">
        <v>136</v>
      </c>
      <c r="CS2069" s="26" t="s">
        <v>135</v>
      </c>
      <c r="CT2069" s="26" t="s">
        <v>135</v>
      </c>
      <c r="CU2069" s="26" t="s">
        <v>135</v>
      </c>
      <c r="CV2069" s="26" t="s">
        <v>135</v>
      </c>
      <c r="CW2069" s="26" t="s">
        <v>136</v>
      </c>
      <c r="CX2069" s="26" t="s">
        <v>134</v>
      </c>
      <c r="CY2069" s="26" t="s">
        <v>134</v>
      </c>
      <c r="CZ2069" s="26" t="s">
        <v>134</v>
      </c>
      <c r="DA2069" s="26" t="s">
        <v>136</v>
      </c>
      <c r="DB2069" s="26" t="s">
        <v>135</v>
      </c>
      <c r="DC2069" s="26" t="s">
        <v>135</v>
      </c>
      <c r="DD2069" s="26" t="s">
        <v>138</v>
      </c>
      <c r="DE2069" s="26" t="s">
        <v>136</v>
      </c>
      <c r="DF2069" s="26" t="s">
        <v>120</v>
      </c>
      <c r="DG2069" s="26" t="s">
        <v>120</v>
      </c>
      <c r="DH2069" s="26" t="s">
        <v>139</v>
      </c>
      <c r="DI2069" s="26" t="s">
        <v>139</v>
      </c>
      <c r="DJ2069" s="26" t="s">
        <v>139</v>
      </c>
      <c r="DK2069" s="26" t="s">
        <v>139</v>
      </c>
      <c r="DL2069" s="26" t="s">
        <v>139</v>
      </c>
      <c r="DM2069" s="26" t="s">
        <v>139</v>
      </c>
      <c r="DN2069" s="26" t="s">
        <v>139</v>
      </c>
      <c r="DO2069" s="26" t="s">
        <v>139</v>
      </c>
    </row>
    <row r="2070" spans="1:119" ht="20.100000000000001" customHeight="1" x14ac:dyDescent="0.25">
      <c r="A2070" s="29" t="str">
        <f t="shared" si="448"/>
        <v>Orphan's Future5</v>
      </c>
      <c r="B2070" s="29" t="str">
        <f t="shared" si="449"/>
        <v>Orphan's Future</v>
      </c>
      <c r="C2070" s="29">
        <f t="shared" si="450"/>
        <v>5</v>
      </c>
      <c r="D2070" s="30" t="str">
        <f t="shared" si="451"/>
        <v>Europe and Eurasia</v>
      </c>
      <c r="E2070" s="30" t="str">
        <f t="shared" si="452"/>
        <v>Ternopil, Ukraine</v>
      </c>
      <c r="F2070" s="31">
        <f t="shared" si="453"/>
        <v>3</v>
      </c>
      <c r="G2070" s="31">
        <f t="shared" si="454"/>
        <v>2</v>
      </c>
      <c r="H2070" s="31">
        <f t="shared" si="455"/>
        <v>2</v>
      </c>
      <c r="I2070" s="31">
        <f t="shared" si="456"/>
        <v>2</v>
      </c>
      <c r="J2070" s="31">
        <f t="shared" si="457"/>
        <v>1</v>
      </c>
      <c r="K2070" s="31">
        <f t="shared" si="458"/>
        <v>2</v>
      </c>
      <c r="L2070" s="31">
        <f t="shared" si="459"/>
        <v>3</v>
      </c>
      <c r="M2070" s="31">
        <f t="shared" si="460"/>
        <v>2</v>
      </c>
      <c r="N2070" s="31">
        <f t="shared" si="461"/>
        <v>2.1</v>
      </c>
      <c r="O2070" s="26" t="s">
        <v>11310</v>
      </c>
      <c r="P2070" s="26" t="s">
        <v>108</v>
      </c>
      <c r="Q2070" s="27">
        <v>42640</v>
      </c>
      <c r="R2070" s="26" t="s">
        <v>166</v>
      </c>
      <c r="S2070" s="26" t="s">
        <v>141</v>
      </c>
      <c r="T2070" s="26" t="s">
        <v>142</v>
      </c>
      <c r="U2070" s="26" t="s">
        <v>307</v>
      </c>
      <c r="V2070" s="26" t="s">
        <v>15763</v>
      </c>
      <c r="W2070" s="26" t="s">
        <v>2494</v>
      </c>
      <c r="X2070" s="26" t="s">
        <v>11296</v>
      </c>
      <c r="Y2070" s="26" t="s">
        <v>11297</v>
      </c>
      <c r="Z2070" s="24"/>
      <c r="AA2070" s="24"/>
      <c r="AB2070" s="26" t="s">
        <v>117</v>
      </c>
      <c r="AC2070" s="28">
        <v>10000</v>
      </c>
      <c r="AD2070" s="26" t="s">
        <v>11298</v>
      </c>
      <c r="AE2070" s="26" t="s">
        <v>558</v>
      </c>
      <c r="AF2070" s="26" t="s">
        <v>120</v>
      </c>
      <c r="AG2070" s="26" t="s">
        <v>175</v>
      </c>
      <c r="AH2070" s="26" t="s">
        <v>176</v>
      </c>
      <c r="AI2070" s="28">
        <v>10000</v>
      </c>
      <c r="AJ2070" s="26" t="s">
        <v>11311</v>
      </c>
      <c r="AK2070" s="26" t="s">
        <v>11312</v>
      </c>
      <c r="AL2070" s="26" t="s">
        <v>11313</v>
      </c>
      <c r="AM2070" s="24"/>
      <c r="AN2070" s="24"/>
      <c r="AO2070" s="24"/>
      <c r="AP2070" s="24"/>
      <c r="AQ2070" s="26" t="s">
        <v>11314</v>
      </c>
      <c r="AR2070" s="24"/>
      <c r="AS2070" s="24"/>
      <c r="AT2070" s="24"/>
      <c r="AU2070" s="26" t="s">
        <v>11315</v>
      </c>
      <c r="AV2070" s="24"/>
      <c r="AW2070" s="28">
        <v>21273</v>
      </c>
      <c r="AX2070" s="26">
        <v>165</v>
      </c>
      <c r="AY2070" s="28">
        <v>100</v>
      </c>
      <c r="AZ2070" s="28">
        <v>100</v>
      </c>
      <c r="BA2070" s="26">
        <v>0</v>
      </c>
      <c r="BB2070" s="26" t="s">
        <v>148</v>
      </c>
      <c r="BC2070" s="26" t="s">
        <v>11303</v>
      </c>
      <c r="BD2070" s="26" t="s">
        <v>125</v>
      </c>
      <c r="BE2070" s="24"/>
      <c r="BF2070" s="26" t="s">
        <v>11316</v>
      </c>
      <c r="BG2070" s="26" t="s">
        <v>2494</v>
      </c>
      <c r="BH2070" s="26" t="s">
        <v>11317</v>
      </c>
      <c r="BI2070" s="26" t="s">
        <v>261</v>
      </c>
      <c r="BJ2070" s="26" t="s">
        <v>11309</v>
      </c>
      <c r="BK2070" s="26" t="s">
        <v>744</v>
      </c>
      <c r="BL2070" s="26" t="s">
        <v>11318</v>
      </c>
      <c r="BM2070" s="26" t="s">
        <v>467</v>
      </c>
      <c r="BN2070" s="24"/>
      <c r="BO2070" s="24"/>
      <c r="BP2070" s="24"/>
      <c r="BQ2070" s="24"/>
      <c r="BR2070" s="26">
        <v>3</v>
      </c>
      <c r="BS2070" s="26">
        <v>2</v>
      </c>
      <c r="BT2070" s="26">
        <v>2</v>
      </c>
      <c r="BU2070" s="26">
        <v>2</v>
      </c>
      <c r="BV2070" s="26">
        <v>1</v>
      </c>
      <c r="BW2070" s="26">
        <v>2</v>
      </c>
      <c r="BX2070" s="26">
        <v>3</v>
      </c>
      <c r="BY2070" s="26">
        <v>2</v>
      </c>
      <c r="BZ2070" s="24"/>
      <c r="CA2070" s="24"/>
      <c r="CB2070" s="24"/>
      <c r="CC2070" s="24"/>
      <c r="CD2070" s="24"/>
      <c r="CE2070" s="24"/>
      <c r="CF2070" s="24"/>
      <c r="CG2070" s="24"/>
      <c r="CH2070" s="24"/>
      <c r="CI2070" s="24"/>
      <c r="CJ2070" s="24"/>
      <c r="CK2070" s="24"/>
      <c r="CL2070" s="24"/>
      <c r="CM2070" s="24"/>
      <c r="CN2070" s="24"/>
      <c r="CO2070" s="24"/>
      <c r="CP2070" s="24"/>
      <c r="CQ2070" s="24"/>
      <c r="CR2070" s="24"/>
      <c r="CS2070" s="24"/>
      <c r="CT2070" s="24"/>
      <c r="CU2070" s="24"/>
      <c r="CV2070" s="24"/>
      <c r="CW2070" s="24"/>
      <c r="CX2070" s="24"/>
      <c r="CY2070" s="24"/>
      <c r="CZ2070" s="24"/>
      <c r="DA2070" s="24"/>
      <c r="DB2070" s="24"/>
      <c r="DC2070" s="24"/>
      <c r="DD2070" s="24"/>
      <c r="DE2070" s="24"/>
      <c r="DF2070" s="26" t="s">
        <v>139</v>
      </c>
      <c r="DG2070" s="26" t="s">
        <v>120</v>
      </c>
      <c r="DH2070" s="26" t="s">
        <v>120</v>
      </c>
      <c r="DI2070" s="26" t="s">
        <v>139</v>
      </c>
      <c r="DJ2070" s="26" t="s">
        <v>139</v>
      </c>
      <c r="DK2070" s="26" t="s">
        <v>139</v>
      </c>
      <c r="DL2070" s="26" t="s">
        <v>139</v>
      </c>
      <c r="DM2070" s="26" t="s">
        <v>139</v>
      </c>
      <c r="DN2070" s="26" t="s">
        <v>139</v>
      </c>
      <c r="DO2070" s="26" t="s">
        <v>139</v>
      </c>
    </row>
    <row r="2071" spans="1:119" ht="20.100000000000001" customHeight="1" x14ac:dyDescent="0.25">
      <c r="A2071" s="29" t="str">
        <f t="shared" si="448"/>
        <v>Orphan's Future4</v>
      </c>
      <c r="B2071" s="29" t="str">
        <f t="shared" si="449"/>
        <v>Orphan's Future</v>
      </c>
      <c r="C2071" s="29">
        <f t="shared" si="450"/>
        <v>4</v>
      </c>
      <c r="D2071" s="30" t="str">
        <f t="shared" si="451"/>
        <v>Europe and Eurasia</v>
      </c>
      <c r="E2071" s="30" t="str">
        <f t="shared" si="452"/>
        <v>Ternopil, Ukraine</v>
      </c>
      <c r="F2071" s="31">
        <f t="shared" si="453"/>
        <v>3</v>
      </c>
      <c r="G2071" s="31">
        <f t="shared" si="454"/>
        <v>2</v>
      </c>
      <c r="H2071" s="31">
        <f t="shared" si="455"/>
        <v>2</v>
      </c>
      <c r="I2071" s="31">
        <f t="shared" si="456"/>
        <v>2</v>
      </c>
      <c r="J2071" s="31">
        <f t="shared" si="457"/>
        <v>1</v>
      </c>
      <c r="K2071" s="31">
        <f t="shared" si="458"/>
        <v>2</v>
      </c>
      <c r="L2071" s="31">
        <f t="shared" si="459"/>
        <v>3</v>
      </c>
      <c r="M2071" s="31">
        <f t="shared" si="460"/>
        <v>3</v>
      </c>
      <c r="N2071" s="31">
        <f t="shared" si="461"/>
        <v>2.2999999999999998</v>
      </c>
      <c r="O2071" s="26" t="s">
        <v>11319</v>
      </c>
      <c r="P2071" s="26" t="s">
        <v>108</v>
      </c>
      <c r="Q2071" s="27">
        <v>42305</v>
      </c>
      <c r="R2071" s="26" t="s">
        <v>166</v>
      </c>
      <c r="S2071" s="26" t="s">
        <v>156</v>
      </c>
      <c r="T2071" s="26" t="s">
        <v>157</v>
      </c>
      <c r="U2071" s="26" t="s">
        <v>307</v>
      </c>
      <c r="V2071" s="26" t="s">
        <v>15763</v>
      </c>
      <c r="W2071" s="26" t="s">
        <v>2494</v>
      </c>
      <c r="X2071" s="26" t="s">
        <v>11296</v>
      </c>
      <c r="Y2071" s="26" t="s">
        <v>11297</v>
      </c>
      <c r="Z2071" s="24"/>
      <c r="AA2071" s="24"/>
      <c r="AB2071" s="26" t="s">
        <v>117</v>
      </c>
      <c r="AC2071" s="28">
        <v>10000</v>
      </c>
      <c r="AD2071" s="26" t="s">
        <v>11298</v>
      </c>
      <c r="AE2071" s="26" t="s">
        <v>558</v>
      </c>
      <c r="AF2071" s="26" t="s">
        <v>120</v>
      </c>
      <c r="AG2071" s="26" t="s">
        <v>175</v>
      </c>
      <c r="AH2071" s="26" t="s">
        <v>185</v>
      </c>
      <c r="AI2071" s="28">
        <v>10000</v>
      </c>
      <c r="AJ2071" s="26" t="s">
        <v>11311</v>
      </c>
      <c r="AK2071" s="26" t="s">
        <v>11312</v>
      </c>
      <c r="AL2071" s="26" t="s">
        <v>11313</v>
      </c>
      <c r="AM2071" s="24"/>
      <c r="AN2071" s="24"/>
      <c r="AO2071" s="24"/>
      <c r="AP2071" s="24"/>
      <c r="AQ2071" s="26" t="s">
        <v>11320</v>
      </c>
      <c r="AR2071" s="24"/>
      <c r="AS2071" s="26" t="s">
        <v>11321</v>
      </c>
      <c r="AT2071" s="24"/>
      <c r="AU2071" s="24"/>
      <c r="AV2071" s="26" t="s">
        <v>11322</v>
      </c>
      <c r="AW2071" s="28">
        <v>25400</v>
      </c>
      <c r="AX2071" s="26">
        <v>160</v>
      </c>
      <c r="AY2071" s="28">
        <v>100</v>
      </c>
      <c r="AZ2071" s="28">
        <v>100</v>
      </c>
      <c r="BA2071" s="26">
        <v>0</v>
      </c>
      <c r="BB2071" s="26" t="s">
        <v>148</v>
      </c>
      <c r="BC2071" s="26" t="s">
        <v>11303</v>
      </c>
      <c r="BD2071" s="26" t="s">
        <v>125</v>
      </c>
      <c r="BE2071" s="24"/>
      <c r="BF2071" s="26" t="s">
        <v>11317</v>
      </c>
      <c r="BG2071" s="26" t="s">
        <v>261</v>
      </c>
      <c r="BH2071" s="26" t="s">
        <v>11304</v>
      </c>
      <c r="BI2071" s="26" t="s">
        <v>627</v>
      </c>
      <c r="BJ2071" s="26" t="s">
        <v>11323</v>
      </c>
      <c r="BK2071" s="26" t="s">
        <v>381</v>
      </c>
      <c r="BL2071" s="26" t="s">
        <v>11324</v>
      </c>
      <c r="BM2071" s="26" t="s">
        <v>2494</v>
      </c>
      <c r="BN2071" s="26" t="s">
        <v>11325</v>
      </c>
      <c r="BO2071" s="26" t="s">
        <v>2494</v>
      </c>
      <c r="BP2071" s="24"/>
      <c r="BQ2071" s="24"/>
      <c r="BR2071" s="26">
        <v>3</v>
      </c>
      <c r="BS2071" s="26">
        <v>2</v>
      </c>
      <c r="BT2071" s="26">
        <v>2</v>
      </c>
      <c r="BU2071" s="26">
        <v>2</v>
      </c>
      <c r="BV2071" s="26">
        <v>1</v>
      </c>
      <c r="BW2071" s="26">
        <v>2</v>
      </c>
      <c r="BX2071" s="26">
        <v>3</v>
      </c>
      <c r="BY2071" s="26">
        <v>3</v>
      </c>
      <c r="BZ2071" s="24"/>
      <c r="CA2071" s="24"/>
      <c r="CB2071" s="24"/>
      <c r="CC2071" s="24"/>
      <c r="CD2071" s="24"/>
      <c r="CE2071" s="24"/>
      <c r="CF2071" s="24"/>
      <c r="CG2071" s="24"/>
      <c r="CH2071" s="24"/>
      <c r="CI2071" s="24"/>
      <c r="CJ2071" s="24"/>
      <c r="CK2071" s="24"/>
      <c r="CL2071" s="24"/>
      <c r="CM2071" s="24"/>
      <c r="CN2071" s="24"/>
      <c r="CO2071" s="24"/>
      <c r="CP2071" s="24"/>
      <c r="CQ2071" s="24"/>
      <c r="CR2071" s="24"/>
      <c r="CS2071" s="24"/>
      <c r="CT2071" s="24"/>
      <c r="CU2071" s="24"/>
      <c r="CV2071" s="24"/>
      <c r="CW2071" s="24"/>
      <c r="CX2071" s="24"/>
      <c r="CY2071" s="24"/>
      <c r="CZ2071" s="24"/>
      <c r="DA2071" s="24"/>
      <c r="DB2071" s="24"/>
      <c r="DC2071" s="24"/>
      <c r="DD2071" s="24"/>
      <c r="DE2071" s="24"/>
      <c r="DF2071" s="26" t="s">
        <v>139</v>
      </c>
      <c r="DG2071" s="26" t="s">
        <v>120</v>
      </c>
      <c r="DH2071" s="26" t="s">
        <v>120</v>
      </c>
      <c r="DI2071" s="26" t="s">
        <v>139</v>
      </c>
      <c r="DJ2071" s="26" t="s">
        <v>139</v>
      </c>
      <c r="DK2071" s="26" t="s">
        <v>139</v>
      </c>
      <c r="DL2071" s="26" t="s">
        <v>139</v>
      </c>
      <c r="DM2071" s="26" t="s">
        <v>139</v>
      </c>
      <c r="DN2071" s="26" t="s">
        <v>139</v>
      </c>
      <c r="DO2071" s="26" t="s">
        <v>139</v>
      </c>
    </row>
    <row r="2072" spans="1:119" ht="20.100000000000001" customHeight="1" x14ac:dyDescent="0.25">
      <c r="A2072" s="29" t="str">
        <f t="shared" si="448"/>
        <v>Orphan's Future3</v>
      </c>
      <c r="B2072" s="29" t="str">
        <f t="shared" si="449"/>
        <v>Orphan's Future</v>
      </c>
      <c r="C2072" s="29">
        <f t="shared" si="450"/>
        <v>3</v>
      </c>
      <c r="D2072" s="30" t="str">
        <f t="shared" si="451"/>
        <v>Europe and Eurasia</v>
      </c>
      <c r="E2072" s="30" t="str">
        <f t="shared" si="452"/>
        <v>Ternopil, Ukraine</v>
      </c>
      <c r="F2072" s="31">
        <f t="shared" si="453"/>
        <v>2</v>
      </c>
      <c r="G2072" s="31">
        <f t="shared" si="454"/>
        <v>3</v>
      </c>
      <c r="H2072" s="31">
        <f t="shared" si="455"/>
        <v>2</v>
      </c>
      <c r="I2072" s="31">
        <f t="shared" si="456"/>
        <v>2</v>
      </c>
      <c r="J2072" s="31">
        <f t="shared" si="457"/>
        <v>2</v>
      </c>
      <c r="K2072" s="31">
        <f t="shared" si="458"/>
        <v>2</v>
      </c>
      <c r="L2072" s="31">
        <f t="shared" si="459"/>
        <v>3</v>
      </c>
      <c r="M2072" s="31">
        <f t="shared" si="460"/>
        <v>3</v>
      </c>
      <c r="N2072" s="31">
        <f t="shared" si="461"/>
        <v>2.4</v>
      </c>
      <c r="O2072" s="26" t="s">
        <v>11326</v>
      </c>
      <c r="P2072" s="26" t="s">
        <v>108</v>
      </c>
      <c r="Q2072" s="27">
        <v>41946</v>
      </c>
      <c r="R2072" s="26" t="s">
        <v>109</v>
      </c>
      <c r="S2072" s="26" t="s">
        <v>609</v>
      </c>
      <c r="T2072" s="26" t="s">
        <v>278</v>
      </c>
      <c r="U2072" s="26" t="s">
        <v>307</v>
      </c>
      <c r="V2072" s="26" t="s">
        <v>15763</v>
      </c>
      <c r="W2072" s="26" t="s">
        <v>2494</v>
      </c>
      <c r="X2072" s="26" t="s">
        <v>11296</v>
      </c>
      <c r="Y2072" s="26" t="s">
        <v>11297</v>
      </c>
      <c r="Z2072" s="24"/>
      <c r="AA2072" s="24"/>
      <c r="AB2072" s="26" t="s">
        <v>117</v>
      </c>
      <c r="AC2072" s="28">
        <v>8000</v>
      </c>
      <c r="AD2072" s="26" t="s">
        <v>11298</v>
      </c>
      <c r="AE2072" s="26" t="s">
        <v>558</v>
      </c>
      <c r="AF2072" s="26" t="s">
        <v>120</v>
      </c>
      <c r="AG2072" s="26" t="s">
        <v>175</v>
      </c>
      <c r="AH2072" s="26" t="s">
        <v>121</v>
      </c>
      <c r="AI2072" s="28">
        <v>8000</v>
      </c>
      <c r="AJ2072" s="26" t="s">
        <v>11327</v>
      </c>
      <c r="AK2072" s="26" t="s">
        <v>11312</v>
      </c>
      <c r="AL2072" s="26" t="s">
        <v>11313</v>
      </c>
      <c r="AM2072" s="24"/>
      <c r="AN2072" s="24"/>
      <c r="AO2072" s="24"/>
      <c r="AP2072" s="24"/>
      <c r="AQ2072" s="24"/>
      <c r="AR2072" s="24"/>
      <c r="AS2072" s="24"/>
      <c r="AT2072" s="24"/>
      <c r="AU2072" s="26" t="s">
        <v>11328</v>
      </c>
      <c r="AV2072" s="24"/>
      <c r="AW2072" s="28">
        <v>30508</v>
      </c>
      <c r="AX2072" s="26">
        <v>200</v>
      </c>
      <c r="AY2072" s="28">
        <v>20</v>
      </c>
      <c r="AZ2072" s="28">
        <v>20</v>
      </c>
      <c r="BA2072" s="26">
        <v>0</v>
      </c>
      <c r="BB2072" s="26" t="s">
        <v>241</v>
      </c>
      <c r="BC2072" s="26" t="s">
        <v>11303</v>
      </c>
      <c r="BD2072" s="26" t="s">
        <v>125</v>
      </c>
      <c r="BE2072" s="24"/>
      <c r="BF2072" s="26" t="s">
        <v>11305</v>
      </c>
      <c r="BG2072" s="26" t="s">
        <v>11329</v>
      </c>
      <c r="BH2072" s="26" t="s">
        <v>11317</v>
      </c>
      <c r="BI2072" s="26" t="s">
        <v>261</v>
      </c>
      <c r="BJ2072" s="26" t="s">
        <v>11330</v>
      </c>
      <c r="BK2072" s="26" t="s">
        <v>357</v>
      </c>
      <c r="BL2072" s="26" t="s">
        <v>11331</v>
      </c>
      <c r="BM2072" s="26" t="s">
        <v>467</v>
      </c>
      <c r="BN2072" s="26" t="s">
        <v>11332</v>
      </c>
      <c r="BO2072" s="26" t="s">
        <v>381</v>
      </c>
      <c r="BP2072" s="24"/>
      <c r="BQ2072" s="24"/>
      <c r="BR2072" s="26">
        <v>2</v>
      </c>
      <c r="BS2072" s="26">
        <v>3</v>
      </c>
      <c r="BT2072" s="26">
        <v>2</v>
      </c>
      <c r="BU2072" s="26">
        <v>2</v>
      </c>
      <c r="BV2072" s="26">
        <v>2</v>
      </c>
      <c r="BW2072" s="26">
        <v>2</v>
      </c>
      <c r="BX2072" s="26">
        <v>3</v>
      </c>
      <c r="BY2072" s="26">
        <v>3</v>
      </c>
      <c r="BZ2072" s="24"/>
      <c r="CA2072" s="24"/>
      <c r="CB2072" s="24"/>
      <c r="CC2072" s="24"/>
      <c r="CD2072" s="24"/>
      <c r="CE2072" s="24"/>
      <c r="CF2072" s="24"/>
      <c r="CG2072" s="24"/>
      <c r="CH2072" s="24"/>
      <c r="CI2072" s="24"/>
      <c r="CJ2072" s="24"/>
      <c r="CK2072" s="24"/>
      <c r="CL2072" s="24"/>
      <c r="CM2072" s="24"/>
      <c r="CN2072" s="24"/>
      <c r="CO2072" s="24"/>
      <c r="CP2072" s="24"/>
      <c r="CQ2072" s="24"/>
      <c r="CR2072" s="24"/>
      <c r="CS2072" s="24"/>
      <c r="CT2072" s="24"/>
      <c r="CU2072" s="24"/>
      <c r="CV2072" s="24"/>
      <c r="CW2072" s="24"/>
      <c r="CX2072" s="24"/>
      <c r="CY2072" s="24"/>
      <c r="CZ2072" s="24"/>
      <c r="DA2072" s="24"/>
      <c r="DB2072" s="24"/>
      <c r="DC2072" s="24"/>
      <c r="DD2072" s="24"/>
      <c r="DE2072" s="24"/>
      <c r="DF2072" s="26" t="s">
        <v>139</v>
      </c>
      <c r="DG2072" s="26" t="s">
        <v>139</v>
      </c>
      <c r="DH2072" s="26" t="s">
        <v>139</v>
      </c>
      <c r="DI2072" s="26" t="s">
        <v>139</v>
      </c>
      <c r="DJ2072" s="26" t="s">
        <v>139</v>
      </c>
      <c r="DK2072" s="26" t="s">
        <v>139</v>
      </c>
      <c r="DL2072" s="26" t="s">
        <v>139</v>
      </c>
      <c r="DM2072" s="26" t="s">
        <v>139</v>
      </c>
      <c r="DN2072" s="26" t="s">
        <v>139</v>
      </c>
      <c r="DO2072" s="26" t="s">
        <v>120</v>
      </c>
    </row>
    <row r="2073" spans="1:119" ht="20.100000000000001" customHeight="1" x14ac:dyDescent="0.25">
      <c r="A2073" s="29" t="str">
        <f t="shared" si="448"/>
        <v>Orphan's Future2</v>
      </c>
      <c r="B2073" s="29" t="str">
        <f t="shared" si="449"/>
        <v>Orphan's Future</v>
      </c>
      <c r="C2073" s="29">
        <f t="shared" si="450"/>
        <v>2</v>
      </c>
      <c r="D2073" s="30" t="str">
        <f t="shared" si="451"/>
        <v>Europe and Eurasia</v>
      </c>
      <c r="E2073" s="30" t="str">
        <f t="shared" si="452"/>
        <v>Ternopil, Ukraine</v>
      </c>
      <c r="F2073" s="31">
        <f t="shared" si="453"/>
        <v>2</v>
      </c>
      <c r="G2073" s="31">
        <f t="shared" si="454"/>
        <v>2</v>
      </c>
      <c r="H2073" s="31">
        <f t="shared" si="455"/>
        <v>2</v>
      </c>
      <c r="I2073" s="31">
        <f t="shared" si="456"/>
        <v>1</v>
      </c>
      <c r="J2073" s="31">
        <f t="shared" si="457"/>
        <v>1</v>
      </c>
      <c r="K2073" s="31">
        <f t="shared" si="458"/>
        <v>2</v>
      </c>
      <c r="L2073" s="31">
        <f t="shared" si="459"/>
        <v>3</v>
      </c>
      <c r="M2073" s="31">
        <f t="shared" si="460"/>
        <v>3</v>
      </c>
      <c r="N2073" s="31">
        <f t="shared" si="461"/>
        <v>2</v>
      </c>
      <c r="O2073" s="26" t="s">
        <v>11333</v>
      </c>
      <c r="P2073" s="26" t="s">
        <v>108</v>
      </c>
      <c r="Q2073" s="27">
        <v>41568</v>
      </c>
      <c r="R2073" s="26" t="s">
        <v>109</v>
      </c>
      <c r="S2073" s="26" t="s">
        <v>622</v>
      </c>
      <c r="T2073" s="26" t="s">
        <v>194</v>
      </c>
      <c r="U2073" s="26" t="s">
        <v>307</v>
      </c>
      <c r="V2073" s="26" t="s">
        <v>15763</v>
      </c>
      <c r="W2073" s="26" t="s">
        <v>2494</v>
      </c>
      <c r="X2073" s="26" t="s">
        <v>11296</v>
      </c>
      <c r="Y2073" s="26" t="s">
        <v>11297</v>
      </c>
      <c r="Z2073" s="24"/>
      <c r="AA2073" s="24"/>
      <c r="AB2073" s="26" t="s">
        <v>117</v>
      </c>
      <c r="AC2073" s="28">
        <v>8000</v>
      </c>
      <c r="AD2073" s="26" t="s">
        <v>11298</v>
      </c>
      <c r="AE2073" s="26" t="s">
        <v>558</v>
      </c>
      <c r="AF2073" s="26" t="s">
        <v>120</v>
      </c>
      <c r="AG2073" s="26" t="s">
        <v>175</v>
      </c>
      <c r="AH2073" s="26" t="s">
        <v>143</v>
      </c>
      <c r="AI2073" s="28">
        <v>8000</v>
      </c>
      <c r="AJ2073" s="26" t="s">
        <v>11334</v>
      </c>
      <c r="AK2073" s="26" t="s">
        <v>11335</v>
      </c>
      <c r="AL2073" s="26" t="s">
        <v>11313</v>
      </c>
      <c r="AM2073" s="24"/>
      <c r="AN2073" s="24"/>
      <c r="AO2073" s="24"/>
      <c r="AP2073" s="24"/>
      <c r="AQ2073" s="24"/>
      <c r="AR2073" s="24"/>
      <c r="AS2073" s="24"/>
      <c r="AT2073" s="24"/>
      <c r="AU2073" s="24"/>
      <c r="AV2073" s="24"/>
      <c r="AW2073" s="28">
        <v>20839</v>
      </c>
      <c r="AX2073" s="26">
        <v>250</v>
      </c>
      <c r="AY2073" s="28">
        <v>20</v>
      </c>
      <c r="AZ2073" s="28">
        <v>25</v>
      </c>
      <c r="BA2073" s="26">
        <v>0</v>
      </c>
      <c r="BB2073" s="26" t="s">
        <v>241</v>
      </c>
      <c r="BC2073" s="26" t="s">
        <v>11303</v>
      </c>
      <c r="BD2073" s="26" t="s">
        <v>125</v>
      </c>
      <c r="BE2073" s="24"/>
      <c r="BF2073" s="26" t="s">
        <v>11304</v>
      </c>
      <c r="BG2073" s="26" t="s">
        <v>627</v>
      </c>
      <c r="BH2073" s="26" t="s">
        <v>11336</v>
      </c>
      <c r="BI2073" s="26" t="s">
        <v>357</v>
      </c>
      <c r="BJ2073" s="26" t="s">
        <v>11337</v>
      </c>
      <c r="BK2073" s="26" t="s">
        <v>261</v>
      </c>
      <c r="BL2073" s="26" t="s">
        <v>11338</v>
      </c>
      <c r="BM2073" s="26" t="s">
        <v>11339</v>
      </c>
      <c r="BN2073" s="24"/>
      <c r="BO2073" s="24"/>
      <c r="BP2073" s="24"/>
      <c r="BQ2073" s="24"/>
      <c r="BR2073" s="26">
        <v>2</v>
      </c>
      <c r="BS2073" s="26">
        <v>2</v>
      </c>
      <c r="BT2073" s="26">
        <v>2</v>
      </c>
      <c r="BU2073" s="26">
        <v>1</v>
      </c>
      <c r="BV2073" s="26">
        <v>1</v>
      </c>
      <c r="BW2073" s="26">
        <v>2</v>
      </c>
      <c r="BX2073" s="26">
        <v>3</v>
      </c>
      <c r="BY2073" s="26">
        <v>3</v>
      </c>
      <c r="BZ2073" s="24"/>
      <c r="CA2073" s="24"/>
      <c r="CB2073" s="24"/>
      <c r="CC2073" s="24"/>
      <c r="CD2073" s="24"/>
      <c r="CE2073" s="24"/>
      <c r="CF2073" s="24"/>
      <c r="CG2073" s="24"/>
      <c r="CH2073" s="24"/>
      <c r="CI2073" s="24"/>
      <c r="CJ2073" s="24"/>
      <c r="CK2073" s="24"/>
      <c r="CL2073" s="24"/>
      <c r="CM2073" s="24"/>
      <c r="CN2073" s="24"/>
      <c r="CO2073" s="24"/>
      <c r="CP2073" s="24"/>
      <c r="CQ2073" s="24"/>
      <c r="CR2073" s="24"/>
      <c r="CS2073" s="24"/>
      <c r="CT2073" s="24"/>
      <c r="CU2073" s="24"/>
      <c r="CV2073" s="24"/>
      <c r="CW2073" s="24"/>
      <c r="CX2073" s="24"/>
      <c r="CY2073" s="24"/>
      <c r="CZ2073" s="24"/>
      <c r="DA2073" s="24"/>
      <c r="DB2073" s="24"/>
      <c r="DC2073" s="24"/>
      <c r="DD2073" s="24"/>
      <c r="DE2073" s="24"/>
      <c r="DF2073" s="26" t="s">
        <v>139</v>
      </c>
      <c r="DG2073" s="26" t="s">
        <v>120</v>
      </c>
      <c r="DH2073" s="26" t="s">
        <v>120</v>
      </c>
      <c r="DI2073" s="26" t="s">
        <v>139</v>
      </c>
      <c r="DJ2073" s="26" t="s">
        <v>139</v>
      </c>
      <c r="DK2073" s="26" t="s">
        <v>139</v>
      </c>
      <c r="DL2073" s="26" t="s">
        <v>139</v>
      </c>
      <c r="DM2073" s="26" t="s">
        <v>139</v>
      </c>
      <c r="DN2073" s="26" t="s">
        <v>139</v>
      </c>
      <c r="DO2073" s="26" t="s">
        <v>139</v>
      </c>
    </row>
    <row r="2074" spans="1:119" ht="20.100000000000001" customHeight="1" x14ac:dyDescent="0.25">
      <c r="A2074" s="29" t="str">
        <f t="shared" si="448"/>
        <v>Orphan's Future1</v>
      </c>
      <c r="B2074" s="29" t="str">
        <f t="shared" si="449"/>
        <v>Orphan's Future</v>
      </c>
      <c r="C2074" s="29">
        <f t="shared" si="450"/>
        <v>1</v>
      </c>
      <c r="D2074" s="30" t="str">
        <f t="shared" si="451"/>
        <v>Europe and Eurasia</v>
      </c>
      <c r="E2074" s="30" t="str">
        <f t="shared" si="452"/>
        <v>Ternopil, Ukraine</v>
      </c>
      <c r="F2074" s="31">
        <f t="shared" si="453"/>
        <v>0</v>
      </c>
      <c r="G2074" s="31">
        <f t="shared" si="454"/>
        <v>0</v>
      </c>
      <c r="H2074" s="31">
        <f t="shared" si="455"/>
        <v>0</v>
      </c>
      <c r="I2074" s="31">
        <f t="shared" si="456"/>
        <v>0</v>
      </c>
      <c r="J2074" s="31">
        <f t="shared" si="457"/>
        <v>0</v>
      </c>
      <c r="K2074" s="31">
        <f t="shared" si="458"/>
        <v>0</v>
      </c>
      <c r="L2074" s="31">
        <f t="shared" si="459"/>
        <v>0</v>
      </c>
      <c r="M2074" s="31">
        <f t="shared" si="460"/>
        <v>0</v>
      </c>
      <c r="N2074" s="31">
        <f t="shared" si="461"/>
        <v>0</v>
      </c>
      <c r="O2074" s="26" t="s">
        <v>11340</v>
      </c>
      <c r="P2074" s="26" t="s">
        <v>108</v>
      </c>
      <c r="Q2074" s="27">
        <v>41204</v>
      </c>
      <c r="R2074" s="26" t="s">
        <v>155</v>
      </c>
      <c r="S2074" s="26" t="s">
        <v>306</v>
      </c>
      <c r="T2074" s="26" t="s">
        <v>207</v>
      </c>
      <c r="U2074" s="26" t="s">
        <v>307</v>
      </c>
      <c r="V2074" s="26" t="s">
        <v>15763</v>
      </c>
      <c r="W2074" s="26" t="s">
        <v>2494</v>
      </c>
      <c r="X2074" s="26" t="s">
        <v>11296</v>
      </c>
      <c r="Y2074" s="26" t="s">
        <v>11297</v>
      </c>
      <c r="Z2074" s="24"/>
      <c r="AA2074" s="24"/>
      <c r="AB2074" s="26" t="s">
        <v>117</v>
      </c>
      <c r="AC2074" s="28">
        <v>7000</v>
      </c>
      <c r="AD2074" s="26" t="s">
        <v>11298</v>
      </c>
      <c r="AE2074" s="26" t="s">
        <v>558</v>
      </c>
      <c r="AF2074" s="26" t="s">
        <v>120</v>
      </c>
      <c r="AG2074" s="26" t="s">
        <v>175</v>
      </c>
      <c r="AH2074" s="26" t="s">
        <v>158</v>
      </c>
      <c r="AI2074" s="28">
        <v>7000</v>
      </c>
      <c r="AJ2074" s="26" t="s">
        <v>11334</v>
      </c>
      <c r="AK2074" s="26" t="s">
        <v>11341</v>
      </c>
      <c r="AL2074" s="26" t="s">
        <v>11313</v>
      </c>
      <c r="AM2074" s="26" t="s">
        <v>11342</v>
      </c>
      <c r="AN2074" s="26" t="s">
        <v>11343</v>
      </c>
      <c r="AO2074" s="26" t="s">
        <v>11344</v>
      </c>
      <c r="AP2074" s="26" t="s">
        <v>11345</v>
      </c>
      <c r="AQ2074" s="24"/>
      <c r="AR2074" s="24"/>
      <c r="AS2074" s="24"/>
      <c r="AT2074" s="24"/>
      <c r="AU2074" s="24"/>
      <c r="AV2074" s="24"/>
      <c r="AW2074" s="28">
        <v>19700</v>
      </c>
      <c r="AX2074" s="26">
        <v>250</v>
      </c>
      <c r="AY2074" s="28">
        <v>25</v>
      </c>
      <c r="AZ2074" s="28">
        <v>22</v>
      </c>
      <c r="BA2074" s="26">
        <v>0</v>
      </c>
      <c r="BB2074" s="26" t="s">
        <v>241</v>
      </c>
      <c r="BC2074" s="26" t="s">
        <v>11303</v>
      </c>
      <c r="BD2074" s="24"/>
      <c r="BE2074" s="24"/>
      <c r="BF2074" s="26" t="s">
        <v>11346</v>
      </c>
      <c r="BG2074" s="26" t="s">
        <v>627</v>
      </c>
      <c r="BH2074" s="26" t="s">
        <v>11317</v>
      </c>
      <c r="BI2074" s="26" t="s">
        <v>191</v>
      </c>
      <c r="BJ2074" s="26" t="s">
        <v>11305</v>
      </c>
      <c r="BK2074" s="26" t="s">
        <v>395</v>
      </c>
      <c r="BL2074" s="26" t="s">
        <v>11347</v>
      </c>
      <c r="BM2074" s="26" t="s">
        <v>381</v>
      </c>
      <c r="BN2074" s="26" t="s">
        <v>11348</v>
      </c>
      <c r="BO2074" s="26" t="s">
        <v>191</v>
      </c>
      <c r="BP2074" s="24"/>
      <c r="BQ2074" s="24"/>
      <c r="BR2074" s="26">
        <v>0</v>
      </c>
      <c r="BS2074" s="26">
        <v>0</v>
      </c>
      <c r="BT2074" s="26">
        <v>0</v>
      </c>
      <c r="BU2074" s="26">
        <v>0</v>
      </c>
      <c r="BV2074" s="26">
        <v>0</v>
      </c>
      <c r="BW2074" s="26">
        <v>0</v>
      </c>
      <c r="BX2074" s="26">
        <v>0</v>
      </c>
      <c r="BY2074" s="26">
        <v>0</v>
      </c>
      <c r="BZ2074" s="24"/>
      <c r="CA2074" s="24"/>
      <c r="CB2074" s="24"/>
      <c r="CC2074" s="24"/>
      <c r="CD2074" s="24"/>
      <c r="CE2074" s="24"/>
      <c r="CF2074" s="24"/>
      <c r="CG2074" s="24"/>
      <c r="CH2074" s="24"/>
      <c r="CI2074" s="24"/>
      <c r="CJ2074" s="24"/>
      <c r="CK2074" s="24"/>
      <c r="CL2074" s="24"/>
      <c r="CM2074" s="24"/>
      <c r="CN2074" s="24"/>
      <c r="CO2074" s="24"/>
      <c r="CP2074" s="24"/>
      <c r="CQ2074" s="24"/>
      <c r="CR2074" s="24"/>
      <c r="CS2074" s="24"/>
      <c r="CT2074" s="24"/>
      <c r="CU2074" s="24"/>
      <c r="CV2074" s="24"/>
      <c r="CW2074" s="24"/>
      <c r="CX2074" s="24"/>
      <c r="CY2074" s="24"/>
      <c r="CZ2074" s="24"/>
      <c r="DA2074" s="24"/>
      <c r="DB2074" s="24"/>
      <c r="DC2074" s="24"/>
      <c r="DD2074" s="24"/>
      <c r="DE2074" s="24"/>
      <c r="DF2074" s="26" t="s">
        <v>139</v>
      </c>
      <c r="DG2074" s="26" t="s">
        <v>120</v>
      </c>
      <c r="DH2074" s="26" t="s">
        <v>120</v>
      </c>
      <c r="DI2074" s="26" t="s">
        <v>139</v>
      </c>
      <c r="DJ2074" s="26" t="s">
        <v>139</v>
      </c>
      <c r="DK2074" s="26" t="s">
        <v>139</v>
      </c>
      <c r="DL2074" s="26" t="s">
        <v>139</v>
      </c>
      <c r="DM2074" s="26" t="s">
        <v>139</v>
      </c>
      <c r="DN2074" s="26" t="s">
        <v>139</v>
      </c>
      <c r="DO2074" s="26" t="s">
        <v>139</v>
      </c>
    </row>
    <row r="2075" spans="1:119" ht="20.100000000000001" customHeight="1" x14ac:dyDescent="0.25">
      <c r="A2075" s="29" t="str">
        <f t="shared" si="448"/>
        <v>Orphelinat Foyer Divin3</v>
      </c>
      <c r="B2075" s="29" t="str">
        <f t="shared" si="449"/>
        <v>Orphelinat Foyer Divin</v>
      </c>
      <c r="C2075" s="29">
        <f t="shared" si="450"/>
        <v>3</v>
      </c>
      <c r="D2075" s="30" t="str">
        <f t="shared" si="451"/>
        <v>Americas</v>
      </c>
      <c r="E2075" s="30" t="str">
        <f t="shared" si="452"/>
        <v>Haiti</v>
      </c>
      <c r="F2075" s="31">
        <f t="shared" si="453"/>
        <v>2</v>
      </c>
      <c r="G2075" s="31">
        <f t="shared" si="454"/>
        <v>2</v>
      </c>
      <c r="H2075" s="31">
        <f t="shared" si="455"/>
        <v>2</v>
      </c>
      <c r="I2075" s="31">
        <f t="shared" si="456"/>
        <v>3</v>
      </c>
      <c r="J2075" s="31">
        <f t="shared" si="457"/>
        <v>1</v>
      </c>
      <c r="K2075" s="31">
        <f t="shared" si="458"/>
        <v>1</v>
      </c>
      <c r="L2075" s="31">
        <f t="shared" si="459"/>
        <v>4</v>
      </c>
      <c r="M2075" s="31">
        <f t="shared" si="460"/>
        <v>1</v>
      </c>
      <c r="N2075" s="31">
        <f t="shared" si="461"/>
        <v>2</v>
      </c>
      <c r="O2075" s="26" t="s">
        <v>11349</v>
      </c>
      <c r="P2075" s="26" t="s">
        <v>108</v>
      </c>
      <c r="Q2075" s="27">
        <v>41038</v>
      </c>
      <c r="R2075" s="26" t="s">
        <v>109</v>
      </c>
      <c r="S2075" s="26" t="s">
        <v>217</v>
      </c>
      <c r="T2075" s="26" t="s">
        <v>175</v>
      </c>
      <c r="U2075" s="26" t="s">
        <v>112</v>
      </c>
      <c r="V2075" s="26" t="s">
        <v>15731</v>
      </c>
      <c r="W2075" s="26" t="s">
        <v>1065</v>
      </c>
      <c r="X2075" s="24"/>
      <c r="Y2075" s="26" t="s">
        <v>11350</v>
      </c>
      <c r="Z2075" s="24"/>
      <c r="AA2075" s="24"/>
      <c r="AB2075" s="26" t="s">
        <v>117</v>
      </c>
      <c r="AC2075" s="28">
        <v>7000</v>
      </c>
      <c r="AD2075" s="24"/>
      <c r="AE2075" s="24"/>
      <c r="AF2075" s="26" t="s">
        <v>120</v>
      </c>
      <c r="AG2075" s="26" t="s">
        <v>224</v>
      </c>
      <c r="AH2075" s="26" t="s">
        <v>121</v>
      </c>
      <c r="AI2075" s="28">
        <v>7000</v>
      </c>
      <c r="AJ2075" s="24"/>
      <c r="AK2075" s="26" t="s">
        <v>11351</v>
      </c>
      <c r="AL2075" s="26" t="s">
        <v>11352</v>
      </c>
      <c r="AM2075" s="24"/>
      <c r="AN2075" s="24"/>
      <c r="AO2075" s="24"/>
      <c r="AP2075" s="24"/>
      <c r="AQ2075" s="24"/>
      <c r="AR2075" s="24"/>
      <c r="AS2075" s="24"/>
      <c r="AT2075" s="24"/>
      <c r="AU2075" s="24"/>
      <c r="AV2075" s="24"/>
      <c r="AW2075" s="28">
        <v>15000</v>
      </c>
      <c r="AX2075" s="26">
        <v>300</v>
      </c>
      <c r="AY2075" s="28">
        <v>70</v>
      </c>
      <c r="AZ2075" s="28">
        <v>50</v>
      </c>
      <c r="BA2075" s="26">
        <v>0</v>
      </c>
      <c r="BB2075" s="26" t="s">
        <v>148</v>
      </c>
      <c r="BC2075" s="24"/>
      <c r="BD2075" s="26" t="s">
        <v>437</v>
      </c>
      <c r="BE2075" s="24"/>
      <c r="BF2075" s="26" t="s">
        <v>11353</v>
      </c>
      <c r="BG2075" s="26" t="s">
        <v>1065</v>
      </c>
      <c r="BH2075" s="26" t="s">
        <v>11354</v>
      </c>
      <c r="BI2075" s="26" t="s">
        <v>1065</v>
      </c>
      <c r="BJ2075" s="26" t="s">
        <v>9731</v>
      </c>
      <c r="BK2075" s="26" t="s">
        <v>191</v>
      </c>
      <c r="BL2075" s="26" t="s">
        <v>11355</v>
      </c>
      <c r="BM2075" s="26" t="s">
        <v>191</v>
      </c>
      <c r="BN2075" s="24"/>
      <c r="BO2075" s="24"/>
      <c r="BP2075" s="24"/>
      <c r="BQ2075" s="24"/>
      <c r="BR2075" s="26">
        <v>2</v>
      </c>
      <c r="BS2075" s="26">
        <v>2</v>
      </c>
      <c r="BT2075" s="26">
        <v>2</v>
      </c>
      <c r="BU2075" s="26">
        <v>3</v>
      </c>
      <c r="BV2075" s="26">
        <v>1</v>
      </c>
      <c r="BW2075" s="26">
        <v>1</v>
      </c>
      <c r="BX2075" s="26">
        <v>4</v>
      </c>
      <c r="BY2075" s="26">
        <v>1</v>
      </c>
      <c r="BZ2075" s="24"/>
      <c r="CA2075" s="24"/>
      <c r="CB2075" s="24"/>
      <c r="CC2075" s="24"/>
      <c r="CD2075" s="24"/>
      <c r="CE2075" s="24"/>
      <c r="CF2075" s="24"/>
      <c r="CG2075" s="24"/>
      <c r="CH2075" s="24"/>
      <c r="CI2075" s="24"/>
      <c r="CJ2075" s="24"/>
      <c r="CK2075" s="24"/>
      <c r="CL2075" s="24"/>
      <c r="CM2075" s="24"/>
      <c r="CN2075" s="24"/>
      <c r="CO2075" s="24"/>
      <c r="CP2075" s="24"/>
      <c r="CQ2075" s="24"/>
      <c r="CR2075" s="24"/>
      <c r="CS2075" s="24"/>
      <c r="CT2075" s="24"/>
      <c r="CU2075" s="24"/>
      <c r="CV2075" s="24"/>
      <c r="CW2075" s="24"/>
      <c r="CX2075" s="24"/>
      <c r="CY2075" s="24"/>
      <c r="CZ2075" s="24"/>
      <c r="DA2075" s="24"/>
      <c r="DB2075" s="24"/>
      <c r="DC2075" s="24"/>
      <c r="DD2075" s="24"/>
      <c r="DE2075" s="24"/>
      <c r="DF2075" s="26" t="s">
        <v>139</v>
      </c>
      <c r="DG2075" s="26" t="s">
        <v>120</v>
      </c>
      <c r="DH2075" s="26" t="s">
        <v>120</v>
      </c>
      <c r="DI2075" s="26" t="s">
        <v>139</v>
      </c>
      <c r="DJ2075" s="26" t="s">
        <v>139</v>
      </c>
      <c r="DK2075" s="26" t="s">
        <v>139</v>
      </c>
      <c r="DL2075" s="26" t="s">
        <v>139</v>
      </c>
      <c r="DM2075" s="26" t="s">
        <v>139</v>
      </c>
      <c r="DN2075" s="26" t="s">
        <v>139</v>
      </c>
      <c r="DO2075" s="26" t="s">
        <v>139</v>
      </c>
    </row>
    <row r="2076" spans="1:119" ht="20.100000000000001" customHeight="1" x14ac:dyDescent="0.25">
      <c r="A2076" s="29" t="str">
        <f t="shared" si="448"/>
        <v>Orphelinat Foyer Divin1</v>
      </c>
      <c r="B2076" s="29" t="str">
        <f t="shared" si="449"/>
        <v>Orphelinat Foyer Divin</v>
      </c>
      <c r="C2076" s="29">
        <f t="shared" si="450"/>
        <v>1</v>
      </c>
      <c r="D2076" s="30" t="str">
        <f t="shared" si="451"/>
        <v>Americas</v>
      </c>
      <c r="E2076" s="30" t="str">
        <f t="shared" si="452"/>
        <v>Haiti</v>
      </c>
      <c r="F2076" s="31">
        <f t="shared" si="453"/>
        <v>0</v>
      </c>
      <c r="G2076" s="31">
        <f t="shared" si="454"/>
        <v>0</v>
      </c>
      <c r="H2076" s="31">
        <f t="shared" si="455"/>
        <v>0</v>
      </c>
      <c r="I2076" s="31">
        <f t="shared" si="456"/>
        <v>0</v>
      </c>
      <c r="J2076" s="31">
        <f t="shared" si="457"/>
        <v>0</v>
      </c>
      <c r="K2076" s="31">
        <f t="shared" si="458"/>
        <v>0</v>
      </c>
      <c r="L2076" s="31">
        <f t="shared" si="459"/>
        <v>0</v>
      </c>
      <c r="M2076" s="31">
        <f t="shared" si="460"/>
        <v>0</v>
      </c>
      <c r="N2076" s="31">
        <f t="shared" si="461"/>
        <v>0</v>
      </c>
      <c r="O2076" s="26" t="s">
        <v>11356</v>
      </c>
      <c r="P2076" s="26" t="s">
        <v>108</v>
      </c>
      <c r="Q2076" s="27">
        <v>40469</v>
      </c>
      <c r="R2076" s="26" t="s">
        <v>155</v>
      </c>
      <c r="S2076" s="26" t="s">
        <v>332</v>
      </c>
      <c r="T2076" s="26" t="s">
        <v>333</v>
      </c>
      <c r="U2076" s="26" t="s">
        <v>168</v>
      </c>
      <c r="V2076" s="26" t="s">
        <v>15731</v>
      </c>
      <c r="W2076" s="26" t="s">
        <v>1065</v>
      </c>
      <c r="X2076" s="24"/>
      <c r="Y2076" s="26" t="s">
        <v>11350</v>
      </c>
      <c r="Z2076" s="24"/>
      <c r="AA2076" s="24"/>
      <c r="AB2076" s="26" t="s">
        <v>117</v>
      </c>
      <c r="AC2076" s="28">
        <v>6000</v>
      </c>
      <c r="AD2076" s="24"/>
      <c r="AE2076" s="24"/>
      <c r="AF2076" s="26" t="s">
        <v>120</v>
      </c>
      <c r="AG2076" s="26" t="s">
        <v>224</v>
      </c>
      <c r="AH2076" s="26" t="s">
        <v>158</v>
      </c>
      <c r="AI2076" s="28">
        <v>6000</v>
      </c>
      <c r="AJ2076" s="24"/>
      <c r="AK2076" s="26" t="s">
        <v>11357</v>
      </c>
      <c r="AL2076" s="26" t="s">
        <v>11358</v>
      </c>
      <c r="AM2076" s="26" t="s">
        <v>11359</v>
      </c>
      <c r="AN2076" s="26" t="s">
        <v>11360</v>
      </c>
      <c r="AO2076" s="26" t="s">
        <v>11361</v>
      </c>
      <c r="AP2076" s="24"/>
      <c r="AQ2076" s="24"/>
      <c r="AR2076" s="24"/>
      <c r="AS2076" s="24"/>
      <c r="AT2076" s="24"/>
      <c r="AU2076" s="24"/>
      <c r="AV2076" s="24"/>
      <c r="AW2076" s="28">
        <v>15000</v>
      </c>
      <c r="AX2076" s="26">
        <v>142</v>
      </c>
      <c r="AY2076" s="28">
        <v>0</v>
      </c>
      <c r="AZ2076" s="28">
        <v>0</v>
      </c>
      <c r="BA2076" s="26">
        <v>0</v>
      </c>
      <c r="BB2076" s="26" t="s">
        <v>148</v>
      </c>
      <c r="BC2076" s="24"/>
      <c r="BD2076" s="24"/>
      <c r="BE2076" s="24"/>
      <c r="BF2076" s="26" t="s">
        <v>11353</v>
      </c>
      <c r="BG2076" s="26" t="s">
        <v>1065</v>
      </c>
      <c r="BH2076" s="26" t="s">
        <v>11354</v>
      </c>
      <c r="BI2076" s="26" t="s">
        <v>1065</v>
      </c>
      <c r="BJ2076" s="24"/>
      <c r="BK2076" s="24"/>
      <c r="BL2076" s="24"/>
      <c r="BM2076" s="24"/>
      <c r="BN2076" s="24"/>
      <c r="BO2076" s="24"/>
      <c r="BP2076" s="24"/>
      <c r="BQ2076" s="24"/>
      <c r="BR2076" s="26">
        <v>0</v>
      </c>
      <c r="BS2076" s="26">
        <v>0</v>
      </c>
      <c r="BT2076" s="26">
        <v>0</v>
      </c>
      <c r="BU2076" s="26">
        <v>0</v>
      </c>
      <c r="BV2076" s="26">
        <v>0</v>
      </c>
      <c r="BW2076" s="26">
        <v>0</v>
      </c>
      <c r="BX2076" s="26">
        <v>0</v>
      </c>
      <c r="BY2076" s="26">
        <v>0</v>
      </c>
      <c r="BZ2076" s="24"/>
      <c r="CA2076" s="24"/>
      <c r="CB2076" s="24"/>
      <c r="CC2076" s="24"/>
      <c r="CD2076" s="24"/>
      <c r="CE2076" s="24"/>
      <c r="CF2076" s="24"/>
      <c r="CG2076" s="24"/>
      <c r="CH2076" s="24"/>
      <c r="CI2076" s="24"/>
      <c r="CJ2076" s="24"/>
      <c r="CK2076" s="24"/>
      <c r="CL2076" s="24"/>
      <c r="CM2076" s="24"/>
      <c r="CN2076" s="24"/>
      <c r="CO2076" s="24"/>
      <c r="CP2076" s="24"/>
      <c r="CQ2076" s="24"/>
      <c r="CR2076" s="24"/>
      <c r="CS2076" s="24"/>
      <c r="CT2076" s="24"/>
      <c r="CU2076" s="24"/>
      <c r="CV2076" s="24"/>
      <c r="CW2076" s="24"/>
      <c r="CX2076" s="24"/>
      <c r="CY2076" s="24"/>
      <c r="CZ2076" s="24"/>
      <c r="DA2076" s="24"/>
      <c r="DB2076" s="24"/>
      <c r="DC2076" s="24"/>
      <c r="DD2076" s="24"/>
      <c r="DE2076" s="24"/>
      <c r="DF2076" s="26" t="s">
        <v>139</v>
      </c>
      <c r="DG2076" s="26" t="s">
        <v>139</v>
      </c>
      <c r="DH2076" s="26" t="s">
        <v>120</v>
      </c>
      <c r="DI2076" s="26" t="s">
        <v>139</v>
      </c>
      <c r="DJ2076" s="26" t="s">
        <v>139</v>
      </c>
      <c r="DK2076" s="26" t="s">
        <v>139</v>
      </c>
      <c r="DL2076" s="26" t="s">
        <v>139</v>
      </c>
      <c r="DM2076" s="26" t="s">
        <v>139</v>
      </c>
      <c r="DN2076" s="26" t="s">
        <v>139</v>
      </c>
      <c r="DO2076" s="26" t="s">
        <v>139</v>
      </c>
    </row>
    <row r="2077" spans="1:119" ht="20.100000000000001" customHeight="1" x14ac:dyDescent="0.25">
      <c r="A2077" s="29" t="str">
        <f t="shared" si="448"/>
        <v>Oruj Learning Center6</v>
      </c>
      <c r="B2077" s="29" t="str">
        <f t="shared" si="449"/>
        <v>Oruj Learning Center</v>
      </c>
      <c r="C2077" s="29">
        <f t="shared" si="450"/>
        <v>6</v>
      </c>
      <c r="D2077" s="30" t="str">
        <f t="shared" si="451"/>
        <v>South Asia</v>
      </c>
      <c r="E2077" s="30" t="str">
        <f t="shared" si="452"/>
        <v>Kabul, Afghanistan</v>
      </c>
      <c r="F2077" s="31">
        <f t="shared" si="453"/>
        <v>3</v>
      </c>
      <c r="G2077" s="31">
        <f t="shared" si="454"/>
        <v>3</v>
      </c>
      <c r="H2077" s="31">
        <f t="shared" si="455"/>
        <v>2</v>
      </c>
      <c r="I2077" s="31">
        <f t="shared" si="456"/>
        <v>3</v>
      </c>
      <c r="J2077" s="31">
        <f t="shared" si="457"/>
        <v>3</v>
      </c>
      <c r="K2077" s="31">
        <f t="shared" si="458"/>
        <v>3</v>
      </c>
      <c r="L2077" s="31">
        <f t="shared" si="459"/>
        <v>4</v>
      </c>
      <c r="M2077" s="31">
        <f t="shared" si="460"/>
        <v>3</v>
      </c>
      <c r="N2077" s="31">
        <f t="shared" si="461"/>
        <v>3</v>
      </c>
      <c r="O2077" s="26" t="s">
        <v>11362</v>
      </c>
      <c r="P2077" s="26" t="s">
        <v>108</v>
      </c>
      <c r="Q2077" s="27">
        <v>41204</v>
      </c>
      <c r="R2077" s="26" t="s">
        <v>305</v>
      </c>
      <c r="S2077" s="26" t="s">
        <v>306</v>
      </c>
      <c r="T2077" s="26" t="s">
        <v>207</v>
      </c>
      <c r="U2077" s="26" t="s">
        <v>112</v>
      </c>
      <c r="V2077" s="26" t="s">
        <v>225</v>
      </c>
      <c r="W2077" s="26" t="s">
        <v>2731</v>
      </c>
      <c r="X2077" s="26" t="s">
        <v>11363</v>
      </c>
      <c r="Y2077" s="26" t="s">
        <v>11364</v>
      </c>
      <c r="Z2077" s="24"/>
      <c r="AA2077" s="24"/>
      <c r="AB2077" s="26" t="s">
        <v>117</v>
      </c>
      <c r="AC2077" s="28">
        <v>20000</v>
      </c>
      <c r="AD2077" s="26" t="s">
        <v>11365</v>
      </c>
      <c r="AE2077" s="24"/>
      <c r="AF2077" s="26" t="s">
        <v>139</v>
      </c>
      <c r="AG2077" s="26" t="s">
        <v>846</v>
      </c>
      <c r="AH2077" s="26" t="s">
        <v>250</v>
      </c>
      <c r="AI2077" s="28">
        <v>20000</v>
      </c>
      <c r="AJ2077" s="26" t="s">
        <v>11366</v>
      </c>
      <c r="AK2077" s="26" t="s">
        <v>11367</v>
      </c>
      <c r="AL2077" s="26" t="s">
        <v>11368</v>
      </c>
      <c r="AM2077" s="24"/>
      <c r="AN2077" s="24"/>
      <c r="AO2077" s="24"/>
      <c r="AP2077" s="24"/>
      <c r="AQ2077" s="24"/>
      <c r="AR2077" s="26" t="s">
        <v>11369</v>
      </c>
      <c r="AS2077" s="24"/>
      <c r="AT2077" s="24"/>
      <c r="AU2077" s="24"/>
      <c r="AV2077" s="24"/>
      <c r="AW2077" s="28">
        <v>209990</v>
      </c>
      <c r="AX2077" s="26">
        <v>5000</v>
      </c>
      <c r="AY2077" s="28">
        <v>60</v>
      </c>
      <c r="AZ2077" s="28">
        <v>55</v>
      </c>
      <c r="BA2077" s="26">
        <v>0</v>
      </c>
      <c r="BB2077" s="26" t="s">
        <v>148</v>
      </c>
      <c r="BC2077" s="26" t="s">
        <v>11370</v>
      </c>
      <c r="BD2077" s="24"/>
      <c r="BE2077" s="24"/>
      <c r="BF2077" s="26" t="s">
        <v>11371</v>
      </c>
      <c r="BG2077" s="26" t="s">
        <v>8240</v>
      </c>
      <c r="BH2077" s="26" t="s">
        <v>2747</v>
      </c>
      <c r="BI2077" s="26" t="s">
        <v>191</v>
      </c>
      <c r="BJ2077" s="24"/>
      <c r="BK2077" s="24"/>
      <c r="BL2077" s="24"/>
      <c r="BM2077" s="24"/>
      <c r="BN2077" s="24"/>
      <c r="BO2077" s="24"/>
      <c r="BP2077" s="24"/>
      <c r="BQ2077" s="24"/>
      <c r="BR2077" s="26">
        <v>3</v>
      </c>
      <c r="BS2077" s="26">
        <v>3</v>
      </c>
      <c r="BT2077" s="26">
        <v>2</v>
      </c>
      <c r="BU2077" s="26">
        <v>3</v>
      </c>
      <c r="BV2077" s="26">
        <v>3</v>
      </c>
      <c r="BW2077" s="26">
        <v>3</v>
      </c>
      <c r="BX2077" s="26">
        <v>4</v>
      </c>
      <c r="BY2077" s="26">
        <v>3</v>
      </c>
      <c r="BZ2077" s="24"/>
      <c r="CA2077" s="24"/>
      <c r="CB2077" s="24"/>
      <c r="CC2077" s="24"/>
      <c r="CD2077" s="24"/>
      <c r="CE2077" s="24"/>
      <c r="CF2077" s="24"/>
      <c r="CG2077" s="24"/>
      <c r="CH2077" s="24"/>
      <c r="CI2077" s="24"/>
      <c r="CJ2077" s="24"/>
      <c r="CK2077" s="24"/>
      <c r="CL2077" s="24"/>
      <c r="CM2077" s="24"/>
      <c r="CN2077" s="24"/>
      <c r="CO2077" s="24"/>
      <c r="CP2077" s="24"/>
      <c r="CQ2077" s="24"/>
      <c r="CR2077" s="24"/>
      <c r="CS2077" s="24"/>
      <c r="CT2077" s="24"/>
      <c r="CU2077" s="24"/>
      <c r="CV2077" s="24"/>
      <c r="CW2077" s="24"/>
      <c r="CX2077" s="24"/>
      <c r="CY2077" s="24"/>
      <c r="CZ2077" s="24"/>
      <c r="DA2077" s="24"/>
      <c r="DB2077" s="24"/>
      <c r="DC2077" s="24"/>
      <c r="DD2077" s="24"/>
      <c r="DE2077" s="24"/>
      <c r="DF2077" s="26" t="s">
        <v>120</v>
      </c>
      <c r="DG2077" s="26" t="s">
        <v>120</v>
      </c>
      <c r="DH2077" s="26" t="s">
        <v>139</v>
      </c>
      <c r="DI2077" s="26" t="s">
        <v>139</v>
      </c>
      <c r="DJ2077" s="26" t="s">
        <v>139</v>
      </c>
      <c r="DK2077" s="26" t="s">
        <v>120</v>
      </c>
      <c r="DL2077" s="26" t="s">
        <v>139</v>
      </c>
      <c r="DM2077" s="26" t="s">
        <v>139</v>
      </c>
      <c r="DN2077" s="26" t="s">
        <v>139</v>
      </c>
      <c r="DO2077" s="26" t="s">
        <v>139</v>
      </c>
    </row>
    <row r="2078" spans="1:119" ht="20.100000000000001" customHeight="1" x14ac:dyDescent="0.25">
      <c r="A2078" s="29" t="str">
        <f t="shared" si="448"/>
        <v>Oruj Learning Center5</v>
      </c>
      <c r="B2078" s="29" t="str">
        <f t="shared" si="449"/>
        <v>Oruj Learning Center</v>
      </c>
      <c r="C2078" s="29">
        <f t="shared" si="450"/>
        <v>5</v>
      </c>
      <c r="D2078" s="30" t="str">
        <f t="shared" si="451"/>
        <v>South Asia</v>
      </c>
      <c r="E2078" s="30" t="str">
        <f t="shared" si="452"/>
        <v>Kabul, Afghanistan</v>
      </c>
      <c r="F2078" s="31">
        <f t="shared" si="453"/>
        <v>3</v>
      </c>
      <c r="G2078" s="31">
        <f t="shared" si="454"/>
        <v>3</v>
      </c>
      <c r="H2078" s="31">
        <f t="shared" si="455"/>
        <v>2</v>
      </c>
      <c r="I2078" s="31">
        <f t="shared" si="456"/>
        <v>3</v>
      </c>
      <c r="J2078" s="31">
        <f t="shared" si="457"/>
        <v>2</v>
      </c>
      <c r="K2078" s="31">
        <f t="shared" si="458"/>
        <v>3</v>
      </c>
      <c r="L2078" s="31">
        <f t="shared" si="459"/>
        <v>4</v>
      </c>
      <c r="M2078" s="31">
        <f t="shared" si="460"/>
        <v>3</v>
      </c>
      <c r="N2078" s="31">
        <f t="shared" si="461"/>
        <v>2.9</v>
      </c>
      <c r="O2078" s="26" t="s">
        <v>11372</v>
      </c>
      <c r="P2078" s="26" t="s">
        <v>108</v>
      </c>
      <c r="Q2078" s="27">
        <v>40833</v>
      </c>
      <c r="R2078" s="26" t="s">
        <v>109</v>
      </c>
      <c r="S2078" s="26" t="s">
        <v>321</v>
      </c>
      <c r="T2078" s="26" t="s">
        <v>175</v>
      </c>
      <c r="U2078" s="26" t="s">
        <v>112</v>
      </c>
      <c r="V2078" s="26" t="s">
        <v>225</v>
      </c>
      <c r="W2078" s="26" t="s">
        <v>2731</v>
      </c>
      <c r="X2078" s="26" t="s">
        <v>11363</v>
      </c>
      <c r="Y2078" s="26" t="s">
        <v>11364</v>
      </c>
      <c r="Z2078" s="24"/>
      <c r="AA2078" s="24"/>
      <c r="AB2078" s="26" t="s">
        <v>117</v>
      </c>
      <c r="AC2078" s="28">
        <v>14000</v>
      </c>
      <c r="AD2078" s="26" t="s">
        <v>11365</v>
      </c>
      <c r="AE2078" s="24"/>
      <c r="AF2078" s="26" t="s">
        <v>139</v>
      </c>
      <c r="AG2078" s="26" t="s">
        <v>846</v>
      </c>
      <c r="AH2078" s="26" t="s">
        <v>176</v>
      </c>
      <c r="AI2078" s="28">
        <v>14000</v>
      </c>
      <c r="AJ2078" s="24"/>
      <c r="AK2078" s="26" t="s">
        <v>11373</v>
      </c>
      <c r="AL2078" s="26" t="s">
        <v>11374</v>
      </c>
      <c r="AM2078" s="26" t="s">
        <v>11375</v>
      </c>
      <c r="AN2078" s="26" t="s">
        <v>11376</v>
      </c>
      <c r="AO2078" s="26" t="s">
        <v>11377</v>
      </c>
      <c r="AP2078" s="24"/>
      <c r="AQ2078" s="24"/>
      <c r="AR2078" s="24"/>
      <c r="AS2078" s="24"/>
      <c r="AT2078" s="24"/>
      <c r="AU2078" s="24"/>
      <c r="AV2078" s="26" t="s">
        <v>11378</v>
      </c>
      <c r="AW2078" s="28">
        <v>250111</v>
      </c>
      <c r="AX2078" s="26">
        <v>3800</v>
      </c>
      <c r="AY2078" s="28">
        <v>60</v>
      </c>
      <c r="AZ2078" s="28">
        <v>53</v>
      </c>
      <c r="BA2078" s="26">
        <v>0</v>
      </c>
      <c r="BB2078" s="26" t="s">
        <v>148</v>
      </c>
      <c r="BC2078" s="26" t="s">
        <v>11370</v>
      </c>
      <c r="BD2078" s="24"/>
      <c r="BE2078" s="24"/>
      <c r="BF2078" s="26" t="s">
        <v>11371</v>
      </c>
      <c r="BG2078" s="26" t="s">
        <v>8240</v>
      </c>
      <c r="BH2078" s="26" t="s">
        <v>2747</v>
      </c>
      <c r="BI2078" s="26" t="s">
        <v>191</v>
      </c>
      <c r="BJ2078" s="26" t="s">
        <v>11379</v>
      </c>
      <c r="BK2078" s="26" t="s">
        <v>357</v>
      </c>
      <c r="BL2078" s="24"/>
      <c r="BM2078" s="24"/>
      <c r="BN2078" s="24"/>
      <c r="BO2078" s="24"/>
      <c r="BP2078" s="24"/>
      <c r="BQ2078" s="24"/>
      <c r="BR2078" s="26">
        <v>3</v>
      </c>
      <c r="BS2078" s="26">
        <v>3</v>
      </c>
      <c r="BT2078" s="26">
        <v>2</v>
      </c>
      <c r="BU2078" s="26">
        <v>3</v>
      </c>
      <c r="BV2078" s="26">
        <v>2</v>
      </c>
      <c r="BW2078" s="26">
        <v>3</v>
      </c>
      <c r="BX2078" s="26">
        <v>4</v>
      </c>
      <c r="BY2078" s="26">
        <v>3</v>
      </c>
      <c r="BZ2078" s="24"/>
      <c r="CA2078" s="24"/>
      <c r="CB2078" s="24"/>
      <c r="CC2078" s="24"/>
      <c r="CD2078" s="24"/>
      <c r="CE2078" s="24"/>
      <c r="CF2078" s="24"/>
      <c r="CG2078" s="24"/>
      <c r="CH2078" s="24"/>
      <c r="CI2078" s="24"/>
      <c r="CJ2078" s="24"/>
      <c r="CK2078" s="24"/>
      <c r="CL2078" s="24"/>
      <c r="CM2078" s="24"/>
      <c r="CN2078" s="24"/>
      <c r="CO2078" s="24"/>
      <c r="CP2078" s="24"/>
      <c r="CQ2078" s="24"/>
      <c r="CR2078" s="24"/>
      <c r="CS2078" s="24"/>
      <c r="CT2078" s="24"/>
      <c r="CU2078" s="24"/>
      <c r="CV2078" s="24"/>
      <c r="CW2078" s="24"/>
      <c r="CX2078" s="24"/>
      <c r="CY2078" s="24"/>
      <c r="CZ2078" s="24"/>
      <c r="DA2078" s="24"/>
      <c r="DB2078" s="24"/>
      <c r="DC2078" s="24"/>
      <c r="DD2078" s="24"/>
      <c r="DE2078" s="24"/>
      <c r="DF2078" s="26" t="s">
        <v>120</v>
      </c>
      <c r="DG2078" s="26" t="s">
        <v>139</v>
      </c>
      <c r="DH2078" s="26" t="s">
        <v>139</v>
      </c>
      <c r="DI2078" s="26" t="s">
        <v>139</v>
      </c>
      <c r="DJ2078" s="26" t="s">
        <v>139</v>
      </c>
      <c r="DK2078" s="26" t="s">
        <v>139</v>
      </c>
      <c r="DL2078" s="26" t="s">
        <v>139</v>
      </c>
      <c r="DM2078" s="26" t="s">
        <v>139</v>
      </c>
      <c r="DN2078" s="26" t="s">
        <v>139</v>
      </c>
      <c r="DO2078" s="26" t="s">
        <v>139</v>
      </c>
    </row>
    <row r="2079" spans="1:119" ht="20.100000000000001" customHeight="1" x14ac:dyDescent="0.25">
      <c r="A2079" s="29" t="str">
        <f t="shared" si="448"/>
        <v>Oruj Learning Center4</v>
      </c>
      <c r="B2079" s="29" t="str">
        <f t="shared" si="449"/>
        <v>Oruj Learning Center</v>
      </c>
      <c r="C2079" s="29">
        <f t="shared" si="450"/>
        <v>4</v>
      </c>
      <c r="D2079" s="30" t="str">
        <f t="shared" si="451"/>
        <v>South Asia</v>
      </c>
      <c r="E2079" s="30" t="str">
        <f t="shared" si="452"/>
        <v>Kabul, Afghanistan</v>
      </c>
      <c r="F2079" s="31">
        <f t="shared" si="453"/>
        <v>2</v>
      </c>
      <c r="G2079" s="31">
        <f t="shared" si="454"/>
        <v>2</v>
      </c>
      <c r="H2079" s="31">
        <f t="shared" si="455"/>
        <v>1</v>
      </c>
      <c r="I2079" s="31">
        <f t="shared" si="456"/>
        <v>3</v>
      </c>
      <c r="J2079" s="31">
        <f t="shared" si="457"/>
        <v>1</v>
      </c>
      <c r="K2079" s="31">
        <f t="shared" si="458"/>
        <v>2</v>
      </c>
      <c r="L2079" s="31">
        <f t="shared" si="459"/>
        <v>4</v>
      </c>
      <c r="M2079" s="31">
        <f t="shared" si="460"/>
        <v>2</v>
      </c>
      <c r="N2079" s="31">
        <f t="shared" si="461"/>
        <v>2.1</v>
      </c>
      <c r="O2079" s="26" t="s">
        <v>11380</v>
      </c>
      <c r="P2079" s="26" t="s">
        <v>108</v>
      </c>
      <c r="Q2079" s="27">
        <v>40469</v>
      </c>
      <c r="R2079" s="26" t="s">
        <v>109</v>
      </c>
      <c r="S2079" s="26" t="s">
        <v>332</v>
      </c>
      <c r="T2079" s="26" t="s">
        <v>333</v>
      </c>
      <c r="U2079" s="26" t="s">
        <v>112</v>
      </c>
      <c r="V2079" s="26" t="s">
        <v>225</v>
      </c>
      <c r="W2079" s="26" t="s">
        <v>2731</v>
      </c>
      <c r="X2079" s="26" t="s">
        <v>11363</v>
      </c>
      <c r="Y2079" s="26" t="s">
        <v>11364</v>
      </c>
      <c r="Z2079" s="24"/>
      <c r="AA2079" s="24"/>
      <c r="AB2079" s="26" t="s">
        <v>117</v>
      </c>
      <c r="AC2079" s="28">
        <v>8000</v>
      </c>
      <c r="AD2079" s="26" t="s">
        <v>11365</v>
      </c>
      <c r="AE2079" s="24"/>
      <c r="AF2079" s="26" t="s">
        <v>139</v>
      </c>
      <c r="AG2079" s="26" t="s">
        <v>846</v>
      </c>
      <c r="AH2079" s="26" t="s">
        <v>185</v>
      </c>
      <c r="AI2079" s="28">
        <v>8000</v>
      </c>
      <c r="AJ2079" s="24"/>
      <c r="AK2079" s="26" t="s">
        <v>11381</v>
      </c>
      <c r="AL2079" s="26" t="s">
        <v>11374</v>
      </c>
      <c r="AM2079" s="26" t="s">
        <v>11375</v>
      </c>
      <c r="AN2079" s="26" t="s">
        <v>11376</v>
      </c>
      <c r="AO2079" s="26" t="s">
        <v>11382</v>
      </c>
      <c r="AP2079" s="24"/>
      <c r="AQ2079" s="24"/>
      <c r="AR2079" s="24"/>
      <c r="AS2079" s="24"/>
      <c r="AT2079" s="24"/>
      <c r="AU2079" s="24"/>
      <c r="AV2079" s="24"/>
      <c r="AW2079" s="28">
        <v>102500</v>
      </c>
      <c r="AX2079" s="26">
        <v>3350</v>
      </c>
      <c r="AY2079" s="28">
        <v>55</v>
      </c>
      <c r="AZ2079" s="28">
        <v>45</v>
      </c>
      <c r="BA2079" s="26">
        <v>0</v>
      </c>
      <c r="BB2079" s="26" t="s">
        <v>148</v>
      </c>
      <c r="BC2079" s="26" t="s">
        <v>11370</v>
      </c>
      <c r="BD2079" s="24"/>
      <c r="BE2079" s="24"/>
      <c r="BF2079" s="26" t="s">
        <v>11371</v>
      </c>
      <c r="BG2079" s="26" t="s">
        <v>8240</v>
      </c>
      <c r="BH2079" s="26" t="s">
        <v>2747</v>
      </c>
      <c r="BI2079" s="26" t="s">
        <v>191</v>
      </c>
      <c r="BJ2079" s="26" t="s">
        <v>11383</v>
      </c>
      <c r="BK2079" s="26" t="s">
        <v>191</v>
      </c>
      <c r="BL2079" s="24"/>
      <c r="BM2079" s="24"/>
      <c r="BN2079" s="24"/>
      <c r="BO2079" s="24"/>
      <c r="BP2079" s="24"/>
      <c r="BQ2079" s="24"/>
      <c r="BR2079" s="26">
        <v>2</v>
      </c>
      <c r="BS2079" s="26">
        <v>2</v>
      </c>
      <c r="BT2079" s="26">
        <v>1</v>
      </c>
      <c r="BU2079" s="26">
        <v>3</v>
      </c>
      <c r="BV2079" s="26">
        <v>1</v>
      </c>
      <c r="BW2079" s="26">
        <v>2</v>
      </c>
      <c r="BX2079" s="26">
        <v>4</v>
      </c>
      <c r="BY2079" s="26">
        <v>2</v>
      </c>
      <c r="BZ2079" s="24"/>
      <c r="CA2079" s="24"/>
      <c r="CB2079" s="24"/>
      <c r="CC2079" s="24"/>
      <c r="CD2079" s="24"/>
      <c r="CE2079" s="24"/>
      <c r="CF2079" s="24"/>
      <c r="CG2079" s="24"/>
      <c r="CH2079" s="24"/>
      <c r="CI2079" s="24"/>
      <c r="CJ2079" s="24"/>
      <c r="CK2079" s="24"/>
      <c r="CL2079" s="24"/>
      <c r="CM2079" s="24"/>
      <c r="CN2079" s="24"/>
      <c r="CO2079" s="24"/>
      <c r="CP2079" s="24"/>
      <c r="CQ2079" s="24"/>
      <c r="CR2079" s="24"/>
      <c r="CS2079" s="24"/>
      <c r="CT2079" s="24"/>
      <c r="CU2079" s="24"/>
      <c r="CV2079" s="24"/>
      <c r="CW2079" s="24"/>
      <c r="CX2079" s="24"/>
      <c r="CY2079" s="24"/>
      <c r="CZ2079" s="24"/>
      <c r="DA2079" s="24"/>
      <c r="DB2079" s="24"/>
      <c r="DC2079" s="24"/>
      <c r="DD2079" s="24"/>
      <c r="DE2079" s="24"/>
      <c r="DF2079" s="26" t="s">
        <v>139</v>
      </c>
      <c r="DG2079" s="26" t="s">
        <v>139</v>
      </c>
      <c r="DH2079" s="26" t="s">
        <v>139</v>
      </c>
      <c r="DI2079" s="26" t="s">
        <v>139</v>
      </c>
      <c r="DJ2079" s="26" t="s">
        <v>139</v>
      </c>
      <c r="DK2079" s="26" t="s">
        <v>139</v>
      </c>
      <c r="DL2079" s="26" t="s">
        <v>139</v>
      </c>
      <c r="DM2079" s="26" t="s">
        <v>139</v>
      </c>
      <c r="DN2079" s="26" t="s">
        <v>139</v>
      </c>
      <c r="DO2079" s="26" t="s">
        <v>139</v>
      </c>
    </row>
    <row r="2080" spans="1:119" ht="20.100000000000001" customHeight="1" x14ac:dyDescent="0.25">
      <c r="A2080" s="29" t="str">
        <f t="shared" si="448"/>
        <v/>
      </c>
      <c r="B2080" s="29" t="str">
        <f t="shared" si="449"/>
        <v>Oruj Learning Center</v>
      </c>
      <c r="C2080" s="29">
        <f t="shared" si="450"/>
        <v>0</v>
      </c>
      <c r="D2080" s="30" t="str">
        <f t="shared" si="451"/>
        <v>South Asia</v>
      </c>
      <c r="E2080" s="30" t="str">
        <f t="shared" si="452"/>
        <v>Kabul, Afghanistan</v>
      </c>
      <c r="F2080" s="31">
        <f t="shared" si="453"/>
        <v>0</v>
      </c>
      <c r="G2080" s="31">
        <f t="shared" si="454"/>
        <v>0</v>
      </c>
      <c r="H2080" s="31">
        <f t="shared" si="455"/>
        <v>0</v>
      </c>
      <c r="I2080" s="31">
        <f t="shared" si="456"/>
        <v>0</v>
      </c>
      <c r="J2080" s="31">
        <f t="shared" si="457"/>
        <v>0</v>
      </c>
      <c r="K2080" s="31">
        <f t="shared" si="458"/>
        <v>0</v>
      </c>
      <c r="L2080" s="31">
        <f t="shared" si="459"/>
        <v>0</v>
      </c>
      <c r="M2080" s="31">
        <f t="shared" si="460"/>
        <v>0</v>
      </c>
      <c r="N2080" s="31">
        <f t="shared" si="461"/>
        <v>0</v>
      </c>
      <c r="O2080" s="26" t="s">
        <v>11384</v>
      </c>
      <c r="P2080" s="26" t="s">
        <v>108</v>
      </c>
      <c r="Q2080" s="27">
        <v>40473</v>
      </c>
      <c r="R2080" s="24"/>
      <c r="S2080" s="24"/>
      <c r="T2080" s="26" t="s">
        <v>333</v>
      </c>
      <c r="U2080" s="24"/>
      <c r="V2080" s="26" t="s">
        <v>225</v>
      </c>
      <c r="W2080" s="26" t="s">
        <v>2731</v>
      </c>
      <c r="X2080" s="26" t="s">
        <v>11363</v>
      </c>
      <c r="Y2080" s="26" t="s">
        <v>11364</v>
      </c>
      <c r="Z2080" s="24"/>
      <c r="AA2080" s="24"/>
      <c r="AB2080" s="26" t="s">
        <v>723</v>
      </c>
      <c r="AC2080" s="28">
        <v>3400</v>
      </c>
      <c r="AD2080" s="26" t="s">
        <v>11365</v>
      </c>
      <c r="AE2080" s="24"/>
      <c r="AF2080" s="26" t="s">
        <v>139</v>
      </c>
      <c r="AG2080" s="26" t="s">
        <v>846</v>
      </c>
      <c r="AH2080" s="24"/>
      <c r="AI2080" s="28">
        <v>3400</v>
      </c>
      <c r="AJ2080" s="24"/>
      <c r="AK2080" s="24"/>
      <c r="AL2080" s="24"/>
      <c r="AM2080" s="24"/>
      <c r="AN2080" s="24"/>
      <c r="AO2080" s="24"/>
      <c r="AP2080" s="24"/>
      <c r="AQ2080" s="24"/>
      <c r="AR2080" s="24"/>
      <c r="AS2080" s="24"/>
      <c r="AT2080" s="24"/>
      <c r="AU2080" s="24"/>
      <c r="AV2080" s="24"/>
      <c r="AW2080" s="28">
        <v>0</v>
      </c>
      <c r="AX2080" s="26">
        <v>0</v>
      </c>
      <c r="AY2080" s="28">
        <v>0</v>
      </c>
      <c r="AZ2080" s="28">
        <v>0</v>
      </c>
      <c r="BA2080" s="26">
        <v>0</v>
      </c>
      <c r="BB2080" s="24"/>
      <c r="BC2080" s="26" t="s">
        <v>11370</v>
      </c>
      <c r="BD2080" s="24"/>
      <c r="BE2080" s="24"/>
      <c r="BF2080" s="24"/>
      <c r="BG2080" s="24"/>
      <c r="BH2080" s="24"/>
      <c r="BI2080" s="24"/>
      <c r="BJ2080" s="24"/>
      <c r="BK2080" s="24"/>
      <c r="BL2080" s="24"/>
      <c r="BM2080" s="24"/>
      <c r="BN2080" s="24"/>
      <c r="BO2080" s="24"/>
      <c r="BP2080" s="24"/>
      <c r="BQ2080" s="24"/>
      <c r="BR2080" s="26">
        <v>0</v>
      </c>
      <c r="BS2080" s="26">
        <v>0</v>
      </c>
      <c r="BT2080" s="26">
        <v>0</v>
      </c>
      <c r="BU2080" s="26">
        <v>0</v>
      </c>
      <c r="BV2080" s="26">
        <v>0</v>
      </c>
      <c r="BW2080" s="26">
        <v>0</v>
      </c>
      <c r="BX2080" s="26">
        <v>0</v>
      </c>
      <c r="BY2080" s="26">
        <v>0</v>
      </c>
      <c r="BZ2080" s="24"/>
      <c r="CA2080" s="24"/>
      <c r="CB2080" s="24"/>
      <c r="CC2080" s="24"/>
      <c r="CD2080" s="24"/>
      <c r="CE2080" s="24"/>
      <c r="CF2080" s="24"/>
      <c r="CG2080" s="24"/>
      <c r="CH2080" s="24"/>
      <c r="CI2080" s="24"/>
      <c r="CJ2080" s="24"/>
      <c r="CK2080" s="24"/>
      <c r="CL2080" s="24"/>
      <c r="CM2080" s="24"/>
      <c r="CN2080" s="24"/>
      <c r="CO2080" s="24"/>
      <c r="CP2080" s="24"/>
      <c r="CQ2080" s="24"/>
      <c r="CR2080" s="24"/>
      <c r="CS2080" s="24"/>
      <c r="CT2080" s="24"/>
      <c r="CU2080" s="24"/>
      <c r="CV2080" s="24"/>
      <c r="CW2080" s="24"/>
      <c r="CX2080" s="24"/>
      <c r="CY2080" s="24"/>
      <c r="CZ2080" s="24"/>
      <c r="DA2080" s="24"/>
      <c r="DB2080" s="24"/>
      <c r="DC2080" s="24"/>
      <c r="DD2080" s="24"/>
      <c r="DE2080" s="24"/>
      <c r="DF2080" s="26" t="s">
        <v>139</v>
      </c>
      <c r="DG2080" s="26" t="s">
        <v>139</v>
      </c>
      <c r="DH2080" s="26" t="s">
        <v>139</v>
      </c>
      <c r="DI2080" s="26" t="s">
        <v>139</v>
      </c>
      <c r="DJ2080" s="26" t="s">
        <v>139</v>
      </c>
      <c r="DK2080" s="26" t="s">
        <v>139</v>
      </c>
      <c r="DL2080" s="26" t="s">
        <v>139</v>
      </c>
      <c r="DM2080" s="26" t="s">
        <v>139</v>
      </c>
      <c r="DN2080" s="26" t="s">
        <v>139</v>
      </c>
      <c r="DO2080" s="26" t="s">
        <v>139</v>
      </c>
    </row>
    <row r="2081" spans="1:119" ht="20.100000000000001" customHeight="1" x14ac:dyDescent="0.25">
      <c r="A2081" s="29" t="str">
        <f t="shared" si="448"/>
        <v>Our Voice5</v>
      </c>
      <c r="B2081" s="29" t="str">
        <f t="shared" si="449"/>
        <v>Our Voice</v>
      </c>
      <c r="C2081" s="29">
        <f t="shared" si="450"/>
        <v>5</v>
      </c>
      <c r="D2081" s="30" t="str">
        <f t="shared" si="451"/>
        <v>Europe and Eurasia</v>
      </c>
      <c r="E2081" s="30" t="str">
        <f t="shared" si="452"/>
        <v>Bishkek, Kyrgyzstan</v>
      </c>
      <c r="F2081" s="31">
        <f t="shared" si="453"/>
        <v>4</v>
      </c>
      <c r="G2081" s="31">
        <f t="shared" si="454"/>
        <v>2</v>
      </c>
      <c r="H2081" s="31">
        <f t="shared" si="455"/>
        <v>3</v>
      </c>
      <c r="I2081" s="31">
        <f t="shared" si="456"/>
        <v>3</v>
      </c>
      <c r="J2081" s="31">
        <f t="shared" si="457"/>
        <v>4</v>
      </c>
      <c r="K2081" s="31">
        <f t="shared" si="458"/>
        <v>3</v>
      </c>
      <c r="L2081" s="31">
        <f t="shared" si="459"/>
        <v>4</v>
      </c>
      <c r="M2081" s="31">
        <f t="shared" si="460"/>
        <v>3</v>
      </c>
      <c r="N2081" s="31">
        <f t="shared" si="461"/>
        <v>3.3</v>
      </c>
      <c r="O2081" s="26" t="s">
        <v>11385</v>
      </c>
      <c r="P2081" s="26" t="s">
        <v>108</v>
      </c>
      <c r="Q2081" s="27">
        <v>43214</v>
      </c>
      <c r="R2081" s="26" t="s">
        <v>109</v>
      </c>
      <c r="S2081" s="26" t="s">
        <v>244</v>
      </c>
      <c r="T2081" s="26" t="s">
        <v>111</v>
      </c>
      <c r="U2081" s="24"/>
      <c r="V2081" s="26" t="s">
        <v>15763</v>
      </c>
      <c r="W2081" s="26" t="s">
        <v>3068</v>
      </c>
      <c r="X2081" s="26" t="s">
        <v>3159</v>
      </c>
      <c r="Y2081" s="26" t="s">
        <v>11386</v>
      </c>
      <c r="Z2081" s="24"/>
      <c r="AA2081" s="24"/>
      <c r="AB2081" s="26" t="s">
        <v>117</v>
      </c>
      <c r="AC2081" s="28">
        <v>6000</v>
      </c>
      <c r="AD2081" s="26" t="s">
        <v>11387</v>
      </c>
      <c r="AE2081" s="26" t="s">
        <v>558</v>
      </c>
      <c r="AF2081" s="26" t="s">
        <v>120</v>
      </c>
      <c r="AG2081" s="26" t="s">
        <v>207</v>
      </c>
      <c r="AH2081" s="26" t="s">
        <v>176</v>
      </c>
      <c r="AI2081" s="28">
        <v>6000</v>
      </c>
      <c r="AJ2081" s="24"/>
      <c r="AK2081" s="24"/>
      <c r="AL2081" s="24"/>
      <c r="AM2081" s="24"/>
      <c r="AN2081" s="24"/>
      <c r="AO2081" s="24"/>
      <c r="AP2081" s="24"/>
      <c r="AQ2081" s="26" t="s">
        <v>11388</v>
      </c>
      <c r="AR2081" s="24"/>
      <c r="AS2081" s="24"/>
      <c r="AT2081" s="24"/>
      <c r="AU2081" s="26" t="s">
        <v>11389</v>
      </c>
      <c r="AV2081" s="24"/>
      <c r="AW2081" s="28">
        <v>39570</v>
      </c>
      <c r="AX2081" s="26">
        <v>135</v>
      </c>
      <c r="AY2081" s="28">
        <v>20</v>
      </c>
      <c r="AZ2081" s="28">
        <v>135</v>
      </c>
      <c r="BA2081" s="26">
        <v>1100</v>
      </c>
      <c r="BB2081" s="24"/>
      <c r="BC2081" s="26" t="s">
        <v>11390</v>
      </c>
      <c r="BD2081" s="26" t="s">
        <v>125</v>
      </c>
      <c r="BE2081" s="24"/>
      <c r="BF2081" s="26" t="s">
        <v>4482</v>
      </c>
      <c r="BG2081" s="26" t="s">
        <v>395</v>
      </c>
      <c r="BH2081" s="26" t="s">
        <v>11391</v>
      </c>
      <c r="BI2081" s="26" t="s">
        <v>3068</v>
      </c>
      <c r="BJ2081" s="24"/>
      <c r="BK2081" s="24"/>
      <c r="BL2081" s="24"/>
      <c r="BM2081" s="24"/>
      <c r="BN2081" s="24"/>
      <c r="BO2081" s="24"/>
      <c r="BP2081" s="24"/>
      <c r="BQ2081" s="24"/>
      <c r="BR2081" s="26">
        <v>0</v>
      </c>
      <c r="BS2081" s="26">
        <v>0</v>
      </c>
      <c r="BT2081" s="26">
        <v>0</v>
      </c>
      <c r="BU2081" s="26">
        <v>0</v>
      </c>
      <c r="BV2081" s="26">
        <v>0</v>
      </c>
      <c r="BW2081" s="26">
        <v>0</v>
      </c>
      <c r="BX2081" s="26">
        <v>0</v>
      </c>
      <c r="BY2081" s="26">
        <v>0</v>
      </c>
      <c r="BZ2081" s="26" t="s">
        <v>134</v>
      </c>
      <c r="CA2081" s="26" t="s">
        <v>134</v>
      </c>
      <c r="CB2081" s="26" t="s">
        <v>134</v>
      </c>
      <c r="CC2081" s="26" t="s">
        <v>136</v>
      </c>
      <c r="CD2081" s="26" t="s">
        <v>135</v>
      </c>
      <c r="CE2081" s="26" t="s">
        <v>135</v>
      </c>
      <c r="CF2081" s="26" t="s">
        <v>135</v>
      </c>
      <c r="CG2081" s="26" t="s">
        <v>136</v>
      </c>
      <c r="CH2081" s="26" t="s">
        <v>136</v>
      </c>
      <c r="CI2081" s="26" t="s">
        <v>136</v>
      </c>
      <c r="CJ2081" s="26" t="s">
        <v>136</v>
      </c>
      <c r="CK2081" s="26" t="s">
        <v>136</v>
      </c>
      <c r="CL2081" s="26" t="s">
        <v>136</v>
      </c>
      <c r="CM2081" s="26" t="s">
        <v>135</v>
      </c>
      <c r="CN2081" s="26" t="s">
        <v>134</v>
      </c>
      <c r="CO2081" s="26" t="s">
        <v>134</v>
      </c>
      <c r="CP2081" s="26" t="s">
        <v>136</v>
      </c>
      <c r="CQ2081" s="26" t="s">
        <v>138</v>
      </c>
      <c r="CR2081" s="26" t="s">
        <v>138</v>
      </c>
      <c r="CS2081" s="26" t="s">
        <v>138</v>
      </c>
      <c r="CT2081" s="26" t="s">
        <v>134</v>
      </c>
      <c r="CU2081" s="26" t="s">
        <v>135</v>
      </c>
      <c r="CV2081" s="26" t="s">
        <v>134</v>
      </c>
      <c r="CW2081" s="26" t="s">
        <v>135</v>
      </c>
      <c r="CX2081" s="26" t="s">
        <v>134</v>
      </c>
      <c r="CY2081" s="26" t="s">
        <v>134</v>
      </c>
      <c r="CZ2081" s="26" t="s">
        <v>136</v>
      </c>
      <c r="DA2081" s="26" t="s">
        <v>134</v>
      </c>
      <c r="DB2081" s="26" t="s">
        <v>136</v>
      </c>
      <c r="DC2081" s="26" t="s">
        <v>135</v>
      </c>
      <c r="DD2081" s="26" t="s">
        <v>135</v>
      </c>
      <c r="DE2081" s="26" t="s">
        <v>134</v>
      </c>
      <c r="DF2081" s="26" t="s">
        <v>139</v>
      </c>
      <c r="DG2081" s="26" t="s">
        <v>139</v>
      </c>
      <c r="DH2081" s="26" t="s">
        <v>139</v>
      </c>
      <c r="DI2081" s="26" t="s">
        <v>139</v>
      </c>
      <c r="DJ2081" s="26" t="s">
        <v>139</v>
      </c>
      <c r="DK2081" s="26" t="s">
        <v>139</v>
      </c>
      <c r="DL2081" s="26" t="s">
        <v>139</v>
      </c>
      <c r="DM2081" s="26" t="s">
        <v>139</v>
      </c>
      <c r="DN2081" s="26" t="s">
        <v>139</v>
      </c>
      <c r="DO2081" s="26" t="s">
        <v>139</v>
      </c>
    </row>
    <row r="2082" spans="1:119" ht="20.100000000000001" customHeight="1" x14ac:dyDescent="0.25">
      <c r="A2082" s="29" t="str">
        <f t="shared" si="448"/>
        <v>Our Voice4</v>
      </c>
      <c r="B2082" s="29" t="str">
        <f t="shared" si="449"/>
        <v>Our Voice</v>
      </c>
      <c r="C2082" s="29">
        <f t="shared" si="450"/>
        <v>4</v>
      </c>
      <c r="D2082" s="30" t="str">
        <f t="shared" si="451"/>
        <v>Europe and Eurasia</v>
      </c>
      <c r="E2082" s="30" t="str">
        <f t="shared" si="452"/>
        <v>Bishkek, Kyrgyzstan</v>
      </c>
      <c r="F2082" s="31">
        <f t="shared" si="453"/>
        <v>3</v>
      </c>
      <c r="G2082" s="31">
        <f t="shared" si="454"/>
        <v>2</v>
      </c>
      <c r="H2082" s="31">
        <f t="shared" si="455"/>
        <v>2</v>
      </c>
      <c r="I2082" s="31">
        <f t="shared" si="456"/>
        <v>2</v>
      </c>
      <c r="J2082" s="31">
        <f t="shared" si="457"/>
        <v>4</v>
      </c>
      <c r="K2082" s="31">
        <f t="shared" si="458"/>
        <v>3</v>
      </c>
      <c r="L2082" s="31">
        <f t="shared" si="459"/>
        <v>3</v>
      </c>
      <c r="M2082" s="31">
        <f t="shared" si="460"/>
        <v>3</v>
      </c>
      <c r="N2082" s="31">
        <f t="shared" si="461"/>
        <v>2.8</v>
      </c>
      <c r="O2082" s="26" t="s">
        <v>11392</v>
      </c>
      <c r="P2082" s="26" t="s">
        <v>108</v>
      </c>
      <c r="Q2082" s="27">
        <v>42858</v>
      </c>
      <c r="R2082" s="26" t="s">
        <v>109</v>
      </c>
      <c r="S2082" s="26" t="s">
        <v>167</v>
      </c>
      <c r="T2082" s="26" t="s">
        <v>142</v>
      </c>
      <c r="U2082" s="26" t="s">
        <v>168</v>
      </c>
      <c r="V2082" s="26" t="s">
        <v>15763</v>
      </c>
      <c r="W2082" s="26" t="s">
        <v>3068</v>
      </c>
      <c r="X2082" s="26" t="s">
        <v>3159</v>
      </c>
      <c r="Y2082" s="26" t="s">
        <v>11386</v>
      </c>
      <c r="Z2082" s="24"/>
      <c r="AA2082" s="24"/>
      <c r="AB2082" s="26" t="s">
        <v>117</v>
      </c>
      <c r="AC2082" s="28">
        <v>6000</v>
      </c>
      <c r="AD2082" s="26" t="s">
        <v>11387</v>
      </c>
      <c r="AE2082" s="26" t="s">
        <v>558</v>
      </c>
      <c r="AF2082" s="26" t="s">
        <v>120</v>
      </c>
      <c r="AG2082" s="26" t="s">
        <v>207</v>
      </c>
      <c r="AH2082" s="26" t="s">
        <v>185</v>
      </c>
      <c r="AI2082" s="28">
        <v>6000</v>
      </c>
      <c r="AJ2082" s="26" t="s">
        <v>11393</v>
      </c>
      <c r="AK2082" s="26" t="s">
        <v>11394</v>
      </c>
      <c r="AL2082" s="26" t="s">
        <v>11395</v>
      </c>
      <c r="AM2082" s="24"/>
      <c r="AN2082" s="24"/>
      <c r="AO2082" s="24"/>
      <c r="AP2082" s="24"/>
      <c r="AQ2082" s="24"/>
      <c r="AR2082" s="24"/>
      <c r="AS2082" s="24"/>
      <c r="AT2082" s="24"/>
      <c r="AU2082" s="24"/>
      <c r="AV2082" s="26" t="s">
        <v>11396</v>
      </c>
      <c r="AW2082" s="28">
        <v>125146</v>
      </c>
      <c r="AX2082" s="26">
        <v>166</v>
      </c>
      <c r="AY2082" s="28">
        <v>10</v>
      </c>
      <c r="AZ2082" s="28">
        <v>9</v>
      </c>
      <c r="BA2082" s="26">
        <v>166</v>
      </c>
      <c r="BB2082" s="24"/>
      <c r="BC2082" s="26" t="s">
        <v>11390</v>
      </c>
      <c r="BD2082" s="26" t="s">
        <v>125</v>
      </c>
      <c r="BE2082" s="24"/>
      <c r="BF2082" s="26" t="s">
        <v>11397</v>
      </c>
      <c r="BG2082" s="26" t="s">
        <v>395</v>
      </c>
      <c r="BH2082" s="26" t="s">
        <v>11398</v>
      </c>
      <c r="BI2082" s="26" t="s">
        <v>395</v>
      </c>
      <c r="BJ2082" s="26" t="s">
        <v>11399</v>
      </c>
      <c r="BK2082" s="26" t="s">
        <v>2696</v>
      </c>
      <c r="BL2082" s="26" t="s">
        <v>11400</v>
      </c>
      <c r="BM2082" s="26" t="s">
        <v>2696</v>
      </c>
      <c r="BN2082" s="26" t="s">
        <v>11401</v>
      </c>
      <c r="BO2082" s="26" t="s">
        <v>2696</v>
      </c>
      <c r="BP2082" s="24"/>
      <c r="BQ2082" s="24"/>
      <c r="BR2082" s="26">
        <v>0</v>
      </c>
      <c r="BS2082" s="26">
        <v>0</v>
      </c>
      <c r="BT2082" s="26">
        <v>0</v>
      </c>
      <c r="BU2082" s="26">
        <v>0</v>
      </c>
      <c r="BV2082" s="26">
        <v>0</v>
      </c>
      <c r="BW2082" s="26">
        <v>0</v>
      </c>
      <c r="BX2082" s="26">
        <v>0</v>
      </c>
      <c r="BY2082" s="26">
        <v>0</v>
      </c>
      <c r="BZ2082" s="26" t="s">
        <v>136</v>
      </c>
      <c r="CA2082" s="26" t="s">
        <v>134</v>
      </c>
      <c r="CB2082" s="26" t="s">
        <v>136</v>
      </c>
      <c r="CC2082" s="26" t="s">
        <v>136</v>
      </c>
      <c r="CD2082" s="26" t="s">
        <v>136</v>
      </c>
      <c r="CE2082" s="26" t="s">
        <v>136</v>
      </c>
      <c r="CF2082" s="26" t="s">
        <v>135</v>
      </c>
      <c r="CG2082" s="26" t="s">
        <v>135</v>
      </c>
      <c r="CH2082" s="26" t="s">
        <v>136</v>
      </c>
      <c r="CI2082" s="26" t="s">
        <v>135</v>
      </c>
      <c r="CJ2082" s="26" t="s">
        <v>136</v>
      </c>
      <c r="CK2082" s="26" t="s">
        <v>135</v>
      </c>
      <c r="CL2082" s="26" t="s">
        <v>136</v>
      </c>
      <c r="CM2082" s="26" t="s">
        <v>136</v>
      </c>
      <c r="CN2082" s="26" t="s">
        <v>137</v>
      </c>
      <c r="CO2082" s="26" t="s">
        <v>136</v>
      </c>
      <c r="CP2082" s="26" t="s">
        <v>136</v>
      </c>
      <c r="CQ2082" s="26" t="s">
        <v>138</v>
      </c>
      <c r="CR2082" s="26" t="s">
        <v>138</v>
      </c>
      <c r="CS2082" s="26" t="s">
        <v>138</v>
      </c>
      <c r="CT2082" s="26" t="s">
        <v>136</v>
      </c>
      <c r="CU2082" s="26" t="s">
        <v>135</v>
      </c>
      <c r="CV2082" s="26" t="s">
        <v>136</v>
      </c>
      <c r="CW2082" s="26" t="s">
        <v>136</v>
      </c>
      <c r="CX2082" s="26" t="s">
        <v>138</v>
      </c>
      <c r="CY2082" s="26" t="s">
        <v>135</v>
      </c>
      <c r="CZ2082" s="26" t="s">
        <v>137</v>
      </c>
      <c r="DA2082" s="26" t="s">
        <v>136</v>
      </c>
      <c r="DB2082" s="26" t="s">
        <v>136</v>
      </c>
      <c r="DC2082" s="26" t="s">
        <v>136</v>
      </c>
      <c r="DD2082" s="26" t="s">
        <v>135</v>
      </c>
      <c r="DE2082" s="26" t="s">
        <v>136</v>
      </c>
      <c r="DF2082" s="26" t="s">
        <v>139</v>
      </c>
      <c r="DG2082" s="26" t="s">
        <v>139</v>
      </c>
      <c r="DH2082" s="26" t="s">
        <v>139</v>
      </c>
      <c r="DI2082" s="26" t="s">
        <v>139</v>
      </c>
      <c r="DJ2082" s="26" t="s">
        <v>139</v>
      </c>
      <c r="DK2082" s="26" t="s">
        <v>139</v>
      </c>
      <c r="DL2082" s="26" t="s">
        <v>139</v>
      </c>
      <c r="DM2082" s="26" t="s">
        <v>139</v>
      </c>
      <c r="DN2082" s="26" t="s">
        <v>139</v>
      </c>
      <c r="DO2082" s="26" t="s">
        <v>139</v>
      </c>
    </row>
    <row r="2083" spans="1:119" ht="20.100000000000001" customHeight="1" x14ac:dyDescent="0.25">
      <c r="A2083" s="29" t="str">
        <f t="shared" si="448"/>
        <v>Our Voice3</v>
      </c>
      <c r="B2083" s="29" t="str">
        <f t="shared" si="449"/>
        <v>Our Voice</v>
      </c>
      <c r="C2083" s="29">
        <f t="shared" si="450"/>
        <v>3</v>
      </c>
      <c r="D2083" s="30" t="str">
        <f t="shared" si="451"/>
        <v>Europe and Eurasia</v>
      </c>
      <c r="E2083" s="30" t="str">
        <f t="shared" si="452"/>
        <v>Bishkek, Kyrgyzstan</v>
      </c>
      <c r="F2083" s="31">
        <f t="shared" si="453"/>
        <v>3</v>
      </c>
      <c r="G2083" s="31">
        <f t="shared" si="454"/>
        <v>3</v>
      </c>
      <c r="H2083" s="31">
        <f t="shared" si="455"/>
        <v>3</v>
      </c>
      <c r="I2083" s="31">
        <f t="shared" si="456"/>
        <v>3</v>
      </c>
      <c r="J2083" s="31">
        <f t="shared" si="457"/>
        <v>3</v>
      </c>
      <c r="K2083" s="31">
        <f t="shared" si="458"/>
        <v>3</v>
      </c>
      <c r="L2083" s="31">
        <f t="shared" si="459"/>
        <v>4</v>
      </c>
      <c r="M2083" s="31">
        <f t="shared" si="460"/>
        <v>2</v>
      </c>
      <c r="N2083" s="31">
        <f t="shared" si="461"/>
        <v>3</v>
      </c>
      <c r="O2083" s="26" t="s">
        <v>11402</v>
      </c>
      <c r="P2083" s="26" t="s">
        <v>108</v>
      </c>
      <c r="Q2083" s="27">
        <v>42502</v>
      </c>
      <c r="R2083" s="26" t="s">
        <v>109</v>
      </c>
      <c r="S2083" s="26" t="s">
        <v>184</v>
      </c>
      <c r="T2083" s="26" t="s">
        <v>157</v>
      </c>
      <c r="U2083" s="26" t="s">
        <v>168</v>
      </c>
      <c r="V2083" s="26" t="s">
        <v>15763</v>
      </c>
      <c r="W2083" s="26" t="s">
        <v>3068</v>
      </c>
      <c r="X2083" s="26" t="s">
        <v>3159</v>
      </c>
      <c r="Y2083" s="26" t="s">
        <v>11386</v>
      </c>
      <c r="Z2083" s="24"/>
      <c r="AA2083" s="24"/>
      <c r="AB2083" s="26" t="s">
        <v>117</v>
      </c>
      <c r="AC2083" s="28">
        <v>6000</v>
      </c>
      <c r="AD2083" s="26" t="s">
        <v>11387</v>
      </c>
      <c r="AE2083" s="26" t="s">
        <v>558</v>
      </c>
      <c r="AF2083" s="26" t="s">
        <v>120</v>
      </c>
      <c r="AG2083" s="26" t="s">
        <v>207</v>
      </c>
      <c r="AH2083" s="26" t="s">
        <v>121</v>
      </c>
      <c r="AI2083" s="28">
        <v>6000</v>
      </c>
      <c r="AJ2083" s="26" t="s">
        <v>10538</v>
      </c>
      <c r="AK2083" s="26" t="s">
        <v>11394</v>
      </c>
      <c r="AL2083" s="26" t="s">
        <v>11395</v>
      </c>
      <c r="AM2083" s="24"/>
      <c r="AN2083" s="24"/>
      <c r="AO2083" s="24"/>
      <c r="AP2083" s="24"/>
      <c r="AQ2083" s="24"/>
      <c r="AR2083" s="24"/>
      <c r="AS2083" s="26" t="s">
        <v>11403</v>
      </c>
      <c r="AT2083" s="24"/>
      <c r="AU2083" s="26" t="s">
        <v>11404</v>
      </c>
      <c r="AV2083" s="26" t="s">
        <v>11405</v>
      </c>
      <c r="AW2083" s="28">
        <v>74007</v>
      </c>
      <c r="AX2083" s="26">
        <v>131</v>
      </c>
      <c r="AY2083" s="28">
        <v>100</v>
      </c>
      <c r="AZ2083" s="28">
        <v>34</v>
      </c>
      <c r="BA2083" s="26">
        <v>0</v>
      </c>
      <c r="BB2083" s="26" t="s">
        <v>241</v>
      </c>
      <c r="BC2083" s="26" t="s">
        <v>11390</v>
      </c>
      <c r="BD2083" s="26" t="s">
        <v>125</v>
      </c>
      <c r="BE2083" s="24"/>
      <c r="BF2083" s="26" t="s">
        <v>4482</v>
      </c>
      <c r="BG2083" s="26" t="s">
        <v>395</v>
      </c>
      <c r="BH2083" s="26" t="s">
        <v>11406</v>
      </c>
      <c r="BI2083" s="26" t="s">
        <v>395</v>
      </c>
      <c r="BJ2083" s="26" t="s">
        <v>11407</v>
      </c>
      <c r="BK2083" s="26" t="s">
        <v>2696</v>
      </c>
      <c r="BL2083" s="26" t="s">
        <v>11408</v>
      </c>
      <c r="BM2083" s="26" t="s">
        <v>2696</v>
      </c>
      <c r="BN2083" s="24"/>
      <c r="BO2083" s="24"/>
      <c r="BP2083" s="24"/>
      <c r="BQ2083" s="24"/>
      <c r="BR2083" s="26">
        <v>3</v>
      </c>
      <c r="BS2083" s="26">
        <v>3</v>
      </c>
      <c r="BT2083" s="26">
        <v>3</v>
      </c>
      <c r="BU2083" s="26">
        <v>3</v>
      </c>
      <c r="BV2083" s="26">
        <v>3</v>
      </c>
      <c r="BW2083" s="26">
        <v>3</v>
      </c>
      <c r="BX2083" s="26">
        <v>4</v>
      </c>
      <c r="BY2083" s="26">
        <v>2</v>
      </c>
      <c r="BZ2083" s="24"/>
      <c r="CA2083" s="24"/>
      <c r="CB2083" s="24"/>
      <c r="CC2083" s="24"/>
      <c r="CD2083" s="24"/>
      <c r="CE2083" s="24"/>
      <c r="CF2083" s="24"/>
      <c r="CG2083" s="24"/>
      <c r="CH2083" s="24"/>
      <c r="CI2083" s="24"/>
      <c r="CJ2083" s="24"/>
      <c r="CK2083" s="24"/>
      <c r="CL2083" s="24"/>
      <c r="CM2083" s="24"/>
      <c r="CN2083" s="24"/>
      <c r="CO2083" s="24"/>
      <c r="CP2083" s="24"/>
      <c r="CQ2083" s="24"/>
      <c r="CR2083" s="24"/>
      <c r="CS2083" s="24"/>
      <c r="CT2083" s="24"/>
      <c r="CU2083" s="24"/>
      <c r="CV2083" s="24"/>
      <c r="CW2083" s="24"/>
      <c r="CX2083" s="24"/>
      <c r="CY2083" s="24"/>
      <c r="CZ2083" s="24"/>
      <c r="DA2083" s="24"/>
      <c r="DB2083" s="24"/>
      <c r="DC2083" s="24"/>
      <c r="DD2083" s="24"/>
      <c r="DE2083" s="24"/>
      <c r="DF2083" s="26" t="s">
        <v>139</v>
      </c>
      <c r="DG2083" s="26" t="s">
        <v>139</v>
      </c>
      <c r="DH2083" s="26" t="s">
        <v>139</v>
      </c>
      <c r="DI2083" s="26" t="s">
        <v>139</v>
      </c>
      <c r="DJ2083" s="26" t="s">
        <v>139</v>
      </c>
      <c r="DK2083" s="26" t="s">
        <v>139</v>
      </c>
      <c r="DL2083" s="26" t="s">
        <v>139</v>
      </c>
      <c r="DM2083" s="26" t="s">
        <v>139</v>
      </c>
      <c r="DN2083" s="26" t="s">
        <v>139</v>
      </c>
      <c r="DO2083" s="26" t="s">
        <v>120</v>
      </c>
    </row>
    <row r="2084" spans="1:119" ht="20.100000000000001" customHeight="1" x14ac:dyDescent="0.25">
      <c r="A2084" s="29" t="str">
        <f t="shared" si="448"/>
        <v>Our Voice2</v>
      </c>
      <c r="B2084" s="29" t="str">
        <f t="shared" si="449"/>
        <v>Our Voice</v>
      </c>
      <c r="C2084" s="29">
        <f t="shared" si="450"/>
        <v>2</v>
      </c>
      <c r="D2084" s="30" t="str">
        <f t="shared" si="451"/>
        <v>Europe and Eurasia</v>
      </c>
      <c r="E2084" s="30" t="str">
        <f t="shared" si="452"/>
        <v>Bishkek, Kyrgyzstan</v>
      </c>
      <c r="F2084" s="31">
        <f t="shared" si="453"/>
        <v>3</v>
      </c>
      <c r="G2084" s="31">
        <f t="shared" si="454"/>
        <v>2</v>
      </c>
      <c r="H2084" s="31">
        <f t="shared" si="455"/>
        <v>3</v>
      </c>
      <c r="I2084" s="31">
        <f t="shared" si="456"/>
        <v>3</v>
      </c>
      <c r="J2084" s="31">
        <f t="shared" si="457"/>
        <v>2</v>
      </c>
      <c r="K2084" s="31">
        <f t="shared" si="458"/>
        <v>2</v>
      </c>
      <c r="L2084" s="31">
        <f t="shared" si="459"/>
        <v>4</v>
      </c>
      <c r="M2084" s="31">
        <f t="shared" si="460"/>
        <v>2</v>
      </c>
      <c r="N2084" s="31">
        <f t="shared" si="461"/>
        <v>2.6</v>
      </c>
      <c r="O2084" s="26" t="s">
        <v>11409</v>
      </c>
      <c r="P2084" s="26" t="s">
        <v>108</v>
      </c>
      <c r="Q2084" s="27">
        <v>41946</v>
      </c>
      <c r="R2084" s="26" t="s">
        <v>109</v>
      </c>
      <c r="S2084" s="26" t="s">
        <v>609</v>
      </c>
      <c r="T2084" s="26" t="s">
        <v>278</v>
      </c>
      <c r="U2084" s="26" t="s">
        <v>307</v>
      </c>
      <c r="V2084" s="26" t="s">
        <v>15763</v>
      </c>
      <c r="W2084" s="26" t="s">
        <v>3068</v>
      </c>
      <c r="X2084" s="26" t="s">
        <v>3159</v>
      </c>
      <c r="Y2084" s="26" t="s">
        <v>11386</v>
      </c>
      <c r="Z2084" s="24"/>
      <c r="AA2084" s="24"/>
      <c r="AB2084" s="26" t="s">
        <v>117</v>
      </c>
      <c r="AC2084" s="28">
        <v>5000</v>
      </c>
      <c r="AD2084" s="26" t="s">
        <v>11387</v>
      </c>
      <c r="AE2084" s="26" t="s">
        <v>558</v>
      </c>
      <c r="AF2084" s="26" t="s">
        <v>120</v>
      </c>
      <c r="AG2084" s="26" t="s">
        <v>207</v>
      </c>
      <c r="AH2084" s="26" t="s">
        <v>143</v>
      </c>
      <c r="AI2084" s="28">
        <v>5000</v>
      </c>
      <c r="AJ2084" s="26" t="s">
        <v>10538</v>
      </c>
      <c r="AK2084" s="26" t="s">
        <v>11394</v>
      </c>
      <c r="AL2084" s="26" t="s">
        <v>11395</v>
      </c>
      <c r="AM2084" s="24"/>
      <c r="AN2084" s="24"/>
      <c r="AO2084" s="24"/>
      <c r="AP2084" s="24"/>
      <c r="AQ2084" s="24"/>
      <c r="AR2084" s="24"/>
      <c r="AS2084" s="26" t="s">
        <v>11410</v>
      </c>
      <c r="AT2084" s="26" t="s">
        <v>11411</v>
      </c>
      <c r="AU2084" s="26" t="s">
        <v>11412</v>
      </c>
      <c r="AV2084" s="24"/>
      <c r="AW2084" s="28">
        <v>29786</v>
      </c>
      <c r="AX2084" s="26">
        <v>80</v>
      </c>
      <c r="AY2084" s="28">
        <v>50</v>
      </c>
      <c r="AZ2084" s="28">
        <v>42</v>
      </c>
      <c r="BA2084" s="26">
        <v>0</v>
      </c>
      <c r="BB2084" s="26" t="s">
        <v>241</v>
      </c>
      <c r="BC2084" s="26" t="s">
        <v>11390</v>
      </c>
      <c r="BD2084" s="26" t="s">
        <v>125</v>
      </c>
      <c r="BE2084" s="24"/>
      <c r="BF2084" s="26" t="s">
        <v>4482</v>
      </c>
      <c r="BG2084" s="26" t="s">
        <v>395</v>
      </c>
      <c r="BH2084" s="26" t="s">
        <v>11413</v>
      </c>
      <c r="BI2084" s="26" t="s">
        <v>449</v>
      </c>
      <c r="BJ2084" s="26" t="s">
        <v>11414</v>
      </c>
      <c r="BK2084" s="26" t="s">
        <v>261</v>
      </c>
      <c r="BL2084" s="26" t="s">
        <v>11415</v>
      </c>
      <c r="BM2084" s="26" t="s">
        <v>357</v>
      </c>
      <c r="BN2084" s="26" t="s">
        <v>11416</v>
      </c>
      <c r="BO2084" s="26" t="s">
        <v>11417</v>
      </c>
      <c r="BP2084" s="24"/>
      <c r="BQ2084" s="24"/>
      <c r="BR2084" s="26">
        <v>3</v>
      </c>
      <c r="BS2084" s="26">
        <v>2</v>
      </c>
      <c r="BT2084" s="26">
        <v>3</v>
      </c>
      <c r="BU2084" s="26">
        <v>3</v>
      </c>
      <c r="BV2084" s="26">
        <v>2</v>
      </c>
      <c r="BW2084" s="26">
        <v>2</v>
      </c>
      <c r="BX2084" s="26">
        <v>4</v>
      </c>
      <c r="BY2084" s="26">
        <v>2</v>
      </c>
      <c r="BZ2084" s="24"/>
      <c r="CA2084" s="24"/>
      <c r="CB2084" s="24"/>
      <c r="CC2084" s="24"/>
      <c r="CD2084" s="24"/>
      <c r="CE2084" s="24"/>
      <c r="CF2084" s="24"/>
      <c r="CG2084" s="24"/>
      <c r="CH2084" s="24"/>
      <c r="CI2084" s="24"/>
      <c r="CJ2084" s="24"/>
      <c r="CK2084" s="24"/>
      <c r="CL2084" s="24"/>
      <c r="CM2084" s="24"/>
      <c r="CN2084" s="24"/>
      <c r="CO2084" s="24"/>
      <c r="CP2084" s="24"/>
      <c r="CQ2084" s="24"/>
      <c r="CR2084" s="24"/>
      <c r="CS2084" s="24"/>
      <c r="CT2084" s="24"/>
      <c r="CU2084" s="24"/>
      <c r="CV2084" s="24"/>
      <c r="CW2084" s="24"/>
      <c r="CX2084" s="24"/>
      <c r="CY2084" s="24"/>
      <c r="CZ2084" s="24"/>
      <c r="DA2084" s="24"/>
      <c r="DB2084" s="24"/>
      <c r="DC2084" s="24"/>
      <c r="DD2084" s="24"/>
      <c r="DE2084" s="24"/>
      <c r="DF2084" s="26" t="s">
        <v>139</v>
      </c>
      <c r="DG2084" s="26" t="s">
        <v>139</v>
      </c>
      <c r="DH2084" s="26" t="s">
        <v>139</v>
      </c>
      <c r="DI2084" s="26" t="s">
        <v>139</v>
      </c>
      <c r="DJ2084" s="26" t="s">
        <v>139</v>
      </c>
      <c r="DK2084" s="26" t="s">
        <v>139</v>
      </c>
      <c r="DL2084" s="26" t="s">
        <v>139</v>
      </c>
      <c r="DM2084" s="26" t="s">
        <v>139</v>
      </c>
      <c r="DN2084" s="26" t="s">
        <v>139</v>
      </c>
      <c r="DO2084" s="26" t="s">
        <v>139</v>
      </c>
    </row>
    <row r="2085" spans="1:119" ht="20.100000000000001" customHeight="1" x14ac:dyDescent="0.25">
      <c r="A2085" s="29" t="str">
        <f t="shared" si="448"/>
        <v>Our Voice1</v>
      </c>
      <c r="B2085" s="29" t="str">
        <f t="shared" si="449"/>
        <v>Our Voice</v>
      </c>
      <c r="C2085" s="29">
        <f t="shared" si="450"/>
        <v>1</v>
      </c>
      <c r="D2085" s="30" t="str">
        <f t="shared" si="451"/>
        <v>Europe and Eurasia</v>
      </c>
      <c r="E2085" s="30" t="str">
        <f t="shared" si="452"/>
        <v>Bishkek, Kyrgyzstan</v>
      </c>
      <c r="F2085" s="31">
        <f t="shared" si="453"/>
        <v>0</v>
      </c>
      <c r="G2085" s="31">
        <f t="shared" si="454"/>
        <v>0</v>
      </c>
      <c r="H2085" s="31">
        <f t="shared" si="455"/>
        <v>0</v>
      </c>
      <c r="I2085" s="31">
        <f t="shared" si="456"/>
        <v>0</v>
      </c>
      <c r="J2085" s="31">
        <f t="shared" si="457"/>
        <v>0</v>
      </c>
      <c r="K2085" s="31">
        <f t="shared" si="458"/>
        <v>0</v>
      </c>
      <c r="L2085" s="31">
        <f t="shared" si="459"/>
        <v>0</v>
      </c>
      <c r="M2085" s="31">
        <f t="shared" si="460"/>
        <v>0</v>
      </c>
      <c r="N2085" s="31">
        <f t="shared" si="461"/>
        <v>0</v>
      </c>
      <c r="O2085" s="26" t="s">
        <v>11418</v>
      </c>
      <c r="P2085" s="26" t="s">
        <v>108</v>
      </c>
      <c r="Q2085" s="27">
        <v>41568</v>
      </c>
      <c r="R2085" s="26" t="s">
        <v>155</v>
      </c>
      <c r="S2085" s="26" t="s">
        <v>622</v>
      </c>
      <c r="T2085" s="26" t="s">
        <v>194</v>
      </c>
      <c r="U2085" s="26" t="s">
        <v>307</v>
      </c>
      <c r="V2085" s="26" t="s">
        <v>15763</v>
      </c>
      <c r="W2085" s="26" t="s">
        <v>3068</v>
      </c>
      <c r="X2085" s="26" t="s">
        <v>3159</v>
      </c>
      <c r="Y2085" s="26" t="s">
        <v>11386</v>
      </c>
      <c r="Z2085" s="24"/>
      <c r="AA2085" s="24"/>
      <c r="AB2085" s="26" t="s">
        <v>117</v>
      </c>
      <c r="AC2085" s="28">
        <v>5000</v>
      </c>
      <c r="AD2085" s="26" t="s">
        <v>11387</v>
      </c>
      <c r="AE2085" s="26" t="s">
        <v>558</v>
      </c>
      <c r="AF2085" s="26" t="s">
        <v>120</v>
      </c>
      <c r="AG2085" s="26" t="s">
        <v>207</v>
      </c>
      <c r="AH2085" s="26" t="s">
        <v>158</v>
      </c>
      <c r="AI2085" s="28">
        <v>5000</v>
      </c>
      <c r="AJ2085" s="26" t="s">
        <v>11419</v>
      </c>
      <c r="AK2085" s="26" t="s">
        <v>11420</v>
      </c>
      <c r="AL2085" s="26" t="s">
        <v>11395</v>
      </c>
      <c r="AM2085" s="26" t="s">
        <v>11421</v>
      </c>
      <c r="AN2085" s="26" t="s">
        <v>11422</v>
      </c>
      <c r="AO2085" s="26" t="s">
        <v>11423</v>
      </c>
      <c r="AP2085" s="26" t="s">
        <v>11424</v>
      </c>
      <c r="AQ2085" s="24"/>
      <c r="AR2085" s="24"/>
      <c r="AS2085" s="24"/>
      <c r="AT2085" s="24"/>
      <c r="AU2085" s="24"/>
      <c r="AV2085" s="24"/>
      <c r="AW2085" s="28">
        <v>17320</v>
      </c>
      <c r="AX2085" s="26">
        <v>100</v>
      </c>
      <c r="AY2085" s="28">
        <v>80</v>
      </c>
      <c r="AZ2085" s="28">
        <v>60</v>
      </c>
      <c r="BA2085" s="26">
        <v>0</v>
      </c>
      <c r="BB2085" s="26" t="s">
        <v>241</v>
      </c>
      <c r="BC2085" s="26" t="s">
        <v>11390</v>
      </c>
      <c r="BD2085" s="24"/>
      <c r="BE2085" s="24"/>
      <c r="BF2085" s="26" t="s">
        <v>11425</v>
      </c>
      <c r="BG2085" s="26" t="s">
        <v>449</v>
      </c>
      <c r="BH2085" s="26" t="s">
        <v>4482</v>
      </c>
      <c r="BI2085" s="26" t="s">
        <v>1204</v>
      </c>
      <c r="BJ2085" s="24"/>
      <c r="BK2085" s="24"/>
      <c r="BL2085" s="24"/>
      <c r="BM2085" s="24"/>
      <c r="BN2085" s="24"/>
      <c r="BO2085" s="24"/>
      <c r="BP2085" s="24"/>
      <c r="BQ2085" s="24"/>
      <c r="BR2085" s="26">
        <v>0</v>
      </c>
      <c r="BS2085" s="26">
        <v>0</v>
      </c>
      <c r="BT2085" s="26">
        <v>0</v>
      </c>
      <c r="BU2085" s="26">
        <v>0</v>
      </c>
      <c r="BV2085" s="26">
        <v>0</v>
      </c>
      <c r="BW2085" s="26">
        <v>0</v>
      </c>
      <c r="BX2085" s="26">
        <v>0</v>
      </c>
      <c r="BY2085" s="26">
        <v>0</v>
      </c>
      <c r="BZ2085" s="24"/>
      <c r="CA2085" s="24"/>
      <c r="CB2085" s="24"/>
      <c r="CC2085" s="24"/>
      <c r="CD2085" s="24"/>
      <c r="CE2085" s="24"/>
      <c r="CF2085" s="24"/>
      <c r="CG2085" s="24"/>
      <c r="CH2085" s="24"/>
      <c r="CI2085" s="24"/>
      <c r="CJ2085" s="24"/>
      <c r="CK2085" s="24"/>
      <c r="CL2085" s="24"/>
      <c r="CM2085" s="24"/>
      <c r="CN2085" s="24"/>
      <c r="CO2085" s="24"/>
      <c r="CP2085" s="24"/>
      <c r="CQ2085" s="24"/>
      <c r="CR2085" s="24"/>
      <c r="CS2085" s="24"/>
      <c r="CT2085" s="24"/>
      <c r="CU2085" s="24"/>
      <c r="CV2085" s="24"/>
      <c r="CW2085" s="24"/>
      <c r="CX2085" s="24"/>
      <c r="CY2085" s="24"/>
      <c r="CZ2085" s="24"/>
      <c r="DA2085" s="24"/>
      <c r="DB2085" s="24"/>
      <c r="DC2085" s="24"/>
      <c r="DD2085" s="24"/>
      <c r="DE2085" s="24"/>
      <c r="DF2085" s="26" t="s">
        <v>139</v>
      </c>
      <c r="DG2085" s="26" t="s">
        <v>139</v>
      </c>
      <c r="DH2085" s="26" t="s">
        <v>139</v>
      </c>
      <c r="DI2085" s="26" t="s">
        <v>139</v>
      </c>
      <c r="DJ2085" s="26" t="s">
        <v>139</v>
      </c>
      <c r="DK2085" s="26" t="s">
        <v>139</v>
      </c>
      <c r="DL2085" s="26" t="s">
        <v>139</v>
      </c>
      <c r="DM2085" s="26" t="s">
        <v>139</v>
      </c>
      <c r="DN2085" s="26" t="s">
        <v>139</v>
      </c>
      <c r="DO2085" s="26" t="s">
        <v>139</v>
      </c>
    </row>
    <row r="2086" spans="1:119" ht="20.100000000000001" customHeight="1" x14ac:dyDescent="0.25">
      <c r="A2086" s="29" t="str">
        <f t="shared" si="448"/>
        <v>Partnership for Sustainable Development Nepal6</v>
      </c>
      <c r="B2086" s="29" t="str">
        <f t="shared" si="449"/>
        <v>Partnership for Sustainable Development Nepal</v>
      </c>
      <c r="C2086" s="29">
        <f t="shared" si="450"/>
        <v>6</v>
      </c>
      <c r="D2086" s="30" t="str">
        <f t="shared" si="451"/>
        <v>South Asia</v>
      </c>
      <c r="E2086" s="30" t="str">
        <f t="shared" si="452"/>
        <v>Kathmandu, Nepal</v>
      </c>
      <c r="F2086" s="31">
        <f t="shared" si="453"/>
        <v>3</v>
      </c>
      <c r="G2086" s="31">
        <f t="shared" si="454"/>
        <v>4</v>
      </c>
      <c r="H2086" s="31">
        <f t="shared" si="455"/>
        <v>3</v>
      </c>
      <c r="I2086" s="31">
        <f t="shared" si="456"/>
        <v>4</v>
      </c>
      <c r="J2086" s="31">
        <f t="shared" si="457"/>
        <v>4</v>
      </c>
      <c r="K2086" s="31">
        <f t="shared" si="458"/>
        <v>4</v>
      </c>
      <c r="L2086" s="31">
        <f t="shared" si="459"/>
        <v>4</v>
      </c>
      <c r="M2086" s="31">
        <f t="shared" si="460"/>
        <v>4</v>
      </c>
      <c r="N2086" s="31">
        <f t="shared" si="461"/>
        <v>3.8</v>
      </c>
      <c r="O2086" s="26" t="s">
        <v>11426</v>
      </c>
      <c r="P2086" s="26" t="s">
        <v>108</v>
      </c>
      <c r="Q2086" s="27">
        <v>42858</v>
      </c>
      <c r="R2086" s="26" t="s">
        <v>166</v>
      </c>
      <c r="S2086" s="26" t="s">
        <v>167</v>
      </c>
      <c r="T2086" s="26" t="s">
        <v>142</v>
      </c>
      <c r="U2086" s="26" t="s">
        <v>112</v>
      </c>
      <c r="V2086" s="26" t="s">
        <v>225</v>
      </c>
      <c r="W2086" s="26" t="s">
        <v>1184</v>
      </c>
      <c r="X2086" s="26" t="s">
        <v>1185</v>
      </c>
      <c r="Y2086" s="26" t="s">
        <v>11427</v>
      </c>
      <c r="Z2086" s="24"/>
      <c r="AA2086" s="24"/>
      <c r="AB2086" s="26" t="s">
        <v>117</v>
      </c>
      <c r="AC2086" s="28">
        <v>9000</v>
      </c>
      <c r="AD2086" s="26" t="s">
        <v>11428</v>
      </c>
      <c r="AE2086" s="26" t="s">
        <v>249</v>
      </c>
      <c r="AF2086" s="26" t="s">
        <v>120</v>
      </c>
      <c r="AG2086" s="26" t="s">
        <v>333</v>
      </c>
      <c r="AH2086" s="26" t="s">
        <v>250</v>
      </c>
      <c r="AI2086" s="28">
        <v>9000</v>
      </c>
      <c r="AJ2086" s="26" t="s">
        <v>11429</v>
      </c>
      <c r="AK2086" s="26" t="s">
        <v>11430</v>
      </c>
      <c r="AL2086" s="26" t="s">
        <v>11431</v>
      </c>
      <c r="AM2086" s="24"/>
      <c r="AN2086" s="24"/>
      <c r="AO2086" s="24"/>
      <c r="AP2086" s="24"/>
      <c r="AQ2086" s="26" t="s">
        <v>11432</v>
      </c>
      <c r="AR2086" s="24"/>
      <c r="AS2086" s="24"/>
      <c r="AT2086" s="24"/>
      <c r="AU2086" s="26" t="s">
        <v>11433</v>
      </c>
      <c r="AV2086" s="24"/>
      <c r="AW2086" s="28">
        <v>361494</v>
      </c>
      <c r="AX2086" s="26">
        <v>5000</v>
      </c>
      <c r="AY2086" s="28">
        <v>5000</v>
      </c>
      <c r="AZ2086" s="28">
        <v>4850</v>
      </c>
      <c r="BA2086" s="26">
        <v>0</v>
      </c>
      <c r="BB2086" s="24"/>
      <c r="BC2086" s="26" t="s">
        <v>2199</v>
      </c>
      <c r="BD2086" s="26" t="s">
        <v>125</v>
      </c>
      <c r="BE2086" s="24"/>
      <c r="BF2086" s="26" t="s">
        <v>9027</v>
      </c>
      <c r="BG2086" s="26" t="s">
        <v>191</v>
      </c>
      <c r="BH2086" s="26" t="s">
        <v>11434</v>
      </c>
      <c r="BI2086" s="26" t="s">
        <v>395</v>
      </c>
      <c r="BJ2086" s="26" t="s">
        <v>202</v>
      </c>
      <c r="BK2086" s="26" t="s">
        <v>191</v>
      </c>
      <c r="BL2086" s="26" t="s">
        <v>11435</v>
      </c>
      <c r="BM2086" s="26" t="s">
        <v>191</v>
      </c>
      <c r="BN2086" s="26" t="s">
        <v>11436</v>
      </c>
      <c r="BO2086" s="26" t="s">
        <v>395</v>
      </c>
      <c r="BP2086" s="24"/>
      <c r="BQ2086" s="24"/>
      <c r="BR2086" s="26">
        <v>3</v>
      </c>
      <c r="BS2086" s="26">
        <v>4</v>
      </c>
      <c r="BT2086" s="26">
        <v>3</v>
      </c>
      <c r="BU2086" s="26">
        <v>4</v>
      </c>
      <c r="BV2086" s="26">
        <v>4</v>
      </c>
      <c r="BW2086" s="26">
        <v>4</v>
      </c>
      <c r="BX2086" s="26">
        <v>4</v>
      </c>
      <c r="BY2086" s="26">
        <v>4</v>
      </c>
      <c r="BZ2086" s="24"/>
      <c r="CA2086" s="24"/>
      <c r="CB2086" s="24"/>
      <c r="CC2086" s="24"/>
      <c r="CD2086" s="24"/>
      <c r="CE2086" s="24"/>
      <c r="CF2086" s="24"/>
      <c r="CG2086" s="24"/>
      <c r="CH2086" s="24"/>
      <c r="CI2086" s="24"/>
      <c r="CJ2086" s="24"/>
      <c r="CK2086" s="24"/>
      <c r="CL2086" s="24"/>
      <c r="CM2086" s="24"/>
      <c r="CN2086" s="24"/>
      <c r="CO2086" s="24"/>
      <c r="CP2086" s="24"/>
      <c r="CQ2086" s="24"/>
      <c r="CR2086" s="24"/>
      <c r="CS2086" s="24"/>
      <c r="CT2086" s="24"/>
      <c r="CU2086" s="24"/>
      <c r="CV2086" s="24"/>
      <c r="CW2086" s="24"/>
      <c r="CX2086" s="24"/>
      <c r="CY2086" s="24"/>
      <c r="CZ2086" s="24"/>
      <c r="DA2086" s="24"/>
      <c r="DB2086" s="24"/>
      <c r="DC2086" s="24"/>
      <c r="DD2086" s="24"/>
      <c r="DE2086" s="24"/>
      <c r="DF2086" s="26" t="s">
        <v>139</v>
      </c>
      <c r="DG2086" s="26" t="s">
        <v>120</v>
      </c>
      <c r="DH2086" s="26" t="s">
        <v>139</v>
      </c>
      <c r="DI2086" s="26" t="s">
        <v>139</v>
      </c>
      <c r="DJ2086" s="26" t="s">
        <v>120</v>
      </c>
      <c r="DK2086" s="26" t="s">
        <v>139</v>
      </c>
      <c r="DL2086" s="26" t="s">
        <v>139</v>
      </c>
      <c r="DM2086" s="26" t="s">
        <v>139</v>
      </c>
      <c r="DN2086" s="26" t="s">
        <v>139</v>
      </c>
      <c r="DO2086" s="26" t="s">
        <v>139</v>
      </c>
    </row>
    <row r="2087" spans="1:119" ht="20.100000000000001" customHeight="1" x14ac:dyDescent="0.25">
      <c r="A2087" s="29" t="str">
        <f t="shared" si="448"/>
        <v>Partnership for Sustainable Development Nepal5</v>
      </c>
      <c r="B2087" s="29" t="str">
        <f t="shared" si="449"/>
        <v>Partnership for Sustainable Development Nepal</v>
      </c>
      <c r="C2087" s="29">
        <f t="shared" si="450"/>
        <v>5</v>
      </c>
      <c r="D2087" s="30" t="str">
        <f t="shared" si="451"/>
        <v>South Asia</v>
      </c>
      <c r="E2087" s="30" t="str">
        <f t="shared" si="452"/>
        <v>Kathmandu, Nepal</v>
      </c>
      <c r="F2087" s="31">
        <f t="shared" si="453"/>
        <v>3</v>
      </c>
      <c r="G2087" s="31">
        <f t="shared" si="454"/>
        <v>3</v>
      </c>
      <c r="H2087" s="31">
        <f t="shared" si="455"/>
        <v>3</v>
      </c>
      <c r="I2087" s="31">
        <f t="shared" si="456"/>
        <v>3</v>
      </c>
      <c r="J2087" s="31">
        <f t="shared" si="457"/>
        <v>3</v>
      </c>
      <c r="K2087" s="31">
        <f t="shared" si="458"/>
        <v>3</v>
      </c>
      <c r="L2087" s="31">
        <f t="shared" si="459"/>
        <v>4</v>
      </c>
      <c r="M2087" s="31">
        <f t="shared" si="460"/>
        <v>4</v>
      </c>
      <c r="N2087" s="31">
        <f t="shared" si="461"/>
        <v>3.3</v>
      </c>
      <c r="O2087" s="26" t="s">
        <v>11437</v>
      </c>
      <c r="P2087" s="26" t="s">
        <v>108</v>
      </c>
      <c r="Q2087" s="27">
        <v>42502</v>
      </c>
      <c r="R2087" s="26" t="s">
        <v>166</v>
      </c>
      <c r="S2087" s="26" t="s">
        <v>184</v>
      </c>
      <c r="T2087" s="26" t="s">
        <v>157</v>
      </c>
      <c r="U2087" s="26" t="s">
        <v>112</v>
      </c>
      <c r="V2087" s="26" t="s">
        <v>225</v>
      </c>
      <c r="W2087" s="26" t="s">
        <v>1184</v>
      </c>
      <c r="X2087" s="26" t="s">
        <v>1185</v>
      </c>
      <c r="Y2087" s="26" t="s">
        <v>11427</v>
      </c>
      <c r="Z2087" s="24"/>
      <c r="AA2087" s="24"/>
      <c r="AB2087" s="26" t="s">
        <v>117</v>
      </c>
      <c r="AC2087" s="28">
        <v>17000</v>
      </c>
      <c r="AD2087" s="26" t="s">
        <v>11428</v>
      </c>
      <c r="AE2087" s="26" t="s">
        <v>249</v>
      </c>
      <c r="AF2087" s="26" t="s">
        <v>120</v>
      </c>
      <c r="AG2087" s="26" t="s">
        <v>333</v>
      </c>
      <c r="AH2087" s="26" t="s">
        <v>176</v>
      </c>
      <c r="AI2087" s="28">
        <v>17000</v>
      </c>
      <c r="AJ2087" s="26" t="s">
        <v>11438</v>
      </c>
      <c r="AK2087" s="26" t="s">
        <v>11430</v>
      </c>
      <c r="AL2087" s="26" t="s">
        <v>11431</v>
      </c>
      <c r="AM2087" s="24"/>
      <c r="AN2087" s="24"/>
      <c r="AO2087" s="24"/>
      <c r="AP2087" s="24"/>
      <c r="AQ2087" s="26" t="s">
        <v>11439</v>
      </c>
      <c r="AR2087" s="24"/>
      <c r="AS2087" s="24"/>
      <c r="AT2087" s="26" t="s">
        <v>11440</v>
      </c>
      <c r="AU2087" s="24"/>
      <c r="AV2087" s="24"/>
      <c r="AW2087" s="28">
        <v>102000</v>
      </c>
      <c r="AX2087" s="26">
        <v>4850</v>
      </c>
      <c r="AY2087" s="28">
        <v>5000</v>
      </c>
      <c r="AZ2087" s="28">
        <v>2950</v>
      </c>
      <c r="BA2087" s="26">
        <v>0</v>
      </c>
      <c r="BB2087" s="26" t="s">
        <v>241</v>
      </c>
      <c r="BC2087" s="26" t="s">
        <v>2199</v>
      </c>
      <c r="BD2087" s="26" t="s">
        <v>125</v>
      </c>
      <c r="BE2087" s="24"/>
      <c r="BF2087" s="26" t="s">
        <v>11441</v>
      </c>
      <c r="BG2087" s="26" t="s">
        <v>395</v>
      </c>
      <c r="BH2087" s="26" t="s">
        <v>202</v>
      </c>
      <c r="BI2087" s="26" t="s">
        <v>261</v>
      </c>
      <c r="BJ2087" s="26" t="s">
        <v>202</v>
      </c>
      <c r="BK2087" s="26" t="s">
        <v>261</v>
      </c>
      <c r="BL2087" s="26" t="s">
        <v>11436</v>
      </c>
      <c r="BM2087" s="24"/>
      <c r="BN2087" s="26" t="s">
        <v>11442</v>
      </c>
      <c r="BO2087" s="26" t="s">
        <v>381</v>
      </c>
      <c r="BP2087" s="24"/>
      <c r="BQ2087" s="24"/>
      <c r="BR2087" s="26">
        <v>3</v>
      </c>
      <c r="BS2087" s="26">
        <v>3</v>
      </c>
      <c r="BT2087" s="26">
        <v>3</v>
      </c>
      <c r="BU2087" s="26">
        <v>3</v>
      </c>
      <c r="BV2087" s="26">
        <v>3</v>
      </c>
      <c r="BW2087" s="26">
        <v>3</v>
      </c>
      <c r="BX2087" s="26">
        <v>4</v>
      </c>
      <c r="BY2087" s="26">
        <v>4</v>
      </c>
      <c r="BZ2087" s="24"/>
      <c r="CA2087" s="24"/>
      <c r="CB2087" s="24"/>
      <c r="CC2087" s="24"/>
      <c r="CD2087" s="24"/>
      <c r="CE2087" s="24"/>
      <c r="CF2087" s="24"/>
      <c r="CG2087" s="24"/>
      <c r="CH2087" s="24"/>
      <c r="CI2087" s="24"/>
      <c r="CJ2087" s="24"/>
      <c r="CK2087" s="24"/>
      <c r="CL2087" s="24"/>
      <c r="CM2087" s="24"/>
      <c r="CN2087" s="24"/>
      <c r="CO2087" s="24"/>
      <c r="CP2087" s="24"/>
      <c r="CQ2087" s="24"/>
      <c r="CR2087" s="24"/>
      <c r="CS2087" s="24"/>
      <c r="CT2087" s="24"/>
      <c r="CU2087" s="24"/>
      <c r="CV2087" s="24"/>
      <c r="CW2087" s="24"/>
      <c r="CX2087" s="24"/>
      <c r="CY2087" s="24"/>
      <c r="CZ2087" s="24"/>
      <c r="DA2087" s="24"/>
      <c r="DB2087" s="24"/>
      <c r="DC2087" s="24"/>
      <c r="DD2087" s="24"/>
      <c r="DE2087" s="24"/>
      <c r="DF2087" s="26" t="s">
        <v>139</v>
      </c>
      <c r="DG2087" s="26" t="s">
        <v>120</v>
      </c>
      <c r="DH2087" s="26" t="s">
        <v>139</v>
      </c>
      <c r="DI2087" s="26" t="s">
        <v>139</v>
      </c>
      <c r="DJ2087" s="26" t="s">
        <v>120</v>
      </c>
      <c r="DK2087" s="26" t="s">
        <v>139</v>
      </c>
      <c r="DL2087" s="26" t="s">
        <v>139</v>
      </c>
      <c r="DM2087" s="26" t="s">
        <v>139</v>
      </c>
      <c r="DN2087" s="26" t="s">
        <v>139</v>
      </c>
      <c r="DO2087" s="26" t="s">
        <v>139</v>
      </c>
    </row>
    <row r="2088" spans="1:119" ht="20.100000000000001" customHeight="1" x14ac:dyDescent="0.25">
      <c r="A2088" s="29" t="str">
        <f t="shared" si="448"/>
        <v/>
      </c>
      <c r="B2088" s="29" t="str">
        <f t="shared" si="449"/>
        <v>Partnership for Sustainable Development Nepal</v>
      </c>
      <c r="C2088" s="29">
        <f t="shared" si="450"/>
        <v>0</v>
      </c>
      <c r="D2088" s="30" t="str">
        <f t="shared" si="451"/>
        <v>South Asia</v>
      </c>
      <c r="E2088" s="30" t="str">
        <f t="shared" si="452"/>
        <v>Kathmandu, Nepal</v>
      </c>
      <c r="F2088" s="31">
        <f t="shared" si="453"/>
        <v>0</v>
      </c>
      <c r="G2088" s="31">
        <f t="shared" si="454"/>
        <v>0</v>
      </c>
      <c r="H2088" s="31">
        <f t="shared" si="455"/>
        <v>0</v>
      </c>
      <c r="I2088" s="31">
        <f t="shared" si="456"/>
        <v>0</v>
      </c>
      <c r="J2088" s="31">
        <f t="shared" si="457"/>
        <v>0</v>
      </c>
      <c r="K2088" s="31">
        <f t="shared" si="458"/>
        <v>0</v>
      </c>
      <c r="L2088" s="31">
        <f t="shared" si="459"/>
        <v>0</v>
      </c>
      <c r="M2088" s="31">
        <f t="shared" si="460"/>
        <v>0</v>
      </c>
      <c r="N2088" s="31">
        <f t="shared" si="461"/>
        <v>0</v>
      </c>
      <c r="O2088" s="26" t="s">
        <v>11443</v>
      </c>
      <c r="P2088" s="26" t="s">
        <v>108</v>
      </c>
      <c r="Q2088" s="27">
        <v>42401</v>
      </c>
      <c r="R2088" s="24"/>
      <c r="S2088" s="24"/>
      <c r="T2088" s="26" t="s">
        <v>157</v>
      </c>
      <c r="U2088" s="24"/>
      <c r="V2088" s="26" t="s">
        <v>225</v>
      </c>
      <c r="W2088" s="26" t="s">
        <v>1184</v>
      </c>
      <c r="X2088" s="26" t="s">
        <v>1185</v>
      </c>
      <c r="Y2088" s="26" t="s">
        <v>11427</v>
      </c>
      <c r="Z2088" s="24"/>
      <c r="AA2088" s="24"/>
      <c r="AB2088" s="26" t="s">
        <v>723</v>
      </c>
      <c r="AC2088" s="28">
        <v>10000</v>
      </c>
      <c r="AD2088" s="26" t="s">
        <v>11428</v>
      </c>
      <c r="AE2088" s="26" t="s">
        <v>249</v>
      </c>
      <c r="AF2088" s="26" t="s">
        <v>120</v>
      </c>
      <c r="AG2088" s="26" t="s">
        <v>333</v>
      </c>
      <c r="AH2088" s="24"/>
      <c r="AI2088" s="28">
        <v>10000</v>
      </c>
      <c r="AJ2088" s="24"/>
      <c r="AK2088" s="24"/>
      <c r="AL2088" s="24"/>
      <c r="AM2088" s="24"/>
      <c r="AN2088" s="24"/>
      <c r="AO2088" s="24"/>
      <c r="AP2088" s="24"/>
      <c r="AQ2088" s="24"/>
      <c r="AR2088" s="24"/>
      <c r="AS2088" s="24"/>
      <c r="AT2088" s="24"/>
      <c r="AU2088" s="24"/>
      <c r="AV2088" s="24"/>
      <c r="AW2088" s="24"/>
      <c r="AX2088" s="24"/>
      <c r="AY2088" s="24"/>
      <c r="AZ2088" s="24"/>
      <c r="BA2088" s="24"/>
      <c r="BB2088" s="24"/>
      <c r="BC2088" s="26" t="s">
        <v>2199</v>
      </c>
      <c r="BD2088" s="24"/>
      <c r="BE2088" s="24"/>
      <c r="BF2088" s="24"/>
      <c r="BG2088" s="24"/>
      <c r="BH2088" s="24"/>
      <c r="BI2088" s="24"/>
      <c r="BJ2088" s="24"/>
      <c r="BK2088" s="24"/>
      <c r="BL2088" s="24"/>
      <c r="BM2088" s="24"/>
      <c r="BN2088" s="24"/>
      <c r="BO2088" s="24"/>
      <c r="BP2088" s="24"/>
      <c r="BQ2088" s="24"/>
      <c r="BR2088" s="24"/>
      <c r="BS2088" s="24"/>
      <c r="BT2088" s="24"/>
      <c r="BU2088" s="24"/>
      <c r="BV2088" s="24"/>
      <c r="BW2088" s="24"/>
      <c r="BX2088" s="24"/>
      <c r="BY2088" s="24"/>
      <c r="BZ2088" s="24"/>
      <c r="CA2088" s="24"/>
      <c r="CB2088" s="24"/>
      <c r="CC2088" s="24"/>
      <c r="CD2088" s="24"/>
      <c r="CE2088" s="24"/>
      <c r="CF2088" s="24"/>
      <c r="CG2088" s="24"/>
      <c r="CH2088" s="24"/>
      <c r="CI2088" s="24"/>
      <c r="CJ2088" s="24"/>
      <c r="CK2088" s="24"/>
      <c r="CL2088" s="24"/>
      <c r="CM2088" s="24"/>
      <c r="CN2088" s="24"/>
      <c r="CO2088" s="24"/>
      <c r="CP2088" s="24"/>
      <c r="CQ2088" s="24"/>
      <c r="CR2088" s="24"/>
      <c r="CS2088" s="24"/>
      <c r="CT2088" s="24"/>
      <c r="CU2088" s="24"/>
      <c r="CV2088" s="24"/>
      <c r="CW2088" s="24"/>
      <c r="CX2088" s="24"/>
      <c r="CY2088" s="24"/>
      <c r="CZ2088" s="24"/>
      <c r="DA2088" s="24"/>
      <c r="DB2088" s="24"/>
      <c r="DC2088" s="24"/>
      <c r="DD2088" s="24"/>
      <c r="DE2088" s="24"/>
      <c r="DF2088" s="26" t="s">
        <v>139</v>
      </c>
      <c r="DG2088" s="26" t="s">
        <v>139</v>
      </c>
      <c r="DH2088" s="26" t="s">
        <v>139</v>
      </c>
      <c r="DI2088" s="26" t="s">
        <v>139</v>
      </c>
      <c r="DJ2088" s="26" t="s">
        <v>139</v>
      </c>
      <c r="DK2088" s="26" t="s">
        <v>139</v>
      </c>
      <c r="DL2088" s="26" t="s">
        <v>139</v>
      </c>
      <c r="DM2088" s="26" t="s">
        <v>139</v>
      </c>
      <c r="DN2088" s="26" t="s">
        <v>139</v>
      </c>
      <c r="DO2088" s="26" t="s">
        <v>139</v>
      </c>
    </row>
    <row r="2089" spans="1:119" ht="20.100000000000001" customHeight="1" x14ac:dyDescent="0.25">
      <c r="A2089" s="29" t="str">
        <f t="shared" si="448"/>
        <v/>
      </c>
      <c r="B2089" s="29" t="str">
        <f t="shared" si="449"/>
        <v>Partnership for Sustainable Development Nepal</v>
      </c>
      <c r="C2089" s="29">
        <f t="shared" si="450"/>
        <v>0</v>
      </c>
      <c r="D2089" s="30" t="str">
        <f t="shared" si="451"/>
        <v>South Asia</v>
      </c>
      <c r="E2089" s="30" t="str">
        <f t="shared" si="452"/>
        <v>Kathmandu, Nepal</v>
      </c>
      <c r="F2089" s="31">
        <f t="shared" si="453"/>
        <v>0</v>
      </c>
      <c r="G2089" s="31">
        <f t="shared" si="454"/>
        <v>0</v>
      </c>
      <c r="H2089" s="31">
        <f t="shared" si="455"/>
        <v>0</v>
      </c>
      <c r="I2089" s="31">
        <f t="shared" si="456"/>
        <v>0</v>
      </c>
      <c r="J2089" s="31">
        <f t="shared" si="457"/>
        <v>0</v>
      </c>
      <c r="K2089" s="31">
        <f t="shared" si="458"/>
        <v>0</v>
      </c>
      <c r="L2089" s="31">
        <f t="shared" si="459"/>
        <v>0</v>
      </c>
      <c r="M2089" s="31">
        <f t="shared" si="460"/>
        <v>0</v>
      </c>
      <c r="N2089" s="31">
        <f t="shared" si="461"/>
        <v>0</v>
      </c>
      <c r="O2089" s="26" t="s">
        <v>11444</v>
      </c>
      <c r="P2089" s="26" t="s">
        <v>108</v>
      </c>
      <c r="Q2089" s="27">
        <v>42130</v>
      </c>
      <c r="R2089" s="24"/>
      <c r="S2089" s="24"/>
      <c r="T2089" s="26" t="s">
        <v>278</v>
      </c>
      <c r="U2089" s="24"/>
      <c r="V2089" s="26" t="s">
        <v>225</v>
      </c>
      <c r="W2089" s="26" t="s">
        <v>1184</v>
      </c>
      <c r="X2089" s="26" t="s">
        <v>1185</v>
      </c>
      <c r="Y2089" s="26" t="s">
        <v>11427</v>
      </c>
      <c r="Z2089" s="24"/>
      <c r="AA2089" s="24"/>
      <c r="AB2089" s="26" t="s">
        <v>723</v>
      </c>
      <c r="AC2089" s="28">
        <v>4000</v>
      </c>
      <c r="AD2089" s="26" t="s">
        <v>11428</v>
      </c>
      <c r="AE2089" s="26" t="s">
        <v>249</v>
      </c>
      <c r="AF2089" s="26" t="s">
        <v>120</v>
      </c>
      <c r="AG2089" s="26" t="s">
        <v>333</v>
      </c>
      <c r="AH2089" s="24"/>
      <c r="AI2089" s="28">
        <v>4000</v>
      </c>
      <c r="AJ2089" s="24"/>
      <c r="AK2089" s="24"/>
      <c r="AL2089" s="24"/>
      <c r="AM2089" s="24"/>
      <c r="AN2089" s="24"/>
      <c r="AO2089" s="24"/>
      <c r="AP2089" s="24"/>
      <c r="AQ2089" s="24"/>
      <c r="AR2089" s="24"/>
      <c r="AS2089" s="24"/>
      <c r="AT2089" s="24"/>
      <c r="AU2089" s="24"/>
      <c r="AV2089" s="24"/>
      <c r="AW2089" s="24"/>
      <c r="AX2089" s="24"/>
      <c r="AY2089" s="24"/>
      <c r="AZ2089" s="24"/>
      <c r="BA2089" s="24"/>
      <c r="BB2089" s="24"/>
      <c r="BC2089" s="26" t="s">
        <v>2199</v>
      </c>
      <c r="BD2089" s="24"/>
      <c r="BE2089" s="24"/>
      <c r="BF2089" s="24"/>
      <c r="BG2089" s="24"/>
      <c r="BH2089" s="24"/>
      <c r="BI2089" s="24"/>
      <c r="BJ2089" s="24"/>
      <c r="BK2089" s="24"/>
      <c r="BL2089" s="24"/>
      <c r="BM2089" s="24"/>
      <c r="BN2089" s="24"/>
      <c r="BO2089" s="24"/>
      <c r="BP2089" s="24"/>
      <c r="BQ2089" s="24"/>
      <c r="BR2089" s="24"/>
      <c r="BS2089" s="24"/>
      <c r="BT2089" s="24"/>
      <c r="BU2089" s="24"/>
      <c r="BV2089" s="24"/>
      <c r="BW2089" s="24"/>
      <c r="BX2089" s="24"/>
      <c r="BY2089" s="24"/>
      <c r="BZ2089" s="24"/>
      <c r="CA2089" s="24"/>
      <c r="CB2089" s="24"/>
      <c r="CC2089" s="24"/>
      <c r="CD2089" s="24"/>
      <c r="CE2089" s="24"/>
      <c r="CF2089" s="24"/>
      <c r="CG2089" s="24"/>
      <c r="CH2089" s="24"/>
      <c r="CI2089" s="24"/>
      <c r="CJ2089" s="24"/>
      <c r="CK2089" s="24"/>
      <c r="CL2089" s="24"/>
      <c r="CM2089" s="24"/>
      <c r="CN2089" s="24"/>
      <c r="CO2089" s="24"/>
      <c r="CP2089" s="24"/>
      <c r="CQ2089" s="24"/>
      <c r="CR2089" s="24"/>
      <c r="CS2089" s="24"/>
      <c r="CT2089" s="24"/>
      <c r="CU2089" s="24"/>
      <c r="CV2089" s="24"/>
      <c r="CW2089" s="24"/>
      <c r="CX2089" s="24"/>
      <c r="CY2089" s="24"/>
      <c r="CZ2089" s="24"/>
      <c r="DA2089" s="24"/>
      <c r="DB2089" s="24"/>
      <c r="DC2089" s="24"/>
      <c r="DD2089" s="24"/>
      <c r="DE2089" s="24"/>
      <c r="DF2089" s="26" t="s">
        <v>139</v>
      </c>
      <c r="DG2089" s="26" t="s">
        <v>139</v>
      </c>
      <c r="DH2089" s="26" t="s">
        <v>139</v>
      </c>
      <c r="DI2089" s="26" t="s">
        <v>139</v>
      </c>
      <c r="DJ2089" s="26" t="s">
        <v>139</v>
      </c>
      <c r="DK2089" s="26" t="s">
        <v>139</v>
      </c>
      <c r="DL2089" s="26" t="s">
        <v>139</v>
      </c>
      <c r="DM2089" s="26" t="s">
        <v>139</v>
      </c>
      <c r="DN2089" s="26" t="s">
        <v>139</v>
      </c>
      <c r="DO2089" s="26" t="s">
        <v>139</v>
      </c>
    </row>
    <row r="2090" spans="1:119" ht="20.100000000000001" customHeight="1" x14ac:dyDescent="0.25">
      <c r="A2090" s="29" t="str">
        <f t="shared" si="448"/>
        <v>Partnership for Sustainable Development Nepal4</v>
      </c>
      <c r="B2090" s="29" t="str">
        <f t="shared" si="449"/>
        <v>Partnership for Sustainable Development Nepal</v>
      </c>
      <c r="C2090" s="29">
        <f t="shared" si="450"/>
        <v>4</v>
      </c>
      <c r="D2090" s="30" t="str">
        <f t="shared" si="451"/>
        <v>South Asia</v>
      </c>
      <c r="E2090" s="30" t="str">
        <f t="shared" si="452"/>
        <v>Kathmandu, Nepal</v>
      </c>
      <c r="F2090" s="31">
        <f t="shared" si="453"/>
        <v>3</v>
      </c>
      <c r="G2090" s="31">
        <f t="shared" si="454"/>
        <v>2</v>
      </c>
      <c r="H2090" s="31">
        <f t="shared" si="455"/>
        <v>2</v>
      </c>
      <c r="I2090" s="31">
        <f t="shared" si="456"/>
        <v>3</v>
      </c>
      <c r="J2090" s="31">
        <f t="shared" si="457"/>
        <v>3</v>
      </c>
      <c r="K2090" s="31">
        <f t="shared" si="458"/>
        <v>3</v>
      </c>
      <c r="L2090" s="31">
        <f t="shared" si="459"/>
        <v>2</v>
      </c>
      <c r="M2090" s="31">
        <f t="shared" si="460"/>
        <v>3</v>
      </c>
      <c r="N2090" s="31">
        <f t="shared" si="461"/>
        <v>2.6</v>
      </c>
      <c r="O2090" s="26" t="s">
        <v>11445</v>
      </c>
      <c r="P2090" s="26" t="s">
        <v>108</v>
      </c>
      <c r="Q2090" s="27">
        <v>41946</v>
      </c>
      <c r="R2090" s="26" t="s">
        <v>166</v>
      </c>
      <c r="S2090" s="26" t="s">
        <v>609</v>
      </c>
      <c r="T2090" s="26" t="s">
        <v>278</v>
      </c>
      <c r="U2090" s="26" t="s">
        <v>112</v>
      </c>
      <c r="V2090" s="26" t="s">
        <v>225</v>
      </c>
      <c r="W2090" s="26" t="s">
        <v>1184</v>
      </c>
      <c r="X2090" s="26" t="s">
        <v>1185</v>
      </c>
      <c r="Y2090" s="26" t="s">
        <v>11427</v>
      </c>
      <c r="Z2090" s="24"/>
      <c r="AA2090" s="24"/>
      <c r="AB2090" s="26" t="s">
        <v>117</v>
      </c>
      <c r="AC2090" s="28">
        <v>12000</v>
      </c>
      <c r="AD2090" s="26" t="s">
        <v>11428</v>
      </c>
      <c r="AE2090" s="26" t="s">
        <v>249</v>
      </c>
      <c r="AF2090" s="26" t="s">
        <v>120</v>
      </c>
      <c r="AG2090" s="26" t="s">
        <v>333</v>
      </c>
      <c r="AH2090" s="26" t="s">
        <v>185</v>
      </c>
      <c r="AI2090" s="28">
        <v>12000</v>
      </c>
      <c r="AJ2090" s="26" t="s">
        <v>11446</v>
      </c>
      <c r="AK2090" s="26" t="s">
        <v>11430</v>
      </c>
      <c r="AL2090" s="26" t="s">
        <v>11431</v>
      </c>
      <c r="AM2090" s="24"/>
      <c r="AN2090" s="24"/>
      <c r="AO2090" s="24"/>
      <c r="AP2090" s="24"/>
      <c r="AQ2090" s="26" t="s">
        <v>11447</v>
      </c>
      <c r="AR2090" s="24"/>
      <c r="AS2090" s="24"/>
      <c r="AT2090" s="24"/>
      <c r="AU2090" s="26" t="s">
        <v>11448</v>
      </c>
      <c r="AV2090" s="24"/>
      <c r="AW2090" s="28">
        <v>98208</v>
      </c>
      <c r="AX2090" s="26">
        <v>2925</v>
      </c>
      <c r="AY2090" s="28">
        <v>3600</v>
      </c>
      <c r="AZ2090" s="28">
        <v>2925</v>
      </c>
      <c r="BA2090" s="26">
        <v>0</v>
      </c>
      <c r="BB2090" s="26" t="s">
        <v>241</v>
      </c>
      <c r="BC2090" s="26" t="s">
        <v>2199</v>
      </c>
      <c r="BD2090" s="26" t="s">
        <v>125</v>
      </c>
      <c r="BE2090" s="24"/>
      <c r="BF2090" s="26" t="s">
        <v>11449</v>
      </c>
      <c r="BG2090" s="26" t="s">
        <v>395</v>
      </c>
      <c r="BH2090" s="26" t="s">
        <v>11441</v>
      </c>
      <c r="BI2090" s="26" t="s">
        <v>395</v>
      </c>
      <c r="BJ2090" s="26" t="s">
        <v>11450</v>
      </c>
      <c r="BK2090" s="26" t="s">
        <v>395</v>
      </c>
      <c r="BL2090" s="26" t="s">
        <v>11451</v>
      </c>
      <c r="BM2090" s="26" t="s">
        <v>2864</v>
      </c>
      <c r="BN2090" s="26" t="s">
        <v>11452</v>
      </c>
      <c r="BO2090" s="26" t="s">
        <v>381</v>
      </c>
      <c r="BP2090" s="24"/>
      <c r="BQ2090" s="24"/>
      <c r="BR2090" s="26">
        <v>3</v>
      </c>
      <c r="BS2090" s="26">
        <v>2</v>
      </c>
      <c r="BT2090" s="26">
        <v>2</v>
      </c>
      <c r="BU2090" s="26">
        <v>3</v>
      </c>
      <c r="BV2090" s="26">
        <v>3</v>
      </c>
      <c r="BW2090" s="26">
        <v>3</v>
      </c>
      <c r="BX2090" s="26">
        <v>2</v>
      </c>
      <c r="BY2090" s="26">
        <v>3</v>
      </c>
      <c r="BZ2090" s="24"/>
      <c r="CA2090" s="24"/>
      <c r="CB2090" s="24"/>
      <c r="CC2090" s="24"/>
      <c r="CD2090" s="24"/>
      <c r="CE2090" s="24"/>
      <c r="CF2090" s="24"/>
      <c r="CG2090" s="24"/>
      <c r="CH2090" s="24"/>
      <c r="CI2090" s="24"/>
      <c r="CJ2090" s="24"/>
      <c r="CK2090" s="24"/>
      <c r="CL2090" s="24"/>
      <c r="CM2090" s="24"/>
      <c r="CN2090" s="24"/>
      <c r="CO2090" s="24"/>
      <c r="CP2090" s="24"/>
      <c r="CQ2090" s="24"/>
      <c r="CR2090" s="24"/>
      <c r="CS2090" s="24"/>
      <c r="CT2090" s="24"/>
      <c r="CU2090" s="24"/>
      <c r="CV2090" s="24"/>
      <c r="CW2090" s="24"/>
      <c r="CX2090" s="24"/>
      <c r="CY2090" s="24"/>
      <c r="CZ2090" s="24"/>
      <c r="DA2090" s="24"/>
      <c r="DB2090" s="24"/>
      <c r="DC2090" s="24"/>
      <c r="DD2090" s="24"/>
      <c r="DE2090" s="24"/>
      <c r="DF2090" s="26" t="s">
        <v>139</v>
      </c>
      <c r="DG2090" s="26" t="s">
        <v>120</v>
      </c>
      <c r="DH2090" s="26" t="s">
        <v>139</v>
      </c>
      <c r="DI2090" s="26" t="s">
        <v>139</v>
      </c>
      <c r="DJ2090" s="26" t="s">
        <v>120</v>
      </c>
      <c r="DK2090" s="26" t="s">
        <v>139</v>
      </c>
      <c r="DL2090" s="26" t="s">
        <v>120</v>
      </c>
      <c r="DM2090" s="26" t="s">
        <v>139</v>
      </c>
      <c r="DN2090" s="26" t="s">
        <v>139</v>
      </c>
      <c r="DO2090" s="26" t="s">
        <v>139</v>
      </c>
    </row>
    <row r="2091" spans="1:119" ht="20.100000000000001" customHeight="1" x14ac:dyDescent="0.25">
      <c r="A2091" s="29" t="str">
        <f t="shared" si="448"/>
        <v/>
      </c>
      <c r="B2091" s="29" t="str">
        <f t="shared" si="449"/>
        <v>Partnership for Sustainable Development Nepal</v>
      </c>
      <c r="C2091" s="29">
        <f t="shared" si="450"/>
        <v>0</v>
      </c>
      <c r="D2091" s="30" t="str">
        <f t="shared" si="451"/>
        <v>South Asia</v>
      </c>
      <c r="E2091" s="30" t="str">
        <f t="shared" si="452"/>
        <v>Kathmandu, Nepal</v>
      </c>
      <c r="F2091" s="31">
        <f t="shared" si="453"/>
        <v>0</v>
      </c>
      <c r="G2091" s="31">
        <f t="shared" si="454"/>
        <v>0</v>
      </c>
      <c r="H2091" s="31">
        <f t="shared" si="455"/>
        <v>0</v>
      </c>
      <c r="I2091" s="31">
        <f t="shared" si="456"/>
        <v>0</v>
      </c>
      <c r="J2091" s="31">
        <f t="shared" si="457"/>
        <v>0</v>
      </c>
      <c r="K2091" s="31">
        <f t="shared" si="458"/>
        <v>0</v>
      </c>
      <c r="L2091" s="31">
        <f t="shared" si="459"/>
        <v>0</v>
      </c>
      <c r="M2091" s="31">
        <f t="shared" si="460"/>
        <v>0</v>
      </c>
      <c r="N2091" s="31">
        <f t="shared" si="461"/>
        <v>0</v>
      </c>
      <c r="O2091" s="26" t="s">
        <v>16332</v>
      </c>
      <c r="P2091" s="26" t="s">
        <v>108</v>
      </c>
      <c r="Q2091" s="27">
        <v>41799</v>
      </c>
      <c r="R2091" s="24"/>
      <c r="S2091" s="24"/>
      <c r="T2091" s="26" t="s">
        <v>194</v>
      </c>
      <c r="U2091" s="24"/>
      <c r="V2091" s="26" t="s">
        <v>225</v>
      </c>
      <c r="W2091" s="26" t="s">
        <v>1184</v>
      </c>
      <c r="X2091" s="26" t="s">
        <v>1185</v>
      </c>
      <c r="Y2091" s="26" t="s">
        <v>11427</v>
      </c>
      <c r="Z2091" s="24"/>
      <c r="AA2091" s="24"/>
      <c r="AB2091" s="26" t="s">
        <v>15736</v>
      </c>
      <c r="AC2091" s="28">
        <v>500</v>
      </c>
      <c r="AD2091" s="26" t="s">
        <v>11428</v>
      </c>
      <c r="AE2091" s="26" t="s">
        <v>249</v>
      </c>
      <c r="AF2091" s="26" t="s">
        <v>120</v>
      </c>
      <c r="AG2091" s="26" t="s">
        <v>333</v>
      </c>
      <c r="AH2091" s="24"/>
      <c r="AI2091" s="28">
        <v>500</v>
      </c>
      <c r="AJ2091" s="24"/>
      <c r="AK2091" s="24"/>
      <c r="AL2091" s="24"/>
      <c r="AM2091" s="24"/>
      <c r="AN2091" s="24"/>
      <c r="AO2091" s="24"/>
      <c r="AP2091" s="24"/>
      <c r="AQ2091" s="24"/>
      <c r="AR2091" s="24"/>
      <c r="AS2091" s="24"/>
      <c r="AT2091" s="24"/>
      <c r="AU2091" s="24"/>
      <c r="AV2091" s="24"/>
      <c r="AW2091" s="24"/>
      <c r="AX2091" s="24"/>
      <c r="AY2091" s="24"/>
      <c r="AZ2091" s="24"/>
      <c r="BA2091" s="24"/>
      <c r="BB2091" s="24"/>
      <c r="BC2091" s="26" t="s">
        <v>2199</v>
      </c>
      <c r="BD2091" s="24"/>
      <c r="BE2091" s="24"/>
      <c r="BF2091" s="24"/>
      <c r="BG2091" s="24"/>
      <c r="BH2091" s="24"/>
      <c r="BI2091" s="24"/>
      <c r="BJ2091" s="24"/>
      <c r="BK2091" s="24"/>
      <c r="BL2091" s="24"/>
      <c r="BM2091" s="24"/>
      <c r="BN2091" s="24"/>
      <c r="BO2091" s="24"/>
      <c r="BP2091" s="24"/>
      <c r="BQ2091" s="24"/>
      <c r="BR2091" s="24"/>
      <c r="BS2091" s="24"/>
      <c r="BT2091" s="24"/>
      <c r="BU2091" s="24"/>
      <c r="BV2091" s="24"/>
      <c r="BW2091" s="24"/>
      <c r="BX2091" s="24"/>
      <c r="BY2091" s="24"/>
      <c r="BZ2091" s="24"/>
      <c r="CA2091" s="24"/>
      <c r="CB2091" s="24"/>
      <c r="CC2091" s="24"/>
      <c r="CD2091" s="24"/>
      <c r="CE2091" s="24"/>
      <c r="CF2091" s="24"/>
      <c r="CG2091" s="24"/>
      <c r="CH2091" s="24"/>
      <c r="CI2091" s="24"/>
      <c r="CJ2091" s="24"/>
      <c r="CK2091" s="24"/>
      <c r="CL2091" s="24"/>
      <c r="CM2091" s="24"/>
      <c r="CN2091" s="24"/>
      <c r="CO2091" s="24"/>
      <c r="CP2091" s="24"/>
      <c r="CQ2091" s="24"/>
      <c r="CR2091" s="24"/>
      <c r="CS2091" s="24"/>
      <c r="CT2091" s="24"/>
      <c r="CU2091" s="24"/>
      <c r="CV2091" s="24"/>
      <c r="CW2091" s="24"/>
      <c r="CX2091" s="24"/>
      <c r="CY2091" s="24"/>
      <c r="CZ2091" s="24"/>
      <c r="DA2091" s="24"/>
      <c r="DB2091" s="24"/>
      <c r="DC2091" s="24"/>
      <c r="DD2091" s="24"/>
      <c r="DE2091" s="24"/>
      <c r="DF2091" s="26" t="s">
        <v>139</v>
      </c>
      <c r="DG2091" s="26" t="s">
        <v>139</v>
      </c>
      <c r="DH2091" s="26" t="s">
        <v>139</v>
      </c>
      <c r="DI2091" s="26" t="s">
        <v>139</v>
      </c>
      <c r="DJ2091" s="26" t="s">
        <v>139</v>
      </c>
      <c r="DK2091" s="26" t="s">
        <v>139</v>
      </c>
      <c r="DL2091" s="26" t="s">
        <v>139</v>
      </c>
      <c r="DM2091" s="26" t="s">
        <v>139</v>
      </c>
      <c r="DN2091" s="26" t="s">
        <v>139</v>
      </c>
      <c r="DO2091" s="26" t="s">
        <v>139</v>
      </c>
    </row>
    <row r="2092" spans="1:119" ht="20.100000000000001" customHeight="1" x14ac:dyDescent="0.25">
      <c r="A2092" s="29" t="str">
        <f t="shared" si="448"/>
        <v>Partnership for Sustainable Development Nepal3</v>
      </c>
      <c r="B2092" s="29" t="str">
        <f t="shared" si="449"/>
        <v>Partnership for Sustainable Development Nepal</v>
      </c>
      <c r="C2092" s="29">
        <f t="shared" si="450"/>
        <v>3</v>
      </c>
      <c r="D2092" s="30" t="str">
        <f t="shared" si="451"/>
        <v>South Asia</v>
      </c>
      <c r="E2092" s="30" t="str">
        <f t="shared" si="452"/>
        <v>Kathmandu, Nepal</v>
      </c>
      <c r="F2092" s="31">
        <f t="shared" si="453"/>
        <v>3</v>
      </c>
      <c r="G2092" s="31">
        <f t="shared" si="454"/>
        <v>2</v>
      </c>
      <c r="H2092" s="31">
        <f t="shared" si="455"/>
        <v>2</v>
      </c>
      <c r="I2092" s="31">
        <f t="shared" si="456"/>
        <v>3</v>
      </c>
      <c r="J2092" s="31">
        <f t="shared" si="457"/>
        <v>3</v>
      </c>
      <c r="K2092" s="31">
        <f t="shared" si="458"/>
        <v>2</v>
      </c>
      <c r="L2092" s="31">
        <f t="shared" si="459"/>
        <v>4</v>
      </c>
      <c r="M2092" s="31">
        <f t="shared" si="460"/>
        <v>2</v>
      </c>
      <c r="N2092" s="31">
        <f t="shared" si="461"/>
        <v>2.6</v>
      </c>
      <c r="O2092" s="26" t="s">
        <v>11453</v>
      </c>
      <c r="P2092" s="26" t="s">
        <v>108</v>
      </c>
      <c r="Q2092" s="27">
        <v>41568</v>
      </c>
      <c r="R2092" s="26" t="s">
        <v>109</v>
      </c>
      <c r="S2092" s="26" t="s">
        <v>622</v>
      </c>
      <c r="T2092" s="26" t="s">
        <v>194</v>
      </c>
      <c r="U2092" s="26" t="s">
        <v>112</v>
      </c>
      <c r="V2092" s="26" t="s">
        <v>225</v>
      </c>
      <c r="W2092" s="26" t="s">
        <v>1184</v>
      </c>
      <c r="X2092" s="26" t="s">
        <v>1185</v>
      </c>
      <c r="Y2092" s="26" t="s">
        <v>11427</v>
      </c>
      <c r="Z2092" s="24"/>
      <c r="AA2092" s="24"/>
      <c r="AB2092" s="26" t="s">
        <v>117</v>
      </c>
      <c r="AC2092" s="28">
        <v>12000</v>
      </c>
      <c r="AD2092" s="26" t="s">
        <v>11428</v>
      </c>
      <c r="AE2092" s="26" t="s">
        <v>249</v>
      </c>
      <c r="AF2092" s="26" t="s">
        <v>120</v>
      </c>
      <c r="AG2092" s="26" t="s">
        <v>333</v>
      </c>
      <c r="AH2092" s="26" t="s">
        <v>121</v>
      </c>
      <c r="AI2092" s="28">
        <v>12000</v>
      </c>
      <c r="AJ2092" s="26" t="s">
        <v>11454</v>
      </c>
      <c r="AK2092" s="26" t="s">
        <v>11455</v>
      </c>
      <c r="AL2092" s="26" t="s">
        <v>11456</v>
      </c>
      <c r="AM2092" s="24"/>
      <c r="AN2092" s="24"/>
      <c r="AO2092" s="24"/>
      <c r="AP2092" s="24"/>
      <c r="AQ2092" s="24"/>
      <c r="AR2092" s="24"/>
      <c r="AS2092" s="24"/>
      <c r="AT2092" s="24"/>
      <c r="AU2092" s="24"/>
      <c r="AV2092" s="24"/>
      <c r="AW2092" s="28">
        <v>100924</v>
      </c>
      <c r="AX2092" s="26">
        <v>2772</v>
      </c>
      <c r="AY2092" s="28">
        <v>2500</v>
      </c>
      <c r="AZ2092" s="28">
        <v>2572</v>
      </c>
      <c r="BA2092" s="26">
        <v>0</v>
      </c>
      <c r="BB2092" s="26" t="s">
        <v>241</v>
      </c>
      <c r="BC2092" s="26" t="s">
        <v>2199</v>
      </c>
      <c r="BD2092" s="26" t="s">
        <v>125</v>
      </c>
      <c r="BE2092" s="24"/>
      <c r="BF2092" s="26" t="s">
        <v>11457</v>
      </c>
      <c r="BG2092" s="26" t="s">
        <v>395</v>
      </c>
      <c r="BH2092" s="26" t="s">
        <v>11450</v>
      </c>
      <c r="BI2092" s="26" t="s">
        <v>395</v>
      </c>
      <c r="BJ2092" s="26" t="s">
        <v>11449</v>
      </c>
      <c r="BK2092" s="26" t="s">
        <v>395</v>
      </c>
      <c r="BL2092" s="26" t="s">
        <v>11458</v>
      </c>
      <c r="BM2092" s="26" t="s">
        <v>395</v>
      </c>
      <c r="BN2092" s="26" t="s">
        <v>10147</v>
      </c>
      <c r="BO2092" s="26" t="s">
        <v>261</v>
      </c>
      <c r="BP2092" s="24"/>
      <c r="BQ2092" s="24"/>
      <c r="BR2092" s="26">
        <v>3</v>
      </c>
      <c r="BS2092" s="26">
        <v>2</v>
      </c>
      <c r="BT2092" s="26">
        <v>2</v>
      </c>
      <c r="BU2092" s="26">
        <v>3</v>
      </c>
      <c r="BV2092" s="26">
        <v>3</v>
      </c>
      <c r="BW2092" s="26">
        <v>2</v>
      </c>
      <c r="BX2092" s="26">
        <v>4</v>
      </c>
      <c r="BY2092" s="26">
        <v>2</v>
      </c>
      <c r="BZ2092" s="24"/>
      <c r="CA2092" s="24"/>
      <c r="CB2092" s="24"/>
      <c r="CC2092" s="24"/>
      <c r="CD2092" s="24"/>
      <c r="CE2092" s="24"/>
      <c r="CF2092" s="24"/>
      <c r="CG2092" s="24"/>
      <c r="CH2092" s="24"/>
      <c r="CI2092" s="24"/>
      <c r="CJ2092" s="24"/>
      <c r="CK2092" s="24"/>
      <c r="CL2092" s="24"/>
      <c r="CM2092" s="24"/>
      <c r="CN2092" s="24"/>
      <c r="CO2092" s="24"/>
      <c r="CP2092" s="24"/>
      <c r="CQ2092" s="24"/>
      <c r="CR2092" s="24"/>
      <c r="CS2092" s="24"/>
      <c r="CT2092" s="24"/>
      <c r="CU2092" s="24"/>
      <c r="CV2092" s="24"/>
      <c r="CW2092" s="24"/>
      <c r="CX2092" s="24"/>
      <c r="CY2092" s="24"/>
      <c r="CZ2092" s="24"/>
      <c r="DA2092" s="24"/>
      <c r="DB2092" s="24"/>
      <c r="DC2092" s="24"/>
      <c r="DD2092" s="24"/>
      <c r="DE2092" s="24"/>
      <c r="DF2092" s="26" t="s">
        <v>139</v>
      </c>
      <c r="DG2092" s="26" t="s">
        <v>120</v>
      </c>
      <c r="DH2092" s="26" t="s">
        <v>139</v>
      </c>
      <c r="DI2092" s="26" t="s">
        <v>139</v>
      </c>
      <c r="DJ2092" s="26" t="s">
        <v>120</v>
      </c>
      <c r="DK2092" s="26" t="s">
        <v>139</v>
      </c>
      <c r="DL2092" s="26" t="s">
        <v>120</v>
      </c>
      <c r="DM2092" s="26" t="s">
        <v>139</v>
      </c>
      <c r="DN2092" s="26" t="s">
        <v>139</v>
      </c>
      <c r="DO2092" s="26" t="s">
        <v>139</v>
      </c>
    </row>
    <row r="2093" spans="1:119" ht="20.100000000000001" customHeight="1" x14ac:dyDescent="0.25">
      <c r="A2093" s="29" t="str">
        <f t="shared" si="448"/>
        <v/>
      </c>
      <c r="B2093" s="29" t="str">
        <f t="shared" si="449"/>
        <v>Partnership for Sustainable Development Nepal</v>
      </c>
      <c r="C2093" s="29">
        <f t="shared" si="450"/>
        <v>0</v>
      </c>
      <c r="D2093" s="30" t="str">
        <f t="shared" si="451"/>
        <v>South Asia</v>
      </c>
      <c r="E2093" s="30" t="str">
        <f t="shared" si="452"/>
        <v>Kathmandu, Nepal</v>
      </c>
      <c r="F2093" s="31">
        <f t="shared" si="453"/>
        <v>0</v>
      </c>
      <c r="G2093" s="31">
        <f t="shared" si="454"/>
        <v>0</v>
      </c>
      <c r="H2093" s="31">
        <f t="shared" si="455"/>
        <v>0</v>
      </c>
      <c r="I2093" s="31">
        <f t="shared" si="456"/>
        <v>0</v>
      </c>
      <c r="J2093" s="31">
        <f t="shared" si="457"/>
        <v>0</v>
      </c>
      <c r="K2093" s="31">
        <f t="shared" si="458"/>
        <v>0</v>
      </c>
      <c r="L2093" s="31">
        <f t="shared" si="459"/>
        <v>0</v>
      </c>
      <c r="M2093" s="31">
        <f t="shared" si="460"/>
        <v>0</v>
      </c>
      <c r="N2093" s="31">
        <f t="shared" si="461"/>
        <v>0</v>
      </c>
      <c r="O2093" s="26" t="s">
        <v>16333</v>
      </c>
      <c r="P2093" s="26" t="s">
        <v>108</v>
      </c>
      <c r="Q2093" s="27">
        <v>41709</v>
      </c>
      <c r="R2093" s="24"/>
      <c r="S2093" s="24"/>
      <c r="T2093" s="26" t="s">
        <v>194</v>
      </c>
      <c r="U2093" s="24"/>
      <c r="V2093" s="26" t="s">
        <v>225</v>
      </c>
      <c r="W2093" s="26" t="s">
        <v>1184</v>
      </c>
      <c r="X2093" s="26" t="s">
        <v>1185</v>
      </c>
      <c r="Y2093" s="26" t="s">
        <v>11427</v>
      </c>
      <c r="Z2093" s="24"/>
      <c r="AA2093" s="24"/>
      <c r="AB2093" s="26" t="s">
        <v>15733</v>
      </c>
      <c r="AC2093" s="28">
        <v>4000</v>
      </c>
      <c r="AD2093" s="26" t="s">
        <v>11428</v>
      </c>
      <c r="AE2093" s="26" t="s">
        <v>249</v>
      </c>
      <c r="AF2093" s="26" t="s">
        <v>120</v>
      </c>
      <c r="AG2093" s="26" t="s">
        <v>333</v>
      </c>
      <c r="AH2093" s="24"/>
      <c r="AI2093" s="28">
        <v>4000</v>
      </c>
      <c r="AJ2093" s="24"/>
      <c r="AK2093" s="24"/>
      <c r="AL2093" s="24"/>
      <c r="AM2093" s="24"/>
      <c r="AN2093" s="24"/>
      <c r="AO2093" s="24"/>
      <c r="AP2093" s="24"/>
      <c r="AQ2093" s="24"/>
      <c r="AR2093" s="24"/>
      <c r="AS2093" s="24"/>
      <c r="AT2093" s="24"/>
      <c r="AU2093" s="24"/>
      <c r="AV2093" s="24"/>
      <c r="AW2093" s="24"/>
      <c r="AX2093" s="24"/>
      <c r="AY2093" s="24"/>
      <c r="AZ2093" s="24"/>
      <c r="BA2093" s="24"/>
      <c r="BB2093" s="24"/>
      <c r="BC2093" s="26" t="s">
        <v>2199</v>
      </c>
      <c r="BD2093" s="24"/>
      <c r="BE2093" s="24"/>
      <c r="BF2093" s="24"/>
      <c r="BG2093" s="24"/>
      <c r="BH2093" s="24"/>
      <c r="BI2093" s="24"/>
      <c r="BJ2093" s="24"/>
      <c r="BK2093" s="24"/>
      <c r="BL2093" s="24"/>
      <c r="BM2093" s="24"/>
      <c r="BN2093" s="24"/>
      <c r="BO2093" s="24"/>
      <c r="BP2093" s="24"/>
      <c r="BQ2093" s="24"/>
      <c r="BR2093" s="24"/>
      <c r="BS2093" s="24"/>
      <c r="BT2093" s="24"/>
      <c r="BU2093" s="24"/>
      <c r="BV2093" s="24"/>
      <c r="BW2093" s="24"/>
      <c r="BX2093" s="24"/>
      <c r="BY2093" s="24"/>
      <c r="BZ2093" s="24"/>
      <c r="CA2093" s="24"/>
      <c r="CB2093" s="24"/>
      <c r="CC2093" s="24"/>
      <c r="CD2093" s="24"/>
      <c r="CE2093" s="24"/>
      <c r="CF2093" s="24"/>
      <c r="CG2093" s="24"/>
      <c r="CH2093" s="24"/>
      <c r="CI2093" s="24"/>
      <c r="CJ2093" s="24"/>
      <c r="CK2093" s="24"/>
      <c r="CL2093" s="24"/>
      <c r="CM2093" s="24"/>
      <c r="CN2093" s="24"/>
      <c r="CO2093" s="24"/>
      <c r="CP2093" s="24"/>
      <c r="CQ2093" s="24"/>
      <c r="CR2093" s="24"/>
      <c r="CS2093" s="24"/>
      <c r="CT2093" s="24"/>
      <c r="CU2093" s="24"/>
      <c r="CV2093" s="24"/>
      <c r="CW2093" s="24"/>
      <c r="CX2093" s="24"/>
      <c r="CY2093" s="24"/>
      <c r="CZ2093" s="24"/>
      <c r="DA2093" s="24"/>
      <c r="DB2093" s="24"/>
      <c r="DC2093" s="24"/>
      <c r="DD2093" s="24"/>
      <c r="DE2093" s="24"/>
      <c r="DF2093" s="26" t="s">
        <v>139</v>
      </c>
      <c r="DG2093" s="26" t="s">
        <v>139</v>
      </c>
      <c r="DH2093" s="26" t="s">
        <v>139</v>
      </c>
      <c r="DI2093" s="26" t="s">
        <v>139</v>
      </c>
      <c r="DJ2093" s="26" t="s">
        <v>139</v>
      </c>
      <c r="DK2093" s="26" t="s">
        <v>139</v>
      </c>
      <c r="DL2093" s="26" t="s">
        <v>139</v>
      </c>
      <c r="DM2093" s="26" t="s">
        <v>139</v>
      </c>
      <c r="DN2093" s="26" t="s">
        <v>139</v>
      </c>
      <c r="DO2093" s="26" t="s">
        <v>139</v>
      </c>
    </row>
    <row r="2094" spans="1:119" ht="20.100000000000001" customHeight="1" x14ac:dyDescent="0.25">
      <c r="A2094" s="29" t="str">
        <f t="shared" si="448"/>
        <v>Partnership for Sustainable Development Nepal2</v>
      </c>
      <c r="B2094" s="29" t="str">
        <f t="shared" si="449"/>
        <v>Partnership for Sustainable Development Nepal</v>
      </c>
      <c r="C2094" s="29">
        <f t="shared" si="450"/>
        <v>2</v>
      </c>
      <c r="D2094" s="30" t="str">
        <f t="shared" si="451"/>
        <v>South Asia</v>
      </c>
      <c r="E2094" s="30" t="str">
        <f t="shared" si="452"/>
        <v>Kathmandu, Nepal</v>
      </c>
      <c r="F2094" s="31">
        <f t="shared" si="453"/>
        <v>2</v>
      </c>
      <c r="G2094" s="31">
        <f t="shared" si="454"/>
        <v>1</v>
      </c>
      <c r="H2094" s="31">
        <f t="shared" si="455"/>
        <v>2</v>
      </c>
      <c r="I2094" s="31">
        <f t="shared" si="456"/>
        <v>4</v>
      </c>
      <c r="J2094" s="31">
        <f t="shared" si="457"/>
        <v>2</v>
      </c>
      <c r="K2094" s="31">
        <f t="shared" si="458"/>
        <v>3</v>
      </c>
      <c r="L2094" s="31">
        <f t="shared" si="459"/>
        <v>2</v>
      </c>
      <c r="M2094" s="31">
        <f t="shared" si="460"/>
        <v>2</v>
      </c>
      <c r="N2094" s="31">
        <f t="shared" si="461"/>
        <v>2.2999999999999998</v>
      </c>
      <c r="O2094" s="26" t="s">
        <v>11459</v>
      </c>
      <c r="P2094" s="26" t="s">
        <v>108</v>
      </c>
      <c r="Q2094" s="27">
        <v>41204</v>
      </c>
      <c r="R2094" s="26" t="s">
        <v>109</v>
      </c>
      <c r="S2094" s="26" t="s">
        <v>306</v>
      </c>
      <c r="T2094" s="26" t="s">
        <v>207</v>
      </c>
      <c r="U2094" s="26" t="s">
        <v>112</v>
      </c>
      <c r="V2094" s="26" t="s">
        <v>225</v>
      </c>
      <c r="W2094" s="26" t="s">
        <v>1184</v>
      </c>
      <c r="X2094" s="26" t="s">
        <v>1185</v>
      </c>
      <c r="Y2094" s="26" t="s">
        <v>11427</v>
      </c>
      <c r="Z2094" s="24"/>
      <c r="AA2094" s="24"/>
      <c r="AB2094" s="26" t="s">
        <v>117</v>
      </c>
      <c r="AC2094" s="28">
        <v>10000</v>
      </c>
      <c r="AD2094" s="26" t="s">
        <v>11428</v>
      </c>
      <c r="AE2094" s="26" t="s">
        <v>249</v>
      </c>
      <c r="AF2094" s="26" t="s">
        <v>120</v>
      </c>
      <c r="AG2094" s="26" t="s">
        <v>333</v>
      </c>
      <c r="AH2094" s="26" t="s">
        <v>143</v>
      </c>
      <c r="AI2094" s="28">
        <v>10000</v>
      </c>
      <c r="AJ2094" s="26" t="s">
        <v>11460</v>
      </c>
      <c r="AK2094" s="26" t="s">
        <v>11461</v>
      </c>
      <c r="AL2094" s="26" t="s">
        <v>11462</v>
      </c>
      <c r="AM2094" s="24"/>
      <c r="AN2094" s="24"/>
      <c r="AO2094" s="24"/>
      <c r="AP2094" s="24"/>
      <c r="AQ2094" s="24"/>
      <c r="AR2094" s="24"/>
      <c r="AS2094" s="24"/>
      <c r="AT2094" s="24"/>
      <c r="AU2094" s="24"/>
      <c r="AV2094" s="24"/>
      <c r="AW2094" s="28">
        <v>88000</v>
      </c>
      <c r="AX2094" s="26">
        <v>4500</v>
      </c>
      <c r="AY2094" s="28">
        <v>6000</v>
      </c>
      <c r="AZ2094" s="28">
        <v>4500</v>
      </c>
      <c r="BA2094" s="26">
        <v>0</v>
      </c>
      <c r="BB2094" s="26" t="s">
        <v>241</v>
      </c>
      <c r="BC2094" s="26" t="s">
        <v>2199</v>
      </c>
      <c r="BD2094" s="26" t="s">
        <v>125</v>
      </c>
      <c r="BE2094" s="24"/>
      <c r="BF2094" s="26" t="s">
        <v>11441</v>
      </c>
      <c r="BG2094" s="26" t="s">
        <v>395</v>
      </c>
      <c r="BH2094" s="24"/>
      <c r="BI2094" s="24"/>
      <c r="BJ2094" s="26" t="s">
        <v>11463</v>
      </c>
      <c r="BK2094" s="26" t="s">
        <v>395</v>
      </c>
      <c r="BL2094" s="26" t="s">
        <v>11436</v>
      </c>
      <c r="BM2094" s="26" t="s">
        <v>395</v>
      </c>
      <c r="BN2094" s="26" t="s">
        <v>11464</v>
      </c>
      <c r="BO2094" s="26" t="s">
        <v>395</v>
      </c>
      <c r="BP2094" s="24"/>
      <c r="BQ2094" s="24"/>
      <c r="BR2094" s="26">
        <v>2</v>
      </c>
      <c r="BS2094" s="26">
        <v>1</v>
      </c>
      <c r="BT2094" s="26">
        <v>2</v>
      </c>
      <c r="BU2094" s="26">
        <v>4</v>
      </c>
      <c r="BV2094" s="26">
        <v>2</v>
      </c>
      <c r="BW2094" s="26">
        <v>3</v>
      </c>
      <c r="BX2094" s="26">
        <v>2</v>
      </c>
      <c r="BY2094" s="26">
        <v>2</v>
      </c>
      <c r="BZ2094" s="24"/>
      <c r="CA2094" s="24"/>
      <c r="CB2094" s="24"/>
      <c r="CC2094" s="24"/>
      <c r="CD2094" s="24"/>
      <c r="CE2094" s="24"/>
      <c r="CF2094" s="24"/>
      <c r="CG2094" s="24"/>
      <c r="CH2094" s="24"/>
      <c r="CI2094" s="24"/>
      <c r="CJ2094" s="24"/>
      <c r="CK2094" s="24"/>
      <c r="CL2094" s="24"/>
      <c r="CM2094" s="24"/>
      <c r="CN2094" s="24"/>
      <c r="CO2094" s="24"/>
      <c r="CP2094" s="24"/>
      <c r="CQ2094" s="24"/>
      <c r="CR2094" s="24"/>
      <c r="CS2094" s="24"/>
      <c r="CT2094" s="24"/>
      <c r="CU2094" s="24"/>
      <c r="CV2094" s="24"/>
      <c r="CW2094" s="24"/>
      <c r="CX2094" s="24"/>
      <c r="CY2094" s="24"/>
      <c r="CZ2094" s="24"/>
      <c r="DA2094" s="24"/>
      <c r="DB2094" s="24"/>
      <c r="DC2094" s="24"/>
      <c r="DD2094" s="24"/>
      <c r="DE2094" s="24"/>
      <c r="DF2094" s="26" t="s">
        <v>139</v>
      </c>
      <c r="DG2094" s="26" t="s">
        <v>120</v>
      </c>
      <c r="DH2094" s="26" t="s">
        <v>139</v>
      </c>
      <c r="DI2094" s="26" t="s">
        <v>139</v>
      </c>
      <c r="DJ2094" s="26" t="s">
        <v>120</v>
      </c>
      <c r="DK2094" s="26" t="s">
        <v>139</v>
      </c>
      <c r="DL2094" s="26" t="s">
        <v>139</v>
      </c>
      <c r="DM2094" s="26" t="s">
        <v>139</v>
      </c>
      <c r="DN2094" s="26" t="s">
        <v>139</v>
      </c>
      <c r="DO2094" s="26" t="s">
        <v>139</v>
      </c>
    </row>
    <row r="2095" spans="1:119" ht="20.100000000000001" customHeight="1" x14ac:dyDescent="0.25">
      <c r="A2095" s="29" t="str">
        <f t="shared" si="448"/>
        <v/>
      </c>
      <c r="B2095" s="29" t="str">
        <f t="shared" si="449"/>
        <v>Partnership for Sustainable Development Nepal</v>
      </c>
      <c r="C2095" s="29">
        <f t="shared" si="450"/>
        <v>0</v>
      </c>
      <c r="D2095" s="30" t="str">
        <f t="shared" si="451"/>
        <v>South Asia</v>
      </c>
      <c r="E2095" s="30" t="str">
        <f t="shared" si="452"/>
        <v>Kathmandu, Nepal</v>
      </c>
      <c r="F2095" s="31">
        <f t="shared" si="453"/>
        <v>0</v>
      </c>
      <c r="G2095" s="31">
        <f t="shared" si="454"/>
        <v>0</v>
      </c>
      <c r="H2095" s="31">
        <f t="shared" si="455"/>
        <v>0</v>
      </c>
      <c r="I2095" s="31">
        <f t="shared" si="456"/>
        <v>0</v>
      </c>
      <c r="J2095" s="31">
        <f t="shared" si="457"/>
        <v>0</v>
      </c>
      <c r="K2095" s="31">
        <f t="shared" si="458"/>
        <v>0</v>
      </c>
      <c r="L2095" s="31">
        <f t="shared" si="459"/>
        <v>0</v>
      </c>
      <c r="M2095" s="31">
        <f t="shared" si="460"/>
        <v>0</v>
      </c>
      <c r="N2095" s="31">
        <f t="shared" si="461"/>
        <v>0</v>
      </c>
      <c r="O2095" s="26" t="s">
        <v>16334</v>
      </c>
      <c r="P2095" s="26" t="s">
        <v>108</v>
      </c>
      <c r="Q2095" s="27">
        <v>41320</v>
      </c>
      <c r="R2095" s="24"/>
      <c r="S2095" s="24"/>
      <c r="T2095" s="26" t="s">
        <v>207</v>
      </c>
      <c r="U2095" s="24"/>
      <c r="V2095" s="26" t="s">
        <v>225</v>
      </c>
      <c r="W2095" s="26" t="s">
        <v>1184</v>
      </c>
      <c r="X2095" s="26" t="s">
        <v>1185</v>
      </c>
      <c r="Y2095" s="26" t="s">
        <v>11427</v>
      </c>
      <c r="Z2095" s="24"/>
      <c r="AA2095" s="24"/>
      <c r="AB2095" s="26" t="s">
        <v>15736</v>
      </c>
      <c r="AC2095" s="28">
        <v>1800</v>
      </c>
      <c r="AD2095" s="26" t="s">
        <v>11428</v>
      </c>
      <c r="AE2095" s="26" t="s">
        <v>249</v>
      </c>
      <c r="AF2095" s="26" t="s">
        <v>120</v>
      </c>
      <c r="AG2095" s="26" t="s">
        <v>333</v>
      </c>
      <c r="AH2095" s="24"/>
      <c r="AI2095" s="28">
        <v>1800</v>
      </c>
      <c r="AJ2095" s="24"/>
      <c r="AK2095" s="24"/>
      <c r="AL2095" s="24"/>
      <c r="AM2095" s="24"/>
      <c r="AN2095" s="24"/>
      <c r="AO2095" s="24"/>
      <c r="AP2095" s="24"/>
      <c r="AQ2095" s="24"/>
      <c r="AR2095" s="24"/>
      <c r="AS2095" s="24"/>
      <c r="AT2095" s="24"/>
      <c r="AU2095" s="24"/>
      <c r="AV2095" s="24"/>
      <c r="AW2095" s="28">
        <v>0</v>
      </c>
      <c r="AX2095" s="26">
        <v>0</v>
      </c>
      <c r="AY2095" s="28">
        <v>0</v>
      </c>
      <c r="AZ2095" s="28">
        <v>0</v>
      </c>
      <c r="BA2095" s="26">
        <v>0</v>
      </c>
      <c r="BB2095" s="24"/>
      <c r="BC2095" s="26" t="s">
        <v>2199</v>
      </c>
      <c r="BD2095" s="24"/>
      <c r="BE2095" s="24"/>
      <c r="BF2095" s="24"/>
      <c r="BG2095" s="24"/>
      <c r="BH2095" s="24"/>
      <c r="BI2095" s="24"/>
      <c r="BJ2095" s="24"/>
      <c r="BK2095" s="24"/>
      <c r="BL2095" s="24"/>
      <c r="BM2095" s="24"/>
      <c r="BN2095" s="24"/>
      <c r="BO2095" s="24"/>
      <c r="BP2095" s="24"/>
      <c r="BQ2095" s="24"/>
      <c r="BR2095" s="26">
        <v>0</v>
      </c>
      <c r="BS2095" s="26">
        <v>0</v>
      </c>
      <c r="BT2095" s="26">
        <v>0</v>
      </c>
      <c r="BU2095" s="26">
        <v>0</v>
      </c>
      <c r="BV2095" s="26">
        <v>0</v>
      </c>
      <c r="BW2095" s="26">
        <v>0</v>
      </c>
      <c r="BX2095" s="26">
        <v>0</v>
      </c>
      <c r="BY2095" s="26">
        <v>0</v>
      </c>
      <c r="BZ2095" s="24"/>
      <c r="CA2095" s="24"/>
      <c r="CB2095" s="24"/>
      <c r="CC2095" s="24"/>
      <c r="CD2095" s="24"/>
      <c r="CE2095" s="24"/>
      <c r="CF2095" s="24"/>
      <c r="CG2095" s="24"/>
      <c r="CH2095" s="24"/>
      <c r="CI2095" s="24"/>
      <c r="CJ2095" s="24"/>
      <c r="CK2095" s="24"/>
      <c r="CL2095" s="24"/>
      <c r="CM2095" s="24"/>
      <c r="CN2095" s="24"/>
      <c r="CO2095" s="24"/>
      <c r="CP2095" s="24"/>
      <c r="CQ2095" s="24"/>
      <c r="CR2095" s="24"/>
      <c r="CS2095" s="24"/>
      <c r="CT2095" s="24"/>
      <c r="CU2095" s="24"/>
      <c r="CV2095" s="24"/>
      <c r="CW2095" s="24"/>
      <c r="CX2095" s="24"/>
      <c r="CY2095" s="24"/>
      <c r="CZ2095" s="24"/>
      <c r="DA2095" s="24"/>
      <c r="DB2095" s="24"/>
      <c r="DC2095" s="24"/>
      <c r="DD2095" s="24"/>
      <c r="DE2095" s="24"/>
      <c r="DF2095" s="26" t="s">
        <v>139</v>
      </c>
      <c r="DG2095" s="26" t="s">
        <v>139</v>
      </c>
      <c r="DH2095" s="26" t="s">
        <v>139</v>
      </c>
      <c r="DI2095" s="26" t="s">
        <v>139</v>
      </c>
      <c r="DJ2095" s="26" t="s">
        <v>139</v>
      </c>
      <c r="DK2095" s="26" t="s">
        <v>139</v>
      </c>
      <c r="DL2095" s="26" t="s">
        <v>139</v>
      </c>
      <c r="DM2095" s="26" t="s">
        <v>139</v>
      </c>
      <c r="DN2095" s="26" t="s">
        <v>139</v>
      </c>
      <c r="DO2095" s="26" t="s">
        <v>139</v>
      </c>
    </row>
    <row r="2096" spans="1:119" ht="20.100000000000001" customHeight="1" x14ac:dyDescent="0.25">
      <c r="A2096" s="29" t="str">
        <f t="shared" si="448"/>
        <v>Partnership for Sustainable Development Nepal1</v>
      </c>
      <c r="B2096" s="29" t="str">
        <f t="shared" si="449"/>
        <v>Partnership for Sustainable Development Nepal</v>
      </c>
      <c r="C2096" s="29">
        <f t="shared" si="450"/>
        <v>1</v>
      </c>
      <c r="D2096" s="30" t="str">
        <f t="shared" si="451"/>
        <v>South Asia</v>
      </c>
      <c r="E2096" s="30" t="str">
        <f t="shared" si="452"/>
        <v>Kathmandu, Nepal</v>
      </c>
      <c r="F2096" s="31">
        <f t="shared" si="453"/>
        <v>2</v>
      </c>
      <c r="G2096" s="31">
        <f t="shared" si="454"/>
        <v>1</v>
      </c>
      <c r="H2096" s="31">
        <f t="shared" si="455"/>
        <v>2</v>
      </c>
      <c r="I2096" s="31">
        <f t="shared" si="456"/>
        <v>4</v>
      </c>
      <c r="J2096" s="31">
        <f t="shared" si="457"/>
        <v>2</v>
      </c>
      <c r="K2096" s="31">
        <f t="shared" si="458"/>
        <v>2</v>
      </c>
      <c r="L2096" s="31">
        <f t="shared" si="459"/>
        <v>2</v>
      </c>
      <c r="M2096" s="31">
        <f t="shared" si="460"/>
        <v>2</v>
      </c>
      <c r="N2096" s="31">
        <f t="shared" si="461"/>
        <v>2.1</v>
      </c>
      <c r="O2096" s="26" t="s">
        <v>11465</v>
      </c>
      <c r="P2096" s="26" t="s">
        <v>108</v>
      </c>
      <c r="Q2096" s="27">
        <v>40833</v>
      </c>
      <c r="R2096" s="26" t="s">
        <v>155</v>
      </c>
      <c r="S2096" s="26" t="s">
        <v>321</v>
      </c>
      <c r="T2096" s="26" t="s">
        <v>175</v>
      </c>
      <c r="U2096" s="26" t="s">
        <v>112</v>
      </c>
      <c r="V2096" s="26" t="s">
        <v>225</v>
      </c>
      <c r="W2096" s="26" t="s">
        <v>1184</v>
      </c>
      <c r="X2096" s="26" t="s">
        <v>1185</v>
      </c>
      <c r="Y2096" s="26" t="s">
        <v>11427</v>
      </c>
      <c r="Z2096" s="24"/>
      <c r="AA2096" s="24"/>
      <c r="AB2096" s="26" t="s">
        <v>117</v>
      </c>
      <c r="AC2096" s="28">
        <v>9000</v>
      </c>
      <c r="AD2096" s="26" t="s">
        <v>11428</v>
      </c>
      <c r="AE2096" s="26" t="s">
        <v>249</v>
      </c>
      <c r="AF2096" s="26" t="s">
        <v>120</v>
      </c>
      <c r="AG2096" s="26" t="s">
        <v>333</v>
      </c>
      <c r="AH2096" s="26" t="s">
        <v>158</v>
      </c>
      <c r="AI2096" s="28">
        <v>9000</v>
      </c>
      <c r="AJ2096" s="24"/>
      <c r="AK2096" s="26" t="s">
        <v>11466</v>
      </c>
      <c r="AL2096" s="26" t="s">
        <v>11467</v>
      </c>
      <c r="AM2096" s="26" t="s">
        <v>11468</v>
      </c>
      <c r="AN2096" s="26" t="s">
        <v>11469</v>
      </c>
      <c r="AO2096" s="26" t="s">
        <v>11470</v>
      </c>
      <c r="AP2096" s="24"/>
      <c r="AQ2096" s="24"/>
      <c r="AR2096" s="24"/>
      <c r="AS2096" s="24"/>
      <c r="AT2096" s="24"/>
      <c r="AU2096" s="24"/>
      <c r="AV2096" s="24"/>
      <c r="AW2096" s="28">
        <v>86285</v>
      </c>
      <c r="AX2096" s="26">
        <v>3000</v>
      </c>
      <c r="AY2096" s="28">
        <v>900</v>
      </c>
      <c r="AZ2096" s="28">
        <v>600</v>
      </c>
      <c r="BA2096" s="26">
        <v>0</v>
      </c>
      <c r="BB2096" s="26" t="s">
        <v>241</v>
      </c>
      <c r="BC2096" s="26" t="s">
        <v>2199</v>
      </c>
      <c r="BD2096" s="24"/>
      <c r="BE2096" s="24"/>
      <c r="BF2096" s="26" t="s">
        <v>11463</v>
      </c>
      <c r="BG2096" s="26" t="s">
        <v>395</v>
      </c>
      <c r="BH2096" s="26" t="s">
        <v>11471</v>
      </c>
      <c r="BI2096" s="26" t="s">
        <v>395</v>
      </c>
      <c r="BJ2096" s="26" t="s">
        <v>4348</v>
      </c>
      <c r="BK2096" s="26" t="s">
        <v>395</v>
      </c>
      <c r="BL2096" s="26" t="s">
        <v>11472</v>
      </c>
      <c r="BM2096" s="26" t="s">
        <v>395</v>
      </c>
      <c r="BN2096" s="24"/>
      <c r="BO2096" s="24"/>
      <c r="BP2096" s="24"/>
      <c r="BQ2096" s="24"/>
      <c r="BR2096" s="26">
        <v>2</v>
      </c>
      <c r="BS2096" s="26">
        <v>1</v>
      </c>
      <c r="BT2096" s="26">
        <v>2</v>
      </c>
      <c r="BU2096" s="26">
        <v>4</v>
      </c>
      <c r="BV2096" s="26">
        <v>2</v>
      </c>
      <c r="BW2096" s="26">
        <v>2</v>
      </c>
      <c r="BX2096" s="26">
        <v>2</v>
      </c>
      <c r="BY2096" s="26">
        <v>2</v>
      </c>
      <c r="BZ2096" s="24"/>
      <c r="CA2096" s="24"/>
      <c r="CB2096" s="24"/>
      <c r="CC2096" s="24"/>
      <c r="CD2096" s="24"/>
      <c r="CE2096" s="24"/>
      <c r="CF2096" s="24"/>
      <c r="CG2096" s="24"/>
      <c r="CH2096" s="24"/>
      <c r="CI2096" s="24"/>
      <c r="CJ2096" s="24"/>
      <c r="CK2096" s="24"/>
      <c r="CL2096" s="24"/>
      <c r="CM2096" s="24"/>
      <c r="CN2096" s="24"/>
      <c r="CO2096" s="24"/>
      <c r="CP2096" s="24"/>
      <c r="CQ2096" s="24"/>
      <c r="CR2096" s="24"/>
      <c r="CS2096" s="24"/>
      <c r="CT2096" s="24"/>
      <c r="CU2096" s="24"/>
      <c r="CV2096" s="24"/>
      <c r="CW2096" s="24"/>
      <c r="CX2096" s="24"/>
      <c r="CY2096" s="24"/>
      <c r="CZ2096" s="24"/>
      <c r="DA2096" s="24"/>
      <c r="DB2096" s="24"/>
      <c r="DC2096" s="24"/>
      <c r="DD2096" s="24"/>
      <c r="DE2096" s="24"/>
      <c r="DF2096" s="26" t="s">
        <v>139</v>
      </c>
      <c r="DG2096" s="26" t="s">
        <v>139</v>
      </c>
      <c r="DH2096" s="26" t="s">
        <v>139</v>
      </c>
      <c r="DI2096" s="26" t="s">
        <v>139</v>
      </c>
      <c r="DJ2096" s="26" t="s">
        <v>139</v>
      </c>
      <c r="DK2096" s="26" t="s">
        <v>139</v>
      </c>
      <c r="DL2096" s="26" t="s">
        <v>139</v>
      </c>
      <c r="DM2096" s="26" t="s">
        <v>139</v>
      </c>
      <c r="DN2096" s="26" t="s">
        <v>139</v>
      </c>
      <c r="DO2096" s="26" t="s">
        <v>139</v>
      </c>
    </row>
    <row r="2097" spans="1:119" ht="20.100000000000001" customHeight="1" x14ac:dyDescent="0.25">
      <c r="A2097" s="29" t="str">
        <f t="shared" si="448"/>
        <v/>
      </c>
      <c r="B2097" s="29" t="str">
        <f t="shared" si="449"/>
        <v>Pax Christi Ayiti</v>
      </c>
      <c r="C2097" s="29">
        <f t="shared" si="450"/>
        <v>0</v>
      </c>
      <c r="D2097" s="30" t="str">
        <f t="shared" si="451"/>
        <v>Americas</v>
      </c>
      <c r="E2097" s="30" t="str">
        <f t="shared" si="452"/>
        <v>Port-au-Prince, Haiti</v>
      </c>
      <c r="F2097" s="31">
        <f t="shared" si="453"/>
        <v>0</v>
      </c>
      <c r="G2097" s="31">
        <f t="shared" si="454"/>
        <v>0</v>
      </c>
      <c r="H2097" s="31">
        <f t="shared" si="455"/>
        <v>0</v>
      </c>
      <c r="I2097" s="31">
        <f t="shared" si="456"/>
        <v>0</v>
      </c>
      <c r="J2097" s="31">
        <f t="shared" si="457"/>
        <v>0</v>
      </c>
      <c r="K2097" s="31">
        <f t="shared" si="458"/>
        <v>0</v>
      </c>
      <c r="L2097" s="31">
        <f t="shared" si="459"/>
        <v>0</v>
      </c>
      <c r="M2097" s="31">
        <f t="shared" si="460"/>
        <v>0</v>
      </c>
      <c r="N2097" s="31">
        <f t="shared" si="461"/>
        <v>0</v>
      </c>
      <c r="O2097" s="26" t="s">
        <v>11473</v>
      </c>
      <c r="P2097" s="26" t="s">
        <v>108</v>
      </c>
      <c r="Q2097" s="27">
        <v>42663</v>
      </c>
      <c r="R2097" s="24"/>
      <c r="S2097" s="24"/>
      <c r="T2097" s="26" t="s">
        <v>142</v>
      </c>
      <c r="U2097" s="24"/>
      <c r="V2097" s="26" t="s">
        <v>15731</v>
      </c>
      <c r="W2097" s="26" t="s">
        <v>1065</v>
      </c>
      <c r="X2097" s="26" t="s">
        <v>1066</v>
      </c>
      <c r="Y2097" s="26" t="s">
        <v>11474</v>
      </c>
      <c r="Z2097" s="24"/>
      <c r="AA2097" s="26" t="s">
        <v>11474</v>
      </c>
      <c r="AB2097" s="26" t="s">
        <v>723</v>
      </c>
      <c r="AC2097" s="28">
        <v>1000</v>
      </c>
      <c r="AD2097" s="24"/>
      <c r="AE2097" s="24"/>
      <c r="AF2097" s="26" t="s">
        <v>139</v>
      </c>
      <c r="AG2097" s="26" t="s">
        <v>224</v>
      </c>
      <c r="AH2097" s="24"/>
      <c r="AI2097" s="28">
        <v>1000</v>
      </c>
      <c r="AJ2097" s="24"/>
      <c r="AK2097" s="24"/>
      <c r="AL2097" s="24"/>
      <c r="AM2097" s="24"/>
      <c r="AN2097" s="24"/>
      <c r="AO2097" s="24"/>
      <c r="AP2097" s="24"/>
      <c r="AQ2097" s="24"/>
      <c r="AR2097" s="24"/>
      <c r="AS2097" s="24"/>
      <c r="AT2097" s="24"/>
      <c r="AU2097" s="24"/>
      <c r="AV2097" s="24"/>
      <c r="AW2097" s="28">
        <v>0</v>
      </c>
      <c r="AX2097" s="26">
        <v>0</v>
      </c>
      <c r="AY2097" s="28">
        <v>0</v>
      </c>
      <c r="AZ2097" s="28">
        <v>0</v>
      </c>
      <c r="BA2097" s="26">
        <v>0</v>
      </c>
      <c r="BB2097" s="24"/>
      <c r="BC2097" s="26" t="s">
        <v>11475</v>
      </c>
      <c r="BD2097" s="24"/>
      <c r="BE2097" s="24"/>
      <c r="BF2097" s="24"/>
      <c r="BG2097" s="24"/>
      <c r="BH2097" s="24"/>
      <c r="BI2097" s="24"/>
      <c r="BJ2097" s="24"/>
      <c r="BK2097" s="24"/>
      <c r="BL2097" s="24"/>
      <c r="BM2097" s="24"/>
      <c r="BN2097" s="24"/>
      <c r="BO2097" s="24"/>
      <c r="BP2097" s="24"/>
      <c r="BQ2097" s="24"/>
      <c r="BR2097" s="26">
        <v>0</v>
      </c>
      <c r="BS2097" s="26">
        <v>0</v>
      </c>
      <c r="BT2097" s="26">
        <v>0</v>
      </c>
      <c r="BU2097" s="26">
        <v>0</v>
      </c>
      <c r="BV2097" s="26">
        <v>0</v>
      </c>
      <c r="BW2097" s="26">
        <v>0</v>
      </c>
      <c r="BX2097" s="26">
        <v>0</v>
      </c>
      <c r="BY2097" s="26">
        <v>0</v>
      </c>
      <c r="BZ2097" s="24"/>
      <c r="CA2097" s="24"/>
      <c r="CB2097" s="24"/>
      <c r="CC2097" s="24"/>
      <c r="CD2097" s="24"/>
      <c r="CE2097" s="24"/>
      <c r="CF2097" s="24"/>
      <c r="CG2097" s="24"/>
      <c r="CH2097" s="24"/>
      <c r="CI2097" s="24"/>
      <c r="CJ2097" s="24"/>
      <c r="CK2097" s="24"/>
      <c r="CL2097" s="24"/>
      <c r="CM2097" s="24"/>
      <c r="CN2097" s="24"/>
      <c r="CO2097" s="24"/>
      <c r="CP2097" s="24"/>
      <c r="CQ2097" s="24"/>
      <c r="CR2097" s="24"/>
      <c r="CS2097" s="24"/>
      <c r="CT2097" s="24"/>
      <c r="CU2097" s="24"/>
      <c r="CV2097" s="24"/>
      <c r="CW2097" s="24"/>
      <c r="CX2097" s="24"/>
      <c r="CY2097" s="24"/>
      <c r="CZ2097" s="24"/>
      <c r="DA2097" s="24"/>
      <c r="DB2097" s="24"/>
      <c r="DC2097" s="24"/>
      <c r="DD2097" s="24"/>
      <c r="DE2097" s="24"/>
      <c r="DF2097" s="26" t="s">
        <v>139</v>
      </c>
      <c r="DG2097" s="26" t="s">
        <v>139</v>
      </c>
      <c r="DH2097" s="26" t="s">
        <v>139</v>
      </c>
      <c r="DI2097" s="26" t="s">
        <v>139</v>
      </c>
      <c r="DJ2097" s="26" t="s">
        <v>139</v>
      </c>
      <c r="DK2097" s="26" t="s">
        <v>139</v>
      </c>
      <c r="DL2097" s="26" t="s">
        <v>139</v>
      </c>
      <c r="DM2097" s="26" t="s">
        <v>139</v>
      </c>
      <c r="DN2097" s="26" t="s">
        <v>139</v>
      </c>
      <c r="DO2097" s="26" t="s">
        <v>139</v>
      </c>
    </row>
    <row r="2098" spans="1:119" ht="20.100000000000001" customHeight="1" x14ac:dyDescent="0.25">
      <c r="A2098" s="29" t="str">
        <f t="shared" si="448"/>
        <v>Pax Christi Ayiti6</v>
      </c>
      <c r="B2098" s="29" t="str">
        <f t="shared" si="449"/>
        <v>Pax Christi Ayiti</v>
      </c>
      <c r="C2098" s="29">
        <f t="shared" si="450"/>
        <v>6</v>
      </c>
      <c r="D2098" s="30" t="str">
        <f t="shared" si="451"/>
        <v>Americas</v>
      </c>
      <c r="E2098" s="30" t="str">
        <f t="shared" si="452"/>
        <v>Port-au-Prince, Haiti</v>
      </c>
      <c r="F2098" s="31">
        <f t="shared" si="453"/>
        <v>1</v>
      </c>
      <c r="G2098" s="31">
        <f t="shared" si="454"/>
        <v>1</v>
      </c>
      <c r="H2098" s="31">
        <f t="shared" si="455"/>
        <v>1</v>
      </c>
      <c r="I2098" s="31">
        <f t="shared" si="456"/>
        <v>2</v>
      </c>
      <c r="J2098" s="31">
        <f t="shared" si="457"/>
        <v>1</v>
      </c>
      <c r="K2098" s="31">
        <f t="shared" si="458"/>
        <v>2</v>
      </c>
      <c r="L2098" s="31">
        <f t="shared" si="459"/>
        <v>1</v>
      </c>
      <c r="M2098" s="31">
        <f t="shared" si="460"/>
        <v>1</v>
      </c>
      <c r="N2098" s="31">
        <f t="shared" si="461"/>
        <v>1.3</v>
      </c>
      <c r="O2098" s="26" t="s">
        <v>11476</v>
      </c>
      <c r="P2098" s="26" t="s">
        <v>108</v>
      </c>
      <c r="Q2098" s="27">
        <v>42863</v>
      </c>
      <c r="R2098" s="26" t="s">
        <v>166</v>
      </c>
      <c r="S2098" s="26" t="s">
        <v>167</v>
      </c>
      <c r="T2098" s="26" t="s">
        <v>142</v>
      </c>
      <c r="U2098" s="26" t="s">
        <v>112</v>
      </c>
      <c r="V2098" s="26" t="s">
        <v>15731</v>
      </c>
      <c r="W2098" s="26" t="s">
        <v>1065</v>
      </c>
      <c r="X2098" s="26" t="s">
        <v>1066</v>
      </c>
      <c r="Y2098" s="26" t="s">
        <v>11474</v>
      </c>
      <c r="Z2098" s="24"/>
      <c r="AA2098" s="26" t="s">
        <v>11474</v>
      </c>
      <c r="AB2098" s="26" t="s">
        <v>117</v>
      </c>
      <c r="AC2098" s="28">
        <v>7000</v>
      </c>
      <c r="AD2098" s="24"/>
      <c r="AE2098" s="24"/>
      <c r="AF2098" s="26" t="s">
        <v>139</v>
      </c>
      <c r="AG2098" s="26" t="s">
        <v>224</v>
      </c>
      <c r="AH2098" s="26" t="s">
        <v>250</v>
      </c>
      <c r="AI2098" s="28">
        <v>7000</v>
      </c>
      <c r="AJ2098" s="26" t="s">
        <v>11477</v>
      </c>
      <c r="AK2098" s="26" t="s">
        <v>11478</v>
      </c>
      <c r="AL2098" s="26" t="s">
        <v>11479</v>
      </c>
      <c r="AM2098" s="24"/>
      <c r="AN2098" s="24"/>
      <c r="AO2098" s="24"/>
      <c r="AP2098" s="24"/>
      <c r="AQ2098" s="26" t="s">
        <v>11480</v>
      </c>
      <c r="AR2098" s="24"/>
      <c r="AS2098" s="24"/>
      <c r="AT2098" s="24"/>
      <c r="AU2098" s="24"/>
      <c r="AV2098" s="24"/>
      <c r="AW2098" s="28">
        <v>100000</v>
      </c>
      <c r="AX2098" s="26">
        <v>200</v>
      </c>
      <c r="AY2098" s="28">
        <v>0</v>
      </c>
      <c r="AZ2098" s="28">
        <v>0</v>
      </c>
      <c r="BA2098" s="26">
        <v>0</v>
      </c>
      <c r="BB2098" s="24"/>
      <c r="BC2098" s="26" t="s">
        <v>11475</v>
      </c>
      <c r="BD2098" s="26" t="s">
        <v>125</v>
      </c>
      <c r="BE2098" s="24"/>
      <c r="BF2098" s="26" t="s">
        <v>11481</v>
      </c>
      <c r="BG2098" s="26" t="s">
        <v>261</v>
      </c>
      <c r="BH2098" s="26" t="s">
        <v>11482</v>
      </c>
      <c r="BI2098" s="26" t="s">
        <v>261</v>
      </c>
      <c r="BJ2098" s="26" t="s">
        <v>2244</v>
      </c>
      <c r="BK2098" s="26" t="s">
        <v>1065</v>
      </c>
      <c r="BL2098" s="26" t="s">
        <v>11483</v>
      </c>
      <c r="BM2098" s="26" t="s">
        <v>261</v>
      </c>
      <c r="BN2098" s="26" t="s">
        <v>11484</v>
      </c>
      <c r="BO2098" s="26" t="s">
        <v>1065</v>
      </c>
      <c r="BP2098" s="24"/>
      <c r="BQ2098" s="24"/>
      <c r="BR2098" s="26">
        <v>0</v>
      </c>
      <c r="BS2098" s="26">
        <v>0</v>
      </c>
      <c r="BT2098" s="26">
        <v>0</v>
      </c>
      <c r="BU2098" s="26">
        <v>0</v>
      </c>
      <c r="BV2098" s="26">
        <v>0</v>
      </c>
      <c r="BW2098" s="26">
        <v>0</v>
      </c>
      <c r="BX2098" s="26">
        <v>0</v>
      </c>
      <c r="BY2098" s="26">
        <v>0</v>
      </c>
      <c r="BZ2098" s="26" t="s">
        <v>137</v>
      </c>
      <c r="CA2098" s="26" t="s">
        <v>137</v>
      </c>
      <c r="CB2098" s="26" t="s">
        <v>137</v>
      </c>
      <c r="CC2098" s="26" t="s">
        <v>137</v>
      </c>
      <c r="CD2098" s="26" t="s">
        <v>137</v>
      </c>
      <c r="CE2098" s="26" t="s">
        <v>137</v>
      </c>
      <c r="CF2098" s="26" t="s">
        <v>137</v>
      </c>
      <c r="CG2098" s="26" t="s">
        <v>137</v>
      </c>
      <c r="CH2098" s="26" t="s">
        <v>137</v>
      </c>
      <c r="CI2098" s="26" t="s">
        <v>137</v>
      </c>
      <c r="CJ2098" s="26" t="s">
        <v>137</v>
      </c>
      <c r="CK2098" s="26" t="s">
        <v>137</v>
      </c>
      <c r="CL2098" s="26" t="s">
        <v>137</v>
      </c>
      <c r="CM2098" s="26" t="s">
        <v>135</v>
      </c>
      <c r="CN2098" s="26" t="s">
        <v>136</v>
      </c>
      <c r="CO2098" s="26" t="s">
        <v>136</v>
      </c>
      <c r="CP2098" s="26" t="s">
        <v>137</v>
      </c>
      <c r="CQ2098" s="26" t="s">
        <v>137</v>
      </c>
      <c r="CR2098" s="26" t="s">
        <v>137</v>
      </c>
      <c r="CS2098" s="26" t="s">
        <v>137</v>
      </c>
      <c r="CT2098" s="26" t="s">
        <v>137</v>
      </c>
      <c r="CU2098" s="26" t="s">
        <v>134</v>
      </c>
      <c r="CV2098" s="26" t="s">
        <v>136</v>
      </c>
      <c r="CW2098" s="26" t="s">
        <v>135</v>
      </c>
      <c r="CX2098" s="26" t="s">
        <v>137</v>
      </c>
      <c r="CY2098" s="26" t="s">
        <v>137</v>
      </c>
      <c r="CZ2098" s="26" t="s">
        <v>137</v>
      </c>
      <c r="DA2098" s="26" t="s">
        <v>137</v>
      </c>
      <c r="DB2098" s="26" t="s">
        <v>137</v>
      </c>
      <c r="DC2098" s="26" t="s">
        <v>137</v>
      </c>
      <c r="DD2098" s="26" t="s">
        <v>137</v>
      </c>
      <c r="DE2098" s="26" t="s">
        <v>137</v>
      </c>
      <c r="DF2098" s="26" t="s">
        <v>120</v>
      </c>
      <c r="DG2098" s="26" t="s">
        <v>120</v>
      </c>
      <c r="DH2098" s="26" t="s">
        <v>120</v>
      </c>
      <c r="DI2098" s="26" t="s">
        <v>120</v>
      </c>
      <c r="DJ2098" s="26" t="s">
        <v>120</v>
      </c>
      <c r="DK2098" s="26" t="s">
        <v>120</v>
      </c>
      <c r="DL2098" s="26" t="s">
        <v>120</v>
      </c>
      <c r="DM2098" s="26" t="s">
        <v>139</v>
      </c>
      <c r="DN2098" s="26" t="s">
        <v>139</v>
      </c>
      <c r="DO2098" s="26" t="s">
        <v>139</v>
      </c>
    </row>
    <row r="2099" spans="1:119" ht="20.100000000000001" customHeight="1" x14ac:dyDescent="0.25">
      <c r="A2099" s="29" t="str">
        <f t="shared" si="448"/>
        <v>Pax Christi Ayiti6</v>
      </c>
      <c r="B2099" s="29" t="str">
        <f t="shared" si="449"/>
        <v>Pax Christi Ayiti</v>
      </c>
      <c r="C2099" s="29">
        <f t="shared" si="450"/>
        <v>6</v>
      </c>
      <c r="D2099" s="30" t="str">
        <f t="shared" si="451"/>
        <v>Americas</v>
      </c>
      <c r="E2099" s="30" t="str">
        <f t="shared" si="452"/>
        <v>Port-au-Prince, Haiti</v>
      </c>
      <c r="F2099" s="31">
        <f t="shared" si="453"/>
        <v>0</v>
      </c>
      <c r="G2099" s="31">
        <f t="shared" si="454"/>
        <v>0</v>
      </c>
      <c r="H2099" s="31">
        <f t="shared" si="455"/>
        <v>0</v>
      </c>
      <c r="I2099" s="31">
        <f t="shared" si="456"/>
        <v>0</v>
      </c>
      <c r="J2099" s="31">
        <f t="shared" si="457"/>
        <v>0</v>
      </c>
      <c r="K2099" s="31">
        <f t="shared" si="458"/>
        <v>0</v>
      </c>
      <c r="L2099" s="31">
        <f t="shared" si="459"/>
        <v>0</v>
      </c>
      <c r="M2099" s="31">
        <f t="shared" si="460"/>
        <v>0</v>
      </c>
      <c r="N2099" s="31">
        <f t="shared" si="461"/>
        <v>0</v>
      </c>
      <c r="O2099" s="26" t="s">
        <v>16335</v>
      </c>
      <c r="P2099" s="26" t="s">
        <v>108</v>
      </c>
      <c r="Q2099" s="27">
        <v>42373</v>
      </c>
      <c r="R2099" s="26" t="s">
        <v>166</v>
      </c>
      <c r="S2099" s="24"/>
      <c r="T2099" s="26" t="s">
        <v>157</v>
      </c>
      <c r="U2099" s="24"/>
      <c r="V2099" s="26" t="s">
        <v>15731</v>
      </c>
      <c r="W2099" s="26" t="s">
        <v>1065</v>
      </c>
      <c r="X2099" s="26" t="s">
        <v>1066</v>
      </c>
      <c r="Y2099" s="26" t="s">
        <v>11474</v>
      </c>
      <c r="Z2099" s="24"/>
      <c r="AA2099" s="26" t="s">
        <v>11474</v>
      </c>
      <c r="AB2099" s="26" t="s">
        <v>15733</v>
      </c>
      <c r="AC2099" s="28">
        <v>5000</v>
      </c>
      <c r="AD2099" s="24"/>
      <c r="AE2099" s="24"/>
      <c r="AF2099" s="26" t="s">
        <v>139</v>
      </c>
      <c r="AG2099" s="26" t="s">
        <v>224</v>
      </c>
      <c r="AH2099" s="26" t="s">
        <v>250</v>
      </c>
      <c r="AI2099" s="28">
        <v>5000</v>
      </c>
      <c r="AJ2099" s="24"/>
      <c r="AK2099" s="24"/>
      <c r="AL2099" s="24"/>
      <c r="AM2099" s="24"/>
      <c r="AN2099" s="24"/>
      <c r="AO2099" s="24"/>
      <c r="AP2099" s="24"/>
      <c r="AQ2099" s="24"/>
      <c r="AR2099" s="24"/>
      <c r="AS2099" s="24"/>
      <c r="AT2099" s="24"/>
      <c r="AU2099" s="24"/>
      <c r="AV2099" s="24"/>
      <c r="AW2099" s="24"/>
      <c r="AX2099" s="24"/>
      <c r="AY2099" s="24"/>
      <c r="AZ2099" s="24"/>
      <c r="BA2099" s="24"/>
      <c r="BB2099" s="24"/>
      <c r="BC2099" s="26" t="s">
        <v>11475</v>
      </c>
      <c r="BD2099" s="24"/>
      <c r="BE2099" s="24"/>
      <c r="BF2099" s="24"/>
      <c r="BG2099" s="24"/>
      <c r="BH2099" s="24"/>
      <c r="BI2099" s="24"/>
      <c r="BJ2099" s="24"/>
      <c r="BK2099" s="24"/>
      <c r="BL2099" s="24"/>
      <c r="BM2099" s="24"/>
      <c r="BN2099" s="24"/>
      <c r="BO2099" s="24"/>
      <c r="BP2099" s="24"/>
      <c r="BQ2099" s="24"/>
      <c r="BR2099" s="24"/>
      <c r="BS2099" s="24"/>
      <c r="BT2099" s="24"/>
      <c r="BU2099" s="24"/>
      <c r="BV2099" s="24"/>
      <c r="BW2099" s="24"/>
      <c r="BX2099" s="24"/>
      <c r="BY2099" s="24"/>
      <c r="BZ2099" s="24"/>
      <c r="CA2099" s="24"/>
      <c r="CB2099" s="24"/>
      <c r="CC2099" s="24"/>
      <c r="CD2099" s="24"/>
      <c r="CE2099" s="24"/>
      <c r="CF2099" s="24"/>
      <c r="CG2099" s="24"/>
      <c r="CH2099" s="24"/>
      <c r="CI2099" s="24"/>
      <c r="CJ2099" s="24"/>
      <c r="CK2099" s="24"/>
      <c r="CL2099" s="24"/>
      <c r="CM2099" s="24"/>
      <c r="CN2099" s="24"/>
      <c r="CO2099" s="24"/>
      <c r="CP2099" s="24"/>
      <c r="CQ2099" s="24"/>
      <c r="CR2099" s="24"/>
      <c r="CS2099" s="24"/>
      <c r="CT2099" s="24"/>
      <c r="CU2099" s="24"/>
      <c r="CV2099" s="24"/>
      <c r="CW2099" s="24"/>
      <c r="CX2099" s="24"/>
      <c r="CY2099" s="24"/>
      <c r="CZ2099" s="24"/>
      <c r="DA2099" s="24"/>
      <c r="DB2099" s="24"/>
      <c r="DC2099" s="24"/>
      <c r="DD2099" s="24"/>
      <c r="DE2099" s="24"/>
      <c r="DF2099" s="26" t="s">
        <v>139</v>
      </c>
      <c r="DG2099" s="26" t="s">
        <v>139</v>
      </c>
      <c r="DH2099" s="26" t="s">
        <v>139</v>
      </c>
      <c r="DI2099" s="26" t="s">
        <v>139</v>
      </c>
      <c r="DJ2099" s="26" t="s">
        <v>139</v>
      </c>
      <c r="DK2099" s="26" t="s">
        <v>139</v>
      </c>
      <c r="DL2099" s="26" t="s">
        <v>139</v>
      </c>
      <c r="DM2099" s="26" t="s">
        <v>139</v>
      </c>
      <c r="DN2099" s="26" t="s">
        <v>139</v>
      </c>
      <c r="DO2099" s="26" t="s">
        <v>139</v>
      </c>
    </row>
    <row r="2100" spans="1:119" ht="20.100000000000001" customHeight="1" x14ac:dyDescent="0.25">
      <c r="A2100" s="29" t="str">
        <f t="shared" si="448"/>
        <v>Pax Christi Ayiti5</v>
      </c>
      <c r="B2100" s="29" t="str">
        <f t="shared" si="449"/>
        <v>Pax Christi Ayiti</v>
      </c>
      <c r="C2100" s="29">
        <f t="shared" si="450"/>
        <v>5</v>
      </c>
      <c r="D2100" s="30" t="str">
        <f t="shared" si="451"/>
        <v>Americas</v>
      </c>
      <c r="E2100" s="30" t="str">
        <f t="shared" si="452"/>
        <v>Port-au-Prince, Haiti</v>
      </c>
      <c r="F2100" s="31">
        <f t="shared" si="453"/>
        <v>1</v>
      </c>
      <c r="G2100" s="31">
        <f t="shared" si="454"/>
        <v>1</v>
      </c>
      <c r="H2100" s="31">
        <f t="shared" si="455"/>
        <v>1</v>
      </c>
      <c r="I2100" s="31">
        <f t="shared" si="456"/>
        <v>1</v>
      </c>
      <c r="J2100" s="31">
        <f t="shared" si="457"/>
        <v>3</v>
      </c>
      <c r="K2100" s="31">
        <f t="shared" si="458"/>
        <v>1</v>
      </c>
      <c r="L2100" s="31">
        <f t="shared" si="459"/>
        <v>1</v>
      </c>
      <c r="M2100" s="31">
        <f t="shared" si="460"/>
        <v>2</v>
      </c>
      <c r="N2100" s="31">
        <f t="shared" si="461"/>
        <v>1.4</v>
      </c>
      <c r="O2100" s="26" t="s">
        <v>11485</v>
      </c>
      <c r="P2100" s="26" t="s">
        <v>108</v>
      </c>
      <c r="Q2100" s="27">
        <v>42502</v>
      </c>
      <c r="R2100" s="26" t="s">
        <v>166</v>
      </c>
      <c r="S2100" s="26" t="s">
        <v>184</v>
      </c>
      <c r="T2100" s="26" t="s">
        <v>157</v>
      </c>
      <c r="U2100" s="26" t="s">
        <v>112</v>
      </c>
      <c r="V2100" s="26" t="s">
        <v>15731</v>
      </c>
      <c r="W2100" s="26" t="s">
        <v>1065</v>
      </c>
      <c r="X2100" s="26" t="s">
        <v>1066</v>
      </c>
      <c r="Y2100" s="26" t="s">
        <v>11474</v>
      </c>
      <c r="Z2100" s="24"/>
      <c r="AA2100" s="26" t="s">
        <v>11474</v>
      </c>
      <c r="AB2100" s="26" t="s">
        <v>117</v>
      </c>
      <c r="AC2100" s="28">
        <v>7000</v>
      </c>
      <c r="AD2100" s="24"/>
      <c r="AE2100" s="24"/>
      <c r="AF2100" s="26" t="s">
        <v>139</v>
      </c>
      <c r="AG2100" s="26" t="s">
        <v>224</v>
      </c>
      <c r="AH2100" s="26" t="s">
        <v>176</v>
      </c>
      <c r="AI2100" s="28">
        <v>7000</v>
      </c>
      <c r="AJ2100" s="26" t="s">
        <v>11477</v>
      </c>
      <c r="AK2100" s="26" t="s">
        <v>11486</v>
      </c>
      <c r="AL2100" s="26" t="s">
        <v>11487</v>
      </c>
      <c r="AM2100" s="24"/>
      <c r="AN2100" s="24"/>
      <c r="AO2100" s="24"/>
      <c r="AP2100" s="24"/>
      <c r="AQ2100" s="26" t="s">
        <v>11488</v>
      </c>
      <c r="AR2100" s="24"/>
      <c r="AS2100" s="26" t="s">
        <v>11489</v>
      </c>
      <c r="AT2100" s="24"/>
      <c r="AU2100" s="24"/>
      <c r="AV2100" s="24"/>
      <c r="AW2100" s="28">
        <v>100000</v>
      </c>
      <c r="AX2100" s="26">
        <v>200</v>
      </c>
      <c r="AY2100" s="28">
        <v>0</v>
      </c>
      <c r="AZ2100" s="28">
        <v>0</v>
      </c>
      <c r="BA2100" s="26">
        <v>0</v>
      </c>
      <c r="BB2100" s="26" t="s">
        <v>241</v>
      </c>
      <c r="BC2100" s="26" t="s">
        <v>11475</v>
      </c>
      <c r="BD2100" s="26" t="s">
        <v>125</v>
      </c>
      <c r="BE2100" s="24"/>
      <c r="BF2100" s="26" t="s">
        <v>11490</v>
      </c>
      <c r="BG2100" s="26" t="s">
        <v>261</v>
      </c>
      <c r="BH2100" s="26" t="s">
        <v>8983</v>
      </c>
      <c r="BI2100" s="26" t="s">
        <v>261</v>
      </c>
      <c r="BJ2100" s="26" t="s">
        <v>6428</v>
      </c>
      <c r="BK2100" s="26" t="s">
        <v>1065</v>
      </c>
      <c r="BL2100" s="26" t="s">
        <v>11491</v>
      </c>
      <c r="BM2100" s="26" t="s">
        <v>261</v>
      </c>
      <c r="BN2100" s="26" t="s">
        <v>11492</v>
      </c>
      <c r="BO2100" s="26" t="s">
        <v>1065</v>
      </c>
      <c r="BP2100" s="24"/>
      <c r="BQ2100" s="24"/>
      <c r="BR2100" s="26">
        <v>1</v>
      </c>
      <c r="BS2100" s="26">
        <v>1</v>
      </c>
      <c r="BT2100" s="26">
        <v>1</v>
      </c>
      <c r="BU2100" s="26">
        <v>1</v>
      </c>
      <c r="BV2100" s="26">
        <v>3</v>
      </c>
      <c r="BW2100" s="26">
        <v>1</v>
      </c>
      <c r="BX2100" s="26">
        <v>1</v>
      </c>
      <c r="BY2100" s="26">
        <v>2</v>
      </c>
      <c r="BZ2100" s="24"/>
      <c r="CA2100" s="24"/>
      <c r="CB2100" s="24"/>
      <c r="CC2100" s="24"/>
      <c r="CD2100" s="24"/>
      <c r="CE2100" s="24"/>
      <c r="CF2100" s="24"/>
      <c r="CG2100" s="24"/>
      <c r="CH2100" s="24"/>
      <c r="CI2100" s="24"/>
      <c r="CJ2100" s="24"/>
      <c r="CK2100" s="24"/>
      <c r="CL2100" s="24"/>
      <c r="CM2100" s="24"/>
      <c r="CN2100" s="24"/>
      <c r="CO2100" s="24"/>
      <c r="CP2100" s="24"/>
      <c r="CQ2100" s="24"/>
      <c r="CR2100" s="24"/>
      <c r="CS2100" s="24"/>
      <c r="CT2100" s="24"/>
      <c r="CU2100" s="24"/>
      <c r="CV2100" s="24"/>
      <c r="CW2100" s="24"/>
      <c r="CX2100" s="24"/>
      <c r="CY2100" s="24"/>
      <c r="CZ2100" s="24"/>
      <c r="DA2100" s="24"/>
      <c r="DB2100" s="24"/>
      <c r="DC2100" s="24"/>
      <c r="DD2100" s="24"/>
      <c r="DE2100" s="24"/>
      <c r="DF2100" s="26" t="s">
        <v>120</v>
      </c>
      <c r="DG2100" s="26" t="s">
        <v>120</v>
      </c>
      <c r="DH2100" s="26" t="s">
        <v>139</v>
      </c>
      <c r="DI2100" s="26" t="s">
        <v>139</v>
      </c>
      <c r="DJ2100" s="26" t="s">
        <v>139</v>
      </c>
      <c r="DK2100" s="26" t="s">
        <v>139</v>
      </c>
      <c r="DL2100" s="26" t="s">
        <v>120</v>
      </c>
      <c r="DM2100" s="26" t="s">
        <v>139</v>
      </c>
      <c r="DN2100" s="26" t="s">
        <v>139</v>
      </c>
      <c r="DO2100" s="26" t="s">
        <v>139</v>
      </c>
    </row>
    <row r="2101" spans="1:119" ht="20.100000000000001" customHeight="1" x14ac:dyDescent="0.25">
      <c r="A2101" s="29" t="str">
        <f t="shared" si="448"/>
        <v>Pax Christi Ayiti4</v>
      </c>
      <c r="B2101" s="29" t="str">
        <f t="shared" si="449"/>
        <v>Pax Christi Ayiti</v>
      </c>
      <c r="C2101" s="29">
        <f t="shared" si="450"/>
        <v>4</v>
      </c>
      <c r="D2101" s="30" t="str">
        <f t="shared" si="451"/>
        <v>Americas</v>
      </c>
      <c r="E2101" s="30" t="str">
        <f t="shared" si="452"/>
        <v>Port-au-Prince, Haiti</v>
      </c>
      <c r="F2101" s="31">
        <f t="shared" si="453"/>
        <v>1</v>
      </c>
      <c r="G2101" s="31">
        <f t="shared" si="454"/>
        <v>1</v>
      </c>
      <c r="H2101" s="31">
        <f t="shared" si="455"/>
        <v>1</v>
      </c>
      <c r="I2101" s="31">
        <f t="shared" si="456"/>
        <v>3</v>
      </c>
      <c r="J2101" s="31">
        <f t="shared" si="457"/>
        <v>2</v>
      </c>
      <c r="K2101" s="31">
        <f t="shared" si="458"/>
        <v>1</v>
      </c>
      <c r="L2101" s="31">
        <f t="shared" si="459"/>
        <v>2</v>
      </c>
      <c r="M2101" s="31">
        <f t="shared" si="460"/>
        <v>2</v>
      </c>
      <c r="N2101" s="31">
        <f t="shared" si="461"/>
        <v>1.6</v>
      </c>
      <c r="O2101" s="26" t="s">
        <v>11493</v>
      </c>
      <c r="P2101" s="26" t="s">
        <v>108</v>
      </c>
      <c r="Q2101" s="27">
        <v>41946</v>
      </c>
      <c r="R2101" s="26" t="s">
        <v>166</v>
      </c>
      <c r="S2101" s="26" t="s">
        <v>609</v>
      </c>
      <c r="T2101" s="26" t="s">
        <v>278</v>
      </c>
      <c r="U2101" s="26" t="s">
        <v>112</v>
      </c>
      <c r="V2101" s="26" t="s">
        <v>15731</v>
      </c>
      <c r="W2101" s="26" t="s">
        <v>1065</v>
      </c>
      <c r="X2101" s="26" t="s">
        <v>1066</v>
      </c>
      <c r="Y2101" s="26" t="s">
        <v>11474</v>
      </c>
      <c r="Z2101" s="24"/>
      <c r="AA2101" s="26" t="s">
        <v>11474</v>
      </c>
      <c r="AB2101" s="26" t="s">
        <v>117</v>
      </c>
      <c r="AC2101" s="28">
        <v>14000</v>
      </c>
      <c r="AD2101" s="24"/>
      <c r="AE2101" s="24"/>
      <c r="AF2101" s="26" t="s">
        <v>139</v>
      </c>
      <c r="AG2101" s="26" t="s">
        <v>224</v>
      </c>
      <c r="AH2101" s="26" t="s">
        <v>185</v>
      </c>
      <c r="AI2101" s="28">
        <v>14000</v>
      </c>
      <c r="AJ2101" s="26" t="s">
        <v>11494</v>
      </c>
      <c r="AK2101" s="26" t="s">
        <v>11495</v>
      </c>
      <c r="AL2101" s="26" t="s">
        <v>11496</v>
      </c>
      <c r="AM2101" s="24"/>
      <c r="AN2101" s="24"/>
      <c r="AO2101" s="24"/>
      <c r="AP2101" s="24"/>
      <c r="AQ2101" s="26" t="s">
        <v>11497</v>
      </c>
      <c r="AR2101" s="24"/>
      <c r="AS2101" s="24"/>
      <c r="AT2101" s="24"/>
      <c r="AU2101" s="24"/>
      <c r="AV2101" s="24"/>
      <c r="AW2101" s="28">
        <v>48000</v>
      </c>
      <c r="AX2101" s="26">
        <v>200</v>
      </c>
      <c r="AY2101" s="28">
        <v>0</v>
      </c>
      <c r="AZ2101" s="28">
        <v>0</v>
      </c>
      <c r="BA2101" s="26">
        <v>0</v>
      </c>
      <c r="BB2101" s="26" t="s">
        <v>241</v>
      </c>
      <c r="BC2101" s="26" t="s">
        <v>11475</v>
      </c>
      <c r="BD2101" s="26" t="s">
        <v>125</v>
      </c>
      <c r="BE2101" s="24"/>
      <c r="BF2101" s="26" t="s">
        <v>11498</v>
      </c>
      <c r="BG2101" s="26" t="s">
        <v>191</v>
      </c>
      <c r="BH2101" s="26" t="s">
        <v>11499</v>
      </c>
      <c r="BI2101" s="26" t="s">
        <v>191</v>
      </c>
      <c r="BJ2101" s="26" t="s">
        <v>11500</v>
      </c>
      <c r="BK2101" s="26" t="s">
        <v>191</v>
      </c>
      <c r="BL2101" s="26" t="s">
        <v>11501</v>
      </c>
      <c r="BM2101" s="26" t="s">
        <v>191</v>
      </c>
      <c r="BN2101" s="24"/>
      <c r="BO2101" s="24"/>
      <c r="BP2101" s="24"/>
      <c r="BQ2101" s="24"/>
      <c r="BR2101" s="26">
        <v>1</v>
      </c>
      <c r="BS2101" s="26">
        <v>1</v>
      </c>
      <c r="BT2101" s="26">
        <v>1</v>
      </c>
      <c r="BU2101" s="26">
        <v>3</v>
      </c>
      <c r="BV2101" s="26">
        <v>2</v>
      </c>
      <c r="BW2101" s="26">
        <v>1</v>
      </c>
      <c r="BX2101" s="26">
        <v>2</v>
      </c>
      <c r="BY2101" s="26">
        <v>2</v>
      </c>
      <c r="BZ2101" s="24"/>
      <c r="CA2101" s="24"/>
      <c r="CB2101" s="24"/>
      <c r="CC2101" s="24"/>
      <c r="CD2101" s="24"/>
      <c r="CE2101" s="24"/>
      <c r="CF2101" s="24"/>
      <c r="CG2101" s="24"/>
      <c r="CH2101" s="24"/>
      <c r="CI2101" s="24"/>
      <c r="CJ2101" s="24"/>
      <c r="CK2101" s="24"/>
      <c r="CL2101" s="24"/>
      <c r="CM2101" s="24"/>
      <c r="CN2101" s="24"/>
      <c r="CO2101" s="24"/>
      <c r="CP2101" s="24"/>
      <c r="CQ2101" s="24"/>
      <c r="CR2101" s="24"/>
      <c r="CS2101" s="24"/>
      <c r="CT2101" s="24"/>
      <c r="CU2101" s="24"/>
      <c r="CV2101" s="24"/>
      <c r="CW2101" s="24"/>
      <c r="CX2101" s="24"/>
      <c r="CY2101" s="24"/>
      <c r="CZ2101" s="24"/>
      <c r="DA2101" s="24"/>
      <c r="DB2101" s="24"/>
      <c r="DC2101" s="24"/>
      <c r="DD2101" s="24"/>
      <c r="DE2101" s="24"/>
      <c r="DF2101" s="26" t="s">
        <v>120</v>
      </c>
      <c r="DG2101" s="26" t="s">
        <v>120</v>
      </c>
      <c r="DH2101" s="26" t="s">
        <v>139</v>
      </c>
      <c r="DI2101" s="26" t="s">
        <v>139</v>
      </c>
      <c r="DJ2101" s="26" t="s">
        <v>139</v>
      </c>
      <c r="DK2101" s="26" t="s">
        <v>139</v>
      </c>
      <c r="DL2101" s="26" t="s">
        <v>120</v>
      </c>
      <c r="DM2101" s="26" t="s">
        <v>139</v>
      </c>
      <c r="DN2101" s="26" t="s">
        <v>139</v>
      </c>
      <c r="DO2101" s="26" t="s">
        <v>139</v>
      </c>
    </row>
    <row r="2102" spans="1:119" ht="20.100000000000001" customHeight="1" x14ac:dyDescent="0.25">
      <c r="A2102" s="29" t="str">
        <f t="shared" si="448"/>
        <v>Pax Christi Ayiti4</v>
      </c>
      <c r="B2102" s="29" t="str">
        <f t="shared" si="449"/>
        <v>Pax Christi Ayiti</v>
      </c>
      <c r="C2102" s="29">
        <f t="shared" si="450"/>
        <v>4</v>
      </c>
      <c r="D2102" s="30" t="str">
        <f t="shared" si="451"/>
        <v>Americas</v>
      </c>
      <c r="E2102" s="30" t="str">
        <f t="shared" si="452"/>
        <v>Port-au-Prince, Haiti</v>
      </c>
      <c r="F2102" s="31">
        <f t="shared" si="453"/>
        <v>1</v>
      </c>
      <c r="G2102" s="31">
        <f t="shared" si="454"/>
        <v>1</v>
      </c>
      <c r="H2102" s="31">
        <f t="shared" si="455"/>
        <v>1</v>
      </c>
      <c r="I2102" s="31">
        <f t="shared" si="456"/>
        <v>3</v>
      </c>
      <c r="J2102" s="31">
        <f t="shared" si="457"/>
        <v>2</v>
      </c>
      <c r="K2102" s="31">
        <f t="shared" si="458"/>
        <v>1</v>
      </c>
      <c r="L2102" s="31">
        <f t="shared" si="459"/>
        <v>2</v>
      </c>
      <c r="M2102" s="31">
        <f t="shared" si="460"/>
        <v>2</v>
      </c>
      <c r="N2102" s="31">
        <f t="shared" si="461"/>
        <v>1.6</v>
      </c>
      <c r="O2102" s="26" t="s">
        <v>11502</v>
      </c>
      <c r="P2102" s="26" t="s">
        <v>108</v>
      </c>
      <c r="Q2102" s="27">
        <v>41568</v>
      </c>
      <c r="R2102" s="26" t="s">
        <v>166</v>
      </c>
      <c r="S2102" s="26" t="s">
        <v>622</v>
      </c>
      <c r="T2102" s="26" t="s">
        <v>194</v>
      </c>
      <c r="U2102" s="26" t="s">
        <v>112</v>
      </c>
      <c r="V2102" s="26" t="s">
        <v>15731</v>
      </c>
      <c r="W2102" s="26" t="s">
        <v>1065</v>
      </c>
      <c r="X2102" s="26" t="s">
        <v>1066</v>
      </c>
      <c r="Y2102" s="26" t="s">
        <v>11474</v>
      </c>
      <c r="Z2102" s="24"/>
      <c r="AA2102" s="26" t="s">
        <v>11474</v>
      </c>
      <c r="AB2102" s="26" t="s">
        <v>117</v>
      </c>
      <c r="AC2102" s="28">
        <v>14000</v>
      </c>
      <c r="AD2102" s="24"/>
      <c r="AE2102" s="24"/>
      <c r="AF2102" s="26" t="s">
        <v>139</v>
      </c>
      <c r="AG2102" s="26" t="s">
        <v>224</v>
      </c>
      <c r="AH2102" s="26" t="s">
        <v>185</v>
      </c>
      <c r="AI2102" s="28">
        <v>14000</v>
      </c>
      <c r="AJ2102" s="26" t="s">
        <v>11503</v>
      </c>
      <c r="AK2102" s="26" t="s">
        <v>11504</v>
      </c>
      <c r="AL2102" s="26" t="s">
        <v>11496</v>
      </c>
      <c r="AM2102" s="24"/>
      <c r="AN2102" s="24"/>
      <c r="AO2102" s="24"/>
      <c r="AP2102" s="24"/>
      <c r="AQ2102" s="26" t="s">
        <v>11505</v>
      </c>
      <c r="AR2102" s="24"/>
      <c r="AS2102" s="24"/>
      <c r="AT2102" s="24"/>
      <c r="AU2102" s="24"/>
      <c r="AV2102" s="24"/>
      <c r="AW2102" s="28">
        <v>97000</v>
      </c>
      <c r="AX2102" s="26">
        <v>250</v>
      </c>
      <c r="AY2102" s="28">
        <v>0</v>
      </c>
      <c r="AZ2102" s="28">
        <v>0</v>
      </c>
      <c r="BA2102" s="26">
        <v>0</v>
      </c>
      <c r="BB2102" s="26" t="s">
        <v>241</v>
      </c>
      <c r="BC2102" s="26" t="s">
        <v>11475</v>
      </c>
      <c r="BD2102" s="26" t="s">
        <v>378</v>
      </c>
      <c r="BE2102" s="26" t="s">
        <v>11506</v>
      </c>
      <c r="BF2102" s="26" t="s">
        <v>11507</v>
      </c>
      <c r="BG2102" s="26" t="s">
        <v>191</v>
      </c>
      <c r="BH2102" s="26" t="s">
        <v>11508</v>
      </c>
      <c r="BI2102" s="26" t="s">
        <v>191</v>
      </c>
      <c r="BJ2102" s="26" t="s">
        <v>11509</v>
      </c>
      <c r="BK2102" s="26" t="s">
        <v>191</v>
      </c>
      <c r="BL2102" s="26" t="s">
        <v>11510</v>
      </c>
      <c r="BM2102" s="26" t="s">
        <v>191</v>
      </c>
      <c r="BN2102" s="26" t="s">
        <v>11511</v>
      </c>
      <c r="BO2102" s="26" t="s">
        <v>191</v>
      </c>
      <c r="BP2102" s="24"/>
      <c r="BQ2102" s="24"/>
      <c r="BR2102" s="26">
        <v>1</v>
      </c>
      <c r="BS2102" s="26">
        <v>1</v>
      </c>
      <c r="BT2102" s="26">
        <v>1</v>
      </c>
      <c r="BU2102" s="26">
        <v>3</v>
      </c>
      <c r="BV2102" s="26">
        <v>2</v>
      </c>
      <c r="BW2102" s="26">
        <v>1</v>
      </c>
      <c r="BX2102" s="26">
        <v>2</v>
      </c>
      <c r="BY2102" s="26">
        <v>2</v>
      </c>
      <c r="BZ2102" s="24"/>
      <c r="CA2102" s="24"/>
      <c r="CB2102" s="24"/>
      <c r="CC2102" s="24"/>
      <c r="CD2102" s="24"/>
      <c r="CE2102" s="24"/>
      <c r="CF2102" s="24"/>
      <c r="CG2102" s="24"/>
      <c r="CH2102" s="24"/>
      <c r="CI2102" s="24"/>
      <c r="CJ2102" s="24"/>
      <c r="CK2102" s="24"/>
      <c r="CL2102" s="24"/>
      <c r="CM2102" s="24"/>
      <c r="CN2102" s="24"/>
      <c r="CO2102" s="24"/>
      <c r="CP2102" s="24"/>
      <c r="CQ2102" s="24"/>
      <c r="CR2102" s="24"/>
      <c r="CS2102" s="24"/>
      <c r="CT2102" s="24"/>
      <c r="CU2102" s="24"/>
      <c r="CV2102" s="24"/>
      <c r="CW2102" s="24"/>
      <c r="CX2102" s="24"/>
      <c r="CY2102" s="24"/>
      <c r="CZ2102" s="24"/>
      <c r="DA2102" s="24"/>
      <c r="DB2102" s="24"/>
      <c r="DC2102" s="24"/>
      <c r="DD2102" s="24"/>
      <c r="DE2102" s="24"/>
      <c r="DF2102" s="26" t="s">
        <v>120</v>
      </c>
      <c r="DG2102" s="26" t="s">
        <v>120</v>
      </c>
      <c r="DH2102" s="26" t="s">
        <v>139</v>
      </c>
      <c r="DI2102" s="26" t="s">
        <v>139</v>
      </c>
      <c r="DJ2102" s="26" t="s">
        <v>139</v>
      </c>
      <c r="DK2102" s="26" t="s">
        <v>139</v>
      </c>
      <c r="DL2102" s="26" t="s">
        <v>139</v>
      </c>
      <c r="DM2102" s="26" t="s">
        <v>139</v>
      </c>
      <c r="DN2102" s="26" t="s">
        <v>139</v>
      </c>
      <c r="DO2102" s="26" t="s">
        <v>139</v>
      </c>
    </row>
    <row r="2103" spans="1:119" ht="20.100000000000001" customHeight="1" x14ac:dyDescent="0.25">
      <c r="A2103" s="29" t="str">
        <f t="shared" si="448"/>
        <v>Pax Christi Ayiti3</v>
      </c>
      <c r="B2103" s="29" t="str">
        <f t="shared" si="449"/>
        <v>Pax Christi Ayiti</v>
      </c>
      <c r="C2103" s="29">
        <f t="shared" si="450"/>
        <v>3</v>
      </c>
      <c r="D2103" s="30" t="str">
        <f t="shared" si="451"/>
        <v>Americas</v>
      </c>
      <c r="E2103" s="30" t="str">
        <f t="shared" si="452"/>
        <v>Port-au-Prince, Haiti</v>
      </c>
      <c r="F2103" s="31">
        <f t="shared" si="453"/>
        <v>2</v>
      </c>
      <c r="G2103" s="31">
        <f t="shared" si="454"/>
        <v>1</v>
      </c>
      <c r="H2103" s="31">
        <f t="shared" si="455"/>
        <v>1</v>
      </c>
      <c r="I2103" s="31">
        <f t="shared" si="456"/>
        <v>2</v>
      </c>
      <c r="J2103" s="31">
        <f t="shared" si="457"/>
        <v>2</v>
      </c>
      <c r="K2103" s="31">
        <f t="shared" si="458"/>
        <v>1</v>
      </c>
      <c r="L2103" s="31">
        <f t="shared" si="459"/>
        <v>3</v>
      </c>
      <c r="M2103" s="31">
        <f t="shared" si="460"/>
        <v>2</v>
      </c>
      <c r="N2103" s="31">
        <f t="shared" si="461"/>
        <v>1.8</v>
      </c>
      <c r="O2103" s="26" t="s">
        <v>11513</v>
      </c>
      <c r="P2103" s="26" t="s">
        <v>108</v>
      </c>
      <c r="Q2103" s="27">
        <v>41204</v>
      </c>
      <c r="R2103" s="26" t="s">
        <v>109</v>
      </c>
      <c r="S2103" s="26" t="s">
        <v>306</v>
      </c>
      <c r="T2103" s="26" t="s">
        <v>207</v>
      </c>
      <c r="U2103" s="26" t="s">
        <v>833</v>
      </c>
      <c r="V2103" s="26" t="s">
        <v>15731</v>
      </c>
      <c r="W2103" s="26" t="s">
        <v>1065</v>
      </c>
      <c r="X2103" s="26" t="s">
        <v>1066</v>
      </c>
      <c r="Y2103" s="26" t="s">
        <v>11474</v>
      </c>
      <c r="Z2103" s="24"/>
      <c r="AA2103" s="26" t="s">
        <v>11474</v>
      </c>
      <c r="AB2103" s="26" t="s">
        <v>117</v>
      </c>
      <c r="AC2103" s="28">
        <v>11000</v>
      </c>
      <c r="AD2103" s="24"/>
      <c r="AE2103" s="24"/>
      <c r="AF2103" s="26" t="s">
        <v>139</v>
      </c>
      <c r="AG2103" s="26" t="s">
        <v>224</v>
      </c>
      <c r="AH2103" s="26" t="s">
        <v>121</v>
      </c>
      <c r="AI2103" s="28">
        <v>11000</v>
      </c>
      <c r="AJ2103" s="26" t="s">
        <v>11514</v>
      </c>
      <c r="AK2103" s="26" t="s">
        <v>11515</v>
      </c>
      <c r="AL2103" s="26" t="s">
        <v>11516</v>
      </c>
      <c r="AM2103" s="24"/>
      <c r="AN2103" s="24"/>
      <c r="AO2103" s="24"/>
      <c r="AP2103" s="24"/>
      <c r="AQ2103" s="24"/>
      <c r="AR2103" s="24"/>
      <c r="AS2103" s="24"/>
      <c r="AT2103" s="24"/>
      <c r="AU2103" s="24"/>
      <c r="AV2103" s="24"/>
      <c r="AW2103" s="28">
        <v>118000</v>
      </c>
      <c r="AX2103" s="26">
        <v>228</v>
      </c>
      <c r="AY2103" s="28">
        <v>0</v>
      </c>
      <c r="AZ2103" s="28">
        <v>0</v>
      </c>
      <c r="BA2103" s="26">
        <v>0</v>
      </c>
      <c r="BB2103" s="26" t="s">
        <v>241</v>
      </c>
      <c r="BC2103" s="26" t="s">
        <v>11475</v>
      </c>
      <c r="BD2103" s="26" t="s">
        <v>378</v>
      </c>
      <c r="BE2103" s="26" t="s">
        <v>11517</v>
      </c>
      <c r="BF2103" s="26" t="s">
        <v>11518</v>
      </c>
      <c r="BG2103" s="26" t="s">
        <v>191</v>
      </c>
      <c r="BH2103" s="26" t="s">
        <v>11507</v>
      </c>
      <c r="BI2103" s="26" t="s">
        <v>191</v>
      </c>
      <c r="BJ2103" s="26" t="s">
        <v>11519</v>
      </c>
      <c r="BK2103" s="26" t="s">
        <v>191</v>
      </c>
      <c r="BL2103" s="24"/>
      <c r="BM2103" s="24"/>
      <c r="BN2103" s="24"/>
      <c r="BO2103" s="24"/>
      <c r="BP2103" s="24"/>
      <c r="BQ2103" s="24"/>
      <c r="BR2103" s="26">
        <v>2</v>
      </c>
      <c r="BS2103" s="26">
        <v>1</v>
      </c>
      <c r="BT2103" s="26">
        <v>1</v>
      </c>
      <c r="BU2103" s="26">
        <v>2</v>
      </c>
      <c r="BV2103" s="26">
        <v>2</v>
      </c>
      <c r="BW2103" s="26">
        <v>1</v>
      </c>
      <c r="BX2103" s="26">
        <v>3</v>
      </c>
      <c r="BY2103" s="26">
        <v>2</v>
      </c>
      <c r="BZ2103" s="24"/>
      <c r="CA2103" s="24"/>
      <c r="CB2103" s="24"/>
      <c r="CC2103" s="24"/>
      <c r="CD2103" s="24"/>
      <c r="CE2103" s="24"/>
      <c r="CF2103" s="24"/>
      <c r="CG2103" s="24"/>
      <c r="CH2103" s="24"/>
      <c r="CI2103" s="24"/>
      <c r="CJ2103" s="24"/>
      <c r="CK2103" s="24"/>
      <c r="CL2103" s="24"/>
      <c r="CM2103" s="24"/>
      <c r="CN2103" s="24"/>
      <c r="CO2103" s="24"/>
      <c r="CP2103" s="24"/>
      <c r="CQ2103" s="24"/>
      <c r="CR2103" s="24"/>
      <c r="CS2103" s="24"/>
      <c r="CT2103" s="24"/>
      <c r="CU2103" s="24"/>
      <c r="CV2103" s="24"/>
      <c r="CW2103" s="24"/>
      <c r="CX2103" s="24"/>
      <c r="CY2103" s="24"/>
      <c r="CZ2103" s="24"/>
      <c r="DA2103" s="24"/>
      <c r="DB2103" s="24"/>
      <c r="DC2103" s="24"/>
      <c r="DD2103" s="24"/>
      <c r="DE2103" s="24"/>
      <c r="DF2103" s="26" t="s">
        <v>139</v>
      </c>
      <c r="DG2103" s="26" t="s">
        <v>120</v>
      </c>
      <c r="DH2103" s="26" t="s">
        <v>139</v>
      </c>
      <c r="DI2103" s="26" t="s">
        <v>139</v>
      </c>
      <c r="DJ2103" s="26" t="s">
        <v>139</v>
      </c>
      <c r="DK2103" s="26" t="s">
        <v>139</v>
      </c>
      <c r="DL2103" s="26" t="s">
        <v>139</v>
      </c>
      <c r="DM2103" s="26" t="s">
        <v>139</v>
      </c>
      <c r="DN2103" s="26" t="s">
        <v>139</v>
      </c>
      <c r="DO2103" s="26" t="s">
        <v>139</v>
      </c>
    </row>
    <row r="2104" spans="1:119" ht="20.100000000000001" customHeight="1" x14ac:dyDescent="0.25">
      <c r="A2104" s="29" t="str">
        <f t="shared" si="448"/>
        <v/>
      </c>
      <c r="B2104" s="29" t="str">
        <f t="shared" si="449"/>
        <v>Pax Christi Ayiti</v>
      </c>
      <c r="C2104" s="29">
        <f t="shared" si="450"/>
        <v>0</v>
      </c>
      <c r="D2104" s="30" t="str">
        <f t="shared" si="451"/>
        <v>Americas</v>
      </c>
      <c r="E2104" s="30" t="str">
        <f t="shared" si="452"/>
        <v>Port-au-Prince, Haiti</v>
      </c>
      <c r="F2104" s="31">
        <f t="shared" si="453"/>
        <v>0</v>
      </c>
      <c r="G2104" s="31">
        <f t="shared" si="454"/>
        <v>0</v>
      </c>
      <c r="H2104" s="31">
        <f t="shared" si="455"/>
        <v>0</v>
      </c>
      <c r="I2104" s="31">
        <f t="shared" si="456"/>
        <v>0</v>
      </c>
      <c r="J2104" s="31">
        <f t="shared" si="457"/>
        <v>0</v>
      </c>
      <c r="K2104" s="31">
        <f t="shared" si="458"/>
        <v>0</v>
      </c>
      <c r="L2104" s="31">
        <f t="shared" si="459"/>
        <v>0</v>
      </c>
      <c r="M2104" s="31">
        <f t="shared" si="460"/>
        <v>0</v>
      </c>
      <c r="N2104" s="31">
        <f t="shared" si="461"/>
        <v>0</v>
      </c>
      <c r="O2104" s="26" t="s">
        <v>11512</v>
      </c>
      <c r="P2104" s="26" t="s">
        <v>108</v>
      </c>
      <c r="Q2104" s="27">
        <v>41151</v>
      </c>
      <c r="R2104" s="24"/>
      <c r="S2104" s="24"/>
      <c r="T2104" s="26" t="s">
        <v>207</v>
      </c>
      <c r="U2104" s="24"/>
      <c r="V2104" s="26" t="s">
        <v>15731</v>
      </c>
      <c r="W2104" s="26" t="s">
        <v>1065</v>
      </c>
      <c r="X2104" s="26" t="s">
        <v>1066</v>
      </c>
      <c r="Y2104" s="26" t="s">
        <v>11474</v>
      </c>
      <c r="Z2104" s="24"/>
      <c r="AA2104" s="26" t="s">
        <v>11474</v>
      </c>
      <c r="AB2104" s="26" t="s">
        <v>723</v>
      </c>
      <c r="AC2104" s="28">
        <v>1500</v>
      </c>
      <c r="AD2104" s="24"/>
      <c r="AE2104" s="24"/>
      <c r="AF2104" s="26" t="s">
        <v>139</v>
      </c>
      <c r="AG2104" s="26" t="s">
        <v>224</v>
      </c>
      <c r="AH2104" s="24"/>
      <c r="AI2104" s="28">
        <v>1500</v>
      </c>
      <c r="AJ2104" s="24"/>
      <c r="AK2104" s="24"/>
      <c r="AL2104" s="24"/>
      <c r="AM2104" s="24"/>
      <c r="AN2104" s="24"/>
      <c r="AO2104" s="24"/>
      <c r="AP2104" s="24"/>
      <c r="AQ2104" s="24"/>
      <c r="AR2104" s="24"/>
      <c r="AS2104" s="24"/>
      <c r="AT2104" s="24"/>
      <c r="AU2104" s="24"/>
      <c r="AV2104" s="24"/>
      <c r="AW2104" s="28">
        <v>0</v>
      </c>
      <c r="AX2104" s="26">
        <v>0</v>
      </c>
      <c r="AY2104" s="28">
        <v>0</v>
      </c>
      <c r="AZ2104" s="28">
        <v>0</v>
      </c>
      <c r="BA2104" s="26">
        <v>0</v>
      </c>
      <c r="BB2104" s="24"/>
      <c r="BC2104" s="26" t="s">
        <v>11475</v>
      </c>
      <c r="BD2104" s="24"/>
      <c r="BE2104" s="24"/>
      <c r="BF2104" s="24"/>
      <c r="BG2104" s="24"/>
      <c r="BH2104" s="24"/>
      <c r="BI2104" s="24"/>
      <c r="BJ2104" s="24"/>
      <c r="BK2104" s="24"/>
      <c r="BL2104" s="24"/>
      <c r="BM2104" s="24"/>
      <c r="BN2104" s="24"/>
      <c r="BO2104" s="24"/>
      <c r="BP2104" s="24"/>
      <c r="BQ2104" s="24"/>
      <c r="BR2104" s="26">
        <v>0</v>
      </c>
      <c r="BS2104" s="26">
        <v>0</v>
      </c>
      <c r="BT2104" s="26">
        <v>0</v>
      </c>
      <c r="BU2104" s="26">
        <v>0</v>
      </c>
      <c r="BV2104" s="26">
        <v>0</v>
      </c>
      <c r="BW2104" s="26">
        <v>0</v>
      </c>
      <c r="BX2104" s="26">
        <v>0</v>
      </c>
      <c r="BY2104" s="26">
        <v>0</v>
      </c>
      <c r="BZ2104" s="24"/>
      <c r="CA2104" s="24"/>
      <c r="CB2104" s="24"/>
      <c r="CC2104" s="24"/>
      <c r="CD2104" s="24"/>
      <c r="CE2104" s="24"/>
      <c r="CF2104" s="24"/>
      <c r="CG2104" s="24"/>
      <c r="CH2104" s="24"/>
      <c r="CI2104" s="24"/>
      <c r="CJ2104" s="24"/>
      <c r="CK2104" s="24"/>
      <c r="CL2104" s="24"/>
      <c r="CM2104" s="24"/>
      <c r="CN2104" s="24"/>
      <c r="CO2104" s="24"/>
      <c r="CP2104" s="24"/>
      <c r="CQ2104" s="24"/>
      <c r="CR2104" s="24"/>
      <c r="CS2104" s="24"/>
      <c r="CT2104" s="24"/>
      <c r="CU2104" s="24"/>
      <c r="CV2104" s="24"/>
      <c r="CW2104" s="24"/>
      <c r="CX2104" s="24"/>
      <c r="CY2104" s="24"/>
      <c r="CZ2104" s="24"/>
      <c r="DA2104" s="24"/>
      <c r="DB2104" s="24"/>
      <c r="DC2104" s="24"/>
      <c r="DD2104" s="24"/>
      <c r="DE2104" s="24"/>
      <c r="DF2104" s="26" t="s">
        <v>139</v>
      </c>
      <c r="DG2104" s="26" t="s">
        <v>139</v>
      </c>
      <c r="DH2104" s="26" t="s">
        <v>139</v>
      </c>
      <c r="DI2104" s="26" t="s">
        <v>139</v>
      </c>
      <c r="DJ2104" s="26" t="s">
        <v>139</v>
      </c>
      <c r="DK2104" s="26" t="s">
        <v>139</v>
      </c>
      <c r="DL2104" s="26" t="s">
        <v>139</v>
      </c>
      <c r="DM2104" s="26" t="s">
        <v>139</v>
      </c>
      <c r="DN2104" s="26" t="s">
        <v>139</v>
      </c>
      <c r="DO2104" s="26" t="s">
        <v>139</v>
      </c>
    </row>
    <row r="2105" spans="1:119" ht="20.100000000000001" customHeight="1" x14ac:dyDescent="0.25">
      <c r="A2105" s="29" t="str">
        <f t="shared" si="448"/>
        <v>Pax Christi Ayiti3</v>
      </c>
      <c r="B2105" s="29" t="str">
        <f t="shared" si="449"/>
        <v>Pax Christi Ayiti</v>
      </c>
      <c r="C2105" s="29">
        <f t="shared" si="450"/>
        <v>3</v>
      </c>
      <c r="D2105" s="30" t="str">
        <f t="shared" si="451"/>
        <v>Americas</v>
      </c>
      <c r="E2105" s="30" t="str">
        <f t="shared" si="452"/>
        <v>Port-au-Prince, Haiti</v>
      </c>
      <c r="F2105" s="31">
        <f t="shared" si="453"/>
        <v>0</v>
      </c>
      <c r="G2105" s="31">
        <f t="shared" si="454"/>
        <v>0</v>
      </c>
      <c r="H2105" s="31">
        <f t="shared" si="455"/>
        <v>0</v>
      </c>
      <c r="I2105" s="31">
        <f t="shared" si="456"/>
        <v>0</v>
      </c>
      <c r="J2105" s="31">
        <f t="shared" si="457"/>
        <v>0</v>
      </c>
      <c r="K2105" s="31">
        <f t="shared" si="458"/>
        <v>0</v>
      </c>
      <c r="L2105" s="31">
        <f t="shared" si="459"/>
        <v>0</v>
      </c>
      <c r="M2105" s="31">
        <f t="shared" si="460"/>
        <v>0</v>
      </c>
      <c r="N2105" s="31">
        <f t="shared" si="461"/>
        <v>0</v>
      </c>
      <c r="O2105" s="26" t="s">
        <v>16336</v>
      </c>
      <c r="P2105" s="26" t="s">
        <v>108</v>
      </c>
      <c r="Q2105" s="27">
        <v>41400</v>
      </c>
      <c r="R2105" s="24"/>
      <c r="S2105" s="24"/>
      <c r="T2105" s="26" t="s">
        <v>207</v>
      </c>
      <c r="U2105" s="24"/>
      <c r="V2105" s="26" t="s">
        <v>15731</v>
      </c>
      <c r="W2105" s="26" t="s">
        <v>1065</v>
      </c>
      <c r="X2105" s="26" t="s">
        <v>1066</v>
      </c>
      <c r="Y2105" s="26" t="s">
        <v>11474</v>
      </c>
      <c r="Z2105" s="24"/>
      <c r="AA2105" s="26" t="s">
        <v>11474</v>
      </c>
      <c r="AB2105" s="26" t="s">
        <v>15736</v>
      </c>
      <c r="AC2105" s="28">
        <v>1007</v>
      </c>
      <c r="AD2105" s="24"/>
      <c r="AE2105" s="24"/>
      <c r="AF2105" s="26" t="s">
        <v>139</v>
      </c>
      <c r="AG2105" s="26" t="s">
        <v>224</v>
      </c>
      <c r="AH2105" s="26" t="s">
        <v>121</v>
      </c>
      <c r="AI2105" s="28">
        <v>1007</v>
      </c>
      <c r="AJ2105" s="24"/>
      <c r="AK2105" s="24"/>
      <c r="AL2105" s="24"/>
      <c r="AM2105" s="24"/>
      <c r="AN2105" s="24"/>
      <c r="AO2105" s="24"/>
      <c r="AP2105" s="24"/>
      <c r="AQ2105" s="24"/>
      <c r="AR2105" s="24"/>
      <c r="AS2105" s="24"/>
      <c r="AT2105" s="24"/>
      <c r="AU2105" s="24"/>
      <c r="AV2105" s="24"/>
      <c r="AW2105" s="28">
        <v>0</v>
      </c>
      <c r="AX2105" s="26">
        <v>0</v>
      </c>
      <c r="AY2105" s="28">
        <v>0</v>
      </c>
      <c r="AZ2105" s="28">
        <v>0</v>
      </c>
      <c r="BA2105" s="26">
        <v>0</v>
      </c>
      <c r="BB2105" s="24"/>
      <c r="BC2105" s="26" t="s">
        <v>11475</v>
      </c>
      <c r="BD2105" s="24"/>
      <c r="BE2105" s="24"/>
      <c r="BF2105" s="24"/>
      <c r="BG2105" s="24"/>
      <c r="BH2105" s="24"/>
      <c r="BI2105" s="24"/>
      <c r="BJ2105" s="24"/>
      <c r="BK2105" s="24"/>
      <c r="BL2105" s="24"/>
      <c r="BM2105" s="24"/>
      <c r="BN2105" s="24"/>
      <c r="BO2105" s="24"/>
      <c r="BP2105" s="24"/>
      <c r="BQ2105" s="24"/>
      <c r="BR2105" s="26">
        <v>0</v>
      </c>
      <c r="BS2105" s="26">
        <v>0</v>
      </c>
      <c r="BT2105" s="26">
        <v>0</v>
      </c>
      <c r="BU2105" s="26">
        <v>0</v>
      </c>
      <c r="BV2105" s="26">
        <v>0</v>
      </c>
      <c r="BW2105" s="26">
        <v>0</v>
      </c>
      <c r="BX2105" s="26">
        <v>0</v>
      </c>
      <c r="BY2105" s="26">
        <v>0</v>
      </c>
      <c r="BZ2105" s="24"/>
      <c r="CA2105" s="24"/>
      <c r="CB2105" s="24"/>
      <c r="CC2105" s="24"/>
      <c r="CD2105" s="24"/>
      <c r="CE2105" s="24"/>
      <c r="CF2105" s="24"/>
      <c r="CG2105" s="24"/>
      <c r="CH2105" s="24"/>
      <c r="CI2105" s="24"/>
      <c r="CJ2105" s="24"/>
      <c r="CK2105" s="24"/>
      <c r="CL2105" s="24"/>
      <c r="CM2105" s="24"/>
      <c r="CN2105" s="24"/>
      <c r="CO2105" s="24"/>
      <c r="CP2105" s="24"/>
      <c r="CQ2105" s="24"/>
      <c r="CR2105" s="24"/>
      <c r="CS2105" s="24"/>
      <c r="CT2105" s="24"/>
      <c r="CU2105" s="24"/>
      <c r="CV2105" s="24"/>
      <c r="CW2105" s="24"/>
      <c r="CX2105" s="24"/>
      <c r="CY2105" s="24"/>
      <c r="CZ2105" s="24"/>
      <c r="DA2105" s="24"/>
      <c r="DB2105" s="24"/>
      <c r="DC2105" s="24"/>
      <c r="DD2105" s="24"/>
      <c r="DE2105" s="24"/>
      <c r="DF2105" s="26" t="s">
        <v>139</v>
      </c>
      <c r="DG2105" s="26" t="s">
        <v>139</v>
      </c>
      <c r="DH2105" s="26" t="s">
        <v>139</v>
      </c>
      <c r="DI2105" s="26" t="s">
        <v>139</v>
      </c>
      <c r="DJ2105" s="26" t="s">
        <v>139</v>
      </c>
      <c r="DK2105" s="26" t="s">
        <v>139</v>
      </c>
      <c r="DL2105" s="26" t="s">
        <v>139</v>
      </c>
      <c r="DM2105" s="26" t="s">
        <v>139</v>
      </c>
      <c r="DN2105" s="26" t="s">
        <v>139</v>
      </c>
      <c r="DO2105" s="26" t="s">
        <v>139</v>
      </c>
    </row>
    <row r="2106" spans="1:119" ht="20.100000000000001" customHeight="1" x14ac:dyDescent="0.25">
      <c r="A2106" s="29" t="str">
        <f t="shared" si="448"/>
        <v/>
      </c>
      <c r="B2106" s="29" t="str">
        <f t="shared" si="449"/>
        <v>Pax Christi Ayiti</v>
      </c>
      <c r="C2106" s="29">
        <f t="shared" si="450"/>
        <v>0</v>
      </c>
      <c r="D2106" s="30" t="str">
        <f t="shared" si="451"/>
        <v>Americas</v>
      </c>
      <c r="E2106" s="30" t="str">
        <f t="shared" si="452"/>
        <v>Port-au-Prince, Haiti</v>
      </c>
      <c r="F2106" s="31">
        <f t="shared" si="453"/>
        <v>0</v>
      </c>
      <c r="G2106" s="31">
        <f t="shared" si="454"/>
        <v>0</v>
      </c>
      <c r="H2106" s="31">
        <f t="shared" si="455"/>
        <v>0</v>
      </c>
      <c r="I2106" s="31">
        <f t="shared" si="456"/>
        <v>0</v>
      </c>
      <c r="J2106" s="31">
        <f t="shared" si="457"/>
        <v>0</v>
      </c>
      <c r="K2106" s="31">
        <f t="shared" si="458"/>
        <v>0</v>
      </c>
      <c r="L2106" s="31">
        <f t="shared" si="459"/>
        <v>0</v>
      </c>
      <c r="M2106" s="31">
        <f t="shared" si="460"/>
        <v>0</v>
      </c>
      <c r="N2106" s="31">
        <f t="shared" si="461"/>
        <v>0</v>
      </c>
      <c r="O2106" s="26" t="s">
        <v>16337</v>
      </c>
      <c r="P2106" s="26" t="s">
        <v>108</v>
      </c>
      <c r="Q2106" s="27">
        <v>40877</v>
      </c>
      <c r="R2106" s="24"/>
      <c r="S2106" s="24"/>
      <c r="T2106" s="26" t="s">
        <v>175</v>
      </c>
      <c r="U2106" s="24"/>
      <c r="V2106" s="26" t="s">
        <v>15731</v>
      </c>
      <c r="W2106" s="26" t="s">
        <v>1065</v>
      </c>
      <c r="X2106" s="26" t="s">
        <v>1066</v>
      </c>
      <c r="Y2106" s="26" t="s">
        <v>11474</v>
      </c>
      <c r="Z2106" s="24"/>
      <c r="AA2106" s="26" t="s">
        <v>11474</v>
      </c>
      <c r="AB2106" s="26" t="s">
        <v>15733</v>
      </c>
      <c r="AC2106" s="28">
        <v>4000</v>
      </c>
      <c r="AD2106" s="24"/>
      <c r="AE2106" s="24"/>
      <c r="AF2106" s="26" t="s">
        <v>139</v>
      </c>
      <c r="AG2106" s="26" t="s">
        <v>224</v>
      </c>
      <c r="AH2106" s="24"/>
      <c r="AI2106" s="28">
        <v>4000</v>
      </c>
      <c r="AJ2106" s="24"/>
      <c r="AK2106" s="24"/>
      <c r="AL2106" s="24"/>
      <c r="AM2106" s="24"/>
      <c r="AN2106" s="24"/>
      <c r="AO2106" s="24"/>
      <c r="AP2106" s="24"/>
      <c r="AQ2106" s="24"/>
      <c r="AR2106" s="24"/>
      <c r="AS2106" s="24"/>
      <c r="AT2106" s="24"/>
      <c r="AU2106" s="24"/>
      <c r="AV2106" s="24"/>
      <c r="AW2106" s="24"/>
      <c r="AX2106" s="24"/>
      <c r="AY2106" s="24"/>
      <c r="AZ2106" s="24"/>
      <c r="BA2106" s="24"/>
      <c r="BB2106" s="24"/>
      <c r="BC2106" s="26" t="s">
        <v>11475</v>
      </c>
      <c r="BD2106" s="24"/>
      <c r="BE2106" s="24"/>
      <c r="BF2106" s="24"/>
      <c r="BG2106" s="24"/>
      <c r="BH2106" s="24"/>
      <c r="BI2106" s="24"/>
      <c r="BJ2106" s="24"/>
      <c r="BK2106" s="24"/>
      <c r="BL2106" s="24"/>
      <c r="BM2106" s="24"/>
      <c r="BN2106" s="24"/>
      <c r="BO2106" s="24"/>
      <c r="BP2106" s="24"/>
      <c r="BQ2106" s="24"/>
      <c r="BR2106" s="24"/>
      <c r="BS2106" s="24"/>
      <c r="BT2106" s="24"/>
      <c r="BU2106" s="24"/>
      <c r="BV2106" s="24"/>
      <c r="BW2106" s="24"/>
      <c r="BX2106" s="24"/>
      <c r="BY2106" s="24"/>
      <c r="BZ2106" s="24"/>
      <c r="CA2106" s="24"/>
      <c r="CB2106" s="24"/>
      <c r="CC2106" s="24"/>
      <c r="CD2106" s="24"/>
      <c r="CE2106" s="24"/>
      <c r="CF2106" s="24"/>
      <c r="CG2106" s="24"/>
      <c r="CH2106" s="24"/>
      <c r="CI2106" s="24"/>
      <c r="CJ2106" s="24"/>
      <c r="CK2106" s="24"/>
      <c r="CL2106" s="24"/>
      <c r="CM2106" s="24"/>
      <c r="CN2106" s="24"/>
      <c r="CO2106" s="24"/>
      <c r="CP2106" s="24"/>
      <c r="CQ2106" s="24"/>
      <c r="CR2106" s="24"/>
      <c r="CS2106" s="24"/>
      <c r="CT2106" s="24"/>
      <c r="CU2106" s="24"/>
      <c r="CV2106" s="24"/>
      <c r="CW2106" s="24"/>
      <c r="CX2106" s="24"/>
      <c r="CY2106" s="24"/>
      <c r="CZ2106" s="24"/>
      <c r="DA2106" s="24"/>
      <c r="DB2106" s="24"/>
      <c r="DC2106" s="24"/>
      <c r="DD2106" s="24"/>
      <c r="DE2106" s="24"/>
      <c r="DF2106" s="26" t="s">
        <v>139</v>
      </c>
      <c r="DG2106" s="26" t="s">
        <v>139</v>
      </c>
      <c r="DH2106" s="26" t="s">
        <v>139</v>
      </c>
      <c r="DI2106" s="26" t="s">
        <v>139</v>
      </c>
      <c r="DJ2106" s="26" t="s">
        <v>139</v>
      </c>
      <c r="DK2106" s="26" t="s">
        <v>139</v>
      </c>
      <c r="DL2106" s="26" t="s">
        <v>139</v>
      </c>
      <c r="DM2106" s="26" t="s">
        <v>139</v>
      </c>
      <c r="DN2106" s="26" t="s">
        <v>139</v>
      </c>
      <c r="DO2106" s="26" t="s">
        <v>139</v>
      </c>
    </row>
    <row r="2107" spans="1:119" ht="20.100000000000001" customHeight="1" x14ac:dyDescent="0.25">
      <c r="A2107" s="29" t="str">
        <f t="shared" si="448"/>
        <v/>
      </c>
      <c r="B2107" s="29" t="str">
        <f t="shared" si="449"/>
        <v>Pax Christi Ayiti</v>
      </c>
      <c r="C2107" s="29">
        <f t="shared" si="450"/>
        <v>0</v>
      </c>
      <c r="D2107" s="30" t="str">
        <f t="shared" si="451"/>
        <v>Americas</v>
      </c>
      <c r="E2107" s="30" t="str">
        <f t="shared" si="452"/>
        <v>Port-au-Prince, Haiti</v>
      </c>
      <c r="F2107" s="31">
        <f t="shared" si="453"/>
        <v>0</v>
      </c>
      <c r="G2107" s="31">
        <f t="shared" si="454"/>
        <v>0</v>
      </c>
      <c r="H2107" s="31">
        <f t="shared" si="455"/>
        <v>0</v>
      </c>
      <c r="I2107" s="31">
        <f t="shared" si="456"/>
        <v>0</v>
      </c>
      <c r="J2107" s="31">
        <f t="shared" si="457"/>
        <v>0</v>
      </c>
      <c r="K2107" s="31">
        <f t="shared" si="458"/>
        <v>0</v>
      </c>
      <c r="L2107" s="31">
        <f t="shared" si="459"/>
        <v>0</v>
      </c>
      <c r="M2107" s="31">
        <f t="shared" si="460"/>
        <v>0</v>
      </c>
      <c r="N2107" s="31">
        <f t="shared" si="461"/>
        <v>0</v>
      </c>
      <c r="O2107" s="26" t="s">
        <v>16338</v>
      </c>
      <c r="P2107" s="26" t="s">
        <v>108</v>
      </c>
      <c r="Q2107" s="27">
        <v>40972</v>
      </c>
      <c r="R2107" s="24"/>
      <c r="S2107" s="24"/>
      <c r="T2107" s="26" t="s">
        <v>175</v>
      </c>
      <c r="U2107" s="24"/>
      <c r="V2107" s="26" t="s">
        <v>15731</v>
      </c>
      <c r="W2107" s="26" t="s">
        <v>1065</v>
      </c>
      <c r="X2107" s="26" t="s">
        <v>1066</v>
      </c>
      <c r="Y2107" s="26" t="s">
        <v>11474</v>
      </c>
      <c r="Z2107" s="24"/>
      <c r="AA2107" s="26" t="s">
        <v>11474</v>
      </c>
      <c r="AB2107" s="26" t="s">
        <v>15736</v>
      </c>
      <c r="AC2107" s="28">
        <v>1048</v>
      </c>
      <c r="AD2107" s="24"/>
      <c r="AE2107" s="24"/>
      <c r="AF2107" s="26" t="s">
        <v>139</v>
      </c>
      <c r="AG2107" s="26" t="s">
        <v>224</v>
      </c>
      <c r="AH2107" s="24"/>
      <c r="AI2107" s="28">
        <v>1048</v>
      </c>
      <c r="AJ2107" s="24"/>
      <c r="AK2107" s="24"/>
      <c r="AL2107" s="24"/>
      <c r="AM2107" s="24"/>
      <c r="AN2107" s="24"/>
      <c r="AO2107" s="24"/>
      <c r="AP2107" s="24"/>
      <c r="AQ2107" s="24"/>
      <c r="AR2107" s="24"/>
      <c r="AS2107" s="24"/>
      <c r="AT2107" s="24"/>
      <c r="AU2107" s="24"/>
      <c r="AV2107" s="24"/>
      <c r="AW2107" s="28">
        <v>0</v>
      </c>
      <c r="AX2107" s="26">
        <v>0</v>
      </c>
      <c r="AY2107" s="28">
        <v>0</v>
      </c>
      <c r="AZ2107" s="28">
        <v>0</v>
      </c>
      <c r="BA2107" s="26">
        <v>0</v>
      </c>
      <c r="BB2107" s="24"/>
      <c r="BC2107" s="26" t="s">
        <v>11475</v>
      </c>
      <c r="BD2107" s="24"/>
      <c r="BE2107" s="24"/>
      <c r="BF2107" s="24"/>
      <c r="BG2107" s="24"/>
      <c r="BH2107" s="24"/>
      <c r="BI2107" s="24"/>
      <c r="BJ2107" s="24"/>
      <c r="BK2107" s="24"/>
      <c r="BL2107" s="24"/>
      <c r="BM2107" s="24"/>
      <c r="BN2107" s="24"/>
      <c r="BO2107" s="24"/>
      <c r="BP2107" s="24"/>
      <c r="BQ2107" s="24"/>
      <c r="BR2107" s="26">
        <v>0</v>
      </c>
      <c r="BS2107" s="26">
        <v>0</v>
      </c>
      <c r="BT2107" s="26">
        <v>0</v>
      </c>
      <c r="BU2107" s="26">
        <v>0</v>
      </c>
      <c r="BV2107" s="26">
        <v>0</v>
      </c>
      <c r="BW2107" s="26">
        <v>0</v>
      </c>
      <c r="BX2107" s="26">
        <v>0</v>
      </c>
      <c r="BY2107" s="26">
        <v>0</v>
      </c>
      <c r="BZ2107" s="24"/>
      <c r="CA2107" s="24"/>
      <c r="CB2107" s="24"/>
      <c r="CC2107" s="24"/>
      <c r="CD2107" s="24"/>
      <c r="CE2107" s="24"/>
      <c r="CF2107" s="24"/>
      <c r="CG2107" s="24"/>
      <c r="CH2107" s="24"/>
      <c r="CI2107" s="24"/>
      <c r="CJ2107" s="24"/>
      <c r="CK2107" s="24"/>
      <c r="CL2107" s="24"/>
      <c r="CM2107" s="24"/>
      <c r="CN2107" s="24"/>
      <c r="CO2107" s="24"/>
      <c r="CP2107" s="24"/>
      <c r="CQ2107" s="24"/>
      <c r="CR2107" s="24"/>
      <c r="CS2107" s="24"/>
      <c r="CT2107" s="24"/>
      <c r="CU2107" s="24"/>
      <c r="CV2107" s="24"/>
      <c r="CW2107" s="24"/>
      <c r="CX2107" s="24"/>
      <c r="CY2107" s="24"/>
      <c r="CZ2107" s="24"/>
      <c r="DA2107" s="24"/>
      <c r="DB2107" s="24"/>
      <c r="DC2107" s="24"/>
      <c r="DD2107" s="24"/>
      <c r="DE2107" s="24"/>
      <c r="DF2107" s="26" t="s">
        <v>139</v>
      </c>
      <c r="DG2107" s="26" t="s">
        <v>139</v>
      </c>
      <c r="DH2107" s="26" t="s">
        <v>139</v>
      </c>
      <c r="DI2107" s="26" t="s">
        <v>139</v>
      </c>
      <c r="DJ2107" s="26" t="s">
        <v>139</v>
      </c>
      <c r="DK2107" s="26" t="s">
        <v>139</v>
      </c>
      <c r="DL2107" s="26" t="s">
        <v>139</v>
      </c>
      <c r="DM2107" s="26" t="s">
        <v>139</v>
      </c>
      <c r="DN2107" s="26" t="s">
        <v>139</v>
      </c>
      <c r="DO2107" s="26" t="s">
        <v>139</v>
      </c>
    </row>
    <row r="2108" spans="1:119" ht="20.100000000000001" customHeight="1" x14ac:dyDescent="0.25">
      <c r="A2108" s="29" t="str">
        <f t="shared" si="448"/>
        <v>Pax Christi Ayiti2</v>
      </c>
      <c r="B2108" s="29" t="str">
        <f t="shared" si="449"/>
        <v>Pax Christi Ayiti</v>
      </c>
      <c r="C2108" s="29">
        <f t="shared" si="450"/>
        <v>2</v>
      </c>
      <c r="D2108" s="30" t="str">
        <f t="shared" si="451"/>
        <v>Americas</v>
      </c>
      <c r="E2108" s="30" t="str">
        <f t="shared" si="452"/>
        <v>Port-au-Prince, Haiti</v>
      </c>
      <c r="F2108" s="31">
        <f t="shared" si="453"/>
        <v>1</v>
      </c>
      <c r="G2108" s="31">
        <f t="shared" si="454"/>
        <v>2</v>
      </c>
      <c r="H2108" s="31">
        <f t="shared" si="455"/>
        <v>1</v>
      </c>
      <c r="I2108" s="31">
        <f t="shared" si="456"/>
        <v>2</v>
      </c>
      <c r="J2108" s="31">
        <f t="shared" si="457"/>
        <v>3</v>
      </c>
      <c r="K2108" s="31">
        <f t="shared" si="458"/>
        <v>3</v>
      </c>
      <c r="L2108" s="31">
        <f t="shared" si="459"/>
        <v>4</v>
      </c>
      <c r="M2108" s="31">
        <f t="shared" si="460"/>
        <v>1</v>
      </c>
      <c r="N2108" s="31">
        <f t="shared" si="461"/>
        <v>2.1</v>
      </c>
      <c r="O2108" s="26" t="s">
        <v>11520</v>
      </c>
      <c r="P2108" s="26" t="s">
        <v>108</v>
      </c>
      <c r="Q2108" s="27">
        <v>40833</v>
      </c>
      <c r="R2108" s="26" t="s">
        <v>109</v>
      </c>
      <c r="S2108" s="26" t="s">
        <v>321</v>
      </c>
      <c r="T2108" s="26" t="s">
        <v>175</v>
      </c>
      <c r="U2108" s="26" t="s">
        <v>112</v>
      </c>
      <c r="V2108" s="26" t="s">
        <v>15731</v>
      </c>
      <c r="W2108" s="26" t="s">
        <v>1065</v>
      </c>
      <c r="X2108" s="26" t="s">
        <v>1066</v>
      </c>
      <c r="Y2108" s="26" t="s">
        <v>11474</v>
      </c>
      <c r="Z2108" s="24"/>
      <c r="AA2108" s="26" t="s">
        <v>11474</v>
      </c>
      <c r="AB2108" s="26" t="s">
        <v>117</v>
      </c>
      <c r="AC2108" s="28">
        <v>9000</v>
      </c>
      <c r="AD2108" s="24"/>
      <c r="AE2108" s="24"/>
      <c r="AF2108" s="26" t="s">
        <v>139</v>
      </c>
      <c r="AG2108" s="26" t="s">
        <v>224</v>
      </c>
      <c r="AH2108" s="26" t="s">
        <v>143</v>
      </c>
      <c r="AI2108" s="28">
        <v>9000</v>
      </c>
      <c r="AJ2108" s="24"/>
      <c r="AK2108" s="26" t="s">
        <v>11521</v>
      </c>
      <c r="AL2108" s="26" t="s">
        <v>11522</v>
      </c>
      <c r="AM2108" s="26" t="s">
        <v>11523</v>
      </c>
      <c r="AN2108" s="26" t="s">
        <v>11524</v>
      </c>
      <c r="AO2108" s="26" t="s">
        <v>11525</v>
      </c>
      <c r="AP2108" s="24"/>
      <c r="AQ2108" s="24"/>
      <c r="AR2108" s="24"/>
      <c r="AS2108" s="26" t="s">
        <v>11526</v>
      </c>
      <c r="AT2108" s="26" t="s">
        <v>11527</v>
      </c>
      <c r="AU2108" s="26" t="s">
        <v>11528</v>
      </c>
      <c r="AV2108" s="24"/>
      <c r="AW2108" s="28">
        <v>225500</v>
      </c>
      <c r="AX2108" s="26">
        <v>150</v>
      </c>
      <c r="AY2108" s="28">
        <v>0</v>
      </c>
      <c r="AZ2108" s="28">
        <v>1</v>
      </c>
      <c r="BA2108" s="26">
        <v>0</v>
      </c>
      <c r="BB2108" s="26" t="s">
        <v>241</v>
      </c>
      <c r="BC2108" s="26" t="s">
        <v>11475</v>
      </c>
      <c r="BD2108" s="26" t="s">
        <v>378</v>
      </c>
      <c r="BE2108" s="24"/>
      <c r="BF2108" s="26" t="s">
        <v>1773</v>
      </c>
      <c r="BG2108" s="26" t="s">
        <v>191</v>
      </c>
      <c r="BH2108" s="26" t="s">
        <v>11529</v>
      </c>
      <c r="BI2108" s="26" t="s">
        <v>191</v>
      </c>
      <c r="BJ2108" s="26" t="s">
        <v>1103</v>
      </c>
      <c r="BK2108" s="26" t="s">
        <v>191</v>
      </c>
      <c r="BL2108" s="24"/>
      <c r="BM2108" s="24"/>
      <c r="BN2108" s="24"/>
      <c r="BO2108" s="24"/>
      <c r="BP2108" s="24"/>
      <c r="BQ2108" s="24"/>
      <c r="BR2108" s="26">
        <v>1</v>
      </c>
      <c r="BS2108" s="26">
        <v>2</v>
      </c>
      <c r="BT2108" s="26">
        <v>1</v>
      </c>
      <c r="BU2108" s="26">
        <v>2</v>
      </c>
      <c r="BV2108" s="26">
        <v>3</v>
      </c>
      <c r="BW2108" s="26">
        <v>3</v>
      </c>
      <c r="BX2108" s="26">
        <v>4</v>
      </c>
      <c r="BY2108" s="26">
        <v>1</v>
      </c>
      <c r="BZ2108" s="24"/>
      <c r="CA2108" s="24"/>
      <c r="CB2108" s="24"/>
      <c r="CC2108" s="24"/>
      <c r="CD2108" s="24"/>
      <c r="CE2108" s="24"/>
      <c r="CF2108" s="24"/>
      <c r="CG2108" s="24"/>
      <c r="CH2108" s="24"/>
      <c r="CI2108" s="24"/>
      <c r="CJ2108" s="24"/>
      <c r="CK2108" s="24"/>
      <c r="CL2108" s="24"/>
      <c r="CM2108" s="24"/>
      <c r="CN2108" s="24"/>
      <c r="CO2108" s="24"/>
      <c r="CP2108" s="24"/>
      <c r="CQ2108" s="24"/>
      <c r="CR2108" s="24"/>
      <c r="CS2108" s="24"/>
      <c r="CT2108" s="24"/>
      <c r="CU2108" s="24"/>
      <c r="CV2108" s="24"/>
      <c r="CW2108" s="24"/>
      <c r="CX2108" s="24"/>
      <c r="CY2108" s="24"/>
      <c r="CZ2108" s="24"/>
      <c r="DA2108" s="24"/>
      <c r="DB2108" s="24"/>
      <c r="DC2108" s="24"/>
      <c r="DD2108" s="24"/>
      <c r="DE2108" s="24"/>
      <c r="DF2108" s="26" t="s">
        <v>139</v>
      </c>
      <c r="DG2108" s="26" t="s">
        <v>139</v>
      </c>
      <c r="DH2108" s="26" t="s">
        <v>139</v>
      </c>
      <c r="DI2108" s="26" t="s">
        <v>139</v>
      </c>
      <c r="DJ2108" s="26" t="s">
        <v>120</v>
      </c>
      <c r="DK2108" s="26" t="s">
        <v>139</v>
      </c>
      <c r="DL2108" s="26" t="s">
        <v>139</v>
      </c>
      <c r="DM2108" s="26" t="s">
        <v>139</v>
      </c>
      <c r="DN2108" s="26" t="s">
        <v>139</v>
      </c>
      <c r="DO2108" s="26" t="s">
        <v>139</v>
      </c>
    </row>
    <row r="2109" spans="1:119" ht="20.100000000000001" customHeight="1" x14ac:dyDescent="0.25">
      <c r="A2109" s="29" t="str">
        <f t="shared" si="448"/>
        <v>Pax Christi Ayiti1</v>
      </c>
      <c r="B2109" s="29" t="str">
        <f t="shared" si="449"/>
        <v>Pax Christi Ayiti</v>
      </c>
      <c r="C2109" s="29">
        <f t="shared" si="450"/>
        <v>1</v>
      </c>
      <c r="D2109" s="30" t="str">
        <f t="shared" si="451"/>
        <v>Americas</v>
      </c>
      <c r="E2109" s="30" t="str">
        <f t="shared" si="452"/>
        <v>Port-au-Prince, Haiti</v>
      </c>
      <c r="F2109" s="31">
        <f t="shared" si="453"/>
        <v>0</v>
      </c>
      <c r="G2109" s="31">
        <f t="shared" si="454"/>
        <v>0</v>
      </c>
      <c r="H2109" s="31">
        <f t="shared" si="455"/>
        <v>0</v>
      </c>
      <c r="I2109" s="31">
        <f t="shared" si="456"/>
        <v>0</v>
      </c>
      <c r="J2109" s="31">
        <f t="shared" si="457"/>
        <v>0</v>
      </c>
      <c r="K2109" s="31">
        <f t="shared" si="458"/>
        <v>0</v>
      </c>
      <c r="L2109" s="31">
        <f t="shared" si="459"/>
        <v>0</v>
      </c>
      <c r="M2109" s="31">
        <f t="shared" si="460"/>
        <v>0</v>
      </c>
      <c r="N2109" s="31">
        <f t="shared" si="461"/>
        <v>0</v>
      </c>
      <c r="O2109" s="26" t="s">
        <v>11530</v>
      </c>
      <c r="P2109" s="26" t="s">
        <v>108</v>
      </c>
      <c r="Q2109" s="27">
        <v>40469</v>
      </c>
      <c r="R2109" s="26" t="s">
        <v>155</v>
      </c>
      <c r="S2109" s="26" t="s">
        <v>332</v>
      </c>
      <c r="T2109" s="26" t="s">
        <v>333</v>
      </c>
      <c r="U2109" s="26" t="s">
        <v>112</v>
      </c>
      <c r="V2109" s="26" t="s">
        <v>15731</v>
      </c>
      <c r="W2109" s="26" t="s">
        <v>1065</v>
      </c>
      <c r="X2109" s="26" t="s">
        <v>1066</v>
      </c>
      <c r="Y2109" s="26" t="s">
        <v>11474</v>
      </c>
      <c r="Z2109" s="24"/>
      <c r="AA2109" s="26" t="s">
        <v>11474</v>
      </c>
      <c r="AB2109" s="26" t="s">
        <v>117</v>
      </c>
      <c r="AC2109" s="28">
        <v>5000</v>
      </c>
      <c r="AD2109" s="24"/>
      <c r="AE2109" s="24"/>
      <c r="AF2109" s="26" t="s">
        <v>139</v>
      </c>
      <c r="AG2109" s="26" t="s">
        <v>224</v>
      </c>
      <c r="AH2109" s="26" t="s">
        <v>158</v>
      </c>
      <c r="AI2109" s="28">
        <v>5000</v>
      </c>
      <c r="AJ2109" s="24"/>
      <c r="AK2109" s="26" t="s">
        <v>11531</v>
      </c>
      <c r="AL2109" s="26" t="s">
        <v>11522</v>
      </c>
      <c r="AM2109" s="26" t="s">
        <v>11532</v>
      </c>
      <c r="AN2109" s="26" t="s">
        <v>11533</v>
      </c>
      <c r="AO2109" s="26" t="s">
        <v>11534</v>
      </c>
      <c r="AP2109" s="24"/>
      <c r="AQ2109" s="24"/>
      <c r="AR2109" s="24"/>
      <c r="AS2109" s="24"/>
      <c r="AT2109" s="24"/>
      <c r="AU2109" s="24"/>
      <c r="AV2109" s="24"/>
      <c r="AW2109" s="28">
        <v>27000</v>
      </c>
      <c r="AX2109" s="26">
        <v>2000</v>
      </c>
      <c r="AY2109" s="28">
        <v>0</v>
      </c>
      <c r="AZ2109" s="28">
        <v>0</v>
      </c>
      <c r="BA2109" s="26">
        <v>0</v>
      </c>
      <c r="BB2109" s="24"/>
      <c r="BC2109" s="26" t="s">
        <v>11475</v>
      </c>
      <c r="BD2109" s="24"/>
      <c r="BE2109" s="24"/>
      <c r="BF2109" s="26" t="s">
        <v>11535</v>
      </c>
      <c r="BG2109" s="26" t="s">
        <v>191</v>
      </c>
      <c r="BH2109" s="26" t="s">
        <v>11536</v>
      </c>
      <c r="BI2109" s="26" t="s">
        <v>191</v>
      </c>
      <c r="BJ2109" s="26" t="s">
        <v>11537</v>
      </c>
      <c r="BK2109" s="26" t="s">
        <v>191</v>
      </c>
      <c r="BL2109" s="24"/>
      <c r="BM2109" s="24"/>
      <c r="BN2109" s="24"/>
      <c r="BO2109" s="24"/>
      <c r="BP2109" s="24"/>
      <c r="BQ2109" s="24"/>
      <c r="BR2109" s="26">
        <v>0</v>
      </c>
      <c r="BS2109" s="26">
        <v>0</v>
      </c>
      <c r="BT2109" s="26">
        <v>0</v>
      </c>
      <c r="BU2109" s="26">
        <v>0</v>
      </c>
      <c r="BV2109" s="26">
        <v>0</v>
      </c>
      <c r="BW2109" s="26">
        <v>0</v>
      </c>
      <c r="BX2109" s="26">
        <v>0</v>
      </c>
      <c r="BY2109" s="26">
        <v>0</v>
      </c>
      <c r="BZ2109" s="24"/>
      <c r="CA2109" s="24"/>
      <c r="CB2109" s="24"/>
      <c r="CC2109" s="24"/>
      <c r="CD2109" s="24"/>
      <c r="CE2109" s="24"/>
      <c r="CF2109" s="24"/>
      <c r="CG2109" s="24"/>
      <c r="CH2109" s="24"/>
      <c r="CI2109" s="24"/>
      <c r="CJ2109" s="24"/>
      <c r="CK2109" s="24"/>
      <c r="CL2109" s="24"/>
      <c r="CM2109" s="24"/>
      <c r="CN2109" s="24"/>
      <c r="CO2109" s="24"/>
      <c r="CP2109" s="24"/>
      <c r="CQ2109" s="24"/>
      <c r="CR2109" s="24"/>
      <c r="CS2109" s="24"/>
      <c r="CT2109" s="24"/>
      <c r="CU2109" s="24"/>
      <c r="CV2109" s="24"/>
      <c r="CW2109" s="24"/>
      <c r="CX2109" s="24"/>
      <c r="CY2109" s="24"/>
      <c r="CZ2109" s="24"/>
      <c r="DA2109" s="24"/>
      <c r="DB2109" s="24"/>
      <c r="DC2109" s="24"/>
      <c r="DD2109" s="24"/>
      <c r="DE2109" s="24"/>
      <c r="DF2109" s="26" t="s">
        <v>139</v>
      </c>
      <c r="DG2109" s="26" t="s">
        <v>139</v>
      </c>
      <c r="DH2109" s="26" t="s">
        <v>139</v>
      </c>
      <c r="DI2109" s="26" t="s">
        <v>139</v>
      </c>
      <c r="DJ2109" s="26" t="s">
        <v>139</v>
      </c>
      <c r="DK2109" s="26" t="s">
        <v>139</v>
      </c>
      <c r="DL2109" s="26" t="s">
        <v>139</v>
      </c>
      <c r="DM2109" s="26" t="s">
        <v>139</v>
      </c>
      <c r="DN2109" s="26" t="s">
        <v>139</v>
      </c>
      <c r="DO2109" s="26" t="s">
        <v>139</v>
      </c>
    </row>
    <row r="2110" spans="1:119" ht="20.100000000000001" customHeight="1" x14ac:dyDescent="0.25">
      <c r="A2110" s="29" t="str">
        <f t="shared" si="448"/>
        <v/>
      </c>
      <c r="B2110" s="29" t="str">
        <f t="shared" si="449"/>
        <v>Pax Christi Ayiti</v>
      </c>
      <c r="C2110" s="29">
        <f t="shared" si="450"/>
        <v>0</v>
      </c>
      <c r="D2110" s="30" t="str">
        <f t="shared" si="451"/>
        <v>Americas</v>
      </c>
      <c r="E2110" s="30" t="str">
        <f t="shared" si="452"/>
        <v>Port-au-Prince, Haiti</v>
      </c>
      <c r="F2110" s="31">
        <f t="shared" si="453"/>
        <v>0</v>
      </c>
      <c r="G2110" s="31">
        <f t="shared" si="454"/>
        <v>0</v>
      </c>
      <c r="H2110" s="31">
        <f t="shared" si="455"/>
        <v>0</v>
      </c>
      <c r="I2110" s="31">
        <f t="shared" si="456"/>
        <v>0</v>
      </c>
      <c r="J2110" s="31">
        <f t="shared" si="457"/>
        <v>0</v>
      </c>
      <c r="K2110" s="31">
        <f t="shared" si="458"/>
        <v>0</v>
      </c>
      <c r="L2110" s="31">
        <f t="shared" si="459"/>
        <v>0</v>
      </c>
      <c r="M2110" s="31">
        <f t="shared" si="460"/>
        <v>0</v>
      </c>
      <c r="N2110" s="31">
        <f t="shared" si="461"/>
        <v>0</v>
      </c>
      <c r="O2110" s="26" t="s">
        <v>11538</v>
      </c>
      <c r="P2110" s="26" t="s">
        <v>108</v>
      </c>
      <c r="Q2110" s="27">
        <v>40520</v>
      </c>
      <c r="R2110" s="24"/>
      <c r="S2110" s="24"/>
      <c r="T2110" s="26" t="s">
        <v>333</v>
      </c>
      <c r="U2110" s="24"/>
      <c r="V2110" s="26" t="s">
        <v>15731</v>
      </c>
      <c r="W2110" s="26" t="s">
        <v>1065</v>
      </c>
      <c r="X2110" s="26" t="s">
        <v>1066</v>
      </c>
      <c r="Y2110" s="26" t="s">
        <v>11474</v>
      </c>
      <c r="Z2110" s="24"/>
      <c r="AA2110" s="26" t="s">
        <v>11474</v>
      </c>
      <c r="AB2110" s="26" t="s">
        <v>723</v>
      </c>
      <c r="AC2110" s="28">
        <v>500</v>
      </c>
      <c r="AD2110" s="24"/>
      <c r="AE2110" s="24"/>
      <c r="AF2110" s="26" t="s">
        <v>139</v>
      </c>
      <c r="AG2110" s="26" t="s">
        <v>224</v>
      </c>
      <c r="AH2110" s="24"/>
      <c r="AI2110" s="28">
        <v>500</v>
      </c>
      <c r="AJ2110" s="24"/>
      <c r="AK2110" s="24"/>
      <c r="AL2110" s="24"/>
      <c r="AM2110" s="24"/>
      <c r="AN2110" s="24"/>
      <c r="AO2110" s="24"/>
      <c r="AP2110" s="24"/>
      <c r="AQ2110" s="24"/>
      <c r="AR2110" s="24"/>
      <c r="AS2110" s="24"/>
      <c r="AT2110" s="24"/>
      <c r="AU2110" s="24"/>
      <c r="AV2110" s="24"/>
      <c r="AW2110" s="28">
        <v>0</v>
      </c>
      <c r="AX2110" s="26">
        <v>0</v>
      </c>
      <c r="AY2110" s="28">
        <v>0</v>
      </c>
      <c r="AZ2110" s="28">
        <v>0</v>
      </c>
      <c r="BA2110" s="26">
        <v>0</v>
      </c>
      <c r="BB2110" s="24"/>
      <c r="BC2110" s="26" t="s">
        <v>11475</v>
      </c>
      <c r="BD2110" s="24"/>
      <c r="BE2110" s="24"/>
      <c r="BF2110" s="24"/>
      <c r="BG2110" s="24"/>
      <c r="BH2110" s="24"/>
      <c r="BI2110" s="24"/>
      <c r="BJ2110" s="24"/>
      <c r="BK2110" s="24"/>
      <c r="BL2110" s="24"/>
      <c r="BM2110" s="24"/>
      <c r="BN2110" s="24"/>
      <c r="BO2110" s="24"/>
      <c r="BP2110" s="24"/>
      <c r="BQ2110" s="24"/>
      <c r="BR2110" s="26">
        <v>0</v>
      </c>
      <c r="BS2110" s="26">
        <v>0</v>
      </c>
      <c r="BT2110" s="26">
        <v>0</v>
      </c>
      <c r="BU2110" s="26">
        <v>0</v>
      </c>
      <c r="BV2110" s="26">
        <v>0</v>
      </c>
      <c r="BW2110" s="26">
        <v>0</v>
      </c>
      <c r="BX2110" s="26">
        <v>0</v>
      </c>
      <c r="BY2110" s="26">
        <v>0</v>
      </c>
      <c r="BZ2110" s="24"/>
      <c r="CA2110" s="24"/>
      <c r="CB2110" s="24"/>
      <c r="CC2110" s="24"/>
      <c r="CD2110" s="24"/>
      <c r="CE2110" s="24"/>
      <c r="CF2110" s="24"/>
      <c r="CG2110" s="24"/>
      <c r="CH2110" s="24"/>
      <c r="CI2110" s="24"/>
      <c r="CJ2110" s="24"/>
      <c r="CK2110" s="24"/>
      <c r="CL2110" s="24"/>
      <c r="CM2110" s="24"/>
      <c r="CN2110" s="24"/>
      <c r="CO2110" s="24"/>
      <c r="CP2110" s="24"/>
      <c r="CQ2110" s="24"/>
      <c r="CR2110" s="24"/>
      <c r="CS2110" s="24"/>
      <c r="CT2110" s="24"/>
      <c r="CU2110" s="24"/>
      <c r="CV2110" s="24"/>
      <c r="CW2110" s="24"/>
      <c r="CX2110" s="24"/>
      <c r="CY2110" s="24"/>
      <c r="CZ2110" s="24"/>
      <c r="DA2110" s="24"/>
      <c r="DB2110" s="24"/>
      <c r="DC2110" s="24"/>
      <c r="DD2110" s="24"/>
      <c r="DE2110" s="24"/>
      <c r="DF2110" s="26" t="s">
        <v>139</v>
      </c>
      <c r="DG2110" s="26" t="s">
        <v>139</v>
      </c>
      <c r="DH2110" s="26" t="s">
        <v>139</v>
      </c>
      <c r="DI2110" s="26" t="s">
        <v>139</v>
      </c>
      <c r="DJ2110" s="26" t="s">
        <v>139</v>
      </c>
      <c r="DK2110" s="26" t="s">
        <v>139</v>
      </c>
      <c r="DL2110" s="26" t="s">
        <v>139</v>
      </c>
      <c r="DM2110" s="26" t="s">
        <v>139</v>
      </c>
      <c r="DN2110" s="26" t="s">
        <v>139</v>
      </c>
      <c r="DO2110" s="26" t="s">
        <v>139</v>
      </c>
    </row>
    <row r="2111" spans="1:119" ht="20.100000000000001" customHeight="1" x14ac:dyDescent="0.25">
      <c r="A2111" s="29" t="str">
        <f t="shared" si="448"/>
        <v>Pazapa (Step by Step)7</v>
      </c>
      <c r="B2111" s="29" t="str">
        <f t="shared" si="449"/>
        <v>Pazapa (Step by Step)</v>
      </c>
      <c r="C2111" s="29">
        <f t="shared" si="450"/>
        <v>7</v>
      </c>
      <c r="D2111" s="30" t="str">
        <f t="shared" si="451"/>
        <v>Americas</v>
      </c>
      <c r="E2111" s="30" t="str">
        <f t="shared" si="452"/>
        <v>Jacmel, Haiti</v>
      </c>
      <c r="F2111" s="31">
        <f t="shared" si="453"/>
        <v>4</v>
      </c>
      <c r="G2111" s="31">
        <f t="shared" si="454"/>
        <v>4</v>
      </c>
      <c r="H2111" s="31">
        <f t="shared" si="455"/>
        <v>4</v>
      </c>
      <c r="I2111" s="31">
        <f t="shared" si="456"/>
        <v>5</v>
      </c>
      <c r="J2111" s="31">
        <f t="shared" si="457"/>
        <v>3</v>
      </c>
      <c r="K2111" s="31">
        <f t="shared" si="458"/>
        <v>4</v>
      </c>
      <c r="L2111" s="31">
        <f t="shared" si="459"/>
        <v>4</v>
      </c>
      <c r="M2111" s="31">
        <f t="shared" si="460"/>
        <v>3</v>
      </c>
      <c r="N2111" s="31">
        <f t="shared" si="461"/>
        <v>3.9</v>
      </c>
      <c r="O2111" s="26" t="s">
        <v>11547</v>
      </c>
      <c r="P2111" s="26" t="s">
        <v>108</v>
      </c>
      <c r="Q2111" s="27">
        <v>41400</v>
      </c>
      <c r="R2111" s="26" t="s">
        <v>305</v>
      </c>
      <c r="S2111" s="26" t="s">
        <v>206</v>
      </c>
      <c r="T2111" s="26" t="s">
        <v>207</v>
      </c>
      <c r="U2111" s="26" t="s">
        <v>833</v>
      </c>
      <c r="V2111" s="26" t="s">
        <v>15731</v>
      </c>
      <c r="W2111" s="26" t="s">
        <v>1065</v>
      </c>
      <c r="X2111" s="26" t="s">
        <v>11540</v>
      </c>
      <c r="Y2111" s="26" t="s">
        <v>11541</v>
      </c>
      <c r="Z2111" s="26" t="s">
        <v>11542</v>
      </c>
      <c r="AA2111" s="24"/>
      <c r="AB2111" s="26" t="s">
        <v>117</v>
      </c>
      <c r="AC2111" s="28">
        <v>23000</v>
      </c>
      <c r="AD2111" s="24"/>
      <c r="AE2111" s="24"/>
      <c r="AF2111" s="26" t="s">
        <v>139</v>
      </c>
      <c r="AG2111" s="26" t="s">
        <v>846</v>
      </c>
      <c r="AH2111" s="26" t="s">
        <v>235</v>
      </c>
      <c r="AI2111" s="28">
        <v>23000</v>
      </c>
      <c r="AJ2111" s="26" t="s">
        <v>11548</v>
      </c>
      <c r="AK2111" s="26" t="s">
        <v>11549</v>
      </c>
      <c r="AL2111" s="26" t="s">
        <v>11550</v>
      </c>
      <c r="AM2111" s="24"/>
      <c r="AN2111" s="24"/>
      <c r="AO2111" s="24"/>
      <c r="AP2111" s="24"/>
      <c r="AQ2111" s="24"/>
      <c r="AR2111" s="26" t="s">
        <v>11551</v>
      </c>
      <c r="AS2111" s="24"/>
      <c r="AT2111" s="24"/>
      <c r="AU2111" s="24"/>
      <c r="AV2111" s="24"/>
      <c r="AW2111" s="28">
        <v>208987</v>
      </c>
      <c r="AX2111" s="26">
        <v>410</v>
      </c>
      <c r="AY2111" s="28">
        <v>10</v>
      </c>
      <c r="AZ2111" s="28">
        <v>10</v>
      </c>
      <c r="BA2111" s="26">
        <v>0</v>
      </c>
      <c r="BB2111" s="26" t="s">
        <v>241</v>
      </c>
      <c r="BC2111" s="26" t="s">
        <v>11545</v>
      </c>
      <c r="BD2111" s="26" t="s">
        <v>378</v>
      </c>
      <c r="BE2111" s="26" t="s">
        <v>11552</v>
      </c>
      <c r="BF2111" s="26" t="s">
        <v>11553</v>
      </c>
      <c r="BG2111" s="26" t="s">
        <v>191</v>
      </c>
      <c r="BH2111" s="26" t="s">
        <v>11554</v>
      </c>
      <c r="BI2111" s="26" t="s">
        <v>449</v>
      </c>
      <c r="BJ2111" s="26" t="s">
        <v>11555</v>
      </c>
      <c r="BK2111" s="26" t="s">
        <v>395</v>
      </c>
      <c r="BL2111" s="26" t="s">
        <v>11556</v>
      </c>
      <c r="BM2111" s="26" t="s">
        <v>357</v>
      </c>
      <c r="BN2111" s="26" t="s">
        <v>11557</v>
      </c>
      <c r="BO2111" s="26" t="s">
        <v>191</v>
      </c>
      <c r="BP2111" s="24"/>
      <c r="BQ2111" s="24"/>
      <c r="BR2111" s="26">
        <v>4</v>
      </c>
      <c r="BS2111" s="26">
        <v>4</v>
      </c>
      <c r="BT2111" s="26">
        <v>4</v>
      </c>
      <c r="BU2111" s="26">
        <v>5</v>
      </c>
      <c r="BV2111" s="26">
        <v>3</v>
      </c>
      <c r="BW2111" s="26">
        <v>4</v>
      </c>
      <c r="BX2111" s="26">
        <v>4</v>
      </c>
      <c r="BY2111" s="26">
        <v>3</v>
      </c>
      <c r="BZ2111" s="24"/>
      <c r="CA2111" s="24"/>
      <c r="CB2111" s="24"/>
      <c r="CC2111" s="24"/>
      <c r="CD2111" s="24"/>
      <c r="CE2111" s="24"/>
      <c r="CF2111" s="24"/>
      <c r="CG2111" s="24"/>
      <c r="CH2111" s="24"/>
      <c r="CI2111" s="24"/>
      <c r="CJ2111" s="24"/>
      <c r="CK2111" s="24"/>
      <c r="CL2111" s="24"/>
      <c r="CM2111" s="24"/>
      <c r="CN2111" s="24"/>
      <c r="CO2111" s="24"/>
      <c r="CP2111" s="24"/>
      <c r="CQ2111" s="24"/>
      <c r="CR2111" s="24"/>
      <c r="CS2111" s="24"/>
      <c r="CT2111" s="24"/>
      <c r="CU2111" s="24"/>
      <c r="CV2111" s="24"/>
      <c r="CW2111" s="24"/>
      <c r="CX2111" s="24"/>
      <c r="CY2111" s="24"/>
      <c r="CZ2111" s="24"/>
      <c r="DA2111" s="24"/>
      <c r="DB2111" s="24"/>
      <c r="DC2111" s="24"/>
      <c r="DD2111" s="24"/>
      <c r="DE2111" s="24"/>
      <c r="DF2111" s="26" t="s">
        <v>139</v>
      </c>
      <c r="DG2111" s="26" t="s">
        <v>120</v>
      </c>
      <c r="DH2111" s="26" t="s">
        <v>139</v>
      </c>
      <c r="DI2111" s="26" t="s">
        <v>120</v>
      </c>
      <c r="DJ2111" s="26" t="s">
        <v>139</v>
      </c>
      <c r="DK2111" s="26" t="s">
        <v>139</v>
      </c>
      <c r="DL2111" s="26" t="s">
        <v>139</v>
      </c>
      <c r="DM2111" s="26" t="s">
        <v>139</v>
      </c>
      <c r="DN2111" s="26" t="s">
        <v>139</v>
      </c>
      <c r="DO2111" s="26" t="s">
        <v>120</v>
      </c>
    </row>
    <row r="2112" spans="1:119" ht="20.100000000000001" customHeight="1" x14ac:dyDescent="0.25">
      <c r="A2112" s="29" t="str">
        <f t="shared" si="448"/>
        <v/>
      </c>
      <c r="B2112" s="29" t="str">
        <f t="shared" si="449"/>
        <v>Pazapa (Step by Step)</v>
      </c>
      <c r="C2112" s="29">
        <f t="shared" si="450"/>
        <v>0</v>
      </c>
      <c r="D2112" s="30" t="str">
        <f t="shared" si="451"/>
        <v>Americas</v>
      </c>
      <c r="E2112" s="30" t="str">
        <f t="shared" si="452"/>
        <v>Jacmel, Haiti</v>
      </c>
      <c r="F2112" s="31">
        <f t="shared" si="453"/>
        <v>0</v>
      </c>
      <c r="G2112" s="31">
        <f t="shared" si="454"/>
        <v>0</v>
      </c>
      <c r="H2112" s="31">
        <f t="shared" si="455"/>
        <v>0</v>
      </c>
      <c r="I2112" s="31">
        <f t="shared" si="456"/>
        <v>0</v>
      </c>
      <c r="J2112" s="31">
        <f t="shared" si="457"/>
        <v>0</v>
      </c>
      <c r="K2112" s="31">
        <f t="shared" si="458"/>
        <v>0</v>
      </c>
      <c r="L2112" s="31">
        <f t="shared" si="459"/>
        <v>0</v>
      </c>
      <c r="M2112" s="31">
        <f t="shared" si="460"/>
        <v>0</v>
      </c>
      <c r="N2112" s="31">
        <f t="shared" si="461"/>
        <v>0</v>
      </c>
      <c r="O2112" s="26" t="s">
        <v>11546</v>
      </c>
      <c r="P2112" s="26" t="s">
        <v>108</v>
      </c>
      <c r="Q2112" s="27">
        <v>41166</v>
      </c>
      <c r="R2112" s="24"/>
      <c r="S2112" s="24"/>
      <c r="T2112" s="26" t="s">
        <v>207</v>
      </c>
      <c r="U2112" s="24"/>
      <c r="V2112" s="26" t="s">
        <v>15731</v>
      </c>
      <c r="W2112" s="26" t="s">
        <v>1065</v>
      </c>
      <c r="X2112" s="26" t="s">
        <v>11540</v>
      </c>
      <c r="Y2112" s="26" t="s">
        <v>11541</v>
      </c>
      <c r="Z2112" s="26" t="s">
        <v>11542</v>
      </c>
      <c r="AA2112" s="24"/>
      <c r="AB2112" s="26" t="s">
        <v>723</v>
      </c>
      <c r="AC2112" s="28">
        <v>1500</v>
      </c>
      <c r="AD2112" s="24"/>
      <c r="AE2112" s="24"/>
      <c r="AF2112" s="26" t="s">
        <v>139</v>
      </c>
      <c r="AG2112" s="26" t="s">
        <v>846</v>
      </c>
      <c r="AH2112" s="24"/>
      <c r="AI2112" s="28">
        <v>1500</v>
      </c>
      <c r="AJ2112" s="24"/>
      <c r="AK2112" s="24"/>
      <c r="AL2112" s="24"/>
      <c r="AM2112" s="24"/>
      <c r="AN2112" s="24"/>
      <c r="AO2112" s="24"/>
      <c r="AP2112" s="24"/>
      <c r="AQ2112" s="24"/>
      <c r="AR2112" s="24"/>
      <c r="AS2112" s="24"/>
      <c r="AT2112" s="24"/>
      <c r="AU2112" s="24"/>
      <c r="AV2112" s="24"/>
      <c r="AW2112" s="28">
        <v>0</v>
      </c>
      <c r="AX2112" s="26">
        <v>0</v>
      </c>
      <c r="AY2112" s="28">
        <v>0</v>
      </c>
      <c r="AZ2112" s="28">
        <v>0</v>
      </c>
      <c r="BA2112" s="26">
        <v>0</v>
      </c>
      <c r="BB2112" s="24"/>
      <c r="BC2112" s="26" t="s">
        <v>11545</v>
      </c>
      <c r="BD2112" s="24"/>
      <c r="BE2112" s="24"/>
      <c r="BF2112" s="24"/>
      <c r="BG2112" s="24"/>
      <c r="BH2112" s="24"/>
      <c r="BI2112" s="24"/>
      <c r="BJ2112" s="24"/>
      <c r="BK2112" s="24"/>
      <c r="BL2112" s="24"/>
      <c r="BM2112" s="24"/>
      <c r="BN2112" s="24"/>
      <c r="BO2112" s="24"/>
      <c r="BP2112" s="24"/>
      <c r="BQ2112" s="24"/>
      <c r="BR2112" s="26">
        <v>0</v>
      </c>
      <c r="BS2112" s="26">
        <v>0</v>
      </c>
      <c r="BT2112" s="26">
        <v>0</v>
      </c>
      <c r="BU2112" s="26">
        <v>0</v>
      </c>
      <c r="BV2112" s="26">
        <v>0</v>
      </c>
      <c r="BW2112" s="26">
        <v>0</v>
      </c>
      <c r="BX2112" s="26">
        <v>0</v>
      </c>
      <c r="BY2112" s="26">
        <v>0</v>
      </c>
      <c r="BZ2112" s="24"/>
      <c r="CA2112" s="24"/>
      <c r="CB2112" s="24"/>
      <c r="CC2112" s="24"/>
      <c r="CD2112" s="24"/>
      <c r="CE2112" s="24"/>
      <c r="CF2112" s="24"/>
      <c r="CG2112" s="24"/>
      <c r="CH2112" s="24"/>
      <c r="CI2112" s="24"/>
      <c r="CJ2112" s="24"/>
      <c r="CK2112" s="24"/>
      <c r="CL2112" s="24"/>
      <c r="CM2112" s="24"/>
      <c r="CN2112" s="24"/>
      <c r="CO2112" s="24"/>
      <c r="CP2112" s="24"/>
      <c r="CQ2112" s="24"/>
      <c r="CR2112" s="24"/>
      <c r="CS2112" s="24"/>
      <c r="CT2112" s="24"/>
      <c r="CU2112" s="24"/>
      <c r="CV2112" s="24"/>
      <c r="CW2112" s="24"/>
      <c r="CX2112" s="24"/>
      <c r="CY2112" s="24"/>
      <c r="CZ2112" s="24"/>
      <c r="DA2112" s="24"/>
      <c r="DB2112" s="24"/>
      <c r="DC2112" s="24"/>
      <c r="DD2112" s="24"/>
      <c r="DE2112" s="24"/>
      <c r="DF2112" s="26" t="s">
        <v>139</v>
      </c>
      <c r="DG2112" s="26" t="s">
        <v>139</v>
      </c>
      <c r="DH2112" s="26" t="s">
        <v>139</v>
      </c>
      <c r="DI2112" s="26" t="s">
        <v>139</v>
      </c>
      <c r="DJ2112" s="26" t="s">
        <v>139</v>
      </c>
      <c r="DK2112" s="26" t="s">
        <v>139</v>
      </c>
      <c r="DL2112" s="26" t="s">
        <v>139</v>
      </c>
      <c r="DM2112" s="26" t="s">
        <v>139</v>
      </c>
      <c r="DN2112" s="26" t="s">
        <v>139</v>
      </c>
      <c r="DO2112" s="26" t="s">
        <v>139</v>
      </c>
    </row>
    <row r="2113" spans="1:119" ht="20.100000000000001" customHeight="1" x14ac:dyDescent="0.25">
      <c r="A2113" s="29" t="str">
        <f t="shared" si="448"/>
        <v/>
      </c>
      <c r="B2113" s="29" t="str">
        <f t="shared" si="449"/>
        <v>Pazapa (Step by Step)</v>
      </c>
      <c r="C2113" s="29">
        <f t="shared" si="450"/>
        <v>0</v>
      </c>
      <c r="D2113" s="30" t="str">
        <f t="shared" si="451"/>
        <v>Americas</v>
      </c>
      <c r="E2113" s="30" t="str">
        <f t="shared" si="452"/>
        <v>Jacmel, Haiti</v>
      </c>
      <c r="F2113" s="31">
        <f t="shared" si="453"/>
        <v>0</v>
      </c>
      <c r="G2113" s="31">
        <f t="shared" si="454"/>
        <v>0</v>
      </c>
      <c r="H2113" s="31">
        <f t="shared" si="455"/>
        <v>0</v>
      </c>
      <c r="I2113" s="31">
        <f t="shared" si="456"/>
        <v>0</v>
      </c>
      <c r="J2113" s="31">
        <f t="shared" si="457"/>
        <v>0</v>
      </c>
      <c r="K2113" s="31">
        <f t="shared" si="458"/>
        <v>0</v>
      </c>
      <c r="L2113" s="31">
        <f t="shared" si="459"/>
        <v>0</v>
      </c>
      <c r="M2113" s="31">
        <f t="shared" si="460"/>
        <v>0</v>
      </c>
      <c r="N2113" s="31">
        <f t="shared" si="461"/>
        <v>0</v>
      </c>
      <c r="O2113" s="26" t="s">
        <v>11539</v>
      </c>
      <c r="P2113" s="26" t="s">
        <v>108</v>
      </c>
      <c r="Q2113" s="27">
        <v>41260</v>
      </c>
      <c r="R2113" s="26" t="s">
        <v>305</v>
      </c>
      <c r="S2113" s="24"/>
      <c r="T2113" s="26" t="s">
        <v>207</v>
      </c>
      <c r="U2113" s="26" t="s">
        <v>833</v>
      </c>
      <c r="V2113" s="26" t="s">
        <v>15731</v>
      </c>
      <c r="W2113" s="26" t="s">
        <v>1065</v>
      </c>
      <c r="X2113" s="26" t="s">
        <v>11540</v>
      </c>
      <c r="Y2113" s="26" t="s">
        <v>11541</v>
      </c>
      <c r="Z2113" s="26" t="s">
        <v>11542</v>
      </c>
      <c r="AA2113" s="24"/>
      <c r="AB2113" s="26" t="s">
        <v>228</v>
      </c>
      <c r="AC2113" s="28">
        <v>33000</v>
      </c>
      <c r="AD2113" s="24"/>
      <c r="AE2113" s="24"/>
      <c r="AF2113" s="26" t="s">
        <v>139</v>
      </c>
      <c r="AG2113" s="26" t="s">
        <v>846</v>
      </c>
      <c r="AH2113" s="24"/>
      <c r="AI2113" s="28">
        <v>33000</v>
      </c>
      <c r="AJ2113" s="24"/>
      <c r="AK2113" s="24"/>
      <c r="AL2113" s="24"/>
      <c r="AM2113" s="26" t="s">
        <v>11543</v>
      </c>
      <c r="AN2113" s="26" t="s">
        <v>11544</v>
      </c>
      <c r="AO2113" s="24"/>
      <c r="AP2113" s="24"/>
      <c r="AQ2113" s="24"/>
      <c r="AR2113" s="24"/>
      <c r="AS2113" s="24"/>
      <c r="AT2113" s="24"/>
      <c r="AU2113" s="24"/>
      <c r="AV2113" s="24"/>
      <c r="AW2113" s="28">
        <v>180133</v>
      </c>
      <c r="AX2113" s="26">
        <v>133</v>
      </c>
      <c r="AY2113" s="28">
        <v>0</v>
      </c>
      <c r="AZ2113" s="28">
        <v>0</v>
      </c>
      <c r="BA2113" s="26">
        <v>0</v>
      </c>
      <c r="BB2113" s="24"/>
      <c r="BC2113" s="26" t="s">
        <v>11545</v>
      </c>
      <c r="BD2113" s="24"/>
      <c r="BE2113" s="24"/>
      <c r="BF2113" s="24"/>
      <c r="BG2113" s="24"/>
      <c r="BH2113" s="24"/>
      <c r="BI2113" s="24"/>
      <c r="BJ2113" s="24"/>
      <c r="BK2113" s="24"/>
      <c r="BL2113" s="24"/>
      <c r="BM2113" s="24"/>
      <c r="BN2113" s="24"/>
      <c r="BO2113" s="24"/>
      <c r="BP2113" s="24"/>
      <c r="BQ2113" s="24"/>
      <c r="BR2113" s="26">
        <v>0</v>
      </c>
      <c r="BS2113" s="26">
        <v>0</v>
      </c>
      <c r="BT2113" s="26">
        <v>0</v>
      </c>
      <c r="BU2113" s="26">
        <v>0</v>
      </c>
      <c r="BV2113" s="26">
        <v>0</v>
      </c>
      <c r="BW2113" s="26">
        <v>0</v>
      </c>
      <c r="BX2113" s="26">
        <v>0</v>
      </c>
      <c r="BY2113" s="26">
        <v>0</v>
      </c>
      <c r="BZ2113" s="24"/>
      <c r="CA2113" s="24"/>
      <c r="CB2113" s="24"/>
      <c r="CC2113" s="24"/>
      <c r="CD2113" s="24"/>
      <c r="CE2113" s="24"/>
      <c r="CF2113" s="24"/>
      <c r="CG2113" s="24"/>
      <c r="CH2113" s="24"/>
      <c r="CI2113" s="24"/>
      <c r="CJ2113" s="24"/>
      <c r="CK2113" s="24"/>
      <c r="CL2113" s="24"/>
      <c r="CM2113" s="24"/>
      <c r="CN2113" s="24"/>
      <c r="CO2113" s="24"/>
      <c r="CP2113" s="24"/>
      <c r="CQ2113" s="24"/>
      <c r="CR2113" s="24"/>
      <c r="CS2113" s="24"/>
      <c r="CT2113" s="24"/>
      <c r="CU2113" s="24"/>
      <c r="CV2113" s="24"/>
      <c r="CW2113" s="24"/>
      <c r="CX2113" s="24"/>
      <c r="CY2113" s="24"/>
      <c r="CZ2113" s="24"/>
      <c r="DA2113" s="24"/>
      <c r="DB2113" s="24"/>
      <c r="DC2113" s="24"/>
      <c r="DD2113" s="24"/>
      <c r="DE2113" s="24"/>
      <c r="DF2113" s="26" t="s">
        <v>139</v>
      </c>
      <c r="DG2113" s="26" t="s">
        <v>139</v>
      </c>
      <c r="DH2113" s="26" t="s">
        <v>139</v>
      </c>
      <c r="DI2113" s="26" t="s">
        <v>139</v>
      </c>
      <c r="DJ2113" s="26" t="s">
        <v>139</v>
      </c>
      <c r="DK2113" s="26" t="s">
        <v>139</v>
      </c>
      <c r="DL2113" s="26" t="s">
        <v>139</v>
      </c>
      <c r="DM2113" s="26" t="s">
        <v>139</v>
      </c>
      <c r="DN2113" s="26" t="s">
        <v>139</v>
      </c>
      <c r="DO2113" s="26" t="s">
        <v>139</v>
      </c>
    </row>
    <row r="2114" spans="1:119" ht="20.100000000000001" customHeight="1" x14ac:dyDescent="0.25">
      <c r="A2114" s="29" t="str">
        <f t="shared" si="448"/>
        <v>Pazapa (Step by Step)6</v>
      </c>
      <c r="B2114" s="29" t="str">
        <f t="shared" si="449"/>
        <v>Pazapa (Step by Step)</v>
      </c>
      <c r="C2114" s="29">
        <f t="shared" si="450"/>
        <v>6</v>
      </c>
      <c r="D2114" s="30" t="str">
        <f t="shared" si="451"/>
        <v>Americas</v>
      </c>
      <c r="E2114" s="30" t="str">
        <f t="shared" si="452"/>
        <v>Jacmel, Haiti</v>
      </c>
      <c r="F2114" s="31">
        <f t="shared" si="453"/>
        <v>4</v>
      </c>
      <c r="G2114" s="31">
        <f t="shared" si="454"/>
        <v>4</v>
      </c>
      <c r="H2114" s="31">
        <f t="shared" si="455"/>
        <v>4</v>
      </c>
      <c r="I2114" s="31">
        <f t="shared" si="456"/>
        <v>5</v>
      </c>
      <c r="J2114" s="31">
        <f t="shared" si="457"/>
        <v>3</v>
      </c>
      <c r="K2114" s="31">
        <f t="shared" si="458"/>
        <v>4</v>
      </c>
      <c r="L2114" s="31">
        <f t="shared" si="459"/>
        <v>4</v>
      </c>
      <c r="M2114" s="31">
        <f t="shared" si="460"/>
        <v>2</v>
      </c>
      <c r="N2114" s="31">
        <f t="shared" si="461"/>
        <v>3.8</v>
      </c>
      <c r="O2114" s="26" t="s">
        <v>11558</v>
      </c>
      <c r="P2114" s="26" t="s">
        <v>108</v>
      </c>
      <c r="Q2114" s="27">
        <v>41038</v>
      </c>
      <c r="R2114" s="26" t="s">
        <v>166</v>
      </c>
      <c r="S2114" s="26" t="s">
        <v>217</v>
      </c>
      <c r="T2114" s="26" t="s">
        <v>175</v>
      </c>
      <c r="U2114" s="26" t="s">
        <v>833</v>
      </c>
      <c r="V2114" s="26" t="s">
        <v>15731</v>
      </c>
      <c r="W2114" s="26" t="s">
        <v>1065</v>
      </c>
      <c r="X2114" s="26" t="s">
        <v>11540</v>
      </c>
      <c r="Y2114" s="26" t="s">
        <v>11541</v>
      </c>
      <c r="Z2114" s="26" t="s">
        <v>11542</v>
      </c>
      <c r="AA2114" s="24"/>
      <c r="AB2114" s="26" t="s">
        <v>117</v>
      </c>
      <c r="AC2114" s="28">
        <v>17000</v>
      </c>
      <c r="AD2114" s="24"/>
      <c r="AE2114" s="24"/>
      <c r="AF2114" s="26" t="s">
        <v>139</v>
      </c>
      <c r="AG2114" s="26" t="s">
        <v>846</v>
      </c>
      <c r="AH2114" s="26" t="s">
        <v>250</v>
      </c>
      <c r="AI2114" s="28">
        <v>17000</v>
      </c>
      <c r="AJ2114" s="24"/>
      <c r="AK2114" s="26" t="s">
        <v>11559</v>
      </c>
      <c r="AL2114" s="26" t="s">
        <v>11560</v>
      </c>
      <c r="AM2114" s="26" t="s">
        <v>11561</v>
      </c>
      <c r="AN2114" s="26" t="s">
        <v>11562</v>
      </c>
      <c r="AO2114" s="26" t="s">
        <v>11563</v>
      </c>
      <c r="AP2114" s="24"/>
      <c r="AQ2114" s="24"/>
      <c r="AR2114" s="24"/>
      <c r="AS2114" s="24"/>
      <c r="AT2114" s="24"/>
      <c r="AU2114" s="24"/>
      <c r="AV2114" s="24"/>
      <c r="AW2114" s="28">
        <v>180133</v>
      </c>
      <c r="AX2114" s="26">
        <v>133</v>
      </c>
      <c r="AY2114" s="28">
        <v>10</v>
      </c>
      <c r="AZ2114" s="28">
        <v>6</v>
      </c>
      <c r="BA2114" s="26">
        <v>0</v>
      </c>
      <c r="BB2114" s="26" t="s">
        <v>241</v>
      </c>
      <c r="BC2114" s="26" t="s">
        <v>11545</v>
      </c>
      <c r="BD2114" s="26" t="s">
        <v>125</v>
      </c>
      <c r="BE2114" s="24"/>
      <c r="BF2114" s="26" t="s">
        <v>11564</v>
      </c>
      <c r="BG2114" s="26" t="s">
        <v>191</v>
      </c>
      <c r="BH2114" s="26" t="s">
        <v>11554</v>
      </c>
      <c r="BI2114" s="26" t="s">
        <v>449</v>
      </c>
      <c r="BJ2114" s="26" t="s">
        <v>11556</v>
      </c>
      <c r="BK2114" s="26" t="s">
        <v>357</v>
      </c>
      <c r="BL2114" s="26" t="s">
        <v>11565</v>
      </c>
      <c r="BM2114" s="26" t="s">
        <v>395</v>
      </c>
      <c r="BN2114" s="26" t="s">
        <v>11566</v>
      </c>
      <c r="BO2114" s="26" t="s">
        <v>1065</v>
      </c>
      <c r="BP2114" s="26" t="s">
        <v>3838</v>
      </c>
      <c r="BQ2114" s="26" t="s">
        <v>1065</v>
      </c>
      <c r="BR2114" s="26">
        <v>4</v>
      </c>
      <c r="BS2114" s="26">
        <v>4</v>
      </c>
      <c r="BT2114" s="26">
        <v>4</v>
      </c>
      <c r="BU2114" s="26">
        <v>5</v>
      </c>
      <c r="BV2114" s="26">
        <v>3</v>
      </c>
      <c r="BW2114" s="26">
        <v>4</v>
      </c>
      <c r="BX2114" s="26">
        <v>4</v>
      </c>
      <c r="BY2114" s="26">
        <v>2</v>
      </c>
      <c r="BZ2114" s="24"/>
      <c r="CA2114" s="24"/>
      <c r="CB2114" s="24"/>
      <c r="CC2114" s="24"/>
      <c r="CD2114" s="24"/>
      <c r="CE2114" s="24"/>
      <c r="CF2114" s="24"/>
      <c r="CG2114" s="24"/>
      <c r="CH2114" s="24"/>
      <c r="CI2114" s="24"/>
      <c r="CJ2114" s="24"/>
      <c r="CK2114" s="24"/>
      <c r="CL2114" s="24"/>
      <c r="CM2114" s="24"/>
      <c r="CN2114" s="24"/>
      <c r="CO2114" s="24"/>
      <c r="CP2114" s="24"/>
      <c r="CQ2114" s="24"/>
      <c r="CR2114" s="24"/>
      <c r="CS2114" s="24"/>
      <c r="CT2114" s="24"/>
      <c r="CU2114" s="24"/>
      <c r="CV2114" s="24"/>
      <c r="CW2114" s="24"/>
      <c r="CX2114" s="24"/>
      <c r="CY2114" s="24"/>
      <c r="CZ2114" s="24"/>
      <c r="DA2114" s="24"/>
      <c r="DB2114" s="24"/>
      <c r="DC2114" s="24"/>
      <c r="DD2114" s="24"/>
      <c r="DE2114" s="24"/>
      <c r="DF2114" s="26" t="s">
        <v>120</v>
      </c>
      <c r="DG2114" s="26" t="s">
        <v>139</v>
      </c>
      <c r="DH2114" s="26" t="s">
        <v>139</v>
      </c>
      <c r="DI2114" s="26" t="s">
        <v>120</v>
      </c>
      <c r="DJ2114" s="26" t="s">
        <v>139</v>
      </c>
      <c r="DK2114" s="26" t="s">
        <v>139</v>
      </c>
      <c r="DL2114" s="26" t="s">
        <v>139</v>
      </c>
      <c r="DM2114" s="26" t="s">
        <v>139</v>
      </c>
      <c r="DN2114" s="26" t="s">
        <v>139</v>
      </c>
      <c r="DO2114" s="26" t="s">
        <v>139</v>
      </c>
    </row>
    <row r="2115" spans="1:119" ht="20.100000000000001" customHeight="1" x14ac:dyDescent="0.25">
      <c r="A2115" s="29" t="str">
        <f t="shared" ref="A2115:A2141" si="462">IFERROR(IF(C2115=0,NA(),B2115&amp;C2115),"")</f>
        <v>Pazapa (Step by Step)5</v>
      </c>
      <c r="B2115" s="29" t="str">
        <f t="shared" ref="B2115:B2141" si="463">IFERROR(IF(AA2115=0,Y2115&amp;IF(Z2115=0,""," ("&amp;Z2115&amp;")"),AA2115&amp;IF(Z2115=0,""," ("&amp;Z2115&amp;")")),"")</f>
        <v>Pazapa (Step by Step)</v>
      </c>
      <c r="C2115" s="29">
        <f t="shared" ref="C2115:C2141" si="464">IFERROR(_xlfn.NUMBERVALUE(RIGHT(AH2115,1)),"")</f>
        <v>5</v>
      </c>
      <c r="D2115" s="30" t="str">
        <f t="shared" ref="D2115:D2141" si="465">IFERROR(IF(OR(V2115="Sub-Saharan Africa",V2115="Middle East &amp; North Africa"),"Africa and the Middle East",IF(V2115="Europe &amp; Central Asia","Europe and Eurasia",IF(V2115="East Asia &amp; Pacific","East and Southeast Asia",V2115))),"")</f>
        <v>Americas</v>
      </c>
      <c r="E2115" s="30" t="str">
        <f t="shared" ref="E2115:E2141" si="466">IFERROR(IF(X2115=0,W2115,X2115&amp;", "&amp;W2115),"")</f>
        <v>Jacmel, Haiti</v>
      </c>
      <c r="F2115" s="31">
        <f t="shared" ref="F2115:F2141" si="467">IFERROR(IF(AND(BZ2115+CA2115+CB2115+CC2115&gt;=4,BZ2115+CA2115+CB2115+CC2115&lt;=6),1,IF(AND(BZ2115+CA2115+CB2115+CC2115&gt;=7,BZ2115+CA2115+CB2115+CC2115&lt;=10),2,IF(AND(BZ2115+CA2115+CB2115+CC2115&gt;=11,BZ2115+CA2115+CB2115+CC2115&lt;=14),3,IF(AND(BZ2115+CA2115+CB2115+CC2115&gt;=15,BZ2115+CA2115+CB2115+CC2115&lt;=18),4,IF(AND(BZ2115+CA2115+CB2115+CC2115&gt;=19,BZ2115+CA2115+CB2115+CC2115&lt;=20),5,BR2115))))),"")</f>
        <v>3</v>
      </c>
      <c r="G2115" s="31">
        <f t="shared" ref="G2115:G2141" si="468">IFERROR(IF(AND(CD2115+CE2115+CF2115+CG2115&gt;=4,CD2115+CE2115+CF2115+CG2115&lt;=6),1,IF(AND(CD2115+CE2115+CF2115+CG2115&gt;=7,CD2115+CE2115+CF2115+CG2115&lt;=10),2,IF(AND(CD2115+CE2115+CF2115+CG2115&gt;=11,CD2115+CE2115+CF2115+CG2115&lt;=14),3,IF(AND(CD2115+CE2115+CF2115+CG2115&gt;=15,CD2115+CE2115+CF2115+CG2115&lt;=18),4,IF(AND(CD2115+CE2115+CF2115+CG2115&gt;=19,CD2115+CE2115+CF2115+CG2115&lt;=20),5,BS2115))))),"")</f>
        <v>4</v>
      </c>
      <c r="H2115" s="31">
        <f t="shared" ref="H2115:H2141" si="469">IFERROR(IF(AND(CH2115+CI2115+CJ2115+CK2115&gt;=4,CH2115+CI2115+CJ2115+CK2115&lt;=6),1,IF(AND(CH2115+CI2115+CJ2115+CK2115&gt;=7,CH2115+CI2115+CJ2115+CK2115&lt;=10),2,IF(AND(CH2115+CI2115+CJ2115+CK2115&gt;=11,CH2115+CI2115+CJ2115+CK2115&lt;=14),3,IF(AND(CH2115+CI2115+CJ2115+CK2115&gt;=15,CH2115+CI2115+CJ2115+CK2115&lt;=18),4,IF(AND(CH2115+CI2115+CJ2115+CK2115&gt;=19,CH2115+CI2115+CJ2115+CK2115&lt;=20),5,BT2115))))),"")</f>
        <v>4</v>
      </c>
      <c r="I2115" s="31">
        <f t="shared" ref="I2115:I2141" si="470">IFERROR(IF(AND(CL2115+CM2115+CN2115+CO2115&gt;=4,CL2115+CM2115+CN2115+CO2115&lt;=6),1,IF(AND(CL2115+CM2115+CN2115+CO2115&gt;=7,CL2115+CM2115+CN2115+CO2115&lt;=10),2,IF(AND(CL2115+CM2115+CN2115+CO2115&gt;=11,CL2115+CM2115+CN2115+CO2115&lt;=14),3,IF(AND(CL2115+CM2115+CN2115+CO2115&gt;=15,CL2115+CM2115+CN2115+CO2115&lt;=18),4,IF(AND(CL2115+CM2115+CN2115+CO2115&gt;=19,CL2115+CM2115+CN2115+CO2115&lt;=20),5,BU2115))))),"")</f>
        <v>5</v>
      </c>
      <c r="J2115" s="31">
        <f t="shared" ref="J2115:J2141" si="471">IFERROR(IF(AND(CP2115+CQ2115+CR2115+CS2115&gt;=4,CP2115+CQ2115+CR2115+CS2115&lt;=6),1,IF(AND(CP2115+CQ2115+CR2115+CS2115&gt;=7,CP2115+CQ2115+CR2115+CS2115&lt;=10),2,IF(AND(CP2115+CQ2115+CR2115+CS2115&gt;=11,CP2115+CQ2115+CR2115+CS2115&lt;=14),3,IF(AND(CP2115+CQ2115+CR2115+CS2115&gt;=15,CP2115+CQ2115+CR2115+CS2115&lt;=18),4,IF(AND(CP2115+CQ2115+CR2115+CS2115&gt;=19,CP2115+CQ2115+CR2115+CS2115&lt;=20),5,BV2115))))),"")</f>
        <v>3</v>
      </c>
      <c r="K2115" s="31">
        <f t="shared" ref="K2115:K2141" si="472">IFERROR(IF(AND(CT2115+CU2115+CV2115+CW2115&gt;=4,CT2115+CU2115+CV2115+CW2115&lt;=6),1,IF(AND(CT2115+CU2115+CV2115+CW2115&gt;=7,CT2115+CU2115+CV2115+CW2115&lt;=10),2,IF(AND(CT2115+CU2115+CV2115+CW2115&gt;=11,CT2115+CU2115+CV2115+CW2115&lt;=14),3,IF(AND(CT2115+CU2115+CV2115+CW2115&gt;=15,CT2115+CU2115+CV2115+CW2115&lt;=18),4,IF(AND(CT2115+CU2115+CV2115+CW2115&gt;=19,CT2115+CU2115+CV2115+CW2115&lt;=20),5,BW2115))))),"")</f>
        <v>4</v>
      </c>
      <c r="L2115" s="31">
        <f t="shared" ref="L2115:L2141" si="473">IFERROR(IF(AND(CX2115+CY2115+CZ2115+DA2115&gt;=4,CX2115+CY2115+CZ2115+DA2115&lt;=6),1,IF(AND(CX2115+CY2115+CZ2115+DA2115&gt;=7,CX2115+CY2115+CZ2115+DA2115&lt;=10),2,IF(AND(CX2115+CY2115+CZ2115+DA2115&gt;=11,CX2115+CY2115+CZ2115+DA2115&lt;=14),3,IF(AND(CX2115+CY2115+CZ2115+DA2115&gt;=15,CX2115+CY2115+CZ2115+DA2115&lt;=18),4,IF(AND(CX2115+CY2115+CZ2115+DA2115&gt;=19,CX2115+CY2115+CZ2115+DA2115&lt;=20),5,BX2115))))),"")</f>
        <v>4</v>
      </c>
      <c r="M2115" s="31">
        <f t="shared" ref="M2115:M2141" si="474">IFERROR(IF(AND(DB2115+DC2115+DD2115+DE2115&gt;=4,DB2115+DC2115+DD2115+DE2115&lt;=6),1,IF(AND(DB2115+DC2115+DD2115+DE2115&gt;=7,DB2115+DC2115+DD2115+DE2115&lt;=10),2,IF(AND(DB2115+DC2115+DD2115+DE2115&gt;=11,DB2115+DC2115+DD2115+DE2115&lt;=14),3,IF(AND(DB2115+DC2115+DD2115+DE2115&gt;=15,DB2115+DC2115+DD2115+DE2115&lt;=18),4,IF(AND(DB2115+DC2115+DD2115+DE2115&gt;=19,DB2115+DC2115+DD2115+DE2115&lt;=20),5,BY2115))))),"")</f>
        <v>2</v>
      </c>
      <c r="N2115" s="31">
        <f t="shared" ref="N2115:N2141" si="475">IFERROR(ROUND(AVERAGE(F2115:M2115),1),"")</f>
        <v>3.6</v>
      </c>
      <c r="O2115" s="26" t="s">
        <v>11567</v>
      </c>
      <c r="P2115" s="26" t="s">
        <v>108</v>
      </c>
      <c r="Q2115" s="27">
        <v>40672</v>
      </c>
      <c r="R2115" s="26" t="s">
        <v>166</v>
      </c>
      <c r="S2115" s="26" t="s">
        <v>409</v>
      </c>
      <c r="T2115" s="26" t="s">
        <v>333</v>
      </c>
      <c r="U2115" s="26" t="s">
        <v>833</v>
      </c>
      <c r="V2115" s="26" t="s">
        <v>15731</v>
      </c>
      <c r="W2115" s="26" t="s">
        <v>1065</v>
      </c>
      <c r="X2115" s="26" t="s">
        <v>11540</v>
      </c>
      <c r="Y2115" s="26" t="s">
        <v>11541</v>
      </c>
      <c r="Z2115" s="26" t="s">
        <v>11542</v>
      </c>
      <c r="AA2115" s="24"/>
      <c r="AB2115" s="26" t="s">
        <v>117</v>
      </c>
      <c r="AC2115" s="28">
        <v>12000</v>
      </c>
      <c r="AD2115" s="24"/>
      <c r="AE2115" s="24"/>
      <c r="AF2115" s="26" t="s">
        <v>139</v>
      </c>
      <c r="AG2115" s="26" t="s">
        <v>846</v>
      </c>
      <c r="AH2115" s="26" t="s">
        <v>176</v>
      </c>
      <c r="AI2115" s="28">
        <v>12000</v>
      </c>
      <c r="AJ2115" s="24"/>
      <c r="AK2115" s="26" t="s">
        <v>11559</v>
      </c>
      <c r="AL2115" s="26" t="s">
        <v>11560</v>
      </c>
      <c r="AM2115" s="26" t="s">
        <v>11568</v>
      </c>
      <c r="AN2115" s="26" t="s">
        <v>11569</v>
      </c>
      <c r="AO2115" s="26" t="s">
        <v>11570</v>
      </c>
      <c r="AP2115" s="24"/>
      <c r="AQ2115" s="24"/>
      <c r="AR2115" s="24"/>
      <c r="AS2115" s="26" t="s">
        <v>11571</v>
      </c>
      <c r="AT2115" s="26" t="s">
        <v>11572</v>
      </c>
      <c r="AU2115" s="24"/>
      <c r="AV2115" s="24"/>
      <c r="AW2115" s="28">
        <v>171672</v>
      </c>
      <c r="AX2115" s="26">
        <v>108</v>
      </c>
      <c r="AY2115" s="28">
        <v>0</v>
      </c>
      <c r="AZ2115" s="28">
        <v>0</v>
      </c>
      <c r="BA2115" s="26">
        <v>0</v>
      </c>
      <c r="BB2115" s="26" t="s">
        <v>241</v>
      </c>
      <c r="BC2115" s="26" t="s">
        <v>11545</v>
      </c>
      <c r="BD2115" s="24"/>
      <c r="BE2115" s="24"/>
      <c r="BF2115" s="26" t="s">
        <v>11573</v>
      </c>
      <c r="BG2115" s="26" t="s">
        <v>191</v>
      </c>
      <c r="BH2115" s="26" t="s">
        <v>11574</v>
      </c>
      <c r="BI2115" s="26" t="s">
        <v>191</v>
      </c>
      <c r="BJ2115" s="26" t="s">
        <v>11557</v>
      </c>
      <c r="BK2115" s="26" t="s">
        <v>191</v>
      </c>
      <c r="BL2115" s="24"/>
      <c r="BM2115" s="24"/>
      <c r="BN2115" s="24"/>
      <c r="BO2115" s="24"/>
      <c r="BP2115" s="24"/>
      <c r="BQ2115" s="24"/>
      <c r="BR2115" s="26">
        <v>3</v>
      </c>
      <c r="BS2115" s="26">
        <v>4</v>
      </c>
      <c r="BT2115" s="26">
        <v>4</v>
      </c>
      <c r="BU2115" s="26">
        <v>5</v>
      </c>
      <c r="BV2115" s="26">
        <v>3</v>
      </c>
      <c r="BW2115" s="26">
        <v>4</v>
      </c>
      <c r="BX2115" s="26">
        <v>4</v>
      </c>
      <c r="BY2115" s="26">
        <v>2</v>
      </c>
      <c r="BZ2115" s="24"/>
      <c r="CA2115" s="24"/>
      <c r="CB2115" s="24"/>
      <c r="CC2115" s="24"/>
      <c r="CD2115" s="24"/>
      <c r="CE2115" s="24"/>
      <c r="CF2115" s="24"/>
      <c r="CG2115" s="24"/>
      <c r="CH2115" s="24"/>
      <c r="CI2115" s="24"/>
      <c r="CJ2115" s="24"/>
      <c r="CK2115" s="24"/>
      <c r="CL2115" s="24"/>
      <c r="CM2115" s="24"/>
      <c r="CN2115" s="24"/>
      <c r="CO2115" s="24"/>
      <c r="CP2115" s="24"/>
      <c r="CQ2115" s="24"/>
      <c r="CR2115" s="24"/>
      <c r="CS2115" s="24"/>
      <c r="CT2115" s="24"/>
      <c r="CU2115" s="24"/>
      <c r="CV2115" s="24"/>
      <c r="CW2115" s="24"/>
      <c r="CX2115" s="24"/>
      <c r="CY2115" s="24"/>
      <c r="CZ2115" s="24"/>
      <c r="DA2115" s="24"/>
      <c r="DB2115" s="24"/>
      <c r="DC2115" s="24"/>
      <c r="DD2115" s="24"/>
      <c r="DE2115" s="24"/>
      <c r="DF2115" s="26" t="s">
        <v>139</v>
      </c>
      <c r="DG2115" s="26" t="s">
        <v>120</v>
      </c>
      <c r="DH2115" s="26" t="s">
        <v>139</v>
      </c>
      <c r="DI2115" s="26" t="s">
        <v>139</v>
      </c>
      <c r="DJ2115" s="26" t="s">
        <v>139</v>
      </c>
      <c r="DK2115" s="26" t="s">
        <v>139</v>
      </c>
      <c r="DL2115" s="26" t="s">
        <v>139</v>
      </c>
      <c r="DM2115" s="26" t="s">
        <v>139</v>
      </c>
      <c r="DN2115" s="26" t="s">
        <v>139</v>
      </c>
      <c r="DO2115" s="26" t="s">
        <v>139</v>
      </c>
    </row>
    <row r="2116" spans="1:119" ht="20.100000000000001" customHeight="1" x14ac:dyDescent="0.25">
      <c r="A2116" s="29" t="str">
        <f t="shared" si="462"/>
        <v>Pazapa (Step by Step)4</v>
      </c>
      <c r="B2116" s="29" t="str">
        <f t="shared" si="463"/>
        <v>Pazapa (Step by Step)</v>
      </c>
      <c r="C2116" s="29">
        <f t="shared" si="464"/>
        <v>4</v>
      </c>
      <c r="D2116" s="30" t="str">
        <f t="shared" si="465"/>
        <v>Americas</v>
      </c>
      <c r="E2116" s="30" t="str">
        <f t="shared" si="466"/>
        <v>Jacmel, Haiti</v>
      </c>
      <c r="F2116" s="31">
        <f t="shared" si="467"/>
        <v>2</v>
      </c>
      <c r="G2116" s="31">
        <f t="shared" si="468"/>
        <v>3</v>
      </c>
      <c r="H2116" s="31">
        <f t="shared" si="469"/>
        <v>3</v>
      </c>
      <c r="I2116" s="31">
        <f t="shared" si="470"/>
        <v>4</v>
      </c>
      <c r="J2116" s="31">
        <f t="shared" si="471"/>
        <v>2</v>
      </c>
      <c r="K2116" s="31">
        <f t="shared" si="472"/>
        <v>3</v>
      </c>
      <c r="L2116" s="31">
        <f t="shared" si="473"/>
        <v>2</v>
      </c>
      <c r="M2116" s="31">
        <f t="shared" si="474"/>
        <v>1</v>
      </c>
      <c r="N2116" s="31">
        <f t="shared" si="475"/>
        <v>2.5</v>
      </c>
      <c r="O2116" s="26" t="s">
        <v>11575</v>
      </c>
      <c r="P2116" s="26" t="s">
        <v>108</v>
      </c>
      <c r="Q2116" s="27">
        <v>40311</v>
      </c>
      <c r="R2116" s="26" t="s">
        <v>166</v>
      </c>
      <c r="S2116" s="26" t="s">
        <v>234</v>
      </c>
      <c r="T2116" s="26" t="s">
        <v>224</v>
      </c>
      <c r="U2116" s="26" t="s">
        <v>833</v>
      </c>
      <c r="V2116" s="26" t="s">
        <v>15731</v>
      </c>
      <c r="W2116" s="26" t="s">
        <v>1065</v>
      </c>
      <c r="X2116" s="26" t="s">
        <v>11540</v>
      </c>
      <c r="Y2116" s="26" t="s">
        <v>11541</v>
      </c>
      <c r="Z2116" s="26" t="s">
        <v>11542</v>
      </c>
      <c r="AA2116" s="24"/>
      <c r="AB2116" s="26" t="s">
        <v>117</v>
      </c>
      <c r="AC2116" s="28">
        <v>10000</v>
      </c>
      <c r="AD2116" s="24"/>
      <c r="AE2116" s="24"/>
      <c r="AF2116" s="26" t="s">
        <v>139</v>
      </c>
      <c r="AG2116" s="26" t="s">
        <v>846</v>
      </c>
      <c r="AH2116" s="26" t="s">
        <v>185</v>
      </c>
      <c r="AI2116" s="28">
        <v>10000</v>
      </c>
      <c r="AJ2116" s="24"/>
      <c r="AK2116" s="26" t="s">
        <v>11559</v>
      </c>
      <c r="AL2116" s="26" t="s">
        <v>11576</v>
      </c>
      <c r="AM2116" s="26" t="s">
        <v>11568</v>
      </c>
      <c r="AN2116" s="26" t="s">
        <v>11569</v>
      </c>
      <c r="AO2116" s="24"/>
      <c r="AP2116" s="24"/>
      <c r="AQ2116" s="24"/>
      <c r="AR2116" s="24"/>
      <c r="AS2116" s="24"/>
      <c r="AT2116" s="24"/>
      <c r="AU2116" s="24"/>
      <c r="AV2116" s="24"/>
      <c r="AW2116" s="28">
        <v>112408</v>
      </c>
      <c r="AX2116" s="26">
        <v>115</v>
      </c>
      <c r="AY2116" s="28">
        <v>10</v>
      </c>
      <c r="AZ2116" s="28">
        <v>5</v>
      </c>
      <c r="BA2116" s="26">
        <v>0</v>
      </c>
      <c r="BB2116" s="26" t="s">
        <v>241</v>
      </c>
      <c r="BC2116" s="26" t="s">
        <v>11545</v>
      </c>
      <c r="BD2116" s="24"/>
      <c r="BE2116" s="24"/>
      <c r="BF2116" s="24"/>
      <c r="BG2116" s="24"/>
      <c r="BH2116" s="24"/>
      <c r="BI2116" s="24"/>
      <c r="BJ2116" s="24"/>
      <c r="BK2116" s="24"/>
      <c r="BL2116" s="24"/>
      <c r="BM2116" s="24"/>
      <c r="BN2116" s="24"/>
      <c r="BO2116" s="24"/>
      <c r="BP2116" s="24"/>
      <c r="BQ2116" s="24"/>
      <c r="BR2116" s="26">
        <v>2</v>
      </c>
      <c r="BS2116" s="26">
        <v>3</v>
      </c>
      <c r="BT2116" s="26">
        <v>3</v>
      </c>
      <c r="BU2116" s="26">
        <v>4</v>
      </c>
      <c r="BV2116" s="26">
        <v>2</v>
      </c>
      <c r="BW2116" s="26">
        <v>3</v>
      </c>
      <c r="BX2116" s="26">
        <v>2</v>
      </c>
      <c r="BY2116" s="26">
        <v>1</v>
      </c>
      <c r="BZ2116" s="24"/>
      <c r="CA2116" s="24"/>
      <c r="CB2116" s="24"/>
      <c r="CC2116" s="24"/>
      <c r="CD2116" s="24"/>
      <c r="CE2116" s="24"/>
      <c r="CF2116" s="24"/>
      <c r="CG2116" s="24"/>
      <c r="CH2116" s="24"/>
      <c r="CI2116" s="24"/>
      <c r="CJ2116" s="24"/>
      <c r="CK2116" s="24"/>
      <c r="CL2116" s="24"/>
      <c r="CM2116" s="24"/>
      <c r="CN2116" s="24"/>
      <c r="CO2116" s="24"/>
      <c r="CP2116" s="24"/>
      <c r="CQ2116" s="24"/>
      <c r="CR2116" s="24"/>
      <c r="CS2116" s="24"/>
      <c r="CT2116" s="24"/>
      <c r="CU2116" s="24"/>
      <c r="CV2116" s="24"/>
      <c r="CW2116" s="24"/>
      <c r="CX2116" s="24"/>
      <c r="CY2116" s="24"/>
      <c r="CZ2116" s="24"/>
      <c r="DA2116" s="24"/>
      <c r="DB2116" s="24"/>
      <c r="DC2116" s="24"/>
      <c r="DD2116" s="24"/>
      <c r="DE2116" s="24"/>
      <c r="DF2116" s="26" t="s">
        <v>139</v>
      </c>
      <c r="DG2116" s="26" t="s">
        <v>139</v>
      </c>
      <c r="DH2116" s="26" t="s">
        <v>139</v>
      </c>
      <c r="DI2116" s="26" t="s">
        <v>139</v>
      </c>
      <c r="DJ2116" s="26" t="s">
        <v>139</v>
      </c>
      <c r="DK2116" s="26" t="s">
        <v>139</v>
      </c>
      <c r="DL2116" s="26" t="s">
        <v>139</v>
      </c>
      <c r="DM2116" s="26" t="s">
        <v>139</v>
      </c>
      <c r="DN2116" s="26" t="s">
        <v>139</v>
      </c>
      <c r="DO2116" s="26" t="s">
        <v>139</v>
      </c>
    </row>
    <row r="2117" spans="1:119" ht="20.100000000000001" customHeight="1" x14ac:dyDescent="0.25">
      <c r="A2117" s="29" t="str">
        <f t="shared" si="462"/>
        <v/>
      </c>
      <c r="B2117" s="29" t="str">
        <f t="shared" si="463"/>
        <v>Pazapa (Step by Step)</v>
      </c>
      <c r="C2117" s="29">
        <f t="shared" si="464"/>
        <v>0</v>
      </c>
      <c r="D2117" s="30" t="str">
        <f t="shared" si="465"/>
        <v>Americas</v>
      </c>
      <c r="E2117" s="30" t="str">
        <f t="shared" si="466"/>
        <v>Jacmel, Haiti</v>
      </c>
      <c r="F2117" s="31">
        <f t="shared" si="467"/>
        <v>0</v>
      </c>
      <c r="G2117" s="31">
        <f t="shared" si="468"/>
        <v>0</v>
      </c>
      <c r="H2117" s="31">
        <f t="shared" si="469"/>
        <v>0</v>
      </c>
      <c r="I2117" s="31">
        <f t="shared" si="470"/>
        <v>0</v>
      </c>
      <c r="J2117" s="31">
        <f t="shared" si="471"/>
        <v>0</v>
      </c>
      <c r="K2117" s="31">
        <f t="shared" si="472"/>
        <v>0</v>
      </c>
      <c r="L2117" s="31">
        <f t="shared" si="473"/>
        <v>0</v>
      </c>
      <c r="M2117" s="31">
        <f t="shared" si="474"/>
        <v>0</v>
      </c>
      <c r="N2117" s="31">
        <f t="shared" si="475"/>
        <v>0</v>
      </c>
      <c r="O2117" s="26" t="s">
        <v>11577</v>
      </c>
      <c r="P2117" s="26" t="s">
        <v>108</v>
      </c>
      <c r="Q2117" s="27">
        <v>40343</v>
      </c>
      <c r="R2117" s="24"/>
      <c r="S2117" s="24"/>
      <c r="T2117" s="26" t="s">
        <v>224</v>
      </c>
      <c r="U2117" s="24"/>
      <c r="V2117" s="26" t="s">
        <v>15731</v>
      </c>
      <c r="W2117" s="26" t="s">
        <v>1065</v>
      </c>
      <c r="X2117" s="26" t="s">
        <v>11540</v>
      </c>
      <c r="Y2117" s="26" t="s">
        <v>11541</v>
      </c>
      <c r="Z2117" s="26" t="s">
        <v>11542</v>
      </c>
      <c r="AA2117" s="24"/>
      <c r="AB2117" s="26" t="s">
        <v>723</v>
      </c>
      <c r="AC2117" s="28">
        <v>1500</v>
      </c>
      <c r="AD2117" s="24"/>
      <c r="AE2117" s="24"/>
      <c r="AF2117" s="26" t="s">
        <v>139</v>
      </c>
      <c r="AG2117" s="26" t="s">
        <v>846</v>
      </c>
      <c r="AH2117" s="24"/>
      <c r="AI2117" s="28">
        <v>1500</v>
      </c>
      <c r="AJ2117" s="24"/>
      <c r="AK2117" s="24"/>
      <c r="AL2117" s="24"/>
      <c r="AM2117" s="24"/>
      <c r="AN2117" s="24"/>
      <c r="AO2117" s="24"/>
      <c r="AP2117" s="24"/>
      <c r="AQ2117" s="24"/>
      <c r="AR2117" s="24"/>
      <c r="AS2117" s="24"/>
      <c r="AT2117" s="24"/>
      <c r="AU2117" s="24"/>
      <c r="AV2117" s="24"/>
      <c r="AW2117" s="28">
        <v>0</v>
      </c>
      <c r="AX2117" s="26">
        <v>0</v>
      </c>
      <c r="AY2117" s="28">
        <v>0</v>
      </c>
      <c r="AZ2117" s="28">
        <v>0</v>
      </c>
      <c r="BA2117" s="26">
        <v>0</v>
      </c>
      <c r="BB2117" s="24"/>
      <c r="BC2117" s="26" t="s">
        <v>11545</v>
      </c>
      <c r="BD2117" s="24"/>
      <c r="BE2117" s="24"/>
      <c r="BF2117" s="24"/>
      <c r="BG2117" s="24"/>
      <c r="BH2117" s="24"/>
      <c r="BI2117" s="24"/>
      <c r="BJ2117" s="24"/>
      <c r="BK2117" s="24"/>
      <c r="BL2117" s="24"/>
      <c r="BM2117" s="24"/>
      <c r="BN2117" s="24"/>
      <c r="BO2117" s="24"/>
      <c r="BP2117" s="24"/>
      <c r="BQ2117" s="24"/>
      <c r="BR2117" s="26">
        <v>0</v>
      </c>
      <c r="BS2117" s="26">
        <v>0</v>
      </c>
      <c r="BT2117" s="26">
        <v>0</v>
      </c>
      <c r="BU2117" s="26">
        <v>0</v>
      </c>
      <c r="BV2117" s="26">
        <v>0</v>
      </c>
      <c r="BW2117" s="26">
        <v>0</v>
      </c>
      <c r="BX2117" s="26">
        <v>0</v>
      </c>
      <c r="BY2117" s="26">
        <v>0</v>
      </c>
      <c r="BZ2117" s="24"/>
      <c r="CA2117" s="24"/>
      <c r="CB2117" s="24"/>
      <c r="CC2117" s="24"/>
      <c r="CD2117" s="24"/>
      <c r="CE2117" s="24"/>
      <c r="CF2117" s="24"/>
      <c r="CG2117" s="24"/>
      <c r="CH2117" s="24"/>
      <c r="CI2117" s="24"/>
      <c r="CJ2117" s="24"/>
      <c r="CK2117" s="24"/>
      <c r="CL2117" s="24"/>
      <c r="CM2117" s="24"/>
      <c r="CN2117" s="24"/>
      <c r="CO2117" s="24"/>
      <c r="CP2117" s="24"/>
      <c r="CQ2117" s="24"/>
      <c r="CR2117" s="24"/>
      <c r="CS2117" s="24"/>
      <c r="CT2117" s="24"/>
      <c r="CU2117" s="24"/>
      <c r="CV2117" s="24"/>
      <c r="CW2117" s="24"/>
      <c r="CX2117" s="24"/>
      <c r="CY2117" s="24"/>
      <c r="CZ2117" s="24"/>
      <c r="DA2117" s="24"/>
      <c r="DB2117" s="24"/>
      <c r="DC2117" s="24"/>
      <c r="DD2117" s="24"/>
      <c r="DE2117" s="24"/>
      <c r="DF2117" s="26" t="s">
        <v>139</v>
      </c>
      <c r="DG2117" s="26" t="s">
        <v>139</v>
      </c>
      <c r="DH2117" s="26" t="s">
        <v>139</v>
      </c>
      <c r="DI2117" s="26" t="s">
        <v>139</v>
      </c>
      <c r="DJ2117" s="26" t="s">
        <v>139</v>
      </c>
      <c r="DK2117" s="26" t="s">
        <v>139</v>
      </c>
      <c r="DL2117" s="26" t="s">
        <v>139</v>
      </c>
      <c r="DM2117" s="26" t="s">
        <v>139</v>
      </c>
      <c r="DN2117" s="26" t="s">
        <v>139</v>
      </c>
      <c r="DO2117" s="26" t="s">
        <v>139</v>
      </c>
    </row>
    <row r="2118" spans="1:119" ht="20.100000000000001" customHeight="1" x14ac:dyDescent="0.25">
      <c r="A2118" s="29" t="str">
        <f t="shared" si="462"/>
        <v>People Improvement Organization5</v>
      </c>
      <c r="B2118" s="29" t="str">
        <f t="shared" si="463"/>
        <v>People Improvement Organization</v>
      </c>
      <c r="C2118" s="29">
        <f t="shared" si="464"/>
        <v>5</v>
      </c>
      <c r="D2118" s="30" t="str">
        <f t="shared" si="465"/>
        <v>East and Southeast Asia</v>
      </c>
      <c r="E2118" s="30" t="str">
        <f t="shared" si="466"/>
        <v>Phnom Penh, Cambodia</v>
      </c>
      <c r="F2118" s="31">
        <f t="shared" si="467"/>
        <v>4</v>
      </c>
      <c r="G2118" s="31">
        <f t="shared" si="468"/>
        <v>5</v>
      </c>
      <c r="H2118" s="31">
        <f t="shared" si="469"/>
        <v>3</v>
      </c>
      <c r="I2118" s="31">
        <f t="shared" si="470"/>
        <v>5</v>
      </c>
      <c r="J2118" s="31">
        <f t="shared" si="471"/>
        <v>2</v>
      </c>
      <c r="K2118" s="31">
        <f t="shared" si="472"/>
        <v>4</v>
      </c>
      <c r="L2118" s="31">
        <f t="shared" si="473"/>
        <v>4</v>
      </c>
      <c r="M2118" s="31">
        <f t="shared" si="474"/>
        <v>4</v>
      </c>
      <c r="N2118" s="31">
        <f t="shared" si="475"/>
        <v>3.9</v>
      </c>
      <c r="O2118" s="26" t="s">
        <v>11578</v>
      </c>
      <c r="P2118" s="26" t="s">
        <v>108</v>
      </c>
      <c r="Q2118" s="27">
        <v>41946</v>
      </c>
      <c r="R2118" s="26" t="s">
        <v>305</v>
      </c>
      <c r="S2118" s="26" t="s">
        <v>609</v>
      </c>
      <c r="T2118" s="26" t="s">
        <v>278</v>
      </c>
      <c r="U2118" s="26" t="s">
        <v>112</v>
      </c>
      <c r="V2118" s="26" t="s">
        <v>469</v>
      </c>
      <c r="W2118" s="26" t="s">
        <v>470</v>
      </c>
      <c r="X2118" s="26" t="s">
        <v>471</v>
      </c>
      <c r="Y2118" s="26" t="s">
        <v>11579</v>
      </c>
      <c r="Z2118" s="24"/>
      <c r="AA2118" s="24"/>
      <c r="AB2118" s="26" t="s">
        <v>117</v>
      </c>
      <c r="AC2118" s="28">
        <v>26000</v>
      </c>
      <c r="AD2118" s="26" t="s">
        <v>7308</v>
      </c>
      <c r="AE2118" s="24"/>
      <c r="AF2118" s="26" t="s">
        <v>139</v>
      </c>
      <c r="AG2118" s="26" t="s">
        <v>224</v>
      </c>
      <c r="AH2118" s="26" t="s">
        <v>176</v>
      </c>
      <c r="AI2118" s="28">
        <v>26000</v>
      </c>
      <c r="AJ2118" s="26" t="s">
        <v>11580</v>
      </c>
      <c r="AK2118" s="26" t="s">
        <v>11581</v>
      </c>
      <c r="AL2118" s="26" t="s">
        <v>11582</v>
      </c>
      <c r="AM2118" s="24"/>
      <c r="AN2118" s="24"/>
      <c r="AO2118" s="24"/>
      <c r="AP2118" s="24"/>
      <c r="AQ2118" s="24"/>
      <c r="AR2118" s="26" t="s">
        <v>11583</v>
      </c>
      <c r="AS2118" s="24"/>
      <c r="AT2118" s="24"/>
      <c r="AU2118" s="24"/>
      <c r="AV2118" s="24"/>
      <c r="AW2118" s="28">
        <v>312817</v>
      </c>
      <c r="AX2118" s="26">
        <v>1291</v>
      </c>
      <c r="AY2118" s="28">
        <v>90</v>
      </c>
      <c r="AZ2118" s="28">
        <v>83</v>
      </c>
      <c r="BA2118" s="26">
        <v>0</v>
      </c>
      <c r="BB2118" s="26" t="s">
        <v>148</v>
      </c>
      <c r="BC2118" s="26" t="s">
        <v>11584</v>
      </c>
      <c r="BD2118" s="24"/>
      <c r="BE2118" s="24"/>
      <c r="BF2118" s="26" t="s">
        <v>11585</v>
      </c>
      <c r="BG2118" s="26" t="s">
        <v>191</v>
      </c>
      <c r="BH2118" s="24"/>
      <c r="BI2118" s="24"/>
      <c r="BJ2118" s="26" t="s">
        <v>11586</v>
      </c>
      <c r="BK2118" s="26" t="s">
        <v>302</v>
      </c>
      <c r="BL2118" s="26" t="s">
        <v>11587</v>
      </c>
      <c r="BM2118" s="26" t="s">
        <v>470</v>
      </c>
      <c r="BN2118" s="24"/>
      <c r="BO2118" s="24"/>
      <c r="BP2118" s="24"/>
      <c r="BQ2118" s="24"/>
      <c r="BR2118" s="26">
        <v>4</v>
      </c>
      <c r="BS2118" s="26">
        <v>5</v>
      </c>
      <c r="BT2118" s="26">
        <v>3</v>
      </c>
      <c r="BU2118" s="26">
        <v>5</v>
      </c>
      <c r="BV2118" s="26">
        <v>2</v>
      </c>
      <c r="BW2118" s="26">
        <v>4</v>
      </c>
      <c r="BX2118" s="26">
        <v>4</v>
      </c>
      <c r="BY2118" s="26">
        <v>4</v>
      </c>
      <c r="BZ2118" s="24"/>
      <c r="CA2118" s="24"/>
      <c r="CB2118" s="24"/>
      <c r="CC2118" s="24"/>
      <c r="CD2118" s="24"/>
      <c r="CE2118" s="24"/>
      <c r="CF2118" s="24"/>
      <c r="CG2118" s="24"/>
      <c r="CH2118" s="24"/>
      <c r="CI2118" s="24"/>
      <c r="CJ2118" s="24"/>
      <c r="CK2118" s="24"/>
      <c r="CL2118" s="24"/>
      <c r="CM2118" s="24"/>
      <c r="CN2118" s="24"/>
      <c r="CO2118" s="24"/>
      <c r="CP2118" s="24"/>
      <c r="CQ2118" s="24"/>
      <c r="CR2118" s="24"/>
      <c r="CS2118" s="24"/>
      <c r="CT2118" s="24"/>
      <c r="CU2118" s="24"/>
      <c r="CV2118" s="24"/>
      <c r="CW2118" s="24"/>
      <c r="CX2118" s="24"/>
      <c r="CY2118" s="24"/>
      <c r="CZ2118" s="24"/>
      <c r="DA2118" s="24"/>
      <c r="DB2118" s="24"/>
      <c r="DC2118" s="24"/>
      <c r="DD2118" s="24"/>
      <c r="DE2118" s="24"/>
      <c r="DF2118" s="26" t="s">
        <v>120</v>
      </c>
      <c r="DG2118" s="26" t="s">
        <v>120</v>
      </c>
      <c r="DH2118" s="26" t="s">
        <v>139</v>
      </c>
      <c r="DI2118" s="26" t="s">
        <v>139</v>
      </c>
      <c r="DJ2118" s="26" t="s">
        <v>139</v>
      </c>
      <c r="DK2118" s="26" t="s">
        <v>139</v>
      </c>
      <c r="DL2118" s="26" t="s">
        <v>139</v>
      </c>
      <c r="DM2118" s="26" t="s">
        <v>139</v>
      </c>
      <c r="DN2118" s="26" t="s">
        <v>139</v>
      </c>
      <c r="DO2118" s="26" t="s">
        <v>139</v>
      </c>
    </row>
    <row r="2119" spans="1:119" ht="20.100000000000001" customHeight="1" x14ac:dyDescent="0.25">
      <c r="A2119" s="29" t="str">
        <f t="shared" si="462"/>
        <v/>
      </c>
      <c r="B2119" s="29" t="str">
        <f t="shared" si="463"/>
        <v>People Improvement Organization</v>
      </c>
      <c r="C2119" s="29">
        <f t="shared" si="464"/>
        <v>0</v>
      </c>
      <c r="D2119" s="30" t="str">
        <f t="shared" si="465"/>
        <v>East and Southeast Asia</v>
      </c>
      <c r="E2119" s="30" t="str">
        <f t="shared" si="466"/>
        <v>Phnom Penh, Cambodia</v>
      </c>
      <c r="F2119" s="31">
        <f t="shared" si="467"/>
        <v>0</v>
      </c>
      <c r="G2119" s="31">
        <f t="shared" si="468"/>
        <v>0</v>
      </c>
      <c r="H2119" s="31">
        <f t="shared" si="469"/>
        <v>0</v>
      </c>
      <c r="I2119" s="31">
        <f t="shared" si="470"/>
        <v>0</v>
      </c>
      <c r="J2119" s="31">
        <f t="shared" si="471"/>
        <v>0</v>
      </c>
      <c r="K2119" s="31">
        <f t="shared" si="472"/>
        <v>0</v>
      </c>
      <c r="L2119" s="31">
        <f t="shared" si="473"/>
        <v>0</v>
      </c>
      <c r="M2119" s="31">
        <f t="shared" si="474"/>
        <v>0</v>
      </c>
      <c r="N2119" s="31">
        <f t="shared" si="475"/>
        <v>0</v>
      </c>
      <c r="O2119" s="26" t="s">
        <v>16339</v>
      </c>
      <c r="P2119" s="26" t="s">
        <v>108</v>
      </c>
      <c r="Q2119" s="27">
        <v>41926</v>
      </c>
      <c r="R2119" s="24"/>
      <c r="S2119" s="24"/>
      <c r="T2119" s="26" t="s">
        <v>278</v>
      </c>
      <c r="U2119" s="24"/>
      <c r="V2119" s="26" t="s">
        <v>469</v>
      </c>
      <c r="W2119" s="26" t="s">
        <v>470</v>
      </c>
      <c r="X2119" s="26" t="s">
        <v>471</v>
      </c>
      <c r="Y2119" s="26" t="s">
        <v>11579</v>
      </c>
      <c r="Z2119" s="24"/>
      <c r="AA2119" s="24"/>
      <c r="AB2119" s="26" t="s">
        <v>15736</v>
      </c>
      <c r="AC2119" s="28">
        <v>1548</v>
      </c>
      <c r="AD2119" s="26" t="s">
        <v>7308</v>
      </c>
      <c r="AE2119" s="24"/>
      <c r="AF2119" s="26" t="s">
        <v>139</v>
      </c>
      <c r="AG2119" s="26" t="s">
        <v>224</v>
      </c>
      <c r="AH2119" s="24"/>
      <c r="AI2119" s="28">
        <v>1600</v>
      </c>
      <c r="AJ2119" s="24"/>
      <c r="AK2119" s="24"/>
      <c r="AL2119" s="24"/>
      <c r="AM2119" s="24"/>
      <c r="AN2119" s="24"/>
      <c r="AO2119" s="24"/>
      <c r="AP2119" s="24"/>
      <c r="AQ2119" s="24"/>
      <c r="AR2119" s="24"/>
      <c r="AS2119" s="24"/>
      <c r="AT2119" s="24"/>
      <c r="AU2119" s="24"/>
      <c r="AV2119" s="24"/>
      <c r="AW2119" s="24"/>
      <c r="AX2119" s="24"/>
      <c r="AY2119" s="24"/>
      <c r="AZ2119" s="24"/>
      <c r="BA2119" s="24"/>
      <c r="BB2119" s="24"/>
      <c r="BC2119" s="26" t="s">
        <v>11584</v>
      </c>
      <c r="BD2119" s="24"/>
      <c r="BE2119" s="24"/>
      <c r="BF2119" s="24"/>
      <c r="BG2119" s="24"/>
      <c r="BH2119" s="24"/>
      <c r="BI2119" s="24"/>
      <c r="BJ2119" s="24"/>
      <c r="BK2119" s="24"/>
      <c r="BL2119" s="24"/>
      <c r="BM2119" s="24"/>
      <c r="BN2119" s="24"/>
      <c r="BO2119" s="24"/>
      <c r="BP2119" s="24"/>
      <c r="BQ2119" s="24"/>
      <c r="BR2119" s="24"/>
      <c r="BS2119" s="24"/>
      <c r="BT2119" s="24"/>
      <c r="BU2119" s="24"/>
      <c r="BV2119" s="24"/>
      <c r="BW2119" s="24"/>
      <c r="BX2119" s="24"/>
      <c r="BY2119" s="24"/>
      <c r="BZ2119" s="24"/>
      <c r="CA2119" s="24"/>
      <c r="CB2119" s="24"/>
      <c r="CC2119" s="24"/>
      <c r="CD2119" s="24"/>
      <c r="CE2119" s="24"/>
      <c r="CF2119" s="24"/>
      <c r="CG2119" s="24"/>
      <c r="CH2119" s="24"/>
      <c r="CI2119" s="24"/>
      <c r="CJ2119" s="24"/>
      <c r="CK2119" s="24"/>
      <c r="CL2119" s="24"/>
      <c r="CM2119" s="24"/>
      <c r="CN2119" s="24"/>
      <c r="CO2119" s="24"/>
      <c r="CP2119" s="24"/>
      <c r="CQ2119" s="24"/>
      <c r="CR2119" s="24"/>
      <c r="CS2119" s="24"/>
      <c r="CT2119" s="24"/>
      <c r="CU2119" s="24"/>
      <c r="CV2119" s="24"/>
      <c r="CW2119" s="24"/>
      <c r="CX2119" s="24"/>
      <c r="CY2119" s="24"/>
      <c r="CZ2119" s="24"/>
      <c r="DA2119" s="24"/>
      <c r="DB2119" s="24"/>
      <c r="DC2119" s="24"/>
      <c r="DD2119" s="24"/>
      <c r="DE2119" s="24"/>
      <c r="DF2119" s="26" t="s">
        <v>139</v>
      </c>
      <c r="DG2119" s="26" t="s">
        <v>139</v>
      </c>
      <c r="DH2119" s="26" t="s">
        <v>139</v>
      </c>
      <c r="DI2119" s="26" t="s">
        <v>139</v>
      </c>
      <c r="DJ2119" s="26" t="s">
        <v>139</v>
      </c>
      <c r="DK2119" s="26" t="s">
        <v>139</v>
      </c>
      <c r="DL2119" s="26" t="s">
        <v>139</v>
      </c>
      <c r="DM2119" s="26" t="s">
        <v>139</v>
      </c>
      <c r="DN2119" s="26" t="s">
        <v>139</v>
      </c>
      <c r="DO2119" s="26" t="s">
        <v>139</v>
      </c>
    </row>
    <row r="2120" spans="1:119" ht="20.100000000000001" customHeight="1" x14ac:dyDescent="0.25">
      <c r="A2120" s="29" t="str">
        <f t="shared" si="462"/>
        <v/>
      </c>
      <c r="B2120" s="29" t="str">
        <f t="shared" si="463"/>
        <v>People Improvement Organization</v>
      </c>
      <c r="C2120" s="29">
        <f t="shared" si="464"/>
        <v>0</v>
      </c>
      <c r="D2120" s="30" t="str">
        <f t="shared" si="465"/>
        <v>East and Southeast Asia</v>
      </c>
      <c r="E2120" s="30" t="str">
        <f t="shared" si="466"/>
        <v>Phnom Penh, Cambodia</v>
      </c>
      <c r="F2120" s="31">
        <f t="shared" si="467"/>
        <v>0</v>
      </c>
      <c r="G2120" s="31">
        <f t="shared" si="468"/>
        <v>0</v>
      </c>
      <c r="H2120" s="31">
        <f t="shared" si="469"/>
        <v>0</v>
      </c>
      <c r="I2120" s="31">
        <f t="shared" si="470"/>
        <v>0</v>
      </c>
      <c r="J2120" s="31">
        <f t="shared" si="471"/>
        <v>0</v>
      </c>
      <c r="K2120" s="31">
        <f t="shared" si="472"/>
        <v>0</v>
      </c>
      <c r="L2120" s="31">
        <f t="shared" si="473"/>
        <v>0</v>
      </c>
      <c r="M2120" s="31">
        <f t="shared" si="474"/>
        <v>0</v>
      </c>
      <c r="N2120" s="31">
        <f t="shared" si="475"/>
        <v>0</v>
      </c>
      <c r="O2120" s="26" t="s">
        <v>16340</v>
      </c>
      <c r="P2120" s="26" t="s">
        <v>108</v>
      </c>
      <c r="Q2120" s="27">
        <v>42067</v>
      </c>
      <c r="R2120" s="24"/>
      <c r="S2120" s="24"/>
      <c r="T2120" s="26" t="s">
        <v>278</v>
      </c>
      <c r="U2120" s="24"/>
      <c r="V2120" s="26" t="s">
        <v>469</v>
      </c>
      <c r="W2120" s="26" t="s">
        <v>470</v>
      </c>
      <c r="X2120" s="26" t="s">
        <v>471</v>
      </c>
      <c r="Y2120" s="26" t="s">
        <v>11579</v>
      </c>
      <c r="Z2120" s="24"/>
      <c r="AA2120" s="24"/>
      <c r="AB2120" s="26" t="s">
        <v>15736</v>
      </c>
      <c r="AC2120" s="28">
        <v>1930</v>
      </c>
      <c r="AD2120" s="26" t="s">
        <v>7308</v>
      </c>
      <c r="AE2120" s="24"/>
      <c r="AF2120" s="26" t="s">
        <v>139</v>
      </c>
      <c r="AG2120" s="26" t="s">
        <v>224</v>
      </c>
      <c r="AH2120" s="24"/>
      <c r="AI2120" s="28">
        <v>1930</v>
      </c>
      <c r="AJ2120" s="24"/>
      <c r="AK2120" s="24"/>
      <c r="AL2120" s="24"/>
      <c r="AM2120" s="24"/>
      <c r="AN2120" s="24"/>
      <c r="AO2120" s="24"/>
      <c r="AP2120" s="24"/>
      <c r="AQ2120" s="24"/>
      <c r="AR2120" s="24"/>
      <c r="AS2120" s="24"/>
      <c r="AT2120" s="24"/>
      <c r="AU2120" s="24"/>
      <c r="AV2120" s="24"/>
      <c r="AW2120" s="24"/>
      <c r="AX2120" s="24"/>
      <c r="AY2120" s="24"/>
      <c r="AZ2120" s="24"/>
      <c r="BA2120" s="24"/>
      <c r="BB2120" s="24"/>
      <c r="BC2120" s="26" t="s">
        <v>11584</v>
      </c>
      <c r="BD2120" s="24"/>
      <c r="BE2120" s="24"/>
      <c r="BF2120" s="24"/>
      <c r="BG2120" s="24"/>
      <c r="BH2120" s="24"/>
      <c r="BI2120" s="24"/>
      <c r="BJ2120" s="24"/>
      <c r="BK2120" s="24"/>
      <c r="BL2120" s="24"/>
      <c r="BM2120" s="24"/>
      <c r="BN2120" s="24"/>
      <c r="BO2120" s="24"/>
      <c r="BP2120" s="24"/>
      <c r="BQ2120" s="24"/>
      <c r="BR2120" s="24"/>
      <c r="BS2120" s="24"/>
      <c r="BT2120" s="24"/>
      <c r="BU2120" s="24"/>
      <c r="BV2120" s="24"/>
      <c r="BW2120" s="24"/>
      <c r="BX2120" s="24"/>
      <c r="BY2120" s="24"/>
      <c r="BZ2120" s="24"/>
      <c r="CA2120" s="24"/>
      <c r="CB2120" s="24"/>
      <c r="CC2120" s="24"/>
      <c r="CD2120" s="24"/>
      <c r="CE2120" s="24"/>
      <c r="CF2120" s="24"/>
      <c r="CG2120" s="24"/>
      <c r="CH2120" s="24"/>
      <c r="CI2120" s="24"/>
      <c r="CJ2120" s="24"/>
      <c r="CK2120" s="24"/>
      <c r="CL2120" s="24"/>
      <c r="CM2120" s="24"/>
      <c r="CN2120" s="24"/>
      <c r="CO2120" s="24"/>
      <c r="CP2120" s="24"/>
      <c r="CQ2120" s="24"/>
      <c r="CR2120" s="24"/>
      <c r="CS2120" s="24"/>
      <c r="CT2120" s="24"/>
      <c r="CU2120" s="24"/>
      <c r="CV2120" s="24"/>
      <c r="CW2120" s="24"/>
      <c r="CX2120" s="24"/>
      <c r="CY2120" s="24"/>
      <c r="CZ2120" s="24"/>
      <c r="DA2120" s="24"/>
      <c r="DB2120" s="24"/>
      <c r="DC2120" s="24"/>
      <c r="DD2120" s="24"/>
      <c r="DE2120" s="24"/>
      <c r="DF2120" s="26" t="s">
        <v>139</v>
      </c>
      <c r="DG2120" s="26" t="s">
        <v>139</v>
      </c>
      <c r="DH2120" s="26" t="s">
        <v>139</v>
      </c>
      <c r="DI2120" s="26" t="s">
        <v>139</v>
      </c>
      <c r="DJ2120" s="26" t="s">
        <v>139</v>
      </c>
      <c r="DK2120" s="26" t="s">
        <v>139</v>
      </c>
      <c r="DL2120" s="26" t="s">
        <v>139</v>
      </c>
      <c r="DM2120" s="26" t="s">
        <v>139</v>
      </c>
      <c r="DN2120" s="26" t="s">
        <v>139</v>
      </c>
      <c r="DO2120" s="26" t="s">
        <v>139</v>
      </c>
    </row>
    <row r="2121" spans="1:119" ht="20.100000000000001" customHeight="1" x14ac:dyDescent="0.25">
      <c r="A2121" s="29" t="str">
        <f t="shared" si="462"/>
        <v>People Improvement Organization4</v>
      </c>
      <c r="B2121" s="29" t="str">
        <f t="shared" si="463"/>
        <v>People Improvement Organization</v>
      </c>
      <c r="C2121" s="29">
        <f t="shared" si="464"/>
        <v>4</v>
      </c>
      <c r="D2121" s="30" t="str">
        <f t="shared" si="465"/>
        <v>East and Southeast Asia</v>
      </c>
      <c r="E2121" s="30" t="str">
        <f t="shared" si="466"/>
        <v>Phnom Penh, Cambodia</v>
      </c>
      <c r="F2121" s="31">
        <f t="shared" si="467"/>
        <v>4</v>
      </c>
      <c r="G2121" s="31">
        <f t="shared" si="468"/>
        <v>5</v>
      </c>
      <c r="H2121" s="31">
        <f t="shared" si="469"/>
        <v>3</v>
      </c>
      <c r="I2121" s="31">
        <f t="shared" si="470"/>
        <v>5</v>
      </c>
      <c r="J2121" s="31">
        <f t="shared" si="471"/>
        <v>2</v>
      </c>
      <c r="K2121" s="31">
        <f t="shared" si="472"/>
        <v>4</v>
      </c>
      <c r="L2121" s="31">
        <f t="shared" si="473"/>
        <v>4</v>
      </c>
      <c r="M2121" s="31">
        <f t="shared" si="474"/>
        <v>4</v>
      </c>
      <c r="N2121" s="31">
        <f t="shared" si="475"/>
        <v>3.9</v>
      </c>
      <c r="O2121" s="26" t="s">
        <v>11588</v>
      </c>
      <c r="P2121" s="26" t="s">
        <v>108</v>
      </c>
      <c r="Q2121" s="27">
        <v>41568</v>
      </c>
      <c r="R2121" s="26" t="s">
        <v>166</v>
      </c>
      <c r="S2121" s="26" t="s">
        <v>622</v>
      </c>
      <c r="T2121" s="26" t="s">
        <v>194</v>
      </c>
      <c r="U2121" s="26" t="s">
        <v>112</v>
      </c>
      <c r="V2121" s="26" t="s">
        <v>469</v>
      </c>
      <c r="W2121" s="26" t="s">
        <v>470</v>
      </c>
      <c r="X2121" s="26" t="s">
        <v>471</v>
      </c>
      <c r="Y2121" s="26" t="s">
        <v>11579</v>
      </c>
      <c r="Z2121" s="24"/>
      <c r="AA2121" s="24"/>
      <c r="AB2121" s="26" t="s">
        <v>117</v>
      </c>
      <c r="AC2121" s="28">
        <v>26000</v>
      </c>
      <c r="AD2121" s="26" t="s">
        <v>7308</v>
      </c>
      <c r="AE2121" s="24"/>
      <c r="AF2121" s="26" t="s">
        <v>139</v>
      </c>
      <c r="AG2121" s="26" t="s">
        <v>224</v>
      </c>
      <c r="AH2121" s="26" t="s">
        <v>185</v>
      </c>
      <c r="AI2121" s="28">
        <v>26000</v>
      </c>
      <c r="AJ2121" s="26" t="s">
        <v>11589</v>
      </c>
      <c r="AK2121" s="26" t="s">
        <v>11590</v>
      </c>
      <c r="AL2121" s="26" t="s">
        <v>11591</v>
      </c>
      <c r="AM2121" s="24"/>
      <c r="AN2121" s="24"/>
      <c r="AO2121" s="24"/>
      <c r="AP2121" s="24"/>
      <c r="AQ2121" s="26" t="s">
        <v>11592</v>
      </c>
      <c r="AR2121" s="24"/>
      <c r="AS2121" s="24"/>
      <c r="AT2121" s="24"/>
      <c r="AU2121" s="24"/>
      <c r="AV2121" s="24"/>
      <c r="AW2121" s="28">
        <v>351891</v>
      </c>
      <c r="AX2121" s="26">
        <v>1110</v>
      </c>
      <c r="AY2121" s="28">
        <v>90</v>
      </c>
      <c r="AZ2121" s="28">
        <v>83</v>
      </c>
      <c r="BA2121" s="26">
        <v>0</v>
      </c>
      <c r="BB2121" s="26" t="s">
        <v>148</v>
      </c>
      <c r="BC2121" s="26" t="s">
        <v>11584</v>
      </c>
      <c r="BD2121" s="26" t="s">
        <v>125</v>
      </c>
      <c r="BE2121" s="24"/>
      <c r="BF2121" s="26" t="s">
        <v>11593</v>
      </c>
      <c r="BG2121" s="26" t="s">
        <v>261</v>
      </c>
      <c r="BH2121" s="26" t="s">
        <v>11594</v>
      </c>
      <c r="BI2121" s="26" t="s">
        <v>302</v>
      </c>
      <c r="BJ2121" s="26" t="s">
        <v>11595</v>
      </c>
      <c r="BK2121" s="26" t="s">
        <v>517</v>
      </c>
      <c r="BL2121" s="26" t="s">
        <v>11596</v>
      </c>
      <c r="BM2121" s="26" t="s">
        <v>470</v>
      </c>
      <c r="BN2121" s="26" t="s">
        <v>11597</v>
      </c>
      <c r="BO2121" s="24"/>
      <c r="BP2121" s="24"/>
      <c r="BQ2121" s="24"/>
      <c r="BR2121" s="26">
        <v>4</v>
      </c>
      <c r="BS2121" s="26">
        <v>5</v>
      </c>
      <c r="BT2121" s="26">
        <v>3</v>
      </c>
      <c r="BU2121" s="26">
        <v>5</v>
      </c>
      <c r="BV2121" s="26">
        <v>2</v>
      </c>
      <c r="BW2121" s="26">
        <v>4</v>
      </c>
      <c r="BX2121" s="26">
        <v>4</v>
      </c>
      <c r="BY2121" s="26">
        <v>4</v>
      </c>
      <c r="BZ2121" s="24"/>
      <c r="CA2121" s="24"/>
      <c r="CB2121" s="24"/>
      <c r="CC2121" s="24"/>
      <c r="CD2121" s="24"/>
      <c r="CE2121" s="24"/>
      <c r="CF2121" s="24"/>
      <c r="CG2121" s="24"/>
      <c r="CH2121" s="24"/>
      <c r="CI2121" s="24"/>
      <c r="CJ2121" s="24"/>
      <c r="CK2121" s="24"/>
      <c r="CL2121" s="24"/>
      <c r="CM2121" s="24"/>
      <c r="CN2121" s="24"/>
      <c r="CO2121" s="24"/>
      <c r="CP2121" s="24"/>
      <c r="CQ2121" s="24"/>
      <c r="CR2121" s="24"/>
      <c r="CS2121" s="24"/>
      <c r="CT2121" s="24"/>
      <c r="CU2121" s="24"/>
      <c r="CV2121" s="24"/>
      <c r="CW2121" s="24"/>
      <c r="CX2121" s="24"/>
      <c r="CY2121" s="24"/>
      <c r="CZ2121" s="24"/>
      <c r="DA2121" s="24"/>
      <c r="DB2121" s="24"/>
      <c r="DC2121" s="24"/>
      <c r="DD2121" s="24"/>
      <c r="DE2121" s="24"/>
      <c r="DF2121" s="26" t="s">
        <v>120</v>
      </c>
      <c r="DG2121" s="26" t="s">
        <v>120</v>
      </c>
      <c r="DH2121" s="26" t="s">
        <v>120</v>
      </c>
      <c r="DI2121" s="26" t="s">
        <v>139</v>
      </c>
      <c r="DJ2121" s="26" t="s">
        <v>139</v>
      </c>
      <c r="DK2121" s="26" t="s">
        <v>139</v>
      </c>
      <c r="DL2121" s="26" t="s">
        <v>139</v>
      </c>
      <c r="DM2121" s="26" t="s">
        <v>139</v>
      </c>
      <c r="DN2121" s="26" t="s">
        <v>139</v>
      </c>
      <c r="DO2121" s="26" t="s">
        <v>139</v>
      </c>
    </row>
    <row r="2122" spans="1:119" ht="20.100000000000001" customHeight="1" x14ac:dyDescent="0.25">
      <c r="A2122" s="29" t="str">
        <f t="shared" si="462"/>
        <v>People Improvement Organization3</v>
      </c>
      <c r="B2122" s="29" t="str">
        <f t="shared" si="463"/>
        <v>People Improvement Organization</v>
      </c>
      <c r="C2122" s="29">
        <f t="shared" si="464"/>
        <v>3</v>
      </c>
      <c r="D2122" s="30" t="str">
        <f t="shared" si="465"/>
        <v>East and Southeast Asia</v>
      </c>
      <c r="E2122" s="30" t="str">
        <f t="shared" si="466"/>
        <v>Phnom Penh, Cambodia</v>
      </c>
      <c r="F2122" s="31">
        <f t="shared" si="467"/>
        <v>4</v>
      </c>
      <c r="G2122" s="31">
        <f t="shared" si="468"/>
        <v>5</v>
      </c>
      <c r="H2122" s="31">
        <f t="shared" si="469"/>
        <v>3</v>
      </c>
      <c r="I2122" s="31">
        <f t="shared" si="470"/>
        <v>4</v>
      </c>
      <c r="J2122" s="31">
        <f t="shared" si="471"/>
        <v>2</v>
      </c>
      <c r="K2122" s="31">
        <f t="shared" si="472"/>
        <v>4</v>
      </c>
      <c r="L2122" s="31">
        <f t="shared" si="473"/>
        <v>4</v>
      </c>
      <c r="M2122" s="31">
        <f t="shared" si="474"/>
        <v>4</v>
      </c>
      <c r="N2122" s="31">
        <f t="shared" si="475"/>
        <v>3.8</v>
      </c>
      <c r="O2122" s="26" t="s">
        <v>11598</v>
      </c>
      <c r="P2122" s="26" t="s">
        <v>108</v>
      </c>
      <c r="Q2122" s="27">
        <v>41204</v>
      </c>
      <c r="R2122" s="26" t="s">
        <v>166</v>
      </c>
      <c r="S2122" s="26" t="s">
        <v>306</v>
      </c>
      <c r="T2122" s="26" t="s">
        <v>207</v>
      </c>
      <c r="U2122" s="26" t="s">
        <v>112</v>
      </c>
      <c r="V2122" s="26" t="s">
        <v>469</v>
      </c>
      <c r="W2122" s="26" t="s">
        <v>470</v>
      </c>
      <c r="X2122" s="26" t="s">
        <v>471</v>
      </c>
      <c r="Y2122" s="26" t="s">
        <v>11579</v>
      </c>
      <c r="Z2122" s="24"/>
      <c r="AA2122" s="24"/>
      <c r="AB2122" s="26" t="s">
        <v>117</v>
      </c>
      <c r="AC2122" s="28">
        <v>25000</v>
      </c>
      <c r="AD2122" s="26" t="s">
        <v>7308</v>
      </c>
      <c r="AE2122" s="24"/>
      <c r="AF2122" s="26" t="s">
        <v>139</v>
      </c>
      <c r="AG2122" s="26" t="s">
        <v>224</v>
      </c>
      <c r="AH2122" s="26" t="s">
        <v>121</v>
      </c>
      <c r="AI2122" s="28">
        <v>25000</v>
      </c>
      <c r="AJ2122" s="26" t="s">
        <v>11599</v>
      </c>
      <c r="AK2122" s="26" t="s">
        <v>11600</v>
      </c>
      <c r="AL2122" s="26" t="s">
        <v>11601</v>
      </c>
      <c r="AM2122" s="24"/>
      <c r="AN2122" s="24"/>
      <c r="AO2122" s="24"/>
      <c r="AP2122" s="24"/>
      <c r="AQ2122" s="26" t="s">
        <v>11602</v>
      </c>
      <c r="AR2122" s="24"/>
      <c r="AS2122" s="24"/>
      <c r="AT2122" s="24"/>
      <c r="AU2122" s="24"/>
      <c r="AV2122" s="24"/>
      <c r="AW2122" s="28">
        <v>428000</v>
      </c>
      <c r="AX2122" s="26">
        <v>900</v>
      </c>
      <c r="AY2122" s="28">
        <v>90</v>
      </c>
      <c r="AZ2122" s="28">
        <v>85</v>
      </c>
      <c r="BA2122" s="26">
        <v>0</v>
      </c>
      <c r="BB2122" s="26" t="s">
        <v>148</v>
      </c>
      <c r="BC2122" s="26" t="s">
        <v>11584</v>
      </c>
      <c r="BD2122" s="26" t="s">
        <v>125</v>
      </c>
      <c r="BE2122" s="24"/>
      <c r="BF2122" s="26" t="s">
        <v>11593</v>
      </c>
      <c r="BG2122" s="26" t="s">
        <v>261</v>
      </c>
      <c r="BH2122" s="26" t="s">
        <v>11603</v>
      </c>
      <c r="BI2122" s="26" t="s">
        <v>2862</v>
      </c>
      <c r="BJ2122" s="26" t="s">
        <v>11594</v>
      </c>
      <c r="BK2122" s="26" t="s">
        <v>302</v>
      </c>
      <c r="BL2122" s="26" t="s">
        <v>11604</v>
      </c>
      <c r="BM2122" s="26" t="s">
        <v>517</v>
      </c>
      <c r="BN2122" s="26" t="s">
        <v>212</v>
      </c>
      <c r="BO2122" s="26" t="s">
        <v>261</v>
      </c>
      <c r="BP2122" s="24"/>
      <c r="BQ2122" s="24"/>
      <c r="BR2122" s="26">
        <v>4</v>
      </c>
      <c r="BS2122" s="26">
        <v>5</v>
      </c>
      <c r="BT2122" s="26">
        <v>3</v>
      </c>
      <c r="BU2122" s="26">
        <v>4</v>
      </c>
      <c r="BV2122" s="26">
        <v>2</v>
      </c>
      <c r="BW2122" s="26">
        <v>4</v>
      </c>
      <c r="BX2122" s="26">
        <v>4</v>
      </c>
      <c r="BY2122" s="26">
        <v>4</v>
      </c>
      <c r="BZ2122" s="24"/>
      <c r="CA2122" s="24"/>
      <c r="CB2122" s="24"/>
      <c r="CC2122" s="24"/>
      <c r="CD2122" s="24"/>
      <c r="CE2122" s="24"/>
      <c r="CF2122" s="24"/>
      <c r="CG2122" s="24"/>
      <c r="CH2122" s="24"/>
      <c r="CI2122" s="24"/>
      <c r="CJ2122" s="24"/>
      <c r="CK2122" s="24"/>
      <c r="CL2122" s="24"/>
      <c r="CM2122" s="24"/>
      <c r="CN2122" s="24"/>
      <c r="CO2122" s="24"/>
      <c r="CP2122" s="24"/>
      <c r="CQ2122" s="24"/>
      <c r="CR2122" s="24"/>
      <c r="CS2122" s="24"/>
      <c r="CT2122" s="24"/>
      <c r="CU2122" s="24"/>
      <c r="CV2122" s="24"/>
      <c r="CW2122" s="24"/>
      <c r="CX2122" s="24"/>
      <c r="CY2122" s="24"/>
      <c r="CZ2122" s="24"/>
      <c r="DA2122" s="24"/>
      <c r="DB2122" s="24"/>
      <c r="DC2122" s="24"/>
      <c r="DD2122" s="24"/>
      <c r="DE2122" s="24"/>
      <c r="DF2122" s="26" t="s">
        <v>120</v>
      </c>
      <c r="DG2122" s="26" t="s">
        <v>120</v>
      </c>
      <c r="DH2122" s="26" t="s">
        <v>120</v>
      </c>
      <c r="DI2122" s="26" t="s">
        <v>139</v>
      </c>
      <c r="DJ2122" s="26" t="s">
        <v>139</v>
      </c>
      <c r="DK2122" s="26" t="s">
        <v>139</v>
      </c>
      <c r="DL2122" s="26" t="s">
        <v>139</v>
      </c>
      <c r="DM2122" s="26" t="s">
        <v>139</v>
      </c>
      <c r="DN2122" s="26" t="s">
        <v>139</v>
      </c>
      <c r="DO2122" s="26" t="s">
        <v>139</v>
      </c>
    </row>
    <row r="2123" spans="1:119" ht="20.100000000000001" customHeight="1" x14ac:dyDescent="0.25">
      <c r="A2123" s="29" t="str">
        <f t="shared" si="462"/>
        <v/>
      </c>
      <c r="B2123" s="29" t="str">
        <f t="shared" si="463"/>
        <v>People Improvement Organization</v>
      </c>
      <c r="C2123" s="29">
        <f t="shared" si="464"/>
        <v>0</v>
      </c>
      <c r="D2123" s="30" t="str">
        <f t="shared" si="465"/>
        <v>East and Southeast Asia</v>
      </c>
      <c r="E2123" s="30" t="str">
        <f t="shared" si="466"/>
        <v>Phnom Penh, Cambodia</v>
      </c>
      <c r="F2123" s="31">
        <f t="shared" si="467"/>
        <v>0</v>
      </c>
      <c r="G2123" s="31">
        <f t="shared" si="468"/>
        <v>0</v>
      </c>
      <c r="H2123" s="31">
        <f t="shared" si="469"/>
        <v>0</v>
      </c>
      <c r="I2123" s="31">
        <f t="shared" si="470"/>
        <v>0</v>
      </c>
      <c r="J2123" s="31">
        <f t="shared" si="471"/>
        <v>0</v>
      </c>
      <c r="K2123" s="31">
        <f t="shared" si="472"/>
        <v>0</v>
      </c>
      <c r="L2123" s="31">
        <f t="shared" si="473"/>
        <v>0</v>
      </c>
      <c r="M2123" s="31">
        <f t="shared" si="474"/>
        <v>0</v>
      </c>
      <c r="N2123" s="31">
        <f t="shared" si="475"/>
        <v>0</v>
      </c>
      <c r="O2123" s="26" t="s">
        <v>16341</v>
      </c>
      <c r="P2123" s="26" t="s">
        <v>108</v>
      </c>
      <c r="Q2123" s="27">
        <v>41068</v>
      </c>
      <c r="R2123" s="24"/>
      <c r="S2123" s="24"/>
      <c r="T2123" s="26" t="s">
        <v>175</v>
      </c>
      <c r="U2123" s="24"/>
      <c r="V2123" s="26" t="s">
        <v>469</v>
      </c>
      <c r="W2123" s="26" t="s">
        <v>470</v>
      </c>
      <c r="X2123" s="26" t="s">
        <v>471</v>
      </c>
      <c r="Y2123" s="26" t="s">
        <v>11579</v>
      </c>
      <c r="Z2123" s="24"/>
      <c r="AA2123" s="24"/>
      <c r="AB2123" s="26" t="s">
        <v>15766</v>
      </c>
      <c r="AC2123" s="28">
        <v>3000</v>
      </c>
      <c r="AD2123" s="26" t="s">
        <v>7308</v>
      </c>
      <c r="AE2123" s="24"/>
      <c r="AF2123" s="26" t="s">
        <v>139</v>
      </c>
      <c r="AG2123" s="26" t="s">
        <v>224</v>
      </c>
      <c r="AH2123" s="24"/>
      <c r="AI2123" s="28">
        <v>3000</v>
      </c>
      <c r="AJ2123" s="24"/>
      <c r="AK2123" s="24"/>
      <c r="AL2123" s="24"/>
      <c r="AM2123" s="24"/>
      <c r="AN2123" s="24"/>
      <c r="AO2123" s="24"/>
      <c r="AP2123" s="24"/>
      <c r="AQ2123" s="24"/>
      <c r="AR2123" s="24"/>
      <c r="AS2123" s="24"/>
      <c r="AT2123" s="24"/>
      <c r="AU2123" s="24"/>
      <c r="AV2123" s="24"/>
      <c r="AW2123" s="28">
        <v>0</v>
      </c>
      <c r="AX2123" s="26">
        <v>0</v>
      </c>
      <c r="AY2123" s="28">
        <v>0</v>
      </c>
      <c r="AZ2123" s="28">
        <v>0</v>
      </c>
      <c r="BA2123" s="26">
        <v>0</v>
      </c>
      <c r="BB2123" s="24"/>
      <c r="BC2123" s="26" t="s">
        <v>11584</v>
      </c>
      <c r="BD2123" s="24"/>
      <c r="BE2123" s="24"/>
      <c r="BF2123" s="24"/>
      <c r="BG2123" s="24"/>
      <c r="BH2123" s="24"/>
      <c r="BI2123" s="24"/>
      <c r="BJ2123" s="24"/>
      <c r="BK2123" s="24"/>
      <c r="BL2123" s="24"/>
      <c r="BM2123" s="24"/>
      <c r="BN2123" s="24"/>
      <c r="BO2123" s="24"/>
      <c r="BP2123" s="24"/>
      <c r="BQ2123" s="24"/>
      <c r="BR2123" s="26">
        <v>0</v>
      </c>
      <c r="BS2123" s="26">
        <v>0</v>
      </c>
      <c r="BT2123" s="26">
        <v>0</v>
      </c>
      <c r="BU2123" s="26">
        <v>0</v>
      </c>
      <c r="BV2123" s="26">
        <v>0</v>
      </c>
      <c r="BW2123" s="26">
        <v>0</v>
      </c>
      <c r="BX2123" s="26">
        <v>0</v>
      </c>
      <c r="BY2123" s="26">
        <v>0</v>
      </c>
      <c r="BZ2123" s="24"/>
      <c r="CA2123" s="24"/>
      <c r="CB2123" s="24"/>
      <c r="CC2123" s="24"/>
      <c r="CD2123" s="24"/>
      <c r="CE2123" s="24"/>
      <c r="CF2123" s="24"/>
      <c r="CG2123" s="24"/>
      <c r="CH2123" s="24"/>
      <c r="CI2123" s="24"/>
      <c r="CJ2123" s="24"/>
      <c r="CK2123" s="24"/>
      <c r="CL2123" s="24"/>
      <c r="CM2123" s="24"/>
      <c r="CN2123" s="24"/>
      <c r="CO2123" s="24"/>
      <c r="CP2123" s="24"/>
      <c r="CQ2123" s="24"/>
      <c r="CR2123" s="24"/>
      <c r="CS2123" s="24"/>
      <c r="CT2123" s="24"/>
      <c r="CU2123" s="24"/>
      <c r="CV2123" s="24"/>
      <c r="CW2123" s="24"/>
      <c r="CX2123" s="24"/>
      <c r="CY2123" s="24"/>
      <c r="CZ2123" s="24"/>
      <c r="DA2123" s="24"/>
      <c r="DB2123" s="24"/>
      <c r="DC2123" s="24"/>
      <c r="DD2123" s="24"/>
      <c r="DE2123" s="24"/>
      <c r="DF2123" s="26" t="s">
        <v>139</v>
      </c>
      <c r="DG2123" s="26" t="s">
        <v>139</v>
      </c>
      <c r="DH2123" s="26" t="s">
        <v>139</v>
      </c>
      <c r="DI2123" s="26" t="s">
        <v>139</v>
      </c>
      <c r="DJ2123" s="26" t="s">
        <v>139</v>
      </c>
      <c r="DK2123" s="26" t="s">
        <v>139</v>
      </c>
      <c r="DL2123" s="26" t="s">
        <v>139</v>
      </c>
      <c r="DM2123" s="26" t="s">
        <v>139</v>
      </c>
      <c r="DN2123" s="26" t="s">
        <v>139</v>
      </c>
      <c r="DO2123" s="26" t="s">
        <v>139</v>
      </c>
    </row>
    <row r="2124" spans="1:119" ht="20.100000000000001" customHeight="1" x14ac:dyDescent="0.25">
      <c r="A2124" s="29" t="str">
        <f t="shared" si="462"/>
        <v>People Improvement Organization2</v>
      </c>
      <c r="B2124" s="29" t="str">
        <f t="shared" si="463"/>
        <v>People Improvement Organization</v>
      </c>
      <c r="C2124" s="29">
        <f t="shared" si="464"/>
        <v>2</v>
      </c>
      <c r="D2124" s="30" t="str">
        <f t="shared" si="465"/>
        <v>East and Southeast Asia</v>
      </c>
      <c r="E2124" s="30" t="str">
        <f t="shared" si="466"/>
        <v>Phnom Penh, Cambodia</v>
      </c>
      <c r="F2124" s="31">
        <f t="shared" si="467"/>
        <v>4</v>
      </c>
      <c r="G2124" s="31">
        <f t="shared" si="468"/>
        <v>5</v>
      </c>
      <c r="H2124" s="31">
        <f t="shared" si="469"/>
        <v>3</v>
      </c>
      <c r="I2124" s="31">
        <f t="shared" si="470"/>
        <v>4</v>
      </c>
      <c r="J2124" s="31">
        <f t="shared" si="471"/>
        <v>2</v>
      </c>
      <c r="K2124" s="31">
        <f t="shared" si="472"/>
        <v>4</v>
      </c>
      <c r="L2124" s="31">
        <f t="shared" si="473"/>
        <v>4</v>
      </c>
      <c r="M2124" s="31">
        <f t="shared" si="474"/>
        <v>4</v>
      </c>
      <c r="N2124" s="31">
        <f t="shared" si="475"/>
        <v>3.8</v>
      </c>
      <c r="O2124" s="26" t="s">
        <v>11605</v>
      </c>
      <c r="P2124" s="26" t="s">
        <v>108</v>
      </c>
      <c r="Q2124" s="27">
        <v>40833</v>
      </c>
      <c r="R2124" s="26" t="s">
        <v>109</v>
      </c>
      <c r="S2124" s="26" t="s">
        <v>321</v>
      </c>
      <c r="T2124" s="26" t="s">
        <v>175</v>
      </c>
      <c r="U2124" s="26" t="s">
        <v>112</v>
      </c>
      <c r="V2124" s="26" t="s">
        <v>469</v>
      </c>
      <c r="W2124" s="26" t="s">
        <v>470</v>
      </c>
      <c r="X2124" s="26" t="s">
        <v>471</v>
      </c>
      <c r="Y2124" s="26" t="s">
        <v>11579</v>
      </c>
      <c r="Z2124" s="24"/>
      <c r="AA2124" s="24"/>
      <c r="AB2124" s="26" t="s">
        <v>117</v>
      </c>
      <c r="AC2124" s="28">
        <v>14000</v>
      </c>
      <c r="AD2124" s="26" t="s">
        <v>7308</v>
      </c>
      <c r="AE2124" s="24"/>
      <c r="AF2124" s="26" t="s">
        <v>139</v>
      </c>
      <c r="AG2124" s="26" t="s">
        <v>224</v>
      </c>
      <c r="AH2124" s="26" t="s">
        <v>143</v>
      </c>
      <c r="AI2124" s="28">
        <v>14000</v>
      </c>
      <c r="AJ2124" s="24"/>
      <c r="AK2124" s="26" t="s">
        <v>11606</v>
      </c>
      <c r="AL2124" s="26" t="s">
        <v>11607</v>
      </c>
      <c r="AM2124" s="26" t="s">
        <v>11608</v>
      </c>
      <c r="AN2124" s="26" t="s">
        <v>11609</v>
      </c>
      <c r="AO2124" s="26" t="s">
        <v>11610</v>
      </c>
      <c r="AP2124" s="24"/>
      <c r="AQ2124" s="24"/>
      <c r="AR2124" s="24"/>
      <c r="AS2124" s="24"/>
      <c r="AT2124" s="24"/>
      <c r="AU2124" s="26" t="s">
        <v>11611</v>
      </c>
      <c r="AV2124" s="24"/>
      <c r="AW2124" s="28">
        <v>344000</v>
      </c>
      <c r="AX2124" s="26">
        <v>815</v>
      </c>
      <c r="AY2124" s="28">
        <v>100</v>
      </c>
      <c r="AZ2124" s="28">
        <v>93</v>
      </c>
      <c r="BA2124" s="26">
        <v>0</v>
      </c>
      <c r="BB2124" s="26" t="s">
        <v>148</v>
      </c>
      <c r="BC2124" s="26" t="s">
        <v>11584</v>
      </c>
      <c r="BD2124" s="24"/>
      <c r="BE2124" s="24"/>
      <c r="BF2124" s="26" t="s">
        <v>11593</v>
      </c>
      <c r="BG2124" s="26" t="s">
        <v>191</v>
      </c>
      <c r="BH2124" s="26" t="s">
        <v>11603</v>
      </c>
      <c r="BI2124" s="26" t="s">
        <v>2862</v>
      </c>
      <c r="BJ2124" s="26" t="s">
        <v>11594</v>
      </c>
      <c r="BK2124" s="26" t="s">
        <v>302</v>
      </c>
      <c r="BL2124" s="24"/>
      <c r="BM2124" s="24"/>
      <c r="BN2124" s="24"/>
      <c r="BO2124" s="24"/>
      <c r="BP2124" s="24"/>
      <c r="BQ2124" s="24"/>
      <c r="BR2124" s="26">
        <v>4</v>
      </c>
      <c r="BS2124" s="26">
        <v>5</v>
      </c>
      <c r="BT2124" s="26">
        <v>3</v>
      </c>
      <c r="BU2124" s="26">
        <v>4</v>
      </c>
      <c r="BV2124" s="26">
        <v>2</v>
      </c>
      <c r="BW2124" s="26">
        <v>4</v>
      </c>
      <c r="BX2124" s="26">
        <v>4</v>
      </c>
      <c r="BY2124" s="26">
        <v>4</v>
      </c>
      <c r="BZ2124" s="24"/>
      <c r="CA2124" s="24"/>
      <c r="CB2124" s="24"/>
      <c r="CC2124" s="24"/>
      <c r="CD2124" s="24"/>
      <c r="CE2124" s="24"/>
      <c r="CF2124" s="24"/>
      <c r="CG2124" s="24"/>
      <c r="CH2124" s="24"/>
      <c r="CI2124" s="24"/>
      <c r="CJ2124" s="24"/>
      <c r="CK2124" s="24"/>
      <c r="CL2124" s="24"/>
      <c r="CM2124" s="24"/>
      <c r="CN2124" s="24"/>
      <c r="CO2124" s="24"/>
      <c r="CP2124" s="24"/>
      <c r="CQ2124" s="24"/>
      <c r="CR2124" s="24"/>
      <c r="CS2124" s="24"/>
      <c r="CT2124" s="24"/>
      <c r="CU2124" s="24"/>
      <c r="CV2124" s="24"/>
      <c r="CW2124" s="24"/>
      <c r="CX2124" s="24"/>
      <c r="CY2124" s="24"/>
      <c r="CZ2124" s="24"/>
      <c r="DA2124" s="24"/>
      <c r="DB2124" s="24"/>
      <c r="DC2124" s="24"/>
      <c r="DD2124" s="24"/>
      <c r="DE2124" s="24"/>
      <c r="DF2124" s="26" t="s">
        <v>120</v>
      </c>
      <c r="DG2124" s="26" t="s">
        <v>120</v>
      </c>
      <c r="DH2124" s="26" t="s">
        <v>139</v>
      </c>
      <c r="DI2124" s="26" t="s">
        <v>139</v>
      </c>
      <c r="DJ2124" s="26" t="s">
        <v>139</v>
      </c>
      <c r="DK2124" s="26" t="s">
        <v>139</v>
      </c>
      <c r="DL2124" s="26" t="s">
        <v>139</v>
      </c>
      <c r="DM2124" s="26" t="s">
        <v>139</v>
      </c>
      <c r="DN2124" s="26" t="s">
        <v>139</v>
      </c>
      <c r="DO2124" s="26" t="s">
        <v>139</v>
      </c>
    </row>
    <row r="2125" spans="1:119" ht="20.100000000000001" customHeight="1" x14ac:dyDescent="0.25">
      <c r="A2125" s="29" t="str">
        <f t="shared" si="462"/>
        <v>People Improvement Organization1</v>
      </c>
      <c r="B2125" s="29" t="str">
        <f t="shared" si="463"/>
        <v>People Improvement Organization</v>
      </c>
      <c r="C2125" s="29">
        <f t="shared" si="464"/>
        <v>1</v>
      </c>
      <c r="D2125" s="30" t="str">
        <f t="shared" si="465"/>
        <v>East and Southeast Asia</v>
      </c>
      <c r="E2125" s="30" t="str">
        <f t="shared" si="466"/>
        <v>Phnom Penh, Cambodia</v>
      </c>
      <c r="F2125" s="31">
        <f t="shared" si="467"/>
        <v>4</v>
      </c>
      <c r="G2125" s="31">
        <f t="shared" si="468"/>
        <v>5</v>
      </c>
      <c r="H2125" s="31">
        <f t="shared" si="469"/>
        <v>3</v>
      </c>
      <c r="I2125" s="31">
        <f t="shared" si="470"/>
        <v>4</v>
      </c>
      <c r="J2125" s="31">
        <f t="shared" si="471"/>
        <v>2</v>
      </c>
      <c r="K2125" s="31">
        <f t="shared" si="472"/>
        <v>4</v>
      </c>
      <c r="L2125" s="31">
        <f t="shared" si="473"/>
        <v>4</v>
      </c>
      <c r="M2125" s="31">
        <f t="shared" si="474"/>
        <v>4</v>
      </c>
      <c r="N2125" s="31">
        <f t="shared" si="475"/>
        <v>3.8</v>
      </c>
      <c r="O2125" s="26" t="s">
        <v>11612</v>
      </c>
      <c r="P2125" s="26" t="s">
        <v>108</v>
      </c>
      <c r="Q2125" s="27">
        <v>40469</v>
      </c>
      <c r="R2125" s="26" t="s">
        <v>155</v>
      </c>
      <c r="S2125" s="26" t="s">
        <v>332</v>
      </c>
      <c r="T2125" s="26" t="s">
        <v>333</v>
      </c>
      <c r="U2125" s="26" t="s">
        <v>112</v>
      </c>
      <c r="V2125" s="26" t="s">
        <v>469</v>
      </c>
      <c r="W2125" s="26" t="s">
        <v>470</v>
      </c>
      <c r="X2125" s="26" t="s">
        <v>471</v>
      </c>
      <c r="Y2125" s="26" t="s">
        <v>11579</v>
      </c>
      <c r="Z2125" s="24"/>
      <c r="AA2125" s="24"/>
      <c r="AB2125" s="26" t="s">
        <v>117</v>
      </c>
      <c r="AC2125" s="28">
        <v>6000</v>
      </c>
      <c r="AD2125" s="26" t="s">
        <v>7308</v>
      </c>
      <c r="AE2125" s="24"/>
      <c r="AF2125" s="26" t="s">
        <v>139</v>
      </c>
      <c r="AG2125" s="26" t="s">
        <v>224</v>
      </c>
      <c r="AH2125" s="26" t="s">
        <v>158</v>
      </c>
      <c r="AI2125" s="28">
        <v>6000</v>
      </c>
      <c r="AJ2125" s="24"/>
      <c r="AK2125" s="26" t="s">
        <v>11606</v>
      </c>
      <c r="AL2125" s="26" t="s">
        <v>11613</v>
      </c>
      <c r="AM2125" s="26" t="s">
        <v>11614</v>
      </c>
      <c r="AN2125" s="26" t="s">
        <v>11615</v>
      </c>
      <c r="AO2125" s="26" t="s">
        <v>11616</v>
      </c>
      <c r="AP2125" s="24"/>
      <c r="AQ2125" s="24"/>
      <c r="AR2125" s="24"/>
      <c r="AS2125" s="24"/>
      <c r="AT2125" s="24"/>
      <c r="AU2125" s="26" t="s">
        <v>11617</v>
      </c>
      <c r="AV2125" s="24"/>
      <c r="AW2125" s="28">
        <v>325000</v>
      </c>
      <c r="AX2125" s="26">
        <v>800</v>
      </c>
      <c r="AY2125" s="28">
        <v>0</v>
      </c>
      <c r="AZ2125" s="28">
        <v>0</v>
      </c>
      <c r="BA2125" s="26">
        <v>0</v>
      </c>
      <c r="BB2125" s="24"/>
      <c r="BC2125" s="26" t="s">
        <v>11584</v>
      </c>
      <c r="BD2125" s="24"/>
      <c r="BE2125" s="24"/>
      <c r="BF2125" s="26" t="s">
        <v>11593</v>
      </c>
      <c r="BG2125" s="26" t="s">
        <v>261</v>
      </c>
      <c r="BH2125" s="26" t="s">
        <v>11603</v>
      </c>
      <c r="BI2125" s="26" t="s">
        <v>1953</v>
      </c>
      <c r="BJ2125" s="26" t="s">
        <v>11594</v>
      </c>
      <c r="BK2125" s="26" t="s">
        <v>302</v>
      </c>
      <c r="BL2125" s="26" t="s">
        <v>11618</v>
      </c>
      <c r="BM2125" s="26" t="s">
        <v>517</v>
      </c>
      <c r="BN2125" s="26" t="s">
        <v>11619</v>
      </c>
      <c r="BO2125" s="24"/>
      <c r="BP2125" s="26" t="s">
        <v>11620</v>
      </c>
      <c r="BQ2125" s="24"/>
      <c r="BR2125" s="26">
        <v>4</v>
      </c>
      <c r="BS2125" s="26">
        <v>5</v>
      </c>
      <c r="BT2125" s="26">
        <v>3</v>
      </c>
      <c r="BU2125" s="26">
        <v>4</v>
      </c>
      <c r="BV2125" s="26">
        <v>2</v>
      </c>
      <c r="BW2125" s="26">
        <v>4</v>
      </c>
      <c r="BX2125" s="26">
        <v>4</v>
      </c>
      <c r="BY2125" s="26">
        <v>4</v>
      </c>
      <c r="BZ2125" s="24"/>
      <c r="CA2125" s="24"/>
      <c r="CB2125" s="24"/>
      <c r="CC2125" s="24"/>
      <c r="CD2125" s="24"/>
      <c r="CE2125" s="24"/>
      <c r="CF2125" s="24"/>
      <c r="CG2125" s="24"/>
      <c r="CH2125" s="24"/>
      <c r="CI2125" s="24"/>
      <c r="CJ2125" s="24"/>
      <c r="CK2125" s="24"/>
      <c r="CL2125" s="24"/>
      <c r="CM2125" s="24"/>
      <c r="CN2125" s="24"/>
      <c r="CO2125" s="24"/>
      <c r="CP2125" s="24"/>
      <c r="CQ2125" s="24"/>
      <c r="CR2125" s="24"/>
      <c r="CS2125" s="24"/>
      <c r="CT2125" s="24"/>
      <c r="CU2125" s="24"/>
      <c r="CV2125" s="24"/>
      <c r="CW2125" s="24"/>
      <c r="CX2125" s="24"/>
      <c r="CY2125" s="24"/>
      <c r="CZ2125" s="24"/>
      <c r="DA2125" s="24"/>
      <c r="DB2125" s="24"/>
      <c r="DC2125" s="24"/>
      <c r="DD2125" s="24"/>
      <c r="DE2125" s="24"/>
      <c r="DF2125" s="26" t="s">
        <v>139</v>
      </c>
      <c r="DG2125" s="26" t="s">
        <v>139</v>
      </c>
      <c r="DH2125" s="26" t="s">
        <v>139</v>
      </c>
      <c r="DI2125" s="26" t="s">
        <v>139</v>
      </c>
      <c r="DJ2125" s="26" t="s">
        <v>139</v>
      </c>
      <c r="DK2125" s="26" t="s">
        <v>139</v>
      </c>
      <c r="DL2125" s="26" t="s">
        <v>139</v>
      </c>
      <c r="DM2125" s="26" t="s">
        <v>139</v>
      </c>
      <c r="DN2125" s="26" t="s">
        <v>139</v>
      </c>
      <c r="DO2125" s="26" t="s">
        <v>139</v>
      </c>
    </row>
    <row r="2126" spans="1:119" ht="20.100000000000001" customHeight="1" x14ac:dyDescent="0.25">
      <c r="A2126" s="29" t="str">
        <f t="shared" si="462"/>
        <v>Phonsinuane Volunteer Group5</v>
      </c>
      <c r="B2126" s="29" t="str">
        <f t="shared" si="463"/>
        <v>Phonsinuane Volunteer Group</v>
      </c>
      <c r="C2126" s="29">
        <f t="shared" si="464"/>
        <v>5</v>
      </c>
      <c r="D2126" s="30" t="str">
        <f t="shared" si="465"/>
        <v>East and Southeast Asia</v>
      </c>
      <c r="E2126" s="30" t="str">
        <f t="shared" si="466"/>
        <v>Vientiane, Laos</v>
      </c>
      <c r="F2126" s="31">
        <f t="shared" si="467"/>
        <v>2</v>
      </c>
      <c r="G2126" s="31">
        <f t="shared" si="468"/>
        <v>1</v>
      </c>
      <c r="H2126" s="31">
        <f t="shared" si="469"/>
        <v>2</v>
      </c>
      <c r="I2126" s="31">
        <f t="shared" si="470"/>
        <v>2</v>
      </c>
      <c r="J2126" s="31">
        <f t="shared" si="471"/>
        <v>2</v>
      </c>
      <c r="K2126" s="31">
        <f t="shared" si="472"/>
        <v>3</v>
      </c>
      <c r="L2126" s="31">
        <f t="shared" si="473"/>
        <v>4</v>
      </c>
      <c r="M2126" s="31">
        <f t="shared" si="474"/>
        <v>4</v>
      </c>
      <c r="N2126" s="31">
        <f t="shared" si="475"/>
        <v>2.5</v>
      </c>
      <c r="O2126" s="26" t="s">
        <v>11621</v>
      </c>
      <c r="P2126" s="26" t="s">
        <v>108</v>
      </c>
      <c r="Q2126" s="27">
        <v>41771</v>
      </c>
      <c r="R2126" s="26" t="s">
        <v>305</v>
      </c>
      <c r="S2126" s="26" t="s">
        <v>193</v>
      </c>
      <c r="T2126" s="26" t="s">
        <v>194</v>
      </c>
      <c r="U2126" s="26" t="s">
        <v>112</v>
      </c>
      <c r="V2126" s="26" t="s">
        <v>469</v>
      </c>
      <c r="W2126" s="26" t="s">
        <v>3120</v>
      </c>
      <c r="X2126" s="26" t="s">
        <v>11622</v>
      </c>
      <c r="Y2126" s="26" t="s">
        <v>11623</v>
      </c>
      <c r="Z2126" s="24"/>
      <c r="AA2126" s="24"/>
      <c r="AB2126" s="26" t="s">
        <v>117</v>
      </c>
      <c r="AC2126" s="28">
        <v>7000</v>
      </c>
      <c r="AD2126" s="26" t="s">
        <v>11624</v>
      </c>
      <c r="AE2126" s="24"/>
      <c r="AF2126" s="26" t="s">
        <v>120</v>
      </c>
      <c r="AG2126" s="26" t="s">
        <v>224</v>
      </c>
      <c r="AH2126" s="26" t="s">
        <v>176</v>
      </c>
      <c r="AI2126" s="28">
        <v>7000</v>
      </c>
      <c r="AJ2126" s="26" t="s">
        <v>11625</v>
      </c>
      <c r="AK2126" s="26" t="s">
        <v>11626</v>
      </c>
      <c r="AL2126" s="26" t="s">
        <v>11627</v>
      </c>
      <c r="AM2126" s="26" t="s">
        <v>11628</v>
      </c>
      <c r="AN2126" s="26" t="s">
        <v>11629</v>
      </c>
      <c r="AO2126" s="26" t="s">
        <v>11630</v>
      </c>
      <c r="AP2126" s="24"/>
      <c r="AQ2126" s="24"/>
      <c r="AR2126" s="26" t="s">
        <v>11631</v>
      </c>
      <c r="AS2126" s="26" t="s">
        <v>2983</v>
      </c>
      <c r="AT2126" s="26" t="s">
        <v>2983</v>
      </c>
      <c r="AU2126" s="26" t="s">
        <v>11632</v>
      </c>
      <c r="AV2126" s="26" t="s">
        <v>2983</v>
      </c>
      <c r="AW2126" s="28">
        <v>5000</v>
      </c>
      <c r="AX2126" s="26">
        <v>81</v>
      </c>
      <c r="AY2126" s="28">
        <v>15</v>
      </c>
      <c r="AZ2126" s="28">
        <v>10</v>
      </c>
      <c r="BA2126" s="26">
        <v>0</v>
      </c>
      <c r="BB2126" s="26" t="s">
        <v>241</v>
      </c>
      <c r="BC2126" s="26" t="s">
        <v>11633</v>
      </c>
      <c r="BD2126" s="26" t="s">
        <v>437</v>
      </c>
      <c r="BE2126" s="26" t="s">
        <v>11634</v>
      </c>
      <c r="BF2126" s="26" t="s">
        <v>11009</v>
      </c>
      <c r="BG2126" s="26" t="s">
        <v>3120</v>
      </c>
      <c r="BH2126" s="24"/>
      <c r="BI2126" s="24"/>
      <c r="BJ2126" s="24"/>
      <c r="BK2126" s="24"/>
      <c r="BL2126" s="24"/>
      <c r="BM2126" s="24"/>
      <c r="BN2126" s="24"/>
      <c r="BO2126" s="24"/>
      <c r="BP2126" s="24"/>
      <c r="BQ2126" s="24"/>
      <c r="BR2126" s="26">
        <v>2</v>
      </c>
      <c r="BS2126" s="26">
        <v>1</v>
      </c>
      <c r="BT2126" s="26">
        <v>2</v>
      </c>
      <c r="BU2126" s="26">
        <v>2</v>
      </c>
      <c r="BV2126" s="26">
        <v>2</v>
      </c>
      <c r="BW2126" s="26">
        <v>3</v>
      </c>
      <c r="BX2126" s="26">
        <v>4</v>
      </c>
      <c r="BY2126" s="26">
        <v>4</v>
      </c>
      <c r="BZ2126" s="24"/>
      <c r="CA2126" s="24"/>
      <c r="CB2126" s="24"/>
      <c r="CC2126" s="24"/>
      <c r="CD2126" s="24"/>
      <c r="CE2126" s="24"/>
      <c r="CF2126" s="24"/>
      <c r="CG2126" s="24"/>
      <c r="CH2126" s="24"/>
      <c r="CI2126" s="24"/>
      <c r="CJ2126" s="24"/>
      <c r="CK2126" s="24"/>
      <c r="CL2126" s="24"/>
      <c r="CM2126" s="24"/>
      <c r="CN2126" s="24"/>
      <c r="CO2126" s="24"/>
      <c r="CP2126" s="24"/>
      <c r="CQ2126" s="24"/>
      <c r="CR2126" s="24"/>
      <c r="CS2126" s="24"/>
      <c r="CT2126" s="24"/>
      <c r="CU2126" s="24"/>
      <c r="CV2126" s="24"/>
      <c r="CW2126" s="24"/>
      <c r="CX2126" s="24"/>
      <c r="CY2126" s="24"/>
      <c r="CZ2126" s="24"/>
      <c r="DA2126" s="24"/>
      <c r="DB2126" s="24"/>
      <c r="DC2126" s="24"/>
      <c r="DD2126" s="24"/>
      <c r="DE2126" s="24"/>
      <c r="DF2126" s="26" t="s">
        <v>139</v>
      </c>
      <c r="DG2126" s="26" t="s">
        <v>120</v>
      </c>
      <c r="DH2126" s="26" t="s">
        <v>139</v>
      </c>
      <c r="DI2126" s="26" t="s">
        <v>139</v>
      </c>
      <c r="DJ2126" s="26" t="s">
        <v>139</v>
      </c>
      <c r="DK2126" s="26" t="s">
        <v>139</v>
      </c>
      <c r="DL2126" s="26" t="s">
        <v>139</v>
      </c>
      <c r="DM2126" s="26" t="s">
        <v>139</v>
      </c>
      <c r="DN2126" s="26" t="s">
        <v>139</v>
      </c>
      <c r="DO2126" s="26" t="s">
        <v>139</v>
      </c>
    </row>
    <row r="2127" spans="1:119" ht="20.100000000000001" customHeight="1" x14ac:dyDescent="0.25">
      <c r="A2127" s="29" t="str">
        <f t="shared" si="462"/>
        <v>Phonsinuane Volunteer Group4</v>
      </c>
      <c r="B2127" s="29" t="str">
        <f t="shared" si="463"/>
        <v>Phonsinuane Volunteer Group</v>
      </c>
      <c r="C2127" s="29">
        <f t="shared" si="464"/>
        <v>4</v>
      </c>
      <c r="D2127" s="30" t="str">
        <f t="shared" si="465"/>
        <v>East and Southeast Asia</v>
      </c>
      <c r="E2127" s="30" t="str">
        <f t="shared" si="466"/>
        <v>Vientiane, Laos</v>
      </c>
      <c r="F2127" s="31">
        <f t="shared" si="467"/>
        <v>2</v>
      </c>
      <c r="G2127" s="31">
        <f t="shared" si="468"/>
        <v>2</v>
      </c>
      <c r="H2127" s="31">
        <f t="shared" si="469"/>
        <v>1</v>
      </c>
      <c r="I2127" s="31">
        <f t="shared" si="470"/>
        <v>2</v>
      </c>
      <c r="J2127" s="31">
        <f t="shared" si="471"/>
        <v>2</v>
      </c>
      <c r="K2127" s="31">
        <f t="shared" si="472"/>
        <v>1</v>
      </c>
      <c r="L2127" s="31">
        <f t="shared" si="473"/>
        <v>3</v>
      </c>
      <c r="M2127" s="31">
        <f t="shared" si="474"/>
        <v>3</v>
      </c>
      <c r="N2127" s="31">
        <f t="shared" si="475"/>
        <v>2</v>
      </c>
      <c r="O2127" s="26" t="s">
        <v>11635</v>
      </c>
      <c r="P2127" s="26" t="s">
        <v>108</v>
      </c>
      <c r="Q2127" s="27">
        <v>41400</v>
      </c>
      <c r="R2127" s="26" t="s">
        <v>166</v>
      </c>
      <c r="S2127" s="26" t="s">
        <v>206</v>
      </c>
      <c r="T2127" s="26" t="s">
        <v>207</v>
      </c>
      <c r="U2127" s="26" t="s">
        <v>112</v>
      </c>
      <c r="V2127" s="26" t="s">
        <v>469</v>
      </c>
      <c r="W2127" s="26" t="s">
        <v>3120</v>
      </c>
      <c r="X2127" s="26" t="s">
        <v>11622</v>
      </c>
      <c r="Y2127" s="26" t="s">
        <v>11623</v>
      </c>
      <c r="Z2127" s="24"/>
      <c r="AA2127" s="24"/>
      <c r="AB2127" s="26" t="s">
        <v>117</v>
      </c>
      <c r="AC2127" s="28">
        <v>7000</v>
      </c>
      <c r="AD2127" s="26" t="s">
        <v>11624</v>
      </c>
      <c r="AE2127" s="24"/>
      <c r="AF2127" s="26" t="s">
        <v>120</v>
      </c>
      <c r="AG2127" s="26" t="s">
        <v>224</v>
      </c>
      <c r="AH2127" s="26" t="s">
        <v>185</v>
      </c>
      <c r="AI2127" s="28">
        <v>7000</v>
      </c>
      <c r="AJ2127" s="26" t="s">
        <v>11636</v>
      </c>
      <c r="AK2127" s="26" t="s">
        <v>11637</v>
      </c>
      <c r="AL2127" s="26" t="s">
        <v>11638</v>
      </c>
      <c r="AM2127" s="24"/>
      <c r="AN2127" s="24"/>
      <c r="AO2127" s="24"/>
      <c r="AP2127" s="24"/>
      <c r="AQ2127" s="26" t="s">
        <v>11639</v>
      </c>
      <c r="AR2127" s="24"/>
      <c r="AS2127" s="24"/>
      <c r="AT2127" s="24"/>
      <c r="AU2127" s="24"/>
      <c r="AV2127" s="24"/>
      <c r="AW2127" s="28">
        <v>25775</v>
      </c>
      <c r="AX2127" s="26">
        <v>150</v>
      </c>
      <c r="AY2127" s="28">
        <v>100</v>
      </c>
      <c r="AZ2127" s="28">
        <v>76</v>
      </c>
      <c r="BA2127" s="26">
        <v>0</v>
      </c>
      <c r="BB2127" s="26" t="s">
        <v>241</v>
      </c>
      <c r="BC2127" s="26" t="s">
        <v>11633</v>
      </c>
      <c r="BD2127" s="26" t="s">
        <v>125</v>
      </c>
      <c r="BE2127" s="24"/>
      <c r="BF2127" s="26" t="s">
        <v>11009</v>
      </c>
      <c r="BG2127" s="26" t="s">
        <v>11640</v>
      </c>
      <c r="BH2127" s="24"/>
      <c r="BI2127" s="24"/>
      <c r="BJ2127" s="24"/>
      <c r="BK2127" s="24"/>
      <c r="BL2127" s="24"/>
      <c r="BM2127" s="24"/>
      <c r="BN2127" s="24"/>
      <c r="BO2127" s="24"/>
      <c r="BP2127" s="24"/>
      <c r="BQ2127" s="24"/>
      <c r="BR2127" s="26">
        <v>2</v>
      </c>
      <c r="BS2127" s="26">
        <v>2</v>
      </c>
      <c r="BT2127" s="26">
        <v>1</v>
      </c>
      <c r="BU2127" s="26">
        <v>2</v>
      </c>
      <c r="BV2127" s="26">
        <v>2</v>
      </c>
      <c r="BW2127" s="26">
        <v>1</v>
      </c>
      <c r="BX2127" s="26">
        <v>3</v>
      </c>
      <c r="BY2127" s="26">
        <v>3</v>
      </c>
      <c r="BZ2127" s="24"/>
      <c r="CA2127" s="24"/>
      <c r="CB2127" s="24"/>
      <c r="CC2127" s="24"/>
      <c r="CD2127" s="24"/>
      <c r="CE2127" s="24"/>
      <c r="CF2127" s="24"/>
      <c r="CG2127" s="24"/>
      <c r="CH2127" s="24"/>
      <c r="CI2127" s="24"/>
      <c r="CJ2127" s="24"/>
      <c r="CK2127" s="24"/>
      <c r="CL2127" s="24"/>
      <c r="CM2127" s="24"/>
      <c r="CN2127" s="24"/>
      <c r="CO2127" s="24"/>
      <c r="CP2127" s="24"/>
      <c r="CQ2127" s="24"/>
      <c r="CR2127" s="24"/>
      <c r="CS2127" s="24"/>
      <c r="CT2127" s="24"/>
      <c r="CU2127" s="24"/>
      <c r="CV2127" s="24"/>
      <c r="CW2127" s="24"/>
      <c r="CX2127" s="24"/>
      <c r="CY2127" s="24"/>
      <c r="CZ2127" s="24"/>
      <c r="DA2127" s="24"/>
      <c r="DB2127" s="24"/>
      <c r="DC2127" s="24"/>
      <c r="DD2127" s="24"/>
      <c r="DE2127" s="24"/>
      <c r="DF2127" s="26" t="s">
        <v>139</v>
      </c>
      <c r="DG2127" s="26" t="s">
        <v>120</v>
      </c>
      <c r="DH2127" s="26" t="s">
        <v>139</v>
      </c>
      <c r="DI2127" s="26" t="s">
        <v>139</v>
      </c>
      <c r="DJ2127" s="26" t="s">
        <v>139</v>
      </c>
      <c r="DK2127" s="26" t="s">
        <v>139</v>
      </c>
      <c r="DL2127" s="26" t="s">
        <v>120</v>
      </c>
      <c r="DM2127" s="26" t="s">
        <v>139</v>
      </c>
      <c r="DN2127" s="26" t="s">
        <v>139</v>
      </c>
      <c r="DO2127" s="26" t="s">
        <v>139</v>
      </c>
    </row>
    <row r="2128" spans="1:119" ht="20.100000000000001" customHeight="1" x14ac:dyDescent="0.25">
      <c r="A2128" s="29" t="str">
        <f t="shared" si="462"/>
        <v>Phonsinuane Volunteer Group3</v>
      </c>
      <c r="B2128" s="29" t="str">
        <f t="shared" si="463"/>
        <v>Phonsinuane Volunteer Group</v>
      </c>
      <c r="C2128" s="29">
        <f t="shared" si="464"/>
        <v>3</v>
      </c>
      <c r="D2128" s="30" t="str">
        <f t="shared" si="465"/>
        <v>East and Southeast Asia</v>
      </c>
      <c r="E2128" s="30" t="str">
        <f t="shared" si="466"/>
        <v>Vientiane, Laos</v>
      </c>
      <c r="F2128" s="31">
        <f t="shared" si="467"/>
        <v>3</v>
      </c>
      <c r="G2128" s="31">
        <f t="shared" si="468"/>
        <v>2</v>
      </c>
      <c r="H2128" s="31">
        <f t="shared" si="469"/>
        <v>2</v>
      </c>
      <c r="I2128" s="31">
        <f t="shared" si="470"/>
        <v>3</v>
      </c>
      <c r="J2128" s="31">
        <f t="shared" si="471"/>
        <v>3</v>
      </c>
      <c r="K2128" s="31">
        <f t="shared" si="472"/>
        <v>3</v>
      </c>
      <c r="L2128" s="31">
        <f t="shared" si="473"/>
        <v>2</v>
      </c>
      <c r="M2128" s="31">
        <f t="shared" si="474"/>
        <v>4</v>
      </c>
      <c r="N2128" s="31">
        <f t="shared" si="475"/>
        <v>2.8</v>
      </c>
      <c r="O2128" s="26" t="s">
        <v>11641</v>
      </c>
      <c r="P2128" s="26" t="s">
        <v>108</v>
      </c>
      <c r="Q2128" s="27">
        <v>41038</v>
      </c>
      <c r="R2128" s="26" t="s">
        <v>109</v>
      </c>
      <c r="S2128" s="26" t="s">
        <v>217</v>
      </c>
      <c r="T2128" s="26" t="s">
        <v>175</v>
      </c>
      <c r="U2128" s="26" t="s">
        <v>112</v>
      </c>
      <c r="V2128" s="26" t="s">
        <v>469</v>
      </c>
      <c r="W2128" s="26" t="s">
        <v>3120</v>
      </c>
      <c r="X2128" s="26" t="s">
        <v>11622</v>
      </c>
      <c r="Y2128" s="26" t="s">
        <v>11623</v>
      </c>
      <c r="Z2128" s="24"/>
      <c r="AA2128" s="24"/>
      <c r="AB2128" s="26" t="s">
        <v>117</v>
      </c>
      <c r="AC2128" s="28">
        <v>7000</v>
      </c>
      <c r="AD2128" s="26" t="s">
        <v>11624</v>
      </c>
      <c r="AE2128" s="24"/>
      <c r="AF2128" s="26" t="s">
        <v>120</v>
      </c>
      <c r="AG2128" s="26" t="s">
        <v>224</v>
      </c>
      <c r="AH2128" s="26" t="s">
        <v>121</v>
      </c>
      <c r="AI2128" s="28">
        <v>7000</v>
      </c>
      <c r="AJ2128" s="24"/>
      <c r="AK2128" s="26" t="s">
        <v>11642</v>
      </c>
      <c r="AL2128" s="26" t="s">
        <v>11643</v>
      </c>
      <c r="AM2128" s="26" t="s">
        <v>11644</v>
      </c>
      <c r="AN2128" s="26" t="s">
        <v>11645</v>
      </c>
      <c r="AO2128" s="26" t="s">
        <v>11646</v>
      </c>
      <c r="AP2128" s="24"/>
      <c r="AQ2128" s="24"/>
      <c r="AR2128" s="24"/>
      <c r="AS2128" s="24"/>
      <c r="AT2128" s="24"/>
      <c r="AU2128" s="24"/>
      <c r="AV2128" s="24"/>
      <c r="AW2128" s="28">
        <v>19949</v>
      </c>
      <c r="AX2128" s="26">
        <v>111</v>
      </c>
      <c r="AY2128" s="28">
        <v>0</v>
      </c>
      <c r="AZ2128" s="28">
        <v>0</v>
      </c>
      <c r="BA2128" s="26">
        <v>0</v>
      </c>
      <c r="BB2128" s="24"/>
      <c r="BC2128" s="26" t="s">
        <v>11633</v>
      </c>
      <c r="BD2128" s="26" t="s">
        <v>125</v>
      </c>
      <c r="BE2128" s="24"/>
      <c r="BF2128" s="26" t="s">
        <v>11009</v>
      </c>
      <c r="BG2128" s="26" t="s">
        <v>387</v>
      </c>
      <c r="BH2128" s="26" t="s">
        <v>1773</v>
      </c>
      <c r="BI2128" s="26" t="s">
        <v>191</v>
      </c>
      <c r="BJ2128" s="26" t="s">
        <v>288</v>
      </c>
      <c r="BK2128" s="26" t="s">
        <v>191</v>
      </c>
      <c r="BL2128" s="24"/>
      <c r="BM2128" s="24"/>
      <c r="BN2128" s="24"/>
      <c r="BO2128" s="24"/>
      <c r="BP2128" s="24"/>
      <c r="BQ2128" s="24"/>
      <c r="BR2128" s="26">
        <v>3</v>
      </c>
      <c r="BS2128" s="26">
        <v>2</v>
      </c>
      <c r="BT2128" s="26">
        <v>2</v>
      </c>
      <c r="BU2128" s="26">
        <v>3</v>
      </c>
      <c r="BV2128" s="26">
        <v>3</v>
      </c>
      <c r="BW2128" s="26">
        <v>3</v>
      </c>
      <c r="BX2128" s="26">
        <v>2</v>
      </c>
      <c r="BY2128" s="26">
        <v>4</v>
      </c>
      <c r="BZ2128" s="24"/>
      <c r="CA2128" s="24"/>
      <c r="CB2128" s="24"/>
      <c r="CC2128" s="24"/>
      <c r="CD2128" s="24"/>
      <c r="CE2128" s="24"/>
      <c r="CF2128" s="24"/>
      <c r="CG2128" s="24"/>
      <c r="CH2128" s="24"/>
      <c r="CI2128" s="24"/>
      <c r="CJ2128" s="24"/>
      <c r="CK2128" s="24"/>
      <c r="CL2128" s="24"/>
      <c r="CM2128" s="24"/>
      <c r="CN2128" s="24"/>
      <c r="CO2128" s="24"/>
      <c r="CP2128" s="24"/>
      <c r="CQ2128" s="24"/>
      <c r="CR2128" s="24"/>
      <c r="CS2128" s="24"/>
      <c r="CT2128" s="24"/>
      <c r="CU2128" s="24"/>
      <c r="CV2128" s="24"/>
      <c r="CW2128" s="24"/>
      <c r="CX2128" s="24"/>
      <c r="CY2128" s="24"/>
      <c r="CZ2128" s="24"/>
      <c r="DA2128" s="24"/>
      <c r="DB2128" s="24"/>
      <c r="DC2128" s="24"/>
      <c r="DD2128" s="24"/>
      <c r="DE2128" s="24"/>
      <c r="DF2128" s="26" t="s">
        <v>139</v>
      </c>
      <c r="DG2128" s="26" t="s">
        <v>139</v>
      </c>
      <c r="DH2128" s="26" t="s">
        <v>139</v>
      </c>
      <c r="DI2128" s="26" t="s">
        <v>139</v>
      </c>
      <c r="DJ2128" s="26" t="s">
        <v>139</v>
      </c>
      <c r="DK2128" s="26" t="s">
        <v>139</v>
      </c>
      <c r="DL2128" s="26" t="s">
        <v>139</v>
      </c>
      <c r="DM2128" s="26" t="s">
        <v>139</v>
      </c>
      <c r="DN2128" s="26" t="s">
        <v>139</v>
      </c>
      <c r="DO2128" s="26" t="s">
        <v>139</v>
      </c>
    </row>
    <row r="2129" spans="1:119" ht="20.100000000000001" customHeight="1" x14ac:dyDescent="0.25">
      <c r="A2129" s="29" t="str">
        <f t="shared" si="462"/>
        <v>Phonsinuane Volunteer Group2</v>
      </c>
      <c r="B2129" s="29" t="str">
        <f t="shared" si="463"/>
        <v>Phonsinuane Volunteer Group</v>
      </c>
      <c r="C2129" s="29">
        <f t="shared" si="464"/>
        <v>2</v>
      </c>
      <c r="D2129" s="30" t="str">
        <f t="shared" si="465"/>
        <v>East and Southeast Asia</v>
      </c>
      <c r="E2129" s="30" t="str">
        <f t="shared" si="466"/>
        <v>Vientiane, Laos</v>
      </c>
      <c r="F2129" s="31">
        <f t="shared" si="467"/>
        <v>3</v>
      </c>
      <c r="G2129" s="31">
        <f t="shared" si="468"/>
        <v>2</v>
      </c>
      <c r="H2129" s="31">
        <f t="shared" si="469"/>
        <v>2</v>
      </c>
      <c r="I2129" s="31">
        <f t="shared" si="470"/>
        <v>3</v>
      </c>
      <c r="J2129" s="31">
        <f t="shared" si="471"/>
        <v>3</v>
      </c>
      <c r="K2129" s="31">
        <f t="shared" si="472"/>
        <v>3</v>
      </c>
      <c r="L2129" s="31">
        <f t="shared" si="473"/>
        <v>3</v>
      </c>
      <c r="M2129" s="31">
        <f t="shared" si="474"/>
        <v>3</v>
      </c>
      <c r="N2129" s="31">
        <f t="shared" si="475"/>
        <v>2.8</v>
      </c>
      <c r="O2129" s="26" t="s">
        <v>11647</v>
      </c>
      <c r="P2129" s="26" t="s">
        <v>108</v>
      </c>
      <c r="Q2129" s="27">
        <v>40672</v>
      </c>
      <c r="R2129" s="26" t="s">
        <v>155</v>
      </c>
      <c r="S2129" s="26" t="s">
        <v>409</v>
      </c>
      <c r="T2129" s="26" t="s">
        <v>333</v>
      </c>
      <c r="U2129" s="26" t="s">
        <v>112</v>
      </c>
      <c r="V2129" s="26" t="s">
        <v>469</v>
      </c>
      <c r="W2129" s="26" t="s">
        <v>3120</v>
      </c>
      <c r="X2129" s="26" t="s">
        <v>11622</v>
      </c>
      <c r="Y2129" s="26" t="s">
        <v>11623</v>
      </c>
      <c r="Z2129" s="24"/>
      <c r="AA2129" s="24"/>
      <c r="AB2129" s="26" t="s">
        <v>117</v>
      </c>
      <c r="AC2129" s="28">
        <v>6000</v>
      </c>
      <c r="AD2129" s="26" t="s">
        <v>11624</v>
      </c>
      <c r="AE2129" s="24"/>
      <c r="AF2129" s="26" t="s">
        <v>120</v>
      </c>
      <c r="AG2129" s="26" t="s">
        <v>224</v>
      </c>
      <c r="AH2129" s="26" t="s">
        <v>143</v>
      </c>
      <c r="AI2129" s="28">
        <v>6000</v>
      </c>
      <c r="AJ2129" s="24"/>
      <c r="AK2129" s="26" t="s">
        <v>11648</v>
      </c>
      <c r="AL2129" s="26" t="s">
        <v>11649</v>
      </c>
      <c r="AM2129" s="26" t="s">
        <v>11650</v>
      </c>
      <c r="AN2129" s="26" t="s">
        <v>11651</v>
      </c>
      <c r="AO2129" s="26" t="s">
        <v>11652</v>
      </c>
      <c r="AP2129" s="24"/>
      <c r="AQ2129" s="24"/>
      <c r="AR2129" s="24"/>
      <c r="AS2129" s="24"/>
      <c r="AT2129" s="24"/>
      <c r="AU2129" s="26" t="s">
        <v>11653</v>
      </c>
      <c r="AV2129" s="24"/>
      <c r="AW2129" s="28">
        <v>23395</v>
      </c>
      <c r="AX2129" s="26">
        <v>300</v>
      </c>
      <c r="AY2129" s="28">
        <v>0</v>
      </c>
      <c r="AZ2129" s="28">
        <v>0</v>
      </c>
      <c r="BA2129" s="26">
        <v>0</v>
      </c>
      <c r="BB2129" s="26" t="s">
        <v>148</v>
      </c>
      <c r="BC2129" s="26" t="s">
        <v>11633</v>
      </c>
      <c r="BD2129" s="24"/>
      <c r="BE2129" s="24"/>
      <c r="BF2129" s="26" t="s">
        <v>11654</v>
      </c>
      <c r="BG2129" s="26" t="s">
        <v>449</v>
      </c>
      <c r="BH2129" s="26" t="s">
        <v>1773</v>
      </c>
      <c r="BI2129" s="26" t="s">
        <v>191</v>
      </c>
      <c r="BJ2129" s="24"/>
      <c r="BK2129" s="24"/>
      <c r="BL2129" s="24"/>
      <c r="BM2129" s="24"/>
      <c r="BN2129" s="24"/>
      <c r="BO2129" s="24"/>
      <c r="BP2129" s="24"/>
      <c r="BQ2129" s="24"/>
      <c r="BR2129" s="26">
        <v>3</v>
      </c>
      <c r="BS2129" s="26">
        <v>2</v>
      </c>
      <c r="BT2129" s="26">
        <v>2</v>
      </c>
      <c r="BU2129" s="26">
        <v>3</v>
      </c>
      <c r="BV2129" s="26">
        <v>3</v>
      </c>
      <c r="BW2129" s="26">
        <v>3</v>
      </c>
      <c r="BX2129" s="26">
        <v>3</v>
      </c>
      <c r="BY2129" s="26">
        <v>3</v>
      </c>
      <c r="BZ2129" s="24"/>
      <c r="CA2129" s="24"/>
      <c r="CB2129" s="24"/>
      <c r="CC2129" s="24"/>
      <c r="CD2129" s="24"/>
      <c r="CE2129" s="24"/>
      <c r="CF2129" s="24"/>
      <c r="CG2129" s="24"/>
      <c r="CH2129" s="24"/>
      <c r="CI2129" s="24"/>
      <c r="CJ2129" s="24"/>
      <c r="CK2129" s="24"/>
      <c r="CL2129" s="24"/>
      <c r="CM2129" s="24"/>
      <c r="CN2129" s="24"/>
      <c r="CO2129" s="24"/>
      <c r="CP2129" s="24"/>
      <c r="CQ2129" s="24"/>
      <c r="CR2129" s="24"/>
      <c r="CS2129" s="24"/>
      <c r="CT2129" s="24"/>
      <c r="CU2129" s="24"/>
      <c r="CV2129" s="24"/>
      <c r="CW2129" s="24"/>
      <c r="CX2129" s="24"/>
      <c r="CY2129" s="24"/>
      <c r="CZ2129" s="24"/>
      <c r="DA2129" s="24"/>
      <c r="DB2129" s="24"/>
      <c r="DC2129" s="24"/>
      <c r="DD2129" s="24"/>
      <c r="DE2129" s="24"/>
      <c r="DF2129" s="26" t="s">
        <v>139</v>
      </c>
      <c r="DG2129" s="26" t="s">
        <v>120</v>
      </c>
      <c r="DH2129" s="26" t="s">
        <v>139</v>
      </c>
      <c r="DI2129" s="26" t="s">
        <v>139</v>
      </c>
      <c r="DJ2129" s="26" t="s">
        <v>139</v>
      </c>
      <c r="DK2129" s="26" t="s">
        <v>139</v>
      </c>
      <c r="DL2129" s="26" t="s">
        <v>139</v>
      </c>
      <c r="DM2129" s="26" t="s">
        <v>139</v>
      </c>
      <c r="DN2129" s="26" t="s">
        <v>139</v>
      </c>
      <c r="DO2129" s="26" t="s">
        <v>139</v>
      </c>
    </row>
    <row r="2130" spans="1:119" ht="20.100000000000001" customHeight="1" x14ac:dyDescent="0.25">
      <c r="A2130" s="29" t="str">
        <f t="shared" si="462"/>
        <v>Phonsinuane Volunteer Group1</v>
      </c>
      <c r="B2130" s="29" t="str">
        <f t="shared" si="463"/>
        <v>Phonsinuane Volunteer Group</v>
      </c>
      <c r="C2130" s="29">
        <f t="shared" si="464"/>
        <v>1</v>
      </c>
      <c r="D2130" s="30" t="str">
        <f t="shared" si="465"/>
        <v>East and Southeast Asia</v>
      </c>
      <c r="E2130" s="30" t="str">
        <f t="shared" si="466"/>
        <v>Vientiane, Laos</v>
      </c>
      <c r="F2130" s="31">
        <f t="shared" si="467"/>
        <v>4</v>
      </c>
      <c r="G2130" s="31">
        <f t="shared" si="468"/>
        <v>1</v>
      </c>
      <c r="H2130" s="31">
        <f t="shared" si="469"/>
        <v>1</v>
      </c>
      <c r="I2130" s="31">
        <f t="shared" si="470"/>
        <v>4</v>
      </c>
      <c r="J2130" s="31">
        <f t="shared" si="471"/>
        <v>2</v>
      </c>
      <c r="K2130" s="31">
        <f t="shared" si="472"/>
        <v>3</v>
      </c>
      <c r="L2130" s="31">
        <f t="shared" si="473"/>
        <v>4</v>
      </c>
      <c r="M2130" s="31">
        <f t="shared" si="474"/>
        <v>3</v>
      </c>
      <c r="N2130" s="31">
        <f t="shared" si="475"/>
        <v>2.8</v>
      </c>
      <c r="O2130" s="26" t="s">
        <v>11655</v>
      </c>
      <c r="P2130" s="26" t="s">
        <v>108</v>
      </c>
      <c r="Q2130" s="27">
        <v>40312</v>
      </c>
      <c r="R2130" s="26" t="s">
        <v>155</v>
      </c>
      <c r="S2130" s="26" t="s">
        <v>234</v>
      </c>
      <c r="T2130" s="26" t="s">
        <v>224</v>
      </c>
      <c r="U2130" s="26" t="s">
        <v>112</v>
      </c>
      <c r="V2130" s="26" t="s">
        <v>469</v>
      </c>
      <c r="W2130" s="26" t="s">
        <v>3120</v>
      </c>
      <c r="X2130" s="26" t="s">
        <v>11622</v>
      </c>
      <c r="Y2130" s="26" t="s">
        <v>11623</v>
      </c>
      <c r="Z2130" s="24"/>
      <c r="AA2130" s="24"/>
      <c r="AB2130" s="26" t="s">
        <v>117</v>
      </c>
      <c r="AC2130" s="28">
        <v>6000</v>
      </c>
      <c r="AD2130" s="26" t="s">
        <v>11624</v>
      </c>
      <c r="AE2130" s="24"/>
      <c r="AF2130" s="26" t="s">
        <v>120</v>
      </c>
      <c r="AG2130" s="26" t="s">
        <v>224</v>
      </c>
      <c r="AH2130" s="26" t="s">
        <v>158</v>
      </c>
      <c r="AI2130" s="28">
        <v>6000</v>
      </c>
      <c r="AJ2130" s="24"/>
      <c r="AK2130" s="26" t="s">
        <v>11648</v>
      </c>
      <c r="AL2130" s="26" t="s">
        <v>11656</v>
      </c>
      <c r="AM2130" s="26" t="s">
        <v>11657</v>
      </c>
      <c r="AN2130" s="26" t="s">
        <v>11658</v>
      </c>
      <c r="AO2130" s="24"/>
      <c r="AP2130" s="24"/>
      <c r="AQ2130" s="24"/>
      <c r="AR2130" s="24"/>
      <c r="AS2130" s="24"/>
      <c r="AT2130" s="24"/>
      <c r="AU2130" s="24"/>
      <c r="AV2130" s="24"/>
      <c r="AW2130" s="28">
        <v>12382</v>
      </c>
      <c r="AX2130" s="26">
        <v>244</v>
      </c>
      <c r="AY2130" s="28">
        <v>0</v>
      </c>
      <c r="AZ2130" s="28">
        <v>0</v>
      </c>
      <c r="BA2130" s="26">
        <v>0</v>
      </c>
      <c r="BB2130" s="24"/>
      <c r="BC2130" s="26" t="s">
        <v>11633</v>
      </c>
      <c r="BD2130" s="24"/>
      <c r="BE2130" s="24"/>
      <c r="BF2130" s="24"/>
      <c r="BG2130" s="24"/>
      <c r="BH2130" s="24"/>
      <c r="BI2130" s="24"/>
      <c r="BJ2130" s="24"/>
      <c r="BK2130" s="24"/>
      <c r="BL2130" s="24"/>
      <c r="BM2130" s="24"/>
      <c r="BN2130" s="24"/>
      <c r="BO2130" s="24"/>
      <c r="BP2130" s="24"/>
      <c r="BQ2130" s="24"/>
      <c r="BR2130" s="26">
        <v>4</v>
      </c>
      <c r="BS2130" s="26">
        <v>1</v>
      </c>
      <c r="BT2130" s="26">
        <v>1</v>
      </c>
      <c r="BU2130" s="26">
        <v>4</v>
      </c>
      <c r="BV2130" s="26">
        <v>2</v>
      </c>
      <c r="BW2130" s="26">
        <v>3</v>
      </c>
      <c r="BX2130" s="26">
        <v>4</v>
      </c>
      <c r="BY2130" s="26">
        <v>3</v>
      </c>
      <c r="BZ2130" s="24"/>
      <c r="CA2130" s="24"/>
      <c r="CB2130" s="24"/>
      <c r="CC2130" s="24"/>
      <c r="CD2130" s="24"/>
      <c r="CE2130" s="24"/>
      <c r="CF2130" s="24"/>
      <c r="CG2130" s="24"/>
      <c r="CH2130" s="24"/>
      <c r="CI2130" s="24"/>
      <c r="CJ2130" s="24"/>
      <c r="CK2130" s="24"/>
      <c r="CL2130" s="24"/>
      <c r="CM2130" s="24"/>
      <c r="CN2130" s="24"/>
      <c r="CO2130" s="24"/>
      <c r="CP2130" s="24"/>
      <c r="CQ2130" s="24"/>
      <c r="CR2130" s="24"/>
      <c r="CS2130" s="24"/>
      <c r="CT2130" s="24"/>
      <c r="CU2130" s="24"/>
      <c r="CV2130" s="24"/>
      <c r="CW2130" s="24"/>
      <c r="CX2130" s="24"/>
      <c r="CY2130" s="24"/>
      <c r="CZ2130" s="24"/>
      <c r="DA2130" s="24"/>
      <c r="DB2130" s="24"/>
      <c r="DC2130" s="24"/>
      <c r="DD2130" s="24"/>
      <c r="DE2130" s="24"/>
      <c r="DF2130" s="26" t="s">
        <v>139</v>
      </c>
      <c r="DG2130" s="26" t="s">
        <v>139</v>
      </c>
      <c r="DH2130" s="26" t="s">
        <v>139</v>
      </c>
      <c r="DI2130" s="26" t="s">
        <v>139</v>
      </c>
      <c r="DJ2130" s="26" t="s">
        <v>139</v>
      </c>
      <c r="DK2130" s="26" t="s">
        <v>139</v>
      </c>
      <c r="DL2130" s="26" t="s">
        <v>139</v>
      </c>
      <c r="DM2130" s="26" t="s">
        <v>139</v>
      </c>
      <c r="DN2130" s="26" t="s">
        <v>139</v>
      </c>
      <c r="DO2130" s="26" t="s">
        <v>139</v>
      </c>
    </row>
    <row r="2131" spans="1:119" ht="20.100000000000001" customHeight="1" x14ac:dyDescent="0.25">
      <c r="A2131" s="29" t="str">
        <f t="shared" si="462"/>
        <v>Physicians for Social Justice6</v>
      </c>
      <c r="B2131" s="29" t="str">
        <f t="shared" si="463"/>
        <v>Physicians for Social Justice</v>
      </c>
      <c r="C2131" s="29">
        <f t="shared" si="464"/>
        <v>6</v>
      </c>
      <c r="D2131" s="30" t="str">
        <f t="shared" si="465"/>
        <v>Africa and the Middle East</v>
      </c>
      <c r="E2131" s="30" t="str">
        <f t="shared" si="466"/>
        <v>Kontagora, Nigeria</v>
      </c>
      <c r="F2131" s="31">
        <f t="shared" si="467"/>
        <v>0</v>
      </c>
      <c r="G2131" s="31">
        <f t="shared" si="468"/>
        <v>0</v>
      </c>
      <c r="H2131" s="31">
        <f t="shared" si="469"/>
        <v>0</v>
      </c>
      <c r="I2131" s="31">
        <f t="shared" si="470"/>
        <v>0</v>
      </c>
      <c r="J2131" s="31">
        <f t="shared" si="471"/>
        <v>0</v>
      </c>
      <c r="K2131" s="31">
        <f t="shared" si="472"/>
        <v>0</v>
      </c>
      <c r="L2131" s="31">
        <f t="shared" si="473"/>
        <v>0</v>
      </c>
      <c r="M2131" s="31">
        <f t="shared" si="474"/>
        <v>0</v>
      </c>
      <c r="N2131" s="31">
        <f t="shared" si="475"/>
        <v>0</v>
      </c>
      <c r="O2131" s="26" t="s">
        <v>16342</v>
      </c>
      <c r="P2131" s="26" t="s">
        <v>108</v>
      </c>
      <c r="Q2131" s="27">
        <v>41487</v>
      </c>
      <c r="R2131" s="26" t="s">
        <v>305</v>
      </c>
      <c r="S2131" s="24"/>
      <c r="T2131" s="26" t="s">
        <v>194</v>
      </c>
      <c r="U2131" s="24"/>
      <c r="V2131" s="26" t="s">
        <v>169</v>
      </c>
      <c r="W2131" s="26" t="s">
        <v>3172</v>
      </c>
      <c r="X2131" s="26" t="s">
        <v>11660</v>
      </c>
      <c r="Y2131" s="26" t="s">
        <v>11661</v>
      </c>
      <c r="Z2131" s="24"/>
      <c r="AA2131" s="24"/>
      <c r="AB2131" s="26" t="s">
        <v>15733</v>
      </c>
      <c r="AC2131" s="28">
        <v>10000</v>
      </c>
      <c r="AD2131" s="26" t="s">
        <v>11662</v>
      </c>
      <c r="AE2131" s="26" t="s">
        <v>595</v>
      </c>
      <c r="AF2131" s="26" t="s">
        <v>139</v>
      </c>
      <c r="AG2131" s="26" t="s">
        <v>528</v>
      </c>
      <c r="AH2131" s="26" t="s">
        <v>250</v>
      </c>
      <c r="AI2131" s="28">
        <v>10000</v>
      </c>
      <c r="AJ2131" s="24"/>
      <c r="AK2131" s="24"/>
      <c r="AL2131" s="24"/>
      <c r="AM2131" s="24"/>
      <c r="AN2131" s="24"/>
      <c r="AO2131" s="24"/>
      <c r="AP2131" s="24"/>
      <c r="AQ2131" s="24"/>
      <c r="AR2131" s="24"/>
      <c r="AS2131" s="24"/>
      <c r="AT2131" s="24"/>
      <c r="AU2131" s="24"/>
      <c r="AV2131" s="24"/>
      <c r="AW2131" s="24"/>
      <c r="AX2131" s="24"/>
      <c r="AY2131" s="24"/>
      <c r="AZ2131" s="24"/>
      <c r="BA2131" s="24"/>
      <c r="BB2131" s="24"/>
      <c r="BC2131" s="26" t="s">
        <v>11667</v>
      </c>
      <c r="BD2131" s="24"/>
      <c r="BE2131" s="24"/>
      <c r="BF2131" s="24"/>
      <c r="BG2131" s="24"/>
      <c r="BH2131" s="24"/>
      <c r="BI2131" s="24"/>
      <c r="BJ2131" s="24"/>
      <c r="BK2131" s="24"/>
      <c r="BL2131" s="24"/>
      <c r="BM2131" s="24"/>
      <c r="BN2131" s="24"/>
      <c r="BO2131" s="24"/>
      <c r="BP2131" s="24"/>
      <c r="BQ2131" s="24"/>
      <c r="BR2131" s="24"/>
      <c r="BS2131" s="24"/>
      <c r="BT2131" s="24"/>
      <c r="BU2131" s="24"/>
      <c r="BV2131" s="24"/>
      <c r="BW2131" s="24"/>
      <c r="BX2131" s="24"/>
      <c r="BY2131" s="24"/>
      <c r="BZ2131" s="24"/>
      <c r="CA2131" s="24"/>
      <c r="CB2131" s="24"/>
      <c r="CC2131" s="24"/>
      <c r="CD2131" s="24"/>
      <c r="CE2131" s="24"/>
      <c r="CF2131" s="24"/>
      <c r="CG2131" s="24"/>
      <c r="CH2131" s="24"/>
      <c r="CI2131" s="24"/>
      <c r="CJ2131" s="24"/>
      <c r="CK2131" s="24"/>
      <c r="CL2131" s="24"/>
      <c r="CM2131" s="24"/>
      <c r="CN2131" s="24"/>
      <c r="CO2131" s="24"/>
      <c r="CP2131" s="24"/>
      <c r="CQ2131" s="24"/>
      <c r="CR2131" s="24"/>
      <c r="CS2131" s="24"/>
      <c r="CT2131" s="24"/>
      <c r="CU2131" s="24"/>
      <c r="CV2131" s="24"/>
      <c r="CW2131" s="24"/>
      <c r="CX2131" s="24"/>
      <c r="CY2131" s="24"/>
      <c r="CZ2131" s="24"/>
      <c r="DA2131" s="24"/>
      <c r="DB2131" s="24"/>
      <c r="DC2131" s="24"/>
      <c r="DD2131" s="24"/>
      <c r="DE2131" s="24"/>
      <c r="DF2131" s="26" t="s">
        <v>139</v>
      </c>
      <c r="DG2131" s="26" t="s">
        <v>139</v>
      </c>
      <c r="DH2131" s="26" t="s">
        <v>139</v>
      </c>
      <c r="DI2131" s="26" t="s">
        <v>139</v>
      </c>
      <c r="DJ2131" s="26" t="s">
        <v>139</v>
      </c>
      <c r="DK2131" s="26" t="s">
        <v>139</v>
      </c>
      <c r="DL2131" s="26" t="s">
        <v>139</v>
      </c>
      <c r="DM2131" s="26" t="s">
        <v>139</v>
      </c>
      <c r="DN2131" s="26" t="s">
        <v>139</v>
      </c>
      <c r="DO2131" s="26" t="s">
        <v>139</v>
      </c>
    </row>
    <row r="2132" spans="1:119" ht="20.100000000000001" customHeight="1" x14ac:dyDescent="0.25">
      <c r="A2132" s="29" t="str">
        <f t="shared" si="462"/>
        <v>Physicians for Social Justice6</v>
      </c>
      <c r="B2132" s="29" t="str">
        <f t="shared" si="463"/>
        <v>Physicians for Social Justice</v>
      </c>
      <c r="C2132" s="29">
        <f t="shared" si="464"/>
        <v>6</v>
      </c>
      <c r="D2132" s="30" t="str">
        <f t="shared" si="465"/>
        <v>Africa and the Middle East</v>
      </c>
      <c r="E2132" s="30" t="str">
        <f t="shared" si="466"/>
        <v>Kontagora, Nigeria</v>
      </c>
      <c r="F2132" s="31">
        <f t="shared" si="467"/>
        <v>3</v>
      </c>
      <c r="G2132" s="31">
        <f t="shared" si="468"/>
        <v>3</v>
      </c>
      <c r="H2132" s="31">
        <f t="shared" si="469"/>
        <v>3</v>
      </c>
      <c r="I2132" s="31">
        <f t="shared" si="470"/>
        <v>5</v>
      </c>
      <c r="J2132" s="31">
        <f t="shared" si="471"/>
        <v>3</v>
      </c>
      <c r="K2132" s="31">
        <f t="shared" si="472"/>
        <v>4</v>
      </c>
      <c r="L2132" s="31">
        <f t="shared" si="473"/>
        <v>4</v>
      </c>
      <c r="M2132" s="31">
        <f t="shared" si="474"/>
        <v>3</v>
      </c>
      <c r="N2132" s="31">
        <f t="shared" si="475"/>
        <v>3.5</v>
      </c>
      <c r="O2132" s="26" t="s">
        <v>11659</v>
      </c>
      <c r="P2132" s="26" t="s">
        <v>108</v>
      </c>
      <c r="Q2132" s="27">
        <v>41400</v>
      </c>
      <c r="R2132" s="26" t="s">
        <v>305</v>
      </c>
      <c r="S2132" s="26" t="s">
        <v>206</v>
      </c>
      <c r="T2132" s="26" t="s">
        <v>207</v>
      </c>
      <c r="U2132" s="26" t="s">
        <v>833</v>
      </c>
      <c r="V2132" s="26" t="s">
        <v>169</v>
      </c>
      <c r="W2132" s="26" t="s">
        <v>3172</v>
      </c>
      <c r="X2132" s="26" t="s">
        <v>11660</v>
      </c>
      <c r="Y2132" s="26" t="s">
        <v>11661</v>
      </c>
      <c r="Z2132" s="24"/>
      <c r="AA2132" s="24"/>
      <c r="AB2132" s="26" t="s">
        <v>117</v>
      </c>
      <c r="AC2132" s="28">
        <v>21000</v>
      </c>
      <c r="AD2132" s="26" t="s">
        <v>11662</v>
      </c>
      <c r="AE2132" s="26" t="s">
        <v>595</v>
      </c>
      <c r="AF2132" s="26" t="s">
        <v>139</v>
      </c>
      <c r="AG2132" s="26" t="s">
        <v>528</v>
      </c>
      <c r="AH2132" s="26" t="s">
        <v>250</v>
      </c>
      <c r="AI2132" s="28">
        <v>21000</v>
      </c>
      <c r="AJ2132" s="26" t="s">
        <v>11663</v>
      </c>
      <c r="AK2132" s="26" t="s">
        <v>11664</v>
      </c>
      <c r="AL2132" s="26" t="s">
        <v>11665</v>
      </c>
      <c r="AM2132" s="24"/>
      <c r="AN2132" s="24"/>
      <c r="AO2132" s="24"/>
      <c r="AP2132" s="24"/>
      <c r="AQ2132" s="24"/>
      <c r="AR2132" s="26" t="s">
        <v>11666</v>
      </c>
      <c r="AS2132" s="24"/>
      <c r="AT2132" s="24"/>
      <c r="AU2132" s="24"/>
      <c r="AV2132" s="24"/>
      <c r="AW2132" s="28">
        <v>177660</v>
      </c>
      <c r="AX2132" s="26">
        <v>14300</v>
      </c>
      <c r="AY2132" s="28">
        <v>90</v>
      </c>
      <c r="AZ2132" s="28">
        <v>80</v>
      </c>
      <c r="BA2132" s="26">
        <v>0</v>
      </c>
      <c r="BB2132" s="26" t="s">
        <v>148</v>
      </c>
      <c r="BC2132" s="26" t="s">
        <v>11667</v>
      </c>
      <c r="BD2132" s="26" t="s">
        <v>125</v>
      </c>
      <c r="BE2132" s="24"/>
      <c r="BF2132" s="26" t="s">
        <v>11668</v>
      </c>
      <c r="BG2132" s="26" t="s">
        <v>3172</v>
      </c>
      <c r="BH2132" s="26" t="s">
        <v>11669</v>
      </c>
      <c r="BI2132" s="26" t="s">
        <v>261</v>
      </c>
      <c r="BJ2132" s="26" t="s">
        <v>11670</v>
      </c>
      <c r="BK2132" s="26" t="s">
        <v>395</v>
      </c>
      <c r="BL2132" s="26" t="s">
        <v>2691</v>
      </c>
      <c r="BM2132" s="26" t="s">
        <v>467</v>
      </c>
      <c r="BN2132" s="26" t="s">
        <v>11671</v>
      </c>
      <c r="BO2132" s="26" t="s">
        <v>3172</v>
      </c>
      <c r="BP2132" s="24"/>
      <c r="BQ2132" s="24"/>
      <c r="BR2132" s="26">
        <v>3</v>
      </c>
      <c r="BS2132" s="26">
        <v>3</v>
      </c>
      <c r="BT2132" s="26">
        <v>3</v>
      </c>
      <c r="BU2132" s="26">
        <v>5</v>
      </c>
      <c r="BV2132" s="26">
        <v>3</v>
      </c>
      <c r="BW2132" s="26">
        <v>4</v>
      </c>
      <c r="BX2132" s="26">
        <v>4</v>
      </c>
      <c r="BY2132" s="26">
        <v>3</v>
      </c>
      <c r="BZ2132" s="24"/>
      <c r="CA2132" s="24"/>
      <c r="CB2132" s="24"/>
      <c r="CC2132" s="24"/>
      <c r="CD2132" s="24"/>
      <c r="CE2132" s="24"/>
      <c r="CF2132" s="24"/>
      <c r="CG2132" s="24"/>
      <c r="CH2132" s="24"/>
      <c r="CI2132" s="24"/>
      <c r="CJ2132" s="24"/>
      <c r="CK2132" s="24"/>
      <c r="CL2132" s="24"/>
      <c r="CM2132" s="24"/>
      <c r="CN2132" s="24"/>
      <c r="CO2132" s="24"/>
      <c r="CP2132" s="24"/>
      <c r="CQ2132" s="24"/>
      <c r="CR2132" s="24"/>
      <c r="CS2132" s="24"/>
      <c r="CT2132" s="24"/>
      <c r="CU2132" s="24"/>
      <c r="CV2132" s="24"/>
      <c r="CW2132" s="24"/>
      <c r="CX2132" s="24"/>
      <c r="CY2132" s="24"/>
      <c r="CZ2132" s="24"/>
      <c r="DA2132" s="24"/>
      <c r="DB2132" s="24"/>
      <c r="DC2132" s="24"/>
      <c r="DD2132" s="24"/>
      <c r="DE2132" s="24"/>
      <c r="DF2132" s="26" t="s">
        <v>139</v>
      </c>
      <c r="DG2132" s="26" t="s">
        <v>120</v>
      </c>
      <c r="DH2132" s="26" t="s">
        <v>139</v>
      </c>
      <c r="DI2132" s="26" t="s">
        <v>139</v>
      </c>
      <c r="DJ2132" s="26" t="s">
        <v>139</v>
      </c>
      <c r="DK2132" s="26" t="s">
        <v>139</v>
      </c>
      <c r="DL2132" s="26" t="s">
        <v>139</v>
      </c>
      <c r="DM2132" s="26" t="s">
        <v>139</v>
      </c>
      <c r="DN2132" s="26" t="s">
        <v>139</v>
      </c>
      <c r="DO2132" s="26" t="s">
        <v>139</v>
      </c>
    </row>
    <row r="2133" spans="1:119" ht="20.100000000000001" customHeight="1" x14ac:dyDescent="0.25">
      <c r="A2133" s="29" t="str">
        <f t="shared" si="462"/>
        <v/>
      </c>
      <c r="B2133" s="29" t="str">
        <f t="shared" si="463"/>
        <v>Physicians for Social Justice</v>
      </c>
      <c r="C2133" s="29">
        <f t="shared" si="464"/>
        <v>0</v>
      </c>
      <c r="D2133" s="30" t="str">
        <f t="shared" si="465"/>
        <v>Africa and the Middle East</v>
      </c>
      <c r="E2133" s="30" t="str">
        <f t="shared" si="466"/>
        <v>Kontagora, Nigeria</v>
      </c>
      <c r="F2133" s="31">
        <f t="shared" si="467"/>
        <v>0</v>
      </c>
      <c r="G2133" s="31">
        <f t="shared" si="468"/>
        <v>0</v>
      </c>
      <c r="H2133" s="31">
        <f t="shared" si="469"/>
        <v>0</v>
      </c>
      <c r="I2133" s="31">
        <f t="shared" si="470"/>
        <v>0</v>
      </c>
      <c r="J2133" s="31">
        <f t="shared" si="471"/>
        <v>0</v>
      </c>
      <c r="K2133" s="31">
        <f t="shared" si="472"/>
        <v>0</v>
      </c>
      <c r="L2133" s="31">
        <f t="shared" si="473"/>
        <v>0</v>
      </c>
      <c r="M2133" s="31">
        <f t="shared" si="474"/>
        <v>0</v>
      </c>
      <c r="N2133" s="31">
        <f t="shared" si="475"/>
        <v>0</v>
      </c>
      <c r="O2133" s="26" t="s">
        <v>16343</v>
      </c>
      <c r="P2133" s="26" t="s">
        <v>108</v>
      </c>
      <c r="Q2133" s="27">
        <v>41092</v>
      </c>
      <c r="R2133" s="24"/>
      <c r="S2133" s="24"/>
      <c r="T2133" s="26" t="s">
        <v>207</v>
      </c>
      <c r="U2133" s="24"/>
      <c r="V2133" s="26" t="s">
        <v>169</v>
      </c>
      <c r="W2133" s="26" t="s">
        <v>3172</v>
      </c>
      <c r="X2133" s="26" t="s">
        <v>11660</v>
      </c>
      <c r="Y2133" s="26" t="s">
        <v>11661</v>
      </c>
      <c r="Z2133" s="24"/>
      <c r="AA2133" s="24"/>
      <c r="AB2133" s="26" t="s">
        <v>15736</v>
      </c>
      <c r="AC2133" s="28">
        <v>1000</v>
      </c>
      <c r="AD2133" s="26" t="s">
        <v>11662</v>
      </c>
      <c r="AE2133" s="26" t="s">
        <v>595</v>
      </c>
      <c r="AF2133" s="26" t="s">
        <v>139</v>
      </c>
      <c r="AG2133" s="26" t="s">
        <v>528</v>
      </c>
      <c r="AH2133" s="24"/>
      <c r="AI2133" s="28">
        <v>1000</v>
      </c>
      <c r="AJ2133" s="24"/>
      <c r="AK2133" s="24"/>
      <c r="AL2133" s="24"/>
      <c r="AM2133" s="24"/>
      <c r="AN2133" s="24"/>
      <c r="AO2133" s="24"/>
      <c r="AP2133" s="24"/>
      <c r="AQ2133" s="24"/>
      <c r="AR2133" s="24"/>
      <c r="AS2133" s="24"/>
      <c r="AT2133" s="24"/>
      <c r="AU2133" s="24"/>
      <c r="AV2133" s="24"/>
      <c r="AW2133" s="28">
        <v>0</v>
      </c>
      <c r="AX2133" s="26">
        <v>0</v>
      </c>
      <c r="AY2133" s="28">
        <v>0</v>
      </c>
      <c r="AZ2133" s="28">
        <v>0</v>
      </c>
      <c r="BA2133" s="26">
        <v>0</v>
      </c>
      <c r="BB2133" s="24"/>
      <c r="BC2133" s="26" t="s">
        <v>11667</v>
      </c>
      <c r="BD2133" s="24"/>
      <c r="BE2133" s="24"/>
      <c r="BF2133" s="24"/>
      <c r="BG2133" s="24"/>
      <c r="BH2133" s="24"/>
      <c r="BI2133" s="24"/>
      <c r="BJ2133" s="24"/>
      <c r="BK2133" s="24"/>
      <c r="BL2133" s="24"/>
      <c r="BM2133" s="24"/>
      <c r="BN2133" s="24"/>
      <c r="BO2133" s="24"/>
      <c r="BP2133" s="24"/>
      <c r="BQ2133" s="24"/>
      <c r="BR2133" s="26">
        <v>0</v>
      </c>
      <c r="BS2133" s="26">
        <v>0</v>
      </c>
      <c r="BT2133" s="26">
        <v>0</v>
      </c>
      <c r="BU2133" s="26">
        <v>0</v>
      </c>
      <c r="BV2133" s="26">
        <v>0</v>
      </c>
      <c r="BW2133" s="26">
        <v>0</v>
      </c>
      <c r="BX2133" s="26">
        <v>0</v>
      </c>
      <c r="BY2133" s="26">
        <v>0</v>
      </c>
      <c r="BZ2133" s="24"/>
      <c r="CA2133" s="24"/>
      <c r="CB2133" s="24"/>
      <c r="CC2133" s="24"/>
      <c r="CD2133" s="24"/>
      <c r="CE2133" s="24"/>
      <c r="CF2133" s="24"/>
      <c r="CG2133" s="24"/>
      <c r="CH2133" s="24"/>
      <c r="CI2133" s="24"/>
      <c r="CJ2133" s="24"/>
      <c r="CK2133" s="24"/>
      <c r="CL2133" s="24"/>
      <c r="CM2133" s="24"/>
      <c r="CN2133" s="24"/>
      <c r="CO2133" s="24"/>
      <c r="CP2133" s="24"/>
      <c r="CQ2133" s="24"/>
      <c r="CR2133" s="24"/>
      <c r="CS2133" s="24"/>
      <c r="CT2133" s="24"/>
      <c r="CU2133" s="24"/>
      <c r="CV2133" s="24"/>
      <c r="CW2133" s="24"/>
      <c r="CX2133" s="24"/>
      <c r="CY2133" s="24"/>
      <c r="CZ2133" s="24"/>
      <c r="DA2133" s="24"/>
      <c r="DB2133" s="24"/>
      <c r="DC2133" s="24"/>
      <c r="DD2133" s="24"/>
      <c r="DE2133" s="24"/>
      <c r="DF2133" s="26" t="s">
        <v>139</v>
      </c>
      <c r="DG2133" s="26" t="s">
        <v>139</v>
      </c>
      <c r="DH2133" s="26" t="s">
        <v>139</v>
      </c>
      <c r="DI2133" s="26" t="s">
        <v>139</v>
      </c>
      <c r="DJ2133" s="26" t="s">
        <v>139</v>
      </c>
      <c r="DK2133" s="26" t="s">
        <v>139</v>
      </c>
      <c r="DL2133" s="26" t="s">
        <v>139</v>
      </c>
      <c r="DM2133" s="26" t="s">
        <v>139</v>
      </c>
      <c r="DN2133" s="26" t="s">
        <v>139</v>
      </c>
      <c r="DO2133" s="26" t="s">
        <v>139</v>
      </c>
    </row>
    <row r="2134" spans="1:119" ht="20.100000000000001" customHeight="1" x14ac:dyDescent="0.25">
      <c r="A2134" s="29" t="str">
        <f t="shared" si="462"/>
        <v>Physicians for Social Justice5</v>
      </c>
      <c r="B2134" s="29" t="str">
        <f t="shared" si="463"/>
        <v>Physicians for Social Justice</v>
      </c>
      <c r="C2134" s="29">
        <f t="shared" si="464"/>
        <v>5</v>
      </c>
      <c r="D2134" s="30" t="str">
        <f t="shared" si="465"/>
        <v>Africa and the Middle East</v>
      </c>
      <c r="E2134" s="30" t="str">
        <f t="shared" si="466"/>
        <v>Kontagora, Nigeria</v>
      </c>
      <c r="F2134" s="31">
        <f t="shared" si="467"/>
        <v>3</v>
      </c>
      <c r="G2134" s="31">
        <f t="shared" si="468"/>
        <v>3</v>
      </c>
      <c r="H2134" s="31">
        <f t="shared" si="469"/>
        <v>2</v>
      </c>
      <c r="I2134" s="31">
        <f t="shared" si="470"/>
        <v>4</v>
      </c>
      <c r="J2134" s="31">
        <f t="shared" si="471"/>
        <v>3</v>
      </c>
      <c r="K2134" s="31">
        <f t="shared" si="472"/>
        <v>3</v>
      </c>
      <c r="L2134" s="31">
        <f t="shared" si="473"/>
        <v>4</v>
      </c>
      <c r="M2134" s="31">
        <f t="shared" si="474"/>
        <v>3</v>
      </c>
      <c r="N2134" s="31">
        <f t="shared" si="475"/>
        <v>3.1</v>
      </c>
      <c r="O2134" s="26" t="s">
        <v>11672</v>
      </c>
      <c r="P2134" s="26" t="s">
        <v>108</v>
      </c>
      <c r="Q2134" s="27">
        <v>41038</v>
      </c>
      <c r="R2134" s="26" t="s">
        <v>166</v>
      </c>
      <c r="S2134" s="26" t="s">
        <v>217</v>
      </c>
      <c r="T2134" s="26" t="s">
        <v>175</v>
      </c>
      <c r="U2134" s="26" t="s">
        <v>833</v>
      </c>
      <c r="V2134" s="26" t="s">
        <v>169</v>
      </c>
      <c r="W2134" s="26" t="s">
        <v>3172</v>
      </c>
      <c r="X2134" s="26" t="s">
        <v>11660</v>
      </c>
      <c r="Y2134" s="26" t="s">
        <v>11661</v>
      </c>
      <c r="Z2134" s="24"/>
      <c r="AA2134" s="24"/>
      <c r="AB2134" s="26" t="s">
        <v>117</v>
      </c>
      <c r="AC2134" s="28">
        <v>16000</v>
      </c>
      <c r="AD2134" s="26" t="s">
        <v>11662</v>
      </c>
      <c r="AE2134" s="26" t="s">
        <v>595</v>
      </c>
      <c r="AF2134" s="26" t="s">
        <v>139</v>
      </c>
      <c r="AG2134" s="26" t="s">
        <v>528</v>
      </c>
      <c r="AH2134" s="26" t="s">
        <v>176</v>
      </c>
      <c r="AI2134" s="28">
        <v>16000</v>
      </c>
      <c r="AJ2134" s="24"/>
      <c r="AK2134" s="26" t="s">
        <v>11673</v>
      </c>
      <c r="AL2134" s="26" t="s">
        <v>11674</v>
      </c>
      <c r="AM2134" s="26" t="s">
        <v>11675</v>
      </c>
      <c r="AN2134" s="26" t="s">
        <v>11676</v>
      </c>
      <c r="AO2134" s="26" t="s">
        <v>11677</v>
      </c>
      <c r="AP2134" s="24"/>
      <c r="AQ2134" s="24"/>
      <c r="AR2134" s="24"/>
      <c r="AS2134" s="24"/>
      <c r="AT2134" s="26" t="s">
        <v>11678</v>
      </c>
      <c r="AU2134" s="26" t="s">
        <v>11679</v>
      </c>
      <c r="AV2134" s="24"/>
      <c r="AW2134" s="28">
        <v>75644</v>
      </c>
      <c r="AX2134" s="26">
        <v>15000</v>
      </c>
      <c r="AY2134" s="28">
        <v>95</v>
      </c>
      <c r="AZ2134" s="28">
        <v>80</v>
      </c>
      <c r="BA2134" s="26">
        <v>0</v>
      </c>
      <c r="BB2134" s="26" t="s">
        <v>148</v>
      </c>
      <c r="BC2134" s="26" t="s">
        <v>11667</v>
      </c>
      <c r="BD2134" s="26" t="s">
        <v>125</v>
      </c>
      <c r="BE2134" s="24"/>
      <c r="BF2134" s="26" t="s">
        <v>3386</v>
      </c>
      <c r="BG2134" s="26" t="s">
        <v>191</v>
      </c>
      <c r="BH2134" s="26" t="s">
        <v>4111</v>
      </c>
      <c r="BI2134" s="26" t="s">
        <v>191</v>
      </c>
      <c r="BJ2134" s="26" t="s">
        <v>393</v>
      </c>
      <c r="BK2134" s="26" t="s">
        <v>191</v>
      </c>
      <c r="BL2134" s="26" t="s">
        <v>9903</v>
      </c>
      <c r="BM2134" s="26" t="s">
        <v>3172</v>
      </c>
      <c r="BN2134" s="26" t="s">
        <v>2691</v>
      </c>
      <c r="BO2134" s="26" t="s">
        <v>467</v>
      </c>
      <c r="BP2134" s="24"/>
      <c r="BQ2134" s="24"/>
      <c r="BR2134" s="26">
        <v>3</v>
      </c>
      <c r="BS2134" s="26">
        <v>3</v>
      </c>
      <c r="BT2134" s="26">
        <v>2</v>
      </c>
      <c r="BU2134" s="26">
        <v>4</v>
      </c>
      <c r="BV2134" s="26">
        <v>3</v>
      </c>
      <c r="BW2134" s="26">
        <v>3</v>
      </c>
      <c r="BX2134" s="26">
        <v>4</v>
      </c>
      <c r="BY2134" s="26">
        <v>3</v>
      </c>
      <c r="BZ2134" s="24"/>
      <c r="CA2134" s="24"/>
      <c r="CB2134" s="24"/>
      <c r="CC2134" s="24"/>
      <c r="CD2134" s="24"/>
      <c r="CE2134" s="24"/>
      <c r="CF2134" s="24"/>
      <c r="CG2134" s="24"/>
      <c r="CH2134" s="24"/>
      <c r="CI2134" s="24"/>
      <c r="CJ2134" s="24"/>
      <c r="CK2134" s="24"/>
      <c r="CL2134" s="24"/>
      <c r="CM2134" s="24"/>
      <c r="CN2134" s="24"/>
      <c r="CO2134" s="24"/>
      <c r="CP2134" s="24"/>
      <c r="CQ2134" s="24"/>
      <c r="CR2134" s="24"/>
      <c r="CS2134" s="24"/>
      <c r="CT2134" s="24"/>
      <c r="CU2134" s="24"/>
      <c r="CV2134" s="24"/>
      <c r="CW2134" s="24"/>
      <c r="CX2134" s="24"/>
      <c r="CY2134" s="24"/>
      <c r="CZ2134" s="24"/>
      <c r="DA2134" s="24"/>
      <c r="DB2134" s="24"/>
      <c r="DC2134" s="24"/>
      <c r="DD2134" s="24"/>
      <c r="DE2134" s="24"/>
      <c r="DF2134" s="26" t="s">
        <v>139</v>
      </c>
      <c r="DG2134" s="26" t="s">
        <v>120</v>
      </c>
      <c r="DH2134" s="26" t="s">
        <v>120</v>
      </c>
      <c r="DI2134" s="26" t="s">
        <v>139</v>
      </c>
      <c r="DJ2134" s="26" t="s">
        <v>139</v>
      </c>
      <c r="DK2134" s="26" t="s">
        <v>139</v>
      </c>
      <c r="DL2134" s="26" t="s">
        <v>139</v>
      </c>
      <c r="DM2134" s="26" t="s">
        <v>139</v>
      </c>
      <c r="DN2134" s="26" t="s">
        <v>139</v>
      </c>
      <c r="DO2134" s="26" t="s">
        <v>139</v>
      </c>
    </row>
    <row r="2135" spans="1:119" ht="20.100000000000001" customHeight="1" x14ac:dyDescent="0.25">
      <c r="A2135" s="29" t="str">
        <f t="shared" si="462"/>
        <v>Physicians for Social Justice4</v>
      </c>
      <c r="B2135" s="29" t="str">
        <f t="shared" si="463"/>
        <v>Physicians for Social Justice</v>
      </c>
      <c r="C2135" s="29">
        <f t="shared" si="464"/>
        <v>4</v>
      </c>
      <c r="D2135" s="30" t="str">
        <f t="shared" si="465"/>
        <v>Africa and the Middle East</v>
      </c>
      <c r="E2135" s="30" t="str">
        <f t="shared" si="466"/>
        <v>Kontagora, Nigeria</v>
      </c>
      <c r="F2135" s="31">
        <f t="shared" si="467"/>
        <v>3</v>
      </c>
      <c r="G2135" s="31">
        <f t="shared" si="468"/>
        <v>3</v>
      </c>
      <c r="H2135" s="31">
        <f t="shared" si="469"/>
        <v>2</v>
      </c>
      <c r="I2135" s="31">
        <f t="shared" si="470"/>
        <v>4</v>
      </c>
      <c r="J2135" s="31">
        <f t="shared" si="471"/>
        <v>3</v>
      </c>
      <c r="K2135" s="31">
        <f t="shared" si="472"/>
        <v>3</v>
      </c>
      <c r="L2135" s="31">
        <f t="shared" si="473"/>
        <v>3</v>
      </c>
      <c r="M2135" s="31">
        <f t="shared" si="474"/>
        <v>2</v>
      </c>
      <c r="N2135" s="31">
        <f t="shared" si="475"/>
        <v>2.9</v>
      </c>
      <c r="O2135" s="26" t="s">
        <v>11680</v>
      </c>
      <c r="P2135" s="26" t="s">
        <v>108</v>
      </c>
      <c r="Q2135" s="27">
        <v>40672</v>
      </c>
      <c r="R2135" s="26" t="s">
        <v>109</v>
      </c>
      <c r="S2135" s="26" t="s">
        <v>409</v>
      </c>
      <c r="T2135" s="26" t="s">
        <v>333</v>
      </c>
      <c r="U2135" s="26" t="s">
        <v>833</v>
      </c>
      <c r="V2135" s="26" t="s">
        <v>169</v>
      </c>
      <c r="W2135" s="26" t="s">
        <v>3172</v>
      </c>
      <c r="X2135" s="26" t="s">
        <v>11660</v>
      </c>
      <c r="Y2135" s="26" t="s">
        <v>11661</v>
      </c>
      <c r="Z2135" s="24"/>
      <c r="AA2135" s="24"/>
      <c r="AB2135" s="26" t="s">
        <v>117</v>
      </c>
      <c r="AC2135" s="28">
        <v>13000</v>
      </c>
      <c r="AD2135" s="26" t="s">
        <v>11662</v>
      </c>
      <c r="AE2135" s="26" t="s">
        <v>595</v>
      </c>
      <c r="AF2135" s="26" t="s">
        <v>139</v>
      </c>
      <c r="AG2135" s="26" t="s">
        <v>528</v>
      </c>
      <c r="AH2135" s="26" t="s">
        <v>185</v>
      </c>
      <c r="AI2135" s="28">
        <v>13000</v>
      </c>
      <c r="AJ2135" s="24"/>
      <c r="AK2135" s="26" t="s">
        <v>11673</v>
      </c>
      <c r="AL2135" s="26" t="s">
        <v>11674</v>
      </c>
      <c r="AM2135" s="26" t="s">
        <v>11681</v>
      </c>
      <c r="AN2135" s="26" t="s">
        <v>11682</v>
      </c>
      <c r="AO2135" s="26" t="s">
        <v>11683</v>
      </c>
      <c r="AP2135" s="24"/>
      <c r="AQ2135" s="24"/>
      <c r="AR2135" s="24"/>
      <c r="AS2135" s="26" t="s">
        <v>11684</v>
      </c>
      <c r="AT2135" s="26" t="s">
        <v>11685</v>
      </c>
      <c r="AU2135" s="24"/>
      <c r="AV2135" s="24"/>
      <c r="AW2135" s="28">
        <v>90537</v>
      </c>
      <c r="AX2135" s="26">
        <v>14000</v>
      </c>
      <c r="AY2135" s="28">
        <v>95</v>
      </c>
      <c r="AZ2135" s="28">
        <v>78</v>
      </c>
      <c r="BA2135" s="26">
        <v>0</v>
      </c>
      <c r="BB2135" s="26" t="s">
        <v>148</v>
      </c>
      <c r="BC2135" s="26" t="s">
        <v>11667</v>
      </c>
      <c r="BD2135" s="24"/>
      <c r="BE2135" s="24"/>
      <c r="BF2135" s="26" t="s">
        <v>3386</v>
      </c>
      <c r="BG2135" s="26" t="s">
        <v>191</v>
      </c>
      <c r="BH2135" s="26" t="s">
        <v>11686</v>
      </c>
      <c r="BI2135" s="26" t="s">
        <v>3172</v>
      </c>
      <c r="BJ2135" s="26" t="s">
        <v>5554</v>
      </c>
      <c r="BK2135" s="26" t="s">
        <v>191</v>
      </c>
      <c r="BL2135" s="24"/>
      <c r="BM2135" s="24"/>
      <c r="BN2135" s="24"/>
      <c r="BO2135" s="24"/>
      <c r="BP2135" s="24"/>
      <c r="BQ2135" s="24"/>
      <c r="BR2135" s="26">
        <v>3</v>
      </c>
      <c r="BS2135" s="26">
        <v>3</v>
      </c>
      <c r="BT2135" s="26">
        <v>2</v>
      </c>
      <c r="BU2135" s="26">
        <v>4</v>
      </c>
      <c r="BV2135" s="26">
        <v>3</v>
      </c>
      <c r="BW2135" s="26">
        <v>3</v>
      </c>
      <c r="BX2135" s="26">
        <v>3</v>
      </c>
      <c r="BY2135" s="26">
        <v>2</v>
      </c>
      <c r="BZ2135" s="24"/>
      <c r="CA2135" s="24"/>
      <c r="CB2135" s="24"/>
      <c r="CC2135" s="24"/>
      <c r="CD2135" s="24"/>
      <c r="CE2135" s="24"/>
      <c r="CF2135" s="24"/>
      <c r="CG2135" s="24"/>
      <c r="CH2135" s="24"/>
      <c r="CI2135" s="24"/>
      <c r="CJ2135" s="24"/>
      <c r="CK2135" s="24"/>
      <c r="CL2135" s="24"/>
      <c r="CM2135" s="24"/>
      <c r="CN2135" s="24"/>
      <c r="CO2135" s="24"/>
      <c r="CP2135" s="24"/>
      <c r="CQ2135" s="24"/>
      <c r="CR2135" s="24"/>
      <c r="CS2135" s="24"/>
      <c r="CT2135" s="24"/>
      <c r="CU2135" s="24"/>
      <c r="CV2135" s="24"/>
      <c r="CW2135" s="24"/>
      <c r="CX2135" s="24"/>
      <c r="CY2135" s="24"/>
      <c r="CZ2135" s="24"/>
      <c r="DA2135" s="24"/>
      <c r="DB2135" s="24"/>
      <c r="DC2135" s="24"/>
      <c r="DD2135" s="24"/>
      <c r="DE2135" s="24"/>
      <c r="DF2135" s="26" t="s">
        <v>120</v>
      </c>
      <c r="DG2135" s="26" t="s">
        <v>120</v>
      </c>
      <c r="DH2135" s="26" t="s">
        <v>139</v>
      </c>
      <c r="DI2135" s="26" t="s">
        <v>139</v>
      </c>
      <c r="DJ2135" s="26" t="s">
        <v>139</v>
      </c>
      <c r="DK2135" s="26" t="s">
        <v>139</v>
      </c>
      <c r="DL2135" s="26" t="s">
        <v>139</v>
      </c>
      <c r="DM2135" s="26" t="s">
        <v>139</v>
      </c>
      <c r="DN2135" s="26" t="s">
        <v>139</v>
      </c>
      <c r="DO2135" s="26" t="s">
        <v>139</v>
      </c>
    </row>
    <row r="2136" spans="1:119" ht="20.100000000000001" customHeight="1" x14ac:dyDescent="0.25">
      <c r="A2136" s="29" t="str">
        <f t="shared" si="462"/>
        <v>Physicians for Social Justice3</v>
      </c>
      <c r="B2136" s="29" t="str">
        <f t="shared" si="463"/>
        <v>Physicians for Social Justice</v>
      </c>
      <c r="C2136" s="29">
        <f t="shared" si="464"/>
        <v>3</v>
      </c>
      <c r="D2136" s="30" t="str">
        <f t="shared" si="465"/>
        <v>Africa and the Middle East</v>
      </c>
      <c r="E2136" s="30" t="str">
        <f t="shared" si="466"/>
        <v>Kontagora, Nigeria</v>
      </c>
      <c r="F2136" s="31">
        <f t="shared" si="467"/>
        <v>3</v>
      </c>
      <c r="G2136" s="31">
        <f t="shared" si="468"/>
        <v>2</v>
      </c>
      <c r="H2136" s="31">
        <f t="shared" si="469"/>
        <v>2</v>
      </c>
      <c r="I2136" s="31">
        <f t="shared" si="470"/>
        <v>3</v>
      </c>
      <c r="J2136" s="31">
        <f t="shared" si="471"/>
        <v>2</v>
      </c>
      <c r="K2136" s="31">
        <f t="shared" si="472"/>
        <v>2</v>
      </c>
      <c r="L2136" s="31">
        <f t="shared" si="473"/>
        <v>3</v>
      </c>
      <c r="M2136" s="31">
        <f t="shared" si="474"/>
        <v>2</v>
      </c>
      <c r="N2136" s="31">
        <f t="shared" si="475"/>
        <v>2.4</v>
      </c>
      <c r="O2136" s="26" t="s">
        <v>11687</v>
      </c>
      <c r="P2136" s="26" t="s">
        <v>108</v>
      </c>
      <c r="Q2136" s="27">
        <v>40315</v>
      </c>
      <c r="R2136" s="26" t="s">
        <v>109</v>
      </c>
      <c r="S2136" s="26" t="s">
        <v>234</v>
      </c>
      <c r="T2136" s="26" t="s">
        <v>224</v>
      </c>
      <c r="U2136" s="26" t="s">
        <v>833</v>
      </c>
      <c r="V2136" s="26" t="s">
        <v>169</v>
      </c>
      <c r="W2136" s="26" t="s">
        <v>3172</v>
      </c>
      <c r="X2136" s="26" t="s">
        <v>11660</v>
      </c>
      <c r="Y2136" s="26" t="s">
        <v>11661</v>
      </c>
      <c r="Z2136" s="24"/>
      <c r="AA2136" s="24"/>
      <c r="AB2136" s="26" t="s">
        <v>117</v>
      </c>
      <c r="AC2136" s="28">
        <v>9000</v>
      </c>
      <c r="AD2136" s="26" t="s">
        <v>11662</v>
      </c>
      <c r="AE2136" s="26" t="s">
        <v>595</v>
      </c>
      <c r="AF2136" s="26" t="s">
        <v>139</v>
      </c>
      <c r="AG2136" s="26" t="s">
        <v>528</v>
      </c>
      <c r="AH2136" s="26" t="s">
        <v>121</v>
      </c>
      <c r="AI2136" s="28">
        <v>9000</v>
      </c>
      <c r="AJ2136" s="24"/>
      <c r="AK2136" s="26" t="s">
        <v>11673</v>
      </c>
      <c r="AL2136" s="26" t="s">
        <v>11688</v>
      </c>
      <c r="AM2136" s="26" t="s">
        <v>11689</v>
      </c>
      <c r="AN2136" s="26" t="s">
        <v>11690</v>
      </c>
      <c r="AO2136" s="24"/>
      <c r="AP2136" s="24"/>
      <c r="AQ2136" s="24"/>
      <c r="AR2136" s="24"/>
      <c r="AS2136" s="24"/>
      <c r="AT2136" s="24"/>
      <c r="AU2136" s="24"/>
      <c r="AV2136" s="24"/>
      <c r="AW2136" s="28">
        <v>90145</v>
      </c>
      <c r="AX2136" s="26">
        <v>13600</v>
      </c>
      <c r="AY2136" s="28">
        <v>75</v>
      </c>
      <c r="AZ2136" s="28">
        <v>50</v>
      </c>
      <c r="BA2136" s="26">
        <v>0</v>
      </c>
      <c r="BB2136" s="26" t="s">
        <v>148</v>
      </c>
      <c r="BC2136" s="26" t="s">
        <v>11667</v>
      </c>
      <c r="BD2136" s="24"/>
      <c r="BE2136" s="24"/>
      <c r="BF2136" s="24"/>
      <c r="BG2136" s="24"/>
      <c r="BH2136" s="24"/>
      <c r="BI2136" s="24"/>
      <c r="BJ2136" s="24"/>
      <c r="BK2136" s="24"/>
      <c r="BL2136" s="24"/>
      <c r="BM2136" s="24"/>
      <c r="BN2136" s="24"/>
      <c r="BO2136" s="24"/>
      <c r="BP2136" s="24"/>
      <c r="BQ2136" s="24"/>
      <c r="BR2136" s="26">
        <v>3</v>
      </c>
      <c r="BS2136" s="26">
        <v>2</v>
      </c>
      <c r="BT2136" s="26">
        <v>2</v>
      </c>
      <c r="BU2136" s="26">
        <v>3</v>
      </c>
      <c r="BV2136" s="26">
        <v>2</v>
      </c>
      <c r="BW2136" s="26">
        <v>2</v>
      </c>
      <c r="BX2136" s="26">
        <v>3</v>
      </c>
      <c r="BY2136" s="26">
        <v>2</v>
      </c>
      <c r="BZ2136" s="24"/>
      <c r="CA2136" s="24"/>
      <c r="CB2136" s="24"/>
      <c r="CC2136" s="24"/>
      <c r="CD2136" s="24"/>
      <c r="CE2136" s="24"/>
      <c r="CF2136" s="24"/>
      <c r="CG2136" s="24"/>
      <c r="CH2136" s="24"/>
      <c r="CI2136" s="24"/>
      <c r="CJ2136" s="24"/>
      <c r="CK2136" s="24"/>
      <c r="CL2136" s="24"/>
      <c r="CM2136" s="24"/>
      <c r="CN2136" s="24"/>
      <c r="CO2136" s="24"/>
      <c r="CP2136" s="24"/>
      <c r="CQ2136" s="24"/>
      <c r="CR2136" s="24"/>
      <c r="CS2136" s="24"/>
      <c r="CT2136" s="24"/>
      <c r="CU2136" s="24"/>
      <c r="CV2136" s="24"/>
      <c r="CW2136" s="24"/>
      <c r="CX2136" s="24"/>
      <c r="CY2136" s="24"/>
      <c r="CZ2136" s="24"/>
      <c r="DA2136" s="24"/>
      <c r="DB2136" s="24"/>
      <c r="DC2136" s="24"/>
      <c r="DD2136" s="24"/>
      <c r="DE2136" s="24"/>
      <c r="DF2136" s="26" t="s">
        <v>139</v>
      </c>
      <c r="DG2136" s="26" t="s">
        <v>139</v>
      </c>
      <c r="DH2136" s="26" t="s">
        <v>139</v>
      </c>
      <c r="DI2136" s="26" t="s">
        <v>139</v>
      </c>
      <c r="DJ2136" s="26" t="s">
        <v>139</v>
      </c>
      <c r="DK2136" s="26" t="s">
        <v>139</v>
      </c>
      <c r="DL2136" s="26" t="s">
        <v>139</v>
      </c>
      <c r="DM2136" s="26" t="s">
        <v>139</v>
      </c>
      <c r="DN2136" s="26" t="s">
        <v>139</v>
      </c>
      <c r="DO2136" s="26" t="s">
        <v>139</v>
      </c>
    </row>
    <row r="2137" spans="1:119" ht="20.100000000000001" customHeight="1" x14ac:dyDescent="0.25">
      <c r="A2137" s="29" t="str">
        <f t="shared" si="462"/>
        <v>Poder Joven7</v>
      </c>
      <c r="B2137" s="29" t="str">
        <f t="shared" si="463"/>
        <v>Poder Joven</v>
      </c>
      <c r="C2137" s="29">
        <f t="shared" si="464"/>
        <v>7</v>
      </c>
      <c r="D2137" s="30" t="str">
        <f t="shared" si="465"/>
        <v>Americas</v>
      </c>
      <c r="E2137" s="30" t="str">
        <f t="shared" si="466"/>
        <v>Colombia</v>
      </c>
      <c r="F2137" s="31">
        <f t="shared" si="467"/>
        <v>4</v>
      </c>
      <c r="G2137" s="31">
        <f t="shared" si="468"/>
        <v>3</v>
      </c>
      <c r="H2137" s="31">
        <f t="shared" si="469"/>
        <v>2</v>
      </c>
      <c r="I2137" s="31">
        <f t="shared" si="470"/>
        <v>4</v>
      </c>
      <c r="J2137" s="31">
        <f t="shared" si="471"/>
        <v>2</v>
      </c>
      <c r="K2137" s="31">
        <f t="shared" si="472"/>
        <v>3</v>
      </c>
      <c r="L2137" s="31">
        <f t="shared" si="473"/>
        <v>3</v>
      </c>
      <c r="M2137" s="31">
        <f t="shared" si="474"/>
        <v>3</v>
      </c>
      <c r="N2137" s="31">
        <f t="shared" si="475"/>
        <v>3</v>
      </c>
      <c r="O2137" s="26" t="s">
        <v>11691</v>
      </c>
      <c r="P2137" s="26" t="s">
        <v>108</v>
      </c>
      <c r="Q2137" s="27">
        <v>40469</v>
      </c>
      <c r="R2137" s="26" t="s">
        <v>305</v>
      </c>
      <c r="S2137" s="26" t="s">
        <v>332</v>
      </c>
      <c r="T2137" s="26" t="s">
        <v>333</v>
      </c>
      <c r="U2137" s="26" t="s">
        <v>112</v>
      </c>
      <c r="V2137" s="26" t="s">
        <v>15731</v>
      </c>
      <c r="W2137" s="26" t="s">
        <v>5071</v>
      </c>
      <c r="X2137" s="24"/>
      <c r="Y2137" s="26" t="s">
        <v>11692</v>
      </c>
      <c r="Z2137" s="24"/>
      <c r="AA2137" s="24"/>
      <c r="AB2137" s="26" t="s">
        <v>117</v>
      </c>
      <c r="AC2137" s="28">
        <v>15000</v>
      </c>
      <c r="AD2137" s="24"/>
      <c r="AE2137" s="24"/>
      <c r="AF2137" s="26" t="s">
        <v>139</v>
      </c>
      <c r="AG2137" s="26" t="s">
        <v>229</v>
      </c>
      <c r="AH2137" s="26" t="s">
        <v>235</v>
      </c>
      <c r="AI2137" s="28">
        <v>15000</v>
      </c>
      <c r="AJ2137" s="24"/>
      <c r="AK2137" s="26" t="s">
        <v>11693</v>
      </c>
      <c r="AL2137" s="26" t="s">
        <v>11694</v>
      </c>
      <c r="AM2137" s="26" t="s">
        <v>11695</v>
      </c>
      <c r="AN2137" s="26" t="s">
        <v>11696</v>
      </c>
      <c r="AO2137" s="26" t="s">
        <v>11697</v>
      </c>
      <c r="AP2137" s="24"/>
      <c r="AQ2137" s="24"/>
      <c r="AR2137" s="24"/>
      <c r="AS2137" s="24"/>
      <c r="AT2137" s="24"/>
      <c r="AU2137" s="24"/>
      <c r="AV2137" s="24"/>
      <c r="AW2137" s="28">
        <v>93319</v>
      </c>
      <c r="AX2137" s="26">
        <v>145</v>
      </c>
      <c r="AY2137" s="28">
        <v>85</v>
      </c>
      <c r="AZ2137" s="28">
        <v>78</v>
      </c>
      <c r="BA2137" s="26">
        <v>0</v>
      </c>
      <c r="BB2137" s="26" t="s">
        <v>148</v>
      </c>
      <c r="BC2137" s="24"/>
      <c r="BD2137" s="24"/>
      <c r="BE2137" s="24"/>
      <c r="BF2137" s="26" t="s">
        <v>11698</v>
      </c>
      <c r="BG2137" s="26" t="s">
        <v>191</v>
      </c>
      <c r="BH2137" s="26" t="s">
        <v>11699</v>
      </c>
      <c r="BI2137" s="26" t="s">
        <v>395</v>
      </c>
      <c r="BJ2137" s="24"/>
      <c r="BK2137" s="24"/>
      <c r="BL2137" s="24"/>
      <c r="BM2137" s="24"/>
      <c r="BN2137" s="24"/>
      <c r="BO2137" s="24"/>
      <c r="BP2137" s="24"/>
      <c r="BQ2137" s="24"/>
      <c r="BR2137" s="26">
        <v>4</v>
      </c>
      <c r="BS2137" s="26">
        <v>3</v>
      </c>
      <c r="BT2137" s="26">
        <v>2</v>
      </c>
      <c r="BU2137" s="26">
        <v>4</v>
      </c>
      <c r="BV2137" s="26">
        <v>2</v>
      </c>
      <c r="BW2137" s="26">
        <v>3</v>
      </c>
      <c r="BX2137" s="26">
        <v>3</v>
      </c>
      <c r="BY2137" s="26">
        <v>3</v>
      </c>
      <c r="BZ2137" s="24"/>
      <c r="CA2137" s="24"/>
      <c r="CB2137" s="24"/>
      <c r="CC2137" s="24"/>
      <c r="CD2137" s="24"/>
      <c r="CE2137" s="24"/>
      <c r="CF2137" s="24"/>
      <c r="CG2137" s="24"/>
      <c r="CH2137" s="24"/>
      <c r="CI2137" s="24"/>
      <c r="CJ2137" s="24"/>
      <c r="CK2137" s="24"/>
      <c r="CL2137" s="24"/>
      <c r="CM2137" s="24"/>
      <c r="CN2137" s="24"/>
      <c r="CO2137" s="24"/>
      <c r="CP2137" s="24"/>
      <c r="CQ2137" s="24"/>
      <c r="CR2137" s="24"/>
      <c r="CS2137" s="24"/>
      <c r="CT2137" s="24"/>
      <c r="CU2137" s="24"/>
      <c r="CV2137" s="24"/>
      <c r="CW2137" s="24"/>
      <c r="CX2137" s="24"/>
      <c r="CY2137" s="24"/>
      <c r="CZ2137" s="24"/>
      <c r="DA2137" s="24"/>
      <c r="DB2137" s="24"/>
      <c r="DC2137" s="24"/>
      <c r="DD2137" s="24"/>
      <c r="DE2137" s="24"/>
      <c r="DF2137" s="26" t="s">
        <v>120</v>
      </c>
      <c r="DG2137" s="26" t="s">
        <v>120</v>
      </c>
      <c r="DH2137" s="26" t="s">
        <v>120</v>
      </c>
      <c r="DI2137" s="26" t="s">
        <v>120</v>
      </c>
      <c r="DJ2137" s="26" t="s">
        <v>139</v>
      </c>
      <c r="DK2137" s="26" t="s">
        <v>139</v>
      </c>
      <c r="DL2137" s="26" t="s">
        <v>139</v>
      </c>
      <c r="DM2137" s="26" t="s">
        <v>139</v>
      </c>
      <c r="DN2137" s="26" t="s">
        <v>139</v>
      </c>
      <c r="DO2137" s="26" t="s">
        <v>139</v>
      </c>
    </row>
    <row r="2138" spans="1:119" ht="20.100000000000001" customHeight="1" x14ac:dyDescent="0.25">
      <c r="A2138" s="29" t="str">
        <f t="shared" si="462"/>
        <v/>
      </c>
      <c r="B2138" s="29" t="str">
        <f t="shared" si="463"/>
        <v>Poder Joven</v>
      </c>
      <c r="C2138" s="29">
        <f t="shared" si="464"/>
        <v>0</v>
      </c>
      <c r="D2138" s="30" t="str">
        <f t="shared" si="465"/>
        <v>Americas</v>
      </c>
      <c r="E2138" s="30" t="str">
        <f t="shared" si="466"/>
        <v>Colombia</v>
      </c>
      <c r="F2138" s="31">
        <f t="shared" si="467"/>
        <v>0</v>
      </c>
      <c r="G2138" s="31">
        <f t="shared" si="468"/>
        <v>0</v>
      </c>
      <c r="H2138" s="31">
        <f t="shared" si="469"/>
        <v>0</v>
      </c>
      <c r="I2138" s="31">
        <f t="shared" si="470"/>
        <v>0</v>
      </c>
      <c r="J2138" s="31">
        <f t="shared" si="471"/>
        <v>0</v>
      </c>
      <c r="K2138" s="31">
        <f t="shared" si="472"/>
        <v>0</v>
      </c>
      <c r="L2138" s="31">
        <f t="shared" si="473"/>
        <v>0</v>
      </c>
      <c r="M2138" s="31">
        <f t="shared" si="474"/>
        <v>0</v>
      </c>
      <c r="N2138" s="31">
        <f t="shared" si="475"/>
        <v>0</v>
      </c>
      <c r="O2138" s="26" t="s">
        <v>11700</v>
      </c>
      <c r="P2138" s="26" t="s">
        <v>108</v>
      </c>
      <c r="Q2138" s="27">
        <v>40589</v>
      </c>
      <c r="R2138" s="24"/>
      <c r="S2138" s="24"/>
      <c r="T2138" s="26" t="s">
        <v>333</v>
      </c>
      <c r="U2138" s="24"/>
      <c r="V2138" s="26" t="s">
        <v>15731</v>
      </c>
      <c r="W2138" s="26" t="s">
        <v>5071</v>
      </c>
      <c r="X2138" s="24"/>
      <c r="Y2138" s="26" t="s">
        <v>11692</v>
      </c>
      <c r="Z2138" s="24"/>
      <c r="AA2138" s="24"/>
      <c r="AB2138" s="26" t="s">
        <v>228</v>
      </c>
      <c r="AC2138" s="28">
        <v>25000</v>
      </c>
      <c r="AD2138" s="24"/>
      <c r="AE2138" s="24"/>
      <c r="AF2138" s="26" t="s">
        <v>139</v>
      </c>
      <c r="AG2138" s="26" t="s">
        <v>229</v>
      </c>
      <c r="AH2138" s="24"/>
      <c r="AI2138" s="28">
        <v>25000</v>
      </c>
      <c r="AJ2138" s="24"/>
      <c r="AK2138" s="24"/>
      <c r="AL2138" s="24"/>
      <c r="AM2138" s="26" t="s">
        <v>11701</v>
      </c>
      <c r="AN2138" s="26" t="s">
        <v>11702</v>
      </c>
      <c r="AO2138" s="24"/>
      <c r="AP2138" s="24"/>
      <c r="AQ2138" s="24"/>
      <c r="AR2138" s="24"/>
      <c r="AS2138" s="24"/>
      <c r="AT2138" s="24"/>
      <c r="AU2138" s="24"/>
      <c r="AV2138" s="24"/>
      <c r="AW2138" s="28">
        <v>93319</v>
      </c>
      <c r="AX2138" s="26">
        <v>140</v>
      </c>
      <c r="AY2138" s="28">
        <v>0</v>
      </c>
      <c r="AZ2138" s="28">
        <v>0</v>
      </c>
      <c r="BA2138" s="26">
        <v>0</v>
      </c>
      <c r="BB2138" s="24"/>
      <c r="BC2138" s="24"/>
      <c r="BD2138" s="24"/>
      <c r="BE2138" s="24"/>
      <c r="BF2138" s="24"/>
      <c r="BG2138" s="24"/>
      <c r="BH2138" s="24"/>
      <c r="BI2138" s="24"/>
      <c r="BJ2138" s="24"/>
      <c r="BK2138" s="24"/>
      <c r="BL2138" s="24"/>
      <c r="BM2138" s="24"/>
      <c r="BN2138" s="24"/>
      <c r="BO2138" s="24"/>
      <c r="BP2138" s="24"/>
      <c r="BQ2138" s="24"/>
      <c r="BR2138" s="26">
        <v>0</v>
      </c>
      <c r="BS2138" s="26">
        <v>0</v>
      </c>
      <c r="BT2138" s="26">
        <v>0</v>
      </c>
      <c r="BU2138" s="26">
        <v>0</v>
      </c>
      <c r="BV2138" s="26">
        <v>0</v>
      </c>
      <c r="BW2138" s="26">
        <v>0</v>
      </c>
      <c r="BX2138" s="26">
        <v>0</v>
      </c>
      <c r="BY2138" s="26">
        <v>0</v>
      </c>
      <c r="BZ2138" s="24"/>
      <c r="CA2138" s="24"/>
      <c r="CB2138" s="24"/>
      <c r="CC2138" s="24"/>
      <c r="CD2138" s="24"/>
      <c r="CE2138" s="24"/>
      <c r="CF2138" s="24"/>
      <c r="CG2138" s="24"/>
      <c r="CH2138" s="24"/>
      <c r="CI2138" s="24"/>
      <c r="CJ2138" s="24"/>
      <c r="CK2138" s="24"/>
      <c r="CL2138" s="24"/>
      <c r="CM2138" s="24"/>
      <c r="CN2138" s="24"/>
      <c r="CO2138" s="24"/>
      <c r="CP2138" s="24"/>
      <c r="CQ2138" s="24"/>
      <c r="CR2138" s="24"/>
      <c r="CS2138" s="24"/>
      <c r="CT2138" s="24"/>
      <c r="CU2138" s="24"/>
      <c r="CV2138" s="24"/>
      <c r="CW2138" s="24"/>
      <c r="CX2138" s="24"/>
      <c r="CY2138" s="24"/>
      <c r="CZ2138" s="24"/>
      <c r="DA2138" s="24"/>
      <c r="DB2138" s="24"/>
      <c r="DC2138" s="24"/>
      <c r="DD2138" s="24"/>
      <c r="DE2138" s="24"/>
      <c r="DF2138" s="26" t="s">
        <v>139</v>
      </c>
      <c r="DG2138" s="26" t="s">
        <v>139</v>
      </c>
      <c r="DH2138" s="26" t="s">
        <v>139</v>
      </c>
      <c r="DI2138" s="26" t="s">
        <v>139</v>
      </c>
      <c r="DJ2138" s="26" t="s">
        <v>139</v>
      </c>
      <c r="DK2138" s="26" t="s">
        <v>139</v>
      </c>
      <c r="DL2138" s="26" t="s">
        <v>139</v>
      </c>
      <c r="DM2138" s="26" t="s">
        <v>139</v>
      </c>
      <c r="DN2138" s="26" t="s">
        <v>139</v>
      </c>
      <c r="DO2138" s="26" t="s">
        <v>139</v>
      </c>
    </row>
    <row r="2139" spans="1:119" ht="20.100000000000001" customHeight="1" x14ac:dyDescent="0.25">
      <c r="A2139" s="29" t="str">
        <f t="shared" si="462"/>
        <v/>
      </c>
      <c r="B2139" s="29" t="str">
        <f t="shared" si="463"/>
        <v>Poder Joven</v>
      </c>
      <c r="C2139" s="29">
        <f t="shared" si="464"/>
        <v>0</v>
      </c>
      <c r="D2139" s="30" t="str">
        <f t="shared" si="465"/>
        <v>Americas</v>
      </c>
      <c r="E2139" s="30" t="str">
        <f t="shared" si="466"/>
        <v>Colombia</v>
      </c>
      <c r="F2139" s="31">
        <f t="shared" si="467"/>
        <v>0</v>
      </c>
      <c r="G2139" s="31">
        <f t="shared" si="468"/>
        <v>0</v>
      </c>
      <c r="H2139" s="31">
        <f t="shared" si="469"/>
        <v>0</v>
      </c>
      <c r="I2139" s="31">
        <f t="shared" si="470"/>
        <v>0</v>
      </c>
      <c r="J2139" s="31">
        <f t="shared" si="471"/>
        <v>0</v>
      </c>
      <c r="K2139" s="31">
        <f t="shared" si="472"/>
        <v>0</v>
      </c>
      <c r="L2139" s="31">
        <f t="shared" si="473"/>
        <v>0</v>
      </c>
      <c r="M2139" s="31">
        <f t="shared" si="474"/>
        <v>0</v>
      </c>
      <c r="N2139" s="31">
        <f t="shared" si="475"/>
        <v>0</v>
      </c>
      <c r="O2139" s="26" t="s">
        <v>11703</v>
      </c>
      <c r="P2139" s="26" t="s">
        <v>108</v>
      </c>
      <c r="Q2139" s="27">
        <v>40659</v>
      </c>
      <c r="R2139" s="24"/>
      <c r="S2139" s="24"/>
      <c r="T2139" s="26" t="s">
        <v>333</v>
      </c>
      <c r="U2139" s="24"/>
      <c r="V2139" s="26" t="s">
        <v>15731</v>
      </c>
      <c r="W2139" s="26" t="s">
        <v>5071</v>
      </c>
      <c r="X2139" s="24"/>
      <c r="Y2139" s="26" t="s">
        <v>11692</v>
      </c>
      <c r="Z2139" s="24"/>
      <c r="AA2139" s="24"/>
      <c r="AB2139" s="26" t="s">
        <v>723</v>
      </c>
      <c r="AC2139" s="28">
        <v>1500</v>
      </c>
      <c r="AD2139" s="24"/>
      <c r="AE2139" s="24"/>
      <c r="AF2139" s="26" t="s">
        <v>139</v>
      </c>
      <c r="AG2139" s="26" t="s">
        <v>229</v>
      </c>
      <c r="AH2139" s="24"/>
      <c r="AI2139" s="28">
        <v>1500</v>
      </c>
      <c r="AJ2139" s="24"/>
      <c r="AK2139" s="24"/>
      <c r="AL2139" s="24"/>
      <c r="AM2139" s="24"/>
      <c r="AN2139" s="24"/>
      <c r="AO2139" s="24"/>
      <c r="AP2139" s="24"/>
      <c r="AQ2139" s="24"/>
      <c r="AR2139" s="24"/>
      <c r="AS2139" s="24"/>
      <c r="AT2139" s="24"/>
      <c r="AU2139" s="24"/>
      <c r="AV2139" s="24"/>
      <c r="AW2139" s="28">
        <v>0</v>
      </c>
      <c r="AX2139" s="26">
        <v>0</v>
      </c>
      <c r="AY2139" s="28">
        <v>0</v>
      </c>
      <c r="AZ2139" s="28">
        <v>0</v>
      </c>
      <c r="BA2139" s="26">
        <v>0</v>
      </c>
      <c r="BB2139" s="24"/>
      <c r="BC2139" s="24"/>
      <c r="BD2139" s="24"/>
      <c r="BE2139" s="24"/>
      <c r="BF2139" s="24"/>
      <c r="BG2139" s="24"/>
      <c r="BH2139" s="24"/>
      <c r="BI2139" s="24"/>
      <c r="BJ2139" s="24"/>
      <c r="BK2139" s="24"/>
      <c r="BL2139" s="24"/>
      <c r="BM2139" s="24"/>
      <c r="BN2139" s="24"/>
      <c r="BO2139" s="24"/>
      <c r="BP2139" s="24"/>
      <c r="BQ2139" s="24"/>
      <c r="BR2139" s="26">
        <v>0</v>
      </c>
      <c r="BS2139" s="26">
        <v>0</v>
      </c>
      <c r="BT2139" s="26">
        <v>0</v>
      </c>
      <c r="BU2139" s="26">
        <v>0</v>
      </c>
      <c r="BV2139" s="26">
        <v>0</v>
      </c>
      <c r="BW2139" s="26">
        <v>0</v>
      </c>
      <c r="BX2139" s="26">
        <v>0</v>
      </c>
      <c r="BY2139" s="26">
        <v>0</v>
      </c>
      <c r="BZ2139" s="24"/>
      <c r="CA2139" s="24"/>
      <c r="CB2139" s="24"/>
      <c r="CC2139" s="24"/>
      <c r="CD2139" s="24"/>
      <c r="CE2139" s="24"/>
      <c r="CF2139" s="24"/>
      <c r="CG2139" s="24"/>
      <c r="CH2139" s="24"/>
      <c r="CI2139" s="24"/>
      <c r="CJ2139" s="24"/>
      <c r="CK2139" s="24"/>
      <c r="CL2139" s="24"/>
      <c r="CM2139" s="24"/>
      <c r="CN2139" s="24"/>
      <c r="CO2139" s="24"/>
      <c r="CP2139" s="24"/>
      <c r="CQ2139" s="24"/>
      <c r="CR2139" s="24"/>
      <c r="CS2139" s="24"/>
      <c r="CT2139" s="24"/>
      <c r="CU2139" s="24"/>
      <c r="CV2139" s="24"/>
      <c r="CW2139" s="24"/>
      <c r="CX2139" s="24"/>
      <c r="CY2139" s="24"/>
      <c r="CZ2139" s="24"/>
      <c r="DA2139" s="24"/>
      <c r="DB2139" s="24"/>
      <c r="DC2139" s="24"/>
      <c r="DD2139" s="24"/>
      <c r="DE2139" s="24"/>
      <c r="DF2139" s="26" t="s">
        <v>139</v>
      </c>
      <c r="DG2139" s="26" t="s">
        <v>139</v>
      </c>
      <c r="DH2139" s="26" t="s">
        <v>139</v>
      </c>
      <c r="DI2139" s="26" t="s">
        <v>139</v>
      </c>
      <c r="DJ2139" s="26" t="s">
        <v>139</v>
      </c>
      <c r="DK2139" s="26" t="s">
        <v>139</v>
      </c>
      <c r="DL2139" s="26" t="s">
        <v>139</v>
      </c>
      <c r="DM2139" s="26" t="s">
        <v>139</v>
      </c>
      <c r="DN2139" s="26" t="s">
        <v>139</v>
      </c>
      <c r="DO2139" s="26" t="s">
        <v>139</v>
      </c>
    </row>
    <row r="2140" spans="1:119" ht="20.100000000000001" customHeight="1" x14ac:dyDescent="0.25">
      <c r="A2140" s="29" t="str">
        <f t="shared" si="462"/>
        <v>Point d’Ecoute (Listening Point)6</v>
      </c>
      <c r="B2140" s="29" t="str">
        <f t="shared" si="463"/>
        <v>Point d’Ecoute (Listening Point)</v>
      </c>
      <c r="C2140" s="29">
        <f t="shared" si="464"/>
        <v>6</v>
      </c>
      <c r="D2140" s="30" t="str">
        <f t="shared" si="465"/>
        <v>Africa and the Middle East</v>
      </c>
      <c r="E2140" s="30" t="str">
        <f t="shared" si="466"/>
        <v>Gisenyi, Rwanda</v>
      </c>
      <c r="F2140" s="31">
        <f t="shared" si="467"/>
        <v>3</v>
      </c>
      <c r="G2140" s="31">
        <f t="shared" si="468"/>
        <v>3</v>
      </c>
      <c r="H2140" s="31">
        <f t="shared" si="469"/>
        <v>4</v>
      </c>
      <c r="I2140" s="31">
        <f t="shared" si="470"/>
        <v>3</v>
      </c>
      <c r="J2140" s="31">
        <f t="shared" si="471"/>
        <v>4</v>
      </c>
      <c r="K2140" s="31">
        <f t="shared" si="472"/>
        <v>4</v>
      </c>
      <c r="L2140" s="31">
        <f t="shared" si="473"/>
        <v>3</v>
      </c>
      <c r="M2140" s="31">
        <f t="shared" si="474"/>
        <v>4</v>
      </c>
      <c r="N2140" s="31">
        <f t="shared" si="475"/>
        <v>3.5</v>
      </c>
      <c r="O2140" s="26" t="s">
        <v>11704</v>
      </c>
      <c r="P2140" s="26" t="s">
        <v>108</v>
      </c>
      <c r="Q2140" s="27">
        <v>43054</v>
      </c>
      <c r="R2140" s="26" t="s">
        <v>305</v>
      </c>
      <c r="S2140" s="26" t="s">
        <v>110</v>
      </c>
      <c r="T2140" s="26" t="s">
        <v>111</v>
      </c>
      <c r="U2140" s="26" t="s">
        <v>168</v>
      </c>
      <c r="V2140" s="26" t="s">
        <v>169</v>
      </c>
      <c r="W2140" s="26" t="s">
        <v>834</v>
      </c>
      <c r="X2140" s="26" t="s">
        <v>11705</v>
      </c>
      <c r="Y2140" s="26" t="s">
        <v>11706</v>
      </c>
      <c r="Z2140" s="26" t="s">
        <v>11707</v>
      </c>
      <c r="AA2140" s="24"/>
      <c r="AB2140" s="26" t="s">
        <v>117</v>
      </c>
      <c r="AC2140" s="28">
        <v>14000</v>
      </c>
      <c r="AD2140" s="26" t="s">
        <v>11708</v>
      </c>
      <c r="AE2140" s="26" t="s">
        <v>174</v>
      </c>
      <c r="AF2140" s="26" t="s">
        <v>120</v>
      </c>
      <c r="AG2140" s="26" t="s">
        <v>175</v>
      </c>
      <c r="AH2140" s="26" t="s">
        <v>250</v>
      </c>
      <c r="AI2140" s="28">
        <v>14000</v>
      </c>
      <c r="AJ2140" s="24"/>
      <c r="AK2140" s="24"/>
      <c r="AL2140" s="24"/>
      <c r="AM2140" s="24"/>
      <c r="AN2140" s="24"/>
      <c r="AO2140" s="24"/>
      <c r="AP2140" s="24"/>
      <c r="AQ2140" s="24"/>
      <c r="AR2140" s="26" t="s">
        <v>11709</v>
      </c>
      <c r="AS2140" s="24"/>
      <c r="AT2140" s="26" t="s">
        <v>11710</v>
      </c>
      <c r="AU2140" s="24"/>
      <c r="AV2140" s="24"/>
      <c r="AW2140" s="28">
        <v>137688</v>
      </c>
      <c r="AX2140" s="26">
        <v>1648</v>
      </c>
      <c r="AY2140" s="28">
        <v>100</v>
      </c>
      <c r="AZ2140" s="28">
        <v>93</v>
      </c>
      <c r="BA2140" s="26">
        <v>0</v>
      </c>
      <c r="BB2140" s="24"/>
      <c r="BC2140" s="26" t="s">
        <v>7703</v>
      </c>
      <c r="BD2140" s="26" t="s">
        <v>125</v>
      </c>
      <c r="BE2140" s="24"/>
      <c r="BF2140" s="26" t="s">
        <v>11711</v>
      </c>
      <c r="BG2140" s="26" t="s">
        <v>387</v>
      </c>
      <c r="BH2140" s="26" t="s">
        <v>11712</v>
      </c>
      <c r="BI2140" s="26" t="s">
        <v>387</v>
      </c>
      <c r="BJ2140" s="24"/>
      <c r="BK2140" s="24"/>
      <c r="BL2140" s="24"/>
      <c r="BM2140" s="24"/>
      <c r="BN2140" s="24"/>
      <c r="BO2140" s="24"/>
      <c r="BP2140" s="24"/>
      <c r="BQ2140" s="24"/>
      <c r="BR2140" s="26">
        <v>0</v>
      </c>
      <c r="BS2140" s="26">
        <v>0</v>
      </c>
      <c r="BT2140" s="26">
        <v>0</v>
      </c>
      <c r="BU2140" s="26">
        <v>0</v>
      </c>
      <c r="BV2140" s="26">
        <v>0</v>
      </c>
      <c r="BW2140" s="26">
        <v>0</v>
      </c>
      <c r="BX2140" s="26">
        <v>0</v>
      </c>
      <c r="BY2140" s="26">
        <v>0</v>
      </c>
      <c r="BZ2140" s="26" t="s">
        <v>134</v>
      </c>
      <c r="CA2140" s="26" t="s">
        <v>136</v>
      </c>
      <c r="CB2140" s="26" t="s">
        <v>136</v>
      </c>
      <c r="CC2140" s="26" t="s">
        <v>134</v>
      </c>
      <c r="CD2140" s="26" t="s">
        <v>134</v>
      </c>
      <c r="CE2140" s="26" t="s">
        <v>134</v>
      </c>
      <c r="CF2140" s="26" t="s">
        <v>135</v>
      </c>
      <c r="CG2140" s="26" t="s">
        <v>137</v>
      </c>
      <c r="CH2140" s="26" t="s">
        <v>138</v>
      </c>
      <c r="CI2140" s="26" t="s">
        <v>138</v>
      </c>
      <c r="CJ2140" s="26" t="s">
        <v>134</v>
      </c>
      <c r="CK2140" s="26" t="s">
        <v>135</v>
      </c>
      <c r="CL2140" s="26" t="s">
        <v>136</v>
      </c>
      <c r="CM2140" s="26" t="s">
        <v>136</v>
      </c>
      <c r="CN2140" s="26" t="s">
        <v>136</v>
      </c>
      <c r="CO2140" s="26" t="s">
        <v>138</v>
      </c>
      <c r="CP2140" s="26" t="s">
        <v>134</v>
      </c>
      <c r="CQ2140" s="26" t="s">
        <v>135</v>
      </c>
      <c r="CR2140" s="26" t="s">
        <v>138</v>
      </c>
      <c r="CS2140" s="26" t="s">
        <v>138</v>
      </c>
      <c r="CT2140" s="26" t="s">
        <v>134</v>
      </c>
      <c r="CU2140" s="26" t="s">
        <v>135</v>
      </c>
      <c r="CV2140" s="26" t="s">
        <v>134</v>
      </c>
      <c r="CW2140" s="26" t="s">
        <v>138</v>
      </c>
      <c r="CX2140" s="26" t="s">
        <v>134</v>
      </c>
      <c r="CY2140" s="26" t="s">
        <v>134</v>
      </c>
      <c r="CZ2140" s="26" t="s">
        <v>135</v>
      </c>
      <c r="DA2140" s="26" t="s">
        <v>135</v>
      </c>
      <c r="DB2140" s="26" t="s">
        <v>138</v>
      </c>
      <c r="DC2140" s="26" t="s">
        <v>135</v>
      </c>
      <c r="DD2140" s="26" t="s">
        <v>138</v>
      </c>
      <c r="DE2140" s="26" t="s">
        <v>134</v>
      </c>
      <c r="DF2140" s="26" t="s">
        <v>139</v>
      </c>
      <c r="DG2140" s="26" t="s">
        <v>139</v>
      </c>
      <c r="DH2140" s="26" t="s">
        <v>139</v>
      </c>
      <c r="DI2140" s="26" t="s">
        <v>139</v>
      </c>
      <c r="DJ2140" s="26" t="s">
        <v>139</v>
      </c>
      <c r="DK2140" s="26" t="s">
        <v>139</v>
      </c>
      <c r="DL2140" s="26" t="s">
        <v>139</v>
      </c>
      <c r="DM2140" s="26" t="s">
        <v>139</v>
      </c>
      <c r="DN2140" s="26" t="s">
        <v>139</v>
      </c>
      <c r="DO2140" s="26" t="s">
        <v>139</v>
      </c>
    </row>
    <row r="2141" spans="1:119" ht="20.100000000000001" customHeight="1" x14ac:dyDescent="0.25">
      <c r="A2141" s="29" t="str">
        <f t="shared" si="462"/>
        <v/>
      </c>
      <c r="B2141" s="29" t="str">
        <f t="shared" si="463"/>
        <v>Point d’Ecoute (Listening Point)</v>
      </c>
      <c r="C2141" s="29">
        <f t="shared" si="464"/>
        <v>0</v>
      </c>
      <c r="D2141" s="30" t="str">
        <f t="shared" si="465"/>
        <v>Africa and the Middle East</v>
      </c>
      <c r="E2141" s="30" t="str">
        <f t="shared" si="466"/>
        <v>Gisenyi, Rwanda</v>
      </c>
      <c r="F2141" s="31">
        <f t="shared" si="467"/>
        <v>0</v>
      </c>
      <c r="G2141" s="31">
        <f t="shared" si="468"/>
        <v>0</v>
      </c>
      <c r="H2141" s="31">
        <f t="shared" si="469"/>
        <v>0</v>
      </c>
      <c r="I2141" s="31">
        <f t="shared" si="470"/>
        <v>0</v>
      </c>
      <c r="J2141" s="31">
        <f t="shared" si="471"/>
        <v>0</v>
      </c>
      <c r="K2141" s="31">
        <f t="shared" si="472"/>
        <v>0</v>
      </c>
      <c r="L2141" s="31">
        <f t="shared" si="473"/>
        <v>0</v>
      </c>
      <c r="M2141" s="31">
        <f t="shared" si="474"/>
        <v>0</v>
      </c>
      <c r="N2141" s="31">
        <f t="shared" si="475"/>
        <v>0</v>
      </c>
      <c r="O2141" s="26" t="s">
        <v>16344</v>
      </c>
      <c r="P2141" s="26" t="s">
        <v>108</v>
      </c>
      <c r="Q2141" s="27">
        <v>42867</v>
      </c>
      <c r="R2141" s="24"/>
      <c r="S2141" s="24"/>
      <c r="T2141" s="26" t="s">
        <v>142</v>
      </c>
      <c r="U2141" s="24"/>
      <c r="V2141" s="26" t="s">
        <v>169</v>
      </c>
      <c r="W2141" s="26" t="s">
        <v>834</v>
      </c>
      <c r="X2141" s="26" t="s">
        <v>11705</v>
      </c>
      <c r="Y2141" s="26" t="s">
        <v>11706</v>
      </c>
      <c r="Z2141" s="26" t="s">
        <v>11707</v>
      </c>
      <c r="AA2141" s="24"/>
      <c r="AB2141" s="26" t="s">
        <v>15733</v>
      </c>
      <c r="AC2141" s="28">
        <v>500</v>
      </c>
      <c r="AD2141" s="26" t="s">
        <v>11708</v>
      </c>
      <c r="AE2141" s="26" t="s">
        <v>174</v>
      </c>
      <c r="AF2141" s="26" t="s">
        <v>120</v>
      </c>
      <c r="AG2141" s="26" t="s">
        <v>175</v>
      </c>
      <c r="AH2141" s="24"/>
      <c r="AI2141" s="28">
        <v>500</v>
      </c>
      <c r="AJ2141" s="24"/>
      <c r="AK2141" s="24"/>
      <c r="AL2141" s="24"/>
      <c r="AM2141" s="24"/>
      <c r="AN2141" s="24"/>
      <c r="AO2141" s="24"/>
      <c r="AP2141" s="24"/>
      <c r="AQ2141" s="24"/>
      <c r="AR2141" s="24"/>
      <c r="AS2141" s="24"/>
      <c r="AT2141" s="24"/>
      <c r="AU2141" s="24"/>
      <c r="AV2141" s="24"/>
      <c r="AW2141" s="28">
        <v>0</v>
      </c>
      <c r="AX2141" s="26">
        <v>0</v>
      </c>
      <c r="AY2141" s="28">
        <v>0</v>
      </c>
      <c r="AZ2141" s="28">
        <v>0</v>
      </c>
      <c r="BA2141" s="26">
        <v>0</v>
      </c>
      <c r="BB2141" s="24"/>
      <c r="BC2141" s="26" t="s">
        <v>7703</v>
      </c>
      <c r="BD2141" s="24"/>
      <c r="BE2141" s="24"/>
      <c r="BF2141" s="24"/>
      <c r="BG2141" s="24"/>
      <c r="BH2141" s="24"/>
      <c r="BI2141" s="24"/>
      <c r="BJ2141" s="24"/>
      <c r="BK2141" s="24"/>
      <c r="BL2141" s="24"/>
      <c r="BM2141" s="24"/>
      <c r="BN2141" s="24"/>
      <c r="BO2141" s="24"/>
      <c r="BP2141" s="24"/>
      <c r="BQ2141" s="24"/>
      <c r="BR2141" s="26">
        <v>0</v>
      </c>
      <c r="BS2141" s="26">
        <v>0</v>
      </c>
      <c r="BT2141" s="26">
        <v>0</v>
      </c>
      <c r="BU2141" s="26">
        <v>0</v>
      </c>
      <c r="BV2141" s="26">
        <v>0</v>
      </c>
      <c r="BW2141" s="26">
        <v>0</v>
      </c>
      <c r="BX2141" s="26">
        <v>0</v>
      </c>
      <c r="BY2141" s="26">
        <v>0</v>
      </c>
      <c r="BZ2141" s="24"/>
      <c r="CA2141" s="24"/>
      <c r="CB2141" s="24"/>
      <c r="CC2141" s="24"/>
      <c r="CD2141" s="24"/>
      <c r="CE2141" s="24"/>
      <c r="CF2141" s="24"/>
      <c r="CG2141" s="24"/>
      <c r="CH2141" s="24"/>
      <c r="CI2141" s="24"/>
      <c r="CJ2141" s="24"/>
      <c r="CK2141" s="24"/>
      <c r="CL2141" s="24"/>
      <c r="CM2141" s="24"/>
      <c r="CN2141" s="24"/>
      <c r="CO2141" s="24"/>
      <c r="CP2141" s="24"/>
      <c r="CQ2141" s="24"/>
      <c r="CR2141" s="24"/>
      <c r="CS2141" s="24"/>
      <c r="CT2141" s="24"/>
      <c r="CU2141" s="24"/>
      <c r="CV2141" s="24"/>
      <c r="CW2141" s="24"/>
      <c r="CX2141" s="24"/>
      <c r="CY2141" s="24"/>
      <c r="CZ2141" s="24"/>
      <c r="DA2141" s="24"/>
      <c r="DB2141" s="24"/>
      <c r="DC2141" s="24"/>
      <c r="DD2141" s="24"/>
      <c r="DE2141" s="24"/>
      <c r="DF2141" s="26" t="s">
        <v>139</v>
      </c>
      <c r="DG2141" s="26" t="s">
        <v>139</v>
      </c>
      <c r="DH2141" s="26" t="s">
        <v>139</v>
      </c>
      <c r="DI2141" s="26" t="s">
        <v>139</v>
      </c>
      <c r="DJ2141" s="26" t="s">
        <v>139</v>
      </c>
      <c r="DK2141" s="26" t="s">
        <v>139</v>
      </c>
      <c r="DL2141" s="26" t="s">
        <v>139</v>
      </c>
      <c r="DM2141" s="26" t="s">
        <v>139</v>
      </c>
      <c r="DN2141" s="26" t="s">
        <v>139</v>
      </c>
      <c r="DO2141" s="26" t="s">
        <v>139</v>
      </c>
    </row>
    <row r="2142" spans="1:119" ht="20.100000000000001" customHeight="1" x14ac:dyDescent="0.25">
      <c r="A2142" s="29" t="str">
        <f t="shared" ref="A2142:A2205" si="476">IFERROR(IF(C2142=0,NA(),B2142&amp;C2142),"")</f>
        <v/>
      </c>
      <c r="B2142" s="29" t="str">
        <f t="shared" ref="B2142:B2205" si="477">IFERROR(IF(AA2142=0,Y2142&amp;IF(Z2142=0,""," ("&amp;Z2142&amp;")"),AA2142&amp;IF(Z2142=0,""," ("&amp;Z2142&amp;")")),"")</f>
        <v>Point d’Ecoute (Listening Point)</v>
      </c>
      <c r="C2142" s="29">
        <f t="shared" ref="C2142:C2205" si="478">IFERROR(_xlfn.NUMBERVALUE(RIGHT(AH2142,1)),"")</f>
        <v>0</v>
      </c>
      <c r="D2142" s="30" t="str">
        <f t="shared" ref="D2142:D2205" si="479">IFERROR(IF(OR(V2142="Sub-Saharan Africa",V2142="Middle East &amp; North Africa"),"Africa and the Middle East",IF(V2142="Europe &amp; Central Asia","Europe and Eurasia",IF(V2142="East Asia &amp; Pacific","East and Southeast Asia",V2142))),"")</f>
        <v>Africa and the Middle East</v>
      </c>
      <c r="E2142" s="30" t="str">
        <f t="shared" ref="E2142:E2205" si="480">IFERROR(IF(X2142=0,W2142,X2142&amp;", "&amp;W2142),"")</f>
        <v>Gisenyi, Rwanda</v>
      </c>
      <c r="F2142" s="31">
        <f t="shared" ref="F2142:F2205" si="481">IFERROR(IF(AND(BZ2142+CA2142+CB2142+CC2142&gt;=4,BZ2142+CA2142+CB2142+CC2142&lt;=6),1,IF(AND(BZ2142+CA2142+CB2142+CC2142&gt;=7,BZ2142+CA2142+CB2142+CC2142&lt;=10),2,IF(AND(BZ2142+CA2142+CB2142+CC2142&gt;=11,BZ2142+CA2142+CB2142+CC2142&lt;=14),3,IF(AND(BZ2142+CA2142+CB2142+CC2142&gt;=15,BZ2142+CA2142+CB2142+CC2142&lt;=18),4,IF(AND(BZ2142+CA2142+CB2142+CC2142&gt;=19,BZ2142+CA2142+CB2142+CC2142&lt;=20),5,BR2142))))),"")</f>
        <v>0</v>
      </c>
      <c r="G2142" s="31">
        <f t="shared" ref="G2142:G2205" si="482">IFERROR(IF(AND(CD2142+CE2142+CF2142+CG2142&gt;=4,CD2142+CE2142+CF2142+CG2142&lt;=6),1,IF(AND(CD2142+CE2142+CF2142+CG2142&gt;=7,CD2142+CE2142+CF2142+CG2142&lt;=10),2,IF(AND(CD2142+CE2142+CF2142+CG2142&gt;=11,CD2142+CE2142+CF2142+CG2142&lt;=14),3,IF(AND(CD2142+CE2142+CF2142+CG2142&gt;=15,CD2142+CE2142+CF2142+CG2142&lt;=18),4,IF(AND(CD2142+CE2142+CF2142+CG2142&gt;=19,CD2142+CE2142+CF2142+CG2142&lt;=20),5,BS2142))))),"")</f>
        <v>0</v>
      </c>
      <c r="H2142" s="31">
        <f t="shared" ref="H2142:H2205" si="483">IFERROR(IF(AND(CH2142+CI2142+CJ2142+CK2142&gt;=4,CH2142+CI2142+CJ2142+CK2142&lt;=6),1,IF(AND(CH2142+CI2142+CJ2142+CK2142&gt;=7,CH2142+CI2142+CJ2142+CK2142&lt;=10),2,IF(AND(CH2142+CI2142+CJ2142+CK2142&gt;=11,CH2142+CI2142+CJ2142+CK2142&lt;=14),3,IF(AND(CH2142+CI2142+CJ2142+CK2142&gt;=15,CH2142+CI2142+CJ2142+CK2142&lt;=18),4,IF(AND(CH2142+CI2142+CJ2142+CK2142&gt;=19,CH2142+CI2142+CJ2142+CK2142&lt;=20),5,BT2142))))),"")</f>
        <v>0</v>
      </c>
      <c r="I2142" s="31">
        <f t="shared" ref="I2142:I2205" si="484">IFERROR(IF(AND(CL2142+CM2142+CN2142+CO2142&gt;=4,CL2142+CM2142+CN2142+CO2142&lt;=6),1,IF(AND(CL2142+CM2142+CN2142+CO2142&gt;=7,CL2142+CM2142+CN2142+CO2142&lt;=10),2,IF(AND(CL2142+CM2142+CN2142+CO2142&gt;=11,CL2142+CM2142+CN2142+CO2142&lt;=14),3,IF(AND(CL2142+CM2142+CN2142+CO2142&gt;=15,CL2142+CM2142+CN2142+CO2142&lt;=18),4,IF(AND(CL2142+CM2142+CN2142+CO2142&gt;=19,CL2142+CM2142+CN2142+CO2142&lt;=20),5,BU2142))))),"")</f>
        <v>0</v>
      </c>
      <c r="J2142" s="31">
        <f t="shared" ref="J2142:J2205" si="485">IFERROR(IF(AND(CP2142+CQ2142+CR2142+CS2142&gt;=4,CP2142+CQ2142+CR2142+CS2142&lt;=6),1,IF(AND(CP2142+CQ2142+CR2142+CS2142&gt;=7,CP2142+CQ2142+CR2142+CS2142&lt;=10),2,IF(AND(CP2142+CQ2142+CR2142+CS2142&gt;=11,CP2142+CQ2142+CR2142+CS2142&lt;=14),3,IF(AND(CP2142+CQ2142+CR2142+CS2142&gt;=15,CP2142+CQ2142+CR2142+CS2142&lt;=18),4,IF(AND(CP2142+CQ2142+CR2142+CS2142&gt;=19,CP2142+CQ2142+CR2142+CS2142&lt;=20),5,BV2142))))),"")</f>
        <v>0</v>
      </c>
      <c r="K2142" s="31">
        <f t="shared" ref="K2142:K2205" si="486">IFERROR(IF(AND(CT2142+CU2142+CV2142+CW2142&gt;=4,CT2142+CU2142+CV2142+CW2142&lt;=6),1,IF(AND(CT2142+CU2142+CV2142+CW2142&gt;=7,CT2142+CU2142+CV2142+CW2142&lt;=10),2,IF(AND(CT2142+CU2142+CV2142+CW2142&gt;=11,CT2142+CU2142+CV2142+CW2142&lt;=14),3,IF(AND(CT2142+CU2142+CV2142+CW2142&gt;=15,CT2142+CU2142+CV2142+CW2142&lt;=18),4,IF(AND(CT2142+CU2142+CV2142+CW2142&gt;=19,CT2142+CU2142+CV2142+CW2142&lt;=20),5,BW2142))))),"")</f>
        <v>0</v>
      </c>
      <c r="L2142" s="31">
        <f t="shared" ref="L2142:L2205" si="487">IFERROR(IF(AND(CX2142+CY2142+CZ2142+DA2142&gt;=4,CX2142+CY2142+CZ2142+DA2142&lt;=6),1,IF(AND(CX2142+CY2142+CZ2142+DA2142&gt;=7,CX2142+CY2142+CZ2142+DA2142&lt;=10),2,IF(AND(CX2142+CY2142+CZ2142+DA2142&gt;=11,CX2142+CY2142+CZ2142+DA2142&lt;=14),3,IF(AND(CX2142+CY2142+CZ2142+DA2142&gt;=15,CX2142+CY2142+CZ2142+DA2142&lt;=18),4,IF(AND(CX2142+CY2142+CZ2142+DA2142&gt;=19,CX2142+CY2142+CZ2142+DA2142&lt;=20),5,BX2142))))),"")</f>
        <v>0</v>
      </c>
      <c r="M2142" s="31">
        <f t="shared" ref="M2142:M2205" si="488">IFERROR(IF(AND(DB2142+DC2142+DD2142+DE2142&gt;=4,DB2142+DC2142+DD2142+DE2142&lt;=6),1,IF(AND(DB2142+DC2142+DD2142+DE2142&gt;=7,DB2142+DC2142+DD2142+DE2142&lt;=10),2,IF(AND(DB2142+DC2142+DD2142+DE2142&gt;=11,DB2142+DC2142+DD2142+DE2142&lt;=14),3,IF(AND(DB2142+DC2142+DD2142+DE2142&gt;=15,DB2142+DC2142+DD2142+DE2142&lt;=18),4,IF(AND(DB2142+DC2142+DD2142+DE2142&gt;=19,DB2142+DC2142+DD2142+DE2142&lt;=20),5,BY2142))))),"")</f>
        <v>0</v>
      </c>
      <c r="N2142" s="31">
        <f t="shared" ref="N2142:N2205" si="489">IFERROR(ROUND(AVERAGE(F2142:M2142),1),"")</f>
        <v>0</v>
      </c>
      <c r="O2142" s="26" t="s">
        <v>16345</v>
      </c>
      <c r="P2142" s="26" t="s">
        <v>108</v>
      </c>
      <c r="Q2142" s="27">
        <v>42900</v>
      </c>
      <c r="R2142" s="24"/>
      <c r="S2142" s="24"/>
      <c r="T2142" s="26" t="s">
        <v>142</v>
      </c>
      <c r="U2142" s="24"/>
      <c r="V2142" s="26" t="s">
        <v>169</v>
      </c>
      <c r="W2142" s="26" t="s">
        <v>834</v>
      </c>
      <c r="X2142" s="26" t="s">
        <v>11705</v>
      </c>
      <c r="Y2142" s="26" t="s">
        <v>11706</v>
      </c>
      <c r="Z2142" s="26" t="s">
        <v>11707</v>
      </c>
      <c r="AA2142" s="24"/>
      <c r="AB2142" s="26" t="s">
        <v>15736</v>
      </c>
      <c r="AC2142" s="28">
        <v>2100</v>
      </c>
      <c r="AD2142" s="26" t="s">
        <v>11708</v>
      </c>
      <c r="AE2142" s="26" t="s">
        <v>174</v>
      </c>
      <c r="AF2142" s="26" t="s">
        <v>120</v>
      </c>
      <c r="AG2142" s="26" t="s">
        <v>175</v>
      </c>
      <c r="AH2142" s="24"/>
      <c r="AI2142" s="28">
        <v>2100</v>
      </c>
      <c r="AJ2142" s="24"/>
      <c r="AK2142" s="24"/>
      <c r="AL2142" s="24"/>
      <c r="AM2142" s="24"/>
      <c r="AN2142" s="24"/>
      <c r="AO2142" s="24"/>
      <c r="AP2142" s="24"/>
      <c r="AQ2142" s="24"/>
      <c r="AR2142" s="24"/>
      <c r="AS2142" s="24"/>
      <c r="AT2142" s="24"/>
      <c r="AU2142" s="24"/>
      <c r="AV2142" s="24"/>
      <c r="AW2142" s="28">
        <v>0</v>
      </c>
      <c r="AX2142" s="26">
        <v>0</v>
      </c>
      <c r="AY2142" s="28">
        <v>0</v>
      </c>
      <c r="AZ2142" s="28">
        <v>0</v>
      </c>
      <c r="BA2142" s="26">
        <v>0</v>
      </c>
      <c r="BB2142" s="24"/>
      <c r="BC2142" s="26" t="s">
        <v>7703</v>
      </c>
      <c r="BD2142" s="24"/>
      <c r="BE2142" s="24"/>
      <c r="BF2142" s="24"/>
      <c r="BG2142" s="24"/>
      <c r="BH2142" s="24"/>
      <c r="BI2142" s="24"/>
      <c r="BJ2142" s="24"/>
      <c r="BK2142" s="24"/>
      <c r="BL2142" s="24"/>
      <c r="BM2142" s="24"/>
      <c r="BN2142" s="24"/>
      <c r="BO2142" s="24"/>
      <c r="BP2142" s="24"/>
      <c r="BQ2142" s="24"/>
      <c r="BR2142" s="26">
        <v>0</v>
      </c>
      <c r="BS2142" s="26">
        <v>0</v>
      </c>
      <c r="BT2142" s="26">
        <v>0</v>
      </c>
      <c r="BU2142" s="26">
        <v>0</v>
      </c>
      <c r="BV2142" s="26">
        <v>0</v>
      </c>
      <c r="BW2142" s="26">
        <v>0</v>
      </c>
      <c r="BX2142" s="26">
        <v>0</v>
      </c>
      <c r="BY2142" s="26">
        <v>0</v>
      </c>
      <c r="BZ2142" s="24"/>
      <c r="CA2142" s="24"/>
      <c r="CB2142" s="24"/>
      <c r="CC2142" s="24"/>
      <c r="CD2142" s="24"/>
      <c r="CE2142" s="24"/>
      <c r="CF2142" s="24"/>
      <c r="CG2142" s="24"/>
      <c r="CH2142" s="24"/>
      <c r="CI2142" s="24"/>
      <c r="CJ2142" s="24"/>
      <c r="CK2142" s="24"/>
      <c r="CL2142" s="24"/>
      <c r="CM2142" s="24"/>
      <c r="CN2142" s="24"/>
      <c r="CO2142" s="24"/>
      <c r="CP2142" s="24"/>
      <c r="CQ2142" s="24"/>
      <c r="CR2142" s="24"/>
      <c r="CS2142" s="24"/>
      <c r="CT2142" s="24"/>
      <c r="CU2142" s="24"/>
      <c r="CV2142" s="24"/>
      <c r="CW2142" s="24"/>
      <c r="CX2142" s="24"/>
      <c r="CY2142" s="24"/>
      <c r="CZ2142" s="24"/>
      <c r="DA2142" s="24"/>
      <c r="DB2142" s="24"/>
      <c r="DC2142" s="24"/>
      <c r="DD2142" s="24"/>
      <c r="DE2142" s="24"/>
      <c r="DF2142" s="26" t="s">
        <v>139</v>
      </c>
      <c r="DG2142" s="26" t="s">
        <v>139</v>
      </c>
      <c r="DH2142" s="26" t="s">
        <v>139</v>
      </c>
      <c r="DI2142" s="26" t="s">
        <v>139</v>
      </c>
      <c r="DJ2142" s="26" t="s">
        <v>139</v>
      </c>
      <c r="DK2142" s="26" t="s">
        <v>139</v>
      </c>
      <c r="DL2142" s="26" t="s">
        <v>139</v>
      </c>
      <c r="DM2142" s="26" t="s">
        <v>139</v>
      </c>
      <c r="DN2142" s="26" t="s">
        <v>139</v>
      </c>
      <c r="DO2142" s="26" t="s">
        <v>139</v>
      </c>
    </row>
    <row r="2143" spans="1:119" ht="20.100000000000001" customHeight="1" x14ac:dyDescent="0.25">
      <c r="A2143" s="29" t="str">
        <f t="shared" si="476"/>
        <v>Point d’Ecoute (Listening Point)5</v>
      </c>
      <c r="B2143" s="29" t="str">
        <f t="shared" si="477"/>
        <v>Point d’Ecoute (Listening Point)</v>
      </c>
      <c r="C2143" s="29">
        <f t="shared" si="478"/>
        <v>5</v>
      </c>
      <c r="D2143" s="30" t="str">
        <f t="shared" si="479"/>
        <v>Africa and the Middle East</v>
      </c>
      <c r="E2143" s="30" t="str">
        <f t="shared" si="480"/>
        <v>Gisenyi, Rwanda</v>
      </c>
      <c r="F2143" s="31">
        <f t="shared" si="481"/>
        <v>3</v>
      </c>
      <c r="G2143" s="31">
        <f t="shared" si="482"/>
        <v>2</v>
      </c>
      <c r="H2143" s="31">
        <f t="shared" si="483"/>
        <v>4</v>
      </c>
      <c r="I2143" s="31">
        <f t="shared" si="484"/>
        <v>2</v>
      </c>
      <c r="J2143" s="31">
        <f t="shared" si="485"/>
        <v>3</v>
      </c>
      <c r="K2143" s="31">
        <f t="shared" si="486"/>
        <v>3</v>
      </c>
      <c r="L2143" s="31">
        <f t="shared" si="487"/>
        <v>3</v>
      </c>
      <c r="M2143" s="31">
        <f t="shared" si="488"/>
        <v>2</v>
      </c>
      <c r="N2143" s="31">
        <f t="shared" si="489"/>
        <v>2.8</v>
      </c>
      <c r="O2143" s="26" t="s">
        <v>11713</v>
      </c>
      <c r="P2143" s="26" t="s">
        <v>108</v>
      </c>
      <c r="Q2143" s="27">
        <v>42640</v>
      </c>
      <c r="R2143" s="26" t="s">
        <v>166</v>
      </c>
      <c r="S2143" s="26" t="s">
        <v>141</v>
      </c>
      <c r="T2143" s="26" t="s">
        <v>142</v>
      </c>
      <c r="U2143" s="26" t="s">
        <v>168</v>
      </c>
      <c r="V2143" s="26" t="s">
        <v>169</v>
      </c>
      <c r="W2143" s="26" t="s">
        <v>834</v>
      </c>
      <c r="X2143" s="26" t="s">
        <v>11705</v>
      </c>
      <c r="Y2143" s="26" t="s">
        <v>11706</v>
      </c>
      <c r="Z2143" s="26" t="s">
        <v>11707</v>
      </c>
      <c r="AA2143" s="24"/>
      <c r="AB2143" s="26" t="s">
        <v>117</v>
      </c>
      <c r="AC2143" s="28">
        <v>12000</v>
      </c>
      <c r="AD2143" s="26" t="s">
        <v>11708</v>
      </c>
      <c r="AE2143" s="26" t="s">
        <v>174</v>
      </c>
      <c r="AF2143" s="26" t="s">
        <v>120</v>
      </c>
      <c r="AG2143" s="26" t="s">
        <v>175</v>
      </c>
      <c r="AH2143" s="26" t="s">
        <v>176</v>
      </c>
      <c r="AI2143" s="28">
        <v>12000</v>
      </c>
      <c r="AJ2143" s="26" t="s">
        <v>11714</v>
      </c>
      <c r="AK2143" s="26" t="s">
        <v>11715</v>
      </c>
      <c r="AL2143" s="26" t="s">
        <v>11716</v>
      </c>
      <c r="AM2143" s="24"/>
      <c r="AN2143" s="24"/>
      <c r="AO2143" s="24"/>
      <c r="AP2143" s="24"/>
      <c r="AQ2143" s="26" t="s">
        <v>11717</v>
      </c>
      <c r="AR2143" s="24"/>
      <c r="AS2143" s="26" t="s">
        <v>11718</v>
      </c>
      <c r="AT2143" s="26" t="s">
        <v>11719</v>
      </c>
      <c r="AU2143" s="26" t="s">
        <v>11720</v>
      </c>
      <c r="AV2143" s="24"/>
      <c r="AW2143" s="28">
        <v>132853</v>
      </c>
      <c r="AX2143" s="26">
        <v>1545</v>
      </c>
      <c r="AY2143" s="28">
        <v>95</v>
      </c>
      <c r="AZ2143" s="28">
        <v>90</v>
      </c>
      <c r="BA2143" s="26">
        <v>0</v>
      </c>
      <c r="BB2143" s="26" t="s">
        <v>148</v>
      </c>
      <c r="BC2143" s="26" t="s">
        <v>7703</v>
      </c>
      <c r="BD2143" s="26" t="s">
        <v>125</v>
      </c>
      <c r="BE2143" s="24"/>
      <c r="BF2143" s="26" t="s">
        <v>11721</v>
      </c>
      <c r="BG2143" s="26" t="s">
        <v>387</v>
      </c>
      <c r="BH2143" s="26" t="s">
        <v>11722</v>
      </c>
      <c r="BI2143" s="26" t="s">
        <v>387</v>
      </c>
      <c r="BJ2143" s="24"/>
      <c r="BK2143" s="24"/>
      <c r="BL2143" s="24"/>
      <c r="BM2143" s="24"/>
      <c r="BN2143" s="24"/>
      <c r="BO2143" s="24"/>
      <c r="BP2143" s="24"/>
      <c r="BQ2143" s="24"/>
      <c r="BR2143" s="26">
        <v>3</v>
      </c>
      <c r="BS2143" s="26">
        <v>2</v>
      </c>
      <c r="BT2143" s="26">
        <v>4</v>
      </c>
      <c r="BU2143" s="26">
        <v>2</v>
      </c>
      <c r="BV2143" s="26">
        <v>3</v>
      </c>
      <c r="BW2143" s="26">
        <v>3</v>
      </c>
      <c r="BX2143" s="26">
        <v>3</v>
      </c>
      <c r="BY2143" s="26">
        <v>2</v>
      </c>
      <c r="BZ2143" s="24"/>
      <c r="CA2143" s="24"/>
      <c r="CB2143" s="24"/>
      <c r="CC2143" s="24"/>
      <c r="CD2143" s="24"/>
      <c r="CE2143" s="24"/>
      <c r="CF2143" s="24"/>
      <c r="CG2143" s="24"/>
      <c r="CH2143" s="24"/>
      <c r="CI2143" s="24"/>
      <c r="CJ2143" s="24"/>
      <c r="CK2143" s="24"/>
      <c r="CL2143" s="24"/>
      <c r="CM2143" s="24"/>
      <c r="CN2143" s="24"/>
      <c r="CO2143" s="24"/>
      <c r="CP2143" s="24"/>
      <c r="CQ2143" s="24"/>
      <c r="CR2143" s="24"/>
      <c r="CS2143" s="24"/>
      <c r="CT2143" s="24"/>
      <c r="CU2143" s="24"/>
      <c r="CV2143" s="24"/>
      <c r="CW2143" s="24"/>
      <c r="CX2143" s="24"/>
      <c r="CY2143" s="24"/>
      <c r="CZ2143" s="24"/>
      <c r="DA2143" s="24"/>
      <c r="DB2143" s="24"/>
      <c r="DC2143" s="24"/>
      <c r="DD2143" s="24"/>
      <c r="DE2143" s="24"/>
      <c r="DF2143" s="26" t="s">
        <v>139</v>
      </c>
      <c r="DG2143" s="26" t="s">
        <v>120</v>
      </c>
      <c r="DH2143" s="26" t="s">
        <v>120</v>
      </c>
      <c r="DI2143" s="26" t="s">
        <v>139</v>
      </c>
      <c r="DJ2143" s="26" t="s">
        <v>139</v>
      </c>
      <c r="DK2143" s="26" t="s">
        <v>139</v>
      </c>
      <c r="DL2143" s="26" t="s">
        <v>139</v>
      </c>
      <c r="DM2143" s="26" t="s">
        <v>139</v>
      </c>
      <c r="DN2143" s="26" t="s">
        <v>139</v>
      </c>
      <c r="DO2143" s="26" t="s">
        <v>139</v>
      </c>
    </row>
    <row r="2144" spans="1:119" ht="20.100000000000001" customHeight="1" x14ac:dyDescent="0.25">
      <c r="A2144" s="29" t="str">
        <f t="shared" si="476"/>
        <v>Point d’Ecoute (Listening Point)4</v>
      </c>
      <c r="B2144" s="29" t="str">
        <f t="shared" si="477"/>
        <v>Point d’Ecoute (Listening Point)</v>
      </c>
      <c r="C2144" s="29">
        <f t="shared" si="478"/>
        <v>4</v>
      </c>
      <c r="D2144" s="30" t="str">
        <f t="shared" si="479"/>
        <v>Africa and the Middle East</v>
      </c>
      <c r="E2144" s="30" t="str">
        <f t="shared" si="480"/>
        <v>Gisenyi, Rwanda</v>
      </c>
      <c r="F2144" s="31">
        <f t="shared" si="481"/>
        <v>2</v>
      </c>
      <c r="G2144" s="31">
        <f t="shared" si="482"/>
        <v>1</v>
      </c>
      <c r="H2144" s="31">
        <f t="shared" si="483"/>
        <v>3</v>
      </c>
      <c r="I2144" s="31">
        <f t="shared" si="484"/>
        <v>3</v>
      </c>
      <c r="J2144" s="31">
        <f t="shared" si="485"/>
        <v>3</v>
      </c>
      <c r="K2144" s="31">
        <f t="shared" si="486"/>
        <v>2</v>
      </c>
      <c r="L2144" s="31">
        <f t="shared" si="487"/>
        <v>3</v>
      </c>
      <c r="M2144" s="31">
        <f t="shared" si="488"/>
        <v>2</v>
      </c>
      <c r="N2144" s="31">
        <f t="shared" si="489"/>
        <v>2.4</v>
      </c>
      <c r="O2144" s="26" t="s">
        <v>11723</v>
      </c>
      <c r="P2144" s="26" t="s">
        <v>108</v>
      </c>
      <c r="Q2144" s="27">
        <v>42305</v>
      </c>
      <c r="R2144" s="26" t="s">
        <v>166</v>
      </c>
      <c r="S2144" s="26" t="s">
        <v>156</v>
      </c>
      <c r="T2144" s="26" t="s">
        <v>157</v>
      </c>
      <c r="U2144" s="26" t="s">
        <v>112</v>
      </c>
      <c r="V2144" s="26" t="s">
        <v>169</v>
      </c>
      <c r="W2144" s="26" t="s">
        <v>834</v>
      </c>
      <c r="X2144" s="26" t="s">
        <v>11705</v>
      </c>
      <c r="Y2144" s="26" t="s">
        <v>11706</v>
      </c>
      <c r="Z2144" s="26" t="s">
        <v>11707</v>
      </c>
      <c r="AA2144" s="24"/>
      <c r="AB2144" s="26" t="s">
        <v>117</v>
      </c>
      <c r="AC2144" s="28">
        <v>10000</v>
      </c>
      <c r="AD2144" s="26" t="s">
        <v>11708</v>
      </c>
      <c r="AE2144" s="26" t="s">
        <v>174</v>
      </c>
      <c r="AF2144" s="26" t="s">
        <v>120</v>
      </c>
      <c r="AG2144" s="26" t="s">
        <v>175</v>
      </c>
      <c r="AH2144" s="26" t="s">
        <v>185</v>
      </c>
      <c r="AI2144" s="28">
        <v>10000</v>
      </c>
      <c r="AJ2144" s="26" t="s">
        <v>11724</v>
      </c>
      <c r="AK2144" s="26" t="s">
        <v>11715</v>
      </c>
      <c r="AL2144" s="26" t="s">
        <v>11716</v>
      </c>
      <c r="AM2144" s="24"/>
      <c r="AN2144" s="24"/>
      <c r="AO2144" s="24"/>
      <c r="AP2144" s="24"/>
      <c r="AQ2144" s="26" t="s">
        <v>11725</v>
      </c>
      <c r="AR2144" s="24"/>
      <c r="AS2144" s="24"/>
      <c r="AT2144" s="26" t="s">
        <v>11726</v>
      </c>
      <c r="AU2144" s="24"/>
      <c r="AV2144" s="24"/>
      <c r="AW2144" s="28">
        <v>51575</v>
      </c>
      <c r="AX2144" s="26">
        <v>1144</v>
      </c>
      <c r="AY2144" s="28">
        <v>95</v>
      </c>
      <c r="AZ2144" s="28">
        <v>90</v>
      </c>
      <c r="BA2144" s="26">
        <v>0</v>
      </c>
      <c r="BB2144" s="26" t="s">
        <v>148</v>
      </c>
      <c r="BC2144" s="26" t="s">
        <v>7703</v>
      </c>
      <c r="BD2144" s="26" t="s">
        <v>125</v>
      </c>
      <c r="BE2144" s="24"/>
      <c r="BF2144" s="26" t="s">
        <v>11727</v>
      </c>
      <c r="BG2144" s="26" t="s">
        <v>387</v>
      </c>
      <c r="BH2144" s="26" t="s">
        <v>11728</v>
      </c>
      <c r="BI2144" s="26" t="s">
        <v>387</v>
      </c>
      <c r="BJ2144" s="24"/>
      <c r="BK2144" s="24"/>
      <c r="BL2144" s="24"/>
      <c r="BM2144" s="24"/>
      <c r="BN2144" s="24"/>
      <c r="BO2144" s="24"/>
      <c r="BP2144" s="24"/>
      <c r="BQ2144" s="24"/>
      <c r="BR2144" s="26">
        <v>2</v>
      </c>
      <c r="BS2144" s="26">
        <v>1</v>
      </c>
      <c r="BT2144" s="26">
        <v>3</v>
      </c>
      <c r="BU2144" s="26">
        <v>3</v>
      </c>
      <c r="BV2144" s="26">
        <v>3</v>
      </c>
      <c r="BW2144" s="26">
        <v>2</v>
      </c>
      <c r="BX2144" s="26">
        <v>3</v>
      </c>
      <c r="BY2144" s="26">
        <v>2</v>
      </c>
      <c r="BZ2144" s="24"/>
      <c r="CA2144" s="24"/>
      <c r="CB2144" s="24"/>
      <c r="CC2144" s="24"/>
      <c r="CD2144" s="24"/>
      <c r="CE2144" s="24"/>
      <c r="CF2144" s="24"/>
      <c r="CG2144" s="24"/>
      <c r="CH2144" s="24"/>
      <c r="CI2144" s="24"/>
      <c r="CJ2144" s="24"/>
      <c r="CK2144" s="24"/>
      <c r="CL2144" s="24"/>
      <c r="CM2144" s="24"/>
      <c r="CN2144" s="24"/>
      <c r="CO2144" s="24"/>
      <c r="CP2144" s="24"/>
      <c r="CQ2144" s="24"/>
      <c r="CR2144" s="24"/>
      <c r="CS2144" s="24"/>
      <c r="CT2144" s="24"/>
      <c r="CU2144" s="24"/>
      <c r="CV2144" s="24"/>
      <c r="CW2144" s="24"/>
      <c r="CX2144" s="24"/>
      <c r="CY2144" s="24"/>
      <c r="CZ2144" s="24"/>
      <c r="DA2144" s="24"/>
      <c r="DB2144" s="24"/>
      <c r="DC2144" s="24"/>
      <c r="DD2144" s="24"/>
      <c r="DE2144" s="24"/>
      <c r="DF2144" s="26" t="s">
        <v>139</v>
      </c>
      <c r="DG2144" s="26" t="s">
        <v>139</v>
      </c>
      <c r="DH2144" s="26" t="s">
        <v>139</v>
      </c>
      <c r="DI2144" s="26" t="s">
        <v>120</v>
      </c>
      <c r="DJ2144" s="26" t="s">
        <v>139</v>
      </c>
      <c r="DK2144" s="26" t="s">
        <v>139</v>
      </c>
      <c r="DL2144" s="26" t="s">
        <v>139</v>
      </c>
      <c r="DM2144" s="26" t="s">
        <v>139</v>
      </c>
      <c r="DN2144" s="26" t="s">
        <v>139</v>
      </c>
      <c r="DO2144" s="26" t="s">
        <v>139</v>
      </c>
    </row>
    <row r="2145" spans="1:119" ht="20.100000000000001" customHeight="1" x14ac:dyDescent="0.25">
      <c r="A2145" s="29" t="str">
        <f t="shared" si="476"/>
        <v/>
      </c>
      <c r="B2145" s="29" t="str">
        <f t="shared" si="477"/>
        <v>Point d’Ecoute (Listening Point)</v>
      </c>
      <c r="C2145" s="29">
        <f t="shared" si="478"/>
        <v>0</v>
      </c>
      <c r="D2145" s="30" t="str">
        <f t="shared" si="479"/>
        <v>Africa and the Middle East</v>
      </c>
      <c r="E2145" s="30" t="str">
        <f t="shared" si="480"/>
        <v>Gisenyi, Rwanda</v>
      </c>
      <c r="F2145" s="31">
        <f t="shared" si="481"/>
        <v>0</v>
      </c>
      <c r="G2145" s="31">
        <f t="shared" si="482"/>
        <v>0</v>
      </c>
      <c r="H2145" s="31">
        <f t="shared" si="483"/>
        <v>0</v>
      </c>
      <c r="I2145" s="31">
        <f t="shared" si="484"/>
        <v>0</v>
      </c>
      <c r="J2145" s="31">
        <f t="shared" si="485"/>
        <v>0</v>
      </c>
      <c r="K2145" s="31">
        <f t="shared" si="486"/>
        <v>0</v>
      </c>
      <c r="L2145" s="31">
        <f t="shared" si="487"/>
        <v>0</v>
      </c>
      <c r="M2145" s="31">
        <f t="shared" si="488"/>
        <v>0</v>
      </c>
      <c r="N2145" s="31">
        <f t="shared" si="489"/>
        <v>0</v>
      </c>
      <c r="O2145" s="26" t="s">
        <v>16346</v>
      </c>
      <c r="P2145" s="26" t="s">
        <v>108</v>
      </c>
      <c r="Q2145" s="27">
        <v>42108</v>
      </c>
      <c r="R2145" s="24"/>
      <c r="S2145" s="24"/>
      <c r="T2145" s="26" t="s">
        <v>278</v>
      </c>
      <c r="U2145" s="24"/>
      <c r="V2145" s="26" t="s">
        <v>169</v>
      </c>
      <c r="W2145" s="26" t="s">
        <v>834</v>
      </c>
      <c r="X2145" s="26" t="s">
        <v>11705</v>
      </c>
      <c r="Y2145" s="26" t="s">
        <v>11706</v>
      </c>
      <c r="Z2145" s="26" t="s">
        <v>11707</v>
      </c>
      <c r="AA2145" s="24"/>
      <c r="AB2145" s="26" t="s">
        <v>15733</v>
      </c>
      <c r="AC2145" s="28">
        <v>500</v>
      </c>
      <c r="AD2145" s="26" t="s">
        <v>11708</v>
      </c>
      <c r="AE2145" s="26" t="s">
        <v>174</v>
      </c>
      <c r="AF2145" s="26" t="s">
        <v>120</v>
      </c>
      <c r="AG2145" s="26" t="s">
        <v>175</v>
      </c>
      <c r="AH2145" s="24"/>
      <c r="AI2145" s="28">
        <v>1000</v>
      </c>
      <c r="AJ2145" s="24"/>
      <c r="AK2145" s="24"/>
      <c r="AL2145" s="24"/>
      <c r="AM2145" s="24"/>
      <c r="AN2145" s="24"/>
      <c r="AO2145" s="24"/>
      <c r="AP2145" s="24"/>
      <c r="AQ2145" s="24"/>
      <c r="AR2145" s="24"/>
      <c r="AS2145" s="24"/>
      <c r="AT2145" s="24"/>
      <c r="AU2145" s="24"/>
      <c r="AV2145" s="24"/>
      <c r="AW2145" s="24"/>
      <c r="AX2145" s="24"/>
      <c r="AY2145" s="24"/>
      <c r="AZ2145" s="24"/>
      <c r="BA2145" s="24"/>
      <c r="BB2145" s="24"/>
      <c r="BC2145" s="26" t="s">
        <v>7703</v>
      </c>
      <c r="BD2145" s="24"/>
      <c r="BE2145" s="24"/>
      <c r="BF2145" s="24"/>
      <c r="BG2145" s="24"/>
      <c r="BH2145" s="24"/>
      <c r="BI2145" s="24"/>
      <c r="BJ2145" s="24"/>
      <c r="BK2145" s="24"/>
      <c r="BL2145" s="24"/>
      <c r="BM2145" s="24"/>
      <c r="BN2145" s="24"/>
      <c r="BO2145" s="24"/>
      <c r="BP2145" s="24"/>
      <c r="BQ2145" s="24"/>
      <c r="BR2145" s="24"/>
      <c r="BS2145" s="24"/>
      <c r="BT2145" s="24"/>
      <c r="BU2145" s="24"/>
      <c r="BV2145" s="24"/>
      <c r="BW2145" s="24"/>
      <c r="BX2145" s="24"/>
      <c r="BY2145" s="24"/>
      <c r="BZ2145" s="24"/>
      <c r="CA2145" s="24"/>
      <c r="CB2145" s="24"/>
      <c r="CC2145" s="24"/>
      <c r="CD2145" s="24"/>
      <c r="CE2145" s="24"/>
      <c r="CF2145" s="24"/>
      <c r="CG2145" s="24"/>
      <c r="CH2145" s="24"/>
      <c r="CI2145" s="24"/>
      <c r="CJ2145" s="24"/>
      <c r="CK2145" s="24"/>
      <c r="CL2145" s="24"/>
      <c r="CM2145" s="24"/>
      <c r="CN2145" s="24"/>
      <c r="CO2145" s="24"/>
      <c r="CP2145" s="24"/>
      <c r="CQ2145" s="24"/>
      <c r="CR2145" s="24"/>
      <c r="CS2145" s="24"/>
      <c r="CT2145" s="24"/>
      <c r="CU2145" s="24"/>
      <c r="CV2145" s="24"/>
      <c r="CW2145" s="24"/>
      <c r="CX2145" s="24"/>
      <c r="CY2145" s="24"/>
      <c r="CZ2145" s="24"/>
      <c r="DA2145" s="24"/>
      <c r="DB2145" s="24"/>
      <c r="DC2145" s="24"/>
      <c r="DD2145" s="24"/>
      <c r="DE2145" s="24"/>
      <c r="DF2145" s="26" t="s">
        <v>139</v>
      </c>
      <c r="DG2145" s="26" t="s">
        <v>139</v>
      </c>
      <c r="DH2145" s="26" t="s">
        <v>139</v>
      </c>
      <c r="DI2145" s="26" t="s">
        <v>139</v>
      </c>
      <c r="DJ2145" s="26" t="s">
        <v>139</v>
      </c>
      <c r="DK2145" s="26" t="s">
        <v>139</v>
      </c>
      <c r="DL2145" s="26" t="s">
        <v>139</v>
      </c>
      <c r="DM2145" s="26" t="s">
        <v>139</v>
      </c>
      <c r="DN2145" s="26" t="s">
        <v>139</v>
      </c>
      <c r="DO2145" s="26" t="s">
        <v>139</v>
      </c>
    </row>
    <row r="2146" spans="1:119" ht="20.100000000000001" customHeight="1" x14ac:dyDescent="0.25">
      <c r="A2146" s="29" t="str">
        <f t="shared" si="476"/>
        <v/>
      </c>
      <c r="B2146" s="29" t="str">
        <f t="shared" si="477"/>
        <v>Point d’Ecoute (Listening Point)</v>
      </c>
      <c r="C2146" s="29">
        <f t="shared" si="478"/>
        <v>0</v>
      </c>
      <c r="D2146" s="30" t="str">
        <f t="shared" si="479"/>
        <v>Africa and the Middle East</v>
      </c>
      <c r="E2146" s="30" t="str">
        <f t="shared" si="480"/>
        <v>Gisenyi, Rwanda</v>
      </c>
      <c r="F2146" s="31">
        <f t="shared" si="481"/>
        <v>0</v>
      </c>
      <c r="G2146" s="31">
        <f t="shared" si="482"/>
        <v>0</v>
      </c>
      <c r="H2146" s="31">
        <f t="shared" si="483"/>
        <v>0</v>
      </c>
      <c r="I2146" s="31">
        <f t="shared" si="484"/>
        <v>0</v>
      </c>
      <c r="J2146" s="31">
        <f t="shared" si="485"/>
        <v>0</v>
      </c>
      <c r="K2146" s="31">
        <f t="shared" si="486"/>
        <v>0</v>
      </c>
      <c r="L2146" s="31">
        <f t="shared" si="487"/>
        <v>0</v>
      </c>
      <c r="M2146" s="31">
        <f t="shared" si="488"/>
        <v>0</v>
      </c>
      <c r="N2146" s="31">
        <f t="shared" si="489"/>
        <v>0</v>
      </c>
      <c r="O2146" s="26" t="s">
        <v>16347</v>
      </c>
      <c r="P2146" s="26" t="s">
        <v>108</v>
      </c>
      <c r="Q2146" s="27">
        <v>41892</v>
      </c>
      <c r="R2146" s="24"/>
      <c r="S2146" s="24"/>
      <c r="T2146" s="26" t="s">
        <v>278</v>
      </c>
      <c r="U2146" s="24"/>
      <c r="V2146" s="26" t="s">
        <v>169</v>
      </c>
      <c r="W2146" s="26" t="s">
        <v>834</v>
      </c>
      <c r="X2146" s="26" t="s">
        <v>11705</v>
      </c>
      <c r="Y2146" s="26" t="s">
        <v>11706</v>
      </c>
      <c r="Z2146" s="26" t="s">
        <v>11707</v>
      </c>
      <c r="AA2146" s="24"/>
      <c r="AB2146" s="26" t="s">
        <v>15736</v>
      </c>
      <c r="AC2146" s="28">
        <v>1000</v>
      </c>
      <c r="AD2146" s="26" t="s">
        <v>11708</v>
      </c>
      <c r="AE2146" s="26" t="s">
        <v>174</v>
      </c>
      <c r="AF2146" s="26" t="s">
        <v>120</v>
      </c>
      <c r="AG2146" s="26" t="s">
        <v>175</v>
      </c>
      <c r="AH2146" s="24"/>
      <c r="AI2146" s="28">
        <v>1000</v>
      </c>
      <c r="AJ2146" s="24"/>
      <c r="AK2146" s="24"/>
      <c r="AL2146" s="24"/>
      <c r="AM2146" s="24"/>
      <c r="AN2146" s="24"/>
      <c r="AO2146" s="24"/>
      <c r="AP2146" s="24"/>
      <c r="AQ2146" s="24"/>
      <c r="AR2146" s="24"/>
      <c r="AS2146" s="24"/>
      <c r="AT2146" s="24"/>
      <c r="AU2146" s="24"/>
      <c r="AV2146" s="24"/>
      <c r="AW2146" s="24"/>
      <c r="AX2146" s="24"/>
      <c r="AY2146" s="24"/>
      <c r="AZ2146" s="24"/>
      <c r="BA2146" s="24"/>
      <c r="BB2146" s="24"/>
      <c r="BC2146" s="26" t="s">
        <v>7703</v>
      </c>
      <c r="BD2146" s="24"/>
      <c r="BE2146" s="24"/>
      <c r="BF2146" s="24"/>
      <c r="BG2146" s="24"/>
      <c r="BH2146" s="24"/>
      <c r="BI2146" s="24"/>
      <c r="BJ2146" s="24"/>
      <c r="BK2146" s="24"/>
      <c r="BL2146" s="24"/>
      <c r="BM2146" s="24"/>
      <c r="BN2146" s="24"/>
      <c r="BO2146" s="24"/>
      <c r="BP2146" s="24"/>
      <c r="BQ2146" s="24"/>
      <c r="BR2146" s="24"/>
      <c r="BS2146" s="24"/>
      <c r="BT2146" s="24"/>
      <c r="BU2146" s="24"/>
      <c r="BV2146" s="24"/>
      <c r="BW2146" s="24"/>
      <c r="BX2146" s="24"/>
      <c r="BY2146" s="24"/>
      <c r="BZ2146" s="24"/>
      <c r="CA2146" s="24"/>
      <c r="CB2146" s="24"/>
      <c r="CC2146" s="24"/>
      <c r="CD2146" s="24"/>
      <c r="CE2146" s="24"/>
      <c r="CF2146" s="24"/>
      <c r="CG2146" s="24"/>
      <c r="CH2146" s="24"/>
      <c r="CI2146" s="24"/>
      <c r="CJ2146" s="24"/>
      <c r="CK2146" s="24"/>
      <c r="CL2146" s="24"/>
      <c r="CM2146" s="24"/>
      <c r="CN2146" s="24"/>
      <c r="CO2146" s="24"/>
      <c r="CP2146" s="24"/>
      <c r="CQ2146" s="24"/>
      <c r="CR2146" s="24"/>
      <c r="CS2146" s="24"/>
      <c r="CT2146" s="24"/>
      <c r="CU2146" s="24"/>
      <c r="CV2146" s="24"/>
      <c r="CW2146" s="24"/>
      <c r="CX2146" s="24"/>
      <c r="CY2146" s="24"/>
      <c r="CZ2146" s="24"/>
      <c r="DA2146" s="24"/>
      <c r="DB2146" s="24"/>
      <c r="DC2146" s="24"/>
      <c r="DD2146" s="24"/>
      <c r="DE2146" s="24"/>
      <c r="DF2146" s="26" t="s">
        <v>139</v>
      </c>
      <c r="DG2146" s="26" t="s">
        <v>139</v>
      </c>
      <c r="DH2146" s="26" t="s">
        <v>139</v>
      </c>
      <c r="DI2146" s="26" t="s">
        <v>139</v>
      </c>
      <c r="DJ2146" s="26" t="s">
        <v>139</v>
      </c>
      <c r="DK2146" s="26" t="s">
        <v>139</v>
      </c>
      <c r="DL2146" s="26" t="s">
        <v>139</v>
      </c>
      <c r="DM2146" s="26" t="s">
        <v>139</v>
      </c>
      <c r="DN2146" s="26" t="s">
        <v>139</v>
      </c>
      <c r="DO2146" s="26" t="s">
        <v>139</v>
      </c>
    </row>
    <row r="2147" spans="1:119" ht="20.100000000000001" customHeight="1" x14ac:dyDescent="0.25">
      <c r="A2147" s="29" t="str">
        <f t="shared" si="476"/>
        <v>Point d’Ecoute (Listening Point)3</v>
      </c>
      <c r="B2147" s="29" t="str">
        <f t="shared" si="477"/>
        <v>Point d’Ecoute (Listening Point)</v>
      </c>
      <c r="C2147" s="29">
        <f t="shared" si="478"/>
        <v>3</v>
      </c>
      <c r="D2147" s="30" t="str">
        <f t="shared" si="479"/>
        <v>Africa and the Middle East</v>
      </c>
      <c r="E2147" s="30" t="str">
        <f t="shared" si="480"/>
        <v>Gisenyi, Rwanda</v>
      </c>
      <c r="F2147" s="31">
        <f t="shared" si="481"/>
        <v>2</v>
      </c>
      <c r="G2147" s="31">
        <f t="shared" si="482"/>
        <v>1</v>
      </c>
      <c r="H2147" s="31">
        <f t="shared" si="483"/>
        <v>3</v>
      </c>
      <c r="I2147" s="31">
        <f t="shared" si="484"/>
        <v>3</v>
      </c>
      <c r="J2147" s="31">
        <f t="shared" si="485"/>
        <v>2</v>
      </c>
      <c r="K2147" s="31">
        <f t="shared" si="486"/>
        <v>1</v>
      </c>
      <c r="L2147" s="31">
        <f t="shared" si="487"/>
        <v>3</v>
      </c>
      <c r="M2147" s="31">
        <f t="shared" si="488"/>
        <v>1</v>
      </c>
      <c r="N2147" s="31">
        <f t="shared" si="489"/>
        <v>2</v>
      </c>
      <c r="O2147" s="26" t="s">
        <v>11729</v>
      </c>
      <c r="P2147" s="26" t="s">
        <v>108</v>
      </c>
      <c r="Q2147" s="27">
        <v>41946</v>
      </c>
      <c r="R2147" s="26" t="s">
        <v>166</v>
      </c>
      <c r="S2147" s="26" t="s">
        <v>609</v>
      </c>
      <c r="T2147" s="26" t="s">
        <v>278</v>
      </c>
      <c r="U2147" s="26" t="s">
        <v>168</v>
      </c>
      <c r="V2147" s="26" t="s">
        <v>169</v>
      </c>
      <c r="W2147" s="26" t="s">
        <v>834</v>
      </c>
      <c r="X2147" s="26" t="s">
        <v>11705</v>
      </c>
      <c r="Y2147" s="26" t="s">
        <v>11706</v>
      </c>
      <c r="Z2147" s="26" t="s">
        <v>11707</v>
      </c>
      <c r="AA2147" s="24"/>
      <c r="AB2147" s="26" t="s">
        <v>117</v>
      </c>
      <c r="AC2147" s="28">
        <v>10000</v>
      </c>
      <c r="AD2147" s="26" t="s">
        <v>11708</v>
      </c>
      <c r="AE2147" s="26" t="s">
        <v>174</v>
      </c>
      <c r="AF2147" s="26" t="s">
        <v>120</v>
      </c>
      <c r="AG2147" s="26" t="s">
        <v>175</v>
      </c>
      <c r="AH2147" s="26" t="s">
        <v>121</v>
      </c>
      <c r="AI2147" s="28">
        <v>10000</v>
      </c>
      <c r="AJ2147" s="26" t="s">
        <v>11730</v>
      </c>
      <c r="AK2147" s="26" t="s">
        <v>11715</v>
      </c>
      <c r="AL2147" s="26" t="s">
        <v>11716</v>
      </c>
      <c r="AM2147" s="24"/>
      <c r="AN2147" s="24"/>
      <c r="AO2147" s="24"/>
      <c r="AP2147" s="24"/>
      <c r="AQ2147" s="26" t="s">
        <v>11731</v>
      </c>
      <c r="AR2147" s="24"/>
      <c r="AS2147" s="26" t="s">
        <v>11732</v>
      </c>
      <c r="AT2147" s="24"/>
      <c r="AU2147" s="26" t="s">
        <v>11733</v>
      </c>
      <c r="AV2147" s="24"/>
      <c r="AW2147" s="28">
        <v>47500</v>
      </c>
      <c r="AX2147" s="26">
        <v>1161</v>
      </c>
      <c r="AY2147" s="28">
        <v>95</v>
      </c>
      <c r="AZ2147" s="28">
        <v>85</v>
      </c>
      <c r="BA2147" s="26">
        <v>0</v>
      </c>
      <c r="BB2147" s="26" t="s">
        <v>148</v>
      </c>
      <c r="BC2147" s="26" t="s">
        <v>7703</v>
      </c>
      <c r="BD2147" s="26" t="s">
        <v>125</v>
      </c>
      <c r="BE2147" s="24"/>
      <c r="BF2147" s="26" t="s">
        <v>11712</v>
      </c>
      <c r="BG2147" s="26" t="s">
        <v>387</v>
      </c>
      <c r="BH2147" s="26" t="s">
        <v>11728</v>
      </c>
      <c r="BI2147" s="26" t="s">
        <v>387</v>
      </c>
      <c r="BJ2147" s="24"/>
      <c r="BK2147" s="24"/>
      <c r="BL2147" s="24"/>
      <c r="BM2147" s="24"/>
      <c r="BN2147" s="24"/>
      <c r="BO2147" s="24"/>
      <c r="BP2147" s="24"/>
      <c r="BQ2147" s="24"/>
      <c r="BR2147" s="26">
        <v>2</v>
      </c>
      <c r="BS2147" s="26">
        <v>1</v>
      </c>
      <c r="BT2147" s="26">
        <v>3</v>
      </c>
      <c r="BU2147" s="26">
        <v>3</v>
      </c>
      <c r="BV2147" s="26">
        <v>2</v>
      </c>
      <c r="BW2147" s="26">
        <v>1</v>
      </c>
      <c r="BX2147" s="26">
        <v>3</v>
      </c>
      <c r="BY2147" s="26">
        <v>1</v>
      </c>
      <c r="BZ2147" s="24"/>
      <c r="CA2147" s="24"/>
      <c r="CB2147" s="24"/>
      <c r="CC2147" s="24"/>
      <c r="CD2147" s="24"/>
      <c r="CE2147" s="24"/>
      <c r="CF2147" s="24"/>
      <c r="CG2147" s="24"/>
      <c r="CH2147" s="24"/>
      <c r="CI2147" s="24"/>
      <c r="CJ2147" s="24"/>
      <c r="CK2147" s="24"/>
      <c r="CL2147" s="24"/>
      <c r="CM2147" s="24"/>
      <c r="CN2147" s="24"/>
      <c r="CO2147" s="24"/>
      <c r="CP2147" s="24"/>
      <c r="CQ2147" s="24"/>
      <c r="CR2147" s="24"/>
      <c r="CS2147" s="24"/>
      <c r="CT2147" s="24"/>
      <c r="CU2147" s="24"/>
      <c r="CV2147" s="24"/>
      <c r="CW2147" s="24"/>
      <c r="CX2147" s="24"/>
      <c r="CY2147" s="24"/>
      <c r="CZ2147" s="24"/>
      <c r="DA2147" s="24"/>
      <c r="DB2147" s="24"/>
      <c r="DC2147" s="24"/>
      <c r="DD2147" s="24"/>
      <c r="DE2147" s="24"/>
      <c r="DF2147" s="26" t="s">
        <v>139</v>
      </c>
      <c r="DG2147" s="26" t="s">
        <v>139</v>
      </c>
      <c r="DH2147" s="26" t="s">
        <v>139</v>
      </c>
      <c r="DI2147" s="26" t="s">
        <v>139</v>
      </c>
      <c r="DJ2147" s="26" t="s">
        <v>139</v>
      </c>
      <c r="DK2147" s="26" t="s">
        <v>139</v>
      </c>
      <c r="DL2147" s="26" t="s">
        <v>139</v>
      </c>
      <c r="DM2147" s="26" t="s">
        <v>139</v>
      </c>
      <c r="DN2147" s="26" t="s">
        <v>139</v>
      </c>
      <c r="DO2147" s="26" t="s">
        <v>139</v>
      </c>
    </row>
    <row r="2148" spans="1:119" ht="20.100000000000001" customHeight="1" x14ac:dyDescent="0.25">
      <c r="A2148" s="29" t="str">
        <f t="shared" si="476"/>
        <v>Point d’Ecoute (Listening Point)2</v>
      </c>
      <c r="B2148" s="29" t="str">
        <f t="shared" si="477"/>
        <v>Point d’Ecoute (Listening Point)</v>
      </c>
      <c r="C2148" s="29">
        <f t="shared" si="478"/>
        <v>2</v>
      </c>
      <c r="D2148" s="30" t="str">
        <f t="shared" si="479"/>
        <v>Africa and the Middle East</v>
      </c>
      <c r="E2148" s="30" t="str">
        <f t="shared" si="480"/>
        <v>Gisenyi, Rwanda</v>
      </c>
      <c r="F2148" s="31">
        <f t="shared" si="481"/>
        <v>1</v>
      </c>
      <c r="G2148" s="31">
        <f t="shared" si="482"/>
        <v>1</v>
      </c>
      <c r="H2148" s="31">
        <f t="shared" si="483"/>
        <v>4</v>
      </c>
      <c r="I2148" s="31">
        <f t="shared" si="484"/>
        <v>3</v>
      </c>
      <c r="J2148" s="31">
        <f t="shared" si="485"/>
        <v>2</v>
      </c>
      <c r="K2148" s="31">
        <f t="shared" si="486"/>
        <v>1</v>
      </c>
      <c r="L2148" s="31">
        <f t="shared" si="487"/>
        <v>2</v>
      </c>
      <c r="M2148" s="31">
        <f t="shared" si="488"/>
        <v>1</v>
      </c>
      <c r="N2148" s="31">
        <f t="shared" si="489"/>
        <v>1.9</v>
      </c>
      <c r="O2148" s="26" t="s">
        <v>11734</v>
      </c>
      <c r="P2148" s="26" t="s">
        <v>108</v>
      </c>
      <c r="Q2148" s="27">
        <v>41568</v>
      </c>
      <c r="R2148" s="26" t="s">
        <v>109</v>
      </c>
      <c r="S2148" s="26" t="s">
        <v>622</v>
      </c>
      <c r="T2148" s="26" t="s">
        <v>194</v>
      </c>
      <c r="U2148" s="26" t="s">
        <v>168</v>
      </c>
      <c r="V2148" s="26" t="s">
        <v>169</v>
      </c>
      <c r="W2148" s="26" t="s">
        <v>834</v>
      </c>
      <c r="X2148" s="26" t="s">
        <v>11705</v>
      </c>
      <c r="Y2148" s="26" t="s">
        <v>11706</v>
      </c>
      <c r="Z2148" s="26" t="s">
        <v>11707</v>
      </c>
      <c r="AA2148" s="24"/>
      <c r="AB2148" s="26" t="s">
        <v>117</v>
      </c>
      <c r="AC2148" s="28">
        <v>10000</v>
      </c>
      <c r="AD2148" s="26" t="s">
        <v>11708</v>
      </c>
      <c r="AE2148" s="26" t="s">
        <v>174</v>
      </c>
      <c r="AF2148" s="26" t="s">
        <v>120</v>
      </c>
      <c r="AG2148" s="26" t="s">
        <v>175</v>
      </c>
      <c r="AH2148" s="26" t="s">
        <v>143</v>
      </c>
      <c r="AI2148" s="28">
        <v>10000</v>
      </c>
      <c r="AJ2148" s="26" t="s">
        <v>11735</v>
      </c>
      <c r="AK2148" s="26" t="s">
        <v>11736</v>
      </c>
      <c r="AL2148" s="26" t="s">
        <v>11737</v>
      </c>
      <c r="AM2148" s="24"/>
      <c r="AN2148" s="24"/>
      <c r="AO2148" s="24"/>
      <c r="AP2148" s="24"/>
      <c r="AQ2148" s="24"/>
      <c r="AR2148" s="24"/>
      <c r="AS2148" s="24"/>
      <c r="AT2148" s="24"/>
      <c r="AU2148" s="24"/>
      <c r="AV2148" s="24"/>
      <c r="AW2148" s="28">
        <v>130000</v>
      </c>
      <c r="AX2148" s="26">
        <v>1580</v>
      </c>
      <c r="AY2148" s="28">
        <v>90</v>
      </c>
      <c r="AZ2148" s="28">
        <v>80</v>
      </c>
      <c r="BA2148" s="26">
        <v>0</v>
      </c>
      <c r="BB2148" s="26" t="s">
        <v>148</v>
      </c>
      <c r="BC2148" s="26" t="s">
        <v>7703</v>
      </c>
      <c r="BD2148" s="26" t="s">
        <v>125</v>
      </c>
      <c r="BE2148" s="24"/>
      <c r="BF2148" s="26" t="s">
        <v>11712</v>
      </c>
      <c r="BG2148" s="26" t="s">
        <v>387</v>
      </c>
      <c r="BH2148" s="26" t="s">
        <v>11728</v>
      </c>
      <c r="BI2148" s="24"/>
      <c r="BJ2148" s="24"/>
      <c r="BK2148" s="24"/>
      <c r="BL2148" s="24"/>
      <c r="BM2148" s="24"/>
      <c r="BN2148" s="24"/>
      <c r="BO2148" s="24"/>
      <c r="BP2148" s="24"/>
      <c r="BQ2148" s="24"/>
      <c r="BR2148" s="26">
        <v>1</v>
      </c>
      <c r="BS2148" s="26">
        <v>1</v>
      </c>
      <c r="BT2148" s="26">
        <v>4</v>
      </c>
      <c r="BU2148" s="26">
        <v>3</v>
      </c>
      <c r="BV2148" s="26">
        <v>2</v>
      </c>
      <c r="BW2148" s="26">
        <v>1</v>
      </c>
      <c r="BX2148" s="26">
        <v>2</v>
      </c>
      <c r="BY2148" s="26">
        <v>1</v>
      </c>
      <c r="BZ2148" s="24"/>
      <c r="CA2148" s="24"/>
      <c r="CB2148" s="24"/>
      <c r="CC2148" s="24"/>
      <c r="CD2148" s="24"/>
      <c r="CE2148" s="24"/>
      <c r="CF2148" s="24"/>
      <c r="CG2148" s="24"/>
      <c r="CH2148" s="24"/>
      <c r="CI2148" s="24"/>
      <c r="CJ2148" s="24"/>
      <c r="CK2148" s="24"/>
      <c r="CL2148" s="24"/>
      <c r="CM2148" s="24"/>
      <c r="CN2148" s="24"/>
      <c r="CO2148" s="24"/>
      <c r="CP2148" s="24"/>
      <c r="CQ2148" s="24"/>
      <c r="CR2148" s="24"/>
      <c r="CS2148" s="24"/>
      <c r="CT2148" s="24"/>
      <c r="CU2148" s="24"/>
      <c r="CV2148" s="24"/>
      <c r="CW2148" s="24"/>
      <c r="CX2148" s="24"/>
      <c r="CY2148" s="24"/>
      <c r="CZ2148" s="24"/>
      <c r="DA2148" s="24"/>
      <c r="DB2148" s="24"/>
      <c r="DC2148" s="24"/>
      <c r="DD2148" s="24"/>
      <c r="DE2148" s="24"/>
      <c r="DF2148" s="26" t="s">
        <v>139</v>
      </c>
      <c r="DG2148" s="26" t="s">
        <v>139</v>
      </c>
      <c r="DH2148" s="26" t="s">
        <v>139</v>
      </c>
      <c r="DI2148" s="26" t="s">
        <v>139</v>
      </c>
      <c r="DJ2148" s="26" t="s">
        <v>139</v>
      </c>
      <c r="DK2148" s="26" t="s">
        <v>139</v>
      </c>
      <c r="DL2148" s="26" t="s">
        <v>139</v>
      </c>
      <c r="DM2148" s="26" t="s">
        <v>139</v>
      </c>
      <c r="DN2148" s="26" t="s">
        <v>139</v>
      </c>
      <c r="DO2148" s="26" t="s">
        <v>139</v>
      </c>
    </row>
    <row r="2149" spans="1:119" ht="20.100000000000001" customHeight="1" x14ac:dyDescent="0.25">
      <c r="A2149" s="29" t="str">
        <f t="shared" si="476"/>
        <v>Point d’Ecoute (Listening Point)1</v>
      </c>
      <c r="B2149" s="29" t="str">
        <f t="shared" si="477"/>
        <v>Point d’Ecoute (Listening Point)</v>
      </c>
      <c r="C2149" s="29">
        <f t="shared" si="478"/>
        <v>1</v>
      </c>
      <c r="D2149" s="30" t="str">
        <f t="shared" si="479"/>
        <v>Africa and the Middle East</v>
      </c>
      <c r="E2149" s="30" t="str">
        <f t="shared" si="480"/>
        <v>Gisenyi, Rwanda</v>
      </c>
      <c r="F2149" s="31">
        <f t="shared" si="481"/>
        <v>1</v>
      </c>
      <c r="G2149" s="31">
        <f t="shared" si="482"/>
        <v>1</v>
      </c>
      <c r="H2149" s="31">
        <f t="shared" si="483"/>
        <v>4</v>
      </c>
      <c r="I2149" s="31">
        <f t="shared" si="484"/>
        <v>1</v>
      </c>
      <c r="J2149" s="31">
        <f t="shared" si="485"/>
        <v>1</v>
      </c>
      <c r="K2149" s="31">
        <f t="shared" si="486"/>
        <v>3</v>
      </c>
      <c r="L2149" s="31">
        <f t="shared" si="487"/>
        <v>3</v>
      </c>
      <c r="M2149" s="31">
        <f t="shared" si="488"/>
        <v>1</v>
      </c>
      <c r="N2149" s="31">
        <f t="shared" si="489"/>
        <v>1.9</v>
      </c>
      <c r="O2149" s="26" t="s">
        <v>11738</v>
      </c>
      <c r="P2149" s="26" t="s">
        <v>108</v>
      </c>
      <c r="Q2149" s="27">
        <v>41204</v>
      </c>
      <c r="R2149" s="26" t="s">
        <v>155</v>
      </c>
      <c r="S2149" s="26" t="s">
        <v>306</v>
      </c>
      <c r="T2149" s="26" t="s">
        <v>207</v>
      </c>
      <c r="U2149" s="26" t="s">
        <v>168</v>
      </c>
      <c r="V2149" s="26" t="s">
        <v>169</v>
      </c>
      <c r="W2149" s="26" t="s">
        <v>834</v>
      </c>
      <c r="X2149" s="26" t="s">
        <v>11705</v>
      </c>
      <c r="Y2149" s="26" t="s">
        <v>11706</v>
      </c>
      <c r="Z2149" s="26" t="s">
        <v>11707</v>
      </c>
      <c r="AA2149" s="24"/>
      <c r="AB2149" s="26" t="s">
        <v>117</v>
      </c>
      <c r="AC2149" s="28">
        <v>8000</v>
      </c>
      <c r="AD2149" s="26" t="s">
        <v>11708</v>
      </c>
      <c r="AE2149" s="26" t="s">
        <v>174</v>
      </c>
      <c r="AF2149" s="26" t="s">
        <v>120</v>
      </c>
      <c r="AG2149" s="26" t="s">
        <v>175</v>
      </c>
      <c r="AH2149" s="26" t="s">
        <v>158</v>
      </c>
      <c r="AI2149" s="28">
        <v>8000</v>
      </c>
      <c r="AJ2149" s="26" t="s">
        <v>11735</v>
      </c>
      <c r="AK2149" s="26" t="s">
        <v>11739</v>
      </c>
      <c r="AL2149" s="26" t="s">
        <v>11740</v>
      </c>
      <c r="AM2149" s="26" t="s">
        <v>11741</v>
      </c>
      <c r="AN2149" s="26" t="s">
        <v>11742</v>
      </c>
      <c r="AO2149" s="26" t="s">
        <v>11743</v>
      </c>
      <c r="AP2149" s="26" t="s">
        <v>11744</v>
      </c>
      <c r="AQ2149" s="24"/>
      <c r="AR2149" s="24"/>
      <c r="AS2149" s="24"/>
      <c r="AT2149" s="24"/>
      <c r="AU2149" s="24"/>
      <c r="AV2149" s="24"/>
      <c r="AW2149" s="28">
        <v>126345</v>
      </c>
      <c r="AX2149" s="26">
        <v>1580</v>
      </c>
      <c r="AY2149" s="28">
        <v>90</v>
      </c>
      <c r="AZ2149" s="28">
        <v>43</v>
      </c>
      <c r="BA2149" s="26">
        <v>0</v>
      </c>
      <c r="BB2149" s="26" t="s">
        <v>148</v>
      </c>
      <c r="BC2149" s="26" t="s">
        <v>7703</v>
      </c>
      <c r="BD2149" s="24"/>
      <c r="BE2149" s="24"/>
      <c r="BF2149" s="26" t="s">
        <v>11745</v>
      </c>
      <c r="BG2149" s="26" t="s">
        <v>387</v>
      </c>
      <c r="BH2149" s="26" t="s">
        <v>11746</v>
      </c>
      <c r="BI2149" s="26" t="s">
        <v>387</v>
      </c>
      <c r="BJ2149" s="24"/>
      <c r="BK2149" s="24"/>
      <c r="BL2149" s="24"/>
      <c r="BM2149" s="24"/>
      <c r="BN2149" s="24"/>
      <c r="BO2149" s="24"/>
      <c r="BP2149" s="24"/>
      <c r="BQ2149" s="24"/>
      <c r="BR2149" s="26">
        <v>1</v>
      </c>
      <c r="BS2149" s="26">
        <v>1</v>
      </c>
      <c r="BT2149" s="26">
        <v>4</v>
      </c>
      <c r="BU2149" s="26">
        <v>1</v>
      </c>
      <c r="BV2149" s="26">
        <v>1</v>
      </c>
      <c r="BW2149" s="26">
        <v>3</v>
      </c>
      <c r="BX2149" s="26">
        <v>3</v>
      </c>
      <c r="BY2149" s="26">
        <v>1</v>
      </c>
      <c r="BZ2149" s="24"/>
      <c r="CA2149" s="24"/>
      <c r="CB2149" s="24"/>
      <c r="CC2149" s="24"/>
      <c r="CD2149" s="24"/>
      <c r="CE2149" s="24"/>
      <c r="CF2149" s="24"/>
      <c r="CG2149" s="24"/>
      <c r="CH2149" s="24"/>
      <c r="CI2149" s="24"/>
      <c r="CJ2149" s="24"/>
      <c r="CK2149" s="24"/>
      <c r="CL2149" s="24"/>
      <c r="CM2149" s="24"/>
      <c r="CN2149" s="24"/>
      <c r="CO2149" s="24"/>
      <c r="CP2149" s="24"/>
      <c r="CQ2149" s="24"/>
      <c r="CR2149" s="24"/>
      <c r="CS2149" s="24"/>
      <c r="CT2149" s="24"/>
      <c r="CU2149" s="24"/>
      <c r="CV2149" s="24"/>
      <c r="CW2149" s="24"/>
      <c r="CX2149" s="24"/>
      <c r="CY2149" s="24"/>
      <c r="CZ2149" s="24"/>
      <c r="DA2149" s="24"/>
      <c r="DB2149" s="24"/>
      <c r="DC2149" s="24"/>
      <c r="DD2149" s="24"/>
      <c r="DE2149" s="24"/>
      <c r="DF2149" s="26" t="s">
        <v>139</v>
      </c>
      <c r="DG2149" s="26" t="s">
        <v>139</v>
      </c>
      <c r="DH2149" s="26" t="s">
        <v>139</v>
      </c>
      <c r="DI2149" s="26" t="s">
        <v>139</v>
      </c>
      <c r="DJ2149" s="26" t="s">
        <v>139</v>
      </c>
      <c r="DK2149" s="26" t="s">
        <v>139</v>
      </c>
      <c r="DL2149" s="26" t="s">
        <v>139</v>
      </c>
      <c r="DM2149" s="26" t="s">
        <v>139</v>
      </c>
      <c r="DN2149" s="26" t="s">
        <v>139</v>
      </c>
      <c r="DO2149" s="26" t="s">
        <v>139</v>
      </c>
    </row>
    <row r="2150" spans="1:119" ht="20.100000000000001" customHeight="1" x14ac:dyDescent="0.25">
      <c r="A2150" s="29" t="str">
        <f t="shared" si="476"/>
        <v/>
      </c>
      <c r="B2150" s="29" t="str">
        <f t="shared" si="477"/>
        <v>Potohar Organization for Development Advocacy</v>
      </c>
      <c r="C2150" s="29">
        <f t="shared" si="478"/>
        <v>0</v>
      </c>
      <c r="D2150" s="30" t="str">
        <f t="shared" si="479"/>
        <v>South Asia</v>
      </c>
      <c r="E2150" s="30" t="str">
        <f t="shared" si="480"/>
        <v>Pakistan</v>
      </c>
      <c r="F2150" s="31">
        <f t="shared" si="481"/>
        <v>0</v>
      </c>
      <c r="G2150" s="31">
        <f t="shared" si="482"/>
        <v>0</v>
      </c>
      <c r="H2150" s="31">
        <f t="shared" si="483"/>
        <v>0</v>
      </c>
      <c r="I2150" s="31">
        <f t="shared" si="484"/>
        <v>0</v>
      </c>
      <c r="J2150" s="31">
        <f t="shared" si="485"/>
        <v>0</v>
      </c>
      <c r="K2150" s="31">
        <f t="shared" si="486"/>
        <v>0</v>
      </c>
      <c r="L2150" s="31">
        <f t="shared" si="487"/>
        <v>0</v>
      </c>
      <c r="M2150" s="31">
        <f t="shared" si="488"/>
        <v>0</v>
      </c>
      <c r="N2150" s="31">
        <f t="shared" si="489"/>
        <v>0</v>
      </c>
      <c r="O2150" s="26" t="s">
        <v>11747</v>
      </c>
      <c r="P2150" s="26" t="s">
        <v>108</v>
      </c>
      <c r="Q2150" s="27">
        <v>40945</v>
      </c>
      <c r="R2150" s="24"/>
      <c r="S2150" s="24"/>
      <c r="T2150" s="26" t="s">
        <v>175</v>
      </c>
      <c r="U2150" s="24"/>
      <c r="V2150" s="26" t="s">
        <v>225</v>
      </c>
      <c r="W2150" s="26" t="s">
        <v>369</v>
      </c>
      <c r="X2150" s="24"/>
      <c r="Y2150" s="26" t="s">
        <v>11748</v>
      </c>
      <c r="Z2150" s="24"/>
      <c r="AA2150" s="24"/>
      <c r="AB2150" s="26" t="s">
        <v>228</v>
      </c>
      <c r="AC2150" s="28">
        <v>25000</v>
      </c>
      <c r="AD2150" s="24"/>
      <c r="AE2150" s="24"/>
      <c r="AF2150" s="26" t="s">
        <v>120</v>
      </c>
      <c r="AG2150" s="26" t="s">
        <v>229</v>
      </c>
      <c r="AH2150" s="24"/>
      <c r="AI2150" s="28">
        <v>25000</v>
      </c>
      <c r="AJ2150" s="24"/>
      <c r="AK2150" s="24"/>
      <c r="AL2150" s="24"/>
      <c r="AM2150" s="26" t="s">
        <v>11749</v>
      </c>
      <c r="AN2150" s="24"/>
      <c r="AO2150" s="24"/>
      <c r="AP2150" s="24"/>
      <c r="AQ2150" s="24"/>
      <c r="AR2150" s="24"/>
      <c r="AS2150" s="24"/>
      <c r="AT2150" s="24"/>
      <c r="AU2150" s="24"/>
      <c r="AV2150" s="24"/>
      <c r="AW2150" s="28">
        <v>251039</v>
      </c>
      <c r="AX2150" s="26">
        <v>200</v>
      </c>
      <c r="AY2150" s="28">
        <v>0</v>
      </c>
      <c r="AZ2150" s="28">
        <v>0</v>
      </c>
      <c r="BA2150" s="26">
        <v>0</v>
      </c>
      <c r="BB2150" s="24"/>
      <c r="BC2150" s="24"/>
      <c r="BD2150" s="24"/>
      <c r="BE2150" s="24"/>
      <c r="BF2150" s="24"/>
      <c r="BG2150" s="24"/>
      <c r="BH2150" s="24"/>
      <c r="BI2150" s="24"/>
      <c r="BJ2150" s="24"/>
      <c r="BK2150" s="24"/>
      <c r="BL2150" s="24"/>
      <c r="BM2150" s="24"/>
      <c r="BN2150" s="24"/>
      <c r="BO2150" s="24"/>
      <c r="BP2150" s="24"/>
      <c r="BQ2150" s="24"/>
      <c r="BR2150" s="26">
        <v>0</v>
      </c>
      <c r="BS2150" s="26">
        <v>0</v>
      </c>
      <c r="BT2150" s="26">
        <v>0</v>
      </c>
      <c r="BU2150" s="26">
        <v>0</v>
      </c>
      <c r="BV2150" s="26">
        <v>0</v>
      </c>
      <c r="BW2150" s="26">
        <v>0</v>
      </c>
      <c r="BX2150" s="26">
        <v>0</v>
      </c>
      <c r="BY2150" s="26">
        <v>0</v>
      </c>
      <c r="BZ2150" s="24"/>
      <c r="CA2150" s="24"/>
      <c r="CB2150" s="24"/>
      <c r="CC2150" s="24"/>
      <c r="CD2150" s="24"/>
      <c r="CE2150" s="24"/>
      <c r="CF2150" s="24"/>
      <c r="CG2150" s="24"/>
      <c r="CH2150" s="24"/>
      <c r="CI2150" s="24"/>
      <c r="CJ2150" s="24"/>
      <c r="CK2150" s="24"/>
      <c r="CL2150" s="24"/>
      <c r="CM2150" s="24"/>
      <c r="CN2150" s="24"/>
      <c r="CO2150" s="24"/>
      <c r="CP2150" s="24"/>
      <c r="CQ2150" s="24"/>
      <c r="CR2150" s="24"/>
      <c r="CS2150" s="24"/>
      <c r="CT2150" s="24"/>
      <c r="CU2150" s="24"/>
      <c r="CV2150" s="24"/>
      <c r="CW2150" s="24"/>
      <c r="CX2150" s="24"/>
      <c r="CY2150" s="24"/>
      <c r="CZ2150" s="24"/>
      <c r="DA2150" s="24"/>
      <c r="DB2150" s="24"/>
      <c r="DC2150" s="24"/>
      <c r="DD2150" s="24"/>
      <c r="DE2150" s="24"/>
      <c r="DF2150" s="26" t="s">
        <v>139</v>
      </c>
      <c r="DG2150" s="26" t="s">
        <v>139</v>
      </c>
      <c r="DH2150" s="26" t="s">
        <v>139</v>
      </c>
      <c r="DI2150" s="26" t="s">
        <v>139</v>
      </c>
      <c r="DJ2150" s="26" t="s">
        <v>139</v>
      </c>
      <c r="DK2150" s="26" t="s">
        <v>139</v>
      </c>
      <c r="DL2150" s="26" t="s">
        <v>139</v>
      </c>
      <c r="DM2150" s="26" t="s">
        <v>139</v>
      </c>
      <c r="DN2150" s="26" t="s">
        <v>139</v>
      </c>
      <c r="DO2150" s="26" t="s">
        <v>139</v>
      </c>
    </row>
    <row r="2151" spans="1:119" ht="20.100000000000001" customHeight="1" x14ac:dyDescent="0.25">
      <c r="A2151" s="29" t="str">
        <f t="shared" si="476"/>
        <v/>
      </c>
      <c r="B2151" s="29" t="str">
        <f t="shared" si="477"/>
        <v>Potohar Organization for Development Advocacy</v>
      </c>
      <c r="C2151" s="29">
        <f t="shared" si="478"/>
        <v>0</v>
      </c>
      <c r="D2151" s="30" t="str">
        <f t="shared" si="479"/>
        <v>South Asia</v>
      </c>
      <c r="E2151" s="30" t="str">
        <f t="shared" si="480"/>
        <v>Pakistan</v>
      </c>
      <c r="F2151" s="31">
        <f t="shared" si="481"/>
        <v>3</v>
      </c>
      <c r="G2151" s="31">
        <f t="shared" si="482"/>
        <v>2</v>
      </c>
      <c r="H2151" s="31">
        <f t="shared" si="483"/>
        <v>3</v>
      </c>
      <c r="I2151" s="31">
        <f t="shared" si="484"/>
        <v>4</v>
      </c>
      <c r="J2151" s="31">
        <f t="shared" si="485"/>
        <v>3</v>
      </c>
      <c r="K2151" s="31">
        <f t="shared" si="486"/>
        <v>3</v>
      </c>
      <c r="L2151" s="31">
        <f t="shared" si="487"/>
        <v>4</v>
      </c>
      <c r="M2151" s="31">
        <f t="shared" si="488"/>
        <v>3</v>
      </c>
      <c r="N2151" s="31">
        <f t="shared" si="489"/>
        <v>3.1</v>
      </c>
      <c r="O2151" s="26" t="s">
        <v>11750</v>
      </c>
      <c r="P2151" s="26" t="s">
        <v>108</v>
      </c>
      <c r="Q2151" s="27">
        <v>41038</v>
      </c>
      <c r="R2151" s="26" t="s">
        <v>305</v>
      </c>
      <c r="S2151" s="26" t="s">
        <v>217</v>
      </c>
      <c r="T2151" s="26" t="s">
        <v>175</v>
      </c>
      <c r="U2151" s="26" t="s">
        <v>307</v>
      </c>
      <c r="V2151" s="26" t="s">
        <v>225</v>
      </c>
      <c r="W2151" s="26" t="s">
        <v>369</v>
      </c>
      <c r="X2151" s="24"/>
      <c r="Y2151" s="26" t="s">
        <v>11748</v>
      </c>
      <c r="Z2151" s="24"/>
      <c r="AA2151" s="24"/>
      <c r="AB2151" s="26" t="s">
        <v>117</v>
      </c>
      <c r="AC2151" s="28">
        <v>20000</v>
      </c>
      <c r="AD2151" s="24"/>
      <c r="AE2151" s="24"/>
      <c r="AF2151" s="26" t="s">
        <v>120</v>
      </c>
      <c r="AG2151" s="26" t="s">
        <v>229</v>
      </c>
      <c r="AH2151" s="26" t="s">
        <v>5338</v>
      </c>
      <c r="AI2151" s="28">
        <v>20000</v>
      </c>
      <c r="AJ2151" s="24"/>
      <c r="AK2151" s="26" t="s">
        <v>11751</v>
      </c>
      <c r="AL2151" s="26" t="s">
        <v>11752</v>
      </c>
      <c r="AM2151" s="26" t="s">
        <v>11753</v>
      </c>
      <c r="AN2151" s="26" t="s">
        <v>11754</v>
      </c>
      <c r="AO2151" s="26" t="s">
        <v>11755</v>
      </c>
      <c r="AP2151" s="24"/>
      <c r="AQ2151" s="24"/>
      <c r="AR2151" s="24"/>
      <c r="AS2151" s="26" t="s">
        <v>11756</v>
      </c>
      <c r="AT2151" s="24"/>
      <c r="AU2151" s="26" t="s">
        <v>11757</v>
      </c>
      <c r="AV2151" s="24"/>
      <c r="AW2151" s="28">
        <v>455693</v>
      </c>
      <c r="AX2151" s="26">
        <v>5000</v>
      </c>
      <c r="AY2151" s="28">
        <v>100</v>
      </c>
      <c r="AZ2151" s="28">
        <v>50</v>
      </c>
      <c r="BA2151" s="26">
        <v>0</v>
      </c>
      <c r="BB2151" s="26" t="s">
        <v>148</v>
      </c>
      <c r="BC2151" s="24"/>
      <c r="BD2151" s="26" t="s">
        <v>125</v>
      </c>
      <c r="BE2151" s="24"/>
      <c r="BF2151" s="26" t="s">
        <v>2747</v>
      </c>
      <c r="BG2151" s="26" t="s">
        <v>191</v>
      </c>
      <c r="BH2151" s="26" t="s">
        <v>3386</v>
      </c>
      <c r="BI2151" s="26" t="s">
        <v>191</v>
      </c>
      <c r="BJ2151" s="26" t="s">
        <v>1695</v>
      </c>
      <c r="BK2151" s="26" t="s">
        <v>369</v>
      </c>
      <c r="BL2151" s="24"/>
      <c r="BM2151" s="24"/>
      <c r="BN2151" s="24"/>
      <c r="BO2151" s="24"/>
      <c r="BP2151" s="24"/>
      <c r="BQ2151" s="24"/>
      <c r="BR2151" s="26">
        <v>3</v>
      </c>
      <c r="BS2151" s="26">
        <v>2</v>
      </c>
      <c r="BT2151" s="26">
        <v>3</v>
      </c>
      <c r="BU2151" s="26">
        <v>4</v>
      </c>
      <c r="BV2151" s="26">
        <v>3</v>
      </c>
      <c r="BW2151" s="26">
        <v>3</v>
      </c>
      <c r="BX2151" s="26">
        <v>4</v>
      </c>
      <c r="BY2151" s="26">
        <v>3</v>
      </c>
      <c r="BZ2151" s="24"/>
      <c r="CA2151" s="24"/>
      <c r="CB2151" s="24"/>
      <c r="CC2151" s="24"/>
      <c r="CD2151" s="24"/>
      <c r="CE2151" s="24"/>
      <c r="CF2151" s="24"/>
      <c r="CG2151" s="24"/>
      <c r="CH2151" s="24"/>
      <c r="CI2151" s="24"/>
      <c r="CJ2151" s="24"/>
      <c r="CK2151" s="24"/>
      <c r="CL2151" s="24"/>
      <c r="CM2151" s="24"/>
      <c r="CN2151" s="24"/>
      <c r="CO2151" s="24"/>
      <c r="CP2151" s="24"/>
      <c r="CQ2151" s="24"/>
      <c r="CR2151" s="24"/>
      <c r="CS2151" s="24"/>
      <c r="CT2151" s="24"/>
      <c r="CU2151" s="24"/>
      <c r="CV2151" s="24"/>
      <c r="CW2151" s="24"/>
      <c r="CX2151" s="24"/>
      <c r="CY2151" s="24"/>
      <c r="CZ2151" s="24"/>
      <c r="DA2151" s="24"/>
      <c r="DB2151" s="24"/>
      <c r="DC2151" s="24"/>
      <c r="DD2151" s="24"/>
      <c r="DE2151" s="24"/>
      <c r="DF2151" s="26" t="s">
        <v>139</v>
      </c>
      <c r="DG2151" s="26" t="s">
        <v>139</v>
      </c>
      <c r="DH2151" s="26" t="s">
        <v>139</v>
      </c>
      <c r="DI2151" s="26" t="s">
        <v>139</v>
      </c>
      <c r="DJ2151" s="26" t="s">
        <v>139</v>
      </c>
      <c r="DK2151" s="26" t="s">
        <v>139</v>
      </c>
      <c r="DL2151" s="26" t="s">
        <v>139</v>
      </c>
      <c r="DM2151" s="26" t="s">
        <v>139</v>
      </c>
      <c r="DN2151" s="26" t="s">
        <v>139</v>
      </c>
      <c r="DO2151" s="26" t="s">
        <v>139</v>
      </c>
    </row>
    <row r="2152" spans="1:119" ht="20.100000000000001" customHeight="1" x14ac:dyDescent="0.25">
      <c r="A2152" s="29" t="str">
        <f t="shared" si="476"/>
        <v>Potohar Organization for Development Advocacy9</v>
      </c>
      <c r="B2152" s="29" t="str">
        <f t="shared" si="477"/>
        <v>Potohar Organization for Development Advocacy</v>
      </c>
      <c r="C2152" s="29">
        <f t="shared" si="478"/>
        <v>9</v>
      </c>
      <c r="D2152" s="30" t="str">
        <f t="shared" si="479"/>
        <v>South Asia</v>
      </c>
      <c r="E2152" s="30" t="str">
        <f t="shared" si="480"/>
        <v>Pakistan</v>
      </c>
      <c r="F2152" s="31">
        <f t="shared" si="481"/>
        <v>3</v>
      </c>
      <c r="G2152" s="31">
        <f t="shared" si="482"/>
        <v>2</v>
      </c>
      <c r="H2152" s="31">
        <f t="shared" si="483"/>
        <v>3</v>
      </c>
      <c r="I2152" s="31">
        <f t="shared" si="484"/>
        <v>4</v>
      </c>
      <c r="J2152" s="31">
        <f t="shared" si="485"/>
        <v>4</v>
      </c>
      <c r="K2152" s="31">
        <f t="shared" si="486"/>
        <v>2</v>
      </c>
      <c r="L2152" s="31">
        <f t="shared" si="487"/>
        <v>4</v>
      </c>
      <c r="M2152" s="31">
        <f t="shared" si="488"/>
        <v>3</v>
      </c>
      <c r="N2152" s="31">
        <f t="shared" si="489"/>
        <v>3.1</v>
      </c>
      <c r="O2152" s="26" t="s">
        <v>11758</v>
      </c>
      <c r="P2152" s="26" t="s">
        <v>108</v>
      </c>
      <c r="Q2152" s="27">
        <v>40672</v>
      </c>
      <c r="R2152" s="26" t="s">
        <v>305</v>
      </c>
      <c r="S2152" s="26" t="s">
        <v>409</v>
      </c>
      <c r="T2152" s="26" t="s">
        <v>333</v>
      </c>
      <c r="U2152" s="26" t="s">
        <v>307</v>
      </c>
      <c r="V2152" s="26" t="s">
        <v>225</v>
      </c>
      <c r="W2152" s="26" t="s">
        <v>369</v>
      </c>
      <c r="X2152" s="24"/>
      <c r="Y2152" s="26" t="s">
        <v>11748</v>
      </c>
      <c r="Z2152" s="24"/>
      <c r="AA2152" s="24"/>
      <c r="AB2152" s="26" t="s">
        <v>117</v>
      </c>
      <c r="AC2152" s="28">
        <v>20000</v>
      </c>
      <c r="AD2152" s="24"/>
      <c r="AE2152" s="24"/>
      <c r="AF2152" s="26" t="s">
        <v>120</v>
      </c>
      <c r="AG2152" s="26" t="s">
        <v>229</v>
      </c>
      <c r="AH2152" s="26" t="s">
        <v>4557</v>
      </c>
      <c r="AI2152" s="28">
        <v>20000</v>
      </c>
      <c r="AJ2152" s="24"/>
      <c r="AK2152" s="26" t="s">
        <v>11751</v>
      </c>
      <c r="AL2152" s="26" t="s">
        <v>11759</v>
      </c>
      <c r="AM2152" s="26" t="s">
        <v>11760</v>
      </c>
      <c r="AN2152" s="26" t="s">
        <v>11761</v>
      </c>
      <c r="AO2152" s="26" t="s">
        <v>11762</v>
      </c>
      <c r="AP2152" s="24"/>
      <c r="AQ2152" s="24"/>
      <c r="AR2152" s="24"/>
      <c r="AS2152" s="26" t="s">
        <v>11763</v>
      </c>
      <c r="AT2152" s="24"/>
      <c r="AU2152" s="24"/>
      <c r="AV2152" s="24"/>
      <c r="AW2152" s="28">
        <v>251039</v>
      </c>
      <c r="AX2152" s="26">
        <v>200</v>
      </c>
      <c r="AY2152" s="28">
        <v>90</v>
      </c>
      <c r="AZ2152" s="28">
        <v>60</v>
      </c>
      <c r="BA2152" s="26">
        <v>0</v>
      </c>
      <c r="BB2152" s="26" t="s">
        <v>148</v>
      </c>
      <c r="BC2152" s="24"/>
      <c r="BD2152" s="24"/>
      <c r="BE2152" s="24"/>
      <c r="BF2152" s="26" t="s">
        <v>3386</v>
      </c>
      <c r="BG2152" s="26" t="s">
        <v>191</v>
      </c>
      <c r="BH2152" s="26" t="s">
        <v>3273</v>
      </c>
      <c r="BI2152" s="26" t="s">
        <v>191</v>
      </c>
      <c r="BJ2152" s="26" t="s">
        <v>11764</v>
      </c>
      <c r="BK2152" s="26" t="s">
        <v>191</v>
      </c>
      <c r="BL2152" s="26" t="s">
        <v>11765</v>
      </c>
      <c r="BM2152" s="26" t="s">
        <v>191</v>
      </c>
      <c r="BN2152" s="26" t="s">
        <v>4162</v>
      </c>
      <c r="BO2152" s="26" t="s">
        <v>1448</v>
      </c>
      <c r="BP2152" s="24"/>
      <c r="BQ2152" s="24"/>
      <c r="BR2152" s="26">
        <v>3</v>
      </c>
      <c r="BS2152" s="26">
        <v>2</v>
      </c>
      <c r="BT2152" s="26">
        <v>3</v>
      </c>
      <c r="BU2152" s="26">
        <v>4</v>
      </c>
      <c r="BV2152" s="26">
        <v>4</v>
      </c>
      <c r="BW2152" s="26">
        <v>2</v>
      </c>
      <c r="BX2152" s="26">
        <v>4</v>
      </c>
      <c r="BY2152" s="26">
        <v>3</v>
      </c>
      <c r="BZ2152" s="24"/>
      <c r="CA2152" s="24"/>
      <c r="CB2152" s="24"/>
      <c r="CC2152" s="24"/>
      <c r="CD2152" s="24"/>
      <c r="CE2152" s="24"/>
      <c r="CF2152" s="24"/>
      <c r="CG2152" s="24"/>
      <c r="CH2152" s="24"/>
      <c r="CI2152" s="24"/>
      <c r="CJ2152" s="24"/>
      <c r="CK2152" s="24"/>
      <c r="CL2152" s="24"/>
      <c r="CM2152" s="24"/>
      <c r="CN2152" s="24"/>
      <c r="CO2152" s="24"/>
      <c r="CP2152" s="24"/>
      <c r="CQ2152" s="24"/>
      <c r="CR2152" s="24"/>
      <c r="CS2152" s="24"/>
      <c r="CT2152" s="24"/>
      <c r="CU2152" s="24"/>
      <c r="CV2152" s="24"/>
      <c r="CW2152" s="24"/>
      <c r="CX2152" s="24"/>
      <c r="CY2152" s="24"/>
      <c r="CZ2152" s="24"/>
      <c r="DA2152" s="24"/>
      <c r="DB2152" s="24"/>
      <c r="DC2152" s="24"/>
      <c r="DD2152" s="24"/>
      <c r="DE2152" s="24"/>
      <c r="DF2152" s="26" t="s">
        <v>139</v>
      </c>
      <c r="DG2152" s="26" t="s">
        <v>139</v>
      </c>
      <c r="DH2152" s="26" t="s">
        <v>139</v>
      </c>
      <c r="DI2152" s="26" t="s">
        <v>139</v>
      </c>
      <c r="DJ2152" s="26" t="s">
        <v>139</v>
      </c>
      <c r="DK2152" s="26" t="s">
        <v>139</v>
      </c>
      <c r="DL2152" s="26" t="s">
        <v>139</v>
      </c>
      <c r="DM2152" s="26" t="s">
        <v>139</v>
      </c>
      <c r="DN2152" s="26" t="s">
        <v>139</v>
      </c>
      <c r="DO2152" s="26" t="s">
        <v>139</v>
      </c>
    </row>
    <row r="2153" spans="1:119" ht="20.100000000000001" customHeight="1" x14ac:dyDescent="0.25">
      <c r="A2153" s="29" t="str">
        <f t="shared" si="476"/>
        <v/>
      </c>
      <c r="B2153" s="29" t="str">
        <f t="shared" si="477"/>
        <v>Potohar Organization for Development Advocacy</v>
      </c>
      <c r="C2153" s="29">
        <f t="shared" si="478"/>
        <v>0</v>
      </c>
      <c r="D2153" s="30" t="str">
        <f t="shared" si="479"/>
        <v>South Asia</v>
      </c>
      <c r="E2153" s="30" t="str">
        <f t="shared" si="480"/>
        <v>Pakistan</v>
      </c>
      <c r="F2153" s="31">
        <f t="shared" si="481"/>
        <v>0</v>
      </c>
      <c r="G2153" s="31">
        <f t="shared" si="482"/>
        <v>0</v>
      </c>
      <c r="H2153" s="31">
        <f t="shared" si="483"/>
        <v>0</v>
      </c>
      <c r="I2153" s="31">
        <f t="shared" si="484"/>
        <v>0</v>
      </c>
      <c r="J2153" s="31">
        <f t="shared" si="485"/>
        <v>0</v>
      </c>
      <c r="K2153" s="31">
        <f t="shared" si="486"/>
        <v>0</v>
      </c>
      <c r="L2153" s="31">
        <f t="shared" si="487"/>
        <v>0</v>
      </c>
      <c r="M2153" s="31">
        <f t="shared" si="488"/>
        <v>0</v>
      </c>
      <c r="N2153" s="31">
        <f t="shared" si="489"/>
        <v>0</v>
      </c>
      <c r="O2153" s="26" t="s">
        <v>16348</v>
      </c>
      <c r="P2153" s="26" t="s">
        <v>108</v>
      </c>
      <c r="Q2153" s="27">
        <v>40592</v>
      </c>
      <c r="R2153" s="24"/>
      <c r="S2153" s="24"/>
      <c r="T2153" s="26" t="s">
        <v>333</v>
      </c>
      <c r="U2153" s="24"/>
      <c r="V2153" s="26" t="s">
        <v>225</v>
      </c>
      <c r="W2153" s="26" t="s">
        <v>369</v>
      </c>
      <c r="X2153" s="24"/>
      <c r="Y2153" s="26" t="s">
        <v>11748</v>
      </c>
      <c r="Z2153" s="24"/>
      <c r="AA2153" s="24"/>
      <c r="AB2153" s="26" t="s">
        <v>15736</v>
      </c>
      <c r="AC2153" s="28">
        <v>600</v>
      </c>
      <c r="AD2153" s="24"/>
      <c r="AE2153" s="24"/>
      <c r="AF2153" s="26" t="s">
        <v>120</v>
      </c>
      <c r="AG2153" s="26" t="s">
        <v>229</v>
      </c>
      <c r="AH2153" s="24"/>
      <c r="AI2153" s="28">
        <v>600</v>
      </c>
      <c r="AJ2153" s="24"/>
      <c r="AK2153" s="24"/>
      <c r="AL2153" s="24"/>
      <c r="AM2153" s="24"/>
      <c r="AN2153" s="24"/>
      <c r="AO2153" s="24"/>
      <c r="AP2153" s="24"/>
      <c r="AQ2153" s="24"/>
      <c r="AR2153" s="24"/>
      <c r="AS2153" s="24"/>
      <c r="AT2153" s="24"/>
      <c r="AU2153" s="24"/>
      <c r="AV2153" s="24"/>
      <c r="AW2153" s="28">
        <v>0</v>
      </c>
      <c r="AX2153" s="26">
        <v>0</v>
      </c>
      <c r="AY2153" s="28">
        <v>0</v>
      </c>
      <c r="AZ2153" s="28">
        <v>0</v>
      </c>
      <c r="BA2153" s="26">
        <v>0</v>
      </c>
      <c r="BB2153" s="24"/>
      <c r="BC2153" s="24"/>
      <c r="BD2153" s="24"/>
      <c r="BE2153" s="24"/>
      <c r="BF2153" s="24"/>
      <c r="BG2153" s="24"/>
      <c r="BH2153" s="24"/>
      <c r="BI2153" s="24"/>
      <c r="BJ2153" s="24"/>
      <c r="BK2153" s="24"/>
      <c r="BL2153" s="24"/>
      <c r="BM2153" s="24"/>
      <c r="BN2153" s="24"/>
      <c r="BO2153" s="24"/>
      <c r="BP2153" s="24"/>
      <c r="BQ2153" s="24"/>
      <c r="BR2153" s="26">
        <v>0</v>
      </c>
      <c r="BS2153" s="26">
        <v>0</v>
      </c>
      <c r="BT2153" s="26">
        <v>0</v>
      </c>
      <c r="BU2153" s="26">
        <v>0</v>
      </c>
      <c r="BV2153" s="26">
        <v>0</v>
      </c>
      <c r="BW2153" s="26">
        <v>0</v>
      </c>
      <c r="BX2153" s="26">
        <v>0</v>
      </c>
      <c r="BY2153" s="26">
        <v>0</v>
      </c>
      <c r="BZ2153" s="24"/>
      <c r="CA2153" s="24"/>
      <c r="CB2153" s="24"/>
      <c r="CC2153" s="24"/>
      <c r="CD2153" s="24"/>
      <c r="CE2153" s="24"/>
      <c r="CF2153" s="24"/>
      <c r="CG2153" s="24"/>
      <c r="CH2153" s="24"/>
      <c r="CI2153" s="24"/>
      <c r="CJ2153" s="24"/>
      <c r="CK2153" s="24"/>
      <c r="CL2153" s="24"/>
      <c r="CM2153" s="24"/>
      <c r="CN2153" s="24"/>
      <c r="CO2153" s="24"/>
      <c r="CP2153" s="24"/>
      <c r="CQ2153" s="24"/>
      <c r="CR2153" s="24"/>
      <c r="CS2153" s="24"/>
      <c r="CT2153" s="24"/>
      <c r="CU2153" s="24"/>
      <c r="CV2153" s="24"/>
      <c r="CW2153" s="24"/>
      <c r="CX2153" s="24"/>
      <c r="CY2153" s="24"/>
      <c r="CZ2153" s="24"/>
      <c r="DA2153" s="24"/>
      <c r="DB2153" s="24"/>
      <c r="DC2153" s="24"/>
      <c r="DD2153" s="24"/>
      <c r="DE2153" s="24"/>
      <c r="DF2153" s="26" t="s">
        <v>139</v>
      </c>
      <c r="DG2153" s="26" t="s">
        <v>139</v>
      </c>
      <c r="DH2153" s="26" t="s">
        <v>139</v>
      </c>
      <c r="DI2153" s="26" t="s">
        <v>139</v>
      </c>
      <c r="DJ2153" s="26" t="s">
        <v>139</v>
      </c>
      <c r="DK2153" s="26" t="s">
        <v>139</v>
      </c>
      <c r="DL2153" s="26" t="s">
        <v>139</v>
      </c>
      <c r="DM2153" s="26" t="s">
        <v>139</v>
      </c>
      <c r="DN2153" s="26" t="s">
        <v>139</v>
      </c>
      <c r="DO2153" s="26" t="s">
        <v>139</v>
      </c>
    </row>
    <row r="2154" spans="1:119" ht="20.100000000000001" customHeight="1" x14ac:dyDescent="0.25">
      <c r="A2154" s="29" t="str">
        <f t="shared" si="476"/>
        <v/>
      </c>
      <c r="B2154" s="29" t="str">
        <f t="shared" si="477"/>
        <v>Potohar Organization for Development Advocacy</v>
      </c>
      <c r="C2154" s="29">
        <f t="shared" si="478"/>
        <v>0</v>
      </c>
      <c r="D2154" s="30" t="str">
        <f t="shared" si="479"/>
        <v>South Asia</v>
      </c>
      <c r="E2154" s="30" t="str">
        <f t="shared" si="480"/>
        <v>Pakistan</v>
      </c>
      <c r="F2154" s="31">
        <f t="shared" si="481"/>
        <v>0</v>
      </c>
      <c r="G2154" s="31">
        <f t="shared" si="482"/>
        <v>0</v>
      </c>
      <c r="H2154" s="31">
        <f t="shared" si="483"/>
        <v>0</v>
      </c>
      <c r="I2154" s="31">
        <f t="shared" si="484"/>
        <v>0</v>
      </c>
      <c r="J2154" s="31">
        <f t="shared" si="485"/>
        <v>0</v>
      </c>
      <c r="K2154" s="31">
        <f t="shared" si="486"/>
        <v>0</v>
      </c>
      <c r="L2154" s="31">
        <f t="shared" si="487"/>
        <v>0</v>
      </c>
      <c r="M2154" s="31">
        <f t="shared" si="488"/>
        <v>0</v>
      </c>
      <c r="N2154" s="31">
        <f t="shared" si="489"/>
        <v>0</v>
      </c>
      <c r="O2154" s="26" t="s">
        <v>11766</v>
      </c>
      <c r="P2154" s="26" t="s">
        <v>108</v>
      </c>
      <c r="Q2154" s="27">
        <v>40406</v>
      </c>
      <c r="R2154" s="24"/>
      <c r="S2154" s="24"/>
      <c r="T2154" s="26" t="s">
        <v>333</v>
      </c>
      <c r="U2154" s="24"/>
      <c r="V2154" s="26" t="s">
        <v>225</v>
      </c>
      <c r="W2154" s="26" t="s">
        <v>369</v>
      </c>
      <c r="X2154" s="24"/>
      <c r="Y2154" s="26" t="s">
        <v>11748</v>
      </c>
      <c r="Z2154" s="24"/>
      <c r="AA2154" s="24"/>
      <c r="AB2154" s="26" t="s">
        <v>723</v>
      </c>
      <c r="AC2154" s="28">
        <v>1500</v>
      </c>
      <c r="AD2154" s="24"/>
      <c r="AE2154" s="24"/>
      <c r="AF2154" s="26" t="s">
        <v>120</v>
      </c>
      <c r="AG2154" s="26" t="s">
        <v>229</v>
      </c>
      <c r="AH2154" s="24"/>
      <c r="AI2154" s="28">
        <v>1500</v>
      </c>
      <c r="AJ2154" s="24"/>
      <c r="AK2154" s="24"/>
      <c r="AL2154" s="24"/>
      <c r="AM2154" s="24"/>
      <c r="AN2154" s="24"/>
      <c r="AO2154" s="24"/>
      <c r="AP2154" s="24"/>
      <c r="AQ2154" s="24"/>
      <c r="AR2154" s="24"/>
      <c r="AS2154" s="24"/>
      <c r="AT2154" s="24"/>
      <c r="AU2154" s="24"/>
      <c r="AV2154" s="24"/>
      <c r="AW2154" s="28">
        <v>0</v>
      </c>
      <c r="AX2154" s="26">
        <v>0</v>
      </c>
      <c r="AY2154" s="28">
        <v>0</v>
      </c>
      <c r="AZ2154" s="28">
        <v>0</v>
      </c>
      <c r="BA2154" s="26">
        <v>0</v>
      </c>
      <c r="BB2154" s="24"/>
      <c r="BC2154" s="24"/>
      <c r="BD2154" s="24"/>
      <c r="BE2154" s="24"/>
      <c r="BF2154" s="24"/>
      <c r="BG2154" s="24"/>
      <c r="BH2154" s="24"/>
      <c r="BI2154" s="24"/>
      <c r="BJ2154" s="24"/>
      <c r="BK2154" s="24"/>
      <c r="BL2154" s="24"/>
      <c r="BM2154" s="24"/>
      <c r="BN2154" s="24"/>
      <c r="BO2154" s="24"/>
      <c r="BP2154" s="24"/>
      <c r="BQ2154" s="24"/>
      <c r="BR2154" s="26">
        <v>0</v>
      </c>
      <c r="BS2154" s="26">
        <v>0</v>
      </c>
      <c r="BT2154" s="26">
        <v>0</v>
      </c>
      <c r="BU2154" s="26">
        <v>0</v>
      </c>
      <c r="BV2154" s="26">
        <v>0</v>
      </c>
      <c r="BW2154" s="26">
        <v>0</v>
      </c>
      <c r="BX2154" s="26">
        <v>0</v>
      </c>
      <c r="BY2154" s="26">
        <v>0</v>
      </c>
      <c r="BZ2154" s="24"/>
      <c r="CA2154" s="24"/>
      <c r="CB2154" s="24"/>
      <c r="CC2154" s="24"/>
      <c r="CD2154" s="24"/>
      <c r="CE2154" s="24"/>
      <c r="CF2154" s="24"/>
      <c r="CG2154" s="24"/>
      <c r="CH2154" s="24"/>
      <c r="CI2154" s="24"/>
      <c r="CJ2154" s="24"/>
      <c r="CK2154" s="24"/>
      <c r="CL2154" s="24"/>
      <c r="CM2154" s="24"/>
      <c r="CN2154" s="24"/>
      <c r="CO2154" s="24"/>
      <c r="CP2154" s="24"/>
      <c r="CQ2154" s="24"/>
      <c r="CR2154" s="24"/>
      <c r="CS2154" s="24"/>
      <c r="CT2154" s="24"/>
      <c r="CU2154" s="24"/>
      <c r="CV2154" s="24"/>
      <c r="CW2154" s="24"/>
      <c r="CX2154" s="24"/>
      <c r="CY2154" s="24"/>
      <c r="CZ2154" s="24"/>
      <c r="DA2154" s="24"/>
      <c r="DB2154" s="24"/>
      <c r="DC2154" s="24"/>
      <c r="DD2154" s="24"/>
      <c r="DE2154" s="24"/>
      <c r="DF2154" s="26" t="s">
        <v>139</v>
      </c>
      <c r="DG2154" s="26" t="s">
        <v>139</v>
      </c>
      <c r="DH2154" s="26" t="s">
        <v>139</v>
      </c>
      <c r="DI2154" s="26" t="s">
        <v>139</v>
      </c>
      <c r="DJ2154" s="26" t="s">
        <v>139</v>
      </c>
      <c r="DK2154" s="26" t="s">
        <v>139</v>
      </c>
      <c r="DL2154" s="26" t="s">
        <v>139</v>
      </c>
      <c r="DM2154" s="26" t="s">
        <v>139</v>
      </c>
      <c r="DN2154" s="26" t="s">
        <v>139</v>
      </c>
      <c r="DO2154" s="26" t="s">
        <v>139</v>
      </c>
    </row>
    <row r="2155" spans="1:119" ht="20.100000000000001" customHeight="1" x14ac:dyDescent="0.25">
      <c r="A2155" s="29" t="str">
        <f t="shared" si="476"/>
        <v>Potohar Organization for Development Advocacy8</v>
      </c>
      <c r="B2155" s="29" t="str">
        <f t="shared" si="477"/>
        <v>Potohar Organization for Development Advocacy</v>
      </c>
      <c r="C2155" s="29">
        <f t="shared" si="478"/>
        <v>8</v>
      </c>
      <c r="D2155" s="30" t="str">
        <f t="shared" si="479"/>
        <v>South Asia</v>
      </c>
      <c r="E2155" s="30" t="str">
        <f t="shared" si="480"/>
        <v>Pakistan</v>
      </c>
      <c r="F2155" s="31">
        <f t="shared" si="481"/>
        <v>3</v>
      </c>
      <c r="G2155" s="31">
        <f t="shared" si="482"/>
        <v>2</v>
      </c>
      <c r="H2155" s="31">
        <f t="shared" si="483"/>
        <v>3</v>
      </c>
      <c r="I2155" s="31">
        <f t="shared" si="484"/>
        <v>3</v>
      </c>
      <c r="J2155" s="31">
        <f t="shared" si="485"/>
        <v>3</v>
      </c>
      <c r="K2155" s="31">
        <f t="shared" si="486"/>
        <v>2</v>
      </c>
      <c r="L2155" s="31">
        <f t="shared" si="487"/>
        <v>4</v>
      </c>
      <c r="M2155" s="31">
        <f t="shared" si="488"/>
        <v>3</v>
      </c>
      <c r="N2155" s="31">
        <f t="shared" si="489"/>
        <v>2.9</v>
      </c>
      <c r="O2155" s="26" t="s">
        <v>11767</v>
      </c>
      <c r="P2155" s="26" t="s">
        <v>108</v>
      </c>
      <c r="Q2155" s="27">
        <v>40315</v>
      </c>
      <c r="R2155" s="26" t="s">
        <v>305</v>
      </c>
      <c r="S2155" s="26" t="s">
        <v>234</v>
      </c>
      <c r="T2155" s="26" t="s">
        <v>224</v>
      </c>
      <c r="U2155" s="26" t="s">
        <v>307</v>
      </c>
      <c r="V2155" s="26" t="s">
        <v>225</v>
      </c>
      <c r="W2155" s="26" t="s">
        <v>369</v>
      </c>
      <c r="X2155" s="24"/>
      <c r="Y2155" s="26" t="s">
        <v>11748</v>
      </c>
      <c r="Z2155" s="24"/>
      <c r="AA2155" s="24"/>
      <c r="AB2155" s="26" t="s">
        <v>117</v>
      </c>
      <c r="AC2155" s="28">
        <v>18500</v>
      </c>
      <c r="AD2155" s="24"/>
      <c r="AE2155" s="24"/>
      <c r="AF2155" s="26" t="s">
        <v>120</v>
      </c>
      <c r="AG2155" s="26" t="s">
        <v>229</v>
      </c>
      <c r="AH2155" s="26" t="s">
        <v>906</v>
      </c>
      <c r="AI2155" s="28">
        <v>18500</v>
      </c>
      <c r="AJ2155" s="24"/>
      <c r="AK2155" s="26" t="s">
        <v>11751</v>
      </c>
      <c r="AL2155" s="26" t="s">
        <v>11768</v>
      </c>
      <c r="AM2155" s="26" t="s">
        <v>11760</v>
      </c>
      <c r="AN2155" s="26" t="s">
        <v>11761</v>
      </c>
      <c r="AO2155" s="24"/>
      <c r="AP2155" s="24"/>
      <c r="AQ2155" s="24"/>
      <c r="AR2155" s="24"/>
      <c r="AS2155" s="26" t="s">
        <v>11769</v>
      </c>
      <c r="AT2155" s="26" t="s">
        <v>11770</v>
      </c>
      <c r="AU2155" s="24"/>
      <c r="AV2155" s="24"/>
      <c r="AW2155" s="28">
        <v>141000</v>
      </c>
      <c r="AX2155" s="26">
        <v>342</v>
      </c>
      <c r="AY2155" s="28">
        <v>90</v>
      </c>
      <c r="AZ2155" s="28">
        <v>60</v>
      </c>
      <c r="BA2155" s="26">
        <v>0</v>
      </c>
      <c r="BB2155" s="26" t="s">
        <v>148</v>
      </c>
      <c r="BC2155" s="24"/>
      <c r="BD2155" s="24"/>
      <c r="BE2155" s="24"/>
      <c r="BF2155" s="24"/>
      <c r="BG2155" s="24"/>
      <c r="BH2155" s="24"/>
      <c r="BI2155" s="24"/>
      <c r="BJ2155" s="24"/>
      <c r="BK2155" s="24"/>
      <c r="BL2155" s="24"/>
      <c r="BM2155" s="24"/>
      <c r="BN2155" s="24"/>
      <c r="BO2155" s="24"/>
      <c r="BP2155" s="24"/>
      <c r="BQ2155" s="24"/>
      <c r="BR2155" s="26">
        <v>3</v>
      </c>
      <c r="BS2155" s="26">
        <v>2</v>
      </c>
      <c r="BT2155" s="26">
        <v>3</v>
      </c>
      <c r="BU2155" s="26">
        <v>3</v>
      </c>
      <c r="BV2155" s="26">
        <v>3</v>
      </c>
      <c r="BW2155" s="26">
        <v>2</v>
      </c>
      <c r="BX2155" s="26">
        <v>4</v>
      </c>
      <c r="BY2155" s="26">
        <v>3</v>
      </c>
      <c r="BZ2155" s="24"/>
      <c r="CA2155" s="24"/>
      <c r="CB2155" s="24"/>
      <c r="CC2155" s="24"/>
      <c r="CD2155" s="24"/>
      <c r="CE2155" s="24"/>
      <c r="CF2155" s="24"/>
      <c r="CG2155" s="24"/>
      <c r="CH2155" s="24"/>
      <c r="CI2155" s="24"/>
      <c r="CJ2155" s="24"/>
      <c r="CK2155" s="24"/>
      <c r="CL2155" s="24"/>
      <c r="CM2155" s="24"/>
      <c r="CN2155" s="24"/>
      <c r="CO2155" s="24"/>
      <c r="CP2155" s="24"/>
      <c r="CQ2155" s="24"/>
      <c r="CR2155" s="24"/>
      <c r="CS2155" s="24"/>
      <c r="CT2155" s="24"/>
      <c r="CU2155" s="24"/>
      <c r="CV2155" s="24"/>
      <c r="CW2155" s="24"/>
      <c r="CX2155" s="24"/>
      <c r="CY2155" s="24"/>
      <c r="CZ2155" s="24"/>
      <c r="DA2155" s="24"/>
      <c r="DB2155" s="24"/>
      <c r="DC2155" s="24"/>
      <c r="DD2155" s="24"/>
      <c r="DE2155" s="24"/>
      <c r="DF2155" s="26" t="s">
        <v>139</v>
      </c>
      <c r="DG2155" s="26" t="s">
        <v>139</v>
      </c>
      <c r="DH2155" s="26" t="s">
        <v>139</v>
      </c>
      <c r="DI2155" s="26" t="s">
        <v>139</v>
      </c>
      <c r="DJ2155" s="26" t="s">
        <v>139</v>
      </c>
      <c r="DK2155" s="26" t="s">
        <v>139</v>
      </c>
      <c r="DL2155" s="26" t="s">
        <v>139</v>
      </c>
      <c r="DM2155" s="26" t="s">
        <v>139</v>
      </c>
      <c r="DN2155" s="26" t="s">
        <v>139</v>
      </c>
      <c r="DO2155" s="26" t="s">
        <v>139</v>
      </c>
    </row>
    <row r="2156" spans="1:119" ht="20.100000000000001" customHeight="1" x14ac:dyDescent="0.25">
      <c r="A2156" s="29" t="str">
        <f t="shared" si="476"/>
        <v/>
      </c>
      <c r="B2156" s="29" t="str">
        <f t="shared" si="477"/>
        <v>Pravah</v>
      </c>
      <c r="C2156" s="29">
        <f t="shared" si="478"/>
        <v>0</v>
      </c>
      <c r="D2156" s="30" t="str">
        <f t="shared" si="479"/>
        <v>South Asia</v>
      </c>
      <c r="E2156" s="30" t="str">
        <f t="shared" si="480"/>
        <v>India</v>
      </c>
      <c r="F2156" s="31">
        <f t="shared" si="481"/>
        <v>0</v>
      </c>
      <c r="G2156" s="31">
        <f t="shared" si="482"/>
        <v>0</v>
      </c>
      <c r="H2156" s="31">
        <f t="shared" si="483"/>
        <v>0</v>
      </c>
      <c r="I2156" s="31">
        <f t="shared" si="484"/>
        <v>0</v>
      </c>
      <c r="J2156" s="31">
        <f t="shared" si="485"/>
        <v>0</v>
      </c>
      <c r="K2156" s="31">
        <f t="shared" si="486"/>
        <v>0</v>
      </c>
      <c r="L2156" s="31">
        <f t="shared" si="487"/>
        <v>0</v>
      </c>
      <c r="M2156" s="31">
        <f t="shared" si="488"/>
        <v>0</v>
      </c>
      <c r="N2156" s="31">
        <f t="shared" si="489"/>
        <v>0</v>
      </c>
      <c r="O2156" s="26" t="s">
        <v>16349</v>
      </c>
      <c r="P2156" s="26" t="s">
        <v>108</v>
      </c>
      <c r="Q2156" s="27">
        <v>42493</v>
      </c>
      <c r="R2156" s="24"/>
      <c r="S2156" s="24"/>
      <c r="T2156" s="26" t="s">
        <v>157</v>
      </c>
      <c r="U2156" s="24"/>
      <c r="V2156" s="26" t="s">
        <v>225</v>
      </c>
      <c r="W2156" s="26" t="s">
        <v>226</v>
      </c>
      <c r="X2156" s="24"/>
      <c r="Y2156" s="26" t="s">
        <v>11772</v>
      </c>
      <c r="Z2156" s="24"/>
      <c r="AA2156" s="24"/>
      <c r="AB2156" s="26" t="s">
        <v>15736</v>
      </c>
      <c r="AC2156" s="28">
        <v>1000</v>
      </c>
      <c r="AD2156" s="24"/>
      <c r="AE2156" s="24"/>
      <c r="AF2156" s="26" t="s">
        <v>139</v>
      </c>
      <c r="AG2156" s="26" t="s">
        <v>312</v>
      </c>
      <c r="AH2156" s="24"/>
      <c r="AI2156" s="28">
        <v>1000</v>
      </c>
      <c r="AJ2156" s="24"/>
      <c r="AK2156" s="24"/>
      <c r="AL2156" s="24"/>
      <c r="AM2156" s="24"/>
      <c r="AN2156" s="24"/>
      <c r="AO2156" s="24"/>
      <c r="AP2156" s="24"/>
      <c r="AQ2156" s="24"/>
      <c r="AR2156" s="24"/>
      <c r="AS2156" s="24"/>
      <c r="AT2156" s="24"/>
      <c r="AU2156" s="24"/>
      <c r="AV2156" s="24"/>
      <c r="AW2156" s="24"/>
      <c r="AX2156" s="24"/>
      <c r="AY2156" s="24"/>
      <c r="AZ2156" s="24"/>
      <c r="BA2156" s="24"/>
      <c r="BB2156" s="24"/>
      <c r="BC2156" s="24"/>
      <c r="BD2156" s="24"/>
      <c r="BE2156" s="24"/>
      <c r="BF2156" s="24"/>
      <c r="BG2156" s="24"/>
      <c r="BH2156" s="24"/>
      <c r="BI2156" s="24"/>
      <c r="BJ2156" s="24"/>
      <c r="BK2156" s="24"/>
      <c r="BL2156" s="24"/>
      <c r="BM2156" s="24"/>
      <c r="BN2156" s="24"/>
      <c r="BO2156" s="24"/>
      <c r="BP2156" s="24"/>
      <c r="BQ2156" s="24"/>
      <c r="BR2156" s="24"/>
      <c r="BS2156" s="24"/>
      <c r="BT2156" s="24"/>
      <c r="BU2156" s="24"/>
      <c r="BV2156" s="24"/>
      <c r="BW2156" s="24"/>
      <c r="BX2156" s="24"/>
      <c r="BY2156" s="24"/>
      <c r="BZ2156" s="24"/>
      <c r="CA2156" s="24"/>
      <c r="CB2156" s="24"/>
      <c r="CC2156" s="24"/>
      <c r="CD2156" s="24"/>
      <c r="CE2156" s="24"/>
      <c r="CF2156" s="24"/>
      <c r="CG2156" s="24"/>
      <c r="CH2156" s="24"/>
      <c r="CI2156" s="24"/>
      <c r="CJ2156" s="24"/>
      <c r="CK2156" s="24"/>
      <c r="CL2156" s="24"/>
      <c r="CM2156" s="24"/>
      <c r="CN2156" s="24"/>
      <c r="CO2156" s="24"/>
      <c r="CP2156" s="24"/>
      <c r="CQ2156" s="24"/>
      <c r="CR2156" s="24"/>
      <c r="CS2156" s="24"/>
      <c r="CT2156" s="24"/>
      <c r="CU2156" s="24"/>
      <c r="CV2156" s="24"/>
      <c r="CW2156" s="24"/>
      <c r="CX2156" s="24"/>
      <c r="CY2156" s="24"/>
      <c r="CZ2156" s="24"/>
      <c r="DA2156" s="24"/>
      <c r="DB2156" s="24"/>
      <c r="DC2156" s="24"/>
      <c r="DD2156" s="24"/>
      <c r="DE2156" s="24"/>
      <c r="DF2156" s="26" t="s">
        <v>139</v>
      </c>
      <c r="DG2156" s="26" t="s">
        <v>139</v>
      </c>
      <c r="DH2156" s="26" t="s">
        <v>139</v>
      </c>
      <c r="DI2156" s="26" t="s">
        <v>139</v>
      </c>
      <c r="DJ2156" s="26" t="s">
        <v>139</v>
      </c>
      <c r="DK2156" s="26" t="s">
        <v>139</v>
      </c>
      <c r="DL2156" s="26" t="s">
        <v>139</v>
      </c>
      <c r="DM2156" s="26" t="s">
        <v>139</v>
      </c>
      <c r="DN2156" s="26" t="s">
        <v>139</v>
      </c>
      <c r="DO2156" s="26" t="s">
        <v>139</v>
      </c>
    </row>
    <row r="2157" spans="1:119" ht="20.100000000000001" customHeight="1" x14ac:dyDescent="0.25">
      <c r="A2157" s="29" t="str">
        <f t="shared" si="476"/>
        <v/>
      </c>
      <c r="B2157" s="29" t="str">
        <f t="shared" si="477"/>
        <v>Pravah</v>
      </c>
      <c r="C2157" s="29">
        <f t="shared" si="478"/>
        <v>0</v>
      </c>
      <c r="D2157" s="30" t="str">
        <f t="shared" si="479"/>
        <v>South Asia</v>
      </c>
      <c r="E2157" s="30" t="str">
        <f t="shared" si="480"/>
        <v>India</v>
      </c>
      <c r="F2157" s="31">
        <f t="shared" si="481"/>
        <v>0</v>
      </c>
      <c r="G2157" s="31">
        <f t="shared" si="482"/>
        <v>0</v>
      </c>
      <c r="H2157" s="31">
        <f t="shared" si="483"/>
        <v>0</v>
      </c>
      <c r="I2157" s="31">
        <f t="shared" si="484"/>
        <v>0</v>
      </c>
      <c r="J2157" s="31">
        <f t="shared" si="485"/>
        <v>0</v>
      </c>
      <c r="K2157" s="31">
        <f t="shared" si="486"/>
        <v>0</v>
      </c>
      <c r="L2157" s="31">
        <f t="shared" si="487"/>
        <v>0</v>
      </c>
      <c r="M2157" s="31">
        <f t="shared" si="488"/>
        <v>0</v>
      </c>
      <c r="N2157" s="31">
        <f t="shared" si="489"/>
        <v>0</v>
      </c>
      <c r="O2157" s="26" t="s">
        <v>11781</v>
      </c>
      <c r="P2157" s="26" t="s">
        <v>108</v>
      </c>
      <c r="Q2157" s="27">
        <v>40589</v>
      </c>
      <c r="R2157" s="24"/>
      <c r="S2157" s="24"/>
      <c r="T2157" s="26" t="s">
        <v>333</v>
      </c>
      <c r="U2157" s="24"/>
      <c r="V2157" s="26" t="s">
        <v>225</v>
      </c>
      <c r="W2157" s="26" t="s">
        <v>226</v>
      </c>
      <c r="X2157" s="24"/>
      <c r="Y2157" s="26" t="s">
        <v>11772</v>
      </c>
      <c r="Z2157" s="24"/>
      <c r="AA2157" s="24"/>
      <c r="AB2157" s="26" t="s">
        <v>228</v>
      </c>
      <c r="AC2157" s="28">
        <v>25000</v>
      </c>
      <c r="AD2157" s="24"/>
      <c r="AE2157" s="24"/>
      <c r="AF2157" s="26" t="s">
        <v>139</v>
      </c>
      <c r="AG2157" s="26" t="s">
        <v>312</v>
      </c>
      <c r="AH2157" s="24"/>
      <c r="AI2157" s="28">
        <v>25000</v>
      </c>
      <c r="AJ2157" s="24"/>
      <c r="AK2157" s="24"/>
      <c r="AL2157" s="24"/>
      <c r="AM2157" s="26" t="s">
        <v>11782</v>
      </c>
      <c r="AN2157" s="26" t="s">
        <v>11783</v>
      </c>
      <c r="AO2157" s="24"/>
      <c r="AP2157" s="24"/>
      <c r="AQ2157" s="24"/>
      <c r="AR2157" s="24"/>
      <c r="AS2157" s="24"/>
      <c r="AT2157" s="24"/>
      <c r="AU2157" s="24"/>
      <c r="AV2157" s="24"/>
      <c r="AW2157" s="28">
        <v>493864</v>
      </c>
      <c r="AX2157" s="26">
        <v>950</v>
      </c>
      <c r="AY2157" s="28">
        <v>0</v>
      </c>
      <c r="AZ2157" s="28">
        <v>0</v>
      </c>
      <c r="BA2157" s="26">
        <v>0</v>
      </c>
      <c r="BB2157" s="24"/>
      <c r="BC2157" s="24"/>
      <c r="BD2157" s="24"/>
      <c r="BE2157" s="24"/>
      <c r="BF2157" s="24"/>
      <c r="BG2157" s="24"/>
      <c r="BH2157" s="24"/>
      <c r="BI2157" s="24"/>
      <c r="BJ2157" s="24"/>
      <c r="BK2157" s="24"/>
      <c r="BL2157" s="24"/>
      <c r="BM2157" s="24"/>
      <c r="BN2157" s="24"/>
      <c r="BO2157" s="24"/>
      <c r="BP2157" s="24"/>
      <c r="BQ2157" s="24"/>
      <c r="BR2157" s="26">
        <v>0</v>
      </c>
      <c r="BS2157" s="26">
        <v>0</v>
      </c>
      <c r="BT2157" s="26">
        <v>0</v>
      </c>
      <c r="BU2157" s="26">
        <v>0</v>
      </c>
      <c r="BV2157" s="26">
        <v>0</v>
      </c>
      <c r="BW2157" s="26">
        <v>0</v>
      </c>
      <c r="BX2157" s="26">
        <v>0</v>
      </c>
      <c r="BY2157" s="26">
        <v>0</v>
      </c>
      <c r="BZ2157" s="24"/>
      <c r="CA2157" s="24"/>
      <c r="CB2157" s="24"/>
      <c r="CC2157" s="24"/>
      <c r="CD2157" s="24"/>
      <c r="CE2157" s="24"/>
      <c r="CF2157" s="24"/>
      <c r="CG2157" s="24"/>
      <c r="CH2157" s="24"/>
      <c r="CI2157" s="24"/>
      <c r="CJ2157" s="24"/>
      <c r="CK2157" s="24"/>
      <c r="CL2157" s="24"/>
      <c r="CM2157" s="24"/>
      <c r="CN2157" s="24"/>
      <c r="CO2157" s="24"/>
      <c r="CP2157" s="24"/>
      <c r="CQ2157" s="24"/>
      <c r="CR2157" s="24"/>
      <c r="CS2157" s="24"/>
      <c r="CT2157" s="24"/>
      <c r="CU2157" s="24"/>
      <c r="CV2157" s="24"/>
      <c r="CW2157" s="24"/>
      <c r="CX2157" s="24"/>
      <c r="CY2157" s="24"/>
      <c r="CZ2157" s="24"/>
      <c r="DA2157" s="24"/>
      <c r="DB2157" s="24"/>
      <c r="DC2157" s="24"/>
      <c r="DD2157" s="24"/>
      <c r="DE2157" s="24"/>
      <c r="DF2157" s="26" t="s">
        <v>139</v>
      </c>
      <c r="DG2157" s="26" t="s">
        <v>139</v>
      </c>
      <c r="DH2157" s="26" t="s">
        <v>139</v>
      </c>
      <c r="DI2157" s="26" t="s">
        <v>139</v>
      </c>
      <c r="DJ2157" s="26" t="s">
        <v>139</v>
      </c>
      <c r="DK2157" s="26" t="s">
        <v>139</v>
      </c>
      <c r="DL2157" s="26" t="s">
        <v>139</v>
      </c>
      <c r="DM2157" s="26" t="s">
        <v>139</v>
      </c>
      <c r="DN2157" s="26" t="s">
        <v>139</v>
      </c>
      <c r="DO2157" s="26" t="s">
        <v>139</v>
      </c>
    </row>
    <row r="2158" spans="1:119" ht="20.100000000000001" customHeight="1" x14ac:dyDescent="0.25">
      <c r="A2158" s="29" t="str">
        <f t="shared" si="476"/>
        <v>Pravah5</v>
      </c>
      <c r="B2158" s="29" t="str">
        <f t="shared" si="477"/>
        <v>Pravah</v>
      </c>
      <c r="C2158" s="29">
        <f t="shared" si="478"/>
        <v>5</v>
      </c>
      <c r="D2158" s="30" t="str">
        <f t="shared" si="479"/>
        <v>South Asia</v>
      </c>
      <c r="E2158" s="30" t="str">
        <f t="shared" si="480"/>
        <v>India</v>
      </c>
      <c r="F2158" s="31">
        <f t="shared" si="481"/>
        <v>4</v>
      </c>
      <c r="G2158" s="31">
        <f t="shared" si="482"/>
        <v>4</v>
      </c>
      <c r="H2158" s="31">
        <f t="shared" si="483"/>
        <v>4</v>
      </c>
      <c r="I2158" s="31">
        <f t="shared" si="484"/>
        <v>4</v>
      </c>
      <c r="J2158" s="31">
        <f t="shared" si="485"/>
        <v>3</v>
      </c>
      <c r="K2158" s="31">
        <f t="shared" si="486"/>
        <v>4</v>
      </c>
      <c r="L2158" s="31">
        <f t="shared" si="487"/>
        <v>4</v>
      </c>
      <c r="M2158" s="31">
        <f t="shared" si="488"/>
        <v>3</v>
      </c>
      <c r="N2158" s="31">
        <f t="shared" si="489"/>
        <v>3.8</v>
      </c>
      <c r="O2158" s="26" t="s">
        <v>11771</v>
      </c>
      <c r="P2158" s="26" t="s">
        <v>108</v>
      </c>
      <c r="Q2158" s="27">
        <v>40469</v>
      </c>
      <c r="R2158" s="26" t="s">
        <v>305</v>
      </c>
      <c r="S2158" s="26" t="s">
        <v>332</v>
      </c>
      <c r="T2158" s="26" t="s">
        <v>333</v>
      </c>
      <c r="U2158" s="26" t="s">
        <v>307</v>
      </c>
      <c r="V2158" s="26" t="s">
        <v>225</v>
      </c>
      <c r="W2158" s="26" t="s">
        <v>226</v>
      </c>
      <c r="X2158" s="24"/>
      <c r="Y2158" s="26" t="s">
        <v>11772</v>
      </c>
      <c r="Z2158" s="24"/>
      <c r="AA2158" s="24"/>
      <c r="AB2158" s="26" t="s">
        <v>117</v>
      </c>
      <c r="AC2158" s="28">
        <v>11000</v>
      </c>
      <c r="AD2158" s="24"/>
      <c r="AE2158" s="24"/>
      <c r="AF2158" s="26" t="s">
        <v>139</v>
      </c>
      <c r="AG2158" s="26" t="s">
        <v>312</v>
      </c>
      <c r="AH2158" s="26" t="s">
        <v>176</v>
      </c>
      <c r="AI2158" s="28">
        <v>11000</v>
      </c>
      <c r="AJ2158" s="24"/>
      <c r="AK2158" s="26" t="s">
        <v>11773</v>
      </c>
      <c r="AL2158" s="26" t="s">
        <v>11774</v>
      </c>
      <c r="AM2158" s="26" t="s">
        <v>11775</v>
      </c>
      <c r="AN2158" s="26" t="s">
        <v>11776</v>
      </c>
      <c r="AO2158" s="26" t="s">
        <v>11777</v>
      </c>
      <c r="AP2158" s="24"/>
      <c r="AQ2158" s="24"/>
      <c r="AR2158" s="24"/>
      <c r="AS2158" s="24"/>
      <c r="AT2158" s="24"/>
      <c r="AU2158" s="24"/>
      <c r="AV2158" s="24"/>
      <c r="AW2158" s="28">
        <v>493864</v>
      </c>
      <c r="AX2158" s="26">
        <v>950</v>
      </c>
      <c r="AY2158" s="28">
        <v>15</v>
      </c>
      <c r="AZ2158" s="28">
        <v>7</v>
      </c>
      <c r="BA2158" s="26">
        <v>0</v>
      </c>
      <c r="BB2158" s="26" t="s">
        <v>241</v>
      </c>
      <c r="BC2158" s="24"/>
      <c r="BD2158" s="24"/>
      <c r="BE2158" s="24"/>
      <c r="BF2158" s="26" t="s">
        <v>604</v>
      </c>
      <c r="BG2158" s="26" t="s">
        <v>191</v>
      </c>
      <c r="BH2158" s="26" t="s">
        <v>5463</v>
      </c>
      <c r="BI2158" s="26" t="s">
        <v>226</v>
      </c>
      <c r="BJ2158" s="26" t="s">
        <v>11778</v>
      </c>
      <c r="BK2158" s="26" t="s">
        <v>191</v>
      </c>
      <c r="BL2158" s="26" t="s">
        <v>11779</v>
      </c>
      <c r="BM2158" s="26" t="s">
        <v>449</v>
      </c>
      <c r="BN2158" s="26" t="s">
        <v>11780</v>
      </c>
      <c r="BO2158" s="26" t="s">
        <v>395</v>
      </c>
      <c r="BP2158" s="24"/>
      <c r="BQ2158" s="24"/>
      <c r="BR2158" s="26">
        <v>4</v>
      </c>
      <c r="BS2158" s="26">
        <v>4</v>
      </c>
      <c r="BT2158" s="26">
        <v>4</v>
      </c>
      <c r="BU2158" s="26">
        <v>4</v>
      </c>
      <c r="BV2158" s="26">
        <v>3</v>
      </c>
      <c r="BW2158" s="26">
        <v>4</v>
      </c>
      <c r="BX2158" s="26">
        <v>4</v>
      </c>
      <c r="BY2158" s="26">
        <v>3</v>
      </c>
      <c r="BZ2158" s="24"/>
      <c r="CA2158" s="24"/>
      <c r="CB2158" s="24"/>
      <c r="CC2158" s="24"/>
      <c r="CD2158" s="24"/>
      <c r="CE2158" s="24"/>
      <c r="CF2158" s="24"/>
      <c r="CG2158" s="24"/>
      <c r="CH2158" s="24"/>
      <c r="CI2158" s="24"/>
      <c r="CJ2158" s="24"/>
      <c r="CK2158" s="24"/>
      <c r="CL2158" s="24"/>
      <c r="CM2158" s="24"/>
      <c r="CN2158" s="24"/>
      <c r="CO2158" s="24"/>
      <c r="CP2158" s="24"/>
      <c r="CQ2158" s="24"/>
      <c r="CR2158" s="24"/>
      <c r="CS2158" s="24"/>
      <c r="CT2158" s="24"/>
      <c r="CU2158" s="24"/>
      <c r="CV2158" s="24"/>
      <c r="CW2158" s="24"/>
      <c r="CX2158" s="24"/>
      <c r="CY2158" s="24"/>
      <c r="CZ2158" s="24"/>
      <c r="DA2158" s="24"/>
      <c r="DB2158" s="24"/>
      <c r="DC2158" s="24"/>
      <c r="DD2158" s="24"/>
      <c r="DE2158" s="24"/>
      <c r="DF2158" s="26" t="s">
        <v>139</v>
      </c>
      <c r="DG2158" s="26" t="s">
        <v>139</v>
      </c>
      <c r="DH2158" s="26" t="s">
        <v>139</v>
      </c>
      <c r="DI2158" s="26" t="s">
        <v>139</v>
      </c>
      <c r="DJ2158" s="26" t="s">
        <v>139</v>
      </c>
      <c r="DK2158" s="26" t="s">
        <v>139</v>
      </c>
      <c r="DL2158" s="26" t="s">
        <v>139</v>
      </c>
      <c r="DM2158" s="26" t="s">
        <v>139</v>
      </c>
      <c r="DN2158" s="26" t="s">
        <v>139</v>
      </c>
      <c r="DO2158" s="26" t="s">
        <v>139</v>
      </c>
    </row>
    <row r="2159" spans="1:119" ht="20.100000000000001" customHeight="1" x14ac:dyDescent="0.25">
      <c r="A2159" s="29" t="str">
        <f t="shared" si="476"/>
        <v/>
      </c>
      <c r="B2159" s="29" t="str">
        <f t="shared" si="477"/>
        <v>Pravo Vibora (The Right of Choice)</v>
      </c>
      <c r="C2159" s="29">
        <f t="shared" si="478"/>
        <v>0</v>
      </c>
      <c r="D2159" s="30" t="str">
        <f t="shared" si="479"/>
        <v>Europe and Eurasia</v>
      </c>
      <c r="E2159" s="30" t="str">
        <f t="shared" si="480"/>
        <v>Kharkiv, Ukraine</v>
      </c>
      <c r="F2159" s="31">
        <f t="shared" si="481"/>
        <v>0</v>
      </c>
      <c r="G2159" s="31">
        <f t="shared" si="482"/>
        <v>0</v>
      </c>
      <c r="H2159" s="31">
        <f t="shared" si="483"/>
        <v>0</v>
      </c>
      <c r="I2159" s="31">
        <f t="shared" si="484"/>
        <v>0</v>
      </c>
      <c r="J2159" s="31">
        <f t="shared" si="485"/>
        <v>0</v>
      </c>
      <c r="K2159" s="31">
        <f t="shared" si="486"/>
        <v>0</v>
      </c>
      <c r="L2159" s="31">
        <f t="shared" si="487"/>
        <v>0</v>
      </c>
      <c r="M2159" s="31">
        <f t="shared" si="488"/>
        <v>0</v>
      </c>
      <c r="N2159" s="31">
        <f t="shared" si="489"/>
        <v>0</v>
      </c>
      <c r="O2159" s="26" t="s">
        <v>16350</v>
      </c>
      <c r="P2159" s="26" t="s">
        <v>108</v>
      </c>
      <c r="Q2159" s="27">
        <v>42881</v>
      </c>
      <c r="R2159" s="24"/>
      <c r="S2159" s="24"/>
      <c r="T2159" s="26" t="s">
        <v>142</v>
      </c>
      <c r="U2159" s="24"/>
      <c r="V2159" s="26" t="s">
        <v>15763</v>
      </c>
      <c r="W2159" s="26" t="s">
        <v>2494</v>
      </c>
      <c r="X2159" s="26" t="s">
        <v>11785</v>
      </c>
      <c r="Y2159" s="26" t="s">
        <v>11786</v>
      </c>
      <c r="Z2159" s="26" t="s">
        <v>11787</v>
      </c>
      <c r="AA2159" s="24"/>
      <c r="AB2159" s="26" t="s">
        <v>15736</v>
      </c>
      <c r="AC2159" s="28">
        <v>1800</v>
      </c>
      <c r="AD2159" s="26" t="s">
        <v>11788</v>
      </c>
      <c r="AE2159" s="26" t="s">
        <v>558</v>
      </c>
      <c r="AF2159" s="26" t="s">
        <v>120</v>
      </c>
      <c r="AG2159" s="26" t="s">
        <v>333</v>
      </c>
      <c r="AH2159" s="24"/>
      <c r="AI2159" s="28">
        <v>1800</v>
      </c>
      <c r="AJ2159" s="24"/>
      <c r="AK2159" s="24"/>
      <c r="AL2159" s="24"/>
      <c r="AM2159" s="24"/>
      <c r="AN2159" s="24"/>
      <c r="AO2159" s="24"/>
      <c r="AP2159" s="24"/>
      <c r="AQ2159" s="24"/>
      <c r="AR2159" s="24"/>
      <c r="AS2159" s="24"/>
      <c r="AT2159" s="24"/>
      <c r="AU2159" s="24"/>
      <c r="AV2159" s="24"/>
      <c r="AW2159" s="28">
        <v>0</v>
      </c>
      <c r="AX2159" s="26">
        <v>0</v>
      </c>
      <c r="AY2159" s="28">
        <v>0</v>
      </c>
      <c r="AZ2159" s="28">
        <v>0</v>
      </c>
      <c r="BA2159" s="26">
        <v>0</v>
      </c>
      <c r="BB2159" s="24"/>
      <c r="BC2159" s="26" t="s">
        <v>8650</v>
      </c>
      <c r="BD2159" s="24"/>
      <c r="BE2159" s="24"/>
      <c r="BF2159" s="24"/>
      <c r="BG2159" s="24"/>
      <c r="BH2159" s="24"/>
      <c r="BI2159" s="24"/>
      <c r="BJ2159" s="24"/>
      <c r="BK2159" s="24"/>
      <c r="BL2159" s="24"/>
      <c r="BM2159" s="24"/>
      <c r="BN2159" s="24"/>
      <c r="BO2159" s="24"/>
      <c r="BP2159" s="24"/>
      <c r="BQ2159" s="24"/>
      <c r="BR2159" s="26">
        <v>0</v>
      </c>
      <c r="BS2159" s="26">
        <v>0</v>
      </c>
      <c r="BT2159" s="26">
        <v>0</v>
      </c>
      <c r="BU2159" s="26">
        <v>0</v>
      </c>
      <c r="BV2159" s="26">
        <v>0</v>
      </c>
      <c r="BW2159" s="26">
        <v>0</v>
      </c>
      <c r="BX2159" s="26">
        <v>0</v>
      </c>
      <c r="BY2159" s="26">
        <v>0</v>
      </c>
      <c r="BZ2159" s="24"/>
      <c r="CA2159" s="24"/>
      <c r="CB2159" s="24"/>
      <c r="CC2159" s="24"/>
      <c r="CD2159" s="24"/>
      <c r="CE2159" s="24"/>
      <c r="CF2159" s="24"/>
      <c r="CG2159" s="24"/>
      <c r="CH2159" s="24"/>
      <c r="CI2159" s="24"/>
      <c r="CJ2159" s="24"/>
      <c r="CK2159" s="24"/>
      <c r="CL2159" s="24"/>
      <c r="CM2159" s="24"/>
      <c r="CN2159" s="24"/>
      <c r="CO2159" s="24"/>
      <c r="CP2159" s="24"/>
      <c r="CQ2159" s="24"/>
      <c r="CR2159" s="24"/>
      <c r="CS2159" s="24"/>
      <c r="CT2159" s="24"/>
      <c r="CU2159" s="24"/>
      <c r="CV2159" s="24"/>
      <c r="CW2159" s="24"/>
      <c r="CX2159" s="24"/>
      <c r="CY2159" s="24"/>
      <c r="CZ2159" s="24"/>
      <c r="DA2159" s="24"/>
      <c r="DB2159" s="24"/>
      <c r="DC2159" s="24"/>
      <c r="DD2159" s="24"/>
      <c r="DE2159" s="24"/>
      <c r="DF2159" s="26" t="s">
        <v>139</v>
      </c>
      <c r="DG2159" s="26" t="s">
        <v>139</v>
      </c>
      <c r="DH2159" s="26" t="s">
        <v>139</v>
      </c>
      <c r="DI2159" s="26" t="s">
        <v>139</v>
      </c>
      <c r="DJ2159" s="26" t="s">
        <v>139</v>
      </c>
      <c r="DK2159" s="26" t="s">
        <v>139</v>
      </c>
      <c r="DL2159" s="26" t="s">
        <v>139</v>
      </c>
      <c r="DM2159" s="26" t="s">
        <v>139</v>
      </c>
      <c r="DN2159" s="26" t="s">
        <v>139</v>
      </c>
      <c r="DO2159" s="26" t="s">
        <v>139</v>
      </c>
    </row>
    <row r="2160" spans="1:119" ht="20.100000000000001" customHeight="1" x14ac:dyDescent="0.25">
      <c r="A2160" s="29" t="str">
        <f t="shared" si="476"/>
        <v>Pravo Vibora (The Right of Choice)7</v>
      </c>
      <c r="B2160" s="29" t="str">
        <f t="shared" si="477"/>
        <v>Pravo Vibora (The Right of Choice)</v>
      </c>
      <c r="C2160" s="29">
        <f t="shared" si="478"/>
        <v>7</v>
      </c>
      <c r="D2160" s="30" t="str">
        <f t="shared" si="479"/>
        <v>Europe and Eurasia</v>
      </c>
      <c r="E2160" s="30" t="str">
        <f t="shared" si="480"/>
        <v>Kharkiv, Ukraine</v>
      </c>
      <c r="F2160" s="31">
        <f t="shared" si="481"/>
        <v>3</v>
      </c>
      <c r="G2160" s="31">
        <f t="shared" si="482"/>
        <v>3</v>
      </c>
      <c r="H2160" s="31">
        <f t="shared" si="483"/>
        <v>4</v>
      </c>
      <c r="I2160" s="31">
        <f t="shared" si="484"/>
        <v>3</v>
      </c>
      <c r="J2160" s="31">
        <f t="shared" si="485"/>
        <v>3</v>
      </c>
      <c r="K2160" s="31">
        <f t="shared" si="486"/>
        <v>4</v>
      </c>
      <c r="L2160" s="31">
        <f t="shared" si="487"/>
        <v>3</v>
      </c>
      <c r="M2160" s="31">
        <f t="shared" si="488"/>
        <v>4</v>
      </c>
      <c r="N2160" s="31">
        <f t="shared" si="489"/>
        <v>3.4</v>
      </c>
      <c r="O2160" s="26" t="s">
        <v>11784</v>
      </c>
      <c r="P2160" s="26" t="s">
        <v>108</v>
      </c>
      <c r="Q2160" s="27">
        <v>42858</v>
      </c>
      <c r="R2160" s="26" t="s">
        <v>305</v>
      </c>
      <c r="S2160" s="26" t="s">
        <v>167</v>
      </c>
      <c r="T2160" s="26" t="s">
        <v>142</v>
      </c>
      <c r="U2160" s="26" t="s">
        <v>833</v>
      </c>
      <c r="V2160" s="26" t="s">
        <v>15763</v>
      </c>
      <c r="W2160" s="26" t="s">
        <v>2494</v>
      </c>
      <c r="X2160" s="26" t="s">
        <v>11785</v>
      </c>
      <c r="Y2160" s="26" t="s">
        <v>11786</v>
      </c>
      <c r="Z2160" s="26" t="s">
        <v>11787</v>
      </c>
      <c r="AA2160" s="24"/>
      <c r="AB2160" s="26" t="s">
        <v>117</v>
      </c>
      <c r="AC2160" s="28">
        <v>6000</v>
      </c>
      <c r="AD2160" s="26" t="s">
        <v>11788</v>
      </c>
      <c r="AE2160" s="26" t="s">
        <v>558</v>
      </c>
      <c r="AF2160" s="26" t="s">
        <v>120</v>
      </c>
      <c r="AG2160" s="26" t="s">
        <v>333</v>
      </c>
      <c r="AH2160" s="26" t="s">
        <v>235</v>
      </c>
      <c r="AI2160" s="28">
        <v>6000</v>
      </c>
      <c r="AJ2160" s="26" t="s">
        <v>11789</v>
      </c>
      <c r="AK2160" s="26" t="s">
        <v>11790</v>
      </c>
      <c r="AL2160" s="26" t="s">
        <v>11791</v>
      </c>
      <c r="AM2160" s="24"/>
      <c r="AN2160" s="24"/>
      <c r="AO2160" s="24"/>
      <c r="AP2160" s="24"/>
      <c r="AQ2160" s="24"/>
      <c r="AR2160" s="26" t="s">
        <v>11792</v>
      </c>
      <c r="AS2160" s="26" t="s">
        <v>11793</v>
      </c>
      <c r="AT2160" s="24"/>
      <c r="AU2160" s="24"/>
      <c r="AV2160" s="24"/>
      <c r="AW2160" s="28">
        <v>64500</v>
      </c>
      <c r="AX2160" s="26">
        <v>450</v>
      </c>
      <c r="AY2160" s="28">
        <v>85</v>
      </c>
      <c r="AZ2160" s="28">
        <v>400</v>
      </c>
      <c r="BA2160" s="26">
        <v>450</v>
      </c>
      <c r="BB2160" s="24"/>
      <c r="BC2160" s="26" t="s">
        <v>8650</v>
      </c>
      <c r="BD2160" s="26" t="s">
        <v>125</v>
      </c>
      <c r="BE2160" s="24"/>
      <c r="BF2160" s="26" t="s">
        <v>202</v>
      </c>
      <c r="BG2160" s="26" t="s">
        <v>191</v>
      </c>
      <c r="BH2160" s="26" t="s">
        <v>11794</v>
      </c>
      <c r="BI2160" s="26" t="s">
        <v>2494</v>
      </c>
      <c r="BJ2160" s="26" t="s">
        <v>11795</v>
      </c>
      <c r="BK2160" s="26" t="s">
        <v>2494</v>
      </c>
      <c r="BL2160" s="24"/>
      <c r="BM2160" s="24"/>
      <c r="BN2160" s="24"/>
      <c r="BO2160" s="24"/>
      <c r="BP2160" s="24"/>
      <c r="BQ2160" s="24"/>
      <c r="BR2160" s="26">
        <v>0</v>
      </c>
      <c r="BS2160" s="26">
        <v>0</v>
      </c>
      <c r="BT2160" s="26">
        <v>0</v>
      </c>
      <c r="BU2160" s="26">
        <v>0</v>
      </c>
      <c r="BV2160" s="26">
        <v>0</v>
      </c>
      <c r="BW2160" s="26">
        <v>0</v>
      </c>
      <c r="BX2160" s="26">
        <v>0</v>
      </c>
      <c r="BY2160" s="26">
        <v>0</v>
      </c>
      <c r="BZ2160" s="26" t="s">
        <v>134</v>
      </c>
      <c r="CA2160" s="26" t="s">
        <v>134</v>
      </c>
      <c r="CB2160" s="26" t="s">
        <v>136</v>
      </c>
      <c r="CC2160" s="26" t="s">
        <v>136</v>
      </c>
      <c r="CD2160" s="26" t="s">
        <v>136</v>
      </c>
      <c r="CE2160" s="26" t="s">
        <v>136</v>
      </c>
      <c r="CF2160" s="26" t="s">
        <v>136</v>
      </c>
      <c r="CG2160" s="26" t="s">
        <v>136</v>
      </c>
      <c r="CH2160" s="26" t="s">
        <v>134</v>
      </c>
      <c r="CI2160" s="26" t="s">
        <v>134</v>
      </c>
      <c r="CJ2160" s="26" t="s">
        <v>134</v>
      </c>
      <c r="CK2160" s="26" t="s">
        <v>134</v>
      </c>
      <c r="CL2160" s="26" t="s">
        <v>135</v>
      </c>
      <c r="CM2160" s="26" t="s">
        <v>134</v>
      </c>
      <c r="CN2160" s="26" t="s">
        <v>136</v>
      </c>
      <c r="CO2160" s="26" t="s">
        <v>138</v>
      </c>
      <c r="CP2160" s="26" t="s">
        <v>136</v>
      </c>
      <c r="CQ2160" s="26" t="s">
        <v>135</v>
      </c>
      <c r="CR2160" s="26" t="s">
        <v>138</v>
      </c>
      <c r="CS2160" s="26" t="s">
        <v>134</v>
      </c>
      <c r="CT2160" s="26" t="s">
        <v>134</v>
      </c>
      <c r="CU2160" s="26" t="s">
        <v>134</v>
      </c>
      <c r="CV2160" s="26" t="s">
        <v>138</v>
      </c>
      <c r="CW2160" s="26" t="s">
        <v>134</v>
      </c>
      <c r="CX2160" s="26" t="s">
        <v>134</v>
      </c>
      <c r="CY2160" s="26" t="s">
        <v>134</v>
      </c>
      <c r="CZ2160" s="26" t="s">
        <v>135</v>
      </c>
      <c r="DA2160" s="26" t="s">
        <v>136</v>
      </c>
      <c r="DB2160" s="26" t="s">
        <v>134</v>
      </c>
      <c r="DC2160" s="26" t="s">
        <v>134</v>
      </c>
      <c r="DD2160" s="26" t="s">
        <v>134</v>
      </c>
      <c r="DE2160" s="26" t="s">
        <v>134</v>
      </c>
      <c r="DF2160" s="26" t="s">
        <v>139</v>
      </c>
      <c r="DG2160" s="26" t="s">
        <v>120</v>
      </c>
      <c r="DH2160" s="26" t="s">
        <v>120</v>
      </c>
      <c r="DI2160" s="26" t="s">
        <v>120</v>
      </c>
      <c r="DJ2160" s="26" t="s">
        <v>139</v>
      </c>
      <c r="DK2160" s="26" t="s">
        <v>120</v>
      </c>
      <c r="DL2160" s="26" t="s">
        <v>120</v>
      </c>
      <c r="DM2160" s="26" t="s">
        <v>139</v>
      </c>
      <c r="DN2160" s="26" t="s">
        <v>139</v>
      </c>
      <c r="DO2160" s="26" t="s">
        <v>139</v>
      </c>
    </row>
    <row r="2161" spans="1:119" ht="20.100000000000001" customHeight="1" x14ac:dyDescent="0.25">
      <c r="A2161" s="29" t="str">
        <f t="shared" si="476"/>
        <v>Pravo Vibora (The Right of Choice)6</v>
      </c>
      <c r="B2161" s="29" t="str">
        <f t="shared" si="477"/>
        <v>Pravo Vibora (The Right of Choice)</v>
      </c>
      <c r="C2161" s="29">
        <f t="shared" si="478"/>
        <v>6</v>
      </c>
      <c r="D2161" s="30" t="str">
        <f t="shared" si="479"/>
        <v>Europe and Eurasia</v>
      </c>
      <c r="E2161" s="30" t="str">
        <f t="shared" si="480"/>
        <v>Kharkiv, Ukraine</v>
      </c>
      <c r="F2161" s="31">
        <f t="shared" si="481"/>
        <v>3</v>
      </c>
      <c r="G2161" s="31">
        <f t="shared" si="482"/>
        <v>3</v>
      </c>
      <c r="H2161" s="31">
        <f t="shared" si="483"/>
        <v>3</v>
      </c>
      <c r="I2161" s="31">
        <f t="shared" si="484"/>
        <v>4</v>
      </c>
      <c r="J2161" s="31">
        <f t="shared" si="485"/>
        <v>3</v>
      </c>
      <c r="K2161" s="31">
        <f t="shared" si="486"/>
        <v>4</v>
      </c>
      <c r="L2161" s="31">
        <f t="shared" si="487"/>
        <v>5</v>
      </c>
      <c r="M2161" s="31">
        <f t="shared" si="488"/>
        <v>4</v>
      </c>
      <c r="N2161" s="31">
        <f t="shared" si="489"/>
        <v>3.6</v>
      </c>
      <c r="O2161" s="26" t="s">
        <v>11796</v>
      </c>
      <c r="P2161" s="26" t="s">
        <v>108</v>
      </c>
      <c r="Q2161" s="27">
        <v>42502</v>
      </c>
      <c r="R2161" s="26" t="s">
        <v>166</v>
      </c>
      <c r="S2161" s="26" t="s">
        <v>184</v>
      </c>
      <c r="T2161" s="26" t="s">
        <v>157</v>
      </c>
      <c r="U2161" s="26" t="s">
        <v>833</v>
      </c>
      <c r="V2161" s="26" t="s">
        <v>15763</v>
      </c>
      <c r="W2161" s="26" t="s">
        <v>2494</v>
      </c>
      <c r="X2161" s="26" t="s">
        <v>11785</v>
      </c>
      <c r="Y2161" s="26" t="s">
        <v>11786</v>
      </c>
      <c r="Z2161" s="26" t="s">
        <v>11787</v>
      </c>
      <c r="AA2161" s="24"/>
      <c r="AB2161" s="26" t="s">
        <v>117</v>
      </c>
      <c r="AC2161" s="28">
        <v>4000</v>
      </c>
      <c r="AD2161" s="26" t="s">
        <v>11788</v>
      </c>
      <c r="AE2161" s="26" t="s">
        <v>558</v>
      </c>
      <c r="AF2161" s="26" t="s">
        <v>120</v>
      </c>
      <c r="AG2161" s="26" t="s">
        <v>333</v>
      </c>
      <c r="AH2161" s="26" t="s">
        <v>250</v>
      </c>
      <c r="AI2161" s="28">
        <v>4000</v>
      </c>
      <c r="AJ2161" s="26" t="s">
        <v>11797</v>
      </c>
      <c r="AK2161" s="26" t="s">
        <v>11790</v>
      </c>
      <c r="AL2161" s="26" t="s">
        <v>11791</v>
      </c>
      <c r="AM2161" s="24"/>
      <c r="AN2161" s="24"/>
      <c r="AO2161" s="24"/>
      <c r="AP2161" s="24"/>
      <c r="AQ2161" s="26" t="s">
        <v>11798</v>
      </c>
      <c r="AR2161" s="24"/>
      <c r="AS2161" s="24"/>
      <c r="AT2161" s="24"/>
      <c r="AU2161" s="24"/>
      <c r="AV2161" s="24"/>
      <c r="AW2161" s="28">
        <v>50166</v>
      </c>
      <c r="AX2161" s="26">
        <v>150</v>
      </c>
      <c r="AY2161" s="28">
        <v>90</v>
      </c>
      <c r="AZ2161" s="28">
        <v>90</v>
      </c>
      <c r="BA2161" s="26">
        <v>0</v>
      </c>
      <c r="BB2161" s="26" t="s">
        <v>148</v>
      </c>
      <c r="BC2161" s="26" t="s">
        <v>8650</v>
      </c>
      <c r="BD2161" s="26" t="s">
        <v>125</v>
      </c>
      <c r="BE2161" s="24"/>
      <c r="BF2161" s="26" t="s">
        <v>581</v>
      </c>
      <c r="BG2161" s="26" t="s">
        <v>261</v>
      </c>
      <c r="BH2161" s="26" t="s">
        <v>11799</v>
      </c>
      <c r="BI2161" s="26" t="s">
        <v>261</v>
      </c>
      <c r="BJ2161" s="26" t="s">
        <v>11800</v>
      </c>
      <c r="BK2161" s="26" t="s">
        <v>449</v>
      </c>
      <c r="BL2161" s="26" t="s">
        <v>11801</v>
      </c>
      <c r="BM2161" s="26" t="s">
        <v>2494</v>
      </c>
      <c r="BN2161" s="26" t="s">
        <v>11802</v>
      </c>
      <c r="BO2161" s="26" t="s">
        <v>2494</v>
      </c>
      <c r="BP2161" s="24"/>
      <c r="BQ2161" s="24"/>
      <c r="BR2161" s="26">
        <v>3</v>
      </c>
      <c r="BS2161" s="26">
        <v>3</v>
      </c>
      <c r="BT2161" s="26">
        <v>3</v>
      </c>
      <c r="BU2161" s="26">
        <v>4</v>
      </c>
      <c r="BV2161" s="26">
        <v>3</v>
      </c>
      <c r="BW2161" s="26">
        <v>4</v>
      </c>
      <c r="BX2161" s="26">
        <v>5</v>
      </c>
      <c r="BY2161" s="26">
        <v>4</v>
      </c>
      <c r="BZ2161" s="24"/>
      <c r="CA2161" s="24"/>
      <c r="CB2161" s="24"/>
      <c r="CC2161" s="24"/>
      <c r="CD2161" s="24"/>
      <c r="CE2161" s="24"/>
      <c r="CF2161" s="24"/>
      <c r="CG2161" s="24"/>
      <c r="CH2161" s="24"/>
      <c r="CI2161" s="24"/>
      <c r="CJ2161" s="24"/>
      <c r="CK2161" s="24"/>
      <c r="CL2161" s="24"/>
      <c r="CM2161" s="24"/>
      <c r="CN2161" s="24"/>
      <c r="CO2161" s="24"/>
      <c r="CP2161" s="24"/>
      <c r="CQ2161" s="24"/>
      <c r="CR2161" s="24"/>
      <c r="CS2161" s="24"/>
      <c r="CT2161" s="24"/>
      <c r="CU2161" s="24"/>
      <c r="CV2161" s="24"/>
      <c r="CW2161" s="24"/>
      <c r="CX2161" s="24"/>
      <c r="CY2161" s="24"/>
      <c r="CZ2161" s="24"/>
      <c r="DA2161" s="24"/>
      <c r="DB2161" s="24"/>
      <c r="DC2161" s="24"/>
      <c r="DD2161" s="24"/>
      <c r="DE2161" s="24"/>
      <c r="DF2161" s="26" t="s">
        <v>139</v>
      </c>
      <c r="DG2161" s="26" t="s">
        <v>120</v>
      </c>
      <c r="DH2161" s="26" t="s">
        <v>120</v>
      </c>
      <c r="DI2161" s="26" t="s">
        <v>120</v>
      </c>
      <c r="DJ2161" s="26" t="s">
        <v>139</v>
      </c>
      <c r="DK2161" s="26" t="s">
        <v>139</v>
      </c>
      <c r="DL2161" s="26" t="s">
        <v>139</v>
      </c>
      <c r="DM2161" s="26" t="s">
        <v>139</v>
      </c>
      <c r="DN2161" s="26" t="s">
        <v>139</v>
      </c>
      <c r="DO2161" s="26" t="s">
        <v>139</v>
      </c>
    </row>
    <row r="2162" spans="1:119" ht="20.100000000000001" customHeight="1" x14ac:dyDescent="0.25">
      <c r="A2162" s="29" t="str">
        <f t="shared" si="476"/>
        <v>Pravo Vibora (The Right of Choice)5</v>
      </c>
      <c r="B2162" s="29" t="str">
        <f t="shared" si="477"/>
        <v>Pravo Vibora (The Right of Choice)</v>
      </c>
      <c r="C2162" s="29">
        <f t="shared" si="478"/>
        <v>5</v>
      </c>
      <c r="D2162" s="30" t="str">
        <f t="shared" si="479"/>
        <v>Europe and Eurasia</v>
      </c>
      <c r="E2162" s="30" t="str">
        <f t="shared" si="480"/>
        <v>Kharkiv, Ukraine</v>
      </c>
      <c r="F2162" s="31">
        <f t="shared" si="481"/>
        <v>3</v>
      </c>
      <c r="G2162" s="31">
        <f t="shared" si="482"/>
        <v>3</v>
      </c>
      <c r="H2162" s="31">
        <f t="shared" si="483"/>
        <v>3</v>
      </c>
      <c r="I2162" s="31">
        <f t="shared" si="484"/>
        <v>3</v>
      </c>
      <c r="J2162" s="31">
        <f t="shared" si="485"/>
        <v>3</v>
      </c>
      <c r="K2162" s="31">
        <f t="shared" si="486"/>
        <v>4</v>
      </c>
      <c r="L2162" s="31">
        <f t="shared" si="487"/>
        <v>4</v>
      </c>
      <c r="M2162" s="31">
        <f t="shared" si="488"/>
        <v>5</v>
      </c>
      <c r="N2162" s="31">
        <f t="shared" si="489"/>
        <v>3.5</v>
      </c>
      <c r="O2162" s="26" t="s">
        <v>11803</v>
      </c>
      <c r="P2162" s="26" t="s">
        <v>108</v>
      </c>
      <c r="Q2162" s="27">
        <v>42129</v>
      </c>
      <c r="R2162" s="26" t="s">
        <v>166</v>
      </c>
      <c r="S2162" s="26" t="s">
        <v>277</v>
      </c>
      <c r="T2162" s="26" t="s">
        <v>278</v>
      </c>
      <c r="U2162" s="26" t="s">
        <v>833</v>
      </c>
      <c r="V2162" s="26" t="s">
        <v>15763</v>
      </c>
      <c r="W2162" s="26" t="s">
        <v>2494</v>
      </c>
      <c r="X2162" s="26" t="s">
        <v>11785</v>
      </c>
      <c r="Y2162" s="26" t="s">
        <v>11786</v>
      </c>
      <c r="Z2162" s="26" t="s">
        <v>11787</v>
      </c>
      <c r="AA2162" s="24"/>
      <c r="AB2162" s="26" t="s">
        <v>117</v>
      </c>
      <c r="AC2162" s="28">
        <v>14000</v>
      </c>
      <c r="AD2162" s="26" t="s">
        <v>11788</v>
      </c>
      <c r="AE2162" s="26" t="s">
        <v>558</v>
      </c>
      <c r="AF2162" s="26" t="s">
        <v>120</v>
      </c>
      <c r="AG2162" s="26" t="s">
        <v>333</v>
      </c>
      <c r="AH2162" s="26" t="s">
        <v>176</v>
      </c>
      <c r="AI2162" s="28">
        <v>14000</v>
      </c>
      <c r="AJ2162" s="26" t="s">
        <v>11804</v>
      </c>
      <c r="AK2162" s="26" t="s">
        <v>11790</v>
      </c>
      <c r="AL2162" s="26" t="s">
        <v>11791</v>
      </c>
      <c r="AM2162" s="24"/>
      <c r="AN2162" s="24"/>
      <c r="AO2162" s="24"/>
      <c r="AP2162" s="24"/>
      <c r="AQ2162" s="26" t="s">
        <v>11805</v>
      </c>
      <c r="AR2162" s="24"/>
      <c r="AS2162" s="26" t="s">
        <v>11806</v>
      </c>
      <c r="AT2162" s="26" t="s">
        <v>11807</v>
      </c>
      <c r="AU2162" s="26" t="s">
        <v>11808</v>
      </c>
      <c r="AV2162" s="24"/>
      <c r="AW2162" s="28">
        <v>32678</v>
      </c>
      <c r="AX2162" s="26">
        <v>150</v>
      </c>
      <c r="AY2162" s="28">
        <v>85</v>
      </c>
      <c r="AZ2162" s="28">
        <v>75</v>
      </c>
      <c r="BA2162" s="26">
        <v>0</v>
      </c>
      <c r="BB2162" s="26" t="s">
        <v>148</v>
      </c>
      <c r="BC2162" s="26" t="s">
        <v>8650</v>
      </c>
      <c r="BD2162" s="26" t="s">
        <v>125</v>
      </c>
      <c r="BE2162" s="24"/>
      <c r="BF2162" s="26" t="s">
        <v>11809</v>
      </c>
      <c r="BG2162" s="26" t="s">
        <v>261</v>
      </c>
      <c r="BH2162" s="26" t="s">
        <v>11810</v>
      </c>
      <c r="BI2162" s="26" t="s">
        <v>2494</v>
      </c>
      <c r="BJ2162" s="26" t="s">
        <v>11811</v>
      </c>
      <c r="BK2162" s="26" t="s">
        <v>2494</v>
      </c>
      <c r="BL2162" s="26" t="s">
        <v>11812</v>
      </c>
      <c r="BM2162" s="26" t="s">
        <v>2494</v>
      </c>
      <c r="BN2162" s="26" t="s">
        <v>11813</v>
      </c>
      <c r="BO2162" s="26" t="s">
        <v>2494</v>
      </c>
      <c r="BP2162" s="24"/>
      <c r="BQ2162" s="24"/>
      <c r="BR2162" s="26">
        <v>3</v>
      </c>
      <c r="BS2162" s="26">
        <v>3</v>
      </c>
      <c r="BT2162" s="26">
        <v>3</v>
      </c>
      <c r="BU2162" s="26">
        <v>3</v>
      </c>
      <c r="BV2162" s="26">
        <v>3</v>
      </c>
      <c r="BW2162" s="26">
        <v>4</v>
      </c>
      <c r="BX2162" s="26">
        <v>4</v>
      </c>
      <c r="BY2162" s="26">
        <v>5</v>
      </c>
      <c r="BZ2162" s="24"/>
      <c r="CA2162" s="24"/>
      <c r="CB2162" s="24"/>
      <c r="CC2162" s="24"/>
      <c r="CD2162" s="24"/>
      <c r="CE2162" s="24"/>
      <c r="CF2162" s="24"/>
      <c r="CG2162" s="24"/>
      <c r="CH2162" s="24"/>
      <c r="CI2162" s="24"/>
      <c r="CJ2162" s="24"/>
      <c r="CK2162" s="24"/>
      <c r="CL2162" s="24"/>
      <c r="CM2162" s="24"/>
      <c r="CN2162" s="24"/>
      <c r="CO2162" s="24"/>
      <c r="CP2162" s="24"/>
      <c r="CQ2162" s="24"/>
      <c r="CR2162" s="24"/>
      <c r="CS2162" s="24"/>
      <c r="CT2162" s="24"/>
      <c r="CU2162" s="24"/>
      <c r="CV2162" s="24"/>
      <c r="CW2162" s="24"/>
      <c r="CX2162" s="24"/>
      <c r="CY2162" s="24"/>
      <c r="CZ2162" s="24"/>
      <c r="DA2162" s="24"/>
      <c r="DB2162" s="24"/>
      <c r="DC2162" s="24"/>
      <c r="DD2162" s="24"/>
      <c r="DE2162" s="24"/>
      <c r="DF2162" s="26" t="s">
        <v>120</v>
      </c>
      <c r="DG2162" s="26" t="s">
        <v>120</v>
      </c>
      <c r="DH2162" s="26" t="s">
        <v>120</v>
      </c>
      <c r="DI2162" s="26" t="s">
        <v>120</v>
      </c>
      <c r="DJ2162" s="26" t="s">
        <v>139</v>
      </c>
      <c r="DK2162" s="26" t="s">
        <v>139</v>
      </c>
      <c r="DL2162" s="26" t="s">
        <v>139</v>
      </c>
      <c r="DM2162" s="26" t="s">
        <v>139</v>
      </c>
      <c r="DN2162" s="26" t="s">
        <v>139</v>
      </c>
      <c r="DO2162" s="26" t="s">
        <v>139</v>
      </c>
    </row>
    <row r="2163" spans="1:119" ht="20.100000000000001" customHeight="1" x14ac:dyDescent="0.25">
      <c r="A2163" s="29" t="str">
        <f t="shared" si="476"/>
        <v/>
      </c>
      <c r="B2163" s="29" t="str">
        <f t="shared" si="477"/>
        <v>Pravo Vibora (The Right of Choice)</v>
      </c>
      <c r="C2163" s="29">
        <f t="shared" si="478"/>
        <v>0</v>
      </c>
      <c r="D2163" s="30" t="str">
        <f t="shared" si="479"/>
        <v>Europe and Eurasia</v>
      </c>
      <c r="E2163" s="30" t="str">
        <f t="shared" si="480"/>
        <v>Kharkiv, Ukraine</v>
      </c>
      <c r="F2163" s="31">
        <f t="shared" si="481"/>
        <v>0</v>
      </c>
      <c r="G2163" s="31">
        <f t="shared" si="482"/>
        <v>0</v>
      </c>
      <c r="H2163" s="31">
        <f t="shared" si="483"/>
        <v>0</v>
      </c>
      <c r="I2163" s="31">
        <f t="shared" si="484"/>
        <v>0</v>
      </c>
      <c r="J2163" s="31">
        <f t="shared" si="485"/>
        <v>0</v>
      </c>
      <c r="K2163" s="31">
        <f t="shared" si="486"/>
        <v>0</v>
      </c>
      <c r="L2163" s="31">
        <f t="shared" si="487"/>
        <v>0</v>
      </c>
      <c r="M2163" s="31">
        <f t="shared" si="488"/>
        <v>0</v>
      </c>
      <c r="N2163" s="31">
        <f t="shared" si="489"/>
        <v>0</v>
      </c>
      <c r="O2163" s="26" t="s">
        <v>11814</v>
      </c>
      <c r="P2163" s="26" t="s">
        <v>108</v>
      </c>
      <c r="Q2163" s="27">
        <v>41746</v>
      </c>
      <c r="R2163" s="24"/>
      <c r="S2163" s="24"/>
      <c r="T2163" s="26" t="s">
        <v>194</v>
      </c>
      <c r="U2163" s="24"/>
      <c r="V2163" s="26" t="s">
        <v>15763</v>
      </c>
      <c r="W2163" s="26" t="s">
        <v>2494</v>
      </c>
      <c r="X2163" s="26" t="s">
        <v>11785</v>
      </c>
      <c r="Y2163" s="26" t="s">
        <v>11786</v>
      </c>
      <c r="Z2163" s="26" t="s">
        <v>11787</v>
      </c>
      <c r="AA2163" s="24"/>
      <c r="AB2163" s="26" t="s">
        <v>723</v>
      </c>
      <c r="AC2163" s="28">
        <v>2000</v>
      </c>
      <c r="AD2163" s="26" t="s">
        <v>11788</v>
      </c>
      <c r="AE2163" s="26" t="s">
        <v>558</v>
      </c>
      <c r="AF2163" s="26" t="s">
        <v>120</v>
      </c>
      <c r="AG2163" s="26" t="s">
        <v>333</v>
      </c>
      <c r="AH2163" s="24"/>
      <c r="AI2163" s="28">
        <v>2000</v>
      </c>
      <c r="AJ2163" s="24"/>
      <c r="AK2163" s="24"/>
      <c r="AL2163" s="24"/>
      <c r="AM2163" s="24"/>
      <c r="AN2163" s="24"/>
      <c r="AO2163" s="24"/>
      <c r="AP2163" s="24"/>
      <c r="AQ2163" s="24"/>
      <c r="AR2163" s="24"/>
      <c r="AS2163" s="24"/>
      <c r="AT2163" s="24"/>
      <c r="AU2163" s="24"/>
      <c r="AV2163" s="24"/>
      <c r="AW2163" s="24"/>
      <c r="AX2163" s="24"/>
      <c r="AY2163" s="24"/>
      <c r="AZ2163" s="24"/>
      <c r="BA2163" s="24"/>
      <c r="BB2163" s="24"/>
      <c r="BC2163" s="26" t="s">
        <v>8650</v>
      </c>
      <c r="BD2163" s="24"/>
      <c r="BE2163" s="24"/>
      <c r="BF2163" s="24"/>
      <c r="BG2163" s="24"/>
      <c r="BH2163" s="24"/>
      <c r="BI2163" s="24"/>
      <c r="BJ2163" s="24"/>
      <c r="BK2163" s="24"/>
      <c r="BL2163" s="24"/>
      <c r="BM2163" s="24"/>
      <c r="BN2163" s="24"/>
      <c r="BO2163" s="24"/>
      <c r="BP2163" s="24"/>
      <c r="BQ2163" s="24"/>
      <c r="BR2163" s="24"/>
      <c r="BS2163" s="24"/>
      <c r="BT2163" s="24"/>
      <c r="BU2163" s="24"/>
      <c r="BV2163" s="24"/>
      <c r="BW2163" s="24"/>
      <c r="BX2163" s="24"/>
      <c r="BY2163" s="24"/>
      <c r="BZ2163" s="24"/>
      <c r="CA2163" s="24"/>
      <c r="CB2163" s="24"/>
      <c r="CC2163" s="24"/>
      <c r="CD2163" s="24"/>
      <c r="CE2163" s="24"/>
      <c r="CF2163" s="24"/>
      <c r="CG2163" s="24"/>
      <c r="CH2163" s="24"/>
      <c r="CI2163" s="24"/>
      <c r="CJ2163" s="24"/>
      <c r="CK2163" s="24"/>
      <c r="CL2163" s="24"/>
      <c r="CM2163" s="24"/>
      <c r="CN2163" s="24"/>
      <c r="CO2163" s="24"/>
      <c r="CP2163" s="24"/>
      <c r="CQ2163" s="24"/>
      <c r="CR2163" s="24"/>
      <c r="CS2163" s="24"/>
      <c r="CT2163" s="24"/>
      <c r="CU2163" s="24"/>
      <c r="CV2163" s="24"/>
      <c r="CW2163" s="24"/>
      <c r="CX2163" s="24"/>
      <c r="CY2163" s="24"/>
      <c r="CZ2163" s="24"/>
      <c r="DA2163" s="24"/>
      <c r="DB2163" s="24"/>
      <c r="DC2163" s="24"/>
      <c r="DD2163" s="24"/>
      <c r="DE2163" s="24"/>
      <c r="DF2163" s="26" t="s">
        <v>139</v>
      </c>
      <c r="DG2163" s="26" t="s">
        <v>139</v>
      </c>
      <c r="DH2163" s="26" t="s">
        <v>139</v>
      </c>
      <c r="DI2163" s="26" t="s">
        <v>139</v>
      </c>
      <c r="DJ2163" s="26" t="s">
        <v>139</v>
      </c>
      <c r="DK2163" s="26" t="s">
        <v>139</v>
      </c>
      <c r="DL2163" s="26" t="s">
        <v>139</v>
      </c>
      <c r="DM2163" s="26" t="s">
        <v>139</v>
      </c>
      <c r="DN2163" s="26" t="s">
        <v>139</v>
      </c>
      <c r="DO2163" s="26" t="s">
        <v>139</v>
      </c>
    </row>
    <row r="2164" spans="1:119" ht="20.100000000000001" customHeight="1" x14ac:dyDescent="0.25">
      <c r="A2164" s="29" t="str">
        <f t="shared" si="476"/>
        <v>Pravo Vibora (The Right of Choice)4</v>
      </c>
      <c r="B2164" s="29" t="str">
        <f t="shared" si="477"/>
        <v>Pravo Vibora (The Right of Choice)</v>
      </c>
      <c r="C2164" s="29">
        <f t="shared" si="478"/>
        <v>4</v>
      </c>
      <c r="D2164" s="30" t="str">
        <f t="shared" si="479"/>
        <v>Europe and Eurasia</v>
      </c>
      <c r="E2164" s="30" t="str">
        <f t="shared" si="480"/>
        <v>Kharkiv, Ukraine</v>
      </c>
      <c r="F2164" s="31">
        <f t="shared" si="481"/>
        <v>4</v>
      </c>
      <c r="G2164" s="31">
        <f t="shared" si="482"/>
        <v>2</v>
      </c>
      <c r="H2164" s="31">
        <f t="shared" si="483"/>
        <v>3</v>
      </c>
      <c r="I2164" s="31">
        <f t="shared" si="484"/>
        <v>4</v>
      </c>
      <c r="J2164" s="31">
        <f t="shared" si="485"/>
        <v>2</v>
      </c>
      <c r="K2164" s="31">
        <f t="shared" si="486"/>
        <v>4</v>
      </c>
      <c r="L2164" s="31">
        <f t="shared" si="487"/>
        <v>4</v>
      </c>
      <c r="M2164" s="31">
        <f t="shared" si="488"/>
        <v>4</v>
      </c>
      <c r="N2164" s="31">
        <f t="shared" si="489"/>
        <v>3.4</v>
      </c>
      <c r="O2164" s="26" t="s">
        <v>11815</v>
      </c>
      <c r="P2164" s="26" t="s">
        <v>108</v>
      </c>
      <c r="Q2164" s="27">
        <v>41771</v>
      </c>
      <c r="R2164" s="26" t="s">
        <v>166</v>
      </c>
      <c r="S2164" s="26" t="s">
        <v>193</v>
      </c>
      <c r="T2164" s="26" t="s">
        <v>194</v>
      </c>
      <c r="U2164" s="26" t="s">
        <v>112</v>
      </c>
      <c r="V2164" s="26" t="s">
        <v>15763</v>
      </c>
      <c r="W2164" s="26" t="s">
        <v>2494</v>
      </c>
      <c r="X2164" s="26" t="s">
        <v>11785</v>
      </c>
      <c r="Y2164" s="26" t="s">
        <v>11786</v>
      </c>
      <c r="Z2164" s="26" t="s">
        <v>11787</v>
      </c>
      <c r="AA2164" s="24"/>
      <c r="AB2164" s="26" t="s">
        <v>117</v>
      </c>
      <c r="AC2164" s="28">
        <v>14000</v>
      </c>
      <c r="AD2164" s="26" t="s">
        <v>11788</v>
      </c>
      <c r="AE2164" s="26" t="s">
        <v>558</v>
      </c>
      <c r="AF2164" s="26" t="s">
        <v>120</v>
      </c>
      <c r="AG2164" s="26" t="s">
        <v>333</v>
      </c>
      <c r="AH2164" s="26" t="s">
        <v>185</v>
      </c>
      <c r="AI2164" s="28">
        <v>14000</v>
      </c>
      <c r="AJ2164" s="26" t="s">
        <v>11816</v>
      </c>
      <c r="AK2164" s="26" t="s">
        <v>11817</v>
      </c>
      <c r="AL2164" s="26" t="s">
        <v>11791</v>
      </c>
      <c r="AM2164" s="24"/>
      <c r="AN2164" s="24"/>
      <c r="AO2164" s="24"/>
      <c r="AP2164" s="24"/>
      <c r="AQ2164" s="26" t="s">
        <v>11818</v>
      </c>
      <c r="AR2164" s="24"/>
      <c r="AS2164" s="24"/>
      <c r="AT2164" s="24"/>
      <c r="AU2164" s="26" t="s">
        <v>11819</v>
      </c>
      <c r="AV2164" s="24"/>
      <c r="AW2164" s="28">
        <v>126000</v>
      </c>
      <c r="AX2164" s="26">
        <v>350</v>
      </c>
      <c r="AY2164" s="28">
        <v>80</v>
      </c>
      <c r="AZ2164" s="28">
        <v>50</v>
      </c>
      <c r="BA2164" s="26">
        <v>0</v>
      </c>
      <c r="BB2164" s="26" t="s">
        <v>148</v>
      </c>
      <c r="BC2164" s="26" t="s">
        <v>8650</v>
      </c>
      <c r="BD2164" s="26" t="s">
        <v>125</v>
      </c>
      <c r="BE2164" s="24"/>
      <c r="BF2164" s="26" t="s">
        <v>11820</v>
      </c>
      <c r="BG2164" s="26" t="s">
        <v>261</v>
      </c>
      <c r="BH2164" s="26" t="s">
        <v>11821</v>
      </c>
      <c r="BI2164" s="26" t="s">
        <v>271</v>
      </c>
      <c r="BJ2164" s="26" t="s">
        <v>11822</v>
      </c>
      <c r="BK2164" s="26" t="s">
        <v>2494</v>
      </c>
      <c r="BL2164" s="26" t="s">
        <v>11823</v>
      </c>
      <c r="BM2164" s="26" t="s">
        <v>2494</v>
      </c>
      <c r="BN2164" s="26" t="s">
        <v>11824</v>
      </c>
      <c r="BO2164" s="26" t="s">
        <v>2494</v>
      </c>
      <c r="BP2164" s="24"/>
      <c r="BQ2164" s="24"/>
      <c r="BR2164" s="26">
        <v>4</v>
      </c>
      <c r="BS2164" s="26">
        <v>2</v>
      </c>
      <c r="BT2164" s="26">
        <v>3</v>
      </c>
      <c r="BU2164" s="26">
        <v>4</v>
      </c>
      <c r="BV2164" s="26">
        <v>2</v>
      </c>
      <c r="BW2164" s="26">
        <v>4</v>
      </c>
      <c r="BX2164" s="26">
        <v>4</v>
      </c>
      <c r="BY2164" s="26">
        <v>4</v>
      </c>
      <c r="BZ2164" s="24"/>
      <c r="CA2164" s="24"/>
      <c r="CB2164" s="24"/>
      <c r="CC2164" s="24"/>
      <c r="CD2164" s="24"/>
      <c r="CE2164" s="24"/>
      <c r="CF2164" s="24"/>
      <c r="CG2164" s="24"/>
      <c r="CH2164" s="24"/>
      <c r="CI2164" s="24"/>
      <c r="CJ2164" s="24"/>
      <c r="CK2164" s="24"/>
      <c r="CL2164" s="24"/>
      <c r="CM2164" s="24"/>
      <c r="CN2164" s="24"/>
      <c r="CO2164" s="24"/>
      <c r="CP2164" s="24"/>
      <c r="CQ2164" s="24"/>
      <c r="CR2164" s="24"/>
      <c r="CS2164" s="24"/>
      <c r="CT2164" s="24"/>
      <c r="CU2164" s="24"/>
      <c r="CV2164" s="24"/>
      <c r="CW2164" s="24"/>
      <c r="CX2164" s="24"/>
      <c r="CY2164" s="24"/>
      <c r="CZ2164" s="24"/>
      <c r="DA2164" s="24"/>
      <c r="DB2164" s="24"/>
      <c r="DC2164" s="24"/>
      <c r="DD2164" s="24"/>
      <c r="DE2164" s="24"/>
      <c r="DF2164" s="26" t="s">
        <v>120</v>
      </c>
      <c r="DG2164" s="26" t="s">
        <v>120</v>
      </c>
      <c r="DH2164" s="26" t="s">
        <v>120</v>
      </c>
      <c r="DI2164" s="26" t="s">
        <v>120</v>
      </c>
      <c r="DJ2164" s="26" t="s">
        <v>139</v>
      </c>
      <c r="DK2164" s="26" t="s">
        <v>139</v>
      </c>
      <c r="DL2164" s="26" t="s">
        <v>120</v>
      </c>
      <c r="DM2164" s="26" t="s">
        <v>139</v>
      </c>
      <c r="DN2164" s="26" t="s">
        <v>139</v>
      </c>
      <c r="DO2164" s="26" t="s">
        <v>139</v>
      </c>
    </row>
    <row r="2165" spans="1:119" ht="20.100000000000001" customHeight="1" x14ac:dyDescent="0.25">
      <c r="A2165" s="29" t="str">
        <f t="shared" si="476"/>
        <v>Pravo Vibora (The Right of Choice)3</v>
      </c>
      <c r="B2165" s="29" t="str">
        <f t="shared" si="477"/>
        <v>Pravo Vibora (The Right of Choice)</v>
      </c>
      <c r="C2165" s="29">
        <f t="shared" si="478"/>
        <v>3</v>
      </c>
      <c r="D2165" s="30" t="str">
        <f t="shared" si="479"/>
        <v>Europe and Eurasia</v>
      </c>
      <c r="E2165" s="30" t="str">
        <f t="shared" si="480"/>
        <v>Kharkiv, Ukraine</v>
      </c>
      <c r="F2165" s="31">
        <f t="shared" si="481"/>
        <v>3</v>
      </c>
      <c r="G2165" s="31">
        <f t="shared" si="482"/>
        <v>2</v>
      </c>
      <c r="H2165" s="31">
        <f t="shared" si="483"/>
        <v>3</v>
      </c>
      <c r="I2165" s="31">
        <f t="shared" si="484"/>
        <v>4</v>
      </c>
      <c r="J2165" s="31">
        <f t="shared" si="485"/>
        <v>3</v>
      </c>
      <c r="K2165" s="31">
        <f t="shared" si="486"/>
        <v>3</v>
      </c>
      <c r="L2165" s="31">
        <f t="shared" si="487"/>
        <v>4</v>
      </c>
      <c r="M2165" s="31">
        <f t="shared" si="488"/>
        <v>4</v>
      </c>
      <c r="N2165" s="31">
        <f t="shared" si="489"/>
        <v>3.3</v>
      </c>
      <c r="O2165" s="26" t="s">
        <v>11825</v>
      </c>
      <c r="P2165" s="26" t="s">
        <v>108</v>
      </c>
      <c r="Q2165" s="27">
        <v>41400</v>
      </c>
      <c r="R2165" s="26" t="s">
        <v>166</v>
      </c>
      <c r="S2165" s="26" t="s">
        <v>206</v>
      </c>
      <c r="T2165" s="26" t="s">
        <v>207</v>
      </c>
      <c r="U2165" s="26" t="s">
        <v>112</v>
      </c>
      <c r="V2165" s="26" t="s">
        <v>15763</v>
      </c>
      <c r="W2165" s="26" t="s">
        <v>2494</v>
      </c>
      <c r="X2165" s="26" t="s">
        <v>11785</v>
      </c>
      <c r="Y2165" s="26" t="s">
        <v>11786</v>
      </c>
      <c r="Z2165" s="26" t="s">
        <v>11787</v>
      </c>
      <c r="AA2165" s="24"/>
      <c r="AB2165" s="26" t="s">
        <v>117</v>
      </c>
      <c r="AC2165" s="28">
        <v>13000</v>
      </c>
      <c r="AD2165" s="26" t="s">
        <v>11788</v>
      </c>
      <c r="AE2165" s="26" t="s">
        <v>558</v>
      </c>
      <c r="AF2165" s="26" t="s">
        <v>120</v>
      </c>
      <c r="AG2165" s="26" t="s">
        <v>333</v>
      </c>
      <c r="AH2165" s="26" t="s">
        <v>121</v>
      </c>
      <c r="AI2165" s="28">
        <v>13000</v>
      </c>
      <c r="AJ2165" s="26" t="s">
        <v>11826</v>
      </c>
      <c r="AK2165" s="26" t="s">
        <v>11817</v>
      </c>
      <c r="AL2165" s="26" t="s">
        <v>11791</v>
      </c>
      <c r="AM2165" s="24"/>
      <c r="AN2165" s="24"/>
      <c r="AO2165" s="24"/>
      <c r="AP2165" s="24"/>
      <c r="AQ2165" s="26" t="s">
        <v>11827</v>
      </c>
      <c r="AR2165" s="24"/>
      <c r="AS2165" s="24"/>
      <c r="AT2165" s="24"/>
      <c r="AU2165" s="24"/>
      <c r="AV2165" s="24"/>
      <c r="AW2165" s="28">
        <v>85200</v>
      </c>
      <c r="AX2165" s="26">
        <v>350</v>
      </c>
      <c r="AY2165" s="28">
        <v>70</v>
      </c>
      <c r="AZ2165" s="28">
        <v>70</v>
      </c>
      <c r="BA2165" s="26">
        <v>0</v>
      </c>
      <c r="BB2165" s="26" t="s">
        <v>148</v>
      </c>
      <c r="BC2165" s="26" t="s">
        <v>8650</v>
      </c>
      <c r="BD2165" s="26" t="s">
        <v>125</v>
      </c>
      <c r="BE2165" s="24"/>
      <c r="BF2165" s="26" t="s">
        <v>11821</v>
      </c>
      <c r="BG2165" s="26" t="s">
        <v>2494</v>
      </c>
      <c r="BH2165" s="24"/>
      <c r="BI2165" s="24"/>
      <c r="BJ2165" s="24"/>
      <c r="BK2165" s="24"/>
      <c r="BL2165" s="24"/>
      <c r="BM2165" s="24"/>
      <c r="BN2165" s="24"/>
      <c r="BO2165" s="24"/>
      <c r="BP2165" s="24"/>
      <c r="BQ2165" s="24"/>
      <c r="BR2165" s="26">
        <v>3</v>
      </c>
      <c r="BS2165" s="26">
        <v>2</v>
      </c>
      <c r="BT2165" s="26">
        <v>3</v>
      </c>
      <c r="BU2165" s="26">
        <v>4</v>
      </c>
      <c r="BV2165" s="26">
        <v>3</v>
      </c>
      <c r="BW2165" s="26">
        <v>3</v>
      </c>
      <c r="BX2165" s="26">
        <v>4</v>
      </c>
      <c r="BY2165" s="26">
        <v>4</v>
      </c>
      <c r="BZ2165" s="24"/>
      <c r="CA2165" s="24"/>
      <c r="CB2165" s="24"/>
      <c r="CC2165" s="24"/>
      <c r="CD2165" s="24"/>
      <c r="CE2165" s="24"/>
      <c r="CF2165" s="24"/>
      <c r="CG2165" s="24"/>
      <c r="CH2165" s="24"/>
      <c r="CI2165" s="24"/>
      <c r="CJ2165" s="24"/>
      <c r="CK2165" s="24"/>
      <c r="CL2165" s="24"/>
      <c r="CM2165" s="24"/>
      <c r="CN2165" s="24"/>
      <c r="CO2165" s="24"/>
      <c r="CP2165" s="24"/>
      <c r="CQ2165" s="24"/>
      <c r="CR2165" s="24"/>
      <c r="CS2165" s="24"/>
      <c r="CT2165" s="24"/>
      <c r="CU2165" s="24"/>
      <c r="CV2165" s="24"/>
      <c r="CW2165" s="24"/>
      <c r="CX2165" s="24"/>
      <c r="CY2165" s="24"/>
      <c r="CZ2165" s="24"/>
      <c r="DA2165" s="24"/>
      <c r="DB2165" s="24"/>
      <c r="DC2165" s="24"/>
      <c r="DD2165" s="24"/>
      <c r="DE2165" s="24"/>
      <c r="DF2165" s="26" t="s">
        <v>120</v>
      </c>
      <c r="DG2165" s="26" t="s">
        <v>120</v>
      </c>
      <c r="DH2165" s="26" t="s">
        <v>120</v>
      </c>
      <c r="DI2165" s="26" t="s">
        <v>120</v>
      </c>
      <c r="DJ2165" s="26" t="s">
        <v>120</v>
      </c>
      <c r="DK2165" s="26" t="s">
        <v>139</v>
      </c>
      <c r="DL2165" s="26" t="s">
        <v>120</v>
      </c>
      <c r="DM2165" s="26" t="s">
        <v>139</v>
      </c>
      <c r="DN2165" s="26" t="s">
        <v>139</v>
      </c>
      <c r="DO2165" s="26" t="s">
        <v>139</v>
      </c>
    </row>
    <row r="2166" spans="1:119" ht="20.100000000000001" customHeight="1" x14ac:dyDescent="0.25">
      <c r="A2166" s="29" t="str">
        <f t="shared" si="476"/>
        <v>Pravo Vibora (The Right of Choice)2</v>
      </c>
      <c r="B2166" s="29" t="str">
        <f t="shared" si="477"/>
        <v>Pravo Vibora (The Right of Choice)</v>
      </c>
      <c r="C2166" s="29">
        <f t="shared" si="478"/>
        <v>2</v>
      </c>
      <c r="D2166" s="30" t="str">
        <f t="shared" si="479"/>
        <v>Europe and Eurasia</v>
      </c>
      <c r="E2166" s="30" t="str">
        <f t="shared" si="480"/>
        <v>Kharkiv, Ukraine</v>
      </c>
      <c r="F2166" s="31">
        <f t="shared" si="481"/>
        <v>2</v>
      </c>
      <c r="G2166" s="31">
        <f t="shared" si="482"/>
        <v>2</v>
      </c>
      <c r="H2166" s="31">
        <f t="shared" si="483"/>
        <v>2</v>
      </c>
      <c r="I2166" s="31">
        <f t="shared" si="484"/>
        <v>3</v>
      </c>
      <c r="J2166" s="31">
        <f t="shared" si="485"/>
        <v>2</v>
      </c>
      <c r="K2166" s="31">
        <f t="shared" si="486"/>
        <v>3</v>
      </c>
      <c r="L2166" s="31">
        <f t="shared" si="487"/>
        <v>3</v>
      </c>
      <c r="M2166" s="31">
        <f t="shared" si="488"/>
        <v>3</v>
      </c>
      <c r="N2166" s="31">
        <f t="shared" si="489"/>
        <v>2.5</v>
      </c>
      <c r="O2166" s="26" t="s">
        <v>11828</v>
      </c>
      <c r="P2166" s="26" t="s">
        <v>108</v>
      </c>
      <c r="Q2166" s="27">
        <v>41038</v>
      </c>
      <c r="R2166" s="26" t="s">
        <v>109</v>
      </c>
      <c r="S2166" s="26" t="s">
        <v>217</v>
      </c>
      <c r="T2166" s="26" t="s">
        <v>175</v>
      </c>
      <c r="U2166" s="26" t="s">
        <v>112</v>
      </c>
      <c r="V2166" s="26" t="s">
        <v>15763</v>
      </c>
      <c r="W2166" s="26" t="s">
        <v>2494</v>
      </c>
      <c r="X2166" s="26" t="s">
        <v>11785</v>
      </c>
      <c r="Y2166" s="26" t="s">
        <v>11786</v>
      </c>
      <c r="Z2166" s="26" t="s">
        <v>11787</v>
      </c>
      <c r="AA2166" s="24"/>
      <c r="AB2166" s="26" t="s">
        <v>117</v>
      </c>
      <c r="AC2166" s="28">
        <v>10000</v>
      </c>
      <c r="AD2166" s="26" t="s">
        <v>11788</v>
      </c>
      <c r="AE2166" s="26" t="s">
        <v>558</v>
      </c>
      <c r="AF2166" s="26" t="s">
        <v>120</v>
      </c>
      <c r="AG2166" s="26" t="s">
        <v>333</v>
      </c>
      <c r="AH2166" s="26" t="s">
        <v>143</v>
      </c>
      <c r="AI2166" s="28">
        <v>10000</v>
      </c>
      <c r="AJ2166" s="24"/>
      <c r="AK2166" s="26" t="s">
        <v>11790</v>
      </c>
      <c r="AL2166" s="26" t="s">
        <v>11829</v>
      </c>
      <c r="AM2166" s="26" t="s">
        <v>11830</v>
      </c>
      <c r="AN2166" s="26" t="s">
        <v>11831</v>
      </c>
      <c r="AO2166" s="26" t="s">
        <v>11832</v>
      </c>
      <c r="AP2166" s="24"/>
      <c r="AQ2166" s="24"/>
      <c r="AR2166" s="24"/>
      <c r="AS2166" s="24"/>
      <c r="AT2166" s="24"/>
      <c r="AU2166" s="24"/>
      <c r="AV2166" s="24"/>
      <c r="AW2166" s="28">
        <v>73321</v>
      </c>
      <c r="AX2166" s="26">
        <v>130</v>
      </c>
      <c r="AY2166" s="28">
        <v>60</v>
      </c>
      <c r="AZ2166" s="28">
        <v>50</v>
      </c>
      <c r="BA2166" s="26">
        <v>0</v>
      </c>
      <c r="BB2166" s="26" t="s">
        <v>148</v>
      </c>
      <c r="BC2166" s="26" t="s">
        <v>8650</v>
      </c>
      <c r="BD2166" s="26" t="s">
        <v>125</v>
      </c>
      <c r="BE2166" s="24"/>
      <c r="BF2166" s="26" t="s">
        <v>11833</v>
      </c>
      <c r="BG2166" s="26" t="s">
        <v>9134</v>
      </c>
      <c r="BH2166" s="24"/>
      <c r="BI2166" s="24"/>
      <c r="BJ2166" s="24"/>
      <c r="BK2166" s="24"/>
      <c r="BL2166" s="24"/>
      <c r="BM2166" s="24"/>
      <c r="BN2166" s="24"/>
      <c r="BO2166" s="24"/>
      <c r="BP2166" s="24"/>
      <c r="BQ2166" s="24"/>
      <c r="BR2166" s="26">
        <v>2</v>
      </c>
      <c r="BS2166" s="26">
        <v>2</v>
      </c>
      <c r="BT2166" s="26">
        <v>2</v>
      </c>
      <c r="BU2166" s="26">
        <v>3</v>
      </c>
      <c r="BV2166" s="26">
        <v>2</v>
      </c>
      <c r="BW2166" s="26">
        <v>3</v>
      </c>
      <c r="BX2166" s="26">
        <v>3</v>
      </c>
      <c r="BY2166" s="26">
        <v>3</v>
      </c>
      <c r="BZ2166" s="24"/>
      <c r="CA2166" s="24"/>
      <c r="CB2166" s="24"/>
      <c r="CC2166" s="24"/>
      <c r="CD2166" s="24"/>
      <c r="CE2166" s="24"/>
      <c r="CF2166" s="24"/>
      <c r="CG2166" s="24"/>
      <c r="CH2166" s="24"/>
      <c r="CI2166" s="24"/>
      <c r="CJ2166" s="24"/>
      <c r="CK2166" s="24"/>
      <c r="CL2166" s="24"/>
      <c r="CM2166" s="24"/>
      <c r="CN2166" s="24"/>
      <c r="CO2166" s="24"/>
      <c r="CP2166" s="24"/>
      <c r="CQ2166" s="24"/>
      <c r="CR2166" s="24"/>
      <c r="CS2166" s="24"/>
      <c r="CT2166" s="24"/>
      <c r="CU2166" s="24"/>
      <c r="CV2166" s="24"/>
      <c r="CW2166" s="24"/>
      <c r="CX2166" s="24"/>
      <c r="CY2166" s="24"/>
      <c r="CZ2166" s="24"/>
      <c r="DA2166" s="24"/>
      <c r="DB2166" s="24"/>
      <c r="DC2166" s="24"/>
      <c r="DD2166" s="24"/>
      <c r="DE2166" s="24"/>
      <c r="DF2166" s="26" t="s">
        <v>139</v>
      </c>
      <c r="DG2166" s="26" t="s">
        <v>120</v>
      </c>
      <c r="DH2166" s="26" t="s">
        <v>139</v>
      </c>
      <c r="DI2166" s="26" t="s">
        <v>120</v>
      </c>
      <c r="DJ2166" s="26" t="s">
        <v>139</v>
      </c>
      <c r="DK2166" s="26" t="s">
        <v>139</v>
      </c>
      <c r="DL2166" s="26" t="s">
        <v>139</v>
      </c>
      <c r="DM2166" s="26" t="s">
        <v>139</v>
      </c>
      <c r="DN2166" s="26" t="s">
        <v>139</v>
      </c>
      <c r="DO2166" s="26" t="s">
        <v>139</v>
      </c>
    </row>
    <row r="2167" spans="1:119" ht="20.100000000000001" customHeight="1" x14ac:dyDescent="0.25">
      <c r="A2167" s="29" t="str">
        <f t="shared" si="476"/>
        <v>Pravo Vibora (The Right of Choice)1</v>
      </c>
      <c r="B2167" s="29" t="str">
        <f t="shared" si="477"/>
        <v>Pravo Vibora (The Right of Choice)</v>
      </c>
      <c r="C2167" s="29">
        <f t="shared" si="478"/>
        <v>1</v>
      </c>
      <c r="D2167" s="30" t="str">
        <f t="shared" si="479"/>
        <v>Europe and Eurasia</v>
      </c>
      <c r="E2167" s="30" t="str">
        <f t="shared" si="480"/>
        <v>Kharkiv, Ukraine</v>
      </c>
      <c r="F2167" s="31">
        <f t="shared" si="481"/>
        <v>2</v>
      </c>
      <c r="G2167" s="31">
        <f t="shared" si="482"/>
        <v>2</v>
      </c>
      <c r="H2167" s="31">
        <f t="shared" si="483"/>
        <v>3</v>
      </c>
      <c r="I2167" s="31">
        <f t="shared" si="484"/>
        <v>3</v>
      </c>
      <c r="J2167" s="31">
        <f t="shared" si="485"/>
        <v>2</v>
      </c>
      <c r="K2167" s="31">
        <f t="shared" si="486"/>
        <v>1</v>
      </c>
      <c r="L2167" s="31">
        <f t="shared" si="487"/>
        <v>3</v>
      </c>
      <c r="M2167" s="31">
        <f t="shared" si="488"/>
        <v>2</v>
      </c>
      <c r="N2167" s="31">
        <f t="shared" si="489"/>
        <v>2.2999999999999998</v>
      </c>
      <c r="O2167" s="26" t="s">
        <v>11834</v>
      </c>
      <c r="P2167" s="26" t="s">
        <v>108</v>
      </c>
      <c r="Q2167" s="27">
        <v>40672</v>
      </c>
      <c r="R2167" s="26" t="s">
        <v>155</v>
      </c>
      <c r="S2167" s="26" t="s">
        <v>409</v>
      </c>
      <c r="T2167" s="26" t="s">
        <v>333</v>
      </c>
      <c r="U2167" s="26" t="s">
        <v>112</v>
      </c>
      <c r="V2167" s="26" t="s">
        <v>15763</v>
      </c>
      <c r="W2167" s="26" t="s">
        <v>2494</v>
      </c>
      <c r="X2167" s="26" t="s">
        <v>11785</v>
      </c>
      <c r="Y2167" s="26" t="s">
        <v>11786</v>
      </c>
      <c r="Z2167" s="26" t="s">
        <v>11787</v>
      </c>
      <c r="AA2167" s="24"/>
      <c r="AB2167" s="26" t="s">
        <v>117</v>
      </c>
      <c r="AC2167" s="28">
        <v>7000</v>
      </c>
      <c r="AD2167" s="26" t="s">
        <v>11788</v>
      </c>
      <c r="AE2167" s="26" t="s">
        <v>558</v>
      </c>
      <c r="AF2167" s="26" t="s">
        <v>120</v>
      </c>
      <c r="AG2167" s="26" t="s">
        <v>333</v>
      </c>
      <c r="AH2167" s="26" t="s">
        <v>158</v>
      </c>
      <c r="AI2167" s="28">
        <v>7000</v>
      </c>
      <c r="AJ2167" s="24"/>
      <c r="AK2167" s="26" t="s">
        <v>11790</v>
      </c>
      <c r="AL2167" s="26" t="s">
        <v>11829</v>
      </c>
      <c r="AM2167" s="26" t="s">
        <v>11835</v>
      </c>
      <c r="AN2167" s="26" t="s">
        <v>11836</v>
      </c>
      <c r="AO2167" s="26" t="s">
        <v>11837</v>
      </c>
      <c r="AP2167" s="24"/>
      <c r="AQ2167" s="24"/>
      <c r="AR2167" s="24"/>
      <c r="AS2167" s="24"/>
      <c r="AT2167" s="24"/>
      <c r="AU2167" s="24"/>
      <c r="AV2167" s="24"/>
      <c r="AW2167" s="28">
        <v>57945</v>
      </c>
      <c r="AX2167" s="26">
        <v>60</v>
      </c>
      <c r="AY2167" s="28">
        <v>0</v>
      </c>
      <c r="AZ2167" s="28">
        <v>100</v>
      </c>
      <c r="BA2167" s="26">
        <v>0</v>
      </c>
      <c r="BB2167" s="26" t="s">
        <v>241</v>
      </c>
      <c r="BC2167" s="26" t="s">
        <v>8650</v>
      </c>
      <c r="BD2167" s="24"/>
      <c r="BE2167" s="24"/>
      <c r="BF2167" s="26" t="s">
        <v>2543</v>
      </c>
      <c r="BG2167" s="26" t="s">
        <v>191</v>
      </c>
      <c r="BH2167" s="26" t="s">
        <v>11838</v>
      </c>
      <c r="BI2167" s="26" t="s">
        <v>191</v>
      </c>
      <c r="BJ2167" s="24"/>
      <c r="BK2167" s="24"/>
      <c r="BL2167" s="24"/>
      <c r="BM2167" s="24"/>
      <c r="BN2167" s="24"/>
      <c r="BO2167" s="24"/>
      <c r="BP2167" s="24"/>
      <c r="BQ2167" s="24"/>
      <c r="BR2167" s="26">
        <v>2</v>
      </c>
      <c r="BS2167" s="26">
        <v>2</v>
      </c>
      <c r="BT2167" s="26">
        <v>3</v>
      </c>
      <c r="BU2167" s="26">
        <v>3</v>
      </c>
      <c r="BV2167" s="26">
        <v>2</v>
      </c>
      <c r="BW2167" s="26">
        <v>1</v>
      </c>
      <c r="BX2167" s="26">
        <v>3</v>
      </c>
      <c r="BY2167" s="26">
        <v>2</v>
      </c>
      <c r="BZ2167" s="24"/>
      <c r="CA2167" s="24"/>
      <c r="CB2167" s="24"/>
      <c r="CC2167" s="24"/>
      <c r="CD2167" s="24"/>
      <c r="CE2167" s="24"/>
      <c r="CF2167" s="24"/>
      <c r="CG2167" s="24"/>
      <c r="CH2167" s="24"/>
      <c r="CI2167" s="24"/>
      <c r="CJ2167" s="24"/>
      <c r="CK2167" s="24"/>
      <c r="CL2167" s="24"/>
      <c r="CM2167" s="24"/>
      <c r="CN2167" s="24"/>
      <c r="CO2167" s="24"/>
      <c r="CP2167" s="24"/>
      <c r="CQ2167" s="24"/>
      <c r="CR2167" s="24"/>
      <c r="CS2167" s="24"/>
      <c r="CT2167" s="24"/>
      <c r="CU2167" s="24"/>
      <c r="CV2167" s="24"/>
      <c r="CW2167" s="24"/>
      <c r="CX2167" s="24"/>
      <c r="CY2167" s="24"/>
      <c r="CZ2167" s="24"/>
      <c r="DA2167" s="24"/>
      <c r="DB2167" s="24"/>
      <c r="DC2167" s="24"/>
      <c r="DD2167" s="24"/>
      <c r="DE2167" s="24"/>
      <c r="DF2167" s="26" t="s">
        <v>139</v>
      </c>
      <c r="DG2167" s="26" t="s">
        <v>120</v>
      </c>
      <c r="DH2167" s="26" t="s">
        <v>120</v>
      </c>
      <c r="DI2167" s="26" t="s">
        <v>120</v>
      </c>
      <c r="DJ2167" s="26" t="s">
        <v>139</v>
      </c>
      <c r="DK2167" s="26" t="s">
        <v>139</v>
      </c>
      <c r="DL2167" s="26" t="s">
        <v>139</v>
      </c>
      <c r="DM2167" s="26" t="s">
        <v>139</v>
      </c>
      <c r="DN2167" s="26" t="s">
        <v>139</v>
      </c>
      <c r="DO2167" s="26" t="s">
        <v>139</v>
      </c>
    </row>
    <row r="2168" spans="1:119" ht="20.100000000000001" customHeight="1" x14ac:dyDescent="0.25">
      <c r="A2168" s="29" t="str">
        <f t="shared" si="476"/>
        <v/>
      </c>
      <c r="B2168" s="29" t="str">
        <f t="shared" si="477"/>
        <v>Prayasam (Endeavor)</v>
      </c>
      <c r="C2168" s="29">
        <f t="shared" si="478"/>
        <v>0</v>
      </c>
      <c r="D2168" s="30" t="str">
        <f t="shared" si="479"/>
        <v>South Asia</v>
      </c>
      <c r="E2168" s="30" t="str">
        <f t="shared" si="480"/>
        <v>Kolkata, India</v>
      </c>
      <c r="F2168" s="31">
        <f t="shared" si="481"/>
        <v>0</v>
      </c>
      <c r="G2168" s="31">
        <f t="shared" si="482"/>
        <v>0</v>
      </c>
      <c r="H2168" s="31">
        <f t="shared" si="483"/>
        <v>0</v>
      </c>
      <c r="I2168" s="31">
        <f t="shared" si="484"/>
        <v>0</v>
      </c>
      <c r="J2168" s="31">
        <f t="shared" si="485"/>
        <v>0</v>
      </c>
      <c r="K2168" s="31">
        <f t="shared" si="486"/>
        <v>0</v>
      </c>
      <c r="L2168" s="31">
        <f t="shared" si="487"/>
        <v>0</v>
      </c>
      <c r="M2168" s="31">
        <f t="shared" si="488"/>
        <v>0</v>
      </c>
      <c r="N2168" s="31">
        <f t="shared" si="489"/>
        <v>0</v>
      </c>
      <c r="O2168" s="26" t="s">
        <v>16351</v>
      </c>
      <c r="P2168" s="26" t="s">
        <v>108</v>
      </c>
      <c r="Q2168" s="27">
        <v>43270</v>
      </c>
      <c r="R2168" s="24"/>
      <c r="S2168" s="24"/>
      <c r="T2168" s="26" t="s">
        <v>111</v>
      </c>
      <c r="U2168" s="24"/>
      <c r="V2168" s="26" t="s">
        <v>225</v>
      </c>
      <c r="W2168" s="26" t="s">
        <v>226</v>
      </c>
      <c r="X2168" s="26" t="s">
        <v>843</v>
      </c>
      <c r="Y2168" s="26" t="s">
        <v>11840</v>
      </c>
      <c r="Z2168" s="26" t="s">
        <v>11841</v>
      </c>
      <c r="AA2168" s="24"/>
      <c r="AB2168" s="26" t="s">
        <v>15733</v>
      </c>
      <c r="AC2168" s="28">
        <v>3500</v>
      </c>
      <c r="AD2168" s="24"/>
      <c r="AE2168" s="26" t="s">
        <v>249</v>
      </c>
      <c r="AF2168" s="26" t="s">
        <v>120</v>
      </c>
      <c r="AG2168" s="26" t="s">
        <v>224</v>
      </c>
      <c r="AH2168" s="24"/>
      <c r="AI2168" s="28">
        <v>3500</v>
      </c>
      <c r="AJ2168" s="24"/>
      <c r="AK2168" s="24"/>
      <c r="AL2168" s="24"/>
      <c r="AM2168" s="24"/>
      <c r="AN2168" s="24"/>
      <c r="AO2168" s="24"/>
      <c r="AP2168" s="24"/>
      <c r="AQ2168" s="24"/>
      <c r="AR2168" s="24"/>
      <c r="AS2168" s="24"/>
      <c r="AT2168" s="24"/>
      <c r="AU2168" s="24"/>
      <c r="AV2168" s="24"/>
      <c r="AW2168" s="28">
        <v>0</v>
      </c>
      <c r="AX2168" s="26">
        <v>0</v>
      </c>
      <c r="AY2168" s="28">
        <v>0</v>
      </c>
      <c r="AZ2168" s="28">
        <v>0</v>
      </c>
      <c r="BA2168" s="26">
        <v>0</v>
      </c>
      <c r="BB2168" s="24"/>
      <c r="BC2168" s="26" t="s">
        <v>11846</v>
      </c>
      <c r="BD2168" s="24"/>
      <c r="BE2168" s="24"/>
      <c r="BF2168" s="24"/>
      <c r="BG2168" s="24"/>
      <c r="BH2168" s="24"/>
      <c r="BI2168" s="24"/>
      <c r="BJ2168" s="24"/>
      <c r="BK2168" s="24"/>
      <c r="BL2168" s="24"/>
      <c r="BM2168" s="24"/>
      <c r="BN2168" s="24"/>
      <c r="BO2168" s="24"/>
      <c r="BP2168" s="24"/>
      <c r="BQ2168" s="24"/>
      <c r="BR2168" s="26">
        <v>0</v>
      </c>
      <c r="BS2168" s="26">
        <v>0</v>
      </c>
      <c r="BT2168" s="26">
        <v>0</v>
      </c>
      <c r="BU2168" s="26">
        <v>0</v>
      </c>
      <c r="BV2168" s="26">
        <v>0</v>
      </c>
      <c r="BW2168" s="26">
        <v>0</v>
      </c>
      <c r="BX2168" s="26">
        <v>0</v>
      </c>
      <c r="BY2168" s="26">
        <v>0</v>
      </c>
      <c r="BZ2168" s="24"/>
      <c r="CA2168" s="24"/>
      <c r="CB2168" s="24"/>
      <c r="CC2168" s="24"/>
      <c r="CD2168" s="24"/>
      <c r="CE2168" s="24"/>
      <c r="CF2168" s="24"/>
      <c r="CG2168" s="24"/>
      <c r="CH2168" s="24"/>
      <c r="CI2168" s="24"/>
      <c r="CJ2168" s="24"/>
      <c r="CK2168" s="24"/>
      <c r="CL2168" s="24"/>
      <c r="CM2168" s="24"/>
      <c r="CN2168" s="24"/>
      <c r="CO2168" s="24"/>
      <c r="CP2168" s="24"/>
      <c r="CQ2168" s="24"/>
      <c r="CR2168" s="24"/>
      <c r="CS2168" s="24"/>
      <c r="CT2168" s="24"/>
      <c r="CU2168" s="24"/>
      <c r="CV2168" s="24"/>
      <c r="CW2168" s="24"/>
      <c r="CX2168" s="24"/>
      <c r="CY2168" s="24"/>
      <c r="CZ2168" s="24"/>
      <c r="DA2168" s="24"/>
      <c r="DB2168" s="24"/>
      <c r="DC2168" s="24"/>
      <c r="DD2168" s="24"/>
      <c r="DE2168" s="24"/>
      <c r="DF2168" s="26" t="s">
        <v>139</v>
      </c>
      <c r="DG2168" s="26" t="s">
        <v>139</v>
      </c>
      <c r="DH2168" s="26" t="s">
        <v>139</v>
      </c>
      <c r="DI2168" s="26" t="s">
        <v>139</v>
      </c>
      <c r="DJ2168" s="26" t="s">
        <v>139</v>
      </c>
      <c r="DK2168" s="26" t="s">
        <v>139</v>
      </c>
      <c r="DL2168" s="26" t="s">
        <v>139</v>
      </c>
      <c r="DM2168" s="26" t="s">
        <v>139</v>
      </c>
      <c r="DN2168" s="26" t="s">
        <v>139</v>
      </c>
      <c r="DO2168" s="26" t="s">
        <v>139</v>
      </c>
    </row>
    <row r="2169" spans="1:119" ht="20.100000000000001" customHeight="1" x14ac:dyDescent="0.25">
      <c r="A2169" s="29" t="str">
        <f t="shared" si="476"/>
        <v>Prayasam (Endeavor)6</v>
      </c>
      <c r="B2169" s="29" t="str">
        <f t="shared" si="477"/>
        <v>Prayasam (Endeavor)</v>
      </c>
      <c r="C2169" s="29">
        <f t="shared" si="478"/>
        <v>6</v>
      </c>
      <c r="D2169" s="30" t="str">
        <f t="shared" si="479"/>
        <v>South Asia</v>
      </c>
      <c r="E2169" s="30" t="str">
        <f t="shared" si="480"/>
        <v>Kolkata, India</v>
      </c>
      <c r="F2169" s="31">
        <f t="shared" si="481"/>
        <v>3</v>
      </c>
      <c r="G2169" s="31">
        <f t="shared" si="482"/>
        <v>2</v>
      </c>
      <c r="H2169" s="31">
        <f t="shared" si="483"/>
        <v>3</v>
      </c>
      <c r="I2169" s="31">
        <f t="shared" si="484"/>
        <v>4</v>
      </c>
      <c r="J2169" s="31">
        <f t="shared" si="485"/>
        <v>3</v>
      </c>
      <c r="K2169" s="31">
        <f t="shared" si="486"/>
        <v>4</v>
      </c>
      <c r="L2169" s="31">
        <f t="shared" si="487"/>
        <v>4</v>
      </c>
      <c r="M2169" s="31">
        <f t="shared" si="488"/>
        <v>4</v>
      </c>
      <c r="N2169" s="31">
        <f t="shared" si="489"/>
        <v>3.4</v>
      </c>
      <c r="O2169" s="26" t="s">
        <v>11839</v>
      </c>
      <c r="P2169" s="26" t="s">
        <v>108</v>
      </c>
      <c r="Q2169" s="27">
        <v>42502</v>
      </c>
      <c r="R2169" s="26" t="s">
        <v>166</v>
      </c>
      <c r="S2169" s="26" t="s">
        <v>184</v>
      </c>
      <c r="T2169" s="26" t="s">
        <v>157</v>
      </c>
      <c r="U2169" s="26" t="s">
        <v>112</v>
      </c>
      <c r="V2169" s="26" t="s">
        <v>225</v>
      </c>
      <c r="W2169" s="26" t="s">
        <v>226</v>
      </c>
      <c r="X2169" s="26" t="s">
        <v>843</v>
      </c>
      <c r="Y2169" s="26" t="s">
        <v>11840</v>
      </c>
      <c r="Z2169" s="26" t="s">
        <v>11841</v>
      </c>
      <c r="AA2169" s="24"/>
      <c r="AB2169" s="26" t="s">
        <v>117</v>
      </c>
      <c r="AC2169" s="28">
        <v>9000</v>
      </c>
      <c r="AD2169" s="24"/>
      <c r="AE2169" s="26" t="s">
        <v>249</v>
      </c>
      <c r="AF2169" s="26" t="s">
        <v>120</v>
      </c>
      <c r="AG2169" s="26" t="s">
        <v>224</v>
      </c>
      <c r="AH2169" s="26" t="s">
        <v>250</v>
      </c>
      <c r="AI2169" s="28">
        <v>9000</v>
      </c>
      <c r="AJ2169" s="26" t="s">
        <v>11842</v>
      </c>
      <c r="AK2169" s="26" t="s">
        <v>11843</v>
      </c>
      <c r="AL2169" s="26" t="s">
        <v>11844</v>
      </c>
      <c r="AM2169" s="24"/>
      <c r="AN2169" s="24"/>
      <c r="AO2169" s="24"/>
      <c r="AP2169" s="24"/>
      <c r="AQ2169" s="26" t="s">
        <v>11845</v>
      </c>
      <c r="AR2169" s="24"/>
      <c r="AS2169" s="24"/>
      <c r="AT2169" s="24"/>
      <c r="AU2169" s="24"/>
      <c r="AV2169" s="24"/>
      <c r="AW2169" s="28">
        <v>76074</v>
      </c>
      <c r="AX2169" s="26">
        <v>4000</v>
      </c>
      <c r="AY2169" s="28">
        <v>85</v>
      </c>
      <c r="AZ2169" s="28">
        <v>80</v>
      </c>
      <c r="BA2169" s="26">
        <v>0</v>
      </c>
      <c r="BB2169" s="26" t="s">
        <v>148</v>
      </c>
      <c r="BC2169" s="26" t="s">
        <v>11846</v>
      </c>
      <c r="BD2169" s="26" t="s">
        <v>125</v>
      </c>
      <c r="BE2169" s="24"/>
      <c r="BF2169" s="26" t="s">
        <v>11847</v>
      </c>
      <c r="BG2169" s="26" t="s">
        <v>261</v>
      </c>
      <c r="BH2169" s="26" t="s">
        <v>6842</v>
      </c>
      <c r="BI2169" s="26" t="s">
        <v>261</v>
      </c>
      <c r="BJ2169" s="26" t="s">
        <v>1695</v>
      </c>
      <c r="BK2169" s="26" t="s">
        <v>226</v>
      </c>
      <c r="BL2169" s="26" t="s">
        <v>11848</v>
      </c>
      <c r="BM2169" s="26" t="s">
        <v>261</v>
      </c>
      <c r="BN2169" s="26" t="s">
        <v>11849</v>
      </c>
      <c r="BO2169" s="26" t="s">
        <v>226</v>
      </c>
      <c r="BP2169" s="24"/>
      <c r="BQ2169" s="24"/>
      <c r="BR2169" s="26">
        <v>3</v>
      </c>
      <c r="BS2169" s="26">
        <v>2</v>
      </c>
      <c r="BT2169" s="26">
        <v>3</v>
      </c>
      <c r="BU2169" s="26">
        <v>4</v>
      </c>
      <c r="BV2169" s="26">
        <v>3</v>
      </c>
      <c r="BW2169" s="26">
        <v>4</v>
      </c>
      <c r="BX2169" s="26">
        <v>4</v>
      </c>
      <c r="BY2169" s="26">
        <v>4</v>
      </c>
      <c r="BZ2169" s="24"/>
      <c r="CA2169" s="24"/>
      <c r="CB2169" s="24"/>
      <c r="CC2169" s="24"/>
      <c r="CD2169" s="24"/>
      <c r="CE2169" s="24"/>
      <c r="CF2169" s="24"/>
      <c r="CG2169" s="24"/>
      <c r="CH2169" s="24"/>
      <c r="CI2169" s="24"/>
      <c r="CJ2169" s="24"/>
      <c r="CK2169" s="24"/>
      <c r="CL2169" s="24"/>
      <c r="CM2169" s="24"/>
      <c r="CN2169" s="24"/>
      <c r="CO2169" s="24"/>
      <c r="CP2169" s="24"/>
      <c r="CQ2169" s="24"/>
      <c r="CR2169" s="24"/>
      <c r="CS2169" s="24"/>
      <c r="CT2169" s="24"/>
      <c r="CU2169" s="24"/>
      <c r="CV2169" s="24"/>
      <c r="CW2169" s="24"/>
      <c r="CX2169" s="24"/>
      <c r="CY2169" s="24"/>
      <c r="CZ2169" s="24"/>
      <c r="DA2169" s="24"/>
      <c r="DB2169" s="24"/>
      <c r="DC2169" s="24"/>
      <c r="DD2169" s="24"/>
      <c r="DE2169" s="24"/>
      <c r="DF2169" s="26" t="s">
        <v>120</v>
      </c>
      <c r="DG2169" s="26" t="s">
        <v>120</v>
      </c>
      <c r="DH2169" s="26" t="s">
        <v>139</v>
      </c>
      <c r="DI2169" s="26" t="s">
        <v>120</v>
      </c>
      <c r="DJ2169" s="26" t="s">
        <v>120</v>
      </c>
      <c r="DK2169" s="26" t="s">
        <v>139</v>
      </c>
      <c r="DL2169" s="26" t="s">
        <v>120</v>
      </c>
      <c r="DM2169" s="26" t="s">
        <v>139</v>
      </c>
      <c r="DN2169" s="26" t="s">
        <v>139</v>
      </c>
      <c r="DO2169" s="26" t="s">
        <v>139</v>
      </c>
    </row>
    <row r="2170" spans="1:119" ht="20.100000000000001" customHeight="1" x14ac:dyDescent="0.25">
      <c r="A2170" s="29" t="str">
        <f t="shared" si="476"/>
        <v>Prayasam (Endeavor)5</v>
      </c>
      <c r="B2170" s="29" t="str">
        <f t="shared" si="477"/>
        <v>Prayasam (Endeavor)</v>
      </c>
      <c r="C2170" s="29">
        <f t="shared" si="478"/>
        <v>5</v>
      </c>
      <c r="D2170" s="30" t="str">
        <f t="shared" si="479"/>
        <v>South Asia</v>
      </c>
      <c r="E2170" s="30" t="str">
        <f t="shared" si="480"/>
        <v>Kolkata, India</v>
      </c>
      <c r="F2170" s="31">
        <f t="shared" si="481"/>
        <v>3</v>
      </c>
      <c r="G2170" s="31">
        <f t="shared" si="482"/>
        <v>2</v>
      </c>
      <c r="H2170" s="31">
        <f t="shared" si="483"/>
        <v>3</v>
      </c>
      <c r="I2170" s="31">
        <f t="shared" si="484"/>
        <v>4</v>
      </c>
      <c r="J2170" s="31">
        <f t="shared" si="485"/>
        <v>3</v>
      </c>
      <c r="K2170" s="31">
        <f t="shared" si="486"/>
        <v>4</v>
      </c>
      <c r="L2170" s="31">
        <f t="shared" si="487"/>
        <v>4</v>
      </c>
      <c r="M2170" s="31">
        <f t="shared" si="488"/>
        <v>3</v>
      </c>
      <c r="N2170" s="31">
        <f t="shared" si="489"/>
        <v>3.3</v>
      </c>
      <c r="O2170" s="26" t="s">
        <v>11850</v>
      </c>
      <c r="P2170" s="26" t="s">
        <v>108</v>
      </c>
      <c r="Q2170" s="27">
        <v>41771</v>
      </c>
      <c r="R2170" s="26" t="s">
        <v>166</v>
      </c>
      <c r="S2170" s="26" t="s">
        <v>193</v>
      </c>
      <c r="T2170" s="26" t="s">
        <v>194</v>
      </c>
      <c r="U2170" s="26" t="s">
        <v>112</v>
      </c>
      <c r="V2170" s="26" t="s">
        <v>225</v>
      </c>
      <c r="W2170" s="26" t="s">
        <v>226</v>
      </c>
      <c r="X2170" s="26" t="s">
        <v>843</v>
      </c>
      <c r="Y2170" s="26" t="s">
        <v>11840</v>
      </c>
      <c r="Z2170" s="26" t="s">
        <v>11841</v>
      </c>
      <c r="AA2170" s="24"/>
      <c r="AB2170" s="26" t="s">
        <v>117</v>
      </c>
      <c r="AC2170" s="28">
        <v>16000</v>
      </c>
      <c r="AD2170" s="24"/>
      <c r="AE2170" s="26" t="s">
        <v>249</v>
      </c>
      <c r="AF2170" s="26" t="s">
        <v>120</v>
      </c>
      <c r="AG2170" s="26" t="s">
        <v>224</v>
      </c>
      <c r="AH2170" s="26" t="s">
        <v>176</v>
      </c>
      <c r="AI2170" s="28">
        <v>16000</v>
      </c>
      <c r="AJ2170" s="26" t="s">
        <v>11851</v>
      </c>
      <c r="AK2170" s="26" t="s">
        <v>11852</v>
      </c>
      <c r="AL2170" s="26" t="s">
        <v>11844</v>
      </c>
      <c r="AM2170" s="24"/>
      <c r="AN2170" s="24"/>
      <c r="AO2170" s="24"/>
      <c r="AP2170" s="24"/>
      <c r="AQ2170" s="26" t="s">
        <v>11853</v>
      </c>
      <c r="AR2170" s="24"/>
      <c r="AS2170" s="24"/>
      <c r="AT2170" s="24"/>
      <c r="AU2170" s="24"/>
      <c r="AV2170" s="24"/>
      <c r="AW2170" s="28">
        <v>90414</v>
      </c>
      <c r="AX2170" s="26">
        <v>4000</v>
      </c>
      <c r="AY2170" s="28">
        <v>85</v>
      </c>
      <c r="AZ2170" s="28">
        <v>80</v>
      </c>
      <c r="BA2170" s="26">
        <v>0</v>
      </c>
      <c r="BB2170" s="26" t="s">
        <v>148</v>
      </c>
      <c r="BC2170" s="26" t="s">
        <v>11846</v>
      </c>
      <c r="BD2170" s="26" t="s">
        <v>378</v>
      </c>
      <c r="BE2170" s="26" t="s">
        <v>11854</v>
      </c>
      <c r="BF2170" s="26" t="s">
        <v>3293</v>
      </c>
      <c r="BG2170" s="26" t="s">
        <v>226</v>
      </c>
      <c r="BH2170" s="26" t="s">
        <v>2601</v>
      </c>
      <c r="BI2170" s="26" t="s">
        <v>226</v>
      </c>
      <c r="BJ2170" s="26" t="s">
        <v>11855</v>
      </c>
      <c r="BK2170" s="26" t="s">
        <v>226</v>
      </c>
      <c r="BL2170" s="26" t="s">
        <v>11856</v>
      </c>
      <c r="BM2170" s="26" t="s">
        <v>261</v>
      </c>
      <c r="BN2170" s="26" t="s">
        <v>11857</v>
      </c>
      <c r="BO2170" s="26" t="s">
        <v>261</v>
      </c>
      <c r="BP2170" s="24"/>
      <c r="BQ2170" s="24"/>
      <c r="BR2170" s="26">
        <v>3</v>
      </c>
      <c r="BS2170" s="26">
        <v>2</v>
      </c>
      <c r="BT2170" s="26">
        <v>3</v>
      </c>
      <c r="BU2170" s="26">
        <v>4</v>
      </c>
      <c r="BV2170" s="26">
        <v>3</v>
      </c>
      <c r="BW2170" s="26">
        <v>4</v>
      </c>
      <c r="BX2170" s="26">
        <v>4</v>
      </c>
      <c r="BY2170" s="26">
        <v>3</v>
      </c>
      <c r="BZ2170" s="24"/>
      <c r="CA2170" s="24"/>
      <c r="CB2170" s="24"/>
      <c r="CC2170" s="24"/>
      <c r="CD2170" s="24"/>
      <c r="CE2170" s="24"/>
      <c r="CF2170" s="24"/>
      <c r="CG2170" s="24"/>
      <c r="CH2170" s="24"/>
      <c r="CI2170" s="24"/>
      <c r="CJ2170" s="24"/>
      <c r="CK2170" s="24"/>
      <c r="CL2170" s="24"/>
      <c r="CM2170" s="24"/>
      <c r="CN2170" s="24"/>
      <c r="CO2170" s="24"/>
      <c r="CP2170" s="24"/>
      <c r="CQ2170" s="24"/>
      <c r="CR2170" s="24"/>
      <c r="CS2170" s="24"/>
      <c r="CT2170" s="24"/>
      <c r="CU2170" s="24"/>
      <c r="CV2170" s="24"/>
      <c r="CW2170" s="24"/>
      <c r="CX2170" s="24"/>
      <c r="CY2170" s="24"/>
      <c r="CZ2170" s="24"/>
      <c r="DA2170" s="24"/>
      <c r="DB2170" s="24"/>
      <c r="DC2170" s="24"/>
      <c r="DD2170" s="24"/>
      <c r="DE2170" s="24"/>
      <c r="DF2170" s="26" t="s">
        <v>120</v>
      </c>
      <c r="DG2170" s="26" t="s">
        <v>120</v>
      </c>
      <c r="DH2170" s="26" t="s">
        <v>139</v>
      </c>
      <c r="DI2170" s="26" t="s">
        <v>120</v>
      </c>
      <c r="DJ2170" s="26" t="s">
        <v>120</v>
      </c>
      <c r="DK2170" s="26" t="s">
        <v>139</v>
      </c>
      <c r="DL2170" s="26" t="s">
        <v>120</v>
      </c>
      <c r="DM2170" s="26" t="s">
        <v>139</v>
      </c>
      <c r="DN2170" s="26" t="s">
        <v>139</v>
      </c>
      <c r="DO2170" s="26" t="s">
        <v>139</v>
      </c>
    </row>
    <row r="2171" spans="1:119" ht="20.100000000000001" customHeight="1" x14ac:dyDescent="0.25">
      <c r="A2171" s="29" t="str">
        <f t="shared" si="476"/>
        <v>Prayasam (Endeavor)4</v>
      </c>
      <c r="B2171" s="29" t="str">
        <f t="shared" si="477"/>
        <v>Prayasam (Endeavor)</v>
      </c>
      <c r="C2171" s="29">
        <f t="shared" si="478"/>
        <v>4</v>
      </c>
      <c r="D2171" s="30" t="str">
        <f t="shared" si="479"/>
        <v>South Asia</v>
      </c>
      <c r="E2171" s="30" t="str">
        <f t="shared" si="480"/>
        <v>Kolkata, India</v>
      </c>
      <c r="F2171" s="31">
        <f t="shared" si="481"/>
        <v>3</v>
      </c>
      <c r="G2171" s="31">
        <f t="shared" si="482"/>
        <v>2</v>
      </c>
      <c r="H2171" s="31">
        <f t="shared" si="483"/>
        <v>3</v>
      </c>
      <c r="I2171" s="31">
        <f t="shared" si="484"/>
        <v>4</v>
      </c>
      <c r="J2171" s="31">
        <f t="shared" si="485"/>
        <v>3</v>
      </c>
      <c r="K2171" s="31">
        <f t="shared" si="486"/>
        <v>3</v>
      </c>
      <c r="L2171" s="31">
        <f t="shared" si="487"/>
        <v>4</v>
      </c>
      <c r="M2171" s="31">
        <f t="shared" si="488"/>
        <v>3</v>
      </c>
      <c r="N2171" s="31">
        <f t="shared" si="489"/>
        <v>3.1</v>
      </c>
      <c r="O2171" s="26" t="s">
        <v>11858</v>
      </c>
      <c r="P2171" s="26" t="s">
        <v>108</v>
      </c>
      <c r="Q2171" s="27">
        <v>41400</v>
      </c>
      <c r="R2171" s="26" t="s">
        <v>166</v>
      </c>
      <c r="S2171" s="26" t="s">
        <v>206</v>
      </c>
      <c r="T2171" s="26" t="s">
        <v>207</v>
      </c>
      <c r="U2171" s="26" t="s">
        <v>112</v>
      </c>
      <c r="V2171" s="26" t="s">
        <v>225</v>
      </c>
      <c r="W2171" s="26" t="s">
        <v>226</v>
      </c>
      <c r="X2171" s="26" t="s">
        <v>843</v>
      </c>
      <c r="Y2171" s="26" t="s">
        <v>11840</v>
      </c>
      <c r="Z2171" s="26" t="s">
        <v>11841</v>
      </c>
      <c r="AA2171" s="24"/>
      <c r="AB2171" s="26" t="s">
        <v>117</v>
      </c>
      <c r="AC2171" s="28">
        <v>14000</v>
      </c>
      <c r="AD2171" s="24"/>
      <c r="AE2171" s="26" t="s">
        <v>249</v>
      </c>
      <c r="AF2171" s="26" t="s">
        <v>120</v>
      </c>
      <c r="AG2171" s="26" t="s">
        <v>224</v>
      </c>
      <c r="AH2171" s="26" t="s">
        <v>185</v>
      </c>
      <c r="AI2171" s="28">
        <v>14000</v>
      </c>
      <c r="AJ2171" s="26" t="s">
        <v>11859</v>
      </c>
      <c r="AK2171" s="26" t="s">
        <v>11843</v>
      </c>
      <c r="AL2171" s="26" t="s">
        <v>11844</v>
      </c>
      <c r="AM2171" s="24"/>
      <c r="AN2171" s="24"/>
      <c r="AO2171" s="24"/>
      <c r="AP2171" s="24"/>
      <c r="AQ2171" s="26" t="s">
        <v>11860</v>
      </c>
      <c r="AR2171" s="24"/>
      <c r="AS2171" s="24"/>
      <c r="AT2171" s="24"/>
      <c r="AU2171" s="24"/>
      <c r="AV2171" s="24"/>
      <c r="AW2171" s="28">
        <v>54110</v>
      </c>
      <c r="AX2171" s="26">
        <v>4000</v>
      </c>
      <c r="AY2171" s="28">
        <v>80</v>
      </c>
      <c r="AZ2171" s="28">
        <v>60</v>
      </c>
      <c r="BA2171" s="26">
        <v>0</v>
      </c>
      <c r="BB2171" s="26" t="s">
        <v>148</v>
      </c>
      <c r="BC2171" s="26" t="s">
        <v>11846</v>
      </c>
      <c r="BD2171" s="26" t="s">
        <v>125</v>
      </c>
      <c r="BE2171" s="24"/>
      <c r="BF2171" s="26" t="s">
        <v>3293</v>
      </c>
      <c r="BG2171" s="26" t="s">
        <v>226</v>
      </c>
      <c r="BH2171" s="26" t="s">
        <v>11861</v>
      </c>
      <c r="BI2171" s="26" t="s">
        <v>191</v>
      </c>
      <c r="BJ2171" s="24"/>
      <c r="BK2171" s="24"/>
      <c r="BL2171" s="24"/>
      <c r="BM2171" s="24"/>
      <c r="BN2171" s="24"/>
      <c r="BO2171" s="24"/>
      <c r="BP2171" s="24"/>
      <c r="BQ2171" s="24"/>
      <c r="BR2171" s="26">
        <v>3</v>
      </c>
      <c r="BS2171" s="26">
        <v>2</v>
      </c>
      <c r="BT2171" s="26">
        <v>3</v>
      </c>
      <c r="BU2171" s="26">
        <v>4</v>
      </c>
      <c r="BV2171" s="26">
        <v>3</v>
      </c>
      <c r="BW2171" s="26">
        <v>3</v>
      </c>
      <c r="BX2171" s="26">
        <v>4</v>
      </c>
      <c r="BY2171" s="26">
        <v>3</v>
      </c>
      <c r="BZ2171" s="24"/>
      <c r="CA2171" s="24"/>
      <c r="CB2171" s="24"/>
      <c r="CC2171" s="24"/>
      <c r="CD2171" s="24"/>
      <c r="CE2171" s="24"/>
      <c r="CF2171" s="24"/>
      <c r="CG2171" s="24"/>
      <c r="CH2171" s="24"/>
      <c r="CI2171" s="24"/>
      <c r="CJ2171" s="24"/>
      <c r="CK2171" s="24"/>
      <c r="CL2171" s="24"/>
      <c r="CM2171" s="24"/>
      <c r="CN2171" s="24"/>
      <c r="CO2171" s="24"/>
      <c r="CP2171" s="24"/>
      <c r="CQ2171" s="24"/>
      <c r="CR2171" s="24"/>
      <c r="CS2171" s="24"/>
      <c r="CT2171" s="24"/>
      <c r="CU2171" s="24"/>
      <c r="CV2171" s="24"/>
      <c r="CW2171" s="24"/>
      <c r="CX2171" s="24"/>
      <c r="CY2171" s="24"/>
      <c r="CZ2171" s="24"/>
      <c r="DA2171" s="24"/>
      <c r="DB2171" s="24"/>
      <c r="DC2171" s="24"/>
      <c r="DD2171" s="24"/>
      <c r="DE2171" s="24"/>
      <c r="DF2171" s="26" t="s">
        <v>120</v>
      </c>
      <c r="DG2171" s="26" t="s">
        <v>120</v>
      </c>
      <c r="DH2171" s="26" t="s">
        <v>139</v>
      </c>
      <c r="DI2171" s="26" t="s">
        <v>120</v>
      </c>
      <c r="DJ2171" s="26" t="s">
        <v>139</v>
      </c>
      <c r="DK2171" s="26" t="s">
        <v>139</v>
      </c>
      <c r="DL2171" s="26" t="s">
        <v>139</v>
      </c>
      <c r="DM2171" s="26" t="s">
        <v>139</v>
      </c>
      <c r="DN2171" s="26" t="s">
        <v>139</v>
      </c>
      <c r="DO2171" s="26" t="s">
        <v>139</v>
      </c>
    </row>
    <row r="2172" spans="1:119" ht="20.100000000000001" customHeight="1" x14ac:dyDescent="0.25">
      <c r="A2172" s="29" t="str">
        <f t="shared" si="476"/>
        <v/>
      </c>
      <c r="B2172" s="29" t="str">
        <f t="shared" si="477"/>
        <v>Prayasam (Endeavor)</v>
      </c>
      <c r="C2172" s="29">
        <f t="shared" si="478"/>
        <v>0</v>
      </c>
      <c r="D2172" s="30" t="str">
        <f t="shared" si="479"/>
        <v>South Asia</v>
      </c>
      <c r="E2172" s="30" t="str">
        <f t="shared" si="480"/>
        <v>Kolkata, India</v>
      </c>
      <c r="F2172" s="31">
        <f t="shared" si="481"/>
        <v>0</v>
      </c>
      <c r="G2172" s="31">
        <f t="shared" si="482"/>
        <v>0</v>
      </c>
      <c r="H2172" s="31">
        <f t="shared" si="483"/>
        <v>0</v>
      </c>
      <c r="I2172" s="31">
        <f t="shared" si="484"/>
        <v>0</v>
      </c>
      <c r="J2172" s="31">
        <f t="shared" si="485"/>
        <v>0</v>
      </c>
      <c r="K2172" s="31">
        <f t="shared" si="486"/>
        <v>0</v>
      </c>
      <c r="L2172" s="31">
        <f t="shared" si="487"/>
        <v>0</v>
      </c>
      <c r="M2172" s="31">
        <f t="shared" si="488"/>
        <v>0</v>
      </c>
      <c r="N2172" s="31">
        <f t="shared" si="489"/>
        <v>0</v>
      </c>
      <c r="O2172" s="26" t="s">
        <v>16352</v>
      </c>
      <c r="P2172" s="26" t="s">
        <v>108</v>
      </c>
      <c r="Q2172" s="27">
        <v>40961</v>
      </c>
      <c r="R2172" s="24"/>
      <c r="S2172" s="24"/>
      <c r="T2172" s="26" t="s">
        <v>175</v>
      </c>
      <c r="U2172" s="24"/>
      <c r="V2172" s="26" t="s">
        <v>225</v>
      </c>
      <c r="W2172" s="26" t="s">
        <v>226</v>
      </c>
      <c r="X2172" s="26" t="s">
        <v>843</v>
      </c>
      <c r="Y2172" s="26" t="s">
        <v>11840</v>
      </c>
      <c r="Z2172" s="26" t="s">
        <v>11841</v>
      </c>
      <c r="AA2172" s="24"/>
      <c r="AB2172" s="26" t="s">
        <v>15736</v>
      </c>
      <c r="AC2172" s="28">
        <v>800</v>
      </c>
      <c r="AD2172" s="24"/>
      <c r="AE2172" s="26" t="s">
        <v>249</v>
      </c>
      <c r="AF2172" s="26" t="s">
        <v>120</v>
      </c>
      <c r="AG2172" s="26" t="s">
        <v>224</v>
      </c>
      <c r="AH2172" s="24"/>
      <c r="AI2172" s="28">
        <v>800</v>
      </c>
      <c r="AJ2172" s="24"/>
      <c r="AK2172" s="24"/>
      <c r="AL2172" s="24"/>
      <c r="AM2172" s="24"/>
      <c r="AN2172" s="24"/>
      <c r="AO2172" s="24"/>
      <c r="AP2172" s="24"/>
      <c r="AQ2172" s="24"/>
      <c r="AR2172" s="24"/>
      <c r="AS2172" s="24"/>
      <c r="AT2172" s="24"/>
      <c r="AU2172" s="24"/>
      <c r="AV2172" s="24"/>
      <c r="AW2172" s="28">
        <v>0</v>
      </c>
      <c r="AX2172" s="26">
        <v>0</v>
      </c>
      <c r="AY2172" s="28">
        <v>0</v>
      </c>
      <c r="AZ2172" s="28">
        <v>0</v>
      </c>
      <c r="BA2172" s="26">
        <v>0</v>
      </c>
      <c r="BB2172" s="24"/>
      <c r="BC2172" s="26" t="s">
        <v>11846</v>
      </c>
      <c r="BD2172" s="24"/>
      <c r="BE2172" s="24"/>
      <c r="BF2172" s="24"/>
      <c r="BG2172" s="24"/>
      <c r="BH2172" s="24"/>
      <c r="BI2172" s="24"/>
      <c r="BJ2172" s="24"/>
      <c r="BK2172" s="24"/>
      <c r="BL2172" s="24"/>
      <c r="BM2172" s="24"/>
      <c r="BN2172" s="24"/>
      <c r="BO2172" s="24"/>
      <c r="BP2172" s="24"/>
      <c r="BQ2172" s="24"/>
      <c r="BR2172" s="26">
        <v>0</v>
      </c>
      <c r="BS2172" s="26">
        <v>0</v>
      </c>
      <c r="BT2172" s="26">
        <v>0</v>
      </c>
      <c r="BU2172" s="26">
        <v>0</v>
      </c>
      <c r="BV2172" s="26">
        <v>0</v>
      </c>
      <c r="BW2172" s="26">
        <v>0</v>
      </c>
      <c r="BX2172" s="26">
        <v>0</v>
      </c>
      <c r="BY2172" s="26">
        <v>0</v>
      </c>
      <c r="BZ2172" s="24"/>
      <c r="CA2172" s="24"/>
      <c r="CB2172" s="24"/>
      <c r="CC2172" s="24"/>
      <c r="CD2172" s="24"/>
      <c r="CE2172" s="24"/>
      <c r="CF2172" s="24"/>
      <c r="CG2172" s="24"/>
      <c r="CH2172" s="24"/>
      <c r="CI2172" s="24"/>
      <c r="CJ2172" s="24"/>
      <c r="CK2172" s="24"/>
      <c r="CL2172" s="24"/>
      <c r="CM2172" s="24"/>
      <c r="CN2172" s="24"/>
      <c r="CO2172" s="24"/>
      <c r="CP2172" s="24"/>
      <c r="CQ2172" s="24"/>
      <c r="CR2172" s="24"/>
      <c r="CS2172" s="24"/>
      <c r="CT2172" s="24"/>
      <c r="CU2172" s="24"/>
      <c r="CV2172" s="24"/>
      <c r="CW2172" s="24"/>
      <c r="CX2172" s="24"/>
      <c r="CY2172" s="24"/>
      <c r="CZ2172" s="24"/>
      <c r="DA2172" s="24"/>
      <c r="DB2172" s="24"/>
      <c r="DC2172" s="24"/>
      <c r="DD2172" s="24"/>
      <c r="DE2172" s="24"/>
      <c r="DF2172" s="26" t="s">
        <v>139</v>
      </c>
      <c r="DG2172" s="26" t="s">
        <v>139</v>
      </c>
      <c r="DH2172" s="26" t="s">
        <v>139</v>
      </c>
      <c r="DI2172" s="26" t="s">
        <v>139</v>
      </c>
      <c r="DJ2172" s="26" t="s">
        <v>139</v>
      </c>
      <c r="DK2172" s="26" t="s">
        <v>139</v>
      </c>
      <c r="DL2172" s="26" t="s">
        <v>139</v>
      </c>
      <c r="DM2172" s="26" t="s">
        <v>139</v>
      </c>
      <c r="DN2172" s="26" t="s">
        <v>139</v>
      </c>
      <c r="DO2172" s="26" t="s">
        <v>139</v>
      </c>
    </row>
    <row r="2173" spans="1:119" ht="20.100000000000001" customHeight="1" x14ac:dyDescent="0.25">
      <c r="A2173" s="29" t="str">
        <f t="shared" si="476"/>
        <v/>
      </c>
      <c r="B2173" s="29" t="str">
        <f t="shared" si="477"/>
        <v>Prayasam (Endeavor)</v>
      </c>
      <c r="C2173" s="29">
        <f t="shared" si="478"/>
        <v>0</v>
      </c>
      <c r="D2173" s="30" t="str">
        <f t="shared" si="479"/>
        <v>South Asia</v>
      </c>
      <c r="E2173" s="30" t="str">
        <f t="shared" si="480"/>
        <v>Kolkata, India</v>
      </c>
      <c r="F2173" s="31">
        <f t="shared" si="481"/>
        <v>0</v>
      </c>
      <c r="G2173" s="31">
        <f t="shared" si="482"/>
        <v>0</v>
      </c>
      <c r="H2173" s="31">
        <f t="shared" si="483"/>
        <v>0</v>
      </c>
      <c r="I2173" s="31">
        <f t="shared" si="484"/>
        <v>0</v>
      </c>
      <c r="J2173" s="31">
        <f t="shared" si="485"/>
        <v>0</v>
      </c>
      <c r="K2173" s="31">
        <f t="shared" si="486"/>
        <v>0</v>
      </c>
      <c r="L2173" s="31">
        <f t="shared" si="487"/>
        <v>0</v>
      </c>
      <c r="M2173" s="31">
        <f t="shared" si="488"/>
        <v>0</v>
      </c>
      <c r="N2173" s="31">
        <f t="shared" si="489"/>
        <v>0</v>
      </c>
      <c r="O2173" s="26" t="s">
        <v>16353</v>
      </c>
      <c r="P2173" s="26" t="s">
        <v>108</v>
      </c>
      <c r="Q2173" s="27">
        <v>41071</v>
      </c>
      <c r="R2173" s="24"/>
      <c r="S2173" s="24"/>
      <c r="T2173" s="26" t="s">
        <v>175</v>
      </c>
      <c r="U2173" s="24"/>
      <c r="V2173" s="26" t="s">
        <v>225</v>
      </c>
      <c r="W2173" s="26" t="s">
        <v>226</v>
      </c>
      <c r="X2173" s="26" t="s">
        <v>843</v>
      </c>
      <c r="Y2173" s="26" t="s">
        <v>11840</v>
      </c>
      <c r="Z2173" s="26" t="s">
        <v>11841</v>
      </c>
      <c r="AA2173" s="24"/>
      <c r="AB2173" s="26" t="s">
        <v>15766</v>
      </c>
      <c r="AC2173" s="28">
        <v>2200</v>
      </c>
      <c r="AD2173" s="24"/>
      <c r="AE2173" s="26" t="s">
        <v>249</v>
      </c>
      <c r="AF2173" s="26" t="s">
        <v>120</v>
      </c>
      <c r="AG2173" s="26" t="s">
        <v>224</v>
      </c>
      <c r="AH2173" s="24"/>
      <c r="AI2173" s="28">
        <v>2200</v>
      </c>
      <c r="AJ2173" s="24"/>
      <c r="AK2173" s="24"/>
      <c r="AL2173" s="24"/>
      <c r="AM2173" s="24"/>
      <c r="AN2173" s="24"/>
      <c r="AO2173" s="24"/>
      <c r="AP2173" s="24"/>
      <c r="AQ2173" s="24"/>
      <c r="AR2173" s="24"/>
      <c r="AS2173" s="24"/>
      <c r="AT2173" s="24"/>
      <c r="AU2173" s="24"/>
      <c r="AV2173" s="24"/>
      <c r="AW2173" s="24"/>
      <c r="AX2173" s="24"/>
      <c r="AY2173" s="24"/>
      <c r="AZ2173" s="24"/>
      <c r="BA2173" s="24"/>
      <c r="BB2173" s="24"/>
      <c r="BC2173" s="26" t="s">
        <v>11846</v>
      </c>
      <c r="BD2173" s="24"/>
      <c r="BE2173" s="24"/>
      <c r="BF2173" s="24"/>
      <c r="BG2173" s="24"/>
      <c r="BH2173" s="24"/>
      <c r="BI2173" s="24"/>
      <c r="BJ2173" s="24"/>
      <c r="BK2173" s="24"/>
      <c r="BL2173" s="24"/>
      <c r="BM2173" s="24"/>
      <c r="BN2173" s="24"/>
      <c r="BO2173" s="24"/>
      <c r="BP2173" s="24"/>
      <c r="BQ2173" s="24"/>
      <c r="BR2173" s="24"/>
      <c r="BS2173" s="24"/>
      <c r="BT2173" s="24"/>
      <c r="BU2173" s="24"/>
      <c r="BV2173" s="24"/>
      <c r="BW2173" s="24"/>
      <c r="BX2173" s="24"/>
      <c r="BY2173" s="24"/>
      <c r="BZ2173" s="24"/>
      <c r="CA2173" s="24"/>
      <c r="CB2173" s="24"/>
      <c r="CC2173" s="24"/>
      <c r="CD2173" s="24"/>
      <c r="CE2173" s="24"/>
      <c r="CF2173" s="24"/>
      <c r="CG2173" s="24"/>
      <c r="CH2173" s="24"/>
      <c r="CI2173" s="24"/>
      <c r="CJ2173" s="24"/>
      <c r="CK2173" s="24"/>
      <c r="CL2173" s="24"/>
      <c r="CM2173" s="24"/>
      <c r="CN2173" s="24"/>
      <c r="CO2173" s="24"/>
      <c r="CP2173" s="24"/>
      <c r="CQ2173" s="24"/>
      <c r="CR2173" s="24"/>
      <c r="CS2173" s="24"/>
      <c r="CT2173" s="24"/>
      <c r="CU2173" s="24"/>
      <c r="CV2173" s="24"/>
      <c r="CW2173" s="24"/>
      <c r="CX2173" s="24"/>
      <c r="CY2173" s="24"/>
      <c r="CZ2173" s="24"/>
      <c r="DA2173" s="24"/>
      <c r="DB2173" s="24"/>
      <c r="DC2173" s="24"/>
      <c r="DD2173" s="24"/>
      <c r="DE2173" s="24"/>
      <c r="DF2173" s="26" t="s">
        <v>139</v>
      </c>
      <c r="DG2173" s="26" t="s">
        <v>139</v>
      </c>
      <c r="DH2173" s="26" t="s">
        <v>139</v>
      </c>
      <c r="DI2173" s="26" t="s">
        <v>139</v>
      </c>
      <c r="DJ2173" s="26" t="s">
        <v>139</v>
      </c>
      <c r="DK2173" s="26" t="s">
        <v>139</v>
      </c>
      <c r="DL2173" s="26" t="s">
        <v>139</v>
      </c>
      <c r="DM2173" s="26" t="s">
        <v>139</v>
      </c>
      <c r="DN2173" s="26" t="s">
        <v>139</v>
      </c>
      <c r="DO2173" s="26" t="s">
        <v>139</v>
      </c>
    </row>
    <row r="2174" spans="1:119" ht="20.100000000000001" customHeight="1" x14ac:dyDescent="0.25">
      <c r="A2174" s="29" t="str">
        <f t="shared" si="476"/>
        <v>Prayasam (Endeavor)3</v>
      </c>
      <c r="B2174" s="29" t="str">
        <f t="shared" si="477"/>
        <v>Prayasam (Endeavor)</v>
      </c>
      <c r="C2174" s="29">
        <f t="shared" si="478"/>
        <v>3</v>
      </c>
      <c r="D2174" s="30" t="str">
        <f t="shared" si="479"/>
        <v>South Asia</v>
      </c>
      <c r="E2174" s="30" t="str">
        <f t="shared" si="480"/>
        <v>Kolkata, India</v>
      </c>
      <c r="F2174" s="31">
        <f t="shared" si="481"/>
        <v>3</v>
      </c>
      <c r="G2174" s="31">
        <f t="shared" si="482"/>
        <v>2</v>
      </c>
      <c r="H2174" s="31">
        <f t="shared" si="483"/>
        <v>3</v>
      </c>
      <c r="I2174" s="31">
        <f t="shared" si="484"/>
        <v>4</v>
      </c>
      <c r="J2174" s="31">
        <f t="shared" si="485"/>
        <v>3</v>
      </c>
      <c r="K2174" s="31">
        <f t="shared" si="486"/>
        <v>4</v>
      </c>
      <c r="L2174" s="31">
        <f t="shared" si="487"/>
        <v>4</v>
      </c>
      <c r="M2174" s="31">
        <f t="shared" si="488"/>
        <v>4</v>
      </c>
      <c r="N2174" s="31">
        <f t="shared" si="489"/>
        <v>3.4</v>
      </c>
      <c r="O2174" s="26" t="s">
        <v>11862</v>
      </c>
      <c r="P2174" s="26" t="s">
        <v>108</v>
      </c>
      <c r="Q2174" s="27">
        <v>41038</v>
      </c>
      <c r="R2174" s="26" t="s">
        <v>109</v>
      </c>
      <c r="S2174" s="26" t="s">
        <v>217</v>
      </c>
      <c r="T2174" s="26" t="s">
        <v>175</v>
      </c>
      <c r="U2174" s="26" t="s">
        <v>112</v>
      </c>
      <c r="V2174" s="26" t="s">
        <v>225</v>
      </c>
      <c r="W2174" s="26" t="s">
        <v>226</v>
      </c>
      <c r="X2174" s="26" t="s">
        <v>843</v>
      </c>
      <c r="Y2174" s="26" t="s">
        <v>11840</v>
      </c>
      <c r="Z2174" s="26" t="s">
        <v>11841</v>
      </c>
      <c r="AA2174" s="24"/>
      <c r="AB2174" s="26" t="s">
        <v>117</v>
      </c>
      <c r="AC2174" s="28">
        <v>12000</v>
      </c>
      <c r="AD2174" s="24"/>
      <c r="AE2174" s="26" t="s">
        <v>249</v>
      </c>
      <c r="AF2174" s="26" t="s">
        <v>120</v>
      </c>
      <c r="AG2174" s="26" t="s">
        <v>224</v>
      </c>
      <c r="AH2174" s="26" t="s">
        <v>121</v>
      </c>
      <c r="AI2174" s="28">
        <v>12000</v>
      </c>
      <c r="AJ2174" s="24"/>
      <c r="AK2174" s="26" t="s">
        <v>11843</v>
      </c>
      <c r="AL2174" s="26" t="s">
        <v>11863</v>
      </c>
      <c r="AM2174" s="24"/>
      <c r="AN2174" s="24"/>
      <c r="AO2174" s="24"/>
      <c r="AP2174" s="24"/>
      <c r="AQ2174" s="24"/>
      <c r="AR2174" s="24"/>
      <c r="AS2174" s="26" t="s">
        <v>11864</v>
      </c>
      <c r="AT2174" s="24"/>
      <c r="AU2174" s="24"/>
      <c r="AV2174" s="24"/>
      <c r="AW2174" s="28">
        <v>73897</v>
      </c>
      <c r="AX2174" s="26">
        <v>4000</v>
      </c>
      <c r="AY2174" s="28">
        <v>70</v>
      </c>
      <c r="AZ2174" s="28">
        <v>60</v>
      </c>
      <c r="BA2174" s="26">
        <v>0</v>
      </c>
      <c r="BB2174" s="26" t="s">
        <v>148</v>
      </c>
      <c r="BC2174" s="26" t="s">
        <v>11846</v>
      </c>
      <c r="BD2174" s="26" t="s">
        <v>125</v>
      </c>
      <c r="BE2174" s="24"/>
      <c r="BF2174" s="26" t="s">
        <v>1695</v>
      </c>
      <c r="BG2174" s="26" t="s">
        <v>226</v>
      </c>
      <c r="BH2174" s="26" t="s">
        <v>3293</v>
      </c>
      <c r="BI2174" s="26" t="s">
        <v>226</v>
      </c>
      <c r="BJ2174" s="26" t="s">
        <v>2175</v>
      </c>
      <c r="BK2174" s="26" t="s">
        <v>226</v>
      </c>
      <c r="BL2174" s="26" t="s">
        <v>11865</v>
      </c>
      <c r="BM2174" s="26" t="s">
        <v>226</v>
      </c>
      <c r="BN2174" s="26" t="s">
        <v>11866</v>
      </c>
      <c r="BO2174" s="26" t="s">
        <v>381</v>
      </c>
      <c r="BP2174" s="24"/>
      <c r="BQ2174" s="24"/>
      <c r="BR2174" s="26">
        <v>3</v>
      </c>
      <c r="BS2174" s="26">
        <v>2</v>
      </c>
      <c r="BT2174" s="26">
        <v>3</v>
      </c>
      <c r="BU2174" s="26">
        <v>4</v>
      </c>
      <c r="BV2174" s="26">
        <v>3</v>
      </c>
      <c r="BW2174" s="26">
        <v>4</v>
      </c>
      <c r="BX2174" s="26">
        <v>4</v>
      </c>
      <c r="BY2174" s="26">
        <v>4</v>
      </c>
      <c r="BZ2174" s="24"/>
      <c r="CA2174" s="24"/>
      <c r="CB2174" s="24"/>
      <c r="CC2174" s="24"/>
      <c r="CD2174" s="24"/>
      <c r="CE2174" s="24"/>
      <c r="CF2174" s="24"/>
      <c r="CG2174" s="24"/>
      <c r="CH2174" s="24"/>
      <c r="CI2174" s="24"/>
      <c r="CJ2174" s="24"/>
      <c r="CK2174" s="24"/>
      <c r="CL2174" s="24"/>
      <c r="CM2174" s="24"/>
      <c r="CN2174" s="24"/>
      <c r="CO2174" s="24"/>
      <c r="CP2174" s="24"/>
      <c r="CQ2174" s="24"/>
      <c r="CR2174" s="24"/>
      <c r="CS2174" s="24"/>
      <c r="CT2174" s="24"/>
      <c r="CU2174" s="24"/>
      <c r="CV2174" s="24"/>
      <c r="CW2174" s="24"/>
      <c r="CX2174" s="24"/>
      <c r="CY2174" s="24"/>
      <c r="CZ2174" s="24"/>
      <c r="DA2174" s="24"/>
      <c r="DB2174" s="24"/>
      <c r="DC2174" s="24"/>
      <c r="DD2174" s="24"/>
      <c r="DE2174" s="24"/>
      <c r="DF2174" s="26" t="s">
        <v>139</v>
      </c>
      <c r="DG2174" s="26" t="s">
        <v>139</v>
      </c>
      <c r="DH2174" s="26" t="s">
        <v>139</v>
      </c>
      <c r="DI2174" s="26" t="s">
        <v>139</v>
      </c>
      <c r="DJ2174" s="26" t="s">
        <v>139</v>
      </c>
      <c r="DK2174" s="26" t="s">
        <v>139</v>
      </c>
      <c r="DL2174" s="26" t="s">
        <v>139</v>
      </c>
      <c r="DM2174" s="26" t="s">
        <v>139</v>
      </c>
      <c r="DN2174" s="26" t="s">
        <v>139</v>
      </c>
      <c r="DO2174" s="26" t="s">
        <v>139</v>
      </c>
    </row>
    <row r="2175" spans="1:119" ht="20.100000000000001" customHeight="1" x14ac:dyDescent="0.25">
      <c r="A2175" s="29" t="str">
        <f t="shared" si="476"/>
        <v>Prayasam (Endeavor)2</v>
      </c>
      <c r="B2175" s="29" t="str">
        <f t="shared" si="477"/>
        <v>Prayasam (Endeavor)</v>
      </c>
      <c r="C2175" s="29">
        <f t="shared" si="478"/>
        <v>2</v>
      </c>
      <c r="D2175" s="30" t="str">
        <f t="shared" si="479"/>
        <v>South Asia</v>
      </c>
      <c r="E2175" s="30" t="str">
        <f t="shared" si="480"/>
        <v>Kolkata, India</v>
      </c>
      <c r="F2175" s="31">
        <f t="shared" si="481"/>
        <v>3</v>
      </c>
      <c r="G2175" s="31">
        <f t="shared" si="482"/>
        <v>2</v>
      </c>
      <c r="H2175" s="31">
        <f t="shared" si="483"/>
        <v>3</v>
      </c>
      <c r="I2175" s="31">
        <f t="shared" si="484"/>
        <v>4</v>
      </c>
      <c r="J2175" s="31">
        <f t="shared" si="485"/>
        <v>2</v>
      </c>
      <c r="K2175" s="31">
        <f t="shared" si="486"/>
        <v>4</v>
      </c>
      <c r="L2175" s="31">
        <f t="shared" si="487"/>
        <v>4</v>
      </c>
      <c r="M2175" s="31">
        <f t="shared" si="488"/>
        <v>2</v>
      </c>
      <c r="N2175" s="31">
        <f t="shared" si="489"/>
        <v>3</v>
      </c>
      <c r="O2175" s="26" t="s">
        <v>11867</v>
      </c>
      <c r="P2175" s="26" t="s">
        <v>108</v>
      </c>
      <c r="Q2175" s="27">
        <v>40672</v>
      </c>
      <c r="R2175" s="26" t="s">
        <v>155</v>
      </c>
      <c r="S2175" s="26" t="s">
        <v>409</v>
      </c>
      <c r="T2175" s="26" t="s">
        <v>333</v>
      </c>
      <c r="U2175" s="26" t="s">
        <v>112</v>
      </c>
      <c r="V2175" s="26" t="s">
        <v>225</v>
      </c>
      <c r="W2175" s="26" t="s">
        <v>226</v>
      </c>
      <c r="X2175" s="26" t="s">
        <v>843</v>
      </c>
      <c r="Y2175" s="26" t="s">
        <v>11840</v>
      </c>
      <c r="Z2175" s="26" t="s">
        <v>11841</v>
      </c>
      <c r="AA2175" s="24"/>
      <c r="AB2175" s="26" t="s">
        <v>117</v>
      </c>
      <c r="AC2175" s="28">
        <v>7000</v>
      </c>
      <c r="AD2175" s="24"/>
      <c r="AE2175" s="26" t="s">
        <v>249</v>
      </c>
      <c r="AF2175" s="26" t="s">
        <v>120</v>
      </c>
      <c r="AG2175" s="26" t="s">
        <v>224</v>
      </c>
      <c r="AH2175" s="26" t="s">
        <v>143</v>
      </c>
      <c r="AI2175" s="28">
        <v>7000</v>
      </c>
      <c r="AJ2175" s="24"/>
      <c r="AK2175" s="26" t="s">
        <v>11843</v>
      </c>
      <c r="AL2175" s="26" t="s">
        <v>11868</v>
      </c>
      <c r="AM2175" s="26" t="s">
        <v>11869</v>
      </c>
      <c r="AN2175" s="26" t="s">
        <v>11870</v>
      </c>
      <c r="AO2175" s="26" t="s">
        <v>11871</v>
      </c>
      <c r="AP2175" s="24"/>
      <c r="AQ2175" s="24"/>
      <c r="AR2175" s="24"/>
      <c r="AS2175" s="26" t="s">
        <v>11872</v>
      </c>
      <c r="AT2175" s="24"/>
      <c r="AU2175" s="24"/>
      <c r="AV2175" s="24"/>
      <c r="AW2175" s="28">
        <v>61647</v>
      </c>
      <c r="AX2175" s="26">
        <v>3000</v>
      </c>
      <c r="AY2175" s="28">
        <v>55</v>
      </c>
      <c r="AZ2175" s="28">
        <v>50</v>
      </c>
      <c r="BA2175" s="26">
        <v>0</v>
      </c>
      <c r="BB2175" s="26" t="s">
        <v>148</v>
      </c>
      <c r="BC2175" s="26" t="s">
        <v>11846</v>
      </c>
      <c r="BD2175" s="24"/>
      <c r="BE2175" s="24"/>
      <c r="BF2175" s="26" t="s">
        <v>1695</v>
      </c>
      <c r="BG2175" s="26" t="s">
        <v>226</v>
      </c>
      <c r="BH2175" s="26" t="s">
        <v>8065</v>
      </c>
      <c r="BI2175" s="26" t="s">
        <v>226</v>
      </c>
      <c r="BJ2175" s="26" t="s">
        <v>3293</v>
      </c>
      <c r="BK2175" s="26" t="s">
        <v>226</v>
      </c>
      <c r="BL2175" s="24"/>
      <c r="BM2175" s="24"/>
      <c r="BN2175" s="24"/>
      <c r="BO2175" s="24"/>
      <c r="BP2175" s="24"/>
      <c r="BQ2175" s="24"/>
      <c r="BR2175" s="26">
        <v>3</v>
      </c>
      <c r="BS2175" s="26">
        <v>2</v>
      </c>
      <c r="BT2175" s="26">
        <v>3</v>
      </c>
      <c r="BU2175" s="26">
        <v>4</v>
      </c>
      <c r="BV2175" s="26">
        <v>2</v>
      </c>
      <c r="BW2175" s="26">
        <v>4</v>
      </c>
      <c r="BX2175" s="26">
        <v>4</v>
      </c>
      <c r="BY2175" s="26">
        <v>2</v>
      </c>
      <c r="BZ2175" s="24"/>
      <c r="CA2175" s="24"/>
      <c r="CB2175" s="24"/>
      <c r="CC2175" s="24"/>
      <c r="CD2175" s="24"/>
      <c r="CE2175" s="24"/>
      <c r="CF2175" s="24"/>
      <c r="CG2175" s="24"/>
      <c r="CH2175" s="24"/>
      <c r="CI2175" s="24"/>
      <c r="CJ2175" s="24"/>
      <c r="CK2175" s="24"/>
      <c r="CL2175" s="24"/>
      <c r="CM2175" s="24"/>
      <c r="CN2175" s="24"/>
      <c r="CO2175" s="24"/>
      <c r="CP2175" s="24"/>
      <c r="CQ2175" s="24"/>
      <c r="CR2175" s="24"/>
      <c r="CS2175" s="24"/>
      <c r="CT2175" s="24"/>
      <c r="CU2175" s="24"/>
      <c r="CV2175" s="24"/>
      <c r="CW2175" s="24"/>
      <c r="CX2175" s="24"/>
      <c r="CY2175" s="24"/>
      <c r="CZ2175" s="24"/>
      <c r="DA2175" s="24"/>
      <c r="DB2175" s="24"/>
      <c r="DC2175" s="24"/>
      <c r="DD2175" s="24"/>
      <c r="DE2175" s="24"/>
      <c r="DF2175" s="26" t="s">
        <v>139</v>
      </c>
      <c r="DG2175" s="26" t="s">
        <v>120</v>
      </c>
      <c r="DH2175" s="26" t="s">
        <v>139</v>
      </c>
      <c r="DI2175" s="26" t="s">
        <v>139</v>
      </c>
      <c r="DJ2175" s="26" t="s">
        <v>139</v>
      </c>
      <c r="DK2175" s="26" t="s">
        <v>139</v>
      </c>
      <c r="DL2175" s="26" t="s">
        <v>139</v>
      </c>
      <c r="DM2175" s="26" t="s">
        <v>139</v>
      </c>
      <c r="DN2175" s="26" t="s">
        <v>139</v>
      </c>
      <c r="DO2175" s="26" t="s">
        <v>139</v>
      </c>
    </row>
    <row r="2176" spans="1:119" ht="20.100000000000001" customHeight="1" x14ac:dyDescent="0.25">
      <c r="A2176" s="29" t="str">
        <f t="shared" si="476"/>
        <v/>
      </c>
      <c r="B2176" s="29" t="str">
        <f t="shared" si="477"/>
        <v>Prayasam (Endeavor)</v>
      </c>
      <c r="C2176" s="29">
        <f t="shared" si="478"/>
        <v>0</v>
      </c>
      <c r="D2176" s="30" t="str">
        <f t="shared" si="479"/>
        <v>South Asia</v>
      </c>
      <c r="E2176" s="30" t="str">
        <f t="shared" si="480"/>
        <v>Kolkata, India</v>
      </c>
      <c r="F2176" s="31">
        <f t="shared" si="481"/>
        <v>0</v>
      </c>
      <c r="G2176" s="31">
        <f t="shared" si="482"/>
        <v>0</v>
      </c>
      <c r="H2176" s="31">
        <f t="shared" si="483"/>
        <v>0</v>
      </c>
      <c r="I2176" s="31">
        <f t="shared" si="484"/>
        <v>0</v>
      </c>
      <c r="J2176" s="31">
        <f t="shared" si="485"/>
        <v>0</v>
      </c>
      <c r="K2176" s="31">
        <f t="shared" si="486"/>
        <v>0</v>
      </c>
      <c r="L2176" s="31">
        <f t="shared" si="487"/>
        <v>0</v>
      </c>
      <c r="M2176" s="31">
        <f t="shared" si="488"/>
        <v>0</v>
      </c>
      <c r="N2176" s="31">
        <f t="shared" si="489"/>
        <v>0</v>
      </c>
      <c r="O2176" s="26" t="s">
        <v>16354</v>
      </c>
      <c r="P2176" s="26" t="s">
        <v>108</v>
      </c>
      <c r="Q2176" s="27">
        <v>40669</v>
      </c>
      <c r="R2176" s="24"/>
      <c r="S2176" s="24"/>
      <c r="T2176" s="26" t="s">
        <v>333</v>
      </c>
      <c r="U2176" s="24"/>
      <c r="V2176" s="26" t="s">
        <v>225</v>
      </c>
      <c r="W2176" s="26" t="s">
        <v>226</v>
      </c>
      <c r="X2176" s="26" t="s">
        <v>843</v>
      </c>
      <c r="Y2176" s="26" t="s">
        <v>11840</v>
      </c>
      <c r="Z2176" s="26" t="s">
        <v>11841</v>
      </c>
      <c r="AA2176" s="24"/>
      <c r="AB2176" s="26" t="s">
        <v>15766</v>
      </c>
      <c r="AC2176" s="28">
        <v>1500</v>
      </c>
      <c r="AD2176" s="24"/>
      <c r="AE2176" s="26" t="s">
        <v>249</v>
      </c>
      <c r="AF2176" s="26" t="s">
        <v>120</v>
      </c>
      <c r="AG2176" s="26" t="s">
        <v>224</v>
      </c>
      <c r="AH2176" s="24"/>
      <c r="AI2176" s="28">
        <v>1500</v>
      </c>
      <c r="AJ2176" s="24"/>
      <c r="AK2176" s="24"/>
      <c r="AL2176" s="24"/>
      <c r="AM2176" s="24"/>
      <c r="AN2176" s="24"/>
      <c r="AO2176" s="24"/>
      <c r="AP2176" s="24"/>
      <c r="AQ2176" s="24"/>
      <c r="AR2176" s="24"/>
      <c r="AS2176" s="24"/>
      <c r="AT2176" s="24"/>
      <c r="AU2176" s="24"/>
      <c r="AV2176" s="24"/>
      <c r="AW2176" s="28">
        <v>0</v>
      </c>
      <c r="AX2176" s="26">
        <v>0</v>
      </c>
      <c r="AY2176" s="28">
        <v>0</v>
      </c>
      <c r="AZ2176" s="28">
        <v>0</v>
      </c>
      <c r="BA2176" s="26">
        <v>0</v>
      </c>
      <c r="BB2176" s="24"/>
      <c r="BC2176" s="26" t="s">
        <v>11846</v>
      </c>
      <c r="BD2176" s="24"/>
      <c r="BE2176" s="24"/>
      <c r="BF2176" s="24"/>
      <c r="BG2176" s="24"/>
      <c r="BH2176" s="24"/>
      <c r="BI2176" s="24"/>
      <c r="BJ2176" s="24"/>
      <c r="BK2176" s="24"/>
      <c r="BL2176" s="24"/>
      <c r="BM2176" s="24"/>
      <c r="BN2176" s="24"/>
      <c r="BO2176" s="24"/>
      <c r="BP2176" s="24"/>
      <c r="BQ2176" s="24"/>
      <c r="BR2176" s="26">
        <v>0</v>
      </c>
      <c r="BS2176" s="26">
        <v>0</v>
      </c>
      <c r="BT2176" s="26">
        <v>0</v>
      </c>
      <c r="BU2176" s="26">
        <v>0</v>
      </c>
      <c r="BV2176" s="26">
        <v>0</v>
      </c>
      <c r="BW2176" s="26">
        <v>0</v>
      </c>
      <c r="BX2176" s="26">
        <v>0</v>
      </c>
      <c r="BY2176" s="26">
        <v>0</v>
      </c>
      <c r="BZ2176" s="24"/>
      <c r="CA2176" s="24"/>
      <c r="CB2176" s="24"/>
      <c r="CC2176" s="24"/>
      <c r="CD2176" s="24"/>
      <c r="CE2176" s="24"/>
      <c r="CF2176" s="24"/>
      <c r="CG2176" s="24"/>
      <c r="CH2176" s="24"/>
      <c r="CI2176" s="24"/>
      <c r="CJ2176" s="24"/>
      <c r="CK2176" s="24"/>
      <c r="CL2176" s="24"/>
      <c r="CM2176" s="24"/>
      <c r="CN2176" s="24"/>
      <c r="CO2176" s="24"/>
      <c r="CP2176" s="24"/>
      <c r="CQ2176" s="24"/>
      <c r="CR2176" s="24"/>
      <c r="CS2176" s="24"/>
      <c r="CT2176" s="24"/>
      <c r="CU2176" s="24"/>
      <c r="CV2176" s="24"/>
      <c r="CW2176" s="24"/>
      <c r="CX2176" s="24"/>
      <c r="CY2176" s="24"/>
      <c r="CZ2176" s="24"/>
      <c r="DA2176" s="24"/>
      <c r="DB2176" s="24"/>
      <c r="DC2176" s="24"/>
      <c r="DD2176" s="24"/>
      <c r="DE2176" s="24"/>
      <c r="DF2176" s="26" t="s">
        <v>139</v>
      </c>
      <c r="DG2176" s="26" t="s">
        <v>139</v>
      </c>
      <c r="DH2176" s="26" t="s">
        <v>139</v>
      </c>
      <c r="DI2176" s="26" t="s">
        <v>139</v>
      </c>
      <c r="DJ2176" s="26" t="s">
        <v>139</v>
      </c>
      <c r="DK2176" s="26" t="s">
        <v>139</v>
      </c>
      <c r="DL2176" s="26" t="s">
        <v>139</v>
      </c>
      <c r="DM2176" s="26" t="s">
        <v>139</v>
      </c>
      <c r="DN2176" s="26" t="s">
        <v>139</v>
      </c>
      <c r="DO2176" s="26" t="s">
        <v>139</v>
      </c>
    </row>
    <row r="2177" spans="1:119" ht="20.100000000000001" customHeight="1" x14ac:dyDescent="0.25">
      <c r="A2177" s="29" t="str">
        <f t="shared" si="476"/>
        <v/>
      </c>
      <c r="B2177" s="29" t="str">
        <f t="shared" si="477"/>
        <v>Prayasam (Endeavor)</v>
      </c>
      <c r="C2177" s="29">
        <f t="shared" si="478"/>
        <v>0</v>
      </c>
      <c r="D2177" s="30" t="str">
        <f t="shared" si="479"/>
        <v>South Asia</v>
      </c>
      <c r="E2177" s="30" t="str">
        <f t="shared" si="480"/>
        <v>Kolkata, India</v>
      </c>
      <c r="F2177" s="31">
        <f t="shared" si="481"/>
        <v>0</v>
      </c>
      <c r="G2177" s="31">
        <f t="shared" si="482"/>
        <v>0</v>
      </c>
      <c r="H2177" s="31">
        <f t="shared" si="483"/>
        <v>0</v>
      </c>
      <c r="I2177" s="31">
        <f t="shared" si="484"/>
        <v>0</v>
      </c>
      <c r="J2177" s="31">
        <f t="shared" si="485"/>
        <v>0</v>
      </c>
      <c r="K2177" s="31">
        <f t="shared" si="486"/>
        <v>0</v>
      </c>
      <c r="L2177" s="31">
        <f t="shared" si="487"/>
        <v>0</v>
      </c>
      <c r="M2177" s="31">
        <f t="shared" si="488"/>
        <v>0</v>
      </c>
      <c r="N2177" s="31">
        <f t="shared" si="489"/>
        <v>0</v>
      </c>
      <c r="O2177" s="26" t="s">
        <v>16355</v>
      </c>
      <c r="P2177" s="26" t="s">
        <v>108</v>
      </c>
      <c r="Q2177" s="27">
        <v>40434</v>
      </c>
      <c r="R2177" s="24"/>
      <c r="S2177" s="24"/>
      <c r="T2177" s="26" t="s">
        <v>333</v>
      </c>
      <c r="U2177" s="24"/>
      <c r="V2177" s="26" t="s">
        <v>225</v>
      </c>
      <c r="W2177" s="26" t="s">
        <v>226</v>
      </c>
      <c r="X2177" s="26" t="s">
        <v>843</v>
      </c>
      <c r="Y2177" s="26" t="s">
        <v>11840</v>
      </c>
      <c r="Z2177" s="26" t="s">
        <v>11841</v>
      </c>
      <c r="AA2177" s="24"/>
      <c r="AB2177" s="26" t="s">
        <v>15766</v>
      </c>
      <c r="AC2177" s="28">
        <v>3000</v>
      </c>
      <c r="AD2177" s="24"/>
      <c r="AE2177" s="26" t="s">
        <v>249</v>
      </c>
      <c r="AF2177" s="26" t="s">
        <v>120</v>
      </c>
      <c r="AG2177" s="26" t="s">
        <v>224</v>
      </c>
      <c r="AH2177" s="24"/>
      <c r="AI2177" s="28">
        <v>3000</v>
      </c>
      <c r="AJ2177" s="24"/>
      <c r="AK2177" s="24"/>
      <c r="AL2177" s="24"/>
      <c r="AM2177" s="24"/>
      <c r="AN2177" s="24"/>
      <c r="AO2177" s="24"/>
      <c r="AP2177" s="24"/>
      <c r="AQ2177" s="24"/>
      <c r="AR2177" s="24"/>
      <c r="AS2177" s="24"/>
      <c r="AT2177" s="24"/>
      <c r="AU2177" s="24"/>
      <c r="AV2177" s="24"/>
      <c r="AW2177" s="28">
        <v>0</v>
      </c>
      <c r="AX2177" s="26">
        <v>0</v>
      </c>
      <c r="AY2177" s="28">
        <v>0</v>
      </c>
      <c r="AZ2177" s="28">
        <v>0</v>
      </c>
      <c r="BA2177" s="26">
        <v>0</v>
      </c>
      <c r="BB2177" s="24"/>
      <c r="BC2177" s="26" t="s">
        <v>11846</v>
      </c>
      <c r="BD2177" s="24"/>
      <c r="BE2177" s="24"/>
      <c r="BF2177" s="24"/>
      <c r="BG2177" s="24"/>
      <c r="BH2177" s="24"/>
      <c r="BI2177" s="24"/>
      <c r="BJ2177" s="24"/>
      <c r="BK2177" s="24"/>
      <c r="BL2177" s="24"/>
      <c r="BM2177" s="24"/>
      <c r="BN2177" s="24"/>
      <c r="BO2177" s="24"/>
      <c r="BP2177" s="24"/>
      <c r="BQ2177" s="24"/>
      <c r="BR2177" s="26">
        <v>0</v>
      </c>
      <c r="BS2177" s="26">
        <v>0</v>
      </c>
      <c r="BT2177" s="26">
        <v>0</v>
      </c>
      <c r="BU2177" s="26">
        <v>0</v>
      </c>
      <c r="BV2177" s="26">
        <v>0</v>
      </c>
      <c r="BW2177" s="26">
        <v>0</v>
      </c>
      <c r="BX2177" s="26">
        <v>0</v>
      </c>
      <c r="BY2177" s="26">
        <v>0</v>
      </c>
      <c r="BZ2177" s="24"/>
      <c r="CA2177" s="24"/>
      <c r="CB2177" s="24"/>
      <c r="CC2177" s="24"/>
      <c r="CD2177" s="24"/>
      <c r="CE2177" s="24"/>
      <c r="CF2177" s="24"/>
      <c r="CG2177" s="24"/>
      <c r="CH2177" s="24"/>
      <c r="CI2177" s="24"/>
      <c r="CJ2177" s="24"/>
      <c r="CK2177" s="24"/>
      <c r="CL2177" s="24"/>
      <c r="CM2177" s="24"/>
      <c r="CN2177" s="24"/>
      <c r="CO2177" s="24"/>
      <c r="CP2177" s="24"/>
      <c r="CQ2177" s="24"/>
      <c r="CR2177" s="24"/>
      <c r="CS2177" s="24"/>
      <c r="CT2177" s="24"/>
      <c r="CU2177" s="24"/>
      <c r="CV2177" s="24"/>
      <c r="CW2177" s="24"/>
      <c r="CX2177" s="24"/>
      <c r="CY2177" s="24"/>
      <c r="CZ2177" s="24"/>
      <c r="DA2177" s="24"/>
      <c r="DB2177" s="24"/>
      <c r="DC2177" s="24"/>
      <c r="DD2177" s="24"/>
      <c r="DE2177" s="24"/>
      <c r="DF2177" s="26" t="s">
        <v>139</v>
      </c>
      <c r="DG2177" s="26" t="s">
        <v>139</v>
      </c>
      <c r="DH2177" s="26" t="s">
        <v>139</v>
      </c>
      <c r="DI2177" s="26" t="s">
        <v>139</v>
      </c>
      <c r="DJ2177" s="26" t="s">
        <v>139</v>
      </c>
      <c r="DK2177" s="26" t="s">
        <v>139</v>
      </c>
      <c r="DL2177" s="26" t="s">
        <v>139</v>
      </c>
      <c r="DM2177" s="26" t="s">
        <v>139</v>
      </c>
      <c r="DN2177" s="26" t="s">
        <v>139</v>
      </c>
      <c r="DO2177" s="26" t="s">
        <v>139</v>
      </c>
    </row>
    <row r="2178" spans="1:119" ht="20.100000000000001" customHeight="1" x14ac:dyDescent="0.25">
      <c r="A2178" s="29" t="str">
        <f t="shared" si="476"/>
        <v>Prayasam (Endeavor)1</v>
      </c>
      <c r="B2178" s="29" t="str">
        <f t="shared" si="477"/>
        <v>Prayasam (Endeavor)</v>
      </c>
      <c r="C2178" s="29">
        <f t="shared" si="478"/>
        <v>1</v>
      </c>
      <c r="D2178" s="30" t="str">
        <f t="shared" si="479"/>
        <v>South Asia</v>
      </c>
      <c r="E2178" s="30" t="str">
        <f t="shared" si="480"/>
        <v>Kolkata, India</v>
      </c>
      <c r="F2178" s="31">
        <f t="shared" si="481"/>
        <v>2</v>
      </c>
      <c r="G2178" s="31">
        <f t="shared" si="482"/>
        <v>2</v>
      </c>
      <c r="H2178" s="31">
        <f t="shared" si="483"/>
        <v>2</v>
      </c>
      <c r="I2178" s="31">
        <f t="shared" si="484"/>
        <v>4</v>
      </c>
      <c r="J2178" s="31">
        <f t="shared" si="485"/>
        <v>2</v>
      </c>
      <c r="K2178" s="31">
        <f t="shared" si="486"/>
        <v>2</v>
      </c>
      <c r="L2178" s="31">
        <f t="shared" si="487"/>
        <v>4</v>
      </c>
      <c r="M2178" s="31">
        <f t="shared" si="488"/>
        <v>2</v>
      </c>
      <c r="N2178" s="31">
        <f t="shared" si="489"/>
        <v>2.5</v>
      </c>
      <c r="O2178" s="26" t="s">
        <v>11873</v>
      </c>
      <c r="P2178" s="26" t="s">
        <v>108</v>
      </c>
      <c r="Q2178" s="27">
        <v>40315</v>
      </c>
      <c r="R2178" s="26" t="s">
        <v>155</v>
      </c>
      <c r="S2178" s="26" t="s">
        <v>234</v>
      </c>
      <c r="T2178" s="26" t="s">
        <v>224</v>
      </c>
      <c r="U2178" s="26" t="s">
        <v>112</v>
      </c>
      <c r="V2178" s="26" t="s">
        <v>225</v>
      </c>
      <c r="W2178" s="26" t="s">
        <v>226</v>
      </c>
      <c r="X2178" s="26" t="s">
        <v>843</v>
      </c>
      <c r="Y2178" s="26" t="s">
        <v>11840</v>
      </c>
      <c r="Z2178" s="26" t="s">
        <v>11841</v>
      </c>
      <c r="AA2178" s="24"/>
      <c r="AB2178" s="26" t="s">
        <v>117</v>
      </c>
      <c r="AC2178" s="28">
        <v>6000</v>
      </c>
      <c r="AD2178" s="24"/>
      <c r="AE2178" s="26" t="s">
        <v>249</v>
      </c>
      <c r="AF2178" s="26" t="s">
        <v>120</v>
      </c>
      <c r="AG2178" s="26" t="s">
        <v>224</v>
      </c>
      <c r="AH2178" s="26" t="s">
        <v>158</v>
      </c>
      <c r="AI2178" s="28">
        <v>6000</v>
      </c>
      <c r="AJ2178" s="24"/>
      <c r="AK2178" s="26" t="s">
        <v>11843</v>
      </c>
      <c r="AL2178" s="26" t="s">
        <v>11874</v>
      </c>
      <c r="AM2178" s="26" t="s">
        <v>11869</v>
      </c>
      <c r="AN2178" s="26" t="s">
        <v>11870</v>
      </c>
      <c r="AO2178" s="24"/>
      <c r="AP2178" s="24"/>
      <c r="AQ2178" s="24"/>
      <c r="AR2178" s="24"/>
      <c r="AS2178" s="24"/>
      <c r="AT2178" s="24"/>
      <c r="AU2178" s="24"/>
      <c r="AV2178" s="24"/>
      <c r="AW2178" s="28">
        <v>44264</v>
      </c>
      <c r="AX2178" s="26">
        <v>1500</v>
      </c>
      <c r="AY2178" s="28">
        <v>55</v>
      </c>
      <c r="AZ2178" s="28">
        <v>45</v>
      </c>
      <c r="BA2178" s="26">
        <v>0</v>
      </c>
      <c r="BB2178" s="26" t="s">
        <v>148</v>
      </c>
      <c r="BC2178" s="26" t="s">
        <v>11846</v>
      </c>
      <c r="BD2178" s="24"/>
      <c r="BE2178" s="24"/>
      <c r="BF2178" s="24"/>
      <c r="BG2178" s="24"/>
      <c r="BH2178" s="24"/>
      <c r="BI2178" s="24"/>
      <c r="BJ2178" s="24"/>
      <c r="BK2178" s="24"/>
      <c r="BL2178" s="24"/>
      <c r="BM2178" s="24"/>
      <c r="BN2178" s="24"/>
      <c r="BO2178" s="24"/>
      <c r="BP2178" s="24"/>
      <c r="BQ2178" s="24"/>
      <c r="BR2178" s="26">
        <v>2</v>
      </c>
      <c r="BS2178" s="26">
        <v>2</v>
      </c>
      <c r="BT2178" s="26">
        <v>2</v>
      </c>
      <c r="BU2178" s="26">
        <v>4</v>
      </c>
      <c r="BV2178" s="26">
        <v>2</v>
      </c>
      <c r="BW2178" s="26">
        <v>2</v>
      </c>
      <c r="BX2178" s="26">
        <v>4</v>
      </c>
      <c r="BY2178" s="26">
        <v>2</v>
      </c>
      <c r="BZ2178" s="24"/>
      <c r="CA2178" s="24"/>
      <c r="CB2178" s="24"/>
      <c r="CC2178" s="24"/>
      <c r="CD2178" s="24"/>
      <c r="CE2178" s="24"/>
      <c r="CF2178" s="24"/>
      <c r="CG2178" s="24"/>
      <c r="CH2178" s="24"/>
      <c r="CI2178" s="24"/>
      <c r="CJ2178" s="24"/>
      <c r="CK2178" s="24"/>
      <c r="CL2178" s="24"/>
      <c r="CM2178" s="24"/>
      <c r="CN2178" s="24"/>
      <c r="CO2178" s="24"/>
      <c r="CP2178" s="24"/>
      <c r="CQ2178" s="24"/>
      <c r="CR2178" s="24"/>
      <c r="CS2178" s="24"/>
      <c r="CT2178" s="24"/>
      <c r="CU2178" s="24"/>
      <c r="CV2178" s="24"/>
      <c r="CW2178" s="24"/>
      <c r="CX2178" s="24"/>
      <c r="CY2178" s="24"/>
      <c r="CZ2178" s="24"/>
      <c r="DA2178" s="24"/>
      <c r="DB2178" s="24"/>
      <c r="DC2178" s="24"/>
      <c r="DD2178" s="24"/>
      <c r="DE2178" s="24"/>
      <c r="DF2178" s="26" t="s">
        <v>139</v>
      </c>
      <c r="DG2178" s="26" t="s">
        <v>139</v>
      </c>
      <c r="DH2178" s="26" t="s">
        <v>139</v>
      </c>
      <c r="DI2178" s="26" t="s">
        <v>139</v>
      </c>
      <c r="DJ2178" s="26" t="s">
        <v>139</v>
      </c>
      <c r="DK2178" s="26" t="s">
        <v>139</v>
      </c>
      <c r="DL2178" s="26" t="s">
        <v>139</v>
      </c>
      <c r="DM2178" s="26" t="s">
        <v>139</v>
      </c>
      <c r="DN2178" s="26" t="s">
        <v>139</v>
      </c>
      <c r="DO2178" s="26" t="s">
        <v>139</v>
      </c>
    </row>
    <row r="2179" spans="1:119" ht="20.100000000000001" customHeight="1" x14ac:dyDescent="0.25">
      <c r="A2179" s="29" t="str">
        <f t="shared" si="476"/>
        <v>Precious Gems Rescue Mission5</v>
      </c>
      <c r="B2179" s="29" t="str">
        <f t="shared" si="477"/>
        <v>Precious Gems Rescue Mission</v>
      </c>
      <c r="C2179" s="29">
        <f t="shared" si="478"/>
        <v>5</v>
      </c>
      <c r="D2179" s="30" t="str">
        <f t="shared" si="479"/>
        <v>Africa and the Middle East</v>
      </c>
      <c r="E2179" s="30" t="str">
        <f t="shared" si="480"/>
        <v>Freetown, Sierra Leone</v>
      </c>
      <c r="F2179" s="31">
        <f t="shared" si="481"/>
        <v>2</v>
      </c>
      <c r="G2179" s="31">
        <f t="shared" si="482"/>
        <v>2</v>
      </c>
      <c r="H2179" s="31">
        <f t="shared" si="483"/>
        <v>3</v>
      </c>
      <c r="I2179" s="31">
        <f t="shared" si="484"/>
        <v>4</v>
      </c>
      <c r="J2179" s="31">
        <f t="shared" si="485"/>
        <v>3</v>
      </c>
      <c r="K2179" s="31">
        <f t="shared" si="486"/>
        <v>4</v>
      </c>
      <c r="L2179" s="31">
        <f t="shared" si="487"/>
        <v>3</v>
      </c>
      <c r="M2179" s="31">
        <f t="shared" si="488"/>
        <v>1</v>
      </c>
      <c r="N2179" s="31">
        <f t="shared" si="489"/>
        <v>2.8</v>
      </c>
      <c r="O2179" s="26" t="s">
        <v>11875</v>
      </c>
      <c r="P2179" s="26" t="s">
        <v>108</v>
      </c>
      <c r="Q2179" s="27">
        <v>42502</v>
      </c>
      <c r="R2179" s="26" t="s">
        <v>166</v>
      </c>
      <c r="S2179" s="26" t="s">
        <v>184</v>
      </c>
      <c r="T2179" s="26" t="s">
        <v>157</v>
      </c>
      <c r="U2179" s="26" t="s">
        <v>112</v>
      </c>
      <c r="V2179" s="26" t="s">
        <v>169</v>
      </c>
      <c r="W2179" s="26" t="s">
        <v>11876</v>
      </c>
      <c r="X2179" s="26" t="s">
        <v>11877</v>
      </c>
      <c r="Y2179" s="26" t="s">
        <v>11878</v>
      </c>
      <c r="Z2179" s="24"/>
      <c r="AA2179" s="24"/>
      <c r="AB2179" s="26" t="s">
        <v>117</v>
      </c>
      <c r="AC2179" s="28">
        <v>4000</v>
      </c>
      <c r="AD2179" s="26" t="s">
        <v>11879</v>
      </c>
      <c r="AE2179" s="26" t="s">
        <v>174</v>
      </c>
      <c r="AF2179" s="26" t="s">
        <v>120</v>
      </c>
      <c r="AG2179" s="26" t="s">
        <v>333</v>
      </c>
      <c r="AH2179" s="26" t="s">
        <v>176</v>
      </c>
      <c r="AI2179" s="28">
        <v>4000</v>
      </c>
      <c r="AJ2179" s="26" t="s">
        <v>11880</v>
      </c>
      <c r="AK2179" s="26" t="s">
        <v>11881</v>
      </c>
      <c r="AL2179" s="26" t="s">
        <v>11882</v>
      </c>
      <c r="AM2179" s="24"/>
      <c r="AN2179" s="24"/>
      <c r="AO2179" s="24"/>
      <c r="AP2179" s="24"/>
      <c r="AQ2179" s="26" t="s">
        <v>11883</v>
      </c>
      <c r="AR2179" s="24"/>
      <c r="AS2179" s="26" t="s">
        <v>11884</v>
      </c>
      <c r="AT2179" s="24"/>
      <c r="AU2179" s="24"/>
      <c r="AV2179" s="26" t="s">
        <v>11885</v>
      </c>
      <c r="AW2179" s="28">
        <v>20046</v>
      </c>
      <c r="AX2179" s="26">
        <v>219</v>
      </c>
      <c r="AY2179" s="28">
        <v>60</v>
      </c>
      <c r="AZ2179" s="28">
        <v>40</v>
      </c>
      <c r="BA2179" s="24"/>
      <c r="BB2179" s="26" t="s">
        <v>148</v>
      </c>
      <c r="BC2179" s="26" t="s">
        <v>3079</v>
      </c>
      <c r="BD2179" s="26" t="s">
        <v>125</v>
      </c>
      <c r="BE2179" s="24"/>
      <c r="BF2179" s="26" t="s">
        <v>11886</v>
      </c>
      <c r="BG2179" s="26" t="s">
        <v>11876</v>
      </c>
      <c r="BH2179" s="26" t="s">
        <v>11887</v>
      </c>
      <c r="BI2179" s="26" t="s">
        <v>11876</v>
      </c>
      <c r="BJ2179" s="24"/>
      <c r="BK2179" s="24"/>
      <c r="BL2179" s="24"/>
      <c r="BM2179" s="24"/>
      <c r="BN2179" s="24"/>
      <c r="BO2179" s="24"/>
      <c r="BP2179" s="24"/>
      <c r="BQ2179" s="24"/>
      <c r="BR2179" s="26">
        <v>2</v>
      </c>
      <c r="BS2179" s="26">
        <v>2</v>
      </c>
      <c r="BT2179" s="26">
        <v>3</v>
      </c>
      <c r="BU2179" s="26">
        <v>4</v>
      </c>
      <c r="BV2179" s="26">
        <v>3</v>
      </c>
      <c r="BW2179" s="26">
        <v>4</v>
      </c>
      <c r="BX2179" s="26">
        <v>3</v>
      </c>
      <c r="BY2179" s="26">
        <v>1</v>
      </c>
      <c r="BZ2179" s="24"/>
      <c r="CA2179" s="24"/>
      <c r="CB2179" s="24"/>
      <c r="CC2179" s="24"/>
      <c r="CD2179" s="24"/>
      <c r="CE2179" s="24"/>
      <c r="CF2179" s="24"/>
      <c r="CG2179" s="24"/>
      <c r="CH2179" s="24"/>
      <c r="CI2179" s="24"/>
      <c r="CJ2179" s="24"/>
      <c r="CK2179" s="24"/>
      <c r="CL2179" s="24"/>
      <c r="CM2179" s="24"/>
      <c r="CN2179" s="24"/>
      <c r="CO2179" s="24"/>
      <c r="CP2179" s="24"/>
      <c r="CQ2179" s="24"/>
      <c r="CR2179" s="24"/>
      <c r="CS2179" s="24"/>
      <c r="CT2179" s="24"/>
      <c r="CU2179" s="24"/>
      <c r="CV2179" s="24"/>
      <c r="CW2179" s="24"/>
      <c r="CX2179" s="24"/>
      <c r="CY2179" s="24"/>
      <c r="CZ2179" s="24"/>
      <c r="DA2179" s="24"/>
      <c r="DB2179" s="24"/>
      <c r="DC2179" s="24"/>
      <c r="DD2179" s="24"/>
      <c r="DE2179" s="24"/>
      <c r="DF2179" s="26" t="s">
        <v>139</v>
      </c>
      <c r="DG2179" s="26" t="s">
        <v>120</v>
      </c>
      <c r="DH2179" s="26" t="s">
        <v>120</v>
      </c>
      <c r="DI2179" s="26" t="s">
        <v>139</v>
      </c>
      <c r="DJ2179" s="26" t="s">
        <v>120</v>
      </c>
      <c r="DK2179" s="26" t="s">
        <v>139</v>
      </c>
      <c r="DL2179" s="26" t="s">
        <v>139</v>
      </c>
      <c r="DM2179" s="26" t="s">
        <v>139</v>
      </c>
      <c r="DN2179" s="26" t="s">
        <v>139</v>
      </c>
      <c r="DO2179" s="26" t="s">
        <v>139</v>
      </c>
    </row>
    <row r="2180" spans="1:119" ht="20.100000000000001" customHeight="1" x14ac:dyDescent="0.25">
      <c r="A2180" s="29" t="str">
        <f t="shared" si="476"/>
        <v>Precious Gems Rescue Mission4</v>
      </c>
      <c r="B2180" s="29" t="str">
        <f t="shared" si="477"/>
        <v>Precious Gems Rescue Mission</v>
      </c>
      <c r="C2180" s="29">
        <f t="shared" si="478"/>
        <v>4</v>
      </c>
      <c r="D2180" s="30" t="str">
        <f t="shared" si="479"/>
        <v>Africa and the Middle East</v>
      </c>
      <c r="E2180" s="30" t="str">
        <f t="shared" si="480"/>
        <v>Freetown, Sierra Leone</v>
      </c>
      <c r="F2180" s="31">
        <f t="shared" si="481"/>
        <v>2</v>
      </c>
      <c r="G2180" s="31">
        <f t="shared" si="482"/>
        <v>1</v>
      </c>
      <c r="H2180" s="31">
        <f t="shared" si="483"/>
        <v>3</v>
      </c>
      <c r="I2180" s="31">
        <f t="shared" si="484"/>
        <v>3</v>
      </c>
      <c r="J2180" s="31">
        <f t="shared" si="485"/>
        <v>3</v>
      </c>
      <c r="K2180" s="31">
        <f t="shared" si="486"/>
        <v>4</v>
      </c>
      <c r="L2180" s="31">
        <f t="shared" si="487"/>
        <v>3</v>
      </c>
      <c r="M2180" s="31">
        <f t="shared" si="488"/>
        <v>1</v>
      </c>
      <c r="N2180" s="31">
        <f t="shared" si="489"/>
        <v>2.5</v>
      </c>
      <c r="O2180" s="26" t="s">
        <v>11889</v>
      </c>
      <c r="P2180" s="26" t="s">
        <v>108</v>
      </c>
      <c r="Q2180" s="27">
        <v>42129</v>
      </c>
      <c r="R2180" s="26" t="s">
        <v>166</v>
      </c>
      <c r="S2180" s="26" t="s">
        <v>277</v>
      </c>
      <c r="T2180" s="26" t="s">
        <v>278</v>
      </c>
      <c r="U2180" s="26" t="s">
        <v>112</v>
      </c>
      <c r="V2180" s="26" t="s">
        <v>169</v>
      </c>
      <c r="W2180" s="26" t="s">
        <v>11876</v>
      </c>
      <c r="X2180" s="26" t="s">
        <v>11877</v>
      </c>
      <c r="Y2180" s="26" t="s">
        <v>11878</v>
      </c>
      <c r="Z2180" s="24"/>
      <c r="AA2180" s="24"/>
      <c r="AB2180" s="26" t="s">
        <v>117</v>
      </c>
      <c r="AC2180" s="28">
        <v>5000</v>
      </c>
      <c r="AD2180" s="26" t="s">
        <v>11879</v>
      </c>
      <c r="AE2180" s="26" t="s">
        <v>174</v>
      </c>
      <c r="AF2180" s="26" t="s">
        <v>120</v>
      </c>
      <c r="AG2180" s="26" t="s">
        <v>333</v>
      </c>
      <c r="AH2180" s="26" t="s">
        <v>185</v>
      </c>
      <c r="AI2180" s="28">
        <v>5000</v>
      </c>
      <c r="AJ2180" s="26" t="s">
        <v>11890</v>
      </c>
      <c r="AK2180" s="26" t="s">
        <v>11891</v>
      </c>
      <c r="AL2180" s="26" t="s">
        <v>11892</v>
      </c>
      <c r="AM2180" s="24"/>
      <c r="AN2180" s="24"/>
      <c r="AO2180" s="24"/>
      <c r="AP2180" s="24"/>
      <c r="AQ2180" s="26" t="s">
        <v>11893</v>
      </c>
      <c r="AR2180" s="24"/>
      <c r="AS2180" s="24"/>
      <c r="AT2180" s="24"/>
      <c r="AU2180" s="24"/>
      <c r="AV2180" s="24"/>
      <c r="AW2180" s="28">
        <v>21700</v>
      </c>
      <c r="AX2180" s="26">
        <v>324</v>
      </c>
      <c r="AY2180" s="28">
        <v>90</v>
      </c>
      <c r="AZ2180" s="28">
        <v>97</v>
      </c>
      <c r="BA2180" s="26">
        <v>0</v>
      </c>
      <c r="BB2180" s="26" t="s">
        <v>148</v>
      </c>
      <c r="BC2180" s="26" t="s">
        <v>3079</v>
      </c>
      <c r="BD2180" s="26" t="s">
        <v>125</v>
      </c>
      <c r="BE2180" s="24"/>
      <c r="BF2180" s="26" t="s">
        <v>11894</v>
      </c>
      <c r="BG2180" s="26" t="s">
        <v>11876</v>
      </c>
      <c r="BH2180" s="26" t="s">
        <v>11895</v>
      </c>
      <c r="BI2180" s="26" t="s">
        <v>191</v>
      </c>
      <c r="BJ2180" s="26" t="s">
        <v>11896</v>
      </c>
      <c r="BK2180" s="26" t="s">
        <v>191</v>
      </c>
      <c r="BL2180" s="26" t="s">
        <v>11897</v>
      </c>
      <c r="BM2180" s="26" t="s">
        <v>11876</v>
      </c>
      <c r="BN2180" s="26" t="s">
        <v>11898</v>
      </c>
      <c r="BO2180" s="26" t="s">
        <v>11876</v>
      </c>
      <c r="BP2180" s="24"/>
      <c r="BQ2180" s="24"/>
      <c r="BR2180" s="26">
        <v>2</v>
      </c>
      <c r="BS2180" s="26">
        <v>1</v>
      </c>
      <c r="BT2180" s="26">
        <v>3</v>
      </c>
      <c r="BU2180" s="26">
        <v>3</v>
      </c>
      <c r="BV2180" s="26">
        <v>3</v>
      </c>
      <c r="BW2180" s="26">
        <v>4</v>
      </c>
      <c r="BX2180" s="26">
        <v>3</v>
      </c>
      <c r="BY2180" s="26">
        <v>1</v>
      </c>
      <c r="BZ2180" s="24"/>
      <c r="CA2180" s="24"/>
      <c r="CB2180" s="24"/>
      <c r="CC2180" s="24"/>
      <c r="CD2180" s="24"/>
      <c r="CE2180" s="24"/>
      <c r="CF2180" s="24"/>
      <c r="CG2180" s="24"/>
      <c r="CH2180" s="24"/>
      <c r="CI2180" s="24"/>
      <c r="CJ2180" s="24"/>
      <c r="CK2180" s="24"/>
      <c r="CL2180" s="24"/>
      <c r="CM2180" s="24"/>
      <c r="CN2180" s="24"/>
      <c r="CO2180" s="24"/>
      <c r="CP2180" s="24"/>
      <c r="CQ2180" s="24"/>
      <c r="CR2180" s="24"/>
      <c r="CS2180" s="24"/>
      <c r="CT2180" s="24"/>
      <c r="CU2180" s="24"/>
      <c r="CV2180" s="24"/>
      <c r="CW2180" s="24"/>
      <c r="CX2180" s="24"/>
      <c r="CY2180" s="24"/>
      <c r="CZ2180" s="24"/>
      <c r="DA2180" s="24"/>
      <c r="DB2180" s="24"/>
      <c r="DC2180" s="24"/>
      <c r="DD2180" s="24"/>
      <c r="DE2180" s="24"/>
      <c r="DF2180" s="26" t="s">
        <v>120</v>
      </c>
      <c r="DG2180" s="26" t="s">
        <v>120</v>
      </c>
      <c r="DH2180" s="26" t="s">
        <v>139</v>
      </c>
      <c r="DI2180" s="26" t="s">
        <v>139</v>
      </c>
      <c r="DJ2180" s="26" t="s">
        <v>120</v>
      </c>
      <c r="DK2180" s="26" t="s">
        <v>139</v>
      </c>
      <c r="DL2180" s="26" t="s">
        <v>139</v>
      </c>
      <c r="DM2180" s="26" t="s">
        <v>139</v>
      </c>
      <c r="DN2180" s="26" t="s">
        <v>139</v>
      </c>
      <c r="DO2180" s="26" t="s">
        <v>139</v>
      </c>
    </row>
    <row r="2181" spans="1:119" ht="20.100000000000001" customHeight="1" x14ac:dyDescent="0.25">
      <c r="A2181" s="29" t="str">
        <f t="shared" si="476"/>
        <v/>
      </c>
      <c r="B2181" s="29" t="str">
        <f t="shared" si="477"/>
        <v>Precious Gems Rescue Mission</v>
      </c>
      <c r="C2181" s="29">
        <f t="shared" si="478"/>
        <v>0</v>
      </c>
      <c r="D2181" s="30" t="str">
        <f t="shared" si="479"/>
        <v>Africa and the Middle East</v>
      </c>
      <c r="E2181" s="30" t="str">
        <f t="shared" si="480"/>
        <v>Freetown, Sierra Leone</v>
      </c>
      <c r="F2181" s="31">
        <f t="shared" si="481"/>
        <v>0</v>
      </c>
      <c r="G2181" s="31">
        <f t="shared" si="482"/>
        <v>0</v>
      </c>
      <c r="H2181" s="31">
        <f t="shared" si="483"/>
        <v>0</v>
      </c>
      <c r="I2181" s="31">
        <f t="shared" si="484"/>
        <v>0</v>
      </c>
      <c r="J2181" s="31">
        <f t="shared" si="485"/>
        <v>0</v>
      </c>
      <c r="K2181" s="31">
        <f t="shared" si="486"/>
        <v>0</v>
      </c>
      <c r="L2181" s="31">
        <f t="shared" si="487"/>
        <v>0</v>
      </c>
      <c r="M2181" s="31">
        <f t="shared" si="488"/>
        <v>0</v>
      </c>
      <c r="N2181" s="31">
        <f t="shared" si="489"/>
        <v>0</v>
      </c>
      <c r="O2181" s="26" t="s">
        <v>11888</v>
      </c>
      <c r="P2181" s="26" t="s">
        <v>108</v>
      </c>
      <c r="Q2181" s="27">
        <v>41907</v>
      </c>
      <c r="R2181" s="24"/>
      <c r="S2181" s="24"/>
      <c r="T2181" s="26" t="s">
        <v>278</v>
      </c>
      <c r="U2181" s="24"/>
      <c r="V2181" s="26" t="s">
        <v>169</v>
      </c>
      <c r="W2181" s="26" t="s">
        <v>11876</v>
      </c>
      <c r="X2181" s="26" t="s">
        <v>11877</v>
      </c>
      <c r="Y2181" s="26" t="s">
        <v>11878</v>
      </c>
      <c r="Z2181" s="24"/>
      <c r="AA2181" s="24"/>
      <c r="AB2181" s="26" t="s">
        <v>723</v>
      </c>
      <c r="AC2181" s="28">
        <v>1000</v>
      </c>
      <c r="AD2181" s="26" t="s">
        <v>11879</v>
      </c>
      <c r="AE2181" s="26" t="s">
        <v>174</v>
      </c>
      <c r="AF2181" s="26" t="s">
        <v>120</v>
      </c>
      <c r="AG2181" s="26" t="s">
        <v>333</v>
      </c>
      <c r="AH2181" s="24"/>
      <c r="AI2181" s="28">
        <v>1000</v>
      </c>
      <c r="AJ2181" s="24"/>
      <c r="AK2181" s="24"/>
      <c r="AL2181" s="24"/>
      <c r="AM2181" s="24"/>
      <c r="AN2181" s="24"/>
      <c r="AO2181" s="24"/>
      <c r="AP2181" s="24"/>
      <c r="AQ2181" s="24"/>
      <c r="AR2181" s="24"/>
      <c r="AS2181" s="24"/>
      <c r="AT2181" s="24"/>
      <c r="AU2181" s="24"/>
      <c r="AV2181" s="24"/>
      <c r="AW2181" s="24"/>
      <c r="AX2181" s="24"/>
      <c r="AY2181" s="24"/>
      <c r="AZ2181" s="24"/>
      <c r="BA2181" s="24"/>
      <c r="BB2181" s="24"/>
      <c r="BC2181" s="26" t="s">
        <v>3079</v>
      </c>
      <c r="BD2181" s="24"/>
      <c r="BE2181" s="24"/>
      <c r="BF2181" s="24"/>
      <c r="BG2181" s="24"/>
      <c r="BH2181" s="24"/>
      <c r="BI2181" s="24"/>
      <c r="BJ2181" s="24"/>
      <c r="BK2181" s="24"/>
      <c r="BL2181" s="24"/>
      <c r="BM2181" s="24"/>
      <c r="BN2181" s="24"/>
      <c r="BO2181" s="24"/>
      <c r="BP2181" s="24"/>
      <c r="BQ2181" s="24"/>
      <c r="BR2181" s="24"/>
      <c r="BS2181" s="24"/>
      <c r="BT2181" s="24"/>
      <c r="BU2181" s="24"/>
      <c r="BV2181" s="24"/>
      <c r="BW2181" s="24"/>
      <c r="BX2181" s="24"/>
      <c r="BY2181" s="24"/>
      <c r="BZ2181" s="24"/>
      <c r="CA2181" s="24"/>
      <c r="CB2181" s="24"/>
      <c r="CC2181" s="24"/>
      <c r="CD2181" s="24"/>
      <c r="CE2181" s="24"/>
      <c r="CF2181" s="24"/>
      <c r="CG2181" s="24"/>
      <c r="CH2181" s="24"/>
      <c r="CI2181" s="24"/>
      <c r="CJ2181" s="24"/>
      <c r="CK2181" s="24"/>
      <c r="CL2181" s="24"/>
      <c r="CM2181" s="24"/>
      <c r="CN2181" s="24"/>
      <c r="CO2181" s="24"/>
      <c r="CP2181" s="24"/>
      <c r="CQ2181" s="24"/>
      <c r="CR2181" s="24"/>
      <c r="CS2181" s="24"/>
      <c r="CT2181" s="24"/>
      <c r="CU2181" s="24"/>
      <c r="CV2181" s="24"/>
      <c r="CW2181" s="24"/>
      <c r="CX2181" s="24"/>
      <c r="CY2181" s="24"/>
      <c r="CZ2181" s="24"/>
      <c r="DA2181" s="24"/>
      <c r="DB2181" s="24"/>
      <c r="DC2181" s="24"/>
      <c r="DD2181" s="24"/>
      <c r="DE2181" s="24"/>
      <c r="DF2181" s="26" t="s">
        <v>139</v>
      </c>
      <c r="DG2181" s="26" t="s">
        <v>139</v>
      </c>
      <c r="DH2181" s="26" t="s">
        <v>139</v>
      </c>
      <c r="DI2181" s="26" t="s">
        <v>139</v>
      </c>
      <c r="DJ2181" s="26" t="s">
        <v>139</v>
      </c>
      <c r="DK2181" s="26" t="s">
        <v>139</v>
      </c>
      <c r="DL2181" s="26" t="s">
        <v>139</v>
      </c>
      <c r="DM2181" s="26" t="s">
        <v>139</v>
      </c>
      <c r="DN2181" s="26" t="s">
        <v>139</v>
      </c>
      <c r="DO2181" s="26" t="s">
        <v>139</v>
      </c>
    </row>
    <row r="2182" spans="1:119" ht="20.100000000000001" customHeight="1" x14ac:dyDescent="0.25">
      <c r="A2182" s="29" t="str">
        <f t="shared" si="476"/>
        <v>Precious Gems Rescue Mission3</v>
      </c>
      <c r="B2182" s="29" t="str">
        <f t="shared" si="477"/>
        <v>Precious Gems Rescue Mission</v>
      </c>
      <c r="C2182" s="29">
        <f t="shared" si="478"/>
        <v>3</v>
      </c>
      <c r="D2182" s="30" t="str">
        <f t="shared" si="479"/>
        <v>Africa and the Middle East</v>
      </c>
      <c r="E2182" s="30" t="str">
        <f t="shared" si="480"/>
        <v>Freetown, Sierra Leone</v>
      </c>
      <c r="F2182" s="31">
        <f t="shared" si="481"/>
        <v>3</v>
      </c>
      <c r="G2182" s="31">
        <f t="shared" si="482"/>
        <v>1</v>
      </c>
      <c r="H2182" s="31">
        <f t="shared" si="483"/>
        <v>3</v>
      </c>
      <c r="I2182" s="31">
        <f t="shared" si="484"/>
        <v>3</v>
      </c>
      <c r="J2182" s="31">
        <f t="shared" si="485"/>
        <v>3</v>
      </c>
      <c r="K2182" s="31">
        <f t="shared" si="486"/>
        <v>4</v>
      </c>
      <c r="L2182" s="31">
        <f t="shared" si="487"/>
        <v>3</v>
      </c>
      <c r="M2182" s="31">
        <f t="shared" si="488"/>
        <v>1</v>
      </c>
      <c r="N2182" s="31">
        <f t="shared" si="489"/>
        <v>2.6</v>
      </c>
      <c r="O2182" s="26" t="s">
        <v>11899</v>
      </c>
      <c r="P2182" s="26" t="s">
        <v>108</v>
      </c>
      <c r="Q2182" s="27">
        <v>41568</v>
      </c>
      <c r="R2182" s="26" t="s">
        <v>109</v>
      </c>
      <c r="S2182" s="26" t="s">
        <v>622</v>
      </c>
      <c r="T2182" s="26" t="s">
        <v>194</v>
      </c>
      <c r="U2182" s="26" t="s">
        <v>112</v>
      </c>
      <c r="V2182" s="26" t="s">
        <v>169</v>
      </c>
      <c r="W2182" s="26" t="s">
        <v>11876</v>
      </c>
      <c r="X2182" s="26" t="s">
        <v>11877</v>
      </c>
      <c r="Y2182" s="26" t="s">
        <v>11878</v>
      </c>
      <c r="Z2182" s="24"/>
      <c r="AA2182" s="24"/>
      <c r="AB2182" s="26" t="s">
        <v>117</v>
      </c>
      <c r="AC2182" s="28">
        <v>7000</v>
      </c>
      <c r="AD2182" s="26" t="s">
        <v>11879</v>
      </c>
      <c r="AE2182" s="26" t="s">
        <v>174</v>
      </c>
      <c r="AF2182" s="26" t="s">
        <v>120</v>
      </c>
      <c r="AG2182" s="26" t="s">
        <v>333</v>
      </c>
      <c r="AH2182" s="26" t="s">
        <v>121</v>
      </c>
      <c r="AI2182" s="28">
        <v>7000</v>
      </c>
      <c r="AJ2182" s="26" t="s">
        <v>11900</v>
      </c>
      <c r="AK2182" s="26" t="s">
        <v>11901</v>
      </c>
      <c r="AL2182" s="26" t="s">
        <v>11892</v>
      </c>
      <c r="AM2182" s="24"/>
      <c r="AN2182" s="24"/>
      <c r="AO2182" s="24"/>
      <c r="AP2182" s="24"/>
      <c r="AQ2182" s="24"/>
      <c r="AR2182" s="24"/>
      <c r="AS2182" s="24"/>
      <c r="AT2182" s="24"/>
      <c r="AU2182" s="24"/>
      <c r="AV2182" s="24"/>
      <c r="AW2182" s="28">
        <v>21500</v>
      </c>
      <c r="AX2182" s="26">
        <v>350</v>
      </c>
      <c r="AY2182" s="28">
        <v>100</v>
      </c>
      <c r="AZ2182" s="28">
        <v>94</v>
      </c>
      <c r="BA2182" s="24"/>
      <c r="BB2182" s="26" t="s">
        <v>148</v>
      </c>
      <c r="BC2182" s="26" t="s">
        <v>3079</v>
      </c>
      <c r="BD2182" s="26" t="s">
        <v>437</v>
      </c>
      <c r="BE2182" s="26" t="s">
        <v>11902</v>
      </c>
      <c r="BF2182" s="26" t="s">
        <v>11903</v>
      </c>
      <c r="BG2182" s="26" t="s">
        <v>11876</v>
      </c>
      <c r="BH2182" s="26" t="s">
        <v>11904</v>
      </c>
      <c r="BI2182" s="26" t="s">
        <v>11876</v>
      </c>
      <c r="BJ2182" s="26" t="s">
        <v>3293</v>
      </c>
      <c r="BK2182" s="26" t="s">
        <v>11876</v>
      </c>
      <c r="BL2182" s="26" t="s">
        <v>11905</v>
      </c>
      <c r="BM2182" s="24"/>
      <c r="BN2182" s="24"/>
      <c r="BO2182" s="24"/>
      <c r="BP2182" s="24"/>
      <c r="BQ2182" s="24"/>
      <c r="BR2182" s="26">
        <v>3</v>
      </c>
      <c r="BS2182" s="26">
        <v>1</v>
      </c>
      <c r="BT2182" s="26">
        <v>3</v>
      </c>
      <c r="BU2182" s="26">
        <v>3</v>
      </c>
      <c r="BV2182" s="26">
        <v>3</v>
      </c>
      <c r="BW2182" s="26">
        <v>4</v>
      </c>
      <c r="BX2182" s="26">
        <v>3</v>
      </c>
      <c r="BY2182" s="26">
        <v>1</v>
      </c>
      <c r="BZ2182" s="24"/>
      <c r="CA2182" s="24"/>
      <c r="CB2182" s="24"/>
      <c r="CC2182" s="24"/>
      <c r="CD2182" s="24"/>
      <c r="CE2182" s="24"/>
      <c r="CF2182" s="24"/>
      <c r="CG2182" s="24"/>
      <c r="CH2182" s="24"/>
      <c r="CI2182" s="24"/>
      <c r="CJ2182" s="24"/>
      <c r="CK2182" s="24"/>
      <c r="CL2182" s="24"/>
      <c r="CM2182" s="24"/>
      <c r="CN2182" s="24"/>
      <c r="CO2182" s="24"/>
      <c r="CP2182" s="24"/>
      <c r="CQ2182" s="24"/>
      <c r="CR2182" s="24"/>
      <c r="CS2182" s="24"/>
      <c r="CT2182" s="24"/>
      <c r="CU2182" s="24"/>
      <c r="CV2182" s="24"/>
      <c r="CW2182" s="24"/>
      <c r="CX2182" s="24"/>
      <c r="CY2182" s="24"/>
      <c r="CZ2182" s="24"/>
      <c r="DA2182" s="24"/>
      <c r="DB2182" s="24"/>
      <c r="DC2182" s="24"/>
      <c r="DD2182" s="24"/>
      <c r="DE2182" s="24"/>
      <c r="DF2182" s="26" t="s">
        <v>120</v>
      </c>
      <c r="DG2182" s="26" t="s">
        <v>120</v>
      </c>
      <c r="DH2182" s="26" t="s">
        <v>139</v>
      </c>
      <c r="DI2182" s="26" t="s">
        <v>120</v>
      </c>
      <c r="DJ2182" s="26" t="s">
        <v>139</v>
      </c>
      <c r="DK2182" s="26" t="s">
        <v>139</v>
      </c>
      <c r="DL2182" s="26" t="s">
        <v>120</v>
      </c>
      <c r="DM2182" s="26" t="s">
        <v>139</v>
      </c>
      <c r="DN2182" s="26" t="s">
        <v>139</v>
      </c>
      <c r="DO2182" s="26" t="s">
        <v>139</v>
      </c>
    </row>
    <row r="2183" spans="1:119" ht="20.100000000000001" customHeight="1" x14ac:dyDescent="0.25">
      <c r="A2183" s="29" t="str">
        <f t="shared" si="476"/>
        <v>Precious Gems Rescue Mission2</v>
      </c>
      <c r="B2183" s="29" t="str">
        <f t="shared" si="477"/>
        <v>Precious Gems Rescue Mission</v>
      </c>
      <c r="C2183" s="29">
        <f t="shared" si="478"/>
        <v>2</v>
      </c>
      <c r="D2183" s="30" t="str">
        <f t="shared" si="479"/>
        <v>Africa and the Middle East</v>
      </c>
      <c r="E2183" s="30" t="str">
        <f t="shared" si="480"/>
        <v>Freetown, Sierra Leone</v>
      </c>
      <c r="F2183" s="31">
        <f t="shared" si="481"/>
        <v>3</v>
      </c>
      <c r="G2183" s="31">
        <f t="shared" si="482"/>
        <v>2</v>
      </c>
      <c r="H2183" s="31">
        <f t="shared" si="483"/>
        <v>3</v>
      </c>
      <c r="I2183" s="31">
        <f t="shared" si="484"/>
        <v>2</v>
      </c>
      <c r="J2183" s="31">
        <f t="shared" si="485"/>
        <v>2</v>
      </c>
      <c r="K2183" s="31">
        <f t="shared" si="486"/>
        <v>2</v>
      </c>
      <c r="L2183" s="31">
        <f t="shared" si="487"/>
        <v>2</v>
      </c>
      <c r="M2183" s="31">
        <f t="shared" si="488"/>
        <v>2</v>
      </c>
      <c r="N2183" s="31">
        <f t="shared" si="489"/>
        <v>2.2999999999999998</v>
      </c>
      <c r="O2183" s="26" t="s">
        <v>11906</v>
      </c>
      <c r="P2183" s="26" t="s">
        <v>108</v>
      </c>
      <c r="Q2183" s="27">
        <v>41204</v>
      </c>
      <c r="R2183" s="26" t="s">
        <v>109</v>
      </c>
      <c r="S2183" s="26" t="s">
        <v>306</v>
      </c>
      <c r="T2183" s="26" t="s">
        <v>207</v>
      </c>
      <c r="U2183" s="26" t="s">
        <v>112</v>
      </c>
      <c r="V2183" s="26" t="s">
        <v>169</v>
      </c>
      <c r="W2183" s="26" t="s">
        <v>11876</v>
      </c>
      <c r="X2183" s="26" t="s">
        <v>11877</v>
      </c>
      <c r="Y2183" s="26" t="s">
        <v>11878</v>
      </c>
      <c r="Z2183" s="24"/>
      <c r="AA2183" s="24"/>
      <c r="AB2183" s="26" t="s">
        <v>117</v>
      </c>
      <c r="AC2183" s="28">
        <v>6000</v>
      </c>
      <c r="AD2183" s="26" t="s">
        <v>11879</v>
      </c>
      <c r="AE2183" s="26" t="s">
        <v>174</v>
      </c>
      <c r="AF2183" s="26" t="s">
        <v>120</v>
      </c>
      <c r="AG2183" s="26" t="s">
        <v>333</v>
      </c>
      <c r="AH2183" s="26" t="s">
        <v>143</v>
      </c>
      <c r="AI2183" s="28">
        <v>6000</v>
      </c>
      <c r="AJ2183" s="26" t="s">
        <v>11907</v>
      </c>
      <c r="AK2183" s="26" t="s">
        <v>11901</v>
      </c>
      <c r="AL2183" s="26" t="s">
        <v>11908</v>
      </c>
      <c r="AM2183" s="24"/>
      <c r="AN2183" s="24"/>
      <c r="AO2183" s="24"/>
      <c r="AP2183" s="24"/>
      <c r="AQ2183" s="24"/>
      <c r="AR2183" s="24"/>
      <c r="AS2183" s="24"/>
      <c r="AT2183" s="24"/>
      <c r="AU2183" s="24"/>
      <c r="AV2183" s="24"/>
      <c r="AW2183" s="28">
        <v>15000</v>
      </c>
      <c r="AX2183" s="26">
        <v>300</v>
      </c>
      <c r="AY2183" s="28">
        <v>90</v>
      </c>
      <c r="AZ2183" s="28">
        <v>90</v>
      </c>
      <c r="BA2183" s="26">
        <v>0</v>
      </c>
      <c r="BB2183" s="26" t="s">
        <v>148</v>
      </c>
      <c r="BC2183" s="26" t="s">
        <v>3079</v>
      </c>
      <c r="BD2183" s="26" t="s">
        <v>437</v>
      </c>
      <c r="BE2183" s="26" t="s">
        <v>11909</v>
      </c>
      <c r="BF2183" s="26" t="s">
        <v>11894</v>
      </c>
      <c r="BG2183" s="26" t="s">
        <v>11876</v>
      </c>
      <c r="BH2183" s="24"/>
      <c r="BI2183" s="24"/>
      <c r="BJ2183" s="24"/>
      <c r="BK2183" s="24"/>
      <c r="BL2183" s="24"/>
      <c r="BM2183" s="24"/>
      <c r="BN2183" s="24"/>
      <c r="BO2183" s="24"/>
      <c r="BP2183" s="24"/>
      <c r="BQ2183" s="24"/>
      <c r="BR2183" s="26">
        <v>3</v>
      </c>
      <c r="BS2183" s="26">
        <v>2</v>
      </c>
      <c r="BT2183" s="26">
        <v>3</v>
      </c>
      <c r="BU2183" s="26">
        <v>2</v>
      </c>
      <c r="BV2183" s="26">
        <v>2</v>
      </c>
      <c r="BW2183" s="26">
        <v>2</v>
      </c>
      <c r="BX2183" s="26">
        <v>2</v>
      </c>
      <c r="BY2183" s="26">
        <v>2</v>
      </c>
      <c r="BZ2183" s="24"/>
      <c r="CA2183" s="24"/>
      <c r="CB2183" s="24"/>
      <c r="CC2183" s="24"/>
      <c r="CD2183" s="24"/>
      <c r="CE2183" s="24"/>
      <c r="CF2183" s="24"/>
      <c r="CG2183" s="24"/>
      <c r="CH2183" s="24"/>
      <c r="CI2183" s="24"/>
      <c r="CJ2183" s="24"/>
      <c r="CK2183" s="24"/>
      <c r="CL2183" s="24"/>
      <c r="CM2183" s="24"/>
      <c r="CN2183" s="24"/>
      <c r="CO2183" s="24"/>
      <c r="CP2183" s="24"/>
      <c r="CQ2183" s="24"/>
      <c r="CR2183" s="24"/>
      <c r="CS2183" s="24"/>
      <c r="CT2183" s="24"/>
      <c r="CU2183" s="24"/>
      <c r="CV2183" s="24"/>
      <c r="CW2183" s="24"/>
      <c r="CX2183" s="24"/>
      <c r="CY2183" s="24"/>
      <c r="CZ2183" s="24"/>
      <c r="DA2183" s="24"/>
      <c r="DB2183" s="24"/>
      <c r="DC2183" s="24"/>
      <c r="DD2183" s="24"/>
      <c r="DE2183" s="24"/>
      <c r="DF2183" s="26" t="s">
        <v>139</v>
      </c>
      <c r="DG2183" s="26" t="s">
        <v>120</v>
      </c>
      <c r="DH2183" s="26" t="s">
        <v>120</v>
      </c>
      <c r="DI2183" s="26" t="s">
        <v>139</v>
      </c>
      <c r="DJ2183" s="26" t="s">
        <v>139</v>
      </c>
      <c r="DK2183" s="26" t="s">
        <v>139</v>
      </c>
      <c r="DL2183" s="26" t="s">
        <v>139</v>
      </c>
      <c r="DM2183" s="26" t="s">
        <v>139</v>
      </c>
      <c r="DN2183" s="26" t="s">
        <v>139</v>
      </c>
      <c r="DO2183" s="26" t="s">
        <v>139</v>
      </c>
    </row>
    <row r="2184" spans="1:119" ht="20.100000000000001" customHeight="1" x14ac:dyDescent="0.25">
      <c r="A2184" s="29" t="str">
        <f t="shared" si="476"/>
        <v>Precious Gems Rescue Mission1</v>
      </c>
      <c r="B2184" s="29" t="str">
        <f t="shared" si="477"/>
        <v>Precious Gems Rescue Mission</v>
      </c>
      <c r="C2184" s="29">
        <f t="shared" si="478"/>
        <v>1</v>
      </c>
      <c r="D2184" s="30" t="str">
        <f t="shared" si="479"/>
        <v>Africa and the Middle East</v>
      </c>
      <c r="E2184" s="30" t="str">
        <f t="shared" si="480"/>
        <v>Freetown, Sierra Leone</v>
      </c>
      <c r="F2184" s="31">
        <f t="shared" si="481"/>
        <v>2</v>
      </c>
      <c r="G2184" s="31">
        <f t="shared" si="482"/>
        <v>1</v>
      </c>
      <c r="H2184" s="31">
        <f t="shared" si="483"/>
        <v>2</v>
      </c>
      <c r="I2184" s="31">
        <f t="shared" si="484"/>
        <v>2</v>
      </c>
      <c r="J2184" s="31">
        <f t="shared" si="485"/>
        <v>2</v>
      </c>
      <c r="K2184" s="31">
        <f t="shared" si="486"/>
        <v>2</v>
      </c>
      <c r="L2184" s="31">
        <f t="shared" si="487"/>
        <v>2</v>
      </c>
      <c r="M2184" s="31">
        <f t="shared" si="488"/>
        <v>1</v>
      </c>
      <c r="N2184" s="31">
        <f t="shared" si="489"/>
        <v>1.8</v>
      </c>
      <c r="O2184" s="26" t="s">
        <v>11910</v>
      </c>
      <c r="P2184" s="26" t="s">
        <v>108</v>
      </c>
      <c r="Q2184" s="27">
        <v>40835</v>
      </c>
      <c r="R2184" s="26" t="s">
        <v>155</v>
      </c>
      <c r="S2184" s="26" t="s">
        <v>321</v>
      </c>
      <c r="T2184" s="26" t="s">
        <v>175</v>
      </c>
      <c r="U2184" s="26" t="s">
        <v>112</v>
      </c>
      <c r="V2184" s="26" t="s">
        <v>169</v>
      </c>
      <c r="W2184" s="26" t="s">
        <v>11876</v>
      </c>
      <c r="X2184" s="26" t="s">
        <v>11877</v>
      </c>
      <c r="Y2184" s="26" t="s">
        <v>11878</v>
      </c>
      <c r="Z2184" s="24"/>
      <c r="AA2184" s="24"/>
      <c r="AB2184" s="26" t="s">
        <v>117</v>
      </c>
      <c r="AC2184" s="28">
        <v>6000</v>
      </c>
      <c r="AD2184" s="26" t="s">
        <v>11879</v>
      </c>
      <c r="AE2184" s="26" t="s">
        <v>174</v>
      </c>
      <c r="AF2184" s="26" t="s">
        <v>120</v>
      </c>
      <c r="AG2184" s="26" t="s">
        <v>333</v>
      </c>
      <c r="AH2184" s="26" t="s">
        <v>158</v>
      </c>
      <c r="AI2184" s="28">
        <v>6000</v>
      </c>
      <c r="AJ2184" s="24"/>
      <c r="AK2184" s="26" t="s">
        <v>11911</v>
      </c>
      <c r="AL2184" s="26" t="s">
        <v>11912</v>
      </c>
      <c r="AM2184" s="26" t="s">
        <v>11913</v>
      </c>
      <c r="AN2184" s="26" t="s">
        <v>11914</v>
      </c>
      <c r="AO2184" s="26" t="s">
        <v>11915</v>
      </c>
      <c r="AP2184" s="24"/>
      <c r="AQ2184" s="24"/>
      <c r="AR2184" s="24"/>
      <c r="AS2184" s="24"/>
      <c r="AT2184" s="24"/>
      <c r="AU2184" s="24"/>
      <c r="AV2184" s="24"/>
      <c r="AW2184" s="28">
        <v>9800</v>
      </c>
      <c r="AX2184" s="26">
        <v>300</v>
      </c>
      <c r="AY2184" s="28">
        <v>80</v>
      </c>
      <c r="AZ2184" s="28">
        <v>70</v>
      </c>
      <c r="BA2184" s="26">
        <v>0</v>
      </c>
      <c r="BB2184" s="26" t="s">
        <v>148</v>
      </c>
      <c r="BC2184" s="26" t="s">
        <v>3079</v>
      </c>
      <c r="BD2184" s="24"/>
      <c r="BE2184" s="24"/>
      <c r="BF2184" s="24"/>
      <c r="BG2184" s="24"/>
      <c r="BH2184" s="24"/>
      <c r="BI2184" s="24"/>
      <c r="BJ2184" s="24"/>
      <c r="BK2184" s="24"/>
      <c r="BL2184" s="24"/>
      <c r="BM2184" s="24"/>
      <c r="BN2184" s="24"/>
      <c r="BO2184" s="24"/>
      <c r="BP2184" s="24"/>
      <c r="BQ2184" s="24"/>
      <c r="BR2184" s="26">
        <v>2</v>
      </c>
      <c r="BS2184" s="26">
        <v>1</v>
      </c>
      <c r="BT2184" s="26">
        <v>2</v>
      </c>
      <c r="BU2184" s="26">
        <v>2</v>
      </c>
      <c r="BV2184" s="26">
        <v>2</v>
      </c>
      <c r="BW2184" s="26">
        <v>2</v>
      </c>
      <c r="BX2184" s="26">
        <v>2</v>
      </c>
      <c r="BY2184" s="26">
        <v>1</v>
      </c>
      <c r="BZ2184" s="24"/>
      <c r="CA2184" s="24"/>
      <c r="CB2184" s="24"/>
      <c r="CC2184" s="24"/>
      <c r="CD2184" s="24"/>
      <c r="CE2184" s="24"/>
      <c r="CF2184" s="24"/>
      <c r="CG2184" s="24"/>
      <c r="CH2184" s="24"/>
      <c r="CI2184" s="24"/>
      <c r="CJ2184" s="24"/>
      <c r="CK2184" s="24"/>
      <c r="CL2184" s="24"/>
      <c r="CM2184" s="24"/>
      <c r="CN2184" s="24"/>
      <c r="CO2184" s="24"/>
      <c r="CP2184" s="24"/>
      <c r="CQ2184" s="24"/>
      <c r="CR2184" s="24"/>
      <c r="CS2184" s="24"/>
      <c r="CT2184" s="24"/>
      <c r="CU2184" s="24"/>
      <c r="CV2184" s="24"/>
      <c r="CW2184" s="24"/>
      <c r="CX2184" s="24"/>
      <c r="CY2184" s="24"/>
      <c r="CZ2184" s="24"/>
      <c r="DA2184" s="24"/>
      <c r="DB2184" s="24"/>
      <c r="DC2184" s="24"/>
      <c r="DD2184" s="24"/>
      <c r="DE2184" s="24"/>
      <c r="DF2184" s="26" t="s">
        <v>139</v>
      </c>
      <c r="DG2184" s="26" t="s">
        <v>120</v>
      </c>
      <c r="DH2184" s="26" t="s">
        <v>139</v>
      </c>
      <c r="DI2184" s="26" t="s">
        <v>139</v>
      </c>
      <c r="DJ2184" s="26" t="s">
        <v>139</v>
      </c>
      <c r="DK2184" s="26" t="s">
        <v>139</v>
      </c>
      <c r="DL2184" s="26" t="s">
        <v>139</v>
      </c>
      <c r="DM2184" s="26" t="s">
        <v>139</v>
      </c>
      <c r="DN2184" s="26" t="s">
        <v>139</v>
      </c>
      <c r="DO2184" s="26" t="s">
        <v>139</v>
      </c>
    </row>
    <row r="2185" spans="1:119" ht="20.100000000000001" customHeight="1" x14ac:dyDescent="0.25">
      <c r="A2185" s="29" t="str">
        <f t="shared" si="476"/>
        <v>Prei Effort for Those Who Are in Need6</v>
      </c>
      <c r="B2185" s="29" t="str">
        <f t="shared" si="477"/>
        <v>Prei Effort for Those Who Are in Need</v>
      </c>
      <c r="C2185" s="29">
        <f t="shared" si="478"/>
        <v>6</v>
      </c>
      <c r="D2185" s="30" t="str">
        <f t="shared" si="479"/>
        <v>Africa and the Middle East</v>
      </c>
      <c r="E2185" s="30" t="str">
        <f t="shared" si="480"/>
        <v>Ethiopia</v>
      </c>
      <c r="F2185" s="31">
        <f t="shared" si="481"/>
        <v>0</v>
      </c>
      <c r="G2185" s="31">
        <f t="shared" si="482"/>
        <v>0</v>
      </c>
      <c r="H2185" s="31">
        <f t="shared" si="483"/>
        <v>0</v>
      </c>
      <c r="I2185" s="31">
        <f t="shared" si="484"/>
        <v>0</v>
      </c>
      <c r="J2185" s="31">
        <f t="shared" si="485"/>
        <v>0</v>
      </c>
      <c r="K2185" s="31">
        <f t="shared" si="486"/>
        <v>0</v>
      </c>
      <c r="L2185" s="31">
        <f t="shared" si="487"/>
        <v>0</v>
      </c>
      <c r="M2185" s="31">
        <f t="shared" si="488"/>
        <v>0</v>
      </c>
      <c r="N2185" s="31">
        <f t="shared" si="489"/>
        <v>0</v>
      </c>
      <c r="O2185" s="26" t="s">
        <v>11916</v>
      </c>
      <c r="P2185" s="26" t="s">
        <v>108</v>
      </c>
      <c r="Q2185" s="27">
        <v>40835</v>
      </c>
      <c r="R2185" s="26" t="s">
        <v>305</v>
      </c>
      <c r="S2185" s="26" t="s">
        <v>321</v>
      </c>
      <c r="T2185" s="26" t="s">
        <v>175</v>
      </c>
      <c r="U2185" s="26" t="s">
        <v>112</v>
      </c>
      <c r="V2185" s="26" t="s">
        <v>169</v>
      </c>
      <c r="W2185" s="26" t="s">
        <v>6300</v>
      </c>
      <c r="X2185" s="24"/>
      <c r="Y2185" s="26" t="s">
        <v>11917</v>
      </c>
      <c r="Z2185" s="24"/>
      <c r="AA2185" s="24"/>
      <c r="AB2185" s="26" t="s">
        <v>117</v>
      </c>
      <c r="AC2185" s="28">
        <v>11000</v>
      </c>
      <c r="AD2185" s="24"/>
      <c r="AE2185" s="24"/>
      <c r="AF2185" s="26" t="s">
        <v>120</v>
      </c>
      <c r="AG2185" s="26" t="s">
        <v>312</v>
      </c>
      <c r="AH2185" s="26" t="s">
        <v>250</v>
      </c>
      <c r="AI2185" s="28">
        <v>11000</v>
      </c>
      <c r="AJ2185" s="24"/>
      <c r="AK2185" s="26" t="s">
        <v>11918</v>
      </c>
      <c r="AL2185" s="26" t="s">
        <v>11919</v>
      </c>
      <c r="AM2185" s="26" t="s">
        <v>11920</v>
      </c>
      <c r="AN2185" s="26" t="s">
        <v>11921</v>
      </c>
      <c r="AO2185" s="26" t="s">
        <v>11922</v>
      </c>
      <c r="AP2185" s="24"/>
      <c r="AQ2185" s="24"/>
      <c r="AR2185" s="24"/>
      <c r="AS2185" s="24"/>
      <c r="AT2185" s="24"/>
      <c r="AU2185" s="24"/>
      <c r="AV2185" s="24"/>
      <c r="AW2185" s="28">
        <v>35000</v>
      </c>
      <c r="AX2185" s="26">
        <v>41</v>
      </c>
      <c r="AY2185" s="28">
        <v>100</v>
      </c>
      <c r="AZ2185" s="28">
        <v>100</v>
      </c>
      <c r="BA2185" s="26">
        <v>0</v>
      </c>
      <c r="BB2185" s="26" t="s">
        <v>148</v>
      </c>
      <c r="BC2185" s="24"/>
      <c r="BD2185" s="24"/>
      <c r="BE2185" s="24"/>
      <c r="BF2185" s="24"/>
      <c r="BG2185" s="24"/>
      <c r="BH2185" s="24"/>
      <c r="BI2185" s="24"/>
      <c r="BJ2185" s="24"/>
      <c r="BK2185" s="24"/>
      <c r="BL2185" s="24"/>
      <c r="BM2185" s="24"/>
      <c r="BN2185" s="24"/>
      <c r="BO2185" s="24"/>
      <c r="BP2185" s="24"/>
      <c r="BQ2185" s="24"/>
      <c r="BR2185" s="26">
        <v>0</v>
      </c>
      <c r="BS2185" s="26">
        <v>0</v>
      </c>
      <c r="BT2185" s="26">
        <v>0</v>
      </c>
      <c r="BU2185" s="26">
        <v>0</v>
      </c>
      <c r="BV2185" s="26">
        <v>0</v>
      </c>
      <c r="BW2185" s="26">
        <v>0</v>
      </c>
      <c r="BX2185" s="26">
        <v>0</v>
      </c>
      <c r="BY2185" s="26">
        <v>0</v>
      </c>
      <c r="BZ2185" s="24"/>
      <c r="CA2185" s="24"/>
      <c r="CB2185" s="24"/>
      <c r="CC2185" s="24"/>
      <c r="CD2185" s="24"/>
      <c r="CE2185" s="24"/>
      <c r="CF2185" s="24"/>
      <c r="CG2185" s="24"/>
      <c r="CH2185" s="24"/>
      <c r="CI2185" s="24"/>
      <c r="CJ2185" s="24"/>
      <c r="CK2185" s="24"/>
      <c r="CL2185" s="24"/>
      <c r="CM2185" s="24"/>
      <c r="CN2185" s="24"/>
      <c r="CO2185" s="24"/>
      <c r="CP2185" s="24"/>
      <c r="CQ2185" s="24"/>
      <c r="CR2185" s="24"/>
      <c r="CS2185" s="24"/>
      <c r="CT2185" s="24"/>
      <c r="CU2185" s="24"/>
      <c r="CV2185" s="24"/>
      <c r="CW2185" s="24"/>
      <c r="CX2185" s="24"/>
      <c r="CY2185" s="24"/>
      <c r="CZ2185" s="24"/>
      <c r="DA2185" s="24"/>
      <c r="DB2185" s="24"/>
      <c r="DC2185" s="24"/>
      <c r="DD2185" s="24"/>
      <c r="DE2185" s="24"/>
      <c r="DF2185" s="26" t="s">
        <v>139</v>
      </c>
      <c r="DG2185" s="26" t="s">
        <v>120</v>
      </c>
      <c r="DH2185" s="26" t="s">
        <v>139</v>
      </c>
      <c r="DI2185" s="26" t="s">
        <v>139</v>
      </c>
      <c r="DJ2185" s="26" t="s">
        <v>139</v>
      </c>
      <c r="DK2185" s="26" t="s">
        <v>139</v>
      </c>
      <c r="DL2185" s="26" t="s">
        <v>139</v>
      </c>
      <c r="DM2185" s="26" t="s">
        <v>139</v>
      </c>
      <c r="DN2185" s="26" t="s">
        <v>139</v>
      </c>
      <c r="DO2185" s="26" t="s">
        <v>139</v>
      </c>
    </row>
    <row r="2186" spans="1:119" ht="20.100000000000001" customHeight="1" x14ac:dyDescent="0.25">
      <c r="A2186" s="29" t="str">
        <f t="shared" si="476"/>
        <v>Prei Effort for Those Who Are in Need5</v>
      </c>
      <c r="B2186" s="29" t="str">
        <f t="shared" si="477"/>
        <v>Prei Effort for Those Who Are in Need</v>
      </c>
      <c r="C2186" s="29">
        <f t="shared" si="478"/>
        <v>5</v>
      </c>
      <c r="D2186" s="30" t="str">
        <f t="shared" si="479"/>
        <v>Africa and the Middle East</v>
      </c>
      <c r="E2186" s="30" t="str">
        <f t="shared" si="480"/>
        <v>Ethiopia</v>
      </c>
      <c r="F2186" s="31">
        <f t="shared" si="481"/>
        <v>2</v>
      </c>
      <c r="G2186" s="31">
        <f t="shared" si="482"/>
        <v>1</v>
      </c>
      <c r="H2186" s="31">
        <f t="shared" si="483"/>
        <v>2</v>
      </c>
      <c r="I2186" s="31">
        <f t="shared" si="484"/>
        <v>2</v>
      </c>
      <c r="J2186" s="31">
        <f t="shared" si="485"/>
        <v>3</v>
      </c>
      <c r="K2186" s="31">
        <f t="shared" si="486"/>
        <v>2</v>
      </c>
      <c r="L2186" s="31">
        <f t="shared" si="487"/>
        <v>1</v>
      </c>
      <c r="M2186" s="31">
        <f t="shared" si="488"/>
        <v>2</v>
      </c>
      <c r="N2186" s="31">
        <f t="shared" si="489"/>
        <v>1.9</v>
      </c>
      <c r="O2186" s="26" t="s">
        <v>11923</v>
      </c>
      <c r="P2186" s="26" t="s">
        <v>108</v>
      </c>
      <c r="Q2186" s="27">
        <v>40469</v>
      </c>
      <c r="R2186" s="26" t="s">
        <v>155</v>
      </c>
      <c r="S2186" s="26" t="s">
        <v>332</v>
      </c>
      <c r="T2186" s="26" t="s">
        <v>333</v>
      </c>
      <c r="U2186" s="26" t="s">
        <v>112</v>
      </c>
      <c r="V2186" s="26" t="s">
        <v>169</v>
      </c>
      <c r="W2186" s="26" t="s">
        <v>6300</v>
      </c>
      <c r="X2186" s="24"/>
      <c r="Y2186" s="26" t="s">
        <v>11917</v>
      </c>
      <c r="Z2186" s="24"/>
      <c r="AA2186" s="24"/>
      <c r="AB2186" s="26" t="s">
        <v>117</v>
      </c>
      <c r="AC2186" s="28">
        <v>11000</v>
      </c>
      <c r="AD2186" s="24"/>
      <c r="AE2186" s="24"/>
      <c r="AF2186" s="26" t="s">
        <v>120</v>
      </c>
      <c r="AG2186" s="26" t="s">
        <v>312</v>
      </c>
      <c r="AH2186" s="26" t="s">
        <v>176</v>
      </c>
      <c r="AI2186" s="28">
        <v>11000</v>
      </c>
      <c r="AJ2186" s="24"/>
      <c r="AK2186" s="26" t="s">
        <v>11918</v>
      </c>
      <c r="AL2186" s="26" t="s">
        <v>11919</v>
      </c>
      <c r="AM2186" s="26" t="s">
        <v>11920</v>
      </c>
      <c r="AN2186" s="26" t="s">
        <v>11924</v>
      </c>
      <c r="AO2186" s="26" t="s">
        <v>11925</v>
      </c>
      <c r="AP2186" s="24"/>
      <c r="AQ2186" s="24"/>
      <c r="AR2186" s="24"/>
      <c r="AS2186" s="26" t="s">
        <v>11926</v>
      </c>
      <c r="AT2186" s="24"/>
      <c r="AU2186" s="24"/>
      <c r="AV2186" s="24"/>
      <c r="AW2186" s="28">
        <v>38017</v>
      </c>
      <c r="AX2186" s="26">
        <v>41</v>
      </c>
      <c r="AY2186" s="28">
        <v>42</v>
      </c>
      <c r="AZ2186" s="28">
        <v>41</v>
      </c>
      <c r="BA2186" s="26">
        <v>0</v>
      </c>
      <c r="BB2186" s="26" t="s">
        <v>241</v>
      </c>
      <c r="BC2186" s="24"/>
      <c r="BD2186" s="24"/>
      <c r="BE2186" s="24"/>
      <c r="BF2186" s="24"/>
      <c r="BG2186" s="24"/>
      <c r="BH2186" s="24"/>
      <c r="BI2186" s="24"/>
      <c r="BJ2186" s="24"/>
      <c r="BK2186" s="24"/>
      <c r="BL2186" s="24"/>
      <c r="BM2186" s="24"/>
      <c r="BN2186" s="24"/>
      <c r="BO2186" s="24"/>
      <c r="BP2186" s="24"/>
      <c r="BQ2186" s="24"/>
      <c r="BR2186" s="26">
        <v>2</v>
      </c>
      <c r="BS2186" s="26">
        <v>1</v>
      </c>
      <c r="BT2186" s="26">
        <v>2</v>
      </c>
      <c r="BU2186" s="26">
        <v>2</v>
      </c>
      <c r="BV2186" s="26">
        <v>3</v>
      </c>
      <c r="BW2186" s="26">
        <v>2</v>
      </c>
      <c r="BX2186" s="26">
        <v>1</v>
      </c>
      <c r="BY2186" s="26">
        <v>2</v>
      </c>
      <c r="BZ2186" s="24"/>
      <c r="CA2186" s="24"/>
      <c r="CB2186" s="24"/>
      <c r="CC2186" s="24"/>
      <c r="CD2186" s="24"/>
      <c r="CE2186" s="24"/>
      <c r="CF2186" s="24"/>
      <c r="CG2186" s="24"/>
      <c r="CH2186" s="24"/>
      <c r="CI2186" s="24"/>
      <c r="CJ2186" s="24"/>
      <c r="CK2186" s="24"/>
      <c r="CL2186" s="24"/>
      <c r="CM2186" s="24"/>
      <c r="CN2186" s="24"/>
      <c r="CO2186" s="24"/>
      <c r="CP2186" s="24"/>
      <c r="CQ2186" s="24"/>
      <c r="CR2186" s="24"/>
      <c r="CS2186" s="24"/>
      <c r="CT2186" s="24"/>
      <c r="CU2186" s="24"/>
      <c r="CV2186" s="24"/>
      <c r="CW2186" s="24"/>
      <c r="CX2186" s="24"/>
      <c r="CY2186" s="24"/>
      <c r="CZ2186" s="24"/>
      <c r="DA2186" s="24"/>
      <c r="DB2186" s="24"/>
      <c r="DC2186" s="24"/>
      <c r="DD2186" s="24"/>
      <c r="DE2186" s="24"/>
      <c r="DF2186" s="26" t="s">
        <v>139</v>
      </c>
      <c r="DG2186" s="26" t="s">
        <v>120</v>
      </c>
      <c r="DH2186" s="26" t="s">
        <v>139</v>
      </c>
      <c r="DI2186" s="26" t="s">
        <v>139</v>
      </c>
      <c r="DJ2186" s="26" t="s">
        <v>139</v>
      </c>
      <c r="DK2186" s="26" t="s">
        <v>139</v>
      </c>
      <c r="DL2186" s="26" t="s">
        <v>139</v>
      </c>
      <c r="DM2186" s="26" t="s">
        <v>139</v>
      </c>
      <c r="DN2186" s="26" t="s">
        <v>139</v>
      </c>
      <c r="DO2186" s="26" t="s">
        <v>139</v>
      </c>
    </row>
    <row r="2187" spans="1:119" ht="20.100000000000001" customHeight="1" x14ac:dyDescent="0.25">
      <c r="A2187" s="29" t="str">
        <f t="shared" si="476"/>
        <v/>
      </c>
      <c r="B2187" s="29" t="str">
        <f t="shared" si="477"/>
        <v>Prerana</v>
      </c>
      <c r="C2187" s="29">
        <f t="shared" si="478"/>
        <v>0</v>
      </c>
      <c r="D2187" s="30" t="str">
        <f t="shared" si="479"/>
        <v>South Asia</v>
      </c>
      <c r="E2187" s="30" t="str">
        <f t="shared" si="480"/>
        <v>India</v>
      </c>
      <c r="F2187" s="31">
        <f t="shared" si="481"/>
        <v>0</v>
      </c>
      <c r="G2187" s="31">
        <f t="shared" si="482"/>
        <v>0</v>
      </c>
      <c r="H2187" s="31">
        <f t="shared" si="483"/>
        <v>0</v>
      </c>
      <c r="I2187" s="31">
        <f t="shared" si="484"/>
        <v>0</v>
      </c>
      <c r="J2187" s="31">
        <f t="shared" si="485"/>
        <v>0</v>
      </c>
      <c r="K2187" s="31">
        <f t="shared" si="486"/>
        <v>0</v>
      </c>
      <c r="L2187" s="31">
        <f t="shared" si="487"/>
        <v>0</v>
      </c>
      <c r="M2187" s="31">
        <f t="shared" si="488"/>
        <v>0</v>
      </c>
      <c r="N2187" s="31">
        <f t="shared" si="489"/>
        <v>0</v>
      </c>
      <c r="O2187" s="26" t="s">
        <v>11927</v>
      </c>
      <c r="P2187" s="26" t="s">
        <v>108</v>
      </c>
      <c r="Q2187" s="27">
        <v>40232</v>
      </c>
      <c r="R2187" s="24"/>
      <c r="S2187" s="24"/>
      <c r="T2187" s="26" t="s">
        <v>224</v>
      </c>
      <c r="U2187" s="24"/>
      <c r="V2187" s="26" t="s">
        <v>225</v>
      </c>
      <c r="W2187" s="26" t="s">
        <v>226</v>
      </c>
      <c r="X2187" s="24"/>
      <c r="Y2187" s="26" t="s">
        <v>11928</v>
      </c>
      <c r="Z2187" s="24"/>
      <c r="AA2187" s="24"/>
      <c r="AB2187" s="26" t="s">
        <v>228</v>
      </c>
      <c r="AC2187" s="28">
        <v>25000</v>
      </c>
      <c r="AD2187" s="24"/>
      <c r="AE2187" s="24"/>
      <c r="AF2187" s="26" t="s">
        <v>139</v>
      </c>
      <c r="AG2187" s="26" t="s">
        <v>6075</v>
      </c>
      <c r="AH2187" s="24"/>
      <c r="AI2187" s="28">
        <v>25000</v>
      </c>
      <c r="AJ2187" s="24"/>
      <c r="AK2187" s="26" t="s">
        <v>11929</v>
      </c>
      <c r="AL2187" s="26" t="s">
        <v>231</v>
      </c>
      <c r="AM2187" s="26" t="s">
        <v>11930</v>
      </c>
      <c r="AN2187" s="24"/>
      <c r="AO2187" s="24"/>
      <c r="AP2187" s="24"/>
      <c r="AQ2187" s="24"/>
      <c r="AR2187" s="24"/>
      <c r="AS2187" s="24"/>
      <c r="AT2187" s="24"/>
      <c r="AU2187" s="24"/>
      <c r="AV2187" s="24"/>
      <c r="AW2187" s="28">
        <v>271489</v>
      </c>
      <c r="AX2187" s="26">
        <v>500</v>
      </c>
      <c r="AY2187" s="28">
        <v>0</v>
      </c>
      <c r="AZ2187" s="28">
        <v>0</v>
      </c>
      <c r="BA2187" s="26">
        <v>0</v>
      </c>
      <c r="BB2187" s="24"/>
      <c r="BC2187" s="24"/>
      <c r="BD2187" s="24"/>
      <c r="BE2187" s="24"/>
      <c r="BF2187" s="24"/>
      <c r="BG2187" s="24"/>
      <c r="BH2187" s="24"/>
      <c r="BI2187" s="24"/>
      <c r="BJ2187" s="24"/>
      <c r="BK2187" s="24"/>
      <c r="BL2187" s="24"/>
      <c r="BM2187" s="24"/>
      <c r="BN2187" s="24"/>
      <c r="BO2187" s="24"/>
      <c r="BP2187" s="24"/>
      <c r="BQ2187" s="24"/>
      <c r="BR2187" s="26">
        <v>0</v>
      </c>
      <c r="BS2187" s="26">
        <v>0</v>
      </c>
      <c r="BT2187" s="26">
        <v>0</v>
      </c>
      <c r="BU2187" s="26">
        <v>0</v>
      </c>
      <c r="BV2187" s="26">
        <v>0</v>
      </c>
      <c r="BW2187" s="26">
        <v>0</v>
      </c>
      <c r="BX2187" s="26">
        <v>0</v>
      </c>
      <c r="BY2187" s="26">
        <v>0</v>
      </c>
      <c r="BZ2187" s="24"/>
      <c r="CA2187" s="24"/>
      <c r="CB2187" s="24"/>
      <c r="CC2187" s="24"/>
      <c r="CD2187" s="24"/>
      <c r="CE2187" s="24"/>
      <c r="CF2187" s="24"/>
      <c r="CG2187" s="24"/>
      <c r="CH2187" s="24"/>
      <c r="CI2187" s="24"/>
      <c r="CJ2187" s="24"/>
      <c r="CK2187" s="24"/>
      <c r="CL2187" s="24"/>
      <c r="CM2187" s="24"/>
      <c r="CN2187" s="24"/>
      <c r="CO2187" s="24"/>
      <c r="CP2187" s="24"/>
      <c r="CQ2187" s="24"/>
      <c r="CR2187" s="24"/>
      <c r="CS2187" s="24"/>
      <c r="CT2187" s="24"/>
      <c r="CU2187" s="24"/>
      <c r="CV2187" s="24"/>
      <c r="CW2187" s="24"/>
      <c r="CX2187" s="24"/>
      <c r="CY2187" s="24"/>
      <c r="CZ2187" s="24"/>
      <c r="DA2187" s="24"/>
      <c r="DB2187" s="24"/>
      <c r="DC2187" s="24"/>
      <c r="DD2187" s="24"/>
      <c r="DE2187" s="24"/>
      <c r="DF2187" s="26" t="s">
        <v>139</v>
      </c>
      <c r="DG2187" s="26" t="s">
        <v>139</v>
      </c>
      <c r="DH2187" s="26" t="s">
        <v>139</v>
      </c>
      <c r="DI2187" s="26" t="s">
        <v>139</v>
      </c>
      <c r="DJ2187" s="26" t="s">
        <v>139</v>
      </c>
      <c r="DK2187" s="26" t="s">
        <v>139</v>
      </c>
      <c r="DL2187" s="26" t="s">
        <v>139</v>
      </c>
      <c r="DM2187" s="26" t="s">
        <v>139</v>
      </c>
      <c r="DN2187" s="26" t="s">
        <v>139</v>
      </c>
      <c r="DO2187" s="26" t="s">
        <v>139</v>
      </c>
    </row>
    <row r="2188" spans="1:119" ht="20.100000000000001" customHeight="1" x14ac:dyDescent="0.25">
      <c r="A2188" s="29" t="str">
        <f t="shared" si="476"/>
        <v/>
      </c>
      <c r="B2188" s="29" t="str">
        <f t="shared" si="477"/>
        <v>Prisoners Assistance Nepal</v>
      </c>
      <c r="C2188" s="29">
        <f t="shared" si="478"/>
        <v>0</v>
      </c>
      <c r="D2188" s="30" t="str">
        <f t="shared" si="479"/>
        <v>South Asia</v>
      </c>
      <c r="E2188" s="30" t="str">
        <f t="shared" si="480"/>
        <v>Kathmandu, Nepal</v>
      </c>
      <c r="F2188" s="31">
        <f t="shared" si="481"/>
        <v>0</v>
      </c>
      <c r="G2188" s="31">
        <f t="shared" si="482"/>
        <v>0</v>
      </c>
      <c r="H2188" s="31">
        <f t="shared" si="483"/>
        <v>0</v>
      </c>
      <c r="I2188" s="31">
        <f t="shared" si="484"/>
        <v>0</v>
      </c>
      <c r="J2188" s="31">
        <f t="shared" si="485"/>
        <v>0</v>
      </c>
      <c r="K2188" s="31">
        <f t="shared" si="486"/>
        <v>0</v>
      </c>
      <c r="L2188" s="31">
        <f t="shared" si="487"/>
        <v>0</v>
      </c>
      <c r="M2188" s="31">
        <f t="shared" si="488"/>
        <v>0</v>
      </c>
      <c r="N2188" s="31">
        <f t="shared" si="489"/>
        <v>0</v>
      </c>
      <c r="O2188" s="26" t="s">
        <v>11931</v>
      </c>
      <c r="P2188" s="26" t="s">
        <v>108</v>
      </c>
      <c r="Q2188" s="27">
        <v>42142</v>
      </c>
      <c r="R2188" s="24"/>
      <c r="S2188" s="24"/>
      <c r="T2188" s="26" t="s">
        <v>278</v>
      </c>
      <c r="U2188" s="24"/>
      <c r="V2188" s="26" t="s">
        <v>225</v>
      </c>
      <c r="W2188" s="26" t="s">
        <v>1184</v>
      </c>
      <c r="X2188" s="26" t="s">
        <v>1185</v>
      </c>
      <c r="Y2188" s="26" t="s">
        <v>11932</v>
      </c>
      <c r="Z2188" s="24"/>
      <c r="AA2188" s="24"/>
      <c r="AB2188" s="26" t="s">
        <v>723</v>
      </c>
      <c r="AC2188" s="28">
        <v>5000</v>
      </c>
      <c r="AD2188" s="26" t="s">
        <v>11933</v>
      </c>
      <c r="AE2188" s="24"/>
      <c r="AF2188" s="26" t="s">
        <v>139</v>
      </c>
      <c r="AG2188" s="26" t="s">
        <v>846</v>
      </c>
      <c r="AH2188" s="24"/>
      <c r="AI2188" s="28">
        <v>5000</v>
      </c>
      <c r="AJ2188" s="24"/>
      <c r="AK2188" s="24"/>
      <c r="AL2188" s="24"/>
      <c r="AM2188" s="24"/>
      <c r="AN2188" s="24"/>
      <c r="AO2188" s="24"/>
      <c r="AP2188" s="24"/>
      <c r="AQ2188" s="24"/>
      <c r="AR2188" s="24"/>
      <c r="AS2188" s="24"/>
      <c r="AT2188" s="24"/>
      <c r="AU2188" s="24"/>
      <c r="AV2188" s="24"/>
      <c r="AW2188" s="24"/>
      <c r="AX2188" s="24"/>
      <c r="AY2188" s="24"/>
      <c r="AZ2188" s="24"/>
      <c r="BA2188" s="24"/>
      <c r="BB2188" s="24"/>
      <c r="BC2188" s="26" t="s">
        <v>2029</v>
      </c>
      <c r="BD2188" s="24"/>
      <c r="BE2188" s="24"/>
      <c r="BF2188" s="24"/>
      <c r="BG2188" s="24"/>
      <c r="BH2188" s="24"/>
      <c r="BI2188" s="24"/>
      <c r="BJ2188" s="24"/>
      <c r="BK2188" s="24"/>
      <c r="BL2188" s="24"/>
      <c r="BM2188" s="24"/>
      <c r="BN2188" s="24"/>
      <c r="BO2188" s="24"/>
      <c r="BP2188" s="24"/>
      <c r="BQ2188" s="24"/>
      <c r="BR2188" s="24"/>
      <c r="BS2188" s="24"/>
      <c r="BT2188" s="24"/>
      <c r="BU2188" s="24"/>
      <c r="BV2188" s="24"/>
      <c r="BW2188" s="24"/>
      <c r="BX2188" s="24"/>
      <c r="BY2188" s="24"/>
      <c r="BZ2188" s="24"/>
      <c r="CA2188" s="24"/>
      <c r="CB2188" s="24"/>
      <c r="CC2188" s="24"/>
      <c r="CD2188" s="24"/>
      <c r="CE2188" s="24"/>
      <c r="CF2188" s="24"/>
      <c r="CG2188" s="24"/>
      <c r="CH2188" s="24"/>
      <c r="CI2188" s="24"/>
      <c r="CJ2188" s="24"/>
      <c r="CK2188" s="24"/>
      <c r="CL2188" s="24"/>
      <c r="CM2188" s="24"/>
      <c r="CN2188" s="24"/>
      <c r="CO2188" s="24"/>
      <c r="CP2188" s="24"/>
      <c r="CQ2188" s="24"/>
      <c r="CR2188" s="24"/>
      <c r="CS2188" s="24"/>
      <c r="CT2188" s="24"/>
      <c r="CU2188" s="24"/>
      <c r="CV2188" s="24"/>
      <c r="CW2188" s="24"/>
      <c r="CX2188" s="24"/>
      <c r="CY2188" s="24"/>
      <c r="CZ2188" s="24"/>
      <c r="DA2188" s="24"/>
      <c r="DB2188" s="24"/>
      <c r="DC2188" s="24"/>
      <c r="DD2188" s="24"/>
      <c r="DE2188" s="24"/>
      <c r="DF2188" s="26" t="s">
        <v>139</v>
      </c>
      <c r="DG2188" s="26" t="s">
        <v>139</v>
      </c>
      <c r="DH2188" s="26" t="s">
        <v>139</v>
      </c>
      <c r="DI2188" s="26" t="s">
        <v>139</v>
      </c>
      <c r="DJ2188" s="26" t="s">
        <v>139</v>
      </c>
      <c r="DK2188" s="26" t="s">
        <v>139</v>
      </c>
      <c r="DL2188" s="26" t="s">
        <v>139</v>
      </c>
      <c r="DM2188" s="26" t="s">
        <v>139</v>
      </c>
      <c r="DN2188" s="26" t="s">
        <v>139</v>
      </c>
      <c r="DO2188" s="26" t="s">
        <v>139</v>
      </c>
    </row>
    <row r="2189" spans="1:119" ht="20.100000000000001" customHeight="1" x14ac:dyDescent="0.25">
      <c r="A2189" s="29" t="str">
        <f t="shared" si="476"/>
        <v>Prisoners Assistance Nepal7</v>
      </c>
      <c r="B2189" s="29" t="str">
        <f t="shared" si="477"/>
        <v>Prisoners Assistance Nepal</v>
      </c>
      <c r="C2189" s="29">
        <f t="shared" si="478"/>
        <v>7</v>
      </c>
      <c r="D2189" s="30" t="str">
        <f t="shared" si="479"/>
        <v>South Asia</v>
      </c>
      <c r="E2189" s="30" t="str">
        <f t="shared" si="480"/>
        <v>Kathmandu, Nepal</v>
      </c>
      <c r="F2189" s="31">
        <f t="shared" si="481"/>
        <v>3</v>
      </c>
      <c r="G2189" s="31">
        <f t="shared" si="482"/>
        <v>2</v>
      </c>
      <c r="H2189" s="31">
        <f t="shared" si="483"/>
        <v>3</v>
      </c>
      <c r="I2189" s="31">
        <f t="shared" si="484"/>
        <v>4</v>
      </c>
      <c r="J2189" s="31">
        <f t="shared" si="485"/>
        <v>3</v>
      </c>
      <c r="K2189" s="31">
        <f t="shared" si="486"/>
        <v>3</v>
      </c>
      <c r="L2189" s="31">
        <f t="shared" si="487"/>
        <v>4</v>
      </c>
      <c r="M2189" s="31">
        <f t="shared" si="488"/>
        <v>2</v>
      </c>
      <c r="N2189" s="31">
        <f t="shared" si="489"/>
        <v>3</v>
      </c>
      <c r="O2189" s="26" t="s">
        <v>11934</v>
      </c>
      <c r="P2189" s="26" t="s">
        <v>108</v>
      </c>
      <c r="Q2189" s="27">
        <v>41568</v>
      </c>
      <c r="R2189" s="26" t="s">
        <v>305</v>
      </c>
      <c r="S2189" s="26" t="s">
        <v>622</v>
      </c>
      <c r="T2189" s="26" t="s">
        <v>194</v>
      </c>
      <c r="U2189" s="26" t="s">
        <v>168</v>
      </c>
      <c r="V2189" s="26" t="s">
        <v>225</v>
      </c>
      <c r="W2189" s="26" t="s">
        <v>1184</v>
      </c>
      <c r="X2189" s="26" t="s">
        <v>1185</v>
      </c>
      <c r="Y2189" s="26" t="s">
        <v>11932</v>
      </c>
      <c r="Z2189" s="24"/>
      <c r="AA2189" s="24"/>
      <c r="AB2189" s="26" t="s">
        <v>117</v>
      </c>
      <c r="AC2189" s="28">
        <v>18000</v>
      </c>
      <c r="AD2189" s="26" t="s">
        <v>11933</v>
      </c>
      <c r="AE2189" s="24"/>
      <c r="AF2189" s="26" t="s">
        <v>139</v>
      </c>
      <c r="AG2189" s="26" t="s">
        <v>846</v>
      </c>
      <c r="AH2189" s="26" t="s">
        <v>235</v>
      </c>
      <c r="AI2189" s="28">
        <v>18000</v>
      </c>
      <c r="AJ2189" s="26" t="s">
        <v>11935</v>
      </c>
      <c r="AK2189" s="26" t="s">
        <v>11936</v>
      </c>
      <c r="AL2189" s="26" t="s">
        <v>11937</v>
      </c>
      <c r="AM2189" s="24"/>
      <c r="AN2189" s="24"/>
      <c r="AO2189" s="24"/>
      <c r="AP2189" s="24"/>
      <c r="AQ2189" s="24"/>
      <c r="AR2189" s="26" t="s">
        <v>11938</v>
      </c>
      <c r="AS2189" s="24"/>
      <c r="AT2189" s="24"/>
      <c r="AU2189" s="24"/>
      <c r="AV2189" s="24"/>
      <c r="AW2189" s="28">
        <v>151200</v>
      </c>
      <c r="AX2189" s="26">
        <v>375</v>
      </c>
      <c r="AY2189" s="28">
        <v>0</v>
      </c>
      <c r="AZ2189" s="28">
        <v>55</v>
      </c>
      <c r="BA2189" s="26">
        <v>0</v>
      </c>
      <c r="BB2189" s="26" t="s">
        <v>241</v>
      </c>
      <c r="BC2189" s="26" t="s">
        <v>2029</v>
      </c>
      <c r="BD2189" s="26" t="s">
        <v>125</v>
      </c>
      <c r="BE2189" s="24"/>
      <c r="BF2189" s="26" t="s">
        <v>11939</v>
      </c>
      <c r="BG2189" s="26" t="s">
        <v>2862</v>
      </c>
      <c r="BH2189" s="26" t="s">
        <v>11940</v>
      </c>
      <c r="BI2189" s="26" t="s">
        <v>271</v>
      </c>
      <c r="BJ2189" s="26" t="s">
        <v>11941</v>
      </c>
      <c r="BK2189" s="26" t="s">
        <v>2310</v>
      </c>
      <c r="BL2189" s="26" t="s">
        <v>11942</v>
      </c>
      <c r="BM2189" s="26" t="s">
        <v>381</v>
      </c>
      <c r="BN2189" s="24"/>
      <c r="BO2189" s="24"/>
      <c r="BP2189" s="24"/>
      <c r="BQ2189" s="24"/>
      <c r="BR2189" s="26">
        <v>3</v>
      </c>
      <c r="BS2189" s="26">
        <v>2</v>
      </c>
      <c r="BT2189" s="26">
        <v>3</v>
      </c>
      <c r="BU2189" s="26">
        <v>4</v>
      </c>
      <c r="BV2189" s="26">
        <v>3</v>
      </c>
      <c r="BW2189" s="26">
        <v>3</v>
      </c>
      <c r="BX2189" s="26">
        <v>4</v>
      </c>
      <c r="BY2189" s="26">
        <v>2</v>
      </c>
      <c r="BZ2189" s="24"/>
      <c r="CA2189" s="24"/>
      <c r="CB2189" s="24"/>
      <c r="CC2189" s="24"/>
      <c r="CD2189" s="24"/>
      <c r="CE2189" s="24"/>
      <c r="CF2189" s="24"/>
      <c r="CG2189" s="24"/>
      <c r="CH2189" s="24"/>
      <c r="CI2189" s="24"/>
      <c r="CJ2189" s="24"/>
      <c r="CK2189" s="24"/>
      <c r="CL2189" s="24"/>
      <c r="CM2189" s="24"/>
      <c r="CN2189" s="24"/>
      <c r="CO2189" s="24"/>
      <c r="CP2189" s="24"/>
      <c r="CQ2189" s="24"/>
      <c r="CR2189" s="24"/>
      <c r="CS2189" s="24"/>
      <c r="CT2189" s="24"/>
      <c r="CU2189" s="24"/>
      <c r="CV2189" s="24"/>
      <c r="CW2189" s="24"/>
      <c r="CX2189" s="24"/>
      <c r="CY2189" s="24"/>
      <c r="CZ2189" s="24"/>
      <c r="DA2189" s="24"/>
      <c r="DB2189" s="24"/>
      <c r="DC2189" s="24"/>
      <c r="DD2189" s="24"/>
      <c r="DE2189" s="24"/>
      <c r="DF2189" s="26" t="s">
        <v>120</v>
      </c>
      <c r="DG2189" s="26" t="s">
        <v>120</v>
      </c>
      <c r="DH2189" s="26" t="s">
        <v>139</v>
      </c>
      <c r="DI2189" s="26" t="s">
        <v>139</v>
      </c>
      <c r="DJ2189" s="26" t="s">
        <v>120</v>
      </c>
      <c r="DK2189" s="26" t="s">
        <v>139</v>
      </c>
      <c r="DL2189" s="26" t="s">
        <v>139</v>
      </c>
      <c r="DM2189" s="26" t="s">
        <v>139</v>
      </c>
      <c r="DN2189" s="26" t="s">
        <v>139</v>
      </c>
      <c r="DO2189" s="26" t="s">
        <v>139</v>
      </c>
    </row>
    <row r="2190" spans="1:119" ht="20.100000000000001" customHeight="1" x14ac:dyDescent="0.25">
      <c r="A2190" s="29" t="str">
        <f t="shared" si="476"/>
        <v>Prisoners Assistance Nepal6</v>
      </c>
      <c r="B2190" s="29" t="str">
        <f t="shared" si="477"/>
        <v>Prisoners Assistance Nepal</v>
      </c>
      <c r="C2190" s="29">
        <f t="shared" si="478"/>
        <v>6</v>
      </c>
      <c r="D2190" s="30" t="str">
        <f t="shared" si="479"/>
        <v>South Asia</v>
      </c>
      <c r="E2190" s="30" t="str">
        <f t="shared" si="480"/>
        <v>Kathmandu, Nepal</v>
      </c>
      <c r="F2190" s="31">
        <f t="shared" si="481"/>
        <v>2</v>
      </c>
      <c r="G2190" s="31">
        <f t="shared" si="482"/>
        <v>2</v>
      </c>
      <c r="H2190" s="31">
        <f t="shared" si="483"/>
        <v>3</v>
      </c>
      <c r="I2190" s="31">
        <f t="shared" si="484"/>
        <v>4</v>
      </c>
      <c r="J2190" s="31">
        <f t="shared" si="485"/>
        <v>3</v>
      </c>
      <c r="K2190" s="31">
        <f t="shared" si="486"/>
        <v>3</v>
      </c>
      <c r="L2190" s="31">
        <f t="shared" si="487"/>
        <v>4</v>
      </c>
      <c r="M2190" s="31">
        <f t="shared" si="488"/>
        <v>2</v>
      </c>
      <c r="N2190" s="31">
        <f t="shared" si="489"/>
        <v>2.9</v>
      </c>
      <c r="O2190" s="26" t="s">
        <v>11943</v>
      </c>
      <c r="P2190" s="26" t="s">
        <v>108</v>
      </c>
      <c r="Q2190" s="27">
        <v>41204</v>
      </c>
      <c r="R2190" s="26" t="s">
        <v>166</v>
      </c>
      <c r="S2190" s="26" t="s">
        <v>306</v>
      </c>
      <c r="T2190" s="26" t="s">
        <v>207</v>
      </c>
      <c r="U2190" s="26" t="s">
        <v>168</v>
      </c>
      <c r="V2190" s="26" t="s">
        <v>225</v>
      </c>
      <c r="W2190" s="26" t="s">
        <v>1184</v>
      </c>
      <c r="X2190" s="26" t="s">
        <v>1185</v>
      </c>
      <c r="Y2190" s="26" t="s">
        <v>11932</v>
      </c>
      <c r="Z2190" s="24"/>
      <c r="AA2190" s="24"/>
      <c r="AB2190" s="26" t="s">
        <v>117</v>
      </c>
      <c r="AC2190" s="28">
        <v>17000</v>
      </c>
      <c r="AD2190" s="26" t="s">
        <v>11933</v>
      </c>
      <c r="AE2190" s="24"/>
      <c r="AF2190" s="26" t="s">
        <v>139</v>
      </c>
      <c r="AG2190" s="26" t="s">
        <v>846</v>
      </c>
      <c r="AH2190" s="26" t="s">
        <v>250</v>
      </c>
      <c r="AI2190" s="28">
        <v>17000</v>
      </c>
      <c r="AJ2190" s="26" t="s">
        <v>11944</v>
      </c>
      <c r="AK2190" s="26" t="s">
        <v>11945</v>
      </c>
      <c r="AL2190" s="26" t="s">
        <v>11946</v>
      </c>
      <c r="AM2190" s="24"/>
      <c r="AN2190" s="24"/>
      <c r="AO2190" s="24"/>
      <c r="AP2190" s="24"/>
      <c r="AQ2190" s="26" t="s">
        <v>11947</v>
      </c>
      <c r="AR2190" s="24"/>
      <c r="AS2190" s="24"/>
      <c r="AT2190" s="24"/>
      <c r="AU2190" s="24"/>
      <c r="AV2190" s="24"/>
      <c r="AW2190" s="28">
        <v>117222</v>
      </c>
      <c r="AX2190" s="26">
        <v>345</v>
      </c>
      <c r="AY2190" s="28">
        <v>345</v>
      </c>
      <c r="AZ2190" s="28">
        <v>300</v>
      </c>
      <c r="BA2190" s="26">
        <v>0</v>
      </c>
      <c r="BB2190" s="26" t="s">
        <v>241</v>
      </c>
      <c r="BC2190" s="26" t="s">
        <v>2029</v>
      </c>
      <c r="BD2190" s="26" t="s">
        <v>125</v>
      </c>
      <c r="BE2190" s="24"/>
      <c r="BF2190" s="26" t="s">
        <v>11939</v>
      </c>
      <c r="BG2190" s="26" t="s">
        <v>2862</v>
      </c>
      <c r="BH2190" s="26" t="s">
        <v>212</v>
      </c>
      <c r="BI2190" s="26" t="s">
        <v>211</v>
      </c>
      <c r="BJ2190" s="26" t="s">
        <v>11942</v>
      </c>
      <c r="BK2190" s="26" t="s">
        <v>381</v>
      </c>
      <c r="BL2190" s="26" t="s">
        <v>11948</v>
      </c>
      <c r="BM2190" s="26" t="s">
        <v>392</v>
      </c>
      <c r="BN2190" s="26" t="s">
        <v>11940</v>
      </c>
      <c r="BO2190" s="26" t="s">
        <v>271</v>
      </c>
      <c r="BP2190" s="24"/>
      <c r="BQ2190" s="24"/>
      <c r="BR2190" s="26">
        <v>2</v>
      </c>
      <c r="BS2190" s="26">
        <v>2</v>
      </c>
      <c r="BT2190" s="26">
        <v>3</v>
      </c>
      <c r="BU2190" s="26">
        <v>4</v>
      </c>
      <c r="BV2190" s="26">
        <v>3</v>
      </c>
      <c r="BW2190" s="26">
        <v>3</v>
      </c>
      <c r="BX2190" s="26">
        <v>4</v>
      </c>
      <c r="BY2190" s="26">
        <v>2</v>
      </c>
      <c r="BZ2190" s="24"/>
      <c r="CA2190" s="24"/>
      <c r="CB2190" s="24"/>
      <c r="CC2190" s="24"/>
      <c r="CD2190" s="24"/>
      <c r="CE2190" s="24"/>
      <c r="CF2190" s="24"/>
      <c r="CG2190" s="24"/>
      <c r="CH2190" s="24"/>
      <c r="CI2190" s="24"/>
      <c r="CJ2190" s="24"/>
      <c r="CK2190" s="24"/>
      <c r="CL2190" s="24"/>
      <c r="CM2190" s="24"/>
      <c r="CN2190" s="24"/>
      <c r="CO2190" s="24"/>
      <c r="CP2190" s="24"/>
      <c r="CQ2190" s="24"/>
      <c r="CR2190" s="24"/>
      <c r="CS2190" s="24"/>
      <c r="CT2190" s="24"/>
      <c r="CU2190" s="24"/>
      <c r="CV2190" s="24"/>
      <c r="CW2190" s="24"/>
      <c r="CX2190" s="24"/>
      <c r="CY2190" s="24"/>
      <c r="CZ2190" s="24"/>
      <c r="DA2190" s="24"/>
      <c r="DB2190" s="24"/>
      <c r="DC2190" s="24"/>
      <c r="DD2190" s="24"/>
      <c r="DE2190" s="24"/>
      <c r="DF2190" s="26" t="s">
        <v>139</v>
      </c>
      <c r="DG2190" s="26" t="s">
        <v>139</v>
      </c>
      <c r="DH2190" s="26" t="s">
        <v>139</v>
      </c>
      <c r="DI2190" s="26" t="s">
        <v>139</v>
      </c>
      <c r="DJ2190" s="26" t="s">
        <v>139</v>
      </c>
      <c r="DK2190" s="26" t="s">
        <v>139</v>
      </c>
      <c r="DL2190" s="26" t="s">
        <v>139</v>
      </c>
      <c r="DM2190" s="26" t="s">
        <v>139</v>
      </c>
      <c r="DN2190" s="26" t="s">
        <v>139</v>
      </c>
      <c r="DO2190" s="26" t="s">
        <v>139</v>
      </c>
    </row>
    <row r="2191" spans="1:119" ht="20.100000000000001" customHeight="1" x14ac:dyDescent="0.25">
      <c r="A2191" s="29" t="str">
        <f t="shared" si="476"/>
        <v/>
      </c>
      <c r="B2191" s="29" t="str">
        <f t="shared" si="477"/>
        <v>Prisoners Assistance Nepal</v>
      </c>
      <c r="C2191" s="29">
        <f t="shared" si="478"/>
        <v>0</v>
      </c>
      <c r="D2191" s="30" t="str">
        <f t="shared" si="479"/>
        <v>South Asia</v>
      </c>
      <c r="E2191" s="30" t="str">
        <f t="shared" si="480"/>
        <v>Kathmandu, Nepal</v>
      </c>
      <c r="F2191" s="31">
        <f t="shared" si="481"/>
        <v>0</v>
      </c>
      <c r="G2191" s="31">
        <f t="shared" si="482"/>
        <v>0</v>
      </c>
      <c r="H2191" s="31">
        <f t="shared" si="483"/>
        <v>0</v>
      </c>
      <c r="I2191" s="31">
        <f t="shared" si="484"/>
        <v>0</v>
      </c>
      <c r="J2191" s="31">
        <f t="shared" si="485"/>
        <v>0</v>
      </c>
      <c r="K2191" s="31">
        <f t="shared" si="486"/>
        <v>0</v>
      </c>
      <c r="L2191" s="31">
        <f t="shared" si="487"/>
        <v>0</v>
      </c>
      <c r="M2191" s="31">
        <f t="shared" si="488"/>
        <v>0</v>
      </c>
      <c r="N2191" s="31">
        <f t="shared" si="489"/>
        <v>0</v>
      </c>
      <c r="O2191" s="26" t="s">
        <v>16356</v>
      </c>
      <c r="P2191" s="26" t="s">
        <v>108</v>
      </c>
      <c r="Q2191" s="27">
        <v>41355</v>
      </c>
      <c r="R2191" s="24"/>
      <c r="S2191" s="24"/>
      <c r="T2191" s="26" t="s">
        <v>207</v>
      </c>
      <c r="U2191" s="24"/>
      <c r="V2191" s="26" t="s">
        <v>225</v>
      </c>
      <c r="W2191" s="26" t="s">
        <v>1184</v>
      </c>
      <c r="X2191" s="26" t="s">
        <v>1185</v>
      </c>
      <c r="Y2191" s="26" t="s">
        <v>11932</v>
      </c>
      <c r="Z2191" s="24"/>
      <c r="AA2191" s="24"/>
      <c r="AB2191" s="26" t="s">
        <v>15736</v>
      </c>
      <c r="AC2191" s="28">
        <v>800</v>
      </c>
      <c r="AD2191" s="26" t="s">
        <v>11933</v>
      </c>
      <c r="AE2191" s="24"/>
      <c r="AF2191" s="26" t="s">
        <v>139</v>
      </c>
      <c r="AG2191" s="26" t="s">
        <v>846</v>
      </c>
      <c r="AH2191" s="24"/>
      <c r="AI2191" s="28">
        <v>800</v>
      </c>
      <c r="AJ2191" s="24"/>
      <c r="AK2191" s="24"/>
      <c r="AL2191" s="24"/>
      <c r="AM2191" s="24"/>
      <c r="AN2191" s="24"/>
      <c r="AO2191" s="24"/>
      <c r="AP2191" s="24"/>
      <c r="AQ2191" s="24"/>
      <c r="AR2191" s="24"/>
      <c r="AS2191" s="24"/>
      <c r="AT2191" s="24"/>
      <c r="AU2191" s="24"/>
      <c r="AV2191" s="24"/>
      <c r="AW2191" s="28">
        <v>0</v>
      </c>
      <c r="AX2191" s="26">
        <v>0</v>
      </c>
      <c r="AY2191" s="28">
        <v>0</v>
      </c>
      <c r="AZ2191" s="28">
        <v>0</v>
      </c>
      <c r="BA2191" s="26">
        <v>0</v>
      </c>
      <c r="BB2191" s="24"/>
      <c r="BC2191" s="26" t="s">
        <v>2029</v>
      </c>
      <c r="BD2191" s="24"/>
      <c r="BE2191" s="24"/>
      <c r="BF2191" s="24"/>
      <c r="BG2191" s="24"/>
      <c r="BH2191" s="24"/>
      <c r="BI2191" s="24"/>
      <c r="BJ2191" s="24"/>
      <c r="BK2191" s="24"/>
      <c r="BL2191" s="24"/>
      <c r="BM2191" s="24"/>
      <c r="BN2191" s="24"/>
      <c r="BO2191" s="24"/>
      <c r="BP2191" s="24"/>
      <c r="BQ2191" s="24"/>
      <c r="BR2191" s="26">
        <v>0</v>
      </c>
      <c r="BS2191" s="26">
        <v>0</v>
      </c>
      <c r="BT2191" s="26">
        <v>0</v>
      </c>
      <c r="BU2191" s="26">
        <v>0</v>
      </c>
      <c r="BV2191" s="26">
        <v>0</v>
      </c>
      <c r="BW2191" s="26">
        <v>0</v>
      </c>
      <c r="BX2191" s="26">
        <v>0</v>
      </c>
      <c r="BY2191" s="26">
        <v>0</v>
      </c>
      <c r="BZ2191" s="24"/>
      <c r="CA2191" s="24"/>
      <c r="CB2191" s="24"/>
      <c r="CC2191" s="24"/>
      <c r="CD2191" s="24"/>
      <c r="CE2191" s="24"/>
      <c r="CF2191" s="24"/>
      <c r="CG2191" s="24"/>
      <c r="CH2191" s="24"/>
      <c r="CI2191" s="24"/>
      <c r="CJ2191" s="24"/>
      <c r="CK2191" s="24"/>
      <c r="CL2191" s="24"/>
      <c r="CM2191" s="24"/>
      <c r="CN2191" s="24"/>
      <c r="CO2191" s="24"/>
      <c r="CP2191" s="24"/>
      <c r="CQ2191" s="24"/>
      <c r="CR2191" s="24"/>
      <c r="CS2191" s="24"/>
      <c r="CT2191" s="24"/>
      <c r="CU2191" s="24"/>
      <c r="CV2191" s="24"/>
      <c r="CW2191" s="24"/>
      <c r="CX2191" s="24"/>
      <c r="CY2191" s="24"/>
      <c r="CZ2191" s="24"/>
      <c r="DA2191" s="24"/>
      <c r="DB2191" s="24"/>
      <c r="DC2191" s="24"/>
      <c r="DD2191" s="24"/>
      <c r="DE2191" s="24"/>
      <c r="DF2191" s="26" t="s">
        <v>139</v>
      </c>
      <c r="DG2191" s="26" t="s">
        <v>139</v>
      </c>
      <c r="DH2191" s="26" t="s">
        <v>139</v>
      </c>
      <c r="DI2191" s="26" t="s">
        <v>139</v>
      </c>
      <c r="DJ2191" s="26" t="s">
        <v>139</v>
      </c>
      <c r="DK2191" s="26" t="s">
        <v>139</v>
      </c>
      <c r="DL2191" s="26" t="s">
        <v>139</v>
      </c>
      <c r="DM2191" s="26" t="s">
        <v>139</v>
      </c>
      <c r="DN2191" s="26" t="s">
        <v>139</v>
      </c>
      <c r="DO2191" s="26" t="s">
        <v>139</v>
      </c>
    </row>
    <row r="2192" spans="1:119" ht="20.100000000000001" customHeight="1" x14ac:dyDescent="0.25">
      <c r="A2192" s="29" t="str">
        <f t="shared" si="476"/>
        <v>Prisoners Assistance Nepal5</v>
      </c>
      <c r="B2192" s="29" t="str">
        <f t="shared" si="477"/>
        <v>Prisoners Assistance Nepal</v>
      </c>
      <c r="C2192" s="29">
        <f t="shared" si="478"/>
        <v>5</v>
      </c>
      <c r="D2192" s="30" t="str">
        <f t="shared" si="479"/>
        <v>South Asia</v>
      </c>
      <c r="E2192" s="30" t="str">
        <f t="shared" si="480"/>
        <v>Kathmandu, Nepal</v>
      </c>
      <c r="F2192" s="31">
        <f t="shared" si="481"/>
        <v>1</v>
      </c>
      <c r="G2192" s="31">
        <f t="shared" si="482"/>
        <v>2</v>
      </c>
      <c r="H2192" s="31">
        <f t="shared" si="483"/>
        <v>2</v>
      </c>
      <c r="I2192" s="31">
        <f t="shared" si="484"/>
        <v>3</v>
      </c>
      <c r="J2192" s="31">
        <f t="shared" si="485"/>
        <v>3</v>
      </c>
      <c r="K2192" s="31">
        <f t="shared" si="486"/>
        <v>3</v>
      </c>
      <c r="L2192" s="31">
        <f t="shared" si="487"/>
        <v>2</v>
      </c>
      <c r="M2192" s="31">
        <f t="shared" si="488"/>
        <v>2</v>
      </c>
      <c r="N2192" s="31">
        <f t="shared" si="489"/>
        <v>2.2999999999999998</v>
      </c>
      <c r="O2192" s="26" t="s">
        <v>11949</v>
      </c>
      <c r="P2192" s="26" t="s">
        <v>108</v>
      </c>
      <c r="Q2192" s="27">
        <v>40833</v>
      </c>
      <c r="R2192" s="26" t="s">
        <v>109</v>
      </c>
      <c r="S2192" s="26" t="s">
        <v>321</v>
      </c>
      <c r="T2192" s="26" t="s">
        <v>175</v>
      </c>
      <c r="U2192" s="26" t="s">
        <v>168</v>
      </c>
      <c r="V2192" s="26" t="s">
        <v>225</v>
      </c>
      <c r="W2192" s="26" t="s">
        <v>1184</v>
      </c>
      <c r="X2192" s="26" t="s">
        <v>1185</v>
      </c>
      <c r="Y2192" s="26" t="s">
        <v>11932</v>
      </c>
      <c r="Z2192" s="24"/>
      <c r="AA2192" s="24"/>
      <c r="AB2192" s="26" t="s">
        <v>117</v>
      </c>
      <c r="AC2192" s="28">
        <v>16000</v>
      </c>
      <c r="AD2192" s="26" t="s">
        <v>11933</v>
      </c>
      <c r="AE2192" s="24"/>
      <c r="AF2192" s="26" t="s">
        <v>139</v>
      </c>
      <c r="AG2192" s="26" t="s">
        <v>846</v>
      </c>
      <c r="AH2192" s="26" t="s">
        <v>176</v>
      </c>
      <c r="AI2192" s="28">
        <v>16000</v>
      </c>
      <c r="AJ2192" s="24"/>
      <c r="AK2192" s="26" t="s">
        <v>11950</v>
      </c>
      <c r="AL2192" s="26" t="s">
        <v>11951</v>
      </c>
      <c r="AM2192" s="26" t="s">
        <v>11952</v>
      </c>
      <c r="AN2192" s="26" t="s">
        <v>11953</v>
      </c>
      <c r="AO2192" s="26" t="s">
        <v>11954</v>
      </c>
      <c r="AP2192" s="24"/>
      <c r="AQ2192" s="24"/>
      <c r="AR2192" s="24"/>
      <c r="AS2192" s="24"/>
      <c r="AT2192" s="26" t="s">
        <v>11955</v>
      </c>
      <c r="AU2192" s="24"/>
      <c r="AV2192" s="24"/>
      <c r="AW2192" s="28">
        <v>134577</v>
      </c>
      <c r="AX2192" s="26">
        <v>336</v>
      </c>
      <c r="AY2192" s="28">
        <v>300</v>
      </c>
      <c r="AZ2192" s="28">
        <v>250</v>
      </c>
      <c r="BA2192" s="26">
        <v>0</v>
      </c>
      <c r="BB2192" s="26" t="s">
        <v>241</v>
      </c>
      <c r="BC2192" s="26" t="s">
        <v>2029</v>
      </c>
      <c r="BD2192" s="24"/>
      <c r="BE2192" s="24"/>
      <c r="BF2192" s="26" t="s">
        <v>11956</v>
      </c>
      <c r="BG2192" s="26" t="s">
        <v>392</v>
      </c>
      <c r="BH2192" s="26" t="s">
        <v>11957</v>
      </c>
      <c r="BI2192" s="26" t="s">
        <v>381</v>
      </c>
      <c r="BJ2192" s="24"/>
      <c r="BK2192" s="24"/>
      <c r="BL2192" s="24"/>
      <c r="BM2192" s="24"/>
      <c r="BN2192" s="24"/>
      <c r="BO2192" s="24"/>
      <c r="BP2192" s="24"/>
      <c r="BQ2192" s="24"/>
      <c r="BR2192" s="26">
        <v>1</v>
      </c>
      <c r="BS2192" s="26">
        <v>2</v>
      </c>
      <c r="BT2192" s="26">
        <v>2</v>
      </c>
      <c r="BU2192" s="26">
        <v>3</v>
      </c>
      <c r="BV2192" s="26">
        <v>3</v>
      </c>
      <c r="BW2192" s="26">
        <v>3</v>
      </c>
      <c r="BX2192" s="26">
        <v>2</v>
      </c>
      <c r="BY2192" s="26">
        <v>2</v>
      </c>
      <c r="BZ2192" s="24"/>
      <c r="CA2192" s="24"/>
      <c r="CB2192" s="24"/>
      <c r="CC2192" s="24"/>
      <c r="CD2192" s="24"/>
      <c r="CE2192" s="24"/>
      <c r="CF2192" s="24"/>
      <c r="CG2192" s="24"/>
      <c r="CH2192" s="24"/>
      <c r="CI2192" s="24"/>
      <c r="CJ2192" s="24"/>
      <c r="CK2192" s="24"/>
      <c r="CL2192" s="24"/>
      <c r="CM2192" s="24"/>
      <c r="CN2192" s="24"/>
      <c r="CO2192" s="24"/>
      <c r="CP2192" s="24"/>
      <c r="CQ2192" s="24"/>
      <c r="CR2192" s="24"/>
      <c r="CS2192" s="24"/>
      <c r="CT2192" s="24"/>
      <c r="CU2192" s="24"/>
      <c r="CV2192" s="24"/>
      <c r="CW2192" s="24"/>
      <c r="CX2192" s="24"/>
      <c r="CY2192" s="24"/>
      <c r="CZ2192" s="24"/>
      <c r="DA2192" s="24"/>
      <c r="DB2192" s="24"/>
      <c r="DC2192" s="24"/>
      <c r="DD2192" s="24"/>
      <c r="DE2192" s="24"/>
      <c r="DF2192" s="26" t="s">
        <v>139</v>
      </c>
      <c r="DG2192" s="26" t="s">
        <v>120</v>
      </c>
      <c r="DH2192" s="26" t="s">
        <v>139</v>
      </c>
      <c r="DI2192" s="26" t="s">
        <v>139</v>
      </c>
      <c r="DJ2192" s="26" t="s">
        <v>139</v>
      </c>
      <c r="DK2192" s="26" t="s">
        <v>139</v>
      </c>
      <c r="DL2192" s="26" t="s">
        <v>139</v>
      </c>
      <c r="DM2192" s="26" t="s">
        <v>139</v>
      </c>
      <c r="DN2192" s="26" t="s">
        <v>139</v>
      </c>
      <c r="DO2192" s="26" t="s">
        <v>139</v>
      </c>
    </row>
    <row r="2193" spans="1:119" ht="20.100000000000001" customHeight="1" x14ac:dyDescent="0.25">
      <c r="A2193" s="29" t="str">
        <f t="shared" si="476"/>
        <v>Prisoners Assistance Nepal4</v>
      </c>
      <c r="B2193" s="29" t="str">
        <f t="shared" si="477"/>
        <v>Prisoners Assistance Nepal</v>
      </c>
      <c r="C2193" s="29">
        <f t="shared" si="478"/>
        <v>4</v>
      </c>
      <c r="D2193" s="30" t="str">
        <f t="shared" si="479"/>
        <v>South Asia</v>
      </c>
      <c r="E2193" s="30" t="str">
        <f t="shared" si="480"/>
        <v>Kathmandu, Nepal</v>
      </c>
      <c r="F2193" s="31">
        <f t="shared" si="481"/>
        <v>3</v>
      </c>
      <c r="G2193" s="31">
        <f t="shared" si="482"/>
        <v>1</v>
      </c>
      <c r="H2193" s="31">
        <f t="shared" si="483"/>
        <v>5</v>
      </c>
      <c r="I2193" s="31">
        <f t="shared" si="484"/>
        <v>4</v>
      </c>
      <c r="J2193" s="31">
        <f t="shared" si="485"/>
        <v>5</v>
      </c>
      <c r="K2193" s="31">
        <f t="shared" si="486"/>
        <v>3</v>
      </c>
      <c r="L2193" s="31">
        <f t="shared" si="487"/>
        <v>5</v>
      </c>
      <c r="M2193" s="31">
        <f t="shared" si="488"/>
        <v>1</v>
      </c>
      <c r="N2193" s="31">
        <f t="shared" si="489"/>
        <v>3.4</v>
      </c>
      <c r="O2193" s="26" t="s">
        <v>11958</v>
      </c>
      <c r="P2193" s="26" t="s">
        <v>108</v>
      </c>
      <c r="Q2193" s="27">
        <v>40469</v>
      </c>
      <c r="R2193" s="26" t="s">
        <v>109</v>
      </c>
      <c r="S2193" s="26" t="s">
        <v>332</v>
      </c>
      <c r="T2193" s="26" t="s">
        <v>333</v>
      </c>
      <c r="U2193" s="26" t="s">
        <v>168</v>
      </c>
      <c r="V2193" s="26" t="s">
        <v>225</v>
      </c>
      <c r="W2193" s="26" t="s">
        <v>1184</v>
      </c>
      <c r="X2193" s="26" t="s">
        <v>1185</v>
      </c>
      <c r="Y2193" s="26" t="s">
        <v>11932</v>
      </c>
      <c r="Z2193" s="24"/>
      <c r="AA2193" s="24"/>
      <c r="AB2193" s="26" t="s">
        <v>117</v>
      </c>
      <c r="AC2193" s="28">
        <v>11000</v>
      </c>
      <c r="AD2193" s="26" t="s">
        <v>11933</v>
      </c>
      <c r="AE2193" s="24"/>
      <c r="AF2193" s="26" t="s">
        <v>139</v>
      </c>
      <c r="AG2193" s="26" t="s">
        <v>846</v>
      </c>
      <c r="AH2193" s="26" t="s">
        <v>185</v>
      </c>
      <c r="AI2193" s="28">
        <v>11000</v>
      </c>
      <c r="AJ2193" s="24"/>
      <c r="AK2193" s="26" t="s">
        <v>11950</v>
      </c>
      <c r="AL2193" s="26" t="s">
        <v>11951</v>
      </c>
      <c r="AM2193" s="26" t="s">
        <v>11952</v>
      </c>
      <c r="AN2193" s="26" t="s">
        <v>11959</v>
      </c>
      <c r="AO2193" s="26" t="s">
        <v>11960</v>
      </c>
      <c r="AP2193" s="24"/>
      <c r="AQ2193" s="24"/>
      <c r="AR2193" s="24"/>
      <c r="AS2193" s="24"/>
      <c r="AT2193" s="26" t="s">
        <v>11961</v>
      </c>
      <c r="AU2193" s="24"/>
      <c r="AV2193" s="24"/>
      <c r="AW2193" s="28">
        <v>115682</v>
      </c>
      <c r="AX2193" s="26">
        <v>250</v>
      </c>
      <c r="AY2193" s="28">
        <v>300</v>
      </c>
      <c r="AZ2193" s="28">
        <v>350</v>
      </c>
      <c r="BA2193" s="26">
        <v>0</v>
      </c>
      <c r="BB2193" s="26" t="s">
        <v>241</v>
      </c>
      <c r="BC2193" s="26" t="s">
        <v>2029</v>
      </c>
      <c r="BD2193" s="24"/>
      <c r="BE2193" s="24"/>
      <c r="BF2193" s="26" t="s">
        <v>11948</v>
      </c>
      <c r="BG2193" s="26" t="s">
        <v>392</v>
      </c>
      <c r="BH2193" s="24"/>
      <c r="BI2193" s="24"/>
      <c r="BJ2193" s="24"/>
      <c r="BK2193" s="24"/>
      <c r="BL2193" s="24"/>
      <c r="BM2193" s="24"/>
      <c r="BN2193" s="24"/>
      <c r="BO2193" s="24"/>
      <c r="BP2193" s="24"/>
      <c r="BQ2193" s="24"/>
      <c r="BR2193" s="26">
        <v>3</v>
      </c>
      <c r="BS2193" s="26">
        <v>1</v>
      </c>
      <c r="BT2193" s="26">
        <v>5</v>
      </c>
      <c r="BU2193" s="26">
        <v>4</v>
      </c>
      <c r="BV2193" s="26">
        <v>5</v>
      </c>
      <c r="BW2193" s="26">
        <v>3</v>
      </c>
      <c r="BX2193" s="26">
        <v>5</v>
      </c>
      <c r="BY2193" s="26">
        <v>1</v>
      </c>
      <c r="BZ2193" s="24"/>
      <c r="CA2193" s="24"/>
      <c r="CB2193" s="24"/>
      <c r="CC2193" s="24"/>
      <c r="CD2193" s="24"/>
      <c r="CE2193" s="24"/>
      <c r="CF2193" s="24"/>
      <c r="CG2193" s="24"/>
      <c r="CH2193" s="24"/>
      <c r="CI2193" s="24"/>
      <c r="CJ2193" s="24"/>
      <c r="CK2193" s="24"/>
      <c r="CL2193" s="24"/>
      <c r="CM2193" s="24"/>
      <c r="CN2193" s="24"/>
      <c r="CO2193" s="24"/>
      <c r="CP2193" s="24"/>
      <c r="CQ2193" s="24"/>
      <c r="CR2193" s="24"/>
      <c r="CS2193" s="24"/>
      <c r="CT2193" s="24"/>
      <c r="CU2193" s="24"/>
      <c r="CV2193" s="24"/>
      <c r="CW2193" s="24"/>
      <c r="CX2193" s="24"/>
      <c r="CY2193" s="24"/>
      <c r="CZ2193" s="24"/>
      <c r="DA2193" s="24"/>
      <c r="DB2193" s="24"/>
      <c r="DC2193" s="24"/>
      <c r="DD2193" s="24"/>
      <c r="DE2193" s="24"/>
      <c r="DF2193" s="26" t="s">
        <v>139</v>
      </c>
      <c r="DG2193" s="26" t="s">
        <v>120</v>
      </c>
      <c r="DH2193" s="26" t="s">
        <v>139</v>
      </c>
      <c r="DI2193" s="26" t="s">
        <v>139</v>
      </c>
      <c r="DJ2193" s="26" t="s">
        <v>139</v>
      </c>
      <c r="DK2193" s="26" t="s">
        <v>139</v>
      </c>
      <c r="DL2193" s="26" t="s">
        <v>139</v>
      </c>
      <c r="DM2193" s="26" t="s">
        <v>139</v>
      </c>
      <c r="DN2193" s="26" t="s">
        <v>139</v>
      </c>
      <c r="DO2193" s="26" t="s">
        <v>139</v>
      </c>
    </row>
    <row r="2194" spans="1:119" ht="20.100000000000001" customHeight="1" x14ac:dyDescent="0.25">
      <c r="A2194" s="29" t="str">
        <f t="shared" si="476"/>
        <v/>
      </c>
      <c r="B2194" s="29" t="str">
        <f t="shared" si="477"/>
        <v>Prisoners Assistance Nepal</v>
      </c>
      <c r="C2194" s="29">
        <f t="shared" si="478"/>
        <v>0</v>
      </c>
      <c r="D2194" s="30" t="str">
        <f t="shared" si="479"/>
        <v>South Asia</v>
      </c>
      <c r="E2194" s="30" t="str">
        <f t="shared" si="480"/>
        <v>Kathmandu, Nepal</v>
      </c>
      <c r="F2194" s="31">
        <f t="shared" si="481"/>
        <v>0</v>
      </c>
      <c r="G2194" s="31">
        <f t="shared" si="482"/>
        <v>0</v>
      </c>
      <c r="H2194" s="31">
        <f t="shared" si="483"/>
        <v>0</v>
      </c>
      <c r="I2194" s="31">
        <f t="shared" si="484"/>
        <v>0</v>
      </c>
      <c r="J2194" s="31">
        <f t="shared" si="485"/>
        <v>0</v>
      </c>
      <c r="K2194" s="31">
        <f t="shared" si="486"/>
        <v>0</v>
      </c>
      <c r="L2194" s="31">
        <f t="shared" si="487"/>
        <v>0</v>
      </c>
      <c r="M2194" s="31">
        <f t="shared" si="488"/>
        <v>0</v>
      </c>
      <c r="N2194" s="31">
        <f t="shared" si="489"/>
        <v>0</v>
      </c>
      <c r="O2194" s="26" t="s">
        <v>16357</v>
      </c>
      <c r="P2194" s="26" t="s">
        <v>108</v>
      </c>
      <c r="Q2194" s="27">
        <v>40556</v>
      </c>
      <c r="R2194" s="24"/>
      <c r="S2194" s="24"/>
      <c r="T2194" s="26" t="s">
        <v>333</v>
      </c>
      <c r="U2194" s="24"/>
      <c r="V2194" s="26" t="s">
        <v>225</v>
      </c>
      <c r="W2194" s="26" t="s">
        <v>1184</v>
      </c>
      <c r="X2194" s="26" t="s">
        <v>1185</v>
      </c>
      <c r="Y2194" s="26" t="s">
        <v>11932</v>
      </c>
      <c r="Z2194" s="24"/>
      <c r="AA2194" s="24"/>
      <c r="AB2194" s="26" t="s">
        <v>15736</v>
      </c>
      <c r="AC2194" s="28">
        <v>1200</v>
      </c>
      <c r="AD2194" s="26" t="s">
        <v>11933</v>
      </c>
      <c r="AE2194" s="24"/>
      <c r="AF2194" s="26" t="s">
        <v>139</v>
      </c>
      <c r="AG2194" s="26" t="s">
        <v>846</v>
      </c>
      <c r="AH2194" s="24"/>
      <c r="AI2194" s="28">
        <v>1200</v>
      </c>
      <c r="AJ2194" s="24"/>
      <c r="AK2194" s="24"/>
      <c r="AL2194" s="24"/>
      <c r="AM2194" s="24"/>
      <c r="AN2194" s="24"/>
      <c r="AO2194" s="24"/>
      <c r="AP2194" s="24"/>
      <c r="AQ2194" s="24"/>
      <c r="AR2194" s="24"/>
      <c r="AS2194" s="24"/>
      <c r="AT2194" s="24"/>
      <c r="AU2194" s="24"/>
      <c r="AV2194" s="24"/>
      <c r="AW2194" s="28">
        <v>0</v>
      </c>
      <c r="AX2194" s="26">
        <v>0</v>
      </c>
      <c r="AY2194" s="28">
        <v>0</v>
      </c>
      <c r="AZ2194" s="28">
        <v>0</v>
      </c>
      <c r="BA2194" s="26">
        <v>0</v>
      </c>
      <c r="BB2194" s="24"/>
      <c r="BC2194" s="26" t="s">
        <v>2029</v>
      </c>
      <c r="BD2194" s="24"/>
      <c r="BE2194" s="24"/>
      <c r="BF2194" s="24"/>
      <c r="BG2194" s="24"/>
      <c r="BH2194" s="24"/>
      <c r="BI2194" s="24"/>
      <c r="BJ2194" s="24"/>
      <c r="BK2194" s="24"/>
      <c r="BL2194" s="24"/>
      <c r="BM2194" s="24"/>
      <c r="BN2194" s="24"/>
      <c r="BO2194" s="24"/>
      <c r="BP2194" s="24"/>
      <c r="BQ2194" s="24"/>
      <c r="BR2194" s="26">
        <v>0</v>
      </c>
      <c r="BS2194" s="26">
        <v>0</v>
      </c>
      <c r="BT2194" s="26">
        <v>0</v>
      </c>
      <c r="BU2194" s="26">
        <v>0</v>
      </c>
      <c r="BV2194" s="26">
        <v>0</v>
      </c>
      <c r="BW2194" s="26">
        <v>0</v>
      </c>
      <c r="BX2194" s="26">
        <v>0</v>
      </c>
      <c r="BY2194" s="26">
        <v>0</v>
      </c>
      <c r="BZ2194" s="24"/>
      <c r="CA2194" s="24"/>
      <c r="CB2194" s="24"/>
      <c r="CC2194" s="24"/>
      <c r="CD2194" s="24"/>
      <c r="CE2194" s="24"/>
      <c r="CF2194" s="24"/>
      <c r="CG2194" s="24"/>
      <c r="CH2194" s="24"/>
      <c r="CI2194" s="24"/>
      <c r="CJ2194" s="24"/>
      <c r="CK2194" s="24"/>
      <c r="CL2194" s="24"/>
      <c r="CM2194" s="24"/>
      <c r="CN2194" s="24"/>
      <c r="CO2194" s="24"/>
      <c r="CP2194" s="24"/>
      <c r="CQ2194" s="24"/>
      <c r="CR2194" s="24"/>
      <c r="CS2194" s="24"/>
      <c r="CT2194" s="24"/>
      <c r="CU2194" s="24"/>
      <c r="CV2194" s="24"/>
      <c r="CW2194" s="24"/>
      <c r="CX2194" s="24"/>
      <c r="CY2194" s="24"/>
      <c r="CZ2194" s="24"/>
      <c r="DA2194" s="24"/>
      <c r="DB2194" s="24"/>
      <c r="DC2194" s="24"/>
      <c r="DD2194" s="24"/>
      <c r="DE2194" s="24"/>
      <c r="DF2194" s="26" t="s">
        <v>139</v>
      </c>
      <c r="DG2194" s="26" t="s">
        <v>139</v>
      </c>
      <c r="DH2194" s="26" t="s">
        <v>139</v>
      </c>
      <c r="DI2194" s="26" t="s">
        <v>139</v>
      </c>
      <c r="DJ2194" s="26" t="s">
        <v>139</v>
      </c>
      <c r="DK2194" s="26" t="s">
        <v>139</v>
      </c>
      <c r="DL2194" s="26" t="s">
        <v>139</v>
      </c>
      <c r="DM2194" s="26" t="s">
        <v>139</v>
      </c>
      <c r="DN2194" s="26" t="s">
        <v>139</v>
      </c>
      <c r="DO2194" s="26" t="s">
        <v>139</v>
      </c>
    </row>
    <row r="2195" spans="1:119" ht="20.100000000000001" customHeight="1" x14ac:dyDescent="0.25">
      <c r="A2195" s="29" t="str">
        <f t="shared" si="476"/>
        <v/>
      </c>
      <c r="B2195" s="29" t="str">
        <f t="shared" si="477"/>
        <v>Productive Organization of Women in Action</v>
      </c>
      <c r="C2195" s="29">
        <f t="shared" si="478"/>
        <v>0</v>
      </c>
      <c r="D2195" s="30" t="str">
        <f t="shared" si="479"/>
        <v>Americas</v>
      </c>
      <c r="E2195" s="30" t="str">
        <f t="shared" si="480"/>
        <v>Belize</v>
      </c>
      <c r="F2195" s="31">
        <f t="shared" si="481"/>
        <v>0</v>
      </c>
      <c r="G2195" s="31">
        <f t="shared" si="482"/>
        <v>0</v>
      </c>
      <c r="H2195" s="31">
        <f t="shared" si="483"/>
        <v>0</v>
      </c>
      <c r="I2195" s="31">
        <f t="shared" si="484"/>
        <v>0</v>
      </c>
      <c r="J2195" s="31">
        <f t="shared" si="485"/>
        <v>0</v>
      </c>
      <c r="K2195" s="31">
        <f t="shared" si="486"/>
        <v>0</v>
      </c>
      <c r="L2195" s="31">
        <f t="shared" si="487"/>
        <v>0</v>
      </c>
      <c r="M2195" s="31">
        <f t="shared" si="488"/>
        <v>0</v>
      </c>
      <c r="N2195" s="31">
        <f t="shared" si="489"/>
        <v>0</v>
      </c>
      <c r="O2195" s="26" t="s">
        <v>16358</v>
      </c>
      <c r="P2195" s="26" t="s">
        <v>108</v>
      </c>
      <c r="Q2195" s="27">
        <v>43213</v>
      </c>
      <c r="R2195" s="24"/>
      <c r="S2195" s="24"/>
      <c r="T2195" s="26" t="s">
        <v>111</v>
      </c>
      <c r="U2195" s="24"/>
      <c r="V2195" s="26" t="s">
        <v>15731</v>
      </c>
      <c r="W2195" s="26" t="s">
        <v>16359</v>
      </c>
      <c r="X2195" s="24"/>
      <c r="Y2195" s="26" t="s">
        <v>16360</v>
      </c>
      <c r="Z2195" s="24"/>
      <c r="AA2195" s="24"/>
      <c r="AB2195" s="26" t="s">
        <v>1263</v>
      </c>
      <c r="AC2195" s="28">
        <v>15000</v>
      </c>
      <c r="AD2195" s="24"/>
      <c r="AE2195" s="24"/>
      <c r="AF2195" s="26" t="s">
        <v>139</v>
      </c>
      <c r="AG2195" s="24"/>
      <c r="AH2195" s="24"/>
      <c r="AI2195" s="28">
        <v>15000</v>
      </c>
      <c r="AJ2195" s="24"/>
      <c r="AK2195" s="24"/>
      <c r="AL2195" s="24"/>
      <c r="AM2195" s="24"/>
      <c r="AN2195" s="24"/>
      <c r="AO2195" s="24"/>
      <c r="AP2195" s="24"/>
      <c r="AQ2195" s="24"/>
      <c r="AR2195" s="24"/>
      <c r="AS2195" s="24"/>
      <c r="AT2195" s="24"/>
      <c r="AU2195" s="24"/>
      <c r="AV2195" s="24"/>
      <c r="AW2195" s="28">
        <v>0</v>
      </c>
      <c r="AX2195" s="26">
        <v>0</v>
      </c>
      <c r="AY2195" s="28">
        <v>0</v>
      </c>
      <c r="AZ2195" s="28">
        <v>0</v>
      </c>
      <c r="BA2195" s="26">
        <v>0</v>
      </c>
      <c r="BB2195" s="24"/>
      <c r="BC2195" s="24"/>
      <c r="BD2195" s="24"/>
      <c r="BE2195" s="24"/>
      <c r="BF2195" s="24"/>
      <c r="BG2195" s="24"/>
      <c r="BH2195" s="24"/>
      <c r="BI2195" s="24"/>
      <c r="BJ2195" s="24"/>
      <c r="BK2195" s="24"/>
      <c r="BL2195" s="24"/>
      <c r="BM2195" s="24"/>
      <c r="BN2195" s="24"/>
      <c r="BO2195" s="24"/>
      <c r="BP2195" s="24"/>
      <c r="BQ2195" s="24"/>
      <c r="BR2195" s="26">
        <v>0</v>
      </c>
      <c r="BS2195" s="26">
        <v>0</v>
      </c>
      <c r="BT2195" s="26">
        <v>0</v>
      </c>
      <c r="BU2195" s="26">
        <v>0</v>
      </c>
      <c r="BV2195" s="26">
        <v>0</v>
      </c>
      <c r="BW2195" s="26">
        <v>0</v>
      </c>
      <c r="BX2195" s="26">
        <v>0</v>
      </c>
      <c r="BY2195" s="26">
        <v>0</v>
      </c>
      <c r="BZ2195" s="24"/>
      <c r="CA2195" s="24"/>
      <c r="CB2195" s="24"/>
      <c r="CC2195" s="24"/>
      <c r="CD2195" s="24"/>
      <c r="CE2195" s="24"/>
      <c r="CF2195" s="24"/>
      <c r="CG2195" s="24"/>
      <c r="CH2195" s="24"/>
      <c r="CI2195" s="24"/>
      <c r="CJ2195" s="24"/>
      <c r="CK2195" s="24"/>
      <c r="CL2195" s="24"/>
      <c r="CM2195" s="24"/>
      <c r="CN2195" s="24"/>
      <c r="CO2195" s="24"/>
      <c r="CP2195" s="24"/>
      <c r="CQ2195" s="24"/>
      <c r="CR2195" s="24"/>
      <c r="CS2195" s="24"/>
      <c r="CT2195" s="24"/>
      <c r="CU2195" s="24"/>
      <c r="CV2195" s="24"/>
      <c r="CW2195" s="24"/>
      <c r="CX2195" s="24"/>
      <c r="CY2195" s="24"/>
      <c r="CZ2195" s="24"/>
      <c r="DA2195" s="24"/>
      <c r="DB2195" s="24"/>
      <c r="DC2195" s="24"/>
      <c r="DD2195" s="24"/>
      <c r="DE2195" s="24"/>
      <c r="DF2195" s="26" t="s">
        <v>139</v>
      </c>
      <c r="DG2195" s="26" t="s">
        <v>139</v>
      </c>
      <c r="DH2195" s="26" t="s">
        <v>139</v>
      </c>
      <c r="DI2195" s="26" t="s">
        <v>139</v>
      </c>
      <c r="DJ2195" s="26" t="s">
        <v>139</v>
      </c>
      <c r="DK2195" s="26" t="s">
        <v>139</v>
      </c>
      <c r="DL2195" s="26" t="s">
        <v>139</v>
      </c>
      <c r="DM2195" s="26" t="s">
        <v>139</v>
      </c>
      <c r="DN2195" s="26" t="s">
        <v>139</v>
      </c>
      <c r="DO2195" s="26" t="s">
        <v>139</v>
      </c>
    </row>
    <row r="2196" spans="1:119" ht="20.100000000000001" customHeight="1" x14ac:dyDescent="0.25">
      <c r="A2196" s="29" t="str">
        <f t="shared" si="476"/>
        <v>Project Create5</v>
      </c>
      <c r="B2196" s="29" t="str">
        <f t="shared" si="477"/>
        <v>Project Create</v>
      </c>
      <c r="C2196" s="29">
        <f t="shared" si="478"/>
        <v>5</v>
      </c>
      <c r="D2196" s="30" t="str">
        <f t="shared" si="479"/>
        <v>North America</v>
      </c>
      <c r="E2196" s="30" t="str">
        <f t="shared" si="480"/>
        <v>Washington, DC, United States</v>
      </c>
      <c r="F2196" s="31">
        <f t="shared" si="481"/>
        <v>4</v>
      </c>
      <c r="G2196" s="31">
        <f t="shared" si="482"/>
        <v>3</v>
      </c>
      <c r="H2196" s="31">
        <f t="shared" si="483"/>
        <v>3</v>
      </c>
      <c r="I2196" s="31">
        <f t="shared" si="484"/>
        <v>4</v>
      </c>
      <c r="J2196" s="31">
        <f t="shared" si="485"/>
        <v>3</v>
      </c>
      <c r="K2196" s="31">
        <f t="shared" si="486"/>
        <v>3</v>
      </c>
      <c r="L2196" s="31">
        <f t="shared" si="487"/>
        <v>4</v>
      </c>
      <c r="M2196" s="31">
        <f t="shared" si="488"/>
        <v>4</v>
      </c>
      <c r="N2196" s="31">
        <f t="shared" si="489"/>
        <v>3.5</v>
      </c>
      <c r="O2196" s="26" t="s">
        <v>11962</v>
      </c>
      <c r="P2196" s="26" t="s">
        <v>108</v>
      </c>
      <c r="Q2196" s="27">
        <v>42858</v>
      </c>
      <c r="R2196" s="26" t="s">
        <v>166</v>
      </c>
      <c r="S2196" s="26" t="s">
        <v>167</v>
      </c>
      <c r="T2196" s="26" t="s">
        <v>142</v>
      </c>
      <c r="U2196" s="26" t="s">
        <v>793</v>
      </c>
      <c r="V2196" s="26" t="s">
        <v>1142</v>
      </c>
      <c r="W2196" s="26" t="s">
        <v>211</v>
      </c>
      <c r="X2196" s="26" t="s">
        <v>1143</v>
      </c>
      <c r="Y2196" s="26" t="s">
        <v>11963</v>
      </c>
      <c r="Z2196" s="24"/>
      <c r="AA2196" s="24"/>
      <c r="AB2196" s="26" t="s">
        <v>117</v>
      </c>
      <c r="AC2196" s="28">
        <v>9000</v>
      </c>
      <c r="AD2196" s="26" t="s">
        <v>11964</v>
      </c>
      <c r="AE2196" s="26" t="s">
        <v>5151</v>
      </c>
      <c r="AF2196" s="26" t="s">
        <v>139</v>
      </c>
      <c r="AG2196" s="26" t="s">
        <v>207</v>
      </c>
      <c r="AH2196" s="26" t="s">
        <v>176</v>
      </c>
      <c r="AI2196" s="28">
        <v>9000</v>
      </c>
      <c r="AJ2196" s="26" t="s">
        <v>6941</v>
      </c>
      <c r="AK2196" s="26" t="s">
        <v>11965</v>
      </c>
      <c r="AL2196" s="26" t="s">
        <v>11966</v>
      </c>
      <c r="AM2196" s="24"/>
      <c r="AN2196" s="24"/>
      <c r="AO2196" s="24"/>
      <c r="AP2196" s="24"/>
      <c r="AQ2196" s="26" t="s">
        <v>11967</v>
      </c>
      <c r="AR2196" s="24"/>
      <c r="AS2196" s="26" t="s">
        <v>11968</v>
      </c>
      <c r="AT2196" s="24"/>
      <c r="AU2196" s="26" t="s">
        <v>11969</v>
      </c>
      <c r="AV2196" s="24"/>
      <c r="AW2196" s="28">
        <v>412280</v>
      </c>
      <c r="AX2196" s="26">
        <v>500</v>
      </c>
      <c r="AY2196" s="28">
        <v>100</v>
      </c>
      <c r="AZ2196" s="28">
        <v>750</v>
      </c>
      <c r="BA2196" s="26">
        <v>750</v>
      </c>
      <c r="BB2196" s="24"/>
      <c r="BC2196" s="26" t="s">
        <v>11970</v>
      </c>
      <c r="BD2196" s="26" t="s">
        <v>125</v>
      </c>
      <c r="BE2196" s="24"/>
      <c r="BF2196" s="26" t="s">
        <v>6290</v>
      </c>
      <c r="BG2196" s="26" t="s">
        <v>261</v>
      </c>
      <c r="BH2196" s="26" t="s">
        <v>8434</v>
      </c>
      <c r="BI2196" s="26" t="s">
        <v>261</v>
      </c>
      <c r="BJ2196" s="26" t="s">
        <v>11971</v>
      </c>
      <c r="BK2196" s="26" t="s">
        <v>261</v>
      </c>
      <c r="BL2196" s="26" t="s">
        <v>6289</v>
      </c>
      <c r="BM2196" s="26" t="s">
        <v>261</v>
      </c>
      <c r="BN2196" s="26" t="s">
        <v>11972</v>
      </c>
      <c r="BO2196" s="26" t="s">
        <v>261</v>
      </c>
      <c r="BP2196" s="24"/>
      <c r="BQ2196" s="24"/>
      <c r="BR2196" s="26">
        <v>0</v>
      </c>
      <c r="BS2196" s="26">
        <v>0</v>
      </c>
      <c r="BT2196" s="26">
        <v>0</v>
      </c>
      <c r="BU2196" s="26">
        <v>0</v>
      </c>
      <c r="BV2196" s="26">
        <v>0</v>
      </c>
      <c r="BW2196" s="26">
        <v>0</v>
      </c>
      <c r="BX2196" s="26">
        <v>0</v>
      </c>
      <c r="BY2196" s="26">
        <v>0</v>
      </c>
      <c r="BZ2196" s="26" t="s">
        <v>138</v>
      </c>
      <c r="CA2196" s="26" t="s">
        <v>138</v>
      </c>
      <c r="CB2196" s="26" t="s">
        <v>135</v>
      </c>
      <c r="CC2196" s="26" t="s">
        <v>136</v>
      </c>
      <c r="CD2196" s="26" t="s">
        <v>134</v>
      </c>
      <c r="CE2196" s="26" t="s">
        <v>136</v>
      </c>
      <c r="CF2196" s="26" t="s">
        <v>134</v>
      </c>
      <c r="CG2196" s="26" t="s">
        <v>135</v>
      </c>
      <c r="CH2196" s="26" t="s">
        <v>134</v>
      </c>
      <c r="CI2196" s="26" t="s">
        <v>138</v>
      </c>
      <c r="CJ2196" s="26" t="s">
        <v>136</v>
      </c>
      <c r="CK2196" s="26" t="s">
        <v>135</v>
      </c>
      <c r="CL2196" s="26" t="s">
        <v>134</v>
      </c>
      <c r="CM2196" s="26" t="s">
        <v>138</v>
      </c>
      <c r="CN2196" s="26" t="s">
        <v>134</v>
      </c>
      <c r="CO2196" s="26" t="s">
        <v>138</v>
      </c>
      <c r="CP2196" s="26" t="s">
        <v>136</v>
      </c>
      <c r="CQ2196" s="26" t="s">
        <v>138</v>
      </c>
      <c r="CR2196" s="26" t="s">
        <v>138</v>
      </c>
      <c r="CS2196" s="26" t="s">
        <v>137</v>
      </c>
      <c r="CT2196" s="26" t="s">
        <v>136</v>
      </c>
      <c r="CU2196" s="26" t="s">
        <v>136</v>
      </c>
      <c r="CV2196" s="26" t="s">
        <v>136</v>
      </c>
      <c r="CW2196" s="26" t="s">
        <v>136</v>
      </c>
      <c r="CX2196" s="26" t="s">
        <v>138</v>
      </c>
      <c r="CY2196" s="26" t="s">
        <v>138</v>
      </c>
      <c r="CZ2196" s="26" t="s">
        <v>134</v>
      </c>
      <c r="DA2196" s="26" t="s">
        <v>135</v>
      </c>
      <c r="DB2196" s="26" t="s">
        <v>138</v>
      </c>
      <c r="DC2196" s="26" t="s">
        <v>134</v>
      </c>
      <c r="DD2196" s="26" t="s">
        <v>134</v>
      </c>
      <c r="DE2196" s="26" t="s">
        <v>134</v>
      </c>
      <c r="DF2196" s="26" t="s">
        <v>120</v>
      </c>
      <c r="DG2196" s="26" t="s">
        <v>120</v>
      </c>
      <c r="DH2196" s="26" t="s">
        <v>120</v>
      </c>
      <c r="DI2196" s="26" t="s">
        <v>120</v>
      </c>
      <c r="DJ2196" s="26" t="s">
        <v>139</v>
      </c>
      <c r="DK2196" s="26" t="s">
        <v>139</v>
      </c>
      <c r="DL2196" s="26" t="s">
        <v>120</v>
      </c>
      <c r="DM2196" s="26" t="s">
        <v>139</v>
      </c>
      <c r="DN2196" s="26" t="s">
        <v>139</v>
      </c>
      <c r="DO2196" s="26" t="s">
        <v>139</v>
      </c>
    </row>
    <row r="2197" spans="1:119" ht="20.100000000000001" customHeight="1" x14ac:dyDescent="0.25">
      <c r="A2197" s="29" t="str">
        <f t="shared" si="476"/>
        <v/>
      </c>
      <c r="B2197" s="29" t="str">
        <f t="shared" si="477"/>
        <v>Project Create</v>
      </c>
      <c r="C2197" s="29">
        <f t="shared" si="478"/>
        <v>0</v>
      </c>
      <c r="D2197" s="30" t="str">
        <f t="shared" si="479"/>
        <v>North America</v>
      </c>
      <c r="E2197" s="30" t="str">
        <f t="shared" si="480"/>
        <v>Washington, DC, United States</v>
      </c>
      <c r="F2197" s="31">
        <f t="shared" si="481"/>
        <v>0</v>
      </c>
      <c r="G2197" s="31">
        <f t="shared" si="482"/>
        <v>0</v>
      </c>
      <c r="H2197" s="31">
        <f t="shared" si="483"/>
        <v>0</v>
      </c>
      <c r="I2197" s="31">
        <f t="shared" si="484"/>
        <v>0</v>
      </c>
      <c r="J2197" s="31">
        <f t="shared" si="485"/>
        <v>0</v>
      </c>
      <c r="K2197" s="31">
        <f t="shared" si="486"/>
        <v>0</v>
      </c>
      <c r="L2197" s="31">
        <f t="shared" si="487"/>
        <v>0</v>
      </c>
      <c r="M2197" s="31">
        <f t="shared" si="488"/>
        <v>0</v>
      </c>
      <c r="N2197" s="31">
        <f t="shared" si="489"/>
        <v>0</v>
      </c>
      <c r="O2197" s="26" t="s">
        <v>16361</v>
      </c>
      <c r="P2197" s="26" t="s">
        <v>108</v>
      </c>
      <c r="Q2197" s="27">
        <v>42186</v>
      </c>
      <c r="R2197" s="24"/>
      <c r="S2197" s="24"/>
      <c r="T2197" s="26" t="s">
        <v>157</v>
      </c>
      <c r="U2197" s="24"/>
      <c r="V2197" s="26" t="s">
        <v>1142</v>
      </c>
      <c r="W2197" s="26" t="s">
        <v>211</v>
      </c>
      <c r="X2197" s="26" t="s">
        <v>1143</v>
      </c>
      <c r="Y2197" s="26" t="s">
        <v>11963</v>
      </c>
      <c r="Z2197" s="24"/>
      <c r="AA2197" s="24"/>
      <c r="AB2197" s="26" t="s">
        <v>15736</v>
      </c>
      <c r="AC2197" s="28">
        <v>1598</v>
      </c>
      <c r="AD2197" s="26" t="s">
        <v>11964</v>
      </c>
      <c r="AE2197" s="26" t="s">
        <v>5151</v>
      </c>
      <c r="AF2197" s="26" t="s">
        <v>139</v>
      </c>
      <c r="AG2197" s="26" t="s">
        <v>207</v>
      </c>
      <c r="AH2197" s="24"/>
      <c r="AI2197" s="28">
        <v>1598</v>
      </c>
      <c r="AJ2197" s="24"/>
      <c r="AK2197" s="24"/>
      <c r="AL2197" s="24"/>
      <c r="AM2197" s="24"/>
      <c r="AN2197" s="24"/>
      <c r="AO2197" s="24"/>
      <c r="AP2197" s="24"/>
      <c r="AQ2197" s="24"/>
      <c r="AR2197" s="24"/>
      <c r="AS2197" s="24"/>
      <c r="AT2197" s="24"/>
      <c r="AU2197" s="24"/>
      <c r="AV2197" s="24"/>
      <c r="AW2197" s="24"/>
      <c r="AX2197" s="24"/>
      <c r="AY2197" s="24"/>
      <c r="AZ2197" s="24"/>
      <c r="BA2197" s="24"/>
      <c r="BB2197" s="24"/>
      <c r="BC2197" s="26" t="s">
        <v>11970</v>
      </c>
      <c r="BD2197" s="24"/>
      <c r="BE2197" s="24"/>
      <c r="BF2197" s="24"/>
      <c r="BG2197" s="24"/>
      <c r="BH2197" s="24"/>
      <c r="BI2197" s="24"/>
      <c r="BJ2197" s="24"/>
      <c r="BK2197" s="24"/>
      <c r="BL2197" s="24"/>
      <c r="BM2197" s="24"/>
      <c r="BN2197" s="24"/>
      <c r="BO2197" s="24"/>
      <c r="BP2197" s="24"/>
      <c r="BQ2197" s="24"/>
      <c r="BR2197" s="24"/>
      <c r="BS2197" s="24"/>
      <c r="BT2197" s="24"/>
      <c r="BU2197" s="24"/>
      <c r="BV2197" s="24"/>
      <c r="BW2197" s="24"/>
      <c r="BX2197" s="24"/>
      <c r="BY2197" s="24"/>
      <c r="BZ2197" s="24"/>
      <c r="CA2197" s="24"/>
      <c r="CB2197" s="24"/>
      <c r="CC2197" s="24"/>
      <c r="CD2197" s="24"/>
      <c r="CE2197" s="24"/>
      <c r="CF2197" s="24"/>
      <c r="CG2197" s="24"/>
      <c r="CH2197" s="24"/>
      <c r="CI2197" s="24"/>
      <c r="CJ2197" s="24"/>
      <c r="CK2197" s="24"/>
      <c r="CL2197" s="24"/>
      <c r="CM2197" s="24"/>
      <c r="CN2197" s="24"/>
      <c r="CO2197" s="24"/>
      <c r="CP2197" s="24"/>
      <c r="CQ2197" s="24"/>
      <c r="CR2197" s="24"/>
      <c r="CS2197" s="24"/>
      <c r="CT2197" s="24"/>
      <c r="CU2197" s="24"/>
      <c r="CV2197" s="24"/>
      <c r="CW2197" s="24"/>
      <c r="CX2197" s="24"/>
      <c r="CY2197" s="24"/>
      <c r="CZ2197" s="24"/>
      <c r="DA2197" s="24"/>
      <c r="DB2197" s="24"/>
      <c r="DC2197" s="24"/>
      <c r="DD2197" s="24"/>
      <c r="DE2197" s="24"/>
      <c r="DF2197" s="26" t="s">
        <v>139</v>
      </c>
      <c r="DG2197" s="26" t="s">
        <v>139</v>
      </c>
      <c r="DH2197" s="26" t="s">
        <v>139</v>
      </c>
      <c r="DI2197" s="26" t="s">
        <v>139</v>
      </c>
      <c r="DJ2197" s="26" t="s">
        <v>139</v>
      </c>
      <c r="DK2197" s="26" t="s">
        <v>139</v>
      </c>
      <c r="DL2197" s="26" t="s">
        <v>139</v>
      </c>
      <c r="DM2197" s="26" t="s">
        <v>139</v>
      </c>
      <c r="DN2197" s="26" t="s">
        <v>139</v>
      </c>
      <c r="DO2197" s="26" t="s">
        <v>139</v>
      </c>
    </row>
    <row r="2198" spans="1:119" ht="20.100000000000001" customHeight="1" x14ac:dyDescent="0.25">
      <c r="A2198" s="29" t="str">
        <f t="shared" si="476"/>
        <v>Project Create4</v>
      </c>
      <c r="B2198" s="29" t="str">
        <f t="shared" si="477"/>
        <v>Project Create</v>
      </c>
      <c r="C2198" s="29">
        <f t="shared" si="478"/>
        <v>4</v>
      </c>
      <c r="D2198" s="30" t="str">
        <f t="shared" si="479"/>
        <v>North America</v>
      </c>
      <c r="E2198" s="30" t="str">
        <f t="shared" si="480"/>
        <v>Washington, DC, United States</v>
      </c>
      <c r="F2198" s="31">
        <f t="shared" si="481"/>
        <v>3</v>
      </c>
      <c r="G2198" s="31">
        <f t="shared" si="482"/>
        <v>3</v>
      </c>
      <c r="H2198" s="31">
        <f t="shared" si="483"/>
        <v>3</v>
      </c>
      <c r="I2198" s="31">
        <f t="shared" si="484"/>
        <v>4</v>
      </c>
      <c r="J2198" s="31">
        <f t="shared" si="485"/>
        <v>4</v>
      </c>
      <c r="K2198" s="31">
        <f t="shared" si="486"/>
        <v>4</v>
      </c>
      <c r="L2198" s="31">
        <f t="shared" si="487"/>
        <v>4</v>
      </c>
      <c r="M2198" s="31">
        <f t="shared" si="488"/>
        <v>3</v>
      </c>
      <c r="N2198" s="31">
        <f t="shared" si="489"/>
        <v>3.5</v>
      </c>
      <c r="O2198" s="26" t="s">
        <v>11973</v>
      </c>
      <c r="P2198" s="26" t="s">
        <v>108</v>
      </c>
      <c r="Q2198" s="27">
        <v>42502</v>
      </c>
      <c r="R2198" s="26" t="s">
        <v>166</v>
      </c>
      <c r="S2198" s="26" t="s">
        <v>184</v>
      </c>
      <c r="T2198" s="26" t="s">
        <v>157</v>
      </c>
      <c r="U2198" s="26" t="s">
        <v>793</v>
      </c>
      <c r="V2198" s="26" t="s">
        <v>1142</v>
      </c>
      <c r="W2198" s="26" t="s">
        <v>211</v>
      </c>
      <c r="X2198" s="26" t="s">
        <v>1143</v>
      </c>
      <c r="Y2198" s="26" t="s">
        <v>11963</v>
      </c>
      <c r="Z2198" s="24"/>
      <c r="AA2198" s="24"/>
      <c r="AB2198" s="26" t="s">
        <v>117</v>
      </c>
      <c r="AC2198" s="28">
        <v>8000</v>
      </c>
      <c r="AD2198" s="26" t="s">
        <v>11964</v>
      </c>
      <c r="AE2198" s="26" t="s">
        <v>5151</v>
      </c>
      <c r="AF2198" s="26" t="s">
        <v>139</v>
      </c>
      <c r="AG2198" s="26" t="s">
        <v>207</v>
      </c>
      <c r="AH2198" s="26" t="s">
        <v>185</v>
      </c>
      <c r="AI2198" s="28">
        <v>8000</v>
      </c>
      <c r="AJ2198" s="26" t="s">
        <v>6941</v>
      </c>
      <c r="AK2198" s="26" t="s">
        <v>11965</v>
      </c>
      <c r="AL2198" s="26" t="s">
        <v>11966</v>
      </c>
      <c r="AM2198" s="24"/>
      <c r="AN2198" s="24"/>
      <c r="AO2198" s="24"/>
      <c r="AP2198" s="24"/>
      <c r="AQ2198" s="26" t="s">
        <v>11974</v>
      </c>
      <c r="AR2198" s="24"/>
      <c r="AS2198" s="24"/>
      <c r="AT2198" s="24"/>
      <c r="AU2198" s="26" t="s">
        <v>11975</v>
      </c>
      <c r="AV2198" s="24"/>
      <c r="AW2198" s="28">
        <v>631475</v>
      </c>
      <c r="AX2198" s="26">
        <v>400</v>
      </c>
      <c r="AY2198" s="28">
        <v>400</v>
      </c>
      <c r="AZ2198" s="28">
        <v>400</v>
      </c>
      <c r="BA2198" s="26">
        <v>0</v>
      </c>
      <c r="BB2198" s="26" t="s">
        <v>241</v>
      </c>
      <c r="BC2198" s="26" t="s">
        <v>11970</v>
      </c>
      <c r="BD2198" s="26" t="s">
        <v>125</v>
      </c>
      <c r="BE2198" s="24"/>
      <c r="BF2198" s="26" t="s">
        <v>6290</v>
      </c>
      <c r="BG2198" s="26" t="s">
        <v>191</v>
      </c>
      <c r="BH2198" s="26" t="s">
        <v>11976</v>
      </c>
      <c r="BI2198" s="26" t="s">
        <v>191</v>
      </c>
      <c r="BJ2198" s="26" t="s">
        <v>11977</v>
      </c>
      <c r="BK2198" s="26" t="s">
        <v>191</v>
      </c>
      <c r="BL2198" s="26" t="s">
        <v>8434</v>
      </c>
      <c r="BM2198" s="26" t="s">
        <v>191</v>
      </c>
      <c r="BN2198" s="26" t="s">
        <v>11971</v>
      </c>
      <c r="BO2198" s="26" t="s">
        <v>191</v>
      </c>
      <c r="BP2198" s="24"/>
      <c r="BQ2198" s="24"/>
      <c r="BR2198" s="26">
        <v>3</v>
      </c>
      <c r="BS2198" s="26">
        <v>3</v>
      </c>
      <c r="BT2198" s="26">
        <v>3</v>
      </c>
      <c r="BU2198" s="26">
        <v>4</v>
      </c>
      <c r="BV2198" s="26">
        <v>4</v>
      </c>
      <c r="BW2198" s="26">
        <v>4</v>
      </c>
      <c r="BX2198" s="26">
        <v>4</v>
      </c>
      <c r="BY2198" s="26">
        <v>3</v>
      </c>
      <c r="BZ2198" s="24"/>
      <c r="CA2198" s="24"/>
      <c r="CB2198" s="24"/>
      <c r="CC2198" s="24"/>
      <c r="CD2198" s="24"/>
      <c r="CE2198" s="24"/>
      <c r="CF2198" s="24"/>
      <c r="CG2198" s="24"/>
      <c r="CH2198" s="24"/>
      <c r="CI2198" s="24"/>
      <c r="CJ2198" s="24"/>
      <c r="CK2198" s="24"/>
      <c r="CL2198" s="24"/>
      <c r="CM2198" s="24"/>
      <c r="CN2198" s="24"/>
      <c r="CO2198" s="24"/>
      <c r="CP2198" s="24"/>
      <c r="CQ2198" s="24"/>
      <c r="CR2198" s="24"/>
      <c r="CS2198" s="24"/>
      <c r="CT2198" s="24"/>
      <c r="CU2198" s="24"/>
      <c r="CV2198" s="24"/>
      <c r="CW2198" s="24"/>
      <c r="CX2198" s="24"/>
      <c r="CY2198" s="24"/>
      <c r="CZ2198" s="24"/>
      <c r="DA2198" s="24"/>
      <c r="DB2198" s="24"/>
      <c r="DC2198" s="24"/>
      <c r="DD2198" s="24"/>
      <c r="DE2198" s="24"/>
      <c r="DF2198" s="26" t="s">
        <v>139</v>
      </c>
      <c r="DG2198" s="26" t="s">
        <v>120</v>
      </c>
      <c r="DH2198" s="26" t="s">
        <v>139</v>
      </c>
      <c r="DI2198" s="26" t="s">
        <v>120</v>
      </c>
      <c r="DJ2198" s="26" t="s">
        <v>139</v>
      </c>
      <c r="DK2198" s="26" t="s">
        <v>139</v>
      </c>
      <c r="DL2198" s="26" t="s">
        <v>120</v>
      </c>
      <c r="DM2198" s="26" t="s">
        <v>139</v>
      </c>
      <c r="DN2198" s="26" t="s">
        <v>139</v>
      </c>
      <c r="DO2198" s="26" t="s">
        <v>139</v>
      </c>
    </row>
    <row r="2199" spans="1:119" ht="20.100000000000001" customHeight="1" x14ac:dyDescent="0.25">
      <c r="A2199" s="29" t="str">
        <f t="shared" si="476"/>
        <v>Project Create3</v>
      </c>
      <c r="B2199" s="29" t="str">
        <f t="shared" si="477"/>
        <v>Project Create</v>
      </c>
      <c r="C2199" s="29">
        <f t="shared" si="478"/>
        <v>3</v>
      </c>
      <c r="D2199" s="30" t="str">
        <f t="shared" si="479"/>
        <v>North America</v>
      </c>
      <c r="E2199" s="30" t="str">
        <f t="shared" si="480"/>
        <v>Washington, DC, United States</v>
      </c>
      <c r="F2199" s="31">
        <f t="shared" si="481"/>
        <v>4</v>
      </c>
      <c r="G2199" s="31">
        <f t="shared" si="482"/>
        <v>3</v>
      </c>
      <c r="H2199" s="31">
        <f t="shared" si="483"/>
        <v>3</v>
      </c>
      <c r="I2199" s="31">
        <f t="shared" si="484"/>
        <v>4</v>
      </c>
      <c r="J2199" s="31">
        <f t="shared" si="485"/>
        <v>3</v>
      </c>
      <c r="K2199" s="31">
        <f t="shared" si="486"/>
        <v>3</v>
      </c>
      <c r="L2199" s="31">
        <f t="shared" si="487"/>
        <v>4</v>
      </c>
      <c r="M2199" s="31">
        <f t="shared" si="488"/>
        <v>3</v>
      </c>
      <c r="N2199" s="31">
        <f t="shared" si="489"/>
        <v>3.4</v>
      </c>
      <c r="O2199" s="26" t="s">
        <v>11978</v>
      </c>
      <c r="P2199" s="26" t="s">
        <v>108</v>
      </c>
      <c r="Q2199" s="27">
        <v>42129</v>
      </c>
      <c r="R2199" s="26" t="s">
        <v>166</v>
      </c>
      <c r="S2199" s="26" t="s">
        <v>277</v>
      </c>
      <c r="T2199" s="26" t="s">
        <v>278</v>
      </c>
      <c r="U2199" s="26" t="s">
        <v>793</v>
      </c>
      <c r="V2199" s="26" t="s">
        <v>1142</v>
      </c>
      <c r="W2199" s="26" t="s">
        <v>211</v>
      </c>
      <c r="X2199" s="26" t="s">
        <v>1143</v>
      </c>
      <c r="Y2199" s="26" t="s">
        <v>11963</v>
      </c>
      <c r="Z2199" s="24"/>
      <c r="AA2199" s="24"/>
      <c r="AB2199" s="26" t="s">
        <v>117</v>
      </c>
      <c r="AC2199" s="28">
        <v>8000</v>
      </c>
      <c r="AD2199" s="26" t="s">
        <v>11964</v>
      </c>
      <c r="AE2199" s="26" t="s">
        <v>5151</v>
      </c>
      <c r="AF2199" s="26" t="s">
        <v>139</v>
      </c>
      <c r="AG2199" s="26" t="s">
        <v>207</v>
      </c>
      <c r="AH2199" s="26" t="s">
        <v>121</v>
      </c>
      <c r="AI2199" s="28">
        <v>8000</v>
      </c>
      <c r="AJ2199" s="26" t="s">
        <v>6941</v>
      </c>
      <c r="AK2199" s="26" t="s">
        <v>11979</v>
      </c>
      <c r="AL2199" s="26" t="s">
        <v>11980</v>
      </c>
      <c r="AM2199" s="24"/>
      <c r="AN2199" s="24"/>
      <c r="AO2199" s="24"/>
      <c r="AP2199" s="24"/>
      <c r="AQ2199" s="26" t="s">
        <v>11981</v>
      </c>
      <c r="AR2199" s="24"/>
      <c r="AS2199" s="24"/>
      <c r="AT2199" s="24"/>
      <c r="AU2199" s="26" t="s">
        <v>11982</v>
      </c>
      <c r="AV2199" s="24"/>
      <c r="AW2199" s="28">
        <v>412818</v>
      </c>
      <c r="AX2199" s="26">
        <v>250</v>
      </c>
      <c r="AY2199" s="28">
        <v>500</v>
      </c>
      <c r="AZ2199" s="28">
        <v>250</v>
      </c>
      <c r="BA2199" s="26">
        <v>0</v>
      </c>
      <c r="BB2199" s="26" t="s">
        <v>241</v>
      </c>
      <c r="BC2199" s="26" t="s">
        <v>11970</v>
      </c>
      <c r="BD2199" s="26" t="s">
        <v>125</v>
      </c>
      <c r="BE2199" s="24"/>
      <c r="BF2199" s="26" t="s">
        <v>6290</v>
      </c>
      <c r="BG2199" s="26" t="s">
        <v>211</v>
      </c>
      <c r="BH2199" s="26" t="s">
        <v>11971</v>
      </c>
      <c r="BI2199" s="26" t="s">
        <v>211</v>
      </c>
      <c r="BJ2199" s="26" t="s">
        <v>11983</v>
      </c>
      <c r="BK2199" s="26" t="s">
        <v>211</v>
      </c>
      <c r="BL2199" s="26" t="s">
        <v>11976</v>
      </c>
      <c r="BM2199" s="26" t="s">
        <v>211</v>
      </c>
      <c r="BN2199" s="26" t="s">
        <v>8434</v>
      </c>
      <c r="BO2199" s="26" t="s">
        <v>211</v>
      </c>
      <c r="BP2199" s="24"/>
      <c r="BQ2199" s="24"/>
      <c r="BR2199" s="26">
        <v>4</v>
      </c>
      <c r="BS2199" s="26">
        <v>3</v>
      </c>
      <c r="BT2199" s="26">
        <v>3</v>
      </c>
      <c r="BU2199" s="26">
        <v>4</v>
      </c>
      <c r="BV2199" s="26">
        <v>3</v>
      </c>
      <c r="BW2199" s="26">
        <v>3</v>
      </c>
      <c r="BX2199" s="26">
        <v>4</v>
      </c>
      <c r="BY2199" s="26">
        <v>3</v>
      </c>
      <c r="BZ2199" s="24"/>
      <c r="CA2199" s="24"/>
      <c r="CB2199" s="24"/>
      <c r="CC2199" s="24"/>
      <c r="CD2199" s="24"/>
      <c r="CE2199" s="24"/>
      <c r="CF2199" s="24"/>
      <c r="CG2199" s="24"/>
      <c r="CH2199" s="24"/>
      <c r="CI2199" s="24"/>
      <c r="CJ2199" s="24"/>
      <c r="CK2199" s="24"/>
      <c r="CL2199" s="24"/>
      <c r="CM2199" s="24"/>
      <c r="CN2199" s="24"/>
      <c r="CO2199" s="24"/>
      <c r="CP2199" s="24"/>
      <c r="CQ2199" s="24"/>
      <c r="CR2199" s="24"/>
      <c r="CS2199" s="24"/>
      <c r="CT2199" s="24"/>
      <c r="CU2199" s="24"/>
      <c r="CV2199" s="24"/>
      <c r="CW2199" s="24"/>
      <c r="CX2199" s="24"/>
      <c r="CY2199" s="24"/>
      <c r="CZ2199" s="24"/>
      <c r="DA2199" s="24"/>
      <c r="DB2199" s="24"/>
      <c r="DC2199" s="24"/>
      <c r="DD2199" s="24"/>
      <c r="DE2199" s="24"/>
      <c r="DF2199" s="26" t="s">
        <v>120</v>
      </c>
      <c r="DG2199" s="26" t="s">
        <v>120</v>
      </c>
      <c r="DH2199" s="26" t="s">
        <v>120</v>
      </c>
      <c r="DI2199" s="26" t="s">
        <v>120</v>
      </c>
      <c r="DJ2199" s="26" t="s">
        <v>139</v>
      </c>
      <c r="DK2199" s="26" t="s">
        <v>139</v>
      </c>
      <c r="DL2199" s="26" t="s">
        <v>120</v>
      </c>
      <c r="DM2199" s="26" t="s">
        <v>139</v>
      </c>
      <c r="DN2199" s="26" t="s">
        <v>139</v>
      </c>
      <c r="DO2199" s="26" t="s">
        <v>139</v>
      </c>
    </row>
    <row r="2200" spans="1:119" ht="20.100000000000001" customHeight="1" x14ac:dyDescent="0.25">
      <c r="A2200" s="29" t="str">
        <f t="shared" si="476"/>
        <v/>
      </c>
      <c r="B2200" s="29" t="str">
        <f t="shared" si="477"/>
        <v>Project Create</v>
      </c>
      <c r="C2200" s="29">
        <f t="shared" si="478"/>
        <v>0</v>
      </c>
      <c r="D2200" s="30" t="str">
        <f t="shared" si="479"/>
        <v>North America</v>
      </c>
      <c r="E2200" s="30" t="str">
        <f t="shared" si="480"/>
        <v>Washington, DC, United States</v>
      </c>
      <c r="F2200" s="31">
        <f t="shared" si="481"/>
        <v>0</v>
      </c>
      <c r="G2200" s="31">
        <f t="shared" si="482"/>
        <v>0</v>
      </c>
      <c r="H2200" s="31">
        <f t="shared" si="483"/>
        <v>0</v>
      </c>
      <c r="I2200" s="31">
        <f t="shared" si="484"/>
        <v>0</v>
      </c>
      <c r="J2200" s="31">
        <f t="shared" si="485"/>
        <v>0</v>
      </c>
      <c r="K2200" s="31">
        <f t="shared" si="486"/>
        <v>0</v>
      </c>
      <c r="L2200" s="31">
        <f t="shared" si="487"/>
        <v>0</v>
      </c>
      <c r="M2200" s="31">
        <f t="shared" si="488"/>
        <v>0</v>
      </c>
      <c r="N2200" s="31">
        <f t="shared" si="489"/>
        <v>0</v>
      </c>
      <c r="O2200" s="26" t="s">
        <v>16362</v>
      </c>
      <c r="P2200" s="26" t="s">
        <v>108</v>
      </c>
      <c r="Q2200" s="27">
        <v>41648</v>
      </c>
      <c r="R2200" s="24"/>
      <c r="S2200" s="24"/>
      <c r="T2200" s="26" t="s">
        <v>194</v>
      </c>
      <c r="U2200" s="24"/>
      <c r="V2200" s="26" t="s">
        <v>1142</v>
      </c>
      <c r="W2200" s="26" t="s">
        <v>211</v>
      </c>
      <c r="X2200" s="26" t="s">
        <v>1143</v>
      </c>
      <c r="Y2200" s="26" t="s">
        <v>11963</v>
      </c>
      <c r="Z2200" s="24"/>
      <c r="AA2200" s="24"/>
      <c r="AB2200" s="26" t="s">
        <v>15736</v>
      </c>
      <c r="AC2200" s="28">
        <v>500</v>
      </c>
      <c r="AD2200" s="26" t="s">
        <v>11964</v>
      </c>
      <c r="AE2200" s="26" t="s">
        <v>5151</v>
      </c>
      <c r="AF2200" s="26" t="s">
        <v>139</v>
      </c>
      <c r="AG2200" s="26" t="s">
        <v>207</v>
      </c>
      <c r="AH2200" s="24"/>
      <c r="AI2200" s="28">
        <v>500</v>
      </c>
      <c r="AJ2200" s="24"/>
      <c r="AK2200" s="24"/>
      <c r="AL2200" s="24"/>
      <c r="AM2200" s="24"/>
      <c r="AN2200" s="24"/>
      <c r="AO2200" s="24"/>
      <c r="AP2200" s="24"/>
      <c r="AQ2200" s="24"/>
      <c r="AR2200" s="24"/>
      <c r="AS2200" s="24"/>
      <c r="AT2200" s="24"/>
      <c r="AU2200" s="24"/>
      <c r="AV2200" s="24"/>
      <c r="AW2200" s="24"/>
      <c r="AX2200" s="24"/>
      <c r="AY2200" s="24"/>
      <c r="AZ2200" s="24"/>
      <c r="BA2200" s="24"/>
      <c r="BB2200" s="24"/>
      <c r="BC2200" s="26" t="s">
        <v>11970</v>
      </c>
      <c r="BD2200" s="24"/>
      <c r="BE2200" s="24"/>
      <c r="BF2200" s="24"/>
      <c r="BG2200" s="24"/>
      <c r="BH2200" s="24"/>
      <c r="BI2200" s="24"/>
      <c r="BJ2200" s="24"/>
      <c r="BK2200" s="24"/>
      <c r="BL2200" s="24"/>
      <c r="BM2200" s="24"/>
      <c r="BN2200" s="24"/>
      <c r="BO2200" s="24"/>
      <c r="BP2200" s="24"/>
      <c r="BQ2200" s="24"/>
      <c r="BR2200" s="24"/>
      <c r="BS2200" s="24"/>
      <c r="BT2200" s="24"/>
      <c r="BU2200" s="24"/>
      <c r="BV2200" s="24"/>
      <c r="BW2200" s="24"/>
      <c r="BX2200" s="24"/>
      <c r="BY2200" s="24"/>
      <c r="BZ2200" s="24"/>
      <c r="CA2200" s="24"/>
      <c r="CB2200" s="24"/>
      <c r="CC2200" s="24"/>
      <c r="CD2200" s="24"/>
      <c r="CE2200" s="24"/>
      <c r="CF2200" s="24"/>
      <c r="CG2200" s="24"/>
      <c r="CH2200" s="24"/>
      <c r="CI2200" s="24"/>
      <c r="CJ2200" s="24"/>
      <c r="CK2200" s="24"/>
      <c r="CL2200" s="24"/>
      <c r="CM2200" s="24"/>
      <c r="CN2200" s="24"/>
      <c r="CO2200" s="24"/>
      <c r="CP2200" s="24"/>
      <c r="CQ2200" s="24"/>
      <c r="CR2200" s="24"/>
      <c r="CS2200" s="24"/>
      <c r="CT2200" s="24"/>
      <c r="CU2200" s="24"/>
      <c r="CV2200" s="24"/>
      <c r="CW2200" s="24"/>
      <c r="CX2200" s="24"/>
      <c r="CY2200" s="24"/>
      <c r="CZ2200" s="24"/>
      <c r="DA2200" s="24"/>
      <c r="DB2200" s="24"/>
      <c r="DC2200" s="24"/>
      <c r="DD2200" s="24"/>
      <c r="DE2200" s="24"/>
      <c r="DF2200" s="26" t="s">
        <v>139</v>
      </c>
      <c r="DG2200" s="26" t="s">
        <v>139</v>
      </c>
      <c r="DH2200" s="26" t="s">
        <v>139</v>
      </c>
      <c r="DI2200" s="26" t="s">
        <v>139</v>
      </c>
      <c r="DJ2200" s="26" t="s">
        <v>139</v>
      </c>
      <c r="DK2200" s="26" t="s">
        <v>139</v>
      </c>
      <c r="DL2200" s="26" t="s">
        <v>139</v>
      </c>
      <c r="DM2200" s="26" t="s">
        <v>139</v>
      </c>
      <c r="DN2200" s="26" t="s">
        <v>139</v>
      </c>
      <c r="DO2200" s="26" t="s">
        <v>139</v>
      </c>
    </row>
    <row r="2201" spans="1:119" ht="20.100000000000001" customHeight="1" x14ac:dyDescent="0.25">
      <c r="A2201" s="29" t="str">
        <f t="shared" si="476"/>
        <v>Project Create2</v>
      </c>
      <c r="B2201" s="29" t="str">
        <f t="shared" si="477"/>
        <v>Project Create</v>
      </c>
      <c r="C2201" s="29">
        <f t="shared" si="478"/>
        <v>2</v>
      </c>
      <c r="D2201" s="30" t="str">
        <f t="shared" si="479"/>
        <v>North America</v>
      </c>
      <c r="E2201" s="30" t="str">
        <f t="shared" si="480"/>
        <v>Washington, DC, United States</v>
      </c>
      <c r="F2201" s="31">
        <f t="shared" si="481"/>
        <v>3</v>
      </c>
      <c r="G2201" s="31">
        <f t="shared" si="482"/>
        <v>3</v>
      </c>
      <c r="H2201" s="31">
        <f t="shared" si="483"/>
        <v>4</v>
      </c>
      <c r="I2201" s="31">
        <f t="shared" si="484"/>
        <v>4</v>
      </c>
      <c r="J2201" s="31">
        <f t="shared" si="485"/>
        <v>4</v>
      </c>
      <c r="K2201" s="31">
        <f t="shared" si="486"/>
        <v>3</v>
      </c>
      <c r="L2201" s="31">
        <f t="shared" si="487"/>
        <v>3</v>
      </c>
      <c r="M2201" s="31">
        <f t="shared" si="488"/>
        <v>3</v>
      </c>
      <c r="N2201" s="31">
        <f t="shared" si="489"/>
        <v>3.4</v>
      </c>
      <c r="O2201" s="26" t="s">
        <v>11984</v>
      </c>
      <c r="P2201" s="26" t="s">
        <v>108</v>
      </c>
      <c r="Q2201" s="27">
        <v>41771</v>
      </c>
      <c r="R2201" s="26" t="s">
        <v>109</v>
      </c>
      <c r="S2201" s="26" t="s">
        <v>193</v>
      </c>
      <c r="T2201" s="26" t="s">
        <v>194</v>
      </c>
      <c r="U2201" s="26" t="s">
        <v>793</v>
      </c>
      <c r="V2201" s="26" t="s">
        <v>1142</v>
      </c>
      <c r="W2201" s="26" t="s">
        <v>211</v>
      </c>
      <c r="X2201" s="26" t="s">
        <v>1143</v>
      </c>
      <c r="Y2201" s="26" t="s">
        <v>11963</v>
      </c>
      <c r="Z2201" s="24"/>
      <c r="AA2201" s="24"/>
      <c r="AB2201" s="26" t="s">
        <v>117</v>
      </c>
      <c r="AC2201" s="28">
        <v>12000</v>
      </c>
      <c r="AD2201" s="26" t="s">
        <v>11964</v>
      </c>
      <c r="AE2201" s="26" t="s">
        <v>5151</v>
      </c>
      <c r="AF2201" s="26" t="s">
        <v>139</v>
      </c>
      <c r="AG2201" s="26" t="s">
        <v>207</v>
      </c>
      <c r="AH2201" s="26" t="s">
        <v>143</v>
      </c>
      <c r="AI2201" s="28">
        <v>12000</v>
      </c>
      <c r="AJ2201" s="26" t="s">
        <v>208</v>
      </c>
      <c r="AK2201" s="26" t="s">
        <v>11979</v>
      </c>
      <c r="AL2201" s="26" t="s">
        <v>11966</v>
      </c>
      <c r="AM2201" s="24"/>
      <c r="AN2201" s="24"/>
      <c r="AO2201" s="24"/>
      <c r="AP2201" s="24"/>
      <c r="AQ2201" s="24"/>
      <c r="AR2201" s="24"/>
      <c r="AS2201" s="24"/>
      <c r="AT2201" s="24"/>
      <c r="AU2201" s="24"/>
      <c r="AV2201" s="24"/>
      <c r="AW2201" s="28">
        <v>155329</v>
      </c>
      <c r="AX2201" s="26">
        <v>140</v>
      </c>
      <c r="AY2201" s="28">
        <v>200</v>
      </c>
      <c r="AZ2201" s="28">
        <v>140</v>
      </c>
      <c r="BA2201" s="26">
        <v>0</v>
      </c>
      <c r="BB2201" s="26" t="s">
        <v>241</v>
      </c>
      <c r="BC2201" s="26" t="s">
        <v>11970</v>
      </c>
      <c r="BD2201" s="26" t="s">
        <v>378</v>
      </c>
      <c r="BE2201" s="26" t="s">
        <v>11985</v>
      </c>
      <c r="BF2201" s="26" t="s">
        <v>11986</v>
      </c>
      <c r="BG2201" s="26" t="s">
        <v>211</v>
      </c>
      <c r="BH2201" s="26" t="s">
        <v>11987</v>
      </c>
      <c r="BI2201" s="26" t="s">
        <v>211</v>
      </c>
      <c r="BJ2201" s="26" t="s">
        <v>7784</v>
      </c>
      <c r="BK2201" s="26" t="s">
        <v>211</v>
      </c>
      <c r="BL2201" s="26" t="s">
        <v>11977</v>
      </c>
      <c r="BM2201" s="26" t="s">
        <v>211</v>
      </c>
      <c r="BN2201" s="26" t="s">
        <v>6289</v>
      </c>
      <c r="BO2201" s="26" t="s">
        <v>211</v>
      </c>
      <c r="BP2201" s="24"/>
      <c r="BQ2201" s="24"/>
      <c r="BR2201" s="26">
        <v>3</v>
      </c>
      <c r="BS2201" s="26">
        <v>3</v>
      </c>
      <c r="BT2201" s="26">
        <v>4</v>
      </c>
      <c r="BU2201" s="26">
        <v>4</v>
      </c>
      <c r="BV2201" s="26">
        <v>4</v>
      </c>
      <c r="BW2201" s="26">
        <v>3</v>
      </c>
      <c r="BX2201" s="26">
        <v>3</v>
      </c>
      <c r="BY2201" s="26">
        <v>3</v>
      </c>
      <c r="BZ2201" s="24"/>
      <c r="CA2201" s="24"/>
      <c r="CB2201" s="24"/>
      <c r="CC2201" s="24"/>
      <c r="CD2201" s="24"/>
      <c r="CE2201" s="24"/>
      <c r="CF2201" s="24"/>
      <c r="CG2201" s="24"/>
      <c r="CH2201" s="24"/>
      <c r="CI2201" s="24"/>
      <c r="CJ2201" s="24"/>
      <c r="CK2201" s="24"/>
      <c r="CL2201" s="24"/>
      <c r="CM2201" s="24"/>
      <c r="CN2201" s="24"/>
      <c r="CO2201" s="24"/>
      <c r="CP2201" s="24"/>
      <c r="CQ2201" s="24"/>
      <c r="CR2201" s="24"/>
      <c r="CS2201" s="24"/>
      <c r="CT2201" s="24"/>
      <c r="CU2201" s="24"/>
      <c r="CV2201" s="24"/>
      <c r="CW2201" s="24"/>
      <c r="CX2201" s="24"/>
      <c r="CY2201" s="24"/>
      <c r="CZ2201" s="24"/>
      <c r="DA2201" s="24"/>
      <c r="DB2201" s="24"/>
      <c r="DC2201" s="24"/>
      <c r="DD2201" s="24"/>
      <c r="DE2201" s="24"/>
      <c r="DF2201" s="26" t="s">
        <v>120</v>
      </c>
      <c r="DG2201" s="26" t="s">
        <v>120</v>
      </c>
      <c r="DH2201" s="26" t="s">
        <v>120</v>
      </c>
      <c r="DI2201" s="26" t="s">
        <v>120</v>
      </c>
      <c r="DJ2201" s="26" t="s">
        <v>139</v>
      </c>
      <c r="DK2201" s="26" t="s">
        <v>139</v>
      </c>
      <c r="DL2201" s="26" t="s">
        <v>139</v>
      </c>
      <c r="DM2201" s="26" t="s">
        <v>139</v>
      </c>
      <c r="DN2201" s="26" t="s">
        <v>139</v>
      </c>
      <c r="DO2201" s="26" t="s">
        <v>139</v>
      </c>
    </row>
    <row r="2202" spans="1:119" ht="20.100000000000001" customHeight="1" x14ac:dyDescent="0.25">
      <c r="A2202" s="29" t="str">
        <f t="shared" si="476"/>
        <v>Project Create1</v>
      </c>
      <c r="B2202" s="29" t="str">
        <f t="shared" si="477"/>
        <v>Project Create</v>
      </c>
      <c r="C2202" s="29">
        <f t="shared" si="478"/>
        <v>1</v>
      </c>
      <c r="D2202" s="30" t="str">
        <f t="shared" si="479"/>
        <v>North America</v>
      </c>
      <c r="E2202" s="30" t="str">
        <f t="shared" si="480"/>
        <v>Washington, DC, United States</v>
      </c>
      <c r="F2202" s="31">
        <f t="shared" si="481"/>
        <v>2</v>
      </c>
      <c r="G2202" s="31">
        <f t="shared" si="482"/>
        <v>3</v>
      </c>
      <c r="H2202" s="31">
        <f t="shared" si="483"/>
        <v>3</v>
      </c>
      <c r="I2202" s="31">
        <f t="shared" si="484"/>
        <v>3</v>
      </c>
      <c r="J2202" s="31">
        <f t="shared" si="485"/>
        <v>2</v>
      </c>
      <c r="K2202" s="31">
        <f t="shared" si="486"/>
        <v>2</v>
      </c>
      <c r="L2202" s="31">
        <f t="shared" si="487"/>
        <v>2</v>
      </c>
      <c r="M2202" s="31">
        <f t="shared" si="488"/>
        <v>3</v>
      </c>
      <c r="N2202" s="31">
        <f t="shared" si="489"/>
        <v>2.5</v>
      </c>
      <c r="O2202" s="26" t="s">
        <v>11988</v>
      </c>
      <c r="P2202" s="26" t="s">
        <v>108</v>
      </c>
      <c r="Q2202" s="27">
        <v>41400</v>
      </c>
      <c r="R2202" s="26" t="s">
        <v>155</v>
      </c>
      <c r="S2202" s="26" t="s">
        <v>206</v>
      </c>
      <c r="T2202" s="26" t="s">
        <v>207</v>
      </c>
      <c r="U2202" s="26" t="s">
        <v>793</v>
      </c>
      <c r="V2202" s="26" t="s">
        <v>1142</v>
      </c>
      <c r="W2202" s="26" t="s">
        <v>211</v>
      </c>
      <c r="X2202" s="26" t="s">
        <v>1143</v>
      </c>
      <c r="Y2202" s="26" t="s">
        <v>11963</v>
      </c>
      <c r="Z2202" s="24"/>
      <c r="AA2202" s="24"/>
      <c r="AB2202" s="26" t="s">
        <v>117</v>
      </c>
      <c r="AC2202" s="28">
        <v>10000</v>
      </c>
      <c r="AD2202" s="26" t="s">
        <v>11964</v>
      </c>
      <c r="AE2202" s="26" t="s">
        <v>5151</v>
      </c>
      <c r="AF2202" s="26" t="s">
        <v>139</v>
      </c>
      <c r="AG2202" s="26" t="s">
        <v>207</v>
      </c>
      <c r="AH2202" s="26" t="s">
        <v>158</v>
      </c>
      <c r="AI2202" s="28">
        <v>10000</v>
      </c>
      <c r="AJ2202" s="26" t="s">
        <v>10324</v>
      </c>
      <c r="AK2202" s="26" t="s">
        <v>11965</v>
      </c>
      <c r="AL2202" s="26" t="s">
        <v>11989</v>
      </c>
      <c r="AM2202" s="26" t="s">
        <v>11990</v>
      </c>
      <c r="AN2202" s="26" t="s">
        <v>11991</v>
      </c>
      <c r="AO2202" s="26" t="s">
        <v>11992</v>
      </c>
      <c r="AP2202" s="26" t="s">
        <v>11993</v>
      </c>
      <c r="AQ2202" s="24"/>
      <c r="AR2202" s="24"/>
      <c r="AS2202" s="24"/>
      <c r="AT2202" s="24"/>
      <c r="AU2202" s="24"/>
      <c r="AV2202" s="24"/>
      <c r="AW2202" s="28">
        <v>130478</v>
      </c>
      <c r="AX2202" s="26">
        <v>150</v>
      </c>
      <c r="AY2202" s="28">
        <v>150</v>
      </c>
      <c r="AZ2202" s="28">
        <v>100</v>
      </c>
      <c r="BA2202" s="26">
        <v>0</v>
      </c>
      <c r="BB2202" s="26" t="s">
        <v>241</v>
      </c>
      <c r="BC2202" s="26" t="s">
        <v>11970</v>
      </c>
      <c r="BD2202" s="24"/>
      <c r="BE2202" s="24"/>
      <c r="BF2202" s="26" t="s">
        <v>11977</v>
      </c>
      <c r="BG2202" s="26" t="s">
        <v>191</v>
      </c>
      <c r="BH2202" s="26" t="s">
        <v>7784</v>
      </c>
      <c r="BI2202" s="26" t="s">
        <v>191</v>
      </c>
      <c r="BJ2202" s="26" t="s">
        <v>11987</v>
      </c>
      <c r="BK2202" s="26" t="s">
        <v>191</v>
      </c>
      <c r="BL2202" s="26" t="s">
        <v>11972</v>
      </c>
      <c r="BM2202" s="26" t="s">
        <v>191</v>
      </c>
      <c r="BN2202" s="26" t="s">
        <v>11994</v>
      </c>
      <c r="BO2202" s="26" t="s">
        <v>191</v>
      </c>
      <c r="BP2202" s="24"/>
      <c r="BQ2202" s="24"/>
      <c r="BR2202" s="26">
        <v>2</v>
      </c>
      <c r="BS2202" s="26">
        <v>3</v>
      </c>
      <c r="BT2202" s="26">
        <v>3</v>
      </c>
      <c r="BU2202" s="26">
        <v>3</v>
      </c>
      <c r="BV2202" s="26">
        <v>2</v>
      </c>
      <c r="BW2202" s="26">
        <v>2</v>
      </c>
      <c r="BX2202" s="26">
        <v>2</v>
      </c>
      <c r="BY2202" s="26">
        <v>3</v>
      </c>
      <c r="BZ2202" s="24"/>
      <c r="CA2202" s="24"/>
      <c r="CB2202" s="24"/>
      <c r="CC2202" s="24"/>
      <c r="CD2202" s="24"/>
      <c r="CE2202" s="24"/>
      <c r="CF2202" s="24"/>
      <c r="CG2202" s="24"/>
      <c r="CH2202" s="24"/>
      <c r="CI2202" s="24"/>
      <c r="CJ2202" s="24"/>
      <c r="CK2202" s="24"/>
      <c r="CL2202" s="24"/>
      <c r="CM2202" s="24"/>
      <c r="CN2202" s="24"/>
      <c r="CO2202" s="24"/>
      <c r="CP2202" s="24"/>
      <c r="CQ2202" s="24"/>
      <c r="CR2202" s="24"/>
      <c r="CS2202" s="24"/>
      <c r="CT2202" s="24"/>
      <c r="CU2202" s="24"/>
      <c r="CV2202" s="24"/>
      <c r="CW2202" s="24"/>
      <c r="CX2202" s="24"/>
      <c r="CY2202" s="24"/>
      <c r="CZ2202" s="24"/>
      <c r="DA2202" s="24"/>
      <c r="DB2202" s="24"/>
      <c r="DC2202" s="24"/>
      <c r="DD2202" s="24"/>
      <c r="DE2202" s="24"/>
      <c r="DF2202" s="26" t="s">
        <v>120</v>
      </c>
      <c r="DG2202" s="26" t="s">
        <v>120</v>
      </c>
      <c r="DH2202" s="26" t="s">
        <v>120</v>
      </c>
      <c r="DI2202" s="26" t="s">
        <v>120</v>
      </c>
      <c r="DJ2202" s="26" t="s">
        <v>139</v>
      </c>
      <c r="DK2202" s="26" t="s">
        <v>139</v>
      </c>
      <c r="DL2202" s="26" t="s">
        <v>139</v>
      </c>
      <c r="DM2202" s="26" t="s">
        <v>139</v>
      </c>
      <c r="DN2202" s="26" t="s">
        <v>139</v>
      </c>
      <c r="DO2202" s="26" t="s">
        <v>139</v>
      </c>
    </row>
    <row r="2203" spans="1:119" ht="20.100000000000001" customHeight="1" x14ac:dyDescent="0.25">
      <c r="A2203" s="29" t="str">
        <f t="shared" si="476"/>
        <v>Projecto de Vida para Crianças e Jovens5</v>
      </c>
      <c r="B2203" s="29" t="str">
        <f t="shared" si="477"/>
        <v>Projecto de Vida para Crianças e Jovens</v>
      </c>
      <c r="C2203" s="29">
        <f t="shared" si="478"/>
        <v>5</v>
      </c>
      <c r="D2203" s="30" t="str">
        <f t="shared" si="479"/>
        <v>Africa and the Middle East</v>
      </c>
      <c r="E2203" s="30" t="str">
        <f t="shared" si="480"/>
        <v>Mozambique</v>
      </c>
      <c r="F2203" s="31">
        <f t="shared" si="481"/>
        <v>3</v>
      </c>
      <c r="G2203" s="31">
        <f t="shared" si="482"/>
        <v>2</v>
      </c>
      <c r="H2203" s="31">
        <f t="shared" si="483"/>
        <v>3</v>
      </c>
      <c r="I2203" s="31">
        <f t="shared" si="484"/>
        <v>2</v>
      </c>
      <c r="J2203" s="31">
        <f t="shared" si="485"/>
        <v>2</v>
      </c>
      <c r="K2203" s="31">
        <f t="shared" si="486"/>
        <v>4</v>
      </c>
      <c r="L2203" s="31">
        <f t="shared" si="487"/>
        <v>5</v>
      </c>
      <c r="M2203" s="31">
        <f t="shared" si="488"/>
        <v>4</v>
      </c>
      <c r="N2203" s="31">
        <f t="shared" si="489"/>
        <v>3.1</v>
      </c>
      <c r="O2203" s="26" t="s">
        <v>11995</v>
      </c>
      <c r="P2203" s="26" t="s">
        <v>108</v>
      </c>
      <c r="Q2203" s="27">
        <v>41038</v>
      </c>
      <c r="R2203" s="26" t="s">
        <v>305</v>
      </c>
      <c r="S2203" s="26" t="s">
        <v>217</v>
      </c>
      <c r="T2203" s="26" t="s">
        <v>175</v>
      </c>
      <c r="U2203" s="26" t="s">
        <v>833</v>
      </c>
      <c r="V2203" s="26" t="s">
        <v>169</v>
      </c>
      <c r="W2203" s="26" t="s">
        <v>11996</v>
      </c>
      <c r="X2203" s="24"/>
      <c r="Y2203" s="26" t="s">
        <v>11997</v>
      </c>
      <c r="Z2203" s="24"/>
      <c r="AA2203" s="24"/>
      <c r="AB2203" s="26" t="s">
        <v>117</v>
      </c>
      <c r="AC2203" s="28">
        <v>10000</v>
      </c>
      <c r="AD2203" s="24"/>
      <c r="AE2203" s="24"/>
      <c r="AF2203" s="26" t="s">
        <v>120</v>
      </c>
      <c r="AG2203" s="26" t="s">
        <v>528</v>
      </c>
      <c r="AH2203" s="26" t="s">
        <v>176</v>
      </c>
      <c r="AI2203" s="28">
        <v>10000</v>
      </c>
      <c r="AJ2203" s="24"/>
      <c r="AK2203" s="26" t="s">
        <v>11998</v>
      </c>
      <c r="AL2203" s="26" t="s">
        <v>11999</v>
      </c>
      <c r="AM2203" s="26" t="s">
        <v>12000</v>
      </c>
      <c r="AN2203" s="26" t="s">
        <v>12001</v>
      </c>
      <c r="AO2203" s="26" t="s">
        <v>12002</v>
      </c>
      <c r="AP2203" s="24"/>
      <c r="AQ2203" s="24"/>
      <c r="AR2203" s="24"/>
      <c r="AS2203" s="24"/>
      <c r="AT2203" s="24"/>
      <c r="AU2203" s="26" t="s">
        <v>12003</v>
      </c>
      <c r="AV2203" s="24"/>
      <c r="AW2203" s="28">
        <v>22000</v>
      </c>
      <c r="AX2203" s="26">
        <v>375</v>
      </c>
      <c r="AY2203" s="28">
        <v>90</v>
      </c>
      <c r="AZ2203" s="28">
        <v>85</v>
      </c>
      <c r="BA2203" s="26">
        <v>0</v>
      </c>
      <c r="BB2203" s="26" t="s">
        <v>148</v>
      </c>
      <c r="BC2203" s="24"/>
      <c r="BD2203" s="26" t="s">
        <v>437</v>
      </c>
      <c r="BE2203" s="24"/>
      <c r="BF2203" s="24"/>
      <c r="BG2203" s="24"/>
      <c r="BH2203" s="24"/>
      <c r="BI2203" s="24"/>
      <c r="BJ2203" s="24"/>
      <c r="BK2203" s="24"/>
      <c r="BL2203" s="24"/>
      <c r="BM2203" s="24"/>
      <c r="BN2203" s="24"/>
      <c r="BO2203" s="24"/>
      <c r="BP2203" s="24"/>
      <c r="BQ2203" s="24"/>
      <c r="BR2203" s="26">
        <v>3</v>
      </c>
      <c r="BS2203" s="26">
        <v>2</v>
      </c>
      <c r="BT2203" s="26">
        <v>3</v>
      </c>
      <c r="BU2203" s="26">
        <v>2</v>
      </c>
      <c r="BV2203" s="26">
        <v>2</v>
      </c>
      <c r="BW2203" s="26">
        <v>4</v>
      </c>
      <c r="BX2203" s="26">
        <v>5</v>
      </c>
      <c r="BY2203" s="26">
        <v>4</v>
      </c>
      <c r="BZ2203" s="24"/>
      <c r="CA2203" s="24"/>
      <c r="CB2203" s="24"/>
      <c r="CC2203" s="24"/>
      <c r="CD2203" s="24"/>
      <c r="CE2203" s="24"/>
      <c r="CF2203" s="24"/>
      <c r="CG2203" s="24"/>
      <c r="CH2203" s="24"/>
      <c r="CI2203" s="24"/>
      <c r="CJ2203" s="24"/>
      <c r="CK2203" s="24"/>
      <c r="CL2203" s="24"/>
      <c r="CM2203" s="24"/>
      <c r="CN2203" s="24"/>
      <c r="CO2203" s="24"/>
      <c r="CP2203" s="24"/>
      <c r="CQ2203" s="24"/>
      <c r="CR2203" s="24"/>
      <c r="CS2203" s="24"/>
      <c r="CT2203" s="24"/>
      <c r="CU2203" s="24"/>
      <c r="CV2203" s="24"/>
      <c r="CW2203" s="24"/>
      <c r="CX2203" s="24"/>
      <c r="CY2203" s="24"/>
      <c r="CZ2203" s="24"/>
      <c r="DA2203" s="24"/>
      <c r="DB2203" s="24"/>
      <c r="DC2203" s="24"/>
      <c r="DD2203" s="24"/>
      <c r="DE2203" s="24"/>
      <c r="DF2203" s="26" t="s">
        <v>120</v>
      </c>
      <c r="DG2203" s="26" t="s">
        <v>139</v>
      </c>
      <c r="DH2203" s="26" t="s">
        <v>139</v>
      </c>
      <c r="DI2203" s="26" t="s">
        <v>120</v>
      </c>
      <c r="DJ2203" s="26" t="s">
        <v>139</v>
      </c>
      <c r="DK2203" s="26" t="s">
        <v>139</v>
      </c>
      <c r="DL2203" s="26" t="s">
        <v>139</v>
      </c>
      <c r="DM2203" s="26" t="s">
        <v>139</v>
      </c>
      <c r="DN2203" s="26" t="s">
        <v>139</v>
      </c>
      <c r="DO2203" s="26" t="s">
        <v>139</v>
      </c>
    </row>
    <row r="2204" spans="1:119" ht="20.100000000000001" customHeight="1" x14ac:dyDescent="0.25">
      <c r="A2204" s="29" t="str">
        <f t="shared" si="476"/>
        <v>Projecto de Vida para Crianças e Jovens4</v>
      </c>
      <c r="B2204" s="29" t="str">
        <f t="shared" si="477"/>
        <v>Projecto de Vida para Crianças e Jovens</v>
      </c>
      <c r="C2204" s="29">
        <f t="shared" si="478"/>
        <v>4</v>
      </c>
      <c r="D2204" s="30" t="str">
        <f t="shared" si="479"/>
        <v>Africa and the Middle East</v>
      </c>
      <c r="E2204" s="30" t="str">
        <f t="shared" si="480"/>
        <v>Mozambique</v>
      </c>
      <c r="F2204" s="31">
        <f t="shared" si="481"/>
        <v>2</v>
      </c>
      <c r="G2204" s="31">
        <f t="shared" si="482"/>
        <v>2</v>
      </c>
      <c r="H2204" s="31">
        <f t="shared" si="483"/>
        <v>3</v>
      </c>
      <c r="I2204" s="31">
        <f t="shared" si="484"/>
        <v>2</v>
      </c>
      <c r="J2204" s="31">
        <f t="shared" si="485"/>
        <v>2</v>
      </c>
      <c r="K2204" s="31">
        <f t="shared" si="486"/>
        <v>3</v>
      </c>
      <c r="L2204" s="31">
        <f t="shared" si="487"/>
        <v>4</v>
      </c>
      <c r="M2204" s="31">
        <f t="shared" si="488"/>
        <v>4</v>
      </c>
      <c r="N2204" s="31">
        <f t="shared" si="489"/>
        <v>2.8</v>
      </c>
      <c r="O2204" s="26" t="s">
        <v>12004</v>
      </c>
      <c r="P2204" s="26" t="s">
        <v>108</v>
      </c>
      <c r="Q2204" s="27">
        <v>40672</v>
      </c>
      <c r="R2204" s="26" t="s">
        <v>166</v>
      </c>
      <c r="S2204" s="26" t="s">
        <v>409</v>
      </c>
      <c r="T2204" s="26" t="s">
        <v>333</v>
      </c>
      <c r="U2204" s="26" t="s">
        <v>833</v>
      </c>
      <c r="V2204" s="26" t="s">
        <v>169</v>
      </c>
      <c r="W2204" s="26" t="s">
        <v>11996</v>
      </c>
      <c r="X2204" s="24"/>
      <c r="Y2204" s="26" t="s">
        <v>11997</v>
      </c>
      <c r="Z2204" s="24"/>
      <c r="AA2204" s="24"/>
      <c r="AB2204" s="26" t="s">
        <v>117</v>
      </c>
      <c r="AC2204" s="28">
        <v>9000</v>
      </c>
      <c r="AD2204" s="24"/>
      <c r="AE2204" s="24"/>
      <c r="AF2204" s="26" t="s">
        <v>120</v>
      </c>
      <c r="AG2204" s="26" t="s">
        <v>528</v>
      </c>
      <c r="AH2204" s="26" t="s">
        <v>185</v>
      </c>
      <c r="AI2204" s="28">
        <v>9000</v>
      </c>
      <c r="AJ2204" s="24"/>
      <c r="AK2204" s="26" t="s">
        <v>12005</v>
      </c>
      <c r="AL2204" s="26" t="s">
        <v>11999</v>
      </c>
      <c r="AM2204" s="26" t="s">
        <v>12006</v>
      </c>
      <c r="AN2204" s="26" t="s">
        <v>12007</v>
      </c>
      <c r="AO2204" s="26" t="s">
        <v>12008</v>
      </c>
      <c r="AP2204" s="24"/>
      <c r="AQ2204" s="24"/>
      <c r="AR2204" s="24"/>
      <c r="AS2204" s="24"/>
      <c r="AT2204" s="24"/>
      <c r="AU2204" s="24"/>
      <c r="AV2204" s="24"/>
      <c r="AW2204" s="28">
        <v>35000</v>
      </c>
      <c r="AX2204" s="26">
        <v>250</v>
      </c>
      <c r="AY2204" s="28">
        <v>90</v>
      </c>
      <c r="AZ2204" s="28">
        <v>90</v>
      </c>
      <c r="BA2204" s="26">
        <v>0</v>
      </c>
      <c r="BB2204" s="26" t="s">
        <v>148</v>
      </c>
      <c r="BC2204" s="24"/>
      <c r="BD2204" s="24"/>
      <c r="BE2204" s="24"/>
      <c r="BF2204" s="24"/>
      <c r="BG2204" s="24"/>
      <c r="BH2204" s="24"/>
      <c r="BI2204" s="24"/>
      <c r="BJ2204" s="24"/>
      <c r="BK2204" s="24"/>
      <c r="BL2204" s="24"/>
      <c r="BM2204" s="24"/>
      <c r="BN2204" s="24"/>
      <c r="BO2204" s="24"/>
      <c r="BP2204" s="24"/>
      <c r="BQ2204" s="24"/>
      <c r="BR2204" s="26">
        <v>2</v>
      </c>
      <c r="BS2204" s="26">
        <v>2</v>
      </c>
      <c r="BT2204" s="26">
        <v>3</v>
      </c>
      <c r="BU2204" s="26">
        <v>2</v>
      </c>
      <c r="BV2204" s="26">
        <v>2</v>
      </c>
      <c r="BW2204" s="26">
        <v>3</v>
      </c>
      <c r="BX2204" s="26">
        <v>4</v>
      </c>
      <c r="BY2204" s="26">
        <v>4</v>
      </c>
      <c r="BZ2204" s="24"/>
      <c r="CA2204" s="24"/>
      <c r="CB2204" s="24"/>
      <c r="CC2204" s="24"/>
      <c r="CD2204" s="24"/>
      <c r="CE2204" s="24"/>
      <c r="CF2204" s="24"/>
      <c r="CG2204" s="24"/>
      <c r="CH2204" s="24"/>
      <c r="CI2204" s="24"/>
      <c r="CJ2204" s="24"/>
      <c r="CK2204" s="24"/>
      <c r="CL2204" s="24"/>
      <c r="CM2204" s="24"/>
      <c r="CN2204" s="24"/>
      <c r="CO2204" s="24"/>
      <c r="CP2204" s="24"/>
      <c r="CQ2204" s="24"/>
      <c r="CR2204" s="24"/>
      <c r="CS2204" s="24"/>
      <c r="CT2204" s="24"/>
      <c r="CU2204" s="24"/>
      <c r="CV2204" s="24"/>
      <c r="CW2204" s="24"/>
      <c r="CX2204" s="24"/>
      <c r="CY2204" s="24"/>
      <c r="CZ2204" s="24"/>
      <c r="DA2204" s="24"/>
      <c r="DB2204" s="24"/>
      <c r="DC2204" s="24"/>
      <c r="DD2204" s="24"/>
      <c r="DE2204" s="24"/>
      <c r="DF2204" s="26" t="s">
        <v>120</v>
      </c>
      <c r="DG2204" s="26" t="s">
        <v>139</v>
      </c>
      <c r="DH2204" s="26" t="s">
        <v>139</v>
      </c>
      <c r="DI2204" s="26" t="s">
        <v>120</v>
      </c>
      <c r="DJ2204" s="26" t="s">
        <v>139</v>
      </c>
      <c r="DK2204" s="26" t="s">
        <v>139</v>
      </c>
      <c r="DL2204" s="26" t="s">
        <v>139</v>
      </c>
      <c r="DM2204" s="26" t="s">
        <v>139</v>
      </c>
      <c r="DN2204" s="26" t="s">
        <v>139</v>
      </c>
      <c r="DO2204" s="26" t="s">
        <v>139</v>
      </c>
    </row>
    <row r="2205" spans="1:119" ht="20.100000000000001" customHeight="1" x14ac:dyDescent="0.25">
      <c r="A2205" s="29" t="str">
        <f t="shared" si="476"/>
        <v>Projecto de Vida para Crianças e Jovens3</v>
      </c>
      <c r="B2205" s="29" t="str">
        <f t="shared" si="477"/>
        <v>Projecto de Vida para Crianças e Jovens</v>
      </c>
      <c r="C2205" s="29">
        <f t="shared" si="478"/>
        <v>3</v>
      </c>
      <c r="D2205" s="30" t="str">
        <f t="shared" si="479"/>
        <v>Africa and the Middle East</v>
      </c>
      <c r="E2205" s="30" t="str">
        <f t="shared" si="480"/>
        <v>Mozambique</v>
      </c>
      <c r="F2205" s="31">
        <f t="shared" si="481"/>
        <v>2</v>
      </c>
      <c r="G2205" s="31">
        <f t="shared" si="482"/>
        <v>2</v>
      </c>
      <c r="H2205" s="31">
        <f t="shared" si="483"/>
        <v>3</v>
      </c>
      <c r="I2205" s="31">
        <f t="shared" si="484"/>
        <v>2</v>
      </c>
      <c r="J2205" s="31">
        <f t="shared" si="485"/>
        <v>2</v>
      </c>
      <c r="K2205" s="31">
        <f t="shared" si="486"/>
        <v>3</v>
      </c>
      <c r="L2205" s="31">
        <f t="shared" si="487"/>
        <v>4</v>
      </c>
      <c r="M2205" s="31">
        <f t="shared" si="488"/>
        <v>4</v>
      </c>
      <c r="N2205" s="31">
        <f t="shared" si="489"/>
        <v>2.8</v>
      </c>
      <c r="O2205" s="26" t="s">
        <v>12009</v>
      </c>
      <c r="P2205" s="26" t="s">
        <v>108</v>
      </c>
      <c r="Q2205" s="27">
        <v>40315</v>
      </c>
      <c r="R2205" s="26" t="s">
        <v>166</v>
      </c>
      <c r="S2205" s="26" t="s">
        <v>234</v>
      </c>
      <c r="T2205" s="26" t="s">
        <v>224</v>
      </c>
      <c r="U2205" s="26" t="s">
        <v>833</v>
      </c>
      <c r="V2205" s="26" t="s">
        <v>169</v>
      </c>
      <c r="W2205" s="26" t="s">
        <v>11996</v>
      </c>
      <c r="X2205" s="24"/>
      <c r="Y2205" s="26" t="s">
        <v>11997</v>
      </c>
      <c r="Z2205" s="24"/>
      <c r="AA2205" s="24"/>
      <c r="AB2205" s="26" t="s">
        <v>117</v>
      </c>
      <c r="AC2205" s="28">
        <v>8000</v>
      </c>
      <c r="AD2205" s="24"/>
      <c r="AE2205" s="24"/>
      <c r="AF2205" s="26" t="s">
        <v>120</v>
      </c>
      <c r="AG2205" s="26" t="s">
        <v>528</v>
      </c>
      <c r="AH2205" s="26" t="s">
        <v>121</v>
      </c>
      <c r="AI2205" s="28">
        <v>8000</v>
      </c>
      <c r="AJ2205" s="24"/>
      <c r="AK2205" s="26" t="s">
        <v>11998</v>
      </c>
      <c r="AL2205" s="26" t="s">
        <v>12010</v>
      </c>
      <c r="AM2205" s="26" t="s">
        <v>12006</v>
      </c>
      <c r="AN2205" s="26" t="s">
        <v>12011</v>
      </c>
      <c r="AO2205" s="24"/>
      <c r="AP2205" s="24"/>
      <c r="AQ2205" s="24"/>
      <c r="AR2205" s="24"/>
      <c r="AS2205" s="24"/>
      <c r="AT2205" s="24"/>
      <c r="AU2205" s="26" t="s">
        <v>12012</v>
      </c>
      <c r="AV2205" s="24"/>
      <c r="AW2205" s="28">
        <v>25000</v>
      </c>
      <c r="AX2205" s="26">
        <v>120</v>
      </c>
      <c r="AY2205" s="28">
        <v>100</v>
      </c>
      <c r="AZ2205" s="28">
        <v>85</v>
      </c>
      <c r="BA2205" s="26">
        <v>0</v>
      </c>
      <c r="BB2205" s="26" t="s">
        <v>148</v>
      </c>
      <c r="BC2205" s="24"/>
      <c r="BD2205" s="24"/>
      <c r="BE2205" s="24"/>
      <c r="BF2205" s="24"/>
      <c r="BG2205" s="24"/>
      <c r="BH2205" s="24"/>
      <c r="BI2205" s="24"/>
      <c r="BJ2205" s="24"/>
      <c r="BK2205" s="24"/>
      <c r="BL2205" s="24"/>
      <c r="BM2205" s="24"/>
      <c r="BN2205" s="24"/>
      <c r="BO2205" s="24"/>
      <c r="BP2205" s="24"/>
      <c r="BQ2205" s="24"/>
      <c r="BR2205" s="26">
        <v>2</v>
      </c>
      <c r="BS2205" s="26">
        <v>2</v>
      </c>
      <c r="BT2205" s="26">
        <v>3</v>
      </c>
      <c r="BU2205" s="26">
        <v>2</v>
      </c>
      <c r="BV2205" s="26">
        <v>2</v>
      </c>
      <c r="BW2205" s="26">
        <v>3</v>
      </c>
      <c r="BX2205" s="26">
        <v>4</v>
      </c>
      <c r="BY2205" s="26">
        <v>4</v>
      </c>
      <c r="BZ2205" s="24"/>
      <c r="CA2205" s="24"/>
      <c r="CB2205" s="24"/>
      <c r="CC2205" s="24"/>
      <c r="CD2205" s="24"/>
      <c r="CE2205" s="24"/>
      <c r="CF2205" s="24"/>
      <c r="CG2205" s="24"/>
      <c r="CH2205" s="24"/>
      <c r="CI2205" s="24"/>
      <c r="CJ2205" s="24"/>
      <c r="CK2205" s="24"/>
      <c r="CL2205" s="24"/>
      <c r="CM2205" s="24"/>
      <c r="CN2205" s="24"/>
      <c r="CO2205" s="24"/>
      <c r="CP2205" s="24"/>
      <c r="CQ2205" s="24"/>
      <c r="CR2205" s="24"/>
      <c r="CS2205" s="24"/>
      <c r="CT2205" s="24"/>
      <c r="CU2205" s="24"/>
      <c r="CV2205" s="24"/>
      <c r="CW2205" s="24"/>
      <c r="CX2205" s="24"/>
      <c r="CY2205" s="24"/>
      <c r="CZ2205" s="24"/>
      <c r="DA2205" s="24"/>
      <c r="DB2205" s="24"/>
      <c r="DC2205" s="24"/>
      <c r="DD2205" s="24"/>
      <c r="DE2205" s="24"/>
      <c r="DF2205" s="26" t="s">
        <v>139</v>
      </c>
      <c r="DG2205" s="26" t="s">
        <v>139</v>
      </c>
      <c r="DH2205" s="26" t="s">
        <v>139</v>
      </c>
      <c r="DI2205" s="26" t="s">
        <v>139</v>
      </c>
      <c r="DJ2205" s="26" t="s">
        <v>139</v>
      </c>
      <c r="DK2205" s="26" t="s">
        <v>139</v>
      </c>
      <c r="DL2205" s="26" t="s">
        <v>139</v>
      </c>
      <c r="DM2205" s="26" t="s">
        <v>139</v>
      </c>
      <c r="DN2205" s="26" t="s">
        <v>139</v>
      </c>
      <c r="DO2205" s="26" t="s">
        <v>139</v>
      </c>
    </row>
    <row r="2206" spans="1:119" ht="20.100000000000001" customHeight="1" x14ac:dyDescent="0.25">
      <c r="A2206" s="29" t="str">
        <f t="shared" ref="A2206:A2269" si="490">IFERROR(IF(C2206=0,NA(),B2206&amp;C2206),"")</f>
        <v/>
      </c>
      <c r="B2206" s="29" t="str">
        <f t="shared" ref="B2206:B2269" si="491">IFERROR(IF(AA2206=0,Y2206&amp;IF(Z2206=0,""," ("&amp;Z2206&amp;")"),AA2206&amp;IF(Z2206=0,""," ("&amp;Z2206&amp;")")),"")</f>
        <v>Public School 22</v>
      </c>
      <c r="C2206" s="29">
        <f t="shared" ref="C2206:C2269" si="492">IFERROR(_xlfn.NUMBERVALUE(RIGHT(AH2206,1)),"")</f>
        <v>0</v>
      </c>
      <c r="D2206" s="30" t="str">
        <f t="shared" ref="D2206:D2269" si="493">IFERROR(IF(OR(V2206="Sub-Saharan Africa",V2206="Middle East &amp; North Africa"),"Africa and the Middle East",IF(V2206="Europe &amp; Central Asia","Europe and Eurasia",IF(V2206="East Asia &amp; Pacific","East and Southeast Asia",V2206))),"")</f>
        <v>North America</v>
      </c>
      <c r="E2206" s="30" t="str">
        <f t="shared" ref="E2206:E2269" si="494">IFERROR(IF(X2206=0,W2206,X2206&amp;", "&amp;W2206),"")</f>
        <v>United States</v>
      </c>
      <c r="F2206" s="31">
        <f t="shared" ref="F2206:F2269" si="495">IFERROR(IF(AND(BZ2206+CA2206+CB2206+CC2206&gt;=4,BZ2206+CA2206+CB2206+CC2206&lt;=6),1,IF(AND(BZ2206+CA2206+CB2206+CC2206&gt;=7,BZ2206+CA2206+CB2206+CC2206&lt;=10),2,IF(AND(BZ2206+CA2206+CB2206+CC2206&gt;=11,BZ2206+CA2206+CB2206+CC2206&lt;=14),3,IF(AND(BZ2206+CA2206+CB2206+CC2206&gt;=15,BZ2206+CA2206+CB2206+CC2206&lt;=18),4,IF(AND(BZ2206+CA2206+CB2206+CC2206&gt;=19,BZ2206+CA2206+CB2206+CC2206&lt;=20),5,BR2206))))),"")</f>
        <v>0</v>
      </c>
      <c r="G2206" s="31">
        <f t="shared" ref="G2206:G2269" si="496">IFERROR(IF(AND(CD2206+CE2206+CF2206+CG2206&gt;=4,CD2206+CE2206+CF2206+CG2206&lt;=6),1,IF(AND(CD2206+CE2206+CF2206+CG2206&gt;=7,CD2206+CE2206+CF2206+CG2206&lt;=10),2,IF(AND(CD2206+CE2206+CF2206+CG2206&gt;=11,CD2206+CE2206+CF2206+CG2206&lt;=14),3,IF(AND(CD2206+CE2206+CF2206+CG2206&gt;=15,CD2206+CE2206+CF2206+CG2206&lt;=18),4,IF(AND(CD2206+CE2206+CF2206+CG2206&gt;=19,CD2206+CE2206+CF2206+CG2206&lt;=20),5,BS2206))))),"")</f>
        <v>0</v>
      </c>
      <c r="H2206" s="31">
        <f t="shared" ref="H2206:H2269" si="497">IFERROR(IF(AND(CH2206+CI2206+CJ2206+CK2206&gt;=4,CH2206+CI2206+CJ2206+CK2206&lt;=6),1,IF(AND(CH2206+CI2206+CJ2206+CK2206&gt;=7,CH2206+CI2206+CJ2206+CK2206&lt;=10),2,IF(AND(CH2206+CI2206+CJ2206+CK2206&gt;=11,CH2206+CI2206+CJ2206+CK2206&lt;=14),3,IF(AND(CH2206+CI2206+CJ2206+CK2206&gt;=15,CH2206+CI2206+CJ2206+CK2206&lt;=18),4,IF(AND(CH2206+CI2206+CJ2206+CK2206&gt;=19,CH2206+CI2206+CJ2206+CK2206&lt;=20),5,BT2206))))),"")</f>
        <v>0</v>
      </c>
      <c r="I2206" s="31">
        <f t="shared" ref="I2206:I2269" si="498">IFERROR(IF(AND(CL2206+CM2206+CN2206+CO2206&gt;=4,CL2206+CM2206+CN2206+CO2206&lt;=6),1,IF(AND(CL2206+CM2206+CN2206+CO2206&gt;=7,CL2206+CM2206+CN2206+CO2206&lt;=10),2,IF(AND(CL2206+CM2206+CN2206+CO2206&gt;=11,CL2206+CM2206+CN2206+CO2206&lt;=14),3,IF(AND(CL2206+CM2206+CN2206+CO2206&gt;=15,CL2206+CM2206+CN2206+CO2206&lt;=18),4,IF(AND(CL2206+CM2206+CN2206+CO2206&gt;=19,CL2206+CM2206+CN2206+CO2206&lt;=20),5,BU2206))))),"")</f>
        <v>0</v>
      </c>
      <c r="J2206" s="31">
        <f t="shared" ref="J2206:J2269" si="499">IFERROR(IF(AND(CP2206+CQ2206+CR2206+CS2206&gt;=4,CP2206+CQ2206+CR2206+CS2206&lt;=6),1,IF(AND(CP2206+CQ2206+CR2206+CS2206&gt;=7,CP2206+CQ2206+CR2206+CS2206&lt;=10),2,IF(AND(CP2206+CQ2206+CR2206+CS2206&gt;=11,CP2206+CQ2206+CR2206+CS2206&lt;=14),3,IF(AND(CP2206+CQ2206+CR2206+CS2206&gt;=15,CP2206+CQ2206+CR2206+CS2206&lt;=18),4,IF(AND(CP2206+CQ2206+CR2206+CS2206&gt;=19,CP2206+CQ2206+CR2206+CS2206&lt;=20),5,BV2206))))),"")</f>
        <v>0</v>
      </c>
      <c r="K2206" s="31">
        <f t="shared" ref="K2206:K2269" si="500">IFERROR(IF(AND(CT2206+CU2206+CV2206+CW2206&gt;=4,CT2206+CU2206+CV2206+CW2206&lt;=6),1,IF(AND(CT2206+CU2206+CV2206+CW2206&gt;=7,CT2206+CU2206+CV2206+CW2206&lt;=10),2,IF(AND(CT2206+CU2206+CV2206+CW2206&gt;=11,CT2206+CU2206+CV2206+CW2206&lt;=14),3,IF(AND(CT2206+CU2206+CV2206+CW2206&gt;=15,CT2206+CU2206+CV2206+CW2206&lt;=18),4,IF(AND(CT2206+CU2206+CV2206+CW2206&gt;=19,CT2206+CU2206+CV2206+CW2206&lt;=20),5,BW2206))))),"")</f>
        <v>0</v>
      </c>
      <c r="L2206" s="31">
        <f t="shared" ref="L2206:L2269" si="501">IFERROR(IF(AND(CX2206+CY2206+CZ2206+DA2206&gt;=4,CX2206+CY2206+CZ2206+DA2206&lt;=6),1,IF(AND(CX2206+CY2206+CZ2206+DA2206&gt;=7,CX2206+CY2206+CZ2206+DA2206&lt;=10),2,IF(AND(CX2206+CY2206+CZ2206+DA2206&gt;=11,CX2206+CY2206+CZ2206+DA2206&lt;=14),3,IF(AND(CX2206+CY2206+CZ2206+DA2206&gt;=15,CX2206+CY2206+CZ2206+DA2206&lt;=18),4,IF(AND(CX2206+CY2206+CZ2206+DA2206&gt;=19,CX2206+CY2206+CZ2206+DA2206&lt;=20),5,BX2206))))),"")</f>
        <v>0</v>
      </c>
      <c r="M2206" s="31">
        <f t="shared" ref="M2206:M2269" si="502">IFERROR(IF(AND(DB2206+DC2206+DD2206+DE2206&gt;=4,DB2206+DC2206+DD2206+DE2206&lt;=6),1,IF(AND(DB2206+DC2206+DD2206+DE2206&gt;=7,DB2206+DC2206+DD2206+DE2206&lt;=10),2,IF(AND(DB2206+DC2206+DD2206+DE2206&gt;=11,DB2206+DC2206+DD2206+DE2206&lt;=14),3,IF(AND(DB2206+DC2206+DD2206+DE2206&gt;=15,DB2206+DC2206+DD2206+DE2206&lt;=18),4,IF(AND(DB2206+DC2206+DD2206+DE2206&gt;=19,DB2206+DC2206+DD2206+DE2206&lt;=20),5,BY2206))))),"")</f>
        <v>0</v>
      </c>
      <c r="N2206" s="31">
        <f t="shared" ref="N2206:N2269" si="503">IFERROR(ROUND(AVERAGE(F2206:M2206),1),"")</f>
        <v>0</v>
      </c>
      <c r="O2206" s="26" t="s">
        <v>16363</v>
      </c>
      <c r="P2206" s="26" t="s">
        <v>108</v>
      </c>
      <c r="Q2206" s="27">
        <v>41039</v>
      </c>
      <c r="R2206" s="24"/>
      <c r="S2206" s="24"/>
      <c r="T2206" s="26" t="s">
        <v>175</v>
      </c>
      <c r="U2206" s="24"/>
      <c r="V2206" s="26" t="s">
        <v>1142</v>
      </c>
      <c r="W2206" s="26" t="s">
        <v>211</v>
      </c>
      <c r="X2206" s="24"/>
      <c r="Y2206" s="26" t="s">
        <v>16364</v>
      </c>
      <c r="Z2206" s="24"/>
      <c r="AA2206" s="24"/>
      <c r="AB2206" s="26" t="s">
        <v>15736</v>
      </c>
      <c r="AC2206" s="28">
        <v>1500</v>
      </c>
      <c r="AD2206" s="24"/>
      <c r="AE2206" s="24"/>
      <c r="AF2206" s="26" t="s">
        <v>139</v>
      </c>
      <c r="AG2206" s="26" t="s">
        <v>175</v>
      </c>
      <c r="AH2206" s="24"/>
      <c r="AI2206" s="28">
        <v>1500</v>
      </c>
      <c r="AJ2206" s="24"/>
      <c r="AK2206" s="24"/>
      <c r="AL2206" s="24"/>
      <c r="AM2206" s="24"/>
      <c r="AN2206" s="24"/>
      <c r="AO2206" s="24"/>
      <c r="AP2206" s="24"/>
      <c r="AQ2206" s="24"/>
      <c r="AR2206" s="24"/>
      <c r="AS2206" s="24"/>
      <c r="AT2206" s="24"/>
      <c r="AU2206" s="24"/>
      <c r="AV2206" s="24"/>
      <c r="AW2206" s="24"/>
      <c r="AX2206" s="24"/>
      <c r="AY2206" s="24"/>
      <c r="AZ2206" s="24"/>
      <c r="BA2206" s="24"/>
      <c r="BB2206" s="24"/>
      <c r="BC2206" s="24"/>
      <c r="BD2206" s="24"/>
      <c r="BE2206" s="24"/>
      <c r="BF2206" s="24"/>
      <c r="BG2206" s="24"/>
      <c r="BH2206" s="24"/>
      <c r="BI2206" s="24"/>
      <c r="BJ2206" s="24"/>
      <c r="BK2206" s="24"/>
      <c r="BL2206" s="24"/>
      <c r="BM2206" s="24"/>
      <c r="BN2206" s="24"/>
      <c r="BO2206" s="24"/>
      <c r="BP2206" s="24"/>
      <c r="BQ2206" s="24"/>
      <c r="BR2206" s="24"/>
      <c r="BS2206" s="24"/>
      <c r="BT2206" s="24"/>
      <c r="BU2206" s="24"/>
      <c r="BV2206" s="24"/>
      <c r="BW2206" s="24"/>
      <c r="BX2206" s="24"/>
      <c r="BY2206" s="24"/>
      <c r="BZ2206" s="24"/>
      <c r="CA2206" s="24"/>
      <c r="CB2206" s="24"/>
      <c r="CC2206" s="24"/>
      <c r="CD2206" s="24"/>
      <c r="CE2206" s="24"/>
      <c r="CF2206" s="24"/>
      <c r="CG2206" s="24"/>
      <c r="CH2206" s="24"/>
      <c r="CI2206" s="24"/>
      <c r="CJ2206" s="24"/>
      <c r="CK2206" s="24"/>
      <c r="CL2206" s="24"/>
      <c r="CM2206" s="24"/>
      <c r="CN2206" s="24"/>
      <c r="CO2206" s="24"/>
      <c r="CP2206" s="24"/>
      <c r="CQ2206" s="24"/>
      <c r="CR2206" s="24"/>
      <c r="CS2206" s="24"/>
      <c r="CT2206" s="24"/>
      <c r="CU2206" s="24"/>
      <c r="CV2206" s="24"/>
      <c r="CW2206" s="24"/>
      <c r="CX2206" s="24"/>
      <c r="CY2206" s="24"/>
      <c r="CZ2206" s="24"/>
      <c r="DA2206" s="24"/>
      <c r="DB2206" s="24"/>
      <c r="DC2206" s="24"/>
      <c r="DD2206" s="24"/>
      <c r="DE2206" s="24"/>
      <c r="DF2206" s="26" t="s">
        <v>139</v>
      </c>
      <c r="DG2206" s="26" t="s">
        <v>139</v>
      </c>
      <c r="DH2206" s="26" t="s">
        <v>139</v>
      </c>
      <c r="DI2206" s="26" t="s">
        <v>139</v>
      </c>
      <c r="DJ2206" s="26" t="s">
        <v>139</v>
      </c>
      <c r="DK2206" s="26" t="s">
        <v>139</v>
      </c>
      <c r="DL2206" s="26" t="s">
        <v>139</v>
      </c>
      <c r="DM2206" s="26" t="s">
        <v>139</v>
      </c>
      <c r="DN2206" s="26" t="s">
        <v>139</v>
      </c>
      <c r="DO2206" s="26" t="s">
        <v>139</v>
      </c>
    </row>
    <row r="2207" spans="1:119" ht="20.100000000000001" customHeight="1" x14ac:dyDescent="0.25">
      <c r="A2207" s="29" t="str">
        <f t="shared" si="490"/>
        <v>Puririsun6</v>
      </c>
      <c r="B2207" s="29" t="str">
        <f t="shared" si="491"/>
        <v>Puririsun</v>
      </c>
      <c r="C2207" s="29">
        <f t="shared" si="492"/>
        <v>6</v>
      </c>
      <c r="D2207" s="30" t="str">
        <f t="shared" si="493"/>
        <v>Americas</v>
      </c>
      <c r="E2207" s="30" t="str">
        <f t="shared" si="494"/>
        <v>Bolivia</v>
      </c>
      <c r="F2207" s="31">
        <f t="shared" si="495"/>
        <v>4</v>
      </c>
      <c r="G2207" s="31">
        <f t="shared" si="496"/>
        <v>4</v>
      </c>
      <c r="H2207" s="31">
        <f t="shared" si="497"/>
        <v>4</v>
      </c>
      <c r="I2207" s="31">
        <f t="shared" si="498"/>
        <v>3</v>
      </c>
      <c r="J2207" s="31">
        <f t="shared" si="499"/>
        <v>2</v>
      </c>
      <c r="K2207" s="31">
        <f t="shared" si="500"/>
        <v>4</v>
      </c>
      <c r="L2207" s="31">
        <f t="shared" si="501"/>
        <v>4</v>
      </c>
      <c r="M2207" s="31">
        <f t="shared" si="502"/>
        <v>2</v>
      </c>
      <c r="N2207" s="31">
        <f t="shared" si="503"/>
        <v>3.4</v>
      </c>
      <c r="O2207" s="26" t="s">
        <v>12013</v>
      </c>
      <c r="P2207" s="26" t="s">
        <v>108</v>
      </c>
      <c r="Q2207" s="27">
        <v>40826</v>
      </c>
      <c r="R2207" s="26" t="s">
        <v>305</v>
      </c>
      <c r="S2207" s="26" t="s">
        <v>321</v>
      </c>
      <c r="T2207" s="26" t="s">
        <v>175</v>
      </c>
      <c r="U2207" s="26" t="s">
        <v>112</v>
      </c>
      <c r="V2207" s="26" t="s">
        <v>15731</v>
      </c>
      <c r="W2207" s="26" t="s">
        <v>1309</v>
      </c>
      <c r="X2207" s="24"/>
      <c r="Y2207" s="26" t="s">
        <v>12014</v>
      </c>
      <c r="Z2207" s="24"/>
      <c r="AA2207" s="24"/>
      <c r="AB2207" s="26" t="s">
        <v>117</v>
      </c>
      <c r="AC2207" s="28">
        <v>8000</v>
      </c>
      <c r="AD2207" s="24"/>
      <c r="AE2207" s="24"/>
      <c r="AF2207" s="26" t="s">
        <v>120</v>
      </c>
      <c r="AG2207" s="26" t="s">
        <v>312</v>
      </c>
      <c r="AH2207" s="26" t="s">
        <v>250</v>
      </c>
      <c r="AI2207" s="28">
        <v>8000</v>
      </c>
      <c r="AJ2207" s="24"/>
      <c r="AK2207" s="26" t="s">
        <v>12015</v>
      </c>
      <c r="AL2207" s="26" t="s">
        <v>12016</v>
      </c>
      <c r="AM2207" s="26" t="s">
        <v>12017</v>
      </c>
      <c r="AN2207" s="26" t="s">
        <v>12018</v>
      </c>
      <c r="AO2207" s="26" t="s">
        <v>12019</v>
      </c>
      <c r="AP2207" s="24"/>
      <c r="AQ2207" s="24"/>
      <c r="AR2207" s="24"/>
      <c r="AS2207" s="24"/>
      <c r="AT2207" s="24"/>
      <c r="AU2207" s="26" t="s">
        <v>12020</v>
      </c>
      <c r="AV2207" s="24"/>
      <c r="AW2207" s="28">
        <v>9800</v>
      </c>
      <c r="AX2207" s="26">
        <v>16</v>
      </c>
      <c r="AY2207" s="28">
        <v>90</v>
      </c>
      <c r="AZ2207" s="28">
        <v>80</v>
      </c>
      <c r="BA2207" s="26">
        <v>0</v>
      </c>
      <c r="BB2207" s="26" t="s">
        <v>148</v>
      </c>
      <c r="BC2207" s="24"/>
      <c r="BD2207" s="24"/>
      <c r="BE2207" s="24"/>
      <c r="BF2207" s="24"/>
      <c r="BG2207" s="24"/>
      <c r="BH2207" s="24"/>
      <c r="BI2207" s="24"/>
      <c r="BJ2207" s="24"/>
      <c r="BK2207" s="24"/>
      <c r="BL2207" s="24"/>
      <c r="BM2207" s="24"/>
      <c r="BN2207" s="24"/>
      <c r="BO2207" s="24"/>
      <c r="BP2207" s="24"/>
      <c r="BQ2207" s="24"/>
      <c r="BR2207" s="26">
        <v>4</v>
      </c>
      <c r="BS2207" s="26">
        <v>4</v>
      </c>
      <c r="BT2207" s="26">
        <v>4</v>
      </c>
      <c r="BU2207" s="26">
        <v>3</v>
      </c>
      <c r="BV2207" s="26">
        <v>2</v>
      </c>
      <c r="BW2207" s="26">
        <v>4</v>
      </c>
      <c r="BX2207" s="26">
        <v>4</v>
      </c>
      <c r="BY2207" s="26">
        <v>2</v>
      </c>
      <c r="BZ2207" s="24"/>
      <c r="CA2207" s="24"/>
      <c r="CB2207" s="24"/>
      <c r="CC2207" s="24"/>
      <c r="CD2207" s="24"/>
      <c r="CE2207" s="24"/>
      <c r="CF2207" s="24"/>
      <c r="CG2207" s="24"/>
      <c r="CH2207" s="24"/>
      <c r="CI2207" s="24"/>
      <c r="CJ2207" s="24"/>
      <c r="CK2207" s="24"/>
      <c r="CL2207" s="24"/>
      <c r="CM2207" s="24"/>
      <c r="CN2207" s="24"/>
      <c r="CO2207" s="24"/>
      <c r="CP2207" s="24"/>
      <c r="CQ2207" s="24"/>
      <c r="CR2207" s="24"/>
      <c r="CS2207" s="24"/>
      <c r="CT2207" s="24"/>
      <c r="CU2207" s="24"/>
      <c r="CV2207" s="24"/>
      <c r="CW2207" s="24"/>
      <c r="CX2207" s="24"/>
      <c r="CY2207" s="24"/>
      <c r="CZ2207" s="24"/>
      <c r="DA2207" s="24"/>
      <c r="DB2207" s="24"/>
      <c r="DC2207" s="24"/>
      <c r="DD2207" s="24"/>
      <c r="DE2207" s="24"/>
      <c r="DF2207" s="26" t="s">
        <v>139</v>
      </c>
      <c r="DG2207" s="26" t="s">
        <v>139</v>
      </c>
      <c r="DH2207" s="26" t="s">
        <v>120</v>
      </c>
      <c r="DI2207" s="26" t="s">
        <v>120</v>
      </c>
      <c r="DJ2207" s="26" t="s">
        <v>139</v>
      </c>
      <c r="DK2207" s="26" t="s">
        <v>139</v>
      </c>
      <c r="DL2207" s="26" t="s">
        <v>139</v>
      </c>
      <c r="DM2207" s="26" t="s">
        <v>139</v>
      </c>
      <c r="DN2207" s="26" t="s">
        <v>139</v>
      </c>
      <c r="DO2207" s="26" t="s">
        <v>139</v>
      </c>
    </row>
    <row r="2208" spans="1:119" ht="20.100000000000001" customHeight="1" x14ac:dyDescent="0.25">
      <c r="A2208" s="29" t="str">
        <f t="shared" si="490"/>
        <v>Puririsun5</v>
      </c>
      <c r="B2208" s="29" t="str">
        <f t="shared" si="491"/>
        <v>Puririsun</v>
      </c>
      <c r="C2208" s="29">
        <f t="shared" si="492"/>
        <v>5</v>
      </c>
      <c r="D2208" s="30" t="str">
        <f t="shared" si="493"/>
        <v>Americas</v>
      </c>
      <c r="E2208" s="30" t="str">
        <f t="shared" si="494"/>
        <v>Bolivia</v>
      </c>
      <c r="F2208" s="31">
        <f t="shared" si="495"/>
        <v>3</v>
      </c>
      <c r="G2208" s="31">
        <f t="shared" si="496"/>
        <v>2</v>
      </c>
      <c r="H2208" s="31">
        <f t="shared" si="497"/>
        <v>3</v>
      </c>
      <c r="I2208" s="31">
        <f t="shared" si="498"/>
        <v>3</v>
      </c>
      <c r="J2208" s="31">
        <f t="shared" si="499"/>
        <v>3</v>
      </c>
      <c r="K2208" s="31">
        <f t="shared" si="500"/>
        <v>3</v>
      </c>
      <c r="L2208" s="31">
        <f t="shared" si="501"/>
        <v>3</v>
      </c>
      <c r="M2208" s="31">
        <f t="shared" si="502"/>
        <v>1</v>
      </c>
      <c r="N2208" s="31">
        <f t="shared" si="503"/>
        <v>2.6</v>
      </c>
      <c r="O2208" s="26" t="s">
        <v>12021</v>
      </c>
      <c r="P2208" s="26" t="s">
        <v>108</v>
      </c>
      <c r="Q2208" s="27">
        <v>40469</v>
      </c>
      <c r="R2208" s="26" t="s">
        <v>166</v>
      </c>
      <c r="S2208" s="26" t="s">
        <v>332</v>
      </c>
      <c r="T2208" s="26" t="s">
        <v>333</v>
      </c>
      <c r="U2208" s="26" t="s">
        <v>112</v>
      </c>
      <c r="V2208" s="26" t="s">
        <v>15731</v>
      </c>
      <c r="W2208" s="26" t="s">
        <v>1309</v>
      </c>
      <c r="X2208" s="24"/>
      <c r="Y2208" s="26" t="s">
        <v>12014</v>
      </c>
      <c r="Z2208" s="24"/>
      <c r="AA2208" s="24"/>
      <c r="AB2208" s="26" t="s">
        <v>117</v>
      </c>
      <c r="AC2208" s="28">
        <v>8000</v>
      </c>
      <c r="AD2208" s="24"/>
      <c r="AE2208" s="24"/>
      <c r="AF2208" s="26" t="s">
        <v>120</v>
      </c>
      <c r="AG2208" s="26" t="s">
        <v>312</v>
      </c>
      <c r="AH2208" s="26" t="s">
        <v>176</v>
      </c>
      <c r="AI2208" s="28">
        <v>8000</v>
      </c>
      <c r="AJ2208" s="24"/>
      <c r="AK2208" s="26" t="s">
        <v>12022</v>
      </c>
      <c r="AL2208" s="26" t="s">
        <v>12016</v>
      </c>
      <c r="AM2208" s="26" t="s">
        <v>12023</v>
      </c>
      <c r="AN2208" s="26" t="s">
        <v>12018</v>
      </c>
      <c r="AO2208" s="26" t="s">
        <v>12024</v>
      </c>
      <c r="AP2208" s="24"/>
      <c r="AQ2208" s="24"/>
      <c r="AR2208" s="24"/>
      <c r="AS2208" s="24"/>
      <c r="AT2208" s="24"/>
      <c r="AU2208" s="26" t="s">
        <v>12025</v>
      </c>
      <c r="AV2208" s="24"/>
      <c r="AW2208" s="28">
        <v>9000</v>
      </c>
      <c r="AX2208" s="26">
        <v>20</v>
      </c>
      <c r="AY2208" s="28">
        <v>80</v>
      </c>
      <c r="AZ2208" s="28">
        <v>80</v>
      </c>
      <c r="BA2208" s="26">
        <v>0</v>
      </c>
      <c r="BB2208" s="26" t="s">
        <v>148</v>
      </c>
      <c r="BC2208" s="24"/>
      <c r="BD2208" s="24"/>
      <c r="BE2208" s="24"/>
      <c r="BF2208" s="24"/>
      <c r="BG2208" s="24"/>
      <c r="BH2208" s="24"/>
      <c r="BI2208" s="24"/>
      <c r="BJ2208" s="24"/>
      <c r="BK2208" s="24"/>
      <c r="BL2208" s="24"/>
      <c r="BM2208" s="24"/>
      <c r="BN2208" s="24"/>
      <c r="BO2208" s="24"/>
      <c r="BP2208" s="24"/>
      <c r="BQ2208" s="24"/>
      <c r="BR2208" s="26">
        <v>3</v>
      </c>
      <c r="BS2208" s="26">
        <v>2</v>
      </c>
      <c r="BT2208" s="26">
        <v>3</v>
      </c>
      <c r="BU2208" s="26">
        <v>3</v>
      </c>
      <c r="BV2208" s="26">
        <v>3</v>
      </c>
      <c r="BW2208" s="26">
        <v>3</v>
      </c>
      <c r="BX2208" s="26">
        <v>3</v>
      </c>
      <c r="BY2208" s="26">
        <v>1</v>
      </c>
      <c r="BZ2208" s="24"/>
      <c r="CA2208" s="24"/>
      <c r="CB2208" s="24"/>
      <c r="CC2208" s="24"/>
      <c r="CD2208" s="24"/>
      <c r="CE2208" s="24"/>
      <c r="CF2208" s="24"/>
      <c r="CG2208" s="24"/>
      <c r="CH2208" s="24"/>
      <c r="CI2208" s="24"/>
      <c r="CJ2208" s="24"/>
      <c r="CK2208" s="24"/>
      <c r="CL2208" s="24"/>
      <c r="CM2208" s="24"/>
      <c r="CN2208" s="24"/>
      <c r="CO2208" s="24"/>
      <c r="CP2208" s="24"/>
      <c r="CQ2208" s="24"/>
      <c r="CR2208" s="24"/>
      <c r="CS2208" s="24"/>
      <c r="CT2208" s="24"/>
      <c r="CU2208" s="24"/>
      <c r="CV2208" s="24"/>
      <c r="CW2208" s="24"/>
      <c r="CX2208" s="24"/>
      <c r="CY2208" s="24"/>
      <c r="CZ2208" s="24"/>
      <c r="DA2208" s="24"/>
      <c r="DB2208" s="24"/>
      <c r="DC2208" s="24"/>
      <c r="DD2208" s="24"/>
      <c r="DE2208" s="24"/>
      <c r="DF2208" s="26" t="s">
        <v>139</v>
      </c>
      <c r="DG2208" s="26" t="s">
        <v>139</v>
      </c>
      <c r="DH2208" s="26" t="s">
        <v>139</v>
      </c>
      <c r="DI2208" s="26" t="s">
        <v>120</v>
      </c>
      <c r="DJ2208" s="26" t="s">
        <v>139</v>
      </c>
      <c r="DK2208" s="26" t="s">
        <v>139</v>
      </c>
      <c r="DL2208" s="26" t="s">
        <v>139</v>
      </c>
      <c r="DM2208" s="26" t="s">
        <v>139</v>
      </c>
      <c r="DN2208" s="26" t="s">
        <v>139</v>
      </c>
      <c r="DO2208" s="26" t="s">
        <v>139</v>
      </c>
    </row>
    <row r="2209" spans="1:119" ht="20.100000000000001" customHeight="1" x14ac:dyDescent="0.25">
      <c r="A2209" s="29" t="str">
        <f t="shared" si="490"/>
        <v/>
      </c>
      <c r="B2209" s="29" t="str">
        <f t="shared" si="491"/>
        <v>PUSAKA Mindanao Inc.</v>
      </c>
      <c r="C2209" s="29">
        <f t="shared" si="492"/>
        <v>0</v>
      </c>
      <c r="D2209" s="30" t="str">
        <f t="shared" si="493"/>
        <v>East and Southeast Asia</v>
      </c>
      <c r="E2209" s="30" t="str">
        <f t="shared" si="494"/>
        <v>Cotabato City, Mindanao, Philippines</v>
      </c>
      <c r="F2209" s="31">
        <f t="shared" si="495"/>
        <v>0</v>
      </c>
      <c r="G2209" s="31">
        <f t="shared" si="496"/>
        <v>0</v>
      </c>
      <c r="H2209" s="31">
        <f t="shared" si="497"/>
        <v>0</v>
      </c>
      <c r="I2209" s="31">
        <f t="shared" si="498"/>
        <v>0</v>
      </c>
      <c r="J2209" s="31">
        <f t="shared" si="499"/>
        <v>0</v>
      </c>
      <c r="K2209" s="31">
        <f t="shared" si="500"/>
        <v>0</v>
      </c>
      <c r="L2209" s="31">
        <f t="shared" si="501"/>
        <v>0</v>
      </c>
      <c r="M2209" s="31">
        <f t="shared" si="502"/>
        <v>0</v>
      </c>
      <c r="N2209" s="31">
        <f t="shared" si="503"/>
        <v>0</v>
      </c>
      <c r="O2209" s="26" t="s">
        <v>12043</v>
      </c>
      <c r="P2209" s="26" t="s">
        <v>108</v>
      </c>
      <c r="Q2209" s="27">
        <v>42066</v>
      </c>
      <c r="R2209" s="24"/>
      <c r="S2209" s="24"/>
      <c r="T2209" s="26" t="s">
        <v>278</v>
      </c>
      <c r="U2209" s="24"/>
      <c r="V2209" s="26" t="s">
        <v>469</v>
      </c>
      <c r="W2209" s="26" t="s">
        <v>3395</v>
      </c>
      <c r="X2209" s="26" t="s">
        <v>12027</v>
      </c>
      <c r="Y2209" s="26" t="s">
        <v>12028</v>
      </c>
      <c r="Z2209" s="24"/>
      <c r="AA2209" s="24"/>
      <c r="AB2209" s="26" t="s">
        <v>723</v>
      </c>
      <c r="AC2209" s="28">
        <v>500</v>
      </c>
      <c r="AD2209" s="24"/>
      <c r="AE2209" s="24"/>
      <c r="AF2209" s="26" t="s">
        <v>139</v>
      </c>
      <c r="AG2209" s="26" t="s">
        <v>224</v>
      </c>
      <c r="AH2209" s="24"/>
      <c r="AI2209" s="28">
        <v>500</v>
      </c>
      <c r="AJ2209" s="24"/>
      <c r="AK2209" s="24"/>
      <c r="AL2209" s="24"/>
      <c r="AM2209" s="24"/>
      <c r="AN2209" s="24"/>
      <c r="AO2209" s="24"/>
      <c r="AP2209" s="24"/>
      <c r="AQ2209" s="24"/>
      <c r="AR2209" s="24"/>
      <c r="AS2209" s="24"/>
      <c r="AT2209" s="24"/>
      <c r="AU2209" s="24"/>
      <c r="AV2209" s="24"/>
      <c r="AW2209" s="24"/>
      <c r="AX2209" s="24"/>
      <c r="AY2209" s="24"/>
      <c r="AZ2209" s="24"/>
      <c r="BA2209" s="24"/>
      <c r="BB2209" s="24"/>
      <c r="BC2209" s="26" t="s">
        <v>12035</v>
      </c>
      <c r="BD2209" s="24"/>
      <c r="BE2209" s="24"/>
      <c r="BF2209" s="24"/>
      <c r="BG2209" s="24"/>
      <c r="BH2209" s="24"/>
      <c r="BI2209" s="24"/>
      <c r="BJ2209" s="24"/>
      <c r="BK2209" s="24"/>
      <c r="BL2209" s="24"/>
      <c r="BM2209" s="24"/>
      <c r="BN2209" s="24"/>
      <c r="BO2209" s="24"/>
      <c r="BP2209" s="24"/>
      <c r="BQ2209" s="24"/>
      <c r="BR2209" s="24"/>
      <c r="BS2209" s="24"/>
      <c r="BT2209" s="24"/>
      <c r="BU2209" s="24"/>
      <c r="BV2209" s="24"/>
      <c r="BW2209" s="24"/>
      <c r="BX2209" s="24"/>
      <c r="BY2209" s="24"/>
      <c r="BZ2209" s="24"/>
      <c r="CA2209" s="24"/>
      <c r="CB2209" s="24"/>
      <c r="CC2209" s="24"/>
      <c r="CD2209" s="24"/>
      <c r="CE2209" s="24"/>
      <c r="CF2209" s="24"/>
      <c r="CG2209" s="24"/>
      <c r="CH2209" s="24"/>
      <c r="CI2209" s="24"/>
      <c r="CJ2209" s="24"/>
      <c r="CK2209" s="24"/>
      <c r="CL2209" s="24"/>
      <c r="CM2209" s="24"/>
      <c r="CN2209" s="24"/>
      <c r="CO2209" s="24"/>
      <c r="CP2209" s="24"/>
      <c r="CQ2209" s="24"/>
      <c r="CR2209" s="24"/>
      <c r="CS2209" s="24"/>
      <c r="CT2209" s="24"/>
      <c r="CU2209" s="24"/>
      <c r="CV2209" s="24"/>
      <c r="CW2209" s="24"/>
      <c r="CX2209" s="24"/>
      <c r="CY2209" s="24"/>
      <c r="CZ2209" s="24"/>
      <c r="DA2209" s="24"/>
      <c r="DB2209" s="24"/>
      <c r="DC2209" s="24"/>
      <c r="DD2209" s="24"/>
      <c r="DE2209" s="24"/>
      <c r="DF2209" s="26" t="s">
        <v>139</v>
      </c>
      <c r="DG2209" s="26" t="s">
        <v>139</v>
      </c>
      <c r="DH2209" s="26" t="s">
        <v>139</v>
      </c>
      <c r="DI2209" s="26" t="s">
        <v>139</v>
      </c>
      <c r="DJ2209" s="26" t="s">
        <v>139</v>
      </c>
      <c r="DK2209" s="26" t="s">
        <v>139</v>
      </c>
      <c r="DL2209" s="26" t="s">
        <v>139</v>
      </c>
      <c r="DM2209" s="26" t="s">
        <v>139</v>
      </c>
      <c r="DN2209" s="26" t="s">
        <v>139</v>
      </c>
      <c r="DO2209" s="26" t="s">
        <v>139</v>
      </c>
    </row>
    <row r="2210" spans="1:119" ht="20.100000000000001" customHeight="1" x14ac:dyDescent="0.25">
      <c r="A2210" s="29" t="str">
        <f t="shared" si="490"/>
        <v>PUSAKA Mindanao Inc.5</v>
      </c>
      <c r="B2210" s="29" t="str">
        <f t="shared" si="491"/>
        <v>PUSAKA Mindanao Inc.</v>
      </c>
      <c r="C2210" s="29">
        <f t="shared" si="492"/>
        <v>5</v>
      </c>
      <c r="D2210" s="30" t="str">
        <f t="shared" si="493"/>
        <v>East and Southeast Asia</v>
      </c>
      <c r="E2210" s="30" t="str">
        <f t="shared" si="494"/>
        <v>Cotabato City, Mindanao, Philippines</v>
      </c>
      <c r="F2210" s="31">
        <f t="shared" si="495"/>
        <v>5</v>
      </c>
      <c r="G2210" s="31">
        <f t="shared" si="496"/>
        <v>4</v>
      </c>
      <c r="H2210" s="31">
        <f t="shared" si="497"/>
        <v>4</v>
      </c>
      <c r="I2210" s="31">
        <f t="shared" si="498"/>
        <v>5</v>
      </c>
      <c r="J2210" s="31">
        <f t="shared" si="499"/>
        <v>4</v>
      </c>
      <c r="K2210" s="31">
        <f t="shared" si="500"/>
        <v>4</v>
      </c>
      <c r="L2210" s="31">
        <f t="shared" si="501"/>
        <v>4</v>
      </c>
      <c r="M2210" s="31">
        <f t="shared" si="502"/>
        <v>5</v>
      </c>
      <c r="N2210" s="31">
        <f t="shared" si="503"/>
        <v>4.4000000000000004</v>
      </c>
      <c r="O2210" s="26" t="s">
        <v>12026</v>
      </c>
      <c r="P2210" s="26" t="s">
        <v>108</v>
      </c>
      <c r="Q2210" s="27">
        <v>42129</v>
      </c>
      <c r="R2210" s="26" t="s">
        <v>166</v>
      </c>
      <c r="S2210" s="26" t="s">
        <v>277</v>
      </c>
      <c r="T2210" s="26" t="s">
        <v>278</v>
      </c>
      <c r="U2210" s="26" t="s">
        <v>112</v>
      </c>
      <c r="V2210" s="26" t="s">
        <v>469</v>
      </c>
      <c r="W2210" s="26" t="s">
        <v>3395</v>
      </c>
      <c r="X2210" s="26" t="s">
        <v>12027</v>
      </c>
      <c r="Y2210" s="26" t="s">
        <v>12028</v>
      </c>
      <c r="Z2210" s="24"/>
      <c r="AA2210" s="24"/>
      <c r="AB2210" s="26" t="s">
        <v>117</v>
      </c>
      <c r="AC2210" s="28">
        <v>5000</v>
      </c>
      <c r="AD2210" s="24"/>
      <c r="AE2210" s="24"/>
      <c r="AF2210" s="26" t="s">
        <v>139</v>
      </c>
      <c r="AG2210" s="26" t="s">
        <v>224</v>
      </c>
      <c r="AH2210" s="26" t="s">
        <v>176</v>
      </c>
      <c r="AI2210" s="28">
        <v>5000</v>
      </c>
      <c r="AJ2210" s="26" t="s">
        <v>12029</v>
      </c>
      <c r="AK2210" s="26" t="s">
        <v>12030</v>
      </c>
      <c r="AL2210" s="26" t="s">
        <v>12031</v>
      </c>
      <c r="AM2210" s="24"/>
      <c r="AN2210" s="24"/>
      <c r="AO2210" s="24"/>
      <c r="AP2210" s="24"/>
      <c r="AQ2210" s="26" t="s">
        <v>12032</v>
      </c>
      <c r="AR2210" s="24"/>
      <c r="AS2210" s="26" t="s">
        <v>12033</v>
      </c>
      <c r="AT2210" s="26" t="s">
        <v>12034</v>
      </c>
      <c r="AU2210" s="24"/>
      <c r="AV2210" s="24"/>
      <c r="AW2210" s="28">
        <v>34000</v>
      </c>
      <c r="AX2210" s="26">
        <v>1320</v>
      </c>
      <c r="AY2210" s="28">
        <v>100</v>
      </c>
      <c r="AZ2210" s="28">
        <v>100</v>
      </c>
      <c r="BA2210" s="26">
        <v>0</v>
      </c>
      <c r="BB2210" s="26" t="s">
        <v>148</v>
      </c>
      <c r="BC2210" s="26" t="s">
        <v>12035</v>
      </c>
      <c r="BD2210" s="26" t="s">
        <v>437</v>
      </c>
      <c r="BE2210" s="26" t="s">
        <v>12036</v>
      </c>
      <c r="BF2210" s="26" t="s">
        <v>12037</v>
      </c>
      <c r="BG2210" s="26" t="s">
        <v>3395</v>
      </c>
      <c r="BH2210" s="26" t="s">
        <v>12038</v>
      </c>
      <c r="BI2210" s="26" t="s">
        <v>12039</v>
      </c>
      <c r="BJ2210" s="26" t="s">
        <v>12040</v>
      </c>
      <c r="BK2210" s="26" t="s">
        <v>3395</v>
      </c>
      <c r="BL2210" s="26" t="s">
        <v>12041</v>
      </c>
      <c r="BM2210" s="26" t="s">
        <v>2479</v>
      </c>
      <c r="BN2210" s="26" t="s">
        <v>12042</v>
      </c>
      <c r="BO2210" s="26" t="s">
        <v>3395</v>
      </c>
      <c r="BP2210" s="24"/>
      <c r="BQ2210" s="24"/>
      <c r="BR2210" s="26">
        <v>5</v>
      </c>
      <c r="BS2210" s="26">
        <v>4</v>
      </c>
      <c r="BT2210" s="26">
        <v>4</v>
      </c>
      <c r="BU2210" s="26">
        <v>5</v>
      </c>
      <c r="BV2210" s="26">
        <v>4</v>
      </c>
      <c r="BW2210" s="26">
        <v>4</v>
      </c>
      <c r="BX2210" s="26">
        <v>4</v>
      </c>
      <c r="BY2210" s="26">
        <v>5</v>
      </c>
      <c r="BZ2210" s="24"/>
      <c r="CA2210" s="24"/>
      <c r="CB2210" s="24"/>
      <c r="CC2210" s="24"/>
      <c r="CD2210" s="24"/>
      <c r="CE2210" s="24"/>
      <c r="CF2210" s="24"/>
      <c r="CG2210" s="24"/>
      <c r="CH2210" s="24"/>
      <c r="CI2210" s="24"/>
      <c r="CJ2210" s="24"/>
      <c r="CK2210" s="24"/>
      <c r="CL2210" s="24"/>
      <c r="CM2210" s="24"/>
      <c r="CN2210" s="24"/>
      <c r="CO2210" s="24"/>
      <c r="CP2210" s="24"/>
      <c r="CQ2210" s="24"/>
      <c r="CR2210" s="24"/>
      <c r="CS2210" s="24"/>
      <c r="CT2210" s="24"/>
      <c r="CU2210" s="24"/>
      <c r="CV2210" s="24"/>
      <c r="CW2210" s="24"/>
      <c r="CX2210" s="24"/>
      <c r="CY2210" s="24"/>
      <c r="CZ2210" s="24"/>
      <c r="DA2210" s="24"/>
      <c r="DB2210" s="24"/>
      <c r="DC2210" s="24"/>
      <c r="DD2210" s="24"/>
      <c r="DE2210" s="24"/>
      <c r="DF2210" s="26" t="s">
        <v>139</v>
      </c>
      <c r="DG2210" s="26" t="s">
        <v>139</v>
      </c>
      <c r="DH2210" s="26" t="s">
        <v>139</v>
      </c>
      <c r="DI2210" s="26" t="s">
        <v>120</v>
      </c>
      <c r="DJ2210" s="26" t="s">
        <v>139</v>
      </c>
      <c r="DK2210" s="26" t="s">
        <v>139</v>
      </c>
      <c r="DL2210" s="26" t="s">
        <v>139</v>
      </c>
      <c r="DM2210" s="26" t="s">
        <v>139</v>
      </c>
      <c r="DN2210" s="26" t="s">
        <v>139</v>
      </c>
      <c r="DO2210" s="26" t="s">
        <v>139</v>
      </c>
    </row>
    <row r="2211" spans="1:119" ht="20.100000000000001" customHeight="1" x14ac:dyDescent="0.25">
      <c r="A2211" s="29" t="str">
        <f t="shared" si="490"/>
        <v/>
      </c>
      <c r="B2211" s="29" t="str">
        <f t="shared" si="491"/>
        <v>PUSAKA Mindanao Inc.</v>
      </c>
      <c r="C2211" s="29">
        <f t="shared" si="492"/>
        <v>0</v>
      </c>
      <c r="D2211" s="30" t="str">
        <f t="shared" si="493"/>
        <v>East and Southeast Asia</v>
      </c>
      <c r="E2211" s="30" t="str">
        <f t="shared" si="494"/>
        <v>Cotabato City, Mindanao, Philippines</v>
      </c>
      <c r="F2211" s="31">
        <f t="shared" si="495"/>
        <v>0</v>
      </c>
      <c r="G2211" s="31">
        <f t="shared" si="496"/>
        <v>0</v>
      </c>
      <c r="H2211" s="31">
        <f t="shared" si="497"/>
        <v>0</v>
      </c>
      <c r="I2211" s="31">
        <f t="shared" si="498"/>
        <v>0</v>
      </c>
      <c r="J2211" s="31">
        <f t="shared" si="499"/>
        <v>0</v>
      </c>
      <c r="K2211" s="31">
        <f t="shared" si="500"/>
        <v>0</v>
      </c>
      <c r="L2211" s="31">
        <f t="shared" si="501"/>
        <v>0</v>
      </c>
      <c r="M2211" s="31">
        <f t="shared" si="502"/>
        <v>0</v>
      </c>
      <c r="N2211" s="31">
        <f t="shared" si="503"/>
        <v>0</v>
      </c>
      <c r="O2211" s="26" t="s">
        <v>16365</v>
      </c>
      <c r="P2211" s="26" t="s">
        <v>108</v>
      </c>
      <c r="Q2211" s="27">
        <v>41897</v>
      </c>
      <c r="R2211" s="24"/>
      <c r="S2211" s="24"/>
      <c r="T2211" s="26" t="s">
        <v>278</v>
      </c>
      <c r="U2211" s="24"/>
      <c r="V2211" s="26" t="s">
        <v>469</v>
      </c>
      <c r="W2211" s="26" t="s">
        <v>3395</v>
      </c>
      <c r="X2211" s="26" t="s">
        <v>12027</v>
      </c>
      <c r="Y2211" s="26" t="s">
        <v>12028</v>
      </c>
      <c r="Z2211" s="24"/>
      <c r="AA2211" s="24"/>
      <c r="AB2211" s="26" t="s">
        <v>15736</v>
      </c>
      <c r="AC2211" s="28">
        <v>2000</v>
      </c>
      <c r="AD2211" s="24"/>
      <c r="AE2211" s="24"/>
      <c r="AF2211" s="26" t="s">
        <v>139</v>
      </c>
      <c r="AG2211" s="26" t="s">
        <v>224</v>
      </c>
      <c r="AH2211" s="24"/>
      <c r="AI2211" s="28">
        <v>2000</v>
      </c>
      <c r="AJ2211" s="24"/>
      <c r="AK2211" s="24"/>
      <c r="AL2211" s="24"/>
      <c r="AM2211" s="24"/>
      <c r="AN2211" s="24"/>
      <c r="AO2211" s="24"/>
      <c r="AP2211" s="24"/>
      <c r="AQ2211" s="24"/>
      <c r="AR2211" s="24"/>
      <c r="AS2211" s="24"/>
      <c r="AT2211" s="24"/>
      <c r="AU2211" s="24"/>
      <c r="AV2211" s="24"/>
      <c r="AW2211" s="24"/>
      <c r="AX2211" s="24"/>
      <c r="AY2211" s="24"/>
      <c r="AZ2211" s="24"/>
      <c r="BA2211" s="24"/>
      <c r="BB2211" s="24"/>
      <c r="BC2211" s="26" t="s">
        <v>12035</v>
      </c>
      <c r="BD2211" s="24"/>
      <c r="BE2211" s="24"/>
      <c r="BF2211" s="24"/>
      <c r="BG2211" s="24"/>
      <c r="BH2211" s="24"/>
      <c r="BI2211" s="24"/>
      <c r="BJ2211" s="24"/>
      <c r="BK2211" s="24"/>
      <c r="BL2211" s="24"/>
      <c r="BM2211" s="24"/>
      <c r="BN2211" s="24"/>
      <c r="BO2211" s="24"/>
      <c r="BP2211" s="24"/>
      <c r="BQ2211" s="24"/>
      <c r="BR2211" s="24"/>
      <c r="BS2211" s="24"/>
      <c r="BT2211" s="24"/>
      <c r="BU2211" s="24"/>
      <c r="BV2211" s="24"/>
      <c r="BW2211" s="24"/>
      <c r="BX2211" s="24"/>
      <c r="BY2211" s="24"/>
      <c r="BZ2211" s="24"/>
      <c r="CA2211" s="24"/>
      <c r="CB2211" s="24"/>
      <c r="CC2211" s="24"/>
      <c r="CD2211" s="24"/>
      <c r="CE2211" s="24"/>
      <c r="CF2211" s="24"/>
      <c r="CG2211" s="24"/>
      <c r="CH2211" s="24"/>
      <c r="CI2211" s="24"/>
      <c r="CJ2211" s="24"/>
      <c r="CK2211" s="24"/>
      <c r="CL2211" s="24"/>
      <c r="CM2211" s="24"/>
      <c r="CN2211" s="24"/>
      <c r="CO2211" s="24"/>
      <c r="CP2211" s="24"/>
      <c r="CQ2211" s="24"/>
      <c r="CR2211" s="24"/>
      <c r="CS2211" s="24"/>
      <c r="CT2211" s="24"/>
      <c r="CU2211" s="24"/>
      <c r="CV2211" s="24"/>
      <c r="CW2211" s="24"/>
      <c r="CX2211" s="24"/>
      <c r="CY2211" s="24"/>
      <c r="CZ2211" s="24"/>
      <c r="DA2211" s="24"/>
      <c r="DB2211" s="24"/>
      <c r="DC2211" s="24"/>
      <c r="DD2211" s="24"/>
      <c r="DE2211" s="24"/>
      <c r="DF2211" s="26" t="s">
        <v>139</v>
      </c>
      <c r="DG2211" s="26" t="s">
        <v>139</v>
      </c>
      <c r="DH2211" s="26" t="s">
        <v>139</v>
      </c>
      <c r="DI2211" s="26" t="s">
        <v>139</v>
      </c>
      <c r="DJ2211" s="26" t="s">
        <v>139</v>
      </c>
      <c r="DK2211" s="26" t="s">
        <v>139</v>
      </c>
      <c r="DL2211" s="26" t="s">
        <v>139</v>
      </c>
      <c r="DM2211" s="26" t="s">
        <v>139</v>
      </c>
      <c r="DN2211" s="26" t="s">
        <v>139</v>
      </c>
      <c r="DO2211" s="26" t="s">
        <v>139</v>
      </c>
    </row>
    <row r="2212" spans="1:119" ht="20.100000000000001" customHeight="1" x14ac:dyDescent="0.25">
      <c r="A2212" s="29" t="str">
        <f t="shared" si="490"/>
        <v>PUSAKA Mindanao Inc.4</v>
      </c>
      <c r="B2212" s="29" t="str">
        <f t="shared" si="491"/>
        <v>PUSAKA Mindanao Inc.</v>
      </c>
      <c r="C2212" s="29">
        <f t="shared" si="492"/>
        <v>4</v>
      </c>
      <c r="D2212" s="30" t="str">
        <f t="shared" si="493"/>
        <v>East and Southeast Asia</v>
      </c>
      <c r="E2212" s="30" t="str">
        <f t="shared" si="494"/>
        <v>Cotabato City, Mindanao, Philippines</v>
      </c>
      <c r="F2212" s="31">
        <f t="shared" si="495"/>
        <v>4</v>
      </c>
      <c r="G2212" s="31">
        <f t="shared" si="496"/>
        <v>4</v>
      </c>
      <c r="H2212" s="31">
        <f t="shared" si="497"/>
        <v>3</v>
      </c>
      <c r="I2212" s="31">
        <f t="shared" si="498"/>
        <v>4</v>
      </c>
      <c r="J2212" s="31">
        <f t="shared" si="499"/>
        <v>3</v>
      </c>
      <c r="K2212" s="31">
        <f t="shared" si="500"/>
        <v>4</v>
      </c>
      <c r="L2212" s="31">
        <f t="shared" si="501"/>
        <v>4</v>
      </c>
      <c r="M2212" s="31">
        <f t="shared" si="502"/>
        <v>3</v>
      </c>
      <c r="N2212" s="31">
        <f t="shared" si="503"/>
        <v>3.6</v>
      </c>
      <c r="O2212" s="26" t="s">
        <v>12044</v>
      </c>
      <c r="P2212" s="26" t="s">
        <v>108</v>
      </c>
      <c r="Q2212" s="27">
        <v>41568</v>
      </c>
      <c r="R2212" s="26" t="s">
        <v>166</v>
      </c>
      <c r="S2212" s="26" t="s">
        <v>622</v>
      </c>
      <c r="T2212" s="26" t="s">
        <v>194</v>
      </c>
      <c r="U2212" s="26" t="s">
        <v>112</v>
      </c>
      <c r="V2212" s="26" t="s">
        <v>469</v>
      </c>
      <c r="W2212" s="26" t="s">
        <v>3395</v>
      </c>
      <c r="X2212" s="26" t="s">
        <v>12027</v>
      </c>
      <c r="Y2212" s="26" t="s">
        <v>12028</v>
      </c>
      <c r="Z2212" s="24"/>
      <c r="AA2212" s="24"/>
      <c r="AB2212" s="26" t="s">
        <v>117</v>
      </c>
      <c r="AC2212" s="28">
        <v>7000</v>
      </c>
      <c r="AD2212" s="24"/>
      <c r="AE2212" s="24"/>
      <c r="AF2212" s="26" t="s">
        <v>139</v>
      </c>
      <c r="AG2212" s="26" t="s">
        <v>224</v>
      </c>
      <c r="AH2212" s="26" t="s">
        <v>185</v>
      </c>
      <c r="AI2212" s="28">
        <v>7000</v>
      </c>
      <c r="AJ2212" s="26" t="s">
        <v>12045</v>
      </c>
      <c r="AK2212" s="26" t="s">
        <v>12030</v>
      </c>
      <c r="AL2212" s="26" t="s">
        <v>12046</v>
      </c>
      <c r="AM2212" s="24"/>
      <c r="AN2212" s="24"/>
      <c r="AO2212" s="24"/>
      <c r="AP2212" s="24"/>
      <c r="AQ2212" s="26" t="s">
        <v>12047</v>
      </c>
      <c r="AR2212" s="24"/>
      <c r="AS2212" s="24"/>
      <c r="AT2212" s="24"/>
      <c r="AU2212" s="24"/>
      <c r="AV2212" s="24"/>
      <c r="AW2212" s="28">
        <v>29500</v>
      </c>
      <c r="AX2212" s="26">
        <v>280</v>
      </c>
      <c r="AY2212" s="28">
        <v>100</v>
      </c>
      <c r="AZ2212" s="28">
        <v>100</v>
      </c>
      <c r="BA2212" s="26">
        <v>0</v>
      </c>
      <c r="BB2212" s="26" t="s">
        <v>148</v>
      </c>
      <c r="BC2212" s="26" t="s">
        <v>12035</v>
      </c>
      <c r="BD2212" s="26" t="s">
        <v>125</v>
      </c>
      <c r="BE2212" s="24"/>
      <c r="BF2212" s="26" t="s">
        <v>12048</v>
      </c>
      <c r="BG2212" s="26" t="s">
        <v>12049</v>
      </c>
      <c r="BH2212" s="26" t="s">
        <v>12050</v>
      </c>
      <c r="BI2212" s="26" t="s">
        <v>3395</v>
      </c>
      <c r="BJ2212" s="26" t="s">
        <v>12051</v>
      </c>
      <c r="BK2212" s="26" t="s">
        <v>12052</v>
      </c>
      <c r="BL2212" s="26" t="s">
        <v>12037</v>
      </c>
      <c r="BM2212" s="26" t="s">
        <v>3395</v>
      </c>
      <c r="BN2212" s="26" t="s">
        <v>12053</v>
      </c>
      <c r="BO2212" s="26" t="s">
        <v>3395</v>
      </c>
      <c r="BP2212" s="24"/>
      <c r="BQ2212" s="24"/>
      <c r="BR2212" s="26">
        <v>4</v>
      </c>
      <c r="BS2212" s="26">
        <v>4</v>
      </c>
      <c r="BT2212" s="26">
        <v>3</v>
      </c>
      <c r="BU2212" s="26">
        <v>4</v>
      </c>
      <c r="BV2212" s="26">
        <v>3</v>
      </c>
      <c r="BW2212" s="26">
        <v>4</v>
      </c>
      <c r="BX2212" s="26">
        <v>4</v>
      </c>
      <c r="BY2212" s="26">
        <v>3</v>
      </c>
      <c r="BZ2212" s="24"/>
      <c r="CA2212" s="24"/>
      <c r="CB2212" s="24"/>
      <c r="CC2212" s="24"/>
      <c r="CD2212" s="24"/>
      <c r="CE2212" s="24"/>
      <c r="CF2212" s="24"/>
      <c r="CG2212" s="24"/>
      <c r="CH2212" s="24"/>
      <c r="CI2212" s="24"/>
      <c r="CJ2212" s="24"/>
      <c r="CK2212" s="24"/>
      <c r="CL2212" s="24"/>
      <c r="CM2212" s="24"/>
      <c r="CN2212" s="24"/>
      <c r="CO2212" s="24"/>
      <c r="CP2212" s="24"/>
      <c r="CQ2212" s="24"/>
      <c r="CR2212" s="24"/>
      <c r="CS2212" s="24"/>
      <c r="CT2212" s="24"/>
      <c r="CU2212" s="24"/>
      <c r="CV2212" s="24"/>
      <c r="CW2212" s="24"/>
      <c r="CX2212" s="24"/>
      <c r="CY2212" s="24"/>
      <c r="CZ2212" s="24"/>
      <c r="DA2212" s="24"/>
      <c r="DB2212" s="24"/>
      <c r="DC2212" s="24"/>
      <c r="DD2212" s="24"/>
      <c r="DE2212" s="24"/>
      <c r="DF2212" s="26" t="s">
        <v>120</v>
      </c>
      <c r="DG2212" s="26" t="s">
        <v>139</v>
      </c>
      <c r="DH2212" s="26" t="s">
        <v>139</v>
      </c>
      <c r="DI2212" s="26" t="s">
        <v>120</v>
      </c>
      <c r="DJ2212" s="26" t="s">
        <v>120</v>
      </c>
      <c r="DK2212" s="26" t="s">
        <v>139</v>
      </c>
      <c r="DL2212" s="26" t="s">
        <v>120</v>
      </c>
      <c r="DM2212" s="26" t="s">
        <v>139</v>
      </c>
      <c r="DN2212" s="26" t="s">
        <v>139</v>
      </c>
      <c r="DO2212" s="26" t="s">
        <v>139</v>
      </c>
    </row>
    <row r="2213" spans="1:119" ht="20.100000000000001" customHeight="1" x14ac:dyDescent="0.25">
      <c r="A2213" s="29" t="str">
        <f t="shared" si="490"/>
        <v>PUSAKA Mindanao Inc.3</v>
      </c>
      <c r="B2213" s="29" t="str">
        <f t="shared" si="491"/>
        <v>PUSAKA Mindanao Inc.</v>
      </c>
      <c r="C2213" s="29">
        <f t="shared" si="492"/>
        <v>3</v>
      </c>
      <c r="D2213" s="30" t="str">
        <f t="shared" si="493"/>
        <v>East and Southeast Asia</v>
      </c>
      <c r="E2213" s="30" t="str">
        <f t="shared" si="494"/>
        <v>Cotabato City, Mindanao, Philippines</v>
      </c>
      <c r="F2213" s="31">
        <f t="shared" si="495"/>
        <v>3</v>
      </c>
      <c r="G2213" s="31">
        <f t="shared" si="496"/>
        <v>3</v>
      </c>
      <c r="H2213" s="31">
        <f t="shared" si="497"/>
        <v>2</v>
      </c>
      <c r="I2213" s="31">
        <f t="shared" si="498"/>
        <v>3</v>
      </c>
      <c r="J2213" s="31">
        <f t="shared" si="499"/>
        <v>2</v>
      </c>
      <c r="K2213" s="31">
        <f t="shared" si="500"/>
        <v>3</v>
      </c>
      <c r="L2213" s="31">
        <f t="shared" si="501"/>
        <v>2</v>
      </c>
      <c r="M2213" s="31">
        <f t="shared" si="502"/>
        <v>2</v>
      </c>
      <c r="N2213" s="31">
        <f t="shared" si="503"/>
        <v>2.5</v>
      </c>
      <c r="O2213" s="26" t="s">
        <v>12054</v>
      </c>
      <c r="P2213" s="26" t="s">
        <v>108</v>
      </c>
      <c r="Q2213" s="27">
        <v>41204</v>
      </c>
      <c r="R2213" s="26" t="s">
        <v>109</v>
      </c>
      <c r="S2213" s="26" t="s">
        <v>306</v>
      </c>
      <c r="T2213" s="26" t="s">
        <v>207</v>
      </c>
      <c r="U2213" s="26" t="s">
        <v>112</v>
      </c>
      <c r="V2213" s="26" t="s">
        <v>469</v>
      </c>
      <c r="W2213" s="26" t="s">
        <v>3395</v>
      </c>
      <c r="X2213" s="26" t="s">
        <v>12027</v>
      </c>
      <c r="Y2213" s="26" t="s">
        <v>12028</v>
      </c>
      <c r="Z2213" s="24"/>
      <c r="AA2213" s="24"/>
      <c r="AB2213" s="26" t="s">
        <v>117</v>
      </c>
      <c r="AC2213" s="28">
        <v>7000</v>
      </c>
      <c r="AD2213" s="24"/>
      <c r="AE2213" s="24"/>
      <c r="AF2213" s="26" t="s">
        <v>139</v>
      </c>
      <c r="AG2213" s="26" t="s">
        <v>224</v>
      </c>
      <c r="AH2213" s="26" t="s">
        <v>121</v>
      </c>
      <c r="AI2213" s="28">
        <v>7000</v>
      </c>
      <c r="AJ2213" s="26" t="s">
        <v>12055</v>
      </c>
      <c r="AK2213" s="26" t="s">
        <v>12030</v>
      </c>
      <c r="AL2213" s="26" t="s">
        <v>12031</v>
      </c>
      <c r="AM2213" s="24"/>
      <c r="AN2213" s="24"/>
      <c r="AO2213" s="24"/>
      <c r="AP2213" s="24"/>
      <c r="AQ2213" s="24"/>
      <c r="AR2213" s="24"/>
      <c r="AS2213" s="24"/>
      <c r="AT2213" s="24"/>
      <c r="AU2213" s="24"/>
      <c r="AV2213" s="24"/>
      <c r="AW2213" s="28">
        <v>23000</v>
      </c>
      <c r="AX2213" s="26">
        <v>280</v>
      </c>
      <c r="AY2213" s="28">
        <v>100</v>
      </c>
      <c r="AZ2213" s="28">
        <v>99</v>
      </c>
      <c r="BA2213" s="26">
        <v>0</v>
      </c>
      <c r="BB2213" s="26" t="s">
        <v>148</v>
      </c>
      <c r="BC2213" s="26" t="s">
        <v>12035</v>
      </c>
      <c r="BD2213" s="26" t="s">
        <v>125</v>
      </c>
      <c r="BE2213" s="24"/>
      <c r="BF2213" s="26" t="s">
        <v>288</v>
      </c>
      <c r="BG2213" s="26" t="s">
        <v>12039</v>
      </c>
      <c r="BH2213" s="26" t="s">
        <v>12056</v>
      </c>
      <c r="BI2213" s="26" t="s">
        <v>12039</v>
      </c>
      <c r="BJ2213" s="26" t="s">
        <v>10639</v>
      </c>
      <c r="BK2213" s="26" t="s">
        <v>3395</v>
      </c>
      <c r="BL2213" s="26" t="s">
        <v>12057</v>
      </c>
      <c r="BM2213" s="26" t="s">
        <v>3395</v>
      </c>
      <c r="BN2213" s="26" t="s">
        <v>12058</v>
      </c>
      <c r="BO2213" s="26" t="s">
        <v>3395</v>
      </c>
      <c r="BP2213" s="24"/>
      <c r="BQ2213" s="24"/>
      <c r="BR2213" s="26">
        <v>3</v>
      </c>
      <c r="BS2213" s="26">
        <v>3</v>
      </c>
      <c r="BT2213" s="26">
        <v>2</v>
      </c>
      <c r="BU2213" s="26">
        <v>3</v>
      </c>
      <c r="BV2213" s="26">
        <v>2</v>
      </c>
      <c r="BW2213" s="26">
        <v>3</v>
      </c>
      <c r="BX2213" s="26">
        <v>2</v>
      </c>
      <c r="BY2213" s="26">
        <v>2</v>
      </c>
      <c r="BZ2213" s="24"/>
      <c r="CA2213" s="24"/>
      <c r="CB2213" s="24"/>
      <c r="CC2213" s="24"/>
      <c r="CD2213" s="24"/>
      <c r="CE2213" s="24"/>
      <c r="CF2213" s="24"/>
      <c r="CG2213" s="24"/>
      <c r="CH2213" s="24"/>
      <c r="CI2213" s="24"/>
      <c r="CJ2213" s="24"/>
      <c r="CK2213" s="24"/>
      <c r="CL2213" s="24"/>
      <c r="CM2213" s="24"/>
      <c r="CN2213" s="24"/>
      <c r="CO2213" s="24"/>
      <c r="CP2213" s="24"/>
      <c r="CQ2213" s="24"/>
      <c r="CR2213" s="24"/>
      <c r="CS2213" s="24"/>
      <c r="CT2213" s="24"/>
      <c r="CU2213" s="24"/>
      <c r="CV2213" s="24"/>
      <c r="CW2213" s="24"/>
      <c r="CX2213" s="24"/>
      <c r="CY2213" s="24"/>
      <c r="CZ2213" s="24"/>
      <c r="DA2213" s="24"/>
      <c r="DB2213" s="24"/>
      <c r="DC2213" s="24"/>
      <c r="DD2213" s="24"/>
      <c r="DE2213" s="24"/>
      <c r="DF2213" s="26" t="s">
        <v>120</v>
      </c>
      <c r="DG2213" s="26" t="s">
        <v>139</v>
      </c>
      <c r="DH2213" s="26" t="s">
        <v>139</v>
      </c>
      <c r="DI2213" s="26" t="s">
        <v>120</v>
      </c>
      <c r="DJ2213" s="26" t="s">
        <v>120</v>
      </c>
      <c r="DK2213" s="26" t="s">
        <v>139</v>
      </c>
      <c r="DL2213" s="26" t="s">
        <v>139</v>
      </c>
      <c r="DM2213" s="26" t="s">
        <v>139</v>
      </c>
      <c r="DN2213" s="26" t="s">
        <v>139</v>
      </c>
      <c r="DO2213" s="26" t="s">
        <v>139</v>
      </c>
    </row>
    <row r="2214" spans="1:119" ht="20.100000000000001" customHeight="1" x14ac:dyDescent="0.25">
      <c r="A2214" s="29" t="str">
        <f t="shared" si="490"/>
        <v/>
      </c>
      <c r="B2214" s="29" t="str">
        <f t="shared" si="491"/>
        <v>PUSAKA Mindanao Inc.</v>
      </c>
      <c r="C2214" s="29">
        <f t="shared" si="492"/>
        <v>0</v>
      </c>
      <c r="D2214" s="30" t="str">
        <f t="shared" si="493"/>
        <v>East and Southeast Asia</v>
      </c>
      <c r="E2214" s="30" t="str">
        <f t="shared" si="494"/>
        <v>Cotabato City, Mindanao, Philippines</v>
      </c>
      <c r="F2214" s="31">
        <f t="shared" si="495"/>
        <v>0</v>
      </c>
      <c r="G2214" s="31">
        <f t="shared" si="496"/>
        <v>0</v>
      </c>
      <c r="H2214" s="31">
        <f t="shared" si="497"/>
        <v>0</v>
      </c>
      <c r="I2214" s="31">
        <f t="shared" si="498"/>
        <v>0</v>
      </c>
      <c r="J2214" s="31">
        <f t="shared" si="499"/>
        <v>0</v>
      </c>
      <c r="K2214" s="31">
        <f t="shared" si="500"/>
        <v>0</v>
      </c>
      <c r="L2214" s="31">
        <f t="shared" si="501"/>
        <v>0</v>
      </c>
      <c r="M2214" s="31">
        <f t="shared" si="502"/>
        <v>0</v>
      </c>
      <c r="N2214" s="31">
        <f t="shared" si="503"/>
        <v>0</v>
      </c>
      <c r="O2214" s="26" t="s">
        <v>16366</v>
      </c>
      <c r="P2214" s="26" t="s">
        <v>108</v>
      </c>
      <c r="Q2214" s="27">
        <v>41068</v>
      </c>
      <c r="R2214" s="24"/>
      <c r="S2214" s="24"/>
      <c r="T2214" s="26" t="s">
        <v>175</v>
      </c>
      <c r="U2214" s="24"/>
      <c r="V2214" s="26" t="s">
        <v>469</v>
      </c>
      <c r="W2214" s="26" t="s">
        <v>3395</v>
      </c>
      <c r="X2214" s="26" t="s">
        <v>12027</v>
      </c>
      <c r="Y2214" s="26" t="s">
        <v>12028</v>
      </c>
      <c r="Z2214" s="24"/>
      <c r="AA2214" s="24"/>
      <c r="AB2214" s="26" t="s">
        <v>15766</v>
      </c>
      <c r="AC2214" s="28">
        <v>2200</v>
      </c>
      <c r="AD2214" s="24"/>
      <c r="AE2214" s="24"/>
      <c r="AF2214" s="26" t="s">
        <v>139</v>
      </c>
      <c r="AG2214" s="26" t="s">
        <v>224</v>
      </c>
      <c r="AH2214" s="24"/>
      <c r="AI2214" s="28">
        <v>2200</v>
      </c>
      <c r="AJ2214" s="24"/>
      <c r="AK2214" s="24"/>
      <c r="AL2214" s="24"/>
      <c r="AM2214" s="24"/>
      <c r="AN2214" s="24"/>
      <c r="AO2214" s="24"/>
      <c r="AP2214" s="24"/>
      <c r="AQ2214" s="24"/>
      <c r="AR2214" s="24"/>
      <c r="AS2214" s="24"/>
      <c r="AT2214" s="24"/>
      <c r="AU2214" s="24"/>
      <c r="AV2214" s="24"/>
      <c r="AW2214" s="24"/>
      <c r="AX2214" s="24"/>
      <c r="AY2214" s="24"/>
      <c r="AZ2214" s="24"/>
      <c r="BA2214" s="24"/>
      <c r="BB2214" s="24"/>
      <c r="BC2214" s="26" t="s">
        <v>12035</v>
      </c>
      <c r="BD2214" s="24"/>
      <c r="BE2214" s="24"/>
      <c r="BF2214" s="24"/>
      <c r="BG2214" s="24"/>
      <c r="BH2214" s="24"/>
      <c r="BI2214" s="24"/>
      <c r="BJ2214" s="24"/>
      <c r="BK2214" s="24"/>
      <c r="BL2214" s="24"/>
      <c r="BM2214" s="24"/>
      <c r="BN2214" s="24"/>
      <c r="BO2214" s="24"/>
      <c r="BP2214" s="24"/>
      <c r="BQ2214" s="24"/>
      <c r="BR2214" s="24"/>
      <c r="BS2214" s="24"/>
      <c r="BT2214" s="24"/>
      <c r="BU2214" s="24"/>
      <c r="BV2214" s="24"/>
      <c r="BW2214" s="24"/>
      <c r="BX2214" s="24"/>
      <c r="BY2214" s="24"/>
      <c r="BZ2214" s="24"/>
      <c r="CA2214" s="24"/>
      <c r="CB2214" s="24"/>
      <c r="CC2214" s="24"/>
      <c r="CD2214" s="24"/>
      <c r="CE2214" s="24"/>
      <c r="CF2214" s="24"/>
      <c r="CG2214" s="24"/>
      <c r="CH2214" s="24"/>
      <c r="CI2214" s="24"/>
      <c r="CJ2214" s="24"/>
      <c r="CK2214" s="24"/>
      <c r="CL2214" s="24"/>
      <c r="CM2214" s="24"/>
      <c r="CN2214" s="24"/>
      <c r="CO2214" s="24"/>
      <c r="CP2214" s="24"/>
      <c r="CQ2214" s="24"/>
      <c r="CR2214" s="24"/>
      <c r="CS2214" s="24"/>
      <c r="CT2214" s="24"/>
      <c r="CU2214" s="24"/>
      <c r="CV2214" s="24"/>
      <c r="CW2214" s="24"/>
      <c r="CX2214" s="24"/>
      <c r="CY2214" s="24"/>
      <c r="CZ2214" s="24"/>
      <c r="DA2214" s="24"/>
      <c r="DB2214" s="24"/>
      <c r="DC2214" s="24"/>
      <c r="DD2214" s="24"/>
      <c r="DE2214" s="24"/>
      <c r="DF2214" s="26" t="s">
        <v>139</v>
      </c>
      <c r="DG2214" s="26" t="s">
        <v>139</v>
      </c>
      <c r="DH2214" s="26" t="s">
        <v>139</v>
      </c>
      <c r="DI2214" s="26" t="s">
        <v>139</v>
      </c>
      <c r="DJ2214" s="26" t="s">
        <v>139</v>
      </c>
      <c r="DK2214" s="26" t="s">
        <v>139</v>
      </c>
      <c r="DL2214" s="26" t="s">
        <v>139</v>
      </c>
      <c r="DM2214" s="26" t="s">
        <v>139</v>
      </c>
      <c r="DN2214" s="26" t="s">
        <v>139</v>
      </c>
      <c r="DO2214" s="26" t="s">
        <v>139</v>
      </c>
    </row>
    <row r="2215" spans="1:119" ht="20.100000000000001" customHeight="1" x14ac:dyDescent="0.25">
      <c r="A2215" s="29" t="str">
        <f t="shared" si="490"/>
        <v/>
      </c>
      <c r="B2215" s="29" t="str">
        <f t="shared" si="491"/>
        <v>PUSAKA Mindanao Inc.</v>
      </c>
      <c r="C2215" s="29">
        <f t="shared" si="492"/>
        <v>0</v>
      </c>
      <c r="D2215" s="30" t="str">
        <f t="shared" si="493"/>
        <v>East and Southeast Asia</v>
      </c>
      <c r="E2215" s="30" t="str">
        <f t="shared" si="494"/>
        <v>Cotabato City, Mindanao, Philippines</v>
      </c>
      <c r="F2215" s="31">
        <f t="shared" si="495"/>
        <v>0</v>
      </c>
      <c r="G2215" s="31">
        <f t="shared" si="496"/>
        <v>0</v>
      </c>
      <c r="H2215" s="31">
        <f t="shared" si="497"/>
        <v>0</v>
      </c>
      <c r="I2215" s="31">
        <f t="shared" si="498"/>
        <v>0</v>
      </c>
      <c r="J2215" s="31">
        <f t="shared" si="499"/>
        <v>0</v>
      </c>
      <c r="K2215" s="31">
        <f t="shared" si="500"/>
        <v>0</v>
      </c>
      <c r="L2215" s="31">
        <f t="shared" si="501"/>
        <v>0</v>
      </c>
      <c r="M2215" s="31">
        <f t="shared" si="502"/>
        <v>0</v>
      </c>
      <c r="N2215" s="31">
        <f t="shared" si="503"/>
        <v>0</v>
      </c>
      <c r="O2215" s="26" t="s">
        <v>12059</v>
      </c>
      <c r="P2215" s="26" t="s">
        <v>108</v>
      </c>
      <c r="Q2215" s="27">
        <v>40899</v>
      </c>
      <c r="R2215" s="24"/>
      <c r="S2215" s="24"/>
      <c r="T2215" s="26" t="s">
        <v>175</v>
      </c>
      <c r="U2215" s="24"/>
      <c r="V2215" s="26" t="s">
        <v>469</v>
      </c>
      <c r="W2215" s="26" t="s">
        <v>3395</v>
      </c>
      <c r="X2215" s="26" t="s">
        <v>12027</v>
      </c>
      <c r="Y2215" s="26" t="s">
        <v>12028</v>
      </c>
      <c r="Z2215" s="24"/>
      <c r="AA2215" s="24"/>
      <c r="AB2215" s="26" t="s">
        <v>723</v>
      </c>
      <c r="AC2215" s="28">
        <v>2000</v>
      </c>
      <c r="AD2215" s="24"/>
      <c r="AE2215" s="24"/>
      <c r="AF2215" s="26" t="s">
        <v>139</v>
      </c>
      <c r="AG2215" s="26" t="s">
        <v>224</v>
      </c>
      <c r="AH2215" s="24"/>
      <c r="AI2215" s="28">
        <v>2000</v>
      </c>
      <c r="AJ2215" s="24"/>
      <c r="AK2215" s="24"/>
      <c r="AL2215" s="24"/>
      <c r="AM2215" s="24"/>
      <c r="AN2215" s="24"/>
      <c r="AO2215" s="24"/>
      <c r="AP2215" s="24"/>
      <c r="AQ2215" s="24"/>
      <c r="AR2215" s="24"/>
      <c r="AS2215" s="24"/>
      <c r="AT2215" s="24"/>
      <c r="AU2215" s="24"/>
      <c r="AV2215" s="24"/>
      <c r="AW2215" s="28">
        <v>0</v>
      </c>
      <c r="AX2215" s="26">
        <v>0</v>
      </c>
      <c r="AY2215" s="28">
        <v>0</v>
      </c>
      <c r="AZ2215" s="28">
        <v>0</v>
      </c>
      <c r="BA2215" s="26">
        <v>0</v>
      </c>
      <c r="BB2215" s="24"/>
      <c r="BC2215" s="26" t="s">
        <v>12035</v>
      </c>
      <c r="BD2215" s="24"/>
      <c r="BE2215" s="24"/>
      <c r="BF2215" s="24"/>
      <c r="BG2215" s="24"/>
      <c r="BH2215" s="24"/>
      <c r="BI2215" s="24"/>
      <c r="BJ2215" s="24"/>
      <c r="BK2215" s="24"/>
      <c r="BL2215" s="24"/>
      <c r="BM2215" s="24"/>
      <c r="BN2215" s="24"/>
      <c r="BO2215" s="24"/>
      <c r="BP2215" s="24"/>
      <c r="BQ2215" s="24"/>
      <c r="BR2215" s="26">
        <v>0</v>
      </c>
      <c r="BS2215" s="26">
        <v>0</v>
      </c>
      <c r="BT2215" s="26">
        <v>0</v>
      </c>
      <c r="BU2215" s="26">
        <v>0</v>
      </c>
      <c r="BV2215" s="26">
        <v>0</v>
      </c>
      <c r="BW2215" s="26">
        <v>0</v>
      </c>
      <c r="BX2215" s="26">
        <v>0</v>
      </c>
      <c r="BY2215" s="26">
        <v>0</v>
      </c>
      <c r="BZ2215" s="24"/>
      <c r="CA2215" s="24"/>
      <c r="CB2215" s="24"/>
      <c r="CC2215" s="24"/>
      <c r="CD2215" s="24"/>
      <c r="CE2215" s="24"/>
      <c r="CF2215" s="24"/>
      <c r="CG2215" s="24"/>
      <c r="CH2215" s="24"/>
      <c r="CI2215" s="24"/>
      <c r="CJ2215" s="24"/>
      <c r="CK2215" s="24"/>
      <c r="CL2215" s="24"/>
      <c r="CM2215" s="24"/>
      <c r="CN2215" s="24"/>
      <c r="CO2215" s="24"/>
      <c r="CP2215" s="24"/>
      <c r="CQ2215" s="24"/>
      <c r="CR2215" s="24"/>
      <c r="CS2215" s="24"/>
      <c r="CT2215" s="24"/>
      <c r="CU2215" s="24"/>
      <c r="CV2215" s="24"/>
      <c r="CW2215" s="24"/>
      <c r="CX2215" s="24"/>
      <c r="CY2215" s="24"/>
      <c r="CZ2215" s="24"/>
      <c r="DA2215" s="24"/>
      <c r="DB2215" s="24"/>
      <c r="DC2215" s="24"/>
      <c r="DD2215" s="24"/>
      <c r="DE2215" s="24"/>
      <c r="DF2215" s="26" t="s">
        <v>139</v>
      </c>
      <c r="DG2215" s="26" t="s">
        <v>139</v>
      </c>
      <c r="DH2215" s="26" t="s">
        <v>139</v>
      </c>
      <c r="DI2215" s="26" t="s">
        <v>139</v>
      </c>
      <c r="DJ2215" s="26" t="s">
        <v>139</v>
      </c>
      <c r="DK2215" s="26" t="s">
        <v>139</v>
      </c>
      <c r="DL2215" s="26" t="s">
        <v>139</v>
      </c>
      <c r="DM2215" s="26" t="s">
        <v>139</v>
      </c>
      <c r="DN2215" s="26" t="s">
        <v>139</v>
      </c>
      <c r="DO2215" s="26" t="s">
        <v>139</v>
      </c>
    </row>
    <row r="2216" spans="1:119" ht="20.100000000000001" customHeight="1" x14ac:dyDescent="0.25">
      <c r="A2216" s="29" t="str">
        <f t="shared" si="490"/>
        <v>PUSAKA Mindanao Inc.2</v>
      </c>
      <c r="B2216" s="29" t="str">
        <f t="shared" si="491"/>
        <v>PUSAKA Mindanao Inc.</v>
      </c>
      <c r="C2216" s="29">
        <f t="shared" si="492"/>
        <v>2</v>
      </c>
      <c r="D2216" s="30" t="str">
        <f t="shared" si="493"/>
        <v>East and Southeast Asia</v>
      </c>
      <c r="E2216" s="30" t="str">
        <f t="shared" si="494"/>
        <v>Cotabato City, Mindanao, Philippines</v>
      </c>
      <c r="F2216" s="31">
        <f t="shared" si="495"/>
        <v>3</v>
      </c>
      <c r="G2216" s="31">
        <f t="shared" si="496"/>
        <v>3</v>
      </c>
      <c r="H2216" s="31">
        <f t="shared" si="497"/>
        <v>3</v>
      </c>
      <c r="I2216" s="31">
        <f t="shared" si="498"/>
        <v>4</v>
      </c>
      <c r="J2216" s="31">
        <f t="shared" si="499"/>
        <v>3</v>
      </c>
      <c r="K2216" s="31">
        <f t="shared" si="500"/>
        <v>3</v>
      </c>
      <c r="L2216" s="31">
        <f t="shared" si="501"/>
        <v>3</v>
      </c>
      <c r="M2216" s="31">
        <f t="shared" si="502"/>
        <v>3</v>
      </c>
      <c r="N2216" s="31">
        <f t="shared" si="503"/>
        <v>3.1</v>
      </c>
      <c r="O2216" s="26" t="s">
        <v>12060</v>
      </c>
      <c r="P2216" s="26" t="s">
        <v>108</v>
      </c>
      <c r="Q2216" s="27">
        <v>40833</v>
      </c>
      <c r="R2216" s="26" t="s">
        <v>155</v>
      </c>
      <c r="S2216" s="26" t="s">
        <v>321</v>
      </c>
      <c r="T2216" s="26" t="s">
        <v>175</v>
      </c>
      <c r="U2216" s="26" t="s">
        <v>112</v>
      </c>
      <c r="V2216" s="26" t="s">
        <v>469</v>
      </c>
      <c r="W2216" s="26" t="s">
        <v>3395</v>
      </c>
      <c r="X2216" s="26" t="s">
        <v>12027</v>
      </c>
      <c r="Y2216" s="26" t="s">
        <v>12028</v>
      </c>
      <c r="Z2216" s="24"/>
      <c r="AA2216" s="24"/>
      <c r="AB2216" s="26" t="s">
        <v>117</v>
      </c>
      <c r="AC2216" s="28">
        <v>6000</v>
      </c>
      <c r="AD2216" s="24"/>
      <c r="AE2216" s="24"/>
      <c r="AF2216" s="26" t="s">
        <v>139</v>
      </c>
      <c r="AG2216" s="26" t="s">
        <v>224</v>
      </c>
      <c r="AH2216" s="26" t="s">
        <v>143</v>
      </c>
      <c r="AI2216" s="28">
        <v>6000</v>
      </c>
      <c r="AJ2216" s="24"/>
      <c r="AK2216" s="26" t="s">
        <v>12061</v>
      </c>
      <c r="AL2216" s="26" t="s">
        <v>12062</v>
      </c>
      <c r="AM2216" s="26" t="s">
        <v>12063</v>
      </c>
      <c r="AN2216" s="26" t="s">
        <v>12064</v>
      </c>
      <c r="AO2216" s="26" t="s">
        <v>12065</v>
      </c>
      <c r="AP2216" s="24"/>
      <c r="AQ2216" s="24"/>
      <c r="AR2216" s="24"/>
      <c r="AS2216" s="26" t="s">
        <v>12066</v>
      </c>
      <c r="AT2216" s="26" t="s">
        <v>12067</v>
      </c>
      <c r="AU2216" s="26" t="s">
        <v>12068</v>
      </c>
      <c r="AV2216" s="24"/>
      <c r="AW2216" s="28">
        <v>21000</v>
      </c>
      <c r="AX2216" s="26">
        <v>168</v>
      </c>
      <c r="AY2216" s="28">
        <v>100</v>
      </c>
      <c r="AZ2216" s="28">
        <v>98</v>
      </c>
      <c r="BA2216" s="26">
        <v>0</v>
      </c>
      <c r="BB2216" s="26" t="s">
        <v>148</v>
      </c>
      <c r="BC2216" s="26" t="s">
        <v>12035</v>
      </c>
      <c r="BD2216" s="24"/>
      <c r="BE2216" s="24"/>
      <c r="BF2216" s="26" t="s">
        <v>12069</v>
      </c>
      <c r="BG2216" s="26" t="s">
        <v>3395</v>
      </c>
      <c r="BH2216" s="26" t="s">
        <v>5211</v>
      </c>
      <c r="BI2216" s="26" t="s">
        <v>3395</v>
      </c>
      <c r="BJ2216" s="24"/>
      <c r="BK2216" s="24"/>
      <c r="BL2216" s="24"/>
      <c r="BM2216" s="24"/>
      <c r="BN2216" s="24"/>
      <c r="BO2216" s="24"/>
      <c r="BP2216" s="24"/>
      <c r="BQ2216" s="24"/>
      <c r="BR2216" s="26">
        <v>3</v>
      </c>
      <c r="BS2216" s="26">
        <v>3</v>
      </c>
      <c r="BT2216" s="26">
        <v>3</v>
      </c>
      <c r="BU2216" s="26">
        <v>4</v>
      </c>
      <c r="BV2216" s="26">
        <v>3</v>
      </c>
      <c r="BW2216" s="26">
        <v>3</v>
      </c>
      <c r="BX2216" s="26">
        <v>3</v>
      </c>
      <c r="BY2216" s="26">
        <v>3</v>
      </c>
      <c r="BZ2216" s="24"/>
      <c r="CA2216" s="24"/>
      <c r="CB2216" s="24"/>
      <c r="CC2216" s="24"/>
      <c r="CD2216" s="24"/>
      <c r="CE2216" s="24"/>
      <c r="CF2216" s="24"/>
      <c r="CG2216" s="24"/>
      <c r="CH2216" s="24"/>
      <c r="CI2216" s="24"/>
      <c r="CJ2216" s="24"/>
      <c r="CK2216" s="24"/>
      <c r="CL2216" s="24"/>
      <c r="CM2216" s="24"/>
      <c r="CN2216" s="24"/>
      <c r="CO2216" s="24"/>
      <c r="CP2216" s="24"/>
      <c r="CQ2216" s="24"/>
      <c r="CR2216" s="24"/>
      <c r="CS2216" s="24"/>
      <c r="CT2216" s="24"/>
      <c r="CU2216" s="24"/>
      <c r="CV2216" s="24"/>
      <c r="CW2216" s="24"/>
      <c r="CX2216" s="24"/>
      <c r="CY2216" s="24"/>
      <c r="CZ2216" s="24"/>
      <c r="DA2216" s="24"/>
      <c r="DB2216" s="24"/>
      <c r="DC2216" s="24"/>
      <c r="DD2216" s="24"/>
      <c r="DE2216" s="24"/>
      <c r="DF2216" s="26" t="s">
        <v>120</v>
      </c>
      <c r="DG2216" s="26" t="s">
        <v>139</v>
      </c>
      <c r="DH2216" s="26" t="s">
        <v>139</v>
      </c>
      <c r="DI2216" s="26" t="s">
        <v>139</v>
      </c>
      <c r="DJ2216" s="26" t="s">
        <v>139</v>
      </c>
      <c r="DK2216" s="26" t="s">
        <v>139</v>
      </c>
      <c r="DL2216" s="26" t="s">
        <v>139</v>
      </c>
      <c r="DM2216" s="26" t="s">
        <v>139</v>
      </c>
      <c r="DN2216" s="26" t="s">
        <v>139</v>
      </c>
      <c r="DO2216" s="26" t="s">
        <v>139</v>
      </c>
    </row>
    <row r="2217" spans="1:119" ht="20.100000000000001" customHeight="1" x14ac:dyDescent="0.25">
      <c r="A2217" s="29" t="str">
        <f t="shared" si="490"/>
        <v>PUSAKA Mindanao Inc.1</v>
      </c>
      <c r="B2217" s="29" t="str">
        <f t="shared" si="491"/>
        <v>PUSAKA Mindanao Inc.</v>
      </c>
      <c r="C2217" s="29">
        <f t="shared" si="492"/>
        <v>1</v>
      </c>
      <c r="D2217" s="30" t="str">
        <f t="shared" si="493"/>
        <v>East and Southeast Asia</v>
      </c>
      <c r="E2217" s="30" t="str">
        <f t="shared" si="494"/>
        <v>Cotabato City, Mindanao, Philippines</v>
      </c>
      <c r="F2217" s="31">
        <f t="shared" si="495"/>
        <v>2</v>
      </c>
      <c r="G2217" s="31">
        <f t="shared" si="496"/>
        <v>1</v>
      </c>
      <c r="H2217" s="31">
        <f t="shared" si="497"/>
        <v>2</v>
      </c>
      <c r="I2217" s="31">
        <f t="shared" si="498"/>
        <v>3</v>
      </c>
      <c r="J2217" s="31">
        <f t="shared" si="499"/>
        <v>3</v>
      </c>
      <c r="K2217" s="31">
        <f t="shared" si="500"/>
        <v>2</v>
      </c>
      <c r="L2217" s="31">
        <f t="shared" si="501"/>
        <v>2</v>
      </c>
      <c r="M2217" s="31">
        <f t="shared" si="502"/>
        <v>1</v>
      </c>
      <c r="N2217" s="31">
        <f t="shared" si="503"/>
        <v>2</v>
      </c>
      <c r="O2217" s="26" t="s">
        <v>12070</v>
      </c>
      <c r="P2217" s="26" t="s">
        <v>108</v>
      </c>
      <c r="Q2217" s="27">
        <v>40469</v>
      </c>
      <c r="R2217" s="26" t="s">
        <v>155</v>
      </c>
      <c r="S2217" s="26" t="s">
        <v>332</v>
      </c>
      <c r="T2217" s="26" t="s">
        <v>333</v>
      </c>
      <c r="U2217" s="26" t="s">
        <v>112</v>
      </c>
      <c r="V2217" s="26" t="s">
        <v>469</v>
      </c>
      <c r="W2217" s="26" t="s">
        <v>3395</v>
      </c>
      <c r="X2217" s="26" t="s">
        <v>12027</v>
      </c>
      <c r="Y2217" s="26" t="s">
        <v>12028</v>
      </c>
      <c r="Z2217" s="24"/>
      <c r="AA2217" s="24"/>
      <c r="AB2217" s="26" t="s">
        <v>117</v>
      </c>
      <c r="AC2217" s="28">
        <v>6000</v>
      </c>
      <c r="AD2217" s="24"/>
      <c r="AE2217" s="24"/>
      <c r="AF2217" s="26" t="s">
        <v>139</v>
      </c>
      <c r="AG2217" s="26" t="s">
        <v>224</v>
      </c>
      <c r="AH2217" s="26" t="s">
        <v>158</v>
      </c>
      <c r="AI2217" s="28">
        <v>6000</v>
      </c>
      <c r="AJ2217" s="24"/>
      <c r="AK2217" s="26" t="s">
        <v>12071</v>
      </c>
      <c r="AL2217" s="26" t="s">
        <v>12062</v>
      </c>
      <c r="AM2217" s="26" t="s">
        <v>12072</v>
      </c>
      <c r="AN2217" s="26" t="s">
        <v>12073</v>
      </c>
      <c r="AO2217" s="26" t="s">
        <v>12074</v>
      </c>
      <c r="AP2217" s="24"/>
      <c r="AQ2217" s="24"/>
      <c r="AR2217" s="24"/>
      <c r="AS2217" s="24"/>
      <c r="AT2217" s="24"/>
      <c r="AU2217" s="24"/>
      <c r="AV2217" s="24"/>
      <c r="AW2217" s="28">
        <v>10927</v>
      </c>
      <c r="AX2217" s="26">
        <v>168</v>
      </c>
      <c r="AY2217" s="28">
        <v>0</v>
      </c>
      <c r="AZ2217" s="28">
        <v>0</v>
      </c>
      <c r="BA2217" s="26">
        <v>0</v>
      </c>
      <c r="BB2217" s="26" t="s">
        <v>241</v>
      </c>
      <c r="BC2217" s="26" t="s">
        <v>12035</v>
      </c>
      <c r="BD2217" s="24"/>
      <c r="BE2217" s="24"/>
      <c r="BF2217" s="26" t="s">
        <v>5211</v>
      </c>
      <c r="BG2217" s="26" t="s">
        <v>3395</v>
      </c>
      <c r="BH2217" s="26" t="s">
        <v>6410</v>
      </c>
      <c r="BI2217" s="26" t="s">
        <v>381</v>
      </c>
      <c r="BJ2217" s="26" t="s">
        <v>12075</v>
      </c>
      <c r="BK2217" s="26" t="s">
        <v>381</v>
      </c>
      <c r="BL2217" s="24"/>
      <c r="BM2217" s="24"/>
      <c r="BN2217" s="24"/>
      <c r="BO2217" s="24"/>
      <c r="BP2217" s="24"/>
      <c r="BQ2217" s="24"/>
      <c r="BR2217" s="26">
        <v>2</v>
      </c>
      <c r="BS2217" s="26">
        <v>1</v>
      </c>
      <c r="BT2217" s="26">
        <v>2</v>
      </c>
      <c r="BU2217" s="26">
        <v>3</v>
      </c>
      <c r="BV2217" s="26">
        <v>3</v>
      </c>
      <c r="BW2217" s="26">
        <v>2</v>
      </c>
      <c r="BX2217" s="26">
        <v>2</v>
      </c>
      <c r="BY2217" s="26">
        <v>1</v>
      </c>
      <c r="BZ2217" s="24"/>
      <c r="CA2217" s="24"/>
      <c r="CB2217" s="24"/>
      <c r="CC2217" s="24"/>
      <c r="CD2217" s="24"/>
      <c r="CE2217" s="24"/>
      <c r="CF2217" s="24"/>
      <c r="CG2217" s="24"/>
      <c r="CH2217" s="24"/>
      <c r="CI2217" s="24"/>
      <c r="CJ2217" s="24"/>
      <c r="CK2217" s="24"/>
      <c r="CL2217" s="24"/>
      <c r="CM2217" s="24"/>
      <c r="CN2217" s="24"/>
      <c r="CO2217" s="24"/>
      <c r="CP2217" s="24"/>
      <c r="CQ2217" s="24"/>
      <c r="CR2217" s="24"/>
      <c r="CS2217" s="24"/>
      <c r="CT2217" s="24"/>
      <c r="CU2217" s="24"/>
      <c r="CV2217" s="24"/>
      <c r="CW2217" s="24"/>
      <c r="CX2217" s="24"/>
      <c r="CY2217" s="24"/>
      <c r="CZ2217" s="24"/>
      <c r="DA2217" s="24"/>
      <c r="DB2217" s="24"/>
      <c r="DC2217" s="24"/>
      <c r="DD2217" s="24"/>
      <c r="DE2217" s="24"/>
      <c r="DF2217" s="26" t="s">
        <v>139</v>
      </c>
      <c r="DG2217" s="26" t="s">
        <v>139</v>
      </c>
      <c r="DH2217" s="26" t="s">
        <v>139</v>
      </c>
      <c r="DI2217" s="26" t="s">
        <v>139</v>
      </c>
      <c r="DJ2217" s="26" t="s">
        <v>139</v>
      </c>
      <c r="DK2217" s="26" t="s">
        <v>139</v>
      </c>
      <c r="DL2217" s="26" t="s">
        <v>139</v>
      </c>
      <c r="DM2217" s="26" t="s">
        <v>139</v>
      </c>
      <c r="DN2217" s="26" t="s">
        <v>139</v>
      </c>
      <c r="DO2217" s="26" t="s">
        <v>139</v>
      </c>
    </row>
    <row r="2218" spans="1:119" ht="20.100000000000001" customHeight="1" x14ac:dyDescent="0.25">
      <c r="A2218" s="29" t="str">
        <f t="shared" si="490"/>
        <v/>
      </c>
      <c r="B2218" s="29" t="str">
        <f t="shared" si="491"/>
        <v>PUSAKA Mindanao Inc.</v>
      </c>
      <c r="C2218" s="29">
        <f t="shared" si="492"/>
        <v>0</v>
      </c>
      <c r="D2218" s="30" t="str">
        <f t="shared" si="493"/>
        <v>East and Southeast Asia</v>
      </c>
      <c r="E2218" s="30" t="str">
        <f t="shared" si="494"/>
        <v>Cotabato City, Mindanao, Philippines</v>
      </c>
      <c r="F2218" s="31">
        <f t="shared" si="495"/>
        <v>0</v>
      </c>
      <c r="G2218" s="31">
        <f t="shared" si="496"/>
        <v>0</v>
      </c>
      <c r="H2218" s="31">
        <f t="shared" si="497"/>
        <v>0</v>
      </c>
      <c r="I2218" s="31">
        <f t="shared" si="498"/>
        <v>0</v>
      </c>
      <c r="J2218" s="31">
        <f t="shared" si="499"/>
        <v>0</v>
      </c>
      <c r="K2218" s="31">
        <f t="shared" si="500"/>
        <v>0</v>
      </c>
      <c r="L2218" s="31">
        <f t="shared" si="501"/>
        <v>0</v>
      </c>
      <c r="M2218" s="31">
        <f t="shared" si="502"/>
        <v>0</v>
      </c>
      <c r="N2218" s="31">
        <f t="shared" si="503"/>
        <v>0</v>
      </c>
      <c r="O2218" s="26" t="s">
        <v>16367</v>
      </c>
      <c r="P2218" s="26" t="s">
        <v>108</v>
      </c>
      <c r="Q2218" s="27">
        <v>40669</v>
      </c>
      <c r="R2218" s="24"/>
      <c r="S2218" s="24"/>
      <c r="T2218" s="26" t="s">
        <v>333</v>
      </c>
      <c r="U2218" s="24"/>
      <c r="V2218" s="26" t="s">
        <v>469</v>
      </c>
      <c r="W2218" s="26" t="s">
        <v>3395</v>
      </c>
      <c r="X2218" s="26" t="s">
        <v>12027</v>
      </c>
      <c r="Y2218" s="26" t="s">
        <v>12028</v>
      </c>
      <c r="Z2218" s="24"/>
      <c r="AA2218" s="24"/>
      <c r="AB2218" s="26" t="s">
        <v>15766</v>
      </c>
      <c r="AC2218" s="28">
        <v>3000</v>
      </c>
      <c r="AD2218" s="24"/>
      <c r="AE2218" s="24"/>
      <c r="AF2218" s="26" t="s">
        <v>139</v>
      </c>
      <c r="AG2218" s="26" t="s">
        <v>224</v>
      </c>
      <c r="AH2218" s="24"/>
      <c r="AI2218" s="28">
        <v>3000</v>
      </c>
      <c r="AJ2218" s="24"/>
      <c r="AK2218" s="24"/>
      <c r="AL2218" s="24"/>
      <c r="AM2218" s="24"/>
      <c r="AN2218" s="24"/>
      <c r="AO2218" s="24"/>
      <c r="AP2218" s="24"/>
      <c r="AQ2218" s="24"/>
      <c r="AR2218" s="24"/>
      <c r="AS2218" s="24"/>
      <c r="AT2218" s="24"/>
      <c r="AU2218" s="24"/>
      <c r="AV2218" s="24"/>
      <c r="AW2218" s="28">
        <v>0</v>
      </c>
      <c r="AX2218" s="26">
        <v>0</v>
      </c>
      <c r="AY2218" s="28">
        <v>0</v>
      </c>
      <c r="AZ2218" s="28">
        <v>0</v>
      </c>
      <c r="BA2218" s="26">
        <v>0</v>
      </c>
      <c r="BB2218" s="24"/>
      <c r="BC2218" s="26" t="s">
        <v>12035</v>
      </c>
      <c r="BD2218" s="24"/>
      <c r="BE2218" s="24"/>
      <c r="BF2218" s="24"/>
      <c r="BG2218" s="24"/>
      <c r="BH2218" s="24"/>
      <c r="BI2218" s="24"/>
      <c r="BJ2218" s="24"/>
      <c r="BK2218" s="24"/>
      <c r="BL2218" s="24"/>
      <c r="BM2218" s="24"/>
      <c r="BN2218" s="24"/>
      <c r="BO2218" s="24"/>
      <c r="BP2218" s="24"/>
      <c r="BQ2218" s="24"/>
      <c r="BR2218" s="26">
        <v>0</v>
      </c>
      <c r="BS2218" s="26">
        <v>0</v>
      </c>
      <c r="BT2218" s="26">
        <v>0</v>
      </c>
      <c r="BU2218" s="26">
        <v>0</v>
      </c>
      <c r="BV2218" s="26">
        <v>0</v>
      </c>
      <c r="BW2218" s="26">
        <v>0</v>
      </c>
      <c r="BX2218" s="26">
        <v>0</v>
      </c>
      <c r="BY2218" s="26">
        <v>0</v>
      </c>
      <c r="BZ2218" s="24"/>
      <c r="CA2218" s="24"/>
      <c r="CB2218" s="24"/>
      <c r="CC2218" s="24"/>
      <c r="CD2218" s="24"/>
      <c r="CE2218" s="24"/>
      <c r="CF2218" s="24"/>
      <c r="CG2218" s="24"/>
      <c r="CH2218" s="24"/>
      <c r="CI2218" s="24"/>
      <c r="CJ2218" s="24"/>
      <c r="CK2218" s="24"/>
      <c r="CL2218" s="24"/>
      <c r="CM2218" s="24"/>
      <c r="CN2218" s="24"/>
      <c r="CO2218" s="24"/>
      <c r="CP2218" s="24"/>
      <c r="CQ2218" s="24"/>
      <c r="CR2218" s="24"/>
      <c r="CS2218" s="24"/>
      <c r="CT2218" s="24"/>
      <c r="CU2218" s="24"/>
      <c r="CV2218" s="24"/>
      <c r="CW2218" s="24"/>
      <c r="CX2218" s="24"/>
      <c r="CY2218" s="24"/>
      <c r="CZ2218" s="24"/>
      <c r="DA2218" s="24"/>
      <c r="DB2218" s="24"/>
      <c r="DC2218" s="24"/>
      <c r="DD2218" s="24"/>
      <c r="DE2218" s="24"/>
      <c r="DF2218" s="26" t="s">
        <v>139</v>
      </c>
      <c r="DG2218" s="26" t="s">
        <v>139</v>
      </c>
      <c r="DH2218" s="26" t="s">
        <v>139</v>
      </c>
      <c r="DI2218" s="26" t="s">
        <v>139</v>
      </c>
      <c r="DJ2218" s="26" t="s">
        <v>139</v>
      </c>
      <c r="DK2218" s="26" t="s">
        <v>139</v>
      </c>
      <c r="DL2218" s="26" t="s">
        <v>139</v>
      </c>
      <c r="DM2218" s="26" t="s">
        <v>139</v>
      </c>
      <c r="DN2218" s="26" t="s">
        <v>139</v>
      </c>
      <c r="DO2218" s="26" t="s">
        <v>139</v>
      </c>
    </row>
    <row r="2219" spans="1:119" ht="20.100000000000001" customHeight="1" x14ac:dyDescent="0.25">
      <c r="A2219" s="29" t="str">
        <f t="shared" si="490"/>
        <v>Ravenstvo (Equality)7</v>
      </c>
      <c r="B2219" s="29" t="str">
        <f t="shared" si="491"/>
        <v>Ravenstvo (Equality)</v>
      </c>
      <c r="C2219" s="29">
        <f t="shared" si="492"/>
        <v>7</v>
      </c>
      <c r="D2219" s="30" t="str">
        <f t="shared" si="493"/>
        <v>Europe and Eurasia</v>
      </c>
      <c r="E2219" s="30" t="str">
        <f t="shared" si="494"/>
        <v>Karakol, Kyrgyzstan</v>
      </c>
      <c r="F2219" s="31">
        <f t="shared" si="495"/>
        <v>4</v>
      </c>
      <c r="G2219" s="31">
        <f t="shared" si="496"/>
        <v>3</v>
      </c>
      <c r="H2219" s="31">
        <f t="shared" si="497"/>
        <v>4</v>
      </c>
      <c r="I2219" s="31">
        <f t="shared" si="498"/>
        <v>4</v>
      </c>
      <c r="J2219" s="31">
        <f t="shared" si="499"/>
        <v>4</v>
      </c>
      <c r="K2219" s="31">
        <f t="shared" si="500"/>
        <v>4</v>
      </c>
      <c r="L2219" s="31">
        <f t="shared" si="501"/>
        <v>4</v>
      </c>
      <c r="M2219" s="31">
        <f t="shared" si="502"/>
        <v>4</v>
      </c>
      <c r="N2219" s="31">
        <f t="shared" si="503"/>
        <v>3.9</v>
      </c>
      <c r="O2219" s="26" t="s">
        <v>12076</v>
      </c>
      <c r="P2219" s="26" t="s">
        <v>108</v>
      </c>
      <c r="Q2219" s="27">
        <v>43054</v>
      </c>
      <c r="R2219" s="26" t="s">
        <v>305</v>
      </c>
      <c r="S2219" s="26" t="s">
        <v>110</v>
      </c>
      <c r="T2219" s="26" t="s">
        <v>111</v>
      </c>
      <c r="U2219" s="26" t="s">
        <v>833</v>
      </c>
      <c r="V2219" s="26" t="s">
        <v>15763</v>
      </c>
      <c r="W2219" s="26" t="s">
        <v>3068</v>
      </c>
      <c r="X2219" s="26" t="s">
        <v>3609</v>
      </c>
      <c r="Y2219" s="26" t="s">
        <v>12077</v>
      </c>
      <c r="Z2219" s="26" t="s">
        <v>12078</v>
      </c>
      <c r="AA2219" s="24"/>
      <c r="AB2219" s="26" t="s">
        <v>117</v>
      </c>
      <c r="AC2219" s="28">
        <v>13000</v>
      </c>
      <c r="AD2219" s="26" t="s">
        <v>3072</v>
      </c>
      <c r="AE2219" s="24"/>
      <c r="AF2219" s="26" t="s">
        <v>120</v>
      </c>
      <c r="AG2219" s="26" t="s">
        <v>333</v>
      </c>
      <c r="AH2219" s="26" t="s">
        <v>235</v>
      </c>
      <c r="AI2219" s="28">
        <v>13000</v>
      </c>
      <c r="AJ2219" s="24"/>
      <c r="AK2219" s="24"/>
      <c r="AL2219" s="24"/>
      <c r="AM2219" s="24"/>
      <c r="AN2219" s="24"/>
      <c r="AO2219" s="24"/>
      <c r="AP2219" s="24"/>
      <c r="AQ2219" s="24"/>
      <c r="AR2219" s="26" t="s">
        <v>12079</v>
      </c>
      <c r="AS2219" s="24"/>
      <c r="AT2219" s="24"/>
      <c r="AU2219" s="24"/>
      <c r="AV2219" s="24"/>
      <c r="AW2219" s="28">
        <v>78300</v>
      </c>
      <c r="AX2219" s="26">
        <v>103</v>
      </c>
      <c r="AY2219" s="28">
        <v>45</v>
      </c>
      <c r="AZ2219" s="28">
        <v>12</v>
      </c>
      <c r="BA2219" s="26">
        <v>16</v>
      </c>
      <c r="BB2219" s="24"/>
      <c r="BC2219" s="26" t="s">
        <v>12080</v>
      </c>
      <c r="BD2219" s="26" t="s">
        <v>125</v>
      </c>
      <c r="BE2219" s="24"/>
      <c r="BF2219" s="26" t="s">
        <v>12081</v>
      </c>
      <c r="BG2219" s="26" t="s">
        <v>2310</v>
      </c>
      <c r="BH2219" s="26" t="s">
        <v>3080</v>
      </c>
      <c r="BI2219" s="26" t="s">
        <v>2310</v>
      </c>
      <c r="BJ2219" s="26" t="s">
        <v>12082</v>
      </c>
      <c r="BK2219" s="26" t="s">
        <v>3068</v>
      </c>
      <c r="BL2219" s="24"/>
      <c r="BM2219" s="24"/>
      <c r="BN2219" s="24"/>
      <c r="BO2219" s="24"/>
      <c r="BP2219" s="24"/>
      <c r="BQ2219" s="24"/>
      <c r="BR2219" s="26">
        <v>0</v>
      </c>
      <c r="BS2219" s="26">
        <v>0</v>
      </c>
      <c r="BT2219" s="26">
        <v>0</v>
      </c>
      <c r="BU2219" s="26">
        <v>0</v>
      </c>
      <c r="BV2219" s="26">
        <v>0</v>
      </c>
      <c r="BW2219" s="26">
        <v>0</v>
      </c>
      <c r="BX2219" s="26">
        <v>0</v>
      </c>
      <c r="BY2219" s="26">
        <v>0</v>
      </c>
      <c r="BZ2219" s="26" t="s">
        <v>138</v>
      </c>
      <c r="CA2219" s="26" t="s">
        <v>134</v>
      </c>
      <c r="CB2219" s="26" t="s">
        <v>134</v>
      </c>
      <c r="CC2219" s="26" t="s">
        <v>136</v>
      </c>
      <c r="CD2219" s="26" t="s">
        <v>136</v>
      </c>
      <c r="CE2219" s="26" t="s">
        <v>136</v>
      </c>
      <c r="CF2219" s="26" t="s">
        <v>135</v>
      </c>
      <c r="CG2219" s="26" t="s">
        <v>136</v>
      </c>
      <c r="CH2219" s="26" t="s">
        <v>134</v>
      </c>
      <c r="CI2219" s="26" t="s">
        <v>134</v>
      </c>
      <c r="CJ2219" s="26" t="s">
        <v>136</v>
      </c>
      <c r="CK2219" s="26" t="s">
        <v>134</v>
      </c>
      <c r="CL2219" s="26" t="s">
        <v>136</v>
      </c>
      <c r="CM2219" s="26" t="s">
        <v>138</v>
      </c>
      <c r="CN2219" s="26" t="s">
        <v>136</v>
      </c>
      <c r="CO2219" s="26" t="s">
        <v>138</v>
      </c>
      <c r="CP2219" s="26" t="s">
        <v>136</v>
      </c>
      <c r="CQ2219" s="26" t="s">
        <v>134</v>
      </c>
      <c r="CR2219" s="26" t="s">
        <v>138</v>
      </c>
      <c r="CS2219" s="26" t="s">
        <v>138</v>
      </c>
      <c r="CT2219" s="26" t="s">
        <v>136</v>
      </c>
      <c r="CU2219" s="26" t="s">
        <v>136</v>
      </c>
      <c r="CV2219" s="26" t="s">
        <v>138</v>
      </c>
      <c r="CW2219" s="26" t="s">
        <v>138</v>
      </c>
      <c r="CX2219" s="26" t="s">
        <v>138</v>
      </c>
      <c r="CY2219" s="26" t="s">
        <v>134</v>
      </c>
      <c r="CZ2219" s="26" t="s">
        <v>134</v>
      </c>
      <c r="DA2219" s="26" t="s">
        <v>138</v>
      </c>
      <c r="DB2219" s="26" t="s">
        <v>136</v>
      </c>
      <c r="DC2219" s="26" t="s">
        <v>138</v>
      </c>
      <c r="DD2219" s="26" t="s">
        <v>138</v>
      </c>
      <c r="DE2219" s="26" t="s">
        <v>134</v>
      </c>
      <c r="DF2219" s="26" t="s">
        <v>139</v>
      </c>
      <c r="DG2219" s="26" t="s">
        <v>139</v>
      </c>
      <c r="DH2219" s="26" t="s">
        <v>139</v>
      </c>
      <c r="DI2219" s="26" t="s">
        <v>120</v>
      </c>
      <c r="DJ2219" s="26" t="s">
        <v>139</v>
      </c>
      <c r="DK2219" s="26" t="s">
        <v>139</v>
      </c>
      <c r="DL2219" s="26" t="s">
        <v>120</v>
      </c>
      <c r="DM2219" s="26" t="s">
        <v>139</v>
      </c>
      <c r="DN2219" s="26" t="s">
        <v>139</v>
      </c>
      <c r="DO2219" s="26" t="s">
        <v>139</v>
      </c>
    </row>
    <row r="2220" spans="1:119" ht="20.100000000000001" customHeight="1" x14ac:dyDescent="0.25">
      <c r="A2220" s="29" t="str">
        <f t="shared" si="490"/>
        <v/>
      </c>
      <c r="B2220" s="29" t="str">
        <f t="shared" si="491"/>
        <v>Ravenstvo (Equality)</v>
      </c>
      <c r="C2220" s="29">
        <f t="shared" si="492"/>
        <v>0</v>
      </c>
      <c r="D2220" s="30" t="str">
        <f t="shared" si="493"/>
        <v>Europe and Eurasia</v>
      </c>
      <c r="E2220" s="30" t="str">
        <f t="shared" si="494"/>
        <v>Karakol, Kyrgyzstan</v>
      </c>
      <c r="F2220" s="31">
        <f t="shared" si="495"/>
        <v>0</v>
      </c>
      <c r="G2220" s="31">
        <f t="shared" si="496"/>
        <v>0</v>
      </c>
      <c r="H2220" s="31">
        <f t="shared" si="497"/>
        <v>0</v>
      </c>
      <c r="I2220" s="31">
        <f t="shared" si="498"/>
        <v>0</v>
      </c>
      <c r="J2220" s="31">
        <f t="shared" si="499"/>
        <v>0</v>
      </c>
      <c r="K2220" s="31">
        <f t="shared" si="500"/>
        <v>0</v>
      </c>
      <c r="L2220" s="31">
        <f t="shared" si="501"/>
        <v>0</v>
      </c>
      <c r="M2220" s="31">
        <f t="shared" si="502"/>
        <v>0</v>
      </c>
      <c r="N2220" s="31">
        <f t="shared" si="503"/>
        <v>0</v>
      </c>
      <c r="O2220" s="26" t="s">
        <v>12083</v>
      </c>
      <c r="P2220" s="26" t="s">
        <v>108</v>
      </c>
      <c r="Q2220" s="27">
        <v>43061</v>
      </c>
      <c r="R2220" s="24"/>
      <c r="S2220" s="24"/>
      <c r="T2220" s="26" t="s">
        <v>111</v>
      </c>
      <c r="U2220" s="24"/>
      <c r="V2220" s="26" t="s">
        <v>15763</v>
      </c>
      <c r="W2220" s="26" t="s">
        <v>3068</v>
      </c>
      <c r="X2220" s="26" t="s">
        <v>3609</v>
      </c>
      <c r="Y2220" s="26" t="s">
        <v>12077</v>
      </c>
      <c r="Z2220" s="26" t="s">
        <v>12078</v>
      </c>
      <c r="AA2220" s="24"/>
      <c r="AB2220" s="26" t="s">
        <v>228</v>
      </c>
      <c r="AC2220" s="28">
        <v>25000</v>
      </c>
      <c r="AD2220" s="26" t="s">
        <v>3072</v>
      </c>
      <c r="AE2220" s="24"/>
      <c r="AF2220" s="26" t="s">
        <v>120</v>
      </c>
      <c r="AG2220" s="26" t="s">
        <v>333</v>
      </c>
      <c r="AH2220" s="24"/>
      <c r="AI2220" s="28">
        <v>25000</v>
      </c>
      <c r="AJ2220" s="24"/>
      <c r="AK2220" s="24"/>
      <c r="AL2220" s="24"/>
      <c r="AM2220" s="24"/>
      <c r="AN2220" s="26" t="s">
        <v>12084</v>
      </c>
      <c r="AO2220" s="24"/>
      <c r="AP2220" s="24"/>
      <c r="AQ2220" s="24"/>
      <c r="AR2220" s="24"/>
      <c r="AS2220" s="24"/>
      <c r="AT2220" s="24"/>
      <c r="AU2220" s="24"/>
      <c r="AV2220" s="24"/>
      <c r="AW2220" s="28">
        <v>78300</v>
      </c>
      <c r="AX2220" s="26">
        <v>103</v>
      </c>
      <c r="AY2220" s="28">
        <v>0</v>
      </c>
      <c r="AZ2220" s="28">
        <v>0</v>
      </c>
      <c r="BA2220" s="26">
        <v>0</v>
      </c>
      <c r="BB2220" s="24"/>
      <c r="BC2220" s="26" t="s">
        <v>12080</v>
      </c>
      <c r="BD2220" s="24"/>
      <c r="BE2220" s="24"/>
      <c r="BF2220" s="24"/>
      <c r="BG2220" s="24"/>
      <c r="BH2220" s="24"/>
      <c r="BI2220" s="24"/>
      <c r="BJ2220" s="24"/>
      <c r="BK2220" s="24"/>
      <c r="BL2220" s="24"/>
      <c r="BM2220" s="24"/>
      <c r="BN2220" s="24"/>
      <c r="BO2220" s="24"/>
      <c r="BP2220" s="24"/>
      <c r="BQ2220" s="24"/>
      <c r="BR2220" s="26">
        <v>0</v>
      </c>
      <c r="BS2220" s="26">
        <v>0</v>
      </c>
      <c r="BT2220" s="26">
        <v>0</v>
      </c>
      <c r="BU2220" s="26">
        <v>0</v>
      </c>
      <c r="BV2220" s="26">
        <v>0</v>
      </c>
      <c r="BW2220" s="26">
        <v>0</v>
      </c>
      <c r="BX2220" s="26">
        <v>0</v>
      </c>
      <c r="BY2220" s="26">
        <v>0</v>
      </c>
      <c r="BZ2220" s="24"/>
      <c r="CA2220" s="24"/>
      <c r="CB2220" s="24"/>
      <c r="CC2220" s="24"/>
      <c r="CD2220" s="24"/>
      <c r="CE2220" s="24"/>
      <c r="CF2220" s="24"/>
      <c r="CG2220" s="24"/>
      <c r="CH2220" s="24"/>
      <c r="CI2220" s="24"/>
      <c r="CJ2220" s="24"/>
      <c r="CK2220" s="24"/>
      <c r="CL2220" s="24"/>
      <c r="CM2220" s="24"/>
      <c r="CN2220" s="24"/>
      <c r="CO2220" s="24"/>
      <c r="CP2220" s="24"/>
      <c r="CQ2220" s="24"/>
      <c r="CR2220" s="24"/>
      <c r="CS2220" s="24"/>
      <c r="CT2220" s="24"/>
      <c r="CU2220" s="24"/>
      <c r="CV2220" s="24"/>
      <c r="CW2220" s="24"/>
      <c r="CX2220" s="24"/>
      <c r="CY2220" s="24"/>
      <c r="CZ2220" s="24"/>
      <c r="DA2220" s="24"/>
      <c r="DB2220" s="24"/>
      <c r="DC2220" s="24"/>
      <c r="DD2220" s="24"/>
      <c r="DE2220" s="24"/>
      <c r="DF2220" s="26" t="s">
        <v>139</v>
      </c>
      <c r="DG2220" s="26" t="s">
        <v>139</v>
      </c>
      <c r="DH2220" s="26" t="s">
        <v>139</v>
      </c>
      <c r="DI2220" s="26" t="s">
        <v>139</v>
      </c>
      <c r="DJ2220" s="26" t="s">
        <v>139</v>
      </c>
      <c r="DK2220" s="26" t="s">
        <v>139</v>
      </c>
      <c r="DL2220" s="26" t="s">
        <v>139</v>
      </c>
      <c r="DM2220" s="26" t="s">
        <v>139</v>
      </c>
      <c r="DN2220" s="26" t="s">
        <v>139</v>
      </c>
      <c r="DO2220" s="26" t="s">
        <v>139</v>
      </c>
    </row>
    <row r="2221" spans="1:119" ht="20.100000000000001" customHeight="1" x14ac:dyDescent="0.25">
      <c r="A2221" s="29" t="str">
        <f t="shared" si="490"/>
        <v/>
      </c>
      <c r="B2221" s="29" t="str">
        <f t="shared" si="491"/>
        <v>Ravenstvo (Equality)</v>
      </c>
      <c r="C2221" s="29">
        <f t="shared" si="492"/>
        <v>0</v>
      </c>
      <c r="D2221" s="30" t="str">
        <f t="shared" si="493"/>
        <v>Europe and Eurasia</v>
      </c>
      <c r="E2221" s="30" t="str">
        <f t="shared" si="494"/>
        <v>Karakol, Kyrgyzstan</v>
      </c>
      <c r="F2221" s="31">
        <f t="shared" si="495"/>
        <v>0</v>
      </c>
      <c r="G2221" s="31">
        <f t="shared" si="496"/>
        <v>0</v>
      </c>
      <c r="H2221" s="31">
        <f t="shared" si="497"/>
        <v>0</v>
      </c>
      <c r="I2221" s="31">
        <f t="shared" si="498"/>
        <v>0</v>
      </c>
      <c r="J2221" s="31">
        <f t="shared" si="499"/>
        <v>0</v>
      </c>
      <c r="K2221" s="31">
        <f t="shared" si="500"/>
        <v>0</v>
      </c>
      <c r="L2221" s="31">
        <f t="shared" si="501"/>
        <v>0</v>
      </c>
      <c r="M2221" s="31">
        <f t="shared" si="502"/>
        <v>0</v>
      </c>
      <c r="N2221" s="31">
        <f t="shared" si="503"/>
        <v>0</v>
      </c>
      <c r="O2221" s="26" t="s">
        <v>16368</v>
      </c>
      <c r="P2221" s="26" t="s">
        <v>108</v>
      </c>
      <c r="Q2221" s="27">
        <v>42583</v>
      </c>
      <c r="R2221" s="24"/>
      <c r="S2221" s="24"/>
      <c r="T2221" s="26" t="s">
        <v>142</v>
      </c>
      <c r="U2221" s="24"/>
      <c r="V2221" s="26" t="s">
        <v>15763</v>
      </c>
      <c r="W2221" s="26" t="s">
        <v>3068</v>
      </c>
      <c r="X2221" s="26" t="s">
        <v>3609</v>
      </c>
      <c r="Y2221" s="26" t="s">
        <v>12077</v>
      </c>
      <c r="Z2221" s="26" t="s">
        <v>12078</v>
      </c>
      <c r="AA2221" s="24"/>
      <c r="AB2221" s="26" t="s">
        <v>15736</v>
      </c>
      <c r="AC2221" s="28">
        <v>1450</v>
      </c>
      <c r="AD2221" s="26" t="s">
        <v>3072</v>
      </c>
      <c r="AE2221" s="24"/>
      <c r="AF2221" s="26" t="s">
        <v>120</v>
      </c>
      <c r="AG2221" s="26" t="s">
        <v>333</v>
      </c>
      <c r="AH2221" s="24"/>
      <c r="AI2221" s="28">
        <v>1450</v>
      </c>
      <c r="AJ2221" s="24"/>
      <c r="AK2221" s="24"/>
      <c r="AL2221" s="24"/>
      <c r="AM2221" s="24"/>
      <c r="AN2221" s="24"/>
      <c r="AO2221" s="24"/>
      <c r="AP2221" s="24"/>
      <c r="AQ2221" s="24"/>
      <c r="AR2221" s="24"/>
      <c r="AS2221" s="24"/>
      <c r="AT2221" s="24"/>
      <c r="AU2221" s="24"/>
      <c r="AV2221" s="24"/>
      <c r="AW2221" s="24"/>
      <c r="AX2221" s="24"/>
      <c r="AY2221" s="24"/>
      <c r="AZ2221" s="24"/>
      <c r="BA2221" s="24"/>
      <c r="BB2221" s="24"/>
      <c r="BC2221" s="26" t="s">
        <v>12080</v>
      </c>
      <c r="BD2221" s="24"/>
      <c r="BE2221" s="24"/>
      <c r="BF2221" s="24"/>
      <c r="BG2221" s="24"/>
      <c r="BH2221" s="24"/>
      <c r="BI2221" s="24"/>
      <c r="BJ2221" s="24"/>
      <c r="BK2221" s="24"/>
      <c r="BL2221" s="24"/>
      <c r="BM2221" s="24"/>
      <c r="BN2221" s="24"/>
      <c r="BO2221" s="24"/>
      <c r="BP2221" s="24"/>
      <c r="BQ2221" s="24"/>
      <c r="BR2221" s="24"/>
      <c r="BS2221" s="24"/>
      <c r="BT2221" s="24"/>
      <c r="BU2221" s="24"/>
      <c r="BV2221" s="24"/>
      <c r="BW2221" s="24"/>
      <c r="BX2221" s="24"/>
      <c r="BY2221" s="24"/>
      <c r="BZ2221" s="24"/>
      <c r="CA2221" s="24"/>
      <c r="CB2221" s="24"/>
      <c r="CC2221" s="24"/>
      <c r="CD2221" s="24"/>
      <c r="CE2221" s="24"/>
      <c r="CF2221" s="24"/>
      <c r="CG2221" s="24"/>
      <c r="CH2221" s="24"/>
      <c r="CI2221" s="24"/>
      <c r="CJ2221" s="24"/>
      <c r="CK2221" s="24"/>
      <c r="CL2221" s="24"/>
      <c r="CM2221" s="24"/>
      <c r="CN2221" s="24"/>
      <c r="CO2221" s="24"/>
      <c r="CP2221" s="24"/>
      <c r="CQ2221" s="24"/>
      <c r="CR2221" s="24"/>
      <c r="CS2221" s="24"/>
      <c r="CT2221" s="24"/>
      <c r="CU2221" s="24"/>
      <c r="CV2221" s="24"/>
      <c r="CW2221" s="24"/>
      <c r="CX2221" s="24"/>
      <c r="CY2221" s="24"/>
      <c r="CZ2221" s="24"/>
      <c r="DA2221" s="24"/>
      <c r="DB2221" s="24"/>
      <c r="DC2221" s="24"/>
      <c r="DD2221" s="24"/>
      <c r="DE2221" s="24"/>
      <c r="DF2221" s="26" t="s">
        <v>139</v>
      </c>
      <c r="DG2221" s="26" t="s">
        <v>139</v>
      </c>
      <c r="DH2221" s="26" t="s">
        <v>139</v>
      </c>
      <c r="DI2221" s="26" t="s">
        <v>139</v>
      </c>
      <c r="DJ2221" s="26" t="s">
        <v>139</v>
      </c>
      <c r="DK2221" s="26" t="s">
        <v>139</v>
      </c>
      <c r="DL2221" s="26" t="s">
        <v>139</v>
      </c>
      <c r="DM2221" s="26" t="s">
        <v>139</v>
      </c>
      <c r="DN2221" s="26" t="s">
        <v>139</v>
      </c>
      <c r="DO2221" s="26" t="s">
        <v>139</v>
      </c>
    </row>
    <row r="2222" spans="1:119" ht="20.100000000000001" customHeight="1" x14ac:dyDescent="0.25">
      <c r="A2222" s="29" t="str">
        <f t="shared" si="490"/>
        <v>Ravenstvo (Equality)6</v>
      </c>
      <c r="B2222" s="29" t="str">
        <f t="shared" si="491"/>
        <v>Ravenstvo (Equality)</v>
      </c>
      <c r="C2222" s="29">
        <f t="shared" si="492"/>
        <v>6</v>
      </c>
      <c r="D2222" s="30" t="str">
        <f t="shared" si="493"/>
        <v>Europe and Eurasia</v>
      </c>
      <c r="E2222" s="30" t="str">
        <f t="shared" si="494"/>
        <v>Karakol, Kyrgyzstan</v>
      </c>
      <c r="F2222" s="31">
        <f t="shared" si="495"/>
        <v>4</v>
      </c>
      <c r="G2222" s="31">
        <f t="shared" si="496"/>
        <v>4</v>
      </c>
      <c r="H2222" s="31">
        <f t="shared" si="497"/>
        <v>2</v>
      </c>
      <c r="I2222" s="31">
        <f t="shared" si="498"/>
        <v>4</v>
      </c>
      <c r="J2222" s="31">
        <f t="shared" si="499"/>
        <v>4</v>
      </c>
      <c r="K2222" s="31">
        <f t="shared" si="500"/>
        <v>4</v>
      </c>
      <c r="L2222" s="31">
        <f t="shared" si="501"/>
        <v>4</v>
      </c>
      <c r="M2222" s="31">
        <f t="shared" si="502"/>
        <v>2</v>
      </c>
      <c r="N2222" s="31">
        <f t="shared" si="503"/>
        <v>3.5</v>
      </c>
      <c r="O2222" s="26" t="s">
        <v>12085</v>
      </c>
      <c r="P2222" s="26" t="s">
        <v>108</v>
      </c>
      <c r="Q2222" s="27">
        <v>42640</v>
      </c>
      <c r="R2222" s="26" t="s">
        <v>166</v>
      </c>
      <c r="S2222" s="26" t="s">
        <v>141</v>
      </c>
      <c r="T2222" s="26" t="s">
        <v>142</v>
      </c>
      <c r="U2222" s="26" t="s">
        <v>112</v>
      </c>
      <c r="V2222" s="26" t="s">
        <v>15763</v>
      </c>
      <c r="W2222" s="26" t="s">
        <v>3068</v>
      </c>
      <c r="X2222" s="26" t="s">
        <v>3609</v>
      </c>
      <c r="Y2222" s="26" t="s">
        <v>12077</v>
      </c>
      <c r="Z2222" s="26" t="s">
        <v>12078</v>
      </c>
      <c r="AA2222" s="24"/>
      <c r="AB2222" s="26" t="s">
        <v>117</v>
      </c>
      <c r="AC2222" s="28">
        <v>11000</v>
      </c>
      <c r="AD2222" s="26" t="s">
        <v>3072</v>
      </c>
      <c r="AE2222" s="24"/>
      <c r="AF2222" s="26" t="s">
        <v>120</v>
      </c>
      <c r="AG2222" s="26" t="s">
        <v>333</v>
      </c>
      <c r="AH2222" s="26" t="s">
        <v>250</v>
      </c>
      <c r="AI2222" s="28">
        <v>11000</v>
      </c>
      <c r="AJ2222" s="26" t="s">
        <v>12086</v>
      </c>
      <c r="AK2222" s="26" t="s">
        <v>12087</v>
      </c>
      <c r="AL2222" s="26" t="s">
        <v>12088</v>
      </c>
      <c r="AM2222" s="24"/>
      <c r="AN2222" s="24"/>
      <c r="AO2222" s="24"/>
      <c r="AP2222" s="24"/>
      <c r="AQ2222" s="26" t="s">
        <v>12089</v>
      </c>
      <c r="AR2222" s="24"/>
      <c r="AS2222" s="26" t="s">
        <v>12090</v>
      </c>
      <c r="AT2222" s="24"/>
      <c r="AU2222" s="24"/>
      <c r="AV2222" s="24"/>
      <c r="AW2222" s="28">
        <v>72000</v>
      </c>
      <c r="AX2222" s="26">
        <v>105</v>
      </c>
      <c r="AY2222" s="28">
        <v>70</v>
      </c>
      <c r="AZ2222" s="28">
        <v>70</v>
      </c>
      <c r="BA2222" s="26">
        <v>0</v>
      </c>
      <c r="BB2222" s="26" t="s">
        <v>148</v>
      </c>
      <c r="BC2222" s="26" t="s">
        <v>12080</v>
      </c>
      <c r="BD2222" s="26" t="s">
        <v>125</v>
      </c>
      <c r="BE2222" s="24"/>
      <c r="BF2222" s="26" t="s">
        <v>3080</v>
      </c>
      <c r="BG2222" s="26" t="s">
        <v>2310</v>
      </c>
      <c r="BH2222" s="26" t="s">
        <v>12091</v>
      </c>
      <c r="BI2222" s="26" t="s">
        <v>2310</v>
      </c>
      <c r="BJ2222" s="26" t="s">
        <v>4220</v>
      </c>
      <c r="BK2222" s="26" t="s">
        <v>3068</v>
      </c>
      <c r="BL2222" s="24"/>
      <c r="BM2222" s="24"/>
      <c r="BN2222" s="24"/>
      <c r="BO2222" s="24"/>
      <c r="BP2222" s="24"/>
      <c r="BQ2222" s="24"/>
      <c r="BR2222" s="26">
        <v>4</v>
      </c>
      <c r="BS2222" s="26">
        <v>4</v>
      </c>
      <c r="BT2222" s="26">
        <v>2</v>
      </c>
      <c r="BU2222" s="26">
        <v>4</v>
      </c>
      <c r="BV2222" s="26">
        <v>4</v>
      </c>
      <c r="BW2222" s="26">
        <v>4</v>
      </c>
      <c r="BX2222" s="26">
        <v>4</v>
      </c>
      <c r="BY2222" s="26">
        <v>2</v>
      </c>
      <c r="BZ2222" s="24"/>
      <c r="CA2222" s="24"/>
      <c r="CB2222" s="24"/>
      <c r="CC2222" s="24"/>
      <c r="CD2222" s="24"/>
      <c r="CE2222" s="24"/>
      <c r="CF2222" s="24"/>
      <c r="CG2222" s="24"/>
      <c r="CH2222" s="24"/>
      <c r="CI2222" s="24"/>
      <c r="CJ2222" s="24"/>
      <c r="CK2222" s="24"/>
      <c r="CL2222" s="24"/>
      <c r="CM2222" s="24"/>
      <c r="CN2222" s="24"/>
      <c r="CO2222" s="24"/>
      <c r="CP2222" s="24"/>
      <c r="CQ2222" s="24"/>
      <c r="CR2222" s="24"/>
      <c r="CS2222" s="24"/>
      <c r="CT2222" s="24"/>
      <c r="CU2222" s="24"/>
      <c r="CV2222" s="24"/>
      <c r="CW2222" s="24"/>
      <c r="CX2222" s="24"/>
      <c r="CY2222" s="24"/>
      <c r="CZ2222" s="24"/>
      <c r="DA2222" s="24"/>
      <c r="DB2222" s="24"/>
      <c r="DC2222" s="24"/>
      <c r="DD2222" s="24"/>
      <c r="DE2222" s="24"/>
      <c r="DF2222" s="26" t="s">
        <v>120</v>
      </c>
      <c r="DG2222" s="26" t="s">
        <v>139</v>
      </c>
      <c r="DH2222" s="26" t="s">
        <v>139</v>
      </c>
      <c r="DI2222" s="26" t="s">
        <v>120</v>
      </c>
      <c r="DJ2222" s="26" t="s">
        <v>139</v>
      </c>
      <c r="DK2222" s="26" t="s">
        <v>120</v>
      </c>
      <c r="DL2222" s="26" t="s">
        <v>120</v>
      </c>
      <c r="DM2222" s="26" t="s">
        <v>139</v>
      </c>
      <c r="DN2222" s="26" t="s">
        <v>139</v>
      </c>
      <c r="DO2222" s="26" t="s">
        <v>139</v>
      </c>
    </row>
    <row r="2223" spans="1:119" ht="20.100000000000001" customHeight="1" x14ac:dyDescent="0.25">
      <c r="A2223" s="29" t="str">
        <f t="shared" si="490"/>
        <v/>
      </c>
      <c r="B2223" s="29" t="str">
        <f t="shared" si="491"/>
        <v>Ravenstvo (Equality)</v>
      </c>
      <c r="C2223" s="29">
        <f t="shared" si="492"/>
        <v>0</v>
      </c>
      <c r="D2223" s="30" t="str">
        <f t="shared" si="493"/>
        <v>Europe and Eurasia</v>
      </c>
      <c r="E2223" s="30" t="str">
        <f t="shared" si="494"/>
        <v>Karakol, Kyrgyzstan</v>
      </c>
      <c r="F2223" s="31">
        <f t="shared" si="495"/>
        <v>0</v>
      </c>
      <c r="G2223" s="31">
        <f t="shared" si="496"/>
        <v>0</v>
      </c>
      <c r="H2223" s="31">
        <f t="shared" si="497"/>
        <v>0</v>
      </c>
      <c r="I2223" s="31">
        <f t="shared" si="498"/>
        <v>0</v>
      </c>
      <c r="J2223" s="31">
        <f t="shared" si="499"/>
        <v>0</v>
      </c>
      <c r="K2223" s="31">
        <f t="shared" si="500"/>
        <v>0</v>
      </c>
      <c r="L2223" s="31">
        <f t="shared" si="501"/>
        <v>0</v>
      </c>
      <c r="M2223" s="31">
        <f t="shared" si="502"/>
        <v>0</v>
      </c>
      <c r="N2223" s="31">
        <f t="shared" si="503"/>
        <v>0</v>
      </c>
      <c r="O2223" s="26" t="s">
        <v>16369</v>
      </c>
      <c r="P2223" s="26" t="s">
        <v>108</v>
      </c>
      <c r="Q2223" s="27">
        <v>42495</v>
      </c>
      <c r="R2223" s="24"/>
      <c r="S2223" s="24"/>
      <c r="T2223" s="26" t="s">
        <v>157</v>
      </c>
      <c r="U2223" s="24"/>
      <c r="V2223" s="26" t="s">
        <v>15763</v>
      </c>
      <c r="W2223" s="26" t="s">
        <v>3068</v>
      </c>
      <c r="X2223" s="26" t="s">
        <v>3609</v>
      </c>
      <c r="Y2223" s="26" t="s">
        <v>12077</v>
      </c>
      <c r="Z2223" s="26" t="s">
        <v>12078</v>
      </c>
      <c r="AA2223" s="24"/>
      <c r="AB2223" s="26" t="s">
        <v>15736</v>
      </c>
      <c r="AC2223" s="28">
        <v>2000</v>
      </c>
      <c r="AD2223" s="26" t="s">
        <v>3072</v>
      </c>
      <c r="AE2223" s="24"/>
      <c r="AF2223" s="26" t="s">
        <v>120</v>
      </c>
      <c r="AG2223" s="26" t="s">
        <v>333</v>
      </c>
      <c r="AH2223" s="24"/>
      <c r="AI2223" s="28">
        <v>2000</v>
      </c>
      <c r="AJ2223" s="24"/>
      <c r="AK2223" s="24"/>
      <c r="AL2223" s="24"/>
      <c r="AM2223" s="24"/>
      <c r="AN2223" s="24"/>
      <c r="AO2223" s="24"/>
      <c r="AP2223" s="24"/>
      <c r="AQ2223" s="24"/>
      <c r="AR2223" s="24"/>
      <c r="AS2223" s="24"/>
      <c r="AT2223" s="24"/>
      <c r="AU2223" s="24"/>
      <c r="AV2223" s="24"/>
      <c r="AW2223" s="24"/>
      <c r="AX2223" s="24"/>
      <c r="AY2223" s="24"/>
      <c r="AZ2223" s="24"/>
      <c r="BA2223" s="24"/>
      <c r="BB2223" s="24"/>
      <c r="BC2223" s="26" t="s">
        <v>12080</v>
      </c>
      <c r="BD2223" s="24"/>
      <c r="BE2223" s="24"/>
      <c r="BF2223" s="24"/>
      <c r="BG2223" s="24"/>
      <c r="BH2223" s="24"/>
      <c r="BI2223" s="24"/>
      <c r="BJ2223" s="24"/>
      <c r="BK2223" s="24"/>
      <c r="BL2223" s="24"/>
      <c r="BM2223" s="24"/>
      <c r="BN2223" s="24"/>
      <c r="BO2223" s="24"/>
      <c r="BP2223" s="24"/>
      <c r="BQ2223" s="24"/>
      <c r="BR2223" s="24"/>
      <c r="BS2223" s="24"/>
      <c r="BT2223" s="24"/>
      <c r="BU2223" s="24"/>
      <c r="BV2223" s="24"/>
      <c r="BW2223" s="24"/>
      <c r="BX2223" s="24"/>
      <c r="BY2223" s="24"/>
      <c r="BZ2223" s="24"/>
      <c r="CA2223" s="24"/>
      <c r="CB2223" s="24"/>
      <c r="CC2223" s="24"/>
      <c r="CD2223" s="24"/>
      <c r="CE2223" s="24"/>
      <c r="CF2223" s="24"/>
      <c r="CG2223" s="24"/>
      <c r="CH2223" s="24"/>
      <c r="CI2223" s="24"/>
      <c r="CJ2223" s="24"/>
      <c r="CK2223" s="24"/>
      <c r="CL2223" s="24"/>
      <c r="CM2223" s="24"/>
      <c r="CN2223" s="24"/>
      <c r="CO2223" s="24"/>
      <c r="CP2223" s="24"/>
      <c r="CQ2223" s="24"/>
      <c r="CR2223" s="24"/>
      <c r="CS2223" s="24"/>
      <c r="CT2223" s="24"/>
      <c r="CU2223" s="24"/>
      <c r="CV2223" s="24"/>
      <c r="CW2223" s="24"/>
      <c r="CX2223" s="24"/>
      <c r="CY2223" s="24"/>
      <c r="CZ2223" s="24"/>
      <c r="DA2223" s="24"/>
      <c r="DB2223" s="24"/>
      <c r="DC2223" s="24"/>
      <c r="DD2223" s="24"/>
      <c r="DE2223" s="24"/>
      <c r="DF2223" s="26" t="s">
        <v>139</v>
      </c>
      <c r="DG2223" s="26" t="s">
        <v>139</v>
      </c>
      <c r="DH2223" s="26" t="s">
        <v>139</v>
      </c>
      <c r="DI2223" s="26" t="s">
        <v>139</v>
      </c>
      <c r="DJ2223" s="26" t="s">
        <v>139</v>
      </c>
      <c r="DK2223" s="26" t="s">
        <v>139</v>
      </c>
      <c r="DL2223" s="26" t="s">
        <v>139</v>
      </c>
      <c r="DM2223" s="26" t="s">
        <v>139</v>
      </c>
      <c r="DN2223" s="26" t="s">
        <v>139</v>
      </c>
      <c r="DO2223" s="26" t="s">
        <v>139</v>
      </c>
    </row>
    <row r="2224" spans="1:119" ht="20.100000000000001" customHeight="1" x14ac:dyDescent="0.25">
      <c r="A2224" s="29" t="str">
        <f t="shared" si="490"/>
        <v>Ravenstvo (Equality)5</v>
      </c>
      <c r="B2224" s="29" t="str">
        <f t="shared" si="491"/>
        <v>Ravenstvo (Equality)</v>
      </c>
      <c r="C2224" s="29">
        <f t="shared" si="492"/>
        <v>5</v>
      </c>
      <c r="D2224" s="30" t="str">
        <f t="shared" si="493"/>
        <v>Europe and Eurasia</v>
      </c>
      <c r="E2224" s="30" t="str">
        <f t="shared" si="494"/>
        <v>Karakol, Kyrgyzstan</v>
      </c>
      <c r="F2224" s="31">
        <f t="shared" si="495"/>
        <v>4</v>
      </c>
      <c r="G2224" s="31">
        <f t="shared" si="496"/>
        <v>4</v>
      </c>
      <c r="H2224" s="31">
        <f t="shared" si="497"/>
        <v>2</v>
      </c>
      <c r="I2224" s="31">
        <f t="shared" si="498"/>
        <v>4</v>
      </c>
      <c r="J2224" s="31">
        <f t="shared" si="499"/>
        <v>4</v>
      </c>
      <c r="K2224" s="31">
        <f t="shared" si="500"/>
        <v>4</v>
      </c>
      <c r="L2224" s="31">
        <f t="shared" si="501"/>
        <v>4</v>
      </c>
      <c r="M2224" s="31">
        <f t="shared" si="502"/>
        <v>2</v>
      </c>
      <c r="N2224" s="31">
        <f t="shared" si="503"/>
        <v>3.5</v>
      </c>
      <c r="O2224" s="26" t="s">
        <v>12092</v>
      </c>
      <c r="P2224" s="26" t="s">
        <v>108</v>
      </c>
      <c r="Q2224" s="27">
        <v>42305</v>
      </c>
      <c r="R2224" s="26" t="s">
        <v>166</v>
      </c>
      <c r="S2224" s="26" t="s">
        <v>156</v>
      </c>
      <c r="T2224" s="26" t="s">
        <v>157</v>
      </c>
      <c r="U2224" s="26" t="s">
        <v>112</v>
      </c>
      <c r="V2224" s="26" t="s">
        <v>15763</v>
      </c>
      <c r="W2224" s="26" t="s">
        <v>3068</v>
      </c>
      <c r="X2224" s="26" t="s">
        <v>3609</v>
      </c>
      <c r="Y2224" s="26" t="s">
        <v>12077</v>
      </c>
      <c r="Z2224" s="26" t="s">
        <v>12078</v>
      </c>
      <c r="AA2224" s="24"/>
      <c r="AB2224" s="26" t="s">
        <v>117</v>
      </c>
      <c r="AC2224" s="28">
        <v>11000</v>
      </c>
      <c r="AD2224" s="26" t="s">
        <v>3072</v>
      </c>
      <c r="AE2224" s="24"/>
      <c r="AF2224" s="26" t="s">
        <v>120</v>
      </c>
      <c r="AG2224" s="26" t="s">
        <v>333</v>
      </c>
      <c r="AH2224" s="26" t="s">
        <v>176</v>
      </c>
      <c r="AI2224" s="28">
        <v>11000</v>
      </c>
      <c r="AJ2224" s="26" t="s">
        <v>12093</v>
      </c>
      <c r="AK2224" s="26" t="s">
        <v>12087</v>
      </c>
      <c r="AL2224" s="26" t="s">
        <v>12088</v>
      </c>
      <c r="AM2224" s="24"/>
      <c r="AN2224" s="24"/>
      <c r="AO2224" s="24"/>
      <c r="AP2224" s="24"/>
      <c r="AQ2224" s="26" t="s">
        <v>12094</v>
      </c>
      <c r="AR2224" s="24"/>
      <c r="AS2224" s="26" t="s">
        <v>12095</v>
      </c>
      <c r="AT2224" s="24"/>
      <c r="AU2224" s="24"/>
      <c r="AV2224" s="24"/>
      <c r="AW2224" s="28">
        <v>60400</v>
      </c>
      <c r="AX2224" s="26">
        <v>60</v>
      </c>
      <c r="AY2224" s="28">
        <v>0</v>
      </c>
      <c r="AZ2224" s="28">
        <v>70</v>
      </c>
      <c r="BA2224" s="26">
        <v>0</v>
      </c>
      <c r="BB2224" s="26" t="s">
        <v>148</v>
      </c>
      <c r="BC2224" s="26" t="s">
        <v>12080</v>
      </c>
      <c r="BD2224" s="26" t="s">
        <v>125</v>
      </c>
      <c r="BE2224" s="24"/>
      <c r="BF2224" s="26" t="s">
        <v>12096</v>
      </c>
      <c r="BG2224" s="26" t="s">
        <v>2310</v>
      </c>
      <c r="BH2224" s="26" t="s">
        <v>12097</v>
      </c>
      <c r="BI2224" s="26" t="s">
        <v>2310</v>
      </c>
      <c r="BJ2224" s="26" t="s">
        <v>4220</v>
      </c>
      <c r="BK2224" s="26" t="s">
        <v>3068</v>
      </c>
      <c r="BL2224" s="26" t="s">
        <v>12098</v>
      </c>
      <c r="BM2224" s="26" t="s">
        <v>1204</v>
      </c>
      <c r="BN2224" s="26" t="s">
        <v>581</v>
      </c>
      <c r="BO2224" s="26" t="s">
        <v>261</v>
      </c>
      <c r="BP2224" s="24"/>
      <c r="BQ2224" s="24"/>
      <c r="BR2224" s="26">
        <v>4</v>
      </c>
      <c r="BS2224" s="26">
        <v>4</v>
      </c>
      <c r="BT2224" s="26">
        <v>2</v>
      </c>
      <c r="BU2224" s="26">
        <v>4</v>
      </c>
      <c r="BV2224" s="26">
        <v>4</v>
      </c>
      <c r="BW2224" s="26">
        <v>4</v>
      </c>
      <c r="BX2224" s="26">
        <v>4</v>
      </c>
      <c r="BY2224" s="26">
        <v>2</v>
      </c>
      <c r="BZ2224" s="24"/>
      <c r="CA2224" s="24"/>
      <c r="CB2224" s="24"/>
      <c r="CC2224" s="24"/>
      <c r="CD2224" s="24"/>
      <c r="CE2224" s="24"/>
      <c r="CF2224" s="24"/>
      <c r="CG2224" s="24"/>
      <c r="CH2224" s="24"/>
      <c r="CI2224" s="24"/>
      <c r="CJ2224" s="24"/>
      <c r="CK2224" s="24"/>
      <c r="CL2224" s="24"/>
      <c r="CM2224" s="24"/>
      <c r="CN2224" s="24"/>
      <c r="CO2224" s="24"/>
      <c r="CP2224" s="24"/>
      <c r="CQ2224" s="24"/>
      <c r="CR2224" s="24"/>
      <c r="CS2224" s="24"/>
      <c r="CT2224" s="24"/>
      <c r="CU2224" s="24"/>
      <c r="CV2224" s="24"/>
      <c r="CW2224" s="24"/>
      <c r="CX2224" s="24"/>
      <c r="CY2224" s="24"/>
      <c r="CZ2224" s="24"/>
      <c r="DA2224" s="24"/>
      <c r="DB2224" s="24"/>
      <c r="DC2224" s="24"/>
      <c r="DD2224" s="24"/>
      <c r="DE2224" s="24"/>
      <c r="DF2224" s="26" t="s">
        <v>120</v>
      </c>
      <c r="DG2224" s="26" t="s">
        <v>139</v>
      </c>
      <c r="DH2224" s="26" t="s">
        <v>120</v>
      </c>
      <c r="DI2224" s="26" t="s">
        <v>120</v>
      </c>
      <c r="DJ2224" s="26" t="s">
        <v>139</v>
      </c>
      <c r="DK2224" s="26" t="s">
        <v>120</v>
      </c>
      <c r="DL2224" s="26" t="s">
        <v>139</v>
      </c>
      <c r="DM2224" s="26" t="s">
        <v>139</v>
      </c>
      <c r="DN2224" s="26" t="s">
        <v>120</v>
      </c>
      <c r="DO2224" s="26" t="s">
        <v>120</v>
      </c>
    </row>
    <row r="2225" spans="1:119" ht="20.100000000000001" customHeight="1" x14ac:dyDescent="0.25">
      <c r="A2225" s="29" t="str">
        <f t="shared" si="490"/>
        <v>Ravenstvo (Equality)4</v>
      </c>
      <c r="B2225" s="29" t="str">
        <f t="shared" si="491"/>
        <v>Ravenstvo (Equality)</v>
      </c>
      <c r="C2225" s="29">
        <f t="shared" si="492"/>
        <v>4</v>
      </c>
      <c r="D2225" s="30" t="str">
        <f t="shared" si="493"/>
        <v>Europe and Eurasia</v>
      </c>
      <c r="E2225" s="30" t="str">
        <f t="shared" si="494"/>
        <v>Karakol, Kyrgyzstan</v>
      </c>
      <c r="F2225" s="31">
        <f t="shared" si="495"/>
        <v>4</v>
      </c>
      <c r="G2225" s="31">
        <f t="shared" si="496"/>
        <v>4</v>
      </c>
      <c r="H2225" s="31">
        <f t="shared" si="497"/>
        <v>2</v>
      </c>
      <c r="I2225" s="31">
        <f t="shared" si="498"/>
        <v>4</v>
      </c>
      <c r="J2225" s="31">
        <f t="shared" si="499"/>
        <v>4</v>
      </c>
      <c r="K2225" s="31">
        <f t="shared" si="500"/>
        <v>4</v>
      </c>
      <c r="L2225" s="31">
        <f t="shared" si="501"/>
        <v>4</v>
      </c>
      <c r="M2225" s="31">
        <f t="shared" si="502"/>
        <v>2</v>
      </c>
      <c r="N2225" s="31">
        <f t="shared" si="503"/>
        <v>3.5</v>
      </c>
      <c r="O2225" s="26" t="s">
        <v>12099</v>
      </c>
      <c r="P2225" s="26" t="s">
        <v>108</v>
      </c>
      <c r="Q2225" s="27">
        <v>41946</v>
      </c>
      <c r="R2225" s="26" t="s">
        <v>166</v>
      </c>
      <c r="S2225" s="26" t="s">
        <v>609</v>
      </c>
      <c r="T2225" s="26" t="s">
        <v>278</v>
      </c>
      <c r="U2225" s="26" t="s">
        <v>112</v>
      </c>
      <c r="V2225" s="26" t="s">
        <v>15763</v>
      </c>
      <c r="W2225" s="26" t="s">
        <v>3068</v>
      </c>
      <c r="X2225" s="26" t="s">
        <v>3609</v>
      </c>
      <c r="Y2225" s="26" t="s">
        <v>12077</v>
      </c>
      <c r="Z2225" s="26" t="s">
        <v>12078</v>
      </c>
      <c r="AA2225" s="24"/>
      <c r="AB2225" s="26" t="s">
        <v>117</v>
      </c>
      <c r="AC2225" s="28">
        <v>9000</v>
      </c>
      <c r="AD2225" s="26" t="s">
        <v>3072</v>
      </c>
      <c r="AE2225" s="24"/>
      <c r="AF2225" s="26" t="s">
        <v>120</v>
      </c>
      <c r="AG2225" s="26" t="s">
        <v>333</v>
      </c>
      <c r="AH2225" s="26" t="s">
        <v>185</v>
      </c>
      <c r="AI2225" s="28">
        <v>9000</v>
      </c>
      <c r="AJ2225" s="26" t="s">
        <v>12100</v>
      </c>
      <c r="AK2225" s="26" t="s">
        <v>12087</v>
      </c>
      <c r="AL2225" s="26" t="s">
        <v>12088</v>
      </c>
      <c r="AM2225" s="24"/>
      <c r="AN2225" s="24"/>
      <c r="AO2225" s="24"/>
      <c r="AP2225" s="26" t="s">
        <v>12101</v>
      </c>
      <c r="AQ2225" s="26" t="s">
        <v>12102</v>
      </c>
      <c r="AR2225" s="24"/>
      <c r="AS2225" s="26" t="s">
        <v>12103</v>
      </c>
      <c r="AT2225" s="24"/>
      <c r="AU2225" s="24"/>
      <c r="AV2225" s="24"/>
      <c r="AW2225" s="28">
        <v>63887</v>
      </c>
      <c r="AX2225" s="26">
        <v>35</v>
      </c>
      <c r="AY2225" s="24"/>
      <c r="AZ2225" s="28">
        <v>90</v>
      </c>
      <c r="BA2225" s="24"/>
      <c r="BB2225" s="26" t="s">
        <v>148</v>
      </c>
      <c r="BC2225" s="26" t="s">
        <v>12080</v>
      </c>
      <c r="BD2225" s="26" t="s">
        <v>125</v>
      </c>
      <c r="BE2225" s="24"/>
      <c r="BF2225" s="24"/>
      <c r="BG2225" s="24"/>
      <c r="BH2225" s="24"/>
      <c r="BI2225" s="24"/>
      <c r="BJ2225" s="24"/>
      <c r="BK2225" s="24"/>
      <c r="BL2225" s="24"/>
      <c r="BM2225" s="24"/>
      <c r="BN2225" s="24"/>
      <c r="BO2225" s="24"/>
      <c r="BP2225" s="24"/>
      <c r="BQ2225" s="24"/>
      <c r="BR2225" s="26">
        <v>4</v>
      </c>
      <c r="BS2225" s="26">
        <v>4</v>
      </c>
      <c r="BT2225" s="26">
        <v>2</v>
      </c>
      <c r="BU2225" s="26">
        <v>4</v>
      </c>
      <c r="BV2225" s="26">
        <v>4</v>
      </c>
      <c r="BW2225" s="26">
        <v>4</v>
      </c>
      <c r="BX2225" s="26">
        <v>4</v>
      </c>
      <c r="BY2225" s="26">
        <v>2</v>
      </c>
      <c r="BZ2225" s="24"/>
      <c r="CA2225" s="24"/>
      <c r="CB2225" s="24"/>
      <c r="CC2225" s="24"/>
      <c r="CD2225" s="24"/>
      <c r="CE2225" s="24"/>
      <c r="CF2225" s="24"/>
      <c r="CG2225" s="24"/>
      <c r="CH2225" s="24"/>
      <c r="CI2225" s="24"/>
      <c r="CJ2225" s="24"/>
      <c r="CK2225" s="24"/>
      <c r="CL2225" s="24"/>
      <c r="CM2225" s="24"/>
      <c r="CN2225" s="24"/>
      <c r="CO2225" s="24"/>
      <c r="CP2225" s="24"/>
      <c r="CQ2225" s="24"/>
      <c r="CR2225" s="24"/>
      <c r="CS2225" s="24"/>
      <c r="CT2225" s="24"/>
      <c r="CU2225" s="24"/>
      <c r="CV2225" s="24"/>
      <c r="CW2225" s="24"/>
      <c r="CX2225" s="24"/>
      <c r="CY2225" s="24"/>
      <c r="CZ2225" s="24"/>
      <c r="DA2225" s="24"/>
      <c r="DB2225" s="24"/>
      <c r="DC2225" s="24"/>
      <c r="DD2225" s="24"/>
      <c r="DE2225" s="24"/>
      <c r="DF2225" s="26" t="s">
        <v>139</v>
      </c>
      <c r="DG2225" s="26" t="s">
        <v>139</v>
      </c>
      <c r="DH2225" s="26" t="s">
        <v>139</v>
      </c>
      <c r="DI2225" s="26" t="s">
        <v>139</v>
      </c>
      <c r="DJ2225" s="26" t="s">
        <v>139</v>
      </c>
      <c r="DK2225" s="26" t="s">
        <v>139</v>
      </c>
      <c r="DL2225" s="26" t="s">
        <v>139</v>
      </c>
      <c r="DM2225" s="26" t="s">
        <v>139</v>
      </c>
      <c r="DN2225" s="26" t="s">
        <v>139</v>
      </c>
      <c r="DO2225" s="26" t="s">
        <v>120</v>
      </c>
    </row>
    <row r="2226" spans="1:119" ht="20.100000000000001" customHeight="1" x14ac:dyDescent="0.25">
      <c r="A2226" s="29" t="str">
        <f t="shared" si="490"/>
        <v>Ravenstvo (Equality)3</v>
      </c>
      <c r="B2226" s="29" t="str">
        <f t="shared" si="491"/>
        <v>Ravenstvo (Equality)</v>
      </c>
      <c r="C2226" s="29">
        <f t="shared" si="492"/>
        <v>3</v>
      </c>
      <c r="D2226" s="30" t="str">
        <f t="shared" si="493"/>
        <v>Europe and Eurasia</v>
      </c>
      <c r="E2226" s="30" t="str">
        <f t="shared" si="494"/>
        <v>Karakol, Kyrgyzstan</v>
      </c>
      <c r="F2226" s="31">
        <f t="shared" si="495"/>
        <v>4</v>
      </c>
      <c r="G2226" s="31">
        <f t="shared" si="496"/>
        <v>4</v>
      </c>
      <c r="H2226" s="31">
        <f t="shared" si="497"/>
        <v>2</v>
      </c>
      <c r="I2226" s="31">
        <f t="shared" si="498"/>
        <v>4</v>
      </c>
      <c r="J2226" s="31">
        <f t="shared" si="499"/>
        <v>4</v>
      </c>
      <c r="K2226" s="31">
        <f t="shared" si="500"/>
        <v>4</v>
      </c>
      <c r="L2226" s="31">
        <f t="shared" si="501"/>
        <v>4</v>
      </c>
      <c r="M2226" s="31">
        <f t="shared" si="502"/>
        <v>2</v>
      </c>
      <c r="N2226" s="31">
        <f t="shared" si="503"/>
        <v>3.5</v>
      </c>
      <c r="O2226" s="26" t="s">
        <v>12104</v>
      </c>
      <c r="P2226" s="26" t="s">
        <v>108</v>
      </c>
      <c r="Q2226" s="27">
        <v>41568</v>
      </c>
      <c r="R2226" s="26" t="s">
        <v>109</v>
      </c>
      <c r="S2226" s="26" t="s">
        <v>622</v>
      </c>
      <c r="T2226" s="26" t="s">
        <v>194</v>
      </c>
      <c r="U2226" s="26" t="s">
        <v>112</v>
      </c>
      <c r="V2226" s="26" t="s">
        <v>15763</v>
      </c>
      <c r="W2226" s="26" t="s">
        <v>3068</v>
      </c>
      <c r="X2226" s="26" t="s">
        <v>3609</v>
      </c>
      <c r="Y2226" s="26" t="s">
        <v>12077</v>
      </c>
      <c r="Z2226" s="26" t="s">
        <v>12078</v>
      </c>
      <c r="AA2226" s="24"/>
      <c r="AB2226" s="26" t="s">
        <v>117</v>
      </c>
      <c r="AC2226" s="28">
        <v>9000</v>
      </c>
      <c r="AD2226" s="26" t="s">
        <v>3072</v>
      </c>
      <c r="AE2226" s="24"/>
      <c r="AF2226" s="26" t="s">
        <v>120</v>
      </c>
      <c r="AG2226" s="26" t="s">
        <v>333</v>
      </c>
      <c r="AH2226" s="26" t="s">
        <v>121</v>
      </c>
      <c r="AI2226" s="28">
        <v>9000</v>
      </c>
      <c r="AJ2226" s="26" t="s">
        <v>12105</v>
      </c>
      <c r="AK2226" s="26" t="s">
        <v>12087</v>
      </c>
      <c r="AL2226" s="26" t="s">
        <v>12088</v>
      </c>
      <c r="AM2226" s="24"/>
      <c r="AN2226" s="24"/>
      <c r="AO2226" s="24"/>
      <c r="AP2226" s="24"/>
      <c r="AQ2226" s="24"/>
      <c r="AR2226" s="24"/>
      <c r="AS2226" s="24"/>
      <c r="AT2226" s="24"/>
      <c r="AU2226" s="24"/>
      <c r="AV2226" s="24"/>
      <c r="AW2226" s="28">
        <v>64600</v>
      </c>
      <c r="AX2226" s="26">
        <v>100</v>
      </c>
      <c r="AY2226" s="24"/>
      <c r="AZ2226" s="28">
        <v>80</v>
      </c>
      <c r="BA2226" s="26">
        <v>0</v>
      </c>
      <c r="BB2226" s="26" t="s">
        <v>148</v>
      </c>
      <c r="BC2226" s="26" t="s">
        <v>12080</v>
      </c>
      <c r="BD2226" s="26" t="s">
        <v>125</v>
      </c>
      <c r="BE2226" s="24"/>
      <c r="BF2226" s="26" t="s">
        <v>12106</v>
      </c>
      <c r="BG2226" s="26" t="s">
        <v>3068</v>
      </c>
      <c r="BH2226" s="26" t="s">
        <v>12107</v>
      </c>
      <c r="BI2226" s="26" t="s">
        <v>3068</v>
      </c>
      <c r="BJ2226" s="26" t="s">
        <v>12096</v>
      </c>
      <c r="BK2226" s="26" t="s">
        <v>2310</v>
      </c>
      <c r="BL2226" s="26" t="s">
        <v>12108</v>
      </c>
      <c r="BM2226" s="26" t="s">
        <v>2310</v>
      </c>
      <c r="BN2226" s="26" t="s">
        <v>12109</v>
      </c>
      <c r="BO2226" s="26" t="s">
        <v>387</v>
      </c>
      <c r="BP2226" s="24"/>
      <c r="BQ2226" s="24"/>
      <c r="BR2226" s="26">
        <v>4</v>
      </c>
      <c r="BS2226" s="26">
        <v>4</v>
      </c>
      <c r="BT2226" s="26">
        <v>2</v>
      </c>
      <c r="BU2226" s="26">
        <v>4</v>
      </c>
      <c r="BV2226" s="26">
        <v>4</v>
      </c>
      <c r="BW2226" s="26">
        <v>4</v>
      </c>
      <c r="BX2226" s="26">
        <v>4</v>
      </c>
      <c r="BY2226" s="26">
        <v>2</v>
      </c>
      <c r="BZ2226" s="24"/>
      <c r="CA2226" s="24"/>
      <c r="CB2226" s="24"/>
      <c r="CC2226" s="24"/>
      <c r="CD2226" s="24"/>
      <c r="CE2226" s="24"/>
      <c r="CF2226" s="24"/>
      <c r="CG2226" s="24"/>
      <c r="CH2226" s="24"/>
      <c r="CI2226" s="24"/>
      <c r="CJ2226" s="24"/>
      <c r="CK2226" s="24"/>
      <c r="CL2226" s="24"/>
      <c r="CM2226" s="24"/>
      <c r="CN2226" s="24"/>
      <c r="CO2226" s="24"/>
      <c r="CP2226" s="24"/>
      <c r="CQ2226" s="24"/>
      <c r="CR2226" s="24"/>
      <c r="CS2226" s="24"/>
      <c r="CT2226" s="24"/>
      <c r="CU2226" s="24"/>
      <c r="CV2226" s="24"/>
      <c r="CW2226" s="24"/>
      <c r="CX2226" s="24"/>
      <c r="CY2226" s="24"/>
      <c r="CZ2226" s="24"/>
      <c r="DA2226" s="24"/>
      <c r="DB2226" s="24"/>
      <c r="DC2226" s="24"/>
      <c r="DD2226" s="24"/>
      <c r="DE2226" s="24"/>
      <c r="DF2226" s="26" t="s">
        <v>120</v>
      </c>
      <c r="DG2226" s="26" t="s">
        <v>139</v>
      </c>
      <c r="DH2226" s="26" t="s">
        <v>120</v>
      </c>
      <c r="DI2226" s="26" t="s">
        <v>120</v>
      </c>
      <c r="DJ2226" s="26" t="s">
        <v>139</v>
      </c>
      <c r="DK2226" s="26" t="s">
        <v>120</v>
      </c>
      <c r="DL2226" s="26" t="s">
        <v>139</v>
      </c>
      <c r="DM2226" s="26" t="s">
        <v>139</v>
      </c>
      <c r="DN2226" s="26" t="s">
        <v>139</v>
      </c>
      <c r="DO2226" s="26" t="s">
        <v>120</v>
      </c>
    </row>
    <row r="2227" spans="1:119" ht="20.100000000000001" customHeight="1" x14ac:dyDescent="0.25">
      <c r="A2227" s="29" t="str">
        <f t="shared" si="490"/>
        <v>Ravenstvo (Equality)2</v>
      </c>
      <c r="B2227" s="29" t="str">
        <f t="shared" si="491"/>
        <v>Ravenstvo (Equality)</v>
      </c>
      <c r="C2227" s="29">
        <f t="shared" si="492"/>
        <v>2</v>
      </c>
      <c r="D2227" s="30" t="str">
        <f t="shared" si="493"/>
        <v>Europe and Eurasia</v>
      </c>
      <c r="E2227" s="30" t="str">
        <f t="shared" si="494"/>
        <v>Karakol, Kyrgyzstan</v>
      </c>
      <c r="F2227" s="31">
        <f t="shared" si="495"/>
        <v>2</v>
      </c>
      <c r="G2227" s="31">
        <f t="shared" si="496"/>
        <v>2</v>
      </c>
      <c r="H2227" s="31">
        <f t="shared" si="497"/>
        <v>2</v>
      </c>
      <c r="I2227" s="31">
        <f t="shared" si="498"/>
        <v>2</v>
      </c>
      <c r="J2227" s="31">
        <f t="shared" si="499"/>
        <v>3</v>
      </c>
      <c r="K2227" s="31">
        <f t="shared" si="500"/>
        <v>2</v>
      </c>
      <c r="L2227" s="31">
        <f t="shared" si="501"/>
        <v>3</v>
      </c>
      <c r="M2227" s="31">
        <f t="shared" si="502"/>
        <v>2</v>
      </c>
      <c r="N2227" s="31">
        <f t="shared" si="503"/>
        <v>2.2999999999999998</v>
      </c>
      <c r="O2227" s="26" t="s">
        <v>12110</v>
      </c>
      <c r="P2227" s="26" t="s">
        <v>108</v>
      </c>
      <c r="Q2227" s="27">
        <v>41204</v>
      </c>
      <c r="R2227" s="26" t="s">
        <v>109</v>
      </c>
      <c r="S2227" s="26" t="s">
        <v>306</v>
      </c>
      <c r="T2227" s="26" t="s">
        <v>207</v>
      </c>
      <c r="U2227" s="26" t="s">
        <v>112</v>
      </c>
      <c r="V2227" s="26" t="s">
        <v>15763</v>
      </c>
      <c r="W2227" s="26" t="s">
        <v>3068</v>
      </c>
      <c r="X2227" s="26" t="s">
        <v>3609</v>
      </c>
      <c r="Y2227" s="26" t="s">
        <v>12077</v>
      </c>
      <c r="Z2227" s="26" t="s">
        <v>12078</v>
      </c>
      <c r="AA2227" s="24"/>
      <c r="AB2227" s="26" t="s">
        <v>117</v>
      </c>
      <c r="AC2227" s="28">
        <v>8000</v>
      </c>
      <c r="AD2227" s="26" t="s">
        <v>3072</v>
      </c>
      <c r="AE2227" s="24"/>
      <c r="AF2227" s="26" t="s">
        <v>120</v>
      </c>
      <c r="AG2227" s="26" t="s">
        <v>333</v>
      </c>
      <c r="AH2227" s="26" t="s">
        <v>143</v>
      </c>
      <c r="AI2227" s="28">
        <v>8000</v>
      </c>
      <c r="AJ2227" s="26" t="s">
        <v>12111</v>
      </c>
      <c r="AK2227" s="26" t="s">
        <v>12112</v>
      </c>
      <c r="AL2227" s="26" t="s">
        <v>12088</v>
      </c>
      <c r="AM2227" s="24"/>
      <c r="AN2227" s="24"/>
      <c r="AO2227" s="24"/>
      <c r="AP2227" s="24"/>
      <c r="AQ2227" s="24"/>
      <c r="AR2227" s="24"/>
      <c r="AS2227" s="24"/>
      <c r="AT2227" s="24"/>
      <c r="AU2227" s="24"/>
      <c r="AV2227" s="24"/>
      <c r="AW2227" s="28">
        <v>69123</v>
      </c>
      <c r="AX2227" s="26">
        <v>80</v>
      </c>
      <c r="AY2227" s="28">
        <v>90</v>
      </c>
      <c r="AZ2227" s="28">
        <v>90</v>
      </c>
      <c r="BA2227" s="26">
        <v>0</v>
      </c>
      <c r="BB2227" s="26" t="s">
        <v>148</v>
      </c>
      <c r="BC2227" s="26" t="s">
        <v>12080</v>
      </c>
      <c r="BD2227" s="26" t="s">
        <v>125</v>
      </c>
      <c r="BE2227" s="24"/>
      <c r="BF2227" s="26" t="s">
        <v>3080</v>
      </c>
      <c r="BG2227" s="26" t="s">
        <v>2310</v>
      </c>
      <c r="BH2227" s="26" t="s">
        <v>12113</v>
      </c>
      <c r="BI2227" s="26" t="s">
        <v>2310</v>
      </c>
      <c r="BJ2227" s="24"/>
      <c r="BK2227" s="24"/>
      <c r="BL2227" s="24"/>
      <c r="BM2227" s="24"/>
      <c r="BN2227" s="24"/>
      <c r="BO2227" s="24"/>
      <c r="BP2227" s="24"/>
      <c r="BQ2227" s="24"/>
      <c r="BR2227" s="26">
        <v>2</v>
      </c>
      <c r="BS2227" s="26">
        <v>2</v>
      </c>
      <c r="BT2227" s="26">
        <v>2</v>
      </c>
      <c r="BU2227" s="26">
        <v>2</v>
      </c>
      <c r="BV2227" s="26">
        <v>3</v>
      </c>
      <c r="BW2227" s="26">
        <v>2</v>
      </c>
      <c r="BX2227" s="26">
        <v>3</v>
      </c>
      <c r="BY2227" s="26">
        <v>2</v>
      </c>
      <c r="BZ2227" s="24"/>
      <c r="CA2227" s="24"/>
      <c r="CB2227" s="24"/>
      <c r="CC2227" s="24"/>
      <c r="CD2227" s="24"/>
      <c r="CE2227" s="24"/>
      <c r="CF2227" s="24"/>
      <c r="CG2227" s="24"/>
      <c r="CH2227" s="24"/>
      <c r="CI2227" s="24"/>
      <c r="CJ2227" s="24"/>
      <c r="CK2227" s="24"/>
      <c r="CL2227" s="24"/>
      <c r="CM2227" s="24"/>
      <c r="CN2227" s="24"/>
      <c r="CO2227" s="24"/>
      <c r="CP2227" s="24"/>
      <c r="CQ2227" s="24"/>
      <c r="CR2227" s="24"/>
      <c r="CS2227" s="24"/>
      <c r="CT2227" s="24"/>
      <c r="CU2227" s="24"/>
      <c r="CV2227" s="24"/>
      <c r="CW2227" s="24"/>
      <c r="CX2227" s="24"/>
      <c r="CY2227" s="24"/>
      <c r="CZ2227" s="24"/>
      <c r="DA2227" s="24"/>
      <c r="DB2227" s="24"/>
      <c r="DC2227" s="24"/>
      <c r="DD2227" s="24"/>
      <c r="DE2227" s="24"/>
      <c r="DF2227" s="26" t="s">
        <v>120</v>
      </c>
      <c r="DG2227" s="26" t="s">
        <v>139</v>
      </c>
      <c r="DH2227" s="26" t="s">
        <v>139</v>
      </c>
      <c r="DI2227" s="26" t="s">
        <v>139</v>
      </c>
      <c r="DJ2227" s="26" t="s">
        <v>139</v>
      </c>
      <c r="DK2227" s="26" t="s">
        <v>139</v>
      </c>
      <c r="DL2227" s="26" t="s">
        <v>139</v>
      </c>
      <c r="DM2227" s="26" t="s">
        <v>139</v>
      </c>
      <c r="DN2227" s="26" t="s">
        <v>139</v>
      </c>
      <c r="DO2227" s="26" t="s">
        <v>139</v>
      </c>
    </row>
    <row r="2228" spans="1:119" ht="20.100000000000001" customHeight="1" x14ac:dyDescent="0.25">
      <c r="A2228" s="29" t="str">
        <f t="shared" si="490"/>
        <v>Ravenstvo (Equality)1</v>
      </c>
      <c r="B2228" s="29" t="str">
        <f t="shared" si="491"/>
        <v>Ravenstvo (Equality)</v>
      </c>
      <c r="C2228" s="29">
        <f t="shared" si="492"/>
        <v>1</v>
      </c>
      <c r="D2228" s="30" t="str">
        <f t="shared" si="493"/>
        <v>Europe and Eurasia</v>
      </c>
      <c r="E2228" s="30" t="str">
        <f t="shared" si="494"/>
        <v>Karakol, Kyrgyzstan</v>
      </c>
      <c r="F2228" s="31">
        <f t="shared" si="495"/>
        <v>4</v>
      </c>
      <c r="G2228" s="31">
        <f t="shared" si="496"/>
        <v>3</v>
      </c>
      <c r="H2228" s="31">
        <f t="shared" si="497"/>
        <v>3</v>
      </c>
      <c r="I2228" s="31">
        <f t="shared" si="498"/>
        <v>3</v>
      </c>
      <c r="J2228" s="31">
        <f t="shared" si="499"/>
        <v>3</v>
      </c>
      <c r="K2228" s="31">
        <f t="shared" si="500"/>
        <v>3</v>
      </c>
      <c r="L2228" s="31">
        <f t="shared" si="501"/>
        <v>4</v>
      </c>
      <c r="M2228" s="31">
        <f t="shared" si="502"/>
        <v>2</v>
      </c>
      <c r="N2228" s="31">
        <f t="shared" si="503"/>
        <v>3.1</v>
      </c>
      <c r="O2228" s="26" t="s">
        <v>12114</v>
      </c>
      <c r="P2228" s="26" t="s">
        <v>108</v>
      </c>
      <c r="Q2228" s="27">
        <v>40833</v>
      </c>
      <c r="R2228" s="26" t="s">
        <v>155</v>
      </c>
      <c r="S2228" s="26" t="s">
        <v>321</v>
      </c>
      <c r="T2228" s="26" t="s">
        <v>175</v>
      </c>
      <c r="U2228" s="26" t="s">
        <v>112</v>
      </c>
      <c r="V2228" s="26" t="s">
        <v>15763</v>
      </c>
      <c r="W2228" s="26" t="s">
        <v>3068</v>
      </c>
      <c r="X2228" s="26" t="s">
        <v>3609</v>
      </c>
      <c r="Y2228" s="26" t="s">
        <v>12077</v>
      </c>
      <c r="Z2228" s="26" t="s">
        <v>12078</v>
      </c>
      <c r="AA2228" s="24"/>
      <c r="AB2228" s="26" t="s">
        <v>117</v>
      </c>
      <c r="AC2228" s="28">
        <v>7000</v>
      </c>
      <c r="AD2228" s="26" t="s">
        <v>3072</v>
      </c>
      <c r="AE2228" s="24"/>
      <c r="AF2228" s="26" t="s">
        <v>120</v>
      </c>
      <c r="AG2228" s="26" t="s">
        <v>333</v>
      </c>
      <c r="AH2228" s="26" t="s">
        <v>158</v>
      </c>
      <c r="AI2228" s="28">
        <v>7000</v>
      </c>
      <c r="AJ2228" s="24"/>
      <c r="AK2228" s="26" t="s">
        <v>12087</v>
      </c>
      <c r="AL2228" s="26" t="s">
        <v>12115</v>
      </c>
      <c r="AM2228" s="26" t="s">
        <v>12116</v>
      </c>
      <c r="AN2228" s="26" t="s">
        <v>12117</v>
      </c>
      <c r="AO2228" s="26" t="s">
        <v>12118</v>
      </c>
      <c r="AP2228" s="24"/>
      <c r="AQ2228" s="24"/>
      <c r="AR2228" s="24"/>
      <c r="AS2228" s="26" t="s">
        <v>12119</v>
      </c>
      <c r="AT2228" s="24"/>
      <c r="AU2228" s="24"/>
      <c r="AV2228" s="24"/>
      <c r="AW2228" s="28">
        <v>37796</v>
      </c>
      <c r="AX2228" s="26">
        <v>80</v>
      </c>
      <c r="AY2228" s="28">
        <v>25</v>
      </c>
      <c r="AZ2228" s="28">
        <v>15</v>
      </c>
      <c r="BA2228" s="26">
        <v>0</v>
      </c>
      <c r="BB2228" s="26" t="s">
        <v>241</v>
      </c>
      <c r="BC2228" s="26" t="s">
        <v>12080</v>
      </c>
      <c r="BD2228" s="24"/>
      <c r="BE2228" s="24"/>
      <c r="BF2228" s="26" t="s">
        <v>3080</v>
      </c>
      <c r="BG2228" s="26" t="s">
        <v>2310</v>
      </c>
      <c r="BH2228" s="26" t="s">
        <v>12120</v>
      </c>
      <c r="BI2228" s="26" t="s">
        <v>3068</v>
      </c>
      <c r="BJ2228" s="24"/>
      <c r="BK2228" s="24"/>
      <c r="BL2228" s="24"/>
      <c r="BM2228" s="24"/>
      <c r="BN2228" s="24"/>
      <c r="BO2228" s="24"/>
      <c r="BP2228" s="24"/>
      <c r="BQ2228" s="24"/>
      <c r="BR2228" s="26">
        <v>4</v>
      </c>
      <c r="BS2228" s="26">
        <v>3</v>
      </c>
      <c r="BT2228" s="26">
        <v>3</v>
      </c>
      <c r="BU2228" s="26">
        <v>3</v>
      </c>
      <c r="BV2228" s="26">
        <v>3</v>
      </c>
      <c r="BW2228" s="26">
        <v>3</v>
      </c>
      <c r="BX2228" s="26">
        <v>4</v>
      </c>
      <c r="BY2228" s="26">
        <v>2</v>
      </c>
      <c r="BZ2228" s="24"/>
      <c r="CA2228" s="24"/>
      <c r="CB2228" s="24"/>
      <c r="CC2228" s="24"/>
      <c r="CD2228" s="24"/>
      <c r="CE2228" s="24"/>
      <c r="CF2228" s="24"/>
      <c r="CG2228" s="24"/>
      <c r="CH2228" s="24"/>
      <c r="CI2228" s="24"/>
      <c r="CJ2228" s="24"/>
      <c r="CK2228" s="24"/>
      <c r="CL2228" s="24"/>
      <c r="CM2228" s="24"/>
      <c r="CN2228" s="24"/>
      <c r="CO2228" s="24"/>
      <c r="CP2228" s="24"/>
      <c r="CQ2228" s="24"/>
      <c r="CR2228" s="24"/>
      <c r="CS2228" s="24"/>
      <c r="CT2228" s="24"/>
      <c r="CU2228" s="24"/>
      <c r="CV2228" s="24"/>
      <c r="CW2228" s="24"/>
      <c r="CX2228" s="24"/>
      <c r="CY2228" s="24"/>
      <c r="CZ2228" s="24"/>
      <c r="DA2228" s="24"/>
      <c r="DB2228" s="24"/>
      <c r="DC2228" s="24"/>
      <c r="DD2228" s="24"/>
      <c r="DE2228" s="24"/>
      <c r="DF2228" s="26" t="s">
        <v>120</v>
      </c>
      <c r="DG2228" s="26" t="s">
        <v>139</v>
      </c>
      <c r="DH2228" s="26" t="s">
        <v>139</v>
      </c>
      <c r="DI2228" s="26" t="s">
        <v>139</v>
      </c>
      <c r="DJ2228" s="26" t="s">
        <v>139</v>
      </c>
      <c r="DK2228" s="26" t="s">
        <v>139</v>
      </c>
      <c r="DL2228" s="26" t="s">
        <v>139</v>
      </c>
      <c r="DM2228" s="26" t="s">
        <v>139</v>
      </c>
      <c r="DN2228" s="26" t="s">
        <v>139</v>
      </c>
      <c r="DO2228" s="26" t="s">
        <v>139</v>
      </c>
    </row>
    <row r="2229" spans="1:119" ht="20.100000000000001" customHeight="1" x14ac:dyDescent="0.25">
      <c r="A2229" s="29" t="str">
        <f t="shared" si="490"/>
        <v/>
      </c>
      <c r="B2229" s="29" t="str">
        <f t="shared" si="491"/>
        <v>Raza Educational and Social Welfare Society</v>
      </c>
      <c r="C2229" s="29">
        <f t="shared" si="492"/>
        <v>0</v>
      </c>
      <c r="D2229" s="30" t="str">
        <f t="shared" si="493"/>
        <v>South Asia</v>
      </c>
      <c r="E2229" s="30" t="str">
        <f t="shared" si="494"/>
        <v>Bengaluru, India</v>
      </c>
      <c r="F2229" s="31">
        <f t="shared" si="495"/>
        <v>0</v>
      </c>
      <c r="G2229" s="31">
        <f t="shared" si="496"/>
        <v>0</v>
      </c>
      <c r="H2229" s="31">
        <f t="shared" si="497"/>
        <v>0</v>
      </c>
      <c r="I2229" s="31">
        <f t="shared" si="498"/>
        <v>0</v>
      </c>
      <c r="J2229" s="31">
        <f t="shared" si="499"/>
        <v>0</v>
      </c>
      <c r="K2229" s="31">
        <f t="shared" si="500"/>
        <v>0</v>
      </c>
      <c r="L2229" s="31">
        <f t="shared" si="501"/>
        <v>0</v>
      </c>
      <c r="M2229" s="31">
        <f t="shared" si="502"/>
        <v>0</v>
      </c>
      <c r="N2229" s="31">
        <f t="shared" si="503"/>
        <v>0</v>
      </c>
      <c r="O2229" s="26" t="s">
        <v>16370</v>
      </c>
      <c r="P2229" s="26" t="s">
        <v>108</v>
      </c>
      <c r="Q2229" s="27">
        <v>41934</v>
      </c>
      <c r="R2229" s="24"/>
      <c r="S2229" s="24"/>
      <c r="T2229" s="26" t="s">
        <v>278</v>
      </c>
      <c r="U2229" s="24"/>
      <c r="V2229" s="26" t="s">
        <v>225</v>
      </c>
      <c r="W2229" s="26" t="s">
        <v>226</v>
      </c>
      <c r="X2229" s="26" t="s">
        <v>524</v>
      </c>
      <c r="Y2229" s="26" t="s">
        <v>12122</v>
      </c>
      <c r="Z2229" s="24"/>
      <c r="AA2229" s="24"/>
      <c r="AB2229" s="26" t="s">
        <v>15736</v>
      </c>
      <c r="AC2229" s="28">
        <v>1965</v>
      </c>
      <c r="AD2229" s="24"/>
      <c r="AE2229" s="24"/>
      <c r="AF2229" s="26" t="s">
        <v>120</v>
      </c>
      <c r="AG2229" s="26" t="s">
        <v>528</v>
      </c>
      <c r="AH2229" s="24"/>
      <c r="AI2229" s="28">
        <v>1965</v>
      </c>
      <c r="AJ2229" s="24"/>
      <c r="AK2229" s="24"/>
      <c r="AL2229" s="24"/>
      <c r="AM2229" s="24"/>
      <c r="AN2229" s="24"/>
      <c r="AO2229" s="24"/>
      <c r="AP2229" s="24"/>
      <c r="AQ2229" s="24"/>
      <c r="AR2229" s="24"/>
      <c r="AS2229" s="24"/>
      <c r="AT2229" s="24"/>
      <c r="AU2229" s="24"/>
      <c r="AV2229" s="24"/>
      <c r="AW2229" s="24"/>
      <c r="AX2229" s="24"/>
      <c r="AY2229" s="24"/>
      <c r="AZ2229" s="24"/>
      <c r="BA2229" s="24"/>
      <c r="BB2229" s="24"/>
      <c r="BC2229" s="26" t="s">
        <v>12128</v>
      </c>
      <c r="BD2229" s="24"/>
      <c r="BE2229" s="24"/>
      <c r="BF2229" s="24"/>
      <c r="BG2229" s="24"/>
      <c r="BH2229" s="24"/>
      <c r="BI2229" s="24"/>
      <c r="BJ2229" s="24"/>
      <c r="BK2229" s="24"/>
      <c r="BL2229" s="24"/>
      <c r="BM2229" s="24"/>
      <c r="BN2229" s="24"/>
      <c r="BO2229" s="24"/>
      <c r="BP2229" s="24"/>
      <c r="BQ2229" s="24"/>
      <c r="BR2229" s="24"/>
      <c r="BS2229" s="24"/>
      <c r="BT2229" s="24"/>
      <c r="BU2229" s="24"/>
      <c r="BV2229" s="24"/>
      <c r="BW2229" s="24"/>
      <c r="BX2229" s="24"/>
      <c r="BY2229" s="24"/>
      <c r="BZ2229" s="24"/>
      <c r="CA2229" s="24"/>
      <c r="CB2229" s="24"/>
      <c r="CC2229" s="24"/>
      <c r="CD2229" s="24"/>
      <c r="CE2229" s="24"/>
      <c r="CF2229" s="24"/>
      <c r="CG2229" s="24"/>
      <c r="CH2229" s="24"/>
      <c r="CI2229" s="24"/>
      <c r="CJ2229" s="24"/>
      <c r="CK2229" s="24"/>
      <c r="CL2229" s="24"/>
      <c r="CM2229" s="24"/>
      <c r="CN2229" s="24"/>
      <c r="CO2229" s="24"/>
      <c r="CP2229" s="24"/>
      <c r="CQ2229" s="24"/>
      <c r="CR2229" s="24"/>
      <c r="CS2229" s="24"/>
      <c r="CT2229" s="24"/>
      <c r="CU2229" s="24"/>
      <c r="CV2229" s="24"/>
      <c r="CW2229" s="24"/>
      <c r="CX2229" s="24"/>
      <c r="CY2229" s="24"/>
      <c r="CZ2229" s="24"/>
      <c r="DA2229" s="24"/>
      <c r="DB2229" s="24"/>
      <c r="DC2229" s="24"/>
      <c r="DD2229" s="24"/>
      <c r="DE2229" s="24"/>
      <c r="DF2229" s="26" t="s">
        <v>139</v>
      </c>
      <c r="DG2229" s="26" t="s">
        <v>139</v>
      </c>
      <c r="DH2229" s="26" t="s">
        <v>139</v>
      </c>
      <c r="DI2229" s="26" t="s">
        <v>139</v>
      </c>
      <c r="DJ2229" s="26" t="s">
        <v>139</v>
      </c>
      <c r="DK2229" s="26" t="s">
        <v>139</v>
      </c>
      <c r="DL2229" s="26" t="s">
        <v>139</v>
      </c>
      <c r="DM2229" s="26" t="s">
        <v>139</v>
      </c>
      <c r="DN2229" s="26" t="s">
        <v>139</v>
      </c>
      <c r="DO2229" s="26" t="s">
        <v>139</v>
      </c>
    </row>
    <row r="2230" spans="1:119" ht="20.100000000000001" customHeight="1" x14ac:dyDescent="0.25">
      <c r="A2230" s="29" t="str">
        <f t="shared" si="490"/>
        <v>Raza Educational and Social Welfare Society7</v>
      </c>
      <c r="B2230" s="29" t="str">
        <f t="shared" si="491"/>
        <v>Raza Educational and Social Welfare Society</v>
      </c>
      <c r="C2230" s="29">
        <f t="shared" si="492"/>
        <v>7</v>
      </c>
      <c r="D2230" s="30" t="str">
        <f t="shared" si="493"/>
        <v>South Asia</v>
      </c>
      <c r="E2230" s="30" t="str">
        <f t="shared" si="494"/>
        <v>Bengaluru, India</v>
      </c>
      <c r="F2230" s="31">
        <f t="shared" si="495"/>
        <v>3</v>
      </c>
      <c r="G2230" s="31">
        <f t="shared" si="496"/>
        <v>2</v>
      </c>
      <c r="H2230" s="31">
        <f t="shared" si="497"/>
        <v>2</v>
      </c>
      <c r="I2230" s="31">
        <f t="shared" si="498"/>
        <v>3</v>
      </c>
      <c r="J2230" s="31">
        <f t="shared" si="499"/>
        <v>2</v>
      </c>
      <c r="K2230" s="31">
        <f t="shared" si="500"/>
        <v>3</v>
      </c>
      <c r="L2230" s="31">
        <f t="shared" si="501"/>
        <v>3</v>
      </c>
      <c r="M2230" s="31">
        <f t="shared" si="502"/>
        <v>2</v>
      </c>
      <c r="N2230" s="31">
        <f t="shared" si="503"/>
        <v>2.5</v>
      </c>
      <c r="O2230" s="26" t="s">
        <v>12121</v>
      </c>
      <c r="P2230" s="26" t="s">
        <v>108</v>
      </c>
      <c r="Q2230" s="27">
        <v>41771</v>
      </c>
      <c r="R2230" s="26" t="s">
        <v>305</v>
      </c>
      <c r="S2230" s="26" t="s">
        <v>193</v>
      </c>
      <c r="T2230" s="26" t="s">
        <v>194</v>
      </c>
      <c r="U2230" s="26" t="s">
        <v>112</v>
      </c>
      <c r="V2230" s="26" t="s">
        <v>225</v>
      </c>
      <c r="W2230" s="26" t="s">
        <v>226</v>
      </c>
      <c r="X2230" s="26" t="s">
        <v>524</v>
      </c>
      <c r="Y2230" s="26" t="s">
        <v>12122</v>
      </c>
      <c r="Z2230" s="24"/>
      <c r="AA2230" s="24"/>
      <c r="AB2230" s="26" t="s">
        <v>117</v>
      </c>
      <c r="AC2230" s="28">
        <v>17000</v>
      </c>
      <c r="AD2230" s="24"/>
      <c r="AE2230" s="24"/>
      <c r="AF2230" s="26" t="s">
        <v>120</v>
      </c>
      <c r="AG2230" s="26" t="s">
        <v>528</v>
      </c>
      <c r="AH2230" s="26" t="s">
        <v>235</v>
      </c>
      <c r="AI2230" s="28">
        <v>17000</v>
      </c>
      <c r="AJ2230" s="26" t="s">
        <v>12123</v>
      </c>
      <c r="AK2230" s="26" t="s">
        <v>12124</v>
      </c>
      <c r="AL2230" s="26" t="s">
        <v>12125</v>
      </c>
      <c r="AM2230" s="24"/>
      <c r="AN2230" s="24"/>
      <c r="AO2230" s="24"/>
      <c r="AP2230" s="24"/>
      <c r="AQ2230" s="24"/>
      <c r="AR2230" s="26" t="s">
        <v>12126</v>
      </c>
      <c r="AS2230" s="24"/>
      <c r="AT2230" s="24"/>
      <c r="AU2230" s="24"/>
      <c r="AV2230" s="26" t="s">
        <v>12127</v>
      </c>
      <c r="AW2230" s="28">
        <v>106353</v>
      </c>
      <c r="AX2230" s="26">
        <v>750</v>
      </c>
      <c r="AY2230" s="28">
        <v>0</v>
      </c>
      <c r="AZ2230" s="24"/>
      <c r="BA2230" s="26">
        <v>0</v>
      </c>
      <c r="BB2230" s="26" t="s">
        <v>241</v>
      </c>
      <c r="BC2230" s="26" t="s">
        <v>12128</v>
      </c>
      <c r="BD2230" s="24"/>
      <c r="BE2230" s="24"/>
      <c r="BF2230" s="26" t="s">
        <v>12129</v>
      </c>
      <c r="BG2230" s="26" t="s">
        <v>226</v>
      </c>
      <c r="BH2230" s="24"/>
      <c r="BI2230" s="24"/>
      <c r="BJ2230" s="24"/>
      <c r="BK2230" s="24"/>
      <c r="BL2230" s="24"/>
      <c r="BM2230" s="24"/>
      <c r="BN2230" s="24"/>
      <c r="BO2230" s="24"/>
      <c r="BP2230" s="24"/>
      <c r="BQ2230" s="24"/>
      <c r="BR2230" s="26">
        <v>3</v>
      </c>
      <c r="BS2230" s="26">
        <v>2</v>
      </c>
      <c r="BT2230" s="26">
        <v>2</v>
      </c>
      <c r="BU2230" s="26">
        <v>3</v>
      </c>
      <c r="BV2230" s="26">
        <v>2</v>
      </c>
      <c r="BW2230" s="26">
        <v>3</v>
      </c>
      <c r="BX2230" s="26">
        <v>3</v>
      </c>
      <c r="BY2230" s="26">
        <v>2</v>
      </c>
      <c r="BZ2230" s="24"/>
      <c r="CA2230" s="24"/>
      <c r="CB2230" s="24"/>
      <c r="CC2230" s="24"/>
      <c r="CD2230" s="24"/>
      <c r="CE2230" s="24"/>
      <c r="CF2230" s="24"/>
      <c r="CG2230" s="24"/>
      <c r="CH2230" s="24"/>
      <c r="CI2230" s="24"/>
      <c r="CJ2230" s="24"/>
      <c r="CK2230" s="24"/>
      <c r="CL2230" s="24"/>
      <c r="CM2230" s="24"/>
      <c r="CN2230" s="24"/>
      <c r="CO2230" s="24"/>
      <c r="CP2230" s="24"/>
      <c r="CQ2230" s="24"/>
      <c r="CR2230" s="24"/>
      <c r="CS2230" s="24"/>
      <c r="CT2230" s="24"/>
      <c r="CU2230" s="24"/>
      <c r="CV2230" s="24"/>
      <c r="CW2230" s="24"/>
      <c r="CX2230" s="24"/>
      <c r="CY2230" s="24"/>
      <c r="CZ2230" s="24"/>
      <c r="DA2230" s="24"/>
      <c r="DB2230" s="24"/>
      <c r="DC2230" s="24"/>
      <c r="DD2230" s="24"/>
      <c r="DE2230" s="24"/>
      <c r="DF2230" s="26" t="s">
        <v>139</v>
      </c>
      <c r="DG2230" s="26" t="s">
        <v>139</v>
      </c>
      <c r="DH2230" s="26" t="s">
        <v>120</v>
      </c>
      <c r="DI2230" s="26" t="s">
        <v>120</v>
      </c>
      <c r="DJ2230" s="26" t="s">
        <v>139</v>
      </c>
      <c r="DK2230" s="26" t="s">
        <v>139</v>
      </c>
      <c r="DL2230" s="26" t="s">
        <v>139</v>
      </c>
      <c r="DM2230" s="26" t="s">
        <v>139</v>
      </c>
      <c r="DN2230" s="26" t="s">
        <v>120</v>
      </c>
      <c r="DO2230" s="26" t="s">
        <v>120</v>
      </c>
    </row>
    <row r="2231" spans="1:119" ht="20.100000000000001" customHeight="1" x14ac:dyDescent="0.25">
      <c r="A2231" s="29" t="str">
        <f t="shared" si="490"/>
        <v/>
      </c>
      <c r="B2231" s="29" t="str">
        <f t="shared" si="491"/>
        <v>Raza Educational and Social Welfare Society</v>
      </c>
      <c r="C2231" s="29">
        <f t="shared" si="492"/>
        <v>0</v>
      </c>
      <c r="D2231" s="30" t="str">
        <f t="shared" si="493"/>
        <v>South Asia</v>
      </c>
      <c r="E2231" s="30" t="str">
        <f t="shared" si="494"/>
        <v>Bengaluru, India</v>
      </c>
      <c r="F2231" s="31">
        <f t="shared" si="495"/>
        <v>0</v>
      </c>
      <c r="G2231" s="31">
        <f t="shared" si="496"/>
        <v>0</v>
      </c>
      <c r="H2231" s="31">
        <f t="shared" si="497"/>
        <v>0</v>
      </c>
      <c r="I2231" s="31">
        <f t="shared" si="498"/>
        <v>0</v>
      </c>
      <c r="J2231" s="31">
        <f t="shared" si="499"/>
        <v>0</v>
      </c>
      <c r="K2231" s="31">
        <f t="shared" si="500"/>
        <v>0</v>
      </c>
      <c r="L2231" s="31">
        <f t="shared" si="501"/>
        <v>0</v>
      </c>
      <c r="M2231" s="31">
        <f t="shared" si="502"/>
        <v>0</v>
      </c>
      <c r="N2231" s="31">
        <f t="shared" si="503"/>
        <v>0</v>
      </c>
      <c r="O2231" s="26" t="s">
        <v>16371</v>
      </c>
      <c r="P2231" s="26" t="s">
        <v>108</v>
      </c>
      <c r="Q2231" s="27">
        <v>41396</v>
      </c>
      <c r="R2231" s="24"/>
      <c r="S2231" s="24"/>
      <c r="T2231" s="26" t="s">
        <v>207</v>
      </c>
      <c r="U2231" s="24"/>
      <c r="V2231" s="26" t="s">
        <v>225</v>
      </c>
      <c r="W2231" s="26" t="s">
        <v>226</v>
      </c>
      <c r="X2231" s="26" t="s">
        <v>524</v>
      </c>
      <c r="Y2231" s="26" t="s">
        <v>12122</v>
      </c>
      <c r="Z2231" s="24"/>
      <c r="AA2231" s="24"/>
      <c r="AB2231" s="26" t="s">
        <v>15736</v>
      </c>
      <c r="AC2231" s="28">
        <v>700</v>
      </c>
      <c r="AD2231" s="24"/>
      <c r="AE2231" s="24"/>
      <c r="AF2231" s="26" t="s">
        <v>120</v>
      </c>
      <c r="AG2231" s="26" t="s">
        <v>528</v>
      </c>
      <c r="AH2231" s="24"/>
      <c r="AI2231" s="28">
        <v>700</v>
      </c>
      <c r="AJ2231" s="24"/>
      <c r="AK2231" s="24"/>
      <c r="AL2231" s="24"/>
      <c r="AM2231" s="24"/>
      <c r="AN2231" s="24"/>
      <c r="AO2231" s="24"/>
      <c r="AP2231" s="24"/>
      <c r="AQ2231" s="24"/>
      <c r="AR2231" s="24"/>
      <c r="AS2231" s="24"/>
      <c r="AT2231" s="24"/>
      <c r="AU2231" s="24"/>
      <c r="AV2231" s="24"/>
      <c r="AW2231" s="28">
        <v>0</v>
      </c>
      <c r="AX2231" s="26">
        <v>0</v>
      </c>
      <c r="AY2231" s="28">
        <v>0</v>
      </c>
      <c r="AZ2231" s="28">
        <v>0</v>
      </c>
      <c r="BA2231" s="26">
        <v>0</v>
      </c>
      <c r="BB2231" s="24"/>
      <c r="BC2231" s="26" t="s">
        <v>12128</v>
      </c>
      <c r="BD2231" s="24"/>
      <c r="BE2231" s="24"/>
      <c r="BF2231" s="24"/>
      <c r="BG2231" s="24"/>
      <c r="BH2231" s="24"/>
      <c r="BI2231" s="24"/>
      <c r="BJ2231" s="24"/>
      <c r="BK2231" s="24"/>
      <c r="BL2231" s="24"/>
      <c r="BM2231" s="24"/>
      <c r="BN2231" s="24"/>
      <c r="BO2231" s="24"/>
      <c r="BP2231" s="24"/>
      <c r="BQ2231" s="24"/>
      <c r="BR2231" s="26">
        <v>0</v>
      </c>
      <c r="BS2231" s="26">
        <v>0</v>
      </c>
      <c r="BT2231" s="26">
        <v>0</v>
      </c>
      <c r="BU2231" s="26">
        <v>0</v>
      </c>
      <c r="BV2231" s="26">
        <v>0</v>
      </c>
      <c r="BW2231" s="26">
        <v>0</v>
      </c>
      <c r="BX2231" s="26">
        <v>0</v>
      </c>
      <c r="BY2231" s="26">
        <v>0</v>
      </c>
      <c r="BZ2231" s="24"/>
      <c r="CA2231" s="24"/>
      <c r="CB2231" s="24"/>
      <c r="CC2231" s="24"/>
      <c r="CD2231" s="24"/>
      <c r="CE2231" s="24"/>
      <c r="CF2231" s="24"/>
      <c r="CG2231" s="24"/>
      <c r="CH2231" s="24"/>
      <c r="CI2231" s="24"/>
      <c r="CJ2231" s="24"/>
      <c r="CK2231" s="24"/>
      <c r="CL2231" s="24"/>
      <c r="CM2231" s="24"/>
      <c r="CN2231" s="24"/>
      <c r="CO2231" s="24"/>
      <c r="CP2231" s="24"/>
      <c r="CQ2231" s="24"/>
      <c r="CR2231" s="24"/>
      <c r="CS2231" s="24"/>
      <c r="CT2231" s="24"/>
      <c r="CU2231" s="24"/>
      <c r="CV2231" s="24"/>
      <c r="CW2231" s="24"/>
      <c r="CX2231" s="24"/>
      <c r="CY2231" s="24"/>
      <c r="CZ2231" s="24"/>
      <c r="DA2231" s="24"/>
      <c r="DB2231" s="24"/>
      <c r="DC2231" s="24"/>
      <c r="DD2231" s="24"/>
      <c r="DE2231" s="24"/>
      <c r="DF2231" s="26" t="s">
        <v>139</v>
      </c>
      <c r="DG2231" s="26" t="s">
        <v>139</v>
      </c>
      <c r="DH2231" s="26" t="s">
        <v>139</v>
      </c>
      <c r="DI2231" s="26" t="s">
        <v>139</v>
      </c>
      <c r="DJ2231" s="26" t="s">
        <v>139</v>
      </c>
      <c r="DK2231" s="26" t="s">
        <v>139</v>
      </c>
      <c r="DL2231" s="26" t="s">
        <v>139</v>
      </c>
      <c r="DM2231" s="26" t="s">
        <v>139</v>
      </c>
      <c r="DN2231" s="26" t="s">
        <v>139</v>
      </c>
      <c r="DO2231" s="26" t="s">
        <v>139</v>
      </c>
    </row>
    <row r="2232" spans="1:119" ht="20.100000000000001" customHeight="1" x14ac:dyDescent="0.25">
      <c r="A2232" s="29" t="str">
        <f t="shared" si="490"/>
        <v>Raza Educational and Social Welfare Society6</v>
      </c>
      <c r="B2232" s="29" t="str">
        <f t="shared" si="491"/>
        <v>Raza Educational and Social Welfare Society</v>
      </c>
      <c r="C2232" s="29">
        <f t="shared" si="492"/>
        <v>6</v>
      </c>
      <c r="D2232" s="30" t="str">
        <f t="shared" si="493"/>
        <v>South Asia</v>
      </c>
      <c r="E2232" s="30" t="str">
        <f t="shared" si="494"/>
        <v>Bengaluru, India</v>
      </c>
      <c r="F2232" s="31">
        <f t="shared" si="495"/>
        <v>3</v>
      </c>
      <c r="G2232" s="31">
        <f t="shared" si="496"/>
        <v>2</v>
      </c>
      <c r="H2232" s="31">
        <f t="shared" si="497"/>
        <v>2</v>
      </c>
      <c r="I2232" s="31">
        <f t="shared" si="498"/>
        <v>3</v>
      </c>
      <c r="J2232" s="31">
        <f t="shared" si="499"/>
        <v>3</v>
      </c>
      <c r="K2232" s="31">
        <f t="shared" si="500"/>
        <v>2</v>
      </c>
      <c r="L2232" s="31">
        <f t="shared" si="501"/>
        <v>3</v>
      </c>
      <c r="M2232" s="31">
        <f t="shared" si="502"/>
        <v>4</v>
      </c>
      <c r="N2232" s="31">
        <f t="shared" si="503"/>
        <v>2.8</v>
      </c>
      <c r="O2232" s="26" t="s">
        <v>12130</v>
      </c>
      <c r="P2232" s="26" t="s">
        <v>108</v>
      </c>
      <c r="Q2232" s="27">
        <v>41400</v>
      </c>
      <c r="R2232" s="26" t="s">
        <v>166</v>
      </c>
      <c r="S2232" s="26" t="s">
        <v>206</v>
      </c>
      <c r="T2232" s="26" t="s">
        <v>207</v>
      </c>
      <c r="U2232" s="26" t="s">
        <v>112</v>
      </c>
      <c r="V2232" s="26" t="s">
        <v>225</v>
      </c>
      <c r="W2232" s="26" t="s">
        <v>226</v>
      </c>
      <c r="X2232" s="26" t="s">
        <v>524</v>
      </c>
      <c r="Y2232" s="26" t="s">
        <v>12122</v>
      </c>
      <c r="Z2232" s="24"/>
      <c r="AA2232" s="24"/>
      <c r="AB2232" s="26" t="s">
        <v>117</v>
      </c>
      <c r="AC2232" s="28">
        <v>14000</v>
      </c>
      <c r="AD2232" s="24"/>
      <c r="AE2232" s="24"/>
      <c r="AF2232" s="26" t="s">
        <v>120</v>
      </c>
      <c r="AG2232" s="26" t="s">
        <v>528</v>
      </c>
      <c r="AH2232" s="26" t="s">
        <v>250</v>
      </c>
      <c r="AI2232" s="28">
        <v>14000</v>
      </c>
      <c r="AJ2232" s="26" t="s">
        <v>12131</v>
      </c>
      <c r="AK2232" s="26" t="s">
        <v>12132</v>
      </c>
      <c r="AL2232" s="26" t="s">
        <v>12125</v>
      </c>
      <c r="AM2232" s="24"/>
      <c r="AN2232" s="24"/>
      <c r="AO2232" s="24"/>
      <c r="AP2232" s="24"/>
      <c r="AQ2232" s="26" t="s">
        <v>12133</v>
      </c>
      <c r="AR2232" s="24"/>
      <c r="AS2232" s="24"/>
      <c r="AT2232" s="24"/>
      <c r="AU2232" s="24"/>
      <c r="AV2232" s="24"/>
      <c r="AW2232" s="28">
        <v>92000</v>
      </c>
      <c r="AX2232" s="26">
        <v>890</v>
      </c>
      <c r="AY2232" s="28">
        <v>95</v>
      </c>
      <c r="AZ2232" s="28">
        <v>90</v>
      </c>
      <c r="BA2232" s="26">
        <v>0</v>
      </c>
      <c r="BB2232" s="26" t="s">
        <v>241</v>
      </c>
      <c r="BC2232" s="26" t="s">
        <v>12128</v>
      </c>
      <c r="BD2232" s="26" t="s">
        <v>125</v>
      </c>
      <c r="BE2232" s="24"/>
      <c r="BF2232" s="26" t="s">
        <v>12134</v>
      </c>
      <c r="BG2232" s="26" t="s">
        <v>226</v>
      </c>
      <c r="BH2232" s="26" t="s">
        <v>12135</v>
      </c>
      <c r="BI2232" s="26" t="s">
        <v>226</v>
      </c>
      <c r="BJ2232" s="26" t="s">
        <v>12129</v>
      </c>
      <c r="BK2232" s="26" t="s">
        <v>226</v>
      </c>
      <c r="BL2232" s="26" t="s">
        <v>11865</v>
      </c>
      <c r="BM2232" s="26" t="s">
        <v>226</v>
      </c>
      <c r="BN2232" s="24"/>
      <c r="BO2232" s="24"/>
      <c r="BP2232" s="24"/>
      <c r="BQ2232" s="24"/>
      <c r="BR2232" s="26">
        <v>3</v>
      </c>
      <c r="BS2232" s="26">
        <v>2</v>
      </c>
      <c r="BT2232" s="26">
        <v>2</v>
      </c>
      <c r="BU2232" s="26">
        <v>3</v>
      </c>
      <c r="BV2232" s="26">
        <v>3</v>
      </c>
      <c r="BW2232" s="26">
        <v>2</v>
      </c>
      <c r="BX2232" s="26">
        <v>3</v>
      </c>
      <c r="BY2232" s="26">
        <v>4</v>
      </c>
      <c r="BZ2232" s="24"/>
      <c r="CA2232" s="24"/>
      <c r="CB2232" s="24"/>
      <c r="CC2232" s="24"/>
      <c r="CD2232" s="24"/>
      <c r="CE2232" s="24"/>
      <c r="CF2232" s="24"/>
      <c r="CG2232" s="24"/>
      <c r="CH2232" s="24"/>
      <c r="CI2232" s="24"/>
      <c r="CJ2232" s="24"/>
      <c r="CK2232" s="24"/>
      <c r="CL2232" s="24"/>
      <c r="CM2232" s="24"/>
      <c r="CN2232" s="24"/>
      <c r="CO2232" s="24"/>
      <c r="CP2232" s="24"/>
      <c r="CQ2232" s="24"/>
      <c r="CR2232" s="24"/>
      <c r="CS2232" s="24"/>
      <c r="CT2232" s="24"/>
      <c r="CU2232" s="24"/>
      <c r="CV2232" s="24"/>
      <c r="CW2232" s="24"/>
      <c r="CX2232" s="24"/>
      <c r="CY2232" s="24"/>
      <c r="CZ2232" s="24"/>
      <c r="DA2232" s="24"/>
      <c r="DB2232" s="24"/>
      <c r="DC2232" s="24"/>
      <c r="DD2232" s="24"/>
      <c r="DE2232" s="24"/>
      <c r="DF2232" s="26" t="s">
        <v>139</v>
      </c>
      <c r="DG2232" s="26" t="s">
        <v>139</v>
      </c>
      <c r="DH2232" s="26" t="s">
        <v>139</v>
      </c>
      <c r="DI2232" s="26" t="s">
        <v>139</v>
      </c>
      <c r="DJ2232" s="26" t="s">
        <v>139</v>
      </c>
      <c r="DK2232" s="26" t="s">
        <v>139</v>
      </c>
      <c r="DL2232" s="26" t="s">
        <v>139</v>
      </c>
      <c r="DM2232" s="26" t="s">
        <v>139</v>
      </c>
      <c r="DN2232" s="26" t="s">
        <v>139</v>
      </c>
      <c r="DO2232" s="26" t="s">
        <v>139</v>
      </c>
    </row>
    <row r="2233" spans="1:119" ht="20.100000000000001" customHeight="1" x14ac:dyDescent="0.25">
      <c r="A2233" s="29" t="str">
        <f t="shared" si="490"/>
        <v>Raza Educational and Social Welfare Society5</v>
      </c>
      <c r="B2233" s="29" t="str">
        <f t="shared" si="491"/>
        <v>Raza Educational and Social Welfare Society</v>
      </c>
      <c r="C2233" s="29">
        <f t="shared" si="492"/>
        <v>5</v>
      </c>
      <c r="D2233" s="30" t="str">
        <f t="shared" si="493"/>
        <v>South Asia</v>
      </c>
      <c r="E2233" s="30" t="str">
        <f t="shared" si="494"/>
        <v>Bengaluru, India</v>
      </c>
      <c r="F2233" s="31">
        <f t="shared" si="495"/>
        <v>3</v>
      </c>
      <c r="G2233" s="31">
        <f t="shared" si="496"/>
        <v>2</v>
      </c>
      <c r="H2233" s="31">
        <f t="shared" si="497"/>
        <v>2</v>
      </c>
      <c r="I2233" s="31">
        <f t="shared" si="498"/>
        <v>3</v>
      </c>
      <c r="J2233" s="31">
        <f t="shared" si="499"/>
        <v>2</v>
      </c>
      <c r="K2233" s="31">
        <f t="shared" si="500"/>
        <v>3</v>
      </c>
      <c r="L2233" s="31">
        <f t="shared" si="501"/>
        <v>3</v>
      </c>
      <c r="M2233" s="31">
        <f t="shared" si="502"/>
        <v>4</v>
      </c>
      <c r="N2233" s="31">
        <f t="shared" si="503"/>
        <v>2.8</v>
      </c>
      <c r="O2233" s="26" t="s">
        <v>12136</v>
      </c>
      <c r="P2233" s="26" t="s">
        <v>108</v>
      </c>
      <c r="Q2233" s="27">
        <v>41038</v>
      </c>
      <c r="R2233" s="26" t="s">
        <v>166</v>
      </c>
      <c r="S2233" s="26" t="s">
        <v>217</v>
      </c>
      <c r="T2233" s="26" t="s">
        <v>175</v>
      </c>
      <c r="U2233" s="26" t="s">
        <v>112</v>
      </c>
      <c r="V2233" s="26" t="s">
        <v>225</v>
      </c>
      <c r="W2233" s="26" t="s">
        <v>226</v>
      </c>
      <c r="X2233" s="26" t="s">
        <v>524</v>
      </c>
      <c r="Y2233" s="26" t="s">
        <v>12122</v>
      </c>
      <c r="Z2233" s="24"/>
      <c r="AA2233" s="24"/>
      <c r="AB2233" s="26" t="s">
        <v>117</v>
      </c>
      <c r="AC2233" s="28">
        <v>12000</v>
      </c>
      <c r="AD2233" s="24"/>
      <c r="AE2233" s="24"/>
      <c r="AF2233" s="26" t="s">
        <v>120</v>
      </c>
      <c r="AG2233" s="26" t="s">
        <v>528</v>
      </c>
      <c r="AH2233" s="26" t="s">
        <v>176</v>
      </c>
      <c r="AI2233" s="28">
        <v>12000</v>
      </c>
      <c r="AJ2233" s="24"/>
      <c r="AK2233" s="26" t="s">
        <v>12137</v>
      </c>
      <c r="AL2233" s="26" t="s">
        <v>12138</v>
      </c>
      <c r="AM2233" s="26" t="s">
        <v>12139</v>
      </c>
      <c r="AN2233" s="26" t="s">
        <v>12140</v>
      </c>
      <c r="AO2233" s="26" t="s">
        <v>12141</v>
      </c>
      <c r="AP2233" s="24"/>
      <c r="AQ2233" s="24"/>
      <c r="AR2233" s="24"/>
      <c r="AS2233" s="24"/>
      <c r="AT2233" s="26" t="s">
        <v>12142</v>
      </c>
      <c r="AU2233" s="24"/>
      <c r="AV2233" s="24"/>
      <c r="AW2233" s="28">
        <v>99083</v>
      </c>
      <c r="AX2233" s="26">
        <v>750</v>
      </c>
      <c r="AY2233" s="28">
        <v>100</v>
      </c>
      <c r="AZ2233" s="28">
        <v>90</v>
      </c>
      <c r="BA2233" s="26">
        <v>0</v>
      </c>
      <c r="BB2233" s="26" t="s">
        <v>241</v>
      </c>
      <c r="BC2233" s="26" t="s">
        <v>12128</v>
      </c>
      <c r="BD2233" s="26" t="s">
        <v>125</v>
      </c>
      <c r="BE2233" s="24"/>
      <c r="BF2233" s="26" t="s">
        <v>12134</v>
      </c>
      <c r="BG2233" s="26" t="s">
        <v>226</v>
      </c>
      <c r="BH2233" s="26" t="s">
        <v>12143</v>
      </c>
      <c r="BI2233" s="26" t="s">
        <v>226</v>
      </c>
      <c r="BJ2233" s="26" t="s">
        <v>12129</v>
      </c>
      <c r="BK2233" s="26" t="s">
        <v>226</v>
      </c>
      <c r="BL2233" s="24"/>
      <c r="BM2233" s="24"/>
      <c r="BN2233" s="24"/>
      <c r="BO2233" s="24"/>
      <c r="BP2233" s="24"/>
      <c r="BQ2233" s="24"/>
      <c r="BR2233" s="26">
        <v>3</v>
      </c>
      <c r="BS2233" s="26">
        <v>2</v>
      </c>
      <c r="BT2233" s="26">
        <v>2</v>
      </c>
      <c r="BU2233" s="26">
        <v>3</v>
      </c>
      <c r="BV2233" s="26">
        <v>2</v>
      </c>
      <c r="BW2233" s="26">
        <v>3</v>
      </c>
      <c r="BX2233" s="26">
        <v>3</v>
      </c>
      <c r="BY2233" s="26">
        <v>4</v>
      </c>
      <c r="BZ2233" s="24"/>
      <c r="CA2233" s="24"/>
      <c r="CB2233" s="24"/>
      <c r="CC2233" s="24"/>
      <c r="CD2233" s="24"/>
      <c r="CE2233" s="24"/>
      <c r="CF2233" s="24"/>
      <c r="CG2233" s="24"/>
      <c r="CH2233" s="24"/>
      <c r="CI2233" s="24"/>
      <c r="CJ2233" s="24"/>
      <c r="CK2233" s="24"/>
      <c r="CL2233" s="24"/>
      <c r="CM2233" s="24"/>
      <c r="CN2233" s="24"/>
      <c r="CO2233" s="24"/>
      <c r="CP2233" s="24"/>
      <c r="CQ2233" s="24"/>
      <c r="CR2233" s="24"/>
      <c r="CS2233" s="24"/>
      <c r="CT2233" s="24"/>
      <c r="CU2233" s="24"/>
      <c r="CV2233" s="24"/>
      <c r="CW2233" s="24"/>
      <c r="CX2233" s="24"/>
      <c r="CY2233" s="24"/>
      <c r="CZ2233" s="24"/>
      <c r="DA2233" s="24"/>
      <c r="DB2233" s="24"/>
      <c r="DC2233" s="24"/>
      <c r="DD2233" s="24"/>
      <c r="DE2233" s="24"/>
      <c r="DF2233" s="26" t="s">
        <v>139</v>
      </c>
      <c r="DG2233" s="26" t="s">
        <v>120</v>
      </c>
      <c r="DH2233" s="26" t="s">
        <v>139</v>
      </c>
      <c r="DI2233" s="26" t="s">
        <v>139</v>
      </c>
      <c r="DJ2233" s="26" t="s">
        <v>139</v>
      </c>
      <c r="DK2233" s="26" t="s">
        <v>139</v>
      </c>
      <c r="DL2233" s="26" t="s">
        <v>139</v>
      </c>
      <c r="DM2233" s="26" t="s">
        <v>139</v>
      </c>
      <c r="DN2233" s="26" t="s">
        <v>139</v>
      </c>
      <c r="DO2233" s="26" t="s">
        <v>139</v>
      </c>
    </row>
    <row r="2234" spans="1:119" ht="20.100000000000001" customHeight="1" x14ac:dyDescent="0.25">
      <c r="A2234" s="29" t="str">
        <f t="shared" si="490"/>
        <v>Raza Educational and Social Welfare Society4</v>
      </c>
      <c r="B2234" s="29" t="str">
        <f t="shared" si="491"/>
        <v>Raza Educational and Social Welfare Society</v>
      </c>
      <c r="C2234" s="29">
        <f t="shared" si="492"/>
        <v>4</v>
      </c>
      <c r="D2234" s="30" t="str">
        <f t="shared" si="493"/>
        <v>South Asia</v>
      </c>
      <c r="E2234" s="30" t="str">
        <f t="shared" si="494"/>
        <v>Bengaluru, India</v>
      </c>
      <c r="F2234" s="31">
        <f t="shared" si="495"/>
        <v>3</v>
      </c>
      <c r="G2234" s="31">
        <f t="shared" si="496"/>
        <v>3</v>
      </c>
      <c r="H2234" s="31">
        <f t="shared" si="497"/>
        <v>4</v>
      </c>
      <c r="I2234" s="31">
        <f t="shared" si="498"/>
        <v>4</v>
      </c>
      <c r="J2234" s="31">
        <f t="shared" si="499"/>
        <v>3</v>
      </c>
      <c r="K2234" s="31">
        <f t="shared" si="500"/>
        <v>4</v>
      </c>
      <c r="L2234" s="31">
        <f t="shared" si="501"/>
        <v>4</v>
      </c>
      <c r="M2234" s="31">
        <f t="shared" si="502"/>
        <v>2</v>
      </c>
      <c r="N2234" s="31">
        <f t="shared" si="503"/>
        <v>3.4</v>
      </c>
      <c r="O2234" s="26" t="s">
        <v>12144</v>
      </c>
      <c r="P2234" s="26" t="s">
        <v>108</v>
      </c>
      <c r="Q2234" s="27">
        <v>40672</v>
      </c>
      <c r="R2234" s="26" t="s">
        <v>109</v>
      </c>
      <c r="S2234" s="26" t="s">
        <v>409</v>
      </c>
      <c r="T2234" s="26" t="s">
        <v>333</v>
      </c>
      <c r="U2234" s="26" t="s">
        <v>112</v>
      </c>
      <c r="V2234" s="26" t="s">
        <v>225</v>
      </c>
      <c r="W2234" s="26" t="s">
        <v>226</v>
      </c>
      <c r="X2234" s="26" t="s">
        <v>524</v>
      </c>
      <c r="Y2234" s="26" t="s">
        <v>12122</v>
      </c>
      <c r="Z2234" s="24"/>
      <c r="AA2234" s="24"/>
      <c r="AB2234" s="26" t="s">
        <v>117</v>
      </c>
      <c r="AC2234" s="28">
        <v>10000</v>
      </c>
      <c r="AD2234" s="24"/>
      <c r="AE2234" s="24"/>
      <c r="AF2234" s="26" t="s">
        <v>120</v>
      </c>
      <c r="AG2234" s="26" t="s">
        <v>528</v>
      </c>
      <c r="AH2234" s="26" t="s">
        <v>185</v>
      </c>
      <c r="AI2234" s="28">
        <v>10000</v>
      </c>
      <c r="AJ2234" s="24"/>
      <c r="AK2234" s="26" t="s">
        <v>12145</v>
      </c>
      <c r="AL2234" s="26" t="s">
        <v>12146</v>
      </c>
      <c r="AM2234" s="26" t="s">
        <v>12139</v>
      </c>
      <c r="AN2234" s="26" t="s">
        <v>12147</v>
      </c>
      <c r="AO2234" s="26" t="s">
        <v>12148</v>
      </c>
      <c r="AP2234" s="24"/>
      <c r="AQ2234" s="24"/>
      <c r="AR2234" s="24"/>
      <c r="AS2234" s="24"/>
      <c r="AT2234" s="24"/>
      <c r="AU2234" s="26" t="s">
        <v>12149</v>
      </c>
      <c r="AV2234" s="24"/>
      <c r="AW2234" s="28">
        <v>72100</v>
      </c>
      <c r="AX2234" s="26">
        <v>650</v>
      </c>
      <c r="AY2234" s="28">
        <v>90</v>
      </c>
      <c r="AZ2234" s="28">
        <v>85</v>
      </c>
      <c r="BA2234" s="26">
        <v>0</v>
      </c>
      <c r="BB2234" s="26" t="s">
        <v>148</v>
      </c>
      <c r="BC2234" s="26" t="s">
        <v>12128</v>
      </c>
      <c r="BD2234" s="24"/>
      <c r="BE2234" s="24"/>
      <c r="BF2234" s="26" t="s">
        <v>12143</v>
      </c>
      <c r="BG2234" s="26" t="s">
        <v>226</v>
      </c>
      <c r="BH2234" s="26" t="s">
        <v>12150</v>
      </c>
      <c r="BI2234" s="26" t="s">
        <v>226</v>
      </c>
      <c r="BJ2234" s="26" t="s">
        <v>12134</v>
      </c>
      <c r="BK2234" s="26" t="s">
        <v>226</v>
      </c>
      <c r="BL2234" s="24"/>
      <c r="BM2234" s="24"/>
      <c r="BN2234" s="24"/>
      <c r="BO2234" s="24"/>
      <c r="BP2234" s="24"/>
      <c r="BQ2234" s="24"/>
      <c r="BR2234" s="26">
        <v>3</v>
      </c>
      <c r="BS2234" s="26">
        <v>3</v>
      </c>
      <c r="BT2234" s="26">
        <v>4</v>
      </c>
      <c r="BU2234" s="26">
        <v>4</v>
      </c>
      <c r="BV2234" s="26">
        <v>3</v>
      </c>
      <c r="BW2234" s="26">
        <v>4</v>
      </c>
      <c r="BX2234" s="26">
        <v>4</v>
      </c>
      <c r="BY2234" s="26">
        <v>2</v>
      </c>
      <c r="BZ2234" s="24"/>
      <c r="CA2234" s="24"/>
      <c r="CB2234" s="24"/>
      <c r="CC2234" s="24"/>
      <c r="CD2234" s="24"/>
      <c r="CE2234" s="24"/>
      <c r="CF2234" s="24"/>
      <c r="CG2234" s="24"/>
      <c r="CH2234" s="24"/>
      <c r="CI2234" s="24"/>
      <c r="CJ2234" s="24"/>
      <c r="CK2234" s="24"/>
      <c r="CL2234" s="24"/>
      <c r="CM2234" s="24"/>
      <c r="CN2234" s="24"/>
      <c r="CO2234" s="24"/>
      <c r="CP2234" s="24"/>
      <c r="CQ2234" s="24"/>
      <c r="CR2234" s="24"/>
      <c r="CS2234" s="24"/>
      <c r="CT2234" s="24"/>
      <c r="CU2234" s="24"/>
      <c r="CV2234" s="24"/>
      <c r="CW2234" s="24"/>
      <c r="CX2234" s="24"/>
      <c r="CY2234" s="24"/>
      <c r="CZ2234" s="24"/>
      <c r="DA2234" s="24"/>
      <c r="DB2234" s="24"/>
      <c r="DC2234" s="24"/>
      <c r="DD2234" s="24"/>
      <c r="DE2234" s="24"/>
      <c r="DF2234" s="26" t="s">
        <v>139</v>
      </c>
      <c r="DG2234" s="26" t="s">
        <v>139</v>
      </c>
      <c r="DH2234" s="26" t="s">
        <v>139</v>
      </c>
      <c r="DI2234" s="26" t="s">
        <v>139</v>
      </c>
      <c r="DJ2234" s="26" t="s">
        <v>139</v>
      </c>
      <c r="DK2234" s="26" t="s">
        <v>120</v>
      </c>
      <c r="DL2234" s="26" t="s">
        <v>139</v>
      </c>
      <c r="DM2234" s="26" t="s">
        <v>139</v>
      </c>
      <c r="DN2234" s="26" t="s">
        <v>139</v>
      </c>
      <c r="DO2234" s="26" t="s">
        <v>139</v>
      </c>
    </row>
    <row r="2235" spans="1:119" ht="20.100000000000001" customHeight="1" x14ac:dyDescent="0.25">
      <c r="A2235" s="29" t="str">
        <f t="shared" si="490"/>
        <v>Raza Educational and Social Welfare Society3</v>
      </c>
      <c r="B2235" s="29" t="str">
        <f t="shared" si="491"/>
        <v>Raza Educational and Social Welfare Society</v>
      </c>
      <c r="C2235" s="29">
        <f t="shared" si="492"/>
        <v>3</v>
      </c>
      <c r="D2235" s="30" t="str">
        <f t="shared" si="493"/>
        <v>South Asia</v>
      </c>
      <c r="E2235" s="30" t="str">
        <f t="shared" si="494"/>
        <v>Bengaluru, India</v>
      </c>
      <c r="F2235" s="31">
        <f t="shared" si="495"/>
        <v>3</v>
      </c>
      <c r="G2235" s="31">
        <f t="shared" si="496"/>
        <v>2</v>
      </c>
      <c r="H2235" s="31">
        <f t="shared" si="497"/>
        <v>4</v>
      </c>
      <c r="I2235" s="31">
        <f t="shared" si="498"/>
        <v>3</v>
      </c>
      <c r="J2235" s="31">
        <f t="shared" si="499"/>
        <v>3</v>
      </c>
      <c r="K2235" s="31">
        <f t="shared" si="500"/>
        <v>3</v>
      </c>
      <c r="L2235" s="31">
        <f t="shared" si="501"/>
        <v>3</v>
      </c>
      <c r="M2235" s="31">
        <f t="shared" si="502"/>
        <v>2</v>
      </c>
      <c r="N2235" s="31">
        <f t="shared" si="503"/>
        <v>2.9</v>
      </c>
      <c r="O2235" s="26" t="s">
        <v>12151</v>
      </c>
      <c r="P2235" s="26" t="s">
        <v>108</v>
      </c>
      <c r="Q2235" s="27">
        <v>40315</v>
      </c>
      <c r="R2235" s="26" t="s">
        <v>109</v>
      </c>
      <c r="S2235" s="26" t="s">
        <v>234</v>
      </c>
      <c r="T2235" s="26" t="s">
        <v>224</v>
      </c>
      <c r="U2235" s="26" t="s">
        <v>112</v>
      </c>
      <c r="V2235" s="26" t="s">
        <v>225</v>
      </c>
      <c r="W2235" s="26" t="s">
        <v>226</v>
      </c>
      <c r="X2235" s="26" t="s">
        <v>524</v>
      </c>
      <c r="Y2235" s="26" t="s">
        <v>12122</v>
      </c>
      <c r="Z2235" s="24"/>
      <c r="AA2235" s="24"/>
      <c r="AB2235" s="26" t="s">
        <v>117</v>
      </c>
      <c r="AC2235" s="28">
        <v>9000</v>
      </c>
      <c r="AD2235" s="24"/>
      <c r="AE2235" s="24"/>
      <c r="AF2235" s="26" t="s">
        <v>120</v>
      </c>
      <c r="AG2235" s="26" t="s">
        <v>528</v>
      </c>
      <c r="AH2235" s="26" t="s">
        <v>121</v>
      </c>
      <c r="AI2235" s="28">
        <v>9000</v>
      </c>
      <c r="AJ2235" s="24"/>
      <c r="AK2235" s="26" t="s">
        <v>12137</v>
      </c>
      <c r="AL2235" s="26" t="s">
        <v>12152</v>
      </c>
      <c r="AM2235" s="26" t="s">
        <v>12139</v>
      </c>
      <c r="AN2235" s="26" t="s">
        <v>12153</v>
      </c>
      <c r="AO2235" s="24"/>
      <c r="AP2235" s="24"/>
      <c r="AQ2235" s="24"/>
      <c r="AR2235" s="24"/>
      <c r="AS2235" s="24"/>
      <c r="AT2235" s="24"/>
      <c r="AU2235" s="26" t="s">
        <v>12154</v>
      </c>
      <c r="AV2235" s="24"/>
      <c r="AW2235" s="28">
        <v>42222</v>
      </c>
      <c r="AX2235" s="26">
        <v>600</v>
      </c>
      <c r="AY2235" s="28">
        <v>100</v>
      </c>
      <c r="AZ2235" s="28">
        <v>50</v>
      </c>
      <c r="BA2235" s="26">
        <v>0</v>
      </c>
      <c r="BB2235" s="26" t="s">
        <v>241</v>
      </c>
      <c r="BC2235" s="26" t="s">
        <v>12128</v>
      </c>
      <c r="BD2235" s="24"/>
      <c r="BE2235" s="24"/>
      <c r="BF2235" s="24"/>
      <c r="BG2235" s="24"/>
      <c r="BH2235" s="24"/>
      <c r="BI2235" s="24"/>
      <c r="BJ2235" s="24"/>
      <c r="BK2235" s="24"/>
      <c r="BL2235" s="24"/>
      <c r="BM2235" s="24"/>
      <c r="BN2235" s="24"/>
      <c r="BO2235" s="24"/>
      <c r="BP2235" s="24"/>
      <c r="BQ2235" s="24"/>
      <c r="BR2235" s="26">
        <v>3</v>
      </c>
      <c r="BS2235" s="26">
        <v>2</v>
      </c>
      <c r="BT2235" s="26">
        <v>4</v>
      </c>
      <c r="BU2235" s="26">
        <v>3</v>
      </c>
      <c r="BV2235" s="26">
        <v>3</v>
      </c>
      <c r="BW2235" s="26">
        <v>3</v>
      </c>
      <c r="BX2235" s="26">
        <v>3</v>
      </c>
      <c r="BY2235" s="26">
        <v>2</v>
      </c>
      <c r="BZ2235" s="24"/>
      <c r="CA2235" s="24"/>
      <c r="CB2235" s="24"/>
      <c r="CC2235" s="24"/>
      <c r="CD2235" s="24"/>
      <c r="CE2235" s="24"/>
      <c r="CF2235" s="24"/>
      <c r="CG2235" s="24"/>
      <c r="CH2235" s="24"/>
      <c r="CI2235" s="24"/>
      <c r="CJ2235" s="24"/>
      <c r="CK2235" s="24"/>
      <c r="CL2235" s="24"/>
      <c r="CM2235" s="24"/>
      <c r="CN2235" s="24"/>
      <c r="CO2235" s="24"/>
      <c r="CP2235" s="24"/>
      <c r="CQ2235" s="24"/>
      <c r="CR2235" s="24"/>
      <c r="CS2235" s="24"/>
      <c r="CT2235" s="24"/>
      <c r="CU2235" s="24"/>
      <c r="CV2235" s="24"/>
      <c r="CW2235" s="24"/>
      <c r="CX2235" s="24"/>
      <c r="CY2235" s="24"/>
      <c r="CZ2235" s="24"/>
      <c r="DA2235" s="24"/>
      <c r="DB2235" s="24"/>
      <c r="DC2235" s="24"/>
      <c r="DD2235" s="24"/>
      <c r="DE2235" s="24"/>
      <c r="DF2235" s="26" t="s">
        <v>139</v>
      </c>
      <c r="DG2235" s="26" t="s">
        <v>139</v>
      </c>
      <c r="DH2235" s="26" t="s">
        <v>139</v>
      </c>
      <c r="DI2235" s="26" t="s">
        <v>139</v>
      </c>
      <c r="DJ2235" s="26" t="s">
        <v>139</v>
      </c>
      <c r="DK2235" s="26" t="s">
        <v>139</v>
      </c>
      <c r="DL2235" s="26" t="s">
        <v>139</v>
      </c>
      <c r="DM2235" s="26" t="s">
        <v>139</v>
      </c>
      <c r="DN2235" s="26" t="s">
        <v>139</v>
      </c>
      <c r="DO2235" s="26" t="s">
        <v>139</v>
      </c>
    </row>
    <row r="2236" spans="1:119" ht="20.100000000000001" customHeight="1" x14ac:dyDescent="0.25">
      <c r="A2236" s="29" t="str">
        <f t="shared" si="490"/>
        <v/>
      </c>
      <c r="B2236" s="29" t="str">
        <f t="shared" si="491"/>
        <v>Red + Posithiva de Quintana Roo (Positive Network of Quintana Roo)</v>
      </c>
      <c r="C2236" s="29">
        <f t="shared" si="492"/>
        <v>0</v>
      </c>
      <c r="D2236" s="30" t="str">
        <f t="shared" si="493"/>
        <v>Americas</v>
      </c>
      <c r="E2236" s="30" t="str">
        <f t="shared" si="494"/>
        <v>Cancun, Quintana Roo, Mexico</v>
      </c>
      <c r="F2236" s="31">
        <f t="shared" si="495"/>
        <v>0</v>
      </c>
      <c r="G2236" s="31">
        <f t="shared" si="496"/>
        <v>0</v>
      </c>
      <c r="H2236" s="31">
        <f t="shared" si="497"/>
        <v>0</v>
      </c>
      <c r="I2236" s="31">
        <f t="shared" si="498"/>
        <v>0</v>
      </c>
      <c r="J2236" s="31">
        <f t="shared" si="499"/>
        <v>0</v>
      </c>
      <c r="K2236" s="31">
        <f t="shared" si="500"/>
        <v>0</v>
      </c>
      <c r="L2236" s="31">
        <f t="shared" si="501"/>
        <v>0</v>
      </c>
      <c r="M2236" s="31">
        <f t="shared" si="502"/>
        <v>0</v>
      </c>
      <c r="N2236" s="31">
        <f t="shared" si="503"/>
        <v>0</v>
      </c>
      <c r="O2236" s="26" t="s">
        <v>16372</v>
      </c>
      <c r="P2236" s="26" t="s">
        <v>108</v>
      </c>
      <c r="Q2236" s="27">
        <v>43214</v>
      </c>
      <c r="R2236" s="24"/>
      <c r="S2236" s="24"/>
      <c r="T2236" s="26" t="s">
        <v>111</v>
      </c>
      <c r="U2236" s="24"/>
      <c r="V2236" s="26" t="s">
        <v>15731</v>
      </c>
      <c r="W2236" s="26" t="s">
        <v>676</v>
      </c>
      <c r="X2236" s="26" t="s">
        <v>3920</v>
      </c>
      <c r="Y2236" s="26" t="s">
        <v>12156</v>
      </c>
      <c r="Z2236" s="26" t="s">
        <v>12157</v>
      </c>
      <c r="AA2236" s="24"/>
      <c r="AB2236" s="26" t="s">
        <v>15736</v>
      </c>
      <c r="AC2236" s="28">
        <v>2000</v>
      </c>
      <c r="AD2236" s="26" t="s">
        <v>12158</v>
      </c>
      <c r="AE2236" s="26" t="s">
        <v>1234</v>
      </c>
      <c r="AF2236" s="26" t="s">
        <v>139</v>
      </c>
      <c r="AG2236" s="26" t="s">
        <v>194</v>
      </c>
      <c r="AH2236" s="24"/>
      <c r="AI2236" s="28">
        <v>2000</v>
      </c>
      <c r="AJ2236" s="24"/>
      <c r="AK2236" s="24"/>
      <c r="AL2236" s="24"/>
      <c r="AM2236" s="24"/>
      <c r="AN2236" s="24"/>
      <c r="AO2236" s="24"/>
      <c r="AP2236" s="24"/>
      <c r="AQ2236" s="24"/>
      <c r="AR2236" s="24"/>
      <c r="AS2236" s="24"/>
      <c r="AT2236" s="24"/>
      <c r="AU2236" s="24"/>
      <c r="AV2236" s="24"/>
      <c r="AW2236" s="28">
        <v>0</v>
      </c>
      <c r="AX2236" s="26">
        <v>0</v>
      </c>
      <c r="AY2236" s="28">
        <v>0</v>
      </c>
      <c r="AZ2236" s="28">
        <v>0</v>
      </c>
      <c r="BA2236" s="26">
        <v>0</v>
      </c>
      <c r="BB2236" s="24"/>
      <c r="BC2236" s="26" t="s">
        <v>12163</v>
      </c>
      <c r="BD2236" s="24"/>
      <c r="BE2236" s="24"/>
      <c r="BF2236" s="24"/>
      <c r="BG2236" s="24"/>
      <c r="BH2236" s="24"/>
      <c r="BI2236" s="24"/>
      <c r="BJ2236" s="24"/>
      <c r="BK2236" s="24"/>
      <c r="BL2236" s="24"/>
      <c r="BM2236" s="24"/>
      <c r="BN2236" s="24"/>
      <c r="BO2236" s="24"/>
      <c r="BP2236" s="24"/>
      <c r="BQ2236" s="24"/>
      <c r="BR2236" s="26">
        <v>0</v>
      </c>
      <c r="BS2236" s="26">
        <v>0</v>
      </c>
      <c r="BT2236" s="26">
        <v>0</v>
      </c>
      <c r="BU2236" s="26">
        <v>0</v>
      </c>
      <c r="BV2236" s="26">
        <v>0</v>
      </c>
      <c r="BW2236" s="26">
        <v>0</v>
      </c>
      <c r="BX2236" s="26">
        <v>0</v>
      </c>
      <c r="BY2236" s="26">
        <v>0</v>
      </c>
      <c r="BZ2236" s="24"/>
      <c r="CA2236" s="24"/>
      <c r="CB2236" s="24"/>
      <c r="CC2236" s="24"/>
      <c r="CD2236" s="24"/>
      <c r="CE2236" s="24"/>
      <c r="CF2236" s="24"/>
      <c r="CG2236" s="24"/>
      <c r="CH2236" s="24"/>
      <c r="CI2236" s="24"/>
      <c r="CJ2236" s="24"/>
      <c r="CK2236" s="24"/>
      <c r="CL2236" s="24"/>
      <c r="CM2236" s="24"/>
      <c r="CN2236" s="24"/>
      <c r="CO2236" s="24"/>
      <c r="CP2236" s="24"/>
      <c r="CQ2236" s="24"/>
      <c r="CR2236" s="24"/>
      <c r="CS2236" s="24"/>
      <c r="CT2236" s="24"/>
      <c r="CU2236" s="24"/>
      <c r="CV2236" s="24"/>
      <c r="CW2236" s="24"/>
      <c r="CX2236" s="24"/>
      <c r="CY2236" s="24"/>
      <c r="CZ2236" s="24"/>
      <c r="DA2236" s="24"/>
      <c r="DB2236" s="24"/>
      <c r="DC2236" s="24"/>
      <c r="DD2236" s="24"/>
      <c r="DE2236" s="24"/>
      <c r="DF2236" s="26" t="s">
        <v>139</v>
      </c>
      <c r="DG2236" s="26" t="s">
        <v>139</v>
      </c>
      <c r="DH2236" s="26" t="s">
        <v>139</v>
      </c>
      <c r="DI2236" s="26" t="s">
        <v>139</v>
      </c>
      <c r="DJ2236" s="26" t="s">
        <v>139</v>
      </c>
      <c r="DK2236" s="26" t="s">
        <v>139</v>
      </c>
      <c r="DL2236" s="26" t="s">
        <v>139</v>
      </c>
      <c r="DM2236" s="26" t="s">
        <v>139</v>
      </c>
      <c r="DN2236" s="26" t="s">
        <v>139</v>
      </c>
      <c r="DO2236" s="26" t="s">
        <v>139</v>
      </c>
    </row>
    <row r="2237" spans="1:119" ht="20.100000000000001" customHeight="1" x14ac:dyDescent="0.25">
      <c r="A2237" s="29" t="str">
        <f t="shared" si="490"/>
        <v/>
      </c>
      <c r="B2237" s="29" t="str">
        <f t="shared" si="491"/>
        <v>Red + Posithiva de Quintana Roo (Positive Network of Quintana Roo)</v>
      </c>
      <c r="C2237" s="29">
        <f t="shared" si="492"/>
        <v>0</v>
      </c>
      <c r="D2237" s="30" t="str">
        <f t="shared" si="493"/>
        <v>Americas</v>
      </c>
      <c r="E2237" s="30" t="str">
        <f t="shared" si="494"/>
        <v>Cancun, Quintana Roo, Mexico</v>
      </c>
      <c r="F2237" s="31">
        <f t="shared" si="495"/>
        <v>0</v>
      </c>
      <c r="G2237" s="31">
        <f t="shared" si="496"/>
        <v>0</v>
      </c>
      <c r="H2237" s="31">
        <f t="shared" si="497"/>
        <v>0</v>
      </c>
      <c r="I2237" s="31">
        <f t="shared" si="498"/>
        <v>0</v>
      </c>
      <c r="J2237" s="31">
        <f t="shared" si="499"/>
        <v>0</v>
      </c>
      <c r="K2237" s="31">
        <f t="shared" si="500"/>
        <v>0</v>
      </c>
      <c r="L2237" s="31">
        <f t="shared" si="501"/>
        <v>0</v>
      </c>
      <c r="M2237" s="31">
        <f t="shared" si="502"/>
        <v>0</v>
      </c>
      <c r="N2237" s="31">
        <f t="shared" si="503"/>
        <v>0</v>
      </c>
      <c r="O2237" s="26" t="s">
        <v>16373</v>
      </c>
      <c r="P2237" s="26" t="s">
        <v>108</v>
      </c>
      <c r="Q2237" s="27">
        <v>43042</v>
      </c>
      <c r="R2237" s="24"/>
      <c r="S2237" s="24"/>
      <c r="T2237" s="26" t="s">
        <v>111</v>
      </c>
      <c r="U2237" s="24"/>
      <c r="V2237" s="26" t="s">
        <v>15731</v>
      </c>
      <c r="W2237" s="26" t="s">
        <v>676</v>
      </c>
      <c r="X2237" s="26" t="s">
        <v>3920</v>
      </c>
      <c r="Y2237" s="26" t="s">
        <v>12156</v>
      </c>
      <c r="Z2237" s="26" t="s">
        <v>12157</v>
      </c>
      <c r="AA2237" s="24"/>
      <c r="AB2237" s="26" t="s">
        <v>15736</v>
      </c>
      <c r="AC2237" s="28">
        <v>1000</v>
      </c>
      <c r="AD2237" s="26" t="s">
        <v>12158</v>
      </c>
      <c r="AE2237" s="26" t="s">
        <v>1234</v>
      </c>
      <c r="AF2237" s="26" t="s">
        <v>139</v>
      </c>
      <c r="AG2237" s="26" t="s">
        <v>194</v>
      </c>
      <c r="AH2237" s="24"/>
      <c r="AI2237" s="28">
        <v>1000</v>
      </c>
      <c r="AJ2237" s="24"/>
      <c r="AK2237" s="24"/>
      <c r="AL2237" s="24"/>
      <c r="AM2237" s="24"/>
      <c r="AN2237" s="24"/>
      <c r="AO2237" s="24"/>
      <c r="AP2237" s="24"/>
      <c r="AQ2237" s="24"/>
      <c r="AR2237" s="24"/>
      <c r="AS2237" s="24"/>
      <c r="AT2237" s="24"/>
      <c r="AU2237" s="24"/>
      <c r="AV2237" s="24"/>
      <c r="AW2237" s="28">
        <v>0</v>
      </c>
      <c r="AX2237" s="26">
        <v>0</v>
      </c>
      <c r="AY2237" s="28">
        <v>0</v>
      </c>
      <c r="AZ2237" s="28">
        <v>0</v>
      </c>
      <c r="BA2237" s="26">
        <v>0</v>
      </c>
      <c r="BB2237" s="24"/>
      <c r="BC2237" s="26" t="s">
        <v>12163</v>
      </c>
      <c r="BD2237" s="24"/>
      <c r="BE2237" s="24"/>
      <c r="BF2237" s="24"/>
      <c r="BG2237" s="24"/>
      <c r="BH2237" s="24"/>
      <c r="BI2237" s="24"/>
      <c r="BJ2237" s="24"/>
      <c r="BK2237" s="24"/>
      <c r="BL2237" s="24"/>
      <c r="BM2237" s="24"/>
      <c r="BN2237" s="24"/>
      <c r="BO2237" s="24"/>
      <c r="BP2237" s="24"/>
      <c r="BQ2237" s="24"/>
      <c r="BR2237" s="26">
        <v>0</v>
      </c>
      <c r="BS2237" s="26">
        <v>0</v>
      </c>
      <c r="BT2237" s="26">
        <v>0</v>
      </c>
      <c r="BU2237" s="26">
        <v>0</v>
      </c>
      <c r="BV2237" s="26">
        <v>0</v>
      </c>
      <c r="BW2237" s="26">
        <v>0</v>
      </c>
      <c r="BX2237" s="26">
        <v>0</v>
      </c>
      <c r="BY2237" s="26">
        <v>0</v>
      </c>
      <c r="BZ2237" s="24"/>
      <c r="CA2237" s="24"/>
      <c r="CB2237" s="24"/>
      <c r="CC2237" s="24"/>
      <c r="CD2237" s="24"/>
      <c r="CE2237" s="24"/>
      <c r="CF2237" s="24"/>
      <c r="CG2237" s="24"/>
      <c r="CH2237" s="24"/>
      <c r="CI2237" s="24"/>
      <c r="CJ2237" s="24"/>
      <c r="CK2237" s="24"/>
      <c r="CL2237" s="24"/>
      <c r="CM2237" s="24"/>
      <c r="CN2237" s="24"/>
      <c r="CO2237" s="24"/>
      <c r="CP2237" s="24"/>
      <c r="CQ2237" s="24"/>
      <c r="CR2237" s="24"/>
      <c r="CS2237" s="24"/>
      <c r="CT2237" s="24"/>
      <c r="CU2237" s="24"/>
      <c r="CV2237" s="24"/>
      <c r="CW2237" s="24"/>
      <c r="CX2237" s="24"/>
      <c r="CY2237" s="24"/>
      <c r="CZ2237" s="24"/>
      <c r="DA2237" s="24"/>
      <c r="DB2237" s="24"/>
      <c r="DC2237" s="24"/>
      <c r="DD2237" s="24"/>
      <c r="DE2237" s="24"/>
      <c r="DF2237" s="26" t="s">
        <v>139</v>
      </c>
      <c r="DG2237" s="26" t="s">
        <v>139</v>
      </c>
      <c r="DH2237" s="26" t="s">
        <v>139</v>
      </c>
      <c r="DI2237" s="26" t="s">
        <v>139</v>
      </c>
      <c r="DJ2237" s="26" t="s">
        <v>139</v>
      </c>
      <c r="DK2237" s="26" t="s">
        <v>139</v>
      </c>
      <c r="DL2237" s="26" t="s">
        <v>139</v>
      </c>
      <c r="DM2237" s="26" t="s">
        <v>139</v>
      </c>
      <c r="DN2237" s="26" t="s">
        <v>139</v>
      </c>
      <c r="DO2237" s="26" t="s">
        <v>139</v>
      </c>
    </row>
    <row r="2238" spans="1:119" ht="20.100000000000001" customHeight="1" x14ac:dyDescent="0.25">
      <c r="A2238" s="29" t="str">
        <f t="shared" si="490"/>
        <v>Red + Posithiva de Quintana Roo (Positive Network of Quintana Roo)4</v>
      </c>
      <c r="B2238" s="29" t="str">
        <f t="shared" si="491"/>
        <v>Red + Posithiva de Quintana Roo (Positive Network of Quintana Roo)</v>
      </c>
      <c r="C2238" s="29">
        <f t="shared" si="492"/>
        <v>4</v>
      </c>
      <c r="D2238" s="30" t="str">
        <f t="shared" si="493"/>
        <v>Americas</v>
      </c>
      <c r="E2238" s="30" t="str">
        <f t="shared" si="494"/>
        <v>Cancun, Quintana Roo, Mexico</v>
      </c>
      <c r="F2238" s="31">
        <f t="shared" si="495"/>
        <v>4</v>
      </c>
      <c r="G2238" s="31">
        <f t="shared" si="496"/>
        <v>3</v>
      </c>
      <c r="H2238" s="31">
        <f t="shared" si="497"/>
        <v>2</v>
      </c>
      <c r="I2238" s="31">
        <f t="shared" si="498"/>
        <v>3</v>
      </c>
      <c r="J2238" s="31">
        <f t="shared" si="499"/>
        <v>3</v>
      </c>
      <c r="K2238" s="31">
        <f t="shared" si="500"/>
        <v>4</v>
      </c>
      <c r="L2238" s="31">
        <f t="shared" si="501"/>
        <v>4</v>
      </c>
      <c r="M2238" s="31">
        <f t="shared" si="502"/>
        <v>4</v>
      </c>
      <c r="N2238" s="31">
        <f t="shared" si="503"/>
        <v>3.4</v>
      </c>
      <c r="O2238" s="26" t="s">
        <v>12155</v>
      </c>
      <c r="P2238" s="26" t="s">
        <v>108</v>
      </c>
      <c r="Q2238" s="27">
        <v>43054</v>
      </c>
      <c r="R2238" s="26" t="s">
        <v>166</v>
      </c>
      <c r="S2238" s="26" t="s">
        <v>110</v>
      </c>
      <c r="T2238" s="26" t="s">
        <v>111</v>
      </c>
      <c r="U2238" s="26" t="s">
        <v>833</v>
      </c>
      <c r="V2238" s="26" t="s">
        <v>15731</v>
      </c>
      <c r="W2238" s="26" t="s">
        <v>676</v>
      </c>
      <c r="X2238" s="26" t="s">
        <v>3920</v>
      </c>
      <c r="Y2238" s="26" t="s">
        <v>12156</v>
      </c>
      <c r="Z2238" s="26" t="s">
        <v>12157</v>
      </c>
      <c r="AA2238" s="24"/>
      <c r="AB2238" s="26" t="s">
        <v>117</v>
      </c>
      <c r="AC2238" s="28">
        <v>10000</v>
      </c>
      <c r="AD2238" s="26" t="s">
        <v>12158</v>
      </c>
      <c r="AE2238" s="26" t="s">
        <v>1234</v>
      </c>
      <c r="AF2238" s="26" t="s">
        <v>139</v>
      </c>
      <c r="AG2238" s="26" t="s">
        <v>194</v>
      </c>
      <c r="AH2238" s="26" t="s">
        <v>185</v>
      </c>
      <c r="AI2238" s="28">
        <v>10000</v>
      </c>
      <c r="AJ2238" s="24"/>
      <c r="AK2238" s="26" t="s">
        <v>12159</v>
      </c>
      <c r="AL2238" s="26" t="s">
        <v>12160</v>
      </c>
      <c r="AM2238" s="24"/>
      <c r="AN2238" s="24"/>
      <c r="AO2238" s="24"/>
      <c r="AP2238" s="24"/>
      <c r="AQ2238" s="26" t="s">
        <v>12161</v>
      </c>
      <c r="AR2238" s="24"/>
      <c r="AS2238" s="26" t="s">
        <v>12162</v>
      </c>
      <c r="AT2238" s="24"/>
      <c r="AU2238" s="24"/>
      <c r="AV2238" s="24"/>
      <c r="AW2238" s="28">
        <v>117500</v>
      </c>
      <c r="AX2238" s="26">
        <v>5445</v>
      </c>
      <c r="AY2238" s="28">
        <v>65</v>
      </c>
      <c r="AZ2238" s="28">
        <v>215</v>
      </c>
      <c r="BA2238" s="26">
        <v>215</v>
      </c>
      <c r="BB2238" s="24"/>
      <c r="BC2238" s="26" t="s">
        <v>12163</v>
      </c>
      <c r="BD2238" s="26" t="s">
        <v>125</v>
      </c>
      <c r="BE2238" s="24"/>
      <c r="BF2238" s="26" t="s">
        <v>12164</v>
      </c>
      <c r="BG2238" s="26" t="s">
        <v>1242</v>
      </c>
      <c r="BH2238" s="26" t="s">
        <v>12165</v>
      </c>
      <c r="BI2238" s="26" t="s">
        <v>4188</v>
      </c>
      <c r="BJ2238" s="26" t="s">
        <v>12166</v>
      </c>
      <c r="BK2238" s="26" t="s">
        <v>4188</v>
      </c>
      <c r="BL2238" s="26" t="s">
        <v>12167</v>
      </c>
      <c r="BM2238" s="26" t="s">
        <v>4188</v>
      </c>
      <c r="BN2238" s="26" t="s">
        <v>12168</v>
      </c>
      <c r="BO2238" s="26" t="s">
        <v>4188</v>
      </c>
      <c r="BP2238" s="24"/>
      <c r="BQ2238" s="24"/>
      <c r="BR2238" s="26">
        <v>0</v>
      </c>
      <c r="BS2238" s="26">
        <v>0</v>
      </c>
      <c r="BT2238" s="26">
        <v>0</v>
      </c>
      <c r="BU2238" s="26">
        <v>0</v>
      </c>
      <c r="BV2238" s="26">
        <v>0</v>
      </c>
      <c r="BW2238" s="26">
        <v>0</v>
      </c>
      <c r="BX2238" s="26">
        <v>0</v>
      </c>
      <c r="BY2238" s="26">
        <v>0</v>
      </c>
      <c r="BZ2238" s="26" t="s">
        <v>134</v>
      </c>
      <c r="CA2238" s="26" t="s">
        <v>134</v>
      </c>
      <c r="CB2238" s="26" t="s">
        <v>138</v>
      </c>
      <c r="CC2238" s="26" t="s">
        <v>134</v>
      </c>
      <c r="CD2238" s="26" t="s">
        <v>134</v>
      </c>
      <c r="CE2238" s="26" t="s">
        <v>136</v>
      </c>
      <c r="CF2238" s="26" t="s">
        <v>136</v>
      </c>
      <c r="CG2238" s="26" t="s">
        <v>136</v>
      </c>
      <c r="CH2238" s="26" t="s">
        <v>136</v>
      </c>
      <c r="CI2238" s="26" t="s">
        <v>136</v>
      </c>
      <c r="CJ2238" s="26" t="s">
        <v>135</v>
      </c>
      <c r="CK2238" s="26" t="s">
        <v>135</v>
      </c>
      <c r="CL2238" s="26" t="s">
        <v>136</v>
      </c>
      <c r="CM2238" s="26" t="s">
        <v>136</v>
      </c>
      <c r="CN2238" s="26" t="s">
        <v>135</v>
      </c>
      <c r="CO2238" s="26" t="s">
        <v>138</v>
      </c>
      <c r="CP2238" s="26" t="s">
        <v>136</v>
      </c>
      <c r="CQ2238" s="26" t="s">
        <v>138</v>
      </c>
      <c r="CR2238" s="26" t="s">
        <v>136</v>
      </c>
      <c r="CS2238" s="26" t="s">
        <v>135</v>
      </c>
      <c r="CT2238" s="26" t="s">
        <v>138</v>
      </c>
      <c r="CU2238" s="26" t="s">
        <v>135</v>
      </c>
      <c r="CV2238" s="26" t="s">
        <v>138</v>
      </c>
      <c r="CW2238" s="26" t="s">
        <v>136</v>
      </c>
      <c r="CX2238" s="26" t="s">
        <v>138</v>
      </c>
      <c r="CY2238" s="26" t="s">
        <v>138</v>
      </c>
      <c r="CZ2238" s="26" t="s">
        <v>136</v>
      </c>
      <c r="DA2238" s="26" t="s">
        <v>136</v>
      </c>
      <c r="DB2238" s="26" t="s">
        <v>134</v>
      </c>
      <c r="DC2238" s="26" t="s">
        <v>134</v>
      </c>
      <c r="DD2238" s="26" t="s">
        <v>138</v>
      </c>
      <c r="DE2238" s="26" t="s">
        <v>134</v>
      </c>
      <c r="DF2238" s="26" t="s">
        <v>139</v>
      </c>
      <c r="DG2238" s="26" t="s">
        <v>120</v>
      </c>
      <c r="DH2238" s="26" t="s">
        <v>120</v>
      </c>
      <c r="DI2238" s="26" t="s">
        <v>120</v>
      </c>
      <c r="DJ2238" s="26" t="s">
        <v>139</v>
      </c>
      <c r="DK2238" s="26" t="s">
        <v>139</v>
      </c>
      <c r="DL2238" s="26" t="s">
        <v>139</v>
      </c>
      <c r="DM2238" s="26" t="s">
        <v>139</v>
      </c>
      <c r="DN2238" s="26" t="s">
        <v>139</v>
      </c>
      <c r="DO2238" s="26" t="s">
        <v>139</v>
      </c>
    </row>
    <row r="2239" spans="1:119" ht="20.100000000000001" customHeight="1" x14ac:dyDescent="0.25">
      <c r="A2239" s="29" t="str">
        <f t="shared" si="490"/>
        <v>Red + Posithiva de Quintana Roo (Positive Network of Quintana Roo)3</v>
      </c>
      <c r="B2239" s="29" t="str">
        <f t="shared" si="491"/>
        <v>Red + Posithiva de Quintana Roo (Positive Network of Quintana Roo)</v>
      </c>
      <c r="C2239" s="29">
        <f t="shared" si="492"/>
        <v>3</v>
      </c>
      <c r="D2239" s="30" t="str">
        <f t="shared" si="493"/>
        <v>Americas</v>
      </c>
      <c r="E2239" s="30" t="str">
        <f t="shared" si="494"/>
        <v>Cancun, Quintana Roo, Mexico</v>
      </c>
      <c r="F2239" s="31">
        <f t="shared" si="495"/>
        <v>3</v>
      </c>
      <c r="G2239" s="31">
        <f t="shared" si="496"/>
        <v>2</v>
      </c>
      <c r="H2239" s="31">
        <f t="shared" si="497"/>
        <v>2</v>
      </c>
      <c r="I2239" s="31">
        <f t="shared" si="498"/>
        <v>3</v>
      </c>
      <c r="J2239" s="31">
        <f t="shared" si="499"/>
        <v>2</v>
      </c>
      <c r="K2239" s="31">
        <f t="shared" si="500"/>
        <v>4</v>
      </c>
      <c r="L2239" s="31">
        <f t="shared" si="501"/>
        <v>4</v>
      </c>
      <c r="M2239" s="31">
        <f t="shared" si="502"/>
        <v>3</v>
      </c>
      <c r="N2239" s="31">
        <f t="shared" si="503"/>
        <v>2.9</v>
      </c>
      <c r="O2239" s="26" t="s">
        <v>12169</v>
      </c>
      <c r="P2239" s="26" t="s">
        <v>108</v>
      </c>
      <c r="Q2239" s="27">
        <v>42640</v>
      </c>
      <c r="R2239" s="26" t="s">
        <v>166</v>
      </c>
      <c r="S2239" s="26" t="s">
        <v>141</v>
      </c>
      <c r="T2239" s="26" t="s">
        <v>142</v>
      </c>
      <c r="U2239" s="26" t="s">
        <v>833</v>
      </c>
      <c r="V2239" s="26" t="s">
        <v>15731</v>
      </c>
      <c r="W2239" s="26" t="s">
        <v>676</v>
      </c>
      <c r="X2239" s="26" t="s">
        <v>3920</v>
      </c>
      <c r="Y2239" s="26" t="s">
        <v>12156</v>
      </c>
      <c r="Z2239" s="26" t="s">
        <v>12157</v>
      </c>
      <c r="AA2239" s="24"/>
      <c r="AB2239" s="26" t="s">
        <v>117</v>
      </c>
      <c r="AC2239" s="28">
        <v>9000</v>
      </c>
      <c r="AD2239" s="26" t="s">
        <v>12158</v>
      </c>
      <c r="AE2239" s="26" t="s">
        <v>1234</v>
      </c>
      <c r="AF2239" s="26" t="s">
        <v>139</v>
      </c>
      <c r="AG2239" s="26" t="s">
        <v>194</v>
      </c>
      <c r="AH2239" s="26" t="s">
        <v>121</v>
      </c>
      <c r="AI2239" s="28">
        <v>9000</v>
      </c>
      <c r="AJ2239" s="26" t="s">
        <v>12170</v>
      </c>
      <c r="AK2239" s="26" t="s">
        <v>12171</v>
      </c>
      <c r="AL2239" s="26" t="s">
        <v>12160</v>
      </c>
      <c r="AM2239" s="24"/>
      <c r="AN2239" s="24"/>
      <c r="AO2239" s="24"/>
      <c r="AP2239" s="24"/>
      <c r="AQ2239" s="26" t="s">
        <v>12172</v>
      </c>
      <c r="AR2239" s="24"/>
      <c r="AS2239" s="26" t="s">
        <v>12173</v>
      </c>
      <c r="AT2239" s="24"/>
      <c r="AU2239" s="26" t="s">
        <v>12174</v>
      </c>
      <c r="AV2239" s="24"/>
      <c r="AW2239" s="28">
        <v>107000</v>
      </c>
      <c r="AX2239" s="26">
        <v>1200</v>
      </c>
      <c r="AY2239" s="28">
        <v>80</v>
      </c>
      <c r="AZ2239" s="28">
        <v>100</v>
      </c>
      <c r="BA2239" s="26">
        <v>0</v>
      </c>
      <c r="BB2239" s="26" t="s">
        <v>148</v>
      </c>
      <c r="BC2239" s="26" t="s">
        <v>12163</v>
      </c>
      <c r="BD2239" s="26" t="s">
        <v>125</v>
      </c>
      <c r="BE2239" s="24"/>
      <c r="BF2239" s="26" t="s">
        <v>212</v>
      </c>
      <c r="BG2239" s="26" t="s">
        <v>1250</v>
      </c>
      <c r="BH2239" s="26" t="s">
        <v>1741</v>
      </c>
      <c r="BI2239" s="26" t="s">
        <v>1250</v>
      </c>
      <c r="BJ2239" s="26" t="s">
        <v>12165</v>
      </c>
      <c r="BK2239" s="26" t="s">
        <v>734</v>
      </c>
      <c r="BL2239" s="26" t="s">
        <v>10457</v>
      </c>
      <c r="BM2239" s="26" t="s">
        <v>734</v>
      </c>
      <c r="BN2239" s="26" t="s">
        <v>12175</v>
      </c>
      <c r="BO2239" s="26" t="s">
        <v>734</v>
      </c>
      <c r="BP2239" s="24"/>
      <c r="BQ2239" s="24"/>
      <c r="BR2239" s="26">
        <v>3</v>
      </c>
      <c r="BS2239" s="26">
        <v>2</v>
      </c>
      <c r="BT2239" s="26">
        <v>2</v>
      </c>
      <c r="BU2239" s="26">
        <v>3</v>
      </c>
      <c r="BV2239" s="26">
        <v>2</v>
      </c>
      <c r="BW2239" s="26">
        <v>4</v>
      </c>
      <c r="BX2239" s="26">
        <v>4</v>
      </c>
      <c r="BY2239" s="26">
        <v>3</v>
      </c>
      <c r="BZ2239" s="24"/>
      <c r="CA2239" s="24"/>
      <c r="CB2239" s="24"/>
      <c r="CC2239" s="24"/>
      <c r="CD2239" s="24"/>
      <c r="CE2239" s="24"/>
      <c r="CF2239" s="24"/>
      <c r="CG2239" s="24"/>
      <c r="CH2239" s="24"/>
      <c r="CI2239" s="24"/>
      <c r="CJ2239" s="24"/>
      <c r="CK2239" s="24"/>
      <c r="CL2239" s="24"/>
      <c r="CM2239" s="24"/>
      <c r="CN2239" s="24"/>
      <c r="CO2239" s="24"/>
      <c r="CP2239" s="24"/>
      <c r="CQ2239" s="24"/>
      <c r="CR2239" s="24"/>
      <c r="CS2239" s="24"/>
      <c r="CT2239" s="24"/>
      <c r="CU2239" s="24"/>
      <c r="CV2239" s="24"/>
      <c r="CW2239" s="24"/>
      <c r="CX2239" s="24"/>
      <c r="CY2239" s="24"/>
      <c r="CZ2239" s="24"/>
      <c r="DA2239" s="24"/>
      <c r="DB2239" s="24"/>
      <c r="DC2239" s="24"/>
      <c r="DD2239" s="24"/>
      <c r="DE2239" s="24"/>
      <c r="DF2239" s="26" t="s">
        <v>139</v>
      </c>
      <c r="DG2239" s="26" t="s">
        <v>120</v>
      </c>
      <c r="DH2239" s="26" t="s">
        <v>139</v>
      </c>
      <c r="DI2239" s="26" t="s">
        <v>120</v>
      </c>
      <c r="DJ2239" s="26" t="s">
        <v>139</v>
      </c>
      <c r="DK2239" s="26" t="s">
        <v>139</v>
      </c>
      <c r="DL2239" s="26" t="s">
        <v>139</v>
      </c>
      <c r="DM2239" s="26" t="s">
        <v>139</v>
      </c>
      <c r="DN2239" s="26" t="s">
        <v>139</v>
      </c>
      <c r="DO2239" s="26" t="s">
        <v>139</v>
      </c>
    </row>
    <row r="2240" spans="1:119" ht="20.100000000000001" customHeight="1" x14ac:dyDescent="0.25">
      <c r="A2240" s="29" t="str">
        <f t="shared" si="490"/>
        <v>Red + Posithiva de Quintana Roo (Positive Network of Quintana Roo)2</v>
      </c>
      <c r="B2240" s="29" t="str">
        <f t="shared" si="491"/>
        <v>Red + Posithiva de Quintana Roo (Positive Network of Quintana Roo)</v>
      </c>
      <c r="C2240" s="29">
        <f t="shared" si="492"/>
        <v>2</v>
      </c>
      <c r="D2240" s="30" t="str">
        <f t="shared" si="493"/>
        <v>Americas</v>
      </c>
      <c r="E2240" s="30" t="str">
        <f t="shared" si="494"/>
        <v>Cancun, Quintana Roo, Mexico</v>
      </c>
      <c r="F2240" s="31">
        <f t="shared" si="495"/>
        <v>3</v>
      </c>
      <c r="G2240" s="31">
        <f t="shared" si="496"/>
        <v>2</v>
      </c>
      <c r="H2240" s="31">
        <f t="shared" si="497"/>
        <v>2</v>
      </c>
      <c r="I2240" s="31">
        <f t="shared" si="498"/>
        <v>2</v>
      </c>
      <c r="J2240" s="31">
        <f t="shared" si="499"/>
        <v>2</v>
      </c>
      <c r="K2240" s="31">
        <f t="shared" si="500"/>
        <v>3</v>
      </c>
      <c r="L2240" s="31">
        <f t="shared" si="501"/>
        <v>4</v>
      </c>
      <c r="M2240" s="31">
        <f t="shared" si="502"/>
        <v>3</v>
      </c>
      <c r="N2240" s="31">
        <f t="shared" si="503"/>
        <v>2.6</v>
      </c>
      <c r="O2240" s="26" t="s">
        <v>12176</v>
      </c>
      <c r="P2240" s="26" t="s">
        <v>108</v>
      </c>
      <c r="Q2240" s="27">
        <v>42305</v>
      </c>
      <c r="R2240" s="26" t="s">
        <v>109</v>
      </c>
      <c r="S2240" s="26" t="s">
        <v>156</v>
      </c>
      <c r="T2240" s="26" t="s">
        <v>157</v>
      </c>
      <c r="U2240" s="26" t="s">
        <v>833</v>
      </c>
      <c r="V2240" s="26" t="s">
        <v>15731</v>
      </c>
      <c r="W2240" s="26" t="s">
        <v>676</v>
      </c>
      <c r="X2240" s="26" t="s">
        <v>3920</v>
      </c>
      <c r="Y2240" s="26" t="s">
        <v>12156</v>
      </c>
      <c r="Z2240" s="26" t="s">
        <v>12157</v>
      </c>
      <c r="AA2240" s="24"/>
      <c r="AB2240" s="26" t="s">
        <v>117</v>
      </c>
      <c r="AC2240" s="28">
        <v>8000</v>
      </c>
      <c r="AD2240" s="26" t="s">
        <v>12158</v>
      </c>
      <c r="AE2240" s="26" t="s">
        <v>1234</v>
      </c>
      <c r="AF2240" s="26" t="s">
        <v>139</v>
      </c>
      <c r="AG2240" s="26" t="s">
        <v>194</v>
      </c>
      <c r="AH2240" s="26" t="s">
        <v>143</v>
      </c>
      <c r="AI2240" s="28">
        <v>8000</v>
      </c>
      <c r="AJ2240" s="26" t="s">
        <v>3647</v>
      </c>
      <c r="AK2240" s="26" t="s">
        <v>12171</v>
      </c>
      <c r="AL2240" s="26" t="s">
        <v>12177</v>
      </c>
      <c r="AM2240" s="24"/>
      <c r="AN2240" s="24"/>
      <c r="AO2240" s="24"/>
      <c r="AP2240" s="24"/>
      <c r="AQ2240" s="24"/>
      <c r="AR2240" s="24"/>
      <c r="AS2240" s="26" t="s">
        <v>12178</v>
      </c>
      <c r="AT2240" s="24"/>
      <c r="AU2240" s="24"/>
      <c r="AV2240" s="26" t="s">
        <v>10453</v>
      </c>
      <c r="AW2240" s="28">
        <v>91930</v>
      </c>
      <c r="AX2240" s="26">
        <v>2000</v>
      </c>
      <c r="AY2240" s="28">
        <v>50</v>
      </c>
      <c r="AZ2240" s="28">
        <v>100</v>
      </c>
      <c r="BA2240" s="26">
        <v>0</v>
      </c>
      <c r="BB2240" s="26" t="s">
        <v>148</v>
      </c>
      <c r="BC2240" s="26" t="s">
        <v>12163</v>
      </c>
      <c r="BD2240" s="26" t="s">
        <v>125</v>
      </c>
      <c r="BE2240" s="24"/>
      <c r="BF2240" s="26" t="s">
        <v>12179</v>
      </c>
      <c r="BG2240" s="26" t="s">
        <v>734</v>
      </c>
      <c r="BH2240" s="26" t="s">
        <v>12180</v>
      </c>
      <c r="BI2240" s="26" t="s">
        <v>261</v>
      </c>
      <c r="BJ2240" s="26" t="s">
        <v>12164</v>
      </c>
      <c r="BK2240" s="26" t="s">
        <v>261</v>
      </c>
      <c r="BL2240" s="26" t="s">
        <v>10449</v>
      </c>
      <c r="BM2240" s="26" t="s">
        <v>734</v>
      </c>
      <c r="BN2240" s="26" t="s">
        <v>12181</v>
      </c>
      <c r="BO2240" s="26" t="s">
        <v>734</v>
      </c>
      <c r="BP2240" s="24"/>
      <c r="BQ2240" s="24"/>
      <c r="BR2240" s="26">
        <v>3</v>
      </c>
      <c r="BS2240" s="26">
        <v>2</v>
      </c>
      <c r="BT2240" s="26">
        <v>2</v>
      </c>
      <c r="BU2240" s="26">
        <v>2</v>
      </c>
      <c r="BV2240" s="26">
        <v>2</v>
      </c>
      <c r="BW2240" s="26">
        <v>3</v>
      </c>
      <c r="BX2240" s="26">
        <v>4</v>
      </c>
      <c r="BY2240" s="26">
        <v>3</v>
      </c>
      <c r="BZ2240" s="24"/>
      <c r="CA2240" s="24"/>
      <c r="CB2240" s="24"/>
      <c r="CC2240" s="24"/>
      <c r="CD2240" s="24"/>
      <c r="CE2240" s="24"/>
      <c r="CF2240" s="24"/>
      <c r="CG2240" s="24"/>
      <c r="CH2240" s="24"/>
      <c r="CI2240" s="24"/>
      <c r="CJ2240" s="24"/>
      <c r="CK2240" s="24"/>
      <c r="CL2240" s="24"/>
      <c r="CM2240" s="24"/>
      <c r="CN2240" s="24"/>
      <c r="CO2240" s="24"/>
      <c r="CP2240" s="24"/>
      <c r="CQ2240" s="24"/>
      <c r="CR2240" s="24"/>
      <c r="CS2240" s="24"/>
      <c r="CT2240" s="24"/>
      <c r="CU2240" s="24"/>
      <c r="CV2240" s="24"/>
      <c r="CW2240" s="24"/>
      <c r="CX2240" s="24"/>
      <c r="CY2240" s="24"/>
      <c r="CZ2240" s="24"/>
      <c r="DA2240" s="24"/>
      <c r="DB2240" s="24"/>
      <c r="DC2240" s="24"/>
      <c r="DD2240" s="24"/>
      <c r="DE2240" s="24"/>
      <c r="DF2240" s="26" t="s">
        <v>120</v>
      </c>
      <c r="DG2240" s="26" t="s">
        <v>139</v>
      </c>
      <c r="DH2240" s="26" t="s">
        <v>120</v>
      </c>
      <c r="DI2240" s="26" t="s">
        <v>120</v>
      </c>
      <c r="DJ2240" s="26" t="s">
        <v>139</v>
      </c>
      <c r="DK2240" s="26" t="s">
        <v>139</v>
      </c>
      <c r="DL2240" s="26" t="s">
        <v>120</v>
      </c>
      <c r="DM2240" s="26" t="s">
        <v>139</v>
      </c>
      <c r="DN2240" s="26" t="s">
        <v>120</v>
      </c>
      <c r="DO2240" s="26" t="s">
        <v>139</v>
      </c>
    </row>
    <row r="2241" spans="1:119" ht="20.100000000000001" customHeight="1" x14ac:dyDescent="0.25">
      <c r="A2241" s="29" t="str">
        <f t="shared" si="490"/>
        <v>Red + Posithiva de Quintana Roo (Positive Network of Quintana Roo)2</v>
      </c>
      <c r="B2241" s="29" t="str">
        <f t="shared" si="491"/>
        <v>Red + Posithiva de Quintana Roo (Positive Network of Quintana Roo)</v>
      </c>
      <c r="C2241" s="29">
        <f t="shared" si="492"/>
        <v>2</v>
      </c>
      <c r="D2241" s="30" t="str">
        <f t="shared" si="493"/>
        <v>Americas</v>
      </c>
      <c r="E2241" s="30" t="str">
        <f t="shared" si="494"/>
        <v>Cancun, Quintana Roo, Mexico</v>
      </c>
      <c r="F2241" s="31">
        <f t="shared" si="495"/>
        <v>0</v>
      </c>
      <c r="G2241" s="31">
        <f t="shared" si="496"/>
        <v>0</v>
      </c>
      <c r="H2241" s="31">
        <f t="shared" si="497"/>
        <v>0</v>
      </c>
      <c r="I2241" s="31">
        <f t="shared" si="498"/>
        <v>0</v>
      </c>
      <c r="J2241" s="31">
        <f t="shared" si="499"/>
        <v>0</v>
      </c>
      <c r="K2241" s="31">
        <f t="shared" si="500"/>
        <v>0</v>
      </c>
      <c r="L2241" s="31">
        <f t="shared" si="501"/>
        <v>0</v>
      </c>
      <c r="M2241" s="31">
        <f t="shared" si="502"/>
        <v>0</v>
      </c>
      <c r="N2241" s="31">
        <f t="shared" si="503"/>
        <v>0</v>
      </c>
      <c r="O2241" s="26" t="s">
        <v>16374</v>
      </c>
      <c r="P2241" s="26" t="s">
        <v>108</v>
      </c>
      <c r="Q2241" s="27">
        <v>42347</v>
      </c>
      <c r="R2241" s="26" t="s">
        <v>109</v>
      </c>
      <c r="S2241" s="24"/>
      <c r="T2241" s="26" t="s">
        <v>157</v>
      </c>
      <c r="U2241" s="24"/>
      <c r="V2241" s="26" t="s">
        <v>15731</v>
      </c>
      <c r="W2241" s="26" t="s">
        <v>676</v>
      </c>
      <c r="X2241" s="26" t="s">
        <v>3920</v>
      </c>
      <c r="Y2241" s="26" t="s">
        <v>12156</v>
      </c>
      <c r="Z2241" s="26" t="s">
        <v>12157</v>
      </c>
      <c r="AA2241" s="24"/>
      <c r="AB2241" s="26" t="s">
        <v>15733</v>
      </c>
      <c r="AC2241" s="28">
        <v>5000</v>
      </c>
      <c r="AD2241" s="26" t="s">
        <v>12158</v>
      </c>
      <c r="AE2241" s="26" t="s">
        <v>1234</v>
      </c>
      <c r="AF2241" s="26" t="s">
        <v>139</v>
      </c>
      <c r="AG2241" s="26" t="s">
        <v>194</v>
      </c>
      <c r="AH2241" s="26" t="s">
        <v>143</v>
      </c>
      <c r="AI2241" s="28">
        <v>5000</v>
      </c>
      <c r="AJ2241" s="24"/>
      <c r="AK2241" s="24"/>
      <c r="AL2241" s="24"/>
      <c r="AM2241" s="24"/>
      <c r="AN2241" s="24"/>
      <c r="AO2241" s="24"/>
      <c r="AP2241" s="24"/>
      <c r="AQ2241" s="24"/>
      <c r="AR2241" s="24"/>
      <c r="AS2241" s="24"/>
      <c r="AT2241" s="24"/>
      <c r="AU2241" s="24"/>
      <c r="AV2241" s="24"/>
      <c r="AW2241" s="24"/>
      <c r="AX2241" s="24"/>
      <c r="AY2241" s="24"/>
      <c r="AZ2241" s="24"/>
      <c r="BA2241" s="24"/>
      <c r="BB2241" s="24"/>
      <c r="BC2241" s="26" t="s">
        <v>12163</v>
      </c>
      <c r="BD2241" s="24"/>
      <c r="BE2241" s="24"/>
      <c r="BF2241" s="24"/>
      <c r="BG2241" s="24"/>
      <c r="BH2241" s="24"/>
      <c r="BI2241" s="24"/>
      <c r="BJ2241" s="24"/>
      <c r="BK2241" s="24"/>
      <c r="BL2241" s="24"/>
      <c r="BM2241" s="24"/>
      <c r="BN2241" s="24"/>
      <c r="BO2241" s="24"/>
      <c r="BP2241" s="24"/>
      <c r="BQ2241" s="24"/>
      <c r="BR2241" s="24"/>
      <c r="BS2241" s="24"/>
      <c r="BT2241" s="24"/>
      <c r="BU2241" s="24"/>
      <c r="BV2241" s="24"/>
      <c r="BW2241" s="24"/>
      <c r="BX2241" s="24"/>
      <c r="BY2241" s="24"/>
      <c r="BZ2241" s="24"/>
      <c r="CA2241" s="24"/>
      <c r="CB2241" s="24"/>
      <c r="CC2241" s="24"/>
      <c r="CD2241" s="24"/>
      <c r="CE2241" s="24"/>
      <c r="CF2241" s="24"/>
      <c r="CG2241" s="24"/>
      <c r="CH2241" s="24"/>
      <c r="CI2241" s="24"/>
      <c r="CJ2241" s="24"/>
      <c r="CK2241" s="24"/>
      <c r="CL2241" s="24"/>
      <c r="CM2241" s="24"/>
      <c r="CN2241" s="24"/>
      <c r="CO2241" s="24"/>
      <c r="CP2241" s="24"/>
      <c r="CQ2241" s="24"/>
      <c r="CR2241" s="24"/>
      <c r="CS2241" s="24"/>
      <c r="CT2241" s="24"/>
      <c r="CU2241" s="24"/>
      <c r="CV2241" s="24"/>
      <c r="CW2241" s="24"/>
      <c r="CX2241" s="24"/>
      <c r="CY2241" s="24"/>
      <c r="CZ2241" s="24"/>
      <c r="DA2241" s="24"/>
      <c r="DB2241" s="24"/>
      <c r="DC2241" s="24"/>
      <c r="DD2241" s="24"/>
      <c r="DE2241" s="24"/>
      <c r="DF2241" s="26" t="s">
        <v>139</v>
      </c>
      <c r="DG2241" s="26" t="s">
        <v>139</v>
      </c>
      <c r="DH2241" s="26" t="s">
        <v>139</v>
      </c>
      <c r="DI2241" s="26" t="s">
        <v>139</v>
      </c>
      <c r="DJ2241" s="26" t="s">
        <v>139</v>
      </c>
      <c r="DK2241" s="26" t="s">
        <v>139</v>
      </c>
      <c r="DL2241" s="26" t="s">
        <v>139</v>
      </c>
      <c r="DM2241" s="26" t="s">
        <v>139</v>
      </c>
      <c r="DN2241" s="26" t="s">
        <v>139</v>
      </c>
      <c r="DO2241" s="26" t="s">
        <v>139</v>
      </c>
    </row>
    <row r="2242" spans="1:119" ht="20.100000000000001" customHeight="1" x14ac:dyDescent="0.25">
      <c r="A2242" s="29" t="str">
        <f t="shared" si="490"/>
        <v>Red + Posithiva de Quintana Roo (Positive Network of Quintana Roo)1</v>
      </c>
      <c r="B2242" s="29" t="str">
        <f t="shared" si="491"/>
        <v>Red + Posithiva de Quintana Roo (Positive Network of Quintana Roo)</v>
      </c>
      <c r="C2242" s="29">
        <f t="shared" si="492"/>
        <v>1</v>
      </c>
      <c r="D2242" s="30" t="str">
        <f t="shared" si="493"/>
        <v>Americas</v>
      </c>
      <c r="E2242" s="30" t="str">
        <f t="shared" si="494"/>
        <v>Cancun, Quintana Roo, Mexico</v>
      </c>
      <c r="F2242" s="31">
        <f t="shared" si="495"/>
        <v>3</v>
      </c>
      <c r="G2242" s="31">
        <f t="shared" si="496"/>
        <v>2</v>
      </c>
      <c r="H2242" s="31">
        <f t="shared" si="497"/>
        <v>1</v>
      </c>
      <c r="I2242" s="31">
        <f t="shared" si="498"/>
        <v>1</v>
      </c>
      <c r="J2242" s="31">
        <f t="shared" si="499"/>
        <v>2</v>
      </c>
      <c r="K2242" s="31">
        <f t="shared" si="500"/>
        <v>3</v>
      </c>
      <c r="L2242" s="31">
        <f t="shared" si="501"/>
        <v>3</v>
      </c>
      <c r="M2242" s="31">
        <f t="shared" si="502"/>
        <v>3</v>
      </c>
      <c r="N2242" s="31">
        <f t="shared" si="503"/>
        <v>2.2999999999999998</v>
      </c>
      <c r="O2242" s="26" t="s">
        <v>12182</v>
      </c>
      <c r="P2242" s="26" t="s">
        <v>108</v>
      </c>
      <c r="Q2242" s="27">
        <v>41946</v>
      </c>
      <c r="R2242" s="26" t="s">
        <v>155</v>
      </c>
      <c r="S2242" s="26" t="s">
        <v>609</v>
      </c>
      <c r="T2242" s="26" t="s">
        <v>278</v>
      </c>
      <c r="U2242" s="26" t="s">
        <v>833</v>
      </c>
      <c r="V2242" s="26" t="s">
        <v>15731</v>
      </c>
      <c r="W2242" s="26" t="s">
        <v>676</v>
      </c>
      <c r="X2242" s="26" t="s">
        <v>3920</v>
      </c>
      <c r="Y2242" s="26" t="s">
        <v>12156</v>
      </c>
      <c r="Z2242" s="26" t="s">
        <v>12157</v>
      </c>
      <c r="AA2242" s="24"/>
      <c r="AB2242" s="26" t="s">
        <v>117</v>
      </c>
      <c r="AC2242" s="28">
        <v>8000</v>
      </c>
      <c r="AD2242" s="26" t="s">
        <v>12158</v>
      </c>
      <c r="AE2242" s="26" t="s">
        <v>1234</v>
      </c>
      <c r="AF2242" s="26" t="s">
        <v>139</v>
      </c>
      <c r="AG2242" s="26" t="s">
        <v>194</v>
      </c>
      <c r="AH2242" s="26" t="s">
        <v>158</v>
      </c>
      <c r="AI2242" s="28">
        <v>8000</v>
      </c>
      <c r="AJ2242" s="26" t="s">
        <v>12183</v>
      </c>
      <c r="AK2242" s="26" t="s">
        <v>12159</v>
      </c>
      <c r="AL2242" s="26" t="s">
        <v>12160</v>
      </c>
      <c r="AM2242" s="26" t="s">
        <v>12184</v>
      </c>
      <c r="AN2242" s="26" t="s">
        <v>12185</v>
      </c>
      <c r="AO2242" s="26" t="s">
        <v>12186</v>
      </c>
      <c r="AP2242" s="26" t="s">
        <v>12187</v>
      </c>
      <c r="AQ2242" s="24"/>
      <c r="AR2242" s="24"/>
      <c r="AS2242" s="24"/>
      <c r="AT2242" s="24"/>
      <c r="AU2242" s="24"/>
      <c r="AV2242" s="24"/>
      <c r="AW2242" s="28">
        <v>58000</v>
      </c>
      <c r="AX2242" s="26">
        <v>4800</v>
      </c>
      <c r="AY2242" s="28">
        <v>120</v>
      </c>
      <c r="AZ2242" s="28">
        <v>100</v>
      </c>
      <c r="BA2242" s="26">
        <v>0</v>
      </c>
      <c r="BB2242" s="26" t="s">
        <v>241</v>
      </c>
      <c r="BC2242" s="26" t="s">
        <v>12163</v>
      </c>
      <c r="BD2242" s="24"/>
      <c r="BE2242" s="24"/>
      <c r="BF2242" s="24"/>
      <c r="BG2242" s="24"/>
      <c r="BH2242" s="26" t="s">
        <v>12188</v>
      </c>
      <c r="BI2242" s="26" t="s">
        <v>676</v>
      </c>
      <c r="BJ2242" s="26" t="s">
        <v>12189</v>
      </c>
      <c r="BK2242" s="26" t="s">
        <v>676</v>
      </c>
      <c r="BL2242" s="24"/>
      <c r="BM2242" s="24"/>
      <c r="BN2242" s="24"/>
      <c r="BO2242" s="24"/>
      <c r="BP2242" s="24"/>
      <c r="BQ2242" s="24"/>
      <c r="BR2242" s="26">
        <v>3</v>
      </c>
      <c r="BS2242" s="26">
        <v>2</v>
      </c>
      <c r="BT2242" s="26">
        <v>1</v>
      </c>
      <c r="BU2242" s="26">
        <v>1</v>
      </c>
      <c r="BV2242" s="26">
        <v>2</v>
      </c>
      <c r="BW2242" s="26">
        <v>3</v>
      </c>
      <c r="BX2242" s="26">
        <v>3</v>
      </c>
      <c r="BY2242" s="26">
        <v>3</v>
      </c>
      <c r="BZ2242" s="24"/>
      <c r="CA2242" s="24"/>
      <c r="CB2242" s="24"/>
      <c r="CC2242" s="24"/>
      <c r="CD2242" s="24"/>
      <c r="CE2242" s="24"/>
      <c r="CF2242" s="24"/>
      <c r="CG2242" s="24"/>
      <c r="CH2242" s="24"/>
      <c r="CI2242" s="24"/>
      <c r="CJ2242" s="24"/>
      <c r="CK2242" s="24"/>
      <c r="CL2242" s="24"/>
      <c r="CM2242" s="24"/>
      <c r="CN2242" s="24"/>
      <c r="CO2242" s="24"/>
      <c r="CP2242" s="24"/>
      <c r="CQ2242" s="24"/>
      <c r="CR2242" s="24"/>
      <c r="CS2242" s="24"/>
      <c r="CT2242" s="24"/>
      <c r="CU2242" s="24"/>
      <c r="CV2242" s="24"/>
      <c r="CW2242" s="24"/>
      <c r="CX2242" s="24"/>
      <c r="CY2242" s="24"/>
      <c r="CZ2242" s="24"/>
      <c r="DA2242" s="24"/>
      <c r="DB2242" s="24"/>
      <c r="DC2242" s="24"/>
      <c r="DD2242" s="24"/>
      <c r="DE2242" s="24"/>
      <c r="DF2242" s="26" t="s">
        <v>120</v>
      </c>
      <c r="DG2242" s="26" t="s">
        <v>120</v>
      </c>
      <c r="DH2242" s="26" t="s">
        <v>139</v>
      </c>
      <c r="DI2242" s="26" t="s">
        <v>120</v>
      </c>
      <c r="DJ2242" s="26" t="s">
        <v>139</v>
      </c>
      <c r="DK2242" s="26" t="s">
        <v>139</v>
      </c>
      <c r="DL2242" s="26" t="s">
        <v>139</v>
      </c>
      <c r="DM2242" s="26" t="s">
        <v>139</v>
      </c>
      <c r="DN2242" s="26" t="s">
        <v>120</v>
      </c>
      <c r="DO2242" s="26" t="s">
        <v>120</v>
      </c>
    </row>
    <row r="2243" spans="1:119" ht="20.100000000000001" customHeight="1" x14ac:dyDescent="0.25">
      <c r="A2243" s="29" t="str">
        <f t="shared" si="490"/>
        <v>Redeem the Generation Ethiopia7</v>
      </c>
      <c r="B2243" s="29" t="str">
        <f t="shared" si="491"/>
        <v>Redeem the Generation Ethiopia</v>
      </c>
      <c r="C2243" s="29">
        <f t="shared" si="492"/>
        <v>7</v>
      </c>
      <c r="D2243" s="30" t="str">
        <f t="shared" si="493"/>
        <v>Africa and the Middle East</v>
      </c>
      <c r="E2243" s="30" t="str">
        <f t="shared" si="494"/>
        <v>Addis Ababa, Ethiopia</v>
      </c>
      <c r="F2243" s="31">
        <f t="shared" si="495"/>
        <v>4</v>
      </c>
      <c r="G2243" s="31">
        <f t="shared" si="496"/>
        <v>3</v>
      </c>
      <c r="H2243" s="31">
        <f t="shared" si="497"/>
        <v>3</v>
      </c>
      <c r="I2243" s="31">
        <f t="shared" si="498"/>
        <v>5</v>
      </c>
      <c r="J2243" s="31">
        <f t="shared" si="499"/>
        <v>5</v>
      </c>
      <c r="K2243" s="31">
        <f t="shared" si="500"/>
        <v>4</v>
      </c>
      <c r="L2243" s="31">
        <f t="shared" si="501"/>
        <v>4</v>
      </c>
      <c r="M2243" s="31">
        <f t="shared" si="502"/>
        <v>4</v>
      </c>
      <c r="N2243" s="31">
        <f t="shared" si="503"/>
        <v>4</v>
      </c>
      <c r="O2243" s="26" t="s">
        <v>12190</v>
      </c>
      <c r="P2243" s="26" t="s">
        <v>108</v>
      </c>
      <c r="Q2243" s="27">
        <v>42502</v>
      </c>
      <c r="R2243" s="26" t="s">
        <v>305</v>
      </c>
      <c r="S2243" s="26" t="s">
        <v>184</v>
      </c>
      <c r="T2243" s="26" t="s">
        <v>157</v>
      </c>
      <c r="U2243" s="26" t="s">
        <v>112</v>
      </c>
      <c r="V2243" s="26" t="s">
        <v>169</v>
      </c>
      <c r="W2243" s="26" t="s">
        <v>6300</v>
      </c>
      <c r="X2243" s="26" t="s">
        <v>6301</v>
      </c>
      <c r="Y2243" s="26" t="s">
        <v>12191</v>
      </c>
      <c r="Z2243" s="24"/>
      <c r="AA2243" s="24"/>
      <c r="AB2243" s="26" t="s">
        <v>117</v>
      </c>
      <c r="AC2243" s="28">
        <v>4000</v>
      </c>
      <c r="AD2243" s="24"/>
      <c r="AE2243" s="24"/>
      <c r="AF2243" s="26" t="s">
        <v>139</v>
      </c>
      <c r="AG2243" s="26" t="s">
        <v>645</v>
      </c>
      <c r="AH2243" s="26" t="s">
        <v>235</v>
      </c>
      <c r="AI2243" s="28">
        <v>4000</v>
      </c>
      <c r="AJ2243" s="26" t="s">
        <v>12192</v>
      </c>
      <c r="AK2243" s="26" t="s">
        <v>12193</v>
      </c>
      <c r="AL2243" s="26" t="s">
        <v>12194</v>
      </c>
      <c r="AM2243" s="24"/>
      <c r="AN2243" s="24"/>
      <c r="AO2243" s="24"/>
      <c r="AP2243" s="24"/>
      <c r="AQ2243" s="24"/>
      <c r="AR2243" s="26" t="s">
        <v>12195</v>
      </c>
      <c r="AS2243" s="24"/>
      <c r="AT2243" s="24"/>
      <c r="AU2243" s="26" t="s">
        <v>12196</v>
      </c>
      <c r="AV2243" s="24"/>
      <c r="AW2243" s="28">
        <v>413827</v>
      </c>
      <c r="AX2243" s="26">
        <v>2850</v>
      </c>
      <c r="AY2243" s="28">
        <v>98</v>
      </c>
      <c r="AZ2243" s="28">
        <v>96</v>
      </c>
      <c r="BA2243" s="26">
        <v>0</v>
      </c>
      <c r="BB2243" s="26" t="s">
        <v>148</v>
      </c>
      <c r="BC2243" s="26" t="s">
        <v>2199</v>
      </c>
      <c r="BD2243" s="26" t="s">
        <v>125</v>
      </c>
      <c r="BE2243" s="24"/>
      <c r="BF2243" s="26" t="s">
        <v>12197</v>
      </c>
      <c r="BG2243" s="26" t="s">
        <v>191</v>
      </c>
      <c r="BH2243" s="26" t="s">
        <v>12198</v>
      </c>
      <c r="BI2243" s="26" t="s">
        <v>12199</v>
      </c>
      <c r="BJ2243" s="24"/>
      <c r="BK2243" s="24"/>
      <c r="BL2243" s="26" t="s">
        <v>12200</v>
      </c>
      <c r="BM2243" s="26" t="s">
        <v>12201</v>
      </c>
      <c r="BN2243" s="24"/>
      <c r="BO2243" s="24"/>
      <c r="BP2243" s="24"/>
      <c r="BQ2243" s="24"/>
      <c r="BR2243" s="26">
        <v>4</v>
      </c>
      <c r="BS2243" s="26">
        <v>3</v>
      </c>
      <c r="BT2243" s="26">
        <v>3</v>
      </c>
      <c r="BU2243" s="26">
        <v>5</v>
      </c>
      <c r="BV2243" s="26">
        <v>5</v>
      </c>
      <c r="BW2243" s="26">
        <v>4</v>
      </c>
      <c r="BX2243" s="26">
        <v>4</v>
      </c>
      <c r="BY2243" s="26">
        <v>4</v>
      </c>
      <c r="BZ2243" s="24"/>
      <c r="CA2243" s="24"/>
      <c r="CB2243" s="24"/>
      <c r="CC2243" s="24"/>
      <c r="CD2243" s="24"/>
      <c r="CE2243" s="24"/>
      <c r="CF2243" s="24"/>
      <c r="CG2243" s="24"/>
      <c r="CH2243" s="24"/>
      <c r="CI2243" s="24"/>
      <c r="CJ2243" s="24"/>
      <c r="CK2243" s="24"/>
      <c r="CL2243" s="24"/>
      <c r="CM2243" s="24"/>
      <c r="CN2243" s="24"/>
      <c r="CO2243" s="24"/>
      <c r="CP2243" s="24"/>
      <c r="CQ2243" s="24"/>
      <c r="CR2243" s="24"/>
      <c r="CS2243" s="24"/>
      <c r="CT2243" s="24"/>
      <c r="CU2243" s="24"/>
      <c r="CV2243" s="24"/>
      <c r="CW2243" s="24"/>
      <c r="CX2243" s="24"/>
      <c r="CY2243" s="24"/>
      <c r="CZ2243" s="24"/>
      <c r="DA2243" s="24"/>
      <c r="DB2243" s="24"/>
      <c r="DC2243" s="24"/>
      <c r="DD2243" s="24"/>
      <c r="DE2243" s="24"/>
      <c r="DF2243" s="26" t="s">
        <v>120</v>
      </c>
      <c r="DG2243" s="26" t="s">
        <v>120</v>
      </c>
      <c r="DH2243" s="26" t="s">
        <v>120</v>
      </c>
      <c r="DI2243" s="26" t="s">
        <v>139</v>
      </c>
      <c r="DJ2243" s="26" t="s">
        <v>139</v>
      </c>
      <c r="DK2243" s="26" t="s">
        <v>139</v>
      </c>
      <c r="DL2243" s="26" t="s">
        <v>139</v>
      </c>
      <c r="DM2243" s="26" t="s">
        <v>139</v>
      </c>
      <c r="DN2243" s="26" t="s">
        <v>139</v>
      </c>
      <c r="DO2243" s="26" t="s">
        <v>139</v>
      </c>
    </row>
    <row r="2244" spans="1:119" ht="20.100000000000001" customHeight="1" x14ac:dyDescent="0.25">
      <c r="A2244" s="29" t="str">
        <f t="shared" si="490"/>
        <v>Redeem the Generation Ethiopia6</v>
      </c>
      <c r="B2244" s="29" t="str">
        <f t="shared" si="491"/>
        <v>Redeem the Generation Ethiopia</v>
      </c>
      <c r="C2244" s="29">
        <f t="shared" si="492"/>
        <v>6</v>
      </c>
      <c r="D2244" s="30" t="str">
        <f t="shared" si="493"/>
        <v>Africa and the Middle East</v>
      </c>
      <c r="E2244" s="30" t="str">
        <f t="shared" si="494"/>
        <v>Addis Ababa, Ethiopia</v>
      </c>
      <c r="F2244" s="31">
        <f t="shared" si="495"/>
        <v>3</v>
      </c>
      <c r="G2244" s="31">
        <f t="shared" si="496"/>
        <v>4</v>
      </c>
      <c r="H2244" s="31">
        <f t="shared" si="497"/>
        <v>4</v>
      </c>
      <c r="I2244" s="31">
        <f t="shared" si="498"/>
        <v>4</v>
      </c>
      <c r="J2244" s="31">
        <f t="shared" si="499"/>
        <v>4</v>
      </c>
      <c r="K2244" s="31">
        <f t="shared" si="500"/>
        <v>4</v>
      </c>
      <c r="L2244" s="31">
        <f t="shared" si="501"/>
        <v>3</v>
      </c>
      <c r="M2244" s="31">
        <f t="shared" si="502"/>
        <v>4</v>
      </c>
      <c r="N2244" s="31">
        <f t="shared" si="503"/>
        <v>3.8</v>
      </c>
      <c r="O2244" s="26" t="s">
        <v>12202</v>
      </c>
      <c r="P2244" s="26" t="s">
        <v>108</v>
      </c>
      <c r="Q2244" s="27">
        <v>41946</v>
      </c>
      <c r="R2244" s="26" t="s">
        <v>166</v>
      </c>
      <c r="S2244" s="26" t="s">
        <v>609</v>
      </c>
      <c r="T2244" s="26" t="s">
        <v>278</v>
      </c>
      <c r="U2244" s="26" t="s">
        <v>112</v>
      </c>
      <c r="V2244" s="26" t="s">
        <v>169</v>
      </c>
      <c r="W2244" s="26" t="s">
        <v>6300</v>
      </c>
      <c r="X2244" s="26" t="s">
        <v>6301</v>
      </c>
      <c r="Y2244" s="26" t="s">
        <v>12191</v>
      </c>
      <c r="Z2244" s="24"/>
      <c r="AA2244" s="24"/>
      <c r="AB2244" s="26" t="s">
        <v>117</v>
      </c>
      <c r="AC2244" s="28">
        <v>19000</v>
      </c>
      <c r="AD2244" s="24"/>
      <c r="AE2244" s="24"/>
      <c r="AF2244" s="26" t="s">
        <v>139</v>
      </c>
      <c r="AG2244" s="26" t="s">
        <v>645</v>
      </c>
      <c r="AH2244" s="26" t="s">
        <v>250</v>
      </c>
      <c r="AI2244" s="28">
        <v>19000</v>
      </c>
      <c r="AJ2244" s="26" t="s">
        <v>12203</v>
      </c>
      <c r="AK2244" s="26" t="s">
        <v>12193</v>
      </c>
      <c r="AL2244" s="26" t="s">
        <v>12194</v>
      </c>
      <c r="AM2244" s="24"/>
      <c r="AN2244" s="24"/>
      <c r="AO2244" s="24"/>
      <c r="AP2244" s="24"/>
      <c r="AQ2244" s="26" t="s">
        <v>12204</v>
      </c>
      <c r="AR2244" s="24"/>
      <c r="AS2244" s="24"/>
      <c r="AT2244" s="24"/>
      <c r="AU2244" s="26" t="s">
        <v>12205</v>
      </c>
      <c r="AV2244" s="24"/>
      <c r="AW2244" s="28">
        <v>317984</v>
      </c>
      <c r="AX2244" s="26">
        <v>2612</v>
      </c>
      <c r="AY2244" s="28">
        <v>85</v>
      </c>
      <c r="AZ2244" s="28">
        <v>87</v>
      </c>
      <c r="BA2244" s="26">
        <v>0</v>
      </c>
      <c r="BB2244" s="26" t="s">
        <v>148</v>
      </c>
      <c r="BC2244" s="26" t="s">
        <v>2199</v>
      </c>
      <c r="BD2244" s="26" t="s">
        <v>125</v>
      </c>
      <c r="BE2244" s="24"/>
      <c r="BF2244" s="26" t="s">
        <v>10921</v>
      </c>
      <c r="BG2244" s="26" t="s">
        <v>191</v>
      </c>
      <c r="BH2244" s="26" t="s">
        <v>12206</v>
      </c>
      <c r="BI2244" s="26" t="s">
        <v>191</v>
      </c>
      <c r="BJ2244" s="26" t="s">
        <v>12207</v>
      </c>
      <c r="BK2244" s="26" t="s">
        <v>12208</v>
      </c>
      <c r="BL2244" s="26" t="s">
        <v>12200</v>
      </c>
      <c r="BM2244" s="26" t="s">
        <v>12209</v>
      </c>
      <c r="BN2244" s="26" t="s">
        <v>12210</v>
      </c>
      <c r="BO2244" s="26" t="s">
        <v>395</v>
      </c>
      <c r="BP2244" s="24"/>
      <c r="BQ2244" s="24"/>
      <c r="BR2244" s="26">
        <v>3</v>
      </c>
      <c r="BS2244" s="26">
        <v>4</v>
      </c>
      <c r="BT2244" s="26">
        <v>4</v>
      </c>
      <c r="BU2244" s="26">
        <v>4</v>
      </c>
      <c r="BV2244" s="26">
        <v>4</v>
      </c>
      <c r="BW2244" s="26">
        <v>4</v>
      </c>
      <c r="BX2244" s="26">
        <v>3</v>
      </c>
      <c r="BY2244" s="26">
        <v>4</v>
      </c>
      <c r="BZ2244" s="24"/>
      <c r="CA2244" s="24"/>
      <c r="CB2244" s="24"/>
      <c r="CC2244" s="24"/>
      <c r="CD2244" s="24"/>
      <c r="CE2244" s="24"/>
      <c r="CF2244" s="24"/>
      <c r="CG2244" s="24"/>
      <c r="CH2244" s="24"/>
      <c r="CI2244" s="24"/>
      <c r="CJ2244" s="24"/>
      <c r="CK2244" s="24"/>
      <c r="CL2244" s="24"/>
      <c r="CM2244" s="24"/>
      <c r="CN2244" s="24"/>
      <c r="CO2244" s="24"/>
      <c r="CP2244" s="24"/>
      <c r="CQ2244" s="24"/>
      <c r="CR2244" s="24"/>
      <c r="CS2244" s="24"/>
      <c r="CT2244" s="24"/>
      <c r="CU2244" s="24"/>
      <c r="CV2244" s="24"/>
      <c r="CW2244" s="24"/>
      <c r="CX2244" s="24"/>
      <c r="CY2244" s="24"/>
      <c r="CZ2244" s="24"/>
      <c r="DA2244" s="24"/>
      <c r="DB2244" s="24"/>
      <c r="DC2244" s="24"/>
      <c r="DD2244" s="24"/>
      <c r="DE2244" s="24"/>
      <c r="DF2244" s="26" t="s">
        <v>139</v>
      </c>
      <c r="DG2244" s="26" t="s">
        <v>120</v>
      </c>
      <c r="DH2244" s="26" t="s">
        <v>120</v>
      </c>
      <c r="DI2244" s="26" t="s">
        <v>139</v>
      </c>
      <c r="DJ2244" s="26" t="s">
        <v>139</v>
      </c>
      <c r="DK2244" s="26" t="s">
        <v>139</v>
      </c>
      <c r="DL2244" s="26" t="s">
        <v>139</v>
      </c>
      <c r="DM2244" s="26" t="s">
        <v>139</v>
      </c>
      <c r="DN2244" s="26" t="s">
        <v>139</v>
      </c>
      <c r="DO2244" s="26" t="s">
        <v>139</v>
      </c>
    </row>
    <row r="2245" spans="1:119" ht="20.100000000000001" customHeight="1" x14ac:dyDescent="0.25">
      <c r="A2245" s="29" t="str">
        <f t="shared" si="490"/>
        <v>Redeem the Generation Ethiopia5</v>
      </c>
      <c r="B2245" s="29" t="str">
        <f t="shared" si="491"/>
        <v>Redeem the Generation Ethiopia</v>
      </c>
      <c r="C2245" s="29">
        <f t="shared" si="492"/>
        <v>5</v>
      </c>
      <c r="D2245" s="30" t="str">
        <f t="shared" si="493"/>
        <v>Africa and the Middle East</v>
      </c>
      <c r="E2245" s="30" t="str">
        <f t="shared" si="494"/>
        <v>Addis Ababa, Ethiopia</v>
      </c>
      <c r="F2245" s="31">
        <f t="shared" si="495"/>
        <v>3</v>
      </c>
      <c r="G2245" s="31">
        <f t="shared" si="496"/>
        <v>4</v>
      </c>
      <c r="H2245" s="31">
        <f t="shared" si="497"/>
        <v>4</v>
      </c>
      <c r="I2245" s="31">
        <f t="shared" si="498"/>
        <v>4</v>
      </c>
      <c r="J2245" s="31">
        <f t="shared" si="499"/>
        <v>4</v>
      </c>
      <c r="K2245" s="31">
        <f t="shared" si="500"/>
        <v>4</v>
      </c>
      <c r="L2245" s="31">
        <f t="shared" si="501"/>
        <v>3</v>
      </c>
      <c r="M2245" s="31">
        <f t="shared" si="502"/>
        <v>3</v>
      </c>
      <c r="N2245" s="31">
        <f t="shared" si="503"/>
        <v>3.6</v>
      </c>
      <c r="O2245" s="26" t="s">
        <v>12211</v>
      </c>
      <c r="P2245" s="26" t="s">
        <v>108</v>
      </c>
      <c r="Q2245" s="27">
        <v>41568</v>
      </c>
      <c r="R2245" s="26" t="s">
        <v>166</v>
      </c>
      <c r="S2245" s="26" t="s">
        <v>622</v>
      </c>
      <c r="T2245" s="26" t="s">
        <v>194</v>
      </c>
      <c r="U2245" s="26" t="s">
        <v>833</v>
      </c>
      <c r="V2245" s="26" t="s">
        <v>169</v>
      </c>
      <c r="W2245" s="26" t="s">
        <v>6300</v>
      </c>
      <c r="X2245" s="26" t="s">
        <v>6301</v>
      </c>
      <c r="Y2245" s="26" t="s">
        <v>12191</v>
      </c>
      <c r="Z2245" s="24"/>
      <c r="AA2245" s="24"/>
      <c r="AB2245" s="26" t="s">
        <v>117</v>
      </c>
      <c r="AC2245" s="28">
        <v>19000</v>
      </c>
      <c r="AD2245" s="24"/>
      <c r="AE2245" s="24"/>
      <c r="AF2245" s="26" t="s">
        <v>139</v>
      </c>
      <c r="AG2245" s="26" t="s">
        <v>645</v>
      </c>
      <c r="AH2245" s="26" t="s">
        <v>176</v>
      </c>
      <c r="AI2245" s="28">
        <v>19000</v>
      </c>
      <c r="AJ2245" s="26" t="s">
        <v>12212</v>
      </c>
      <c r="AK2245" s="26" t="s">
        <v>12213</v>
      </c>
      <c r="AL2245" s="26" t="s">
        <v>12214</v>
      </c>
      <c r="AM2245" s="24"/>
      <c r="AN2245" s="24"/>
      <c r="AO2245" s="24"/>
      <c r="AP2245" s="24"/>
      <c r="AQ2245" s="26" t="s">
        <v>12215</v>
      </c>
      <c r="AR2245" s="24"/>
      <c r="AS2245" s="24"/>
      <c r="AT2245" s="24"/>
      <c r="AU2245" s="24"/>
      <c r="AV2245" s="24"/>
      <c r="AW2245" s="28">
        <v>298275</v>
      </c>
      <c r="AX2245" s="26">
        <v>2500</v>
      </c>
      <c r="AY2245" s="28">
        <v>75</v>
      </c>
      <c r="AZ2245" s="28">
        <v>85</v>
      </c>
      <c r="BA2245" s="26">
        <v>0</v>
      </c>
      <c r="BB2245" s="26" t="s">
        <v>148</v>
      </c>
      <c r="BC2245" s="26" t="s">
        <v>2199</v>
      </c>
      <c r="BD2245" s="26" t="s">
        <v>125</v>
      </c>
      <c r="BE2245" s="24"/>
      <c r="BF2245" s="24"/>
      <c r="BG2245" s="24"/>
      <c r="BH2245" s="26" t="s">
        <v>9903</v>
      </c>
      <c r="BI2245" s="26" t="s">
        <v>6300</v>
      </c>
      <c r="BJ2245" s="26" t="s">
        <v>5640</v>
      </c>
      <c r="BK2245" s="26" t="s">
        <v>6300</v>
      </c>
      <c r="BL2245" s="26" t="s">
        <v>12216</v>
      </c>
      <c r="BM2245" s="26" t="s">
        <v>6300</v>
      </c>
      <c r="BN2245" s="26" t="s">
        <v>12217</v>
      </c>
      <c r="BO2245" s="26" t="s">
        <v>6300</v>
      </c>
      <c r="BP2245" s="24"/>
      <c r="BQ2245" s="24"/>
      <c r="BR2245" s="26">
        <v>3</v>
      </c>
      <c r="BS2245" s="26">
        <v>4</v>
      </c>
      <c r="BT2245" s="26">
        <v>4</v>
      </c>
      <c r="BU2245" s="26">
        <v>4</v>
      </c>
      <c r="BV2245" s="26">
        <v>4</v>
      </c>
      <c r="BW2245" s="26">
        <v>4</v>
      </c>
      <c r="BX2245" s="26">
        <v>3</v>
      </c>
      <c r="BY2245" s="26">
        <v>3</v>
      </c>
      <c r="BZ2245" s="24"/>
      <c r="CA2245" s="24"/>
      <c r="CB2245" s="24"/>
      <c r="CC2245" s="24"/>
      <c r="CD2245" s="24"/>
      <c r="CE2245" s="24"/>
      <c r="CF2245" s="24"/>
      <c r="CG2245" s="24"/>
      <c r="CH2245" s="24"/>
      <c r="CI2245" s="24"/>
      <c r="CJ2245" s="24"/>
      <c r="CK2245" s="24"/>
      <c r="CL2245" s="24"/>
      <c r="CM2245" s="24"/>
      <c r="CN2245" s="24"/>
      <c r="CO2245" s="24"/>
      <c r="CP2245" s="24"/>
      <c r="CQ2245" s="24"/>
      <c r="CR2245" s="24"/>
      <c r="CS2245" s="24"/>
      <c r="CT2245" s="24"/>
      <c r="CU2245" s="24"/>
      <c r="CV2245" s="24"/>
      <c r="CW2245" s="24"/>
      <c r="CX2245" s="24"/>
      <c r="CY2245" s="24"/>
      <c r="CZ2245" s="24"/>
      <c r="DA2245" s="24"/>
      <c r="DB2245" s="24"/>
      <c r="DC2245" s="24"/>
      <c r="DD2245" s="24"/>
      <c r="DE2245" s="24"/>
      <c r="DF2245" s="26" t="s">
        <v>139</v>
      </c>
      <c r="DG2245" s="26" t="s">
        <v>139</v>
      </c>
      <c r="DH2245" s="26" t="s">
        <v>139</v>
      </c>
      <c r="DI2245" s="26" t="s">
        <v>139</v>
      </c>
      <c r="DJ2245" s="26" t="s">
        <v>139</v>
      </c>
      <c r="DK2245" s="26" t="s">
        <v>139</v>
      </c>
      <c r="DL2245" s="26" t="s">
        <v>139</v>
      </c>
      <c r="DM2245" s="26" t="s">
        <v>139</v>
      </c>
      <c r="DN2245" s="26" t="s">
        <v>139</v>
      </c>
      <c r="DO2245" s="26" t="s">
        <v>139</v>
      </c>
    </row>
    <row r="2246" spans="1:119" ht="20.100000000000001" customHeight="1" x14ac:dyDescent="0.25">
      <c r="A2246" s="29" t="str">
        <f t="shared" si="490"/>
        <v>Redeem the Generation Ethiopia4</v>
      </c>
      <c r="B2246" s="29" t="str">
        <f t="shared" si="491"/>
        <v>Redeem the Generation Ethiopia</v>
      </c>
      <c r="C2246" s="29">
        <f t="shared" si="492"/>
        <v>4</v>
      </c>
      <c r="D2246" s="30" t="str">
        <f t="shared" si="493"/>
        <v>Africa and the Middle East</v>
      </c>
      <c r="E2246" s="30" t="str">
        <f t="shared" si="494"/>
        <v>Addis Ababa, Ethiopia</v>
      </c>
      <c r="F2246" s="31">
        <f t="shared" si="495"/>
        <v>3</v>
      </c>
      <c r="G2246" s="31">
        <f t="shared" si="496"/>
        <v>4</v>
      </c>
      <c r="H2246" s="31">
        <f t="shared" si="497"/>
        <v>4</v>
      </c>
      <c r="I2246" s="31">
        <f t="shared" si="498"/>
        <v>3</v>
      </c>
      <c r="J2246" s="31">
        <f t="shared" si="499"/>
        <v>4</v>
      </c>
      <c r="K2246" s="31">
        <f t="shared" si="500"/>
        <v>3</v>
      </c>
      <c r="L2246" s="31">
        <f t="shared" si="501"/>
        <v>3</v>
      </c>
      <c r="M2246" s="31">
        <f t="shared" si="502"/>
        <v>3</v>
      </c>
      <c r="N2246" s="31">
        <f t="shared" si="503"/>
        <v>3.4</v>
      </c>
      <c r="O2246" s="26" t="s">
        <v>12218</v>
      </c>
      <c r="P2246" s="26" t="s">
        <v>108</v>
      </c>
      <c r="Q2246" s="27">
        <v>41204</v>
      </c>
      <c r="R2246" s="26" t="s">
        <v>166</v>
      </c>
      <c r="S2246" s="26" t="s">
        <v>306</v>
      </c>
      <c r="T2246" s="26" t="s">
        <v>207</v>
      </c>
      <c r="U2246" s="26" t="s">
        <v>833</v>
      </c>
      <c r="V2246" s="26" t="s">
        <v>169</v>
      </c>
      <c r="W2246" s="26" t="s">
        <v>6300</v>
      </c>
      <c r="X2246" s="26" t="s">
        <v>6301</v>
      </c>
      <c r="Y2246" s="26" t="s">
        <v>12191</v>
      </c>
      <c r="Z2246" s="24"/>
      <c r="AA2246" s="24"/>
      <c r="AB2246" s="26" t="s">
        <v>117</v>
      </c>
      <c r="AC2246" s="28">
        <v>17000</v>
      </c>
      <c r="AD2246" s="24"/>
      <c r="AE2246" s="24"/>
      <c r="AF2246" s="26" t="s">
        <v>139</v>
      </c>
      <c r="AG2246" s="26" t="s">
        <v>645</v>
      </c>
      <c r="AH2246" s="26" t="s">
        <v>185</v>
      </c>
      <c r="AI2246" s="28">
        <v>17000</v>
      </c>
      <c r="AJ2246" s="26" t="s">
        <v>12219</v>
      </c>
      <c r="AK2246" s="26" t="s">
        <v>12193</v>
      </c>
      <c r="AL2246" s="26" t="s">
        <v>12194</v>
      </c>
      <c r="AM2246" s="24"/>
      <c r="AN2246" s="24"/>
      <c r="AO2246" s="24"/>
      <c r="AP2246" s="24"/>
      <c r="AQ2246" s="26" t="s">
        <v>12220</v>
      </c>
      <c r="AR2246" s="24"/>
      <c r="AS2246" s="24"/>
      <c r="AT2246" s="24"/>
      <c r="AU2246" s="24"/>
      <c r="AV2246" s="24"/>
      <c r="AW2246" s="28">
        <v>180853</v>
      </c>
      <c r="AX2246" s="26">
        <v>2500</v>
      </c>
      <c r="AY2246" s="28">
        <v>80</v>
      </c>
      <c r="AZ2246" s="28">
        <v>90</v>
      </c>
      <c r="BA2246" s="26">
        <v>0</v>
      </c>
      <c r="BB2246" s="26" t="s">
        <v>148</v>
      </c>
      <c r="BC2246" s="26" t="s">
        <v>2199</v>
      </c>
      <c r="BD2246" s="26" t="s">
        <v>125</v>
      </c>
      <c r="BE2246" s="24"/>
      <c r="BF2246" s="24"/>
      <c r="BG2246" s="24"/>
      <c r="BH2246" s="26" t="s">
        <v>10921</v>
      </c>
      <c r="BI2246" s="26" t="s">
        <v>6300</v>
      </c>
      <c r="BJ2246" s="26" t="s">
        <v>5640</v>
      </c>
      <c r="BK2246" s="26" t="s">
        <v>6300</v>
      </c>
      <c r="BL2246" s="26" t="s">
        <v>12221</v>
      </c>
      <c r="BM2246" s="26" t="s">
        <v>6300</v>
      </c>
      <c r="BN2246" s="26" t="s">
        <v>12222</v>
      </c>
      <c r="BO2246" s="26" t="s">
        <v>395</v>
      </c>
      <c r="BP2246" s="24"/>
      <c r="BQ2246" s="24"/>
      <c r="BR2246" s="26">
        <v>3</v>
      </c>
      <c r="BS2246" s="26">
        <v>4</v>
      </c>
      <c r="BT2246" s="26">
        <v>4</v>
      </c>
      <c r="BU2246" s="26">
        <v>3</v>
      </c>
      <c r="BV2246" s="26">
        <v>4</v>
      </c>
      <c r="BW2246" s="26">
        <v>3</v>
      </c>
      <c r="BX2246" s="26">
        <v>3</v>
      </c>
      <c r="BY2246" s="26">
        <v>3</v>
      </c>
      <c r="BZ2246" s="24"/>
      <c r="CA2246" s="24"/>
      <c r="CB2246" s="24"/>
      <c r="CC2246" s="24"/>
      <c r="CD2246" s="24"/>
      <c r="CE2246" s="24"/>
      <c r="CF2246" s="24"/>
      <c r="CG2246" s="24"/>
      <c r="CH2246" s="24"/>
      <c r="CI2246" s="24"/>
      <c r="CJ2246" s="24"/>
      <c r="CK2246" s="24"/>
      <c r="CL2246" s="24"/>
      <c r="CM2246" s="24"/>
      <c r="CN2246" s="24"/>
      <c r="CO2246" s="24"/>
      <c r="CP2246" s="24"/>
      <c r="CQ2246" s="24"/>
      <c r="CR2246" s="24"/>
      <c r="CS2246" s="24"/>
      <c r="CT2246" s="24"/>
      <c r="CU2246" s="24"/>
      <c r="CV2246" s="24"/>
      <c r="CW2246" s="24"/>
      <c r="CX2246" s="24"/>
      <c r="CY2246" s="24"/>
      <c r="CZ2246" s="24"/>
      <c r="DA2246" s="24"/>
      <c r="DB2246" s="24"/>
      <c r="DC2246" s="24"/>
      <c r="DD2246" s="24"/>
      <c r="DE2246" s="24"/>
      <c r="DF2246" s="26" t="s">
        <v>120</v>
      </c>
      <c r="DG2246" s="26" t="s">
        <v>120</v>
      </c>
      <c r="DH2246" s="26" t="s">
        <v>139</v>
      </c>
      <c r="DI2246" s="26" t="s">
        <v>139</v>
      </c>
      <c r="DJ2246" s="26" t="s">
        <v>139</v>
      </c>
      <c r="DK2246" s="26" t="s">
        <v>139</v>
      </c>
      <c r="DL2246" s="26" t="s">
        <v>139</v>
      </c>
      <c r="DM2246" s="26" t="s">
        <v>139</v>
      </c>
      <c r="DN2246" s="26" t="s">
        <v>139</v>
      </c>
      <c r="DO2246" s="26" t="s">
        <v>139</v>
      </c>
    </row>
    <row r="2247" spans="1:119" ht="20.100000000000001" customHeight="1" x14ac:dyDescent="0.25">
      <c r="A2247" s="29" t="str">
        <f t="shared" si="490"/>
        <v/>
      </c>
      <c r="B2247" s="29" t="str">
        <f t="shared" si="491"/>
        <v>Redeem the Generation Ethiopia</v>
      </c>
      <c r="C2247" s="29">
        <f t="shared" si="492"/>
        <v>0</v>
      </c>
      <c r="D2247" s="30" t="str">
        <f t="shared" si="493"/>
        <v>Africa and the Middle East</v>
      </c>
      <c r="E2247" s="30" t="str">
        <f t="shared" si="494"/>
        <v>Addis Ababa, Ethiopia</v>
      </c>
      <c r="F2247" s="31">
        <f t="shared" si="495"/>
        <v>0</v>
      </c>
      <c r="G2247" s="31">
        <f t="shared" si="496"/>
        <v>0</v>
      </c>
      <c r="H2247" s="31">
        <f t="shared" si="497"/>
        <v>0</v>
      </c>
      <c r="I2247" s="31">
        <f t="shared" si="498"/>
        <v>0</v>
      </c>
      <c r="J2247" s="31">
        <f t="shared" si="499"/>
        <v>0</v>
      </c>
      <c r="K2247" s="31">
        <f t="shared" si="500"/>
        <v>0</v>
      </c>
      <c r="L2247" s="31">
        <f t="shared" si="501"/>
        <v>0</v>
      </c>
      <c r="M2247" s="31">
        <f t="shared" si="502"/>
        <v>0</v>
      </c>
      <c r="N2247" s="31">
        <f t="shared" si="503"/>
        <v>0</v>
      </c>
      <c r="O2247" s="26" t="s">
        <v>16375</v>
      </c>
      <c r="P2247" s="26" t="s">
        <v>108</v>
      </c>
      <c r="Q2247" s="27">
        <v>41085</v>
      </c>
      <c r="R2247" s="24"/>
      <c r="S2247" s="24"/>
      <c r="T2247" s="26" t="s">
        <v>175</v>
      </c>
      <c r="U2247" s="24"/>
      <c r="V2247" s="26" t="s">
        <v>169</v>
      </c>
      <c r="W2247" s="26" t="s">
        <v>6300</v>
      </c>
      <c r="X2247" s="26" t="s">
        <v>6301</v>
      </c>
      <c r="Y2247" s="26" t="s">
        <v>12191</v>
      </c>
      <c r="Z2247" s="24"/>
      <c r="AA2247" s="24"/>
      <c r="AB2247" s="26" t="s">
        <v>15766</v>
      </c>
      <c r="AC2247" s="28">
        <v>2200</v>
      </c>
      <c r="AD2247" s="24"/>
      <c r="AE2247" s="24"/>
      <c r="AF2247" s="26" t="s">
        <v>139</v>
      </c>
      <c r="AG2247" s="26" t="s">
        <v>645</v>
      </c>
      <c r="AH2247" s="24"/>
      <c r="AI2247" s="28">
        <v>2200</v>
      </c>
      <c r="AJ2247" s="24"/>
      <c r="AK2247" s="24"/>
      <c r="AL2247" s="24"/>
      <c r="AM2247" s="24"/>
      <c r="AN2247" s="24"/>
      <c r="AO2247" s="24"/>
      <c r="AP2247" s="24"/>
      <c r="AQ2247" s="24"/>
      <c r="AR2247" s="24"/>
      <c r="AS2247" s="24"/>
      <c r="AT2247" s="24"/>
      <c r="AU2247" s="24"/>
      <c r="AV2247" s="24"/>
      <c r="AW2247" s="24"/>
      <c r="AX2247" s="24"/>
      <c r="AY2247" s="24"/>
      <c r="AZ2247" s="24"/>
      <c r="BA2247" s="24"/>
      <c r="BB2247" s="24"/>
      <c r="BC2247" s="26" t="s">
        <v>2199</v>
      </c>
      <c r="BD2247" s="24"/>
      <c r="BE2247" s="24"/>
      <c r="BF2247" s="24"/>
      <c r="BG2247" s="24"/>
      <c r="BH2247" s="24"/>
      <c r="BI2247" s="24"/>
      <c r="BJ2247" s="24"/>
      <c r="BK2247" s="24"/>
      <c r="BL2247" s="24"/>
      <c r="BM2247" s="24"/>
      <c r="BN2247" s="24"/>
      <c r="BO2247" s="24"/>
      <c r="BP2247" s="24"/>
      <c r="BQ2247" s="24"/>
      <c r="BR2247" s="24"/>
      <c r="BS2247" s="24"/>
      <c r="BT2247" s="24"/>
      <c r="BU2247" s="24"/>
      <c r="BV2247" s="24"/>
      <c r="BW2247" s="24"/>
      <c r="BX2247" s="24"/>
      <c r="BY2247" s="24"/>
      <c r="BZ2247" s="24"/>
      <c r="CA2247" s="24"/>
      <c r="CB2247" s="24"/>
      <c r="CC2247" s="24"/>
      <c r="CD2247" s="24"/>
      <c r="CE2247" s="24"/>
      <c r="CF2247" s="24"/>
      <c r="CG2247" s="24"/>
      <c r="CH2247" s="24"/>
      <c r="CI2247" s="24"/>
      <c r="CJ2247" s="24"/>
      <c r="CK2247" s="24"/>
      <c r="CL2247" s="24"/>
      <c r="CM2247" s="24"/>
      <c r="CN2247" s="24"/>
      <c r="CO2247" s="24"/>
      <c r="CP2247" s="24"/>
      <c r="CQ2247" s="24"/>
      <c r="CR2247" s="24"/>
      <c r="CS2247" s="24"/>
      <c r="CT2247" s="24"/>
      <c r="CU2247" s="24"/>
      <c r="CV2247" s="24"/>
      <c r="CW2247" s="24"/>
      <c r="CX2247" s="24"/>
      <c r="CY2247" s="24"/>
      <c r="CZ2247" s="24"/>
      <c r="DA2247" s="24"/>
      <c r="DB2247" s="24"/>
      <c r="DC2247" s="24"/>
      <c r="DD2247" s="24"/>
      <c r="DE2247" s="24"/>
      <c r="DF2247" s="26" t="s">
        <v>139</v>
      </c>
      <c r="DG2247" s="26" t="s">
        <v>139</v>
      </c>
      <c r="DH2247" s="26" t="s">
        <v>139</v>
      </c>
      <c r="DI2247" s="26" t="s">
        <v>139</v>
      </c>
      <c r="DJ2247" s="26" t="s">
        <v>139</v>
      </c>
      <c r="DK2247" s="26" t="s">
        <v>139</v>
      </c>
      <c r="DL2247" s="26" t="s">
        <v>139</v>
      </c>
      <c r="DM2247" s="26" t="s">
        <v>139</v>
      </c>
      <c r="DN2247" s="26" t="s">
        <v>139</v>
      </c>
      <c r="DO2247" s="26" t="s">
        <v>139</v>
      </c>
    </row>
    <row r="2248" spans="1:119" ht="20.100000000000001" customHeight="1" x14ac:dyDescent="0.25">
      <c r="A2248" s="29" t="str">
        <f t="shared" si="490"/>
        <v>Redeem the Generation Ethiopia3</v>
      </c>
      <c r="B2248" s="29" t="str">
        <f t="shared" si="491"/>
        <v>Redeem the Generation Ethiopia</v>
      </c>
      <c r="C2248" s="29">
        <f t="shared" si="492"/>
        <v>3</v>
      </c>
      <c r="D2248" s="30" t="str">
        <f t="shared" si="493"/>
        <v>Africa and the Middle East</v>
      </c>
      <c r="E2248" s="30" t="str">
        <f t="shared" si="494"/>
        <v>Addis Ababa, Ethiopia</v>
      </c>
      <c r="F2248" s="31">
        <f t="shared" si="495"/>
        <v>3</v>
      </c>
      <c r="G2248" s="31">
        <f t="shared" si="496"/>
        <v>3</v>
      </c>
      <c r="H2248" s="31">
        <f t="shared" si="497"/>
        <v>4</v>
      </c>
      <c r="I2248" s="31">
        <f t="shared" si="498"/>
        <v>4</v>
      </c>
      <c r="J2248" s="31">
        <f t="shared" si="499"/>
        <v>4</v>
      </c>
      <c r="K2248" s="31">
        <f t="shared" si="500"/>
        <v>3</v>
      </c>
      <c r="L2248" s="31">
        <f t="shared" si="501"/>
        <v>4</v>
      </c>
      <c r="M2248" s="31">
        <f t="shared" si="502"/>
        <v>3</v>
      </c>
      <c r="N2248" s="31">
        <f t="shared" si="503"/>
        <v>3.5</v>
      </c>
      <c r="O2248" s="26" t="s">
        <v>12223</v>
      </c>
      <c r="P2248" s="26" t="s">
        <v>108</v>
      </c>
      <c r="Q2248" s="27">
        <v>40835</v>
      </c>
      <c r="R2248" s="26" t="s">
        <v>166</v>
      </c>
      <c r="S2248" s="26" t="s">
        <v>321</v>
      </c>
      <c r="T2248" s="26" t="s">
        <v>175</v>
      </c>
      <c r="U2248" s="26" t="s">
        <v>833</v>
      </c>
      <c r="V2248" s="26" t="s">
        <v>169</v>
      </c>
      <c r="W2248" s="26" t="s">
        <v>6300</v>
      </c>
      <c r="X2248" s="26" t="s">
        <v>6301</v>
      </c>
      <c r="Y2248" s="26" t="s">
        <v>12191</v>
      </c>
      <c r="Z2248" s="24"/>
      <c r="AA2248" s="24"/>
      <c r="AB2248" s="26" t="s">
        <v>117</v>
      </c>
      <c r="AC2248" s="28">
        <v>10000</v>
      </c>
      <c r="AD2248" s="24"/>
      <c r="AE2248" s="24"/>
      <c r="AF2248" s="26" t="s">
        <v>139</v>
      </c>
      <c r="AG2248" s="26" t="s">
        <v>645</v>
      </c>
      <c r="AH2248" s="26" t="s">
        <v>121</v>
      </c>
      <c r="AI2248" s="28">
        <v>10000</v>
      </c>
      <c r="AJ2248" s="24"/>
      <c r="AK2248" s="26" t="s">
        <v>12224</v>
      </c>
      <c r="AL2248" s="26" t="s">
        <v>12225</v>
      </c>
      <c r="AM2248" s="26" t="s">
        <v>12226</v>
      </c>
      <c r="AN2248" s="26" t="s">
        <v>12227</v>
      </c>
      <c r="AO2248" s="26" t="s">
        <v>12228</v>
      </c>
      <c r="AP2248" s="24"/>
      <c r="AQ2248" s="24"/>
      <c r="AR2248" s="24"/>
      <c r="AS2248" s="24"/>
      <c r="AT2248" s="24"/>
      <c r="AU2248" s="24"/>
      <c r="AV2248" s="24"/>
      <c r="AW2248" s="28">
        <v>108386</v>
      </c>
      <c r="AX2248" s="26">
        <v>2055</v>
      </c>
      <c r="AY2248" s="28">
        <v>75</v>
      </c>
      <c r="AZ2248" s="28">
        <v>65</v>
      </c>
      <c r="BA2248" s="26">
        <v>0</v>
      </c>
      <c r="BB2248" s="26" t="s">
        <v>148</v>
      </c>
      <c r="BC2248" s="26" t="s">
        <v>2199</v>
      </c>
      <c r="BD2248" s="24"/>
      <c r="BE2248" s="24"/>
      <c r="BF2248" s="26" t="s">
        <v>1753</v>
      </c>
      <c r="BG2248" s="26" t="s">
        <v>6300</v>
      </c>
      <c r="BH2248" s="26" t="s">
        <v>10921</v>
      </c>
      <c r="BI2248" s="26" t="s">
        <v>6300</v>
      </c>
      <c r="BJ2248" s="26" t="s">
        <v>12210</v>
      </c>
      <c r="BK2248" s="26" t="s">
        <v>395</v>
      </c>
      <c r="BL2248" s="26" t="s">
        <v>12229</v>
      </c>
      <c r="BM2248" s="26" t="s">
        <v>261</v>
      </c>
      <c r="BN2248" s="24"/>
      <c r="BO2248" s="24"/>
      <c r="BP2248" s="24"/>
      <c r="BQ2248" s="24"/>
      <c r="BR2248" s="26">
        <v>3</v>
      </c>
      <c r="BS2248" s="26">
        <v>3</v>
      </c>
      <c r="BT2248" s="26">
        <v>4</v>
      </c>
      <c r="BU2248" s="26">
        <v>4</v>
      </c>
      <c r="BV2248" s="26">
        <v>4</v>
      </c>
      <c r="BW2248" s="26">
        <v>3</v>
      </c>
      <c r="BX2248" s="26">
        <v>4</v>
      </c>
      <c r="BY2248" s="26">
        <v>3</v>
      </c>
      <c r="BZ2248" s="24"/>
      <c r="CA2248" s="24"/>
      <c r="CB2248" s="24"/>
      <c r="CC2248" s="24"/>
      <c r="CD2248" s="24"/>
      <c r="CE2248" s="24"/>
      <c r="CF2248" s="24"/>
      <c r="CG2248" s="24"/>
      <c r="CH2248" s="24"/>
      <c r="CI2248" s="24"/>
      <c r="CJ2248" s="24"/>
      <c r="CK2248" s="24"/>
      <c r="CL2248" s="24"/>
      <c r="CM2248" s="24"/>
      <c r="CN2248" s="24"/>
      <c r="CO2248" s="24"/>
      <c r="CP2248" s="24"/>
      <c r="CQ2248" s="24"/>
      <c r="CR2248" s="24"/>
      <c r="CS2248" s="24"/>
      <c r="CT2248" s="24"/>
      <c r="CU2248" s="24"/>
      <c r="CV2248" s="24"/>
      <c r="CW2248" s="24"/>
      <c r="CX2248" s="24"/>
      <c r="CY2248" s="24"/>
      <c r="CZ2248" s="24"/>
      <c r="DA2248" s="24"/>
      <c r="DB2248" s="24"/>
      <c r="DC2248" s="24"/>
      <c r="DD2248" s="24"/>
      <c r="DE2248" s="24"/>
      <c r="DF2248" s="26" t="s">
        <v>139</v>
      </c>
      <c r="DG2248" s="26" t="s">
        <v>120</v>
      </c>
      <c r="DH2248" s="26" t="s">
        <v>139</v>
      </c>
      <c r="DI2248" s="26" t="s">
        <v>139</v>
      </c>
      <c r="DJ2248" s="26" t="s">
        <v>139</v>
      </c>
      <c r="DK2248" s="26" t="s">
        <v>139</v>
      </c>
      <c r="DL2248" s="26" t="s">
        <v>139</v>
      </c>
      <c r="DM2248" s="26" t="s">
        <v>139</v>
      </c>
      <c r="DN2248" s="26" t="s">
        <v>139</v>
      </c>
      <c r="DO2248" s="26" t="s">
        <v>139</v>
      </c>
    </row>
    <row r="2249" spans="1:119" ht="20.100000000000001" customHeight="1" x14ac:dyDescent="0.25">
      <c r="A2249" s="29" t="str">
        <f t="shared" si="490"/>
        <v>Redeem the Generation Ethiopia2</v>
      </c>
      <c r="B2249" s="29" t="str">
        <f t="shared" si="491"/>
        <v>Redeem the Generation Ethiopia</v>
      </c>
      <c r="C2249" s="29">
        <f t="shared" si="492"/>
        <v>2</v>
      </c>
      <c r="D2249" s="30" t="str">
        <f t="shared" si="493"/>
        <v>Africa and the Middle East</v>
      </c>
      <c r="E2249" s="30" t="str">
        <f t="shared" si="494"/>
        <v>Addis Ababa, Ethiopia</v>
      </c>
      <c r="F2249" s="31">
        <f t="shared" si="495"/>
        <v>3</v>
      </c>
      <c r="G2249" s="31">
        <f t="shared" si="496"/>
        <v>2</v>
      </c>
      <c r="H2249" s="31">
        <f t="shared" si="497"/>
        <v>3</v>
      </c>
      <c r="I2249" s="31">
        <f t="shared" si="498"/>
        <v>4</v>
      </c>
      <c r="J2249" s="31">
        <f t="shared" si="499"/>
        <v>3</v>
      </c>
      <c r="K2249" s="31">
        <f t="shared" si="500"/>
        <v>3</v>
      </c>
      <c r="L2249" s="31">
        <f t="shared" si="501"/>
        <v>4</v>
      </c>
      <c r="M2249" s="31">
        <f t="shared" si="502"/>
        <v>2</v>
      </c>
      <c r="N2249" s="31">
        <f t="shared" si="503"/>
        <v>3</v>
      </c>
      <c r="O2249" s="26" t="s">
        <v>12230</v>
      </c>
      <c r="P2249" s="26" t="s">
        <v>108</v>
      </c>
      <c r="Q2249" s="27">
        <v>40469</v>
      </c>
      <c r="R2249" s="26" t="s">
        <v>166</v>
      </c>
      <c r="S2249" s="26" t="s">
        <v>332</v>
      </c>
      <c r="T2249" s="26" t="s">
        <v>333</v>
      </c>
      <c r="U2249" s="26" t="s">
        <v>833</v>
      </c>
      <c r="V2249" s="26" t="s">
        <v>169</v>
      </c>
      <c r="W2249" s="26" t="s">
        <v>6300</v>
      </c>
      <c r="X2249" s="26" t="s">
        <v>6301</v>
      </c>
      <c r="Y2249" s="26" t="s">
        <v>12191</v>
      </c>
      <c r="Z2249" s="24"/>
      <c r="AA2249" s="24"/>
      <c r="AB2249" s="26" t="s">
        <v>117</v>
      </c>
      <c r="AC2249" s="28">
        <v>7000</v>
      </c>
      <c r="AD2249" s="24"/>
      <c r="AE2249" s="24"/>
      <c r="AF2249" s="26" t="s">
        <v>139</v>
      </c>
      <c r="AG2249" s="26" t="s">
        <v>645</v>
      </c>
      <c r="AH2249" s="26" t="s">
        <v>143</v>
      </c>
      <c r="AI2249" s="28">
        <v>7000</v>
      </c>
      <c r="AJ2249" s="24"/>
      <c r="AK2249" s="26" t="s">
        <v>12224</v>
      </c>
      <c r="AL2249" s="26" t="s">
        <v>12231</v>
      </c>
      <c r="AM2249" s="26" t="s">
        <v>12226</v>
      </c>
      <c r="AN2249" s="26" t="s">
        <v>12232</v>
      </c>
      <c r="AO2249" s="26" t="s">
        <v>12233</v>
      </c>
      <c r="AP2249" s="24"/>
      <c r="AQ2249" s="24"/>
      <c r="AR2249" s="24"/>
      <c r="AS2249" s="26" t="s">
        <v>12234</v>
      </c>
      <c r="AT2249" s="24"/>
      <c r="AU2249" s="24"/>
      <c r="AV2249" s="24"/>
      <c r="AW2249" s="28">
        <v>116486</v>
      </c>
      <c r="AX2249" s="26">
        <v>10439</v>
      </c>
      <c r="AY2249" s="28">
        <v>75</v>
      </c>
      <c r="AZ2249" s="28">
        <v>90</v>
      </c>
      <c r="BA2249" s="26">
        <v>0</v>
      </c>
      <c r="BB2249" s="26" t="s">
        <v>148</v>
      </c>
      <c r="BC2249" s="26" t="s">
        <v>2199</v>
      </c>
      <c r="BD2249" s="24"/>
      <c r="BE2249" s="24"/>
      <c r="BF2249" s="26" t="s">
        <v>1695</v>
      </c>
      <c r="BG2249" s="26" t="s">
        <v>6300</v>
      </c>
      <c r="BH2249" s="26" t="s">
        <v>9903</v>
      </c>
      <c r="BI2249" s="26" t="s">
        <v>6300</v>
      </c>
      <c r="BJ2249" s="26" t="s">
        <v>12229</v>
      </c>
      <c r="BK2249" s="26" t="s">
        <v>261</v>
      </c>
      <c r="BL2249" s="26" t="s">
        <v>12235</v>
      </c>
      <c r="BM2249" s="26" t="s">
        <v>6300</v>
      </c>
      <c r="BN2249" s="26" t="s">
        <v>12210</v>
      </c>
      <c r="BO2249" s="26" t="s">
        <v>395</v>
      </c>
      <c r="BP2249" s="24"/>
      <c r="BQ2249" s="24"/>
      <c r="BR2249" s="26">
        <v>3</v>
      </c>
      <c r="BS2249" s="26">
        <v>2</v>
      </c>
      <c r="BT2249" s="26">
        <v>3</v>
      </c>
      <c r="BU2249" s="26">
        <v>4</v>
      </c>
      <c r="BV2249" s="26">
        <v>3</v>
      </c>
      <c r="BW2249" s="26">
        <v>3</v>
      </c>
      <c r="BX2249" s="26">
        <v>4</v>
      </c>
      <c r="BY2249" s="26">
        <v>2</v>
      </c>
      <c r="BZ2249" s="24"/>
      <c r="CA2249" s="24"/>
      <c r="CB2249" s="24"/>
      <c r="CC2249" s="24"/>
      <c r="CD2249" s="24"/>
      <c r="CE2249" s="24"/>
      <c r="CF2249" s="24"/>
      <c r="CG2249" s="24"/>
      <c r="CH2249" s="24"/>
      <c r="CI2249" s="24"/>
      <c r="CJ2249" s="24"/>
      <c r="CK2249" s="24"/>
      <c r="CL2249" s="24"/>
      <c r="CM2249" s="24"/>
      <c r="CN2249" s="24"/>
      <c r="CO2249" s="24"/>
      <c r="CP2249" s="24"/>
      <c r="CQ2249" s="24"/>
      <c r="CR2249" s="24"/>
      <c r="CS2249" s="24"/>
      <c r="CT2249" s="24"/>
      <c r="CU2249" s="24"/>
      <c r="CV2249" s="24"/>
      <c r="CW2249" s="24"/>
      <c r="CX2249" s="24"/>
      <c r="CY2249" s="24"/>
      <c r="CZ2249" s="24"/>
      <c r="DA2249" s="24"/>
      <c r="DB2249" s="24"/>
      <c r="DC2249" s="24"/>
      <c r="DD2249" s="24"/>
      <c r="DE2249" s="24"/>
      <c r="DF2249" s="26" t="s">
        <v>139</v>
      </c>
      <c r="DG2249" s="26" t="s">
        <v>120</v>
      </c>
      <c r="DH2249" s="26" t="s">
        <v>139</v>
      </c>
      <c r="DI2249" s="26" t="s">
        <v>139</v>
      </c>
      <c r="DJ2249" s="26" t="s">
        <v>139</v>
      </c>
      <c r="DK2249" s="26" t="s">
        <v>139</v>
      </c>
      <c r="DL2249" s="26" t="s">
        <v>139</v>
      </c>
      <c r="DM2249" s="26" t="s">
        <v>139</v>
      </c>
      <c r="DN2249" s="26" t="s">
        <v>139</v>
      </c>
      <c r="DO2249" s="26" t="s">
        <v>139</v>
      </c>
    </row>
    <row r="2250" spans="1:119" ht="20.100000000000001" customHeight="1" x14ac:dyDescent="0.25">
      <c r="A2250" s="29" t="str">
        <f t="shared" si="490"/>
        <v/>
      </c>
      <c r="B2250" s="29" t="str">
        <f t="shared" si="491"/>
        <v>Redeem the Generation Ethiopia</v>
      </c>
      <c r="C2250" s="29">
        <f t="shared" si="492"/>
        <v>0</v>
      </c>
      <c r="D2250" s="30" t="str">
        <f t="shared" si="493"/>
        <v>Africa and the Middle East</v>
      </c>
      <c r="E2250" s="30" t="str">
        <f t="shared" si="494"/>
        <v>Addis Ababa, Ethiopia</v>
      </c>
      <c r="F2250" s="31">
        <f t="shared" si="495"/>
        <v>0</v>
      </c>
      <c r="G2250" s="31">
        <f t="shared" si="496"/>
        <v>0</v>
      </c>
      <c r="H2250" s="31">
        <f t="shared" si="497"/>
        <v>0</v>
      </c>
      <c r="I2250" s="31">
        <f t="shared" si="498"/>
        <v>0</v>
      </c>
      <c r="J2250" s="31">
        <f t="shared" si="499"/>
        <v>0</v>
      </c>
      <c r="K2250" s="31">
        <f t="shared" si="500"/>
        <v>0</v>
      </c>
      <c r="L2250" s="31">
        <f t="shared" si="501"/>
        <v>0</v>
      </c>
      <c r="M2250" s="31">
        <f t="shared" si="502"/>
        <v>0</v>
      </c>
      <c r="N2250" s="31">
        <f t="shared" si="503"/>
        <v>0</v>
      </c>
      <c r="O2250" s="26" t="s">
        <v>16376</v>
      </c>
      <c r="P2250" s="26" t="s">
        <v>108</v>
      </c>
      <c r="Q2250" s="27">
        <v>40669</v>
      </c>
      <c r="R2250" s="24"/>
      <c r="S2250" s="24"/>
      <c r="T2250" s="26" t="s">
        <v>333</v>
      </c>
      <c r="U2250" s="24"/>
      <c r="V2250" s="26" t="s">
        <v>169</v>
      </c>
      <c r="W2250" s="26" t="s">
        <v>6300</v>
      </c>
      <c r="X2250" s="26" t="s">
        <v>6301</v>
      </c>
      <c r="Y2250" s="26" t="s">
        <v>12191</v>
      </c>
      <c r="Z2250" s="24"/>
      <c r="AA2250" s="24"/>
      <c r="AB2250" s="26" t="s">
        <v>15766</v>
      </c>
      <c r="AC2250" s="28">
        <v>3000</v>
      </c>
      <c r="AD2250" s="24"/>
      <c r="AE2250" s="24"/>
      <c r="AF2250" s="26" t="s">
        <v>139</v>
      </c>
      <c r="AG2250" s="26" t="s">
        <v>645</v>
      </c>
      <c r="AH2250" s="24"/>
      <c r="AI2250" s="28">
        <v>3000</v>
      </c>
      <c r="AJ2250" s="24"/>
      <c r="AK2250" s="24"/>
      <c r="AL2250" s="24"/>
      <c r="AM2250" s="24"/>
      <c r="AN2250" s="24"/>
      <c r="AO2250" s="24"/>
      <c r="AP2250" s="24"/>
      <c r="AQ2250" s="24"/>
      <c r="AR2250" s="24"/>
      <c r="AS2250" s="24"/>
      <c r="AT2250" s="24"/>
      <c r="AU2250" s="24"/>
      <c r="AV2250" s="24"/>
      <c r="AW2250" s="28">
        <v>0</v>
      </c>
      <c r="AX2250" s="26">
        <v>0</v>
      </c>
      <c r="AY2250" s="28">
        <v>0</v>
      </c>
      <c r="AZ2250" s="28">
        <v>0</v>
      </c>
      <c r="BA2250" s="26">
        <v>0</v>
      </c>
      <c r="BB2250" s="24"/>
      <c r="BC2250" s="26" t="s">
        <v>2199</v>
      </c>
      <c r="BD2250" s="24"/>
      <c r="BE2250" s="24"/>
      <c r="BF2250" s="24"/>
      <c r="BG2250" s="24"/>
      <c r="BH2250" s="24"/>
      <c r="BI2250" s="24"/>
      <c r="BJ2250" s="24"/>
      <c r="BK2250" s="24"/>
      <c r="BL2250" s="24"/>
      <c r="BM2250" s="24"/>
      <c r="BN2250" s="24"/>
      <c r="BO2250" s="24"/>
      <c r="BP2250" s="24"/>
      <c r="BQ2250" s="24"/>
      <c r="BR2250" s="26">
        <v>0</v>
      </c>
      <c r="BS2250" s="26">
        <v>0</v>
      </c>
      <c r="BT2250" s="26">
        <v>0</v>
      </c>
      <c r="BU2250" s="26">
        <v>0</v>
      </c>
      <c r="BV2250" s="26">
        <v>0</v>
      </c>
      <c r="BW2250" s="26">
        <v>0</v>
      </c>
      <c r="BX2250" s="26">
        <v>0</v>
      </c>
      <c r="BY2250" s="26">
        <v>0</v>
      </c>
      <c r="BZ2250" s="24"/>
      <c r="CA2250" s="24"/>
      <c r="CB2250" s="24"/>
      <c r="CC2250" s="24"/>
      <c r="CD2250" s="24"/>
      <c r="CE2250" s="24"/>
      <c r="CF2250" s="24"/>
      <c r="CG2250" s="24"/>
      <c r="CH2250" s="24"/>
      <c r="CI2250" s="24"/>
      <c r="CJ2250" s="24"/>
      <c r="CK2250" s="24"/>
      <c r="CL2250" s="24"/>
      <c r="CM2250" s="24"/>
      <c r="CN2250" s="24"/>
      <c r="CO2250" s="24"/>
      <c r="CP2250" s="24"/>
      <c r="CQ2250" s="24"/>
      <c r="CR2250" s="24"/>
      <c r="CS2250" s="24"/>
      <c r="CT2250" s="24"/>
      <c r="CU2250" s="24"/>
      <c r="CV2250" s="24"/>
      <c r="CW2250" s="24"/>
      <c r="CX2250" s="24"/>
      <c r="CY2250" s="24"/>
      <c r="CZ2250" s="24"/>
      <c r="DA2250" s="24"/>
      <c r="DB2250" s="24"/>
      <c r="DC2250" s="24"/>
      <c r="DD2250" s="24"/>
      <c r="DE2250" s="24"/>
      <c r="DF2250" s="26" t="s">
        <v>139</v>
      </c>
      <c r="DG2250" s="26" t="s">
        <v>139</v>
      </c>
      <c r="DH2250" s="26" t="s">
        <v>139</v>
      </c>
      <c r="DI2250" s="26" t="s">
        <v>139</v>
      </c>
      <c r="DJ2250" s="26" t="s">
        <v>139</v>
      </c>
      <c r="DK2250" s="26" t="s">
        <v>139</v>
      </c>
      <c r="DL2250" s="26" t="s">
        <v>139</v>
      </c>
      <c r="DM2250" s="26" t="s">
        <v>139</v>
      </c>
      <c r="DN2250" s="26" t="s">
        <v>139</v>
      </c>
      <c r="DO2250" s="26" t="s">
        <v>139</v>
      </c>
    </row>
    <row r="2251" spans="1:119" ht="20.100000000000001" customHeight="1" x14ac:dyDescent="0.25">
      <c r="A2251" s="29" t="str">
        <f t="shared" si="490"/>
        <v>Rescue Alternatives Liberia6</v>
      </c>
      <c r="B2251" s="29" t="str">
        <f t="shared" si="491"/>
        <v>Rescue Alternatives Liberia</v>
      </c>
      <c r="C2251" s="29">
        <f t="shared" si="492"/>
        <v>6</v>
      </c>
      <c r="D2251" s="30" t="str">
        <f t="shared" si="493"/>
        <v>Africa and the Middle East</v>
      </c>
      <c r="E2251" s="30" t="str">
        <f t="shared" si="494"/>
        <v>Liberia</v>
      </c>
      <c r="F2251" s="31">
        <f t="shared" si="495"/>
        <v>4</v>
      </c>
      <c r="G2251" s="31">
        <f t="shared" si="496"/>
        <v>3</v>
      </c>
      <c r="H2251" s="31">
        <f t="shared" si="497"/>
        <v>2</v>
      </c>
      <c r="I2251" s="31">
        <f t="shared" si="498"/>
        <v>3</v>
      </c>
      <c r="J2251" s="31">
        <f t="shared" si="499"/>
        <v>3</v>
      </c>
      <c r="K2251" s="31">
        <f t="shared" si="500"/>
        <v>3</v>
      </c>
      <c r="L2251" s="31">
        <f t="shared" si="501"/>
        <v>4</v>
      </c>
      <c r="M2251" s="31">
        <f t="shared" si="502"/>
        <v>1</v>
      </c>
      <c r="N2251" s="31">
        <f t="shared" si="503"/>
        <v>2.9</v>
      </c>
      <c r="O2251" s="26" t="s">
        <v>12236</v>
      </c>
      <c r="P2251" s="26" t="s">
        <v>108</v>
      </c>
      <c r="Q2251" s="27">
        <v>40469</v>
      </c>
      <c r="R2251" s="26" t="s">
        <v>109</v>
      </c>
      <c r="S2251" s="26" t="s">
        <v>332</v>
      </c>
      <c r="T2251" s="26" t="s">
        <v>333</v>
      </c>
      <c r="U2251" s="26" t="s">
        <v>168</v>
      </c>
      <c r="V2251" s="26" t="s">
        <v>169</v>
      </c>
      <c r="W2251" s="26" t="s">
        <v>3593</v>
      </c>
      <c r="X2251" s="24"/>
      <c r="Y2251" s="26" t="s">
        <v>12237</v>
      </c>
      <c r="Z2251" s="24"/>
      <c r="AA2251" s="24"/>
      <c r="AB2251" s="26" t="s">
        <v>117</v>
      </c>
      <c r="AC2251" s="28">
        <v>14000</v>
      </c>
      <c r="AD2251" s="24"/>
      <c r="AE2251" s="24"/>
      <c r="AF2251" s="26" t="s">
        <v>139</v>
      </c>
      <c r="AG2251" s="26" t="s">
        <v>2153</v>
      </c>
      <c r="AH2251" s="26" t="s">
        <v>250</v>
      </c>
      <c r="AI2251" s="28">
        <v>14000</v>
      </c>
      <c r="AJ2251" s="24"/>
      <c r="AK2251" s="26" t="s">
        <v>12238</v>
      </c>
      <c r="AL2251" s="26" t="s">
        <v>12239</v>
      </c>
      <c r="AM2251" s="26" t="s">
        <v>12240</v>
      </c>
      <c r="AN2251" s="26" t="s">
        <v>12241</v>
      </c>
      <c r="AO2251" s="26" t="s">
        <v>12242</v>
      </c>
      <c r="AP2251" s="24"/>
      <c r="AQ2251" s="24"/>
      <c r="AR2251" s="24"/>
      <c r="AS2251" s="26" t="s">
        <v>12243</v>
      </c>
      <c r="AT2251" s="26" t="s">
        <v>12244</v>
      </c>
      <c r="AU2251" s="24"/>
      <c r="AV2251" s="24"/>
      <c r="AW2251" s="28">
        <v>161954</v>
      </c>
      <c r="AX2251" s="26">
        <v>55</v>
      </c>
      <c r="AY2251" s="28">
        <v>85</v>
      </c>
      <c r="AZ2251" s="28">
        <v>60</v>
      </c>
      <c r="BA2251" s="26">
        <v>0</v>
      </c>
      <c r="BB2251" s="26" t="s">
        <v>148</v>
      </c>
      <c r="BC2251" s="24"/>
      <c r="BD2251" s="24"/>
      <c r="BE2251" s="24"/>
      <c r="BF2251" s="26" t="s">
        <v>2747</v>
      </c>
      <c r="BG2251" s="26" t="s">
        <v>191</v>
      </c>
      <c r="BH2251" s="26" t="s">
        <v>3273</v>
      </c>
      <c r="BI2251" s="26" t="s">
        <v>191</v>
      </c>
      <c r="BJ2251" s="26" t="s">
        <v>12245</v>
      </c>
      <c r="BK2251" s="26" t="s">
        <v>271</v>
      </c>
      <c r="BL2251" s="26" t="s">
        <v>1907</v>
      </c>
      <c r="BM2251" s="26" t="s">
        <v>627</v>
      </c>
      <c r="BN2251" s="24"/>
      <c r="BO2251" s="24"/>
      <c r="BP2251" s="24"/>
      <c r="BQ2251" s="24"/>
      <c r="BR2251" s="26">
        <v>4</v>
      </c>
      <c r="BS2251" s="26">
        <v>3</v>
      </c>
      <c r="BT2251" s="26">
        <v>2</v>
      </c>
      <c r="BU2251" s="26">
        <v>3</v>
      </c>
      <c r="BV2251" s="26">
        <v>3</v>
      </c>
      <c r="BW2251" s="26">
        <v>3</v>
      </c>
      <c r="BX2251" s="26">
        <v>4</v>
      </c>
      <c r="BY2251" s="26">
        <v>1</v>
      </c>
      <c r="BZ2251" s="24"/>
      <c r="CA2251" s="24"/>
      <c r="CB2251" s="24"/>
      <c r="CC2251" s="24"/>
      <c r="CD2251" s="24"/>
      <c r="CE2251" s="24"/>
      <c r="CF2251" s="24"/>
      <c r="CG2251" s="24"/>
      <c r="CH2251" s="24"/>
      <c r="CI2251" s="24"/>
      <c r="CJ2251" s="24"/>
      <c r="CK2251" s="24"/>
      <c r="CL2251" s="24"/>
      <c r="CM2251" s="24"/>
      <c r="CN2251" s="24"/>
      <c r="CO2251" s="24"/>
      <c r="CP2251" s="24"/>
      <c r="CQ2251" s="24"/>
      <c r="CR2251" s="24"/>
      <c r="CS2251" s="24"/>
      <c r="CT2251" s="24"/>
      <c r="CU2251" s="24"/>
      <c r="CV2251" s="24"/>
      <c r="CW2251" s="24"/>
      <c r="CX2251" s="24"/>
      <c r="CY2251" s="24"/>
      <c r="CZ2251" s="24"/>
      <c r="DA2251" s="24"/>
      <c r="DB2251" s="24"/>
      <c r="DC2251" s="24"/>
      <c r="DD2251" s="24"/>
      <c r="DE2251" s="24"/>
      <c r="DF2251" s="26" t="s">
        <v>139</v>
      </c>
      <c r="DG2251" s="26" t="s">
        <v>139</v>
      </c>
      <c r="DH2251" s="26" t="s">
        <v>139</v>
      </c>
      <c r="DI2251" s="26" t="s">
        <v>139</v>
      </c>
      <c r="DJ2251" s="26" t="s">
        <v>139</v>
      </c>
      <c r="DK2251" s="26" t="s">
        <v>139</v>
      </c>
      <c r="DL2251" s="26" t="s">
        <v>139</v>
      </c>
      <c r="DM2251" s="26" t="s">
        <v>139</v>
      </c>
      <c r="DN2251" s="26" t="s">
        <v>139</v>
      </c>
      <c r="DO2251" s="26" t="s">
        <v>139</v>
      </c>
    </row>
    <row r="2252" spans="1:119" ht="20.100000000000001" customHeight="1" x14ac:dyDescent="0.25">
      <c r="A2252" s="29" t="str">
        <f t="shared" si="490"/>
        <v/>
      </c>
      <c r="B2252" s="29" t="str">
        <f t="shared" si="491"/>
        <v>Rewrite</v>
      </c>
      <c r="C2252" s="29">
        <f t="shared" si="492"/>
        <v>0</v>
      </c>
      <c r="D2252" s="30" t="str">
        <f t="shared" si="493"/>
        <v>Europe and Eurasia</v>
      </c>
      <c r="E2252" s="30" t="str">
        <f t="shared" si="494"/>
        <v>London, United Kingdom</v>
      </c>
      <c r="F2252" s="31">
        <f t="shared" si="495"/>
        <v>0</v>
      </c>
      <c r="G2252" s="31">
        <f t="shared" si="496"/>
        <v>0</v>
      </c>
      <c r="H2252" s="31">
        <f t="shared" si="497"/>
        <v>0</v>
      </c>
      <c r="I2252" s="31">
        <f t="shared" si="498"/>
        <v>0</v>
      </c>
      <c r="J2252" s="31">
        <f t="shared" si="499"/>
        <v>0</v>
      </c>
      <c r="K2252" s="31">
        <f t="shared" si="500"/>
        <v>0</v>
      </c>
      <c r="L2252" s="31">
        <f t="shared" si="501"/>
        <v>0</v>
      </c>
      <c r="M2252" s="31">
        <f t="shared" si="502"/>
        <v>0</v>
      </c>
      <c r="N2252" s="31">
        <f t="shared" si="503"/>
        <v>0</v>
      </c>
      <c r="O2252" s="26" t="s">
        <v>16377</v>
      </c>
      <c r="P2252" s="26" t="s">
        <v>108</v>
      </c>
      <c r="Q2252" s="27">
        <v>42814</v>
      </c>
      <c r="R2252" s="24"/>
      <c r="S2252" s="24"/>
      <c r="T2252" s="26" t="s">
        <v>142</v>
      </c>
      <c r="U2252" s="24"/>
      <c r="V2252" s="26" t="s">
        <v>15763</v>
      </c>
      <c r="W2252" s="26" t="s">
        <v>1204</v>
      </c>
      <c r="X2252" s="26" t="s">
        <v>2050</v>
      </c>
      <c r="Y2252" s="26" t="s">
        <v>12247</v>
      </c>
      <c r="Z2252" s="24"/>
      <c r="AA2252" s="24"/>
      <c r="AB2252" s="26" t="s">
        <v>15736</v>
      </c>
      <c r="AC2252" s="28">
        <v>2000</v>
      </c>
      <c r="AD2252" s="26" t="s">
        <v>12248</v>
      </c>
      <c r="AE2252" s="26" t="s">
        <v>558</v>
      </c>
      <c r="AF2252" s="26" t="s">
        <v>120</v>
      </c>
      <c r="AG2252" s="26" t="s">
        <v>333</v>
      </c>
      <c r="AH2252" s="24"/>
      <c r="AI2252" s="28">
        <v>2000</v>
      </c>
      <c r="AJ2252" s="24"/>
      <c r="AK2252" s="24"/>
      <c r="AL2252" s="24"/>
      <c r="AM2252" s="24"/>
      <c r="AN2252" s="24"/>
      <c r="AO2252" s="24"/>
      <c r="AP2252" s="24"/>
      <c r="AQ2252" s="24"/>
      <c r="AR2252" s="24"/>
      <c r="AS2252" s="24"/>
      <c r="AT2252" s="24"/>
      <c r="AU2252" s="24"/>
      <c r="AV2252" s="24"/>
      <c r="AW2252" s="28">
        <v>0</v>
      </c>
      <c r="AX2252" s="26">
        <v>0</v>
      </c>
      <c r="AY2252" s="28">
        <v>0</v>
      </c>
      <c r="AZ2252" s="28">
        <v>0</v>
      </c>
      <c r="BA2252" s="26">
        <v>0</v>
      </c>
      <c r="BB2252" s="24"/>
      <c r="BC2252" s="26" t="s">
        <v>12253</v>
      </c>
      <c r="BD2252" s="24"/>
      <c r="BE2252" s="24"/>
      <c r="BF2252" s="24"/>
      <c r="BG2252" s="24"/>
      <c r="BH2252" s="24"/>
      <c r="BI2252" s="24"/>
      <c r="BJ2252" s="24"/>
      <c r="BK2252" s="24"/>
      <c r="BL2252" s="24"/>
      <c r="BM2252" s="24"/>
      <c r="BN2252" s="24"/>
      <c r="BO2252" s="24"/>
      <c r="BP2252" s="24"/>
      <c r="BQ2252" s="24"/>
      <c r="BR2252" s="26">
        <v>0</v>
      </c>
      <c r="BS2252" s="26">
        <v>0</v>
      </c>
      <c r="BT2252" s="26">
        <v>0</v>
      </c>
      <c r="BU2252" s="26">
        <v>0</v>
      </c>
      <c r="BV2252" s="26">
        <v>0</v>
      </c>
      <c r="BW2252" s="26">
        <v>0</v>
      </c>
      <c r="BX2252" s="26">
        <v>0</v>
      </c>
      <c r="BY2252" s="26">
        <v>0</v>
      </c>
      <c r="BZ2252" s="24"/>
      <c r="CA2252" s="24"/>
      <c r="CB2252" s="24"/>
      <c r="CC2252" s="24"/>
      <c r="CD2252" s="24"/>
      <c r="CE2252" s="24"/>
      <c r="CF2252" s="24"/>
      <c r="CG2252" s="24"/>
      <c r="CH2252" s="24"/>
      <c r="CI2252" s="24"/>
      <c r="CJ2252" s="24"/>
      <c r="CK2252" s="24"/>
      <c r="CL2252" s="24"/>
      <c r="CM2252" s="24"/>
      <c r="CN2252" s="24"/>
      <c r="CO2252" s="24"/>
      <c r="CP2252" s="24"/>
      <c r="CQ2252" s="24"/>
      <c r="CR2252" s="24"/>
      <c r="CS2252" s="24"/>
      <c r="CT2252" s="24"/>
      <c r="CU2252" s="24"/>
      <c r="CV2252" s="24"/>
      <c r="CW2252" s="24"/>
      <c r="CX2252" s="24"/>
      <c r="CY2252" s="24"/>
      <c r="CZ2252" s="24"/>
      <c r="DA2252" s="24"/>
      <c r="DB2252" s="24"/>
      <c r="DC2252" s="24"/>
      <c r="DD2252" s="24"/>
      <c r="DE2252" s="24"/>
      <c r="DF2252" s="26" t="s">
        <v>139</v>
      </c>
      <c r="DG2252" s="26" t="s">
        <v>139</v>
      </c>
      <c r="DH2252" s="26" t="s">
        <v>139</v>
      </c>
      <c r="DI2252" s="26" t="s">
        <v>139</v>
      </c>
      <c r="DJ2252" s="26" t="s">
        <v>139</v>
      </c>
      <c r="DK2252" s="26" t="s">
        <v>139</v>
      </c>
      <c r="DL2252" s="26" t="s">
        <v>139</v>
      </c>
      <c r="DM2252" s="26" t="s">
        <v>139</v>
      </c>
      <c r="DN2252" s="26" t="s">
        <v>139</v>
      </c>
      <c r="DO2252" s="26" t="s">
        <v>139</v>
      </c>
    </row>
    <row r="2253" spans="1:119" ht="20.100000000000001" customHeight="1" x14ac:dyDescent="0.25">
      <c r="A2253" s="29" t="str">
        <f t="shared" si="490"/>
        <v>Rewrite7</v>
      </c>
      <c r="B2253" s="29" t="str">
        <f t="shared" si="491"/>
        <v>Rewrite</v>
      </c>
      <c r="C2253" s="29">
        <f t="shared" si="492"/>
        <v>7</v>
      </c>
      <c r="D2253" s="30" t="str">
        <f t="shared" si="493"/>
        <v>Europe and Eurasia</v>
      </c>
      <c r="E2253" s="30" t="str">
        <f t="shared" si="494"/>
        <v>London, United Kingdom</v>
      </c>
      <c r="F2253" s="31">
        <f t="shared" si="495"/>
        <v>3</v>
      </c>
      <c r="G2253" s="31">
        <f t="shared" si="496"/>
        <v>5</v>
      </c>
      <c r="H2253" s="31">
        <f t="shared" si="497"/>
        <v>2</v>
      </c>
      <c r="I2253" s="31">
        <f t="shared" si="498"/>
        <v>3</v>
      </c>
      <c r="J2253" s="31">
        <f t="shared" si="499"/>
        <v>4</v>
      </c>
      <c r="K2253" s="31">
        <f t="shared" si="500"/>
        <v>3</v>
      </c>
      <c r="L2253" s="31">
        <f t="shared" si="501"/>
        <v>5</v>
      </c>
      <c r="M2253" s="31">
        <f t="shared" si="502"/>
        <v>2</v>
      </c>
      <c r="N2253" s="31">
        <f t="shared" si="503"/>
        <v>3.4</v>
      </c>
      <c r="O2253" s="26" t="s">
        <v>12246</v>
      </c>
      <c r="P2253" s="26" t="s">
        <v>108</v>
      </c>
      <c r="Q2253" s="27">
        <v>42640</v>
      </c>
      <c r="R2253" s="26" t="s">
        <v>305</v>
      </c>
      <c r="S2253" s="26" t="s">
        <v>141</v>
      </c>
      <c r="T2253" s="26" t="s">
        <v>142</v>
      </c>
      <c r="U2253" s="26" t="s">
        <v>793</v>
      </c>
      <c r="V2253" s="26" t="s">
        <v>15763</v>
      </c>
      <c r="W2253" s="26" t="s">
        <v>1204</v>
      </c>
      <c r="X2253" s="26" t="s">
        <v>2050</v>
      </c>
      <c r="Y2253" s="26" t="s">
        <v>12247</v>
      </c>
      <c r="Z2253" s="24"/>
      <c r="AA2253" s="24"/>
      <c r="AB2253" s="26" t="s">
        <v>117</v>
      </c>
      <c r="AC2253" s="28">
        <v>25000</v>
      </c>
      <c r="AD2253" s="26" t="s">
        <v>12248</v>
      </c>
      <c r="AE2253" s="26" t="s">
        <v>558</v>
      </c>
      <c r="AF2253" s="26" t="s">
        <v>120</v>
      </c>
      <c r="AG2253" s="26" t="s">
        <v>333</v>
      </c>
      <c r="AH2253" s="26" t="s">
        <v>235</v>
      </c>
      <c r="AI2253" s="28">
        <v>25000</v>
      </c>
      <c r="AJ2253" s="26" t="s">
        <v>12249</v>
      </c>
      <c r="AK2253" s="26" t="s">
        <v>12250</v>
      </c>
      <c r="AL2253" s="26" t="s">
        <v>12251</v>
      </c>
      <c r="AM2253" s="24"/>
      <c r="AN2253" s="24"/>
      <c r="AO2253" s="24"/>
      <c r="AP2253" s="24"/>
      <c r="AQ2253" s="24"/>
      <c r="AR2253" s="26" t="s">
        <v>12252</v>
      </c>
      <c r="AS2253" s="24"/>
      <c r="AT2253" s="24"/>
      <c r="AU2253" s="24"/>
      <c r="AV2253" s="24"/>
      <c r="AW2253" s="28">
        <v>143127</v>
      </c>
      <c r="AX2253" s="26">
        <v>323</v>
      </c>
      <c r="AY2253" s="28">
        <v>180</v>
      </c>
      <c r="AZ2253" s="28">
        <v>156</v>
      </c>
      <c r="BA2253" s="26">
        <v>0</v>
      </c>
      <c r="BB2253" s="26" t="s">
        <v>241</v>
      </c>
      <c r="BC2253" s="26" t="s">
        <v>12253</v>
      </c>
      <c r="BD2253" s="24"/>
      <c r="BE2253" s="24"/>
      <c r="BF2253" s="26" t="s">
        <v>12254</v>
      </c>
      <c r="BG2253" s="26" t="s">
        <v>395</v>
      </c>
      <c r="BH2253" s="26" t="s">
        <v>12255</v>
      </c>
      <c r="BI2253" s="26" t="s">
        <v>395</v>
      </c>
      <c r="BJ2253" s="26" t="s">
        <v>12256</v>
      </c>
      <c r="BK2253" s="26" t="s">
        <v>395</v>
      </c>
      <c r="BL2253" s="24"/>
      <c r="BM2253" s="24"/>
      <c r="BN2253" s="26" t="s">
        <v>12257</v>
      </c>
      <c r="BO2253" s="26" t="s">
        <v>395</v>
      </c>
      <c r="BP2253" s="24"/>
      <c r="BQ2253" s="24"/>
      <c r="BR2253" s="26">
        <v>3</v>
      </c>
      <c r="BS2253" s="26">
        <v>5</v>
      </c>
      <c r="BT2253" s="26">
        <v>2</v>
      </c>
      <c r="BU2253" s="26">
        <v>3</v>
      </c>
      <c r="BV2253" s="26">
        <v>4</v>
      </c>
      <c r="BW2253" s="26">
        <v>3</v>
      </c>
      <c r="BX2253" s="26">
        <v>5</v>
      </c>
      <c r="BY2253" s="26">
        <v>2</v>
      </c>
      <c r="BZ2253" s="24"/>
      <c r="CA2253" s="24"/>
      <c r="CB2253" s="24"/>
      <c r="CC2253" s="24"/>
      <c r="CD2253" s="24"/>
      <c r="CE2253" s="24"/>
      <c r="CF2253" s="24"/>
      <c r="CG2253" s="24"/>
      <c r="CH2253" s="24"/>
      <c r="CI2253" s="24"/>
      <c r="CJ2253" s="24"/>
      <c r="CK2253" s="24"/>
      <c r="CL2253" s="24"/>
      <c r="CM2253" s="24"/>
      <c r="CN2253" s="24"/>
      <c r="CO2253" s="24"/>
      <c r="CP2253" s="24"/>
      <c r="CQ2253" s="24"/>
      <c r="CR2253" s="24"/>
      <c r="CS2253" s="24"/>
      <c r="CT2253" s="24"/>
      <c r="CU2253" s="24"/>
      <c r="CV2253" s="24"/>
      <c r="CW2253" s="24"/>
      <c r="CX2253" s="24"/>
      <c r="CY2253" s="24"/>
      <c r="CZ2253" s="24"/>
      <c r="DA2253" s="24"/>
      <c r="DB2253" s="24"/>
      <c r="DC2253" s="24"/>
      <c r="DD2253" s="24"/>
      <c r="DE2253" s="24"/>
      <c r="DF2253" s="26" t="s">
        <v>139</v>
      </c>
      <c r="DG2253" s="26" t="s">
        <v>120</v>
      </c>
      <c r="DH2253" s="26" t="s">
        <v>120</v>
      </c>
      <c r="DI2253" s="26" t="s">
        <v>139</v>
      </c>
      <c r="DJ2253" s="26" t="s">
        <v>139</v>
      </c>
      <c r="DK2253" s="26" t="s">
        <v>139</v>
      </c>
      <c r="DL2253" s="26" t="s">
        <v>120</v>
      </c>
      <c r="DM2253" s="26" t="s">
        <v>139</v>
      </c>
      <c r="DN2253" s="26" t="s">
        <v>139</v>
      </c>
      <c r="DO2253" s="26" t="s">
        <v>139</v>
      </c>
    </row>
    <row r="2254" spans="1:119" ht="20.100000000000001" customHeight="1" x14ac:dyDescent="0.25">
      <c r="A2254" s="29" t="str">
        <f t="shared" si="490"/>
        <v/>
      </c>
      <c r="B2254" s="29" t="str">
        <f t="shared" si="491"/>
        <v>Rewrite</v>
      </c>
      <c r="C2254" s="29">
        <f t="shared" si="492"/>
        <v>0</v>
      </c>
      <c r="D2254" s="30" t="str">
        <f t="shared" si="493"/>
        <v>Europe and Eurasia</v>
      </c>
      <c r="E2254" s="30" t="str">
        <f t="shared" si="494"/>
        <v>London, United Kingdom</v>
      </c>
      <c r="F2254" s="31">
        <f t="shared" si="495"/>
        <v>0</v>
      </c>
      <c r="G2254" s="31">
        <f t="shared" si="496"/>
        <v>0</v>
      </c>
      <c r="H2254" s="31">
        <f t="shared" si="497"/>
        <v>0</v>
      </c>
      <c r="I2254" s="31">
        <f t="shared" si="498"/>
        <v>0</v>
      </c>
      <c r="J2254" s="31">
        <f t="shared" si="499"/>
        <v>0</v>
      </c>
      <c r="K2254" s="31">
        <f t="shared" si="500"/>
        <v>0</v>
      </c>
      <c r="L2254" s="31">
        <f t="shared" si="501"/>
        <v>0</v>
      </c>
      <c r="M2254" s="31">
        <f t="shared" si="502"/>
        <v>0</v>
      </c>
      <c r="N2254" s="31">
        <f t="shared" si="503"/>
        <v>0</v>
      </c>
      <c r="O2254" s="26" t="s">
        <v>16378</v>
      </c>
      <c r="P2254" s="26" t="s">
        <v>108</v>
      </c>
      <c r="Q2254" s="27">
        <v>42422</v>
      </c>
      <c r="R2254" s="24"/>
      <c r="S2254" s="24"/>
      <c r="T2254" s="26" t="s">
        <v>157</v>
      </c>
      <c r="U2254" s="24"/>
      <c r="V2254" s="26" t="s">
        <v>15763</v>
      </c>
      <c r="W2254" s="26" t="s">
        <v>1204</v>
      </c>
      <c r="X2254" s="26" t="s">
        <v>2050</v>
      </c>
      <c r="Y2254" s="26" t="s">
        <v>12247</v>
      </c>
      <c r="Z2254" s="24"/>
      <c r="AA2254" s="24"/>
      <c r="AB2254" s="26" t="s">
        <v>15733</v>
      </c>
      <c r="AC2254" s="28">
        <v>7000</v>
      </c>
      <c r="AD2254" s="26" t="s">
        <v>12248</v>
      </c>
      <c r="AE2254" s="26" t="s">
        <v>558</v>
      </c>
      <c r="AF2254" s="26" t="s">
        <v>120</v>
      </c>
      <c r="AG2254" s="26" t="s">
        <v>333</v>
      </c>
      <c r="AH2254" s="24"/>
      <c r="AI2254" s="28">
        <v>7000</v>
      </c>
      <c r="AJ2254" s="24"/>
      <c r="AK2254" s="24"/>
      <c r="AL2254" s="24"/>
      <c r="AM2254" s="24"/>
      <c r="AN2254" s="24"/>
      <c r="AO2254" s="24"/>
      <c r="AP2254" s="24"/>
      <c r="AQ2254" s="24"/>
      <c r="AR2254" s="24"/>
      <c r="AS2254" s="24"/>
      <c r="AT2254" s="24"/>
      <c r="AU2254" s="24"/>
      <c r="AV2254" s="24"/>
      <c r="AW2254" s="24"/>
      <c r="AX2254" s="24"/>
      <c r="AY2254" s="24"/>
      <c r="AZ2254" s="24"/>
      <c r="BA2254" s="24"/>
      <c r="BB2254" s="24"/>
      <c r="BC2254" s="26" t="s">
        <v>12253</v>
      </c>
      <c r="BD2254" s="24"/>
      <c r="BE2254" s="24"/>
      <c r="BF2254" s="24"/>
      <c r="BG2254" s="24"/>
      <c r="BH2254" s="24"/>
      <c r="BI2254" s="24"/>
      <c r="BJ2254" s="24"/>
      <c r="BK2254" s="24"/>
      <c r="BL2254" s="24"/>
      <c r="BM2254" s="24"/>
      <c r="BN2254" s="24"/>
      <c r="BO2254" s="24"/>
      <c r="BP2254" s="24"/>
      <c r="BQ2254" s="24"/>
      <c r="BR2254" s="24"/>
      <c r="BS2254" s="24"/>
      <c r="BT2254" s="24"/>
      <c r="BU2254" s="24"/>
      <c r="BV2254" s="24"/>
      <c r="BW2254" s="24"/>
      <c r="BX2254" s="24"/>
      <c r="BY2254" s="24"/>
      <c r="BZ2254" s="24"/>
      <c r="CA2254" s="24"/>
      <c r="CB2254" s="24"/>
      <c r="CC2254" s="24"/>
      <c r="CD2254" s="24"/>
      <c r="CE2254" s="24"/>
      <c r="CF2254" s="24"/>
      <c r="CG2254" s="24"/>
      <c r="CH2254" s="24"/>
      <c r="CI2254" s="24"/>
      <c r="CJ2254" s="24"/>
      <c r="CK2254" s="24"/>
      <c r="CL2254" s="24"/>
      <c r="CM2254" s="24"/>
      <c r="CN2254" s="24"/>
      <c r="CO2254" s="24"/>
      <c r="CP2254" s="24"/>
      <c r="CQ2254" s="24"/>
      <c r="CR2254" s="24"/>
      <c r="CS2254" s="24"/>
      <c r="CT2254" s="24"/>
      <c r="CU2254" s="24"/>
      <c r="CV2254" s="24"/>
      <c r="CW2254" s="24"/>
      <c r="CX2254" s="24"/>
      <c r="CY2254" s="24"/>
      <c r="CZ2254" s="24"/>
      <c r="DA2254" s="24"/>
      <c r="DB2254" s="24"/>
      <c r="DC2254" s="24"/>
      <c r="DD2254" s="24"/>
      <c r="DE2254" s="24"/>
      <c r="DF2254" s="26" t="s">
        <v>139</v>
      </c>
      <c r="DG2254" s="26" t="s">
        <v>139</v>
      </c>
      <c r="DH2254" s="26" t="s">
        <v>139</v>
      </c>
      <c r="DI2254" s="26" t="s">
        <v>139</v>
      </c>
      <c r="DJ2254" s="26" t="s">
        <v>139</v>
      </c>
      <c r="DK2254" s="26" t="s">
        <v>139</v>
      </c>
      <c r="DL2254" s="26" t="s">
        <v>139</v>
      </c>
      <c r="DM2254" s="26" t="s">
        <v>139</v>
      </c>
      <c r="DN2254" s="26" t="s">
        <v>139</v>
      </c>
      <c r="DO2254" s="26" t="s">
        <v>139</v>
      </c>
    </row>
    <row r="2255" spans="1:119" ht="20.100000000000001" customHeight="1" x14ac:dyDescent="0.25">
      <c r="A2255" s="29" t="str">
        <f t="shared" si="490"/>
        <v>Rewrite6</v>
      </c>
      <c r="B2255" s="29" t="str">
        <f t="shared" si="491"/>
        <v>Rewrite</v>
      </c>
      <c r="C2255" s="29">
        <f t="shared" si="492"/>
        <v>6</v>
      </c>
      <c r="D2255" s="30" t="str">
        <f t="shared" si="493"/>
        <v>Europe and Eurasia</v>
      </c>
      <c r="E2255" s="30" t="str">
        <f t="shared" si="494"/>
        <v>London, United Kingdom</v>
      </c>
      <c r="F2255" s="31">
        <f t="shared" si="495"/>
        <v>4</v>
      </c>
      <c r="G2255" s="31">
        <f t="shared" si="496"/>
        <v>2</v>
      </c>
      <c r="H2255" s="31">
        <f t="shared" si="497"/>
        <v>3</v>
      </c>
      <c r="I2255" s="31">
        <f t="shared" si="498"/>
        <v>3</v>
      </c>
      <c r="J2255" s="31">
        <f t="shared" si="499"/>
        <v>4</v>
      </c>
      <c r="K2255" s="31">
        <f t="shared" si="500"/>
        <v>4</v>
      </c>
      <c r="L2255" s="31">
        <f t="shared" si="501"/>
        <v>3</v>
      </c>
      <c r="M2255" s="31">
        <f t="shared" si="502"/>
        <v>2</v>
      </c>
      <c r="N2255" s="31">
        <f t="shared" si="503"/>
        <v>3.1</v>
      </c>
      <c r="O2255" s="26" t="s">
        <v>12258</v>
      </c>
      <c r="P2255" s="26" t="s">
        <v>108</v>
      </c>
      <c r="Q2255" s="27">
        <v>42502</v>
      </c>
      <c r="R2255" s="26" t="s">
        <v>166</v>
      </c>
      <c r="S2255" s="26" t="s">
        <v>184</v>
      </c>
      <c r="T2255" s="26" t="s">
        <v>157</v>
      </c>
      <c r="U2255" s="26" t="s">
        <v>793</v>
      </c>
      <c r="V2255" s="26" t="s">
        <v>15763</v>
      </c>
      <c r="W2255" s="26" t="s">
        <v>1204</v>
      </c>
      <c r="X2255" s="26" t="s">
        <v>2050</v>
      </c>
      <c r="Y2255" s="26" t="s">
        <v>12247</v>
      </c>
      <c r="Z2255" s="24"/>
      <c r="AA2255" s="24"/>
      <c r="AB2255" s="26" t="s">
        <v>117</v>
      </c>
      <c r="AC2255" s="28">
        <v>20000</v>
      </c>
      <c r="AD2255" s="26" t="s">
        <v>12248</v>
      </c>
      <c r="AE2255" s="26" t="s">
        <v>558</v>
      </c>
      <c r="AF2255" s="26" t="s">
        <v>120</v>
      </c>
      <c r="AG2255" s="26" t="s">
        <v>333</v>
      </c>
      <c r="AH2255" s="26" t="s">
        <v>250</v>
      </c>
      <c r="AI2255" s="28">
        <v>20000</v>
      </c>
      <c r="AJ2255" s="26" t="s">
        <v>12259</v>
      </c>
      <c r="AK2255" s="26" t="s">
        <v>12250</v>
      </c>
      <c r="AL2255" s="26" t="s">
        <v>12251</v>
      </c>
      <c r="AM2255" s="24"/>
      <c r="AN2255" s="24"/>
      <c r="AO2255" s="24"/>
      <c r="AP2255" s="24"/>
      <c r="AQ2255" s="26" t="s">
        <v>12260</v>
      </c>
      <c r="AR2255" s="24"/>
      <c r="AS2255" s="24"/>
      <c r="AT2255" s="24"/>
      <c r="AU2255" s="24"/>
      <c r="AV2255" s="26" t="s">
        <v>12261</v>
      </c>
      <c r="AW2255" s="28">
        <v>143127</v>
      </c>
      <c r="AX2255" s="26">
        <v>323</v>
      </c>
      <c r="AY2255" s="28">
        <v>180</v>
      </c>
      <c r="AZ2255" s="28">
        <v>156</v>
      </c>
      <c r="BA2255" s="26">
        <v>0</v>
      </c>
      <c r="BB2255" s="26" t="s">
        <v>241</v>
      </c>
      <c r="BC2255" s="26" t="s">
        <v>12253</v>
      </c>
      <c r="BD2255" s="26" t="s">
        <v>125</v>
      </c>
      <c r="BE2255" s="24"/>
      <c r="BF2255" s="26" t="s">
        <v>2074</v>
      </c>
      <c r="BG2255" s="26" t="s">
        <v>395</v>
      </c>
      <c r="BH2255" s="26" t="s">
        <v>12262</v>
      </c>
      <c r="BI2255" s="26" t="s">
        <v>395</v>
      </c>
      <c r="BJ2255" s="26" t="s">
        <v>12263</v>
      </c>
      <c r="BK2255" s="26" t="s">
        <v>395</v>
      </c>
      <c r="BL2255" s="26" t="s">
        <v>12264</v>
      </c>
      <c r="BM2255" s="26" t="s">
        <v>395</v>
      </c>
      <c r="BN2255" s="26" t="s">
        <v>12265</v>
      </c>
      <c r="BO2255" s="26" t="s">
        <v>395</v>
      </c>
      <c r="BP2255" s="24"/>
      <c r="BQ2255" s="24"/>
      <c r="BR2255" s="26">
        <v>4</v>
      </c>
      <c r="BS2255" s="26">
        <v>2</v>
      </c>
      <c r="BT2255" s="26">
        <v>3</v>
      </c>
      <c r="BU2255" s="26">
        <v>3</v>
      </c>
      <c r="BV2255" s="26">
        <v>4</v>
      </c>
      <c r="BW2255" s="26">
        <v>4</v>
      </c>
      <c r="BX2255" s="26">
        <v>3</v>
      </c>
      <c r="BY2255" s="26">
        <v>2</v>
      </c>
      <c r="BZ2255" s="24"/>
      <c r="CA2255" s="24"/>
      <c r="CB2255" s="24"/>
      <c r="CC2255" s="24"/>
      <c r="CD2255" s="24"/>
      <c r="CE2255" s="24"/>
      <c r="CF2255" s="24"/>
      <c r="CG2255" s="24"/>
      <c r="CH2255" s="24"/>
      <c r="CI2255" s="24"/>
      <c r="CJ2255" s="24"/>
      <c r="CK2255" s="24"/>
      <c r="CL2255" s="24"/>
      <c r="CM2255" s="24"/>
      <c r="CN2255" s="24"/>
      <c r="CO2255" s="24"/>
      <c r="CP2255" s="24"/>
      <c r="CQ2255" s="24"/>
      <c r="CR2255" s="24"/>
      <c r="CS2255" s="24"/>
      <c r="CT2255" s="24"/>
      <c r="CU2255" s="24"/>
      <c r="CV2255" s="24"/>
      <c r="CW2255" s="24"/>
      <c r="CX2255" s="24"/>
      <c r="CY2255" s="24"/>
      <c r="CZ2255" s="24"/>
      <c r="DA2255" s="24"/>
      <c r="DB2255" s="24"/>
      <c r="DC2255" s="24"/>
      <c r="DD2255" s="24"/>
      <c r="DE2255" s="24"/>
      <c r="DF2255" s="26" t="s">
        <v>139</v>
      </c>
      <c r="DG2255" s="26" t="s">
        <v>120</v>
      </c>
      <c r="DH2255" s="26" t="s">
        <v>139</v>
      </c>
      <c r="DI2255" s="26" t="s">
        <v>139</v>
      </c>
      <c r="DJ2255" s="26" t="s">
        <v>139</v>
      </c>
      <c r="DK2255" s="26" t="s">
        <v>120</v>
      </c>
      <c r="DL2255" s="26" t="s">
        <v>139</v>
      </c>
      <c r="DM2255" s="26" t="s">
        <v>139</v>
      </c>
      <c r="DN2255" s="26" t="s">
        <v>139</v>
      </c>
      <c r="DO2255" s="26" t="s">
        <v>139</v>
      </c>
    </row>
    <row r="2256" spans="1:119" ht="20.100000000000001" customHeight="1" x14ac:dyDescent="0.25">
      <c r="A2256" s="29" t="str">
        <f t="shared" si="490"/>
        <v>Rewrite5</v>
      </c>
      <c r="B2256" s="29" t="str">
        <f t="shared" si="491"/>
        <v>Rewrite</v>
      </c>
      <c r="C2256" s="29">
        <f t="shared" si="492"/>
        <v>5</v>
      </c>
      <c r="D2256" s="30" t="str">
        <f t="shared" si="493"/>
        <v>Europe and Eurasia</v>
      </c>
      <c r="E2256" s="30" t="str">
        <f t="shared" si="494"/>
        <v>London, United Kingdom</v>
      </c>
      <c r="F2256" s="31">
        <f t="shared" si="495"/>
        <v>4</v>
      </c>
      <c r="G2256" s="31">
        <f t="shared" si="496"/>
        <v>2</v>
      </c>
      <c r="H2256" s="31">
        <f t="shared" si="497"/>
        <v>5</v>
      </c>
      <c r="I2256" s="31">
        <f t="shared" si="498"/>
        <v>5</v>
      </c>
      <c r="J2256" s="31">
        <f t="shared" si="499"/>
        <v>4</v>
      </c>
      <c r="K2256" s="31">
        <f t="shared" si="500"/>
        <v>4</v>
      </c>
      <c r="L2256" s="31">
        <f t="shared" si="501"/>
        <v>3</v>
      </c>
      <c r="M2256" s="31">
        <f t="shared" si="502"/>
        <v>4</v>
      </c>
      <c r="N2256" s="31">
        <f t="shared" si="503"/>
        <v>3.9</v>
      </c>
      <c r="O2256" s="26" t="s">
        <v>12266</v>
      </c>
      <c r="P2256" s="26" t="s">
        <v>108</v>
      </c>
      <c r="Q2256" s="27">
        <v>42129</v>
      </c>
      <c r="R2256" s="26" t="s">
        <v>166</v>
      </c>
      <c r="S2256" s="26" t="s">
        <v>277</v>
      </c>
      <c r="T2256" s="26" t="s">
        <v>278</v>
      </c>
      <c r="U2256" s="26" t="s">
        <v>793</v>
      </c>
      <c r="V2256" s="26" t="s">
        <v>15763</v>
      </c>
      <c r="W2256" s="26" t="s">
        <v>1204</v>
      </c>
      <c r="X2256" s="26" t="s">
        <v>2050</v>
      </c>
      <c r="Y2256" s="26" t="s">
        <v>12247</v>
      </c>
      <c r="Z2256" s="24"/>
      <c r="AA2256" s="24"/>
      <c r="AB2256" s="26" t="s">
        <v>117</v>
      </c>
      <c r="AC2256" s="28">
        <v>6000</v>
      </c>
      <c r="AD2256" s="26" t="s">
        <v>12248</v>
      </c>
      <c r="AE2256" s="26" t="s">
        <v>558</v>
      </c>
      <c r="AF2256" s="26" t="s">
        <v>120</v>
      </c>
      <c r="AG2256" s="26" t="s">
        <v>333</v>
      </c>
      <c r="AH2256" s="26" t="s">
        <v>176</v>
      </c>
      <c r="AI2256" s="28">
        <v>6000</v>
      </c>
      <c r="AJ2256" s="26" t="s">
        <v>12267</v>
      </c>
      <c r="AK2256" s="26" t="s">
        <v>12250</v>
      </c>
      <c r="AL2256" s="26" t="s">
        <v>12251</v>
      </c>
      <c r="AM2256" s="24"/>
      <c r="AN2256" s="24"/>
      <c r="AO2256" s="24"/>
      <c r="AP2256" s="24"/>
      <c r="AQ2256" s="26" t="s">
        <v>12268</v>
      </c>
      <c r="AR2256" s="24"/>
      <c r="AS2256" s="26" t="s">
        <v>12269</v>
      </c>
      <c r="AT2256" s="24"/>
      <c r="AU2256" s="26" t="s">
        <v>12270</v>
      </c>
      <c r="AV2256" s="24"/>
      <c r="AW2256" s="28">
        <v>123598</v>
      </c>
      <c r="AX2256" s="26">
        <v>230</v>
      </c>
      <c r="AY2256" s="28">
        <v>175</v>
      </c>
      <c r="AZ2256" s="28">
        <v>214</v>
      </c>
      <c r="BA2256" s="26">
        <v>0</v>
      </c>
      <c r="BB2256" s="26" t="s">
        <v>241</v>
      </c>
      <c r="BC2256" s="26" t="s">
        <v>12253</v>
      </c>
      <c r="BD2256" s="26" t="s">
        <v>378</v>
      </c>
      <c r="BE2256" s="26" t="s">
        <v>12271</v>
      </c>
      <c r="BF2256" s="26" t="s">
        <v>12272</v>
      </c>
      <c r="BG2256" s="26" t="s">
        <v>395</v>
      </c>
      <c r="BH2256" s="26" t="s">
        <v>2083</v>
      </c>
      <c r="BI2256" s="26" t="s">
        <v>395</v>
      </c>
      <c r="BJ2256" s="26" t="s">
        <v>12273</v>
      </c>
      <c r="BK2256" s="26" t="s">
        <v>395</v>
      </c>
      <c r="BL2256" s="26" t="s">
        <v>12274</v>
      </c>
      <c r="BM2256" s="26" t="s">
        <v>395</v>
      </c>
      <c r="BN2256" s="24"/>
      <c r="BO2256" s="24"/>
      <c r="BP2256" s="24"/>
      <c r="BQ2256" s="24"/>
      <c r="BR2256" s="26">
        <v>4</v>
      </c>
      <c r="BS2256" s="26">
        <v>2</v>
      </c>
      <c r="BT2256" s="26">
        <v>5</v>
      </c>
      <c r="BU2256" s="26">
        <v>5</v>
      </c>
      <c r="BV2256" s="26">
        <v>4</v>
      </c>
      <c r="BW2256" s="26">
        <v>4</v>
      </c>
      <c r="BX2256" s="26">
        <v>3</v>
      </c>
      <c r="BY2256" s="26">
        <v>4</v>
      </c>
      <c r="BZ2256" s="24"/>
      <c r="CA2256" s="24"/>
      <c r="CB2256" s="24"/>
      <c r="CC2256" s="24"/>
      <c r="CD2256" s="24"/>
      <c r="CE2256" s="24"/>
      <c r="CF2256" s="24"/>
      <c r="CG2256" s="24"/>
      <c r="CH2256" s="24"/>
      <c r="CI2256" s="24"/>
      <c r="CJ2256" s="24"/>
      <c r="CK2256" s="24"/>
      <c r="CL2256" s="24"/>
      <c r="CM2256" s="24"/>
      <c r="CN2256" s="24"/>
      <c r="CO2256" s="24"/>
      <c r="CP2256" s="24"/>
      <c r="CQ2256" s="24"/>
      <c r="CR2256" s="24"/>
      <c r="CS2256" s="24"/>
      <c r="CT2256" s="24"/>
      <c r="CU2256" s="24"/>
      <c r="CV2256" s="24"/>
      <c r="CW2256" s="24"/>
      <c r="CX2256" s="24"/>
      <c r="CY2256" s="24"/>
      <c r="CZ2256" s="24"/>
      <c r="DA2256" s="24"/>
      <c r="DB2256" s="24"/>
      <c r="DC2256" s="24"/>
      <c r="DD2256" s="24"/>
      <c r="DE2256" s="24"/>
      <c r="DF2256" s="26" t="s">
        <v>120</v>
      </c>
      <c r="DG2256" s="26" t="s">
        <v>120</v>
      </c>
      <c r="DH2256" s="26" t="s">
        <v>139</v>
      </c>
      <c r="DI2256" s="26" t="s">
        <v>139</v>
      </c>
      <c r="DJ2256" s="26" t="s">
        <v>139</v>
      </c>
      <c r="DK2256" s="26" t="s">
        <v>139</v>
      </c>
      <c r="DL2256" s="26" t="s">
        <v>139</v>
      </c>
      <c r="DM2256" s="26" t="s">
        <v>139</v>
      </c>
      <c r="DN2256" s="26" t="s">
        <v>139</v>
      </c>
      <c r="DO2256" s="26" t="s">
        <v>139</v>
      </c>
    </row>
    <row r="2257" spans="1:119" ht="20.100000000000001" customHeight="1" x14ac:dyDescent="0.25">
      <c r="A2257" s="29" t="str">
        <f t="shared" si="490"/>
        <v>Rewrite4</v>
      </c>
      <c r="B2257" s="29" t="str">
        <f t="shared" si="491"/>
        <v>Rewrite</v>
      </c>
      <c r="C2257" s="29">
        <f t="shared" si="492"/>
        <v>4</v>
      </c>
      <c r="D2257" s="30" t="str">
        <f t="shared" si="493"/>
        <v>Europe and Eurasia</v>
      </c>
      <c r="E2257" s="30" t="str">
        <f t="shared" si="494"/>
        <v>London, United Kingdom</v>
      </c>
      <c r="F2257" s="31">
        <f t="shared" si="495"/>
        <v>3</v>
      </c>
      <c r="G2257" s="31">
        <f t="shared" si="496"/>
        <v>3</v>
      </c>
      <c r="H2257" s="31">
        <f t="shared" si="497"/>
        <v>3</v>
      </c>
      <c r="I2257" s="31">
        <f t="shared" si="498"/>
        <v>5</v>
      </c>
      <c r="J2257" s="31">
        <f t="shared" si="499"/>
        <v>3</v>
      </c>
      <c r="K2257" s="31">
        <f t="shared" si="500"/>
        <v>4</v>
      </c>
      <c r="L2257" s="31">
        <f t="shared" si="501"/>
        <v>3</v>
      </c>
      <c r="M2257" s="31">
        <f t="shared" si="502"/>
        <v>4</v>
      </c>
      <c r="N2257" s="31">
        <f t="shared" si="503"/>
        <v>3.5</v>
      </c>
      <c r="O2257" s="26" t="s">
        <v>12275</v>
      </c>
      <c r="P2257" s="26" t="s">
        <v>108</v>
      </c>
      <c r="Q2257" s="27">
        <v>41771</v>
      </c>
      <c r="R2257" s="26" t="s">
        <v>166</v>
      </c>
      <c r="S2257" s="26" t="s">
        <v>193</v>
      </c>
      <c r="T2257" s="26" t="s">
        <v>194</v>
      </c>
      <c r="U2257" s="26" t="s">
        <v>793</v>
      </c>
      <c r="V2257" s="26" t="s">
        <v>15763</v>
      </c>
      <c r="W2257" s="26" t="s">
        <v>1204</v>
      </c>
      <c r="X2257" s="26" t="s">
        <v>2050</v>
      </c>
      <c r="Y2257" s="26" t="s">
        <v>12247</v>
      </c>
      <c r="Z2257" s="24"/>
      <c r="AA2257" s="24"/>
      <c r="AB2257" s="26" t="s">
        <v>117</v>
      </c>
      <c r="AC2257" s="28">
        <v>17000</v>
      </c>
      <c r="AD2257" s="26" t="s">
        <v>12248</v>
      </c>
      <c r="AE2257" s="26" t="s">
        <v>558</v>
      </c>
      <c r="AF2257" s="26" t="s">
        <v>120</v>
      </c>
      <c r="AG2257" s="26" t="s">
        <v>333</v>
      </c>
      <c r="AH2257" s="26" t="s">
        <v>185</v>
      </c>
      <c r="AI2257" s="28">
        <v>17000</v>
      </c>
      <c r="AJ2257" s="26" t="s">
        <v>12276</v>
      </c>
      <c r="AK2257" s="26" t="s">
        <v>12277</v>
      </c>
      <c r="AL2257" s="26" t="s">
        <v>12251</v>
      </c>
      <c r="AM2257" s="24"/>
      <c r="AN2257" s="24"/>
      <c r="AO2257" s="24"/>
      <c r="AP2257" s="24"/>
      <c r="AQ2257" s="26" t="s">
        <v>12278</v>
      </c>
      <c r="AR2257" s="24"/>
      <c r="AS2257" s="24"/>
      <c r="AT2257" s="24"/>
      <c r="AU2257" s="24"/>
      <c r="AV2257" s="24"/>
      <c r="AW2257" s="28">
        <v>77436</v>
      </c>
      <c r="AX2257" s="26">
        <v>185</v>
      </c>
      <c r="AY2257" s="28">
        <v>150</v>
      </c>
      <c r="AZ2257" s="28">
        <v>112</v>
      </c>
      <c r="BA2257" s="26">
        <v>0</v>
      </c>
      <c r="BB2257" s="26" t="s">
        <v>241</v>
      </c>
      <c r="BC2257" s="26" t="s">
        <v>12253</v>
      </c>
      <c r="BD2257" s="26" t="s">
        <v>125</v>
      </c>
      <c r="BE2257" s="24"/>
      <c r="BF2257" s="26" t="s">
        <v>2084</v>
      </c>
      <c r="BG2257" s="26" t="s">
        <v>1204</v>
      </c>
      <c r="BH2257" s="26" t="s">
        <v>2083</v>
      </c>
      <c r="BI2257" s="26" t="s">
        <v>1204</v>
      </c>
      <c r="BJ2257" s="26" t="s">
        <v>12279</v>
      </c>
      <c r="BK2257" s="26" t="s">
        <v>1204</v>
      </c>
      <c r="BL2257" s="26" t="s">
        <v>12257</v>
      </c>
      <c r="BM2257" s="26" t="s">
        <v>1204</v>
      </c>
      <c r="BN2257" s="26" t="s">
        <v>12280</v>
      </c>
      <c r="BO2257" s="26" t="s">
        <v>1204</v>
      </c>
      <c r="BP2257" s="24"/>
      <c r="BQ2257" s="24"/>
      <c r="BR2257" s="26">
        <v>3</v>
      </c>
      <c r="BS2257" s="26">
        <v>3</v>
      </c>
      <c r="BT2257" s="26">
        <v>3</v>
      </c>
      <c r="BU2257" s="26">
        <v>5</v>
      </c>
      <c r="BV2257" s="26">
        <v>3</v>
      </c>
      <c r="BW2257" s="26">
        <v>4</v>
      </c>
      <c r="BX2257" s="26">
        <v>3</v>
      </c>
      <c r="BY2257" s="26">
        <v>4</v>
      </c>
      <c r="BZ2257" s="24"/>
      <c r="CA2257" s="24"/>
      <c r="CB2257" s="24"/>
      <c r="CC2257" s="24"/>
      <c r="CD2257" s="24"/>
      <c r="CE2257" s="24"/>
      <c r="CF2257" s="24"/>
      <c r="CG2257" s="24"/>
      <c r="CH2257" s="24"/>
      <c r="CI2257" s="24"/>
      <c r="CJ2257" s="24"/>
      <c r="CK2257" s="24"/>
      <c r="CL2257" s="24"/>
      <c r="CM2257" s="24"/>
      <c r="CN2257" s="24"/>
      <c r="CO2257" s="24"/>
      <c r="CP2257" s="24"/>
      <c r="CQ2257" s="24"/>
      <c r="CR2257" s="24"/>
      <c r="CS2257" s="24"/>
      <c r="CT2257" s="24"/>
      <c r="CU2257" s="24"/>
      <c r="CV2257" s="24"/>
      <c r="CW2257" s="24"/>
      <c r="CX2257" s="24"/>
      <c r="CY2257" s="24"/>
      <c r="CZ2257" s="24"/>
      <c r="DA2257" s="24"/>
      <c r="DB2257" s="24"/>
      <c r="DC2257" s="24"/>
      <c r="DD2257" s="24"/>
      <c r="DE2257" s="24"/>
      <c r="DF2257" s="26" t="s">
        <v>139</v>
      </c>
      <c r="DG2257" s="26" t="s">
        <v>120</v>
      </c>
      <c r="DH2257" s="26" t="s">
        <v>139</v>
      </c>
      <c r="DI2257" s="26" t="s">
        <v>139</v>
      </c>
      <c r="DJ2257" s="26" t="s">
        <v>139</v>
      </c>
      <c r="DK2257" s="26" t="s">
        <v>139</v>
      </c>
      <c r="DL2257" s="26" t="s">
        <v>139</v>
      </c>
      <c r="DM2257" s="26" t="s">
        <v>139</v>
      </c>
      <c r="DN2257" s="26" t="s">
        <v>139</v>
      </c>
      <c r="DO2257" s="26" t="s">
        <v>139</v>
      </c>
    </row>
    <row r="2258" spans="1:119" ht="20.100000000000001" customHeight="1" x14ac:dyDescent="0.25">
      <c r="A2258" s="29" t="str">
        <f t="shared" si="490"/>
        <v>Rewrite3</v>
      </c>
      <c r="B2258" s="29" t="str">
        <f t="shared" si="491"/>
        <v>Rewrite</v>
      </c>
      <c r="C2258" s="29">
        <f t="shared" si="492"/>
        <v>3</v>
      </c>
      <c r="D2258" s="30" t="str">
        <f t="shared" si="493"/>
        <v>Europe and Eurasia</v>
      </c>
      <c r="E2258" s="30" t="str">
        <f t="shared" si="494"/>
        <v>London, United Kingdom</v>
      </c>
      <c r="F2258" s="31">
        <f t="shared" si="495"/>
        <v>3</v>
      </c>
      <c r="G2258" s="31">
        <f t="shared" si="496"/>
        <v>2</v>
      </c>
      <c r="H2258" s="31">
        <f t="shared" si="497"/>
        <v>3</v>
      </c>
      <c r="I2258" s="31">
        <f t="shared" si="498"/>
        <v>4</v>
      </c>
      <c r="J2258" s="31">
        <f t="shared" si="499"/>
        <v>3</v>
      </c>
      <c r="K2258" s="31">
        <f t="shared" si="500"/>
        <v>3</v>
      </c>
      <c r="L2258" s="31">
        <f t="shared" si="501"/>
        <v>3</v>
      </c>
      <c r="M2258" s="31">
        <f t="shared" si="502"/>
        <v>3</v>
      </c>
      <c r="N2258" s="31">
        <f t="shared" si="503"/>
        <v>3</v>
      </c>
      <c r="O2258" s="26" t="s">
        <v>12281</v>
      </c>
      <c r="P2258" s="26" t="s">
        <v>108</v>
      </c>
      <c r="Q2258" s="27">
        <v>41400</v>
      </c>
      <c r="R2258" s="26" t="s">
        <v>166</v>
      </c>
      <c r="S2258" s="26" t="s">
        <v>206</v>
      </c>
      <c r="T2258" s="26" t="s">
        <v>207</v>
      </c>
      <c r="U2258" s="26" t="s">
        <v>793</v>
      </c>
      <c r="V2258" s="26" t="s">
        <v>15763</v>
      </c>
      <c r="W2258" s="26" t="s">
        <v>1204</v>
      </c>
      <c r="X2258" s="26" t="s">
        <v>2050</v>
      </c>
      <c r="Y2258" s="26" t="s">
        <v>12247</v>
      </c>
      <c r="Z2258" s="24"/>
      <c r="AA2258" s="24"/>
      <c r="AB2258" s="26" t="s">
        <v>117</v>
      </c>
      <c r="AC2258" s="28">
        <v>15000</v>
      </c>
      <c r="AD2258" s="26" t="s">
        <v>12248</v>
      </c>
      <c r="AE2258" s="26" t="s">
        <v>558</v>
      </c>
      <c r="AF2258" s="26" t="s">
        <v>120</v>
      </c>
      <c r="AG2258" s="26" t="s">
        <v>333</v>
      </c>
      <c r="AH2258" s="26" t="s">
        <v>121</v>
      </c>
      <c r="AI2258" s="28">
        <v>15000</v>
      </c>
      <c r="AJ2258" s="26" t="s">
        <v>5854</v>
      </c>
      <c r="AK2258" s="26" t="s">
        <v>12277</v>
      </c>
      <c r="AL2258" s="26" t="s">
        <v>12251</v>
      </c>
      <c r="AM2258" s="24"/>
      <c r="AN2258" s="24"/>
      <c r="AO2258" s="24"/>
      <c r="AP2258" s="24"/>
      <c r="AQ2258" s="26" t="s">
        <v>12282</v>
      </c>
      <c r="AR2258" s="24"/>
      <c r="AS2258" s="24"/>
      <c r="AT2258" s="24"/>
      <c r="AU2258" s="24"/>
      <c r="AV2258" s="24"/>
      <c r="AW2258" s="28">
        <v>69012</v>
      </c>
      <c r="AX2258" s="26">
        <v>96</v>
      </c>
      <c r="AY2258" s="28">
        <v>68</v>
      </c>
      <c r="AZ2258" s="28">
        <v>53</v>
      </c>
      <c r="BA2258" s="26">
        <v>0</v>
      </c>
      <c r="BB2258" s="26" t="s">
        <v>241</v>
      </c>
      <c r="BC2258" s="26" t="s">
        <v>12253</v>
      </c>
      <c r="BD2258" s="26" t="s">
        <v>125</v>
      </c>
      <c r="BE2258" s="24"/>
      <c r="BF2258" s="26" t="s">
        <v>2084</v>
      </c>
      <c r="BG2258" s="26" t="s">
        <v>395</v>
      </c>
      <c r="BH2258" s="26" t="s">
        <v>12283</v>
      </c>
      <c r="BI2258" s="26" t="s">
        <v>395</v>
      </c>
      <c r="BJ2258" s="24"/>
      <c r="BK2258" s="24"/>
      <c r="BL2258" s="26" t="s">
        <v>12284</v>
      </c>
      <c r="BM2258" s="26" t="s">
        <v>395</v>
      </c>
      <c r="BN2258" s="26" t="s">
        <v>12256</v>
      </c>
      <c r="BO2258" s="26" t="s">
        <v>395</v>
      </c>
      <c r="BP2258" s="24"/>
      <c r="BQ2258" s="24"/>
      <c r="BR2258" s="26">
        <v>3</v>
      </c>
      <c r="BS2258" s="26">
        <v>2</v>
      </c>
      <c r="BT2258" s="26">
        <v>3</v>
      </c>
      <c r="BU2258" s="26">
        <v>4</v>
      </c>
      <c r="BV2258" s="26">
        <v>3</v>
      </c>
      <c r="BW2258" s="26">
        <v>3</v>
      </c>
      <c r="BX2258" s="26">
        <v>3</v>
      </c>
      <c r="BY2258" s="26">
        <v>3</v>
      </c>
      <c r="BZ2258" s="24"/>
      <c r="CA2258" s="24"/>
      <c r="CB2258" s="24"/>
      <c r="CC2258" s="24"/>
      <c r="CD2258" s="24"/>
      <c r="CE2258" s="24"/>
      <c r="CF2258" s="24"/>
      <c r="CG2258" s="24"/>
      <c r="CH2258" s="24"/>
      <c r="CI2258" s="24"/>
      <c r="CJ2258" s="24"/>
      <c r="CK2258" s="24"/>
      <c r="CL2258" s="24"/>
      <c r="CM2258" s="24"/>
      <c r="CN2258" s="24"/>
      <c r="CO2258" s="24"/>
      <c r="CP2258" s="24"/>
      <c r="CQ2258" s="24"/>
      <c r="CR2258" s="24"/>
      <c r="CS2258" s="24"/>
      <c r="CT2258" s="24"/>
      <c r="CU2258" s="24"/>
      <c r="CV2258" s="24"/>
      <c r="CW2258" s="24"/>
      <c r="CX2258" s="24"/>
      <c r="CY2258" s="24"/>
      <c r="CZ2258" s="24"/>
      <c r="DA2258" s="24"/>
      <c r="DB2258" s="24"/>
      <c r="DC2258" s="24"/>
      <c r="DD2258" s="24"/>
      <c r="DE2258" s="24"/>
      <c r="DF2258" s="26" t="s">
        <v>139</v>
      </c>
      <c r="DG2258" s="26" t="s">
        <v>120</v>
      </c>
      <c r="DH2258" s="26" t="s">
        <v>139</v>
      </c>
      <c r="DI2258" s="26" t="s">
        <v>120</v>
      </c>
      <c r="DJ2258" s="26" t="s">
        <v>139</v>
      </c>
      <c r="DK2258" s="26" t="s">
        <v>139</v>
      </c>
      <c r="DL2258" s="26" t="s">
        <v>139</v>
      </c>
      <c r="DM2258" s="26" t="s">
        <v>139</v>
      </c>
      <c r="DN2258" s="26" t="s">
        <v>139</v>
      </c>
      <c r="DO2258" s="26" t="s">
        <v>139</v>
      </c>
    </row>
    <row r="2259" spans="1:119" ht="20.100000000000001" customHeight="1" x14ac:dyDescent="0.25">
      <c r="A2259" s="29" t="str">
        <f t="shared" si="490"/>
        <v/>
      </c>
      <c r="B2259" s="29" t="str">
        <f t="shared" si="491"/>
        <v>Rewrite</v>
      </c>
      <c r="C2259" s="29">
        <f t="shared" si="492"/>
        <v>0</v>
      </c>
      <c r="D2259" s="30" t="str">
        <f t="shared" si="493"/>
        <v>Europe and Eurasia</v>
      </c>
      <c r="E2259" s="30" t="str">
        <f t="shared" si="494"/>
        <v>London, United Kingdom</v>
      </c>
      <c r="F2259" s="31">
        <f t="shared" si="495"/>
        <v>0</v>
      </c>
      <c r="G2259" s="31">
        <f t="shared" si="496"/>
        <v>0</v>
      </c>
      <c r="H2259" s="31">
        <f t="shared" si="497"/>
        <v>0</v>
      </c>
      <c r="I2259" s="31">
        <f t="shared" si="498"/>
        <v>0</v>
      </c>
      <c r="J2259" s="31">
        <f t="shared" si="499"/>
        <v>0</v>
      </c>
      <c r="K2259" s="31">
        <f t="shared" si="500"/>
        <v>0</v>
      </c>
      <c r="L2259" s="31">
        <f t="shared" si="501"/>
        <v>0</v>
      </c>
      <c r="M2259" s="31">
        <f t="shared" si="502"/>
        <v>0</v>
      </c>
      <c r="N2259" s="31">
        <f t="shared" si="503"/>
        <v>0</v>
      </c>
      <c r="O2259" s="26" t="s">
        <v>16379</v>
      </c>
      <c r="P2259" s="26" t="s">
        <v>108</v>
      </c>
      <c r="Q2259" s="27">
        <v>41053</v>
      </c>
      <c r="R2259" s="24"/>
      <c r="S2259" s="24"/>
      <c r="T2259" s="26" t="s">
        <v>175</v>
      </c>
      <c r="U2259" s="24"/>
      <c r="V2259" s="26" t="s">
        <v>15763</v>
      </c>
      <c r="W2259" s="26" t="s">
        <v>1204</v>
      </c>
      <c r="X2259" s="26" t="s">
        <v>2050</v>
      </c>
      <c r="Y2259" s="26" t="s">
        <v>12247</v>
      </c>
      <c r="Z2259" s="24"/>
      <c r="AA2259" s="24"/>
      <c r="AB2259" s="26" t="s">
        <v>15736</v>
      </c>
      <c r="AC2259" s="28">
        <v>1250</v>
      </c>
      <c r="AD2259" s="26" t="s">
        <v>12248</v>
      </c>
      <c r="AE2259" s="26" t="s">
        <v>558</v>
      </c>
      <c r="AF2259" s="26" t="s">
        <v>120</v>
      </c>
      <c r="AG2259" s="26" t="s">
        <v>333</v>
      </c>
      <c r="AH2259" s="24"/>
      <c r="AI2259" s="28">
        <v>1250</v>
      </c>
      <c r="AJ2259" s="24"/>
      <c r="AK2259" s="24"/>
      <c r="AL2259" s="24"/>
      <c r="AM2259" s="24"/>
      <c r="AN2259" s="24"/>
      <c r="AO2259" s="24"/>
      <c r="AP2259" s="24"/>
      <c r="AQ2259" s="24"/>
      <c r="AR2259" s="24"/>
      <c r="AS2259" s="24"/>
      <c r="AT2259" s="24"/>
      <c r="AU2259" s="24"/>
      <c r="AV2259" s="24"/>
      <c r="AW2259" s="28">
        <v>0</v>
      </c>
      <c r="AX2259" s="26">
        <v>0</v>
      </c>
      <c r="AY2259" s="28">
        <v>0</v>
      </c>
      <c r="AZ2259" s="28">
        <v>0</v>
      </c>
      <c r="BA2259" s="26">
        <v>0</v>
      </c>
      <c r="BB2259" s="24"/>
      <c r="BC2259" s="26" t="s">
        <v>12253</v>
      </c>
      <c r="BD2259" s="24"/>
      <c r="BE2259" s="24"/>
      <c r="BF2259" s="24"/>
      <c r="BG2259" s="24"/>
      <c r="BH2259" s="24"/>
      <c r="BI2259" s="24"/>
      <c r="BJ2259" s="24"/>
      <c r="BK2259" s="24"/>
      <c r="BL2259" s="24"/>
      <c r="BM2259" s="24"/>
      <c r="BN2259" s="24"/>
      <c r="BO2259" s="24"/>
      <c r="BP2259" s="24"/>
      <c r="BQ2259" s="24"/>
      <c r="BR2259" s="26">
        <v>0</v>
      </c>
      <c r="BS2259" s="26">
        <v>0</v>
      </c>
      <c r="BT2259" s="26">
        <v>0</v>
      </c>
      <c r="BU2259" s="26">
        <v>0</v>
      </c>
      <c r="BV2259" s="26">
        <v>0</v>
      </c>
      <c r="BW2259" s="26">
        <v>0</v>
      </c>
      <c r="BX2259" s="26">
        <v>0</v>
      </c>
      <c r="BY2259" s="26">
        <v>0</v>
      </c>
      <c r="BZ2259" s="24"/>
      <c r="CA2259" s="24"/>
      <c r="CB2259" s="24"/>
      <c r="CC2259" s="24"/>
      <c r="CD2259" s="24"/>
      <c r="CE2259" s="24"/>
      <c r="CF2259" s="24"/>
      <c r="CG2259" s="24"/>
      <c r="CH2259" s="24"/>
      <c r="CI2259" s="24"/>
      <c r="CJ2259" s="24"/>
      <c r="CK2259" s="24"/>
      <c r="CL2259" s="24"/>
      <c r="CM2259" s="24"/>
      <c r="CN2259" s="24"/>
      <c r="CO2259" s="24"/>
      <c r="CP2259" s="24"/>
      <c r="CQ2259" s="24"/>
      <c r="CR2259" s="24"/>
      <c r="CS2259" s="24"/>
      <c r="CT2259" s="24"/>
      <c r="CU2259" s="24"/>
      <c r="CV2259" s="24"/>
      <c r="CW2259" s="24"/>
      <c r="CX2259" s="24"/>
      <c r="CY2259" s="24"/>
      <c r="CZ2259" s="24"/>
      <c r="DA2259" s="24"/>
      <c r="DB2259" s="24"/>
      <c r="DC2259" s="24"/>
      <c r="DD2259" s="24"/>
      <c r="DE2259" s="24"/>
      <c r="DF2259" s="26" t="s">
        <v>139</v>
      </c>
      <c r="DG2259" s="26" t="s">
        <v>139</v>
      </c>
      <c r="DH2259" s="26" t="s">
        <v>139</v>
      </c>
      <c r="DI2259" s="26" t="s">
        <v>139</v>
      </c>
      <c r="DJ2259" s="26" t="s">
        <v>139</v>
      </c>
      <c r="DK2259" s="26" t="s">
        <v>139</v>
      </c>
      <c r="DL2259" s="26" t="s">
        <v>139</v>
      </c>
      <c r="DM2259" s="26" t="s">
        <v>139</v>
      </c>
      <c r="DN2259" s="26" t="s">
        <v>139</v>
      </c>
      <c r="DO2259" s="26" t="s">
        <v>139</v>
      </c>
    </row>
    <row r="2260" spans="1:119" ht="20.100000000000001" customHeight="1" x14ac:dyDescent="0.25">
      <c r="A2260" s="29" t="str">
        <f t="shared" si="490"/>
        <v>Rewrite2</v>
      </c>
      <c r="B2260" s="29" t="str">
        <f t="shared" si="491"/>
        <v>Rewrite</v>
      </c>
      <c r="C2260" s="29">
        <f t="shared" si="492"/>
        <v>2</v>
      </c>
      <c r="D2260" s="30" t="str">
        <f t="shared" si="493"/>
        <v>Europe and Eurasia</v>
      </c>
      <c r="E2260" s="30" t="str">
        <f t="shared" si="494"/>
        <v>London, United Kingdom</v>
      </c>
      <c r="F2260" s="31">
        <f t="shared" si="495"/>
        <v>3</v>
      </c>
      <c r="G2260" s="31">
        <f t="shared" si="496"/>
        <v>2</v>
      </c>
      <c r="H2260" s="31">
        <f t="shared" si="497"/>
        <v>3</v>
      </c>
      <c r="I2260" s="31">
        <f t="shared" si="498"/>
        <v>3</v>
      </c>
      <c r="J2260" s="31">
        <f t="shared" si="499"/>
        <v>2</v>
      </c>
      <c r="K2260" s="31">
        <f t="shared" si="500"/>
        <v>3</v>
      </c>
      <c r="L2260" s="31">
        <f t="shared" si="501"/>
        <v>3</v>
      </c>
      <c r="M2260" s="31">
        <f t="shared" si="502"/>
        <v>3</v>
      </c>
      <c r="N2260" s="31">
        <f t="shared" si="503"/>
        <v>2.8</v>
      </c>
      <c r="O2260" s="26" t="s">
        <v>12285</v>
      </c>
      <c r="P2260" s="26" t="s">
        <v>108</v>
      </c>
      <c r="Q2260" s="27">
        <v>41038</v>
      </c>
      <c r="R2260" s="26" t="s">
        <v>109</v>
      </c>
      <c r="S2260" s="26" t="s">
        <v>217</v>
      </c>
      <c r="T2260" s="26" t="s">
        <v>175</v>
      </c>
      <c r="U2260" s="26" t="s">
        <v>793</v>
      </c>
      <c r="V2260" s="26" t="s">
        <v>15763</v>
      </c>
      <c r="W2260" s="26" t="s">
        <v>1204</v>
      </c>
      <c r="X2260" s="26" t="s">
        <v>2050</v>
      </c>
      <c r="Y2260" s="26" t="s">
        <v>12247</v>
      </c>
      <c r="Z2260" s="24"/>
      <c r="AA2260" s="24"/>
      <c r="AB2260" s="26" t="s">
        <v>117</v>
      </c>
      <c r="AC2260" s="28">
        <v>12000</v>
      </c>
      <c r="AD2260" s="26" t="s">
        <v>12248</v>
      </c>
      <c r="AE2260" s="26" t="s">
        <v>558</v>
      </c>
      <c r="AF2260" s="26" t="s">
        <v>120</v>
      </c>
      <c r="AG2260" s="26" t="s">
        <v>333</v>
      </c>
      <c r="AH2260" s="26" t="s">
        <v>143</v>
      </c>
      <c r="AI2260" s="28">
        <v>12000</v>
      </c>
      <c r="AJ2260" s="24"/>
      <c r="AK2260" s="26" t="s">
        <v>12250</v>
      </c>
      <c r="AL2260" s="26" t="s">
        <v>12286</v>
      </c>
      <c r="AM2260" s="26" t="s">
        <v>12287</v>
      </c>
      <c r="AN2260" s="26" t="s">
        <v>12288</v>
      </c>
      <c r="AO2260" s="26" t="s">
        <v>12289</v>
      </c>
      <c r="AP2260" s="24"/>
      <c r="AQ2260" s="24"/>
      <c r="AR2260" s="24"/>
      <c r="AS2260" s="24"/>
      <c r="AT2260" s="24"/>
      <c r="AU2260" s="24"/>
      <c r="AV2260" s="24"/>
      <c r="AW2260" s="28">
        <v>68029</v>
      </c>
      <c r="AX2260" s="26">
        <v>91</v>
      </c>
      <c r="AY2260" s="28">
        <v>20</v>
      </c>
      <c r="AZ2260" s="28">
        <v>17</v>
      </c>
      <c r="BA2260" s="26">
        <v>0</v>
      </c>
      <c r="BB2260" s="26" t="s">
        <v>241</v>
      </c>
      <c r="BC2260" s="26" t="s">
        <v>12253</v>
      </c>
      <c r="BD2260" s="26" t="s">
        <v>125</v>
      </c>
      <c r="BE2260" s="24"/>
      <c r="BF2260" s="26" t="s">
        <v>2084</v>
      </c>
      <c r="BG2260" s="26" t="s">
        <v>395</v>
      </c>
      <c r="BH2260" s="26" t="s">
        <v>12290</v>
      </c>
      <c r="BI2260" s="26" t="s">
        <v>395</v>
      </c>
      <c r="BJ2260" s="26" t="s">
        <v>12291</v>
      </c>
      <c r="BK2260" s="26" t="s">
        <v>395</v>
      </c>
      <c r="BL2260" s="24"/>
      <c r="BM2260" s="24"/>
      <c r="BN2260" s="24"/>
      <c r="BO2260" s="24"/>
      <c r="BP2260" s="24"/>
      <c r="BQ2260" s="24"/>
      <c r="BR2260" s="26">
        <v>3</v>
      </c>
      <c r="BS2260" s="26">
        <v>2</v>
      </c>
      <c r="BT2260" s="26">
        <v>3</v>
      </c>
      <c r="BU2260" s="26">
        <v>3</v>
      </c>
      <c r="BV2260" s="26">
        <v>2</v>
      </c>
      <c r="BW2260" s="26">
        <v>3</v>
      </c>
      <c r="BX2260" s="26">
        <v>3</v>
      </c>
      <c r="BY2260" s="26">
        <v>3</v>
      </c>
      <c r="BZ2260" s="24"/>
      <c r="CA2260" s="24"/>
      <c r="CB2260" s="24"/>
      <c r="CC2260" s="24"/>
      <c r="CD2260" s="24"/>
      <c r="CE2260" s="24"/>
      <c r="CF2260" s="24"/>
      <c r="CG2260" s="24"/>
      <c r="CH2260" s="24"/>
      <c r="CI2260" s="24"/>
      <c r="CJ2260" s="24"/>
      <c r="CK2260" s="24"/>
      <c r="CL2260" s="24"/>
      <c r="CM2260" s="24"/>
      <c r="CN2260" s="24"/>
      <c r="CO2260" s="24"/>
      <c r="CP2260" s="24"/>
      <c r="CQ2260" s="24"/>
      <c r="CR2260" s="24"/>
      <c r="CS2260" s="24"/>
      <c r="CT2260" s="24"/>
      <c r="CU2260" s="24"/>
      <c r="CV2260" s="24"/>
      <c r="CW2260" s="24"/>
      <c r="CX2260" s="24"/>
      <c r="CY2260" s="24"/>
      <c r="CZ2260" s="24"/>
      <c r="DA2260" s="24"/>
      <c r="DB2260" s="24"/>
      <c r="DC2260" s="24"/>
      <c r="DD2260" s="24"/>
      <c r="DE2260" s="24"/>
      <c r="DF2260" s="26" t="s">
        <v>139</v>
      </c>
      <c r="DG2260" s="26" t="s">
        <v>120</v>
      </c>
      <c r="DH2260" s="26" t="s">
        <v>120</v>
      </c>
      <c r="DI2260" s="26" t="s">
        <v>139</v>
      </c>
      <c r="DJ2260" s="26" t="s">
        <v>139</v>
      </c>
      <c r="DK2260" s="26" t="s">
        <v>139</v>
      </c>
      <c r="DL2260" s="26" t="s">
        <v>139</v>
      </c>
      <c r="DM2260" s="26" t="s">
        <v>139</v>
      </c>
      <c r="DN2260" s="26" t="s">
        <v>139</v>
      </c>
      <c r="DO2260" s="26" t="s">
        <v>139</v>
      </c>
    </row>
    <row r="2261" spans="1:119" ht="20.100000000000001" customHeight="1" x14ac:dyDescent="0.25">
      <c r="A2261" s="29" t="str">
        <f t="shared" si="490"/>
        <v>Rewrite1</v>
      </c>
      <c r="B2261" s="29" t="str">
        <f t="shared" si="491"/>
        <v>Rewrite</v>
      </c>
      <c r="C2261" s="29">
        <f t="shared" si="492"/>
        <v>1</v>
      </c>
      <c r="D2261" s="30" t="str">
        <f t="shared" si="493"/>
        <v>Europe and Eurasia</v>
      </c>
      <c r="E2261" s="30" t="str">
        <f t="shared" si="494"/>
        <v>London, United Kingdom</v>
      </c>
      <c r="F2261" s="31">
        <f t="shared" si="495"/>
        <v>3</v>
      </c>
      <c r="G2261" s="31">
        <f t="shared" si="496"/>
        <v>2</v>
      </c>
      <c r="H2261" s="31">
        <f t="shared" si="497"/>
        <v>3</v>
      </c>
      <c r="I2261" s="31">
        <f t="shared" si="498"/>
        <v>3</v>
      </c>
      <c r="J2261" s="31">
        <f t="shared" si="499"/>
        <v>2</v>
      </c>
      <c r="K2261" s="31">
        <f t="shared" si="500"/>
        <v>2</v>
      </c>
      <c r="L2261" s="31">
        <f t="shared" si="501"/>
        <v>3</v>
      </c>
      <c r="M2261" s="31">
        <f t="shared" si="502"/>
        <v>2</v>
      </c>
      <c r="N2261" s="31">
        <f t="shared" si="503"/>
        <v>2.5</v>
      </c>
      <c r="O2261" s="26" t="s">
        <v>12292</v>
      </c>
      <c r="P2261" s="26" t="s">
        <v>108</v>
      </c>
      <c r="Q2261" s="27">
        <v>40672</v>
      </c>
      <c r="R2261" s="26" t="s">
        <v>155</v>
      </c>
      <c r="S2261" s="26" t="s">
        <v>409</v>
      </c>
      <c r="T2261" s="26" t="s">
        <v>333</v>
      </c>
      <c r="U2261" s="26" t="s">
        <v>793</v>
      </c>
      <c r="V2261" s="26" t="s">
        <v>15763</v>
      </c>
      <c r="W2261" s="26" t="s">
        <v>1204</v>
      </c>
      <c r="X2261" s="26" t="s">
        <v>2050</v>
      </c>
      <c r="Y2261" s="26" t="s">
        <v>12247</v>
      </c>
      <c r="Z2261" s="24"/>
      <c r="AA2261" s="24"/>
      <c r="AB2261" s="26" t="s">
        <v>117</v>
      </c>
      <c r="AC2261" s="28">
        <v>11000</v>
      </c>
      <c r="AD2261" s="26" t="s">
        <v>12248</v>
      </c>
      <c r="AE2261" s="26" t="s">
        <v>558</v>
      </c>
      <c r="AF2261" s="26" t="s">
        <v>120</v>
      </c>
      <c r="AG2261" s="26" t="s">
        <v>333</v>
      </c>
      <c r="AH2261" s="26" t="s">
        <v>158</v>
      </c>
      <c r="AI2261" s="28">
        <v>11000</v>
      </c>
      <c r="AJ2261" s="24"/>
      <c r="AK2261" s="26" t="s">
        <v>12250</v>
      </c>
      <c r="AL2261" s="26" t="s">
        <v>12286</v>
      </c>
      <c r="AM2261" s="26" t="s">
        <v>12293</v>
      </c>
      <c r="AN2261" s="26" t="s">
        <v>12294</v>
      </c>
      <c r="AO2261" s="26" t="s">
        <v>12295</v>
      </c>
      <c r="AP2261" s="24"/>
      <c r="AQ2261" s="24"/>
      <c r="AR2261" s="24"/>
      <c r="AS2261" s="24"/>
      <c r="AT2261" s="24"/>
      <c r="AU2261" s="24"/>
      <c r="AV2261" s="24"/>
      <c r="AW2261" s="28">
        <v>54902</v>
      </c>
      <c r="AX2261" s="26">
        <v>68</v>
      </c>
      <c r="AY2261" s="28">
        <v>30</v>
      </c>
      <c r="AZ2261" s="28">
        <v>25</v>
      </c>
      <c r="BA2261" s="26">
        <v>0</v>
      </c>
      <c r="BB2261" s="26" t="s">
        <v>241</v>
      </c>
      <c r="BC2261" s="26" t="s">
        <v>12253</v>
      </c>
      <c r="BD2261" s="24"/>
      <c r="BE2261" s="24"/>
      <c r="BF2261" s="26" t="s">
        <v>2084</v>
      </c>
      <c r="BG2261" s="26" t="s">
        <v>395</v>
      </c>
      <c r="BH2261" s="26" t="s">
        <v>12296</v>
      </c>
      <c r="BI2261" s="26" t="s">
        <v>395</v>
      </c>
      <c r="BJ2261" s="26" t="s">
        <v>12297</v>
      </c>
      <c r="BK2261" s="26" t="s">
        <v>395</v>
      </c>
      <c r="BL2261" s="26" t="s">
        <v>12298</v>
      </c>
      <c r="BM2261" s="26" t="s">
        <v>395</v>
      </c>
      <c r="BN2261" s="26" t="s">
        <v>12299</v>
      </c>
      <c r="BO2261" s="26" t="s">
        <v>395</v>
      </c>
      <c r="BP2261" s="24"/>
      <c r="BQ2261" s="24"/>
      <c r="BR2261" s="26">
        <v>3</v>
      </c>
      <c r="BS2261" s="26">
        <v>2</v>
      </c>
      <c r="BT2261" s="26">
        <v>3</v>
      </c>
      <c r="BU2261" s="26">
        <v>3</v>
      </c>
      <c r="BV2261" s="26">
        <v>2</v>
      </c>
      <c r="BW2261" s="26">
        <v>2</v>
      </c>
      <c r="BX2261" s="26">
        <v>3</v>
      </c>
      <c r="BY2261" s="26">
        <v>2</v>
      </c>
      <c r="BZ2261" s="24"/>
      <c r="CA2261" s="24"/>
      <c r="CB2261" s="24"/>
      <c r="CC2261" s="24"/>
      <c r="CD2261" s="24"/>
      <c r="CE2261" s="24"/>
      <c r="CF2261" s="24"/>
      <c r="CG2261" s="24"/>
      <c r="CH2261" s="24"/>
      <c r="CI2261" s="24"/>
      <c r="CJ2261" s="24"/>
      <c r="CK2261" s="24"/>
      <c r="CL2261" s="24"/>
      <c r="CM2261" s="24"/>
      <c r="CN2261" s="24"/>
      <c r="CO2261" s="24"/>
      <c r="CP2261" s="24"/>
      <c r="CQ2261" s="24"/>
      <c r="CR2261" s="24"/>
      <c r="CS2261" s="24"/>
      <c r="CT2261" s="24"/>
      <c r="CU2261" s="24"/>
      <c r="CV2261" s="24"/>
      <c r="CW2261" s="24"/>
      <c r="CX2261" s="24"/>
      <c r="CY2261" s="24"/>
      <c r="CZ2261" s="24"/>
      <c r="DA2261" s="24"/>
      <c r="DB2261" s="24"/>
      <c r="DC2261" s="24"/>
      <c r="DD2261" s="24"/>
      <c r="DE2261" s="24"/>
      <c r="DF2261" s="26" t="s">
        <v>139</v>
      </c>
      <c r="DG2261" s="26" t="s">
        <v>120</v>
      </c>
      <c r="DH2261" s="26" t="s">
        <v>139</v>
      </c>
      <c r="DI2261" s="26" t="s">
        <v>139</v>
      </c>
      <c r="DJ2261" s="26" t="s">
        <v>139</v>
      </c>
      <c r="DK2261" s="26" t="s">
        <v>139</v>
      </c>
      <c r="DL2261" s="26" t="s">
        <v>139</v>
      </c>
      <c r="DM2261" s="26" t="s">
        <v>139</v>
      </c>
      <c r="DN2261" s="26" t="s">
        <v>139</v>
      </c>
      <c r="DO2261" s="26" t="s">
        <v>139</v>
      </c>
    </row>
    <row r="2262" spans="1:119" ht="20.100000000000001" customHeight="1" x14ac:dyDescent="0.25">
      <c r="A2262" s="29" t="str">
        <f t="shared" si="490"/>
        <v/>
      </c>
      <c r="B2262" s="29" t="str">
        <f t="shared" si="491"/>
        <v>Roshni Research and Development Welfare Organization</v>
      </c>
      <c r="C2262" s="29">
        <f t="shared" si="492"/>
        <v>0</v>
      </c>
      <c r="D2262" s="30" t="str">
        <f t="shared" si="493"/>
        <v>South Asia</v>
      </c>
      <c r="E2262" s="30" t="str">
        <f t="shared" si="494"/>
        <v>Karachi, Pakistan</v>
      </c>
      <c r="F2262" s="31">
        <f t="shared" si="495"/>
        <v>0</v>
      </c>
      <c r="G2262" s="31">
        <f t="shared" si="496"/>
        <v>0</v>
      </c>
      <c r="H2262" s="31">
        <f t="shared" si="497"/>
        <v>0</v>
      </c>
      <c r="I2262" s="31">
        <f t="shared" si="498"/>
        <v>0</v>
      </c>
      <c r="J2262" s="31">
        <f t="shared" si="499"/>
        <v>0</v>
      </c>
      <c r="K2262" s="31">
        <f t="shared" si="500"/>
        <v>0</v>
      </c>
      <c r="L2262" s="31">
        <f t="shared" si="501"/>
        <v>0</v>
      </c>
      <c r="M2262" s="31">
        <f t="shared" si="502"/>
        <v>0</v>
      </c>
      <c r="N2262" s="31">
        <f t="shared" si="503"/>
        <v>0</v>
      </c>
      <c r="O2262" s="26" t="s">
        <v>16380</v>
      </c>
      <c r="P2262" s="26" t="s">
        <v>108</v>
      </c>
      <c r="Q2262" s="27">
        <v>43273</v>
      </c>
      <c r="R2262" s="24"/>
      <c r="S2262" s="24"/>
      <c r="T2262" s="26" t="s">
        <v>111</v>
      </c>
      <c r="U2262" s="24"/>
      <c r="V2262" s="26" t="s">
        <v>225</v>
      </c>
      <c r="W2262" s="26" t="s">
        <v>369</v>
      </c>
      <c r="X2262" s="26" t="s">
        <v>12300</v>
      </c>
      <c r="Y2262" s="26" t="s">
        <v>12301</v>
      </c>
      <c r="Z2262" s="24"/>
      <c r="AA2262" s="24"/>
      <c r="AB2262" s="26" t="s">
        <v>15733</v>
      </c>
      <c r="AC2262" s="28">
        <v>9000</v>
      </c>
      <c r="AD2262" s="26" t="s">
        <v>12302</v>
      </c>
      <c r="AE2262" s="26" t="s">
        <v>249</v>
      </c>
      <c r="AF2262" s="26" t="s">
        <v>139</v>
      </c>
      <c r="AG2262" s="26" t="s">
        <v>333</v>
      </c>
      <c r="AH2262" s="24"/>
      <c r="AI2262" s="28">
        <v>9000</v>
      </c>
      <c r="AJ2262" s="24"/>
      <c r="AK2262" s="24"/>
      <c r="AL2262" s="24"/>
      <c r="AM2262" s="24"/>
      <c r="AN2262" s="24"/>
      <c r="AO2262" s="24"/>
      <c r="AP2262" s="24"/>
      <c r="AQ2262" s="24"/>
      <c r="AR2262" s="24"/>
      <c r="AS2262" s="24"/>
      <c r="AT2262" s="24"/>
      <c r="AU2262" s="24"/>
      <c r="AV2262" s="24"/>
      <c r="AW2262" s="28">
        <v>0</v>
      </c>
      <c r="AX2262" s="26">
        <v>0</v>
      </c>
      <c r="AY2262" s="28">
        <v>0</v>
      </c>
      <c r="AZ2262" s="28">
        <v>0</v>
      </c>
      <c r="BA2262" s="26">
        <v>0</v>
      </c>
      <c r="BB2262" s="24"/>
      <c r="BC2262" s="26" t="s">
        <v>12303</v>
      </c>
      <c r="BD2262" s="24"/>
      <c r="BE2262" s="24"/>
      <c r="BF2262" s="24"/>
      <c r="BG2262" s="24"/>
      <c r="BH2262" s="24"/>
      <c r="BI2262" s="24"/>
      <c r="BJ2262" s="24"/>
      <c r="BK2262" s="24"/>
      <c r="BL2262" s="24"/>
      <c r="BM2262" s="24"/>
      <c r="BN2262" s="24"/>
      <c r="BO2262" s="24"/>
      <c r="BP2262" s="24"/>
      <c r="BQ2262" s="24"/>
      <c r="BR2262" s="26">
        <v>0</v>
      </c>
      <c r="BS2262" s="26">
        <v>0</v>
      </c>
      <c r="BT2262" s="26">
        <v>0</v>
      </c>
      <c r="BU2262" s="26">
        <v>0</v>
      </c>
      <c r="BV2262" s="26">
        <v>0</v>
      </c>
      <c r="BW2262" s="26">
        <v>0</v>
      </c>
      <c r="BX2262" s="26">
        <v>0</v>
      </c>
      <c r="BY2262" s="26">
        <v>0</v>
      </c>
      <c r="BZ2262" s="24"/>
      <c r="CA2262" s="24"/>
      <c r="CB2262" s="24"/>
      <c r="CC2262" s="24"/>
      <c r="CD2262" s="24"/>
      <c r="CE2262" s="24"/>
      <c r="CF2262" s="24"/>
      <c r="CG2262" s="24"/>
      <c r="CH2262" s="24"/>
      <c r="CI2262" s="24"/>
      <c r="CJ2262" s="24"/>
      <c r="CK2262" s="24"/>
      <c r="CL2262" s="24"/>
      <c r="CM2262" s="24"/>
      <c r="CN2262" s="24"/>
      <c r="CO2262" s="24"/>
      <c r="CP2262" s="24"/>
      <c r="CQ2262" s="24"/>
      <c r="CR2262" s="24"/>
      <c r="CS2262" s="24"/>
      <c r="CT2262" s="24"/>
      <c r="CU2262" s="24"/>
      <c r="CV2262" s="24"/>
      <c r="CW2262" s="24"/>
      <c r="CX2262" s="24"/>
      <c r="CY2262" s="24"/>
      <c r="CZ2262" s="24"/>
      <c r="DA2262" s="24"/>
      <c r="DB2262" s="24"/>
      <c r="DC2262" s="24"/>
      <c r="DD2262" s="24"/>
      <c r="DE2262" s="24"/>
      <c r="DF2262" s="26" t="s">
        <v>139</v>
      </c>
      <c r="DG2262" s="26" t="s">
        <v>139</v>
      </c>
      <c r="DH2262" s="26" t="s">
        <v>139</v>
      </c>
      <c r="DI2262" s="26" t="s">
        <v>139</v>
      </c>
      <c r="DJ2262" s="26" t="s">
        <v>139</v>
      </c>
      <c r="DK2262" s="26" t="s">
        <v>139</v>
      </c>
      <c r="DL2262" s="26" t="s">
        <v>139</v>
      </c>
      <c r="DM2262" s="26" t="s">
        <v>139</v>
      </c>
      <c r="DN2262" s="26" t="s">
        <v>139</v>
      </c>
      <c r="DO2262" s="26" t="s">
        <v>139</v>
      </c>
    </row>
    <row r="2263" spans="1:119" ht="20.100000000000001" customHeight="1" x14ac:dyDescent="0.25">
      <c r="A2263" s="29" t="str">
        <f t="shared" si="490"/>
        <v>Roshni Research and Development Welfare Organization7</v>
      </c>
      <c r="B2263" s="29" t="str">
        <f t="shared" si="491"/>
        <v>Roshni Research and Development Welfare Organization</v>
      </c>
      <c r="C2263" s="29">
        <f t="shared" si="492"/>
        <v>7</v>
      </c>
      <c r="D2263" s="30" t="str">
        <f t="shared" si="493"/>
        <v>South Asia</v>
      </c>
      <c r="E2263" s="30" t="str">
        <f t="shared" si="494"/>
        <v>Karachi, Pakistan</v>
      </c>
      <c r="F2263" s="31">
        <f t="shared" si="495"/>
        <v>3</v>
      </c>
      <c r="G2263" s="31">
        <f t="shared" si="496"/>
        <v>2</v>
      </c>
      <c r="H2263" s="31">
        <f t="shared" si="497"/>
        <v>3</v>
      </c>
      <c r="I2263" s="31">
        <f t="shared" si="498"/>
        <v>4</v>
      </c>
      <c r="J2263" s="31">
        <f t="shared" si="499"/>
        <v>5</v>
      </c>
      <c r="K2263" s="31">
        <f t="shared" si="500"/>
        <v>4</v>
      </c>
      <c r="L2263" s="31">
        <f t="shared" si="501"/>
        <v>4</v>
      </c>
      <c r="M2263" s="31">
        <f t="shared" si="502"/>
        <v>4</v>
      </c>
      <c r="N2263" s="31">
        <f t="shared" si="503"/>
        <v>3.6</v>
      </c>
      <c r="O2263" s="26" t="s">
        <v>12304</v>
      </c>
      <c r="P2263" s="26" t="s">
        <v>108</v>
      </c>
      <c r="Q2263" s="27">
        <v>43054</v>
      </c>
      <c r="R2263" s="26" t="s">
        <v>305</v>
      </c>
      <c r="S2263" s="26" t="s">
        <v>110</v>
      </c>
      <c r="T2263" s="26" t="s">
        <v>111</v>
      </c>
      <c r="U2263" s="26" t="s">
        <v>168</v>
      </c>
      <c r="V2263" s="26" t="s">
        <v>225</v>
      </c>
      <c r="W2263" s="26" t="s">
        <v>369</v>
      </c>
      <c r="X2263" s="26" t="s">
        <v>12300</v>
      </c>
      <c r="Y2263" s="26" t="s">
        <v>12301</v>
      </c>
      <c r="Z2263" s="24"/>
      <c r="AA2263" s="24"/>
      <c r="AB2263" s="26" t="s">
        <v>117</v>
      </c>
      <c r="AC2263" s="28">
        <v>11000</v>
      </c>
      <c r="AD2263" s="26" t="s">
        <v>12302</v>
      </c>
      <c r="AE2263" s="26" t="s">
        <v>249</v>
      </c>
      <c r="AF2263" s="26" t="s">
        <v>139</v>
      </c>
      <c r="AG2263" s="26" t="s">
        <v>333</v>
      </c>
      <c r="AH2263" s="26" t="s">
        <v>235</v>
      </c>
      <c r="AI2263" s="28">
        <v>11000</v>
      </c>
      <c r="AJ2263" s="24"/>
      <c r="AK2263" s="24"/>
      <c r="AL2263" s="24"/>
      <c r="AM2263" s="24"/>
      <c r="AN2263" s="24"/>
      <c r="AO2263" s="24"/>
      <c r="AP2263" s="24"/>
      <c r="AQ2263" s="24"/>
      <c r="AR2263" s="26" t="s">
        <v>12305</v>
      </c>
      <c r="AS2263" s="24"/>
      <c r="AT2263" s="24"/>
      <c r="AU2263" s="24"/>
      <c r="AV2263" s="26" t="s">
        <v>12306</v>
      </c>
      <c r="AW2263" s="28">
        <v>165200</v>
      </c>
      <c r="AX2263" s="26">
        <v>5952</v>
      </c>
      <c r="AY2263" s="28">
        <v>6000</v>
      </c>
      <c r="AZ2263" s="28">
        <v>2214</v>
      </c>
      <c r="BA2263" s="26">
        <v>5952</v>
      </c>
      <c r="BB2263" s="24"/>
      <c r="BC2263" s="26" t="s">
        <v>12303</v>
      </c>
      <c r="BD2263" s="26" t="s">
        <v>125</v>
      </c>
      <c r="BE2263" s="24"/>
      <c r="BF2263" s="26" t="s">
        <v>12307</v>
      </c>
      <c r="BG2263" s="26" t="s">
        <v>261</v>
      </c>
      <c r="BH2263" s="26" t="s">
        <v>12308</v>
      </c>
      <c r="BI2263" s="26" t="s">
        <v>261</v>
      </c>
      <c r="BJ2263" s="26" t="s">
        <v>1753</v>
      </c>
      <c r="BK2263" s="26" t="s">
        <v>261</v>
      </c>
      <c r="BL2263" s="24"/>
      <c r="BM2263" s="24"/>
      <c r="BN2263" s="24"/>
      <c r="BO2263" s="24"/>
      <c r="BP2263" s="24"/>
      <c r="BQ2263" s="24"/>
      <c r="BR2263" s="26">
        <v>0</v>
      </c>
      <c r="BS2263" s="26">
        <v>0</v>
      </c>
      <c r="BT2263" s="26">
        <v>0</v>
      </c>
      <c r="BU2263" s="26">
        <v>0</v>
      </c>
      <c r="BV2263" s="26">
        <v>0</v>
      </c>
      <c r="BW2263" s="26">
        <v>0</v>
      </c>
      <c r="BX2263" s="26">
        <v>0</v>
      </c>
      <c r="BY2263" s="26">
        <v>0</v>
      </c>
      <c r="BZ2263" s="26" t="s">
        <v>134</v>
      </c>
      <c r="CA2263" s="26" t="s">
        <v>134</v>
      </c>
      <c r="CB2263" s="26" t="s">
        <v>136</v>
      </c>
      <c r="CC2263" s="26" t="s">
        <v>136</v>
      </c>
      <c r="CD2263" s="26" t="s">
        <v>135</v>
      </c>
      <c r="CE2263" s="26" t="s">
        <v>135</v>
      </c>
      <c r="CF2263" s="26" t="s">
        <v>135</v>
      </c>
      <c r="CG2263" s="26" t="s">
        <v>135</v>
      </c>
      <c r="CH2263" s="26" t="s">
        <v>134</v>
      </c>
      <c r="CI2263" s="26" t="s">
        <v>138</v>
      </c>
      <c r="CJ2263" s="26" t="s">
        <v>135</v>
      </c>
      <c r="CK2263" s="26" t="s">
        <v>135</v>
      </c>
      <c r="CL2263" s="26" t="s">
        <v>134</v>
      </c>
      <c r="CM2263" s="26" t="s">
        <v>134</v>
      </c>
      <c r="CN2263" s="26" t="s">
        <v>134</v>
      </c>
      <c r="CO2263" s="26" t="s">
        <v>138</v>
      </c>
      <c r="CP2263" s="26" t="s">
        <v>134</v>
      </c>
      <c r="CQ2263" s="26" t="s">
        <v>138</v>
      </c>
      <c r="CR2263" s="26" t="s">
        <v>138</v>
      </c>
      <c r="CS2263" s="26" t="s">
        <v>138</v>
      </c>
      <c r="CT2263" s="26" t="s">
        <v>138</v>
      </c>
      <c r="CU2263" s="26" t="s">
        <v>134</v>
      </c>
      <c r="CV2263" s="26" t="s">
        <v>136</v>
      </c>
      <c r="CW2263" s="26" t="s">
        <v>136</v>
      </c>
      <c r="CX2263" s="26" t="s">
        <v>138</v>
      </c>
      <c r="CY2263" s="26" t="s">
        <v>134</v>
      </c>
      <c r="CZ2263" s="26" t="s">
        <v>134</v>
      </c>
      <c r="DA2263" s="26" t="s">
        <v>134</v>
      </c>
      <c r="DB2263" s="26" t="s">
        <v>138</v>
      </c>
      <c r="DC2263" s="26" t="s">
        <v>138</v>
      </c>
      <c r="DD2263" s="26" t="s">
        <v>134</v>
      </c>
      <c r="DE2263" s="26" t="s">
        <v>134</v>
      </c>
      <c r="DF2263" s="26" t="s">
        <v>139</v>
      </c>
      <c r="DG2263" s="26" t="s">
        <v>120</v>
      </c>
      <c r="DH2263" s="26" t="s">
        <v>139</v>
      </c>
      <c r="DI2263" s="26" t="s">
        <v>139</v>
      </c>
      <c r="DJ2263" s="26" t="s">
        <v>139</v>
      </c>
      <c r="DK2263" s="26" t="s">
        <v>139</v>
      </c>
      <c r="DL2263" s="26" t="s">
        <v>139</v>
      </c>
      <c r="DM2263" s="26" t="s">
        <v>139</v>
      </c>
      <c r="DN2263" s="26" t="s">
        <v>139</v>
      </c>
      <c r="DO2263" s="26" t="s">
        <v>139</v>
      </c>
    </row>
    <row r="2264" spans="1:119" ht="20.100000000000001" customHeight="1" x14ac:dyDescent="0.25">
      <c r="A2264" s="29" t="str">
        <f t="shared" si="490"/>
        <v>Roshni Research and Development Welfare Organization6</v>
      </c>
      <c r="B2264" s="29" t="str">
        <f t="shared" si="491"/>
        <v>Roshni Research and Development Welfare Organization</v>
      </c>
      <c r="C2264" s="29">
        <f t="shared" si="492"/>
        <v>6</v>
      </c>
      <c r="D2264" s="30" t="str">
        <f t="shared" si="493"/>
        <v>South Asia</v>
      </c>
      <c r="E2264" s="30" t="str">
        <f t="shared" si="494"/>
        <v>Karachi, Pakistan</v>
      </c>
      <c r="F2264" s="31">
        <f t="shared" si="495"/>
        <v>4</v>
      </c>
      <c r="G2264" s="31">
        <f t="shared" si="496"/>
        <v>5</v>
      </c>
      <c r="H2264" s="31">
        <f t="shared" si="497"/>
        <v>3</v>
      </c>
      <c r="I2264" s="31">
        <f t="shared" si="498"/>
        <v>4</v>
      </c>
      <c r="J2264" s="31">
        <f t="shared" si="499"/>
        <v>3</v>
      </c>
      <c r="K2264" s="31">
        <f t="shared" si="500"/>
        <v>3</v>
      </c>
      <c r="L2264" s="31">
        <f t="shared" si="501"/>
        <v>4</v>
      </c>
      <c r="M2264" s="31">
        <f t="shared" si="502"/>
        <v>4</v>
      </c>
      <c r="N2264" s="31">
        <f t="shared" si="503"/>
        <v>3.8</v>
      </c>
      <c r="O2264" s="26" t="s">
        <v>12309</v>
      </c>
      <c r="P2264" s="26" t="s">
        <v>108</v>
      </c>
      <c r="Q2264" s="27">
        <v>42640</v>
      </c>
      <c r="R2264" s="26" t="s">
        <v>166</v>
      </c>
      <c r="S2264" s="26" t="s">
        <v>141</v>
      </c>
      <c r="T2264" s="26" t="s">
        <v>142</v>
      </c>
      <c r="U2264" s="26" t="s">
        <v>168</v>
      </c>
      <c r="V2264" s="26" t="s">
        <v>225</v>
      </c>
      <c r="W2264" s="26" t="s">
        <v>369</v>
      </c>
      <c r="X2264" s="26" t="s">
        <v>12300</v>
      </c>
      <c r="Y2264" s="26" t="s">
        <v>12301</v>
      </c>
      <c r="Z2264" s="24"/>
      <c r="AA2264" s="24"/>
      <c r="AB2264" s="26" t="s">
        <v>117</v>
      </c>
      <c r="AC2264" s="28">
        <v>12000</v>
      </c>
      <c r="AD2264" s="26" t="s">
        <v>12302</v>
      </c>
      <c r="AE2264" s="26" t="s">
        <v>249</v>
      </c>
      <c r="AF2264" s="26" t="s">
        <v>139</v>
      </c>
      <c r="AG2264" s="26" t="s">
        <v>333</v>
      </c>
      <c r="AH2264" s="26" t="s">
        <v>250</v>
      </c>
      <c r="AI2264" s="28">
        <v>12000</v>
      </c>
      <c r="AJ2264" s="26" t="s">
        <v>12310</v>
      </c>
      <c r="AK2264" s="26" t="s">
        <v>12311</v>
      </c>
      <c r="AL2264" s="26" t="s">
        <v>12312</v>
      </c>
      <c r="AM2264" s="24"/>
      <c r="AN2264" s="24"/>
      <c r="AO2264" s="24"/>
      <c r="AP2264" s="24"/>
      <c r="AQ2264" s="26" t="s">
        <v>12313</v>
      </c>
      <c r="AR2264" s="24"/>
      <c r="AS2264" s="24"/>
      <c r="AT2264" s="24"/>
      <c r="AU2264" s="24"/>
      <c r="AV2264" s="24"/>
      <c r="AW2264" s="28">
        <v>71000</v>
      </c>
      <c r="AX2264" s="26">
        <v>4536</v>
      </c>
      <c r="AY2264" s="28">
        <v>4600</v>
      </c>
      <c r="AZ2264" s="28">
        <v>4536</v>
      </c>
      <c r="BA2264" s="26">
        <v>0</v>
      </c>
      <c r="BB2264" s="26" t="s">
        <v>241</v>
      </c>
      <c r="BC2264" s="26" t="s">
        <v>12303</v>
      </c>
      <c r="BD2264" s="26" t="s">
        <v>125</v>
      </c>
      <c r="BE2264" s="24"/>
      <c r="BF2264" s="26" t="s">
        <v>10639</v>
      </c>
      <c r="BG2264" s="26" t="s">
        <v>369</v>
      </c>
      <c r="BH2264" s="26" t="s">
        <v>3273</v>
      </c>
      <c r="BI2264" s="26" t="s">
        <v>261</v>
      </c>
      <c r="BJ2264" s="24"/>
      <c r="BK2264" s="24"/>
      <c r="BL2264" s="24"/>
      <c r="BM2264" s="24"/>
      <c r="BN2264" s="24"/>
      <c r="BO2264" s="24"/>
      <c r="BP2264" s="24"/>
      <c r="BQ2264" s="24"/>
      <c r="BR2264" s="26">
        <v>4</v>
      </c>
      <c r="BS2264" s="26">
        <v>5</v>
      </c>
      <c r="BT2264" s="26">
        <v>3</v>
      </c>
      <c r="BU2264" s="26">
        <v>4</v>
      </c>
      <c r="BV2264" s="26">
        <v>3</v>
      </c>
      <c r="BW2264" s="26">
        <v>3</v>
      </c>
      <c r="BX2264" s="26">
        <v>4</v>
      </c>
      <c r="BY2264" s="26">
        <v>4</v>
      </c>
      <c r="BZ2264" s="24"/>
      <c r="CA2264" s="24"/>
      <c r="CB2264" s="24"/>
      <c r="CC2264" s="24"/>
      <c r="CD2264" s="24"/>
      <c r="CE2264" s="24"/>
      <c r="CF2264" s="24"/>
      <c r="CG2264" s="24"/>
      <c r="CH2264" s="24"/>
      <c r="CI2264" s="24"/>
      <c r="CJ2264" s="24"/>
      <c r="CK2264" s="24"/>
      <c r="CL2264" s="24"/>
      <c r="CM2264" s="24"/>
      <c r="CN2264" s="24"/>
      <c r="CO2264" s="24"/>
      <c r="CP2264" s="24"/>
      <c r="CQ2264" s="24"/>
      <c r="CR2264" s="24"/>
      <c r="CS2264" s="24"/>
      <c r="CT2264" s="24"/>
      <c r="CU2264" s="24"/>
      <c r="CV2264" s="24"/>
      <c r="CW2264" s="24"/>
      <c r="CX2264" s="24"/>
      <c r="CY2264" s="24"/>
      <c r="CZ2264" s="24"/>
      <c r="DA2264" s="24"/>
      <c r="DB2264" s="24"/>
      <c r="DC2264" s="24"/>
      <c r="DD2264" s="24"/>
      <c r="DE2264" s="24"/>
      <c r="DF2264" s="26" t="s">
        <v>139</v>
      </c>
      <c r="DG2264" s="26" t="s">
        <v>120</v>
      </c>
      <c r="DH2264" s="26" t="s">
        <v>139</v>
      </c>
      <c r="DI2264" s="26" t="s">
        <v>139</v>
      </c>
      <c r="DJ2264" s="26" t="s">
        <v>139</v>
      </c>
      <c r="DK2264" s="26" t="s">
        <v>139</v>
      </c>
      <c r="DL2264" s="26" t="s">
        <v>139</v>
      </c>
      <c r="DM2264" s="26" t="s">
        <v>139</v>
      </c>
      <c r="DN2264" s="26" t="s">
        <v>139</v>
      </c>
      <c r="DO2264" s="26" t="s">
        <v>139</v>
      </c>
    </row>
    <row r="2265" spans="1:119" ht="20.100000000000001" customHeight="1" x14ac:dyDescent="0.25">
      <c r="A2265" s="29" t="str">
        <f t="shared" si="490"/>
        <v>Roshni Research and Development Welfare Organization5</v>
      </c>
      <c r="B2265" s="29" t="str">
        <f t="shared" si="491"/>
        <v>Roshni Research and Development Welfare Organization</v>
      </c>
      <c r="C2265" s="29">
        <f t="shared" si="492"/>
        <v>5</v>
      </c>
      <c r="D2265" s="30" t="str">
        <f t="shared" si="493"/>
        <v>South Asia</v>
      </c>
      <c r="E2265" s="30" t="str">
        <f t="shared" si="494"/>
        <v>Karachi, Pakistan</v>
      </c>
      <c r="F2265" s="31">
        <f t="shared" si="495"/>
        <v>4</v>
      </c>
      <c r="G2265" s="31">
        <f t="shared" si="496"/>
        <v>3</v>
      </c>
      <c r="H2265" s="31">
        <f t="shared" si="497"/>
        <v>3</v>
      </c>
      <c r="I2265" s="31">
        <f t="shared" si="498"/>
        <v>3</v>
      </c>
      <c r="J2265" s="31">
        <f t="shared" si="499"/>
        <v>3</v>
      </c>
      <c r="K2265" s="31">
        <f t="shared" si="500"/>
        <v>3</v>
      </c>
      <c r="L2265" s="31">
        <f t="shared" si="501"/>
        <v>4</v>
      </c>
      <c r="M2265" s="31">
        <f t="shared" si="502"/>
        <v>5</v>
      </c>
      <c r="N2265" s="31">
        <f t="shared" si="503"/>
        <v>3.5</v>
      </c>
      <c r="O2265" s="26" t="s">
        <v>12314</v>
      </c>
      <c r="P2265" s="26" t="s">
        <v>108</v>
      </c>
      <c r="Q2265" s="27">
        <v>42305</v>
      </c>
      <c r="R2265" s="26" t="s">
        <v>166</v>
      </c>
      <c r="S2265" s="26" t="s">
        <v>156</v>
      </c>
      <c r="T2265" s="26" t="s">
        <v>157</v>
      </c>
      <c r="U2265" s="26" t="s">
        <v>168</v>
      </c>
      <c r="V2265" s="26" t="s">
        <v>225</v>
      </c>
      <c r="W2265" s="26" t="s">
        <v>369</v>
      </c>
      <c r="X2265" s="26" t="s">
        <v>12300</v>
      </c>
      <c r="Y2265" s="26" t="s">
        <v>12301</v>
      </c>
      <c r="Z2265" s="24"/>
      <c r="AA2265" s="24"/>
      <c r="AB2265" s="26" t="s">
        <v>117</v>
      </c>
      <c r="AC2265" s="28">
        <v>10000</v>
      </c>
      <c r="AD2265" s="26" t="s">
        <v>12302</v>
      </c>
      <c r="AE2265" s="26" t="s">
        <v>249</v>
      </c>
      <c r="AF2265" s="26" t="s">
        <v>139</v>
      </c>
      <c r="AG2265" s="26" t="s">
        <v>333</v>
      </c>
      <c r="AH2265" s="26" t="s">
        <v>176</v>
      </c>
      <c r="AI2265" s="28">
        <v>10000</v>
      </c>
      <c r="AJ2265" s="26" t="s">
        <v>12315</v>
      </c>
      <c r="AK2265" s="26" t="s">
        <v>12316</v>
      </c>
      <c r="AL2265" s="26" t="s">
        <v>12312</v>
      </c>
      <c r="AM2265" s="24"/>
      <c r="AN2265" s="24"/>
      <c r="AO2265" s="24"/>
      <c r="AP2265" s="24"/>
      <c r="AQ2265" s="26" t="s">
        <v>12317</v>
      </c>
      <c r="AR2265" s="24"/>
      <c r="AS2265" s="24"/>
      <c r="AT2265" s="26" t="s">
        <v>12318</v>
      </c>
      <c r="AU2265" s="24"/>
      <c r="AV2265" s="24"/>
      <c r="AW2265" s="28">
        <v>53500</v>
      </c>
      <c r="AX2265" s="26">
        <v>4852</v>
      </c>
      <c r="AY2265" s="28">
        <v>4900</v>
      </c>
      <c r="AZ2265" s="28">
        <v>4832</v>
      </c>
      <c r="BA2265" s="26">
        <v>0</v>
      </c>
      <c r="BB2265" s="26" t="s">
        <v>241</v>
      </c>
      <c r="BC2265" s="26" t="s">
        <v>12303</v>
      </c>
      <c r="BD2265" s="26" t="s">
        <v>378</v>
      </c>
      <c r="BE2265" s="26" t="s">
        <v>12319</v>
      </c>
      <c r="BF2265" s="26" t="s">
        <v>212</v>
      </c>
      <c r="BG2265" s="26" t="s">
        <v>261</v>
      </c>
      <c r="BH2265" s="26" t="s">
        <v>3273</v>
      </c>
      <c r="BI2265" s="26" t="s">
        <v>261</v>
      </c>
      <c r="BJ2265" s="26" t="s">
        <v>10639</v>
      </c>
      <c r="BK2265" s="26" t="s">
        <v>369</v>
      </c>
      <c r="BL2265" s="24"/>
      <c r="BM2265" s="24"/>
      <c r="BN2265" s="24"/>
      <c r="BO2265" s="24"/>
      <c r="BP2265" s="24"/>
      <c r="BQ2265" s="24"/>
      <c r="BR2265" s="26">
        <v>4</v>
      </c>
      <c r="BS2265" s="26">
        <v>3</v>
      </c>
      <c r="BT2265" s="26">
        <v>3</v>
      </c>
      <c r="BU2265" s="26">
        <v>3</v>
      </c>
      <c r="BV2265" s="26">
        <v>3</v>
      </c>
      <c r="BW2265" s="26">
        <v>3</v>
      </c>
      <c r="BX2265" s="26">
        <v>4</v>
      </c>
      <c r="BY2265" s="26">
        <v>5</v>
      </c>
      <c r="BZ2265" s="24"/>
      <c r="CA2265" s="24"/>
      <c r="CB2265" s="24"/>
      <c r="CC2265" s="24"/>
      <c r="CD2265" s="24"/>
      <c r="CE2265" s="24"/>
      <c r="CF2265" s="24"/>
      <c r="CG2265" s="24"/>
      <c r="CH2265" s="24"/>
      <c r="CI2265" s="24"/>
      <c r="CJ2265" s="24"/>
      <c r="CK2265" s="24"/>
      <c r="CL2265" s="24"/>
      <c r="CM2265" s="24"/>
      <c r="CN2265" s="24"/>
      <c r="CO2265" s="24"/>
      <c r="CP2265" s="24"/>
      <c r="CQ2265" s="24"/>
      <c r="CR2265" s="24"/>
      <c r="CS2265" s="24"/>
      <c r="CT2265" s="24"/>
      <c r="CU2265" s="24"/>
      <c r="CV2265" s="24"/>
      <c r="CW2265" s="24"/>
      <c r="CX2265" s="24"/>
      <c r="CY2265" s="24"/>
      <c r="CZ2265" s="24"/>
      <c r="DA2265" s="24"/>
      <c r="DB2265" s="24"/>
      <c r="DC2265" s="24"/>
      <c r="DD2265" s="24"/>
      <c r="DE2265" s="24"/>
      <c r="DF2265" s="26" t="s">
        <v>139</v>
      </c>
      <c r="DG2265" s="26" t="s">
        <v>120</v>
      </c>
      <c r="DH2265" s="26" t="s">
        <v>139</v>
      </c>
      <c r="DI2265" s="26" t="s">
        <v>139</v>
      </c>
      <c r="DJ2265" s="26" t="s">
        <v>139</v>
      </c>
      <c r="DK2265" s="26" t="s">
        <v>139</v>
      </c>
      <c r="DL2265" s="26" t="s">
        <v>139</v>
      </c>
      <c r="DM2265" s="26" t="s">
        <v>139</v>
      </c>
      <c r="DN2265" s="26" t="s">
        <v>139</v>
      </c>
      <c r="DO2265" s="26" t="s">
        <v>139</v>
      </c>
    </row>
    <row r="2266" spans="1:119" ht="20.100000000000001" customHeight="1" x14ac:dyDescent="0.25">
      <c r="A2266" s="29" t="str">
        <f t="shared" si="490"/>
        <v>Roshni Research and Development Welfare Organization4</v>
      </c>
      <c r="B2266" s="29" t="str">
        <f t="shared" si="491"/>
        <v>Roshni Research and Development Welfare Organization</v>
      </c>
      <c r="C2266" s="29">
        <f t="shared" si="492"/>
        <v>4</v>
      </c>
      <c r="D2266" s="30" t="str">
        <f t="shared" si="493"/>
        <v>South Asia</v>
      </c>
      <c r="E2266" s="30" t="str">
        <f t="shared" si="494"/>
        <v>Karachi, Pakistan</v>
      </c>
      <c r="F2266" s="31">
        <f t="shared" si="495"/>
        <v>3</v>
      </c>
      <c r="G2266" s="31">
        <f t="shared" si="496"/>
        <v>2</v>
      </c>
      <c r="H2266" s="31">
        <f t="shared" si="497"/>
        <v>4</v>
      </c>
      <c r="I2266" s="31">
        <f t="shared" si="498"/>
        <v>3</v>
      </c>
      <c r="J2266" s="31">
        <f t="shared" si="499"/>
        <v>3</v>
      </c>
      <c r="K2266" s="31">
        <f t="shared" si="500"/>
        <v>3</v>
      </c>
      <c r="L2266" s="31">
        <f t="shared" si="501"/>
        <v>4</v>
      </c>
      <c r="M2266" s="31">
        <f t="shared" si="502"/>
        <v>3</v>
      </c>
      <c r="N2266" s="31">
        <f t="shared" si="503"/>
        <v>3.1</v>
      </c>
      <c r="O2266" s="26" t="s">
        <v>12320</v>
      </c>
      <c r="P2266" s="26" t="s">
        <v>108</v>
      </c>
      <c r="Q2266" s="27">
        <v>41946</v>
      </c>
      <c r="R2266" s="26" t="s">
        <v>166</v>
      </c>
      <c r="S2266" s="26" t="s">
        <v>609</v>
      </c>
      <c r="T2266" s="26" t="s">
        <v>278</v>
      </c>
      <c r="U2266" s="26" t="s">
        <v>168</v>
      </c>
      <c r="V2266" s="26" t="s">
        <v>225</v>
      </c>
      <c r="W2266" s="26" t="s">
        <v>369</v>
      </c>
      <c r="X2266" s="26" t="s">
        <v>12300</v>
      </c>
      <c r="Y2266" s="26" t="s">
        <v>12301</v>
      </c>
      <c r="Z2266" s="24"/>
      <c r="AA2266" s="24"/>
      <c r="AB2266" s="26" t="s">
        <v>117</v>
      </c>
      <c r="AC2266" s="28">
        <v>10000</v>
      </c>
      <c r="AD2266" s="26" t="s">
        <v>12302</v>
      </c>
      <c r="AE2266" s="26" t="s">
        <v>249</v>
      </c>
      <c r="AF2266" s="26" t="s">
        <v>139</v>
      </c>
      <c r="AG2266" s="26" t="s">
        <v>333</v>
      </c>
      <c r="AH2266" s="26" t="s">
        <v>185</v>
      </c>
      <c r="AI2266" s="28">
        <v>10000</v>
      </c>
      <c r="AJ2266" s="26" t="s">
        <v>12315</v>
      </c>
      <c r="AK2266" s="26" t="s">
        <v>12321</v>
      </c>
      <c r="AL2266" s="26" t="s">
        <v>12322</v>
      </c>
      <c r="AM2266" s="24"/>
      <c r="AN2266" s="24"/>
      <c r="AO2266" s="24"/>
      <c r="AP2266" s="24"/>
      <c r="AQ2266" s="26" t="s">
        <v>12323</v>
      </c>
      <c r="AR2266" s="24"/>
      <c r="AS2266" s="24"/>
      <c r="AT2266" s="24"/>
      <c r="AU2266" s="26" t="s">
        <v>12324</v>
      </c>
      <c r="AV2266" s="24"/>
      <c r="AW2266" s="28">
        <v>41000</v>
      </c>
      <c r="AX2266" s="26">
        <v>5415</v>
      </c>
      <c r="AY2266" s="28">
        <v>4900</v>
      </c>
      <c r="AZ2266" s="28">
        <v>4715</v>
      </c>
      <c r="BA2266" s="26">
        <v>0</v>
      </c>
      <c r="BB2266" s="26" t="s">
        <v>241</v>
      </c>
      <c r="BC2266" s="26" t="s">
        <v>12303</v>
      </c>
      <c r="BD2266" s="26" t="s">
        <v>125</v>
      </c>
      <c r="BE2266" s="24"/>
      <c r="BF2266" s="26" t="s">
        <v>1695</v>
      </c>
      <c r="BG2266" s="26" t="s">
        <v>369</v>
      </c>
      <c r="BH2266" s="26" t="s">
        <v>12325</v>
      </c>
      <c r="BI2266" s="26" t="s">
        <v>261</v>
      </c>
      <c r="BJ2266" s="26" t="s">
        <v>1753</v>
      </c>
      <c r="BK2266" s="26" t="s">
        <v>261</v>
      </c>
      <c r="BL2266" s="26" t="s">
        <v>10410</v>
      </c>
      <c r="BM2266" s="26" t="s">
        <v>1953</v>
      </c>
      <c r="BN2266" s="24"/>
      <c r="BO2266" s="24"/>
      <c r="BP2266" s="24"/>
      <c r="BQ2266" s="24"/>
      <c r="BR2266" s="26">
        <v>3</v>
      </c>
      <c r="BS2266" s="26">
        <v>2</v>
      </c>
      <c r="BT2266" s="26">
        <v>4</v>
      </c>
      <c r="BU2266" s="26">
        <v>3</v>
      </c>
      <c r="BV2266" s="26">
        <v>3</v>
      </c>
      <c r="BW2266" s="26">
        <v>3</v>
      </c>
      <c r="BX2266" s="26">
        <v>4</v>
      </c>
      <c r="BY2266" s="26">
        <v>3</v>
      </c>
      <c r="BZ2266" s="24"/>
      <c r="CA2266" s="24"/>
      <c r="CB2266" s="24"/>
      <c r="CC2266" s="24"/>
      <c r="CD2266" s="24"/>
      <c r="CE2266" s="24"/>
      <c r="CF2266" s="24"/>
      <c r="CG2266" s="24"/>
      <c r="CH2266" s="24"/>
      <c r="CI2266" s="24"/>
      <c r="CJ2266" s="24"/>
      <c r="CK2266" s="24"/>
      <c r="CL2266" s="24"/>
      <c r="CM2266" s="24"/>
      <c r="CN2266" s="24"/>
      <c r="CO2266" s="24"/>
      <c r="CP2266" s="24"/>
      <c r="CQ2266" s="24"/>
      <c r="CR2266" s="24"/>
      <c r="CS2266" s="24"/>
      <c r="CT2266" s="24"/>
      <c r="CU2266" s="24"/>
      <c r="CV2266" s="24"/>
      <c r="CW2266" s="24"/>
      <c r="CX2266" s="24"/>
      <c r="CY2266" s="24"/>
      <c r="CZ2266" s="24"/>
      <c r="DA2266" s="24"/>
      <c r="DB2266" s="24"/>
      <c r="DC2266" s="24"/>
      <c r="DD2266" s="24"/>
      <c r="DE2266" s="24"/>
      <c r="DF2266" s="26" t="s">
        <v>139</v>
      </c>
      <c r="DG2266" s="26" t="s">
        <v>139</v>
      </c>
      <c r="DH2266" s="26" t="s">
        <v>139</v>
      </c>
      <c r="DI2266" s="26" t="s">
        <v>139</v>
      </c>
      <c r="DJ2266" s="26" t="s">
        <v>139</v>
      </c>
      <c r="DK2266" s="26" t="s">
        <v>139</v>
      </c>
      <c r="DL2266" s="26" t="s">
        <v>139</v>
      </c>
      <c r="DM2266" s="26" t="s">
        <v>139</v>
      </c>
      <c r="DN2266" s="26" t="s">
        <v>139</v>
      </c>
      <c r="DO2266" s="26" t="s">
        <v>139</v>
      </c>
    </row>
    <row r="2267" spans="1:119" ht="20.100000000000001" customHeight="1" x14ac:dyDescent="0.25">
      <c r="A2267" s="29" t="str">
        <f t="shared" si="490"/>
        <v/>
      </c>
      <c r="B2267" s="29" t="str">
        <f t="shared" si="491"/>
        <v>Roshni Research and Development Welfare Organization</v>
      </c>
      <c r="C2267" s="29">
        <f t="shared" si="492"/>
        <v>0</v>
      </c>
      <c r="D2267" s="30" t="str">
        <f t="shared" si="493"/>
        <v>South Asia</v>
      </c>
      <c r="E2267" s="30" t="str">
        <f t="shared" si="494"/>
        <v>Karachi, Pakistan</v>
      </c>
      <c r="F2267" s="31">
        <f t="shared" si="495"/>
        <v>0</v>
      </c>
      <c r="G2267" s="31">
        <f t="shared" si="496"/>
        <v>0</v>
      </c>
      <c r="H2267" s="31">
        <f t="shared" si="497"/>
        <v>0</v>
      </c>
      <c r="I2267" s="31">
        <f t="shared" si="498"/>
        <v>0</v>
      </c>
      <c r="J2267" s="31">
        <f t="shared" si="499"/>
        <v>0</v>
      </c>
      <c r="K2267" s="31">
        <f t="shared" si="500"/>
        <v>0</v>
      </c>
      <c r="L2267" s="31">
        <f t="shared" si="501"/>
        <v>0</v>
      </c>
      <c r="M2267" s="31">
        <f t="shared" si="502"/>
        <v>0</v>
      </c>
      <c r="N2267" s="31">
        <f t="shared" si="503"/>
        <v>0</v>
      </c>
      <c r="O2267" s="26" t="s">
        <v>16381</v>
      </c>
      <c r="P2267" s="26" t="s">
        <v>108</v>
      </c>
      <c r="Q2267" s="27">
        <v>41787</v>
      </c>
      <c r="R2267" s="24"/>
      <c r="S2267" s="24"/>
      <c r="T2267" s="26" t="s">
        <v>194</v>
      </c>
      <c r="U2267" s="24"/>
      <c r="V2267" s="26" t="s">
        <v>225</v>
      </c>
      <c r="W2267" s="26" t="s">
        <v>369</v>
      </c>
      <c r="X2267" s="26" t="s">
        <v>12300</v>
      </c>
      <c r="Y2267" s="26" t="s">
        <v>12301</v>
      </c>
      <c r="Z2267" s="24"/>
      <c r="AA2267" s="24"/>
      <c r="AB2267" s="26" t="s">
        <v>15736</v>
      </c>
      <c r="AC2267" s="28">
        <v>800</v>
      </c>
      <c r="AD2267" s="26" t="s">
        <v>12302</v>
      </c>
      <c r="AE2267" s="26" t="s">
        <v>249</v>
      </c>
      <c r="AF2267" s="26" t="s">
        <v>139</v>
      </c>
      <c r="AG2267" s="26" t="s">
        <v>333</v>
      </c>
      <c r="AH2267" s="24"/>
      <c r="AI2267" s="28">
        <v>800</v>
      </c>
      <c r="AJ2267" s="24"/>
      <c r="AK2267" s="24"/>
      <c r="AL2267" s="24"/>
      <c r="AM2267" s="24"/>
      <c r="AN2267" s="24"/>
      <c r="AO2267" s="24"/>
      <c r="AP2267" s="24"/>
      <c r="AQ2267" s="24"/>
      <c r="AR2267" s="24"/>
      <c r="AS2267" s="24"/>
      <c r="AT2267" s="24"/>
      <c r="AU2267" s="24"/>
      <c r="AV2267" s="24"/>
      <c r="AW2267" s="24"/>
      <c r="AX2267" s="24"/>
      <c r="AY2267" s="24"/>
      <c r="AZ2267" s="24"/>
      <c r="BA2267" s="24"/>
      <c r="BB2267" s="24"/>
      <c r="BC2267" s="26" t="s">
        <v>12303</v>
      </c>
      <c r="BD2267" s="24"/>
      <c r="BE2267" s="24"/>
      <c r="BF2267" s="24"/>
      <c r="BG2267" s="24"/>
      <c r="BH2267" s="24"/>
      <c r="BI2267" s="24"/>
      <c r="BJ2267" s="24"/>
      <c r="BK2267" s="24"/>
      <c r="BL2267" s="24"/>
      <c r="BM2267" s="24"/>
      <c r="BN2267" s="24"/>
      <c r="BO2267" s="24"/>
      <c r="BP2267" s="24"/>
      <c r="BQ2267" s="24"/>
      <c r="BR2267" s="24"/>
      <c r="BS2267" s="24"/>
      <c r="BT2267" s="24"/>
      <c r="BU2267" s="24"/>
      <c r="BV2267" s="24"/>
      <c r="BW2267" s="24"/>
      <c r="BX2267" s="24"/>
      <c r="BY2267" s="24"/>
      <c r="BZ2267" s="24"/>
      <c r="CA2267" s="24"/>
      <c r="CB2267" s="24"/>
      <c r="CC2267" s="24"/>
      <c r="CD2267" s="24"/>
      <c r="CE2267" s="24"/>
      <c r="CF2267" s="24"/>
      <c r="CG2267" s="24"/>
      <c r="CH2267" s="24"/>
      <c r="CI2267" s="24"/>
      <c r="CJ2267" s="24"/>
      <c r="CK2267" s="24"/>
      <c r="CL2267" s="24"/>
      <c r="CM2267" s="24"/>
      <c r="CN2267" s="24"/>
      <c r="CO2267" s="24"/>
      <c r="CP2267" s="24"/>
      <c r="CQ2267" s="24"/>
      <c r="CR2267" s="24"/>
      <c r="CS2267" s="24"/>
      <c r="CT2267" s="24"/>
      <c r="CU2267" s="24"/>
      <c r="CV2267" s="24"/>
      <c r="CW2267" s="24"/>
      <c r="CX2267" s="24"/>
      <c r="CY2267" s="24"/>
      <c r="CZ2267" s="24"/>
      <c r="DA2267" s="24"/>
      <c r="DB2267" s="24"/>
      <c r="DC2267" s="24"/>
      <c r="DD2267" s="24"/>
      <c r="DE2267" s="24"/>
      <c r="DF2267" s="26" t="s">
        <v>139</v>
      </c>
      <c r="DG2267" s="26" t="s">
        <v>139</v>
      </c>
      <c r="DH2267" s="26" t="s">
        <v>139</v>
      </c>
      <c r="DI2267" s="26" t="s">
        <v>139</v>
      </c>
      <c r="DJ2267" s="26" t="s">
        <v>139</v>
      </c>
      <c r="DK2267" s="26" t="s">
        <v>139</v>
      </c>
      <c r="DL2267" s="26" t="s">
        <v>139</v>
      </c>
      <c r="DM2267" s="26" t="s">
        <v>139</v>
      </c>
      <c r="DN2267" s="26" t="s">
        <v>139</v>
      </c>
      <c r="DO2267" s="26" t="s">
        <v>139</v>
      </c>
    </row>
    <row r="2268" spans="1:119" ht="20.100000000000001" customHeight="1" x14ac:dyDescent="0.25">
      <c r="A2268" s="29" t="str">
        <f t="shared" si="490"/>
        <v/>
      </c>
      <c r="B2268" s="29" t="str">
        <f t="shared" si="491"/>
        <v>Roshni Research and Development Welfare Organization</v>
      </c>
      <c r="C2268" s="29">
        <f t="shared" si="492"/>
        <v>0</v>
      </c>
      <c r="D2268" s="30" t="str">
        <f t="shared" si="493"/>
        <v>South Asia</v>
      </c>
      <c r="E2268" s="30" t="str">
        <f t="shared" si="494"/>
        <v>Karachi, Pakistan</v>
      </c>
      <c r="F2268" s="31">
        <f t="shared" si="495"/>
        <v>0</v>
      </c>
      <c r="G2268" s="31">
        <f t="shared" si="496"/>
        <v>0</v>
      </c>
      <c r="H2268" s="31">
        <f t="shared" si="497"/>
        <v>0</v>
      </c>
      <c r="I2268" s="31">
        <f t="shared" si="498"/>
        <v>0</v>
      </c>
      <c r="J2268" s="31">
        <f t="shared" si="499"/>
        <v>0</v>
      </c>
      <c r="K2268" s="31">
        <f t="shared" si="500"/>
        <v>0</v>
      </c>
      <c r="L2268" s="31">
        <f t="shared" si="501"/>
        <v>0</v>
      </c>
      <c r="M2268" s="31">
        <f t="shared" si="502"/>
        <v>0</v>
      </c>
      <c r="N2268" s="31">
        <f t="shared" si="503"/>
        <v>0</v>
      </c>
      <c r="O2268" s="26" t="s">
        <v>16382</v>
      </c>
      <c r="P2268" s="26" t="s">
        <v>108</v>
      </c>
      <c r="Q2268" s="27">
        <v>41711</v>
      </c>
      <c r="R2268" s="24"/>
      <c r="S2268" s="24"/>
      <c r="T2268" s="26" t="s">
        <v>194</v>
      </c>
      <c r="U2268" s="24"/>
      <c r="V2268" s="26" t="s">
        <v>225</v>
      </c>
      <c r="W2268" s="26" t="s">
        <v>369</v>
      </c>
      <c r="X2268" s="26" t="s">
        <v>12300</v>
      </c>
      <c r="Y2268" s="26" t="s">
        <v>12301</v>
      </c>
      <c r="Z2268" s="24"/>
      <c r="AA2268" s="24"/>
      <c r="AB2268" s="26" t="s">
        <v>15733</v>
      </c>
      <c r="AC2268" s="28">
        <v>5000</v>
      </c>
      <c r="AD2268" s="26" t="s">
        <v>12302</v>
      </c>
      <c r="AE2268" s="26" t="s">
        <v>249</v>
      </c>
      <c r="AF2268" s="26" t="s">
        <v>139</v>
      </c>
      <c r="AG2268" s="26" t="s">
        <v>333</v>
      </c>
      <c r="AH2268" s="24"/>
      <c r="AI2268" s="28">
        <v>5000</v>
      </c>
      <c r="AJ2268" s="24"/>
      <c r="AK2268" s="24"/>
      <c r="AL2268" s="24"/>
      <c r="AM2268" s="24"/>
      <c r="AN2268" s="24"/>
      <c r="AO2268" s="24"/>
      <c r="AP2268" s="24"/>
      <c r="AQ2268" s="24"/>
      <c r="AR2268" s="24"/>
      <c r="AS2268" s="24"/>
      <c r="AT2268" s="24"/>
      <c r="AU2268" s="24"/>
      <c r="AV2268" s="24"/>
      <c r="AW2268" s="24"/>
      <c r="AX2268" s="24"/>
      <c r="AY2268" s="24"/>
      <c r="AZ2268" s="24"/>
      <c r="BA2268" s="24"/>
      <c r="BB2268" s="24"/>
      <c r="BC2268" s="26" t="s">
        <v>12303</v>
      </c>
      <c r="BD2268" s="24"/>
      <c r="BE2268" s="24"/>
      <c r="BF2268" s="24"/>
      <c r="BG2268" s="24"/>
      <c r="BH2268" s="24"/>
      <c r="BI2268" s="24"/>
      <c r="BJ2268" s="24"/>
      <c r="BK2268" s="24"/>
      <c r="BL2268" s="24"/>
      <c r="BM2268" s="24"/>
      <c r="BN2268" s="24"/>
      <c r="BO2268" s="24"/>
      <c r="BP2268" s="24"/>
      <c r="BQ2268" s="24"/>
      <c r="BR2268" s="24"/>
      <c r="BS2268" s="24"/>
      <c r="BT2268" s="24"/>
      <c r="BU2268" s="24"/>
      <c r="BV2268" s="24"/>
      <c r="BW2268" s="24"/>
      <c r="BX2268" s="24"/>
      <c r="BY2268" s="24"/>
      <c r="BZ2268" s="24"/>
      <c r="CA2268" s="24"/>
      <c r="CB2268" s="24"/>
      <c r="CC2268" s="24"/>
      <c r="CD2268" s="24"/>
      <c r="CE2268" s="24"/>
      <c r="CF2268" s="24"/>
      <c r="CG2268" s="24"/>
      <c r="CH2268" s="24"/>
      <c r="CI2268" s="24"/>
      <c r="CJ2268" s="24"/>
      <c r="CK2268" s="24"/>
      <c r="CL2268" s="24"/>
      <c r="CM2268" s="24"/>
      <c r="CN2268" s="24"/>
      <c r="CO2268" s="24"/>
      <c r="CP2268" s="24"/>
      <c r="CQ2268" s="24"/>
      <c r="CR2268" s="24"/>
      <c r="CS2268" s="24"/>
      <c r="CT2268" s="24"/>
      <c r="CU2268" s="24"/>
      <c r="CV2268" s="24"/>
      <c r="CW2268" s="24"/>
      <c r="CX2268" s="24"/>
      <c r="CY2268" s="24"/>
      <c r="CZ2268" s="24"/>
      <c r="DA2268" s="24"/>
      <c r="DB2268" s="24"/>
      <c r="DC2268" s="24"/>
      <c r="DD2268" s="24"/>
      <c r="DE2268" s="24"/>
      <c r="DF2268" s="26" t="s">
        <v>139</v>
      </c>
      <c r="DG2268" s="26" t="s">
        <v>139</v>
      </c>
      <c r="DH2268" s="26" t="s">
        <v>139</v>
      </c>
      <c r="DI2268" s="26" t="s">
        <v>139</v>
      </c>
      <c r="DJ2268" s="26" t="s">
        <v>139</v>
      </c>
      <c r="DK2268" s="26" t="s">
        <v>139</v>
      </c>
      <c r="DL2268" s="26" t="s">
        <v>139</v>
      </c>
      <c r="DM2268" s="26" t="s">
        <v>139</v>
      </c>
      <c r="DN2268" s="26" t="s">
        <v>139</v>
      </c>
      <c r="DO2268" s="26" t="s">
        <v>139</v>
      </c>
    </row>
    <row r="2269" spans="1:119" ht="20.100000000000001" customHeight="1" x14ac:dyDescent="0.25">
      <c r="A2269" s="29" t="str">
        <f t="shared" si="490"/>
        <v>Roshni Research and Development Welfare Organization3</v>
      </c>
      <c r="B2269" s="29" t="str">
        <f t="shared" si="491"/>
        <v>Roshni Research and Development Welfare Organization</v>
      </c>
      <c r="C2269" s="29">
        <f t="shared" si="492"/>
        <v>3</v>
      </c>
      <c r="D2269" s="30" t="str">
        <f t="shared" si="493"/>
        <v>South Asia</v>
      </c>
      <c r="E2269" s="30" t="str">
        <f t="shared" si="494"/>
        <v>Karachi, Pakistan</v>
      </c>
      <c r="F2269" s="31">
        <f t="shared" si="495"/>
        <v>3</v>
      </c>
      <c r="G2269" s="31">
        <f t="shared" si="496"/>
        <v>2</v>
      </c>
      <c r="H2269" s="31">
        <f t="shared" si="497"/>
        <v>3</v>
      </c>
      <c r="I2269" s="31">
        <f t="shared" si="498"/>
        <v>3</v>
      </c>
      <c r="J2269" s="31">
        <f t="shared" si="499"/>
        <v>3</v>
      </c>
      <c r="K2269" s="31">
        <f t="shared" si="500"/>
        <v>3</v>
      </c>
      <c r="L2269" s="31">
        <f t="shared" si="501"/>
        <v>3</v>
      </c>
      <c r="M2269" s="31">
        <f t="shared" si="502"/>
        <v>3</v>
      </c>
      <c r="N2269" s="31">
        <f t="shared" si="503"/>
        <v>2.9</v>
      </c>
      <c r="O2269" s="26" t="s">
        <v>12326</v>
      </c>
      <c r="P2269" s="26" t="s">
        <v>108</v>
      </c>
      <c r="Q2269" s="27">
        <v>41568</v>
      </c>
      <c r="R2269" s="26" t="s">
        <v>109</v>
      </c>
      <c r="S2269" s="26" t="s">
        <v>622</v>
      </c>
      <c r="T2269" s="26" t="s">
        <v>194</v>
      </c>
      <c r="U2269" s="26" t="s">
        <v>168</v>
      </c>
      <c r="V2269" s="26" t="s">
        <v>225</v>
      </c>
      <c r="W2269" s="26" t="s">
        <v>369</v>
      </c>
      <c r="X2269" s="26" t="s">
        <v>12300</v>
      </c>
      <c r="Y2269" s="26" t="s">
        <v>12301</v>
      </c>
      <c r="Z2269" s="24"/>
      <c r="AA2269" s="24"/>
      <c r="AB2269" s="26" t="s">
        <v>117</v>
      </c>
      <c r="AC2269" s="28">
        <v>10000</v>
      </c>
      <c r="AD2269" s="26" t="s">
        <v>12302</v>
      </c>
      <c r="AE2269" s="26" t="s">
        <v>249</v>
      </c>
      <c r="AF2269" s="26" t="s">
        <v>139</v>
      </c>
      <c r="AG2269" s="26" t="s">
        <v>333</v>
      </c>
      <c r="AH2269" s="26" t="s">
        <v>121</v>
      </c>
      <c r="AI2269" s="28">
        <v>10000</v>
      </c>
      <c r="AJ2269" s="26" t="s">
        <v>12327</v>
      </c>
      <c r="AK2269" s="26" t="s">
        <v>12328</v>
      </c>
      <c r="AL2269" s="26" t="s">
        <v>12322</v>
      </c>
      <c r="AM2269" s="24"/>
      <c r="AN2269" s="24"/>
      <c r="AO2269" s="24"/>
      <c r="AP2269" s="24"/>
      <c r="AQ2269" s="24"/>
      <c r="AR2269" s="24"/>
      <c r="AS2269" s="24"/>
      <c r="AT2269" s="24"/>
      <c r="AU2269" s="24"/>
      <c r="AV2269" s="24"/>
      <c r="AW2269" s="28">
        <v>77805</v>
      </c>
      <c r="AX2269" s="26">
        <v>4825</v>
      </c>
      <c r="AY2269" s="28">
        <v>4800</v>
      </c>
      <c r="AZ2269" s="28">
        <v>4653</v>
      </c>
      <c r="BA2269" s="26">
        <v>0</v>
      </c>
      <c r="BB2269" s="26" t="s">
        <v>241</v>
      </c>
      <c r="BC2269" s="26" t="s">
        <v>12303</v>
      </c>
      <c r="BD2269" s="26" t="s">
        <v>378</v>
      </c>
      <c r="BE2269" s="26" t="s">
        <v>12329</v>
      </c>
      <c r="BF2269" s="26" t="s">
        <v>1695</v>
      </c>
      <c r="BG2269" s="26" t="s">
        <v>12330</v>
      </c>
      <c r="BH2269" s="26" t="s">
        <v>8474</v>
      </c>
      <c r="BI2269" s="26" t="s">
        <v>12330</v>
      </c>
      <c r="BJ2269" s="26" t="s">
        <v>12307</v>
      </c>
      <c r="BK2269" s="26" t="s">
        <v>12330</v>
      </c>
      <c r="BL2269" s="26" t="s">
        <v>12331</v>
      </c>
      <c r="BM2269" s="26" t="s">
        <v>12330</v>
      </c>
      <c r="BN2269" s="24"/>
      <c r="BO2269" s="24"/>
      <c r="BP2269" s="24"/>
      <c r="BQ2269" s="24"/>
      <c r="BR2269" s="26">
        <v>3</v>
      </c>
      <c r="BS2269" s="26">
        <v>2</v>
      </c>
      <c r="BT2269" s="26">
        <v>3</v>
      </c>
      <c r="BU2269" s="26">
        <v>3</v>
      </c>
      <c r="BV2269" s="26">
        <v>3</v>
      </c>
      <c r="BW2269" s="26">
        <v>3</v>
      </c>
      <c r="BX2269" s="26">
        <v>3</v>
      </c>
      <c r="BY2269" s="26">
        <v>3</v>
      </c>
      <c r="BZ2269" s="24"/>
      <c r="CA2269" s="24"/>
      <c r="CB2269" s="24"/>
      <c r="CC2269" s="24"/>
      <c r="CD2269" s="24"/>
      <c r="CE2269" s="24"/>
      <c r="CF2269" s="24"/>
      <c r="CG2269" s="24"/>
      <c r="CH2269" s="24"/>
      <c r="CI2269" s="24"/>
      <c r="CJ2269" s="24"/>
      <c r="CK2269" s="24"/>
      <c r="CL2269" s="24"/>
      <c r="CM2269" s="24"/>
      <c r="CN2269" s="24"/>
      <c r="CO2269" s="24"/>
      <c r="CP2269" s="24"/>
      <c r="CQ2269" s="24"/>
      <c r="CR2269" s="24"/>
      <c r="CS2269" s="24"/>
      <c r="CT2269" s="24"/>
      <c r="CU2269" s="24"/>
      <c r="CV2269" s="24"/>
      <c r="CW2269" s="24"/>
      <c r="CX2269" s="24"/>
      <c r="CY2269" s="24"/>
      <c r="CZ2269" s="24"/>
      <c r="DA2269" s="24"/>
      <c r="DB2269" s="24"/>
      <c r="DC2269" s="24"/>
      <c r="DD2269" s="24"/>
      <c r="DE2269" s="24"/>
      <c r="DF2269" s="26" t="s">
        <v>139</v>
      </c>
      <c r="DG2269" s="26" t="s">
        <v>139</v>
      </c>
      <c r="DH2269" s="26" t="s">
        <v>139</v>
      </c>
      <c r="DI2269" s="26" t="s">
        <v>139</v>
      </c>
      <c r="DJ2269" s="26" t="s">
        <v>139</v>
      </c>
      <c r="DK2269" s="26" t="s">
        <v>139</v>
      </c>
      <c r="DL2269" s="26" t="s">
        <v>139</v>
      </c>
      <c r="DM2269" s="26" t="s">
        <v>139</v>
      </c>
      <c r="DN2269" s="26" t="s">
        <v>139</v>
      </c>
      <c r="DO2269" s="26" t="s">
        <v>139</v>
      </c>
    </row>
    <row r="2270" spans="1:119" ht="20.100000000000001" customHeight="1" x14ac:dyDescent="0.25">
      <c r="A2270" s="29" t="str">
        <f t="shared" ref="A2270:A2333" si="504">IFERROR(IF(C2270=0,NA(),B2270&amp;C2270),"")</f>
        <v>Roshni Research and Development Welfare Organization2</v>
      </c>
      <c r="B2270" s="29" t="str">
        <f t="shared" ref="B2270:B2333" si="505">IFERROR(IF(AA2270=0,Y2270&amp;IF(Z2270=0,""," ("&amp;Z2270&amp;")"),AA2270&amp;IF(Z2270=0,""," ("&amp;Z2270&amp;")")),"")</f>
        <v>Roshni Research and Development Welfare Organization</v>
      </c>
      <c r="C2270" s="29">
        <f t="shared" ref="C2270:C2333" si="506">IFERROR(_xlfn.NUMBERVALUE(RIGHT(AH2270,1)),"")</f>
        <v>2</v>
      </c>
      <c r="D2270" s="30" t="str">
        <f t="shared" ref="D2270:D2333" si="507">IFERROR(IF(OR(V2270="Sub-Saharan Africa",V2270="Middle East &amp; North Africa"),"Africa and the Middle East",IF(V2270="Europe &amp; Central Asia","Europe and Eurasia",IF(V2270="East Asia &amp; Pacific","East and Southeast Asia",V2270))),"")</f>
        <v>South Asia</v>
      </c>
      <c r="E2270" s="30" t="str">
        <f t="shared" ref="E2270:E2333" si="508">IFERROR(IF(X2270=0,W2270,X2270&amp;", "&amp;W2270),"")</f>
        <v>Karachi, Pakistan</v>
      </c>
      <c r="F2270" s="31">
        <f t="shared" ref="F2270:F2333" si="509">IFERROR(IF(AND(BZ2270+CA2270+CB2270+CC2270&gt;=4,BZ2270+CA2270+CB2270+CC2270&lt;=6),1,IF(AND(BZ2270+CA2270+CB2270+CC2270&gt;=7,BZ2270+CA2270+CB2270+CC2270&lt;=10),2,IF(AND(BZ2270+CA2270+CB2270+CC2270&gt;=11,BZ2270+CA2270+CB2270+CC2270&lt;=14),3,IF(AND(BZ2270+CA2270+CB2270+CC2270&gt;=15,BZ2270+CA2270+CB2270+CC2270&lt;=18),4,IF(AND(BZ2270+CA2270+CB2270+CC2270&gt;=19,BZ2270+CA2270+CB2270+CC2270&lt;=20),5,BR2270))))),"")</f>
        <v>3</v>
      </c>
      <c r="G2270" s="31">
        <f t="shared" ref="G2270:G2333" si="510">IFERROR(IF(AND(CD2270+CE2270+CF2270+CG2270&gt;=4,CD2270+CE2270+CF2270+CG2270&lt;=6),1,IF(AND(CD2270+CE2270+CF2270+CG2270&gt;=7,CD2270+CE2270+CF2270+CG2270&lt;=10),2,IF(AND(CD2270+CE2270+CF2270+CG2270&gt;=11,CD2270+CE2270+CF2270+CG2270&lt;=14),3,IF(AND(CD2270+CE2270+CF2270+CG2270&gt;=15,CD2270+CE2270+CF2270+CG2270&lt;=18),4,IF(AND(CD2270+CE2270+CF2270+CG2270&gt;=19,CD2270+CE2270+CF2270+CG2270&lt;=20),5,BS2270))))),"")</f>
        <v>2</v>
      </c>
      <c r="H2270" s="31">
        <f t="shared" ref="H2270:H2333" si="511">IFERROR(IF(AND(CH2270+CI2270+CJ2270+CK2270&gt;=4,CH2270+CI2270+CJ2270+CK2270&lt;=6),1,IF(AND(CH2270+CI2270+CJ2270+CK2270&gt;=7,CH2270+CI2270+CJ2270+CK2270&lt;=10),2,IF(AND(CH2270+CI2270+CJ2270+CK2270&gt;=11,CH2270+CI2270+CJ2270+CK2270&lt;=14),3,IF(AND(CH2270+CI2270+CJ2270+CK2270&gt;=15,CH2270+CI2270+CJ2270+CK2270&lt;=18),4,IF(AND(CH2270+CI2270+CJ2270+CK2270&gt;=19,CH2270+CI2270+CJ2270+CK2270&lt;=20),5,BT2270))))),"")</f>
        <v>3</v>
      </c>
      <c r="I2270" s="31">
        <f t="shared" ref="I2270:I2333" si="512">IFERROR(IF(AND(CL2270+CM2270+CN2270+CO2270&gt;=4,CL2270+CM2270+CN2270+CO2270&lt;=6),1,IF(AND(CL2270+CM2270+CN2270+CO2270&gt;=7,CL2270+CM2270+CN2270+CO2270&lt;=10),2,IF(AND(CL2270+CM2270+CN2270+CO2270&gt;=11,CL2270+CM2270+CN2270+CO2270&lt;=14),3,IF(AND(CL2270+CM2270+CN2270+CO2270&gt;=15,CL2270+CM2270+CN2270+CO2270&lt;=18),4,IF(AND(CL2270+CM2270+CN2270+CO2270&gt;=19,CL2270+CM2270+CN2270+CO2270&lt;=20),5,BU2270))))),"")</f>
        <v>3</v>
      </c>
      <c r="J2270" s="31">
        <f t="shared" ref="J2270:J2333" si="513">IFERROR(IF(AND(CP2270+CQ2270+CR2270+CS2270&gt;=4,CP2270+CQ2270+CR2270+CS2270&lt;=6),1,IF(AND(CP2270+CQ2270+CR2270+CS2270&gt;=7,CP2270+CQ2270+CR2270+CS2270&lt;=10),2,IF(AND(CP2270+CQ2270+CR2270+CS2270&gt;=11,CP2270+CQ2270+CR2270+CS2270&lt;=14),3,IF(AND(CP2270+CQ2270+CR2270+CS2270&gt;=15,CP2270+CQ2270+CR2270+CS2270&lt;=18),4,IF(AND(CP2270+CQ2270+CR2270+CS2270&gt;=19,CP2270+CQ2270+CR2270+CS2270&lt;=20),5,BV2270))))),"")</f>
        <v>2</v>
      </c>
      <c r="K2270" s="31">
        <f t="shared" ref="K2270:K2333" si="514">IFERROR(IF(AND(CT2270+CU2270+CV2270+CW2270&gt;=4,CT2270+CU2270+CV2270+CW2270&lt;=6),1,IF(AND(CT2270+CU2270+CV2270+CW2270&gt;=7,CT2270+CU2270+CV2270+CW2270&lt;=10),2,IF(AND(CT2270+CU2270+CV2270+CW2270&gt;=11,CT2270+CU2270+CV2270+CW2270&lt;=14),3,IF(AND(CT2270+CU2270+CV2270+CW2270&gt;=15,CT2270+CU2270+CV2270+CW2270&lt;=18),4,IF(AND(CT2270+CU2270+CV2270+CW2270&gt;=19,CT2270+CU2270+CV2270+CW2270&lt;=20),5,BW2270))))),"")</f>
        <v>3</v>
      </c>
      <c r="L2270" s="31">
        <f t="shared" ref="L2270:L2333" si="515">IFERROR(IF(AND(CX2270+CY2270+CZ2270+DA2270&gt;=4,CX2270+CY2270+CZ2270+DA2270&lt;=6),1,IF(AND(CX2270+CY2270+CZ2270+DA2270&gt;=7,CX2270+CY2270+CZ2270+DA2270&lt;=10),2,IF(AND(CX2270+CY2270+CZ2270+DA2270&gt;=11,CX2270+CY2270+CZ2270+DA2270&lt;=14),3,IF(AND(CX2270+CY2270+CZ2270+DA2270&gt;=15,CX2270+CY2270+CZ2270+DA2270&lt;=18),4,IF(AND(CX2270+CY2270+CZ2270+DA2270&gt;=19,CX2270+CY2270+CZ2270+DA2270&lt;=20),5,BX2270))))),"")</f>
        <v>3</v>
      </c>
      <c r="M2270" s="31">
        <f t="shared" ref="M2270:M2333" si="516">IFERROR(IF(AND(DB2270+DC2270+DD2270+DE2270&gt;=4,DB2270+DC2270+DD2270+DE2270&lt;=6),1,IF(AND(DB2270+DC2270+DD2270+DE2270&gt;=7,DB2270+DC2270+DD2270+DE2270&lt;=10),2,IF(AND(DB2270+DC2270+DD2270+DE2270&gt;=11,DB2270+DC2270+DD2270+DE2270&lt;=14),3,IF(AND(DB2270+DC2270+DD2270+DE2270&gt;=15,DB2270+DC2270+DD2270+DE2270&lt;=18),4,IF(AND(DB2270+DC2270+DD2270+DE2270&gt;=19,DB2270+DC2270+DD2270+DE2270&lt;=20),5,BY2270))))),"")</f>
        <v>3</v>
      </c>
      <c r="N2270" s="31">
        <f t="shared" ref="N2270:N2333" si="517">IFERROR(ROUND(AVERAGE(F2270:M2270),1),"")</f>
        <v>2.8</v>
      </c>
      <c r="O2270" s="26" t="s">
        <v>12332</v>
      </c>
      <c r="P2270" s="26" t="s">
        <v>108</v>
      </c>
      <c r="Q2270" s="27">
        <v>41204</v>
      </c>
      <c r="R2270" s="26" t="s">
        <v>109</v>
      </c>
      <c r="S2270" s="26" t="s">
        <v>306</v>
      </c>
      <c r="T2270" s="26" t="s">
        <v>207</v>
      </c>
      <c r="U2270" s="26" t="s">
        <v>168</v>
      </c>
      <c r="V2270" s="26" t="s">
        <v>225</v>
      </c>
      <c r="W2270" s="26" t="s">
        <v>369</v>
      </c>
      <c r="X2270" s="26" t="s">
        <v>12300</v>
      </c>
      <c r="Y2270" s="26" t="s">
        <v>12301</v>
      </c>
      <c r="Z2270" s="24"/>
      <c r="AA2270" s="24"/>
      <c r="AB2270" s="26" t="s">
        <v>117</v>
      </c>
      <c r="AC2270" s="28">
        <v>8000</v>
      </c>
      <c r="AD2270" s="26" t="s">
        <v>12302</v>
      </c>
      <c r="AE2270" s="26" t="s">
        <v>249</v>
      </c>
      <c r="AF2270" s="26" t="s">
        <v>139</v>
      </c>
      <c r="AG2270" s="26" t="s">
        <v>333</v>
      </c>
      <c r="AH2270" s="26" t="s">
        <v>143</v>
      </c>
      <c r="AI2270" s="28">
        <v>8000</v>
      </c>
      <c r="AJ2270" s="26" t="s">
        <v>12333</v>
      </c>
      <c r="AK2270" s="26" t="s">
        <v>12316</v>
      </c>
      <c r="AL2270" s="26" t="s">
        <v>12312</v>
      </c>
      <c r="AM2270" s="24"/>
      <c r="AN2270" s="24"/>
      <c r="AO2270" s="24"/>
      <c r="AP2270" s="24"/>
      <c r="AQ2270" s="24"/>
      <c r="AR2270" s="24"/>
      <c r="AS2270" s="24"/>
      <c r="AT2270" s="24"/>
      <c r="AU2270" s="24"/>
      <c r="AV2270" s="24"/>
      <c r="AW2270" s="28">
        <v>55100</v>
      </c>
      <c r="AX2270" s="26">
        <v>4689</v>
      </c>
      <c r="AY2270" s="28">
        <v>4500</v>
      </c>
      <c r="AZ2270" s="28">
        <v>4262</v>
      </c>
      <c r="BA2270" s="26">
        <v>0</v>
      </c>
      <c r="BB2270" s="26" t="s">
        <v>241</v>
      </c>
      <c r="BC2270" s="26" t="s">
        <v>12303</v>
      </c>
      <c r="BD2270" s="26" t="s">
        <v>125</v>
      </c>
      <c r="BE2270" s="24"/>
      <c r="BF2270" s="26" t="s">
        <v>12334</v>
      </c>
      <c r="BG2270" s="26" t="s">
        <v>191</v>
      </c>
      <c r="BH2270" s="26" t="s">
        <v>1695</v>
      </c>
      <c r="BI2270" s="26" t="s">
        <v>369</v>
      </c>
      <c r="BJ2270" s="24"/>
      <c r="BK2270" s="24"/>
      <c r="BL2270" s="24"/>
      <c r="BM2270" s="24"/>
      <c r="BN2270" s="24"/>
      <c r="BO2270" s="24"/>
      <c r="BP2270" s="24"/>
      <c r="BQ2270" s="24"/>
      <c r="BR2270" s="26">
        <v>3</v>
      </c>
      <c r="BS2270" s="26">
        <v>2</v>
      </c>
      <c r="BT2270" s="26">
        <v>3</v>
      </c>
      <c r="BU2270" s="26">
        <v>3</v>
      </c>
      <c r="BV2270" s="26">
        <v>2</v>
      </c>
      <c r="BW2270" s="26">
        <v>3</v>
      </c>
      <c r="BX2270" s="26">
        <v>3</v>
      </c>
      <c r="BY2270" s="26">
        <v>3</v>
      </c>
      <c r="BZ2270" s="24"/>
      <c r="CA2270" s="24"/>
      <c r="CB2270" s="24"/>
      <c r="CC2270" s="24"/>
      <c r="CD2270" s="24"/>
      <c r="CE2270" s="24"/>
      <c r="CF2270" s="24"/>
      <c r="CG2270" s="24"/>
      <c r="CH2270" s="24"/>
      <c r="CI2270" s="24"/>
      <c r="CJ2270" s="24"/>
      <c r="CK2270" s="24"/>
      <c r="CL2270" s="24"/>
      <c r="CM2270" s="24"/>
      <c r="CN2270" s="24"/>
      <c r="CO2270" s="24"/>
      <c r="CP2270" s="24"/>
      <c r="CQ2270" s="24"/>
      <c r="CR2270" s="24"/>
      <c r="CS2270" s="24"/>
      <c r="CT2270" s="24"/>
      <c r="CU2270" s="24"/>
      <c r="CV2270" s="24"/>
      <c r="CW2270" s="24"/>
      <c r="CX2270" s="24"/>
      <c r="CY2270" s="24"/>
      <c r="CZ2270" s="24"/>
      <c r="DA2270" s="24"/>
      <c r="DB2270" s="24"/>
      <c r="DC2270" s="24"/>
      <c r="DD2270" s="24"/>
      <c r="DE2270" s="24"/>
      <c r="DF2270" s="26" t="s">
        <v>139</v>
      </c>
      <c r="DG2270" s="26" t="s">
        <v>139</v>
      </c>
      <c r="DH2270" s="26" t="s">
        <v>139</v>
      </c>
      <c r="DI2270" s="26" t="s">
        <v>139</v>
      </c>
      <c r="DJ2270" s="26" t="s">
        <v>139</v>
      </c>
      <c r="DK2270" s="26" t="s">
        <v>139</v>
      </c>
      <c r="DL2270" s="26" t="s">
        <v>139</v>
      </c>
      <c r="DM2270" s="26" t="s">
        <v>139</v>
      </c>
      <c r="DN2270" s="26" t="s">
        <v>139</v>
      </c>
      <c r="DO2270" s="26" t="s">
        <v>139</v>
      </c>
    </row>
    <row r="2271" spans="1:119" ht="20.100000000000001" customHeight="1" x14ac:dyDescent="0.25">
      <c r="A2271" s="29" t="str">
        <f t="shared" si="504"/>
        <v>Roshni Research and Development Welfare Organization1</v>
      </c>
      <c r="B2271" s="29" t="str">
        <f t="shared" si="505"/>
        <v>Roshni Research and Development Welfare Organization</v>
      </c>
      <c r="C2271" s="29">
        <f t="shared" si="506"/>
        <v>1</v>
      </c>
      <c r="D2271" s="30" t="str">
        <f t="shared" si="507"/>
        <v>South Asia</v>
      </c>
      <c r="E2271" s="30" t="str">
        <f t="shared" si="508"/>
        <v>Karachi, Pakistan</v>
      </c>
      <c r="F2271" s="31">
        <f t="shared" si="509"/>
        <v>2</v>
      </c>
      <c r="G2271" s="31">
        <f t="shared" si="510"/>
        <v>2</v>
      </c>
      <c r="H2271" s="31">
        <f t="shared" si="511"/>
        <v>2</v>
      </c>
      <c r="I2271" s="31">
        <f t="shared" si="512"/>
        <v>3</v>
      </c>
      <c r="J2271" s="31">
        <f t="shared" si="513"/>
        <v>2</v>
      </c>
      <c r="K2271" s="31">
        <f t="shared" si="514"/>
        <v>2</v>
      </c>
      <c r="L2271" s="31">
        <f t="shared" si="515"/>
        <v>2</v>
      </c>
      <c r="M2271" s="31">
        <f t="shared" si="516"/>
        <v>2</v>
      </c>
      <c r="N2271" s="31">
        <f t="shared" si="517"/>
        <v>2.1</v>
      </c>
      <c r="O2271" s="26" t="s">
        <v>12335</v>
      </c>
      <c r="P2271" s="26" t="s">
        <v>108</v>
      </c>
      <c r="Q2271" s="27">
        <v>40833</v>
      </c>
      <c r="R2271" s="26" t="s">
        <v>155</v>
      </c>
      <c r="S2271" s="26" t="s">
        <v>321</v>
      </c>
      <c r="T2271" s="26" t="s">
        <v>175</v>
      </c>
      <c r="U2271" s="26" t="s">
        <v>168</v>
      </c>
      <c r="V2271" s="26" t="s">
        <v>225</v>
      </c>
      <c r="W2271" s="26" t="s">
        <v>369</v>
      </c>
      <c r="X2271" s="26" t="s">
        <v>12300</v>
      </c>
      <c r="Y2271" s="26" t="s">
        <v>12301</v>
      </c>
      <c r="Z2271" s="24"/>
      <c r="AA2271" s="24"/>
      <c r="AB2271" s="26" t="s">
        <v>117</v>
      </c>
      <c r="AC2271" s="28">
        <v>7000</v>
      </c>
      <c r="AD2271" s="26" t="s">
        <v>12302</v>
      </c>
      <c r="AE2271" s="26" t="s">
        <v>249</v>
      </c>
      <c r="AF2271" s="26" t="s">
        <v>139</v>
      </c>
      <c r="AG2271" s="26" t="s">
        <v>333</v>
      </c>
      <c r="AH2271" s="26" t="s">
        <v>158</v>
      </c>
      <c r="AI2271" s="28">
        <v>7000</v>
      </c>
      <c r="AJ2271" s="24"/>
      <c r="AK2271" s="26" t="s">
        <v>12336</v>
      </c>
      <c r="AL2271" s="26" t="s">
        <v>12337</v>
      </c>
      <c r="AM2271" s="26" t="s">
        <v>12338</v>
      </c>
      <c r="AN2271" s="26" t="s">
        <v>12339</v>
      </c>
      <c r="AO2271" s="26" t="s">
        <v>12340</v>
      </c>
      <c r="AP2271" s="24"/>
      <c r="AQ2271" s="24"/>
      <c r="AR2271" s="24"/>
      <c r="AS2271" s="24"/>
      <c r="AT2271" s="24"/>
      <c r="AU2271" s="24"/>
      <c r="AV2271" s="24"/>
      <c r="AW2271" s="28">
        <v>29704</v>
      </c>
      <c r="AX2271" s="26">
        <v>3500</v>
      </c>
      <c r="AY2271" s="28">
        <v>4000</v>
      </c>
      <c r="AZ2271" s="28">
        <v>3090</v>
      </c>
      <c r="BA2271" s="26">
        <v>0</v>
      </c>
      <c r="BB2271" s="26" t="s">
        <v>241</v>
      </c>
      <c r="BC2271" s="26" t="s">
        <v>12303</v>
      </c>
      <c r="BD2271" s="24"/>
      <c r="BE2271" s="24"/>
      <c r="BF2271" s="26" t="s">
        <v>12341</v>
      </c>
      <c r="BG2271" s="26" t="s">
        <v>191</v>
      </c>
      <c r="BH2271" s="24"/>
      <c r="BI2271" s="24"/>
      <c r="BJ2271" s="24"/>
      <c r="BK2271" s="24"/>
      <c r="BL2271" s="24"/>
      <c r="BM2271" s="24"/>
      <c r="BN2271" s="24"/>
      <c r="BO2271" s="24"/>
      <c r="BP2271" s="24"/>
      <c r="BQ2271" s="24"/>
      <c r="BR2271" s="26">
        <v>2</v>
      </c>
      <c r="BS2271" s="26">
        <v>2</v>
      </c>
      <c r="BT2271" s="26">
        <v>2</v>
      </c>
      <c r="BU2271" s="26">
        <v>3</v>
      </c>
      <c r="BV2271" s="26">
        <v>2</v>
      </c>
      <c r="BW2271" s="26">
        <v>2</v>
      </c>
      <c r="BX2271" s="26">
        <v>2</v>
      </c>
      <c r="BY2271" s="26">
        <v>2</v>
      </c>
      <c r="BZ2271" s="24"/>
      <c r="CA2271" s="24"/>
      <c r="CB2271" s="24"/>
      <c r="CC2271" s="24"/>
      <c r="CD2271" s="24"/>
      <c r="CE2271" s="24"/>
      <c r="CF2271" s="24"/>
      <c r="CG2271" s="24"/>
      <c r="CH2271" s="24"/>
      <c r="CI2271" s="24"/>
      <c r="CJ2271" s="24"/>
      <c r="CK2271" s="24"/>
      <c r="CL2271" s="24"/>
      <c r="CM2271" s="24"/>
      <c r="CN2271" s="24"/>
      <c r="CO2271" s="24"/>
      <c r="CP2271" s="24"/>
      <c r="CQ2271" s="24"/>
      <c r="CR2271" s="24"/>
      <c r="CS2271" s="24"/>
      <c r="CT2271" s="24"/>
      <c r="CU2271" s="24"/>
      <c r="CV2271" s="24"/>
      <c r="CW2271" s="24"/>
      <c r="CX2271" s="24"/>
      <c r="CY2271" s="24"/>
      <c r="CZ2271" s="24"/>
      <c r="DA2271" s="24"/>
      <c r="DB2271" s="24"/>
      <c r="DC2271" s="24"/>
      <c r="DD2271" s="24"/>
      <c r="DE2271" s="24"/>
      <c r="DF2271" s="26" t="s">
        <v>139</v>
      </c>
      <c r="DG2271" s="26" t="s">
        <v>120</v>
      </c>
      <c r="DH2271" s="26" t="s">
        <v>139</v>
      </c>
      <c r="DI2271" s="26" t="s">
        <v>139</v>
      </c>
      <c r="DJ2271" s="26" t="s">
        <v>139</v>
      </c>
      <c r="DK2271" s="26" t="s">
        <v>139</v>
      </c>
      <c r="DL2271" s="26" t="s">
        <v>139</v>
      </c>
      <c r="DM2271" s="26" t="s">
        <v>139</v>
      </c>
      <c r="DN2271" s="26" t="s">
        <v>139</v>
      </c>
      <c r="DO2271" s="26" t="s">
        <v>139</v>
      </c>
    </row>
    <row r="2272" spans="1:119" ht="20.100000000000001" customHeight="1" x14ac:dyDescent="0.25">
      <c r="A2272" s="29" t="str">
        <f t="shared" si="504"/>
        <v/>
      </c>
      <c r="B2272" s="29" t="str">
        <f t="shared" si="505"/>
        <v>Ruili Women and Children Development Center</v>
      </c>
      <c r="C2272" s="29">
        <f t="shared" si="506"/>
        <v>0</v>
      </c>
      <c r="D2272" s="30" t="str">
        <f t="shared" si="507"/>
        <v>East and Southeast Asia</v>
      </c>
      <c r="E2272" s="30" t="str">
        <f t="shared" si="508"/>
        <v>China</v>
      </c>
      <c r="F2272" s="31">
        <f t="shared" si="509"/>
        <v>0</v>
      </c>
      <c r="G2272" s="31">
        <f t="shared" si="510"/>
        <v>0</v>
      </c>
      <c r="H2272" s="31">
        <f t="shared" si="511"/>
        <v>0</v>
      </c>
      <c r="I2272" s="31">
        <f t="shared" si="512"/>
        <v>0</v>
      </c>
      <c r="J2272" s="31">
        <f t="shared" si="513"/>
        <v>0</v>
      </c>
      <c r="K2272" s="31">
        <f t="shared" si="514"/>
        <v>0</v>
      </c>
      <c r="L2272" s="31">
        <f t="shared" si="515"/>
        <v>0</v>
      </c>
      <c r="M2272" s="31">
        <f t="shared" si="516"/>
        <v>0</v>
      </c>
      <c r="N2272" s="31">
        <f t="shared" si="517"/>
        <v>0</v>
      </c>
      <c r="O2272" s="26" t="s">
        <v>12342</v>
      </c>
      <c r="P2272" s="26" t="s">
        <v>108</v>
      </c>
      <c r="Q2272" s="27">
        <v>40589</v>
      </c>
      <c r="R2272" s="24"/>
      <c r="S2272" s="24"/>
      <c r="T2272" s="26" t="s">
        <v>333</v>
      </c>
      <c r="U2272" s="24"/>
      <c r="V2272" s="26" t="s">
        <v>469</v>
      </c>
      <c r="W2272" s="26" t="s">
        <v>2920</v>
      </c>
      <c r="X2272" s="24"/>
      <c r="Y2272" s="26" t="s">
        <v>12343</v>
      </c>
      <c r="Z2272" s="24"/>
      <c r="AA2272" s="24"/>
      <c r="AB2272" s="26" t="s">
        <v>228</v>
      </c>
      <c r="AC2272" s="28">
        <v>25000</v>
      </c>
      <c r="AD2272" s="24"/>
      <c r="AE2272" s="24"/>
      <c r="AF2272" s="26" t="s">
        <v>120</v>
      </c>
      <c r="AG2272" s="26" t="s">
        <v>229</v>
      </c>
      <c r="AH2272" s="24"/>
      <c r="AI2272" s="28">
        <v>25000</v>
      </c>
      <c r="AJ2272" s="24"/>
      <c r="AK2272" s="24"/>
      <c r="AL2272" s="24"/>
      <c r="AM2272" s="24"/>
      <c r="AN2272" s="26" t="s">
        <v>12344</v>
      </c>
      <c r="AO2272" s="24"/>
      <c r="AP2272" s="24"/>
      <c r="AQ2272" s="24"/>
      <c r="AR2272" s="24"/>
      <c r="AS2272" s="24"/>
      <c r="AT2272" s="24"/>
      <c r="AU2272" s="24"/>
      <c r="AV2272" s="24"/>
      <c r="AW2272" s="28">
        <v>0</v>
      </c>
      <c r="AX2272" s="26">
        <v>0</v>
      </c>
      <c r="AY2272" s="28">
        <v>0</v>
      </c>
      <c r="AZ2272" s="28">
        <v>0</v>
      </c>
      <c r="BA2272" s="26">
        <v>0</v>
      </c>
      <c r="BB2272" s="24"/>
      <c r="BC2272" s="24"/>
      <c r="BD2272" s="24"/>
      <c r="BE2272" s="24"/>
      <c r="BF2272" s="24"/>
      <c r="BG2272" s="24"/>
      <c r="BH2272" s="24"/>
      <c r="BI2272" s="24"/>
      <c r="BJ2272" s="24"/>
      <c r="BK2272" s="24"/>
      <c r="BL2272" s="24"/>
      <c r="BM2272" s="24"/>
      <c r="BN2272" s="24"/>
      <c r="BO2272" s="24"/>
      <c r="BP2272" s="24"/>
      <c r="BQ2272" s="24"/>
      <c r="BR2272" s="26">
        <v>0</v>
      </c>
      <c r="BS2272" s="26">
        <v>0</v>
      </c>
      <c r="BT2272" s="26">
        <v>0</v>
      </c>
      <c r="BU2272" s="26">
        <v>0</v>
      </c>
      <c r="BV2272" s="26">
        <v>0</v>
      </c>
      <c r="BW2272" s="26">
        <v>0</v>
      </c>
      <c r="BX2272" s="26">
        <v>0</v>
      </c>
      <c r="BY2272" s="26">
        <v>0</v>
      </c>
      <c r="BZ2272" s="24"/>
      <c r="CA2272" s="24"/>
      <c r="CB2272" s="24"/>
      <c r="CC2272" s="24"/>
      <c r="CD2272" s="24"/>
      <c r="CE2272" s="24"/>
      <c r="CF2272" s="24"/>
      <c r="CG2272" s="24"/>
      <c r="CH2272" s="24"/>
      <c r="CI2272" s="24"/>
      <c r="CJ2272" s="24"/>
      <c r="CK2272" s="24"/>
      <c r="CL2272" s="24"/>
      <c r="CM2272" s="24"/>
      <c r="CN2272" s="24"/>
      <c r="CO2272" s="24"/>
      <c r="CP2272" s="24"/>
      <c r="CQ2272" s="24"/>
      <c r="CR2272" s="24"/>
      <c r="CS2272" s="24"/>
      <c r="CT2272" s="24"/>
      <c r="CU2272" s="24"/>
      <c r="CV2272" s="24"/>
      <c r="CW2272" s="24"/>
      <c r="CX2272" s="24"/>
      <c r="CY2272" s="24"/>
      <c r="CZ2272" s="24"/>
      <c r="DA2272" s="24"/>
      <c r="DB2272" s="24"/>
      <c r="DC2272" s="24"/>
      <c r="DD2272" s="24"/>
      <c r="DE2272" s="24"/>
      <c r="DF2272" s="26" t="s">
        <v>139</v>
      </c>
      <c r="DG2272" s="26" t="s">
        <v>139</v>
      </c>
      <c r="DH2272" s="26" t="s">
        <v>139</v>
      </c>
      <c r="DI2272" s="26" t="s">
        <v>139</v>
      </c>
      <c r="DJ2272" s="26" t="s">
        <v>139</v>
      </c>
      <c r="DK2272" s="26" t="s">
        <v>139</v>
      </c>
      <c r="DL2272" s="26" t="s">
        <v>139</v>
      </c>
      <c r="DM2272" s="26" t="s">
        <v>139</v>
      </c>
      <c r="DN2272" s="26" t="s">
        <v>139</v>
      </c>
      <c r="DO2272" s="26" t="s">
        <v>139</v>
      </c>
    </row>
    <row r="2273" spans="1:119" ht="20.100000000000001" customHeight="1" x14ac:dyDescent="0.25">
      <c r="A2273" s="29" t="str">
        <f t="shared" si="504"/>
        <v>Ruili Women and Children Development Center7</v>
      </c>
      <c r="B2273" s="29" t="str">
        <f t="shared" si="505"/>
        <v>Ruili Women and Children Development Center</v>
      </c>
      <c r="C2273" s="29">
        <f t="shared" si="506"/>
        <v>7</v>
      </c>
      <c r="D2273" s="30" t="str">
        <f t="shared" si="507"/>
        <v>East and Southeast Asia</v>
      </c>
      <c r="E2273" s="30" t="str">
        <f t="shared" si="508"/>
        <v>China</v>
      </c>
      <c r="F2273" s="31">
        <f t="shared" si="509"/>
        <v>4</v>
      </c>
      <c r="G2273" s="31">
        <f t="shared" si="510"/>
        <v>3</v>
      </c>
      <c r="H2273" s="31">
        <f t="shared" si="511"/>
        <v>3</v>
      </c>
      <c r="I2273" s="31">
        <f t="shared" si="512"/>
        <v>4</v>
      </c>
      <c r="J2273" s="31">
        <f t="shared" si="513"/>
        <v>4</v>
      </c>
      <c r="K2273" s="31">
        <f t="shared" si="514"/>
        <v>4</v>
      </c>
      <c r="L2273" s="31">
        <f t="shared" si="515"/>
        <v>4</v>
      </c>
      <c r="M2273" s="31">
        <f t="shared" si="516"/>
        <v>4</v>
      </c>
      <c r="N2273" s="31">
        <f t="shared" si="517"/>
        <v>3.8</v>
      </c>
      <c r="O2273" s="26" t="s">
        <v>12345</v>
      </c>
      <c r="P2273" s="26" t="s">
        <v>108</v>
      </c>
      <c r="Q2273" s="27">
        <v>40469</v>
      </c>
      <c r="R2273" s="26" t="s">
        <v>305</v>
      </c>
      <c r="S2273" s="26" t="s">
        <v>332</v>
      </c>
      <c r="T2273" s="26" t="s">
        <v>333</v>
      </c>
      <c r="U2273" s="26" t="s">
        <v>833</v>
      </c>
      <c r="V2273" s="26" t="s">
        <v>469</v>
      </c>
      <c r="W2273" s="26" t="s">
        <v>2920</v>
      </c>
      <c r="X2273" s="24"/>
      <c r="Y2273" s="26" t="s">
        <v>12343</v>
      </c>
      <c r="Z2273" s="24"/>
      <c r="AA2273" s="24"/>
      <c r="AB2273" s="26" t="s">
        <v>117</v>
      </c>
      <c r="AC2273" s="28">
        <v>17500</v>
      </c>
      <c r="AD2273" s="24"/>
      <c r="AE2273" s="24"/>
      <c r="AF2273" s="26" t="s">
        <v>120</v>
      </c>
      <c r="AG2273" s="26" t="s">
        <v>229</v>
      </c>
      <c r="AH2273" s="26" t="s">
        <v>235</v>
      </c>
      <c r="AI2273" s="28">
        <v>17500</v>
      </c>
      <c r="AJ2273" s="24"/>
      <c r="AK2273" s="26" t="s">
        <v>12346</v>
      </c>
      <c r="AL2273" s="26" t="s">
        <v>12347</v>
      </c>
      <c r="AM2273" s="26" t="s">
        <v>12348</v>
      </c>
      <c r="AN2273" s="26" t="s">
        <v>12349</v>
      </c>
      <c r="AO2273" s="26" t="s">
        <v>12350</v>
      </c>
      <c r="AP2273" s="24"/>
      <c r="AQ2273" s="24"/>
      <c r="AR2273" s="24"/>
      <c r="AS2273" s="24"/>
      <c r="AT2273" s="24"/>
      <c r="AU2273" s="24"/>
      <c r="AV2273" s="24"/>
      <c r="AW2273" s="28">
        <v>147935</v>
      </c>
      <c r="AX2273" s="26">
        <v>850</v>
      </c>
      <c r="AY2273" s="28">
        <v>1630</v>
      </c>
      <c r="AZ2273" s="28">
        <v>1550</v>
      </c>
      <c r="BA2273" s="26">
        <v>0</v>
      </c>
      <c r="BB2273" s="26" t="s">
        <v>241</v>
      </c>
      <c r="BC2273" s="24"/>
      <c r="BD2273" s="24"/>
      <c r="BE2273" s="24"/>
      <c r="BF2273" s="26" t="s">
        <v>3293</v>
      </c>
      <c r="BG2273" s="26" t="s">
        <v>395</v>
      </c>
      <c r="BH2273" s="26" t="s">
        <v>12351</v>
      </c>
      <c r="BI2273" s="26" t="s">
        <v>2920</v>
      </c>
      <c r="BJ2273" s="26" t="s">
        <v>12352</v>
      </c>
      <c r="BK2273" s="26" t="s">
        <v>2920</v>
      </c>
      <c r="BL2273" s="26" t="s">
        <v>2556</v>
      </c>
      <c r="BM2273" s="26" t="s">
        <v>2864</v>
      </c>
      <c r="BN2273" s="26" t="s">
        <v>12353</v>
      </c>
      <c r="BO2273" s="24"/>
      <c r="BP2273" s="26" t="s">
        <v>2245</v>
      </c>
      <c r="BQ2273" s="24"/>
      <c r="BR2273" s="26">
        <v>4</v>
      </c>
      <c r="BS2273" s="26">
        <v>3</v>
      </c>
      <c r="BT2273" s="26">
        <v>3</v>
      </c>
      <c r="BU2273" s="26">
        <v>4</v>
      </c>
      <c r="BV2273" s="26">
        <v>4</v>
      </c>
      <c r="BW2273" s="26">
        <v>4</v>
      </c>
      <c r="BX2273" s="26">
        <v>4</v>
      </c>
      <c r="BY2273" s="26">
        <v>4</v>
      </c>
      <c r="BZ2273" s="24"/>
      <c r="CA2273" s="24"/>
      <c r="CB2273" s="24"/>
      <c r="CC2273" s="24"/>
      <c r="CD2273" s="24"/>
      <c r="CE2273" s="24"/>
      <c r="CF2273" s="24"/>
      <c r="CG2273" s="24"/>
      <c r="CH2273" s="24"/>
      <c r="CI2273" s="24"/>
      <c r="CJ2273" s="24"/>
      <c r="CK2273" s="24"/>
      <c r="CL2273" s="24"/>
      <c r="CM2273" s="24"/>
      <c r="CN2273" s="24"/>
      <c r="CO2273" s="24"/>
      <c r="CP2273" s="24"/>
      <c r="CQ2273" s="24"/>
      <c r="CR2273" s="24"/>
      <c r="CS2273" s="24"/>
      <c r="CT2273" s="24"/>
      <c r="CU2273" s="24"/>
      <c r="CV2273" s="24"/>
      <c r="CW2273" s="24"/>
      <c r="CX2273" s="24"/>
      <c r="CY2273" s="24"/>
      <c r="CZ2273" s="24"/>
      <c r="DA2273" s="24"/>
      <c r="DB2273" s="24"/>
      <c r="DC2273" s="24"/>
      <c r="DD2273" s="24"/>
      <c r="DE2273" s="24"/>
      <c r="DF2273" s="26" t="s">
        <v>139</v>
      </c>
      <c r="DG2273" s="26" t="s">
        <v>139</v>
      </c>
      <c r="DH2273" s="26" t="s">
        <v>139</v>
      </c>
      <c r="DI2273" s="26" t="s">
        <v>139</v>
      </c>
      <c r="DJ2273" s="26" t="s">
        <v>139</v>
      </c>
      <c r="DK2273" s="26" t="s">
        <v>139</v>
      </c>
      <c r="DL2273" s="26" t="s">
        <v>139</v>
      </c>
      <c r="DM2273" s="26" t="s">
        <v>139</v>
      </c>
      <c r="DN2273" s="26" t="s">
        <v>139</v>
      </c>
      <c r="DO2273" s="26" t="s">
        <v>139</v>
      </c>
    </row>
    <row r="2274" spans="1:119" ht="20.100000000000001" customHeight="1" x14ac:dyDescent="0.25">
      <c r="A2274" s="29" t="str">
        <f t="shared" si="504"/>
        <v>Rural China Education Foundation5</v>
      </c>
      <c r="B2274" s="29" t="str">
        <f t="shared" si="505"/>
        <v>Rural China Education Foundation</v>
      </c>
      <c r="C2274" s="29">
        <f t="shared" si="506"/>
        <v>5</v>
      </c>
      <c r="D2274" s="30" t="str">
        <f t="shared" si="507"/>
        <v>East and Southeast Asia</v>
      </c>
      <c r="E2274" s="30" t="str">
        <f t="shared" si="508"/>
        <v>China</v>
      </c>
      <c r="F2274" s="31">
        <f t="shared" si="509"/>
        <v>3</v>
      </c>
      <c r="G2274" s="31">
        <f t="shared" si="510"/>
        <v>3</v>
      </c>
      <c r="H2274" s="31">
        <f t="shared" si="511"/>
        <v>2</v>
      </c>
      <c r="I2274" s="31">
        <f t="shared" si="512"/>
        <v>3</v>
      </c>
      <c r="J2274" s="31">
        <f t="shared" si="513"/>
        <v>2</v>
      </c>
      <c r="K2274" s="31">
        <f t="shared" si="514"/>
        <v>3</v>
      </c>
      <c r="L2274" s="31">
        <f t="shared" si="515"/>
        <v>3</v>
      </c>
      <c r="M2274" s="31">
        <f t="shared" si="516"/>
        <v>3</v>
      </c>
      <c r="N2274" s="31">
        <f t="shared" si="517"/>
        <v>2.8</v>
      </c>
      <c r="O2274" s="26" t="s">
        <v>12354</v>
      </c>
      <c r="P2274" s="26" t="s">
        <v>108</v>
      </c>
      <c r="Q2274" s="27">
        <v>41038</v>
      </c>
      <c r="R2274" s="26" t="s">
        <v>305</v>
      </c>
      <c r="S2274" s="26" t="s">
        <v>217</v>
      </c>
      <c r="T2274" s="26" t="s">
        <v>175</v>
      </c>
      <c r="U2274" s="26" t="s">
        <v>112</v>
      </c>
      <c r="V2274" s="26" t="s">
        <v>469</v>
      </c>
      <c r="W2274" s="26" t="s">
        <v>2920</v>
      </c>
      <c r="X2274" s="24"/>
      <c r="Y2274" s="26" t="s">
        <v>12355</v>
      </c>
      <c r="Z2274" s="24"/>
      <c r="AA2274" s="24"/>
      <c r="AB2274" s="26" t="s">
        <v>117</v>
      </c>
      <c r="AC2274" s="28">
        <v>13000</v>
      </c>
      <c r="AD2274" s="24"/>
      <c r="AE2274" s="24"/>
      <c r="AF2274" s="26" t="s">
        <v>139</v>
      </c>
      <c r="AG2274" s="26" t="s">
        <v>528</v>
      </c>
      <c r="AH2274" s="26" t="s">
        <v>176</v>
      </c>
      <c r="AI2274" s="28">
        <v>13000</v>
      </c>
      <c r="AJ2274" s="24"/>
      <c r="AK2274" s="26" t="s">
        <v>12356</v>
      </c>
      <c r="AL2274" s="26" t="s">
        <v>12357</v>
      </c>
      <c r="AM2274" s="26" t="s">
        <v>12358</v>
      </c>
      <c r="AN2274" s="26" t="s">
        <v>12359</v>
      </c>
      <c r="AO2274" s="26" t="s">
        <v>12360</v>
      </c>
      <c r="AP2274" s="24"/>
      <c r="AQ2274" s="24"/>
      <c r="AR2274" s="24"/>
      <c r="AS2274" s="24"/>
      <c r="AT2274" s="24"/>
      <c r="AU2274" s="26" t="s">
        <v>12361</v>
      </c>
      <c r="AV2274" s="24"/>
      <c r="AW2274" s="28">
        <v>95479</v>
      </c>
      <c r="AX2274" s="26">
        <v>300</v>
      </c>
      <c r="AY2274" s="28">
        <v>100</v>
      </c>
      <c r="AZ2274" s="28">
        <v>100</v>
      </c>
      <c r="BA2274" s="26">
        <v>0</v>
      </c>
      <c r="BB2274" s="26" t="s">
        <v>148</v>
      </c>
      <c r="BC2274" s="24"/>
      <c r="BD2274" s="26" t="s">
        <v>125</v>
      </c>
      <c r="BE2274" s="24"/>
      <c r="BF2274" s="26" t="s">
        <v>12362</v>
      </c>
      <c r="BG2274" s="26" t="s">
        <v>2920</v>
      </c>
      <c r="BH2274" s="26" t="s">
        <v>12363</v>
      </c>
      <c r="BI2274" s="26" t="s">
        <v>191</v>
      </c>
      <c r="BJ2274" s="26" t="s">
        <v>12364</v>
      </c>
      <c r="BK2274" s="26" t="s">
        <v>191</v>
      </c>
      <c r="BL2274" s="26" t="s">
        <v>12365</v>
      </c>
      <c r="BM2274" s="26" t="s">
        <v>191</v>
      </c>
      <c r="BN2274" s="26" t="s">
        <v>12366</v>
      </c>
      <c r="BO2274" s="26" t="s">
        <v>395</v>
      </c>
      <c r="BP2274" s="24"/>
      <c r="BQ2274" s="24"/>
      <c r="BR2274" s="26">
        <v>3</v>
      </c>
      <c r="BS2274" s="26">
        <v>3</v>
      </c>
      <c r="BT2274" s="26">
        <v>2</v>
      </c>
      <c r="BU2274" s="26">
        <v>3</v>
      </c>
      <c r="BV2274" s="26">
        <v>2</v>
      </c>
      <c r="BW2274" s="26">
        <v>3</v>
      </c>
      <c r="BX2274" s="26">
        <v>3</v>
      </c>
      <c r="BY2274" s="26">
        <v>3</v>
      </c>
      <c r="BZ2274" s="24"/>
      <c r="CA2274" s="24"/>
      <c r="CB2274" s="24"/>
      <c r="CC2274" s="24"/>
      <c r="CD2274" s="24"/>
      <c r="CE2274" s="24"/>
      <c r="CF2274" s="24"/>
      <c r="CG2274" s="24"/>
      <c r="CH2274" s="24"/>
      <c r="CI2274" s="24"/>
      <c r="CJ2274" s="24"/>
      <c r="CK2274" s="24"/>
      <c r="CL2274" s="24"/>
      <c r="CM2274" s="24"/>
      <c r="CN2274" s="24"/>
      <c r="CO2274" s="24"/>
      <c r="CP2274" s="24"/>
      <c r="CQ2274" s="24"/>
      <c r="CR2274" s="24"/>
      <c r="CS2274" s="24"/>
      <c r="CT2274" s="24"/>
      <c r="CU2274" s="24"/>
      <c r="CV2274" s="24"/>
      <c r="CW2274" s="24"/>
      <c r="CX2274" s="24"/>
      <c r="CY2274" s="24"/>
      <c r="CZ2274" s="24"/>
      <c r="DA2274" s="24"/>
      <c r="DB2274" s="24"/>
      <c r="DC2274" s="24"/>
      <c r="DD2274" s="24"/>
      <c r="DE2274" s="24"/>
      <c r="DF2274" s="26" t="s">
        <v>139</v>
      </c>
      <c r="DG2274" s="26" t="s">
        <v>120</v>
      </c>
      <c r="DH2274" s="26" t="s">
        <v>139</v>
      </c>
      <c r="DI2274" s="26" t="s">
        <v>139</v>
      </c>
      <c r="DJ2274" s="26" t="s">
        <v>139</v>
      </c>
      <c r="DK2274" s="26" t="s">
        <v>139</v>
      </c>
      <c r="DL2274" s="26" t="s">
        <v>139</v>
      </c>
      <c r="DM2274" s="26" t="s">
        <v>139</v>
      </c>
      <c r="DN2274" s="26" t="s">
        <v>139</v>
      </c>
      <c r="DO2274" s="26" t="s">
        <v>139</v>
      </c>
    </row>
    <row r="2275" spans="1:119" ht="20.100000000000001" customHeight="1" x14ac:dyDescent="0.25">
      <c r="A2275" s="29" t="str">
        <f t="shared" si="504"/>
        <v>Rural China Education Foundation4</v>
      </c>
      <c r="B2275" s="29" t="str">
        <f t="shared" si="505"/>
        <v>Rural China Education Foundation</v>
      </c>
      <c r="C2275" s="29">
        <f t="shared" si="506"/>
        <v>4</v>
      </c>
      <c r="D2275" s="30" t="str">
        <f t="shared" si="507"/>
        <v>East and Southeast Asia</v>
      </c>
      <c r="E2275" s="30" t="str">
        <f t="shared" si="508"/>
        <v>China</v>
      </c>
      <c r="F2275" s="31">
        <f t="shared" si="509"/>
        <v>3</v>
      </c>
      <c r="G2275" s="31">
        <f t="shared" si="510"/>
        <v>3</v>
      </c>
      <c r="H2275" s="31">
        <f t="shared" si="511"/>
        <v>2</v>
      </c>
      <c r="I2275" s="31">
        <f t="shared" si="512"/>
        <v>3</v>
      </c>
      <c r="J2275" s="31">
        <f t="shared" si="513"/>
        <v>2</v>
      </c>
      <c r="K2275" s="31">
        <f t="shared" si="514"/>
        <v>3</v>
      </c>
      <c r="L2275" s="31">
        <f t="shared" si="515"/>
        <v>3</v>
      </c>
      <c r="M2275" s="31">
        <f t="shared" si="516"/>
        <v>4</v>
      </c>
      <c r="N2275" s="31">
        <f t="shared" si="517"/>
        <v>2.9</v>
      </c>
      <c r="O2275" s="26" t="s">
        <v>12367</v>
      </c>
      <c r="P2275" s="26" t="s">
        <v>108</v>
      </c>
      <c r="Q2275" s="27">
        <v>40672</v>
      </c>
      <c r="R2275" s="26" t="s">
        <v>109</v>
      </c>
      <c r="S2275" s="26" t="s">
        <v>409</v>
      </c>
      <c r="T2275" s="26" t="s">
        <v>333</v>
      </c>
      <c r="U2275" s="26" t="s">
        <v>112</v>
      </c>
      <c r="V2275" s="26" t="s">
        <v>469</v>
      </c>
      <c r="W2275" s="26" t="s">
        <v>2920</v>
      </c>
      <c r="X2275" s="24"/>
      <c r="Y2275" s="26" t="s">
        <v>12355</v>
      </c>
      <c r="Z2275" s="24"/>
      <c r="AA2275" s="24"/>
      <c r="AB2275" s="26" t="s">
        <v>117</v>
      </c>
      <c r="AC2275" s="28">
        <v>9000</v>
      </c>
      <c r="AD2275" s="24"/>
      <c r="AE2275" s="24"/>
      <c r="AF2275" s="26" t="s">
        <v>139</v>
      </c>
      <c r="AG2275" s="26" t="s">
        <v>528</v>
      </c>
      <c r="AH2275" s="26" t="s">
        <v>185</v>
      </c>
      <c r="AI2275" s="28">
        <v>9000</v>
      </c>
      <c r="AJ2275" s="24"/>
      <c r="AK2275" s="26" t="s">
        <v>12368</v>
      </c>
      <c r="AL2275" s="26" t="s">
        <v>12357</v>
      </c>
      <c r="AM2275" s="26" t="s">
        <v>12369</v>
      </c>
      <c r="AN2275" s="26" t="s">
        <v>12370</v>
      </c>
      <c r="AO2275" s="26" t="s">
        <v>12371</v>
      </c>
      <c r="AP2275" s="24"/>
      <c r="AQ2275" s="24"/>
      <c r="AR2275" s="24"/>
      <c r="AS2275" s="26" t="s">
        <v>12372</v>
      </c>
      <c r="AT2275" s="24"/>
      <c r="AU2275" s="26" t="s">
        <v>12373</v>
      </c>
      <c r="AV2275" s="24"/>
      <c r="AW2275" s="28">
        <v>122754</v>
      </c>
      <c r="AX2275" s="26">
        <v>300</v>
      </c>
      <c r="AY2275" s="28">
        <v>300</v>
      </c>
      <c r="AZ2275" s="28">
        <v>250</v>
      </c>
      <c r="BA2275" s="26">
        <v>0</v>
      </c>
      <c r="BB2275" s="26" t="s">
        <v>241</v>
      </c>
      <c r="BC2275" s="24"/>
      <c r="BD2275" s="24"/>
      <c r="BE2275" s="24"/>
      <c r="BF2275" s="24"/>
      <c r="BG2275" s="24"/>
      <c r="BH2275" s="24"/>
      <c r="BI2275" s="24"/>
      <c r="BJ2275" s="24"/>
      <c r="BK2275" s="24"/>
      <c r="BL2275" s="24"/>
      <c r="BM2275" s="24"/>
      <c r="BN2275" s="24"/>
      <c r="BO2275" s="24"/>
      <c r="BP2275" s="24"/>
      <c r="BQ2275" s="24"/>
      <c r="BR2275" s="26">
        <v>3</v>
      </c>
      <c r="BS2275" s="26">
        <v>3</v>
      </c>
      <c r="BT2275" s="26">
        <v>2</v>
      </c>
      <c r="BU2275" s="26">
        <v>3</v>
      </c>
      <c r="BV2275" s="26">
        <v>2</v>
      </c>
      <c r="BW2275" s="26">
        <v>3</v>
      </c>
      <c r="BX2275" s="26">
        <v>3</v>
      </c>
      <c r="BY2275" s="26">
        <v>4</v>
      </c>
      <c r="BZ2275" s="24"/>
      <c r="CA2275" s="24"/>
      <c r="CB2275" s="24"/>
      <c r="CC2275" s="24"/>
      <c r="CD2275" s="24"/>
      <c r="CE2275" s="24"/>
      <c r="CF2275" s="24"/>
      <c r="CG2275" s="24"/>
      <c r="CH2275" s="24"/>
      <c r="CI2275" s="24"/>
      <c r="CJ2275" s="24"/>
      <c r="CK2275" s="24"/>
      <c r="CL2275" s="24"/>
      <c r="CM2275" s="24"/>
      <c r="CN2275" s="24"/>
      <c r="CO2275" s="24"/>
      <c r="CP2275" s="24"/>
      <c r="CQ2275" s="24"/>
      <c r="CR2275" s="24"/>
      <c r="CS2275" s="24"/>
      <c r="CT2275" s="24"/>
      <c r="CU2275" s="24"/>
      <c r="CV2275" s="24"/>
      <c r="CW2275" s="24"/>
      <c r="CX2275" s="24"/>
      <c r="CY2275" s="24"/>
      <c r="CZ2275" s="24"/>
      <c r="DA2275" s="24"/>
      <c r="DB2275" s="24"/>
      <c r="DC2275" s="24"/>
      <c r="DD2275" s="24"/>
      <c r="DE2275" s="24"/>
      <c r="DF2275" s="26" t="s">
        <v>120</v>
      </c>
      <c r="DG2275" s="26" t="s">
        <v>120</v>
      </c>
      <c r="DH2275" s="26" t="s">
        <v>139</v>
      </c>
      <c r="DI2275" s="26" t="s">
        <v>139</v>
      </c>
      <c r="DJ2275" s="26" t="s">
        <v>139</v>
      </c>
      <c r="DK2275" s="26" t="s">
        <v>139</v>
      </c>
      <c r="DL2275" s="26" t="s">
        <v>139</v>
      </c>
      <c r="DM2275" s="26" t="s">
        <v>139</v>
      </c>
      <c r="DN2275" s="26" t="s">
        <v>139</v>
      </c>
      <c r="DO2275" s="26" t="s">
        <v>139</v>
      </c>
    </row>
    <row r="2276" spans="1:119" ht="20.100000000000001" customHeight="1" x14ac:dyDescent="0.25">
      <c r="A2276" s="29" t="str">
        <f t="shared" si="504"/>
        <v>Rural China Education Foundation3</v>
      </c>
      <c r="B2276" s="29" t="str">
        <f t="shared" si="505"/>
        <v>Rural China Education Foundation</v>
      </c>
      <c r="C2276" s="29">
        <f t="shared" si="506"/>
        <v>3</v>
      </c>
      <c r="D2276" s="30" t="str">
        <f t="shared" si="507"/>
        <v>East and Southeast Asia</v>
      </c>
      <c r="E2276" s="30" t="str">
        <f t="shared" si="508"/>
        <v>China</v>
      </c>
      <c r="F2276" s="31">
        <f t="shared" si="509"/>
        <v>3</v>
      </c>
      <c r="G2276" s="31">
        <f t="shared" si="510"/>
        <v>3</v>
      </c>
      <c r="H2276" s="31">
        <f t="shared" si="511"/>
        <v>2</v>
      </c>
      <c r="I2276" s="31">
        <f t="shared" si="512"/>
        <v>3</v>
      </c>
      <c r="J2276" s="31">
        <f t="shared" si="513"/>
        <v>2</v>
      </c>
      <c r="K2276" s="31">
        <f t="shared" si="514"/>
        <v>2</v>
      </c>
      <c r="L2276" s="31">
        <f t="shared" si="515"/>
        <v>3</v>
      </c>
      <c r="M2276" s="31">
        <f t="shared" si="516"/>
        <v>3</v>
      </c>
      <c r="N2276" s="31">
        <f t="shared" si="517"/>
        <v>2.6</v>
      </c>
      <c r="O2276" s="26" t="s">
        <v>12374</v>
      </c>
      <c r="P2276" s="26" t="s">
        <v>108</v>
      </c>
      <c r="Q2276" s="27">
        <v>40312</v>
      </c>
      <c r="R2276" s="26" t="s">
        <v>109</v>
      </c>
      <c r="S2276" s="26" t="s">
        <v>234</v>
      </c>
      <c r="T2276" s="26" t="s">
        <v>224</v>
      </c>
      <c r="U2276" s="26" t="s">
        <v>112</v>
      </c>
      <c r="V2276" s="26" t="s">
        <v>469</v>
      </c>
      <c r="W2276" s="26" t="s">
        <v>2920</v>
      </c>
      <c r="X2276" s="24"/>
      <c r="Y2276" s="26" t="s">
        <v>12355</v>
      </c>
      <c r="Z2276" s="24"/>
      <c r="AA2276" s="24"/>
      <c r="AB2276" s="26" t="s">
        <v>117</v>
      </c>
      <c r="AC2276" s="28">
        <v>5000</v>
      </c>
      <c r="AD2276" s="24"/>
      <c r="AE2276" s="24"/>
      <c r="AF2276" s="26" t="s">
        <v>139</v>
      </c>
      <c r="AG2276" s="26" t="s">
        <v>528</v>
      </c>
      <c r="AH2276" s="26" t="s">
        <v>121</v>
      </c>
      <c r="AI2276" s="28">
        <v>5000</v>
      </c>
      <c r="AJ2276" s="24"/>
      <c r="AK2276" s="26" t="s">
        <v>12356</v>
      </c>
      <c r="AL2276" s="26" t="s">
        <v>12375</v>
      </c>
      <c r="AM2276" s="26" t="s">
        <v>12369</v>
      </c>
      <c r="AN2276" s="26" t="s">
        <v>12370</v>
      </c>
      <c r="AO2276" s="24"/>
      <c r="AP2276" s="24"/>
      <c r="AQ2276" s="24"/>
      <c r="AR2276" s="24"/>
      <c r="AS2276" s="26" t="s">
        <v>12376</v>
      </c>
      <c r="AT2276" s="24"/>
      <c r="AU2276" s="24"/>
      <c r="AV2276" s="24"/>
      <c r="AW2276" s="28">
        <v>95790</v>
      </c>
      <c r="AX2276" s="26">
        <v>300</v>
      </c>
      <c r="AY2276" s="28">
        <v>200</v>
      </c>
      <c r="AZ2276" s="28">
        <v>150</v>
      </c>
      <c r="BA2276" s="26">
        <v>0</v>
      </c>
      <c r="BB2276" s="26" t="s">
        <v>241</v>
      </c>
      <c r="BC2276" s="24"/>
      <c r="BD2276" s="24"/>
      <c r="BE2276" s="24"/>
      <c r="BF2276" s="24"/>
      <c r="BG2276" s="24"/>
      <c r="BH2276" s="24"/>
      <c r="BI2276" s="24"/>
      <c r="BJ2276" s="24"/>
      <c r="BK2276" s="24"/>
      <c r="BL2276" s="24"/>
      <c r="BM2276" s="24"/>
      <c r="BN2276" s="24"/>
      <c r="BO2276" s="24"/>
      <c r="BP2276" s="24"/>
      <c r="BQ2276" s="24"/>
      <c r="BR2276" s="26">
        <v>3</v>
      </c>
      <c r="BS2276" s="26">
        <v>3</v>
      </c>
      <c r="BT2276" s="26">
        <v>2</v>
      </c>
      <c r="BU2276" s="26">
        <v>3</v>
      </c>
      <c r="BV2276" s="26">
        <v>2</v>
      </c>
      <c r="BW2276" s="26">
        <v>2</v>
      </c>
      <c r="BX2276" s="26">
        <v>3</v>
      </c>
      <c r="BY2276" s="26">
        <v>3</v>
      </c>
      <c r="BZ2276" s="24"/>
      <c r="CA2276" s="24"/>
      <c r="CB2276" s="24"/>
      <c r="CC2276" s="24"/>
      <c r="CD2276" s="24"/>
      <c r="CE2276" s="24"/>
      <c r="CF2276" s="24"/>
      <c r="CG2276" s="24"/>
      <c r="CH2276" s="24"/>
      <c r="CI2276" s="24"/>
      <c r="CJ2276" s="24"/>
      <c r="CK2276" s="24"/>
      <c r="CL2276" s="24"/>
      <c r="CM2276" s="24"/>
      <c r="CN2276" s="24"/>
      <c r="CO2276" s="24"/>
      <c r="CP2276" s="24"/>
      <c r="CQ2276" s="24"/>
      <c r="CR2276" s="24"/>
      <c r="CS2276" s="24"/>
      <c r="CT2276" s="24"/>
      <c r="CU2276" s="24"/>
      <c r="CV2276" s="24"/>
      <c r="CW2276" s="24"/>
      <c r="CX2276" s="24"/>
      <c r="CY2276" s="24"/>
      <c r="CZ2276" s="24"/>
      <c r="DA2276" s="24"/>
      <c r="DB2276" s="24"/>
      <c r="DC2276" s="24"/>
      <c r="DD2276" s="24"/>
      <c r="DE2276" s="24"/>
      <c r="DF2276" s="26" t="s">
        <v>139</v>
      </c>
      <c r="DG2276" s="26" t="s">
        <v>139</v>
      </c>
      <c r="DH2276" s="26" t="s">
        <v>139</v>
      </c>
      <c r="DI2276" s="26" t="s">
        <v>139</v>
      </c>
      <c r="DJ2276" s="26" t="s">
        <v>139</v>
      </c>
      <c r="DK2276" s="26" t="s">
        <v>139</v>
      </c>
      <c r="DL2276" s="26" t="s">
        <v>139</v>
      </c>
      <c r="DM2276" s="26" t="s">
        <v>139</v>
      </c>
      <c r="DN2276" s="26" t="s">
        <v>139</v>
      </c>
      <c r="DO2276" s="26" t="s">
        <v>139</v>
      </c>
    </row>
    <row r="2277" spans="1:119" ht="20.100000000000001" customHeight="1" x14ac:dyDescent="0.25">
      <c r="A2277" s="29" t="str">
        <f t="shared" si="504"/>
        <v>Rural Economic and Community Development Organization5</v>
      </c>
      <c r="B2277" s="29" t="str">
        <f t="shared" si="505"/>
        <v>Rural Economic and Community Development Organization</v>
      </c>
      <c r="C2277" s="29">
        <f t="shared" si="506"/>
        <v>5</v>
      </c>
      <c r="D2277" s="30" t="str">
        <f t="shared" si="507"/>
        <v>South Asia</v>
      </c>
      <c r="E2277" s="30" t="str">
        <f t="shared" si="508"/>
        <v>Kantale, Sri Lanka</v>
      </c>
      <c r="F2277" s="31">
        <f t="shared" si="509"/>
        <v>3</v>
      </c>
      <c r="G2277" s="31">
        <f t="shared" si="510"/>
        <v>2</v>
      </c>
      <c r="H2277" s="31">
        <f t="shared" si="511"/>
        <v>3</v>
      </c>
      <c r="I2277" s="31">
        <f t="shared" si="512"/>
        <v>1</v>
      </c>
      <c r="J2277" s="31">
        <f t="shared" si="513"/>
        <v>3</v>
      </c>
      <c r="K2277" s="31">
        <f t="shared" si="514"/>
        <v>2</v>
      </c>
      <c r="L2277" s="31">
        <f t="shared" si="515"/>
        <v>4</v>
      </c>
      <c r="M2277" s="31">
        <f t="shared" si="516"/>
        <v>2</v>
      </c>
      <c r="N2277" s="31">
        <f t="shared" si="517"/>
        <v>2.5</v>
      </c>
      <c r="O2277" s="26" t="s">
        <v>12377</v>
      </c>
      <c r="P2277" s="26" t="s">
        <v>108</v>
      </c>
      <c r="Q2277" s="27">
        <v>42858</v>
      </c>
      <c r="R2277" s="26" t="s">
        <v>166</v>
      </c>
      <c r="S2277" s="26" t="s">
        <v>167</v>
      </c>
      <c r="T2277" s="26" t="s">
        <v>142</v>
      </c>
      <c r="U2277" s="26" t="s">
        <v>112</v>
      </c>
      <c r="V2277" s="26" t="s">
        <v>225</v>
      </c>
      <c r="W2277" s="26" t="s">
        <v>2101</v>
      </c>
      <c r="X2277" s="26" t="s">
        <v>12378</v>
      </c>
      <c r="Y2277" s="26" t="s">
        <v>12379</v>
      </c>
      <c r="Z2277" s="24"/>
      <c r="AA2277" s="24"/>
      <c r="AB2277" s="26" t="s">
        <v>117</v>
      </c>
      <c r="AC2277" s="28">
        <v>6000</v>
      </c>
      <c r="AD2277" s="24"/>
      <c r="AE2277" s="26" t="s">
        <v>249</v>
      </c>
      <c r="AF2277" s="26" t="s">
        <v>120</v>
      </c>
      <c r="AG2277" s="26" t="s">
        <v>175</v>
      </c>
      <c r="AH2277" s="26" t="s">
        <v>176</v>
      </c>
      <c r="AI2277" s="28">
        <v>6000</v>
      </c>
      <c r="AJ2277" s="26" t="s">
        <v>12380</v>
      </c>
      <c r="AK2277" s="26" t="s">
        <v>12381</v>
      </c>
      <c r="AL2277" s="26" t="s">
        <v>12382</v>
      </c>
      <c r="AM2277" s="24"/>
      <c r="AN2277" s="24"/>
      <c r="AO2277" s="24"/>
      <c r="AP2277" s="24"/>
      <c r="AQ2277" s="26" t="s">
        <v>12383</v>
      </c>
      <c r="AR2277" s="24"/>
      <c r="AS2277" s="24"/>
      <c r="AT2277" s="24"/>
      <c r="AU2277" s="24"/>
      <c r="AV2277" s="26" t="s">
        <v>12384</v>
      </c>
      <c r="AW2277" s="28">
        <v>29090</v>
      </c>
      <c r="AX2277" s="26">
        <v>2126</v>
      </c>
      <c r="AY2277" s="28">
        <v>75</v>
      </c>
      <c r="AZ2277" s="28">
        <v>210</v>
      </c>
      <c r="BA2277" s="26">
        <v>4200</v>
      </c>
      <c r="BB2277" s="24"/>
      <c r="BC2277" s="26" t="s">
        <v>800</v>
      </c>
      <c r="BD2277" s="26" t="s">
        <v>125</v>
      </c>
      <c r="BE2277" s="24"/>
      <c r="BF2277" s="26" t="s">
        <v>12385</v>
      </c>
      <c r="BG2277" s="26" t="s">
        <v>2101</v>
      </c>
      <c r="BH2277" s="26" t="s">
        <v>12386</v>
      </c>
      <c r="BI2277" s="26" t="s">
        <v>12387</v>
      </c>
      <c r="BJ2277" s="26" t="s">
        <v>12388</v>
      </c>
      <c r="BK2277" s="26" t="s">
        <v>12389</v>
      </c>
      <c r="BL2277" s="26" t="s">
        <v>12390</v>
      </c>
      <c r="BM2277" s="26" t="s">
        <v>2101</v>
      </c>
      <c r="BN2277" s="26" t="s">
        <v>12391</v>
      </c>
      <c r="BO2277" s="26" t="s">
        <v>2101</v>
      </c>
      <c r="BP2277" s="24"/>
      <c r="BQ2277" s="24"/>
      <c r="BR2277" s="26">
        <v>0</v>
      </c>
      <c r="BS2277" s="26">
        <v>0</v>
      </c>
      <c r="BT2277" s="26">
        <v>0</v>
      </c>
      <c r="BU2277" s="26">
        <v>0</v>
      </c>
      <c r="BV2277" s="26">
        <v>0</v>
      </c>
      <c r="BW2277" s="26">
        <v>0</v>
      </c>
      <c r="BX2277" s="26">
        <v>0</v>
      </c>
      <c r="BY2277" s="26">
        <v>0</v>
      </c>
      <c r="BZ2277" s="26" t="s">
        <v>138</v>
      </c>
      <c r="CA2277" s="26" t="s">
        <v>136</v>
      </c>
      <c r="CB2277" s="26" t="s">
        <v>134</v>
      </c>
      <c r="CC2277" s="26" t="s">
        <v>137</v>
      </c>
      <c r="CD2277" s="26" t="s">
        <v>135</v>
      </c>
      <c r="CE2277" s="26" t="s">
        <v>135</v>
      </c>
      <c r="CF2277" s="26" t="s">
        <v>135</v>
      </c>
      <c r="CG2277" s="26" t="s">
        <v>135</v>
      </c>
      <c r="CH2277" s="26" t="s">
        <v>136</v>
      </c>
      <c r="CI2277" s="26" t="s">
        <v>134</v>
      </c>
      <c r="CJ2277" s="26" t="s">
        <v>136</v>
      </c>
      <c r="CK2277" s="26" t="s">
        <v>137</v>
      </c>
      <c r="CL2277" s="26" t="s">
        <v>137</v>
      </c>
      <c r="CM2277" s="26" t="s">
        <v>135</v>
      </c>
      <c r="CN2277" s="26" t="s">
        <v>135</v>
      </c>
      <c r="CO2277" s="26" t="s">
        <v>137</v>
      </c>
      <c r="CP2277" s="26" t="s">
        <v>135</v>
      </c>
      <c r="CQ2277" s="26" t="s">
        <v>135</v>
      </c>
      <c r="CR2277" s="26" t="s">
        <v>138</v>
      </c>
      <c r="CS2277" s="26" t="s">
        <v>136</v>
      </c>
      <c r="CT2277" s="26" t="s">
        <v>135</v>
      </c>
      <c r="CU2277" s="26" t="s">
        <v>135</v>
      </c>
      <c r="CV2277" s="26" t="s">
        <v>135</v>
      </c>
      <c r="CW2277" s="26" t="s">
        <v>135</v>
      </c>
      <c r="CX2277" s="26" t="s">
        <v>138</v>
      </c>
      <c r="CY2277" s="26" t="s">
        <v>138</v>
      </c>
      <c r="CZ2277" s="26" t="s">
        <v>136</v>
      </c>
      <c r="DA2277" s="26" t="s">
        <v>135</v>
      </c>
      <c r="DB2277" s="26" t="s">
        <v>137</v>
      </c>
      <c r="DC2277" s="26" t="s">
        <v>135</v>
      </c>
      <c r="DD2277" s="26" t="s">
        <v>138</v>
      </c>
      <c r="DE2277" s="26" t="s">
        <v>135</v>
      </c>
      <c r="DF2277" s="26" t="s">
        <v>139</v>
      </c>
      <c r="DG2277" s="26" t="s">
        <v>120</v>
      </c>
      <c r="DH2277" s="26" t="s">
        <v>139</v>
      </c>
      <c r="DI2277" s="26" t="s">
        <v>139</v>
      </c>
      <c r="DJ2277" s="26" t="s">
        <v>139</v>
      </c>
      <c r="DK2277" s="26" t="s">
        <v>139</v>
      </c>
      <c r="DL2277" s="26" t="s">
        <v>139</v>
      </c>
      <c r="DM2277" s="26" t="s">
        <v>139</v>
      </c>
      <c r="DN2277" s="26" t="s">
        <v>120</v>
      </c>
      <c r="DO2277" s="26" t="s">
        <v>139</v>
      </c>
    </row>
    <row r="2278" spans="1:119" ht="35.1" customHeight="1" x14ac:dyDescent="0.25">
      <c r="A2278" s="29" t="str">
        <f t="shared" si="504"/>
        <v>Rural Economic and Community Development Organization4</v>
      </c>
      <c r="B2278" s="29" t="str">
        <f t="shared" si="505"/>
        <v>Rural Economic and Community Development Organization</v>
      </c>
      <c r="C2278" s="29">
        <f t="shared" si="506"/>
        <v>4</v>
      </c>
      <c r="D2278" s="30" t="str">
        <f t="shared" si="507"/>
        <v>South Asia</v>
      </c>
      <c r="E2278" s="30" t="str">
        <f t="shared" si="508"/>
        <v>Kantale, Sri Lanka</v>
      </c>
      <c r="F2278" s="31">
        <f t="shared" si="509"/>
        <v>3</v>
      </c>
      <c r="G2278" s="31">
        <f t="shared" si="510"/>
        <v>3</v>
      </c>
      <c r="H2278" s="31">
        <f t="shared" si="511"/>
        <v>2</v>
      </c>
      <c r="I2278" s="31">
        <f t="shared" si="512"/>
        <v>3</v>
      </c>
      <c r="J2278" s="31">
        <f t="shared" si="513"/>
        <v>3</v>
      </c>
      <c r="K2278" s="31">
        <f t="shared" si="514"/>
        <v>4</v>
      </c>
      <c r="L2278" s="31">
        <f t="shared" si="515"/>
        <v>5</v>
      </c>
      <c r="M2278" s="31">
        <f t="shared" si="516"/>
        <v>1</v>
      </c>
      <c r="N2278" s="31">
        <f t="shared" si="517"/>
        <v>3</v>
      </c>
      <c r="O2278" s="26" t="s">
        <v>12392</v>
      </c>
      <c r="P2278" s="26" t="s">
        <v>108</v>
      </c>
      <c r="Q2278" s="27">
        <v>42502</v>
      </c>
      <c r="R2278" s="26" t="s">
        <v>109</v>
      </c>
      <c r="S2278" s="26" t="s">
        <v>184</v>
      </c>
      <c r="T2278" s="26" t="s">
        <v>157</v>
      </c>
      <c r="U2278" s="26" t="s">
        <v>112</v>
      </c>
      <c r="V2278" s="26" t="s">
        <v>225</v>
      </c>
      <c r="W2278" s="26" t="s">
        <v>2101</v>
      </c>
      <c r="X2278" s="26" t="s">
        <v>12378</v>
      </c>
      <c r="Y2278" s="26" t="s">
        <v>12379</v>
      </c>
      <c r="Z2278" s="24"/>
      <c r="AA2278" s="24"/>
      <c r="AB2278" s="26" t="s">
        <v>117</v>
      </c>
      <c r="AC2278" s="28">
        <v>6000</v>
      </c>
      <c r="AD2278" s="24"/>
      <c r="AE2278" s="26" t="s">
        <v>249</v>
      </c>
      <c r="AF2278" s="26" t="s">
        <v>120</v>
      </c>
      <c r="AG2278" s="26" t="s">
        <v>175</v>
      </c>
      <c r="AH2278" s="26" t="s">
        <v>185</v>
      </c>
      <c r="AI2278" s="28">
        <v>6000</v>
      </c>
      <c r="AJ2278" s="26" t="s">
        <v>12380</v>
      </c>
      <c r="AK2278" s="26" t="s">
        <v>12381</v>
      </c>
      <c r="AL2278" s="26" t="s">
        <v>12382</v>
      </c>
      <c r="AM2278" s="24"/>
      <c r="AN2278" s="24"/>
      <c r="AO2278" s="24"/>
      <c r="AP2278" s="24"/>
      <c r="AQ2278" s="24"/>
      <c r="AR2278" s="24"/>
      <c r="AS2278" s="24"/>
      <c r="AT2278" s="24"/>
      <c r="AU2278" s="26" t="s">
        <v>12393</v>
      </c>
      <c r="AV2278" s="24"/>
      <c r="AW2278" s="28">
        <v>51018</v>
      </c>
      <c r="AX2278" s="26">
        <v>1910</v>
      </c>
      <c r="AY2278" s="28">
        <v>200</v>
      </c>
      <c r="AZ2278" s="28">
        <v>180</v>
      </c>
      <c r="BA2278" s="26">
        <v>0</v>
      </c>
      <c r="BB2278" s="26" t="s">
        <v>241</v>
      </c>
      <c r="BC2278" s="26" t="s">
        <v>800</v>
      </c>
      <c r="BD2278" s="26" t="s">
        <v>125</v>
      </c>
      <c r="BE2278" s="24"/>
      <c r="BF2278" s="26" t="s">
        <v>12394</v>
      </c>
      <c r="BG2278" s="26" t="s">
        <v>2101</v>
      </c>
      <c r="BH2278" s="26" t="s">
        <v>12386</v>
      </c>
      <c r="BI2278" s="26" t="s">
        <v>12395</v>
      </c>
      <c r="BJ2278" s="26" t="s">
        <v>12396</v>
      </c>
      <c r="BK2278" s="26" t="s">
        <v>2101</v>
      </c>
      <c r="BL2278" s="26" t="s">
        <v>12397</v>
      </c>
      <c r="BM2278" s="26" t="s">
        <v>2101</v>
      </c>
      <c r="BN2278" s="24"/>
      <c r="BO2278" s="24"/>
      <c r="BP2278" s="24"/>
      <c r="BQ2278" s="24"/>
      <c r="BR2278" s="26">
        <v>3</v>
      </c>
      <c r="BS2278" s="26">
        <v>3</v>
      </c>
      <c r="BT2278" s="26">
        <v>2</v>
      </c>
      <c r="BU2278" s="26">
        <v>3</v>
      </c>
      <c r="BV2278" s="26">
        <v>3</v>
      </c>
      <c r="BW2278" s="26">
        <v>4</v>
      </c>
      <c r="BX2278" s="26">
        <v>5</v>
      </c>
      <c r="BY2278" s="26">
        <v>1</v>
      </c>
      <c r="BZ2278" s="24"/>
      <c r="CA2278" s="24"/>
      <c r="CB2278" s="24"/>
      <c r="CC2278" s="24"/>
      <c r="CD2278" s="24"/>
      <c r="CE2278" s="24"/>
      <c r="CF2278" s="24"/>
      <c r="CG2278" s="24"/>
      <c r="CH2278" s="24"/>
      <c r="CI2278" s="24"/>
      <c r="CJ2278" s="24"/>
      <c r="CK2278" s="24"/>
      <c r="CL2278" s="24"/>
      <c r="CM2278" s="24"/>
      <c r="CN2278" s="24"/>
      <c r="CO2278" s="24"/>
      <c r="CP2278" s="24"/>
      <c r="CQ2278" s="24"/>
      <c r="CR2278" s="24"/>
      <c r="CS2278" s="24"/>
      <c r="CT2278" s="24"/>
      <c r="CU2278" s="24"/>
      <c r="CV2278" s="24"/>
      <c r="CW2278" s="24"/>
      <c r="CX2278" s="24"/>
      <c r="CY2278" s="24"/>
      <c r="CZ2278" s="24"/>
      <c r="DA2278" s="24"/>
      <c r="DB2278" s="24"/>
      <c r="DC2278" s="24"/>
      <c r="DD2278" s="24"/>
      <c r="DE2278" s="24"/>
      <c r="DF2278" s="26" t="s">
        <v>139</v>
      </c>
      <c r="DG2278" s="26" t="s">
        <v>139</v>
      </c>
      <c r="DH2278" s="26" t="s">
        <v>139</v>
      </c>
      <c r="DI2278" s="26" t="s">
        <v>139</v>
      </c>
      <c r="DJ2278" s="26" t="s">
        <v>139</v>
      </c>
      <c r="DK2278" s="26" t="s">
        <v>139</v>
      </c>
      <c r="DL2278" s="26" t="s">
        <v>139</v>
      </c>
      <c r="DM2278" s="26" t="s">
        <v>139</v>
      </c>
      <c r="DN2278" s="26" t="s">
        <v>139</v>
      </c>
      <c r="DO2278" s="26" t="s">
        <v>139</v>
      </c>
    </row>
    <row r="2279" spans="1:119" ht="20.100000000000001" customHeight="1" x14ac:dyDescent="0.25">
      <c r="A2279" s="29" t="str">
        <f t="shared" si="504"/>
        <v/>
      </c>
      <c r="B2279" s="29" t="str">
        <f t="shared" si="505"/>
        <v>Rural Economic and Community Development Organization</v>
      </c>
      <c r="C2279" s="29">
        <f t="shared" si="506"/>
        <v>0</v>
      </c>
      <c r="D2279" s="30" t="str">
        <f t="shared" si="507"/>
        <v>South Asia</v>
      </c>
      <c r="E2279" s="30" t="str">
        <f t="shared" si="508"/>
        <v>Kantale, Sri Lanka</v>
      </c>
      <c r="F2279" s="31">
        <f t="shared" si="509"/>
        <v>0</v>
      </c>
      <c r="G2279" s="31">
        <f t="shared" si="510"/>
        <v>0</v>
      </c>
      <c r="H2279" s="31">
        <f t="shared" si="511"/>
        <v>0</v>
      </c>
      <c r="I2279" s="31">
        <f t="shared" si="512"/>
        <v>0</v>
      </c>
      <c r="J2279" s="31">
        <f t="shared" si="513"/>
        <v>0</v>
      </c>
      <c r="K2279" s="31">
        <f t="shared" si="514"/>
        <v>0</v>
      </c>
      <c r="L2279" s="31">
        <f t="shared" si="515"/>
        <v>0</v>
      </c>
      <c r="M2279" s="31">
        <f t="shared" si="516"/>
        <v>0</v>
      </c>
      <c r="N2279" s="31">
        <f t="shared" si="517"/>
        <v>0</v>
      </c>
      <c r="O2279" s="26" t="s">
        <v>12398</v>
      </c>
      <c r="P2279" s="26" t="s">
        <v>108</v>
      </c>
      <c r="Q2279" s="27">
        <v>42039</v>
      </c>
      <c r="R2279" s="24"/>
      <c r="S2279" s="24"/>
      <c r="T2279" s="26" t="s">
        <v>278</v>
      </c>
      <c r="U2279" s="24"/>
      <c r="V2279" s="26" t="s">
        <v>225</v>
      </c>
      <c r="W2279" s="26" t="s">
        <v>2101</v>
      </c>
      <c r="X2279" s="26" t="s">
        <v>12378</v>
      </c>
      <c r="Y2279" s="26" t="s">
        <v>12379</v>
      </c>
      <c r="Z2279" s="24"/>
      <c r="AA2279" s="24"/>
      <c r="AB2279" s="26" t="s">
        <v>723</v>
      </c>
      <c r="AC2279" s="28">
        <v>2000</v>
      </c>
      <c r="AD2279" s="24"/>
      <c r="AE2279" s="26" t="s">
        <v>249</v>
      </c>
      <c r="AF2279" s="26" t="s">
        <v>120</v>
      </c>
      <c r="AG2279" s="26" t="s">
        <v>175</v>
      </c>
      <c r="AH2279" s="24"/>
      <c r="AI2279" s="28">
        <v>2000</v>
      </c>
      <c r="AJ2279" s="24"/>
      <c r="AK2279" s="24"/>
      <c r="AL2279" s="24"/>
      <c r="AM2279" s="24"/>
      <c r="AN2279" s="24"/>
      <c r="AO2279" s="24"/>
      <c r="AP2279" s="24"/>
      <c r="AQ2279" s="24"/>
      <c r="AR2279" s="24"/>
      <c r="AS2279" s="24"/>
      <c r="AT2279" s="24"/>
      <c r="AU2279" s="24"/>
      <c r="AV2279" s="24"/>
      <c r="AW2279" s="24"/>
      <c r="AX2279" s="24"/>
      <c r="AY2279" s="24"/>
      <c r="AZ2279" s="24"/>
      <c r="BA2279" s="24"/>
      <c r="BB2279" s="24"/>
      <c r="BC2279" s="26" t="s">
        <v>800</v>
      </c>
      <c r="BD2279" s="24"/>
      <c r="BE2279" s="24"/>
      <c r="BF2279" s="24"/>
      <c r="BG2279" s="24"/>
      <c r="BH2279" s="24"/>
      <c r="BI2279" s="24"/>
      <c r="BJ2279" s="24"/>
      <c r="BK2279" s="24"/>
      <c r="BL2279" s="24"/>
      <c r="BM2279" s="24"/>
      <c r="BN2279" s="24"/>
      <c r="BO2279" s="24"/>
      <c r="BP2279" s="24"/>
      <c r="BQ2279" s="24"/>
      <c r="BR2279" s="24"/>
      <c r="BS2279" s="24"/>
      <c r="BT2279" s="24"/>
      <c r="BU2279" s="24"/>
      <c r="BV2279" s="24"/>
      <c r="BW2279" s="24"/>
      <c r="BX2279" s="24"/>
      <c r="BY2279" s="24"/>
      <c r="BZ2279" s="24"/>
      <c r="CA2279" s="24"/>
      <c r="CB2279" s="24"/>
      <c r="CC2279" s="24"/>
      <c r="CD2279" s="24"/>
      <c r="CE2279" s="24"/>
      <c r="CF2279" s="24"/>
      <c r="CG2279" s="24"/>
      <c r="CH2279" s="24"/>
      <c r="CI2279" s="24"/>
      <c r="CJ2279" s="24"/>
      <c r="CK2279" s="24"/>
      <c r="CL2279" s="24"/>
      <c r="CM2279" s="24"/>
      <c r="CN2279" s="24"/>
      <c r="CO2279" s="24"/>
      <c r="CP2279" s="24"/>
      <c r="CQ2279" s="24"/>
      <c r="CR2279" s="24"/>
      <c r="CS2279" s="24"/>
      <c r="CT2279" s="24"/>
      <c r="CU2279" s="24"/>
      <c r="CV2279" s="24"/>
      <c r="CW2279" s="24"/>
      <c r="CX2279" s="24"/>
      <c r="CY2279" s="24"/>
      <c r="CZ2279" s="24"/>
      <c r="DA2279" s="24"/>
      <c r="DB2279" s="24"/>
      <c r="DC2279" s="24"/>
      <c r="DD2279" s="24"/>
      <c r="DE2279" s="24"/>
      <c r="DF2279" s="26" t="s">
        <v>139</v>
      </c>
      <c r="DG2279" s="26" t="s">
        <v>139</v>
      </c>
      <c r="DH2279" s="26" t="s">
        <v>139</v>
      </c>
      <c r="DI2279" s="26" t="s">
        <v>139</v>
      </c>
      <c r="DJ2279" s="26" t="s">
        <v>139</v>
      </c>
      <c r="DK2279" s="26" t="s">
        <v>139</v>
      </c>
      <c r="DL2279" s="26" t="s">
        <v>139</v>
      </c>
      <c r="DM2279" s="26" t="s">
        <v>139</v>
      </c>
      <c r="DN2279" s="26" t="s">
        <v>139</v>
      </c>
      <c r="DO2279" s="26" t="s">
        <v>139</v>
      </c>
    </row>
    <row r="2280" spans="1:119" ht="20.100000000000001" customHeight="1" x14ac:dyDescent="0.25">
      <c r="A2280" s="29" t="str">
        <f t="shared" si="504"/>
        <v>Rural Economic and Community Development Organization3</v>
      </c>
      <c r="B2280" s="29" t="str">
        <f t="shared" si="505"/>
        <v>Rural Economic and Community Development Organization</v>
      </c>
      <c r="C2280" s="29">
        <f t="shared" si="506"/>
        <v>3</v>
      </c>
      <c r="D2280" s="30" t="str">
        <f t="shared" si="507"/>
        <v>South Asia</v>
      </c>
      <c r="E2280" s="30" t="str">
        <f t="shared" si="508"/>
        <v>Kantale, Sri Lanka</v>
      </c>
      <c r="F2280" s="31">
        <f t="shared" si="509"/>
        <v>2</v>
      </c>
      <c r="G2280" s="31">
        <f t="shared" si="510"/>
        <v>1</v>
      </c>
      <c r="H2280" s="31">
        <f t="shared" si="511"/>
        <v>2</v>
      </c>
      <c r="I2280" s="31">
        <f t="shared" si="512"/>
        <v>3</v>
      </c>
      <c r="J2280" s="31">
        <f t="shared" si="513"/>
        <v>3</v>
      </c>
      <c r="K2280" s="31">
        <f t="shared" si="514"/>
        <v>4</v>
      </c>
      <c r="L2280" s="31">
        <f t="shared" si="515"/>
        <v>5</v>
      </c>
      <c r="M2280" s="31">
        <f t="shared" si="516"/>
        <v>2</v>
      </c>
      <c r="N2280" s="31">
        <f t="shared" si="517"/>
        <v>2.8</v>
      </c>
      <c r="O2280" s="26" t="s">
        <v>12399</v>
      </c>
      <c r="P2280" s="26" t="s">
        <v>108</v>
      </c>
      <c r="Q2280" s="27">
        <v>41771</v>
      </c>
      <c r="R2280" s="26" t="s">
        <v>109</v>
      </c>
      <c r="S2280" s="26" t="s">
        <v>193</v>
      </c>
      <c r="T2280" s="26" t="s">
        <v>194</v>
      </c>
      <c r="U2280" s="26" t="s">
        <v>112</v>
      </c>
      <c r="V2280" s="26" t="s">
        <v>225</v>
      </c>
      <c r="W2280" s="26" t="s">
        <v>2101</v>
      </c>
      <c r="X2280" s="26" t="s">
        <v>12378</v>
      </c>
      <c r="Y2280" s="26" t="s">
        <v>12379</v>
      </c>
      <c r="Z2280" s="24"/>
      <c r="AA2280" s="24"/>
      <c r="AB2280" s="26" t="s">
        <v>117</v>
      </c>
      <c r="AC2280" s="28">
        <v>12000</v>
      </c>
      <c r="AD2280" s="24"/>
      <c r="AE2280" s="26" t="s">
        <v>249</v>
      </c>
      <c r="AF2280" s="26" t="s">
        <v>120</v>
      </c>
      <c r="AG2280" s="26" t="s">
        <v>175</v>
      </c>
      <c r="AH2280" s="26" t="s">
        <v>121</v>
      </c>
      <c r="AI2280" s="28">
        <v>12000</v>
      </c>
      <c r="AJ2280" s="26" t="s">
        <v>12400</v>
      </c>
      <c r="AK2280" s="26" t="s">
        <v>12401</v>
      </c>
      <c r="AL2280" s="26" t="s">
        <v>12382</v>
      </c>
      <c r="AM2280" s="24"/>
      <c r="AN2280" s="24"/>
      <c r="AO2280" s="24"/>
      <c r="AP2280" s="24"/>
      <c r="AQ2280" s="24"/>
      <c r="AR2280" s="24"/>
      <c r="AS2280" s="24"/>
      <c r="AT2280" s="24"/>
      <c r="AU2280" s="26" t="s">
        <v>12402</v>
      </c>
      <c r="AV2280" s="24"/>
      <c r="AW2280" s="28">
        <v>39851</v>
      </c>
      <c r="AX2280" s="26">
        <v>1380</v>
      </c>
      <c r="AY2280" s="28">
        <v>200</v>
      </c>
      <c r="AZ2280" s="28">
        <v>140</v>
      </c>
      <c r="BA2280" s="26">
        <v>0</v>
      </c>
      <c r="BB2280" s="26" t="s">
        <v>241</v>
      </c>
      <c r="BC2280" s="26" t="s">
        <v>800</v>
      </c>
      <c r="BD2280" s="26" t="s">
        <v>125</v>
      </c>
      <c r="BE2280" s="24"/>
      <c r="BF2280" s="26" t="s">
        <v>12403</v>
      </c>
      <c r="BG2280" s="26" t="s">
        <v>2101</v>
      </c>
      <c r="BH2280" s="26" t="s">
        <v>12404</v>
      </c>
      <c r="BI2280" s="26" t="s">
        <v>2101</v>
      </c>
      <c r="BJ2280" s="26" t="s">
        <v>12386</v>
      </c>
      <c r="BK2280" s="26" t="s">
        <v>12405</v>
      </c>
      <c r="BL2280" s="24"/>
      <c r="BM2280" s="24"/>
      <c r="BN2280" s="24"/>
      <c r="BO2280" s="24"/>
      <c r="BP2280" s="24"/>
      <c r="BQ2280" s="24"/>
      <c r="BR2280" s="26">
        <v>2</v>
      </c>
      <c r="BS2280" s="26">
        <v>1</v>
      </c>
      <c r="BT2280" s="26">
        <v>2</v>
      </c>
      <c r="BU2280" s="26">
        <v>3</v>
      </c>
      <c r="BV2280" s="26">
        <v>3</v>
      </c>
      <c r="BW2280" s="26">
        <v>4</v>
      </c>
      <c r="BX2280" s="26">
        <v>5</v>
      </c>
      <c r="BY2280" s="26">
        <v>2</v>
      </c>
      <c r="BZ2280" s="24"/>
      <c r="CA2280" s="24"/>
      <c r="CB2280" s="24"/>
      <c r="CC2280" s="24"/>
      <c r="CD2280" s="24"/>
      <c r="CE2280" s="24"/>
      <c r="CF2280" s="24"/>
      <c r="CG2280" s="24"/>
      <c r="CH2280" s="24"/>
      <c r="CI2280" s="24"/>
      <c r="CJ2280" s="24"/>
      <c r="CK2280" s="24"/>
      <c r="CL2280" s="24"/>
      <c r="CM2280" s="24"/>
      <c r="CN2280" s="24"/>
      <c r="CO2280" s="24"/>
      <c r="CP2280" s="24"/>
      <c r="CQ2280" s="24"/>
      <c r="CR2280" s="24"/>
      <c r="CS2280" s="24"/>
      <c r="CT2280" s="24"/>
      <c r="CU2280" s="24"/>
      <c r="CV2280" s="24"/>
      <c r="CW2280" s="24"/>
      <c r="CX2280" s="24"/>
      <c r="CY2280" s="24"/>
      <c r="CZ2280" s="24"/>
      <c r="DA2280" s="24"/>
      <c r="DB2280" s="24"/>
      <c r="DC2280" s="24"/>
      <c r="DD2280" s="24"/>
      <c r="DE2280" s="24"/>
      <c r="DF2280" s="26" t="s">
        <v>139</v>
      </c>
      <c r="DG2280" s="26" t="s">
        <v>139</v>
      </c>
      <c r="DH2280" s="26" t="s">
        <v>139</v>
      </c>
      <c r="DI2280" s="26" t="s">
        <v>139</v>
      </c>
      <c r="DJ2280" s="26" t="s">
        <v>139</v>
      </c>
      <c r="DK2280" s="26" t="s">
        <v>139</v>
      </c>
      <c r="DL2280" s="26" t="s">
        <v>139</v>
      </c>
      <c r="DM2280" s="26" t="s">
        <v>139</v>
      </c>
      <c r="DN2280" s="26" t="s">
        <v>139</v>
      </c>
      <c r="DO2280" s="26" t="s">
        <v>139</v>
      </c>
    </row>
    <row r="2281" spans="1:119" ht="20.100000000000001" customHeight="1" x14ac:dyDescent="0.25">
      <c r="A2281" s="29" t="str">
        <f t="shared" si="504"/>
        <v/>
      </c>
      <c r="B2281" s="29" t="str">
        <f t="shared" si="505"/>
        <v>Rural Economic and Community Development Organization</v>
      </c>
      <c r="C2281" s="29">
        <f t="shared" si="506"/>
        <v>0</v>
      </c>
      <c r="D2281" s="30" t="str">
        <f t="shared" si="507"/>
        <v>South Asia</v>
      </c>
      <c r="E2281" s="30" t="str">
        <f t="shared" si="508"/>
        <v>Kantale, Sri Lanka</v>
      </c>
      <c r="F2281" s="31">
        <f t="shared" si="509"/>
        <v>0</v>
      </c>
      <c r="G2281" s="31">
        <f t="shared" si="510"/>
        <v>0</v>
      </c>
      <c r="H2281" s="31">
        <f t="shared" si="511"/>
        <v>0</v>
      </c>
      <c r="I2281" s="31">
        <f t="shared" si="512"/>
        <v>0</v>
      </c>
      <c r="J2281" s="31">
        <f t="shared" si="513"/>
        <v>0</v>
      </c>
      <c r="K2281" s="31">
        <f t="shared" si="514"/>
        <v>0</v>
      </c>
      <c r="L2281" s="31">
        <f t="shared" si="515"/>
        <v>0</v>
      </c>
      <c r="M2281" s="31">
        <f t="shared" si="516"/>
        <v>0</v>
      </c>
      <c r="N2281" s="31">
        <f t="shared" si="517"/>
        <v>0</v>
      </c>
      <c r="O2281" s="26" t="s">
        <v>16383</v>
      </c>
      <c r="P2281" s="26" t="s">
        <v>108</v>
      </c>
      <c r="Q2281" s="27">
        <v>41367</v>
      </c>
      <c r="R2281" s="24"/>
      <c r="S2281" s="24"/>
      <c r="T2281" s="26" t="s">
        <v>207</v>
      </c>
      <c r="U2281" s="24"/>
      <c r="V2281" s="26" t="s">
        <v>225</v>
      </c>
      <c r="W2281" s="26" t="s">
        <v>2101</v>
      </c>
      <c r="X2281" s="26" t="s">
        <v>12378</v>
      </c>
      <c r="Y2281" s="26" t="s">
        <v>12379</v>
      </c>
      <c r="Z2281" s="24"/>
      <c r="AA2281" s="24"/>
      <c r="AB2281" s="26" t="s">
        <v>15733</v>
      </c>
      <c r="AC2281" s="28">
        <v>8000</v>
      </c>
      <c r="AD2281" s="24"/>
      <c r="AE2281" s="26" t="s">
        <v>249</v>
      </c>
      <c r="AF2281" s="26" t="s">
        <v>120</v>
      </c>
      <c r="AG2281" s="26" t="s">
        <v>175</v>
      </c>
      <c r="AH2281" s="24"/>
      <c r="AI2281" s="28">
        <v>8000</v>
      </c>
      <c r="AJ2281" s="24"/>
      <c r="AK2281" s="24"/>
      <c r="AL2281" s="24"/>
      <c r="AM2281" s="24"/>
      <c r="AN2281" s="24"/>
      <c r="AO2281" s="24"/>
      <c r="AP2281" s="24"/>
      <c r="AQ2281" s="24"/>
      <c r="AR2281" s="24"/>
      <c r="AS2281" s="24"/>
      <c r="AT2281" s="24"/>
      <c r="AU2281" s="24"/>
      <c r="AV2281" s="24"/>
      <c r="AW2281" s="24"/>
      <c r="AX2281" s="24"/>
      <c r="AY2281" s="24"/>
      <c r="AZ2281" s="24"/>
      <c r="BA2281" s="24"/>
      <c r="BB2281" s="24"/>
      <c r="BC2281" s="26" t="s">
        <v>800</v>
      </c>
      <c r="BD2281" s="24"/>
      <c r="BE2281" s="24"/>
      <c r="BF2281" s="24"/>
      <c r="BG2281" s="24"/>
      <c r="BH2281" s="24"/>
      <c r="BI2281" s="24"/>
      <c r="BJ2281" s="24"/>
      <c r="BK2281" s="24"/>
      <c r="BL2281" s="24"/>
      <c r="BM2281" s="24"/>
      <c r="BN2281" s="24"/>
      <c r="BO2281" s="24"/>
      <c r="BP2281" s="24"/>
      <c r="BQ2281" s="24"/>
      <c r="BR2281" s="24"/>
      <c r="BS2281" s="24"/>
      <c r="BT2281" s="24"/>
      <c r="BU2281" s="24"/>
      <c r="BV2281" s="24"/>
      <c r="BW2281" s="24"/>
      <c r="BX2281" s="24"/>
      <c r="BY2281" s="24"/>
      <c r="BZ2281" s="24"/>
      <c r="CA2281" s="24"/>
      <c r="CB2281" s="24"/>
      <c r="CC2281" s="24"/>
      <c r="CD2281" s="24"/>
      <c r="CE2281" s="24"/>
      <c r="CF2281" s="24"/>
      <c r="CG2281" s="24"/>
      <c r="CH2281" s="24"/>
      <c r="CI2281" s="24"/>
      <c r="CJ2281" s="24"/>
      <c r="CK2281" s="24"/>
      <c r="CL2281" s="24"/>
      <c r="CM2281" s="24"/>
      <c r="CN2281" s="24"/>
      <c r="CO2281" s="24"/>
      <c r="CP2281" s="24"/>
      <c r="CQ2281" s="24"/>
      <c r="CR2281" s="24"/>
      <c r="CS2281" s="24"/>
      <c r="CT2281" s="24"/>
      <c r="CU2281" s="24"/>
      <c r="CV2281" s="24"/>
      <c r="CW2281" s="24"/>
      <c r="CX2281" s="24"/>
      <c r="CY2281" s="24"/>
      <c r="CZ2281" s="24"/>
      <c r="DA2281" s="24"/>
      <c r="DB2281" s="24"/>
      <c r="DC2281" s="24"/>
      <c r="DD2281" s="24"/>
      <c r="DE2281" s="24"/>
      <c r="DF2281" s="26" t="s">
        <v>139</v>
      </c>
      <c r="DG2281" s="26" t="s">
        <v>139</v>
      </c>
      <c r="DH2281" s="26" t="s">
        <v>139</v>
      </c>
      <c r="DI2281" s="26" t="s">
        <v>139</v>
      </c>
      <c r="DJ2281" s="26" t="s">
        <v>139</v>
      </c>
      <c r="DK2281" s="26" t="s">
        <v>139</v>
      </c>
      <c r="DL2281" s="26" t="s">
        <v>139</v>
      </c>
      <c r="DM2281" s="26" t="s">
        <v>139</v>
      </c>
      <c r="DN2281" s="26" t="s">
        <v>139</v>
      </c>
      <c r="DO2281" s="26" t="s">
        <v>139</v>
      </c>
    </row>
    <row r="2282" spans="1:119" ht="20.100000000000001" customHeight="1" x14ac:dyDescent="0.25">
      <c r="A2282" s="29" t="str">
        <f t="shared" si="504"/>
        <v>Rural Economic and Community Development Organization2</v>
      </c>
      <c r="B2282" s="29" t="str">
        <f t="shared" si="505"/>
        <v>Rural Economic and Community Development Organization</v>
      </c>
      <c r="C2282" s="29">
        <f t="shared" si="506"/>
        <v>2</v>
      </c>
      <c r="D2282" s="30" t="str">
        <f t="shared" si="507"/>
        <v>South Asia</v>
      </c>
      <c r="E2282" s="30" t="str">
        <f t="shared" si="508"/>
        <v>Kantale, Sri Lanka</v>
      </c>
      <c r="F2282" s="31">
        <f t="shared" si="509"/>
        <v>1</v>
      </c>
      <c r="G2282" s="31">
        <f t="shared" si="510"/>
        <v>1</v>
      </c>
      <c r="H2282" s="31">
        <f t="shared" si="511"/>
        <v>2</v>
      </c>
      <c r="I2282" s="31">
        <f t="shared" si="512"/>
        <v>3</v>
      </c>
      <c r="J2282" s="31">
        <f t="shared" si="513"/>
        <v>3</v>
      </c>
      <c r="K2282" s="31">
        <f t="shared" si="514"/>
        <v>4</v>
      </c>
      <c r="L2282" s="31">
        <f t="shared" si="515"/>
        <v>4</v>
      </c>
      <c r="M2282" s="31">
        <f t="shared" si="516"/>
        <v>2</v>
      </c>
      <c r="N2282" s="31">
        <f t="shared" si="517"/>
        <v>2.5</v>
      </c>
      <c r="O2282" s="26" t="s">
        <v>12406</v>
      </c>
      <c r="P2282" s="26" t="s">
        <v>108</v>
      </c>
      <c r="Q2282" s="27">
        <v>41400</v>
      </c>
      <c r="R2282" s="26" t="s">
        <v>109</v>
      </c>
      <c r="S2282" s="26" t="s">
        <v>206</v>
      </c>
      <c r="T2282" s="26" t="s">
        <v>207</v>
      </c>
      <c r="U2282" s="26" t="s">
        <v>112</v>
      </c>
      <c r="V2282" s="26" t="s">
        <v>225</v>
      </c>
      <c r="W2282" s="26" t="s">
        <v>2101</v>
      </c>
      <c r="X2282" s="26" t="s">
        <v>12378</v>
      </c>
      <c r="Y2282" s="26" t="s">
        <v>12379</v>
      </c>
      <c r="Z2282" s="24"/>
      <c r="AA2282" s="24"/>
      <c r="AB2282" s="26" t="s">
        <v>117</v>
      </c>
      <c r="AC2282" s="28">
        <v>12000</v>
      </c>
      <c r="AD2282" s="24"/>
      <c r="AE2282" s="26" t="s">
        <v>249</v>
      </c>
      <c r="AF2282" s="26" t="s">
        <v>120</v>
      </c>
      <c r="AG2282" s="26" t="s">
        <v>175</v>
      </c>
      <c r="AH2282" s="26" t="s">
        <v>143</v>
      </c>
      <c r="AI2282" s="28">
        <v>12000</v>
      </c>
      <c r="AJ2282" s="26" t="s">
        <v>12407</v>
      </c>
      <c r="AK2282" s="26" t="s">
        <v>12381</v>
      </c>
      <c r="AL2282" s="26" t="s">
        <v>12382</v>
      </c>
      <c r="AM2282" s="24"/>
      <c r="AN2282" s="24"/>
      <c r="AO2282" s="24"/>
      <c r="AP2282" s="24"/>
      <c r="AQ2282" s="24"/>
      <c r="AR2282" s="24"/>
      <c r="AS2282" s="24"/>
      <c r="AT2282" s="24"/>
      <c r="AU2282" s="24"/>
      <c r="AV2282" s="24"/>
      <c r="AW2282" s="28">
        <v>29442</v>
      </c>
      <c r="AX2282" s="26">
        <v>1100</v>
      </c>
      <c r="AY2282" s="28">
        <v>140</v>
      </c>
      <c r="AZ2282" s="28">
        <v>117</v>
      </c>
      <c r="BA2282" s="26">
        <v>0</v>
      </c>
      <c r="BB2282" s="26" t="s">
        <v>241</v>
      </c>
      <c r="BC2282" s="26" t="s">
        <v>800</v>
      </c>
      <c r="BD2282" s="26" t="s">
        <v>437</v>
      </c>
      <c r="BE2282" s="26" t="s">
        <v>12408</v>
      </c>
      <c r="BF2282" s="26" t="s">
        <v>12409</v>
      </c>
      <c r="BG2282" s="26" t="s">
        <v>12410</v>
      </c>
      <c r="BH2282" s="26" t="s">
        <v>12411</v>
      </c>
      <c r="BI2282" s="26" t="s">
        <v>12410</v>
      </c>
      <c r="BJ2282" s="26" t="s">
        <v>6526</v>
      </c>
      <c r="BK2282" s="26" t="s">
        <v>261</v>
      </c>
      <c r="BL2282" s="26" t="s">
        <v>12412</v>
      </c>
      <c r="BM2282" s="26" t="s">
        <v>12410</v>
      </c>
      <c r="BN2282" s="24"/>
      <c r="BO2282" s="24"/>
      <c r="BP2282" s="24"/>
      <c r="BQ2282" s="24"/>
      <c r="BR2282" s="26">
        <v>1</v>
      </c>
      <c r="BS2282" s="26">
        <v>1</v>
      </c>
      <c r="BT2282" s="26">
        <v>2</v>
      </c>
      <c r="BU2282" s="26">
        <v>3</v>
      </c>
      <c r="BV2282" s="26">
        <v>3</v>
      </c>
      <c r="BW2282" s="26">
        <v>4</v>
      </c>
      <c r="BX2282" s="26">
        <v>4</v>
      </c>
      <c r="BY2282" s="26">
        <v>2</v>
      </c>
      <c r="BZ2282" s="24"/>
      <c r="CA2282" s="24"/>
      <c r="CB2282" s="24"/>
      <c r="CC2282" s="24"/>
      <c r="CD2282" s="24"/>
      <c r="CE2282" s="24"/>
      <c r="CF2282" s="24"/>
      <c r="CG2282" s="24"/>
      <c r="CH2282" s="24"/>
      <c r="CI2282" s="24"/>
      <c r="CJ2282" s="24"/>
      <c r="CK2282" s="24"/>
      <c r="CL2282" s="24"/>
      <c r="CM2282" s="24"/>
      <c r="CN2282" s="24"/>
      <c r="CO2282" s="24"/>
      <c r="CP2282" s="24"/>
      <c r="CQ2282" s="24"/>
      <c r="CR2282" s="24"/>
      <c r="CS2282" s="24"/>
      <c r="CT2282" s="24"/>
      <c r="CU2282" s="24"/>
      <c r="CV2282" s="24"/>
      <c r="CW2282" s="24"/>
      <c r="CX2282" s="24"/>
      <c r="CY2282" s="24"/>
      <c r="CZ2282" s="24"/>
      <c r="DA2282" s="24"/>
      <c r="DB2282" s="24"/>
      <c r="DC2282" s="24"/>
      <c r="DD2282" s="24"/>
      <c r="DE2282" s="24"/>
      <c r="DF2282" s="26" t="s">
        <v>139</v>
      </c>
      <c r="DG2282" s="26" t="s">
        <v>139</v>
      </c>
      <c r="DH2282" s="26" t="s">
        <v>139</v>
      </c>
      <c r="DI2282" s="26" t="s">
        <v>139</v>
      </c>
      <c r="DJ2282" s="26" t="s">
        <v>139</v>
      </c>
      <c r="DK2282" s="26" t="s">
        <v>139</v>
      </c>
      <c r="DL2282" s="26" t="s">
        <v>139</v>
      </c>
      <c r="DM2282" s="26" t="s">
        <v>139</v>
      </c>
      <c r="DN2282" s="26" t="s">
        <v>139</v>
      </c>
      <c r="DO2282" s="26" t="s">
        <v>139</v>
      </c>
    </row>
    <row r="2283" spans="1:119" ht="20.100000000000001" customHeight="1" x14ac:dyDescent="0.25">
      <c r="A2283" s="29" t="str">
        <f t="shared" si="504"/>
        <v>Rural Economic and Community Development Organization1</v>
      </c>
      <c r="B2283" s="29" t="str">
        <f t="shared" si="505"/>
        <v>Rural Economic and Community Development Organization</v>
      </c>
      <c r="C2283" s="29">
        <f t="shared" si="506"/>
        <v>1</v>
      </c>
      <c r="D2283" s="30" t="str">
        <f t="shared" si="507"/>
        <v>South Asia</v>
      </c>
      <c r="E2283" s="30" t="str">
        <f t="shared" si="508"/>
        <v>Kantale, Sri Lanka</v>
      </c>
      <c r="F2283" s="31">
        <f t="shared" si="509"/>
        <v>1</v>
      </c>
      <c r="G2283" s="31">
        <f t="shared" si="510"/>
        <v>1</v>
      </c>
      <c r="H2283" s="31">
        <f t="shared" si="511"/>
        <v>2</v>
      </c>
      <c r="I2283" s="31">
        <f t="shared" si="512"/>
        <v>2</v>
      </c>
      <c r="J2283" s="31">
        <f t="shared" si="513"/>
        <v>2</v>
      </c>
      <c r="K2283" s="31">
        <f t="shared" si="514"/>
        <v>2</v>
      </c>
      <c r="L2283" s="31">
        <f t="shared" si="515"/>
        <v>3</v>
      </c>
      <c r="M2283" s="31">
        <f t="shared" si="516"/>
        <v>1</v>
      </c>
      <c r="N2283" s="31">
        <f t="shared" si="517"/>
        <v>1.8</v>
      </c>
      <c r="O2283" s="26" t="s">
        <v>12413</v>
      </c>
      <c r="P2283" s="26" t="s">
        <v>108</v>
      </c>
      <c r="Q2283" s="27">
        <v>41038</v>
      </c>
      <c r="R2283" s="26" t="s">
        <v>155</v>
      </c>
      <c r="S2283" s="26" t="s">
        <v>217</v>
      </c>
      <c r="T2283" s="26" t="s">
        <v>175</v>
      </c>
      <c r="U2283" s="26" t="s">
        <v>112</v>
      </c>
      <c r="V2283" s="26" t="s">
        <v>225</v>
      </c>
      <c r="W2283" s="26" t="s">
        <v>2101</v>
      </c>
      <c r="X2283" s="26" t="s">
        <v>12378</v>
      </c>
      <c r="Y2283" s="26" t="s">
        <v>12379</v>
      </c>
      <c r="Z2283" s="24"/>
      <c r="AA2283" s="24"/>
      <c r="AB2283" s="26" t="s">
        <v>117</v>
      </c>
      <c r="AC2283" s="28">
        <v>8000</v>
      </c>
      <c r="AD2283" s="24"/>
      <c r="AE2283" s="26" t="s">
        <v>249</v>
      </c>
      <c r="AF2283" s="26" t="s">
        <v>120</v>
      </c>
      <c r="AG2283" s="26" t="s">
        <v>175</v>
      </c>
      <c r="AH2283" s="26" t="s">
        <v>158</v>
      </c>
      <c r="AI2283" s="28">
        <v>8000</v>
      </c>
      <c r="AJ2283" s="24"/>
      <c r="AK2283" s="26" t="s">
        <v>12414</v>
      </c>
      <c r="AL2283" s="26" t="s">
        <v>12415</v>
      </c>
      <c r="AM2283" s="26" t="s">
        <v>12416</v>
      </c>
      <c r="AN2283" s="26" t="s">
        <v>12417</v>
      </c>
      <c r="AO2283" s="26" t="s">
        <v>12418</v>
      </c>
      <c r="AP2283" s="24"/>
      <c r="AQ2283" s="24"/>
      <c r="AR2283" s="24"/>
      <c r="AS2283" s="24"/>
      <c r="AT2283" s="24"/>
      <c r="AU2283" s="24"/>
      <c r="AV2283" s="24"/>
      <c r="AW2283" s="28">
        <v>81360</v>
      </c>
      <c r="AX2283" s="26">
        <v>1595</v>
      </c>
      <c r="AY2283" s="28">
        <v>650</v>
      </c>
      <c r="AZ2283" s="28">
        <v>150</v>
      </c>
      <c r="BA2283" s="26">
        <v>0</v>
      </c>
      <c r="BB2283" s="26" t="s">
        <v>241</v>
      </c>
      <c r="BC2283" s="26" t="s">
        <v>800</v>
      </c>
      <c r="BD2283" s="24"/>
      <c r="BE2283" s="24"/>
      <c r="BF2283" s="26" t="s">
        <v>12386</v>
      </c>
      <c r="BG2283" s="26" t="s">
        <v>2101</v>
      </c>
      <c r="BH2283" s="26" t="s">
        <v>12419</v>
      </c>
      <c r="BI2283" s="26" t="s">
        <v>2101</v>
      </c>
      <c r="BJ2283" s="26" t="s">
        <v>12420</v>
      </c>
      <c r="BK2283" s="26" t="s">
        <v>2101</v>
      </c>
      <c r="BL2283" s="24"/>
      <c r="BM2283" s="24"/>
      <c r="BN2283" s="24"/>
      <c r="BO2283" s="24"/>
      <c r="BP2283" s="24"/>
      <c r="BQ2283" s="24"/>
      <c r="BR2283" s="26">
        <v>1</v>
      </c>
      <c r="BS2283" s="26">
        <v>1</v>
      </c>
      <c r="BT2283" s="26">
        <v>2</v>
      </c>
      <c r="BU2283" s="26">
        <v>2</v>
      </c>
      <c r="BV2283" s="26">
        <v>2</v>
      </c>
      <c r="BW2283" s="26">
        <v>2</v>
      </c>
      <c r="BX2283" s="26">
        <v>3</v>
      </c>
      <c r="BY2283" s="26">
        <v>1</v>
      </c>
      <c r="BZ2283" s="24"/>
      <c r="CA2283" s="24"/>
      <c r="CB2283" s="24"/>
      <c r="CC2283" s="24"/>
      <c r="CD2283" s="24"/>
      <c r="CE2283" s="24"/>
      <c r="CF2283" s="24"/>
      <c r="CG2283" s="24"/>
      <c r="CH2283" s="24"/>
      <c r="CI2283" s="24"/>
      <c r="CJ2283" s="24"/>
      <c r="CK2283" s="24"/>
      <c r="CL2283" s="24"/>
      <c r="CM2283" s="24"/>
      <c r="CN2283" s="24"/>
      <c r="CO2283" s="24"/>
      <c r="CP2283" s="24"/>
      <c r="CQ2283" s="24"/>
      <c r="CR2283" s="24"/>
      <c r="CS2283" s="24"/>
      <c r="CT2283" s="24"/>
      <c r="CU2283" s="24"/>
      <c r="CV2283" s="24"/>
      <c r="CW2283" s="24"/>
      <c r="CX2283" s="24"/>
      <c r="CY2283" s="24"/>
      <c r="CZ2283" s="24"/>
      <c r="DA2283" s="24"/>
      <c r="DB2283" s="24"/>
      <c r="DC2283" s="24"/>
      <c r="DD2283" s="24"/>
      <c r="DE2283" s="24"/>
      <c r="DF2283" s="26" t="s">
        <v>139</v>
      </c>
      <c r="DG2283" s="26" t="s">
        <v>120</v>
      </c>
      <c r="DH2283" s="26" t="s">
        <v>139</v>
      </c>
      <c r="DI2283" s="26" t="s">
        <v>139</v>
      </c>
      <c r="DJ2283" s="26" t="s">
        <v>139</v>
      </c>
      <c r="DK2283" s="26" t="s">
        <v>139</v>
      </c>
      <c r="DL2283" s="26" t="s">
        <v>139</v>
      </c>
      <c r="DM2283" s="26" t="s">
        <v>139</v>
      </c>
      <c r="DN2283" s="26" t="s">
        <v>139</v>
      </c>
      <c r="DO2283" s="26" t="s">
        <v>139</v>
      </c>
    </row>
    <row r="2284" spans="1:119" ht="20.100000000000001" customHeight="1" x14ac:dyDescent="0.25">
      <c r="A2284" s="29" t="str">
        <f t="shared" si="504"/>
        <v/>
      </c>
      <c r="B2284" s="29" t="str">
        <f t="shared" si="505"/>
        <v>Rural Family Support Organization</v>
      </c>
      <c r="C2284" s="29">
        <f t="shared" si="506"/>
        <v>0</v>
      </c>
      <c r="D2284" s="30" t="str">
        <f t="shared" si="507"/>
        <v>Americas</v>
      </c>
      <c r="E2284" s="30" t="str">
        <f t="shared" si="508"/>
        <v>Jamaica</v>
      </c>
      <c r="F2284" s="31">
        <f t="shared" si="509"/>
        <v>0</v>
      </c>
      <c r="G2284" s="31">
        <f t="shared" si="510"/>
        <v>0</v>
      </c>
      <c r="H2284" s="31">
        <f t="shared" si="511"/>
        <v>0</v>
      </c>
      <c r="I2284" s="31">
        <f t="shared" si="512"/>
        <v>0</v>
      </c>
      <c r="J2284" s="31">
        <f t="shared" si="513"/>
        <v>0</v>
      </c>
      <c r="K2284" s="31">
        <f t="shared" si="514"/>
        <v>0</v>
      </c>
      <c r="L2284" s="31">
        <f t="shared" si="515"/>
        <v>0</v>
      </c>
      <c r="M2284" s="31">
        <f t="shared" si="516"/>
        <v>0</v>
      </c>
      <c r="N2284" s="31">
        <f t="shared" si="517"/>
        <v>0</v>
      </c>
      <c r="O2284" s="26" t="s">
        <v>16384</v>
      </c>
      <c r="P2284" s="26" t="s">
        <v>108</v>
      </c>
      <c r="Q2284" s="27">
        <v>41772</v>
      </c>
      <c r="R2284" s="24"/>
      <c r="S2284" s="24"/>
      <c r="T2284" s="26" t="s">
        <v>194</v>
      </c>
      <c r="U2284" s="24"/>
      <c r="V2284" s="26" t="s">
        <v>15731</v>
      </c>
      <c r="W2284" s="26" t="s">
        <v>7578</v>
      </c>
      <c r="X2284" s="24"/>
      <c r="Y2284" s="26" t="s">
        <v>12422</v>
      </c>
      <c r="Z2284" s="24"/>
      <c r="AA2284" s="24"/>
      <c r="AB2284" s="26" t="s">
        <v>15736</v>
      </c>
      <c r="AC2284" s="28">
        <v>1000</v>
      </c>
      <c r="AD2284" s="24"/>
      <c r="AE2284" s="24"/>
      <c r="AF2284" s="26" t="s">
        <v>139</v>
      </c>
      <c r="AG2284" s="26" t="s">
        <v>229</v>
      </c>
      <c r="AH2284" s="24"/>
      <c r="AI2284" s="28">
        <v>1000</v>
      </c>
      <c r="AJ2284" s="24"/>
      <c r="AK2284" s="24"/>
      <c r="AL2284" s="24"/>
      <c r="AM2284" s="24"/>
      <c r="AN2284" s="24"/>
      <c r="AO2284" s="24"/>
      <c r="AP2284" s="24"/>
      <c r="AQ2284" s="24"/>
      <c r="AR2284" s="24"/>
      <c r="AS2284" s="24"/>
      <c r="AT2284" s="24"/>
      <c r="AU2284" s="24"/>
      <c r="AV2284" s="24"/>
      <c r="AW2284" s="24"/>
      <c r="AX2284" s="24"/>
      <c r="AY2284" s="24"/>
      <c r="AZ2284" s="24"/>
      <c r="BA2284" s="24"/>
      <c r="BB2284" s="24"/>
      <c r="BC2284" s="24"/>
      <c r="BD2284" s="24"/>
      <c r="BE2284" s="24"/>
      <c r="BF2284" s="24"/>
      <c r="BG2284" s="24"/>
      <c r="BH2284" s="24"/>
      <c r="BI2284" s="24"/>
      <c r="BJ2284" s="24"/>
      <c r="BK2284" s="24"/>
      <c r="BL2284" s="24"/>
      <c r="BM2284" s="24"/>
      <c r="BN2284" s="24"/>
      <c r="BO2284" s="24"/>
      <c r="BP2284" s="24"/>
      <c r="BQ2284" s="24"/>
      <c r="BR2284" s="24"/>
      <c r="BS2284" s="24"/>
      <c r="BT2284" s="24"/>
      <c r="BU2284" s="24"/>
      <c r="BV2284" s="24"/>
      <c r="BW2284" s="24"/>
      <c r="BX2284" s="24"/>
      <c r="BY2284" s="24"/>
      <c r="BZ2284" s="24"/>
      <c r="CA2284" s="24"/>
      <c r="CB2284" s="24"/>
      <c r="CC2284" s="24"/>
      <c r="CD2284" s="24"/>
      <c r="CE2284" s="24"/>
      <c r="CF2284" s="24"/>
      <c r="CG2284" s="24"/>
      <c r="CH2284" s="24"/>
      <c r="CI2284" s="24"/>
      <c r="CJ2284" s="24"/>
      <c r="CK2284" s="24"/>
      <c r="CL2284" s="24"/>
      <c r="CM2284" s="24"/>
      <c r="CN2284" s="24"/>
      <c r="CO2284" s="24"/>
      <c r="CP2284" s="24"/>
      <c r="CQ2284" s="24"/>
      <c r="CR2284" s="24"/>
      <c r="CS2284" s="24"/>
      <c r="CT2284" s="24"/>
      <c r="CU2284" s="24"/>
      <c r="CV2284" s="24"/>
      <c r="CW2284" s="24"/>
      <c r="CX2284" s="24"/>
      <c r="CY2284" s="24"/>
      <c r="CZ2284" s="24"/>
      <c r="DA2284" s="24"/>
      <c r="DB2284" s="24"/>
      <c r="DC2284" s="24"/>
      <c r="DD2284" s="24"/>
      <c r="DE2284" s="24"/>
      <c r="DF2284" s="26" t="s">
        <v>139</v>
      </c>
      <c r="DG2284" s="26" t="s">
        <v>139</v>
      </c>
      <c r="DH2284" s="26" t="s">
        <v>139</v>
      </c>
      <c r="DI2284" s="26" t="s">
        <v>139</v>
      </c>
      <c r="DJ2284" s="26" t="s">
        <v>139</v>
      </c>
      <c r="DK2284" s="26" t="s">
        <v>139</v>
      </c>
      <c r="DL2284" s="26" t="s">
        <v>139</v>
      </c>
      <c r="DM2284" s="26" t="s">
        <v>139</v>
      </c>
      <c r="DN2284" s="26" t="s">
        <v>139</v>
      </c>
      <c r="DO2284" s="26" t="s">
        <v>139</v>
      </c>
    </row>
    <row r="2285" spans="1:119" ht="35.1" customHeight="1" x14ac:dyDescent="0.25">
      <c r="A2285" s="29" t="str">
        <f t="shared" si="504"/>
        <v>Rural Family Support Organization7</v>
      </c>
      <c r="B2285" s="29" t="str">
        <f t="shared" si="505"/>
        <v>Rural Family Support Organization</v>
      </c>
      <c r="C2285" s="29">
        <f t="shared" si="506"/>
        <v>7</v>
      </c>
      <c r="D2285" s="30" t="str">
        <f t="shared" si="507"/>
        <v>Americas</v>
      </c>
      <c r="E2285" s="30" t="str">
        <f t="shared" si="508"/>
        <v>Jamaica</v>
      </c>
      <c r="F2285" s="31">
        <f t="shared" si="509"/>
        <v>3</v>
      </c>
      <c r="G2285" s="31">
        <f t="shared" si="510"/>
        <v>2</v>
      </c>
      <c r="H2285" s="31">
        <f t="shared" si="511"/>
        <v>4</v>
      </c>
      <c r="I2285" s="31">
        <f t="shared" si="512"/>
        <v>4</v>
      </c>
      <c r="J2285" s="31">
        <f t="shared" si="513"/>
        <v>3</v>
      </c>
      <c r="K2285" s="31">
        <f t="shared" si="514"/>
        <v>3</v>
      </c>
      <c r="L2285" s="31">
        <f t="shared" si="515"/>
        <v>4</v>
      </c>
      <c r="M2285" s="31">
        <f t="shared" si="516"/>
        <v>1</v>
      </c>
      <c r="N2285" s="31">
        <f t="shared" si="517"/>
        <v>3</v>
      </c>
      <c r="O2285" s="26" t="s">
        <v>12421</v>
      </c>
      <c r="P2285" s="26" t="s">
        <v>108</v>
      </c>
      <c r="Q2285" s="27">
        <v>40469</v>
      </c>
      <c r="R2285" s="26" t="s">
        <v>305</v>
      </c>
      <c r="S2285" s="26" t="s">
        <v>332</v>
      </c>
      <c r="T2285" s="26" t="s">
        <v>333</v>
      </c>
      <c r="U2285" s="26" t="s">
        <v>307</v>
      </c>
      <c r="V2285" s="26" t="s">
        <v>15731</v>
      </c>
      <c r="W2285" s="26" t="s">
        <v>7578</v>
      </c>
      <c r="X2285" s="24"/>
      <c r="Y2285" s="26" t="s">
        <v>12422</v>
      </c>
      <c r="Z2285" s="24"/>
      <c r="AA2285" s="24"/>
      <c r="AB2285" s="26" t="s">
        <v>117</v>
      </c>
      <c r="AC2285" s="28">
        <v>15000</v>
      </c>
      <c r="AD2285" s="24"/>
      <c r="AE2285" s="24"/>
      <c r="AF2285" s="26" t="s">
        <v>139</v>
      </c>
      <c r="AG2285" s="26" t="s">
        <v>229</v>
      </c>
      <c r="AH2285" s="26" t="s">
        <v>235</v>
      </c>
      <c r="AI2285" s="28">
        <v>15000</v>
      </c>
      <c r="AJ2285" s="24"/>
      <c r="AK2285" s="26" t="s">
        <v>12423</v>
      </c>
      <c r="AL2285" s="26" t="s">
        <v>12424</v>
      </c>
      <c r="AM2285" s="26" t="s">
        <v>12425</v>
      </c>
      <c r="AN2285" s="26" t="s">
        <v>12426</v>
      </c>
      <c r="AO2285" s="26" t="s">
        <v>12427</v>
      </c>
      <c r="AP2285" s="24"/>
      <c r="AQ2285" s="24"/>
      <c r="AR2285" s="24"/>
      <c r="AS2285" s="26" t="s">
        <v>12428</v>
      </c>
      <c r="AT2285" s="26" t="s">
        <v>12429</v>
      </c>
      <c r="AU2285" s="24"/>
      <c r="AV2285" s="24"/>
      <c r="AW2285" s="28">
        <v>152545</v>
      </c>
      <c r="AX2285" s="26">
        <v>715</v>
      </c>
      <c r="AY2285" s="28">
        <v>0</v>
      </c>
      <c r="AZ2285" s="28">
        <v>100</v>
      </c>
      <c r="BA2285" s="26">
        <v>0</v>
      </c>
      <c r="BB2285" s="26" t="s">
        <v>148</v>
      </c>
      <c r="BC2285" s="24"/>
      <c r="BD2285" s="24"/>
      <c r="BE2285" s="24"/>
      <c r="BF2285" s="26" t="s">
        <v>12430</v>
      </c>
      <c r="BG2285" s="26" t="s">
        <v>7578</v>
      </c>
      <c r="BH2285" s="26" t="s">
        <v>12431</v>
      </c>
      <c r="BI2285" s="26" t="s">
        <v>7578</v>
      </c>
      <c r="BJ2285" s="26" t="s">
        <v>2244</v>
      </c>
      <c r="BK2285" s="26" t="s">
        <v>211</v>
      </c>
      <c r="BL2285" s="26" t="s">
        <v>12432</v>
      </c>
      <c r="BM2285" s="26" t="s">
        <v>7578</v>
      </c>
      <c r="BN2285" s="26" t="s">
        <v>12433</v>
      </c>
      <c r="BO2285" s="26" t="s">
        <v>7578</v>
      </c>
      <c r="BP2285" s="24"/>
      <c r="BQ2285" s="24"/>
      <c r="BR2285" s="26">
        <v>3</v>
      </c>
      <c r="BS2285" s="26">
        <v>2</v>
      </c>
      <c r="BT2285" s="26">
        <v>4</v>
      </c>
      <c r="BU2285" s="26">
        <v>4</v>
      </c>
      <c r="BV2285" s="26">
        <v>3</v>
      </c>
      <c r="BW2285" s="26">
        <v>3</v>
      </c>
      <c r="BX2285" s="26">
        <v>4</v>
      </c>
      <c r="BY2285" s="26">
        <v>1</v>
      </c>
      <c r="BZ2285" s="24"/>
      <c r="CA2285" s="24"/>
      <c r="CB2285" s="24"/>
      <c r="CC2285" s="24"/>
      <c r="CD2285" s="24"/>
      <c r="CE2285" s="24"/>
      <c r="CF2285" s="24"/>
      <c r="CG2285" s="24"/>
      <c r="CH2285" s="24"/>
      <c r="CI2285" s="24"/>
      <c r="CJ2285" s="24"/>
      <c r="CK2285" s="24"/>
      <c r="CL2285" s="24"/>
      <c r="CM2285" s="24"/>
      <c r="CN2285" s="24"/>
      <c r="CO2285" s="24"/>
      <c r="CP2285" s="24"/>
      <c r="CQ2285" s="24"/>
      <c r="CR2285" s="24"/>
      <c r="CS2285" s="24"/>
      <c r="CT2285" s="24"/>
      <c r="CU2285" s="24"/>
      <c r="CV2285" s="24"/>
      <c r="CW2285" s="24"/>
      <c r="CX2285" s="24"/>
      <c r="CY2285" s="24"/>
      <c r="CZ2285" s="24"/>
      <c r="DA2285" s="24"/>
      <c r="DB2285" s="24"/>
      <c r="DC2285" s="24"/>
      <c r="DD2285" s="24"/>
      <c r="DE2285" s="24"/>
      <c r="DF2285" s="26" t="s">
        <v>120</v>
      </c>
      <c r="DG2285" s="26" t="s">
        <v>120</v>
      </c>
      <c r="DH2285" s="26" t="s">
        <v>139</v>
      </c>
      <c r="DI2285" s="26" t="s">
        <v>139</v>
      </c>
      <c r="DJ2285" s="26" t="s">
        <v>139</v>
      </c>
      <c r="DK2285" s="26" t="s">
        <v>120</v>
      </c>
      <c r="DL2285" s="26" t="s">
        <v>139</v>
      </c>
      <c r="DM2285" s="26" t="s">
        <v>139</v>
      </c>
      <c r="DN2285" s="26" t="s">
        <v>139</v>
      </c>
      <c r="DO2285" s="26" t="s">
        <v>139</v>
      </c>
    </row>
    <row r="2286" spans="1:119" ht="20.100000000000001" customHeight="1" x14ac:dyDescent="0.25">
      <c r="A2286" s="29" t="str">
        <f t="shared" si="504"/>
        <v/>
      </c>
      <c r="B2286" s="29" t="str">
        <f t="shared" si="505"/>
        <v>Rural Family Support Organization</v>
      </c>
      <c r="C2286" s="29">
        <f t="shared" si="506"/>
        <v>0</v>
      </c>
      <c r="D2286" s="30" t="str">
        <f t="shared" si="507"/>
        <v>Americas</v>
      </c>
      <c r="E2286" s="30" t="str">
        <f t="shared" si="508"/>
        <v>Jamaica</v>
      </c>
      <c r="F2286" s="31">
        <f t="shared" si="509"/>
        <v>0</v>
      </c>
      <c r="G2286" s="31">
        <f t="shared" si="510"/>
        <v>0</v>
      </c>
      <c r="H2286" s="31">
        <f t="shared" si="511"/>
        <v>0</v>
      </c>
      <c r="I2286" s="31">
        <f t="shared" si="512"/>
        <v>0</v>
      </c>
      <c r="J2286" s="31">
        <f t="shared" si="513"/>
        <v>0</v>
      </c>
      <c r="K2286" s="31">
        <f t="shared" si="514"/>
        <v>0</v>
      </c>
      <c r="L2286" s="31">
        <f t="shared" si="515"/>
        <v>0</v>
      </c>
      <c r="M2286" s="31">
        <f t="shared" si="516"/>
        <v>0</v>
      </c>
      <c r="N2286" s="31">
        <f t="shared" si="517"/>
        <v>0</v>
      </c>
      <c r="O2286" s="26" t="s">
        <v>12434</v>
      </c>
      <c r="P2286" s="26" t="s">
        <v>108</v>
      </c>
      <c r="Q2286" s="27">
        <v>40589</v>
      </c>
      <c r="R2286" s="24"/>
      <c r="S2286" s="24"/>
      <c r="T2286" s="26" t="s">
        <v>333</v>
      </c>
      <c r="U2286" s="24"/>
      <c r="V2286" s="26" t="s">
        <v>15731</v>
      </c>
      <c r="W2286" s="26" t="s">
        <v>7578</v>
      </c>
      <c r="X2286" s="24"/>
      <c r="Y2286" s="26" t="s">
        <v>12422</v>
      </c>
      <c r="Z2286" s="24"/>
      <c r="AA2286" s="24"/>
      <c r="AB2286" s="26" t="s">
        <v>228</v>
      </c>
      <c r="AC2286" s="28">
        <v>25000</v>
      </c>
      <c r="AD2286" s="24"/>
      <c r="AE2286" s="24"/>
      <c r="AF2286" s="26" t="s">
        <v>139</v>
      </c>
      <c r="AG2286" s="26" t="s">
        <v>229</v>
      </c>
      <c r="AH2286" s="24"/>
      <c r="AI2286" s="28">
        <v>25000</v>
      </c>
      <c r="AJ2286" s="24"/>
      <c r="AK2286" s="24"/>
      <c r="AL2286" s="24"/>
      <c r="AM2286" s="26" t="s">
        <v>12435</v>
      </c>
      <c r="AN2286" s="26" t="s">
        <v>12436</v>
      </c>
      <c r="AO2286" s="24"/>
      <c r="AP2286" s="24"/>
      <c r="AQ2286" s="24"/>
      <c r="AR2286" s="24"/>
      <c r="AS2286" s="24"/>
      <c r="AT2286" s="24"/>
      <c r="AU2286" s="24"/>
      <c r="AV2286" s="24"/>
      <c r="AW2286" s="28">
        <v>152545</v>
      </c>
      <c r="AX2286" s="26">
        <v>715</v>
      </c>
      <c r="AY2286" s="28">
        <v>0</v>
      </c>
      <c r="AZ2286" s="28">
        <v>0</v>
      </c>
      <c r="BA2286" s="26">
        <v>0</v>
      </c>
      <c r="BB2286" s="24"/>
      <c r="BC2286" s="24"/>
      <c r="BD2286" s="24"/>
      <c r="BE2286" s="24"/>
      <c r="BF2286" s="24"/>
      <c r="BG2286" s="24"/>
      <c r="BH2286" s="24"/>
      <c r="BI2286" s="24"/>
      <c r="BJ2286" s="24"/>
      <c r="BK2286" s="24"/>
      <c r="BL2286" s="24"/>
      <c r="BM2286" s="24"/>
      <c r="BN2286" s="24"/>
      <c r="BO2286" s="24"/>
      <c r="BP2286" s="24"/>
      <c r="BQ2286" s="24"/>
      <c r="BR2286" s="26">
        <v>0</v>
      </c>
      <c r="BS2286" s="26">
        <v>0</v>
      </c>
      <c r="BT2286" s="26">
        <v>0</v>
      </c>
      <c r="BU2286" s="26">
        <v>0</v>
      </c>
      <c r="BV2286" s="26">
        <v>0</v>
      </c>
      <c r="BW2286" s="26">
        <v>0</v>
      </c>
      <c r="BX2286" s="26">
        <v>0</v>
      </c>
      <c r="BY2286" s="26">
        <v>0</v>
      </c>
      <c r="BZ2286" s="24"/>
      <c r="CA2286" s="24"/>
      <c r="CB2286" s="24"/>
      <c r="CC2286" s="24"/>
      <c r="CD2286" s="24"/>
      <c r="CE2286" s="24"/>
      <c r="CF2286" s="24"/>
      <c r="CG2286" s="24"/>
      <c r="CH2286" s="24"/>
      <c r="CI2286" s="24"/>
      <c r="CJ2286" s="24"/>
      <c r="CK2286" s="24"/>
      <c r="CL2286" s="24"/>
      <c r="CM2286" s="24"/>
      <c r="CN2286" s="24"/>
      <c r="CO2286" s="24"/>
      <c r="CP2286" s="24"/>
      <c r="CQ2286" s="24"/>
      <c r="CR2286" s="24"/>
      <c r="CS2286" s="24"/>
      <c r="CT2286" s="24"/>
      <c r="CU2286" s="24"/>
      <c r="CV2286" s="24"/>
      <c r="CW2286" s="24"/>
      <c r="CX2286" s="24"/>
      <c r="CY2286" s="24"/>
      <c r="CZ2286" s="24"/>
      <c r="DA2286" s="24"/>
      <c r="DB2286" s="24"/>
      <c r="DC2286" s="24"/>
      <c r="DD2286" s="24"/>
      <c r="DE2286" s="24"/>
      <c r="DF2286" s="26" t="s">
        <v>139</v>
      </c>
      <c r="DG2286" s="26" t="s">
        <v>139</v>
      </c>
      <c r="DH2286" s="26" t="s">
        <v>139</v>
      </c>
      <c r="DI2286" s="26" t="s">
        <v>139</v>
      </c>
      <c r="DJ2286" s="26" t="s">
        <v>139</v>
      </c>
      <c r="DK2286" s="26" t="s">
        <v>139</v>
      </c>
      <c r="DL2286" s="26" t="s">
        <v>139</v>
      </c>
      <c r="DM2286" s="26" t="s">
        <v>139</v>
      </c>
      <c r="DN2286" s="26" t="s">
        <v>139</v>
      </c>
      <c r="DO2286" s="26" t="s">
        <v>139</v>
      </c>
    </row>
    <row r="2287" spans="1:119" ht="20.100000000000001" customHeight="1" x14ac:dyDescent="0.25">
      <c r="A2287" s="29" t="str">
        <f t="shared" si="504"/>
        <v/>
      </c>
      <c r="B2287" s="29" t="str">
        <f t="shared" si="505"/>
        <v>Rural Family Support Organization</v>
      </c>
      <c r="C2287" s="29">
        <f t="shared" si="506"/>
        <v>0</v>
      </c>
      <c r="D2287" s="30" t="str">
        <f t="shared" si="507"/>
        <v>Americas</v>
      </c>
      <c r="E2287" s="30" t="str">
        <f t="shared" si="508"/>
        <v>Jamaica</v>
      </c>
      <c r="F2287" s="31">
        <f t="shared" si="509"/>
        <v>0</v>
      </c>
      <c r="G2287" s="31">
        <f t="shared" si="510"/>
        <v>0</v>
      </c>
      <c r="H2287" s="31">
        <f t="shared" si="511"/>
        <v>0</v>
      </c>
      <c r="I2287" s="31">
        <f t="shared" si="512"/>
        <v>0</v>
      </c>
      <c r="J2287" s="31">
        <f t="shared" si="513"/>
        <v>0</v>
      </c>
      <c r="K2287" s="31">
        <f t="shared" si="514"/>
        <v>0</v>
      </c>
      <c r="L2287" s="31">
        <f t="shared" si="515"/>
        <v>0</v>
      </c>
      <c r="M2287" s="31">
        <f t="shared" si="516"/>
        <v>0</v>
      </c>
      <c r="N2287" s="31">
        <f t="shared" si="517"/>
        <v>0</v>
      </c>
      <c r="O2287" s="26" t="s">
        <v>16385</v>
      </c>
      <c r="P2287" s="26" t="s">
        <v>108</v>
      </c>
      <c r="Q2287" s="27">
        <v>40669</v>
      </c>
      <c r="R2287" s="24"/>
      <c r="S2287" s="24"/>
      <c r="T2287" s="26" t="s">
        <v>333</v>
      </c>
      <c r="U2287" s="24"/>
      <c r="V2287" s="26" t="s">
        <v>15731</v>
      </c>
      <c r="W2287" s="26" t="s">
        <v>7578</v>
      </c>
      <c r="X2287" s="24"/>
      <c r="Y2287" s="26" t="s">
        <v>12422</v>
      </c>
      <c r="Z2287" s="24"/>
      <c r="AA2287" s="24"/>
      <c r="AB2287" s="26" t="s">
        <v>15766</v>
      </c>
      <c r="AC2287" s="28">
        <v>3000</v>
      </c>
      <c r="AD2287" s="24"/>
      <c r="AE2287" s="24"/>
      <c r="AF2287" s="26" t="s">
        <v>139</v>
      </c>
      <c r="AG2287" s="26" t="s">
        <v>229</v>
      </c>
      <c r="AH2287" s="24"/>
      <c r="AI2287" s="28">
        <v>3000</v>
      </c>
      <c r="AJ2287" s="24"/>
      <c r="AK2287" s="24"/>
      <c r="AL2287" s="24"/>
      <c r="AM2287" s="24"/>
      <c r="AN2287" s="24"/>
      <c r="AO2287" s="24"/>
      <c r="AP2287" s="24"/>
      <c r="AQ2287" s="24"/>
      <c r="AR2287" s="24"/>
      <c r="AS2287" s="24"/>
      <c r="AT2287" s="24"/>
      <c r="AU2287" s="24"/>
      <c r="AV2287" s="24"/>
      <c r="AW2287" s="28">
        <v>0</v>
      </c>
      <c r="AX2287" s="26">
        <v>0</v>
      </c>
      <c r="AY2287" s="28">
        <v>0</v>
      </c>
      <c r="AZ2287" s="28">
        <v>0</v>
      </c>
      <c r="BA2287" s="26">
        <v>0</v>
      </c>
      <c r="BB2287" s="24"/>
      <c r="BC2287" s="24"/>
      <c r="BD2287" s="24"/>
      <c r="BE2287" s="24"/>
      <c r="BF2287" s="24"/>
      <c r="BG2287" s="24"/>
      <c r="BH2287" s="24"/>
      <c r="BI2287" s="24"/>
      <c r="BJ2287" s="24"/>
      <c r="BK2287" s="24"/>
      <c r="BL2287" s="24"/>
      <c r="BM2287" s="24"/>
      <c r="BN2287" s="24"/>
      <c r="BO2287" s="24"/>
      <c r="BP2287" s="24"/>
      <c r="BQ2287" s="24"/>
      <c r="BR2287" s="26">
        <v>0</v>
      </c>
      <c r="BS2287" s="26">
        <v>0</v>
      </c>
      <c r="BT2287" s="26">
        <v>0</v>
      </c>
      <c r="BU2287" s="26">
        <v>0</v>
      </c>
      <c r="BV2287" s="26">
        <v>0</v>
      </c>
      <c r="BW2287" s="26">
        <v>0</v>
      </c>
      <c r="BX2287" s="26">
        <v>0</v>
      </c>
      <c r="BY2287" s="26">
        <v>0</v>
      </c>
      <c r="BZ2287" s="24"/>
      <c r="CA2287" s="24"/>
      <c r="CB2287" s="24"/>
      <c r="CC2287" s="24"/>
      <c r="CD2287" s="24"/>
      <c r="CE2287" s="24"/>
      <c r="CF2287" s="24"/>
      <c r="CG2287" s="24"/>
      <c r="CH2287" s="24"/>
      <c r="CI2287" s="24"/>
      <c r="CJ2287" s="24"/>
      <c r="CK2287" s="24"/>
      <c r="CL2287" s="24"/>
      <c r="CM2287" s="24"/>
      <c r="CN2287" s="24"/>
      <c r="CO2287" s="24"/>
      <c r="CP2287" s="24"/>
      <c r="CQ2287" s="24"/>
      <c r="CR2287" s="24"/>
      <c r="CS2287" s="24"/>
      <c r="CT2287" s="24"/>
      <c r="CU2287" s="24"/>
      <c r="CV2287" s="24"/>
      <c r="CW2287" s="24"/>
      <c r="CX2287" s="24"/>
      <c r="CY2287" s="24"/>
      <c r="CZ2287" s="24"/>
      <c r="DA2287" s="24"/>
      <c r="DB2287" s="24"/>
      <c r="DC2287" s="24"/>
      <c r="DD2287" s="24"/>
      <c r="DE2287" s="24"/>
      <c r="DF2287" s="26" t="s">
        <v>139</v>
      </c>
      <c r="DG2287" s="26" t="s">
        <v>139</v>
      </c>
      <c r="DH2287" s="26" t="s">
        <v>139</v>
      </c>
      <c r="DI2287" s="26" t="s">
        <v>139</v>
      </c>
      <c r="DJ2287" s="26" t="s">
        <v>139</v>
      </c>
      <c r="DK2287" s="26" t="s">
        <v>139</v>
      </c>
      <c r="DL2287" s="26" t="s">
        <v>139</v>
      </c>
      <c r="DM2287" s="26" t="s">
        <v>139</v>
      </c>
      <c r="DN2287" s="26" t="s">
        <v>139</v>
      </c>
      <c r="DO2287" s="26" t="s">
        <v>139</v>
      </c>
    </row>
    <row r="2288" spans="1:119" ht="20.100000000000001" customHeight="1" x14ac:dyDescent="0.25">
      <c r="A2288" s="29" t="str">
        <f t="shared" si="504"/>
        <v/>
      </c>
      <c r="B2288" s="29" t="str">
        <f t="shared" si="505"/>
        <v>Rural Human Rights Activists Program</v>
      </c>
      <c r="C2288" s="29">
        <f t="shared" si="506"/>
        <v>0</v>
      </c>
      <c r="D2288" s="30" t="str">
        <f t="shared" si="507"/>
        <v>Africa and the Middle East</v>
      </c>
      <c r="E2288" s="30" t="str">
        <f t="shared" si="508"/>
        <v>Liberia</v>
      </c>
      <c r="F2288" s="31">
        <f t="shared" si="509"/>
        <v>0</v>
      </c>
      <c r="G2288" s="31">
        <f t="shared" si="510"/>
        <v>0</v>
      </c>
      <c r="H2288" s="31">
        <f t="shared" si="511"/>
        <v>0</v>
      </c>
      <c r="I2288" s="31">
        <f t="shared" si="512"/>
        <v>0</v>
      </c>
      <c r="J2288" s="31">
        <f t="shared" si="513"/>
        <v>0</v>
      </c>
      <c r="K2288" s="31">
        <f t="shared" si="514"/>
        <v>0</v>
      </c>
      <c r="L2288" s="31">
        <f t="shared" si="515"/>
        <v>0</v>
      </c>
      <c r="M2288" s="31">
        <f t="shared" si="516"/>
        <v>0</v>
      </c>
      <c r="N2288" s="31">
        <f t="shared" si="517"/>
        <v>0</v>
      </c>
      <c r="O2288" s="26" t="s">
        <v>12437</v>
      </c>
      <c r="P2288" s="26" t="s">
        <v>108</v>
      </c>
      <c r="Q2288" s="27">
        <v>41908</v>
      </c>
      <c r="R2288" s="24"/>
      <c r="S2288" s="24"/>
      <c r="T2288" s="26" t="s">
        <v>278</v>
      </c>
      <c r="U2288" s="24"/>
      <c r="V2288" s="26" t="s">
        <v>169</v>
      </c>
      <c r="W2288" s="26" t="s">
        <v>3593</v>
      </c>
      <c r="X2288" s="24"/>
      <c r="Y2288" s="26" t="s">
        <v>12438</v>
      </c>
      <c r="Z2288" s="24"/>
      <c r="AA2288" s="24"/>
      <c r="AB2288" s="26" t="s">
        <v>723</v>
      </c>
      <c r="AC2288" s="28">
        <v>900</v>
      </c>
      <c r="AD2288" s="24"/>
      <c r="AE2288" s="24"/>
      <c r="AF2288" s="26" t="s">
        <v>139</v>
      </c>
      <c r="AG2288" s="26" t="s">
        <v>846</v>
      </c>
      <c r="AH2288" s="24"/>
      <c r="AI2288" s="28">
        <v>900</v>
      </c>
      <c r="AJ2288" s="24"/>
      <c r="AK2288" s="24"/>
      <c r="AL2288" s="24"/>
      <c r="AM2288" s="24"/>
      <c r="AN2288" s="24"/>
      <c r="AO2288" s="24"/>
      <c r="AP2288" s="24"/>
      <c r="AQ2288" s="24"/>
      <c r="AR2288" s="24"/>
      <c r="AS2288" s="24"/>
      <c r="AT2288" s="24"/>
      <c r="AU2288" s="24"/>
      <c r="AV2288" s="24"/>
      <c r="AW2288" s="24"/>
      <c r="AX2288" s="24"/>
      <c r="AY2288" s="24"/>
      <c r="AZ2288" s="24"/>
      <c r="BA2288" s="24"/>
      <c r="BB2288" s="24"/>
      <c r="BC2288" s="26" t="s">
        <v>12439</v>
      </c>
      <c r="BD2288" s="24"/>
      <c r="BE2288" s="24"/>
      <c r="BF2288" s="24"/>
      <c r="BG2288" s="24"/>
      <c r="BH2288" s="24"/>
      <c r="BI2288" s="24"/>
      <c r="BJ2288" s="24"/>
      <c r="BK2288" s="24"/>
      <c r="BL2288" s="24"/>
      <c r="BM2288" s="24"/>
      <c r="BN2288" s="24"/>
      <c r="BO2288" s="24"/>
      <c r="BP2288" s="24"/>
      <c r="BQ2288" s="24"/>
      <c r="BR2288" s="24"/>
      <c r="BS2288" s="24"/>
      <c r="BT2288" s="24"/>
      <c r="BU2288" s="24"/>
      <c r="BV2288" s="24"/>
      <c r="BW2288" s="24"/>
      <c r="BX2288" s="24"/>
      <c r="BY2288" s="24"/>
      <c r="BZ2288" s="24"/>
      <c r="CA2288" s="24"/>
      <c r="CB2288" s="24"/>
      <c r="CC2288" s="24"/>
      <c r="CD2288" s="24"/>
      <c r="CE2288" s="24"/>
      <c r="CF2288" s="24"/>
      <c r="CG2288" s="24"/>
      <c r="CH2288" s="24"/>
      <c r="CI2288" s="24"/>
      <c r="CJ2288" s="24"/>
      <c r="CK2288" s="24"/>
      <c r="CL2288" s="24"/>
      <c r="CM2288" s="24"/>
      <c r="CN2288" s="24"/>
      <c r="CO2288" s="24"/>
      <c r="CP2288" s="24"/>
      <c r="CQ2288" s="24"/>
      <c r="CR2288" s="24"/>
      <c r="CS2288" s="24"/>
      <c r="CT2288" s="24"/>
      <c r="CU2288" s="24"/>
      <c r="CV2288" s="24"/>
      <c r="CW2288" s="24"/>
      <c r="CX2288" s="24"/>
      <c r="CY2288" s="24"/>
      <c r="CZ2288" s="24"/>
      <c r="DA2288" s="24"/>
      <c r="DB2288" s="24"/>
      <c r="DC2288" s="24"/>
      <c r="DD2288" s="24"/>
      <c r="DE2288" s="24"/>
      <c r="DF2288" s="26" t="s">
        <v>139</v>
      </c>
      <c r="DG2288" s="26" t="s">
        <v>139</v>
      </c>
      <c r="DH2288" s="26" t="s">
        <v>139</v>
      </c>
      <c r="DI2288" s="26" t="s">
        <v>139</v>
      </c>
      <c r="DJ2288" s="26" t="s">
        <v>139</v>
      </c>
      <c r="DK2288" s="26" t="s">
        <v>139</v>
      </c>
      <c r="DL2288" s="26" t="s">
        <v>139</v>
      </c>
      <c r="DM2288" s="26" t="s">
        <v>139</v>
      </c>
      <c r="DN2288" s="26" t="s">
        <v>139</v>
      </c>
      <c r="DO2288" s="26" t="s">
        <v>139</v>
      </c>
    </row>
    <row r="2289" spans="1:119" ht="20.100000000000001" customHeight="1" x14ac:dyDescent="0.25">
      <c r="A2289" s="29" t="str">
        <f t="shared" si="504"/>
        <v>Rural Human Rights Activists Program5</v>
      </c>
      <c r="B2289" s="29" t="str">
        <f t="shared" si="505"/>
        <v>Rural Human Rights Activists Program</v>
      </c>
      <c r="C2289" s="29">
        <f t="shared" si="506"/>
        <v>5</v>
      </c>
      <c r="D2289" s="30" t="str">
        <f t="shared" si="507"/>
        <v>Africa and the Middle East</v>
      </c>
      <c r="E2289" s="30" t="str">
        <f t="shared" si="508"/>
        <v>Liberia</v>
      </c>
      <c r="F2289" s="31">
        <f t="shared" si="509"/>
        <v>3</v>
      </c>
      <c r="G2289" s="31">
        <f t="shared" si="510"/>
        <v>2</v>
      </c>
      <c r="H2289" s="31">
        <f t="shared" si="511"/>
        <v>1</v>
      </c>
      <c r="I2289" s="31">
        <f t="shared" si="512"/>
        <v>3</v>
      </c>
      <c r="J2289" s="31">
        <f t="shared" si="513"/>
        <v>3</v>
      </c>
      <c r="K2289" s="31">
        <f t="shared" si="514"/>
        <v>3</v>
      </c>
      <c r="L2289" s="31">
        <f t="shared" si="515"/>
        <v>2</v>
      </c>
      <c r="M2289" s="31">
        <f t="shared" si="516"/>
        <v>2</v>
      </c>
      <c r="N2289" s="31">
        <f t="shared" si="517"/>
        <v>2.4</v>
      </c>
      <c r="O2289" s="26" t="s">
        <v>12440</v>
      </c>
      <c r="P2289" s="26" t="s">
        <v>108</v>
      </c>
      <c r="Q2289" s="27">
        <v>40835</v>
      </c>
      <c r="R2289" s="26" t="s">
        <v>305</v>
      </c>
      <c r="S2289" s="26" t="s">
        <v>321</v>
      </c>
      <c r="T2289" s="26" t="s">
        <v>175</v>
      </c>
      <c r="U2289" s="26" t="s">
        <v>793</v>
      </c>
      <c r="V2289" s="26" t="s">
        <v>169</v>
      </c>
      <c r="W2289" s="26" t="s">
        <v>3593</v>
      </c>
      <c r="X2289" s="24"/>
      <c r="Y2289" s="26" t="s">
        <v>12438</v>
      </c>
      <c r="Z2289" s="24"/>
      <c r="AA2289" s="24"/>
      <c r="AB2289" s="26" t="s">
        <v>117</v>
      </c>
      <c r="AC2289" s="28">
        <v>9000</v>
      </c>
      <c r="AD2289" s="24"/>
      <c r="AE2289" s="24"/>
      <c r="AF2289" s="26" t="s">
        <v>139</v>
      </c>
      <c r="AG2289" s="26" t="s">
        <v>846</v>
      </c>
      <c r="AH2289" s="26" t="s">
        <v>176</v>
      </c>
      <c r="AI2289" s="28">
        <v>9000</v>
      </c>
      <c r="AJ2289" s="24"/>
      <c r="AK2289" s="26" t="s">
        <v>12441</v>
      </c>
      <c r="AL2289" s="26" t="s">
        <v>12442</v>
      </c>
      <c r="AM2289" s="26" t="s">
        <v>12443</v>
      </c>
      <c r="AN2289" s="26" t="s">
        <v>12444</v>
      </c>
      <c r="AO2289" s="26" t="s">
        <v>12445</v>
      </c>
      <c r="AP2289" s="24"/>
      <c r="AQ2289" s="24"/>
      <c r="AR2289" s="24"/>
      <c r="AS2289" s="24"/>
      <c r="AT2289" s="26" t="s">
        <v>12446</v>
      </c>
      <c r="AU2289" s="26" t="s">
        <v>12447</v>
      </c>
      <c r="AV2289" s="24"/>
      <c r="AW2289" s="28">
        <v>79400</v>
      </c>
      <c r="AX2289" s="26">
        <v>82</v>
      </c>
      <c r="AY2289" s="28">
        <v>40</v>
      </c>
      <c r="AZ2289" s="28">
        <v>40</v>
      </c>
      <c r="BA2289" s="26">
        <v>0</v>
      </c>
      <c r="BB2289" s="26" t="s">
        <v>241</v>
      </c>
      <c r="BC2289" s="26" t="s">
        <v>12439</v>
      </c>
      <c r="BD2289" s="24"/>
      <c r="BE2289" s="24"/>
      <c r="BF2289" s="26" t="s">
        <v>2747</v>
      </c>
      <c r="BG2289" s="26" t="s">
        <v>191</v>
      </c>
      <c r="BH2289" s="26" t="s">
        <v>12448</v>
      </c>
      <c r="BI2289" s="26" t="s">
        <v>367</v>
      </c>
      <c r="BJ2289" s="24"/>
      <c r="BK2289" s="24"/>
      <c r="BL2289" s="24"/>
      <c r="BM2289" s="24"/>
      <c r="BN2289" s="24"/>
      <c r="BO2289" s="24"/>
      <c r="BP2289" s="24"/>
      <c r="BQ2289" s="24"/>
      <c r="BR2289" s="26">
        <v>3</v>
      </c>
      <c r="BS2289" s="26">
        <v>2</v>
      </c>
      <c r="BT2289" s="26">
        <v>1</v>
      </c>
      <c r="BU2289" s="26">
        <v>3</v>
      </c>
      <c r="BV2289" s="26">
        <v>3</v>
      </c>
      <c r="BW2289" s="26">
        <v>3</v>
      </c>
      <c r="BX2289" s="26">
        <v>2</v>
      </c>
      <c r="BY2289" s="26">
        <v>2</v>
      </c>
      <c r="BZ2289" s="24"/>
      <c r="CA2289" s="24"/>
      <c r="CB2289" s="24"/>
      <c r="CC2289" s="24"/>
      <c r="CD2289" s="24"/>
      <c r="CE2289" s="24"/>
      <c r="CF2289" s="24"/>
      <c r="CG2289" s="24"/>
      <c r="CH2289" s="24"/>
      <c r="CI2289" s="24"/>
      <c r="CJ2289" s="24"/>
      <c r="CK2289" s="24"/>
      <c r="CL2289" s="24"/>
      <c r="CM2289" s="24"/>
      <c r="CN2289" s="24"/>
      <c r="CO2289" s="24"/>
      <c r="CP2289" s="24"/>
      <c r="CQ2289" s="24"/>
      <c r="CR2289" s="24"/>
      <c r="CS2289" s="24"/>
      <c r="CT2289" s="24"/>
      <c r="CU2289" s="24"/>
      <c r="CV2289" s="24"/>
      <c r="CW2289" s="24"/>
      <c r="CX2289" s="24"/>
      <c r="CY2289" s="24"/>
      <c r="CZ2289" s="24"/>
      <c r="DA2289" s="24"/>
      <c r="DB2289" s="24"/>
      <c r="DC2289" s="24"/>
      <c r="DD2289" s="24"/>
      <c r="DE2289" s="24"/>
      <c r="DF2289" s="26" t="s">
        <v>139</v>
      </c>
      <c r="DG2289" s="26" t="s">
        <v>139</v>
      </c>
      <c r="DH2289" s="26" t="s">
        <v>139</v>
      </c>
      <c r="DI2289" s="26" t="s">
        <v>139</v>
      </c>
      <c r="DJ2289" s="26" t="s">
        <v>139</v>
      </c>
      <c r="DK2289" s="26" t="s">
        <v>139</v>
      </c>
      <c r="DL2289" s="26" t="s">
        <v>139</v>
      </c>
      <c r="DM2289" s="26" t="s">
        <v>139</v>
      </c>
      <c r="DN2289" s="26" t="s">
        <v>139</v>
      </c>
      <c r="DO2289" s="26" t="s">
        <v>139</v>
      </c>
    </row>
    <row r="2290" spans="1:119" ht="20.100000000000001" customHeight="1" x14ac:dyDescent="0.25">
      <c r="A2290" s="29" t="str">
        <f t="shared" si="504"/>
        <v>Rural Human Rights Activists Program4</v>
      </c>
      <c r="B2290" s="29" t="str">
        <f t="shared" si="505"/>
        <v>Rural Human Rights Activists Program</v>
      </c>
      <c r="C2290" s="29">
        <f t="shared" si="506"/>
        <v>4</v>
      </c>
      <c r="D2290" s="30" t="str">
        <f t="shared" si="507"/>
        <v>Africa and the Middle East</v>
      </c>
      <c r="E2290" s="30" t="str">
        <f t="shared" si="508"/>
        <v>Liberia</v>
      </c>
      <c r="F2290" s="31">
        <f t="shared" si="509"/>
        <v>3</v>
      </c>
      <c r="G2290" s="31">
        <f t="shared" si="510"/>
        <v>2</v>
      </c>
      <c r="H2290" s="31">
        <f t="shared" si="511"/>
        <v>3</v>
      </c>
      <c r="I2290" s="31">
        <f t="shared" si="512"/>
        <v>2</v>
      </c>
      <c r="J2290" s="31">
        <f t="shared" si="513"/>
        <v>3</v>
      </c>
      <c r="K2290" s="31">
        <f t="shared" si="514"/>
        <v>4</v>
      </c>
      <c r="L2290" s="31">
        <f t="shared" si="515"/>
        <v>4</v>
      </c>
      <c r="M2290" s="31">
        <f t="shared" si="516"/>
        <v>1</v>
      </c>
      <c r="N2290" s="31">
        <f t="shared" si="517"/>
        <v>2.8</v>
      </c>
      <c r="O2290" s="26" t="s">
        <v>12449</v>
      </c>
      <c r="P2290" s="26" t="s">
        <v>108</v>
      </c>
      <c r="Q2290" s="27">
        <v>40469</v>
      </c>
      <c r="R2290" s="26" t="s">
        <v>109</v>
      </c>
      <c r="S2290" s="26" t="s">
        <v>332</v>
      </c>
      <c r="T2290" s="26" t="s">
        <v>333</v>
      </c>
      <c r="U2290" s="26" t="s">
        <v>793</v>
      </c>
      <c r="V2290" s="26" t="s">
        <v>169</v>
      </c>
      <c r="W2290" s="26" t="s">
        <v>3593</v>
      </c>
      <c r="X2290" s="24"/>
      <c r="Y2290" s="26" t="s">
        <v>12438</v>
      </c>
      <c r="Z2290" s="24"/>
      <c r="AA2290" s="24"/>
      <c r="AB2290" s="26" t="s">
        <v>117</v>
      </c>
      <c r="AC2290" s="28">
        <v>8000</v>
      </c>
      <c r="AD2290" s="24"/>
      <c r="AE2290" s="24"/>
      <c r="AF2290" s="26" t="s">
        <v>139</v>
      </c>
      <c r="AG2290" s="26" t="s">
        <v>846</v>
      </c>
      <c r="AH2290" s="26" t="s">
        <v>185</v>
      </c>
      <c r="AI2290" s="28">
        <v>8000</v>
      </c>
      <c r="AJ2290" s="24"/>
      <c r="AK2290" s="26" t="s">
        <v>12441</v>
      </c>
      <c r="AL2290" s="26" t="s">
        <v>12442</v>
      </c>
      <c r="AM2290" s="26" t="s">
        <v>12450</v>
      </c>
      <c r="AN2290" s="26" t="s">
        <v>12444</v>
      </c>
      <c r="AO2290" s="26" t="s">
        <v>12451</v>
      </c>
      <c r="AP2290" s="24"/>
      <c r="AQ2290" s="24"/>
      <c r="AR2290" s="24"/>
      <c r="AS2290" s="24"/>
      <c r="AT2290" s="26" t="s">
        <v>12452</v>
      </c>
      <c r="AU2290" s="24"/>
      <c r="AV2290" s="24"/>
      <c r="AW2290" s="28">
        <v>66780</v>
      </c>
      <c r="AX2290" s="26">
        <v>40</v>
      </c>
      <c r="AY2290" s="28">
        <v>40</v>
      </c>
      <c r="AZ2290" s="28">
        <v>40</v>
      </c>
      <c r="BA2290" s="26">
        <v>0</v>
      </c>
      <c r="BB2290" s="26" t="s">
        <v>241</v>
      </c>
      <c r="BC2290" s="26" t="s">
        <v>12439</v>
      </c>
      <c r="BD2290" s="24"/>
      <c r="BE2290" s="24"/>
      <c r="BF2290" s="26" t="s">
        <v>12448</v>
      </c>
      <c r="BG2290" s="26" t="s">
        <v>627</v>
      </c>
      <c r="BH2290" s="26" t="s">
        <v>12453</v>
      </c>
      <c r="BI2290" s="26" t="s">
        <v>11329</v>
      </c>
      <c r="BJ2290" s="24"/>
      <c r="BK2290" s="24"/>
      <c r="BL2290" s="24"/>
      <c r="BM2290" s="24"/>
      <c r="BN2290" s="24"/>
      <c r="BO2290" s="24"/>
      <c r="BP2290" s="24"/>
      <c r="BQ2290" s="24"/>
      <c r="BR2290" s="26">
        <v>3</v>
      </c>
      <c r="BS2290" s="26">
        <v>2</v>
      </c>
      <c r="BT2290" s="26">
        <v>3</v>
      </c>
      <c r="BU2290" s="26">
        <v>2</v>
      </c>
      <c r="BV2290" s="26">
        <v>3</v>
      </c>
      <c r="BW2290" s="26">
        <v>4</v>
      </c>
      <c r="BX2290" s="26">
        <v>4</v>
      </c>
      <c r="BY2290" s="26">
        <v>1</v>
      </c>
      <c r="BZ2290" s="24"/>
      <c r="CA2290" s="24"/>
      <c r="CB2290" s="24"/>
      <c r="CC2290" s="24"/>
      <c r="CD2290" s="24"/>
      <c r="CE2290" s="24"/>
      <c r="CF2290" s="24"/>
      <c r="CG2290" s="24"/>
      <c r="CH2290" s="24"/>
      <c r="CI2290" s="24"/>
      <c r="CJ2290" s="24"/>
      <c r="CK2290" s="24"/>
      <c r="CL2290" s="24"/>
      <c r="CM2290" s="24"/>
      <c r="CN2290" s="24"/>
      <c r="CO2290" s="24"/>
      <c r="CP2290" s="24"/>
      <c r="CQ2290" s="24"/>
      <c r="CR2290" s="24"/>
      <c r="CS2290" s="24"/>
      <c r="CT2290" s="24"/>
      <c r="CU2290" s="24"/>
      <c r="CV2290" s="24"/>
      <c r="CW2290" s="24"/>
      <c r="CX2290" s="24"/>
      <c r="CY2290" s="24"/>
      <c r="CZ2290" s="24"/>
      <c r="DA2290" s="24"/>
      <c r="DB2290" s="24"/>
      <c r="DC2290" s="24"/>
      <c r="DD2290" s="24"/>
      <c r="DE2290" s="24"/>
      <c r="DF2290" s="26" t="s">
        <v>139</v>
      </c>
      <c r="DG2290" s="26" t="s">
        <v>139</v>
      </c>
      <c r="DH2290" s="26" t="s">
        <v>139</v>
      </c>
      <c r="DI2290" s="26" t="s">
        <v>139</v>
      </c>
      <c r="DJ2290" s="26" t="s">
        <v>139</v>
      </c>
      <c r="DK2290" s="26" t="s">
        <v>139</v>
      </c>
      <c r="DL2290" s="26" t="s">
        <v>139</v>
      </c>
      <c r="DM2290" s="26" t="s">
        <v>139</v>
      </c>
      <c r="DN2290" s="26" t="s">
        <v>139</v>
      </c>
      <c r="DO2290" s="26" t="s">
        <v>139</v>
      </c>
    </row>
    <row r="2291" spans="1:119" ht="20.100000000000001" customHeight="1" x14ac:dyDescent="0.25">
      <c r="A2291" s="29" t="str">
        <f t="shared" si="504"/>
        <v>Rural Initiative for Community Empowerment - West Nile5</v>
      </c>
      <c r="B2291" s="29" t="str">
        <f t="shared" si="505"/>
        <v>Rural Initiative for Community Empowerment - West Nile</v>
      </c>
      <c r="C2291" s="29">
        <f t="shared" si="506"/>
        <v>5</v>
      </c>
      <c r="D2291" s="30" t="str">
        <f t="shared" si="507"/>
        <v>Africa and the Middle East</v>
      </c>
      <c r="E2291" s="30" t="str">
        <f t="shared" si="508"/>
        <v>Arua, West Nile, Uganda</v>
      </c>
      <c r="F2291" s="31">
        <f t="shared" si="509"/>
        <v>4</v>
      </c>
      <c r="G2291" s="31">
        <f t="shared" si="510"/>
        <v>3</v>
      </c>
      <c r="H2291" s="31">
        <f t="shared" si="511"/>
        <v>5</v>
      </c>
      <c r="I2291" s="31">
        <f t="shared" si="512"/>
        <v>4</v>
      </c>
      <c r="J2291" s="31">
        <f t="shared" si="513"/>
        <v>4</v>
      </c>
      <c r="K2291" s="31">
        <f t="shared" si="514"/>
        <v>4</v>
      </c>
      <c r="L2291" s="31">
        <f t="shared" si="515"/>
        <v>4</v>
      </c>
      <c r="M2291" s="31">
        <f t="shared" si="516"/>
        <v>3</v>
      </c>
      <c r="N2291" s="31">
        <f t="shared" si="517"/>
        <v>3.9</v>
      </c>
      <c r="O2291" s="26" t="s">
        <v>12454</v>
      </c>
      <c r="P2291" s="26" t="s">
        <v>108</v>
      </c>
      <c r="Q2291" s="27">
        <v>43214</v>
      </c>
      <c r="R2291" s="26" t="s">
        <v>109</v>
      </c>
      <c r="S2291" s="26" t="s">
        <v>244</v>
      </c>
      <c r="T2291" s="26" t="s">
        <v>111</v>
      </c>
      <c r="U2291" s="24"/>
      <c r="V2291" s="26" t="s">
        <v>169</v>
      </c>
      <c r="W2291" s="26" t="s">
        <v>1028</v>
      </c>
      <c r="X2291" s="26" t="s">
        <v>12455</v>
      </c>
      <c r="Y2291" s="26" t="s">
        <v>12456</v>
      </c>
      <c r="Z2291" s="24"/>
      <c r="AA2291" s="24"/>
      <c r="AB2291" s="26" t="s">
        <v>117</v>
      </c>
      <c r="AC2291" s="28">
        <v>14000</v>
      </c>
      <c r="AD2291" s="26" t="s">
        <v>9669</v>
      </c>
      <c r="AE2291" s="26" t="s">
        <v>343</v>
      </c>
      <c r="AF2291" s="26" t="s">
        <v>139</v>
      </c>
      <c r="AG2291" s="26" t="s">
        <v>194</v>
      </c>
      <c r="AH2291" s="26" t="s">
        <v>176</v>
      </c>
      <c r="AI2291" s="28">
        <v>14000</v>
      </c>
      <c r="AJ2291" s="24"/>
      <c r="AK2291" s="24"/>
      <c r="AL2291" s="24"/>
      <c r="AM2291" s="24"/>
      <c r="AN2291" s="24"/>
      <c r="AO2291" s="24"/>
      <c r="AP2291" s="24"/>
      <c r="AQ2291" s="26" t="s">
        <v>12457</v>
      </c>
      <c r="AR2291" s="24"/>
      <c r="AS2291" s="26" t="s">
        <v>12458</v>
      </c>
      <c r="AT2291" s="24"/>
      <c r="AU2291" s="26" t="s">
        <v>12459</v>
      </c>
      <c r="AV2291" s="24"/>
      <c r="AW2291" s="28">
        <v>319303</v>
      </c>
      <c r="AX2291" s="26">
        <v>144</v>
      </c>
      <c r="AY2291" s="28">
        <v>5</v>
      </c>
      <c r="AZ2291" s="28">
        <v>8</v>
      </c>
      <c r="BA2291" s="26">
        <v>8</v>
      </c>
      <c r="BB2291" s="24"/>
      <c r="BC2291" s="26" t="s">
        <v>12460</v>
      </c>
      <c r="BD2291" s="26" t="s">
        <v>125</v>
      </c>
      <c r="BE2291" s="24"/>
      <c r="BF2291" s="26" t="s">
        <v>12461</v>
      </c>
      <c r="BG2291" s="26" t="s">
        <v>1028</v>
      </c>
      <c r="BH2291" s="26" t="s">
        <v>12462</v>
      </c>
      <c r="BI2291" s="26" t="s">
        <v>3781</v>
      </c>
      <c r="BJ2291" s="26" t="s">
        <v>12463</v>
      </c>
      <c r="BK2291" s="26" t="s">
        <v>12464</v>
      </c>
      <c r="BL2291" s="26" t="s">
        <v>9677</v>
      </c>
      <c r="BM2291" s="26" t="s">
        <v>12464</v>
      </c>
      <c r="BN2291" s="26" t="s">
        <v>12465</v>
      </c>
      <c r="BO2291" s="26" t="s">
        <v>1028</v>
      </c>
      <c r="BP2291" s="24"/>
      <c r="BQ2291" s="24"/>
      <c r="BR2291" s="26">
        <v>0</v>
      </c>
      <c r="BS2291" s="26">
        <v>0</v>
      </c>
      <c r="BT2291" s="26">
        <v>0</v>
      </c>
      <c r="BU2291" s="26">
        <v>0</v>
      </c>
      <c r="BV2291" s="26">
        <v>0</v>
      </c>
      <c r="BW2291" s="26">
        <v>0</v>
      </c>
      <c r="BX2291" s="26">
        <v>0</v>
      </c>
      <c r="BY2291" s="26">
        <v>0</v>
      </c>
      <c r="BZ2291" s="26" t="s">
        <v>134</v>
      </c>
      <c r="CA2291" s="26" t="s">
        <v>138</v>
      </c>
      <c r="CB2291" s="26" t="s">
        <v>138</v>
      </c>
      <c r="CC2291" s="26" t="s">
        <v>134</v>
      </c>
      <c r="CD2291" s="26" t="s">
        <v>134</v>
      </c>
      <c r="CE2291" s="26" t="s">
        <v>136</v>
      </c>
      <c r="CF2291" s="26" t="s">
        <v>135</v>
      </c>
      <c r="CG2291" s="26" t="s">
        <v>135</v>
      </c>
      <c r="CH2291" s="26" t="s">
        <v>138</v>
      </c>
      <c r="CI2291" s="26" t="s">
        <v>138</v>
      </c>
      <c r="CJ2291" s="26" t="s">
        <v>138</v>
      </c>
      <c r="CK2291" s="26" t="s">
        <v>134</v>
      </c>
      <c r="CL2291" s="26" t="s">
        <v>134</v>
      </c>
      <c r="CM2291" s="26" t="s">
        <v>134</v>
      </c>
      <c r="CN2291" s="26" t="s">
        <v>134</v>
      </c>
      <c r="CO2291" s="26" t="s">
        <v>138</v>
      </c>
      <c r="CP2291" s="26" t="s">
        <v>136</v>
      </c>
      <c r="CQ2291" s="26" t="s">
        <v>135</v>
      </c>
      <c r="CR2291" s="26" t="s">
        <v>138</v>
      </c>
      <c r="CS2291" s="26" t="s">
        <v>138</v>
      </c>
      <c r="CT2291" s="26" t="s">
        <v>134</v>
      </c>
      <c r="CU2291" s="26" t="s">
        <v>136</v>
      </c>
      <c r="CV2291" s="26" t="s">
        <v>134</v>
      </c>
      <c r="CW2291" s="26" t="s">
        <v>138</v>
      </c>
      <c r="CX2291" s="26" t="s">
        <v>134</v>
      </c>
      <c r="CY2291" s="26" t="s">
        <v>138</v>
      </c>
      <c r="CZ2291" s="26" t="s">
        <v>136</v>
      </c>
      <c r="DA2291" s="26" t="s">
        <v>136</v>
      </c>
      <c r="DB2291" s="26" t="s">
        <v>136</v>
      </c>
      <c r="DC2291" s="26" t="s">
        <v>136</v>
      </c>
      <c r="DD2291" s="26" t="s">
        <v>134</v>
      </c>
      <c r="DE2291" s="26" t="s">
        <v>134</v>
      </c>
      <c r="DF2291" s="26" t="s">
        <v>120</v>
      </c>
      <c r="DG2291" s="26" t="s">
        <v>139</v>
      </c>
      <c r="DH2291" s="26" t="s">
        <v>139</v>
      </c>
      <c r="DI2291" s="26" t="s">
        <v>139</v>
      </c>
      <c r="DJ2291" s="26" t="s">
        <v>139</v>
      </c>
      <c r="DK2291" s="26" t="s">
        <v>139</v>
      </c>
      <c r="DL2291" s="26" t="s">
        <v>139</v>
      </c>
      <c r="DM2291" s="26" t="s">
        <v>139</v>
      </c>
      <c r="DN2291" s="26" t="s">
        <v>139</v>
      </c>
      <c r="DO2291" s="26" t="s">
        <v>139</v>
      </c>
    </row>
    <row r="2292" spans="1:119" ht="20.100000000000001" customHeight="1" x14ac:dyDescent="0.25">
      <c r="A2292" s="29" t="str">
        <f t="shared" si="504"/>
        <v/>
      </c>
      <c r="B2292" s="29" t="str">
        <f t="shared" si="505"/>
        <v>Rural Initiative for Community Empowerment - West Nile</v>
      </c>
      <c r="C2292" s="29">
        <f t="shared" si="506"/>
        <v>0</v>
      </c>
      <c r="D2292" s="30" t="str">
        <f t="shared" si="507"/>
        <v>Africa and the Middle East</v>
      </c>
      <c r="E2292" s="30" t="str">
        <f t="shared" si="508"/>
        <v>Arua, West Nile, Uganda</v>
      </c>
      <c r="F2292" s="31">
        <f t="shared" si="509"/>
        <v>0</v>
      </c>
      <c r="G2292" s="31">
        <f t="shared" si="510"/>
        <v>0</v>
      </c>
      <c r="H2292" s="31">
        <f t="shared" si="511"/>
        <v>0</v>
      </c>
      <c r="I2292" s="31">
        <f t="shared" si="512"/>
        <v>0</v>
      </c>
      <c r="J2292" s="31">
        <f t="shared" si="513"/>
        <v>0</v>
      </c>
      <c r="K2292" s="31">
        <f t="shared" si="514"/>
        <v>0</v>
      </c>
      <c r="L2292" s="31">
        <f t="shared" si="515"/>
        <v>0</v>
      </c>
      <c r="M2292" s="31">
        <f t="shared" si="516"/>
        <v>0</v>
      </c>
      <c r="N2292" s="31">
        <f t="shared" si="517"/>
        <v>0</v>
      </c>
      <c r="O2292" s="26" t="s">
        <v>16386</v>
      </c>
      <c r="P2292" s="26" t="s">
        <v>108</v>
      </c>
      <c r="Q2292" s="27">
        <v>42916</v>
      </c>
      <c r="R2292" s="24"/>
      <c r="S2292" s="24"/>
      <c r="T2292" s="26" t="s">
        <v>142</v>
      </c>
      <c r="U2292" s="24"/>
      <c r="V2292" s="26" t="s">
        <v>169</v>
      </c>
      <c r="W2292" s="26" t="s">
        <v>1028</v>
      </c>
      <c r="X2292" s="26" t="s">
        <v>12455</v>
      </c>
      <c r="Y2292" s="26" t="s">
        <v>12456</v>
      </c>
      <c r="Z2292" s="24"/>
      <c r="AA2292" s="24"/>
      <c r="AB2292" s="26" t="s">
        <v>15736</v>
      </c>
      <c r="AC2292" s="28">
        <v>5000</v>
      </c>
      <c r="AD2292" s="26" t="s">
        <v>9669</v>
      </c>
      <c r="AE2292" s="26" t="s">
        <v>343</v>
      </c>
      <c r="AF2292" s="26" t="s">
        <v>139</v>
      </c>
      <c r="AG2292" s="26" t="s">
        <v>194</v>
      </c>
      <c r="AH2292" s="24"/>
      <c r="AI2292" s="28">
        <v>5000</v>
      </c>
      <c r="AJ2292" s="24"/>
      <c r="AK2292" s="24"/>
      <c r="AL2292" s="24"/>
      <c r="AM2292" s="24"/>
      <c r="AN2292" s="24"/>
      <c r="AO2292" s="24"/>
      <c r="AP2292" s="24"/>
      <c r="AQ2292" s="24"/>
      <c r="AR2292" s="24"/>
      <c r="AS2292" s="24"/>
      <c r="AT2292" s="24"/>
      <c r="AU2292" s="24"/>
      <c r="AV2292" s="24"/>
      <c r="AW2292" s="28">
        <v>0</v>
      </c>
      <c r="AX2292" s="26">
        <v>0</v>
      </c>
      <c r="AY2292" s="28">
        <v>0</v>
      </c>
      <c r="AZ2292" s="28">
        <v>0</v>
      </c>
      <c r="BA2292" s="26">
        <v>0</v>
      </c>
      <c r="BB2292" s="24"/>
      <c r="BC2292" s="26" t="s">
        <v>12460</v>
      </c>
      <c r="BD2292" s="24"/>
      <c r="BE2292" s="24"/>
      <c r="BF2292" s="24"/>
      <c r="BG2292" s="24"/>
      <c r="BH2292" s="24"/>
      <c r="BI2292" s="24"/>
      <c r="BJ2292" s="24"/>
      <c r="BK2292" s="24"/>
      <c r="BL2292" s="24"/>
      <c r="BM2292" s="24"/>
      <c r="BN2292" s="24"/>
      <c r="BO2292" s="24"/>
      <c r="BP2292" s="24"/>
      <c r="BQ2292" s="24"/>
      <c r="BR2292" s="26">
        <v>0</v>
      </c>
      <c r="BS2292" s="26">
        <v>0</v>
      </c>
      <c r="BT2292" s="26">
        <v>0</v>
      </c>
      <c r="BU2292" s="26">
        <v>0</v>
      </c>
      <c r="BV2292" s="26">
        <v>0</v>
      </c>
      <c r="BW2292" s="26">
        <v>0</v>
      </c>
      <c r="BX2292" s="26">
        <v>0</v>
      </c>
      <c r="BY2292" s="26">
        <v>0</v>
      </c>
      <c r="BZ2292" s="24"/>
      <c r="CA2292" s="24"/>
      <c r="CB2292" s="24"/>
      <c r="CC2292" s="24"/>
      <c r="CD2292" s="24"/>
      <c r="CE2292" s="24"/>
      <c r="CF2292" s="24"/>
      <c r="CG2292" s="24"/>
      <c r="CH2292" s="24"/>
      <c r="CI2292" s="24"/>
      <c r="CJ2292" s="24"/>
      <c r="CK2292" s="24"/>
      <c r="CL2292" s="24"/>
      <c r="CM2292" s="24"/>
      <c r="CN2292" s="24"/>
      <c r="CO2292" s="24"/>
      <c r="CP2292" s="24"/>
      <c r="CQ2292" s="24"/>
      <c r="CR2292" s="24"/>
      <c r="CS2292" s="24"/>
      <c r="CT2292" s="24"/>
      <c r="CU2292" s="24"/>
      <c r="CV2292" s="24"/>
      <c r="CW2292" s="24"/>
      <c r="CX2292" s="24"/>
      <c r="CY2292" s="24"/>
      <c r="CZ2292" s="24"/>
      <c r="DA2292" s="24"/>
      <c r="DB2292" s="24"/>
      <c r="DC2292" s="24"/>
      <c r="DD2292" s="24"/>
      <c r="DE2292" s="24"/>
      <c r="DF2292" s="26" t="s">
        <v>139</v>
      </c>
      <c r="DG2292" s="26" t="s">
        <v>139</v>
      </c>
      <c r="DH2292" s="26" t="s">
        <v>139</v>
      </c>
      <c r="DI2292" s="26" t="s">
        <v>139</v>
      </c>
      <c r="DJ2292" s="26" t="s">
        <v>139</v>
      </c>
      <c r="DK2292" s="26" t="s">
        <v>139</v>
      </c>
      <c r="DL2292" s="26" t="s">
        <v>139</v>
      </c>
      <c r="DM2292" s="26" t="s">
        <v>139</v>
      </c>
      <c r="DN2292" s="26" t="s">
        <v>139</v>
      </c>
      <c r="DO2292" s="26" t="s">
        <v>139</v>
      </c>
    </row>
    <row r="2293" spans="1:119" ht="20.100000000000001" customHeight="1" x14ac:dyDescent="0.25">
      <c r="A2293" s="29" t="str">
        <f t="shared" si="504"/>
        <v/>
      </c>
      <c r="B2293" s="29" t="str">
        <f t="shared" si="505"/>
        <v>Rural Initiative for Community Empowerment - West Nile</v>
      </c>
      <c r="C2293" s="29">
        <f t="shared" si="506"/>
        <v>0</v>
      </c>
      <c r="D2293" s="30" t="str">
        <f t="shared" si="507"/>
        <v>Africa and the Middle East</v>
      </c>
      <c r="E2293" s="30" t="str">
        <f t="shared" si="508"/>
        <v>Arua, West Nile, Uganda</v>
      </c>
      <c r="F2293" s="31">
        <f t="shared" si="509"/>
        <v>0</v>
      </c>
      <c r="G2293" s="31">
        <f t="shared" si="510"/>
        <v>0</v>
      </c>
      <c r="H2293" s="31">
        <f t="shared" si="511"/>
        <v>0</v>
      </c>
      <c r="I2293" s="31">
        <f t="shared" si="512"/>
        <v>0</v>
      </c>
      <c r="J2293" s="31">
        <f t="shared" si="513"/>
        <v>0</v>
      </c>
      <c r="K2293" s="31">
        <f t="shared" si="514"/>
        <v>0</v>
      </c>
      <c r="L2293" s="31">
        <f t="shared" si="515"/>
        <v>0</v>
      </c>
      <c r="M2293" s="31">
        <f t="shared" si="516"/>
        <v>0</v>
      </c>
      <c r="N2293" s="31">
        <f t="shared" si="517"/>
        <v>0</v>
      </c>
      <c r="O2293" s="26" t="s">
        <v>16387</v>
      </c>
      <c r="P2293" s="26" t="s">
        <v>108</v>
      </c>
      <c r="Q2293" s="27">
        <v>42619</v>
      </c>
      <c r="R2293" s="24"/>
      <c r="S2293" s="24"/>
      <c r="T2293" s="26" t="s">
        <v>142</v>
      </c>
      <c r="U2293" s="24"/>
      <c r="V2293" s="26" t="s">
        <v>169</v>
      </c>
      <c r="W2293" s="26" t="s">
        <v>1028</v>
      </c>
      <c r="X2293" s="26" t="s">
        <v>12455</v>
      </c>
      <c r="Y2293" s="26" t="s">
        <v>12456</v>
      </c>
      <c r="Z2293" s="24"/>
      <c r="AA2293" s="24"/>
      <c r="AB2293" s="26" t="s">
        <v>15736</v>
      </c>
      <c r="AC2293" s="28">
        <v>610</v>
      </c>
      <c r="AD2293" s="26" t="s">
        <v>9669</v>
      </c>
      <c r="AE2293" s="26" t="s">
        <v>343</v>
      </c>
      <c r="AF2293" s="26" t="s">
        <v>139</v>
      </c>
      <c r="AG2293" s="26" t="s">
        <v>194</v>
      </c>
      <c r="AH2293" s="24"/>
      <c r="AI2293" s="28">
        <v>610</v>
      </c>
      <c r="AJ2293" s="24"/>
      <c r="AK2293" s="24"/>
      <c r="AL2293" s="24"/>
      <c r="AM2293" s="24"/>
      <c r="AN2293" s="24"/>
      <c r="AO2293" s="24"/>
      <c r="AP2293" s="24"/>
      <c r="AQ2293" s="24"/>
      <c r="AR2293" s="24"/>
      <c r="AS2293" s="24"/>
      <c r="AT2293" s="24"/>
      <c r="AU2293" s="24"/>
      <c r="AV2293" s="24"/>
      <c r="AW2293" s="24"/>
      <c r="AX2293" s="24"/>
      <c r="AY2293" s="24"/>
      <c r="AZ2293" s="24"/>
      <c r="BA2293" s="24"/>
      <c r="BB2293" s="24"/>
      <c r="BC2293" s="26" t="s">
        <v>12460</v>
      </c>
      <c r="BD2293" s="24"/>
      <c r="BE2293" s="24"/>
      <c r="BF2293" s="24"/>
      <c r="BG2293" s="24"/>
      <c r="BH2293" s="24"/>
      <c r="BI2293" s="24"/>
      <c r="BJ2293" s="24"/>
      <c r="BK2293" s="24"/>
      <c r="BL2293" s="24"/>
      <c r="BM2293" s="24"/>
      <c r="BN2293" s="24"/>
      <c r="BO2293" s="24"/>
      <c r="BP2293" s="24"/>
      <c r="BQ2293" s="24"/>
      <c r="BR2293" s="24"/>
      <c r="BS2293" s="24"/>
      <c r="BT2293" s="24"/>
      <c r="BU2293" s="24"/>
      <c r="BV2293" s="24"/>
      <c r="BW2293" s="24"/>
      <c r="BX2293" s="24"/>
      <c r="BY2293" s="24"/>
      <c r="BZ2293" s="24"/>
      <c r="CA2293" s="24"/>
      <c r="CB2293" s="24"/>
      <c r="CC2293" s="24"/>
      <c r="CD2293" s="24"/>
      <c r="CE2293" s="24"/>
      <c r="CF2293" s="24"/>
      <c r="CG2293" s="24"/>
      <c r="CH2293" s="24"/>
      <c r="CI2293" s="24"/>
      <c r="CJ2293" s="24"/>
      <c r="CK2293" s="24"/>
      <c r="CL2293" s="24"/>
      <c r="CM2293" s="24"/>
      <c r="CN2293" s="24"/>
      <c r="CO2293" s="24"/>
      <c r="CP2293" s="24"/>
      <c r="CQ2293" s="24"/>
      <c r="CR2293" s="24"/>
      <c r="CS2293" s="24"/>
      <c r="CT2293" s="24"/>
      <c r="CU2293" s="24"/>
      <c r="CV2293" s="24"/>
      <c r="CW2293" s="24"/>
      <c r="CX2293" s="24"/>
      <c r="CY2293" s="24"/>
      <c r="CZ2293" s="24"/>
      <c r="DA2293" s="24"/>
      <c r="DB2293" s="24"/>
      <c r="DC2293" s="24"/>
      <c r="DD2293" s="24"/>
      <c r="DE2293" s="24"/>
      <c r="DF2293" s="26" t="s">
        <v>139</v>
      </c>
      <c r="DG2293" s="26" t="s">
        <v>139</v>
      </c>
      <c r="DH2293" s="26" t="s">
        <v>139</v>
      </c>
      <c r="DI2293" s="26" t="s">
        <v>139</v>
      </c>
      <c r="DJ2293" s="26" t="s">
        <v>139</v>
      </c>
      <c r="DK2293" s="26" t="s">
        <v>139</v>
      </c>
      <c r="DL2293" s="26" t="s">
        <v>139</v>
      </c>
      <c r="DM2293" s="26" t="s">
        <v>139</v>
      </c>
      <c r="DN2293" s="26" t="s">
        <v>139</v>
      </c>
      <c r="DO2293" s="26" t="s">
        <v>139</v>
      </c>
    </row>
    <row r="2294" spans="1:119" ht="20.100000000000001" customHeight="1" x14ac:dyDescent="0.25">
      <c r="A2294" s="29" t="str">
        <f t="shared" si="504"/>
        <v>Rural Initiative for Community Empowerment - West Nile4</v>
      </c>
      <c r="B2294" s="29" t="str">
        <f t="shared" si="505"/>
        <v>Rural Initiative for Community Empowerment - West Nile</v>
      </c>
      <c r="C2294" s="29">
        <f t="shared" si="506"/>
        <v>4</v>
      </c>
      <c r="D2294" s="30" t="str">
        <f t="shared" si="507"/>
        <v>Africa and the Middle East</v>
      </c>
      <c r="E2294" s="30" t="str">
        <f t="shared" si="508"/>
        <v>Arua, West Nile, Uganda</v>
      </c>
      <c r="F2294" s="31">
        <f t="shared" si="509"/>
        <v>4</v>
      </c>
      <c r="G2294" s="31">
        <f t="shared" si="510"/>
        <v>2</v>
      </c>
      <c r="H2294" s="31">
        <f t="shared" si="511"/>
        <v>4</v>
      </c>
      <c r="I2294" s="31">
        <f t="shared" si="512"/>
        <v>4</v>
      </c>
      <c r="J2294" s="31">
        <f t="shared" si="513"/>
        <v>3</v>
      </c>
      <c r="K2294" s="31">
        <f t="shared" si="514"/>
        <v>4</v>
      </c>
      <c r="L2294" s="31">
        <f t="shared" si="515"/>
        <v>4</v>
      </c>
      <c r="M2294" s="31">
        <f t="shared" si="516"/>
        <v>3</v>
      </c>
      <c r="N2294" s="31">
        <f t="shared" si="517"/>
        <v>3.5</v>
      </c>
      <c r="O2294" s="26" t="s">
        <v>12466</v>
      </c>
      <c r="P2294" s="26" t="s">
        <v>108</v>
      </c>
      <c r="Q2294" s="27">
        <v>42858</v>
      </c>
      <c r="R2294" s="26" t="s">
        <v>166</v>
      </c>
      <c r="S2294" s="26" t="s">
        <v>167</v>
      </c>
      <c r="T2294" s="26" t="s">
        <v>142</v>
      </c>
      <c r="U2294" s="26" t="s">
        <v>112</v>
      </c>
      <c r="V2294" s="26" t="s">
        <v>169</v>
      </c>
      <c r="W2294" s="26" t="s">
        <v>1028</v>
      </c>
      <c r="X2294" s="26" t="s">
        <v>12455</v>
      </c>
      <c r="Y2294" s="26" t="s">
        <v>12456</v>
      </c>
      <c r="Z2294" s="24"/>
      <c r="AA2294" s="24"/>
      <c r="AB2294" s="26" t="s">
        <v>117</v>
      </c>
      <c r="AC2294" s="28">
        <v>19000</v>
      </c>
      <c r="AD2294" s="26" t="s">
        <v>9669</v>
      </c>
      <c r="AE2294" s="26" t="s">
        <v>343</v>
      </c>
      <c r="AF2294" s="26" t="s">
        <v>139</v>
      </c>
      <c r="AG2294" s="26" t="s">
        <v>194</v>
      </c>
      <c r="AH2294" s="26" t="s">
        <v>185</v>
      </c>
      <c r="AI2294" s="28">
        <v>19000</v>
      </c>
      <c r="AJ2294" s="26" t="s">
        <v>12467</v>
      </c>
      <c r="AK2294" s="26" t="s">
        <v>12468</v>
      </c>
      <c r="AL2294" s="26" t="s">
        <v>12469</v>
      </c>
      <c r="AM2294" s="24"/>
      <c r="AN2294" s="24"/>
      <c r="AO2294" s="24"/>
      <c r="AP2294" s="24"/>
      <c r="AQ2294" s="26" t="s">
        <v>12470</v>
      </c>
      <c r="AR2294" s="24"/>
      <c r="AS2294" s="24"/>
      <c r="AT2294" s="24"/>
      <c r="AU2294" s="26" t="s">
        <v>12471</v>
      </c>
      <c r="AV2294" s="24"/>
      <c r="AW2294" s="28">
        <v>547819</v>
      </c>
      <c r="AX2294" s="26">
        <v>1821</v>
      </c>
      <c r="AY2294" s="28">
        <v>100</v>
      </c>
      <c r="AZ2294" s="28">
        <v>7</v>
      </c>
      <c r="BA2294" s="26">
        <v>7</v>
      </c>
      <c r="BB2294" s="24"/>
      <c r="BC2294" s="26" t="s">
        <v>12460</v>
      </c>
      <c r="BD2294" s="26" t="s">
        <v>125</v>
      </c>
      <c r="BE2294" s="24"/>
      <c r="BF2294" s="26" t="s">
        <v>1753</v>
      </c>
      <c r="BG2294" s="26" t="s">
        <v>191</v>
      </c>
      <c r="BH2294" s="26" t="s">
        <v>12472</v>
      </c>
      <c r="BI2294" s="26" t="s">
        <v>395</v>
      </c>
      <c r="BJ2294" s="26" t="s">
        <v>12473</v>
      </c>
      <c r="BK2294" s="26" t="s">
        <v>367</v>
      </c>
      <c r="BL2294" s="26" t="s">
        <v>3386</v>
      </c>
      <c r="BM2294" s="26" t="s">
        <v>191</v>
      </c>
      <c r="BN2294" s="26" t="s">
        <v>9676</v>
      </c>
      <c r="BO2294" s="26" t="s">
        <v>1028</v>
      </c>
      <c r="BP2294" s="24"/>
      <c r="BQ2294" s="24"/>
      <c r="BR2294" s="26">
        <v>0</v>
      </c>
      <c r="BS2294" s="26">
        <v>0</v>
      </c>
      <c r="BT2294" s="26">
        <v>0</v>
      </c>
      <c r="BU2294" s="26">
        <v>0</v>
      </c>
      <c r="BV2294" s="26">
        <v>0</v>
      </c>
      <c r="BW2294" s="26">
        <v>0</v>
      </c>
      <c r="BX2294" s="26">
        <v>0</v>
      </c>
      <c r="BY2294" s="26">
        <v>0</v>
      </c>
      <c r="BZ2294" s="26" t="s">
        <v>134</v>
      </c>
      <c r="CA2294" s="26" t="s">
        <v>138</v>
      </c>
      <c r="CB2294" s="26" t="s">
        <v>138</v>
      </c>
      <c r="CC2294" s="26" t="s">
        <v>136</v>
      </c>
      <c r="CD2294" s="26" t="s">
        <v>134</v>
      </c>
      <c r="CE2294" s="26" t="s">
        <v>135</v>
      </c>
      <c r="CF2294" s="26" t="s">
        <v>135</v>
      </c>
      <c r="CG2294" s="26" t="s">
        <v>135</v>
      </c>
      <c r="CH2294" s="26" t="s">
        <v>134</v>
      </c>
      <c r="CI2294" s="26" t="s">
        <v>134</v>
      </c>
      <c r="CJ2294" s="26" t="s">
        <v>134</v>
      </c>
      <c r="CK2294" s="26" t="s">
        <v>134</v>
      </c>
      <c r="CL2294" s="26" t="s">
        <v>134</v>
      </c>
      <c r="CM2294" s="26" t="s">
        <v>136</v>
      </c>
      <c r="CN2294" s="26" t="s">
        <v>134</v>
      </c>
      <c r="CO2294" s="26" t="s">
        <v>138</v>
      </c>
      <c r="CP2294" s="26" t="s">
        <v>135</v>
      </c>
      <c r="CQ2294" s="26" t="s">
        <v>135</v>
      </c>
      <c r="CR2294" s="26" t="s">
        <v>138</v>
      </c>
      <c r="CS2294" s="26" t="s">
        <v>138</v>
      </c>
      <c r="CT2294" s="26" t="s">
        <v>134</v>
      </c>
      <c r="CU2294" s="26" t="s">
        <v>136</v>
      </c>
      <c r="CV2294" s="26" t="s">
        <v>134</v>
      </c>
      <c r="CW2294" s="26" t="s">
        <v>134</v>
      </c>
      <c r="CX2294" s="26" t="s">
        <v>134</v>
      </c>
      <c r="CY2294" s="26" t="s">
        <v>134</v>
      </c>
      <c r="CZ2294" s="26" t="s">
        <v>134</v>
      </c>
      <c r="DA2294" s="26" t="s">
        <v>136</v>
      </c>
      <c r="DB2294" s="26" t="s">
        <v>135</v>
      </c>
      <c r="DC2294" s="26" t="s">
        <v>135</v>
      </c>
      <c r="DD2294" s="26" t="s">
        <v>138</v>
      </c>
      <c r="DE2294" s="26" t="s">
        <v>136</v>
      </c>
      <c r="DF2294" s="26" t="s">
        <v>120</v>
      </c>
      <c r="DG2294" s="26" t="s">
        <v>139</v>
      </c>
      <c r="DH2294" s="26" t="s">
        <v>120</v>
      </c>
      <c r="DI2294" s="26" t="s">
        <v>120</v>
      </c>
      <c r="DJ2294" s="26" t="s">
        <v>139</v>
      </c>
      <c r="DK2294" s="26" t="s">
        <v>139</v>
      </c>
      <c r="DL2294" s="26" t="s">
        <v>139</v>
      </c>
      <c r="DM2294" s="26" t="s">
        <v>139</v>
      </c>
      <c r="DN2294" s="26" t="s">
        <v>139</v>
      </c>
      <c r="DO2294" s="26" t="s">
        <v>139</v>
      </c>
    </row>
    <row r="2295" spans="1:119" ht="20.100000000000001" customHeight="1" x14ac:dyDescent="0.25">
      <c r="A2295" s="29" t="str">
        <f t="shared" si="504"/>
        <v>Rural Initiative for Community Empowerment - West Nile3</v>
      </c>
      <c r="B2295" s="29" t="str">
        <f t="shared" si="505"/>
        <v>Rural Initiative for Community Empowerment - West Nile</v>
      </c>
      <c r="C2295" s="29">
        <f t="shared" si="506"/>
        <v>3</v>
      </c>
      <c r="D2295" s="30" t="str">
        <f t="shared" si="507"/>
        <v>Africa and the Middle East</v>
      </c>
      <c r="E2295" s="30" t="str">
        <f t="shared" si="508"/>
        <v>Arua, West Nile, Uganda</v>
      </c>
      <c r="F2295" s="31">
        <f t="shared" si="509"/>
        <v>4</v>
      </c>
      <c r="G2295" s="31">
        <f t="shared" si="510"/>
        <v>4</v>
      </c>
      <c r="H2295" s="31">
        <f t="shared" si="511"/>
        <v>3</v>
      </c>
      <c r="I2295" s="31">
        <f t="shared" si="512"/>
        <v>4</v>
      </c>
      <c r="J2295" s="31">
        <f t="shared" si="513"/>
        <v>4</v>
      </c>
      <c r="K2295" s="31">
        <f t="shared" si="514"/>
        <v>4</v>
      </c>
      <c r="L2295" s="31">
        <f t="shared" si="515"/>
        <v>4</v>
      </c>
      <c r="M2295" s="31">
        <f t="shared" si="516"/>
        <v>2</v>
      </c>
      <c r="N2295" s="31">
        <f t="shared" si="517"/>
        <v>3.6</v>
      </c>
      <c r="O2295" s="26" t="s">
        <v>12474</v>
      </c>
      <c r="P2295" s="26" t="s">
        <v>108</v>
      </c>
      <c r="Q2295" s="27">
        <v>42502</v>
      </c>
      <c r="R2295" s="26" t="s">
        <v>109</v>
      </c>
      <c r="S2295" s="26" t="s">
        <v>184</v>
      </c>
      <c r="T2295" s="26" t="s">
        <v>157</v>
      </c>
      <c r="U2295" s="26" t="s">
        <v>112</v>
      </c>
      <c r="V2295" s="26" t="s">
        <v>169</v>
      </c>
      <c r="W2295" s="26" t="s">
        <v>1028</v>
      </c>
      <c r="X2295" s="26" t="s">
        <v>12455</v>
      </c>
      <c r="Y2295" s="26" t="s">
        <v>12456</v>
      </c>
      <c r="Z2295" s="24"/>
      <c r="AA2295" s="24"/>
      <c r="AB2295" s="26" t="s">
        <v>117</v>
      </c>
      <c r="AC2295" s="28">
        <v>18000</v>
      </c>
      <c r="AD2295" s="26" t="s">
        <v>9669</v>
      </c>
      <c r="AE2295" s="26" t="s">
        <v>343</v>
      </c>
      <c r="AF2295" s="26" t="s">
        <v>139</v>
      </c>
      <c r="AG2295" s="26" t="s">
        <v>194</v>
      </c>
      <c r="AH2295" s="26" t="s">
        <v>121</v>
      </c>
      <c r="AI2295" s="28">
        <v>18000</v>
      </c>
      <c r="AJ2295" s="26" t="s">
        <v>12475</v>
      </c>
      <c r="AK2295" s="26" t="s">
        <v>12476</v>
      </c>
      <c r="AL2295" s="26" t="s">
        <v>12469</v>
      </c>
      <c r="AM2295" s="24"/>
      <c r="AN2295" s="24"/>
      <c r="AO2295" s="24"/>
      <c r="AP2295" s="24"/>
      <c r="AQ2295" s="24"/>
      <c r="AR2295" s="24"/>
      <c r="AS2295" s="24"/>
      <c r="AT2295" s="24"/>
      <c r="AU2295" s="26" t="s">
        <v>12477</v>
      </c>
      <c r="AV2295" s="24"/>
      <c r="AW2295" s="28">
        <v>425876</v>
      </c>
      <c r="AX2295" s="26">
        <v>1847</v>
      </c>
      <c r="AY2295" s="28">
        <v>90</v>
      </c>
      <c r="AZ2295" s="28">
        <v>87</v>
      </c>
      <c r="BA2295" s="26">
        <v>0</v>
      </c>
      <c r="BB2295" s="26" t="s">
        <v>148</v>
      </c>
      <c r="BC2295" s="26" t="s">
        <v>12460</v>
      </c>
      <c r="BD2295" s="26" t="s">
        <v>125</v>
      </c>
      <c r="BE2295" s="24"/>
      <c r="BF2295" s="26" t="s">
        <v>12478</v>
      </c>
      <c r="BG2295" s="26" t="s">
        <v>1028</v>
      </c>
      <c r="BH2295" s="26" t="s">
        <v>12472</v>
      </c>
      <c r="BI2295" s="26" t="s">
        <v>12479</v>
      </c>
      <c r="BJ2295" s="26" t="s">
        <v>12480</v>
      </c>
      <c r="BK2295" s="26" t="s">
        <v>191</v>
      </c>
      <c r="BL2295" s="26" t="s">
        <v>12481</v>
      </c>
      <c r="BM2295" s="26" t="s">
        <v>367</v>
      </c>
      <c r="BN2295" s="26" t="s">
        <v>12482</v>
      </c>
      <c r="BO2295" s="26" t="s">
        <v>191</v>
      </c>
      <c r="BP2295" s="24"/>
      <c r="BQ2295" s="24"/>
      <c r="BR2295" s="26">
        <v>4</v>
      </c>
      <c r="BS2295" s="26">
        <v>4</v>
      </c>
      <c r="BT2295" s="26">
        <v>3</v>
      </c>
      <c r="BU2295" s="26">
        <v>4</v>
      </c>
      <c r="BV2295" s="26">
        <v>4</v>
      </c>
      <c r="BW2295" s="26">
        <v>4</v>
      </c>
      <c r="BX2295" s="26">
        <v>4</v>
      </c>
      <c r="BY2295" s="26">
        <v>2</v>
      </c>
      <c r="BZ2295" s="24"/>
      <c r="CA2295" s="24"/>
      <c r="CB2295" s="24"/>
      <c r="CC2295" s="24"/>
      <c r="CD2295" s="24"/>
      <c r="CE2295" s="24"/>
      <c r="CF2295" s="24"/>
      <c r="CG2295" s="24"/>
      <c r="CH2295" s="24"/>
      <c r="CI2295" s="24"/>
      <c r="CJ2295" s="24"/>
      <c r="CK2295" s="24"/>
      <c r="CL2295" s="24"/>
      <c r="CM2295" s="24"/>
      <c r="CN2295" s="24"/>
      <c r="CO2295" s="24"/>
      <c r="CP2295" s="24"/>
      <c r="CQ2295" s="24"/>
      <c r="CR2295" s="24"/>
      <c r="CS2295" s="24"/>
      <c r="CT2295" s="24"/>
      <c r="CU2295" s="24"/>
      <c r="CV2295" s="24"/>
      <c r="CW2295" s="24"/>
      <c r="CX2295" s="24"/>
      <c r="CY2295" s="24"/>
      <c r="CZ2295" s="24"/>
      <c r="DA2295" s="24"/>
      <c r="DB2295" s="24"/>
      <c r="DC2295" s="24"/>
      <c r="DD2295" s="24"/>
      <c r="DE2295" s="24"/>
      <c r="DF2295" s="26" t="s">
        <v>120</v>
      </c>
      <c r="DG2295" s="26" t="s">
        <v>120</v>
      </c>
      <c r="DH2295" s="26" t="s">
        <v>120</v>
      </c>
      <c r="DI2295" s="26" t="s">
        <v>139</v>
      </c>
      <c r="DJ2295" s="26" t="s">
        <v>139</v>
      </c>
      <c r="DK2295" s="26" t="s">
        <v>139</v>
      </c>
      <c r="DL2295" s="26" t="s">
        <v>139</v>
      </c>
      <c r="DM2295" s="26" t="s">
        <v>139</v>
      </c>
      <c r="DN2295" s="26" t="s">
        <v>139</v>
      </c>
      <c r="DO2295" s="26" t="s">
        <v>139</v>
      </c>
    </row>
    <row r="2296" spans="1:119" ht="20.100000000000001" customHeight="1" x14ac:dyDescent="0.25">
      <c r="A2296" s="29" t="str">
        <f t="shared" si="504"/>
        <v/>
      </c>
      <c r="B2296" s="29" t="str">
        <f t="shared" si="505"/>
        <v>Rural Initiative for Community Empowerment - West Nile</v>
      </c>
      <c r="C2296" s="29">
        <f t="shared" si="506"/>
        <v>0</v>
      </c>
      <c r="D2296" s="30" t="str">
        <f t="shared" si="507"/>
        <v>Africa and the Middle East</v>
      </c>
      <c r="E2296" s="30" t="str">
        <f t="shared" si="508"/>
        <v>Arua, West Nile, Uganda</v>
      </c>
      <c r="F2296" s="31">
        <f t="shared" si="509"/>
        <v>0</v>
      </c>
      <c r="G2296" s="31">
        <f t="shared" si="510"/>
        <v>0</v>
      </c>
      <c r="H2296" s="31">
        <f t="shared" si="511"/>
        <v>0</v>
      </c>
      <c r="I2296" s="31">
        <f t="shared" si="512"/>
        <v>0</v>
      </c>
      <c r="J2296" s="31">
        <f t="shared" si="513"/>
        <v>0</v>
      </c>
      <c r="K2296" s="31">
        <f t="shared" si="514"/>
        <v>0</v>
      </c>
      <c r="L2296" s="31">
        <f t="shared" si="515"/>
        <v>0</v>
      </c>
      <c r="M2296" s="31">
        <f t="shared" si="516"/>
        <v>0</v>
      </c>
      <c r="N2296" s="31">
        <f t="shared" si="517"/>
        <v>0</v>
      </c>
      <c r="O2296" s="26" t="s">
        <v>16388</v>
      </c>
      <c r="P2296" s="26" t="s">
        <v>108</v>
      </c>
      <c r="Q2296" s="27">
        <v>42202</v>
      </c>
      <c r="R2296" s="24"/>
      <c r="S2296" s="24"/>
      <c r="T2296" s="26" t="s">
        <v>157</v>
      </c>
      <c r="U2296" s="24"/>
      <c r="V2296" s="26" t="s">
        <v>169</v>
      </c>
      <c r="W2296" s="26" t="s">
        <v>1028</v>
      </c>
      <c r="X2296" s="26" t="s">
        <v>12455</v>
      </c>
      <c r="Y2296" s="26" t="s">
        <v>12456</v>
      </c>
      <c r="Z2296" s="24"/>
      <c r="AA2296" s="24"/>
      <c r="AB2296" s="26" t="s">
        <v>15736</v>
      </c>
      <c r="AC2296" s="28">
        <v>307</v>
      </c>
      <c r="AD2296" s="26" t="s">
        <v>9669</v>
      </c>
      <c r="AE2296" s="26" t="s">
        <v>343</v>
      </c>
      <c r="AF2296" s="26" t="s">
        <v>139</v>
      </c>
      <c r="AG2296" s="26" t="s">
        <v>194</v>
      </c>
      <c r="AH2296" s="24"/>
      <c r="AI2296" s="28">
        <v>307</v>
      </c>
      <c r="AJ2296" s="24"/>
      <c r="AK2296" s="24"/>
      <c r="AL2296" s="24"/>
      <c r="AM2296" s="24"/>
      <c r="AN2296" s="24"/>
      <c r="AO2296" s="24"/>
      <c r="AP2296" s="24"/>
      <c r="AQ2296" s="24"/>
      <c r="AR2296" s="24"/>
      <c r="AS2296" s="24"/>
      <c r="AT2296" s="24"/>
      <c r="AU2296" s="24"/>
      <c r="AV2296" s="24"/>
      <c r="AW2296" s="24"/>
      <c r="AX2296" s="24"/>
      <c r="AY2296" s="24"/>
      <c r="AZ2296" s="24"/>
      <c r="BA2296" s="24"/>
      <c r="BB2296" s="24"/>
      <c r="BC2296" s="26" t="s">
        <v>12460</v>
      </c>
      <c r="BD2296" s="24"/>
      <c r="BE2296" s="24"/>
      <c r="BF2296" s="24"/>
      <c r="BG2296" s="24"/>
      <c r="BH2296" s="24"/>
      <c r="BI2296" s="24"/>
      <c r="BJ2296" s="24"/>
      <c r="BK2296" s="24"/>
      <c r="BL2296" s="24"/>
      <c r="BM2296" s="24"/>
      <c r="BN2296" s="24"/>
      <c r="BO2296" s="24"/>
      <c r="BP2296" s="24"/>
      <c r="BQ2296" s="24"/>
      <c r="BR2296" s="24"/>
      <c r="BS2296" s="24"/>
      <c r="BT2296" s="24"/>
      <c r="BU2296" s="24"/>
      <c r="BV2296" s="24"/>
      <c r="BW2296" s="24"/>
      <c r="BX2296" s="24"/>
      <c r="BY2296" s="24"/>
      <c r="BZ2296" s="24"/>
      <c r="CA2296" s="24"/>
      <c r="CB2296" s="24"/>
      <c r="CC2296" s="24"/>
      <c r="CD2296" s="24"/>
      <c r="CE2296" s="24"/>
      <c r="CF2296" s="24"/>
      <c r="CG2296" s="24"/>
      <c r="CH2296" s="24"/>
      <c r="CI2296" s="24"/>
      <c r="CJ2296" s="24"/>
      <c r="CK2296" s="24"/>
      <c r="CL2296" s="24"/>
      <c r="CM2296" s="24"/>
      <c r="CN2296" s="24"/>
      <c r="CO2296" s="24"/>
      <c r="CP2296" s="24"/>
      <c r="CQ2296" s="24"/>
      <c r="CR2296" s="24"/>
      <c r="CS2296" s="24"/>
      <c r="CT2296" s="24"/>
      <c r="CU2296" s="24"/>
      <c r="CV2296" s="24"/>
      <c r="CW2296" s="24"/>
      <c r="CX2296" s="24"/>
      <c r="CY2296" s="24"/>
      <c r="CZ2296" s="24"/>
      <c r="DA2296" s="24"/>
      <c r="DB2296" s="24"/>
      <c r="DC2296" s="24"/>
      <c r="DD2296" s="24"/>
      <c r="DE2296" s="24"/>
      <c r="DF2296" s="26" t="s">
        <v>139</v>
      </c>
      <c r="DG2296" s="26" t="s">
        <v>139</v>
      </c>
      <c r="DH2296" s="26" t="s">
        <v>139</v>
      </c>
      <c r="DI2296" s="26" t="s">
        <v>139</v>
      </c>
      <c r="DJ2296" s="26" t="s">
        <v>139</v>
      </c>
      <c r="DK2296" s="26" t="s">
        <v>139</v>
      </c>
      <c r="DL2296" s="26" t="s">
        <v>139</v>
      </c>
      <c r="DM2296" s="26" t="s">
        <v>139</v>
      </c>
      <c r="DN2296" s="26" t="s">
        <v>139</v>
      </c>
      <c r="DO2296" s="26" t="s">
        <v>139</v>
      </c>
    </row>
    <row r="2297" spans="1:119" ht="20.100000000000001" customHeight="1" x14ac:dyDescent="0.25">
      <c r="A2297" s="29" t="str">
        <f t="shared" si="504"/>
        <v/>
      </c>
      <c r="B2297" s="29" t="str">
        <f t="shared" si="505"/>
        <v>Rural Initiative for Community Empowerment - West Nile</v>
      </c>
      <c r="C2297" s="29">
        <f t="shared" si="506"/>
        <v>0</v>
      </c>
      <c r="D2297" s="30" t="str">
        <f t="shared" si="507"/>
        <v>Africa and the Middle East</v>
      </c>
      <c r="E2297" s="30" t="str">
        <f t="shared" si="508"/>
        <v>Arua, West Nile, Uganda</v>
      </c>
      <c r="F2297" s="31">
        <f t="shared" si="509"/>
        <v>0</v>
      </c>
      <c r="G2297" s="31">
        <f t="shared" si="510"/>
        <v>0</v>
      </c>
      <c r="H2297" s="31">
        <f t="shared" si="511"/>
        <v>0</v>
      </c>
      <c r="I2297" s="31">
        <f t="shared" si="512"/>
        <v>0</v>
      </c>
      <c r="J2297" s="31">
        <f t="shared" si="513"/>
        <v>0</v>
      </c>
      <c r="K2297" s="31">
        <f t="shared" si="514"/>
        <v>0</v>
      </c>
      <c r="L2297" s="31">
        <f t="shared" si="515"/>
        <v>0</v>
      </c>
      <c r="M2297" s="31">
        <f t="shared" si="516"/>
        <v>0</v>
      </c>
      <c r="N2297" s="31">
        <f t="shared" si="517"/>
        <v>0</v>
      </c>
      <c r="O2297" s="26" t="s">
        <v>16389</v>
      </c>
      <c r="P2297" s="26" t="s">
        <v>108</v>
      </c>
      <c r="Q2297" s="27">
        <v>42181</v>
      </c>
      <c r="R2297" s="24"/>
      <c r="S2297" s="24"/>
      <c r="T2297" s="26" t="s">
        <v>278</v>
      </c>
      <c r="U2297" s="24"/>
      <c r="V2297" s="26" t="s">
        <v>169</v>
      </c>
      <c r="W2297" s="26" t="s">
        <v>1028</v>
      </c>
      <c r="X2297" s="26" t="s">
        <v>12455</v>
      </c>
      <c r="Y2297" s="26" t="s">
        <v>12456</v>
      </c>
      <c r="Z2297" s="24"/>
      <c r="AA2297" s="24"/>
      <c r="AB2297" s="26" t="s">
        <v>15733</v>
      </c>
      <c r="AC2297" s="28">
        <v>857</v>
      </c>
      <c r="AD2297" s="26" t="s">
        <v>9669</v>
      </c>
      <c r="AE2297" s="26" t="s">
        <v>343</v>
      </c>
      <c r="AF2297" s="26" t="s">
        <v>139</v>
      </c>
      <c r="AG2297" s="26" t="s">
        <v>194</v>
      </c>
      <c r="AH2297" s="24"/>
      <c r="AI2297" s="28">
        <v>857</v>
      </c>
      <c r="AJ2297" s="24"/>
      <c r="AK2297" s="24"/>
      <c r="AL2297" s="24"/>
      <c r="AM2297" s="24"/>
      <c r="AN2297" s="24"/>
      <c r="AO2297" s="24"/>
      <c r="AP2297" s="24"/>
      <c r="AQ2297" s="24"/>
      <c r="AR2297" s="24"/>
      <c r="AS2297" s="24"/>
      <c r="AT2297" s="24"/>
      <c r="AU2297" s="24"/>
      <c r="AV2297" s="24"/>
      <c r="AW2297" s="24"/>
      <c r="AX2297" s="24"/>
      <c r="AY2297" s="24"/>
      <c r="AZ2297" s="24"/>
      <c r="BA2297" s="24"/>
      <c r="BB2297" s="24"/>
      <c r="BC2297" s="26" t="s">
        <v>12460</v>
      </c>
      <c r="BD2297" s="24"/>
      <c r="BE2297" s="24"/>
      <c r="BF2297" s="24"/>
      <c r="BG2297" s="24"/>
      <c r="BH2297" s="24"/>
      <c r="BI2297" s="24"/>
      <c r="BJ2297" s="24"/>
      <c r="BK2297" s="24"/>
      <c r="BL2297" s="24"/>
      <c r="BM2297" s="24"/>
      <c r="BN2297" s="24"/>
      <c r="BO2297" s="24"/>
      <c r="BP2297" s="24"/>
      <c r="BQ2297" s="24"/>
      <c r="BR2297" s="24"/>
      <c r="BS2297" s="24"/>
      <c r="BT2297" s="24"/>
      <c r="BU2297" s="24"/>
      <c r="BV2297" s="24"/>
      <c r="BW2297" s="24"/>
      <c r="BX2297" s="24"/>
      <c r="BY2297" s="24"/>
      <c r="BZ2297" s="24"/>
      <c r="CA2297" s="24"/>
      <c r="CB2297" s="24"/>
      <c r="CC2297" s="24"/>
      <c r="CD2297" s="24"/>
      <c r="CE2297" s="24"/>
      <c r="CF2297" s="24"/>
      <c r="CG2297" s="24"/>
      <c r="CH2297" s="24"/>
      <c r="CI2297" s="24"/>
      <c r="CJ2297" s="24"/>
      <c r="CK2297" s="24"/>
      <c r="CL2297" s="24"/>
      <c r="CM2297" s="24"/>
      <c r="CN2297" s="24"/>
      <c r="CO2297" s="24"/>
      <c r="CP2297" s="24"/>
      <c r="CQ2297" s="24"/>
      <c r="CR2297" s="24"/>
      <c r="CS2297" s="24"/>
      <c r="CT2297" s="24"/>
      <c r="CU2297" s="24"/>
      <c r="CV2297" s="24"/>
      <c r="CW2297" s="24"/>
      <c r="CX2297" s="24"/>
      <c r="CY2297" s="24"/>
      <c r="CZ2297" s="24"/>
      <c r="DA2297" s="24"/>
      <c r="DB2297" s="24"/>
      <c r="DC2297" s="24"/>
      <c r="DD2297" s="24"/>
      <c r="DE2297" s="24"/>
      <c r="DF2297" s="26" t="s">
        <v>139</v>
      </c>
      <c r="DG2297" s="26" t="s">
        <v>139</v>
      </c>
      <c r="DH2297" s="26" t="s">
        <v>139</v>
      </c>
      <c r="DI2297" s="26" t="s">
        <v>139</v>
      </c>
      <c r="DJ2297" s="26" t="s">
        <v>139</v>
      </c>
      <c r="DK2297" s="26" t="s">
        <v>139</v>
      </c>
      <c r="DL2297" s="26" t="s">
        <v>139</v>
      </c>
      <c r="DM2297" s="26" t="s">
        <v>139</v>
      </c>
      <c r="DN2297" s="26" t="s">
        <v>139</v>
      </c>
      <c r="DO2297" s="26" t="s">
        <v>139</v>
      </c>
    </row>
    <row r="2298" spans="1:119" ht="20.100000000000001" customHeight="1" x14ac:dyDescent="0.25">
      <c r="A2298" s="29" t="str">
        <f t="shared" si="504"/>
        <v/>
      </c>
      <c r="B2298" s="29" t="str">
        <f t="shared" si="505"/>
        <v>Rural Initiative for Community Empowerment - West Nile</v>
      </c>
      <c r="C2298" s="29">
        <f t="shared" si="506"/>
        <v>0</v>
      </c>
      <c r="D2298" s="30" t="str">
        <f t="shared" si="507"/>
        <v>Africa and the Middle East</v>
      </c>
      <c r="E2298" s="30" t="str">
        <f t="shared" si="508"/>
        <v>Arua, West Nile, Uganda</v>
      </c>
      <c r="F2298" s="31">
        <f t="shared" si="509"/>
        <v>0</v>
      </c>
      <c r="G2298" s="31">
        <f t="shared" si="510"/>
        <v>0</v>
      </c>
      <c r="H2298" s="31">
        <f t="shared" si="511"/>
        <v>0</v>
      </c>
      <c r="I2298" s="31">
        <f t="shared" si="512"/>
        <v>0</v>
      </c>
      <c r="J2298" s="31">
        <f t="shared" si="513"/>
        <v>0</v>
      </c>
      <c r="K2298" s="31">
        <f t="shared" si="514"/>
        <v>0</v>
      </c>
      <c r="L2298" s="31">
        <f t="shared" si="515"/>
        <v>0</v>
      </c>
      <c r="M2298" s="31">
        <f t="shared" si="516"/>
        <v>0</v>
      </c>
      <c r="N2298" s="31">
        <f t="shared" si="517"/>
        <v>0</v>
      </c>
      <c r="O2298" s="26" t="s">
        <v>16390</v>
      </c>
      <c r="P2298" s="26" t="s">
        <v>108</v>
      </c>
      <c r="Q2298" s="27">
        <v>41905</v>
      </c>
      <c r="R2298" s="24"/>
      <c r="S2298" s="24"/>
      <c r="T2298" s="26" t="s">
        <v>278</v>
      </c>
      <c r="U2298" s="24"/>
      <c r="V2298" s="26" t="s">
        <v>169</v>
      </c>
      <c r="W2298" s="26" t="s">
        <v>1028</v>
      </c>
      <c r="X2298" s="26" t="s">
        <v>12455</v>
      </c>
      <c r="Y2298" s="26" t="s">
        <v>12456</v>
      </c>
      <c r="Z2298" s="24"/>
      <c r="AA2298" s="24"/>
      <c r="AB2298" s="26" t="s">
        <v>15736</v>
      </c>
      <c r="AC2298" s="28">
        <v>1350</v>
      </c>
      <c r="AD2298" s="26" t="s">
        <v>9669</v>
      </c>
      <c r="AE2298" s="26" t="s">
        <v>343</v>
      </c>
      <c r="AF2298" s="26" t="s">
        <v>139</v>
      </c>
      <c r="AG2298" s="26" t="s">
        <v>194</v>
      </c>
      <c r="AH2298" s="24"/>
      <c r="AI2298" s="28">
        <v>1350</v>
      </c>
      <c r="AJ2298" s="24"/>
      <c r="AK2298" s="24"/>
      <c r="AL2298" s="24"/>
      <c r="AM2298" s="24"/>
      <c r="AN2298" s="24"/>
      <c r="AO2298" s="24"/>
      <c r="AP2298" s="24"/>
      <c r="AQ2298" s="24"/>
      <c r="AR2298" s="24"/>
      <c r="AS2298" s="24"/>
      <c r="AT2298" s="24"/>
      <c r="AU2298" s="24"/>
      <c r="AV2298" s="24"/>
      <c r="AW2298" s="24"/>
      <c r="AX2298" s="24"/>
      <c r="AY2298" s="24"/>
      <c r="AZ2298" s="24"/>
      <c r="BA2298" s="24"/>
      <c r="BB2298" s="24"/>
      <c r="BC2298" s="26" t="s">
        <v>12460</v>
      </c>
      <c r="BD2298" s="24"/>
      <c r="BE2298" s="24"/>
      <c r="BF2298" s="24"/>
      <c r="BG2298" s="24"/>
      <c r="BH2298" s="24"/>
      <c r="BI2298" s="24"/>
      <c r="BJ2298" s="24"/>
      <c r="BK2298" s="24"/>
      <c r="BL2298" s="24"/>
      <c r="BM2298" s="24"/>
      <c r="BN2298" s="24"/>
      <c r="BO2298" s="24"/>
      <c r="BP2298" s="24"/>
      <c r="BQ2298" s="24"/>
      <c r="BR2298" s="24"/>
      <c r="BS2298" s="24"/>
      <c r="BT2298" s="24"/>
      <c r="BU2298" s="24"/>
      <c r="BV2298" s="24"/>
      <c r="BW2298" s="24"/>
      <c r="BX2298" s="24"/>
      <c r="BY2298" s="24"/>
      <c r="BZ2298" s="24"/>
      <c r="CA2298" s="24"/>
      <c r="CB2298" s="24"/>
      <c r="CC2298" s="24"/>
      <c r="CD2298" s="24"/>
      <c r="CE2298" s="24"/>
      <c r="CF2298" s="24"/>
      <c r="CG2298" s="24"/>
      <c r="CH2298" s="24"/>
      <c r="CI2298" s="24"/>
      <c r="CJ2298" s="24"/>
      <c r="CK2298" s="24"/>
      <c r="CL2298" s="24"/>
      <c r="CM2298" s="24"/>
      <c r="CN2298" s="24"/>
      <c r="CO2298" s="24"/>
      <c r="CP2298" s="24"/>
      <c r="CQ2298" s="24"/>
      <c r="CR2298" s="24"/>
      <c r="CS2298" s="24"/>
      <c r="CT2298" s="24"/>
      <c r="CU2298" s="24"/>
      <c r="CV2298" s="24"/>
      <c r="CW2298" s="24"/>
      <c r="CX2298" s="24"/>
      <c r="CY2298" s="24"/>
      <c r="CZ2298" s="24"/>
      <c r="DA2298" s="24"/>
      <c r="DB2298" s="24"/>
      <c r="DC2298" s="24"/>
      <c r="DD2298" s="24"/>
      <c r="DE2298" s="24"/>
      <c r="DF2298" s="26" t="s">
        <v>139</v>
      </c>
      <c r="DG2298" s="26" t="s">
        <v>139</v>
      </c>
      <c r="DH2298" s="26" t="s">
        <v>139</v>
      </c>
      <c r="DI2298" s="26" t="s">
        <v>139</v>
      </c>
      <c r="DJ2298" s="26" t="s">
        <v>139</v>
      </c>
      <c r="DK2298" s="26" t="s">
        <v>139</v>
      </c>
      <c r="DL2298" s="26" t="s">
        <v>139</v>
      </c>
      <c r="DM2298" s="26" t="s">
        <v>139</v>
      </c>
      <c r="DN2298" s="26" t="s">
        <v>139</v>
      </c>
      <c r="DO2298" s="26" t="s">
        <v>139</v>
      </c>
    </row>
    <row r="2299" spans="1:119" ht="20.100000000000001" customHeight="1" x14ac:dyDescent="0.25">
      <c r="A2299" s="29" t="str">
        <f t="shared" si="504"/>
        <v/>
      </c>
      <c r="B2299" s="29" t="str">
        <f t="shared" si="505"/>
        <v>Rural Initiative for Community Empowerment - West Nile</v>
      </c>
      <c r="C2299" s="29">
        <f t="shared" si="506"/>
        <v>0</v>
      </c>
      <c r="D2299" s="30" t="str">
        <f t="shared" si="507"/>
        <v>Africa and the Middle East</v>
      </c>
      <c r="E2299" s="30" t="str">
        <f t="shared" si="508"/>
        <v>Arua, West Nile, Uganda</v>
      </c>
      <c r="F2299" s="31">
        <f t="shared" si="509"/>
        <v>0</v>
      </c>
      <c r="G2299" s="31">
        <f t="shared" si="510"/>
        <v>0</v>
      </c>
      <c r="H2299" s="31">
        <f t="shared" si="511"/>
        <v>0</v>
      </c>
      <c r="I2299" s="31">
        <f t="shared" si="512"/>
        <v>0</v>
      </c>
      <c r="J2299" s="31">
        <f t="shared" si="513"/>
        <v>0</v>
      </c>
      <c r="K2299" s="31">
        <f t="shared" si="514"/>
        <v>0</v>
      </c>
      <c r="L2299" s="31">
        <f t="shared" si="515"/>
        <v>0</v>
      </c>
      <c r="M2299" s="31">
        <f t="shared" si="516"/>
        <v>0</v>
      </c>
      <c r="N2299" s="31">
        <f t="shared" si="517"/>
        <v>0</v>
      </c>
      <c r="O2299" s="26" t="s">
        <v>16391</v>
      </c>
      <c r="P2299" s="26" t="s">
        <v>108</v>
      </c>
      <c r="Q2299" s="27">
        <v>41962</v>
      </c>
      <c r="R2299" s="24"/>
      <c r="S2299" s="24"/>
      <c r="T2299" s="26" t="s">
        <v>278</v>
      </c>
      <c r="U2299" s="24"/>
      <c r="V2299" s="26" t="s">
        <v>169</v>
      </c>
      <c r="W2299" s="26" t="s">
        <v>1028</v>
      </c>
      <c r="X2299" s="26" t="s">
        <v>12455</v>
      </c>
      <c r="Y2299" s="26" t="s">
        <v>12456</v>
      </c>
      <c r="Z2299" s="24"/>
      <c r="AA2299" s="24"/>
      <c r="AB2299" s="26" t="s">
        <v>15733</v>
      </c>
      <c r="AC2299" s="28">
        <v>857</v>
      </c>
      <c r="AD2299" s="26" t="s">
        <v>9669</v>
      </c>
      <c r="AE2299" s="26" t="s">
        <v>343</v>
      </c>
      <c r="AF2299" s="26" t="s">
        <v>139</v>
      </c>
      <c r="AG2299" s="26" t="s">
        <v>194</v>
      </c>
      <c r="AH2299" s="24"/>
      <c r="AI2299" s="28">
        <v>2570</v>
      </c>
      <c r="AJ2299" s="24"/>
      <c r="AK2299" s="24"/>
      <c r="AL2299" s="24"/>
      <c r="AM2299" s="24"/>
      <c r="AN2299" s="24"/>
      <c r="AO2299" s="24"/>
      <c r="AP2299" s="24"/>
      <c r="AQ2299" s="24"/>
      <c r="AR2299" s="24"/>
      <c r="AS2299" s="24"/>
      <c r="AT2299" s="24"/>
      <c r="AU2299" s="24"/>
      <c r="AV2299" s="24"/>
      <c r="AW2299" s="24"/>
      <c r="AX2299" s="24"/>
      <c r="AY2299" s="24"/>
      <c r="AZ2299" s="24"/>
      <c r="BA2299" s="24"/>
      <c r="BB2299" s="24"/>
      <c r="BC2299" s="26" t="s">
        <v>12460</v>
      </c>
      <c r="BD2299" s="24"/>
      <c r="BE2299" s="24"/>
      <c r="BF2299" s="24"/>
      <c r="BG2299" s="24"/>
      <c r="BH2299" s="24"/>
      <c r="BI2299" s="24"/>
      <c r="BJ2299" s="24"/>
      <c r="BK2299" s="24"/>
      <c r="BL2299" s="24"/>
      <c r="BM2299" s="24"/>
      <c r="BN2299" s="24"/>
      <c r="BO2299" s="24"/>
      <c r="BP2299" s="24"/>
      <c r="BQ2299" s="24"/>
      <c r="BR2299" s="24"/>
      <c r="BS2299" s="24"/>
      <c r="BT2299" s="24"/>
      <c r="BU2299" s="24"/>
      <c r="BV2299" s="24"/>
      <c r="BW2299" s="24"/>
      <c r="BX2299" s="24"/>
      <c r="BY2299" s="24"/>
      <c r="BZ2299" s="24"/>
      <c r="CA2299" s="24"/>
      <c r="CB2299" s="24"/>
      <c r="CC2299" s="24"/>
      <c r="CD2299" s="24"/>
      <c r="CE2299" s="24"/>
      <c r="CF2299" s="24"/>
      <c r="CG2299" s="24"/>
      <c r="CH2299" s="24"/>
      <c r="CI2299" s="24"/>
      <c r="CJ2299" s="24"/>
      <c r="CK2299" s="24"/>
      <c r="CL2299" s="24"/>
      <c r="CM2299" s="24"/>
      <c r="CN2299" s="24"/>
      <c r="CO2299" s="24"/>
      <c r="CP2299" s="24"/>
      <c r="CQ2299" s="24"/>
      <c r="CR2299" s="24"/>
      <c r="CS2299" s="24"/>
      <c r="CT2299" s="24"/>
      <c r="CU2299" s="24"/>
      <c r="CV2299" s="24"/>
      <c r="CW2299" s="24"/>
      <c r="CX2299" s="24"/>
      <c r="CY2299" s="24"/>
      <c r="CZ2299" s="24"/>
      <c r="DA2299" s="24"/>
      <c r="DB2299" s="24"/>
      <c r="DC2299" s="24"/>
      <c r="DD2299" s="24"/>
      <c r="DE2299" s="24"/>
      <c r="DF2299" s="26" t="s">
        <v>139</v>
      </c>
      <c r="DG2299" s="26" t="s">
        <v>139</v>
      </c>
      <c r="DH2299" s="26" t="s">
        <v>139</v>
      </c>
      <c r="DI2299" s="26" t="s">
        <v>139</v>
      </c>
      <c r="DJ2299" s="26" t="s">
        <v>139</v>
      </c>
      <c r="DK2299" s="26" t="s">
        <v>139</v>
      </c>
      <c r="DL2299" s="26" t="s">
        <v>139</v>
      </c>
      <c r="DM2299" s="26" t="s">
        <v>139</v>
      </c>
      <c r="DN2299" s="26" t="s">
        <v>139</v>
      </c>
      <c r="DO2299" s="26" t="s">
        <v>139</v>
      </c>
    </row>
    <row r="2300" spans="1:119" ht="20.100000000000001" customHeight="1" x14ac:dyDescent="0.25">
      <c r="A2300" s="29" t="str">
        <f t="shared" si="504"/>
        <v>Rural Initiative for Community Empowerment - West Nile2</v>
      </c>
      <c r="B2300" s="29" t="str">
        <f t="shared" si="505"/>
        <v>Rural Initiative for Community Empowerment - West Nile</v>
      </c>
      <c r="C2300" s="29">
        <f t="shared" si="506"/>
        <v>2</v>
      </c>
      <c r="D2300" s="30" t="str">
        <f t="shared" si="507"/>
        <v>Africa and the Middle East</v>
      </c>
      <c r="E2300" s="30" t="str">
        <f t="shared" si="508"/>
        <v>Arua, West Nile, Uganda</v>
      </c>
      <c r="F2300" s="31">
        <f t="shared" si="509"/>
        <v>4</v>
      </c>
      <c r="G2300" s="31">
        <f t="shared" si="510"/>
        <v>2</v>
      </c>
      <c r="H2300" s="31">
        <f t="shared" si="511"/>
        <v>2</v>
      </c>
      <c r="I2300" s="31">
        <f t="shared" si="512"/>
        <v>3</v>
      </c>
      <c r="J2300" s="31">
        <f t="shared" si="513"/>
        <v>3</v>
      </c>
      <c r="K2300" s="31">
        <f t="shared" si="514"/>
        <v>2</v>
      </c>
      <c r="L2300" s="31">
        <f t="shared" si="515"/>
        <v>4</v>
      </c>
      <c r="M2300" s="31">
        <f t="shared" si="516"/>
        <v>2</v>
      </c>
      <c r="N2300" s="31">
        <f t="shared" si="517"/>
        <v>2.8</v>
      </c>
      <c r="O2300" s="26" t="s">
        <v>12483</v>
      </c>
      <c r="P2300" s="26" t="s">
        <v>108</v>
      </c>
      <c r="Q2300" s="27">
        <v>42129</v>
      </c>
      <c r="R2300" s="26" t="s">
        <v>109</v>
      </c>
      <c r="S2300" s="26" t="s">
        <v>277</v>
      </c>
      <c r="T2300" s="26" t="s">
        <v>278</v>
      </c>
      <c r="U2300" s="26" t="s">
        <v>112</v>
      </c>
      <c r="V2300" s="26" t="s">
        <v>169</v>
      </c>
      <c r="W2300" s="26" t="s">
        <v>1028</v>
      </c>
      <c r="X2300" s="26" t="s">
        <v>12455</v>
      </c>
      <c r="Y2300" s="26" t="s">
        <v>12456</v>
      </c>
      <c r="Z2300" s="24"/>
      <c r="AA2300" s="24"/>
      <c r="AB2300" s="26" t="s">
        <v>117</v>
      </c>
      <c r="AC2300" s="28">
        <v>15000</v>
      </c>
      <c r="AD2300" s="26" t="s">
        <v>9669</v>
      </c>
      <c r="AE2300" s="26" t="s">
        <v>343</v>
      </c>
      <c r="AF2300" s="26" t="s">
        <v>139</v>
      </c>
      <c r="AG2300" s="26" t="s">
        <v>194</v>
      </c>
      <c r="AH2300" s="26" t="s">
        <v>143</v>
      </c>
      <c r="AI2300" s="28">
        <v>15000</v>
      </c>
      <c r="AJ2300" s="26" t="s">
        <v>12484</v>
      </c>
      <c r="AK2300" s="26" t="s">
        <v>12485</v>
      </c>
      <c r="AL2300" s="26" t="s">
        <v>12469</v>
      </c>
      <c r="AM2300" s="24"/>
      <c r="AN2300" s="24"/>
      <c r="AO2300" s="24"/>
      <c r="AP2300" s="24"/>
      <c r="AQ2300" s="24"/>
      <c r="AR2300" s="24"/>
      <c r="AS2300" s="24"/>
      <c r="AT2300" s="24"/>
      <c r="AU2300" s="26" t="s">
        <v>12486</v>
      </c>
      <c r="AV2300" s="24"/>
      <c r="AW2300" s="28">
        <v>192842</v>
      </c>
      <c r="AX2300" s="26">
        <v>1378</v>
      </c>
      <c r="AY2300" s="28">
        <v>90</v>
      </c>
      <c r="AZ2300" s="28">
        <v>85</v>
      </c>
      <c r="BA2300" s="26">
        <v>0</v>
      </c>
      <c r="BB2300" s="26" t="s">
        <v>148</v>
      </c>
      <c r="BC2300" s="26" t="s">
        <v>12460</v>
      </c>
      <c r="BD2300" s="26" t="s">
        <v>125</v>
      </c>
      <c r="BE2300" s="24"/>
      <c r="BF2300" s="26" t="s">
        <v>12487</v>
      </c>
      <c r="BG2300" s="26" t="s">
        <v>1028</v>
      </c>
      <c r="BH2300" s="26" t="s">
        <v>12488</v>
      </c>
      <c r="BI2300" s="26" t="s">
        <v>1028</v>
      </c>
      <c r="BJ2300" s="26" t="s">
        <v>12489</v>
      </c>
      <c r="BK2300" s="26" t="s">
        <v>1028</v>
      </c>
      <c r="BL2300" s="26" t="s">
        <v>3386</v>
      </c>
      <c r="BM2300" s="26" t="s">
        <v>191</v>
      </c>
      <c r="BN2300" s="26" t="s">
        <v>9676</v>
      </c>
      <c r="BO2300" s="26" t="s">
        <v>1028</v>
      </c>
      <c r="BP2300" s="24"/>
      <c r="BQ2300" s="24"/>
      <c r="BR2300" s="26">
        <v>4</v>
      </c>
      <c r="BS2300" s="26">
        <v>2</v>
      </c>
      <c r="BT2300" s="26">
        <v>2</v>
      </c>
      <c r="BU2300" s="26">
        <v>3</v>
      </c>
      <c r="BV2300" s="26">
        <v>3</v>
      </c>
      <c r="BW2300" s="26">
        <v>2</v>
      </c>
      <c r="BX2300" s="26">
        <v>4</v>
      </c>
      <c r="BY2300" s="26">
        <v>2</v>
      </c>
      <c r="BZ2300" s="24"/>
      <c r="CA2300" s="24"/>
      <c r="CB2300" s="24"/>
      <c r="CC2300" s="24"/>
      <c r="CD2300" s="24"/>
      <c r="CE2300" s="24"/>
      <c r="CF2300" s="24"/>
      <c r="CG2300" s="24"/>
      <c r="CH2300" s="24"/>
      <c r="CI2300" s="24"/>
      <c r="CJ2300" s="24"/>
      <c r="CK2300" s="24"/>
      <c r="CL2300" s="24"/>
      <c r="CM2300" s="24"/>
      <c r="CN2300" s="24"/>
      <c r="CO2300" s="24"/>
      <c r="CP2300" s="24"/>
      <c r="CQ2300" s="24"/>
      <c r="CR2300" s="24"/>
      <c r="CS2300" s="24"/>
      <c r="CT2300" s="24"/>
      <c r="CU2300" s="24"/>
      <c r="CV2300" s="24"/>
      <c r="CW2300" s="24"/>
      <c r="CX2300" s="24"/>
      <c r="CY2300" s="24"/>
      <c r="CZ2300" s="24"/>
      <c r="DA2300" s="24"/>
      <c r="DB2300" s="24"/>
      <c r="DC2300" s="24"/>
      <c r="DD2300" s="24"/>
      <c r="DE2300" s="24"/>
      <c r="DF2300" s="26" t="s">
        <v>120</v>
      </c>
      <c r="DG2300" s="26" t="s">
        <v>120</v>
      </c>
      <c r="DH2300" s="26" t="s">
        <v>120</v>
      </c>
      <c r="DI2300" s="26" t="s">
        <v>139</v>
      </c>
      <c r="DJ2300" s="26" t="s">
        <v>139</v>
      </c>
      <c r="DK2300" s="26" t="s">
        <v>139</v>
      </c>
      <c r="DL2300" s="26" t="s">
        <v>139</v>
      </c>
      <c r="DM2300" s="26" t="s">
        <v>139</v>
      </c>
      <c r="DN2300" s="26" t="s">
        <v>139</v>
      </c>
      <c r="DO2300" s="26" t="s">
        <v>139</v>
      </c>
    </row>
    <row r="2301" spans="1:119" ht="20.100000000000001" customHeight="1" x14ac:dyDescent="0.25">
      <c r="A2301" s="29" t="str">
        <f t="shared" si="504"/>
        <v/>
      </c>
      <c r="B2301" s="29" t="str">
        <f t="shared" si="505"/>
        <v>Rural Initiative for Community Empowerment - West Nile</v>
      </c>
      <c r="C2301" s="29">
        <f t="shared" si="506"/>
        <v>0</v>
      </c>
      <c r="D2301" s="30" t="str">
        <f t="shared" si="507"/>
        <v>Africa and the Middle East</v>
      </c>
      <c r="E2301" s="30" t="str">
        <f t="shared" si="508"/>
        <v>Arua, West Nile, Uganda</v>
      </c>
      <c r="F2301" s="31">
        <f t="shared" si="509"/>
        <v>0</v>
      </c>
      <c r="G2301" s="31">
        <f t="shared" si="510"/>
        <v>0</v>
      </c>
      <c r="H2301" s="31">
        <f t="shared" si="511"/>
        <v>0</v>
      </c>
      <c r="I2301" s="31">
        <f t="shared" si="512"/>
        <v>0</v>
      </c>
      <c r="J2301" s="31">
        <f t="shared" si="513"/>
        <v>0</v>
      </c>
      <c r="K2301" s="31">
        <f t="shared" si="514"/>
        <v>0</v>
      </c>
      <c r="L2301" s="31">
        <f t="shared" si="515"/>
        <v>0</v>
      </c>
      <c r="M2301" s="31">
        <f t="shared" si="516"/>
        <v>0</v>
      </c>
      <c r="N2301" s="31">
        <f t="shared" si="517"/>
        <v>0</v>
      </c>
      <c r="O2301" s="26" t="s">
        <v>16392</v>
      </c>
      <c r="P2301" s="26" t="s">
        <v>108</v>
      </c>
      <c r="Q2301" s="27">
        <v>42088</v>
      </c>
      <c r="R2301" s="24"/>
      <c r="S2301" s="24"/>
      <c r="T2301" s="26" t="s">
        <v>278</v>
      </c>
      <c r="U2301" s="24"/>
      <c r="V2301" s="26" t="s">
        <v>169</v>
      </c>
      <c r="W2301" s="26" t="s">
        <v>1028</v>
      </c>
      <c r="X2301" s="26" t="s">
        <v>12455</v>
      </c>
      <c r="Y2301" s="26" t="s">
        <v>12456</v>
      </c>
      <c r="Z2301" s="24"/>
      <c r="AA2301" s="24"/>
      <c r="AB2301" s="26" t="s">
        <v>15736</v>
      </c>
      <c r="AC2301" s="28">
        <v>264</v>
      </c>
      <c r="AD2301" s="26" t="s">
        <v>9669</v>
      </c>
      <c r="AE2301" s="26" t="s">
        <v>343</v>
      </c>
      <c r="AF2301" s="26" t="s">
        <v>139</v>
      </c>
      <c r="AG2301" s="26" t="s">
        <v>194</v>
      </c>
      <c r="AH2301" s="24"/>
      <c r="AI2301" s="28">
        <v>264</v>
      </c>
      <c r="AJ2301" s="24"/>
      <c r="AK2301" s="24"/>
      <c r="AL2301" s="24"/>
      <c r="AM2301" s="24"/>
      <c r="AN2301" s="24"/>
      <c r="AO2301" s="24"/>
      <c r="AP2301" s="24"/>
      <c r="AQ2301" s="24"/>
      <c r="AR2301" s="24"/>
      <c r="AS2301" s="24"/>
      <c r="AT2301" s="24"/>
      <c r="AU2301" s="24"/>
      <c r="AV2301" s="24"/>
      <c r="AW2301" s="24"/>
      <c r="AX2301" s="24"/>
      <c r="AY2301" s="24"/>
      <c r="AZ2301" s="24"/>
      <c r="BA2301" s="24"/>
      <c r="BB2301" s="24"/>
      <c r="BC2301" s="26" t="s">
        <v>12460</v>
      </c>
      <c r="BD2301" s="24"/>
      <c r="BE2301" s="24"/>
      <c r="BF2301" s="24"/>
      <c r="BG2301" s="24"/>
      <c r="BH2301" s="24"/>
      <c r="BI2301" s="24"/>
      <c r="BJ2301" s="24"/>
      <c r="BK2301" s="24"/>
      <c r="BL2301" s="24"/>
      <c r="BM2301" s="24"/>
      <c r="BN2301" s="24"/>
      <c r="BO2301" s="24"/>
      <c r="BP2301" s="24"/>
      <c r="BQ2301" s="24"/>
      <c r="BR2301" s="24"/>
      <c r="BS2301" s="24"/>
      <c r="BT2301" s="24"/>
      <c r="BU2301" s="24"/>
      <c r="BV2301" s="24"/>
      <c r="BW2301" s="24"/>
      <c r="BX2301" s="24"/>
      <c r="BY2301" s="24"/>
      <c r="BZ2301" s="24"/>
      <c r="CA2301" s="24"/>
      <c r="CB2301" s="24"/>
      <c r="CC2301" s="24"/>
      <c r="CD2301" s="24"/>
      <c r="CE2301" s="24"/>
      <c r="CF2301" s="24"/>
      <c r="CG2301" s="24"/>
      <c r="CH2301" s="24"/>
      <c r="CI2301" s="24"/>
      <c r="CJ2301" s="24"/>
      <c r="CK2301" s="24"/>
      <c r="CL2301" s="24"/>
      <c r="CM2301" s="24"/>
      <c r="CN2301" s="24"/>
      <c r="CO2301" s="24"/>
      <c r="CP2301" s="24"/>
      <c r="CQ2301" s="24"/>
      <c r="CR2301" s="24"/>
      <c r="CS2301" s="24"/>
      <c r="CT2301" s="24"/>
      <c r="CU2301" s="24"/>
      <c r="CV2301" s="24"/>
      <c r="CW2301" s="24"/>
      <c r="CX2301" s="24"/>
      <c r="CY2301" s="24"/>
      <c r="CZ2301" s="24"/>
      <c r="DA2301" s="24"/>
      <c r="DB2301" s="24"/>
      <c r="DC2301" s="24"/>
      <c r="DD2301" s="24"/>
      <c r="DE2301" s="24"/>
      <c r="DF2301" s="26" t="s">
        <v>139</v>
      </c>
      <c r="DG2301" s="26" t="s">
        <v>139</v>
      </c>
      <c r="DH2301" s="26" t="s">
        <v>139</v>
      </c>
      <c r="DI2301" s="26" t="s">
        <v>139</v>
      </c>
      <c r="DJ2301" s="26" t="s">
        <v>139</v>
      </c>
      <c r="DK2301" s="26" t="s">
        <v>139</v>
      </c>
      <c r="DL2301" s="26" t="s">
        <v>139</v>
      </c>
      <c r="DM2301" s="26" t="s">
        <v>139</v>
      </c>
      <c r="DN2301" s="26" t="s">
        <v>139</v>
      </c>
      <c r="DO2301" s="26" t="s">
        <v>139</v>
      </c>
    </row>
    <row r="2302" spans="1:119" ht="20.100000000000001" customHeight="1" x14ac:dyDescent="0.25">
      <c r="A2302" s="29" t="str">
        <f t="shared" si="504"/>
        <v/>
      </c>
      <c r="B2302" s="29" t="str">
        <f t="shared" si="505"/>
        <v>Rural Initiative for Community Empowerment - West Nile</v>
      </c>
      <c r="C2302" s="29">
        <f t="shared" si="506"/>
        <v>0</v>
      </c>
      <c r="D2302" s="30" t="str">
        <f t="shared" si="507"/>
        <v>Africa and the Middle East</v>
      </c>
      <c r="E2302" s="30" t="str">
        <f t="shared" si="508"/>
        <v>Arua, West Nile, Uganda</v>
      </c>
      <c r="F2302" s="31">
        <f t="shared" si="509"/>
        <v>0</v>
      </c>
      <c r="G2302" s="31">
        <f t="shared" si="510"/>
        <v>0</v>
      </c>
      <c r="H2302" s="31">
        <f t="shared" si="511"/>
        <v>0</v>
      </c>
      <c r="I2302" s="31">
        <f t="shared" si="512"/>
        <v>0</v>
      </c>
      <c r="J2302" s="31">
        <f t="shared" si="513"/>
        <v>0</v>
      </c>
      <c r="K2302" s="31">
        <f t="shared" si="514"/>
        <v>0</v>
      </c>
      <c r="L2302" s="31">
        <f t="shared" si="515"/>
        <v>0</v>
      </c>
      <c r="M2302" s="31">
        <f t="shared" si="516"/>
        <v>0</v>
      </c>
      <c r="N2302" s="31">
        <f t="shared" si="517"/>
        <v>0</v>
      </c>
      <c r="O2302" s="26" t="s">
        <v>16393</v>
      </c>
      <c r="P2302" s="26" t="s">
        <v>108</v>
      </c>
      <c r="Q2302" s="27">
        <v>42088</v>
      </c>
      <c r="R2302" s="24"/>
      <c r="S2302" s="24"/>
      <c r="T2302" s="26" t="s">
        <v>278</v>
      </c>
      <c r="U2302" s="24"/>
      <c r="V2302" s="26" t="s">
        <v>169</v>
      </c>
      <c r="W2302" s="26" t="s">
        <v>1028</v>
      </c>
      <c r="X2302" s="26" t="s">
        <v>12455</v>
      </c>
      <c r="Y2302" s="26" t="s">
        <v>12456</v>
      </c>
      <c r="Z2302" s="24"/>
      <c r="AA2302" s="24"/>
      <c r="AB2302" s="26" t="s">
        <v>15736</v>
      </c>
      <c r="AC2302" s="28">
        <v>460</v>
      </c>
      <c r="AD2302" s="26" t="s">
        <v>9669</v>
      </c>
      <c r="AE2302" s="26" t="s">
        <v>343</v>
      </c>
      <c r="AF2302" s="26" t="s">
        <v>139</v>
      </c>
      <c r="AG2302" s="26" t="s">
        <v>194</v>
      </c>
      <c r="AH2302" s="24"/>
      <c r="AI2302" s="28">
        <v>460</v>
      </c>
      <c r="AJ2302" s="24"/>
      <c r="AK2302" s="24"/>
      <c r="AL2302" s="24"/>
      <c r="AM2302" s="24"/>
      <c r="AN2302" s="24"/>
      <c r="AO2302" s="24"/>
      <c r="AP2302" s="24"/>
      <c r="AQ2302" s="24"/>
      <c r="AR2302" s="24"/>
      <c r="AS2302" s="24"/>
      <c r="AT2302" s="24"/>
      <c r="AU2302" s="24"/>
      <c r="AV2302" s="24"/>
      <c r="AW2302" s="24"/>
      <c r="AX2302" s="24"/>
      <c r="AY2302" s="24"/>
      <c r="AZ2302" s="24"/>
      <c r="BA2302" s="24"/>
      <c r="BB2302" s="24"/>
      <c r="BC2302" s="26" t="s">
        <v>12460</v>
      </c>
      <c r="BD2302" s="24"/>
      <c r="BE2302" s="24"/>
      <c r="BF2302" s="24"/>
      <c r="BG2302" s="24"/>
      <c r="BH2302" s="24"/>
      <c r="BI2302" s="24"/>
      <c r="BJ2302" s="24"/>
      <c r="BK2302" s="24"/>
      <c r="BL2302" s="24"/>
      <c r="BM2302" s="24"/>
      <c r="BN2302" s="24"/>
      <c r="BO2302" s="24"/>
      <c r="BP2302" s="24"/>
      <c r="BQ2302" s="24"/>
      <c r="BR2302" s="24"/>
      <c r="BS2302" s="24"/>
      <c r="BT2302" s="24"/>
      <c r="BU2302" s="24"/>
      <c r="BV2302" s="24"/>
      <c r="BW2302" s="24"/>
      <c r="BX2302" s="24"/>
      <c r="BY2302" s="24"/>
      <c r="BZ2302" s="24"/>
      <c r="CA2302" s="24"/>
      <c r="CB2302" s="24"/>
      <c r="CC2302" s="24"/>
      <c r="CD2302" s="24"/>
      <c r="CE2302" s="24"/>
      <c r="CF2302" s="24"/>
      <c r="CG2302" s="24"/>
      <c r="CH2302" s="24"/>
      <c r="CI2302" s="24"/>
      <c r="CJ2302" s="24"/>
      <c r="CK2302" s="24"/>
      <c r="CL2302" s="24"/>
      <c r="CM2302" s="24"/>
      <c r="CN2302" s="24"/>
      <c r="CO2302" s="24"/>
      <c r="CP2302" s="24"/>
      <c r="CQ2302" s="24"/>
      <c r="CR2302" s="24"/>
      <c r="CS2302" s="24"/>
      <c r="CT2302" s="24"/>
      <c r="CU2302" s="24"/>
      <c r="CV2302" s="24"/>
      <c r="CW2302" s="24"/>
      <c r="CX2302" s="24"/>
      <c r="CY2302" s="24"/>
      <c r="CZ2302" s="24"/>
      <c r="DA2302" s="24"/>
      <c r="DB2302" s="24"/>
      <c r="DC2302" s="24"/>
      <c r="DD2302" s="24"/>
      <c r="DE2302" s="24"/>
      <c r="DF2302" s="26" t="s">
        <v>139</v>
      </c>
      <c r="DG2302" s="26" t="s">
        <v>139</v>
      </c>
      <c r="DH2302" s="26" t="s">
        <v>139</v>
      </c>
      <c r="DI2302" s="26" t="s">
        <v>139</v>
      </c>
      <c r="DJ2302" s="26" t="s">
        <v>139</v>
      </c>
      <c r="DK2302" s="26" t="s">
        <v>139</v>
      </c>
      <c r="DL2302" s="26" t="s">
        <v>139</v>
      </c>
      <c r="DM2302" s="26" t="s">
        <v>139</v>
      </c>
      <c r="DN2302" s="26" t="s">
        <v>139</v>
      </c>
      <c r="DO2302" s="26" t="s">
        <v>139</v>
      </c>
    </row>
    <row r="2303" spans="1:119" ht="20.100000000000001" customHeight="1" x14ac:dyDescent="0.25">
      <c r="A2303" s="29" t="str">
        <f t="shared" si="504"/>
        <v>Rural Initiative for Community Empowerment - West Nile1</v>
      </c>
      <c r="B2303" s="29" t="str">
        <f t="shared" si="505"/>
        <v>Rural Initiative for Community Empowerment - West Nile</v>
      </c>
      <c r="C2303" s="29">
        <f t="shared" si="506"/>
        <v>1</v>
      </c>
      <c r="D2303" s="30" t="str">
        <f t="shared" si="507"/>
        <v>Africa and the Middle East</v>
      </c>
      <c r="E2303" s="30" t="str">
        <f t="shared" si="508"/>
        <v>Arua, West Nile, Uganda</v>
      </c>
      <c r="F2303" s="31">
        <f t="shared" si="509"/>
        <v>3</v>
      </c>
      <c r="G2303" s="31">
        <f t="shared" si="510"/>
        <v>2</v>
      </c>
      <c r="H2303" s="31">
        <f t="shared" si="511"/>
        <v>2</v>
      </c>
      <c r="I2303" s="31">
        <f t="shared" si="512"/>
        <v>3</v>
      </c>
      <c r="J2303" s="31">
        <f t="shared" si="513"/>
        <v>2</v>
      </c>
      <c r="K2303" s="31">
        <f t="shared" si="514"/>
        <v>1</v>
      </c>
      <c r="L2303" s="31">
        <f t="shared" si="515"/>
        <v>4</v>
      </c>
      <c r="M2303" s="31">
        <f t="shared" si="516"/>
        <v>2</v>
      </c>
      <c r="N2303" s="31">
        <f t="shared" si="517"/>
        <v>2.4</v>
      </c>
      <c r="O2303" s="26" t="s">
        <v>12490</v>
      </c>
      <c r="P2303" s="26" t="s">
        <v>108</v>
      </c>
      <c r="Q2303" s="27">
        <v>41771</v>
      </c>
      <c r="R2303" s="26" t="s">
        <v>155</v>
      </c>
      <c r="S2303" s="26" t="s">
        <v>193</v>
      </c>
      <c r="T2303" s="26" t="s">
        <v>194</v>
      </c>
      <c r="U2303" s="26" t="s">
        <v>112</v>
      </c>
      <c r="V2303" s="26" t="s">
        <v>169</v>
      </c>
      <c r="W2303" s="26" t="s">
        <v>1028</v>
      </c>
      <c r="X2303" s="26" t="s">
        <v>12455</v>
      </c>
      <c r="Y2303" s="26" t="s">
        <v>12456</v>
      </c>
      <c r="Z2303" s="24"/>
      <c r="AA2303" s="24"/>
      <c r="AB2303" s="26" t="s">
        <v>117</v>
      </c>
      <c r="AC2303" s="28">
        <v>10000</v>
      </c>
      <c r="AD2303" s="26" t="s">
        <v>9669</v>
      </c>
      <c r="AE2303" s="26" t="s">
        <v>343</v>
      </c>
      <c r="AF2303" s="26" t="s">
        <v>139</v>
      </c>
      <c r="AG2303" s="26" t="s">
        <v>194</v>
      </c>
      <c r="AH2303" s="26" t="s">
        <v>158</v>
      </c>
      <c r="AI2303" s="28">
        <v>10000</v>
      </c>
      <c r="AJ2303" s="26" t="s">
        <v>12491</v>
      </c>
      <c r="AK2303" s="26" t="s">
        <v>12492</v>
      </c>
      <c r="AL2303" s="26" t="s">
        <v>12469</v>
      </c>
      <c r="AM2303" s="26" t="s">
        <v>12493</v>
      </c>
      <c r="AN2303" s="26" t="s">
        <v>12494</v>
      </c>
      <c r="AO2303" s="26" t="s">
        <v>12495</v>
      </c>
      <c r="AP2303" s="26" t="s">
        <v>12496</v>
      </c>
      <c r="AQ2303" s="24"/>
      <c r="AR2303" s="24"/>
      <c r="AS2303" s="24"/>
      <c r="AT2303" s="24"/>
      <c r="AU2303" s="24"/>
      <c r="AV2303" s="24"/>
      <c r="AW2303" s="28">
        <v>135051</v>
      </c>
      <c r="AX2303" s="26">
        <v>1276</v>
      </c>
      <c r="AY2303" s="28">
        <v>90</v>
      </c>
      <c r="AZ2303" s="28">
        <v>80</v>
      </c>
      <c r="BA2303" s="26">
        <v>0</v>
      </c>
      <c r="BB2303" s="26" t="s">
        <v>148</v>
      </c>
      <c r="BC2303" s="26" t="s">
        <v>12460</v>
      </c>
      <c r="BD2303" s="26" t="s">
        <v>125</v>
      </c>
      <c r="BE2303" s="24"/>
      <c r="BF2303" s="26" t="s">
        <v>12472</v>
      </c>
      <c r="BG2303" s="26" t="s">
        <v>1028</v>
      </c>
      <c r="BH2303" s="26" t="s">
        <v>12497</v>
      </c>
      <c r="BI2303" s="26" t="s">
        <v>1028</v>
      </c>
      <c r="BJ2303" s="26" t="s">
        <v>12498</v>
      </c>
      <c r="BK2303" s="26" t="s">
        <v>1028</v>
      </c>
      <c r="BL2303" s="26" t="s">
        <v>3386</v>
      </c>
      <c r="BM2303" s="26" t="s">
        <v>191</v>
      </c>
      <c r="BN2303" s="26" t="s">
        <v>12487</v>
      </c>
      <c r="BO2303" s="26" t="s">
        <v>1028</v>
      </c>
      <c r="BP2303" s="24"/>
      <c r="BQ2303" s="24"/>
      <c r="BR2303" s="26">
        <v>3</v>
      </c>
      <c r="BS2303" s="26">
        <v>2</v>
      </c>
      <c r="BT2303" s="26">
        <v>2</v>
      </c>
      <c r="BU2303" s="26">
        <v>3</v>
      </c>
      <c r="BV2303" s="26">
        <v>2</v>
      </c>
      <c r="BW2303" s="26">
        <v>1</v>
      </c>
      <c r="BX2303" s="26">
        <v>4</v>
      </c>
      <c r="BY2303" s="26">
        <v>2</v>
      </c>
      <c r="BZ2303" s="24"/>
      <c r="CA2303" s="24"/>
      <c r="CB2303" s="24"/>
      <c r="CC2303" s="24"/>
      <c r="CD2303" s="24"/>
      <c r="CE2303" s="24"/>
      <c r="CF2303" s="24"/>
      <c r="CG2303" s="24"/>
      <c r="CH2303" s="24"/>
      <c r="CI2303" s="24"/>
      <c r="CJ2303" s="24"/>
      <c r="CK2303" s="24"/>
      <c r="CL2303" s="24"/>
      <c r="CM2303" s="24"/>
      <c r="CN2303" s="24"/>
      <c r="CO2303" s="24"/>
      <c r="CP2303" s="24"/>
      <c r="CQ2303" s="24"/>
      <c r="CR2303" s="24"/>
      <c r="CS2303" s="24"/>
      <c r="CT2303" s="24"/>
      <c r="CU2303" s="24"/>
      <c r="CV2303" s="24"/>
      <c r="CW2303" s="24"/>
      <c r="CX2303" s="24"/>
      <c r="CY2303" s="24"/>
      <c r="CZ2303" s="24"/>
      <c r="DA2303" s="24"/>
      <c r="DB2303" s="24"/>
      <c r="DC2303" s="24"/>
      <c r="DD2303" s="24"/>
      <c r="DE2303" s="24"/>
      <c r="DF2303" s="26" t="s">
        <v>139</v>
      </c>
      <c r="DG2303" s="26" t="s">
        <v>120</v>
      </c>
      <c r="DH2303" s="26" t="s">
        <v>139</v>
      </c>
      <c r="DI2303" s="26" t="s">
        <v>120</v>
      </c>
      <c r="DJ2303" s="26" t="s">
        <v>139</v>
      </c>
      <c r="DK2303" s="26" t="s">
        <v>139</v>
      </c>
      <c r="DL2303" s="26" t="s">
        <v>139</v>
      </c>
      <c r="DM2303" s="26" t="s">
        <v>139</v>
      </c>
      <c r="DN2303" s="26" t="s">
        <v>139</v>
      </c>
      <c r="DO2303" s="26" t="s">
        <v>139</v>
      </c>
    </row>
    <row r="2304" spans="1:119" ht="20.100000000000001" customHeight="1" x14ac:dyDescent="0.25">
      <c r="A2304" s="29" t="str">
        <f t="shared" si="504"/>
        <v>Rwenzori Information Centres Network5</v>
      </c>
      <c r="B2304" s="29" t="str">
        <f t="shared" si="505"/>
        <v>Rwenzori Information Centres Network</v>
      </c>
      <c r="C2304" s="29">
        <f t="shared" si="506"/>
        <v>5</v>
      </c>
      <c r="D2304" s="30" t="str">
        <f t="shared" si="507"/>
        <v>Africa and the Middle East</v>
      </c>
      <c r="E2304" s="30" t="str">
        <f t="shared" si="508"/>
        <v>Rwenzori, Uganda</v>
      </c>
      <c r="F2304" s="31">
        <f t="shared" si="509"/>
        <v>5</v>
      </c>
      <c r="G2304" s="31">
        <f t="shared" si="510"/>
        <v>2</v>
      </c>
      <c r="H2304" s="31">
        <f t="shared" si="511"/>
        <v>4</v>
      </c>
      <c r="I2304" s="31">
        <f t="shared" si="512"/>
        <v>4</v>
      </c>
      <c r="J2304" s="31">
        <f t="shared" si="513"/>
        <v>5</v>
      </c>
      <c r="K2304" s="31">
        <f t="shared" si="514"/>
        <v>5</v>
      </c>
      <c r="L2304" s="31">
        <f t="shared" si="515"/>
        <v>4</v>
      </c>
      <c r="M2304" s="31">
        <f t="shared" si="516"/>
        <v>4</v>
      </c>
      <c r="N2304" s="31">
        <f t="shared" si="517"/>
        <v>4.0999999999999996</v>
      </c>
      <c r="O2304" s="26" t="s">
        <v>12499</v>
      </c>
      <c r="P2304" s="26" t="s">
        <v>108</v>
      </c>
      <c r="Q2304" s="27">
        <v>43214</v>
      </c>
      <c r="R2304" s="26" t="s">
        <v>109</v>
      </c>
      <c r="S2304" s="26" t="s">
        <v>244</v>
      </c>
      <c r="T2304" s="26" t="s">
        <v>111</v>
      </c>
      <c r="U2304" s="24"/>
      <c r="V2304" s="26" t="s">
        <v>169</v>
      </c>
      <c r="W2304" s="26" t="s">
        <v>1028</v>
      </c>
      <c r="X2304" s="26" t="s">
        <v>12500</v>
      </c>
      <c r="Y2304" s="26" t="s">
        <v>12501</v>
      </c>
      <c r="Z2304" s="24"/>
      <c r="AA2304" s="24"/>
      <c r="AB2304" s="26" t="s">
        <v>117</v>
      </c>
      <c r="AC2304" s="28">
        <v>10000</v>
      </c>
      <c r="AD2304" s="26" t="s">
        <v>9669</v>
      </c>
      <c r="AE2304" s="26" t="s">
        <v>343</v>
      </c>
      <c r="AF2304" s="26" t="s">
        <v>120</v>
      </c>
      <c r="AG2304" s="26" t="s">
        <v>194</v>
      </c>
      <c r="AH2304" s="26" t="s">
        <v>176</v>
      </c>
      <c r="AI2304" s="28">
        <v>10000</v>
      </c>
      <c r="AJ2304" s="24"/>
      <c r="AK2304" s="24"/>
      <c r="AL2304" s="24"/>
      <c r="AM2304" s="24"/>
      <c r="AN2304" s="24"/>
      <c r="AO2304" s="24"/>
      <c r="AP2304" s="24"/>
      <c r="AQ2304" s="24"/>
      <c r="AR2304" s="24"/>
      <c r="AS2304" s="26" t="s">
        <v>12502</v>
      </c>
      <c r="AT2304" s="24"/>
      <c r="AU2304" s="26" t="s">
        <v>12503</v>
      </c>
      <c r="AV2304" s="24"/>
      <c r="AW2304" s="28">
        <v>137484</v>
      </c>
      <c r="AX2304" s="26">
        <v>172</v>
      </c>
      <c r="AY2304" s="28">
        <v>15</v>
      </c>
      <c r="AZ2304" s="28">
        <v>31</v>
      </c>
      <c r="BA2304" s="26">
        <v>32</v>
      </c>
      <c r="BB2304" s="24"/>
      <c r="BC2304" s="26" t="s">
        <v>12460</v>
      </c>
      <c r="BD2304" s="26" t="s">
        <v>125</v>
      </c>
      <c r="BE2304" s="24"/>
      <c r="BF2304" s="26" t="s">
        <v>12504</v>
      </c>
      <c r="BG2304" s="26" t="s">
        <v>367</v>
      </c>
      <c r="BH2304" s="26" t="s">
        <v>12505</v>
      </c>
      <c r="BI2304" s="26" t="s">
        <v>467</v>
      </c>
      <c r="BJ2304" s="26" t="s">
        <v>12506</v>
      </c>
      <c r="BK2304" s="26" t="s">
        <v>1028</v>
      </c>
      <c r="BL2304" s="26" t="s">
        <v>12481</v>
      </c>
      <c r="BM2304" s="26" t="s">
        <v>367</v>
      </c>
      <c r="BN2304" s="26" t="s">
        <v>12507</v>
      </c>
      <c r="BO2304" s="26" t="s">
        <v>261</v>
      </c>
      <c r="BP2304" s="24"/>
      <c r="BQ2304" s="24"/>
      <c r="BR2304" s="26">
        <v>0</v>
      </c>
      <c r="BS2304" s="26">
        <v>0</v>
      </c>
      <c r="BT2304" s="26">
        <v>0</v>
      </c>
      <c r="BU2304" s="26">
        <v>0</v>
      </c>
      <c r="BV2304" s="26">
        <v>0</v>
      </c>
      <c r="BW2304" s="26">
        <v>0</v>
      </c>
      <c r="BX2304" s="26">
        <v>0</v>
      </c>
      <c r="BY2304" s="26">
        <v>0</v>
      </c>
      <c r="BZ2304" s="26" t="s">
        <v>138</v>
      </c>
      <c r="CA2304" s="26" t="s">
        <v>138</v>
      </c>
      <c r="CB2304" s="26" t="s">
        <v>138</v>
      </c>
      <c r="CC2304" s="26" t="s">
        <v>134</v>
      </c>
      <c r="CD2304" s="26" t="s">
        <v>136</v>
      </c>
      <c r="CE2304" s="26" t="s">
        <v>136</v>
      </c>
      <c r="CF2304" s="26" t="s">
        <v>135</v>
      </c>
      <c r="CG2304" s="26" t="s">
        <v>135</v>
      </c>
      <c r="CH2304" s="26" t="s">
        <v>138</v>
      </c>
      <c r="CI2304" s="26" t="s">
        <v>138</v>
      </c>
      <c r="CJ2304" s="26" t="s">
        <v>134</v>
      </c>
      <c r="CK2304" s="26" t="s">
        <v>134</v>
      </c>
      <c r="CL2304" s="26" t="s">
        <v>134</v>
      </c>
      <c r="CM2304" s="26" t="s">
        <v>134</v>
      </c>
      <c r="CN2304" s="26" t="s">
        <v>138</v>
      </c>
      <c r="CO2304" s="26" t="s">
        <v>138</v>
      </c>
      <c r="CP2304" s="26" t="s">
        <v>134</v>
      </c>
      <c r="CQ2304" s="26" t="s">
        <v>138</v>
      </c>
      <c r="CR2304" s="26" t="s">
        <v>138</v>
      </c>
      <c r="CS2304" s="26" t="s">
        <v>138</v>
      </c>
      <c r="CT2304" s="26" t="s">
        <v>138</v>
      </c>
      <c r="CU2304" s="26" t="s">
        <v>134</v>
      </c>
      <c r="CV2304" s="26" t="s">
        <v>138</v>
      </c>
      <c r="CW2304" s="26" t="s">
        <v>138</v>
      </c>
      <c r="CX2304" s="26" t="s">
        <v>138</v>
      </c>
      <c r="CY2304" s="26" t="s">
        <v>134</v>
      </c>
      <c r="CZ2304" s="26" t="s">
        <v>136</v>
      </c>
      <c r="DA2304" s="26" t="s">
        <v>134</v>
      </c>
      <c r="DB2304" s="26" t="s">
        <v>136</v>
      </c>
      <c r="DC2304" s="26" t="s">
        <v>138</v>
      </c>
      <c r="DD2304" s="26" t="s">
        <v>138</v>
      </c>
      <c r="DE2304" s="26" t="s">
        <v>138</v>
      </c>
      <c r="DF2304" s="26" t="s">
        <v>120</v>
      </c>
      <c r="DG2304" s="26" t="s">
        <v>139</v>
      </c>
      <c r="DH2304" s="26" t="s">
        <v>120</v>
      </c>
      <c r="DI2304" s="26" t="s">
        <v>139</v>
      </c>
      <c r="DJ2304" s="26" t="s">
        <v>120</v>
      </c>
      <c r="DK2304" s="26" t="s">
        <v>139</v>
      </c>
      <c r="DL2304" s="26" t="s">
        <v>139</v>
      </c>
      <c r="DM2304" s="26" t="s">
        <v>139</v>
      </c>
      <c r="DN2304" s="26" t="s">
        <v>139</v>
      </c>
      <c r="DO2304" s="26" t="s">
        <v>139</v>
      </c>
    </row>
    <row r="2305" spans="1:119" ht="20.100000000000001" customHeight="1" x14ac:dyDescent="0.25">
      <c r="A2305" s="29" t="str">
        <f t="shared" si="504"/>
        <v/>
      </c>
      <c r="B2305" s="29" t="str">
        <f t="shared" si="505"/>
        <v>Rwenzori Information Centres Network</v>
      </c>
      <c r="C2305" s="29">
        <f t="shared" si="506"/>
        <v>0</v>
      </c>
      <c r="D2305" s="30" t="str">
        <f t="shared" si="507"/>
        <v>Africa and the Middle East</v>
      </c>
      <c r="E2305" s="30" t="str">
        <f t="shared" si="508"/>
        <v>Rwenzori, Uganda</v>
      </c>
      <c r="F2305" s="31">
        <f t="shared" si="509"/>
        <v>0</v>
      </c>
      <c r="G2305" s="31">
        <f t="shared" si="510"/>
        <v>0</v>
      </c>
      <c r="H2305" s="31">
        <f t="shared" si="511"/>
        <v>0</v>
      </c>
      <c r="I2305" s="31">
        <f t="shared" si="512"/>
        <v>0</v>
      </c>
      <c r="J2305" s="31">
        <f t="shared" si="513"/>
        <v>0</v>
      </c>
      <c r="K2305" s="31">
        <f t="shared" si="514"/>
        <v>0</v>
      </c>
      <c r="L2305" s="31">
        <f t="shared" si="515"/>
        <v>0</v>
      </c>
      <c r="M2305" s="31">
        <f t="shared" si="516"/>
        <v>0</v>
      </c>
      <c r="N2305" s="31">
        <f t="shared" si="517"/>
        <v>0</v>
      </c>
      <c r="O2305" s="26" t="s">
        <v>16394</v>
      </c>
      <c r="P2305" s="26" t="s">
        <v>108</v>
      </c>
      <c r="Q2305" s="27">
        <v>42916</v>
      </c>
      <c r="R2305" s="24"/>
      <c r="S2305" s="24"/>
      <c r="T2305" s="26" t="s">
        <v>142</v>
      </c>
      <c r="U2305" s="24"/>
      <c r="V2305" s="26" t="s">
        <v>169</v>
      </c>
      <c r="W2305" s="26" t="s">
        <v>1028</v>
      </c>
      <c r="X2305" s="26" t="s">
        <v>12500</v>
      </c>
      <c r="Y2305" s="26" t="s">
        <v>12501</v>
      </c>
      <c r="Z2305" s="24"/>
      <c r="AA2305" s="24"/>
      <c r="AB2305" s="26" t="s">
        <v>15736</v>
      </c>
      <c r="AC2305" s="28">
        <v>5000</v>
      </c>
      <c r="AD2305" s="26" t="s">
        <v>9669</v>
      </c>
      <c r="AE2305" s="26" t="s">
        <v>343</v>
      </c>
      <c r="AF2305" s="26" t="s">
        <v>120</v>
      </c>
      <c r="AG2305" s="26" t="s">
        <v>194</v>
      </c>
      <c r="AH2305" s="24"/>
      <c r="AI2305" s="28">
        <v>5000</v>
      </c>
      <c r="AJ2305" s="24"/>
      <c r="AK2305" s="24"/>
      <c r="AL2305" s="24"/>
      <c r="AM2305" s="24"/>
      <c r="AN2305" s="24"/>
      <c r="AO2305" s="24"/>
      <c r="AP2305" s="24"/>
      <c r="AQ2305" s="24"/>
      <c r="AR2305" s="24"/>
      <c r="AS2305" s="24"/>
      <c r="AT2305" s="24"/>
      <c r="AU2305" s="24"/>
      <c r="AV2305" s="24"/>
      <c r="AW2305" s="28">
        <v>0</v>
      </c>
      <c r="AX2305" s="26">
        <v>0</v>
      </c>
      <c r="AY2305" s="28">
        <v>0</v>
      </c>
      <c r="AZ2305" s="28">
        <v>0</v>
      </c>
      <c r="BA2305" s="26">
        <v>0</v>
      </c>
      <c r="BB2305" s="24"/>
      <c r="BC2305" s="26" t="s">
        <v>12460</v>
      </c>
      <c r="BD2305" s="24"/>
      <c r="BE2305" s="24"/>
      <c r="BF2305" s="24"/>
      <c r="BG2305" s="24"/>
      <c r="BH2305" s="24"/>
      <c r="BI2305" s="24"/>
      <c r="BJ2305" s="24"/>
      <c r="BK2305" s="24"/>
      <c r="BL2305" s="24"/>
      <c r="BM2305" s="24"/>
      <c r="BN2305" s="24"/>
      <c r="BO2305" s="24"/>
      <c r="BP2305" s="24"/>
      <c r="BQ2305" s="24"/>
      <c r="BR2305" s="26">
        <v>0</v>
      </c>
      <c r="BS2305" s="26">
        <v>0</v>
      </c>
      <c r="BT2305" s="26">
        <v>0</v>
      </c>
      <c r="BU2305" s="26">
        <v>0</v>
      </c>
      <c r="BV2305" s="26">
        <v>0</v>
      </c>
      <c r="BW2305" s="26">
        <v>0</v>
      </c>
      <c r="BX2305" s="26">
        <v>0</v>
      </c>
      <c r="BY2305" s="26">
        <v>0</v>
      </c>
      <c r="BZ2305" s="24"/>
      <c r="CA2305" s="24"/>
      <c r="CB2305" s="24"/>
      <c r="CC2305" s="24"/>
      <c r="CD2305" s="24"/>
      <c r="CE2305" s="24"/>
      <c r="CF2305" s="24"/>
      <c r="CG2305" s="24"/>
      <c r="CH2305" s="24"/>
      <c r="CI2305" s="24"/>
      <c r="CJ2305" s="24"/>
      <c r="CK2305" s="24"/>
      <c r="CL2305" s="24"/>
      <c r="CM2305" s="24"/>
      <c r="CN2305" s="24"/>
      <c r="CO2305" s="24"/>
      <c r="CP2305" s="24"/>
      <c r="CQ2305" s="24"/>
      <c r="CR2305" s="24"/>
      <c r="CS2305" s="24"/>
      <c r="CT2305" s="24"/>
      <c r="CU2305" s="24"/>
      <c r="CV2305" s="24"/>
      <c r="CW2305" s="24"/>
      <c r="CX2305" s="24"/>
      <c r="CY2305" s="24"/>
      <c r="CZ2305" s="24"/>
      <c r="DA2305" s="24"/>
      <c r="DB2305" s="24"/>
      <c r="DC2305" s="24"/>
      <c r="DD2305" s="24"/>
      <c r="DE2305" s="24"/>
      <c r="DF2305" s="26" t="s">
        <v>139</v>
      </c>
      <c r="DG2305" s="26" t="s">
        <v>139</v>
      </c>
      <c r="DH2305" s="26" t="s">
        <v>139</v>
      </c>
      <c r="DI2305" s="26" t="s">
        <v>139</v>
      </c>
      <c r="DJ2305" s="26" t="s">
        <v>139</v>
      </c>
      <c r="DK2305" s="26" t="s">
        <v>139</v>
      </c>
      <c r="DL2305" s="26" t="s">
        <v>139</v>
      </c>
      <c r="DM2305" s="26" t="s">
        <v>139</v>
      </c>
      <c r="DN2305" s="26" t="s">
        <v>139</v>
      </c>
      <c r="DO2305" s="26" t="s">
        <v>139</v>
      </c>
    </row>
    <row r="2306" spans="1:119" ht="20.100000000000001" customHeight="1" x14ac:dyDescent="0.25">
      <c r="A2306" s="29" t="str">
        <f t="shared" si="504"/>
        <v/>
      </c>
      <c r="B2306" s="29" t="str">
        <f t="shared" si="505"/>
        <v>Rwenzori Information Centres Network</v>
      </c>
      <c r="C2306" s="29">
        <f t="shared" si="506"/>
        <v>0</v>
      </c>
      <c r="D2306" s="30" t="str">
        <f t="shared" si="507"/>
        <v>Africa and the Middle East</v>
      </c>
      <c r="E2306" s="30" t="str">
        <f t="shared" si="508"/>
        <v>Rwenzori, Uganda</v>
      </c>
      <c r="F2306" s="31">
        <f t="shared" si="509"/>
        <v>0</v>
      </c>
      <c r="G2306" s="31">
        <f t="shared" si="510"/>
        <v>0</v>
      </c>
      <c r="H2306" s="31">
        <f t="shared" si="511"/>
        <v>0</v>
      </c>
      <c r="I2306" s="31">
        <f t="shared" si="512"/>
        <v>0</v>
      </c>
      <c r="J2306" s="31">
        <f t="shared" si="513"/>
        <v>0</v>
      </c>
      <c r="K2306" s="31">
        <f t="shared" si="514"/>
        <v>0</v>
      </c>
      <c r="L2306" s="31">
        <f t="shared" si="515"/>
        <v>0</v>
      </c>
      <c r="M2306" s="31">
        <f t="shared" si="516"/>
        <v>0</v>
      </c>
      <c r="N2306" s="31">
        <f t="shared" si="517"/>
        <v>0</v>
      </c>
      <c r="O2306" s="26" t="s">
        <v>16395</v>
      </c>
      <c r="P2306" s="26" t="s">
        <v>108</v>
      </c>
      <c r="Q2306" s="27">
        <v>42608</v>
      </c>
      <c r="R2306" s="24"/>
      <c r="S2306" s="24"/>
      <c r="T2306" s="26" t="s">
        <v>142</v>
      </c>
      <c r="U2306" s="24"/>
      <c r="V2306" s="26" t="s">
        <v>169</v>
      </c>
      <c r="W2306" s="26" t="s">
        <v>1028</v>
      </c>
      <c r="X2306" s="26" t="s">
        <v>12500</v>
      </c>
      <c r="Y2306" s="26" t="s">
        <v>12501</v>
      </c>
      <c r="Z2306" s="24"/>
      <c r="AA2306" s="24"/>
      <c r="AB2306" s="26" t="s">
        <v>15736</v>
      </c>
      <c r="AC2306" s="28">
        <v>510</v>
      </c>
      <c r="AD2306" s="26" t="s">
        <v>9669</v>
      </c>
      <c r="AE2306" s="26" t="s">
        <v>343</v>
      </c>
      <c r="AF2306" s="26" t="s">
        <v>120</v>
      </c>
      <c r="AG2306" s="26" t="s">
        <v>194</v>
      </c>
      <c r="AH2306" s="24"/>
      <c r="AI2306" s="28">
        <v>510</v>
      </c>
      <c r="AJ2306" s="24"/>
      <c r="AK2306" s="24"/>
      <c r="AL2306" s="24"/>
      <c r="AM2306" s="24"/>
      <c r="AN2306" s="24"/>
      <c r="AO2306" s="24"/>
      <c r="AP2306" s="24"/>
      <c r="AQ2306" s="24"/>
      <c r="AR2306" s="24"/>
      <c r="AS2306" s="24"/>
      <c r="AT2306" s="24"/>
      <c r="AU2306" s="24"/>
      <c r="AV2306" s="24"/>
      <c r="AW2306" s="24"/>
      <c r="AX2306" s="24"/>
      <c r="AY2306" s="24"/>
      <c r="AZ2306" s="24"/>
      <c r="BA2306" s="24"/>
      <c r="BB2306" s="24"/>
      <c r="BC2306" s="26" t="s">
        <v>12460</v>
      </c>
      <c r="BD2306" s="24"/>
      <c r="BE2306" s="24"/>
      <c r="BF2306" s="24"/>
      <c r="BG2306" s="24"/>
      <c r="BH2306" s="24"/>
      <c r="BI2306" s="24"/>
      <c r="BJ2306" s="24"/>
      <c r="BK2306" s="24"/>
      <c r="BL2306" s="24"/>
      <c r="BM2306" s="24"/>
      <c r="BN2306" s="24"/>
      <c r="BO2306" s="24"/>
      <c r="BP2306" s="24"/>
      <c r="BQ2306" s="24"/>
      <c r="BR2306" s="24"/>
      <c r="BS2306" s="24"/>
      <c r="BT2306" s="24"/>
      <c r="BU2306" s="24"/>
      <c r="BV2306" s="24"/>
      <c r="BW2306" s="24"/>
      <c r="BX2306" s="24"/>
      <c r="BY2306" s="24"/>
      <c r="BZ2306" s="24"/>
      <c r="CA2306" s="24"/>
      <c r="CB2306" s="24"/>
      <c r="CC2306" s="24"/>
      <c r="CD2306" s="24"/>
      <c r="CE2306" s="24"/>
      <c r="CF2306" s="24"/>
      <c r="CG2306" s="24"/>
      <c r="CH2306" s="24"/>
      <c r="CI2306" s="24"/>
      <c r="CJ2306" s="24"/>
      <c r="CK2306" s="24"/>
      <c r="CL2306" s="24"/>
      <c r="CM2306" s="24"/>
      <c r="CN2306" s="24"/>
      <c r="CO2306" s="24"/>
      <c r="CP2306" s="24"/>
      <c r="CQ2306" s="24"/>
      <c r="CR2306" s="24"/>
      <c r="CS2306" s="24"/>
      <c r="CT2306" s="24"/>
      <c r="CU2306" s="24"/>
      <c r="CV2306" s="24"/>
      <c r="CW2306" s="24"/>
      <c r="CX2306" s="24"/>
      <c r="CY2306" s="24"/>
      <c r="CZ2306" s="24"/>
      <c r="DA2306" s="24"/>
      <c r="DB2306" s="24"/>
      <c r="DC2306" s="24"/>
      <c r="DD2306" s="24"/>
      <c r="DE2306" s="24"/>
      <c r="DF2306" s="26" t="s">
        <v>139</v>
      </c>
      <c r="DG2306" s="26" t="s">
        <v>139</v>
      </c>
      <c r="DH2306" s="26" t="s">
        <v>139</v>
      </c>
      <c r="DI2306" s="26" t="s">
        <v>139</v>
      </c>
      <c r="DJ2306" s="26" t="s">
        <v>139</v>
      </c>
      <c r="DK2306" s="26" t="s">
        <v>139</v>
      </c>
      <c r="DL2306" s="26" t="s">
        <v>139</v>
      </c>
      <c r="DM2306" s="26" t="s">
        <v>139</v>
      </c>
      <c r="DN2306" s="26" t="s">
        <v>139</v>
      </c>
      <c r="DO2306" s="26" t="s">
        <v>139</v>
      </c>
    </row>
    <row r="2307" spans="1:119" ht="20.100000000000001" customHeight="1" x14ac:dyDescent="0.25">
      <c r="A2307" s="29" t="str">
        <f t="shared" si="504"/>
        <v>Rwenzori Information Centres Network4</v>
      </c>
      <c r="B2307" s="29" t="str">
        <f t="shared" si="505"/>
        <v>Rwenzori Information Centres Network</v>
      </c>
      <c r="C2307" s="29">
        <f t="shared" si="506"/>
        <v>4</v>
      </c>
      <c r="D2307" s="30" t="str">
        <f t="shared" si="507"/>
        <v>Africa and the Middle East</v>
      </c>
      <c r="E2307" s="30" t="str">
        <f t="shared" si="508"/>
        <v>Rwenzori, Uganda</v>
      </c>
      <c r="F2307" s="31">
        <f t="shared" si="509"/>
        <v>4</v>
      </c>
      <c r="G2307" s="31">
        <f t="shared" si="510"/>
        <v>2</v>
      </c>
      <c r="H2307" s="31">
        <f t="shared" si="511"/>
        <v>4</v>
      </c>
      <c r="I2307" s="31">
        <f t="shared" si="512"/>
        <v>4</v>
      </c>
      <c r="J2307" s="31">
        <f t="shared" si="513"/>
        <v>4</v>
      </c>
      <c r="K2307" s="31">
        <f t="shared" si="514"/>
        <v>3</v>
      </c>
      <c r="L2307" s="31">
        <f t="shared" si="515"/>
        <v>4</v>
      </c>
      <c r="M2307" s="31">
        <f t="shared" si="516"/>
        <v>4</v>
      </c>
      <c r="N2307" s="31">
        <f t="shared" si="517"/>
        <v>3.6</v>
      </c>
      <c r="O2307" s="26" t="s">
        <v>12508</v>
      </c>
      <c r="P2307" s="26" t="s">
        <v>108</v>
      </c>
      <c r="Q2307" s="27">
        <v>42858</v>
      </c>
      <c r="R2307" s="26" t="s">
        <v>166</v>
      </c>
      <c r="S2307" s="26" t="s">
        <v>167</v>
      </c>
      <c r="T2307" s="26" t="s">
        <v>142</v>
      </c>
      <c r="U2307" s="26" t="s">
        <v>307</v>
      </c>
      <c r="V2307" s="26" t="s">
        <v>169</v>
      </c>
      <c r="W2307" s="26" t="s">
        <v>1028</v>
      </c>
      <c r="X2307" s="26" t="s">
        <v>12500</v>
      </c>
      <c r="Y2307" s="26" t="s">
        <v>12501</v>
      </c>
      <c r="Z2307" s="24"/>
      <c r="AA2307" s="24"/>
      <c r="AB2307" s="26" t="s">
        <v>117</v>
      </c>
      <c r="AC2307" s="28">
        <v>16000</v>
      </c>
      <c r="AD2307" s="26" t="s">
        <v>9669</v>
      </c>
      <c r="AE2307" s="26" t="s">
        <v>343</v>
      </c>
      <c r="AF2307" s="26" t="s">
        <v>120</v>
      </c>
      <c r="AG2307" s="26" t="s">
        <v>194</v>
      </c>
      <c r="AH2307" s="26" t="s">
        <v>185</v>
      </c>
      <c r="AI2307" s="28">
        <v>16000</v>
      </c>
      <c r="AJ2307" s="26" t="s">
        <v>12509</v>
      </c>
      <c r="AK2307" s="26" t="s">
        <v>12510</v>
      </c>
      <c r="AL2307" s="26" t="s">
        <v>12511</v>
      </c>
      <c r="AM2307" s="24"/>
      <c r="AN2307" s="24"/>
      <c r="AO2307" s="24"/>
      <c r="AP2307" s="24"/>
      <c r="AQ2307" s="26" t="s">
        <v>12512</v>
      </c>
      <c r="AR2307" s="24"/>
      <c r="AS2307" s="24"/>
      <c r="AT2307" s="24"/>
      <c r="AU2307" s="24"/>
      <c r="AV2307" s="24"/>
      <c r="AW2307" s="28">
        <v>153103</v>
      </c>
      <c r="AX2307" s="26">
        <v>397</v>
      </c>
      <c r="AY2307" s="28">
        <v>100</v>
      </c>
      <c r="AZ2307" s="28">
        <v>43</v>
      </c>
      <c r="BA2307" s="26">
        <v>45</v>
      </c>
      <c r="BB2307" s="24"/>
      <c r="BC2307" s="26" t="s">
        <v>12460</v>
      </c>
      <c r="BD2307" s="26" t="s">
        <v>125</v>
      </c>
      <c r="BE2307" s="24"/>
      <c r="BF2307" s="26" t="s">
        <v>12513</v>
      </c>
      <c r="BG2307" s="26" t="s">
        <v>367</v>
      </c>
      <c r="BH2307" s="26" t="s">
        <v>12514</v>
      </c>
      <c r="BI2307" s="26" t="s">
        <v>191</v>
      </c>
      <c r="BJ2307" s="24"/>
      <c r="BK2307" s="24"/>
      <c r="BL2307" s="24"/>
      <c r="BM2307" s="24"/>
      <c r="BN2307" s="24"/>
      <c r="BO2307" s="24"/>
      <c r="BP2307" s="24"/>
      <c r="BQ2307" s="24"/>
      <c r="BR2307" s="26">
        <v>0</v>
      </c>
      <c r="BS2307" s="26">
        <v>0</v>
      </c>
      <c r="BT2307" s="26">
        <v>0</v>
      </c>
      <c r="BU2307" s="26">
        <v>0</v>
      </c>
      <c r="BV2307" s="26">
        <v>0</v>
      </c>
      <c r="BW2307" s="26">
        <v>0</v>
      </c>
      <c r="BX2307" s="26">
        <v>0</v>
      </c>
      <c r="BY2307" s="26">
        <v>0</v>
      </c>
      <c r="BZ2307" s="26" t="s">
        <v>138</v>
      </c>
      <c r="CA2307" s="26" t="s">
        <v>138</v>
      </c>
      <c r="CB2307" s="26" t="s">
        <v>136</v>
      </c>
      <c r="CC2307" s="26" t="s">
        <v>134</v>
      </c>
      <c r="CD2307" s="26" t="s">
        <v>136</v>
      </c>
      <c r="CE2307" s="26" t="s">
        <v>136</v>
      </c>
      <c r="CF2307" s="26" t="s">
        <v>135</v>
      </c>
      <c r="CG2307" s="26" t="s">
        <v>135</v>
      </c>
      <c r="CH2307" s="26" t="s">
        <v>138</v>
      </c>
      <c r="CI2307" s="26" t="s">
        <v>138</v>
      </c>
      <c r="CJ2307" s="26" t="s">
        <v>138</v>
      </c>
      <c r="CK2307" s="26" t="s">
        <v>135</v>
      </c>
      <c r="CL2307" s="26" t="s">
        <v>136</v>
      </c>
      <c r="CM2307" s="26" t="s">
        <v>134</v>
      </c>
      <c r="CN2307" s="26" t="s">
        <v>134</v>
      </c>
      <c r="CO2307" s="26" t="s">
        <v>138</v>
      </c>
      <c r="CP2307" s="26" t="s">
        <v>136</v>
      </c>
      <c r="CQ2307" s="26" t="s">
        <v>135</v>
      </c>
      <c r="CR2307" s="26" t="s">
        <v>138</v>
      </c>
      <c r="CS2307" s="26" t="s">
        <v>138</v>
      </c>
      <c r="CT2307" s="26" t="s">
        <v>136</v>
      </c>
      <c r="CU2307" s="26" t="s">
        <v>136</v>
      </c>
      <c r="CV2307" s="26" t="s">
        <v>136</v>
      </c>
      <c r="CW2307" s="26" t="s">
        <v>136</v>
      </c>
      <c r="CX2307" s="26" t="s">
        <v>134</v>
      </c>
      <c r="CY2307" s="26" t="s">
        <v>138</v>
      </c>
      <c r="CZ2307" s="26" t="s">
        <v>136</v>
      </c>
      <c r="DA2307" s="26" t="s">
        <v>136</v>
      </c>
      <c r="DB2307" s="26" t="s">
        <v>138</v>
      </c>
      <c r="DC2307" s="26" t="s">
        <v>134</v>
      </c>
      <c r="DD2307" s="26" t="s">
        <v>138</v>
      </c>
      <c r="DE2307" s="26" t="s">
        <v>134</v>
      </c>
      <c r="DF2307" s="26" t="s">
        <v>120</v>
      </c>
      <c r="DG2307" s="26" t="s">
        <v>139</v>
      </c>
      <c r="DH2307" s="26" t="s">
        <v>120</v>
      </c>
      <c r="DI2307" s="26" t="s">
        <v>139</v>
      </c>
      <c r="DJ2307" s="26" t="s">
        <v>120</v>
      </c>
      <c r="DK2307" s="26" t="s">
        <v>139</v>
      </c>
      <c r="DL2307" s="26" t="s">
        <v>139</v>
      </c>
      <c r="DM2307" s="26" t="s">
        <v>139</v>
      </c>
      <c r="DN2307" s="26" t="s">
        <v>139</v>
      </c>
      <c r="DO2307" s="26" t="s">
        <v>139</v>
      </c>
    </row>
    <row r="2308" spans="1:119" ht="20.100000000000001" customHeight="1" x14ac:dyDescent="0.25">
      <c r="A2308" s="29" t="str">
        <f t="shared" si="504"/>
        <v/>
      </c>
      <c r="B2308" s="29" t="str">
        <f t="shared" si="505"/>
        <v>Rwenzori Information Centres Network</v>
      </c>
      <c r="C2308" s="29">
        <f t="shared" si="506"/>
        <v>0</v>
      </c>
      <c r="D2308" s="30" t="str">
        <f t="shared" si="507"/>
        <v>Africa and the Middle East</v>
      </c>
      <c r="E2308" s="30" t="str">
        <f t="shared" si="508"/>
        <v>Rwenzori, Uganda</v>
      </c>
      <c r="F2308" s="31">
        <f t="shared" si="509"/>
        <v>0</v>
      </c>
      <c r="G2308" s="31">
        <f t="shared" si="510"/>
        <v>0</v>
      </c>
      <c r="H2308" s="31">
        <f t="shared" si="511"/>
        <v>0</v>
      </c>
      <c r="I2308" s="31">
        <f t="shared" si="512"/>
        <v>0</v>
      </c>
      <c r="J2308" s="31">
        <f t="shared" si="513"/>
        <v>0</v>
      </c>
      <c r="K2308" s="31">
        <f t="shared" si="514"/>
        <v>0</v>
      </c>
      <c r="L2308" s="31">
        <f t="shared" si="515"/>
        <v>0</v>
      </c>
      <c r="M2308" s="31">
        <f t="shared" si="516"/>
        <v>0</v>
      </c>
      <c r="N2308" s="31">
        <f t="shared" si="517"/>
        <v>0</v>
      </c>
      <c r="O2308" s="26" t="s">
        <v>16396</v>
      </c>
      <c r="P2308" s="26" t="s">
        <v>108</v>
      </c>
      <c r="Q2308" s="27">
        <v>42202</v>
      </c>
      <c r="R2308" s="24"/>
      <c r="S2308" s="24"/>
      <c r="T2308" s="26" t="s">
        <v>157</v>
      </c>
      <c r="U2308" s="24"/>
      <c r="V2308" s="26" t="s">
        <v>169</v>
      </c>
      <c r="W2308" s="26" t="s">
        <v>1028</v>
      </c>
      <c r="X2308" s="26" t="s">
        <v>12500</v>
      </c>
      <c r="Y2308" s="26" t="s">
        <v>12501</v>
      </c>
      <c r="Z2308" s="24"/>
      <c r="AA2308" s="24"/>
      <c r="AB2308" s="26" t="s">
        <v>15736</v>
      </c>
      <c r="AC2308" s="28">
        <v>307</v>
      </c>
      <c r="AD2308" s="26" t="s">
        <v>9669</v>
      </c>
      <c r="AE2308" s="26" t="s">
        <v>343</v>
      </c>
      <c r="AF2308" s="26" t="s">
        <v>120</v>
      </c>
      <c r="AG2308" s="26" t="s">
        <v>194</v>
      </c>
      <c r="AH2308" s="24"/>
      <c r="AI2308" s="28">
        <v>307</v>
      </c>
      <c r="AJ2308" s="24"/>
      <c r="AK2308" s="24"/>
      <c r="AL2308" s="24"/>
      <c r="AM2308" s="24"/>
      <c r="AN2308" s="24"/>
      <c r="AO2308" s="24"/>
      <c r="AP2308" s="24"/>
      <c r="AQ2308" s="24"/>
      <c r="AR2308" s="24"/>
      <c r="AS2308" s="24"/>
      <c r="AT2308" s="24"/>
      <c r="AU2308" s="24"/>
      <c r="AV2308" s="24"/>
      <c r="AW2308" s="24"/>
      <c r="AX2308" s="24"/>
      <c r="AY2308" s="24"/>
      <c r="AZ2308" s="24"/>
      <c r="BA2308" s="24"/>
      <c r="BB2308" s="24"/>
      <c r="BC2308" s="26" t="s">
        <v>12460</v>
      </c>
      <c r="BD2308" s="24"/>
      <c r="BE2308" s="24"/>
      <c r="BF2308" s="24"/>
      <c r="BG2308" s="24"/>
      <c r="BH2308" s="24"/>
      <c r="BI2308" s="24"/>
      <c r="BJ2308" s="24"/>
      <c r="BK2308" s="24"/>
      <c r="BL2308" s="24"/>
      <c r="BM2308" s="24"/>
      <c r="BN2308" s="24"/>
      <c r="BO2308" s="24"/>
      <c r="BP2308" s="24"/>
      <c r="BQ2308" s="24"/>
      <c r="BR2308" s="24"/>
      <c r="BS2308" s="24"/>
      <c r="BT2308" s="24"/>
      <c r="BU2308" s="24"/>
      <c r="BV2308" s="24"/>
      <c r="BW2308" s="24"/>
      <c r="BX2308" s="24"/>
      <c r="BY2308" s="24"/>
      <c r="BZ2308" s="24"/>
      <c r="CA2308" s="24"/>
      <c r="CB2308" s="24"/>
      <c r="CC2308" s="24"/>
      <c r="CD2308" s="24"/>
      <c r="CE2308" s="24"/>
      <c r="CF2308" s="24"/>
      <c r="CG2308" s="24"/>
      <c r="CH2308" s="24"/>
      <c r="CI2308" s="24"/>
      <c r="CJ2308" s="24"/>
      <c r="CK2308" s="24"/>
      <c r="CL2308" s="24"/>
      <c r="CM2308" s="24"/>
      <c r="CN2308" s="24"/>
      <c r="CO2308" s="24"/>
      <c r="CP2308" s="24"/>
      <c r="CQ2308" s="24"/>
      <c r="CR2308" s="24"/>
      <c r="CS2308" s="24"/>
      <c r="CT2308" s="24"/>
      <c r="CU2308" s="24"/>
      <c r="CV2308" s="24"/>
      <c r="CW2308" s="24"/>
      <c r="CX2308" s="24"/>
      <c r="CY2308" s="24"/>
      <c r="CZ2308" s="24"/>
      <c r="DA2308" s="24"/>
      <c r="DB2308" s="24"/>
      <c r="DC2308" s="24"/>
      <c r="DD2308" s="24"/>
      <c r="DE2308" s="24"/>
      <c r="DF2308" s="26" t="s">
        <v>139</v>
      </c>
      <c r="DG2308" s="26" t="s">
        <v>139</v>
      </c>
      <c r="DH2308" s="26" t="s">
        <v>139</v>
      </c>
      <c r="DI2308" s="26" t="s">
        <v>139</v>
      </c>
      <c r="DJ2308" s="26" t="s">
        <v>139</v>
      </c>
      <c r="DK2308" s="26" t="s">
        <v>139</v>
      </c>
      <c r="DL2308" s="26" t="s">
        <v>139</v>
      </c>
      <c r="DM2308" s="26" t="s">
        <v>139</v>
      </c>
      <c r="DN2308" s="26" t="s">
        <v>139</v>
      </c>
      <c r="DO2308" s="26" t="s">
        <v>139</v>
      </c>
    </row>
    <row r="2309" spans="1:119" ht="20.100000000000001" customHeight="1" x14ac:dyDescent="0.25">
      <c r="A2309" s="29" t="str">
        <f t="shared" si="504"/>
        <v>Rwenzori Information Centres Network3</v>
      </c>
      <c r="B2309" s="29" t="str">
        <f t="shared" si="505"/>
        <v>Rwenzori Information Centres Network</v>
      </c>
      <c r="C2309" s="29">
        <f t="shared" si="506"/>
        <v>3</v>
      </c>
      <c r="D2309" s="30" t="str">
        <f t="shared" si="507"/>
        <v>Africa and the Middle East</v>
      </c>
      <c r="E2309" s="30" t="str">
        <f t="shared" si="508"/>
        <v>Rwenzori, Uganda</v>
      </c>
      <c r="F2309" s="31">
        <f t="shared" si="509"/>
        <v>4</v>
      </c>
      <c r="G2309" s="31">
        <f t="shared" si="510"/>
        <v>3</v>
      </c>
      <c r="H2309" s="31">
        <f t="shared" si="511"/>
        <v>5</v>
      </c>
      <c r="I2309" s="31">
        <f t="shared" si="512"/>
        <v>4</v>
      </c>
      <c r="J2309" s="31">
        <f t="shared" si="513"/>
        <v>5</v>
      </c>
      <c r="K2309" s="31">
        <f t="shared" si="514"/>
        <v>4</v>
      </c>
      <c r="L2309" s="31">
        <f t="shared" si="515"/>
        <v>4</v>
      </c>
      <c r="M2309" s="31">
        <f t="shared" si="516"/>
        <v>5</v>
      </c>
      <c r="N2309" s="31">
        <f t="shared" si="517"/>
        <v>4.3</v>
      </c>
      <c r="O2309" s="26" t="s">
        <v>12515</v>
      </c>
      <c r="P2309" s="26" t="s">
        <v>108</v>
      </c>
      <c r="Q2309" s="27">
        <v>42502</v>
      </c>
      <c r="R2309" s="26" t="s">
        <v>109</v>
      </c>
      <c r="S2309" s="26" t="s">
        <v>184</v>
      </c>
      <c r="T2309" s="26" t="s">
        <v>157</v>
      </c>
      <c r="U2309" s="26" t="s">
        <v>307</v>
      </c>
      <c r="V2309" s="26" t="s">
        <v>169</v>
      </c>
      <c r="W2309" s="26" t="s">
        <v>1028</v>
      </c>
      <c r="X2309" s="26" t="s">
        <v>12500</v>
      </c>
      <c r="Y2309" s="26" t="s">
        <v>12501</v>
      </c>
      <c r="Z2309" s="24"/>
      <c r="AA2309" s="24"/>
      <c r="AB2309" s="26" t="s">
        <v>117</v>
      </c>
      <c r="AC2309" s="28">
        <v>18000</v>
      </c>
      <c r="AD2309" s="26" t="s">
        <v>9669</v>
      </c>
      <c r="AE2309" s="26" t="s">
        <v>343</v>
      </c>
      <c r="AF2309" s="26" t="s">
        <v>120</v>
      </c>
      <c r="AG2309" s="26" t="s">
        <v>194</v>
      </c>
      <c r="AH2309" s="26" t="s">
        <v>121</v>
      </c>
      <c r="AI2309" s="28">
        <v>18000</v>
      </c>
      <c r="AJ2309" s="26" t="s">
        <v>12516</v>
      </c>
      <c r="AK2309" s="26" t="s">
        <v>12517</v>
      </c>
      <c r="AL2309" s="26" t="s">
        <v>12511</v>
      </c>
      <c r="AM2309" s="24"/>
      <c r="AN2309" s="24"/>
      <c r="AO2309" s="24"/>
      <c r="AP2309" s="24"/>
      <c r="AQ2309" s="24"/>
      <c r="AR2309" s="24"/>
      <c r="AS2309" s="24"/>
      <c r="AT2309" s="26" t="s">
        <v>12518</v>
      </c>
      <c r="AU2309" s="24"/>
      <c r="AV2309" s="24"/>
      <c r="AW2309" s="28">
        <v>148076</v>
      </c>
      <c r="AX2309" s="26">
        <v>365</v>
      </c>
      <c r="AY2309" s="28">
        <v>95</v>
      </c>
      <c r="AZ2309" s="28">
        <v>86</v>
      </c>
      <c r="BA2309" s="26">
        <v>0</v>
      </c>
      <c r="BB2309" s="26" t="s">
        <v>148</v>
      </c>
      <c r="BC2309" s="26" t="s">
        <v>12460</v>
      </c>
      <c r="BD2309" s="26" t="s">
        <v>125</v>
      </c>
      <c r="BE2309" s="24"/>
      <c r="BF2309" s="26" t="s">
        <v>12519</v>
      </c>
      <c r="BG2309" s="26" t="s">
        <v>12520</v>
      </c>
      <c r="BH2309" s="26" t="s">
        <v>12521</v>
      </c>
      <c r="BI2309" s="26" t="s">
        <v>395</v>
      </c>
      <c r="BJ2309" s="26" t="s">
        <v>1695</v>
      </c>
      <c r="BK2309" s="26" t="s">
        <v>191</v>
      </c>
      <c r="BL2309" s="26" t="s">
        <v>12522</v>
      </c>
      <c r="BM2309" s="26" t="s">
        <v>417</v>
      </c>
      <c r="BN2309" s="26" t="s">
        <v>12523</v>
      </c>
      <c r="BO2309" s="26" t="s">
        <v>1028</v>
      </c>
      <c r="BP2309" s="24"/>
      <c r="BQ2309" s="24"/>
      <c r="BR2309" s="26">
        <v>4</v>
      </c>
      <c r="BS2309" s="26">
        <v>3</v>
      </c>
      <c r="BT2309" s="26">
        <v>5</v>
      </c>
      <c r="BU2309" s="26">
        <v>4</v>
      </c>
      <c r="BV2309" s="26">
        <v>5</v>
      </c>
      <c r="BW2309" s="26">
        <v>4</v>
      </c>
      <c r="BX2309" s="26">
        <v>4</v>
      </c>
      <c r="BY2309" s="26">
        <v>5</v>
      </c>
      <c r="BZ2309" s="24"/>
      <c r="CA2309" s="24"/>
      <c r="CB2309" s="24"/>
      <c r="CC2309" s="24"/>
      <c r="CD2309" s="24"/>
      <c r="CE2309" s="24"/>
      <c r="CF2309" s="24"/>
      <c r="CG2309" s="24"/>
      <c r="CH2309" s="24"/>
      <c r="CI2309" s="24"/>
      <c r="CJ2309" s="24"/>
      <c r="CK2309" s="24"/>
      <c r="CL2309" s="24"/>
      <c r="CM2309" s="24"/>
      <c r="CN2309" s="24"/>
      <c r="CO2309" s="24"/>
      <c r="CP2309" s="24"/>
      <c r="CQ2309" s="24"/>
      <c r="CR2309" s="24"/>
      <c r="CS2309" s="24"/>
      <c r="CT2309" s="24"/>
      <c r="CU2309" s="24"/>
      <c r="CV2309" s="24"/>
      <c r="CW2309" s="24"/>
      <c r="CX2309" s="24"/>
      <c r="CY2309" s="24"/>
      <c r="CZ2309" s="24"/>
      <c r="DA2309" s="24"/>
      <c r="DB2309" s="24"/>
      <c r="DC2309" s="24"/>
      <c r="DD2309" s="24"/>
      <c r="DE2309" s="24"/>
      <c r="DF2309" s="26" t="s">
        <v>120</v>
      </c>
      <c r="DG2309" s="26" t="s">
        <v>120</v>
      </c>
      <c r="DH2309" s="26" t="s">
        <v>120</v>
      </c>
      <c r="DI2309" s="26" t="s">
        <v>120</v>
      </c>
      <c r="DJ2309" s="26" t="s">
        <v>120</v>
      </c>
      <c r="DK2309" s="26" t="s">
        <v>139</v>
      </c>
      <c r="DL2309" s="26" t="s">
        <v>139</v>
      </c>
      <c r="DM2309" s="26" t="s">
        <v>139</v>
      </c>
      <c r="DN2309" s="26" t="s">
        <v>139</v>
      </c>
      <c r="DO2309" s="26" t="s">
        <v>139</v>
      </c>
    </row>
    <row r="2310" spans="1:119" ht="20.100000000000001" customHeight="1" x14ac:dyDescent="0.25">
      <c r="A2310" s="29" t="str">
        <f t="shared" si="504"/>
        <v/>
      </c>
      <c r="B2310" s="29" t="str">
        <f t="shared" si="505"/>
        <v>Rwenzori Information Centres Network</v>
      </c>
      <c r="C2310" s="29">
        <f t="shared" si="506"/>
        <v>0</v>
      </c>
      <c r="D2310" s="30" t="str">
        <f t="shared" si="507"/>
        <v>Africa and the Middle East</v>
      </c>
      <c r="E2310" s="30" t="str">
        <f t="shared" si="508"/>
        <v>Rwenzori, Uganda</v>
      </c>
      <c r="F2310" s="31">
        <f t="shared" si="509"/>
        <v>0</v>
      </c>
      <c r="G2310" s="31">
        <f t="shared" si="510"/>
        <v>0</v>
      </c>
      <c r="H2310" s="31">
        <f t="shared" si="511"/>
        <v>0</v>
      </c>
      <c r="I2310" s="31">
        <f t="shared" si="512"/>
        <v>0</v>
      </c>
      <c r="J2310" s="31">
        <f t="shared" si="513"/>
        <v>0</v>
      </c>
      <c r="K2310" s="31">
        <f t="shared" si="514"/>
        <v>0</v>
      </c>
      <c r="L2310" s="31">
        <f t="shared" si="515"/>
        <v>0</v>
      </c>
      <c r="M2310" s="31">
        <f t="shared" si="516"/>
        <v>0</v>
      </c>
      <c r="N2310" s="31">
        <f t="shared" si="517"/>
        <v>0</v>
      </c>
      <c r="O2310" s="26" t="s">
        <v>16397</v>
      </c>
      <c r="P2310" s="26" t="s">
        <v>108</v>
      </c>
      <c r="Q2310" s="27">
        <v>42181</v>
      </c>
      <c r="R2310" s="24"/>
      <c r="S2310" s="24"/>
      <c r="T2310" s="26" t="s">
        <v>278</v>
      </c>
      <c r="U2310" s="24"/>
      <c r="V2310" s="26" t="s">
        <v>169</v>
      </c>
      <c r="W2310" s="26" t="s">
        <v>1028</v>
      </c>
      <c r="X2310" s="26" t="s">
        <v>12500</v>
      </c>
      <c r="Y2310" s="26" t="s">
        <v>12501</v>
      </c>
      <c r="Z2310" s="24"/>
      <c r="AA2310" s="24"/>
      <c r="AB2310" s="26" t="s">
        <v>15733</v>
      </c>
      <c r="AC2310" s="28">
        <v>857</v>
      </c>
      <c r="AD2310" s="26" t="s">
        <v>9669</v>
      </c>
      <c r="AE2310" s="26" t="s">
        <v>343</v>
      </c>
      <c r="AF2310" s="26" t="s">
        <v>120</v>
      </c>
      <c r="AG2310" s="26" t="s">
        <v>194</v>
      </c>
      <c r="AH2310" s="24"/>
      <c r="AI2310" s="28">
        <v>857</v>
      </c>
      <c r="AJ2310" s="24"/>
      <c r="AK2310" s="24"/>
      <c r="AL2310" s="24"/>
      <c r="AM2310" s="24"/>
      <c r="AN2310" s="24"/>
      <c r="AO2310" s="24"/>
      <c r="AP2310" s="24"/>
      <c r="AQ2310" s="24"/>
      <c r="AR2310" s="24"/>
      <c r="AS2310" s="24"/>
      <c r="AT2310" s="24"/>
      <c r="AU2310" s="24"/>
      <c r="AV2310" s="24"/>
      <c r="AW2310" s="24"/>
      <c r="AX2310" s="24"/>
      <c r="AY2310" s="24"/>
      <c r="AZ2310" s="24"/>
      <c r="BA2310" s="24"/>
      <c r="BB2310" s="24"/>
      <c r="BC2310" s="26" t="s">
        <v>12460</v>
      </c>
      <c r="BD2310" s="24"/>
      <c r="BE2310" s="24"/>
      <c r="BF2310" s="24"/>
      <c r="BG2310" s="24"/>
      <c r="BH2310" s="24"/>
      <c r="BI2310" s="24"/>
      <c r="BJ2310" s="24"/>
      <c r="BK2310" s="24"/>
      <c r="BL2310" s="24"/>
      <c r="BM2310" s="24"/>
      <c r="BN2310" s="24"/>
      <c r="BO2310" s="24"/>
      <c r="BP2310" s="24"/>
      <c r="BQ2310" s="24"/>
      <c r="BR2310" s="24"/>
      <c r="BS2310" s="24"/>
      <c r="BT2310" s="24"/>
      <c r="BU2310" s="24"/>
      <c r="BV2310" s="24"/>
      <c r="BW2310" s="24"/>
      <c r="BX2310" s="24"/>
      <c r="BY2310" s="24"/>
      <c r="BZ2310" s="24"/>
      <c r="CA2310" s="24"/>
      <c r="CB2310" s="24"/>
      <c r="CC2310" s="24"/>
      <c r="CD2310" s="24"/>
      <c r="CE2310" s="24"/>
      <c r="CF2310" s="24"/>
      <c r="CG2310" s="24"/>
      <c r="CH2310" s="24"/>
      <c r="CI2310" s="24"/>
      <c r="CJ2310" s="24"/>
      <c r="CK2310" s="24"/>
      <c r="CL2310" s="24"/>
      <c r="CM2310" s="24"/>
      <c r="CN2310" s="24"/>
      <c r="CO2310" s="24"/>
      <c r="CP2310" s="24"/>
      <c r="CQ2310" s="24"/>
      <c r="CR2310" s="24"/>
      <c r="CS2310" s="24"/>
      <c r="CT2310" s="24"/>
      <c r="CU2310" s="24"/>
      <c r="CV2310" s="24"/>
      <c r="CW2310" s="24"/>
      <c r="CX2310" s="24"/>
      <c r="CY2310" s="24"/>
      <c r="CZ2310" s="24"/>
      <c r="DA2310" s="24"/>
      <c r="DB2310" s="24"/>
      <c r="DC2310" s="24"/>
      <c r="DD2310" s="24"/>
      <c r="DE2310" s="24"/>
      <c r="DF2310" s="26" t="s">
        <v>139</v>
      </c>
      <c r="DG2310" s="26" t="s">
        <v>139</v>
      </c>
      <c r="DH2310" s="26" t="s">
        <v>139</v>
      </c>
      <c r="DI2310" s="26" t="s">
        <v>139</v>
      </c>
      <c r="DJ2310" s="26" t="s">
        <v>139</v>
      </c>
      <c r="DK2310" s="26" t="s">
        <v>139</v>
      </c>
      <c r="DL2310" s="26" t="s">
        <v>139</v>
      </c>
      <c r="DM2310" s="26" t="s">
        <v>139</v>
      </c>
      <c r="DN2310" s="26" t="s">
        <v>139</v>
      </c>
      <c r="DO2310" s="26" t="s">
        <v>139</v>
      </c>
    </row>
    <row r="2311" spans="1:119" ht="20.100000000000001" customHeight="1" x14ac:dyDescent="0.25">
      <c r="A2311" s="29" t="str">
        <f t="shared" si="504"/>
        <v/>
      </c>
      <c r="B2311" s="29" t="str">
        <f t="shared" si="505"/>
        <v>Rwenzori Information Centres Network</v>
      </c>
      <c r="C2311" s="29">
        <f t="shared" si="506"/>
        <v>0</v>
      </c>
      <c r="D2311" s="30" t="str">
        <f t="shared" si="507"/>
        <v>Africa and the Middle East</v>
      </c>
      <c r="E2311" s="30" t="str">
        <f t="shared" si="508"/>
        <v>Rwenzori, Uganda</v>
      </c>
      <c r="F2311" s="31">
        <f t="shared" si="509"/>
        <v>0</v>
      </c>
      <c r="G2311" s="31">
        <f t="shared" si="510"/>
        <v>0</v>
      </c>
      <c r="H2311" s="31">
        <f t="shared" si="511"/>
        <v>0</v>
      </c>
      <c r="I2311" s="31">
        <f t="shared" si="512"/>
        <v>0</v>
      </c>
      <c r="J2311" s="31">
        <f t="shared" si="513"/>
        <v>0</v>
      </c>
      <c r="K2311" s="31">
        <f t="shared" si="514"/>
        <v>0</v>
      </c>
      <c r="L2311" s="31">
        <f t="shared" si="515"/>
        <v>0</v>
      </c>
      <c r="M2311" s="31">
        <f t="shared" si="516"/>
        <v>0</v>
      </c>
      <c r="N2311" s="31">
        <f t="shared" si="517"/>
        <v>0</v>
      </c>
      <c r="O2311" s="26" t="s">
        <v>16398</v>
      </c>
      <c r="P2311" s="26" t="s">
        <v>108</v>
      </c>
      <c r="Q2311" s="27">
        <v>42088</v>
      </c>
      <c r="R2311" s="24"/>
      <c r="S2311" s="24"/>
      <c r="T2311" s="26" t="s">
        <v>278</v>
      </c>
      <c r="U2311" s="24"/>
      <c r="V2311" s="26" t="s">
        <v>169</v>
      </c>
      <c r="W2311" s="26" t="s">
        <v>1028</v>
      </c>
      <c r="X2311" s="26" t="s">
        <v>12500</v>
      </c>
      <c r="Y2311" s="26" t="s">
        <v>12501</v>
      </c>
      <c r="Z2311" s="24"/>
      <c r="AA2311" s="24"/>
      <c r="AB2311" s="26" t="s">
        <v>15736</v>
      </c>
      <c r="AC2311" s="28">
        <v>264</v>
      </c>
      <c r="AD2311" s="26" t="s">
        <v>9669</v>
      </c>
      <c r="AE2311" s="26" t="s">
        <v>343</v>
      </c>
      <c r="AF2311" s="26" t="s">
        <v>120</v>
      </c>
      <c r="AG2311" s="26" t="s">
        <v>194</v>
      </c>
      <c r="AH2311" s="24"/>
      <c r="AI2311" s="28">
        <v>264</v>
      </c>
      <c r="AJ2311" s="24"/>
      <c r="AK2311" s="24"/>
      <c r="AL2311" s="24"/>
      <c r="AM2311" s="24"/>
      <c r="AN2311" s="24"/>
      <c r="AO2311" s="24"/>
      <c r="AP2311" s="24"/>
      <c r="AQ2311" s="24"/>
      <c r="AR2311" s="24"/>
      <c r="AS2311" s="24"/>
      <c r="AT2311" s="24"/>
      <c r="AU2311" s="24"/>
      <c r="AV2311" s="24"/>
      <c r="AW2311" s="24"/>
      <c r="AX2311" s="24"/>
      <c r="AY2311" s="24"/>
      <c r="AZ2311" s="24"/>
      <c r="BA2311" s="24"/>
      <c r="BB2311" s="24"/>
      <c r="BC2311" s="26" t="s">
        <v>12460</v>
      </c>
      <c r="BD2311" s="24"/>
      <c r="BE2311" s="24"/>
      <c r="BF2311" s="24"/>
      <c r="BG2311" s="24"/>
      <c r="BH2311" s="24"/>
      <c r="BI2311" s="24"/>
      <c r="BJ2311" s="24"/>
      <c r="BK2311" s="24"/>
      <c r="BL2311" s="24"/>
      <c r="BM2311" s="24"/>
      <c r="BN2311" s="24"/>
      <c r="BO2311" s="24"/>
      <c r="BP2311" s="24"/>
      <c r="BQ2311" s="24"/>
      <c r="BR2311" s="24"/>
      <c r="BS2311" s="24"/>
      <c r="BT2311" s="24"/>
      <c r="BU2311" s="24"/>
      <c r="BV2311" s="24"/>
      <c r="BW2311" s="24"/>
      <c r="BX2311" s="24"/>
      <c r="BY2311" s="24"/>
      <c r="BZ2311" s="24"/>
      <c r="CA2311" s="24"/>
      <c r="CB2311" s="24"/>
      <c r="CC2311" s="24"/>
      <c r="CD2311" s="24"/>
      <c r="CE2311" s="24"/>
      <c r="CF2311" s="24"/>
      <c r="CG2311" s="24"/>
      <c r="CH2311" s="24"/>
      <c r="CI2311" s="24"/>
      <c r="CJ2311" s="24"/>
      <c r="CK2311" s="24"/>
      <c r="CL2311" s="24"/>
      <c r="CM2311" s="24"/>
      <c r="CN2311" s="24"/>
      <c r="CO2311" s="24"/>
      <c r="CP2311" s="24"/>
      <c r="CQ2311" s="24"/>
      <c r="CR2311" s="24"/>
      <c r="CS2311" s="24"/>
      <c r="CT2311" s="24"/>
      <c r="CU2311" s="24"/>
      <c r="CV2311" s="24"/>
      <c r="CW2311" s="24"/>
      <c r="CX2311" s="24"/>
      <c r="CY2311" s="24"/>
      <c r="CZ2311" s="24"/>
      <c r="DA2311" s="24"/>
      <c r="DB2311" s="24"/>
      <c r="DC2311" s="24"/>
      <c r="DD2311" s="24"/>
      <c r="DE2311" s="24"/>
      <c r="DF2311" s="26" t="s">
        <v>139</v>
      </c>
      <c r="DG2311" s="26" t="s">
        <v>139</v>
      </c>
      <c r="DH2311" s="26" t="s">
        <v>139</v>
      </c>
      <c r="DI2311" s="26" t="s">
        <v>139</v>
      </c>
      <c r="DJ2311" s="26" t="s">
        <v>139</v>
      </c>
      <c r="DK2311" s="26" t="s">
        <v>139</v>
      </c>
      <c r="DL2311" s="26" t="s">
        <v>139</v>
      </c>
      <c r="DM2311" s="26" t="s">
        <v>139</v>
      </c>
      <c r="DN2311" s="26" t="s">
        <v>139</v>
      </c>
      <c r="DO2311" s="26" t="s">
        <v>139</v>
      </c>
    </row>
    <row r="2312" spans="1:119" ht="20.100000000000001" customHeight="1" x14ac:dyDescent="0.25">
      <c r="A2312" s="29" t="str">
        <f t="shared" si="504"/>
        <v/>
      </c>
      <c r="B2312" s="29" t="str">
        <f t="shared" si="505"/>
        <v>Rwenzori Information Centres Network</v>
      </c>
      <c r="C2312" s="29">
        <f t="shared" si="506"/>
        <v>0</v>
      </c>
      <c r="D2312" s="30" t="str">
        <f t="shared" si="507"/>
        <v>Africa and the Middle East</v>
      </c>
      <c r="E2312" s="30" t="str">
        <f t="shared" si="508"/>
        <v>Rwenzori, Uganda</v>
      </c>
      <c r="F2312" s="31">
        <f t="shared" si="509"/>
        <v>0</v>
      </c>
      <c r="G2312" s="31">
        <f t="shared" si="510"/>
        <v>0</v>
      </c>
      <c r="H2312" s="31">
        <f t="shared" si="511"/>
        <v>0</v>
      </c>
      <c r="I2312" s="31">
        <f t="shared" si="512"/>
        <v>0</v>
      </c>
      <c r="J2312" s="31">
        <f t="shared" si="513"/>
        <v>0</v>
      </c>
      <c r="K2312" s="31">
        <f t="shared" si="514"/>
        <v>0</v>
      </c>
      <c r="L2312" s="31">
        <f t="shared" si="515"/>
        <v>0</v>
      </c>
      <c r="M2312" s="31">
        <f t="shared" si="516"/>
        <v>0</v>
      </c>
      <c r="N2312" s="31">
        <f t="shared" si="517"/>
        <v>0</v>
      </c>
      <c r="O2312" s="26" t="s">
        <v>16399</v>
      </c>
      <c r="P2312" s="26" t="s">
        <v>108</v>
      </c>
      <c r="Q2312" s="27">
        <v>42088</v>
      </c>
      <c r="R2312" s="24"/>
      <c r="S2312" s="24"/>
      <c r="T2312" s="26" t="s">
        <v>278</v>
      </c>
      <c r="U2312" s="24"/>
      <c r="V2312" s="26" t="s">
        <v>169</v>
      </c>
      <c r="W2312" s="26" t="s">
        <v>1028</v>
      </c>
      <c r="X2312" s="26" t="s">
        <v>12500</v>
      </c>
      <c r="Y2312" s="26" t="s">
        <v>12501</v>
      </c>
      <c r="Z2312" s="24"/>
      <c r="AA2312" s="24"/>
      <c r="AB2312" s="26" t="s">
        <v>15736</v>
      </c>
      <c r="AC2312" s="28">
        <v>460</v>
      </c>
      <c r="AD2312" s="26" t="s">
        <v>9669</v>
      </c>
      <c r="AE2312" s="26" t="s">
        <v>343</v>
      </c>
      <c r="AF2312" s="26" t="s">
        <v>120</v>
      </c>
      <c r="AG2312" s="26" t="s">
        <v>194</v>
      </c>
      <c r="AH2312" s="24"/>
      <c r="AI2312" s="28">
        <v>460</v>
      </c>
      <c r="AJ2312" s="24"/>
      <c r="AK2312" s="24"/>
      <c r="AL2312" s="24"/>
      <c r="AM2312" s="24"/>
      <c r="AN2312" s="24"/>
      <c r="AO2312" s="24"/>
      <c r="AP2312" s="24"/>
      <c r="AQ2312" s="24"/>
      <c r="AR2312" s="24"/>
      <c r="AS2312" s="24"/>
      <c r="AT2312" s="24"/>
      <c r="AU2312" s="24"/>
      <c r="AV2312" s="24"/>
      <c r="AW2312" s="24"/>
      <c r="AX2312" s="24"/>
      <c r="AY2312" s="24"/>
      <c r="AZ2312" s="24"/>
      <c r="BA2312" s="24"/>
      <c r="BB2312" s="24"/>
      <c r="BC2312" s="26" t="s">
        <v>12460</v>
      </c>
      <c r="BD2312" s="24"/>
      <c r="BE2312" s="24"/>
      <c r="BF2312" s="24"/>
      <c r="BG2312" s="24"/>
      <c r="BH2312" s="24"/>
      <c r="BI2312" s="24"/>
      <c r="BJ2312" s="24"/>
      <c r="BK2312" s="24"/>
      <c r="BL2312" s="24"/>
      <c r="BM2312" s="24"/>
      <c r="BN2312" s="24"/>
      <c r="BO2312" s="24"/>
      <c r="BP2312" s="24"/>
      <c r="BQ2312" s="24"/>
      <c r="BR2312" s="24"/>
      <c r="BS2312" s="24"/>
      <c r="BT2312" s="24"/>
      <c r="BU2312" s="24"/>
      <c r="BV2312" s="24"/>
      <c r="BW2312" s="24"/>
      <c r="BX2312" s="24"/>
      <c r="BY2312" s="24"/>
      <c r="BZ2312" s="24"/>
      <c r="CA2312" s="24"/>
      <c r="CB2312" s="24"/>
      <c r="CC2312" s="24"/>
      <c r="CD2312" s="24"/>
      <c r="CE2312" s="24"/>
      <c r="CF2312" s="24"/>
      <c r="CG2312" s="24"/>
      <c r="CH2312" s="24"/>
      <c r="CI2312" s="24"/>
      <c r="CJ2312" s="24"/>
      <c r="CK2312" s="24"/>
      <c r="CL2312" s="24"/>
      <c r="CM2312" s="24"/>
      <c r="CN2312" s="24"/>
      <c r="CO2312" s="24"/>
      <c r="CP2312" s="24"/>
      <c r="CQ2312" s="24"/>
      <c r="CR2312" s="24"/>
      <c r="CS2312" s="24"/>
      <c r="CT2312" s="24"/>
      <c r="CU2312" s="24"/>
      <c r="CV2312" s="24"/>
      <c r="CW2312" s="24"/>
      <c r="CX2312" s="24"/>
      <c r="CY2312" s="24"/>
      <c r="CZ2312" s="24"/>
      <c r="DA2312" s="24"/>
      <c r="DB2312" s="24"/>
      <c r="DC2312" s="24"/>
      <c r="DD2312" s="24"/>
      <c r="DE2312" s="24"/>
      <c r="DF2312" s="26" t="s">
        <v>139</v>
      </c>
      <c r="DG2312" s="26" t="s">
        <v>139</v>
      </c>
      <c r="DH2312" s="26" t="s">
        <v>139</v>
      </c>
      <c r="DI2312" s="26" t="s">
        <v>139</v>
      </c>
      <c r="DJ2312" s="26" t="s">
        <v>139</v>
      </c>
      <c r="DK2312" s="26" t="s">
        <v>139</v>
      </c>
      <c r="DL2312" s="26" t="s">
        <v>139</v>
      </c>
      <c r="DM2312" s="26" t="s">
        <v>139</v>
      </c>
      <c r="DN2312" s="26" t="s">
        <v>139</v>
      </c>
      <c r="DO2312" s="26" t="s">
        <v>139</v>
      </c>
    </row>
    <row r="2313" spans="1:119" ht="20.100000000000001" customHeight="1" x14ac:dyDescent="0.25">
      <c r="A2313" s="29" t="str">
        <f t="shared" si="504"/>
        <v>Rwenzori Information Centres Network2</v>
      </c>
      <c r="B2313" s="29" t="str">
        <f t="shared" si="505"/>
        <v>Rwenzori Information Centres Network</v>
      </c>
      <c r="C2313" s="29">
        <f t="shared" si="506"/>
        <v>2</v>
      </c>
      <c r="D2313" s="30" t="str">
        <f t="shared" si="507"/>
        <v>Africa and the Middle East</v>
      </c>
      <c r="E2313" s="30" t="str">
        <f t="shared" si="508"/>
        <v>Rwenzori, Uganda</v>
      </c>
      <c r="F2313" s="31">
        <f t="shared" si="509"/>
        <v>4</v>
      </c>
      <c r="G2313" s="31">
        <f t="shared" si="510"/>
        <v>2</v>
      </c>
      <c r="H2313" s="31">
        <f t="shared" si="511"/>
        <v>4</v>
      </c>
      <c r="I2313" s="31">
        <f t="shared" si="512"/>
        <v>4</v>
      </c>
      <c r="J2313" s="31">
        <f t="shared" si="513"/>
        <v>3</v>
      </c>
      <c r="K2313" s="31">
        <f t="shared" si="514"/>
        <v>4</v>
      </c>
      <c r="L2313" s="31">
        <f t="shared" si="515"/>
        <v>4</v>
      </c>
      <c r="M2313" s="31">
        <f t="shared" si="516"/>
        <v>4</v>
      </c>
      <c r="N2313" s="31">
        <f t="shared" si="517"/>
        <v>3.6</v>
      </c>
      <c r="O2313" s="26" t="s">
        <v>12524</v>
      </c>
      <c r="P2313" s="26" t="s">
        <v>108</v>
      </c>
      <c r="Q2313" s="27">
        <v>42129</v>
      </c>
      <c r="R2313" s="26" t="s">
        <v>109</v>
      </c>
      <c r="S2313" s="26" t="s">
        <v>277</v>
      </c>
      <c r="T2313" s="26" t="s">
        <v>278</v>
      </c>
      <c r="U2313" s="26" t="s">
        <v>307</v>
      </c>
      <c r="V2313" s="26" t="s">
        <v>169</v>
      </c>
      <c r="W2313" s="26" t="s">
        <v>1028</v>
      </c>
      <c r="X2313" s="26" t="s">
        <v>12500</v>
      </c>
      <c r="Y2313" s="26" t="s">
        <v>12501</v>
      </c>
      <c r="Z2313" s="24"/>
      <c r="AA2313" s="24"/>
      <c r="AB2313" s="26" t="s">
        <v>117</v>
      </c>
      <c r="AC2313" s="28">
        <v>15000</v>
      </c>
      <c r="AD2313" s="26" t="s">
        <v>9669</v>
      </c>
      <c r="AE2313" s="26" t="s">
        <v>343</v>
      </c>
      <c r="AF2313" s="26" t="s">
        <v>120</v>
      </c>
      <c r="AG2313" s="26" t="s">
        <v>194</v>
      </c>
      <c r="AH2313" s="26" t="s">
        <v>143</v>
      </c>
      <c r="AI2313" s="28">
        <v>15000</v>
      </c>
      <c r="AJ2313" s="26" t="s">
        <v>12525</v>
      </c>
      <c r="AK2313" s="26" t="s">
        <v>12526</v>
      </c>
      <c r="AL2313" s="26" t="s">
        <v>12511</v>
      </c>
      <c r="AM2313" s="24"/>
      <c r="AN2313" s="24"/>
      <c r="AO2313" s="24"/>
      <c r="AP2313" s="24"/>
      <c r="AQ2313" s="24"/>
      <c r="AR2313" s="24"/>
      <c r="AS2313" s="24"/>
      <c r="AT2313" s="26" t="s">
        <v>12527</v>
      </c>
      <c r="AU2313" s="24"/>
      <c r="AV2313" s="24"/>
      <c r="AW2313" s="28">
        <v>63922</v>
      </c>
      <c r="AX2313" s="26">
        <v>358</v>
      </c>
      <c r="AY2313" s="28">
        <v>85</v>
      </c>
      <c r="AZ2313" s="28">
        <v>89</v>
      </c>
      <c r="BA2313" s="26">
        <v>0</v>
      </c>
      <c r="BB2313" s="26" t="s">
        <v>148</v>
      </c>
      <c r="BC2313" s="26" t="s">
        <v>12460</v>
      </c>
      <c r="BD2313" s="26" t="s">
        <v>125</v>
      </c>
      <c r="BE2313" s="24"/>
      <c r="BF2313" s="26" t="s">
        <v>12528</v>
      </c>
      <c r="BG2313" s="26" t="s">
        <v>367</v>
      </c>
      <c r="BH2313" s="26" t="s">
        <v>12529</v>
      </c>
      <c r="BI2313" s="26" t="s">
        <v>12530</v>
      </c>
      <c r="BJ2313" s="26" t="s">
        <v>12531</v>
      </c>
      <c r="BK2313" s="26" t="s">
        <v>395</v>
      </c>
      <c r="BL2313" s="26" t="s">
        <v>12532</v>
      </c>
      <c r="BM2313" s="26" t="s">
        <v>1028</v>
      </c>
      <c r="BN2313" s="24"/>
      <c r="BO2313" s="24"/>
      <c r="BP2313" s="24"/>
      <c r="BQ2313" s="24"/>
      <c r="BR2313" s="26">
        <v>4</v>
      </c>
      <c r="BS2313" s="26">
        <v>2</v>
      </c>
      <c r="BT2313" s="26">
        <v>4</v>
      </c>
      <c r="BU2313" s="26">
        <v>4</v>
      </c>
      <c r="BV2313" s="26">
        <v>3</v>
      </c>
      <c r="BW2313" s="26">
        <v>4</v>
      </c>
      <c r="BX2313" s="26">
        <v>4</v>
      </c>
      <c r="BY2313" s="26">
        <v>4</v>
      </c>
      <c r="BZ2313" s="24"/>
      <c r="CA2313" s="24"/>
      <c r="CB2313" s="24"/>
      <c r="CC2313" s="24"/>
      <c r="CD2313" s="24"/>
      <c r="CE2313" s="24"/>
      <c r="CF2313" s="24"/>
      <c r="CG2313" s="24"/>
      <c r="CH2313" s="24"/>
      <c r="CI2313" s="24"/>
      <c r="CJ2313" s="24"/>
      <c r="CK2313" s="24"/>
      <c r="CL2313" s="24"/>
      <c r="CM2313" s="24"/>
      <c r="CN2313" s="24"/>
      <c r="CO2313" s="24"/>
      <c r="CP2313" s="24"/>
      <c r="CQ2313" s="24"/>
      <c r="CR2313" s="24"/>
      <c r="CS2313" s="24"/>
      <c r="CT2313" s="24"/>
      <c r="CU2313" s="24"/>
      <c r="CV2313" s="24"/>
      <c r="CW2313" s="24"/>
      <c r="CX2313" s="24"/>
      <c r="CY2313" s="24"/>
      <c r="CZ2313" s="24"/>
      <c r="DA2313" s="24"/>
      <c r="DB2313" s="24"/>
      <c r="DC2313" s="24"/>
      <c r="DD2313" s="24"/>
      <c r="DE2313" s="24"/>
      <c r="DF2313" s="26" t="s">
        <v>120</v>
      </c>
      <c r="DG2313" s="26" t="s">
        <v>139</v>
      </c>
      <c r="DH2313" s="26" t="s">
        <v>139</v>
      </c>
      <c r="DI2313" s="26" t="s">
        <v>139</v>
      </c>
      <c r="DJ2313" s="26" t="s">
        <v>120</v>
      </c>
      <c r="DK2313" s="26" t="s">
        <v>139</v>
      </c>
      <c r="DL2313" s="26" t="s">
        <v>139</v>
      </c>
      <c r="DM2313" s="26" t="s">
        <v>139</v>
      </c>
      <c r="DN2313" s="26" t="s">
        <v>139</v>
      </c>
      <c r="DO2313" s="26" t="s">
        <v>139</v>
      </c>
    </row>
    <row r="2314" spans="1:119" ht="20.100000000000001" customHeight="1" x14ac:dyDescent="0.25">
      <c r="A2314" s="29" t="str">
        <f t="shared" si="504"/>
        <v/>
      </c>
      <c r="B2314" s="29" t="str">
        <f t="shared" si="505"/>
        <v>Rwenzori Information Centres Network</v>
      </c>
      <c r="C2314" s="29">
        <f t="shared" si="506"/>
        <v>0</v>
      </c>
      <c r="D2314" s="30" t="str">
        <f t="shared" si="507"/>
        <v>Africa and the Middle East</v>
      </c>
      <c r="E2314" s="30" t="str">
        <f t="shared" si="508"/>
        <v>Rwenzori, Uganda</v>
      </c>
      <c r="F2314" s="31">
        <f t="shared" si="509"/>
        <v>0</v>
      </c>
      <c r="G2314" s="31">
        <f t="shared" si="510"/>
        <v>0</v>
      </c>
      <c r="H2314" s="31">
        <f t="shared" si="511"/>
        <v>0</v>
      </c>
      <c r="I2314" s="31">
        <f t="shared" si="512"/>
        <v>0</v>
      </c>
      <c r="J2314" s="31">
        <f t="shared" si="513"/>
        <v>0</v>
      </c>
      <c r="K2314" s="31">
        <f t="shared" si="514"/>
        <v>0</v>
      </c>
      <c r="L2314" s="31">
        <f t="shared" si="515"/>
        <v>0</v>
      </c>
      <c r="M2314" s="31">
        <f t="shared" si="516"/>
        <v>0</v>
      </c>
      <c r="N2314" s="31">
        <f t="shared" si="517"/>
        <v>0</v>
      </c>
      <c r="O2314" s="26" t="s">
        <v>16400</v>
      </c>
      <c r="P2314" s="26" t="s">
        <v>108</v>
      </c>
      <c r="Q2314" s="27">
        <v>41919</v>
      </c>
      <c r="R2314" s="24"/>
      <c r="S2314" s="24"/>
      <c r="T2314" s="26" t="s">
        <v>278</v>
      </c>
      <c r="U2314" s="24"/>
      <c r="V2314" s="26" t="s">
        <v>169</v>
      </c>
      <c r="W2314" s="26" t="s">
        <v>1028</v>
      </c>
      <c r="X2314" s="26" t="s">
        <v>12500</v>
      </c>
      <c r="Y2314" s="26" t="s">
        <v>12501</v>
      </c>
      <c r="Z2314" s="24"/>
      <c r="AA2314" s="24"/>
      <c r="AB2314" s="26" t="s">
        <v>15736</v>
      </c>
      <c r="AC2314" s="28">
        <v>650</v>
      </c>
      <c r="AD2314" s="26" t="s">
        <v>9669</v>
      </c>
      <c r="AE2314" s="26" t="s">
        <v>343</v>
      </c>
      <c r="AF2314" s="26" t="s">
        <v>120</v>
      </c>
      <c r="AG2314" s="26" t="s">
        <v>194</v>
      </c>
      <c r="AH2314" s="24"/>
      <c r="AI2314" s="28">
        <v>650</v>
      </c>
      <c r="AJ2314" s="24"/>
      <c r="AK2314" s="24"/>
      <c r="AL2314" s="24"/>
      <c r="AM2314" s="24"/>
      <c r="AN2314" s="24"/>
      <c r="AO2314" s="24"/>
      <c r="AP2314" s="24"/>
      <c r="AQ2314" s="24"/>
      <c r="AR2314" s="24"/>
      <c r="AS2314" s="24"/>
      <c r="AT2314" s="24"/>
      <c r="AU2314" s="24"/>
      <c r="AV2314" s="24"/>
      <c r="AW2314" s="24"/>
      <c r="AX2314" s="24"/>
      <c r="AY2314" s="24"/>
      <c r="AZ2314" s="24"/>
      <c r="BA2314" s="24"/>
      <c r="BB2314" s="24"/>
      <c r="BC2314" s="26" t="s">
        <v>12460</v>
      </c>
      <c r="BD2314" s="24"/>
      <c r="BE2314" s="24"/>
      <c r="BF2314" s="24"/>
      <c r="BG2314" s="24"/>
      <c r="BH2314" s="24"/>
      <c r="BI2314" s="24"/>
      <c r="BJ2314" s="24"/>
      <c r="BK2314" s="24"/>
      <c r="BL2314" s="24"/>
      <c r="BM2314" s="24"/>
      <c r="BN2314" s="24"/>
      <c r="BO2314" s="24"/>
      <c r="BP2314" s="24"/>
      <c r="BQ2314" s="24"/>
      <c r="BR2314" s="24"/>
      <c r="BS2314" s="24"/>
      <c r="BT2314" s="24"/>
      <c r="BU2314" s="24"/>
      <c r="BV2314" s="24"/>
      <c r="BW2314" s="24"/>
      <c r="BX2314" s="24"/>
      <c r="BY2314" s="24"/>
      <c r="BZ2314" s="24"/>
      <c r="CA2314" s="24"/>
      <c r="CB2314" s="24"/>
      <c r="CC2314" s="24"/>
      <c r="CD2314" s="24"/>
      <c r="CE2314" s="24"/>
      <c r="CF2314" s="24"/>
      <c r="CG2314" s="24"/>
      <c r="CH2314" s="24"/>
      <c r="CI2314" s="24"/>
      <c r="CJ2314" s="24"/>
      <c r="CK2314" s="24"/>
      <c r="CL2314" s="24"/>
      <c r="CM2314" s="24"/>
      <c r="CN2314" s="24"/>
      <c r="CO2314" s="24"/>
      <c r="CP2314" s="24"/>
      <c r="CQ2314" s="24"/>
      <c r="CR2314" s="24"/>
      <c r="CS2314" s="24"/>
      <c r="CT2314" s="24"/>
      <c r="CU2314" s="24"/>
      <c r="CV2314" s="24"/>
      <c r="CW2314" s="24"/>
      <c r="CX2314" s="24"/>
      <c r="CY2314" s="24"/>
      <c r="CZ2314" s="24"/>
      <c r="DA2314" s="24"/>
      <c r="DB2314" s="24"/>
      <c r="DC2314" s="24"/>
      <c r="DD2314" s="24"/>
      <c r="DE2314" s="24"/>
      <c r="DF2314" s="26" t="s">
        <v>139</v>
      </c>
      <c r="DG2314" s="26" t="s">
        <v>139</v>
      </c>
      <c r="DH2314" s="26" t="s">
        <v>139</v>
      </c>
      <c r="DI2314" s="26" t="s">
        <v>139</v>
      </c>
      <c r="DJ2314" s="26" t="s">
        <v>139</v>
      </c>
      <c r="DK2314" s="26" t="s">
        <v>139</v>
      </c>
      <c r="DL2314" s="26" t="s">
        <v>139</v>
      </c>
      <c r="DM2314" s="26" t="s">
        <v>139</v>
      </c>
      <c r="DN2314" s="26" t="s">
        <v>139</v>
      </c>
      <c r="DO2314" s="26" t="s">
        <v>139</v>
      </c>
    </row>
    <row r="2315" spans="1:119" ht="20.100000000000001" customHeight="1" x14ac:dyDescent="0.25">
      <c r="A2315" s="29" t="str">
        <f t="shared" si="504"/>
        <v/>
      </c>
      <c r="B2315" s="29" t="str">
        <f t="shared" si="505"/>
        <v>Rwenzori Information Centres Network</v>
      </c>
      <c r="C2315" s="29">
        <f t="shared" si="506"/>
        <v>0</v>
      </c>
      <c r="D2315" s="30" t="str">
        <f t="shared" si="507"/>
        <v>Africa and the Middle East</v>
      </c>
      <c r="E2315" s="30" t="str">
        <f t="shared" si="508"/>
        <v>Rwenzori, Uganda</v>
      </c>
      <c r="F2315" s="31">
        <f t="shared" si="509"/>
        <v>0</v>
      </c>
      <c r="G2315" s="31">
        <f t="shared" si="510"/>
        <v>0</v>
      </c>
      <c r="H2315" s="31">
        <f t="shared" si="511"/>
        <v>0</v>
      </c>
      <c r="I2315" s="31">
        <f t="shared" si="512"/>
        <v>0</v>
      </c>
      <c r="J2315" s="31">
        <f t="shared" si="513"/>
        <v>0</v>
      </c>
      <c r="K2315" s="31">
        <f t="shared" si="514"/>
        <v>0</v>
      </c>
      <c r="L2315" s="31">
        <f t="shared" si="515"/>
        <v>0</v>
      </c>
      <c r="M2315" s="31">
        <f t="shared" si="516"/>
        <v>0</v>
      </c>
      <c r="N2315" s="31">
        <f t="shared" si="517"/>
        <v>0</v>
      </c>
      <c r="O2315" s="26" t="s">
        <v>16401</v>
      </c>
      <c r="P2315" s="26" t="s">
        <v>108</v>
      </c>
      <c r="Q2315" s="27">
        <v>41962</v>
      </c>
      <c r="R2315" s="24"/>
      <c r="S2315" s="24"/>
      <c r="T2315" s="26" t="s">
        <v>278</v>
      </c>
      <c r="U2315" s="24"/>
      <c r="V2315" s="26" t="s">
        <v>169</v>
      </c>
      <c r="W2315" s="26" t="s">
        <v>1028</v>
      </c>
      <c r="X2315" s="26" t="s">
        <v>12500</v>
      </c>
      <c r="Y2315" s="26" t="s">
        <v>12501</v>
      </c>
      <c r="Z2315" s="24"/>
      <c r="AA2315" s="24"/>
      <c r="AB2315" s="26" t="s">
        <v>15733</v>
      </c>
      <c r="AC2315" s="28">
        <v>857</v>
      </c>
      <c r="AD2315" s="26" t="s">
        <v>9669</v>
      </c>
      <c r="AE2315" s="26" t="s">
        <v>343</v>
      </c>
      <c r="AF2315" s="26" t="s">
        <v>120</v>
      </c>
      <c r="AG2315" s="26" t="s">
        <v>194</v>
      </c>
      <c r="AH2315" s="24"/>
      <c r="AI2315" s="28">
        <v>2572</v>
      </c>
      <c r="AJ2315" s="24"/>
      <c r="AK2315" s="24"/>
      <c r="AL2315" s="24"/>
      <c r="AM2315" s="24"/>
      <c r="AN2315" s="24"/>
      <c r="AO2315" s="24"/>
      <c r="AP2315" s="24"/>
      <c r="AQ2315" s="24"/>
      <c r="AR2315" s="24"/>
      <c r="AS2315" s="24"/>
      <c r="AT2315" s="24"/>
      <c r="AU2315" s="24"/>
      <c r="AV2315" s="24"/>
      <c r="AW2315" s="24"/>
      <c r="AX2315" s="24"/>
      <c r="AY2315" s="24"/>
      <c r="AZ2315" s="24"/>
      <c r="BA2315" s="24"/>
      <c r="BB2315" s="24"/>
      <c r="BC2315" s="26" t="s">
        <v>12460</v>
      </c>
      <c r="BD2315" s="24"/>
      <c r="BE2315" s="24"/>
      <c r="BF2315" s="24"/>
      <c r="BG2315" s="24"/>
      <c r="BH2315" s="24"/>
      <c r="BI2315" s="24"/>
      <c r="BJ2315" s="24"/>
      <c r="BK2315" s="24"/>
      <c r="BL2315" s="24"/>
      <c r="BM2315" s="24"/>
      <c r="BN2315" s="24"/>
      <c r="BO2315" s="24"/>
      <c r="BP2315" s="24"/>
      <c r="BQ2315" s="24"/>
      <c r="BR2315" s="24"/>
      <c r="BS2315" s="24"/>
      <c r="BT2315" s="24"/>
      <c r="BU2315" s="24"/>
      <c r="BV2315" s="24"/>
      <c r="BW2315" s="24"/>
      <c r="BX2315" s="24"/>
      <c r="BY2315" s="24"/>
      <c r="BZ2315" s="24"/>
      <c r="CA2315" s="24"/>
      <c r="CB2315" s="24"/>
      <c r="CC2315" s="24"/>
      <c r="CD2315" s="24"/>
      <c r="CE2315" s="24"/>
      <c r="CF2315" s="24"/>
      <c r="CG2315" s="24"/>
      <c r="CH2315" s="24"/>
      <c r="CI2315" s="24"/>
      <c r="CJ2315" s="24"/>
      <c r="CK2315" s="24"/>
      <c r="CL2315" s="24"/>
      <c r="CM2315" s="24"/>
      <c r="CN2315" s="24"/>
      <c r="CO2315" s="24"/>
      <c r="CP2315" s="24"/>
      <c r="CQ2315" s="24"/>
      <c r="CR2315" s="24"/>
      <c r="CS2315" s="24"/>
      <c r="CT2315" s="24"/>
      <c r="CU2315" s="24"/>
      <c r="CV2315" s="24"/>
      <c r="CW2315" s="24"/>
      <c r="CX2315" s="24"/>
      <c r="CY2315" s="24"/>
      <c r="CZ2315" s="24"/>
      <c r="DA2315" s="24"/>
      <c r="DB2315" s="24"/>
      <c r="DC2315" s="24"/>
      <c r="DD2315" s="24"/>
      <c r="DE2315" s="24"/>
      <c r="DF2315" s="26" t="s">
        <v>139</v>
      </c>
      <c r="DG2315" s="26" t="s">
        <v>139</v>
      </c>
      <c r="DH2315" s="26" t="s">
        <v>139</v>
      </c>
      <c r="DI2315" s="26" t="s">
        <v>139</v>
      </c>
      <c r="DJ2315" s="26" t="s">
        <v>139</v>
      </c>
      <c r="DK2315" s="26" t="s">
        <v>139</v>
      </c>
      <c r="DL2315" s="26" t="s">
        <v>139</v>
      </c>
      <c r="DM2315" s="26" t="s">
        <v>139</v>
      </c>
      <c r="DN2315" s="26" t="s">
        <v>139</v>
      </c>
      <c r="DO2315" s="26" t="s">
        <v>139</v>
      </c>
    </row>
    <row r="2316" spans="1:119" ht="20.100000000000001" customHeight="1" x14ac:dyDescent="0.25">
      <c r="A2316" s="29" t="str">
        <f t="shared" si="504"/>
        <v>Rwenzori Information Centres Network1</v>
      </c>
      <c r="B2316" s="29" t="str">
        <f t="shared" si="505"/>
        <v>Rwenzori Information Centres Network</v>
      </c>
      <c r="C2316" s="29">
        <f t="shared" si="506"/>
        <v>1</v>
      </c>
      <c r="D2316" s="30" t="str">
        <f t="shared" si="507"/>
        <v>Africa and the Middle East</v>
      </c>
      <c r="E2316" s="30" t="str">
        <f t="shared" si="508"/>
        <v>Rwenzori, Uganda</v>
      </c>
      <c r="F2316" s="31">
        <f t="shared" si="509"/>
        <v>3</v>
      </c>
      <c r="G2316" s="31">
        <f t="shared" si="510"/>
        <v>2</v>
      </c>
      <c r="H2316" s="31">
        <f t="shared" si="511"/>
        <v>3</v>
      </c>
      <c r="I2316" s="31">
        <f t="shared" si="512"/>
        <v>3</v>
      </c>
      <c r="J2316" s="31">
        <f t="shared" si="513"/>
        <v>2</v>
      </c>
      <c r="K2316" s="31">
        <f t="shared" si="514"/>
        <v>3</v>
      </c>
      <c r="L2316" s="31">
        <f t="shared" si="515"/>
        <v>4</v>
      </c>
      <c r="M2316" s="31">
        <f t="shared" si="516"/>
        <v>4</v>
      </c>
      <c r="N2316" s="31">
        <f t="shared" si="517"/>
        <v>3</v>
      </c>
      <c r="O2316" s="26" t="s">
        <v>12533</v>
      </c>
      <c r="P2316" s="26" t="s">
        <v>108</v>
      </c>
      <c r="Q2316" s="27">
        <v>41771</v>
      </c>
      <c r="R2316" s="26" t="s">
        <v>155</v>
      </c>
      <c r="S2316" s="26" t="s">
        <v>193</v>
      </c>
      <c r="T2316" s="26" t="s">
        <v>194</v>
      </c>
      <c r="U2316" s="26" t="s">
        <v>307</v>
      </c>
      <c r="V2316" s="26" t="s">
        <v>169</v>
      </c>
      <c r="W2316" s="26" t="s">
        <v>1028</v>
      </c>
      <c r="X2316" s="26" t="s">
        <v>12500</v>
      </c>
      <c r="Y2316" s="26" t="s">
        <v>12501</v>
      </c>
      <c r="Z2316" s="24"/>
      <c r="AA2316" s="24"/>
      <c r="AB2316" s="26" t="s">
        <v>117</v>
      </c>
      <c r="AC2316" s="28">
        <v>10000</v>
      </c>
      <c r="AD2316" s="26" t="s">
        <v>9669</v>
      </c>
      <c r="AE2316" s="26" t="s">
        <v>343</v>
      </c>
      <c r="AF2316" s="26" t="s">
        <v>120</v>
      </c>
      <c r="AG2316" s="26" t="s">
        <v>194</v>
      </c>
      <c r="AH2316" s="26" t="s">
        <v>158</v>
      </c>
      <c r="AI2316" s="28">
        <v>10000</v>
      </c>
      <c r="AJ2316" s="26" t="s">
        <v>12534</v>
      </c>
      <c r="AK2316" s="26" t="s">
        <v>12535</v>
      </c>
      <c r="AL2316" s="26" t="s">
        <v>12511</v>
      </c>
      <c r="AM2316" s="26" t="s">
        <v>12536</v>
      </c>
      <c r="AN2316" s="26" t="s">
        <v>12537</v>
      </c>
      <c r="AO2316" s="26" t="s">
        <v>12538</v>
      </c>
      <c r="AP2316" s="26" t="s">
        <v>12539</v>
      </c>
      <c r="AQ2316" s="24"/>
      <c r="AR2316" s="24"/>
      <c r="AS2316" s="24"/>
      <c r="AT2316" s="24"/>
      <c r="AU2316" s="24"/>
      <c r="AV2316" s="24"/>
      <c r="AW2316" s="28">
        <v>62000</v>
      </c>
      <c r="AX2316" s="26">
        <v>263</v>
      </c>
      <c r="AY2316" s="28">
        <v>100</v>
      </c>
      <c r="AZ2316" s="28">
        <v>67</v>
      </c>
      <c r="BA2316" s="26">
        <v>0</v>
      </c>
      <c r="BB2316" s="26" t="s">
        <v>148</v>
      </c>
      <c r="BC2316" s="26" t="s">
        <v>12460</v>
      </c>
      <c r="BD2316" s="24"/>
      <c r="BE2316" s="24"/>
      <c r="BF2316" s="26" t="s">
        <v>12540</v>
      </c>
      <c r="BG2316" s="26" t="s">
        <v>367</v>
      </c>
      <c r="BH2316" s="26" t="s">
        <v>12541</v>
      </c>
      <c r="BI2316" s="26" t="s">
        <v>4301</v>
      </c>
      <c r="BJ2316" s="26" t="s">
        <v>12542</v>
      </c>
      <c r="BK2316" s="26" t="s">
        <v>367</v>
      </c>
      <c r="BL2316" s="26" t="s">
        <v>12543</v>
      </c>
      <c r="BM2316" s="26" t="s">
        <v>395</v>
      </c>
      <c r="BN2316" s="24"/>
      <c r="BO2316" s="24"/>
      <c r="BP2316" s="24"/>
      <c r="BQ2316" s="24"/>
      <c r="BR2316" s="26">
        <v>3</v>
      </c>
      <c r="BS2316" s="26">
        <v>2</v>
      </c>
      <c r="BT2316" s="26">
        <v>3</v>
      </c>
      <c r="BU2316" s="26">
        <v>3</v>
      </c>
      <c r="BV2316" s="26">
        <v>2</v>
      </c>
      <c r="BW2316" s="26">
        <v>3</v>
      </c>
      <c r="BX2316" s="26">
        <v>4</v>
      </c>
      <c r="BY2316" s="26">
        <v>4</v>
      </c>
      <c r="BZ2316" s="24"/>
      <c r="CA2316" s="24"/>
      <c r="CB2316" s="24"/>
      <c r="CC2316" s="24"/>
      <c r="CD2316" s="24"/>
      <c r="CE2316" s="24"/>
      <c r="CF2316" s="24"/>
      <c r="CG2316" s="24"/>
      <c r="CH2316" s="24"/>
      <c r="CI2316" s="24"/>
      <c r="CJ2316" s="24"/>
      <c r="CK2316" s="24"/>
      <c r="CL2316" s="24"/>
      <c r="CM2316" s="24"/>
      <c r="CN2316" s="24"/>
      <c r="CO2316" s="24"/>
      <c r="CP2316" s="24"/>
      <c r="CQ2316" s="24"/>
      <c r="CR2316" s="24"/>
      <c r="CS2316" s="24"/>
      <c r="CT2316" s="24"/>
      <c r="CU2316" s="24"/>
      <c r="CV2316" s="24"/>
      <c r="CW2316" s="24"/>
      <c r="CX2316" s="24"/>
      <c r="CY2316" s="24"/>
      <c r="CZ2316" s="24"/>
      <c r="DA2316" s="24"/>
      <c r="DB2316" s="24"/>
      <c r="DC2316" s="24"/>
      <c r="DD2316" s="24"/>
      <c r="DE2316" s="24"/>
      <c r="DF2316" s="26" t="s">
        <v>120</v>
      </c>
      <c r="DG2316" s="26" t="s">
        <v>139</v>
      </c>
      <c r="DH2316" s="26" t="s">
        <v>120</v>
      </c>
      <c r="DI2316" s="26" t="s">
        <v>139</v>
      </c>
      <c r="DJ2316" s="26" t="s">
        <v>120</v>
      </c>
      <c r="DK2316" s="26" t="s">
        <v>139</v>
      </c>
      <c r="DL2316" s="26" t="s">
        <v>139</v>
      </c>
      <c r="DM2316" s="26" t="s">
        <v>139</v>
      </c>
      <c r="DN2316" s="26" t="s">
        <v>139</v>
      </c>
      <c r="DO2316" s="26" t="s">
        <v>139</v>
      </c>
    </row>
    <row r="2317" spans="1:119" ht="20.100000000000001" customHeight="1" x14ac:dyDescent="0.25">
      <c r="A2317" s="29" t="str">
        <f t="shared" si="504"/>
        <v>Sahyog Care for You4</v>
      </c>
      <c r="B2317" s="29" t="str">
        <f t="shared" si="505"/>
        <v>Sahyog Care for You</v>
      </c>
      <c r="C2317" s="29">
        <f t="shared" si="506"/>
        <v>4</v>
      </c>
      <c r="D2317" s="30" t="str">
        <f t="shared" si="507"/>
        <v>South Asia</v>
      </c>
      <c r="E2317" s="30" t="str">
        <f t="shared" si="508"/>
        <v>New Delhi, India</v>
      </c>
      <c r="F2317" s="31">
        <f t="shared" si="509"/>
        <v>3</v>
      </c>
      <c r="G2317" s="31">
        <f t="shared" si="510"/>
        <v>2</v>
      </c>
      <c r="H2317" s="31">
        <f t="shared" si="511"/>
        <v>3</v>
      </c>
      <c r="I2317" s="31">
        <f t="shared" si="512"/>
        <v>3</v>
      </c>
      <c r="J2317" s="31">
        <f t="shared" si="513"/>
        <v>3</v>
      </c>
      <c r="K2317" s="31">
        <f t="shared" si="514"/>
        <v>2</v>
      </c>
      <c r="L2317" s="31">
        <f t="shared" si="515"/>
        <v>3</v>
      </c>
      <c r="M2317" s="31">
        <f t="shared" si="516"/>
        <v>4</v>
      </c>
      <c r="N2317" s="31">
        <f t="shared" si="517"/>
        <v>2.9</v>
      </c>
      <c r="O2317" s="26" t="s">
        <v>12544</v>
      </c>
      <c r="P2317" s="26" t="s">
        <v>108</v>
      </c>
      <c r="Q2317" s="27">
        <v>43054</v>
      </c>
      <c r="R2317" s="26" t="s">
        <v>109</v>
      </c>
      <c r="S2317" s="26" t="s">
        <v>110</v>
      </c>
      <c r="T2317" s="26" t="s">
        <v>111</v>
      </c>
      <c r="U2317" s="26" t="s">
        <v>112</v>
      </c>
      <c r="V2317" s="26" t="s">
        <v>225</v>
      </c>
      <c r="W2317" s="26" t="s">
        <v>226</v>
      </c>
      <c r="X2317" s="26" t="s">
        <v>245</v>
      </c>
      <c r="Y2317" s="26" t="s">
        <v>12545</v>
      </c>
      <c r="Z2317" s="24"/>
      <c r="AA2317" s="24"/>
      <c r="AB2317" s="26" t="s">
        <v>117</v>
      </c>
      <c r="AC2317" s="28">
        <v>13000</v>
      </c>
      <c r="AD2317" s="26" t="s">
        <v>420</v>
      </c>
      <c r="AE2317" s="26" t="s">
        <v>249</v>
      </c>
      <c r="AF2317" s="26" t="s">
        <v>120</v>
      </c>
      <c r="AG2317" s="26" t="s">
        <v>194</v>
      </c>
      <c r="AH2317" s="26" t="s">
        <v>185</v>
      </c>
      <c r="AI2317" s="28">
        <v>13000</v>
      </c>
      <c r="AJ2317" s="26" t="s">
        <v>12546</v>
      </c>
      <c r="AK2317" s="26" t="s">
        <v>12547</v>
      </c>
      <c r="AL2317" s="26" t="s">
        <v>12548</v>
      </c>
      <c r="AM2317" s="24"/>
      <c r="AN2317" s="24"/>
      <c r="AO2317" s="24"/>
      <c r="AP2317" s="24"/>
      <c r="AQ2317" s="24"/>
      <c r="AR2317" s="24"/>
      <c r="AS2317" s="26" t="s">
        <v>12549</v>
      </c>
      <c r="AT2317" s="24"/>
      <c r="AU2317" s="26" t="s">
        <v>12550</v>
      </c>
      <c r="AV2317" s="24"/>
      <c r="AW2317" s="28">
        <v>395695</v>
      </c>
      <c r="AX2317" s="26">
        <v>62117</v>
      </c>
      <c r="AY2317" s="28">
        <v>105</v>
      </c>
      <c r="AZ2317" s="28">
        <v>560</v>
      </c>
      <c r="BA2317" s="26">
        <v>580</v>
      </c>
      <c r="BB2317" s="24"/>
      <c r="BC2317" s="26" t="s">
        <v>12551</v>
      </c>
      <c r="BD2317" s="26" t="s">
        <v>125</v>
      </c>
      <c r="BE2317" s="24"/>
      <c r="BF2317" s="26" t="s">
        <v>12552</v>
      </c>
      <c r="BG2317" s="26" t="s">
        <v>226</v>
      </c>
      <c r="BH2317" s="26" t="s">
        <v>12553</v>
      </c>
      <c r="BI2317" s="26" t="s">
        <v>226</v>
      </c>
      <c r="BJ2317" s="26" t="s">
        <v>12554</v>
      </c>
      <c r="BK2317" s="26" t="s">
        <v>226</v>
      </c>
      <c r="BL2317" s="26" t="s">
        <v>12555</v>
      </c>
      <c r="BM2317" s="26" t="s">
        <v>226</v>
      </c>
      <c r="BN2317" s="24"/>
      <c r="BO2317" s="24"/>
      <c r="BP2317" s="24"/>
      <c r="BQ2317" s="24"/>
      <c r="BR2317" s="26">
        <v>0</v>
      </c>
      <c r="BS2317" s="26">
        <v>0</v>
      </c>
      <c r="BT2317" s="26">
        <v>0</v>
      </c>
      <c r="BU2317" s="26">
        <v>0</v>
      </c>
      <c r="BV2317" s="26">
        <v>0</v>
      </c>
      <c r="BW2317" s="26">
        <v>0</v>
      </c>
      <c r="BX2317" s="26">
        <v>0</v>
      </c>
      <c r="BY2317" s="26">
        <v>0</v>
      </c>
      <c r="BZ2317" s="26" t="s">
        <v>136</v>
      </c>
      <c r="CA2317" s="26" t="s">
        <v>136</v>
      </c>
      <c r="CB2317" s="26" t="s">
        <v>136</v>
      </c>
      <c r="CC2317" s="26" t="s">
        <v>136</v>
      </c>
      <c r="CD2317" s="26" t="s">
        <v>136</v>
      </c>
      <c r="CE2317" s="26" t="s">
        <v>136</v>
      </c>
      <c r="CF2317" s="26" t="s">
        <v>135</v>
      </c>
      <c r="CG2317" s="26" t="s">
        <v>135</v>
      </c>
      <c r="CH2317" s="26" t="s">
        <v>134</v>
      </c>
      <c r="CI2317" s="26" t="s">
        <v>136</v>
      </c>
      <c r="CJ2317" s="26" t="s">
        <v>136</v>
      </c>
      <c r="CK2317" s="26" t="s">
        <v>136</v>
      </c>
      <c r="CL2317" s="26" t="s">
        <v>136</v>
      </c>
      <c r="CM2317" s="26" t="s">
        <v>135</v>
      </c>
      <c r="CN2317" s="26" t="s">
        <v>136</v>
      </c>
      <c r="CO2317" s="26" t="s">
        <v>136</v>
      </c>
      <c r="CP2317" s="26" t="s">
        <v>136</v>
      </c>
      <c r="CQ2317" s="26" t="s">
        <v>136</v>
      </c>
      <c r="CR2317" s="26" t="s">
        <v>136</v>
      </c>
      <c r="CS2317" s="26" t="s">
        <v>136</v>
      </c>
      <c r="CT2317" s="26" t="s">
        <v>135</v>
      </c>
      <c r="CU2317" s="26" t="s">
        <v>135</v>
      </c>
      <c r="CV2317" s="26" t="s">
        <v>136</v>
      </c>
      <c r="CW2317" s="26" t="s">
        <v>136</v>
      </c>
      <c r="CX2317" s="26" t="s">
        <v>136</v>
      </c>
      <c r="CY2317" s="26" t="s">
        <v>136</v>
      </c>
      <c r="CZ2317" s="26" t="s">
        <v>136</v>
      </c>
      <c r="DA2317" s="26" t="s">
        <v>135</v>
      </c>
      <c r="DB2317" s="26" t="s">
        <v>134</v>
      </c>
      <c r="DC2317" s="26" t="s">
        <v>136</v>
      </c>
      <c r="DD2317" s="26" t="s">
        <v>138</v>
      </c>
      <c r="DE2317" s="26" t="s">
        <v>134</v>
      </c>
      <c r="DF2317" s="26" t="s">
        <v>139</v>
      </c>
      <c r="DG2317" s="26" t="s">
        <v>120</v>
      </c>
      <c r="DH2317" s="26" t="s">
        <v>139</v>
      </c>
      <c r="DI2317" s="26" t="s">
        <v>139</v>
      </c>
      <c r="DJ2317" s="26" t="s">
        <v>139</v>
      </c>
      <c r="DK2317" s="26" t="s">
        <v>120</v>
      </c>
      <c r="DL2317" s="26" t="s">
        <v>139</v>
      </c>
      <c r="DM2317" s="26" t="s">
        <v>139</v>
      </c>
      <c r="DN2317" s="26" t="s">
        <v>139</v>
      </c>
      <c r="DO2317" s="26" t="s">
        <v>139</v>
      </c>
    </row>
    <row r="2318" spans="1:119" ht="20.100000000000001" customHeight="1" x14ac:dyDescent="0.25">
      <c r="A2318" s="29" t="str">
        <f t="shared" si="504"/>
        <v/>
      </c>
      <c r="B2318" s="29" t="str">
        <f t="shared" si="505"/>
        <v>Sahyog Care for You</v>
      </c>
      <c r="C2318" s="29">
        <f t="shared" si="506"/>
        <v>0</v>
      </c>
      <c r="D2318" s="30" t="str">
        <f t="shared" si="507"/>
        <v>South Asia</v>
      </c>
      <c r="E2318" s="30" t="str">
        <f t="shared" si="508"/>
        <v>New Delhi, India</v>
      </c>
      <c r="F2318" s="31">
        <f t="shared" si="509"/>
        <v>0</v>
      </c>
      <c r="G2318" s="31">
        <f t="shared" si="510"/>
        <v>0</v>
      </c>
      <c r="H2318" s="31">
        <f t="shared" si="511"/>
        <v>0</v>
      </c>
      <c r="I2318" s="31">
        <f t="shared" si="512"/>
        <v>0</v>
      </c>
      <c r="J2318" s="31">
        <f t="shared" si="513"/>
        <v>0</v>
      </c>
      <c r="K2318" s="31">
        <f t="shared" si="514"/>
        <v>0</v>
      </c>
      <c r="L2318" s="31">
        <f t="shared" si="515"/>
        <v>0</v>
      </c>
      <c r="M2318" s="31">
        <f t="shared" si="516"/>
        <v>0</v>
      </c>
      <c r="N2318" s="31">
        <f t="shared" si="517"/>
        <v>0</v>
      </c>
      <c r="O2318" s="26" t="s">
        <v>16402</v>
      </c>
      <c r="P2318" s="26" t="s">
        <v>108</v>
      </c>
      <c r="Q2318" s="27">
        <v>42916</v>
      </c>
      <c r="R2318" s="24"/>
      <c r="S2318" s="24"/>
      <c r="T2318" s="26" t="s">
        <v>142</v>
      </c>
      <c r="U2318" s="24"/>
      <c r="V2318" s="26" t="s">
        <v>225</v>
      </c>
      <c r="W2318" s="26" t="s">
        <v>226</v>
      </c>
      <c r="X2318" s="26" t="s">
        <v>245</v>
      </c>
      <c r="Y2318" s="26" t="s">
        <v>12545</v>
      </c>
      <c r="Z2318" s="24"/>
      <c r="AA2318" s="24"/>
      <c r="AB2318" s="26" t="s">
        <v>15733</v>
      </c>
      <c r="AC2318" s="28">
        <v>2000</v>
      </c>
      <c r="AD2318" s="26" t="s">
        <v>420</v>
      </c>
      <c r="AE2318" s="26" t="s">
        <v>249</v>
      </c>
      <c r="AF2318" s="26" t="s">
        <v>120</v>
      </c>
      <c r="AG2318" s="26" t="s">
        <v>194</v>
      </c>
      <c r="AH2318" s="24"/>
      <c r="AI2318" s="28">
        <v>2000</v>
      </c>
      <c r="AJ2318" s="24"/>
      <c r="AK2318" s="24"/>
      <c r="AL2318" s="24"/>
      <c r="AM2318" s="24"/>
      <c r="AN2318" s="24"/>
      <c r="AO2318" s="24"/>
      <c r="AP2318" s="24"/>
      <c r="AQ2318" s="24"/>
      <c r="AR2318" s="24"/>
      <c r="AS2318" s="24"/>
      <c r="AT2318" s="24"/>
      <c r="AU2318" s="24"/>
      <c r="AV2318" s="24"/>
      <c r="AW2318" s="28">
        <v>0</v>
      </c>
      <c r="AX2318" s="26">
        <v>0</v>
      </c>
      <c r="AY2318" s="28">
        <v>0</v>
      </c>
      <c r="AZ2318" s="28">
        <v>0</v>
      </c>
      <c r="BA2318" s="26">
        <v>0</v>
      </c>
      <c r="BB2318" s="24"/>
      <c r="BC2318" s="26" t="s">
        <v>12551</v>
      </c>
      <c r="BD2318" s="24"/>
      <c r="BE2318" s="24"/>
      <c r="BF2318" s="24"/>
      <c r="BG2318" s="24"/>
      <c r="BH2318" s="24"/>
      <c r="BI2318" s="24"/>
      <c r="BJ2318" s="24"/>
      <c r="BK2318" s="24"/>
      <c r="BL2318" s="24"/>
      <c r="BM2318" s="24"/>
      <c r="BN2318" s="24"/>
      <c r="BO2318" s="24"/>
      <c r="BP2318" s="24"/>
      <c r="BQ2318" s="24"/>
      <c r="BR2318" s="26">
        <v>0</v>
      </c>
      <c r="BS2318" s="26">
        <v>0</v>
      </c>
      <c r="BT2318" s="26">
        <v>0</v>
      </c>
      <c r="BU2318" s="26">
        <v>0</v>
      </c>
      <c r="BV2318" s="26">
        <v>0</v>
      </c>
      <c r="BW2318" s="26">
        <v>0</v>
      </c>
      <c r="BX2318" s="26">
        <v>0</v>
      </c>
      <c r="BY2318" s="26">
        <v>0</v>
      </c>
      <c r="BZ2318" s="24"/>
      <c r="CA2318" s="24"/>
      <c r="CB2318" s="24"/>
      <c r="CC2318" s="24"/>
      <c r="CD2318" s="24"/>
      <c r="CE2318" s="24"/>
      <c r="CF2318" s="24"/>
      <c r="CG2318" s="24"/>
      <c r="CH2318" s="24"/>
      <c r="CI2318" s="24"/>
      <c r="CJ2318" s="24"/>
      <c r="CK2318" s="24"/>
      <c r="CL2318" s="24"/>
      <c r="CM2318" s="24"/>
      <c r="CN2318" s="24"/>
      <c r="CO2318" s="24"/>
      <c r="CP2318" s="24"/>
      <c r="CQ2318" s="24"/>
      <c r="CR2318" s="24"/>
      <c r="CS2318" s="24"/>
      <c r="CT2318" s="24"/>
      <c r="CU2318" s="24"/>
      <c r="CV2318" s="24"/>
      <c r="CW2318" s="24"/>
      <c r="CX2318" s="24"/>
      <c r="CY2318" s="24"/>
      <c r="CZ2318" s="24"/>
      <c r="DA2318" s="24"/>
      <c r="DB2318" s="24"/>
      <c r="DC2318" s="24"/>
      <c r="DD2318" s="24"/>
      <c r="DE2318" s="24"/>
      <c r="DF2318" s="26" t="s">
        <v>139</v>
      </c>
      <c r="DG2318" s="26" t="s">
        <v>139</v>
      </c>
      <c r="DH2318" s="26" t="s">
        <v>139</v>
      </c>
      <c r="DI2318" s="26" t="s">
        <v>139</v>
      </c>
      <c r="DJ2318" s="26" t="s">
        <v>139</v>
      </c>
      <c r="DK2318" s="26" t="s">
        <v>139</v>
      </c>
      <c r="DL2318" s="26" t="s">
        <v>139</v>
      </c>
      <c r="DM2318" s="26" t="s">
        <v>139</v>
      </c>
      <c r="DN2318" s="26" t="s">
        <v>139</v>
      </c>
      <c r="DO2318" s="26" t="s">
        <v>139</v>
      </c>
    </row>
    <row r="2319" spans="1:119" ht="20.100000000000001" customHeight="1" x14ac:dyDescent="0.25">
      <c r="A2319" s="29" t="str">
        <f t="shared" si="504"/>
        <v>Sahyog Care for You3</v>
      </c>
      <c r="B2319" s="29" t="str">
        <f t="shared" si="505"/>
        <v>Sahyog Care for You</v>
      </c>
      <c r="C2319" s="29">
        <f t="shared" si="506"/>
        <v>3</v>
      </c>
      <c r="D2319" s="30" t="str">
        <f t="shared" si="507"/>
        <v>South Asia</v>
      </c>
      <c r="E2319" s="30" t="str">
        <f t="shared" si="508"/>
        <v>New Delhi, India</v>
      </c>
      <c r="F2319" s="31">
        <f t="shared" si="509"/>
        <v>2</v>
      </c>
      <c r="G2319" s="31">
        <f t="shared" si="510"/>
        <v>2</v>
      </c>
      <c r="H2319" s="31">
        <f t="shared" si="511"/>
        <v>2</v>
      </c>
      <c r="I2319" s="31">
        <f t="shared" si="512"/>
        <v>2</v>
      </c>
      <c r="J2319" s="31">
        <f t="shared" si="513"/>
        <v>2</v>
      </c>
      <c r="K2319" s="31">
        <f t="shared" si="514"/>
        <v>2</v>
      </c>
      <c r="L2319" s="31">
        <f t="shared" si="515"/>
        <v>2</v>
      </c>
      <c r="M2319" s="31">
        <f t="shared" si="516"/>
        <v>2</v>
      </c>
      <c r="N2319" s="31">
        <f t="shared" si="517"/>
        <v>2</v>
      </c>
      <c r="O2319" s="26" t="s">
        <v>12556</v>
      </c>
      <c r="P2319" s="26" t="s">
        <v>108</v>
      </c>
      <c r="Q2319" s="27">
        <v>42640</v>
      </c>
      <c r="R2319" s="26" t="s">
        <v>109</v>
      </c>
      <c r="S2319" s="26" t="s">
        <v>141</v>
      </c>
      <c r="T2319" s="26" t="s">
        <v>142</v>
      </c>
      <c r="U2319" s="26" t="s">
        <v>112</v>
      </c>
      <c r="V2319" s="26" t="s">
        <v>225</v>
      </c>
      <c r="W2319" s="26" t="s">
        <v>226</v>
      </c>
      <c r="X2319" s="26" t="s">
        <v>245</v>
      </c>
      <c r="Y2319" s="26" t="s">
        <v>12545</v>
      </c>
      <c r="Z2319" s="24"/>
      <c r="AA2319" s="24"/>
      <c r="AB2319" s="26" t="s">
        <v>117</v>
      </c>
      <c r="AC2319" s="28">
        <v>12000</v>
      </c>
      <c r="AD2319" s="26" t="s">
        <v>420</v>
      </c>
      <c r="AE2319" s="26" t="s">
        <v>249</v>
      </c>
      <c r="AF2319" s="26" t="s">
        <v>120</v>
      </c>
      <c r="AG2319" s="26" t="s">
        <v>194</v>
      </c>
      <c r="AH2319" s="26" t="s">
        <v>121</v>
      </c>
      <c r="AI2319" s="28">
        <v>12000</v>
      </c>
      <c r="AJ2319" s="26" t="s">
        <v>12557</v>
      </c>
      <c r="AK2319" s="26" t="s">
        <v>12547</v>
      </c>
      <c r="AL2319" s="26" t="s">
        <v>12548</v>
      </c>
      <c r="AM2319" s="24"/>
      <c r="AN2319" s="24"/>
      <c r="AO2319" s="24"/>
      <c r="AP2319" s="24"/>
      <c r="AQ2319" s="24"/>
      <c r="AR2319" s="24"/>
      <c r="AS2319" s="24"/>
      <c r="AT2319" s="26" t="s">
        <v>12558</v>
      </c>
      <c r="AU2319" s="26" t="s">
        <v>12559</v>
      </c>
      <c r="AV2319" s="24"/>
      <c r="AW2319" s="28">
        <v>275520</v>
      </c>
      <c r="AX2319" s="26">
        <v>4500</v>
      </c>
      <c r="AY2319" s="28">
        <v>560</v>
      </c>
      <c r="AZ2319" s="28">
        <v>550</v>
      </c>
      <c r="BA2319" s="26">
        <v>0</v>
      </c>
      <c r="BB2319" s="26" t="s">
        <v>241</v>
      </c>
      <c r="BC2319" s="26" t="s">
        <v>12551</v>
      </c>
      <c r="BD2319" s="26" t="s">
        <v>125</v>
      </c>
      <c r="BE2319" s="24"/>
      <c r="BF2319" s="26" t="s">
        <v>12560</v>
      </c>
      <c r="BG2319" s="26" t="s">
        <v>226</v>
      </c>
      <c r="BH2319" s="26" t="s">
        <v>12552</v>
      </c>
      <c r="BI2319" s="26" t="s">
        <v>226</v>
      </c>
      <c r="BJ2319" s="26" t="s">
        <v>12561</v>
      </c>
      <c r="BK2319" s="26" t="s">
        <v>226</v>
      </c>
      <c r="BL2319" s="24"/>
      <c r="BM2319" s="24"/>
      <c r="BN2319" s="24"/>
      <c r="BO2319" s="24"/>
      <c r="BP2319" s="24"/>
      <c r="BQ2319" s="24"/>
      <c r="BR2319" s="26">
        <v>2</v>
      </c>
      <c r="BS2319" s="26">
        <v>2</v>
      </c>
      <c r="BT2319" s="26">
        <v>2</v>
      </c>
      <c r="BU2319" s="26">
        <v>2</v>
      </c>
      <c r="BV2319" s="26">
        <v>2</v>
      </c>
      <c r="BW2319" s="26">
        <v>2</v>
      </c>
      <c r="BX2319" s="26">
        <v>2</v>
      </c>
      <c r="BY2319" s="26">
        <v>2</v>
      </c>
      <c r="BZ2319" s="24"/>
      <c r="CA2319" s="24"/>
      <c r="CB2319" s="24"/>
      <c r="CC2319" s="24"/>
      <c r="CD2319" s="24"/>
      <c r="CE2319" s="24"/>
      <c r="CF2319" s="24"/>
      <c r="CG2319" s="24"/>
      <c r="CH2319" s="24"/>
      <c r="CI2319" s="24"/>
      <c r="CJ2319" s="24"/>
      <c r="CK2319" s="24"/>
      <c r="CL2319" s="24"/>
      <c r="CM2319" s="24"/>
      <c r="CN2319" s="24"/>
      <c r="CO2319" s="24"/>
      <c r="CP2319" s="24"/>
      <c r="CQ2319" s="24"/>
      <c r="CR2319" s="24"/>
      <c r="CS2319" s="24"/>
      <c r="CT2319" s="24"/>
      <c r="CU2319" s="24"/>
      <c r="CV2319" s="24"/>
      <c r="CW2319" s="24"/>
      <c r="CX2319" s="24"/>
      <c r="CY2319" s="24"/>
      <c r="CZ2319" s="24"/>
      <c r="DA2319" s="24"/>
      <c r="DB2319" s="24"/>
      <c r="DC2319" s="24"/>
      <c r="DD2319" s="24"/>
      <c r="DE2319" s="24"/>
      <c r="DF2319" s="26" t="s">
        <v>120</v>
      </c>
      <c r="DG2319" s="26" t="s">
        <v>120</v>
      </c>
      <c r="DH2319" s="26" t="s">
        <v>139</v>
      </c>
      <c r="DI2319" s="26" t="s">
        <v>139</v>
      </c>
      <c r="DJ2319" s="26" t="s">
        <v>120</v>
      </c>
      <c r="DK2319" s="26" t="s">
        <v>139</v>
      </c>
      <c r="DL2319" s="26" t="s">
        <v>139</v>
      </c>
      <c r="DM2319" s="26" t="s">
        <v>139</v>
      </c>
      <c r="DN2319" s="26" t="s">
        <v>139</v>
      </c>
      <c r="DO2319" s="26" t="s">
        <v>139</v>
      </c>
    </row>
    <row r="2320" spans="1:119" ht="20.100000000000001" customHeight="1" x14ac:dyDescent="0.25">
      <c r="A2320" s="29" t="str">
        <f t="shared" si="504"/>
        <v/>
      </c>
      <c r="B2320" s="29" t="str">
        <f t="shared" si="505"/>
        <v>Sahyog Care for You</v>
      </c>
      <c r="C2320" s="29">
        <f t="shared" si="506"/>
        <v>0</v>
      </c>
      <c r="D2320" s="30" t="str">
        <f t="shared" si="507"/>
        <v>South Asia</v>
      </c>
      <c r="E2320" s="30" t="str">
        <f t="shared" si="508"/>
        <v>New Delhi, India</v>
      </c>
      <c r="F2320" s="31">
        <f t="shared" si="509"/>
        <v>0</v>
      </c>
      <c r="G2320" s="31">
        <f t="shared" si="510"/>
        <v>0</v>
      </c>
      <c r="H2320" s="31">
        <f t="shared" si="511"/>
        <v>0</v>
      </c>
      <c r="I2320" s="31">
        <f t="shared" si="512"/>
        <v>0</v>
      </c>
      <c r="J2320" s="31">
        <f t="shared" si="513"/>
        <v>0</v>
      </c>
      <c r="K2320" s="31">
        <f t="shared" si="514"/>
        <v>0</v>
      </c>
      <c r="L2320" s="31">
        <f t="shared" si="515"/>
        <v>0</v>
      </c>
      <c r="M2320" s="31">
        <f t="shared" si="516"/>
        <v>0</v>
      </c>
      <c r="N2320" s="31">
        <f t="shared" si="517"/>
        <v>0</v>
      </c>
      <c r="O2320" s="26" t="s">
        <v>16403</v>
      </c>
      <c r="P2320" s="26" t="s">
        <v>108</v>
      </c>
      <c r="Q2320" s="27">
        <v>42472</v>
      </c>
      <c r="R2320" s="24"/>
      <c r="S2320" s="24"/>
      <c r="T2320" s="26" t="s">
        <v>157</v>
      </c>
      <c r="U2320" s="24"/>
      <c r="V2320" s="26" t="s">
        <v>225</v>
      </c>
      <c r="W2320" s="26" t="s">
        <v>226</v>
      </c>
      <c r="X2320" s="26" t="s">
        <v>245</v>
      </c>
      <c r="Y2320" s="26" t="s">
        <v>12545</v>
      </c>
      <c r="Z2320" s="24"/>
      <c r="AA2320" s="24"/>
      <c r="AB2320" s="26" t="s">
        <v>15736</v>
      </c>
      <c r="AC2320" s="28">
        <v>2000</v>
      </c>
      <c r="AD2320" s="26" t="s">
        <v>420</v>
      </c>
      <c r="AE2320" s="26" t="s">
        <v>249</v>
      </c>
      <c r="AF2320" s="26" t="s">
        <v>120</v>
      </c>
      <c r="AG2320" s="26" t="s">
        <v>194</v>
      </c>
      <c r="AH2320" s="24"/>
      <c r="AI2320" s="28">
        <v>2000</v>
      </c>
      <c r="AJ2320" s="24"/>
      <c r="AK2320" s="24"/>
      <c r="AL2320" s="24"/>
      <c r="AM2320" s="24"/>
      <c r="AN2320" s="24"/>
      <c r="AO2320" s="24"/>
      <c r="AP2320" s="24"/>
      <c r="AQ2320" s="24"/>
      <c r="AR2320" s="24"/>
      <c r="AS2320" s="24"/>
      <c r="AT2320" s="24"/>
      <c r="AU2320" s="24"/>
      <c r="AV2320" s="24"/>
      <c r="AW2320" s="24"/>
      <c r="AX2320" s="24"/>
      <c r="AY2320" s="24"/>
      <c r="AZ2320" s="24"/>
      <c r="BA2320" s="24"/>
      <c r="BB2320" s="24"/>
      <c r="BC2320" s="26" t="s">
        <v>12551</v>
      </c>
      <c r="BD2320" s="24"/>
      <c r="BE2320" s="24"/>
      <c r="BF2320" s="24"/>
      <c r="BG2320" s="24"/>
      <c r="BH2320" s="24"/>
      <c r="BI2320" s="24"/>
      <c r="BJ2320" s="24"/>
      <c r="BK2320" s="24"/>
      <c r="BL2320" s="24"/>
      <c r="BM2320" s="24"/>
      <c r="BN2320" s="24"/>
      <c r="BO2320" s="24"/>
      <c r="BP2320" s="24"/>
      <c r="BQ2320" s="24"/>
      <c r="BR2320" s="24"/>
      <c r="BS2320" s="24"/>
      <c r="BT2320" s="24"/>
      <c r="BU2320" s="24"/>
      <c r="BV2320" s="24"/>
      <c r="BW2320" s="24"/>
      <c r="BX2320" s="24"/>
      <c r="BY2320" s="24"/>
      <c r="BZ2320" s="24"/>
      <c r="CA2320" s="24"/>
      <c r="CB2320" s="24"/>
      <c r="CC2320" s="24"/>
      <c r="CD2320" s="24"/>
      <c r="CE2320" s="24"/>
      <c r="CF2320" s="24"/>
      <c r="CG2320" s="24"/>
      <c r="CH2320" s="24"/>
      <c r="CI2320" s="24"/>
      <c r="CJ2320" s="24"/>
      <c r="CK2320" s="24"/>
      <c r="CL2320" s="24"/>
      <c r="CM2320" s="24"/>
      <c r="CN2320" s="24"/>
      <c r="CO2320" s="24"/>
      <c r="CP2320" s="24"/>
      <c r="CQ2320" s="24"/>
      <c r="CR2320" s="24"/>
      <c r="CS2320" s="24"/>
      <c r="CT2320" s="24"/>
      <c r="CU2320" s="24"/>
      <c r="CV2320" s="24"/>
      <c r="CW2320" s="24"/>
      <c r="CX2320" s="24"/>
      <c r="CY2320" s="24"/>
      <c r="CZ2320" s="24"/>
      <c r="DA2320" s="24"/>
      <c r="DB2320" s="24"/>
      <c r="DC2320" s="24"/>
      <c r="DD2320" s="24"/>
      <c r="DE2320" s="24"/>
      <c r="DF2320" s="26" t="s">
        <v>139</v>
      </c>
      <c r="DG2320" s="26" t="s">
        <v>139</v>
      </c>
      <c r="DH2320" s="26" t="s">
        <v>139</v>
      </c>
      <c r="DI2320" s="26" t="s">
        <v>139</v>
      </c>
      <c r="DJ2320" s="26" t="s">
        <v>139</v>
      </c>
      <c r="DK2320" s="26" t="s">
        <v>139</v>
      </c>
      <c r="DL2320" s="26" t="s">
        <v>139</v>
      </c>
      <c r="DM2320" s="26" t="s">
        <v>139</v>
      </c>
      <c r="DN2320" s="26" t="s">
        <v>139</v>
      </c>
      <c r="DO2320" s="26" t="s">
        <v>139</v>
      </c>
    </row>
    <row r="2321" spans="1:119" ht="20.100000000000001" customHeight="1" x14ac:dyDescent="0.25">
      <c r="A2321" s="29" t="str">
        <f t="shared" si="504"/>
        <v>Sahyog Care for You2</v>
      </c>
      <c r="B2321" s="29" t="str">
        <f t="shared" si="505"/>
        <v>Sahyog Care for You</v>
      </c>
      <c r="C2321" s="29">
        <f t="shared" si="506"/>
        <v>2</v>
      </c>
      <c r="D2321" s="30" t="str">
        <f t="shared" si="507"/>
        <v>South Asia</v>
      </c>
      <c r="E2321" s="30" t="str">
        <f t="shared" si="508"/>
        <v>New Delhi, India</v>
      </c>
      <c r="F2321" s="31">
        <f t="shared" si="509"/>
        <v>3</v>
      </c>
      <c r="G2321" s="31">
        <f t="shared" si="510"/>
        <v>2</v>
      </c>
      <c r="H2321" s="31">
        <f t="shared" si="511"/>
        <v>2</v>
      </c>
      <c r="I2321" s="31">
        <f t="shared" si="512"/>
        <v>3</v>
      </c>
      <c r="J2321" s="31">
        <f t="shared" si="513"/>
        <v>2</v>
      </c>
      <c r="K2321" s="31">
        <f t="shared" si="514"/>
        <v>3</v>
      </c>
      <c r="L2321" s="31">
        <f t="shared" si="515"/>
        <v>4</v>
      </c>
      <c r="M2321" s="31">
        <f t="shared" si="516"/>
        <v>3</v>
      </c>
      <c r="N2321" s="31">
        <f t="shared" si="517"/>
        <v>2.8</v>
      </c>
      <c r="O2321" s="26" t="s">
        <v>12562</v>
      </c>
      <c r="P2321" s="26" t="s">
        <v>108</v>
      </c>
      <c r="Q2321" s="27">
        <v>42305</v>
      </c>
      <c r="R2321" s="26" t="s">
        <v>109</v>
      </c>
      <c r="S2321" s="26" t="s">
        <v>156</v>
      </c>
      <c r="T2321" s="26" t="s">
        <v>157</v>
      </c>
      <c r="U2321" s="26" t="s">
        <v>112</v>
      </c>
      <c r="V2321" s="26" t="s">
        <v>225</v>
      </c>
      <c r="W2321" s="26" t="s">
        <v>226</v>
      </c>
      <c r="X2321" s="26" t="s">
        <v>245</v>
      </c>
      <c r="Y2321" s="26" t="s">
        <v>12545</v>
      </c>
      <c r="Z2321" s="24"/>
      <c r="AA2321" s="24"/>
      <c r="AB2321" s="26" t="s">
        <v>117</v>
      </c>
      <c r="AC2321" s="28">
        <v>11000</v>
      </c>
      <c r="AD2321" s="26" t="s">
        <v>420</v>
      </c>
      <c r="AE2321" s="26" t="s">
        <v>249</v>
      </c>
      <c r="AF2321" s="26" t="s">
        <v>120</v>
      </c>
      <c r="AG2321" s="26" t="s">
        <v>194</v>
      </c>
      <c r="AH2321" s="26" t="s">
        <v>143</v>
      </c>
      <c r="AI2321" s="28">
        <v>11000</v>
      </c>
      <c r="AJ2321" s="26" t="s">
        <v>12563</v>
      </c>
      <c r="AK2321" s="26" t="s">
        <v>12547</v>
      </c>
      <c r="AL2321" s="26" t="s">
        <v>12548</v>
      </c>
      <c r="AM2321" s="24"/>
      <c r="AN2321" s="24"/>
      <c r="AO2321" s="24"/>
      <c r="AP2321" s="24"/>
      <c r="AQ2321" s="24"/>
      <c r="AR2321" s="24"/>
      <c r="AS2321" s="26" t="s">
        <v>12564</v>
      </c>
      <c r="AT2321" s="26" t="s">
        <v>12565</v>
      </c>
      <c r="AU2321" s="26" t="s">
        <v>12566</v>
      </c>
      <c r="AV2321" s="24"/>
      <c r="AW2321" s="28">
        <v>130000</v>
      </c>
      <c r="AX2321" s="26">
        <v>4419</v>
      </c>
      <c r="AY2321" s="28">
        <v>560</v>
      </c>
      <c r="AZ2321" s="28">
        <v>550</v>
      </c>
      <c r="BA2321" s="26">
        <v>0</v>
      </c>
      <c r="BB2321" s="26" t="s">
        <v>241</v>
      </c>
      <c r="BC2321" s="26" t="s">
        <v>12551</v>
      </c>
      <c r="BD2321" s="26" t="s">
        <v>125</v>
      </c>
      <c r="BE2321" s="24"/>
      <c r="BF2321" s="26" t="s">
        <v>12561</v>
      </c>
      <c r="BG2321" s="26" t="s">
        <v>226</v>
      </c>
      <c r="BH2321" s="26" t="s">
        <v>12552</v>
      </c>
      <c r="BI2321" s="26" t="s">
        <v>226</v>
      </c>
      <c r="BJ2321" s="26" t="s">
        <v>12567</v>
      </c>
      <c r="BK2321" s="26" t="s">
        <v>226</v>
      </c>
      <c r="BL2321" s="26" t="s">
        <v>7144</v>
      </c>
      <c r="BM2321" s="26" t="s">
        <v>12568</v>
      </c>
      <c r="BN2321" s="24"/>
      <c r="BO2321" s="24"/>
      <c r="BP2321" s="24"/>
      <c r="BQ2321" s="24"/>
      <c r="BR2321" s="26">
        <v>3</v>
      </c>
      <c r="BS2321" s="26">
        <v>2</v>
      </c>
      <c r="BT2321" s="26">
        <v>2</v>
      </c>
      <c r="BU2321" s="26">
        <v>3</v>
      </c>
      <c r="BV2321" s="26">
        <v>2</v>
      </c>
      <c r="BW2321" s="26">
        <v>3</v>
      </c>
      <c r="BX2321" s="26">
        <v>4</v>
      </c>
      <c r="BY2321" s="26">
        <v>3</v>
      </c>
      <c r="BZ2321" s="24"/>
      <c r="CA2321" s="24"/>
      <c r="CB2321" s="24"/>
      <c r="CC2321" s="24"/>
      <c r="CD2321" s="24"/>
      <c r="CE2321" s="24"/>
      <c r="CF2321" s="24"/>
      <c r="CG2321" s="24"/>
      <c r="CH2321" s="24"/>
      <c r="CI2321" s="24"/>
      <c r="CJ2321" s="24"/>
      <c r="CK2321" s="24"/>
      <c r="CL2321" s="24"/>
      <c r="CM2321" s="24"/>
      <c r="CN2321" s="24"/>
      <c r="CO2321" s="24"/>
      <c r="CP2321" s="24"/>
      <c r="CQ2321" s="24"/>
      <c r="CR2321" s="24"/>
      <c r="CS2321" s="24"/>
      <c r="CT2321" s="24"/>
      <c r="CU2321" s="24"/>
      <c r="CV2321" s="24"/>
      <c r="CW2321" s="24"/>
      <c r="CX2321" s="24"/>
      <c r="CY2321" s="24"/>
      <c r="CZ2321" s="24"/>
      <c r="DA2321" s="24"/>
      <c r="DB2321" s="24"/>
      <c r="DC2321" s="24"/>
      <c r="DD2321" s="24"/>
      <c r="DE2321" s="24"/>
      <c r="DF2321" s="26" t="s">
        <v>139</v>
      </c>
      <c r="DG2321" s="26" t="s">
        <v>120</v>
      </c>
      <c r="DH2321" s="26" t="s">
        <v>139</v>
      </c>
      <c r="DI2321" s="26" t="s">
        <v>139</v>
      </c>
      <c r="DJ2321" s="26" t="s">
        <v>120</v>
      </c>
      <c r="DK2321" s="26" t="s">
        <v>120</v>
      </c>
      <c r="DL2321" s="26" t="s">
        <v>139</v>
      </c>
      <c r="DM2321" s="26" t="s">
        <v>139</v>
      </c>
      <c r="DN2321" s="26" t="s">
        <v>139</v>
      </c>
      <c r="DO2321" s="26" t="s">
        <v>139</v>
      </c>
    </row>
    <row r="2322" spans="1:119" ht="20.100000000000001" customHeight="1" x14ac:dyDescent="0.25">
      <c r="A2322" s="29" t="str">
        <f t="shared" si="504"/>
        <v>Sahyog Care for You1</v>
      </c>
      <c r="B2322" s="29" t="str">
        <f t="shared" si="505"/>
        <v>Sahyog Care for You</v>
      </c>
      <c r="C2322" s="29">
        <f t="shared" si="506"/>
        <v>1</v>
      </c>
      <c r="D2322" s="30" t="str">
        <f t="shared" si="507"/>
        <v>South Asia</v>
      </c>
      <c r="E2322" s="30" t="str">
        <f t="shared" si="508"/>
        <v>New Delhi, India</v>
      </c>
      <c r="F2322" s="31">
        <f t="shared" si="509"/>
        <v>0</v>
      </c>
      <c r="G2322" s="31">
        <f t="shared" si="510"/>
        <v>0</v>
      </c>
      <c r="H2322" s="31">
        <f t="shared" si="511"/>
        <v>0</v>
      </c>
      <c r="I2322" s="31">
        <f t="shared" si="512"/>
        <v>0</v>
      </c>
      <c r="J2322" s="31">
        <f t="shared" si="513"/>
        <v>0</v>
      </c>
      <c r="K2322" s="31">
        <f t="shared" si="514"/>
        <v>0</v>
      </c>
      <c r="L2322" s="31">
        <f t="shared" si="515"/>
        <v>0</v>
      </c>
      <c r="M2322" s="31">
        <f t="shared" si="516"/>
        <v>0</v>
      </c>
      <c r="N2322" s="31">
        <f t="shared" si="517"/>
        <v>0</v>
      </c>
      <c r="O2322" s="26" t="s">
        <v>12569</v>
      </c>
      <c r="P2322" s="26" t="s">
        <v>108</v>
      </c>
      <c r="Q2322" s="27">
        <v>41946</v>
      </c>
      <c r="R2322" s="26" t="s">
        <v>155</v>
      </c>
      <c r="S2322" s="26" t="s">
        <v>609</v>
      </c>
      <c r="T2322" s="26" t="s">
        <v>278</v>
      </c>
      <c r="U2322" s="26" t="s">
        <v>112</v>
      </c>
      <c r="V2322" s="26" t="s">
        <v>225</v>
      </c>
      <c r="W2322" s="26" t="s">
        <v>226</v>
      </c>
      <c r="X2322" s="26" t="s">
        <v>245</v>
      </c>
      <c r="Y2322" s="26" t="s">
        <v>12545</v>
      </c>
      <c r="Z2322" s="24"/>
      <c r="AA2322" s="24"/>
      <c r="AB2322" s="26" t="s">
        <v>117</v>
      </c>
      <c r="AC2322" s="28">
        <v>7000</v>
      </c>
      <c r="AD2322" s="26" t="s">
        <v>420</v>
      </c>
      <c r="AE2322" s="26" t="s">
        <v>249</v>
      </c>
      <c r="AF2322" s="26" t="s">
        <v>120</v>
      </c>
      <c r="AG2322" s="26" t="s">
        <v>194</v>
      </c>
      <c r="AH2322" s="26" t="s">
        <v>158</v>
      </c>
      <c r="AI2322" s="28">
        <v>7000</v>
      </c>
      <c r="AJ2322" s="26" t="s">
        <v>12570</v>
      </c>
      <c r="AK2322" s="26" t="s">
        <v>12547</v>
      </c>
      <c r="AL2322" s="26" t="s">
        <v>12548</v>
      </c>
      <c r="AM2322" s="26" t="s">
        <v>12571</v>
      </c>
      <c r="AN2322" s="26" t="s">
        <v>12572</v>
      </c>
      <c r="AO2322" s="26" t="s">
        <v>12573</v>
      </c>
      <c r="AP2322" s="26" t="s">
        <v>12574</v>
      </c>
      <c r="AQ2322" s="24"/>
      <c r="AR2322" s="24"/>
      <c r="AS2322" s="24"/>
      <c r="AT2322" s="24"/>
      <c r="AU2322" s="24"/>
      <c r="AV2322" s="24"/>
      <c r="AW2322" s="28">
        <v>58400</v>
      </c>
      <c r="AX2322" s="26">
        <v>1250</v>
      </c>
      <c r="AY2322" s="28">
        <v>550</v>
      </c>
      <c r="AZ2322" s="28">
        <v>380</v>
      </c>
      <c r="BA2322" s="24"/>
      <c r="BB2322" s="26" t="s">
        <v>241</v>
      </c>
      <c r="BC2322" s="26" t="s">
        <v>12551</v>
      </c>
      <c r="BD2322" s="24"/>
      <c r="BE2322" s="24"/>
      <c r="BF2322" s="26" t="s">
        <v>12575</v>
      </c>
      <c r="BG2322" s="26" t="s">
        <v>226</v>
      </c>
      <c r="BH2322" s="26" t="s">
        <v>12576</v>
      </c>
      <c r="BI2322" s="26" t="s">
        <v>226</v>
      </c>
      <c r="BJ2322" s="24"/>
      <c r="BK2322" s="24"/>
      <c r="BL2322" s="24"/>
      <c r="BM2322" s="24"/>
      <c r="BN2322" s="24"/>
      <c r="BO2322" s="24"/>
      <c r="BP2322" s="24"/>
      <c r="BQ2322" s="24"/>
      <c r="BR2322" s="24"/>
      <c r="BS2322" s="24"/>
      <c r="BT2322" s="24"/>
      <c r="BU2322" s="24"/>
      <c r="BV2322" s="24"/>
      <c r="BW2322" s="24"/>
      <c r="BX2322" s="24"/>
      <c r="BY2322" s="24"/>
      <c r="BZ2322" s="24"/>
      <c r="CA2322" s="24"/>
      <c r="CB2322" s="24"/>
      <c r="CC2322" s="24"/>
      <c r="CD2322" s="24"/>
      <c r="CE2322" s="24"/>
      <c r="CF2322" s="24"/>
      <c r="CG2322" s="24"/>
      <c r="CH2322" s="24"/>
      <c r="CI2322" s="24"/>
      <c r="CJ2322" s="24"/>
      <c r="CK2322" s="24"/>
      <c r="CL2322" s="24"/>
      <c r="CM2322" s="24"/>
      <c r="CN2322" s="24"/>
      <c r="CO2322" s="24"/>
      <c r="CP2322" s="24"/>
      <c r="CQ2322" s="24"/>
      <c r="CR2322" s="24"/>
      <c r="CS2322" s="24"/>
      <c r="CT2322" s="24"/>
      <c r="CU2322" s="24"/>
      <c r="CV2322" s="24"/>
      <c r="CW2322" s="24"/>
      <c r="CX2322" s="24"/>
      <c r="CY2322" s="24"/>
      <c r="CZ2322" s="24"/>
      <c r="DA2322" s="24"/>
      <c r="DB2322" s="24"/>
      <c r="DC2322" s="24"/>
      <c r="DD2322" s="24"/>
      <c r="DE2322" s="24"/>
      <c r="DF2322" s="26" t="s">
        <v>139</v>
      </c>
      <c r="DG2322" s="26" t="s">
        <v>120</v>
      </c>
      <c r="DH2322" s="26" t="s">
        <v>120</v>
      </c>
      <c r="DI2322" s="26" t="s">
        <v>139</v>
      </c>
      <c r="DJ2322" s="26" t="s">
        <v>120</v>
      </c>
      <c r="DK2322" s="26" t="s">
        <v>139</v>
      </c>
      <c r="DL2322" s="26" t="s">
        <v>139</v>
      </c>
      <c r="DM2322" s="26" t="s">
        <v>139</v>
      </c>
      <c r="DN2322" s="26" t="s">
        <v>139</v>
      </c>
      <c r="DO2322" s="26" t="s">
        <v>139</v>
      </c>
    </row>
    <row r="2323" spans="1:119" ht="20.100000000000001" customHeight="1" x14ac:dyDescent="0.25">
      <c r="A2323" s="29" t="str">
        <f t="shared" si="504"/>
        <v>Salesian Sisters6</v>
      </c>
      <c r="B2323" s="29" t="str">
        <f t="shared" si="505"/>
        <v>Salesian Sisters</v>
      </c>
      <c r="C2323" s="29">
        <f t="shared" si="506"/>
        <v>6</v>
      </c>
      <c r="D2323" s="30" t="str">
        <f t="shared" si="507"/>
        <v>Africa and the Middle East</v>
      </c>
      <c r="E2323" s="30" t="str">
        <f t="shared" si="508"/>
        <v>Zambia</v>
      </c>
      <c r="F2323" s="31">
        <f t="shared" si="509"/>
        <v>2</v>
      </c>
      <c r="G2323" s="31">
        <f t="shared" si="510"/>
        <v>2</v>
      </c>
      <c r="H2323" s="31">
        <f t="shared" si="511"/>
        <v>2</v>
      </c>
      <c r="I2323" s="31">
        <f t="shared" si="512"/>
        <v>3</v>
      </c>
      <c r="J2323" s="31">
        <f t="shared" si="513"/>
        <v>2</v>
      </c>
      <c r="K2323" s="31">
        <f t="shared" si="514"/>
        <v>2</v>
      </c>
      <c r="L2323" s="31">
        <f t="shared" si="515"/>
        <v>2</v>
      </c>
      <c r="M2323" s="31">
        <f t="shared" si="516"/>
        <v>2</v>
      </c>
      <c r="N2323" s="31">
        <f t="shared" si="517"/>
        <v>2.1</v>
      </c>
      <c r="O2323" s="26" t="s">
        <v>12577</v>
      </c>
      <c r="P2323" s="26" t="s">
        <v>108</v>
      </c>
      <c r="Q2323" s="27">
        <v>41038</v>
      </c>
      <c r="R2323" s="26" t="s">
        <v>305</v>
      </c>
      <c r="S2323" s="26" t="s">
        <v>217</v>
      </c>
      <c r="T2323" s="26" t="s">
        <v>175</v>
      </c>
      <c r="U2323" s="26" t="s">
        <v>112</v>
      </c>
      <c r="V2323" s="26" t="s">
        <v>169</v>
      </c>
      <c r="W2323" s="26" t="s">
        <v>4580</v>
      </c>
      <c r="X2323" s="24"/>
      <c r="Y2323" s="26" t="s">
        <v>12578</v>
      </c>
      <c r="Z2323" s="24"/>
      <c r="AA2323" s="24"/>
      <c r="AB2323" s="26" t="s">
        <v>117</v>
      </c>
      <c r="AC2323" s="28">
        <v>10000</v>
      </c>
      <c r="AD2323" s="24"/>
      <c r="AE2323" s="24"/>
      <c r="AF2323" s="26" t="s">
        <v>120</v>
      </c>
      <c r="AG2323" s="26" t="s">
        <v>846</v>
      </c>
      <c r="AH2323" s="26" t="s">
        <v>250</v>
      </c>
      <c r="AI2323" s="28">
        <v>10000</v>
      </c>
      <c r="AJ2323" s="24"/>
      <c r="AK2323" s="26" t="s">
        <v>12579</v>
      </c>
      <c r="AL2323" s="26" t="s">
        <v>12580</v>
      </c>
      <c r="AM2323" s="24"/>
      <c r="AN2323" s="24"/>
      <c r="AO2323" s="24"/>
      <c r="AP2323" s="24"/>
      <c r="AQ2323" s="24"/>
      <c r="AR2323" s="24"/>
      <c r="AS2323" s="24"/>
      <c r="AT2323" s="24"/>
      <c r="AU2323" s="24"/>
      <c r="AV2323" s="24"/>
      <c r="AW2323" s="28">
        <v>167825</v>
      </c>
      <c r="AX2323" s="26">
        <v>1300</v>
      </c>
      <c r="AY2323" s="28">
        <v>90</v>
      </c>
      <c r="AZ2323" s="28">
        <v>60</v>
      </c>
      <c r="BA2323" s="26">
        <v>0</v>
      </c>
      <c r="BB2323" s="26" t="s">
        <v>148</v>
      </c>
      <c r="BC2323" s="24"/>
      <c r="BD2323" s="26" t="s">
        <v>125</v>
      </c>
      <c r="BE2323" s="24"/>
      <c r="BF2323" s="26" t="s">
        <v>12581</v>
      </c>
      <c r="BG2323" s="26" t="s">
        <v>12582</v>
      </c>
      <c r="BH2323" s="26" t="s">
        <v>12583</v>
      </c>
      <c r="BI2323" s="26" t="s">
        <v>449</v>
      </c>
      <c r="BJ2323" s="26" t="s">
        <v>12584</v>
      </c>
      <c r="BK2323" s="26" t="s">
        <v>589</v>
      </c>
      <c r="BL2323" s="24"/>
      <c r="BM2323" s="24"/>
      <c r="BN2323" s="24"/>
      <c r="BO2323" s="24"/>
      <c r="BP2323" s="24"/>
      <c r="BQ2323" s="24"/>
      <c r="BR2323" s="26">
        <v>2</v>
      </c>
      <c r="BS2323" s="26">
        <v>2</v>
      </c>
      <c r="BT2323" s="26">
        <v>2</v>
      </c>
      <c r="BU2323" s="26">
        <v>3</v>
      </c>
      <c r="BV2323" s="26">
        <v>2</v>
      </c>
      <c r="BW2323" s="26">
        <v>2</v>
      </c>
      <c r="BX2323" s="26">
        <v>2</v>
      </c>
      <c r="BY2323" s="26">
        <v>2</v>
      </c>
      <c r="BZ2323" s="24"/>
      <c r="CA2323" s="24"/>
      <c r="CB2323" s="24"/>
      <c r="CC2323" s="24"/>
      <c r="CD2323" s="24"/>
      <c r="CE2323" s="24"/>
      <c r="CF2323" s="24"/>
      <c r="CG2323" s="24"/>
      <c r="CH2323" s="24"/>
      <c r="CI2323" s="24"/>
      <c r="CJ2323" s="24"/>
      <c r="CK2323" s="24"/>
      <c r="CL2323" s="24"/>
      <c r="CM2323" s="24"/>
      <c r="CN2323" s="24"/>
      <c r="CO2323" s="24"/>
      <c r="CP2323" s="24"/>
      <c r="CQ2323" s="24"/>
      <c r="CR2323" s="24"/>
      <c r="CS2323" s="24"/>
      <c r="CT2323" s="24"/>
      <c r="CU2323" s="24"/>
      <c r="CV2323" s="24"/>
      <c r="CW2323" s="24"/>
      <c r="CX2323" s="24"/>
      <c r="CY2323" s="24"/>
      <c r="CZ2323" s="24"/>
      <c r="DA2323" s="24"/>
      <c r="DB2323" s="24"/>
      <c r="DC2323" s="24"/>
      <c r="DD2323" s="24"/>
      <c r="DE2323" s="24"/>
      <c r="DF2323" s="26" t="s">
        <v>139</v>
      </c>
      <c r="DG2323" s="26" t="s">
        <v>120</v>
      </c>
      <c r="DH2323" s="26" t="s">
        <v>139</v>
      </c>
      <c r="DI2323" s="26" t="s">
        <v>139</v>
      </c>
      <c r="DJ2323" s="26" t="s">
        <v>120</v>
      </c>
      <c r="DK2323" s="26" t="s">
        <v>139</v>
      </c>
      <c r="DL2323" s="26" t="s">
        <v>139</v>
      </c>
      <c r="DM2323" s="26" t="s">
        <v>139</v>
      </c>
      <c r="DN2323" s="26" t="s">
        <v>139</v>
      </c>
      <c r="DO2323" s="26" t="s">
        <v>139</v>
      </c>
    </row>
    <row r="2324" spans="1:119" ht="20.100000000000001" customHeight="1" x14ac:dyDescent="0.25">
      <c r="A2324" s="29" t="str">
        <f t="shared" si="504"/>
        <v>Salesian Sisters5</v>
      </c>
      <c r="B2324" s="29" t="str">
        <f t="shared" si="505"/>
        <v>Salesian Sisters</v>
      </c>
      <c r="C2324" s="29">
        <f t="shared" si="506"/>
        <v>5</v>
      </c>
      <c r="D2324" s="30" t="str">
        <f t="shared" si="507"/>
        <v>Africa and the Middle East</v>
      </c>
      <c r="E2324" s="30" t="str">
        <f t="shared" si="508"/>
        <v>Zambia</v>
      </c>
      <c r="F2324" s="31">
        <f t="shared" si="509"/>
        <v>3</v>
      </c>
      <c r="G2324" s="31">
        <f t="shared" si="510"/>
        <v>3</v>
      </c>
      <c r="H2324" s="31">
        <f t="shared" si="511"/>
        <v>4</v>
      </c>
      <c r="I2324" s="31">
        <f t="shared" si="512"/>
        <v>4</v>
      </c>
      <c r="J2324" s="31">
        <f t="shared" si="513"/>
        <v>4</v>
      </c>
      <c r="K2324" s="31">
        <f t="shared" si="514"/>
        <v>4</v>
      </c>
      <c r="L2324" s="31">
        <f t="shared" si="515"/>
        <v>3</v>
      </c>
      <c r="M2324" s="31">
        <f t="shared" si="516"/>
        <v>3</v>
      </c>
      <c r="N2324" s="31">
        <f t="shared" si="517"/>
        <v>3.5</v>
      </c>
      <c r="O2324" s="26" t="s">
        <v>12585</v>
      </c>
      <c r="P2324" s="26" t="s">
        <v>108</v>
      </c>
      <c r="Q2324" s="27">
        <v>40672</v>
      </c>
      <c r="R2324" s="26" t="s">
        <v>166</v>
      </c>
      <c r="S2324" s="26" t="s">
        <v>409</v>
      </c>
      <c r="T2324" s="26" t="s">
        <v>333</v>
      </c>
      <c r="U2324" s="26" t="s">
        <v>112</v>
      </c>
      <c r="V2324" s="26" t="s">
        <v>169</v>
      </c>
      <c r="W2324" s="26" t="s">
        <v>4580</v>
      </c>
      <c r="X2324" s="24"/>
      <c r="Y2324" s="26" t="s">
        <v>12578</v>
      </c>
      <c r="Z2324" s="24"/>
      <c r="AA2324" s="24"/>
      <c r="AB2324" s="26" t="s">
        <v>117</v>
      </c>
      <c r="AC2324" s="28">
        <v>9000</v>
      </c>
      <c r="AD2324" s="24"/>
      <c r="AE2324" s="24"/>
      <c r="AF2324" s="26" t="s">
        <v>120</v>
      </c>
      <c r="AG2324" s="26" t="s">
        <v>846</v>
      </c>
      <c r="AH2324" s="26" t="s">
        <v>176</v>
      </c>
      <c r="AI2324" s="28">
        <v>9000</v>
      </c>
      <c r="AJ2324" s="24"/>
      <c r="AK2324" s="26" t="s">
        <v>12579</v>
      </c>
      <c r="AL2324" s="26" t="s">
        <v>12580</v>
      </c>
      <c r="AM2324" s="26" t="s">
        <v>12586</v>
      </c>
      <c r="AN2324" s="26" t="s">
        <v>12587</v>
      </c>
      <c r="AO2324" s="26" t="s">
        <v>12588</v>
      </c>
      <c r="AP2324" s="24"/>
      <c r="AQ2324" s="24"/>
      <c r="AR2324" s="24"/>
      <c r="AS2324" s="24"/>
      <c r="AT2324" s="26" t="s">
        <v>12589</v>
      </c>
      <c r="AU2324" s="26" t="s">
        <v>12590</v>
      </c>
      <c r="AV2324" s="24"/>
      <c r="AW2324" s="28">
        <v>325190</v>
      </c>
      <c r="AX2324" s="26">
        <v>1200</v>
      </c>
      <c r="AY2324" s="28">
        <v>70</v>
      </c>
      <c r="AZ2324" s="28">
        <v>50</v>
      </c>
      <c r="BA2324" s="26">
        <v>0</v>
      </c>
      <c r="BB2324" s="26" t="s">
        <v>148</v>
      </c>
      <c r="BC2324" s="24"/>
      <c r="BD2324" s="24"/>
      <c r="BE2324" s="24"/>
      <c r="BF2324" s="26" t="s">
        <v>12584</v>
      </c>
      <c r="BG2324" s="26" t="s">
        <v>589</v>
      </c>
      <c r="BH2324" s="26" t="s">
        <v>12591</v>
      </c>
      <c r="BI2324" s="26" t="s">
        <v>1953</v>
      </c>
      <c r="BJ2324" s="24"/>
      <c r="BK2324" s="24"/>
      <c r="BL2324" s="24"/>
      <c r="BM2324" s="24"/>
      <c r="BN2324" s="24"/>
      <c r="BO2324" s="24"/>
      <c r="BP2324" s="24"/>
      <c r="BQ2324" s="24"/>
      <c r="BR2324" s="26">
        <v>3</v>
      </c>
      <c r="BS2324" s="26">
        <v>3</v>
      </c>
      <c r="BT2324" s="26">
        <v>4</v>
      </c>
      <c r="BU2324" s="26">
        <v>4</v>
      </c>
      <c r="BV2324" s="26">
        <v>4</v>
      </c>
      <c r="BW2324" s="26">
        <v>4</v>
      </c>
      <c r="BX2324" s="26">
        <v>3</v>
      </c>
      <c r="BY2324" s="26">
        <v>3</v>
      </c>
      <c r="BZ2324" s="24"/>
      <c r="CA2324" s="24"/>
      <c r="CB2324" s="24"/>
      <c r="CC2324" s="24"/>
      <c r="CD2324" s="24"/>
      <c r="CE2324" s="24"/>
      <c r="CF2324" s="24"/>
      <c r="CG2324" s="24"/>
      <c r="CH2324" s="24"/>
      <c r="CI2324" s="24"/>
      <c r="CJ2324" s="24"/>
      <c r="CK2324" s="24"/>
      <c r="CL2324" s="24"/>
      <c r="CM2324" s="24"/>
      <c r="CN2324" s="24"/>
      <c r="CO2324" s="24"/>
      <c r="CP2324" s="24"/>
      <c r="CQ2324" s="24"/>
      <c r="CR2324" s="24"/>
      <c r="CS2324" s="24"/>
      <c r="CT2324" s="24"/>
      <c r="CU2324" s="24"/>
      <c r="CV2324" s="24"/>
      <c r="CW2324" s="24"/>
      <c r="CX2324" s="24"/>
      <c r="CY2324" s="24"/>
      <c r="CZ2324" s="24"/>
      <c r="DA2324" s="24"/>
      <c r="DB2324" s="24"/>
      <c r="DC2324" s="24"/>
      <c r="DD2324" s="24"/>
      <c r="DE2324" s="24"/>
      <c r="DF2324" s="26" t="s">
        <v>139</v>
      </c>
      <c r="DG2324" s="26" t="s">
        <v>120</v>
      </c>
      <c r="DH2324" s="26" t="s">
        <v>139</v>
      </c>
      <c r="DI2324" s="26" t="s">
        <v>139</v>
      </c>
      <c r="DJ2324" s="26" t="s">
        <v>139</v>
      </c>
      <c r="DK2324" s="26" t="s">
        <v>139</v>
      </c>
      <c r="DL2324" s="26" t="s">
        <v>139</v>
      </c>
      <c r="DM2324" s="26" t="s">
        <v>139</v>
      </c>
      <c r="DN2324" s="26" t="s">
        <v>139</v>
      </c>
      <c r="DO2324" s="26" t="s">
        <v>139</v>
      </c>
    </row>
    <row r="2325" spans="1:119" ht="20.100000000000001" customHeight="1" x14ac:dyDescent="0.25">
      <c r="A2325" s="29" t="str">
        <f t="shared" si="504"/>
        <v>Salesian Sisters4</v>
      </c>
      <c r="B2325" s="29" t="str">
        <f t="shared" si="505"/>
        <v>Salesian Sisters</v>
      </c>
      <c r="C2325" s="29">
        <f t="shared" si="506"/>
        <v>4</v>
      </c>
      <c r="D2325" s="30" t="str">
        <f t="shared" si="507"/>
        <v>Africa and the Middle East</v>
      </c>
      <c r="E2325" s="30" t="str">
        <f t="shared" si="508"/>
        <v>Zambia</v>
      </c>
      <c r="F2325" s="31">
        <f t="shared" si="509"/>
        <v>2</v>
      </c>
      <c r="G2325" s="31">
        <f t="shared" si="510"/>
        <v>3</v>
      </c>
      <c r="H2325" s="31">
        <f t="shared" si="511"/>
        <v>3</v>
      </c>
      <c r="I2325" s="31">
        <f t="shared" si="512"/>
        <v>3</v>
      </c>
      <c r="J2325" s="31">
        <f t="shared" si="513"/>
        <v>3</v>
      </c>
      <c r="K2325" s="31">
        <f t="shared" si="514"/>
        <v>3</v>
      </c>
      <c r="L2325" s="31">
        <f t="shared" si="515"/>
        <v>3</v>
      </c>
      <c r="M2325" s="31">
        <f t="shared" si="516"/>
        <v>3</v>
      </c>
      <c r="N2325" s="31">
        <f t="shared" si="517"/>
        <v>2.9</v>
      </c>
      <c r="O2325" s="26" t="s">
        <v>12592</v>
      </c>
      <c r="P2325" s="26" t="s">
        <v>108</v>
      </c>
      <c r="Q2325" s="27">
        <v>40315</v>
      </c>
      <c r="R2325" s="26" t="s">
        <v>166</v>
      </c>
      <c r="S2325" s="26" t="s">
        <v>234</v>
      </c>
      <c r="T2325" s="26" t="s">
        <v>224</v>
      </c>
      <c r="U2325" s="26" t="s">
        <v>112</v>
      </c>
      <c r="V2325" s="26" t="s">
        <v>169</v>
      </c>
      <c r="W2325" s="26" t="s">
        <v>4580</v>
      </c>
      <c r="X2325" s="24"/>
      <c r="Y2325" s="26" t="s">
        <v>12578</v>
      </c>
      <c r="Z2325" s="24"/>
      <c r="AA2325" s="24"/>
      <c r="AB2325" s="26" t="s">
        <v>117</v>
      </c>
      <c r="AC2325" s="28">
        <v>7000</v>
      </c>
      <c r="AD2325" s="24"/>
      <c r="AE2325" s="24"/>
      <c r="AF2325" s="26" t="s">
        <v>120</v>
      </c>
      <c r="AG2325" s="26" t="s">
        <v>846</v>
      </c>
      <c r="AH2325" s="26" t="s">
        <v>185</v>
      </c>
      <c r="AI2325" s="28">
        <v>7000</v>
      </c>
      <c r="AJ2325" s="24"/>
      <c r="AK2325" s="26" t="s">
        <v>12593</v>
      </c>
      <c r="AL2325" s="26" t="s">
        <v>12594</v>
      </c>
      <c r="AM2325" s="26" t="s">
        <v>12586</v>
      </c>
      <c r="AN2325" s="26" t="s">
        <v>12595</v>
      </c>
      <c r="AO2325" s="24"/>
      <c r="AP2325" s="24"/>
      <c r="AQ2325" s="24"/>
      <c r="AR2325" s="24"/>
      <c r="AS2325" s="24"/>
      <c r="AT2325" s="24"/>
      <c r="AU2325" s="26" t="s">
        <v>12596</v>
      </c>
      <c r="AV2325" s="24"/>
      <c r="AW2325" s="28">
        <v>746900</v>
      </c>
      <c r="AX2325" s="26">
        <v>1200</v>
      </c>
      <c r="AY2325" s="28">
        <v>70</v>
      </c>
      <c r="AZ2325" s="28">
        <v>50</v>
      </c>
      <c r="BA2325" s="26">
        <v>0</v>
      </c>
      <c r="BB2325" s="26" t="s">
        <v>148</v>
      </c>
      <c r="BC2325" s="24"/>
      <c r="BD2325" s="24"/>
      <c r="BE2325" s="24"/>
      <c r="BF2325" s="24"/>
      <c r="BG2325" s="24"/>
      <c r="BH2325" s="24"/>
      <c r="BI2325" s="24"/>
      <c r="BJ2325" s="24"/>
      <c r="BK2325" s="24"/>
      <c r="BL2325" s="24"/>
      <c r="BM2325" s="24"/>
      <c r="BN2325" s="24"/>
      <c r="BO2325" s="24"/>
      <c r="BP2325" s="24"/>
      <c r="BQ2325" s="24"/>
      <c r="BR2325" s="26">
        <v>2</v>
      </c>
      <c r="BS2325" s="26">
        <v>3</v>
      </c>
      <c r="BT2325" s="26">
        <v>3</v>
      </c>
      <c r="BU2325" s="26">
        <v>3</v>
      </c>
      <c r="BV2325" s="26">
        <v>3</v>
      </c>
      <c r="BW2325" s="26">
        <v>3</v>
      </c>
      <c r="BX2325" s="26">
        <v>3</v>
      </c>
      <c r="BY2325" s="26">
        <v>3</v>
      </c>
      <c r="BZ2325" s="24"/>
      <c r="CA2325" s="24"/>
      <c r="CB2325" s="24"/>
      <c r="CC2325" s="24"/>
      <c r="CD2325" s="24"/>
      <c r="CE2325" s="24"/>
      <c r="CF2325" s="24"/>
      <c r="CG2325" s="24"/>
      <c r="CH2325" s="24"/>
      <c r="CI2325" s="24"/>
      <c r="CJ2325" s="24"/>
      <c r="CK2325" s="24"/>
      <c r="CL2325" s="24"/>
      <c r="CM2325" s="24"/>
      <c r="CN2325" s="24"/>
      <c r="CO2325" s="24"/>
      <c r="CP2325" s="24"/>
      <c r="CQ2325" s="24"/>
      <c r="CR2325" s="24"/>
      <c r="CS2325" s="24"/>
      <c r="CT2325" s="24"/>
      <c r="CU2325" s="24"/>
      <c r="CV2325" s="24"/>
      <c r="CW2325" s="24"/>
      <c r="CX2325" s="24"/>
      <c r="CY2325" s="24"/>
      <c r="CZ2325" s="24"/>
      <c r="DA2325" s="24"/>
      <c r="DB2325" s="24"/>
      <c r="DC2325" s="24"/>
      <c r="DD2325" s="24"/>
      <c r="DE2325" s="24"/>
      <c r="DF2325" s="26" t="s">
        <v>139</v>
      </c>
      <c r="DG2325" s="26" t="s">
        <v>139</v>
      </c>
      <c r="DH2325" s="26" t="s">
        <v>139</v>
      </c>
      <c r="DI2325" s="26" t="s">
        <v>139</v>
      </c>
      <c r="DJ2325" s="26" t="s">
        <v>139</v>
      </c>
      <c r="DK2325" s="26" t="s">
        <v>139</v>
      </c>
      <c r="DL2325" s="26" t="s">
        <v>139</v>
      </c>
      <c r="DM2325" s="26" t="s">
        <v>139</v>
      </c>
      <c r="DN2325" s="26" t="s">
        <v>139</v>
      </c>
      <c r="DO2325" s="26" t="s">
        <v>139</v>
      </c>
    </row>
    <row r="2326" spans="1:119" ht="20.100000000000001" customHeight="1" x14ac:dyDescent="0.25">
      <c r="A2326" s="29" t="str">
        <f t="shared" si="504"/>
        <v>Sama Foundation1</v>
      </c>
      <c r="B2326" s="29" t="str">
        <f t="shared" si="505"/>
        <v>Sama Foundation</v>
      </c>
      <c r="C2326" s="29">
        <f t="shared" si="506"/>
        <v>1</v>
      </c>
      <c r="D2326" s="30" t="str">
        <f t="shared" si="507"/>
        <v>South Asia</v>
      </c>
      <c r="E2326" s="30" t="str">
        <f t="shared" si="508"/>
        <v>India</v>
      </c>
      <c r="F2326" s="31">
        <f t="shared" si="509"/>
        <v>0</v>
      </c>
      <c r="G2326" s="31">
        <f t="shared" si="510"/>
        <v>0</v>
      </c>
      <c r="H2326" s="31">
        <f t="shared" si="511"/>
        <v>0</v>
      </c>
      <c r="I2326" s="31">
        <f t="shared" si="512"/>
        <v>0</v>
      </c>
      <c r="J2326" s="31">
        <f t="shared" si="513"/>
        <v>0</v>
      </c>
      <c r="K2326" s="31">
        <f t="shared" si="514"/>
        <v>0</v>
      </c>
      <c r="L2326" s="31">
        <f t="shared" si="515"/>
        <v>0</v>
      </c>
      <c r="M2326" s="31">
        <f t="shared" si="516"/>
        <v>0</v>
      </c>
      <c r="N2326" s="31">
        <f t="shared" si="517"/>
        <v>0</v>
      </c>
      <c r="O2326" s="26" t="s">
        <v>16404</v>
      </c>
      <c r="P2326" s="26" t="s">
        <v>243</v>
      </c>
      <c r="Q2326" s="27">
        <v>43345</v>
      </c>
      <c r="R2326" s="26" t="s">
        <v>155</v>
      </c>
      <c r="S2326" s="26" t="s">
        <v>16181</v>
      </c>
      <c r="T2326" s="24"/>
      <c r="U2326" s="24"/>
      <c r="V2326" s="26" t="s">
        <v>225</v>
      </c>
      <c r="W2326" s="26" t="s">
        <v>226</v>
      </c>
      <c r="X2326" s="24"/>
      <c r="Y2326" s="26" t="s">
        <v>16405</v>
      </c>
      <c r="Z2326" s="24"/>
      <c r="AA2326" s="24"/>
      <c r="AB2326" s="26" t="s">
        <v>117</v>
      </c>
      <c r="AC2326" s="28">
        <v>0</v>
      </c>
      <c r="AD2326" s="24"/>
      <c r="AE2326" s="26" t="s">
        <v>16406</v>
      </c>
      <c r="AF2326" s="26" t="s">
        <v>139</v>
      </c>
      <c r="AG2326" s="26" t="s">
        <v>111</v>
      </c>
      <c r="AH2326" s="26" t="s">
        <v>158</v>
      </c>
      <c r="AI2326" s="28">
        <v>0</v>
      </c>
      <c r="AJ2326" s="24"/>
      <c r="AK2326" s="24"/>
      <c r="AL2326" s="24"/>
      <c r="AM2326" s="24"/>
      <c r="AN2326" s="24"/>
      <c r="AO2326" s="24"/>
      <c r="AP2326" s="24"/>
      <c r="AQ2326" s="24"/>
      <c r="AR2326" s="24"/>
      <c r="AS2326" s="24"/>
      <c r="AT2326" s="24"/>
      <c r="AU2326" s="24"/>
      <c r="AV2326" s="24"/>
      <c r="AW2326" s="28">
        <v>91559</v>
      </c>
      <c r="AX2326" s="26">
        <v>1250</v>
      </c>
      <c r="AY2326" s="28">
        <v>1500</v>
      </c>
      <c r="AZ2326" s="28">
        <v>50</v>
      </c>
      <c r="BA2326" s="26">
        <v>125</v>
      </c>
      <c r="BB2326" s="24"/>
      <c r="BC2326" s="24"/>
      <c r="BD2326" s="24"/>
      <c r="BE2326" s="24"/>
      <c r="BF2326" s="26" t="s">
        <v>16407</v>
      </c>
      <c r="BG2326" s="26" t="s">
        <v>449</v>
      </c>
      <c r="BH2326" s="26" t="s">
        <v>16408</v>
      </c>
      <c r="BI2326" s="26" t="s">
        <v>449</v>
      </c>
      <c r="BJ2326" s="26" t="s">
        <v>16409</v>
      </c>
      <c r="BK2326" s="26" t="s">
        <v>449</v>
      </c>
      <c r="BL2326" s="26" t="s">
        <v>16410</v>
      </c>
      <c r="BM2326" s="26" t="s">
        <v>226</v>
      </c>
      <c r="BN2326" s="26" t="s">
        <v>16411</v>
      </c>
      <c r="BO2326" s="26" t="s">
        <v>226</v>
      </c>
      <c r="BP2326" s="24"/>
      <c r="BQ2326" s="24"/>
      <c r="BR2326" s="24"/>
      <c r="BS2326" s="24"/>
      <c r="BT2326" s="24"/>
      <c r="BU2326" s="24"/>
      <c r="BV2326" s="24"/>
      <c r="BW2326" s="24"/>
      <c r="BX2326" s="24"/>
      <c r="BY2326" s="24"/>
      <c r="BZ2326" s="24"/>
      <c r="CA2326" s="24"/>
      <c r="CB2326" s="24"/>
      <c r="CC2326" s="24"/>
      <c r="CD2326" s="24"/>
      <c r="CE2326" s="24"/>
      <c r="CF2326" s="24"/>
      <c r="CG2326" s="24"/>
      <c r="CH2326" s="24"/>
      <c r="CI2326" s="24"/>
      <c r="CJ2326" s="24"/>
      <c r="CK2326" s="24"/>
      <c r="CL2326" s="24"/>
      <c r="CM2326" s="24"/>
      <c r="CN2326" s="24"/>
      <c r="CO2326" s="24"/>
      <c r="CP2326" s="24"/>
      <c r="CQ2326" s="24"/>
      <c r="CR2326" s="24"/>
      <c r="CS2326" s="24"/>
      <c r="CT2326" s="24"/>
      <c r="CU2326" s="24"/>
      <c r="CV2326" s="24"/>
      <c r="CW2326" s="24"/>
      <c r="CX2326" s="24"/>
      <c r="CY2326" s="24"/>
      <c r="CZ2326" s="24"/>
      <c r="DA2326" s="24"/>
      <c r="DB2326" s="24"/>
      <c r="DC2326" s="24"/>
      <c r="DD2326" s="24"/>
      <c r="DE2326" s="24"/>
      <c r="DF2326" s="26" t="s">
        <v>139</v>
      </c>
      <c r="DG2326" s="26" t="s">
        <v>120</v>
      </c>
      <c r="DH2326" s="26" t="s">
        <v>139</v>
      </c>
      <c r="DI2326" s="26" t="s">
        <v>120</v>
      </c>
      <c r="DJ2326" s="26" t="s">
        <v>139</v>
      </c>
      <c r="DK2326" s="26" t="s">
        <v>120</v>
      </c>
      <c r="DL2326" s="26" t="s">
        <v>139</v>
      </c>
      <c r="DM2326" s="26" t="s">
        <v>139</v>
      </c>
      <c r="DN2326" s="26" t="s">
        <v>139</v>
      </c>
      <c r="DO2326" s="26" t="s">
        <v>139</v>
      </c>
    </row>
    <row r="2327" spans="1:119" ht="20.100000000000001" customHeight="1" x14ac:dyDescent="0.25">
      <c r="A2327" s="29" t="str">
        <f t="shared" si="504"/>
        <v>Samajik Vikas Kendra - Social Development Centre2</v>
      </c>
      <c r="B2327" s="29" t="str">
        <f t="shared" si="505"/>
        <v>Samajik Vikas Kendra - Social Development Centre</v>
      </c>
      <c r="C2327" s="29">
        <f t="shared" si="506"/>
        <v>2</v>
      </c>
      <c r="D2327" s="30" t="str">
        <f t="shared" si="507"/>
        <v>South Asia</v>
      </c>
      <c r="E2327" s="30" t="str">
        <f t="shared" si="508"/>
        <v>Mumbai, India</v>
      </c>
      <c r="F2327" s="31">
        <f t="shared" si="509"/>
        <v>1</v>
      </c>
      <c r="G2327" s="31">
        <f t="shared" si="510"/>
        <v>1</v>
      </c>
      <c r="H2327" s="31">
        <f t="shared" si="511"/>
        <v>2</v>
      </c>
      <c r="I2327" s="31">
        <f t="shared" si="512"/>
        <v>3</v>
      </c>
      <c r="J2327" s="31">
        <f t="shared" si="513"/>
        <v>5</v>
      </c>
      <c r="K2327" s="31">
        <f t="shared" si="514"/>
        <v>2</v>
      </c>
      <c r="L2327" s="31">
        <f t="shared" si="515"/>
        <v>3</v>
      </c>
      <c r="M2327" s="31">
        <f t="shared" si="516"/>
        <v>3</v>
      </c>
      <c r="N2327" s="31">
        <f t="shared" si="517"/>
        <v>2.5</v>
      </c>
      <c r="O2327" s="26" t="s">
        <v>12597</v>
      </c>
      <c r="P2327" s="26" t="s">
        <v>108</v>
      </c>
      <c r="Q2327" s="27">
        <v>41946</v>
      </c>
      <c r="R2327" s="26" t="s">
        <v>109</v>
      </c>
      <c r="S2327" s="26" t="s">
        <v>609</v>
      </c>
      <c r="T2327" s="26" t="s">
        <v>278</v>
      </c>
      <c r="U2327" s="26" t="s">
        <v>168</v>
      </c>
      <c r="V2327" s="26" t="s">
        <v>225</v>
      </c>
      <c r="W2327" s="26" t="s">
        <v>226</v>
      </c>
      <c r="X2327" s="26" t="s">
        <v>963</v>
      </c>
      <c r="Y2327" s="26" t="s">
        <v>12598</v>
      </c>
      <c r="Z2327" s="24"/>
      <c r="AA2327" s="24"/>
      <c r="AB2327" s="26" t="s">
        <v>117</v>
      </c>
      <c r="AC2327" s="28">
        <v>4000</v>
      </c>
      <c r="AD2327" s="26" t="s">
        <v>12599</v>
      </c>
      <c r="AE2327" s="26" t="s">
        <v>12600</v>
      </c>
      <c r="AF2327" s="26" t="s">
        <v>120</v>
      </c>
      <c r="AG2327" s="26" t="s">
        <v>207</v>
      </c>
      <c r="AH2327" s="26" t="s">
        <v>143</v>
      </c>
      <c r="AI2327" s="28">
        <v>7000</v>
      </c>
      <c r="AJ2327" s="26" t="s">
        <v>12601</v>
      </c>
      <c r="AK2327" s="26" t="s">
        <v>12602</v>
      </c>
      <c r="AL2327" s="26" t="s">
        <v>12603</v>
      </c>
      <c r="AM2327" s="24"/>
      <c r="AN2327" s="24"/>
      <c r="AO2327" s="24"/>
      <c r="AP2327" s="24"/>
      <c r="AQ2327" s="24"/>
      <c r="AR2327" s="24"/>
      <c r="AS2327" s="24"/>
      <c r="AT2327" s="24"/>
      <c r="AU2327" s="26" t="s">
        <v>12604</v>
      </c>
      <c r="AV2327" s="24"/>
      <c r="AW2327" s="28">
        <v>103333</v>
      </c>
      <c r="AX2327" s="26">
        <v>65</v>
      </c>
      <c r="AY2327" s="28">
        <v>60</v>
      </c>
      <c r="AZ2327" s="28">
        <v>65</v>
      </c>
      <c r="BA2327" s="26">
        <v>0</v>
      </c>
      <c r="BB2327" s="26" t="s">
        <v>241</v>
      </c>
      <c r="BC2327" s="26" t="s">
        <v>3079</v>
      </c>
      <c r="BD2327" s="26" t="s">
        <v>125</v>
      </c>
      <c r="BE2327" s="24"/>
      <c r="BF2327" s="26" t="s">
        <v>12605</v>
      </c>
      <c r="BG2327" s="26" t="s">
        <v>12606</v>
      </c>
      <c r="BH2327" s="26" t="s">
        <v>12607</v>
      </c>
      <c r="BI2327" s="26" t="s">
        <v>395</v>
      </c>
      <c r="BJ2327" s="26" t="s">
        <v>12608</v>
      </c>
      <c r="BK2327" s="26" t="s">
        <v>261</v>
      </c>
      <c r="BL2327" s="26" t="s">
        <v>6196</v>
      </c>
      <c r="BM2327" s="26" t="s">
        <v>990</v>
      </c>
      <c r="BN2327" s="26" t="s">
        <v>12609</v>
      </c>
      <c r="BO2327" s="26" t="s">
        <v>990</v>
      </c>
      <c r="BP2327" s="24"/>
      <c r="BQ2327" s="24"/>
      <c r="BR2327" s="26">
        <v>1</v>
      </c>
      <c r="BS2327" s="26">
        <v>1</v>
      </c>
      <c r="BT2327" s="26">
        <v>2</v>
      </c>
      <c r="BU2327" s="26">
        <v>3</v>
      </c>
      <c r="BV2327" s="26">
        <v>5</v>
      </c>
      <c r="BW2327" s="26">
        <v>2</v>
      </c>
      <c r="BX2327" s="26">
        <v>3</v>
      </c>
      <c r="BY2327" s="26">
        <v>3</v>
      </c>
      <c r="BZ2327" s="24"/>
      <c r="CA2327" s="24"/>
      <c r="CB2327" s="24"/>
      <c r="CC2327" s="24"/>
      <c r="CD2327" s="24"/>
      <c r="CE2327" s="24"/>
      <c r="CF2327" s="24"/>
      <c r="CG2327" s="24"/>
      <c r="CH2327" s="24"/>
      <c r="CI2327" s="24"/>
      <c r="CJ2327" s="24"/>
      <c r="CK2327" s="24"/>
      <c r="CL2327" s="24"/>
      <c r="CM2327" s="24"/>
      <c r="CN2327" s="24"/>
      <c r="CO2327" s="24"/>
      <c r="CP2327" s="24"/>
      <c r="CQ2327" s="24"/>
      <c r="CR2327" s="24"/>
      <c r="CS2327" s="24"/>
      <c r="CT2327" s="24"/>
      <c r="CU2327" s="24"/>
      <c r="CV2327" s="24"/>
      <c r="CW2327" s="24"/>
      <c r="CX2327" s="24"/>
      <c r="CY2327" s="24"/>
      <c r="CZ2327" s="24"/>
      <c r="DA2327" s="24"/>
      <c r="DB2327" s="24"/>
      <c r="DC2327" s="24"/>
      <c r="DD2327" s="24"/>
      <c r="DE2327" s="24"/>
      <c r="DF2327" s="26" t="s">
        <v>139</v>
      </c>
      <c r="DG2327" s="26" t="s">
        <v>120</v>
      </c>
      <c r="DH2327" s="26" t="s">
        <v>120</v>
      </c>
      <c r="DI2327" s="26" t="s">
        <v>139</v>
      </c>
      <c r="DJ2327" s="26" t="s">
        <v>139</v>
      </c>
      <c r="DK2327" s="26" t="s">
        <v>139</v>
      </c>
      <c r="DL2327" s="26" t="s">
        <v>139</v>
      </c>
      <c r="DM2327" s="26" t="s">
        <v>139</v>
      </c>
      <c r="DN2327" s="26" t="s">
        <v>139</v>
      </c>
      <c r="DO2327" s="26" t="s">
        <v>139</v>
      </c>
    </row>
    <row r="2328" spans="1:119" ht="20.100000000000001" customHeight="1" x14ac:dyDescent="0.25">
      <c r="A2328" s="29" t="str">
        <f t="shared" si="504"/>
        <v>Samajik Vikas Kendra - Social Development Centre1</v>
      </c>
      <c r="B2328" s="29" t="str">
        <f t="shared" si="505"/>
        <v>Samajik Vikas Kendra - Social Development Centre</v>
      </c>
      <c r="C2328" s="29">
        <f t="shared" si="506"/>
        <v>1</v>
      </c>
      <c r="D2328" s="30" t="str">
        <f t="shared" si="507"/>
        <v>South Asia</v>
      </c>
      <c r="E2328" s="30" t="str">
        <f t="shared" si="508"/>
        <v>Mumbai, India</v>
      </c>
      <c r="F2328" s="31">
        <f t="shared" si="509"/>
        <v>1</v>
      </c>
      <c r="G2328" s="31">
        <f t="shared" si="510"/>
        <v>1</v>
      </c>
      <c r="H2328" s="31">
        <f t="shared" si="511"/>
        <v>2</v>
      </c>
      <c r="I2328" s="31">
        <f t="shared" si="512"/>
        <v>3</v>
      </c>
      <c r="J2328" s="31">
        <f t="shared" si="513"/>
        <v>5</v>
      </c>
      <c r="K2328" s="31">
        <f t="shared" si="514"/>
        <v>2</v>
      </c>
      <c r="L2328" s="31">
        <f t="shared" si="515"/>
        <v>3</v>
      </c>
      <c r="M2328" s="31">
        <f t="shared" si="516"/>
        <v>3</v>
      </c>
      <c r="N2328" s="31">
        <f t="shared" si="517"/>
        <v>2.5</v>
      </c>
      <c r="O2328" s="26" t="s">
        <v>12610</v>
      </c>
      <c r="P2328" s="26" t="s">
        <v>108</v>
      </c>
      <c r="Q2328" s="27">
        <v>41568</v>
      </c>
      <c r="R2328" s="26" t="s">
        <v>155</v>
      </c>
      <c r="S2328" s="26" t="s">
        <v>622</v>
      </c>
      <c r="T2328" s="26" t="s">
        <v>194</v>
      </c>
      <c r="U2328" s="26" t="s">
        <v>168</v>
      </c>
      <c r="V2328" s="26" t="s">
        <v>225</v>
      </c>
      <c r="W2328" s="26" t="s">
        <v>226</v>
      </c>
      <c r="X2328" s="26" t="s">
        <v>963</v>
      </c>
      <c r="Y2328" s="26" t="s">
        <v>12598</v>
      </c>
      <c r="Z2328" s="24"/>
      <c r="AA2328" s="24"/>
      <c r="AB2328" s="26" t="s">
        <v>117</v>
      </c>
      <c r="AC2328" s="28">
        <v>7000</v>
      </c>
      <c r="AD2328" s="26" t="s">
        <v>12599</v>
      </c>
      <c r="AE2328" s="26" t="s">
        <v>12600</v>
      </c>
      <c r="AF2328" s="26" t="s">
        <v>120</v>
      </c>
      <c r="AG2328" s="26" t="s">
        <v>207</v>
      </c>
      <c r="AH2328" s="26" t="s">
        <v>158</v>
      </c>
      <c r="AI2328" s="28">
        <v>7000</v>
      </c>
      <c r="AJ2328" s="26" t="s">
        <v>12611</v>
      </c>
      <c r="AK2328" s="26" t="s">
        <v>12612</v>
      </c>
      <c r="AL2328" s="26" t="s">
        <v>12613</v>
      </c>
      <c r="AM2328" s="26" t="s">
        <v>12614</v>
      </c>
      <c r="AN2328" s="26" t="s">
        <v>12615</v>
      </c>
      <c r="AO2328" s="26" t="s">
        <v>12616</v>
      </c>
      <c r="AP2328" s="26" t="s">
        <v>12617</v>
      </c>
      <c r="AQ2328" s="24"/>
      <c r="AR2328" s="24"/>
      <c r="AS2328" s="24"/>
      <c r="AT2328" s="24"/>
      <c r="AU2328" s="24"/>
      <c r="AV2328" s="24"/>
      <c r="AW2328" s="28">
        <v>74700</v>
      </c>
      <c r="AX2328" s="26">
        <v>65</v>
      </c>
      <c r="AY2328" s="28">
        <v>65</v>
      </c>
      <c r="AZ2328" s="28">
        <v>58</v>
      </c>
      <c r="BA2328" s="26">
        <v>0</v>
      </c>
      <c r="BB2328" s="26" t="s">
        <v>241</v>
      </c>
      <c r="BC2328" s="26" t="s">
        <v>3079</v>
      </c>
      <c r="BD2328" s="24"/>
      <c r="BE2328" s="24"/>
      <c r="BF2328" s="26" t="s">
        <v>12618</v>
      </c>
      <c r="BG2328" s="26" t="s">
        <v>302</v>
      </c>
      <c r="BH2328" s="26" t="s">
        <v>9068</v>
      </c>
      <c r="BI2328" s="26" t="s">
        <v>226</v>
      </c>
      <c r="BJ2328" s="26" t="s">
        <v>259</v>
      </c>
      <c r="BK2328" s="26" t="s">
        <v>226</v>
      </c>
      <c r="BL2328" s="24"/>
      <c r="BM2328" s="24"/>
      <c r="BN2328" s="24"/>
      <c r="BO2328" s="24"/>
      <c r="BP2328" s="24"/>
      <c r="BQ2328" s="24"/>
      <c r="BR2328" s="26">
        <v>1</v>
      </c>
      <c r="BS2328" s="26">
        <v>1</v>
      </c>
      <c r="BT2328" s="26">
        <v>2</v>
      </c>
      <c r="BU2328" s="26">
        <v>3</v>
      </c>
      <c r="BV2328" s="26">
        <v>5</v>
      </c>
      <c r="BW2328" s="26">
        <v>2</v>
      </c>
      <c r="BX2328" s="26">
        <v>3</v>
      </c>
      <c r="BY2328" s="26">
        <v>3</v>
      </c>
      <c r="BZ2328" s="24"/>
      <c r="CA2328" s="24"/>
      <c r="CB2328" s="24"/>
      <c r="CC2328" s="24"/>
      <c r="CD2328" s="24"/>
      <c r="CE2328" s="24"/>
      <c r="CF2328" s="24"/>
      <c r="CG2328" s="24"/>
      <c r="CH2328" s="24"/>
      <c r="CI2328" s="24"/>
      <c r="CJ2328" s="24"/>
      <c r="CK2328" s="24"/>
      <c r="CL2328" s="24"/>
      <c r="CM2328" s="24"/>
      <c r="CN2328" s="24"/>
      <c r="CO2328" s="24"/>
      <c r="CP2328" s="24"/>
      <c r="CQ2328" s="24"/>
      <c r="CR2328" s="24"/>
      <c r="CS2328" s="24"/>
      <c r="CT2328" s="24"/>
      <c r="CU2328" s="24"/>
      <c r="CV2328" s="24"/>
      <c r="CW2328" s="24"/>
      <c r="CX2328" s="24"/>
      <c r="CY2328" s="24"/>
      <c r="CZ2328" s="24"/>
      <c r="DA2328" s="24"/>
      <c r="DB2328" s="24"/>
      <c r="DC2328" s="24"/>
      <c r="DD2328" s="24"/>
      <c r="DE2328" s="24"/>
      <c r="DF2328" s="26" t="s">
        <v>120</v>
      </c>
      <c r="DG2328" s="26" t="s">
        <v>120</v>
      </c>
      <c r="DH2328" s="26" t="s">
        <v>120</v>
      </c>
      <c r="DI2328" s="26" t="s">
        <v>139</v>
      </c>
      <c r="DJ2328" s="26" t="s">
        <v>139</v>
      </c>
      <c r="DK2328" s="26" t="s">
        <v>139</v>
      </c>
      <c r="DL2328" s="26" t="s">
        <v>139</v>
      </c>
      <c r="DM2328" s="26" t="s">
        <v>139</v>
      </c>
      <c r="DN2328" s="26" t="s">
        <v>139</v>
      </c>
      <c r="DO2328" s="26" t="s">
        <v>139</v>
      </c>
    </row>
    <row r="2329" spans="1:119" ht="20.100000000000001" customHeight="1" x14ac:dyDescent="0.25">
      <c r="A2329" s="29" t="str">
        <f t="shared" si="504"/>
        <v/>
      </c>
      <c r="B2329" s="29" t="str">
        <f t="shared" si="505"/>
        <v>Samburu Girls Foundation</v>
      </c>
      <c r="C2329" s="29">
        <f t="shared" si="506"/>
        <v>0</v>
      </c>
      <c r="D2329" s="30" t="str">
        <f t="shared" si="507"/>
        <v>Africa and the Middle East</v>
      </c>
      <c r="E2329" s="30" t="str">
        <f t="shared" si="508"/>
        <v>Samburu, Kenya</v>
      </c>
      <c r="F2329" s="31">
        <f t="shared" si="509"/>
        <v>4</v>
      </c>
      <c r="G2329" s="31">
        <f t="shared" si="510"/>
        <v>2</v>
      </c>
      <c r="H2329" s="31">
        <f t="shared" si="511"/>
        <v>3</v>
      </c>
      <c r="I2329" s="31">
        <f t="shared" si="512"/>
        <v>4</v>
      </c>
      <c r="J2329" s="31">
        <f t="shared" si="513"/>
        <v>3</v>
      </c>
      <c r="K2329" s="31">
        <f t="shared" si="514"/>
        <v>2</v>
      </c>
      <c r="L2329" s="31">
        <f t="shared" si="515"/>
        <v>4</v>
      </c>
      <c r="M2329" s="31">
        <f t="shared" si="516"/>
        <v>3</v>
      </c>
      <c r="N2329" s="31">
        <f t="shared" si="517"/>
        <v>3.1</v>
      </c>
      <c r="O2329" s="26" t="s">
        <v>16412</v>
      </c>
      <c r="P2329" s="26" t="s">
        <v>243</v>
      </c>
      <c r="Q2329" s="27">
        <v>43348</v>
      </c>
      <c r="R2329" s="24"/>
      <c r="S2329" s="24"/>
      <c r="T2329" s="24"/>
      <c r="U2329" s="24"/>
      <c r="V2329" s="26" t="s">
        <v>169</v>
      </c>
      <c r="W2329" s="26" t="s">
        <v>591</v>
      </c>
      <c r="X2329" s="26" t="s">
        <v>12620</v>
      </c>
      <c r="Y2329" s="26" t="s">
        <v>12621</v>
      </c>
      <c r="Z2329" s="24"/>
      <c r="AA2329" s="24"/>
      <c r="AB2329" s="26" t="s">
        <v>117</v>
      </c>
      <c r="AC2329" s="28">
        <v>0</v>
      </c>
      <c r="AD2329" s="26" t="s">
        <v>12622</v>
      </c>
      <c r="AE2329" s="26" t="s">
        <v>343</v>
      </c>
      <c r="AF2329" s="26" t="s">
        <v>120</v>
      </c>
      <c r="AG2329" s="26" t="s">
        <v>157</v>
      </c>
      <c r="AH2329" s="24"/>
      <c r="AI2329" s="28">
        <v>0</v>
      </c>
      <c r="AJ2329" s="24"/>
      <c r="AK2329" s="24"/>
      <c r="AL2329" s="24"/>
      <c r="AM2329" s="24"/>
      <c r="AN2329" s="24"/>
      <c r="AO2329" s="24"/>
      <c r="AP2329" s="24"/>
      <c r="AQ2329" s="24"/>
      <c r="AR2329" s="24"/>
      <c r="AS2329" s="24"/>
      <c r="AT2329" s="24"/>
      <c r="AU2329" s="24"/>
      <c r="AV2329" s="24"/>
      <c r="AW2329" s="28">
        <v>206127</v>
      </c>
      <c r="AX2329" s="26">
        <v>317</v>
      </c>
      <c r="AY2329" s="28">
        <v>80</v>
      </c>
      <c r="AZ2329" s="28">
        <v>317</v>
      </c>
      <c r="BA2329" s="26">
        <v>450</v>
      </c>
      <c r="BB2329" s="24"/>
      <c r="BC2329" s="26" t="s">
        <v>3723</v>
      </c>
      <c r="BD2329" s="24"/>
      <c r="BE2329" s="24"/>
      <c r="BF2329" s="26" t="s">
        <v>16413</v>
      </c>
      <c r="BG2329" s="26" t="s">
        <v>591</v>
      </c>
      <c r="BH2329" s="26" t="s">
        <v>16414</v>
      </c>
      <c r="BI2329" s="26" t="s">
        <v>191</v>
      </c>
      <c r="BJ2329" s="26" t="s">
        <v>288</v>
      </c>
      <c r="BK2329" s="26" t="s">
        <v>191</v>
      </c>
      <c r="BL2329" s="26" t="s">
        <v>12625</v>
      </c>
      <c r="BM2329" s="26" t="s">
        <v>591</v>
      </c>
      <c r="BN2329" s="24"/>
      <c r="BO2329" s="24"/>
      <c r="BP2329" s="24"/>
      <c r="BQ2329" s="24"/>
      <c r="BR2329" s="24"/>
      <c r="BS2329" s="24"/>
      <c r="BT2329" s="24"/>
      <c r="BU2329" s="24"/>
      <c r="BV2329" s="24"/>
      <c r="BW2329" s="24"/>
      <c r="BX2329" s="24"/>
      <c r="BY2329" s="24"/>
      <c r="BZ2329" s="26" t="s">
        <v>138</v>
      </c>
      <c r="CA2329" s="26" t="s">
        <v>134</v>
      </c>
      <c r="CB2329" s="26" t="s">
        <v>134</v>
      </c>
      <c r="CC2329" s="26" t="s">
        <v>135</v>
      </c>
      <c r="CD2329" s="26" t="s">
        <v>135</v>
      </c>
      <c r="CE2329" s="26" t="s">
        <v>135</v>
      </c>
      <c r="CF2329" s="26" t="s">
        <v>135</v>
      </c>
      <c r="CG2329" s="26" t="s">
        <v>135</v>
      </c>
      <c r="CH2329" s="26" t="s">
        <v>134</v>
      </c>
      <c r="CI2329" s="26" t="s">
        <v>134</v>
      </c>
      <c r="CJ2329" s="26" t="s">
        <v>135</v>
      </c>
      <c r="CK2329" s="26" t="s">
        <v>136</v>
      </c>
      <c r="CL2329" s="26" t="s">
        <v>136</v>
      </c>
      <c r="CM2329" s="26" t="s">
        <v>134</v>
      </c>
      <c r="CN2329" s="26" t="s">
        <v>134</v>
      </c>
      <c r="CO2329" s="26" t="s">
        <v>134</v>
      </c>
      <c r="CP2329" s="26" t="s">
        <v>135</v>
      </c>
      <c r="CQ2329" s="26" t="s">
        <v>136</v>
      </c>
      <c r="CR2329" s="26" t="s">
        <v>134</v>
      </c>
      <c r="CS2329" s="26" t="s">
        <v>134</v>
      </c>
      <c r="CT2329" s="26" t="s">
        <v>136</v>
      </c>
      <c r="CU2329" s="26" t="s">
        <v>137</v>
      </c>
      <c r="CV2329" s="26" t="s">
        <v>135</v>
      </c>
      <c r="CW2329" s="26" t="s">
        <v>135</v>
      </c>
      <c r="CX2329" s="26" t="s">
        <v>138</v>
      </c>
      <c r="CY2329" s="26" t="s">
        <v>134</v>
      </c>
      <c r="CZ2329" s="26" t="s">
        <v>138</v>
      </c>
      <c r="DA2329" s="26" t="s">
        <v>135</v>
      </c>
      <c r="DB2329" s="26" t="s">
        <v>135</v>
      </c>
      <c r="DC2329" s="26" t="s">
        <v>135</v>
      </c>
      <c r="DD2329" s="26" t="s">
        <v>138</v>
      </c>
      <c r="DE2329" s="26" t="s">
        <v>135</v>
      </c>
      <c r="DF2329" s="26" t="s">
        <v>139</v>
      </c>
      <c r="DG2329" s="26" t="s">
        <v>139</v>
      </c>
      <c r="DH2329" s="26" t="s">
        <v>139</v>
      </c>
      <c r="DI2329" s="26" t="s">
        <v>139</v>
      </c>
      <c r="DJ2329" s="26" t="s">
        <v>139</v>
      </c>
      <c r="DK2329" s="26" t="s">
        <v>139</v>
      </c>
      <c r="DL2329" s="26" t="s">
        <v>139</v>
      </c>
      <c r="DM2329" s="26" t="s">
        <v>139</v>
      </c>
      <c r="DN2329" s="26" t="s">
        <v>139</v>
      </c>
      <c r="DO2329" s="26" t="s">
        <v>139</v>
      </c>
    </row>
    <row r="2330" spans="1:119" ht="20.100000000000001" customHeight="1" x14ac:dyDescent="0.25">
      <c r="A2330" s="29" t="str">
        <f t="shared" si="504"/>
        <v>Samburu Girls Foundation2</v>
      </c>
      <c r="B2330" s="29" t="str">
        <f t="shared" si="505"/>
        <v>Samburu Girls Foundation</v>
      </c>
      <c r="C2330" s="29">
        <f t="shared" si="506"/>
        <v>2</v>
      </c>
      <c r="D2330" s="30" t="str">
        <f t="shared" si="507"/>
        <v>Africa and the Middle East</v>
      </c>
      <c r="E2330" s="30" t="str">
        <f t="shared" si="508"/>
        <v>Samburu, Kenya</v>
      </c>
      <c r="F2330" s="31">
        <f t="shared" si="509"/>
        <v>2</v>
      </c>
      <c r="G2330" s="31">
        <f t="shared" si="510"/>
        <v>1</v>
      </c>
      <c r="H2330" s="31">
        <f t="shared" si="511"/>
        <v>2</v>
      </c>
      <c r="I2330" s="31">
        <f t="shared" si="512"/>
        <v>2</v>
      </c>
      <c r="J2330" s="31">
        <f t="shared" si="513"/>
        <v>3</v>
      </c>
      <c r="K2330" s="31">
        <f t="shared" si="514"/>
        <v>2</v>
      </c>
      <c r="L2330" s="31">
        <f t="shared" si="515"/>
        <v>3</v>
      </c>
      <c r="M2330" s="31">
        <f t="shared" si="516"/>
        <v>2</v>
      </c>
      <c r="N2330" s="31">
        <f t="shared" si="517"/>
        <v>2.1</v>
      </c>
      <c r="O2330" s="26" t="s">
        <v>12619</v>
      </c>
      <c r="P2330" s="26" t="s">
        <v>108</v>
      </c>
      <c r="Q2330" s="27">
        <v>43054</v>
      </c>
      <c r="R2330" s="26" t="s">
        <v>109</v>
      </c>
      <c r="S2330" s="26" t="s">
        <v>110</v>
      </c>
      <c r="T2330" s="26" t="s">
        <v>111</v>
      </c>
      <c r="U2330" s="26" t="s">
        <v>112</v>
      </c>
      <c r="V2330" s="26" t="s">
        <v>169</v>
      </c>
      <c r="W2330" s="26" t="s">
        <v>591</v>
      </c>
      <c r="X2330" s="26" t="s">
        <v>12620</v>
      </c>
      <c r="Y2330" s="26" t="s">
        <v>12621</v>
      </c>
      <c r="Z2330" s="24"/>
      <c r="AA2330" s="24"/>
      <c r="AB2330" s="26" t="s">
        <v>117</v>
      </c>
      <c r="AC2330" s="28">
        <v>5000</v>
      </c>
      <c r="AD2330" s="26" t="s">
        <v>12622</v>
      </c>
      <c r="AE2330" s="26" t="s">
        <v>343</v>
      </c>
      <c r="AF2330" s="26" t="s">
        <v>120</v>
      </c>
      <c r="AG2330" s="26" t="s">
        <v>157</v>
      </c>
      <c r="AH2330" s="26" t="s">
        <v>143</v>
      </c>
      <c r="AI2330" s="28">
        <v>5000</v>
      </c>
      <c r="AJ2330" s="24"/>
      <c r="AK2330" s="24"/>
      <c r="AL2330" s="24"/>
      <c r="AM2330" s="24"/>
      <c r="AN2330" s="24"/>
      <c r="AO2330" s="24"/>
      <c r="AP2330" s="24"/>
      <c r="AQ2330" s="24"/>
      <c r="AR2330" s="24"/>
      <c r="AS2330" s="24"/>
      <c r="AT2330" s="24"/>
      <c r="AU2330" s="26" t="s">
        <v>12623</v>
      </c>
      <c r="AV2330" s="24"/>
      <c r="AW2330" s="28">
        <v>131000</v>
      </c>
      <c r="AX2330" s="26">
        <v>298</v>
      </c>
      <c r="AY2330" s="28">
        <v>250</v>
      </c>
      <c r="AZ2330" s="28">
        <v>298</v>
      </c>
      <c r="BA2330" s="26">
        <v>300</v>
      </c>
      <c r="BB2330" s="24"/>
      <c r="BC2330" s="26" t="s">
        <v>3723</v>
      </c>
      <c r="BD2330" s="26" t="s">
        <v>437</v>
      </c>
      <c r="BE2330" s="26" t="s">
        <v>12624</v>
      </c>
      <c r="BF2330" s="26" t="s">
        <v>12625</v>
      </c>
      <c r="BG2330" s="26" t="s">
        <v>591</v>
      </c>
      <c r="BH2330" s="26" t="s">
        <v>12626</v>
      </c>
      <c r="BI2330" s="26" t="s">
        <v>191</v>
      </c>
      <c r="BJ2330" s="26" t="s">
        <v>7599</v>
      </c>
      <c r="BK2330" s="26" t="s">
        <v>12627</v>
      </c>
      <c r="BL2330" s="26" t="s">
        <v>12628</v>
      </c>
      <c r="BM2330" s="26" t="s">
        <v>357</v>
      </c>
      <c r="BN2330" s="24"/>
      <c r="BO2330" s="24"/>
      <c r="BP2330" s="24"/>
      <c r="BQ2330" s="24"/>
      <c r="BR2330" s="26">
        <v>0</v>
      </c>
      <c r="BS2330" s="26">
        <v>0</v>
      </c>
      <c r="BT2330" s="26">
        <v>0</v>
      </c>
      <c r="BU2330" s="26">
        <v>0</v>
      </c>
      <c r="BV2330" s="26">
        <v>0</v>
      </c>
      <c r="BW2330" s="26">
        <v>0</v>
      </c>
      <c r="BX2330" s="26">
        <v>0</v>
      </c>
      <c r="BY2330" s="26">
        <v>0</v>
      </c>
      <c r="BZ2330" s="26" t="s">
        <v>136</v>
      </c>
      <c r="CA2330" s="26" t="s">
        <v>135</v>
      </c>
      <c r="CB2330" s="26" t="s">
        <v>135</v>
      </c>
      <c r="CC2330" s="26" t="s">
        <v>135</v>
      </c>
      <c r="CD2330" s="26" t="s">
        <v>135</v>
      </c>
      <c r="CE2330" s="26" t="s">
        <v>137</v>
      </c>
      <c r="CF2330" s="26" t="s">
        <v>137</v>
      </c>
      <c r="CG2330" s="26" t="s">
        <v>135</v>
      </c>
      <c r="CH2330" s="26" t="s">
        <v>136</v>
      </c>
      <c r="CI2330" s="26" t="s">
        <v>135</v>
      </c>
      <c r="CJ2330" s="26" t="s">
        <v>135</v>
      </c>
      <c r="CK2330" s="26" t="s">
        <v>136</v>
      </c>
      <c r="CL2330" s="26" t="s">
        <v>135</v>
      </c>
      <c r="CM2330" s="26" t="s">
        <v>136</v>
      </c>
      <c r="CN2330" s="26" t="s">
        <v>136</v>
      </c>
      <c r="CO2330" s="26" t="s">
        <v>135</v>
      </c>
      <c r="CP2330" s="26" t="s">
        <v>136</v>
      </c>
      <c r="CQ2330" s="26" t="s">
        <v>136</v>
      </c>
      <c r="CR2330" s="26" t="s">
        <v>136</v>
      </c>
      <c r="CS2330" s="26" t="s">
        <v>136</v>
      </c>
      <c r="CT2330" s="26" t="s">
        <v>135</v>
      </c>
      <c r="CU2330" s="26" t="s">
        <v>136</v>
      </c>
      <c r="CV2330" s="26" t="s">
        <v>135</v>
      </c>
      <c r="CW2330" s="26" t="s">
        <v>136</v>
      </c>
      <c r="CX2330" s="26" t="s">
        <v>136</v>
      </c>
      <c r="CY2330" s="26" t="s">
        <v>136</v>
      </c>
      <c r="CZ2330" s="26" t="s">
        <v>136</v>
      </c>
      <c r="DA2330" s="26" t="s">
        <v>135</v>
      </c>
      <c r="DB2330" s="26" t="s">
        <v>135</v>
      </c>
      <c r="DC2330" s="26" t="s">
        <v>135</v>
      </c>
      <c r="DD2330" s="26" t="s">
        <v>135</v>
      </c>
      <c r="DE2330" s="26" t="s">
        <v>137</v>
      </c>
      <c r="DF2330" s="26" t="s">
        <v>139</v>
      </c>
      <c r="DG2330" s="26" t="s">
        <v>139</v>
      </c>
      <c r="DH2330" s="26" t="s">
        <v>139</v>
      </c>
      <c r="DI2330" s="26" t="s">
        <v>139</v>
      </c>
      <c r="DJ2330" s="26" t="s">
        <v>139</v>
      </c>
      <c r="DK2330" s="26" t="s">
        <v>139</v>
      </c>
      <c r="DL2330" s="26" t="s">
        <v>139</v>
      </c>
      <c r="DM2330" s="26" t="s">
        <v>139</v>
      </c>
      <c r="DN2330" s="26" t="s">
        <v>139</v>
      </c>
      <c r="DO2330" s="26" t="s">
        <v>139</v>
      </c>
    </row>
    <row r="2331" spans="1:119" ht="20.100000000000001" customHeight="1" x14ac:dyDescent="0.25">
      <c r="A2331" s="29" t="str">
        <f t="shared" si="504"/>
        <v/>
      </c>
      <c r="B2331" s="29" t="str">
        <f t="shared" si="505"/>
        <v>Samburu Girls Foundation</v>
      </c>
      <c r="C2331" s="29">
        <f t="shared" si="506"/>
        <v>0</v>
      </c>
      <c r="D2331" s="30" t="str">
        <f t="shared" si="507"/>
        <v>Africa and the Middle East</v>
      </c>
      <c r="E2331" s="30" t="str">
        <f t="shared" si="508"/>
        <v>Samburu, Kenya</v>
      </c>
      <c r="F2331" s="31">
        <f t="shared" si="509"/>
        <v>0</v>
      </c>
      <c r="G2331" s="31">
        <f t="shared" si="510"/>
        <v>0</v>
      </c>
      <c r="H2331" s="31">
        <f t="shared" si="511"/>
        <v>0</v>
      </c>
      <c r="I2331" s="31">
        <f t="shared" si="512"/>
        <v>0</v>
      </c>
      <c r="J2331" s="31">
        <f t="shared" si="513"/>
        <v>0</v>
      </c>
      <c r="K2331" s="31">
        <f t="shared" si="514"/>
        <v>0</v>
      </c>
      <c r="L2331" s="31">
        <f t="shared" si="515"/>
        <v>0</v>
      </c>
      <c r="M2331" s="31">
        <f t="shared" si="516"/>
        <v>0</v>
      </c>
      <c r="N2331" s="31">
        <f t="shared" si="517"/>
        <v>0</v>
      </c>
      <c r="O2331" s="26" t="s">
        <v>12629</v>
      </c>
      <c r="P2331" s="26" t="s">
        <v>108</v>
      </c>
      <c r="Q2331" s="27">
        <v>43109</v>
      </c>
      <c r="R2331" s="24"/>
      <c r="S2331" s="24"/>
      <c r="T2331" s="26" t="s">
        <v>111</v>
      </c>
      <c r="U2331" s="24"/>
      <c r="V2331" s="26" t="s">
        <v>169</v>
      </c>
      <c r="W2331" s="26" t="s">
        <v>591</v>
      </c>
      <c r="X2331" s="26" t="s">
        <v>12620</v>
      </c>
      <c r="Y2331" s="26" t="s">
        <v>12621</v>
      </c>
      <c r="Z2331" s="24"/>
      <c r="AA2331" s="24"/>
      <c r="AB2331" s="26" t="s">
        <v>1263</v>
      </c>
      <c r="AC2331" s="28">
        <v>50000</v>
      </c>
      <c r="AD2331" s="26" t="s">
        <v>12622</v>
      </c>
      <c r="AE2331" s="26" t="s">
        <v>343</v>
      </c>
      <c r="AF2331" s="26" t="s">
        <v>120</v>
      </c>
      <c r="AG2331" s="26" t="s">
        <v>157</v>
      </c>
      <c r="AH2331" s="24"/>
      <c r="AI2331" s="28">
        <v>50000</v>
      </c>
      <c r="AJ2331" s="24"/>
      <c r="AK2331" s="24"/>
      <c r="AL2331" s="24"/>
      <c r="AM2331" s="24"/>
      <c r="AN2331" s="24"/>
      <c r="AO2331" s="24"/>
      <c r="AP2331" s="24"/>
      <c r="AQ2331" s="24"/>
      <c r="AR2331" s="24"/>
      <c r="AS2331" s="24"/>
      <c r="AT2331" s="24"/>
      <c r="AU2331" s="24"/>
      <c r="AV2331" s="24"/>
      <c r="AW2331" s="28">
        <v>0</v>
      </c>
      <c r="AX2331" s="26">
        <v>0</v>
      </c>
      <c r="AY2331" s="28">
        <v>0</v>
      </c>
      <c r="AZ2331" s="28">
        <v>0</v>
      </c>
      <c r="BA2331" s="26">
        <v>0</v>
      </c>
      <c r="BB2331" s="24"/>
      <c r="BC2331" s="26" t="s">
        <v>3723</v>
      </c>
      <c r="BD2331" s="24"/>
      <c r="BE2331" s="24"/>
      <c r="BF2331" s="24"/>
      <c r="BG2331" s="24"/>
      <c r="BH2331" s="24"/>
      <c r="BI2331" s="24"/>
      <c r="BJ2331" s="24"/>
      <c r="BK2331" s="24"/>
      <c r="BL2331" s="24"/>
      <c r="BM2331" s="24"/>
      <c r="BN2331" s="24"/>
      <c r="BO2331" s="24"/>
      <c r="BP2331" s="24"/>
      <c r="BQ2331" s="24"/>
      <c r="BR2331" s="26">
        <v>0</v>
      </c>
      <c r="BS2331" s="26">
        <v>0</v>
      </c>
      <c r="BT2331" s="26">
        <v>0</v>
      </c>
      <c r="BU2331" s="26">
        <v>0</v>
      </c>
      <c r="BV2331" s="26">
        <v>0</v>
      </c>
      <c r="BW2331" s="26">
        <v>0</v>
      </c>
      <c r="BX2331" s="26">
        <v>0</v>
      </c>
      <c r="BY2331" s="26">
        <v>0</v>
      </c>
      <c r="BZ2331" s="24"/>
      <c r="CA2331" s="24"/>
      <c r="CB2331" s="24"/>
      <c r="CC2331" s="24"/>
      <c r="CD2331" s="24"/>
      <c r="CE2331" s="24"/>
      <c r="CF2331" s="24"/>
      <c r="CG2331" s="24"/>
      <c r="CH2331" s="24"/>
      <c r="CI2331" s="24"/>
      <c r="CJ2331" s="24"/>
      <c r="CK2331" s="24"/>
      <c r="CL2331" s="24"/>
      <c r="CM2331" s="24"/>
      <c r="CN2331" s="24"/>
      <c r="CO2331" s="24"/>
      <c r="CP2331" s="24"/>
      <c r="CQ2331" s="24"/>
      <c r="CR2331" s="24"/>
      <c r="CS2331" s="24"/>
      <c r="CT2331" s="24"/>
      <c r="CU2331" s="24"/>
      <c r="CV2331" s="24"/>
      <c r="CW2331" s="24"/>
      <c r="CX2331" s="24"/>
      <c r="CY2331" s="24"/>
      <c r="CZ2331" s="24"/>
      <c r="DA2331" s="24"/>
      <c r="DB2331" s="24"/>
      <c r="DC2331" s="24"/>
      <c r="DD2331" s="24"/>
      <c r="DE2331" s="24"/>
      <c r="DF2331" s="26" t="s">
        <v>139</v>
      </c>
      <c r="DG2331" s="26" t="s">
        <v>139</v>
      </c>
      <c r="DH2331" s="26" t="s">
        <v>139</v>
      </c>
      <c r="DI2331" s="26" t="s">
        <v>139</v>
      </c>
      <c r="DJ2331" s="26" t="s">
        <v>139</v>
      </c>
      <c r="DK2331" s="26" t="s">
        <v>139</v>
      </c>
      <c r="DL2331" s="26" t="s">
        <v>139</v>
      </c>
      <c r="DM2331" s="26" t="s">
        <v>139</v>
      </c>
      <c r="DN2331" s="26" t="s">
        <v>139</v>
      </c>
      <c r="DO2331" s="26" t="s">
        <v>139</v>
      </c>
    </row>
    <row r="2332" spans="1:119" ht="20.100000000000001" customHeight="1" x14ac:dyDescent="0.25">
      <c r="A2332" s="29" t="str">
        <f t="shared" si="504"/>
        <v/>
      </c>
      <c r="B2332" s="29" t="str">
        <f t="shared" si="505"/>
        <v>Samburu Girls Foundation</v>
      </c>
      <c r="C2332" s="29">
        <f t="shared" si="506"/>
        <v>0</v>
      </c>
      <c r="D2332" s="30" t="str">
        <f t="shared" si="507"/>
        <v>Africa and the Middle East</v>
      </c>
      <c r="E2332" s="30" t="str">
        <f t="shared" si="508"/>
        <v>Samburu, Kenya</v>
      </c>
      <c r="F2332" s="31">
        <f t="shared" si="509"/>
        <v>0</v>
      </c>
      <c r="G2332" s="31">
        <f t="shared" si="510"/>
        <v>0</v>
      </c>
      <c r="H2332" s="31">
        <f t="shared" si="511"/>
        <v>0</v>
      </c>
      <c r="I2332" s="31">
        <f t="shared" si="512"/>
        <v>0</v>
      </c>
      <c r="J2332" s="31">
        <f t="shared" si="513"/>
        <v>0</v>
      </c>
      <c r="K2332" s="31">
        <f t="shared" si="514"/>
        <v>0</v>
      </c>
      <c r="L2332" s="31">
        <f t="shared" si="515"/>
        <v>0</v>
      </c>
      <c r="M2332" s="31">
        <f t="shared" si="516"/>
        <v>0</v>
      </c>
      <c r="N2332" s="31">
        <f t="shared" si="517"/>
        <v>0</v>
      </c>
      <c r="O2332" s="26" t="s">
        <v>16415</v>
      </c>
      <c r="P2332" s="26" t="s">
        <v>108</v>
      </c>
      <c r="Q2332" s="27">
        <v>43214</v>
      </c>
      <c r="R2332" s="24"/>
      <c r="S2332" s="24"/>
      <c r="T2332" s="26" t="s">
        <v>111</v>
      </c>
      <c r="U2332" s="24"/>
      <c r="V2332" s="26" t="s">
        <v>169</v>
      </c>
      <c r="W2332" s="26" t="s">
        <v>591</v>
      </c>
      <c r="X2332" s="26" t="s">
        <v>12620</v>
      </c>
      <c r="Y2332" s="26" t="s">
        <v>12621</v>
      </c>
      <c r="Z2332" s="24"/>
      <c r="AA2332" s="24"/>
      <c r="AB2332" s="26" t="s">
        <v>15736</v>
      </c>
      <c r="AC2332" s="28">
        <v>2000</v>
      </c>
      <c r="AD2332" s="26" t="s">
        <v>12622</v>
      </c>
      <c r="AE2332" s="26" t="s">
        <v>343</v>
      </c>
      <c r="AF2332" s="26" t="s">
        <v>120</v>
      </c>
      <c r="AG2332" s="26" t="s">
        <v>157</v>
      </c>
      <c r="AH2332" s="24"/>
      <c r="AI2332" s="28">
        <v>2000</v>
      </c>
      <c r="AJ2332" s="24"/>
      <c r="AK2332" s="24"/>
      <c r="AL2332" s="24"/>
      <c r="AM2332" s="24"/>
      <c r="AN2332" s="24"/>
      <c r="AO2332" s="24"/>
      <c r="AP2332" s="24"/>
      <c r="AQ2332" s="24"/>
      <c r="AR2332" s="24"/>
      <c r="AS2332" s="24"/>
      <c r="AT2332" s="24"/>
      <c r="AU2332" s="24"/>
      <c r="AV2332" s="24"/>
      <c r="AW2332" s="28">
        <v>0</v>
      </c>
      <c r="AX2332" s="26">
        <v>0</v>
      </c>
      <c r="AY2332" s="28">
        <v>0</v>
      </c>
      <c r="AZ2332" s="28">
        <v>0</v>
      </c>
      <c r="BA2332" s="26">
        <v>0</v>
      </c>
      <c r="BB2332" s="24"/>
      <c r="BC2332" s="26" t="s">
        <v>3723</v>
      </c>
      <c r="BD2332" s="24"/>
      <c r="BE2332" s="24"/>
      <c r="BF2332" s="24"/>
      <c r="BG2332" s="24"/>
      <c r="BH2332" s="24"/>
      <c r="BI2332" s="24"/>
      <c r="BJ2332" s="24"/>
      <c r="BK2332" s="24"/>
      <c r="BL2332" s="24"/>
      <c r="BM2332" s="24"/>
      <c r="BN2332" s="24"/>
      <c r="BO2332" s="24"/>
      <c r="BP2332" s="24"/>
      <c r="BQ2332" s="24"/>
      <c r="BR2332" s="26">
        <v>0</v>
      </c>
      <c r="BS2332" s="26">
        <v>0</v>
      </c>
      <c r="BT2332" s="26">
        <v>0</v>
      </c>
      <c r="BU2332" s="26">
        <v>0</v>
      </c>
      <c r="BV2332" s="26">
        <v>0</v>
      </c>
      <c r="BW2332" s="26">
        <v>0</v>
      </c>
      <c r="BX2332" s="26">
        <v>0</v>
      </c>
      <c r="BY2332" s="26">
        <v>0</v>
      </c>
      <c r="BZ2332" s="24"/>
      <c r="CA2332" s="24"/>
      <c r="CB2332" s="24"/>
      <c r="CC2332" s="24"/>
      <c r="CD2332" s="24"/>
      <c r="CE2332" s="24"/>
      <c r="CF2332" s="24"/>
      <c r="CG2332" s="24"/>
      <c r="CH2332" s="24"/>
      <c r="CI2332" s="24"/>
      <c r="CJ2332" s="24"/>
      <c r="CK2332" s="24"/>
      <c r="CL2332" s="24"/>
      <c r="CM2332" s="24"/>
      <c r="CN2332" s="24"/>
      <c r="CO2332" s="24"/>
      <c r="CP2332" s="24"/>
      <c r="CQ2332" s="24"/>
      <c r="CR2332" s="24"/>
      <c r="CS2332" s="24"/>
      <c r="CT2332" s="24"/>
      <c r="CU2332" s="24"/>
      <c r="CV2332" s="24"/>
      <c r="CW2332" s="24"/>
      <c r="CX2332" s="24"/>
      <c r="CY2332" s="24"/>
      <c r="CZ2332" s="24"/>
      <c r="DA2332" s="24"/>
      <c r="DB2332" s="24"/>
      <c r="DC2332" s="24"/>
      <c r="DD2332" s="24"/>
      <c r="DE2332" s="24"/>
      <c r="DF2332" s="26" t="s">
        <v>139</v>
      </c>
      <c r="DG2332" s="26" t="s">
        <v>139</v>
      </c>
      <c r="DH2332" s="26" t="s">
        <v>139</v>
      </c>
      <c r="DI2332" s="26" t="s">
        <v>139</v>
      </c>
      <c r="DJ2332" s="26" t="s">
        <v>139</v>
      </c>
      <c r="DK2332" s="26" t="s">
        <v>139</v>
      </c>
      <c r="DL2332" s="26" t="s">
        <v>139</v>
      </c>
      <c r="DM2332" s="26" t="s">
        <v>139</v>
      </c>
      <c r="DN2332" s="26" t="s">
        <v>139</v>
      </c>
      <c r="DO2332" s="26" t="s">
        <v>139</v>
      </c>
    </row>
    <row r="2333" spans="1:119" ht="20.100000000000001" customHeight="1" x14ac:dyDescent="0.25">
      <c r="A2333" s="29" t="str">
        <f t="shared" si="504"/>
        <v/>
      </c>
      <c r="B2333" s="29" t="str">
        <f t="shared" si="505"/>
        <v>Samburu Girls Foundation</v>
      </c>
      <c r="C2333" s="29">
        <f t="shared" si="506"/>
        <v>0</v>
      </c>
      <c r="D2333" s="30" t="str">
        <f t="shared" si="507"/>
        <v>Africa and the Middle East</v>
      </c>
      <c r="E2333" s="30" t="str">
        <f t="shared" si="508"/>
        <v>Samburu, Kenya</v>
      </c>
      <c r="F2333" s="31">
        <f t="shared" si="509"/>
        <v>0</v>
      </c>
      <c r="G2333" s="31">
        <f t="shared" si="510"/>
        <v>0</v>
      </c>
      <c r="H2333" s="31">
        <f t="shared" si="511"/>
        <v>0</v>
      </c>
      <c r="I2333" s="31">
        <f t="shared" si="512"/>
        <v>0</v>
      </c>
      <c r="J2333" s="31">
        <f t="shared" si="513"/>
        <v>0</v>
      </c>
      <c r="K2333" s="31">
        <f t="shared" si="514"/>
        <v>0</v>
      </c>
      <c r="L2333" s="31">
        <f t="shared" si="515"/>
        <v>0</v>
      </c>
      <c r="M2333" s="31">
        <f t="shared" si="516"/>
        <v>0</v>
      </c>
      <c r="N2333" s="31">
        <f t="shared" si="517"/>
        <v>0</v>
      </c>
      <c r="O2333" s="26" t="s">
        <v>16416</v>
      </c>
      <c r="P2333" s="26" t="s">
        <v>108</v>
      </c>
      <c r="Q2333" s="27">
        <v>42892</v>
      </c>
      <c r="R2333" s="24"/>
      <c r="S2333" s="24"/>
      <c r="T2333" s="26" t="s">
        <v>142</v>
      </c>
      <c r="U2333" s="24"/>
      <c r="V2333" s="26" t="s">
        <v>169</v>
      </c>
      <c r="W2333" s="26" t="s">
        <v>591</v>
      </c>
      <c r="X2333" s="26" t="s">
        <v>12620</v>
      </c>
      <c r="Y2333" s="26" t="s">
        <v>12621</v>
      </c>
      <c r="Z2333" s="24"/>
      <c r="AA2333" s="24"/>
      <c r="AB2333" s="26" t="s">
        <v>15736</v>
      </c>
      <c r="AC2333" s="28">
        <v>1500</v>
      </c>
      <c r="AD2333" s="26" t="s">
        <v>12622</v>
      </c>
      <c r="AE2333" s="26" t="s">
        <v>343</v>
      </c>
      <c r="AF2333" s="26" t="s">
        <v>120</v>
      </c>
      <c r="AG2333" s="26" t="s">
        <v>157</v>
      </c>
      <c r="AH2333" s="24"/>
      <c r="AI2333" s="28">
        <v>1500</v>
      </c>
      <c r="AJ2333" s="24"/>
      <c r="AK2333" s="24"/>
      <c r="AL2333" s="24"/>
      <c r="AM2333" s="24"/>
      <c r="AN2333" s="24"/>
      <c r="AO2333" s="24"/>
      <c r="AP2333" s="24"/>
      <c r="AQ2333" s="24"/>
      <c r="AR2333" s="24"/>
      <c r="AS2333" s="24"/>
      <c r="AT2333" s="24"/>
      <c r="AU2333" s="24"/>
      <c r="AV2333" s="24"/>
      <c r="AW2333" s="28">
        <v>0</v>
      </c>
      <c r="AX2333" s="26">
        <v>0</v>
      </c>
      <c r="AY2333" s="28">
        <v>0</v>
      </c>
      <c r="AZ2333" s="28">
        <v>0</v>
      </c>
      <c r="BA2333" s="26">
        <v>0</v>
      </c>
      <c r="BB2333" s="24"/>
      <c r="BC2333" s="26" t="s">
        <v>3723</v>
      </c>
      <c r="BD2333" s="24"/>
      <c r="BE2333" s="24"/>
      <c r="BF2333" s="24"/>
      <c r="BG2333" s="24"/>
      <c r="BH2333" s="24"/>
      <c r="BI2333" s="24"/>
      <c r="BJ2333" s="24"/>
      <c r="BK2333" s="24"/>
      <c r="BL2333" s="24"/>
      <c r="BM2333" s="24"/>
      <c r="BN2333" s="24"/>
      <c r="BO2333" s="24"/>
      <c r="BP2333" s="24"/>
      <c r="BQ2333" s="24"/>
      <c r="BR2333" s="26">
        <v>0</v>
      </c>
      <c r="BS2333" s="26">
        <v>0</v>
      </c>
      <c r="BT2333" s="26">
        <v>0</v>
      </c>
      <c r="BU2333" s="26">
        <v>0</v>
      </c>
      <c r="BV2333" s="26">
        <v>0</v>
      </c>
      <c r="BW2333" s="26">
        <v>0</v>
      </c>
      <c r="BX2333" s="26">
        <v>0</v>
      </c>
      <c r="BY2333" s="26">
        <v>0</v>
      </c>
      <c r="BZ2333" s="24"/>
      <c r="CA2333" s="24"/>
      <c r="CB2333" s="24"/>
      <c r="CC2333" s="24"/>
      <c r="CD2333" s="24"/>
      <c r="CE2333" s="24"/>
      <c r="CF2333" s="24"/>
      <c r="CG2333" s="24"/>
      <c r="CH2333" s="24"/>
      <c r="CI2333" s="24"/>
      <c r="CJ2333" s="24"/>
      <c r="CK2333" s="24"/>
      <c r="CL2333" s="24"/>
      <c r="CM2333" s="24"/>
      <c r="CN2333" s="24"/>
      <c r="CO2333" s="24"/>
      <c r="CP2333" s="24"/>
      <c r="CQ2333" s="24"/>
      <c r="CR2333" s="24"/>
      <c r="CS2333" s="24"/>
      <c r="CT2333" s="24"/>
      <c r="CU2333" s="24"/>
      <c r="CV2333" s="24"/>
      <c r="CW2333" s="24"/>
      <c r="CX2333" s="24"/>
      <c r="CY2333" s="24"/>
      <c r="CZ2333" s="24"/>
      <c r="DA2333" s="24"/>
      <c r="DB2333" s="24"/>
      <c r="DC2333" s="24"/>
      <c r="DD2333" s="24"/>
      <c r="DE2333" s="24"/>
      <c r="DF2333" s="26" t="s">
        <v>139</v>
      </c>
      <c r="DG2333" s="26" t="s">
        <v>139</v>
      </c>
      <c r="DH2333" s="26" t="s">
        <v>139</v>
      </c>
      <c r="DI2333" s="26" t="s">
        <v>139</v>
      </c>
      <c r="DJ2333" s="26" t="s">
        <v>139</v>
      </c>
      <c r="DK2333" s="26" t="s">
        <v>139</v>
      </c>
      <c r="DL2333" s="26" t="s">
        <v>139</v>
      </c>
      <c r="DM2333" s="26" t="s">
        <v>139</v>
      </c>
      <c r="DN2333" s="26" t="s">
        <v>139</v>
      </c>
      <c r="DO2333" s="26" t="s">
        <v>139</v>
      </c>
    </row>
    <row r="2334" spans="1:119" ht="20.100000000000001" customHeight="1" x14ac:dyDescent="0.25">
      <c r="A2334" s="29" t="str">
        <f t="shared" ref="A2334:A2397" si="518">IFERROR(IF(C2334=0,NA(),B2334&amp;C2334),"")</f>
        <v>Samburu Girls Foundation1</v>
      </c>
      <c r="B2334" s="29" t="str">
        <f t="shared" ref="B2334:B2397" si="519">IFERROR(IF(AA2334=0,Y2334&amp;IF(Z2334=0,""," ("&amp;Z2334&amp;")"),AA2334&amp;IF(Z2334=0,""," ("&amp;Z2334&amp;")")),"")</f>
        <v>Samburu Girls Foundation</v>
      </c>
      <c r="C2334" s="29">
        <f t="shared" ref="C2334:C2397" si="520">IFERROR(_xlfn.NUMBERVALUE(RIGHT(AH2334,1)),"")</f>
        <v>1</v>
      </c>
      <c r="D2334" s="30" t="str">
        <f t="shared" ref="D2334:D2397" si="521">IFERROR(IF(OR(V2334="Sub-Saharan Africa",V2334="Middle East &amp; North Africa"),"Africa and the Middle East",IF(V2334="Europe &amp; Central Asia","Europe and Eurasia",IF(V2334="East Asia &amp; Pacific","East and Southeast Asia",V2334))),"")</f>
        <v>Africa and the Middle East</v>
      </c>
      <c r="E2334" s="30" t="str">
        <f t="shared" ref="E2334:E2397" si="522">IFERROR(IF(X2334=0,W2334,X2334&amp;", "&amp;W2334),"")</f>
        <v>Samburu, Kenya</v>
      </c>
      <c r="F2334" s="31">
        <f t="shared" ref="F2334:F2397" si="523">IFERROR(IF(AND(BZ2334+CA2334+CB2334+CC2334&gt;=4,BZ2334+CA2334+CB2334+CC2334&lt;=6),1,IF(AND(BZ2334+CA2334+CB2334+CC2334&gt;=7,BZ2334+CA2334+CB2334+CC2334&lt;=10),2,IF(AND(BZ2334+CA2334+CB2334+CC2334&gt;=11,BZ2334+CA2334+CB2334+CC2334&lt;=14),3,IF(AND(BZ2334+CA2334+CB2334+CC2334&gt;=15,BZ2334+CA2334+CB2334+CC2334&lt;=18),4,IF(AND(BZ2334+CA2334+CB2334+CC2334&gt;=19,BZ2334+CA2334+CB2334+CC2334&lt;=20),5,BR2334))))),"")</f>
        <v>2</v>
      </c>
      <c r="G2334" s="31">
        <f t="shared" ref="G2334:G2397" si="524">IFERROR(IF(AND(CD2334+CE2334+CF2334+CG2334&gt;=4,CD2334+CE2334+CF2334+CG2334&lt;=6),1,IF(AND(CD2334+CE2334+CF2334+CG2334&gt;=7,CD2334+CE2334+CF2334+CG2334&lt;=10),2,IF(AND(CD2334+CE2334+CF2334+CG2334&gt;=11,CD2334+CE2334+CF2334+CG2334&lt;=14),3,IF(AND(CD2334+CE2334+CF2334+CG2334&gt;=15,CD2334+CE2334+CF2334+CG2334&lt;=18),4,IF(AND(CD2334+CE2334+CF2334+CG2334&gt;=19,CD2334+CE2334+CF2334+CG2334&lt;=20),5,BS2334))))),"")</f>
        <v>3</v>
      </c>
      <c r="H2334" s="31">
        <f t="shared" ref="H2334:H2397" si="525">IFERROR(IF(AND(CH2334+CI2334+CJ2334+CK2334&gt;=4,CH2334+CI2334+CJ2334+CK2334&lt;=6),1,IF(AND(CH2334+CI2334+CJ2334+CK2334&gt;=7,CH2334+CI2334+CJ2334+CK2334&lt;=10),2,IF(AND(CH2334+CI2334+CJ2334+CK2334&gt;=11,CH2334+CI2334+CJ2334+CK2334&lt;=14),3,IF(AND(CH2334+CI2334+CJ2334+CK2334&gt;=15,CH2334+CI2334+CJ2334+CK2334&lt;=18),4,IF(AND(CH2334+CI2334+CJ2334+CK2334&gt;=19,CH2334+CI2334+CJ2334+CK2334&lt;=20),5,BT2334))))),"")</f>
        <v>1</v>
      </c>
      <c r="I2334" s="31">
        <f t="shared" ref="I2334:I2397" si="526">IFERROR(IF(AND(CL2334+CM2334+CN2334+CO2334&gt;=4,CL2334+CM2334+CN2334+CO2334&lt;=6),1,IF(AND(CL2334+CM2334+CN2334+CO2334&gt;=7,CL2334+CM2334+CN2334+CO2334&lt;=10),2,IF(AND(CL2334+CM2334+CN2334+CO2334&gt;=11,CL2334+CM2334+CN2334+CO2334&lt;=14),3,IF(AND(CL2334+CM2334+CN2334+CO2334&gt;=15,CL2334+CM2334+CN2334+CO2334&lt;=18),4,IF(AND(CL2334+CM2334+CN2334+CO2334&gt;=19,CL2334+CM2334+CN2334+CO2334&lt;=20),5,BU2334))))),"")</f>
        <v>2</v>
      </c>
      <c r="J2334" s="31">
        <f t="shared" ref="J2334:J2397" si="527">IFERROR(IF(AND(CP2334+CQ2334+CR2334+CS2334&gt;=4,CP2334+CQ2334+CR2334+CS2334&lt;=6),1,IF(AND(CP2334+CQ2334+CR2334+CS2334&gt;=7,CP2334+CQ2334+CR2334+CS2334&lt;=10),2,IF(AND(CP2334+CQ2334+CR2334+CS2334&gt;=11,CP2334+CQ2334+CR2334+CS2334&lt;=14),3,IF(AND(CP2334+CQ2334+CR2334+CS2334&gt;=15,CP2334+CQ2334+CR2334+CS2334&lt;=18),4,IF(AND(CP2334+CQ2334+CR2334+CS2334&gt;=19,CP2334+CQ2334+CR2334+CS2334&lt;=20),5,BV2334))))),"")</f>
        <v>1</v>
      </c>
      <c r="K2334" s="31">
        <f t="shared" ref="K2334:K2397" si="528">IFERROR(IF(AND(CT2334+CU2334+CV2334+CW2334&gt;=4,CT2334+CU2334+CV2334+CW2334&lt;=6),1,IF(AND(CT2334+CU2334+CV2334+CW2334&gt;=7,CT2334+CU2334+CV2334+CW2334&lt;=10),2,IF(AND(CT2334+CU2334+CV2334+CW2334&gt;=11,CT2334+CU2334+CV2334+CW2334&lt;=14),3,IF(AND(CT2334+CU2334+CV2334+CW2334&gt;=15,CT2334+CU2334+CV2334+CW2334&lt;=18),4,IF(AND(CT2334+CU2334+CV2334+CW2334&gt;=19,CT2334+CU2334+CV2334+CW2334&lt;=20),5,BW2334))))),"")</f>
        <v>2</v>
      </c>
      <c r="L2334" s="31">
        <f t="shared" ref="L2334:L2397" si="529">IFERROR(IF(AND(CX2334+CY2334+CZ2334+DA2334&gt;=4,CX2334+CY2334+CZ2334+DA2334&lt;=6),1,IF(AND(CX2334+CY2334+CZ2334+DA2334&gt;=7,CX2334+CY2334+CZ2334+DA2334&lt;=10),2,IF(AND(CX2334+CY2334+CZ2334+DA2334&gt;=11,CX2334+CY2334+CZ2334+DA2334&lt;=14),3,IF(AND(CX2334+CY2334+CZ2334+DA2334&gt;=15,CX2334+CY2334+CZ2334+DA2334&lt;=18),4,IF(AND(CX2334+CY2334+CZ2334+DA2334&gt;=19,CX2334+CY2334+CZ2334+DA2334&lt;=20),5,BX2334))))),"")</f>
        <v>3</v>
      </c>
      <c r="M2334" s="31">
        <f t="shared" ref="M2334:M2397" si="530">IFERROR(IF(AND(DB2334+DC2334+DD2334+DE2334&gt;=4,DB2334+DC2334+DD2334+DE2334&lt;=6),1,IF(AND(DB2334+DC2334+DD2334+DE2334&gt;=7,DB2334+DC2334+DD2334+DE2334&lt;=10),2,IF(AND(DB2334+DC2334+DD2334+DE2334&gt;=11,DB2334+DC2334+DD2334+DE2334&lt;=14),3,IF(AND(DB2334+DC2334+DD2334+DE2334&gt;=15,DB2334+DC2334+DD2334+DE2334&lt;=18),4,IF(AND(DB2334+DC2334+DD2334+DE2334&gt;=19,DB2334+DC2334+DD2334+DE2334&lt;=20),5,BY2334))))),"")</f>
        <v>2</v>
      </c>
      <c r="N2334" s="31">
        <f t="shared" ref="N2334:N2397" si="531">IFERROR(ROUND(AVERAGE(F2334:M2334),1),"")</f>
        <v>2</v>
      </c>
      <c r="O2334" s="26" t="s">
        <v>12630</v>
      </c>
      <c r="P2334" s="26" t="s">
        <v>108</v>
      </c>
      <c r="Q2334" s="27">
        <v>42640</v>
      </c>
      <c r="R2334" s="26" t="s">
        <v>155</v>
      </c>
      <c r="S2334" s="26" t="s">
        <v>141</v>
      </c>
      <c r="T2334" s="26" t="s">
        <v>142</v>
      </c>
      <c r="U2334" s="26" t="s">
        <v>112</v>
      </c>
      <c r="V2334" s="26" t="s">
        <v>169</v>
      </c>
      <c r="W2334" s="26" t="s">
        <v>591</v>
      </c>
      <c r="X2334" s="26" t="s">
        <v>12620</v>
      </c>
      <c r="Y2334" s="26" t="s">
        <v>12621</v>
      </c>
      <c r="Z2334" s="24"/>
      <c r="AA2334" s="24"/>
      <c r="AB2334" s="26" t="s">
        <v>117</v>
      </c>
      <c r="AC2334" s="28">
        <v>5000</v>
      </c>
      <c r="AD2334" s="26" t="s">
        <v>12622</v>
      </c>
      <c r="AE2334" s="26" t="s">
        <v>343</v>
      </c>
      <c r="AF2334" s="26" t="s">
        <v>120</v>
      </c>
      <c r="AG2334" s="26" t="s">
        <v>157</v>
      </c>
      <c r="AH2334" s="26" t="s">
        <v>158</v>
      </c>
      <c r="AI2334" s="28">
        <v>5000</v>
      </c>
      <c r="AJ2334" s="26" t="s">
        <v>12631</v>
      </c>
      <c r="AK2334" s="26" t="s">
        <v>12632</v>
      </c>
      <c r="AL2334" s="26" t="s">
        <v>12633</v>
      </c>
      <c r="AM2334" s="26" t="s">
        <v>12634</v>
      </c>
      <c r="AN2334" s="26" t="s">
        <v>12635</v>
      </c>
      <c r="AO2334" s="26" t="s">
        <v>12636</v>
      </c>
      <c r="AP2334" s="26" t="s">
        <v>12637</v>
      </c>
      <c r="AQ2334" s="24"/>
      <c r="AR2334" s="24"/>
      <c r="AS2334" s="24"/>
      <c r="AT2334" s="24"/>
      <c r="AU2334" s="24"/>
      <c r="AV2334" s="24"/>
      <c r="AW2334" s="28">
        <v>67750</v>
      </c>
      <c r="AX2334" s="26">
        <v>300</v>
      </c>
      <c r="AY2334" s="28">
        <v>80</v>
      </c>
      <c r="AZ2334" s="28">
        <v>0</v>
      </c>
      <c r="BA2334" s="26">
        <v>0</v>
      </c>
      <c r="BB2334" s="26" t="s">
        <v>148</v>
      </c>
      <c r="BC2334" s="26" t="s">
        <v>3723</v>
      </c>
      <c r="BD2334" s="24"/>
      <c r="BE2334" s="24"/>
      <c r="BF2334" s="26" t="s">
        <v>9861</v>
      </c>
      <c r="BG2334" s="26" t="s">
        <v>591</v>
      </c>
      <c r="BH2334" s="26" t="s">
        <v>12638</v>
      </c>
      <c r="BI2334" s="26" t="s">
        <v>591</v>
      </c>
      <c r="BJ2334" s="24"/>
      <c r="BK2334" s="24"/>
      <c r="BL2334" s="24"/>
      <c r="BM2334" s="24"/>
      <c r="BN2334" s="24"/>
      <c r="BO2334" s="24"/>
      <c r="BP2334" s="24"/>
      <c r="BQ2334" s="24"/>
      <c r="BR2334" s="26">
        <v>2</v>
      </c>
      <c r="BS2334" s="26">
        <v>3</v>
      </c>
      <c r="BT2334" s="26">
        <v>1</v>
      </c>
      <c r="BU2334" s="26">
        <v>2</v>
      </c>
      <c r="BV2334" s="26">
        <v>1</v>
      </c>
      <c r="BW2334" s="26">
        <v>2</v>
      </c>
      <c r="BX2334" s="26">
        <v>3</v>
      </c>
      <c r="BY2334" s="26">
        <v>2</v>
      </c>
      <c r="BZ2334" s="24"/>
      <c r="CA2334" s="24"/>
      <c r="CB2334" s="24"/>
      <c r="CC2334" s="24"/>
      <c r="CD2334" s="24"/>
      <c r="CE2334" s="24"/>
      <c r="CF2334" s="24"/>
      <c r="CG2334" s="24"/>
      <c r="CH2334" s="24"/>
      <c r="CI2334" s="24"/>
      <c r="CJ2334" s="24"/>
      <c r="CK2334" s="24"/>
      <c r="CL2334" s="24"/>
      <c r="CM2334" s="24"/>
      <c r="CN2334" s="24"/>
      <c r="CO2334" s="24"/>
      <c r="CP2334" s="24"/>
      <c r="CQ2334" s="24"/>
      <c r="CR2334" s="24"/>
      <c r="CS2334" s="24"/>
      <c r="CT2334" s="24"/>
      <c r="CU2334" s="24"/>
      <c r="CV2334" s="24"/>
      <c r="CW2334" s="24"/>
      <c r="CX2334" s="24"/>
      <c r="CY2334" s="24"/>
      <c r="CZ2334" s="24"/>
      <c r="DA2334" s="24"/>
      <c r="DB2334" s="24"/>
      <c r="DC2334" s="24"/>
      <c r="DD2334" s="24"/>
      <c r="DE2334" s="24"/>
      <c r="DF2334" s="26" t="s">
        <v>120</v>
      </c>
      <c r="DG2334" s="26" t="s">
        <v>120</v>
      </c>
      <c r="DH2334" s="26" t="s">
        <v>120</v>
      </c>
      <c r="DI2334" s="26" t="s">
        <v>120</v>
      </c>
      <c r="DJ2334" s="26" t="s">
        <v>139</v>
      </c>
      <c r="DK2334" s="26" t="s">
        <v>139</v>
      </c>
      <c r="DL2334" s="26" t="s">
        <v>139</v>
      </c>
      <c r="DM2334" s="26" t="s">
        <v>139</v>
      </c>
      <c r="DN2334" s="26" t="s">
        <v>139</v>
      </c>
      <c r="DO2334" s="26" t="s">
        <v>139</v>
      </c>
    </row>
    <row r="2335" spans="1:119" ht="20.100000000000001" customHeight="1" x14ac:dyDescent="0.25">
      <c r="A2335" s="29" t="str">
        <f t="shared" si="518"/>
        <v/>
      </c>
      <c r="B2335" s="29" t="str">
        <f t="shared" si="519"/>
        <v>Sam-Kam Institute</v>
      </c>
      <c r="C2335" s="29">
        <f t="shared" si="520"/>
        <v>0</v>
      </c>
      <c r="D2335" s="30" t="str">
        <f t="shared" si="521"/>
        <v>Africa and the Middle East</v>
      </c>
      <c r="E2335" s="30" t="str">
        <f t="shared" si="522"/>
        <v>Sierra Leone</v>
      </c>
      <c r="F2335" s="31">
        <f t="shared" si="523"/>
        <v>0</v>
      </c>
      <c r="G2335" s="31">
        <f t="shared" si="524"/>
        <v>0</v>
      </c>
      <c r="H2335" s="31">
        <f t="shared" si="525"/>
        <v>0</v>
      </c>
      <c r="I2335" s="31">
        <f t="shared" si="526"/>
        <v>0</v>
      </c>
      <c r="J2335" s="31">
        <f t="shared" si="527"/>
        <v>0</v>
      </c>
      <c r="K2335" s="31">
        <f t="shared" si="528"/>
        <v>0</v>
      </c>
      <c r="L2335" s="31">
        <f t="shared" si="529"/>
        <v>0</v>
      </c>
      <c r="M2335" s="31">
        <f t="shared" si="530"/>
        <v>0</v>
      </c>
      <c r="N2335" s="31">
        <f t="shared" si="531"/>
        <v>0</v>
      </c>
      <c r="O2335" s="26" t="s">
        <v>12639</v>
      </c>
      <c r="P2335" s="26" t="s">
        <v>108</v>
      </c>
      <c r="Q2335" s="27">
        <v>40232</v>
      </c>
      <c r="R2335" s="24"/>
      <c r="S2335" s="24"/>
      <c r="T2335" s="26" t="s">
        <v>224</v>
      </c>
      <c r="U2335" s="24"/>
      <c r="V2335" s="26" t="s">
        <v>169</v>
      </c>
      <c r="W2335" s="26" t="s">
        <v>11876</v>
      </c>
      <c r="X2335" s="24"/>
      <c r="Y2335" s="26" t="s">
        <v>12640</v>
      </c>
      <c r="Z2335" s="24"/>
      <c r="AA2335" s="24"/>
      <c r="AB2335" s="26" t="s">
        <v>228</v>
      </c>
      <c r="AC2335" s="28">
        <v>25000</v>
      </c>
      <c r="AD2335" s="24"/>
      <c r="AE2335" s="24"/>
      <c r="AF2335" s="26" t="s">
        <v>139</v>
      </c>
      <c r="AG2335" s="26" t="s">
        <v>1852</v>
      </c>
      <c r="AH2335" s="24"/>
      <c r="AI2335" s="28">
        <v>25000</v>
      </c>
      <c r="AJ2335" s="24"/>
      <c r="AK2335" s="26" t="s">
        <v>12641</v>
      </c>
      <c r="AL2335" s="26" t="s">
        <v>231</v>
      </c>
      <c r="AM2335" s="26" t="s">
        <v>12642</v>
      </c>
      <c r="AN2335" s="24"/>
      <c r="AO2335" s="24"/>
      <c r="AP2335" s="24"/>
      <c r="AQ2335" s="24"/>
      <c r="AR2335" s="24"/>
      <c r="AS2335" s="24"/>
      <c r="AT2335" s="24"/>
      <c r="AU2335" s="24"/>
      <c r="AV2335" s="24"/>
      <c r="AW2335" s="28">
        <v>107500</v>
      </c>
      <c r="AX2335" s="26">
        <v>320</v>
      </c>
      <c r="AY2335" s="28">
        <v>0</v>
      </c>
      <c r="AZ2335" s="28">
        <v>0</v>
      </c>
      <c r="BA2335" s="26">
        <v>0</v>
      </c>
      <c r="BB2335" s="24"/>
      <c r="BC2335" s="24"/>
      <c r="BD2335" s="24"/>
      <c r="BE2335" s="24"/>
      <c r="BF2335" s="24"/>
      <c r="BG2335" s="24"/>
      <c r="BH2335" s="24"/>
      <c r="BI2335" s="24"/>
      <c r="BJ2335" s="24"/>
      <c r="BK2335" s="24"/>
      <c r="BL2335" s="24"/>
      <c r="BM2335" s="24"/>
      <c r="BN2335" s="24"/>
      <c r="BO2335" s="24"/>
      <c r="BP2335" s="24"/>
      <c r="BQ2335" s="24"/>
      <c r="BR2335" s="26">
        <v>0</v>
      </c>
      <c r="BS2335" s="26">
        <v>0</v>
      </c>
      <c r="BT2335" s="26">
        <v>0</v>
      </c>
      <c r="BU2335" s="26">
        <v>0</v>
      </c>
      <c r="BV2335" s="26">
        <v>0</v>
      </c>
      <c r="BW2335" s="26">
        <v>0</v>
      </c>
      <c r="BX2335" s="26">
        <v>0</v>
      </c>
      <c r="BY2335" s="26">
        <v>0</v>
      </c>
      <c r="BZ2335" s="24"/>
      <c r="CA2335" s="24"/>
      <c r="CB2335" s="24"/>
      <c r="CC2335" s="24"/>
      <c r="CD2335" s="24"/>
      <c r="CE2335" s="24"/>
      <c r="CF2335" s="24"/>
      <c r="CG2335" s="24"/>
      <c r="CH2335" s="24"/>
      <c r="CI2335" s="24"/>
      <c r="CJ2335" s="24"/>
      <c r="CK2335" s="24"/>
      <c r="CL2335" s="24"/>
      <c r="CM2335" s="24"/>
      <c r="CN2335" s="24"/>
      <c r="CO2335" s="24"/>
      <c r="CP2335" s="24"/>
      <c r="CQ2335" s="24"/>
      <c r="CR2335" s="24"/>
      <c r="CS2335" s="24"/>
      <c r="CT2335" s="24"/>
      <c r="CU2335" s="24"/>
      <c r="CV2335" s="24"/>
      <c r="CW2335" s="24"/>
      <c r="CX2335" s="24"/>
      <c r="CY2335" s="24"/>
      <c r="CZ2335" s="24"/>
      <c r="DA2335" s="24"/>
      <c r="DB2335" s="24"/>
      <c r="DC2335" s="24"/>
      <c r="DD2335" s="24"/>
      <c r="DE2335" s="24"/>
      <c r="DF2335" s="26" t="s">
        <v>139</v>
      </c>
      <c r="DG2335" s="26" t="s">
        <v>139</v>
      </c>
      <c r="DH2335" s="26" t="s">
        <v>139</v>
      </c>
      <c r="DI2335" s="26" t="s">
        <v>139</v>
      </c>
      <c r="DJ2335" s="26" t="s">
        <v>139</v>
      </c>
      <c r="DK2335" s="26" t="s">
        <v>139</v>
      </c>
      <c r="DL2335" s="26" t="s">
        <v>139</v>
      </c>
      <c r="DM2335" s="26" t="s">
        <v>139</v>
      </c>
      <c r="DN2335" s="26" t="s">
        <v>139</v>
      </c>
      <c r="DO2335" s="26" t="s">
        <v>139</v>
      </c>
    </row>
    <row r="2336" spans="1:119" ht="20.100000000000001" customHeight="1" x14ac:dyDescent="0.25">
      <c r="A2336" s="29" t="str">
        <f t="shared" si="518"/>
        <v>Sanchetna5</v>
      </c>
      <c r="B2336" s="29" t="str">
        <f t="shared" si="519"/>
        <v>Sanchetna</v>
      </c>
      <c r="C2336" s="29">
        <f t="shared" si="520"/>
        <v>5</v>
      </c>
      <c r="D2336" s="30" t="str">
        <f t="shared" si="521"/>
        <v>South Asia</v>
      </c>
      <c r="E2336" s="30" t="str">
        <f t="shared" si="522"/>
        <v>Allahabad, India</v>
      </c>
      <c r="F2336" s="31">
        <f t="shared" si="523"/>
        <v>3</v>
      </c>
      <c r="G2336" s="31">
        <f t="shared" si="524"/>
        <v>2</v>
      </c>
      <c r="H2336" s="31">
        <f t="shared" si="525"/>
        <v>2</v>
      </c>
      <c r="I2336" s="31">
        <f t="shared" si="526"/>
        <v>2</v>
      </c>
      <c r="J2336" s="31">
        <f t="shared" si="527"/>
        <v>3</v>
      </c>
      <c r="K2336" s="31">
        <f t="shared" si="528"/>
        <v>2</v>
      </c>
      <c r="L2336" s="31">
        <f t="shared" si="529"/>
        <v>4</v>
      </c>
      <c r="M2336" s="31">
        <f t="shared" si="530"/>
        <v>1</v>
      </c>
      <c r="N2336" s="31">
        <f t="shared" si="531"/>
        <v>2.4</v>
      </c>
      <c r="O2336" s="26" t="s">
        <v>12643</v>
      </c>
      <c r="P2336" s="26" t="s">
        <v>108</v>
      </c>
      <c r="Q2336" s="27">
        <v>42129</v>
      </c>
      <c r="R2336" s="26" t="s">
        <v>305</v>
      </c>
      <c r="S2336" s="26" t="s">
        <v>277</v>
      </c>
      <c r="T2336" s="26" t="s">
        <v>278</v>
      </c>
      <c r="U2336" s="26" t="s">
        <v>112</v>
      </c>
      <c r="V2336" s="26" t="s">
        <v>225</v>
      </c>
      <c r="W2336" s="26" t="s">
        <v>226</v>
      </c>
      <c r="X2336" s="26" t="s">
        <v>12644</v>
      </c>
      <c r="Y2336" s="26" t="s">
        <v>12645</v>
      </c>
      <c r="Z2336" s="24"/>
      <c r="AA2336" s="24"/>
      <c r="AB2336" s="26" t="s">
        <v>117</v>
      </c>
      <c r="AC2336" s="28">
        <v>10000</v>
      </c>
      <c r="AD2336" s="24"/>
      <c r="AE2336" s="26" t="s">
        <v>249</v>
      </c>
      <c r="AF2336" s="26" t="s">
        <v>139</v>
      </c>
      <c r="AG2336" s="26" t="s">
        <v>224</v>
      </c>
      <c r="AH2336" s="26" t="s">
        <v>176</v>
      </c>
      <c r="AI2336" s="28">
        <v>10000</v>
      </c>
      <c r="AJ2336" s="26" t="s">
        <v>12646</v>
      </c>
      <c r="AK2336" s="26" t="s">
        <v>12647</v>
      </c>
      <c r="AL2336" s="26" t="s">
        <v>12648</v>
      </c>
      <c r="AM2336" s="24"/>
      <c r="AN2336" s="24"/>
      <c r="AO2336" s="24"/>
      <c r="AP2336" s="24"/>
      <c r="AQ2336" s="24"/>
      <c r="AR2336" s="26" t="s">
        <v>12649</v>
      </c>
      <c r="AS2336" s="24"/>
      <c r="AT2336" s="24"/>
      <c r="AU2336" s="26" t="s">
        <v>12650</v>
      </c>
      <c r="AV2336" s="26" t="s">
        <v>12651</v>
      </c>
      <c r="AW2336" s="28">
        <v>10000</v>
      </c>
      <c r="AX2336" s="26">
        <v>390</v>
      </c>
      <c r="AY2336" s="28">
        <v>70</v>
      </c>
      <c r="AZ2336" s="28">
        <v>65</v>
      </c>
      <c r="BA2336" s="26">
        <v>0</v>
      </c>
      <c r="BB2336" s="26" t="s">
        <v>148</v>
      </c>
      <c r="BC2336" s="26" t="s">
        <v>12652</v>
      </c>
      <c r="BD2336" s="24"/>
      <c r="BE2336" s="26" t="s">
        <v>12653</v>
      </c>
      <c r="BF2336" s="24"/>
      <c r="BG2336" s="24"/>
      <c r="BH2336" s="24"/>
      <c r="BI2336" s="24"/>
      <c r="BJ2336" s="24"/>
      <c r="BK2336" s="24"/>
      <c r="BL2336" s="24"/>
      <c r="BM2336" s="24"/>
      <c r="BN2336" s="24"/>
      <c r="BO2336" s="24"/>
      <c r="BP2336" s="24"/>
      <c r="BQ2336" s="24"/>
      <c r="BR2336" s="26">
        <v>3</v>
      </c>
      <c r="BS2336" s="26">
        <v>2</v>
      </c>
      <c r="BT2336" s="26">
        <v>2</v>
      </c>
      <c r="BU2336" s="26">
        <v>2</v>
      </c>
      <c r="BV2336" s="26">
        <v>3</v>
      </c>
      <c r="BW2336" s="26">
        <v>2</v>
      </c>
      <c r="BX2336" s="26">
        <v>4</v>
      </c>
      <c r="BY2336" s="26">
        <v>1</v>
      </c>
      <c r="BZ2336" s="24"/>
      <c r="CA2336" s="24"/>
      <c r="CB2336" s="24"/>
      <c r="CC2336" s="24"/>
      <c r="CD2336" s="24"/>
      <c r="CE2336" s="24"/>
      <c r="CF2336" s="24"/>
      <c r="CG2336" s="24"/>
      <c r="CH2336" s="24"/>
      <c r="CI2336" s="24"/>
      <c r="CJ2336" s="24"/>
      <c r="CK2336" s="24"/>
      <c r="CL2336" s="24"/>
      <c r="CM2336" s="24"/>
      <c r="CN2336" s="24"/>
      <c r="CO2336" s="24"/>
      <c r="CP2336" s="24"/>
      <c r="CQ2336" s="24"/>
      <c r="CR2336" s="24"/>
      <c r="CS2336" s="24"/>
      <c r="CT2336" s="24"/>
      <c r="CU2336" s="24"/>
      <c r="CV2336" s="24"/>
      <c r="CW2336" s="24"/>
      <c r="CX2336" s="24"/>
      <c r="CY2336" s="24"/>
      <c r="CZ2336" s="24"/>
      <c r="DA2336" s="24"/>
      <c r="DB2336" s="24"/>
      <c r="DC2336" s="24"/>
      <c r="DD2336" s="24"/>
      <c r="DE2336" s="24"/>
      <c r="DF2336" s="26" t="s">
        <v>139</v>
      </c>
      <c r="DG2336" s="26" t="s">
        <v>139</v>
      </c>
      <c r="DH2336" s="26" t="s">
        <v>139</v>
      </c>
      <c r="DI2336" s="26" t="s">
        <v>120</v>
      </c>
      <c r="DJ2336" s="26" t="s">
        <v>139</v>
      </c>
      <c r="DK2336" s="26" t="s">
        <v>139</v>
      </c>
      <c r="DL2336" s="26" t="s">
        <v>139</v>
      </c>
      <c r="DM2336" s="26" t="s">
        <v>139</v>
      </c>
      <c r="DN2336" s="26" t="s">
        <v>139</v>
      </c>
      <c r="DO2336" s="26" t="s">
        <v>139</v>
      </c>
    </row>
    <row r="2337" spans="1:119" ht="20.100000000000001" customHeight="1" x14ac:dyDescent="0.25">
      <c r="A2337" s="29" t="str">
        <f t="shared" si="518"/>
        <v>Sanchetna4</v>
      </c>
      <c r="B2337" s="29" t="str">
        <f t="shared" si="519"/>
        <v>Sanchetna</v>
      </c>
      <c r="C2337" s="29">
        <f t="shared" si="520"/>
        <v>4</v>
      </c>
      <c r="D2337" s="30" t="str">
        <f t="shared" si="521"/>
        <v>South Asia</v>
      </c>
      <c r="E2337" s="30" t="str">
        <f t="shared" si="522"/>
        <v>Allahabad, India</v>
      </c>
      <c r="F2337" s="31">
        <f t="shared" si="523"/>
        <v>2</v>
      </c>
      <c r="G2337" s="31">
        <f t="shared" si="524"/>
        <v>2</v>
      </c>
      <c r="H2337" s="31">
        <f t="shared" si="525"/>
        <v>2</v>
      </c>
      <c r="I2337" s="31">
        <f t="shared" si="526"/>
        <v>3</v>
      </c>
      <c r="J2337" s="31">
        <f t="shared" si="527"/>
        <v>2</v>
      </c>
      <c r="K2337" s="31">
        <f t="shared" si="528"/>
        <v>2</v>
      </c>
      <c r="L2337" s="31">
        <f t="shared" si="529"/>
        <v>4</v>
      </c>
      <c r="M2337" s="31">
        <f t="shared" si="530"/>
        <v>1</v>
      </c>
      <c r="N2337" s="31">
        <f t="shared" si="531"/>
        <v>2.2999999999999998</v>
      </c>
      <c r="O2337" s="26" t="s">
        <v>12654</v>
      </c>
      <c r="P2337" s="26" t="s">
        <v>108</v>
      </c>
      <c r="Q2337" s="27">
        <v>41771</v>
      </c>
      <c r="R2337" s="26" t="s">
        <v>109</v>
      </c>
      <c r="S2337" s="26" t="s">
        <v>193</v>
      </c>
      <c r="T2337" s="26" t="s">
        <v>194</v>
      </c>
      <c r="U2337" s="26" t="s">
        <v>112</v>
      </c>
      <c r="V2337" s="26" t="s">
        <v>225</v>
      </c>
      <c r="W2337" s="26" t="s">
        <v>226</v>
      </c>
      <c r="X2337" s="26" t="s">
        <v>12644</v>
      </c>
      <c r="Y2337" s="26" t="s">
        <v>12645</v>
      </c>
      <c r="Z2337" s="24"/>
      <c r="AA2337" s="24"/>
      <c r="AB2337" s="26" t="s">
        <v>117</v>
      </c>
      <c r="AC2337" s="28">
        <v>10000</v>
      </c>
      <c r="AD2337" s="24"/>
      <c r="AE2337" s="26" t="s">
        <v>249</v>
      </c>
      <c r="AF2337" s="26" t="s">
        <v>139</v>
      </c>
      <c r="AG2337" s="26" t="s">
        <v>224</v>
      </c>
      <c r="AH2337" s="26" t="s">
        <v>185</v>
      </c>
      <c r="AI2337" s="28">
        <v>10000</v>
      </c>
      <c r="AJ2337" s="26" t="s">
        <v>12646</v>
      </c>
      <c r="AK2337" s="26" t="s">
        <v>12647</v>
      </c>
      <c r="AL2337" s="26" t="s">
        <v>12648</v>
      </c>
      <c r="AM2337" s="24"/>
      <c r="AN2337" s="24"/>
      <c r="AO2337" s="24"/>
      <c r="AP2337" s="24"/>
      <c r="AQ2337" s="24"/>
      <c r="AR2337" s="24"/>
      <c r="AS2337" s="26" t="s">
        <v>12655</v>
      </c>
      <c r="AT2337" s="24"/>
      <c r="AU2337" s="26" t="s">
        <v>12656</v>
      </c>
      <c r="AV2337" s="24"/>
      <c r="AW2337" s="28">
        <v>10000</v>
      </c>
      <c r="AX2337" s="26">
        <v>430</v>
      </c>
      <c r="AY2337" s="28">
        <v>45</v>
      </c>
      <c r="AZ2337" s="28">
        <v>35</v>
      </c>
      <c r="BA2337" s="26">
        <v>0</v>
      </c>
      <c r="BB2337" s="26" t="s">
        <v>148</v>
      </c>
      <c r="BC2337" s="26" t="s">
        <v>12652</v>
      </c>
      <c r="BD2337" s="26" t="s">
        <v>437</v>
      </c>
      <c r="BE2337" s="26" t="s">
        <v>12657</v>
      </c>
      <c r="BF2337" s="24"/>
      <c r="BG2337" s="24"/>
      <c r="BH2337" s="24"/>
      <c r="BI2337" s="24"/>
      <c r="BJ2337" s="24"/>
      <c r="BK2337" s="24"/>
      <c r="BL2337" s="24"/>
      <c r="BM2337" s="24"/>
      <c r="BN2337" s="24"/>
      <c r="BO2337" s="24"/>
      <c r="BP2337" s="24"/>
      <c r="BQ2337" s="24"/>
      <c r="BR2337" s="26">
        <v>2</v>
      </c>
      <c r="BS2337" s="26">
        <v>2</v>
      </c>
      <c r="BT2337" s="26">
        <v>2</v>
      </c>
      <c r="BU2337" s="26">
        <v>3</v>
      </c>
      <c r="BV2337" s="26">
        <v>2</v>
      </c>
      <c r="BW2337" s="26">
        <v>2</v>
      </c>
      <c r="BX2337" s="26">
        <v>4</v>
      </c>
      <c r="BY2337" s="26">
        <v>1</v>
      </c>
      <c r="BZ2337" s="24"/>
      <c r="CA2337" s="24"/>
      <c r="CB2337" s="24"/>
      <c r="CC2337" s="24"/>
      <c r="CD2337" s="24"/>
      <c r="CE2337" s="24"/>
      <c r="CF2337" s="24"/>
      <c r="CG2337" s="24"/>
      <c r="CH2337" s="24"/>
      <c r="CI2337" s="24"/>
      <c r="CJ2337" s="24"/>
      <c r="CK2337" s="24"/>
      <c r="CL2337" s="24"/>
      <c r="CM2337" s="24"/>
      <c r="CN2337" s="24"/>
      <c r="CO2337" s="24"/>
      <c r="CP2337" s="24"/>
      <c r="CQ2337" s="24"/>
      <c r="CR2337" s="24"/>
      <c r="CS2337" s="24"/>
      <c r="CT2337" s="24"/>
      <c r="CU2337" s="24"/>
      <c r="CV2337" s="24"/>
      <c r="CW2337" s="24"/>
      <c r="CX2337" s="24"/>
      <c r="CY2337" s="24"/>
      <c r="CZ2337" s="24"/>
      <c r="DA2337" s="24"/>
      <c r="DB2337" s="24"/>
      <c r="DC2337" s="24"/>
      <c r="DD2337" s="24"/>
      <c r="DE2337" s="24"/>
      <c r="DF2337" s="26" t="s">
        <v>139</v>
      </c>
      <c r="DG2337" s="26" t="s">
        <v>139</v>
      </c>
      <c r="DH2337" s="26" t="s">
        <v>139</v>
      </c>
      <c r="DI2337" s="26" t="s">
        <v>139</v>
      </c>
      <c r="DJ2337" s="26" t="s">
        <v>139</v>
      </c>
      <c r="DK2337" s="26" t="s">
        <v>139</v>
      </c>
      <c r="DL2337" s="26" t="s">
        <v>139</v>
      </c>
      <c r="DM2337" s="26" t="s">
        <v>139</v>
      </c>
      <c r="DN2337" s="26" t="s">
        <v>139</v>
      </c>
      <c r="DO2337" s="26" t="s">
        <v>139</v>
      </c>
    </row>
    <row r="2338" spans="1:119" ht="20.100000000000001" customHeight="1" x14ac:dyDescent="0.25">
      <c r="A2338" s="29" t="str">
        <f t="shared" si="518"/>
        <v>Sanchetna3</v>
      </c>
      <c r="B2338" s="29" t="str">
        <f t="shared" si="519"/>
        <v>Sanchetna</v>
      </c>
      <c r="C2338" s="29">
        <f t="shared" si="520"/>
        <v>3</v>
      </c>
      <c r="D2338" s="30" t="str">
        <f t="shared" si="521"/>
        <v>South Asia</v>
      </c>
      <c r="E2338" s="30" t="str">
        <f t="shared" si="522"/>
        <v>Allahabad, India</v>
      </c>
      <c r="F2338" s="31">
        <f t="shared" si="523"/>
        <v>3</v>
      </c>
      <c r="G2338" s="31">
        <f t="shared" si="524"/>
        <v>1</v>
      </c>
      <c r="H2338" s="31">
        <f t="shared" si="525"/>
        <v>2</v>
      </c>
      <c r="I2338" s="31">
        <f t="shared" si="526"/>
        <v>2</v>
      </c>
      <c r="J2338" s="31">
        <f t="shared" si="527"/>
        <v>5</v>
      </c>
      <c r="K2338" s="31">
        <f t="shared" si="528"/>
        <v>3</v>
      </c>
      <c r="L2338" s="31">
        <f t="shared" si="529"/>
        <v>4</v>
      </c>
      <c r="M2338" s="31">
        <f t="shared" si="530"/>
        <v>1</v>
      </c>
      <c r="N2338" s="31">
        <f t="shared" si="531"/>
        <v>2.6</v>
      </c>
      <c r="O2338" s="26" t="s">
        <v>12658</v>
      </c>
      <c r="P2338" s="26" t="s">
        <v>108</v>
      </c>
      <c r="Q2338" s="27">
        <v>41400</v>
      </c>
      <c r="R2338" s="26" t="s">
        <v>109</v>
      </c>
      <c r="S2338" s="26" t="s">
        <v>206</v>
      </c>
      <c r="T2338" s="26" t="s">
        <v>207</v>
      </c>
      <c r="U2338" s="26" t="s">
        <v>112</v>
      </c>
      <c r="V2338" s="26" t="s">
        <v>225</v>
      </c>
      <c r="W2338" s="26" t="s">
        <v>226</v>
      </c>
      <c r="X2338" s="26" t="s">
        <v>12644</v>
      </c>
      <c r="Y2338" s="26" t="s">
        <v>12645</v>
      </c>
      <c r="Z2338" s="24"/>
      <c r="AA2338" s="24"/>
      <c r="AB2338" s="26" t="s">
        <v>117</v>
      </c>
      <c r="AC2338" s="28">
        <v>10000</v>
      </c>
      <c r="AD2338" s="24"/>
      <c r="AE2338" s="26" t="s">
        <v>249</v>
      </c>
      <c r="AF2338" s="26" t="s">
        <v>139</v>
      </c>
      <c r="AG2338" s="26" t="s">
        <v>224</v>
      </c>
      <c r="AH2338" s="26" t="s">
        <v>121</v>
      </c>
      <c r="AI2338" s="28">
        <v>10000</v>
      </c>
      <c r="AJ2338" s="26" t="s">
        <v>12659</v>
      </c>
      <c r="AK2338" s="26" t="s">
        <v>12647</v>
      </c>
      <c r="AL2338" s="26" t="s">
        <v>12660</v>
      </c>
      <c r="AM2338" s="24"/>
      <c r="AN2338" s="24"/>
      <c r="AO2338" s="24"/>
      <c r="AP2338" s="24"/>
      <c r="AQ2338" s="24"/>
      <c r="AR2338" s="24"/>
      <c r="AS2338" s="24"/>
      <c r="AT2338" s="24"/>
      <c r="AU2338" s="24"/>
      <c r="AV2338" s="24"/>
      <c r="AW2338" s="28">
        <v>26603</v>
      </c>
      <c r="AX2338" s="26">
        <v>1700</v>
      </c>
      <c r="AY2338" s="28">
        <v>40</v>
      </c>
      <c r="AZ2338" s="28">
        <v>25</v>
      </c>
      <c r="BA2338" s="26">
        <v>0</v>
      </c>
      <c r="BB2338" s="26" t="s">
        <v>148</v>
      </c>
      <c r="BC2338" s="26" t="s">
        <v>12652</v>
      </c>
      <c r="BD2338" s="26" t="s">
        <v>125</v>
      </c>
      <c r="BE2338" s="24"/>
      <c r="BF2338" s="26" t="s">
        <v>12661</v>
      </c>
      <c r="BG2338" s="26" t="s">
        <v>226</v>
      </c>
      <c r="BH2338" s="24"/>
      <c r="BI2338" s="24"/>
      <c r="BJ2338" s="24"/>
      <c r="BK2338" s="24"/>
      <c r="BL2338" s="24"/>
      <c r="BM2338" s="24"/>
      <c r="BN2338" s="24"/>
      <c r="BO2338" s="24"/>
      <c r="BP2338" s="24"/>
      <c r="BQ2338" s="24"/>
      <c r="BR2338" s="26">
        <v>3</v>
      </c>
      <c r="BS2338" s="26">
        <v>1</v>
      </c>
      <c r="BT2338" s="26">
        <v>2</v>
      </c>
      <c r="BU2338" s="26">
        <v>2</v>
      </c>
      <c r="BV2338" s="26">
        <v>5</v>
      </c>
      <c r="BW2338" s="26">
        <v>3</v>
      </c>
      <c r="BX2338" s="26">
        <v>4</v>
      </c>
      <c r="BY2338" s="26">
        <v>1</v>
      </c>
      <c r="BZ2338" s="24"/>
      <c r="CA2338" s="24"/>
      <c r="CB2338" s="24"/>
      <c r="CC2338" s="24"/>
      <c r="CD2338" s="24"/>
      <c r="CE2338" s="24"/>
      <c r="CF2338" s="24"/>
      <c r="CG2338" s="24"/>
      <c r="CH2338" s="24"/>
      <c r="CI2338" s="24"/>
      <c r="CJ2338" s="24"/>
      <c r="CK2338" s="24"/>
      <c r="CL2338" s="24"/>
      <c r="CM2338" s="24"/>
      <c r="CN2338" s="24"/>
      <c r="CO2338" s="24"/>
      <c r="CP2338" s="24"/>
      <c r="CQ2338" s="24"/>
      <c r="CR2338" s="24"/>
      <c r="CS2338" s="24"/>
      <c r="CT2338" s="24"/>
      <c r="CU2338" s="24"/>
      <c r="CV2338" s="24"/>
      <c r="CW2338" s="24"/>
      <c r="CX2338" s="24"/>
      <c r="CY2338" s="24"/>
      <c r="CZ2338" s="24"/>
      <c r="DA2338" s="24"/>
      <c r="DB2338" s="24"/>
      <c r="DC2338" s="24"/>
      <c r="DD2338" s="24"/>
      <c r="DE2338" s="24"/>
      <c r="DF2338" s="26" t="s">
        <v>139</v>
      </c>
      <c r="DG2338" s="26" t="s">
        <v>139</v>
      </c>
      <c r="DH2338" s="26" t="s">
        <v>139</v>
      </c>
      <c r="DI2338" s="26" t="s">
        <v>139</v>
      </c>
      <c r="DJ2338" s="26" t="s">
        <v>139</v>
      </c>
      <c r="DK2338" s="26" t="s">
        <v>139</v>
      </c>
      <c r="DL2338" s="26" t="s">
        <v>139</v>
      </c>
      <c r="DM2338" s="26" t="s">
        <v>139</v>
      </c>
      <c r="DN2338" s="26" t="s">
        <v>139</v>
      </c>
      <c r="DO2338" s="26" t="s">
        <v>139</v>
      </c>
    </row>
    <row r="2339" spans="1:119" ht="35.1" customHeight="1" x14ac:dyDescent="0.25">
      <c r="A2339" s="29" t="str">
        <f t="shared" si="518"/>
        <v>Sanchetna2</v>
      </c>
      <c r="B2339" s="29" t="str">
        <f t="shared" si="519"/>
        <v>Sanchetna</v>
      </c>
      <c r="C2339" s="29">
        <f t="shared" si="520"/>
        <v>2</v>
      </c>
      <c r="D2339" s="30" t="str">
        <f t="shared" si="521"/>
        <v>South Asia</v>
      </c>
      <c r="E2339" s="30" t="str">
        <f t="shared" si="522"/>
        <v>Allahabad, India</v>
      </c>
      <c r="F2339" s="31">
        <f t="shared" si="523"/>
        <v>2</v>
      </c>
      <c r="G2339" s="31">
        <f t="shared" si="524"/>
        <v>2</v>
      </c>
      <c r="H2339" s="31">
        <f t="shared" si="525"/>
        <v>2</v>
      </c>
      <c r="I2339" s="31">
        <f t="shared" si="526"/>
        <v>4</v>
      </c>
      <c r="J2339" s="31">
        <f t="shared" si="527"/>
        <v>5</v>
      </c>
      <c r="K2339" s="31">
        <f t="shared" si="528"/>
        <v>2</v>
      </c>
      <c r="L2339" s="31">
        <f t="shared" si="529"/>
        <v>2</v>
      </c>
      <c r="M2339" s="31">
        <f t="shared" si="530"/>
        <v>2</v>
      </c>
      <c r="N2339" s="31">
        <f t="shared" si="531"/>
        <v>2.6</v>
      </c>
      <c r="O2339" s="26" t="s">
        <v>12662</v>
      </c>
      <c r="P2339" s="26" t="s">
        <v>108</v>
      </c>
      <c r="Q2339" s="27">
        <v>41038</v>
      </c>
      <c r="R2339" s="26" t="s">
        <v>109</v>
      </c>
      <c r="S2339" s="26" t="s">
        <v>217</v>
      </c>
      <c r="T2339" s="26" t="s">
        <v>175</v>
      </c>
      <c r="U2339" s="26" t="s">
        <v>112</v>
      </c>
      <c r="V2339" s="26" t="s">
        <v>225</v>
      </c>
      <c r="W2339" s="26" t="s">
        <v>226</v>
      </c>
      <c r="X2339" s="26" t="s">
        <v>12644</v>
      </c>
      <c r="Y2339" s="26" t="s">
        <v>12645</v>
      </c>
      <c r="Z2339" s="24"/>
      <c r="AA2339" s="24"/>
      <c r="AB2339" s="26" t="s">
        <v>117</v>
      </c>
      <c r="AC2339" s="28">
        <v>10000</v>
      </c>
      <c r="AD2339" s="24"/>
      <c r="AE2339" s="26" t="s">
        <v>249</v>
      </c>
      <c r="AF2339" s="26" t="s">
        <v>139</v>
      </c>
      <c r="AG2339" s="26" t="s">
        <v>224</v>
      </c>
      <c r="AH2339" s="26" t="s">
        <v>143</v>
      </c>
      <c r="AI2339" s="28">
        <v>10000</v>
      </c>
      <c r="AJ2339" s="24"/>
      <c r="AK2339" s="26" t="s">
        <v>12647</v>
      </c>
      <c r="AL2339" s="26" t="s">
        <v>12663</v>
      </c>
      <c r="AM2339" s="24"/>
      <c r="AN2339" s="24"/>
      <c r="AO2339" s="24"/>
      <c r="AP2339" s="24"/>
      <c r="AQ2339" s="24"/>
      <c r="AR2339" s="24"/>
      <c r="AS2339" s="24"/>
      <c r="AT2339" s="24"/>
      <c r="AU2339" s="24"/>
      <c r="AV2339" s="24"/>
      <c r="AW2339" s="28">
        <v>21189</v>
      </c>
      <c r="AX2339" s="26">
        <v>1250</v>
      </c>
      <c r="AY2339" s="28">
        <v>40</v>
      </c>
      <c r="AZ2339" s="28">
        <v>25</v>
      </c>
      <c r="BA2339" s="26">
        <v>0</v>
      </c>
      <c r="BB2339" s="26" t="s">
        <v>148</v>
      </c>
      <c r="BC2339" s="26" t="s">
        <v>12652</v>
      </c>
      <c r="BD2339" s="26" t="s">
        <v>125</v>
      </c>
      <c r="BE2339" s="24"/>
      <c r="BF2339" s="26" t="s">
        <v>8594</v>
      </c>
      <c r="BG2339" s="26" t="s">
        <v>226</v>
      </c>
      <c r="BH2339" s="24"/>
      <c r="BI2339" s="24"/>
      <c r="BJ2339" s="24"/>
      <c r="BK2339" s="24"/>
      <c r="BL2339" s="24"/>
      <c r="BM2339" s="24"/>
      <c r="BN2339" s="24"/>
      <c r="BO2339" s="24"/>
      <c r="BP2339" s="24"/>
      <c r="BQ2339" s="24"/>
      <c r="BR2339" s="26">
        <v>2</v>
      </c>
      <c r="BS2339" s="26">
        <v>2</v>
      </c>
      <c r="BT2339" s="26">
        <v>2</v>
      </c>
      <c r="BU2339" s="26">
        <v>4</v>
      </c>
      <c r="BV2339" s="26">
        <v>5</v>
      </c>
      <c r="BW2339" s="26">
        <v>2</v>
      </c>
      <c r="BX2339" s="26">
        <v>2</v>
      </c>
      <c r="BY2339" s="26">
        <v>2</v>
      </c>
      <c r="BZ2339" s="24"/>
      <c r="CA2339" s="24"/>
      <c r="CB2339" s="24"/>
      <c r="CC2339" s="24"/>
      <c r="CD2339" s="24"/>
      <c r="CE2339" s="24"/>
      <c r="CF2339" s="24"/>
      <c r="CG2339" s="24"/>
      <c r="CH2339" s="24"/>
      <c r="CI2339" s="24"/>
      <c r="CJ2339" s="24"/>
      <c r="CK2339" s="24"/>
      <c r="CL2339" s="24"/>
      <c r="CM2339" s="24"/>
      <c r="CN2339" s="24"/>
      <c r="CO2339" s="24"/>
      <c r="CP2339" s="24"/>
      <c r="CQ2339" s="24"/>
      <c r="CR2339" s="24"/>
      <c r="CS2339" s="24"/>
      <c r="CT2339" s="24"/>
      <c r="CU2339" s="24"/>
      <c r="CV2339" s="24"/>
      <c r="CW2339" s="24"/>
      <c r="CX2339" s="24"/>
      <c r="CY2339" s="24"/>
      <c r="CZ2339" s="24"/>
      <c r="DA2339" s="24"/>
      <c r="DB2339" s="24"/>
      <c r="DC2339" s="24"/>
      <c r="DD2339" s="24"/>
      <c r="DE2339" s="24"/>
      <c r="DF2339" s="26" t="s">
        <v>139</v>
      </c>
      <c r="DG2339" s="26" t="s">
        <v>120</v>
      </c>
      <c r="DH2339" s="26" t="s">
        <v>139</v>
      </c>
      <c r="DI2339" s="26" t="s">
        <v>139</v>
      </c>
      <c r="DJ2339" s="26" t="s">
        <v>139</v>
      </c>
      <c r="DK2339" s="26" t="s">
        <v>139</v>
      </c>
      <c r="DL2339" s="26" t="s">
        <v>139</v>
      </c>
      <c r="DM2339" s="26" t="s">
        <v>139</v>
      </c>
      <c r="DN2339" s="26" t="s">
        <v>139</v>
      </c>
      <c r="DO2339" s="26" t="s">
        <v>139</v>
      </c>
    </row>
    <row r="2340" spans="1:119" ht="20.100000000000001" customHeight="1" x14ac:dyDescent="0.25">
      <c r="A2340" s="29" t="str">
        <f t="shared" si="518"/>
        <v>Sanchetna1</v>
      </c>
      <c r="B2340" s="29" t="str">
        <f t="shared" si="519"/>
        <v>Sanchetna</v>
      </c>
      <c r="C2340" s="29">
        <f t="shared" si="520"/>
        <v>1</v>
      </c>
      <c r="D2340" s="30" t="str">
        <f t="shared" si="521"/>
        <v>South Asia</v>
      </c>
      <c r="E2340" s="30" t="str">
        <f t="shared" si="522"/>
        <v>Allahabad, India</v>
      </c>
      <c r="F2340" s="31">
        <f t="shared" si="523"/>
        <v>1</v>
      </c>
      <c r="G2340" s="31">
        <f t="shared" si="524"/>
        <v>2</v>
      </c>
      <c r="H2340" s="31">
        <f t="shared" si="525"/>
        <v>2</v>
      </c>
      <c r="I2340" s="31">
        <f t="shared" si="526"/>
        <v>2</v>
      </c>
      <c r="J2340" s="31">
        <f t="shared" si="527"/>
        <v>3</v>
      </c>
      <c r="K2340" s="31">
        <f t="shared" si="528"/>
        <v>3</v>
      </c>
      <c r="L2340" s="31">
        <f t="shared" si="529"/>
        <v>2</v>
      </c>
      <c r="M2340" s="31">
        <f t="shared" si="530"/>
        <v>1</v>
      </c>
      <c r="N2340" s="31">
        <f t="shared" si="531"/>
        <v>2</v>
      </c>
      <c r="O2340" s="26" t="s">
        <v>12664</v>
      </c>
      <c r="P2340" s="26" t="s">
        <v>108</v>
      </c>
      <c r="Q2340" s="27">
        <v>40315</v>
      </c>
      <c r="R2340" s="26" t="s">
        <v>155</v>
      </c>
      <c r="S2340" s="26" t="s">
        <v>234</v>
      </c>
      <c r="T2340" s="26" t="s">
        <v>224</v>
      </c>
      <c r="U2340" s="26" t="s">
        <v>112</v>
      </c>
      <c r="V2340" s="26" t="s">
        <v>225</v>
      </c>
      <c r="W2340" s="26" t="s">
        <v>226</v>
      </c>
      <c r="X2340" s="26" t="s">
        <v>12644</v>
      </c>
      <c r="Y2340" s="26" t="s">
        <v>12645</v>
      </c>
      <c r="Z2340" s="24"/>
      <c r="AA2340" s="24"/>
      <c r="AB2340" s="26" t="s">
        <v>117</v>
      </c>
      <c r="AC2340" s="28">
        <v>6000</v>
      </c>
      <c r="AD2340" s="24"/>
      <c r="AE2340" s="26" t="s">
        <v>249</v>
      </c>
      <c r="AF2340" s="26" t="s">
        <v>139</v>
      </c>
      <c r="AG2340" s="26" t="s">
        <v>224</v>
      </c>
      <c r="AH2340" s="26" t="s">
        <v>158</v>
      </c>
      <c r="AI2340" s="28">
        <v>6000</v>
      </c>
      <c r="AJ2340" s="24"/>
      <c r="AK2340" s="26" t="s">
        <v>12665</v>
      </c>
      <c r="AL2340" s="26" t="s">
        <v>12666</v>
      </c>
      <c r="AM2340" s="26" t="s">
        <v>8068</v>
      </c>
      <c r="AN2340" s="26" t="s">
        <v>12667</v>
      </c>
      <c r="AO2340" s="24"/>
      <c r="AP2340" s="24"/>
      <c r="AQ2340" s="24"/>
      <c r="AR2340" s="24"/>
      <c r="AS2340" s="24"/>
      <c r="AT2340" s="24"/>
      <c r="AU2340" s="24"/>
      <c r="AV2340" s="24"/>
      <c r="AW2340" s="28">
        <v>24962</v>
      </c>
      <c r="AX2340" s="26">
        <v>950</v>
      </c>
      <c r="AY2340" s="28">
        <v>45</v>
      </c>
      <c r="AZ2340" s="28">
        <v>40</v>
      </c>
      <c r="BA2340" s="26">
        <v>0</v>
      </c>
      <c r="BB2340" s="26" t="s">
        <v>148</v>
      </c>
      <c r="BC2340" s="26" t="s">
        <v>12652</v>
      </c>
      <c r="BD2340" s="24"/>
      <c r="BE2340" s="24"/>
      <c r="BF2340" s="24"/>
      <c r="BG2340" s="24"/>
      <c r="BH2340" s="24"/>
      <c r="BI2340" s="24"/>
      <c r="BJ2340" s="24"/>
      <c r="BK2340" s="24"/>
      <c r="BL2340" s="24"/>
      <c r="BM2340" s="24"/>
      <c r="BN2340" s="24"/>
      <c r="BO2340" s="24"/>
      <c r="BP2340" s="24"/>
      <c r="BQ2340" s="24"/>
      <c r="BR2340" s="26">
        <v>1</v>
      </c>
      <c r="BS2340" s="26">
        <v>2</v>
      </c>
      <c r="BT2340" s="26">
        <v>2</v>
      </c>
      <c r="BU2340" s="26">
        <v>2</v>
      </c>
      <c r="BV2340" s="26">
        <v>3</v>
      </c>
      <c r="BW2340" s="26">
        <v>3</v>
      </c>
      <c r="BX2340" s="26">
        <v>2</v>
      </c>
      <c r="BY2340" s="26">
        <v>1</v>
      </c>
      <c r="BZ2340" s="24"/>
      <c r="CA2340" s="24"/>
      <c r="CB2340" s="24"/>
      <c r="CC2340" s="24"/>
      <c r="CD2340" s="24"/>
      <c r="CE2340" s="24"/>
      <c r="CF2340" s="24"/>
      <c r="CG2340" s="24"/>
      <c r="CH2340" s="24"/>
      <c r="CI2340" s="24"/>
      <c r="CJ2340" s="24"/>
      <c r="CK2340" s="24"/>
      <c r="CL2340" s="24"/>
      <c r="CM2340" s="24"/>
      <c r="CN2340" s="24"/>
      <c r="CO2340" s="24"/>
      <c r="CP2340" s="24"/>
      <c r="CQ2340" s="24"/>
      <c r="CR2340" s="24"/>
      <c r="CS2340" s="24"/>
      <c r="CT2340" s="24"/>
      <c r="CU2340" s="24"/>
      <c r="CV2340" s="24"/>
      <c r="CW2340" s="24"/>
      <c r="CX2340" s="24"/>
      <c r="CY2340" s="24"/>
      <c r="CZ2340" s="24"/>
      <c r="DA2340" s="24"/>
      <c r="DB2340" s="24"/>
      <c r="DC2340" s="24"/>
      <c r="DD2340" s="24"/>
      <c r="DE2340" s="24"/>
      <c r="DF2340" s="26" t="s">
        <v>139</v>
      </c>
      <c r="DG2340" s="26" t="s">
        <v>139</v>
      </c>
      <c r="DH2340" s="26" t="s">
        <v>139</v>
      </c>
      <c r="DI2340" s="26" t="s">
        <v>139</v>
      </c>
      <c r="DJ2340" s="26" t="s">
        <v>139</v>
      </c>
      <c r="DK2340" s="26" t="s">
        <v>139</v>
      </c>
      <c r="DL2340" s="26" t="s">
        <v>139</v>
      </c>
      <c r="DM2340" s="26" t="s">
        <v>139</v>
      </c>
      <c r="DN2340" s="26" t="s">
        <v>139</v>
      </c>
      <c r="DO2340" s="26" t="s">
        <v>139</v>
      </c>
    </row>
    <row r="2341" spans="1:119" ht="20.100000000000001" customHeight="1" x14ac:dyDescent="0.25">
      <c r="A2341" s="29" t="str">
        <f t="shared" si="518"/>
        <v/>
      </c>
      <c r="B2341" s="29" t="str">
        <f t="shared" si="519"/>
        <v>Sanghamitra Service Society</v>
      </c>
      <c r="C2341" s="29">
        <f t="shared" si="520"/>
        <v>0</v>
      </c>
      <c r="D2341" s="30" t="str">
        <f t="shared" si="521"/>
        <v>South Asia</v>
      </c>
      <c r="E2341" s="30" t="str">
        <f t="shared" si="522"/>
        <v>India</v>
      </c>
      <c r="F2341" s="31">
        <f t="shared" si="523"/>
        <v>0</v>
      </c>
      <c r="G2341" s="31">
        <f t="shared" si="524"/>
        <v>0</v>
      </c>
      <c r="H2341" s="31">
        <f t="shared" si="525"/>
        <v>0</v>
      </c>
      <c r="I2341" s="31">
        <f t="shared" si="526"/>
        <v>0</v>
      </c>
      <c r="J2341" s="31">
        <f t="shared" si="527"/>
        <v>0</v>
      </c>
      <c r="K2341" s="31">
        <f t="shared" si="528"/>
        <v>0</v>
      </c>
      <c r="L2341" s="31">
        <f t="shared" si="529"/>
        <v>0</v>
      </c>
      <c r="M2341" s="31">
        <f t="shared" si="530"/>
        <v>0</v>
      </c>
      <c r="N2341" s="31">
        <f t="shared" si="531"/>
        <v>0</v>
      </c>
      <c r="O2341" s="26" t="s">
        <v>12668</v>
      </c>
      <c r="P2341" s="26" t="s">
        <v>108</v>
      </c>
      <c r="Q2341" s="27">
        <v>40232</v>
      </c>
      <c r="R2341" s="24"/>
      <c r="S2341" s="24"/>
      <c r="T2341" s="26" t="s">
        <v>224</v>
      </c>
      <c r="U2341" s="24"/>
      <c r="V2341" s="26" t="s">
        <v>225</v>
      </c>
      <c r="W2341" s="26" t="s">
        <v>226</v>
      </c>
      <c r="X2341" s="24"/>
      <c r="Y2341" s="26" t="s">
        <v>12669</v>
      </c>
      <c r="Z2341" s="24"/>
      <c r="AA2341" s="24"/>
      <c r="AB2341" s="26" t="s">
        <v>228</v>
      </c>
      <c r="AC2341" s="28">
        <v>25000</v>
      </c>
      <c r="AD2341" s="24"/>
      <c r="AE2341" s="24"/>
      <c r="AF2341" s="26" t="s">
        <v>139</v>
      </c>
      <c r="AG2341" s="26" t="s">
        <v>1852</v>
      </c>
      <c r="AH2341" s="24"/>
      <c r="AI2341" s="28">
        <v>25000</v>
      </c>
      <c r="AJ2341" s="24"/>
      <c r="AK2341" s="26" t="s">
        <v>12670</v>
      </c>
      <c r="AL2341" s="26" t="s">
        <v>231</v>
      </c>
      <c r="AM2341" s="26" t="s">
        <v>12671</v>
      </c>
      <c r="AN2341" s="24"/>
      <c r="AO2341" s="24"/>
      <c r="AP2341" s="24"/>
      <c r="AQ2341" s="24"/>
      <c r="AR2341" s="24"/>
      <c r="AS2341" s="24"/>
      <c r="AT2341" s="24"/>
      <c r="AU2341" s="24"/>
      <c r="AV2341" s="24"/>
      <c r="AW2341" s="28">
        <v>816380</v>
      </c>
      <c r="AX2341" s="26">
        <v>600</v>
      </c>
      <c r="AY2341" s="28">
        <v>0</v>
      </c>
      <c r="AZ2341" s="28">
        <v>0</v>
      </c>
      <c r="BA2341" s="26">
        <v>0</v>
      </c>
      <c r="BB2341" s="24"/>
      <c r="BC2341" s="24"/>
      <c r="BD2341" s="24"/>
      <c r="BE2341" s="24"/>
      <c r="BF2341" s="24"/>
      <c r="BG2341" s="24"/>
      <c r="BH2341" s="24"/>
      <c r="BI2341" s="24"/>
      <c r="BJ2341" s="24"/>
      <c r="BK2341" s="24"/>
      <c r="BL2341" s="24"/>
      <c r="BM2341" s="24"/>
      <c r="BN2341" s="24"/>
      <c r="BO2341" s="24"/>
      <c r="BP2341" s="24"/>
      <c r="BQ2341" s="24"/>
      <c r="BR2341" s="26">
        <v>0</v>
      </c>
      <c r="BS2341" s="26">
        <v>0</v>
      </c>
      <c r="BT2341" s="26">
        <v>0</v>
      </c>
      <c r="BU2341" s="26">
        <v>0</v>
      </c>
      <c r="BV2341" s="26">
        <v>0</v>
      </c>
      <c r="BW2341" s="26">
        <v>0</v>
      </c>
      <c r="BX2341" s="26">
        <v>0</v>
      </c>
      <c r="BY2341" s="26">
        <v>0</v>
      </c>
      <c r="BZ2341" s="24"/>
      <c r="CA2341" s="24"/>
      <c r="CB2341" s="24"/>
      <c r="CC2341" s="24"/>
      <c r="CD2341" s="24"/>
      <c r="CE2341" s="24"/>
      <c r="CF2341" s="24"/>
      <c r="CG2341" s="24"/>
      <c r="CH2341" s="24"/>
      <c r="CI2341" s="24"/>
      <c r="CJ2341" s="24"/>
      <c r="CK2341" s="24"/>
      <c r="CL2341" s="24"/>
      <c r="CM2341" s="24"/>
      <c r="CN2341" s="24"/>
      <c r="CO2341" s="24"/>
      <c r="CP2341" s="24"/>
      <c r="CQ2341" s="24"/>
      <c r="CR2341" s="24"/>
      <c r="CS2341" s="24"/>
      <c r="CT2341" s="24"/>
      <c r="CU2341" s="24"/>
      <c r="CV2341" s="24"/>
      <c r="CW2341" s="24"/>
      <c r="CX2341" s="24"/>
      <c r="CY2341" s="24"/>
      <c r="CZ2341" s="24"/>
      <c r="DA2341" s="24"/>
      <c r="DB2341" s="24"/>
      <c r="DC2341" s="24"/>
      <c r="DD2341" s="24"/>
      <c r="DE2341" s="24"/>
      <c r="DF2341" s="26" t="s">
        <v>139</v>
      </c>
      <c r="DG2341" s="26" t="s">
        <v>139</v>
      </c>
      <c r="DH2341" s="26" t="s">
        <v>139</v>
      </c>
      <c r="DI2341" s="26" t="s">
        <v>139</v>
      </c>
      <c r="DJ2341" s="26" t="s">
        <v>139</v>
      </c>
      <c r="DK2341" s="26" t="s">
        <v>139</v>
      </c>
      <c r="DL2341" s="26" t="s">
        <v>139</v>
      </c>
      <c r="DM2341" s="26" t="s">
        <v>139</v>
      </c>
      <c r="DN2341" s="26" t="s">
        <v>139</v>
      </c>
      <c r="DO2341" s="26" t="s">
        <v>139</v>
      </c>
    </row>
    <row r="2342" spans="1:119" ht="35.1" customHeight="1" x14ac:dyDescent="0.25">
      <c r="A2342" s="29" t="str">
        <f t="shared" si="518"/>
        <v>Sanjog (Cooperation) Bangladesh5</v>
      </c>
      <c r="B2342" s="29" t="str">
        <f t="shared" si="519"/>
        <v>Sanjog (Cooperation) Bangladesh</v>
      </c>
      <c r="C2342" s="29">
        <f t="shared" si="520"/>
        <v>5</v>
      </c>
      <c r="D2342" s="30" t="str">
        <f t="shared" si="521"/>
        <v>South Asia</v>
      </c>
      <c r="E2342" s="30" t="str">
        <f t="shared" si="522"/>
        <v>Dhaka, Bangladesh</v>
      </c>
      <c r="F2342" s="31">
        <f t="shared" si="523"/>
        <v>4</v>
      </c>
      <c r="G2342" s="31">
        <f t="shared" si="524"/>
        <v>3</v>
      </c>
      <c r="H2342" s="31">
        <f t="shared" si="525"/>
        <v>4</v>
      </c>
      <c r="I2342" s="31">
        <f t="shared" si="526"/>
        <v>3</v>
      </c>
      <c r="J2342" s="31">
        <f t="shared" si="527"/>
        <v>4</v>
      </c>
      <c r="K2342" s="31">
        <f t="shared" si="528"/>
        <v>4</v>
      </c>
      <c r="L2342" s="31">
        <f t="shared" si="529"/>
        <v>4</v>
      </c>
      <c r="M2342" s="31">
        <f t="shared" si="530"/>
        <v>3</v>
      </c>
      <c r="N2342" s="31">
        <f t="shared" si="531"/>
        <v>3.6</v>
      </c>
      <c r="O2342" s="26" t="s">
        <v>12672</v>
      </c>
      <c r="P2342" s="26" t="s">
        <v>108</v>
      </c>
      <c r="Q2342" s="27">
        <v>43214</v>
      </c>
      <c r="R2342" s="26" t="s">
        <v>166</v>
      </c>
      <c r="S2342" s="26" t="s">
        <v>244</v>
      </c>
      <c r="T2342" s="26" t="s">
        <v>111</v>
      </c>
      <c r="U2342" s="24"/>
      <c r="V2342" s="26" t="s">
        <v>225</v>
      </c>
      <c r="W2342" s="26" t="s">
        <v>773</v>
      </c>
      <c r="X2342" s="26" t="s">
        <v>774</v>
      </c>
      <c r="Y2342" s="26" t="s">
        <v>12673</v>
      </c>
      <c r="Z2342" s="24"/>
      <c r="AA2342" s="26" t="s">
        <v>12674</v>
      </c>
      <c r="AB2342" s="26" t="s">
        <v>117</v>
      </c>
      <c r="AC2342" s="28">
        <v>16000</v>
      </c>
      <c r="AD2342" s="26" t="s">
        <v>12675</v>
      </c>
      <c r="AE2342" s="26" t="s">
        <v>12600</v>
      </c>
      <c r="AF2342" s="26" t="s">
        <v>120</v>
      </c>
      <c r="AG2342" s="26" t="s">
        <v>207</v>
      </c>
      <c r="AH2342" s="26" t="s">
        <v>176</v>
      </c>
      <c r="AI2342" s="28">
        <v>16000</v>
      </c>
      <c r="AJ2342" s="24"/>
      <c r="AK2342" s="24"/>
      <c r="AL2342" s="24"/>
      <c r="AM2342" s="24"/>
      <c r="AN2342" s="24"/>
      <c r="AO2342" s="24"/>
      <c r="AP2342" s="24"/>
      <c r="AQ2342" s="24"/>
      <c r="AR2342" s="26" t="s">
        <v>12676</v>
      </c>
      <c r="AS2342" s="26" t="s">
        <v>12677</v>
      </c>
      <c r="AT2342" s="24"/>
      <c r="AU2342" s="26" t="s">
        <v>12678</v>
      </c>
      <c r="AV2342" s="24"/>
      <c r="AW2342" s="28">
        <v>513155</v>
      </c>
      <c r="AX2342" s="26">
        <v>16000</v>
      </c>
      <c r="AY2342" s="28">
        <v>90</v>
      </c>
      <c r="AZ2342" s="28">
        <v>120</v>
      </c>
      <c r="BA2342" s="26">
        <v>150</v>
      </c>
      <c r="BB2342" s="24"/>
      <c r="BC2342" s="26" t="s">
        <v>12679</v>
      </c>
      <c r="BD2342" s="26" t="s">
        <v>125</v>
      </c>
      <c r="BE2342" s="24"/>
      <c r="BF2342" s="26" t="s">
        <v>12680</v>
      </c>
      <c r="BG2342" s="26" t="s">
        <v>773</v>
      </c>
      <c r="BH2342" s="26" t="s">
        <v>12681</v>
      </c>
      <c r="BI2342" s="26" t="s">
        <v>773</v>
      </c>
      <c r="BJ2342" s="26" t="s">
        <v>3655</v>
      </c>
      <c r="BK2342" s="26" t="s">
        <v>773</v>
      </c>
      <c r="BL2342" s="26" t="s">
        <v>12682</v>
      </c>
      <c r="BM2342" s="26" t="s">
        <v>367</v>
      </c>
      <c r="BN2342" s="26" t="s">
        <v>12683</v>
      </c>
      <c r="BO2342" s="26" t="s">
        <v>387</v>
      </c>
      <c r="BP2342" s="24"/>
      <c r="BQ2342" s="24"/>
      <c r="BR2342" s="26">
        <v>0</v>
      </c>
      <c r="BS2342" s="26">
        <v>0</v>
      </c>
      <c r="BT2342" s="26">
        <v>0</v>
      </c>
      <c r="BU2342" s="26">
        <v>0</v>
      </c>
      <c r="BV2342" s="26">
        <v>0</v>
      </c>
      <c r="BW2342" s="26">
        <v>0</v>
      </c>
      <c r="BX2342" s="26">
        <v>0</v>
      </c>
      <c r="BY2342" s="26">
        <v>0</v>
      </c>
      <c r="BZ2342" s="26" t="s">
        <v>138</v>
      </c>
      <c r="CA2342" s="26" t="s">
        <v>134</v>
      </c>
      <c r="CB2342" s="26" t="s">
        <v>136</v>
      </c>
      <c r="CC2342" s="26" t="s">
        <v>136</v>
      </c>
      <c r="CD2342" s="26" t="s">
        <v>136</v>
      </c>
      <c r="CE2342" s="26" t="s">
        <v>136</v>
      </c>
      <c r="CF2342" s="26" t="s">
        <v>136</v>
      </c>
      <c r="CG2342" s="26" t="s">
        <v>136</v>
      </c>
      <c r="CH2342" s="26" t="s">
        <v>136</v>
      </c>
      <c r="CI2342" s="26" t="s">
        <v>134</v>
      </c>
      <c r="CJ2342" s="26" t="s">
        <v>134</v>
      </c>
      <c r="CK2342" s="26" t="s">
        <v>138</v>
      </c>
      <c r="CL2342" s="26" t="s">
        <v>134</v>
      </c>
      <c r="CM2342" s="26" t="s">
        <v>136</v>
      </c>
      <c r="CN2342" s="26" t="s">
        <v>134</v>
      </c>
      <c r="CO2342" s="26" t="s">
        <v>136</v>
      </c>
      <c r="CP2342" s="26" t="s">
        <v>136</v>
      </c>
      <c r="CQ2342" s="26" t="s">
        <v>138</v>
      </c>
      <c r="CR2342" s="26" t="s">
        <v>134</v>
      </c>
      <c r="CS2342" s="26" t="s">
        <v>134</v>
      </c>
      <c r="CT2342" s="26" t="s">
        <v>134</v>
      </c>
      <c r="CU2342" s="26" t="s">
        <v>134</v>
      </c>
      <c r="CV2342" s="26" t="s">
        <v>136</v>
      </c>
      <c r="CW2342" s="26" t="s">
        <v>134</v>
      </c>
      <c r="CX2342" s="26" t="s">
        <v>134</v>
      </c>
      <c r="CY2342" s="26" t="s">
        <v>138</v>
      </c>
      <c r="CZ2342" s="26" t="s">
        <v>136</v>
      </c>
      <c r="DA2342" s="26" t="s">
        <v>134</v>
      </c>
      <c r="DB2342" s="26" t="s">
        <v>136</v>
      </c>
      <c r="DC2342" s="26" t="s">
        <v>135</v>
      </c>
      <c r="DD2342" s="26" t="s">
        <v>136</v>
      </c>
      <c r="DE2342" s="26" t="s">
        <v>134</v>
      </c>
      <c r="DF2342" s="26" t="s">
        <v>120</v>
      </c>
      <c r="DG2342" s="26" t="s">
        <v>120</v>
      </c>
      <c r="DH2342" s="26" t="s">
        <v>139</v>
      </c>
      <c r="DI2342" s="26" t="s">
        <v>139</v>
      </c>
      <c r="DJ2342" s="26" t="s">
        <v>120</v>
      </c>
      <c r="DK2342" s="26" t="s">
        <v>139</v>
      </c>
      <c r="DL2342" s="26" t="s">
        <v>120</v>
      </c>
      <c r="DM2342" s="26" t="s">
        <v>139</v>
      </c>
      <c r="DN2342" s="26" t="s">
        <v>139</v>
      </c>
      <c r="DO2342" s="26" t="s">
        <v>139</v>
      </c>
    </row>
    <row r="2343" spans="1:119" ht="20.100000000000001" customHeight="1" x14ac:dyDescent="0.25">
      <c r="A2343" s="29" t="str">
        <f t="shared" si="518"/>
        <v/>
      </c>
      <c r="B2343" s="29" t="str">
        <f t="shared" si="519"/>
        <v>Sanjog (Cooperation) Bangladesh</v>
      </c>
      <c r="C2343" s="29">
        <f t="shared" si="520"/>
        <v>0</v>
      </c>
      <c r="D2343" s="30" t="str">
        <f t="shared" si="521"/>
        <v>South Asia</v>
      </c>
      <c r="E2343" s="30" t="str">
        <f t="shared" si="522"/>
        <v>Dhaka, Bangladesh</v>
      </c>
      <c r="F2343" s="31">
        <f t="shared" si="523"/>
        <v>0</v>
      </c>
      <c r="G2343" s="31">
        <f t="shared" si="524"/>
        <v>0</v>
      </c>
      <c r="H2343" s="31">
        <f t="shared" si="525"/>
        <v>0</v>
      </c>
      <c r="I2343" s="31">
        <f t="shared" si="526"/>
        <v>0</v>
      </c>
      <c r="J2343" s="31">
        <f t="shared" si="527"/>
        <v>0</v>
      </c>
      <c r="K2343" s="31">
        <f t="shared" si="528"/>
        <v>0</v>
      </c>
      <c r="L2343" s="31">
        <f t="shared" si="529"/>
        <v>0</v>
      </c>
      <c r="M2343" s="31">
        <f t="shared" si="530"/>
        <v>0</v>
      </c>
      <c r="N2343" s="31">
        <f t="shared" si="531"/>
        <v>0</v>
      </c>
      <c r="O2343" s="26" t="s">
        <v>12684</v>
      </c>
      <c r="P2343" s="26" t="s">
        <v>108</v>
      </c>
      <c r="Q2343" s="27">
        <v>42850</v>
      </c>
      <c r="R2343" s="24"/>
      <c r="S2343" s="24"/>
      <c r="T2343" s="26" t="s">
        <v>142</v>
      </c>
      <c r="U2343" s="24"/>
      <c r="V2343" s="26" t="s">
        <v>225</v>
      </c>
      <c r="W2343" s="26" t="s">
        <v>773</v>
      </c>
      <c r="X2343" s="26" t="s">
        <v>774</v>
      </c>
      <c r="Y2343" s="26" t="s">
        <v>12673</v>
      </c>
      <c r="Z2343" s="24"/>
      <c r="AA2343" s="26" t="s">
        <v>12674</v>
      </c>
      <c r="AB2343" s="26" t="s">
        <v>723</v>
      </c>
      <c r="AC2343" s="28">
        <v>1500</v>
      </c>
      <c r="AD2343" s="26" t="s">
        <v>12675</v>
      </c>
      <c r="AE2343" s="26" t="s">
        <v>12600</v>
      </c>
      <c r="AF2343" s="26" t="s">
        <v>120</v>
      </c>
      <c r="AG2343" s="26" t="s">
        <v>207</v>
      </c>
      <c r="AH2343" s="24"/>
      <c r="AI2343" s="28">
        <v>1500</v>
      </c>
      <c r="AJ2343" s="24"/>
      <c r="AK2343" s="24"/>
      <c r="AL2343" s="24"/>
      <c r="AM2343" s="24"/>
      <c r="AN2343" s="24"/>
      <c r="AO2343" s="24"/>
      <c r="AP2343" s="24"/>
      <c r="AQ2343" s="24"/>
      <c r="AR2343" s="24"/>
      <c r="AS2343" s="24"/>
      <c r="AT2343" s="24"/>
      <c r="AU2343" s="24"/>
      <c r="AV2343" s="24"/>
      <c r="AW2343" s="28">
        <v>0</v>
      </c>
      <c r="AX2343" s="26">
        <v>0</v>
      </c>
      <c r="AY2343" s="28">
        <v>0</v>
      </c>
      <c r="AZ2343" s="28">
        <v>0</v>
      </c>
      <c r="BA2343" s="26">
        <v>0</v>
      </c>
      <c r="BB2343" s="24"/>
      <c r="BC2343" s="26" t="s">
        <v>12679</v>
      </c>
      <c r="BD2343" s="24"/>
      <c r="BE2343" s="24"/>
      <c r="BF2343" s="24"/>
      <c r="BG2343" s="24"/>
      <c r="BH2343" s="24"/>
      <c r="BI2343" s="24"/>
      <c r="BJ2343" s="24"/>
      <c r="BK2343" s="24"/>
      <c r="BL2343" s="24"/>
      <c r="BM2343" s="24"/>
      <c r="BN2343" s="24"/>
      <c r="BO2343" s="24"/>
      <c r="BP2343" s="24"/>
      <c r="BQ2343" s="24"/>
      <c r="BR2343" s="26">
        <v>0</v>
      </c>
      <c r="BS2343" s="26">
        <v>0</v>
      </c>
      <c r="BT2343" s="26">
        <v>0</v>
      </c>
      <c r="BU2343" s="26">
        <v>0</v>
      </c>
      <c r="BV2343" s="26">
        <v>0</v>
      </c>
      <c r="BW2343" s="26">
        <v>0</v>
      </c>
      <c r="BX2343" s="26">
        <v>0</v>
      </c>
      <c r="BY2343" s="26">
        <v>0</v>
      </c>
      <c r="BZ2343" s="24"/>
      <c r="CA2343" s="24"/>
      <c r="CB2343" s="24"/>
      <c r="CC2343" s="24"/>
      <c r="CD2343" s="24"/>
      <c r="CE2343" s="24"/>
      <c r="CF2343" s="24"/>
      <c r="CG2343" s="24"/>
      <c r="CH2343" s="24"/>
      <c r="CI2343" s="24"/>
      <c r="CJ2343" s="24"/>
      <c r="CK2343" s="24"/>
      <c r="CL2343" s="24"/>
      <c r="CM2343" s="24"/>
      <c r="CN2343" s="24"/>
      <c r="CO2343" s="24"/>
      <c r="CP2343" s="24"/>
      <c r="CQ2343" s="24"/>
      <c r="CR2343" s="24"/>
      <c r="CS2343" s="24"/>
      <c r="CT2343" s="24"/>
      <c r="CU2343" s="24"/>
      <c r="CV2343" s="24"/>
      <c r="CW2343" s="24"/>
      <c r="CX2343" s="24"/>
      <c r="CY2343" s="24"/>
      <c r="CZ2343" s="24"/>
      <c r="DA2343" s="24"/>
      <c r="DB2343" s="24"/>
      <c r="DC2343" s="24"/>
      <c r="DD2343" s="24"/>
      <c r="DE2343" s="24"/>
      <c r="DF2343" s="26" t="s">
        <v>139</v>
      </c>
      <c r="DG2343" s="26" t="s">
        <v>139</v>
      </c>
      <c r="DH2343" s="26" t="s">
        <v>139</v>
      </c>
      <c r="DI2343" s="26" t="s">
        <v>139</v>
      </c>
      <c r="DJ2343" s="26" t="s">
        <v>139</v>
      </c>
      <c r="DK2343" s="26" t="s">
        <v>139</v>
      </c>
      <c r="DL2343" s="26" t="s">
        <v>139</v>
      </c>
      <c r="DM2343" s="26" t="s">
        <v>139</v>
      </c>
      <c r="DN2343" s="26" t="s">
        <v>139</v>
      </c>
      <c r="DO2343" s="26" t="s">
        <v>139</v>
      </c>
    </row>
    <row r="2344" spans="1:119" ht="20.100000000000001" customHeight="1" x14ac:dyDescent="0.25">
      <c r="A2344" s="29" t="str">
        <f t="shared" si="518"/>
        <v>Sanjog (Cooperation) Bangladesh4</v>
      </c>
      <c r="B2344" s="29" t="str">
        <f t="shared" si="519"/>
        <v>Sanjog (Cooperation) Bangladesh</v>
      </c>
      <c r="C2344" s="29">
        <f t="shared" si="520"/>
        <v>4</v>
      </c>
      <c r="D2344" s="30" t="str">
        <f t="shared" si="521"/>
        <v>South Asia</v>
      </c>
      <c r="E2344" s="30" t="str">
        <f t="shared" si="522"/>
        <v>Dhaka, Bangladesh</v>
      </c>
      <c r="F2344" s="31">
        <f t="shared" si="523"/>
        <v>5</v>
      </c>
      <c r="G2344" s="31">
        <f t="shared" si="524"/>
        <v>5</v>
      </c>
      <c r="H2344" s="31">
        <f t="shared" si="525"/>
        <v>5</v>
      </c>
      <c r="I2344" s="31">
        <f t="shared" si="526"/>
        <v>4</v>
      </c>
      <c r="J2344" s="31">
        <f t="shared" si="527"/>
        <v>5</v>
      </c>
      <c r="K2344" s="31">
        <f t="shared" si="528"/>
        <v>5</v>
      </c>
      <c r="L2344" s="31">
        <f t="shared" si="529"/>
        <v>4</v>
      </c>
      <c r="M2344" s="31">
        <f t="shared" si="530"/>
        <v>5</v>
      </c>
      <c r="N2344" s="31">
        <f t="shared" si="531"/>
        <v>4.8</v>
      </c>
      <c r="O2344" s="26" t="s">
        <v>12685</v>
      </c>
      <c r="P2344" s="26" t="s">
        <v>108</v>
      </c>
      <c r="Q2344" s="27">
        <v>42858</v>
      </c>
      <c r="R2344" s="26" t="s">
        <v>166</v>
      </c>
      <c r="S2344" s="26" t="s">
        <v>167</v>
      </c>
      <c r="T2344" s="26" t="s">
        <v>142</v>
      </c>
      <c r="U2344" s="26" t="s">
        <v>112</v>
      </c>
      <c r="V2344" s="26" t="s">
        <v>225</v>
      </c>
      <c r="W2344" s="26" t="s">
        <v>773</v>
      </c>
      <c r="X2344" s="26" t="s">
        <v>774</v>
      </c>
      <c r="Y2344" s="26" t="s">
        <v>12673</v>
      </c>
      <c r="Z2344" s="24"/>
      <c r="AA2344" s="26" t="s">
        <v>12674</v>
      </c>
      <c r="AB2344" s="26" t="s">
        <v>117</v>
      </c>
      <c r="AC2344" s="28">
        <v>22000</v>
      </c>
      <c r="AD2344" s="26" t="s">
        <v>12675</v>
      </c>
      <c r="AE2344" s="26" t="s">
        <v>12600</v>
      </c>
      <c r="AF2344" s="26" t="s">
        <v>120</v>
      </c>
      <c r="AG2344" s="26" t="s">
        <v>207</v>
      </c>
      <c r="AH2344" s="26" t="s">
        <v>185</v>
      </c>
      <c r="AI2344" s="28">
        <v>22000</v>
      </c>
      <c r="AJ2344" s="26" t="s">
        <v>967</v>
      </c>
      <c r="AK2344" s="26" t="s">
        <v>12686</v>
      </c>
      <c r="AL2344" s="26" t="s">
        <v>12687</v>
      </c>
      <c r="AM2344" s="24"/>
      <c r="AN2344" s="24"/>
      <c r="AO2344" s="24"/>
      <c r="AP2344" s="24"/>
      <c r="AQ2344" s="26" t="s">
        <v>12688</v>
      </c>
      <c r="AR2344" s="24"/>
      <c r="AS2344" s="24"/>
      <c r="AT2344" s="24"/>
      <c r="AU2344" s="26" t="s">
        <v>12689</v>
      </c>
      <c r="AV2344" s="26" t="s">
        <v>12690</v>
      </c>
      <c r="AW2344" s="28">
        <v>381191</v>
      </c>
      <c r="AX2344" s="26">
        <v>16000</v>
      </c>
      <c r="AY2344" s="28">
        <v>300</v>
      </c>
      <c r="AZ2344" s="28">
        <v>90</v>
      </c>
      <c r="BA2344" s="26">
        <v>300</v>
      </c>
      <c r="BB2344" s="24"/>
      <c r="BC2344" s="26" t="s">
        <v>12679</v>
      </c>
      <c r="BD2344" s="26" t="s">
        <v>125</v>
      </c>
      <c r="BE2344" s="24"/>
      <c r="BF2344" s="26" t="s">
        <v>12691</v>
      </c>
      <c r="BG2344" s="26" t="s">
        <v>387</v>
      </c>
      <c r="BH2344" s="26" t="s">
        <v>12692</v>
      </c>
      <c r="BI2344" s="26" t="s">
        <v>367</v>
      </c>
      <c r="BJ2344" s="26" t="s">
        <v>12693</v>
      </c>
      <c r="BK2344" s="26" t="s">
        <v>773</v>
      </c>
      <c r="BL2344" s="26" t="s">
        <v>12694</v>
      </c>
      <c r="BM2344" s="26" t="s">
        <v>395</v>
      </c>
      <c r="BN2344" s="26" t="s">
        <v>12695</v>
      </c>
      <c r="BO2344" s="26" t="s">
        <v>12696</v>
      </c>
      <c r="BP2344" s="24"/>
      <c r="BQ2344" s="24"/>
      <c r="BR2344" s="26">
        <v>0</v>
      </c>
      <c r="BS2344" s="26">
        <v>0</v>
      </c>
      <c r="BT2344" s="26">
        <v>0</v>
      </c>
      <c r="BU2344" s="26">
        <v>0</v>
      </c>
      <c r="BV2344" s="26">
        <v>0</v>
      </c>
      <c r="BW2344" s="26">
        <v>0</v>
      </c>
      <c r="BX2344" s="26">
        <v>0</v>
      </c>
      <c r="BY2344" s="26">
        <v>0</v>
      </c>
      <c r="BZ2344" s="26" t="s">
        <v>138</v>
      </c>
      <c r="CA2344" s="26" t="s">
        <v>138</v>
      </c>
      <c r="CB2344" s="26" t="s">
        <v>138</v>
      </c>
      <c r="CC2344" s="26" t="s">
        <v>138</v>
      </c>
      <c r="CD2344" s="26" t="s">
        <v>138</v>
      </c>
      <c r="CE2344" s="26" t="s">
        <v>138</v>
      </c>
      <c r="CF2344" s="26" t="s">
        <v>138</v>
      </c>
      <c r="CG2344" s="26" t="s">
        <v>138</v>
      </c>
      <c r="CH2344" s="26" t="s">
        <v>138</v>
      </c>
      <c r="CI2344" s="26" t="s">
        <v>138</v>
      </c>
      <c r="CJ2344" s="26" t="s">
        <v>138</v>
      </c>
      <c r="CK2344" s="26" t="s">
        <v>138</v>
      </c>
      <c r="CL2344" s="26" t="s">
        <v>134</v>
      </c>
      <c r="CM2344" s="26" t="s">
        <v>134</v>
      </c>
      <c r="CN2344" s="26" t="s">
        <v>134</v>
      </c>
      <c r="CO2344" s="26" t="s">
        <v>138</v>
      </c>
      <c r="CP2344" s="26" t="s">
        <v>138</v>
      </c>
      <c r="CQ2344" s="26" t="s">
        <v>138</v>
      </c>
      <c r="CR2344" s="26" t="s">
        <v>138</v>
      </c>
      <c r="CS2344" s="26" t="s">
        <v>134</v>
      </c>
      <c r="CT2344" s="26" t="s">
        <v>138</v>
      </c>
      <c r="CU2344" s="26" t="s">
        <v>138</v>
      </c>
      <c r="CV2344" s="26" t="s">
        <v>138</v>
      </c>
      <c r="CW2344" s="26" t="s">
        <v>138</v>
      </c>
      <c r="CX2344" s="26" t="s">
        <v>134</v>
      </c>
      <c r="CY2344" s="26" t="s">
        <v>138</v>
      </c>
      <c r="CZ2344" s="26" t="s">
        <v>136</v>
      </c>
      <c r="DA2344" s="26" t="s">
        <v>138</v>
      </c>
      <c r="DB2344" s="26" t="s">
        <v>138</v>
      </c>
      <c r="DC2344" s="26" t="s">
        <v>134</v>
      </c>
      <c r="DD2344" s="26" t="s">
        <v>138</v>
      </c>
      <c r="DE2344" s="26" t="s">
        <v>138</v>
      </c>
      <c r="DF2344" s="26" t="s">
        <v>120</v>
      </c>
      <c r="DG2344" s="26" t="s">
        <v>120</v>
      </c>
      <c r="DH2344" s="26" t="s">
        <v>139</v>
      </c>
      <c r="DI2344" s="26" t="s">
        <v>120</v>
      </c>
      <c r="DJ2344" s="26" t="s">
        <v>120</v>
      </c>
      <c r="DK2344" s="26" t="s">
        <v>139</v>
      </c>
      <c r="DL2344" s="26" t="s">
        <v>139</v>
      </c>
      <c r="DM2344" s="26" t="s">
        <v>139</v>
      </c>
      <c r="DN2344" s="26" t="s">
        <v>139</v>
      </c>
      <c r="DO2344" s="26" t="s">
        <v>139</v>
      </c>
    </row>
    <row r="2345" spans="1:119" ht="20.100000000000001" customHeight="1" x14ac:dyDescent="0.25">
      <c r="A2345" s="29" t="str">
        <f t="shared" si="518"/>
        <v/>
      </c>
      <c r="B2345" s="29" t="str">
        <f t="shared" si="519"/>
        <v>Sanjog (Cooperation) Bangladesh</v>
      </c>
      <c r="C2345" s="29">
        <f t="shared" si="520"/>
        <v>0</v>
      </c>
      <c r="D2345" s="30" t="str">
        <f t="shared" si="521"/>
        <v>South Asia</v>
      </c>
      <c r="E2345" s="30" t="str">
        <f t="shared" si="522"/>
        <v>Dhaka, Bangladesh</v>
      </c>
      <c r="F2345" s="31">
        <f t="shared" si="523"/>
        <v>0</v>
      </c>
      <c r="G2345" s="31">
        <f t="shared" si="524"/>
        <v>0</v>
      </c>
      <c r="H2345" s="31">
        <f t="shared" si="525"/>
        <v>0</v>
      </c>
      <c r="I2345" s="31">
        <f t="shared" si="526"/>
        <v>0</v>
      </c>
      <c r="J2345" s="31">
        <f t="shared" si="527"/>
        <v>0</v>
      </c>
      <c r="K2345" s="31">
        <f t="shared" si="528"/>
        <v>0</v>
      </c>
      <c r="L2345" s="31">
        <f t="shared" si="529"/>
        <v>0</v>
      </c>
      <c r="M2345" s="31">
        <f t="shared" si="530"/>
        <v>0</v>
      </c>
      <c r="N2345" s="31">
        <f t="shared" si="531"/>
        <v>0</v>
      </c>
      <c r="O2345" s="26" t="s">
        <v>12704</v>
      </c>
      <c r="P2345" s="26" t="s">
        <v>108</v>
      </c>
      <c r="Q2345" s="27">
        <v>42223</v>
      </c>
      <c r="R2345" s="24"/>
      <c r="S2345" s="24"/>
      <c r="T2345" s="26" t="s">
        <v>157</v>
      </c>
      <c r="U2345" s="24"/>
      <c r="V2345" s="26" t="s">
        <v>225</v>
      </c>
      <c r="W2345" s="26" t="s">
        <v>773</v>
      </c>
      <c r="X2345" s="26" t="s">
        <v>774</v>
      </c>
      <c r="Y2345" s="26" t="s">
        <v>12673</v>
      </c>
      <c r="Z2345" s="24"/>
      <c r="AA2345" s="26" t="s">
        <v>12674</v>
      </c>
      <c r="AB2345" s="26" t="s">
        <v>723</v>
      </c>
      <c r="AC2345" s="28">
        <v>1500</v>
      </c>
      <c r="AD2345" s="26" t="s">
        <v>12675</v>
      </c>
      <c r="AE2345" s="26" t="s">
        <v>12600</v>
      </c>
      <c r="AF2345" s="26" t="s">
        <v>120</v>
      </c>
      <c r="AG2345" s="26" t="s">
        <v>207</v>
      </c>
      <c r="AH2345" s="24"/>
      <c r="AI2345" s="28">
        <v>1500</v>
      </c>
      <c r="AJ2345" s="24"/>
      <c r="AK2345" s="24"/>
      <c r="AL2345" s="24"/>
      <c r="AM2345" s="24"/>
      <c r="AN2345" s="24"/>
      <c r="AO2345" s="24"/>
      <c r="AP2345" s="24"/>
      <c r="AQ2345" s="24"/>
      <c r="AR2345" s="24"/>
      <c r="AS2345" s="24"/>
      <c r="AT2345" s="24"/>
      <c r="AU2345" s="24"/>
      <c r="AV2345" s="24"/>
      <c r="AW2345" s="24"/>
      <c r="AX2345" s="24"/>
      <c r="AY2345" s="24"/>
      <c r="AZ2345" s="24"/>
      <c r="BA2345" s="24"/>
      <c r="BB2345" s="24"/>
      <c r="BC2345" s="26" t="s">
        <v>12679</v>
      </c>
      <c r="BD2345" s="24"/>
      <c r="BE2345" s="24"/>
      <c r="BF2345" s="24"/>
      <c r="BG2345" s="24"/>
      <c r="BH2345" s="24"/>
      <c r="BI2345" s="24"/>
      <c r="BJ2345" s="24"/>
      <c r="BK2345" s="24"/>
      <c r="BL2345" s="24"/>
      <c r="BM2345" s="24"/>
      <c r="BN2345" s="24"/>
      <c r="BO2345" s="24"/>
      <c r="BP2345" s="24"/>
      <c r="BQ2345" s="24"/>
      <c r="BR2345" s="24"/>
      <c r="BS2345" s="24"/>
      <c r="BT2345" s="24"/>
      <c r="BU2345" s="24"/>
      <c r="BV2345" s="24"/>
      <c r="BW2345" s="24"/>
      <c r="BX2345" s="24"/>
      <c r="BY2345" s="24"/>
      <c r="BZ2345" s="24"/>
      <c r="CA2345" s="24"/>
      <c r="CB2345" s="24"/>
      <c r="CC2345" s="24"/>
      <c r="CD2345" s="24"/>
      <c r="CE2345" s="24"/>
      <c r="CF2345" s="24"/>
      <c r="CG2345" s="24"/>
      <c r="CH2345" s="24"/>
      <c r="CI2345" s="24"/>
      <c r="CJ2345" s="24"/>
      <c r="CK2345" s="24"/>
      <c r="CL2345" s="24"/>
      <c r="CM2345" s="24"/>
      <c r="CN2345" s="24"/>
      <c r="CO2345" s="24"/>
      <c r="CP2345" s="24"/>
      <c r="CQ2345" s="24"/>
      <c r="CR2345" s="24"/>
      <c r="CS2345" s="24"/>
      <c r="CT2345" s="24"/>
      <c r="CU2345" s="24"/>
      <c r="CV2345" s="24"/>
      <c r="CW2345" s="24"/>
      <c r="CX2345" s="24"/>
      <c r="CY2345" s="24"/>
      <c r="CZ2345" s="24"/>
      <c r="DA2345" s="24"/>
      <c r="DB2345" s="24"/>
      <c r="DC2345" s="24"/>
      <c r="DD2345" s="24"/>
      <c r="DE2345" s="24"/>
      <c r="DF2345" s="26" t="s">
        <v>139</v>
      </c>
      <c r="DG2345" s="26" t="s">
        <v>139</v>
      </c>
      <c r="DH2345" s="26" t="s">
        <v>139</v>
      </c>
      <c r="DI2345" s="26" t="s">
        <v>139</v>
      </c>
      <c r="DJ2345" s="26" t="s">
        <v>139</v>
      </c>
      <c r="DK2345" s="26" t="s">
        <v>139</v>
      </c>
      <c r="DL2345" s="26" t="s">
        <v>139</v>
      </c>
      <c r="DM2345" s="26" t="s">
        <v>139</v>
      </c>
      <c r="DN2345" s="26" t="s">
        <v>139</v>
      </c>
      <c r="DO2345" s="26" t="s">
        <v>139</v>
      </c>
    </row>
    <row r="2346" spans="1:119" ht="20.100000000000001" customHeight="1" x14ac:dyDescent="0.25">
      <c r="A2346" s="29" t="str">
        <f t="shared" si="518"/>
        <v>Sanjog (Cooperation) Bangladesh3</v>
      </c>
      <c r="B2346" s="29" t="str">
        <f t="shared" si="519"/>
        <v>Sanjog (Cooperation) Bangladesh</v>
      </c>
      <c r="C2346" s="29">
        <f t="shared" si="520"/>
        <v>3</v>
      </c>
      <c r="D2346" s="30" t="str">
        <f t="shared" si="521"/>
        <v>South Asia</v>
      </c>
      <c r="E2346" s="30" t="str">
        <f t="shared" si="522"/>
        <v>Dhaka, Bangladesh</v>
      </c>
      <c r="F2346" s="31">
        <f t="shared" si="523"/>
        <v>4</v>
      </c>
      <c r="G2346" s="31">
        <f t="shared" si="524"/>
        <v>3</v>
      </c>
      <c r="H2346" s="31">
        <f t="shared" si="525"/>
        <v>4</v>
      </c>
      <c r="I2346" s="31">
        <f t="shared" si="526"/>
        <v>4</v>
      </c>
      <c r="J2346" s="31">
        <f t="shared" si="527"/>
        <v>4</v>
      </c>
      <c r="K2346" s="31">
        <f t="shared" si="528"/>
        <v>4</v>
      </c>
      <c r="L2346" s="31">
        <f t="shared" si="529"/>
        <v>3</v>
      </c>
      <c r="M2346" s="31">
        <f t="shared" si="530"/>
        <v>3</v>
      </c>
      <c r="N2346" s="31">
        <f t="shared" si="531"/>
        <v>3.6</v>
      </c>
      <c r="O2346" s="26" t="s">
        <v>12697</v>
      </c>
      <c r="P2346" s="26" t="s">
        <v>108</v>
      </c>
      <c r="Q2346" s="27">
        <v>42502</v>
      </c>
      <c r="R2346" s="26" t="s">
        <v>109</v>
      </c>
      <c r="S2346" s="26" t="s">
        <v>184</v>
      </c>
      <c r="T2346" s="26" t="s">
        <v>157</v>
      </c>
      <c r="U2346" s="26" t="s">
        <v>112</v>
      </c>
      <c r="V2346" s="26" t="s">
        <v>225</v>
      </c>
      <c r="W2346" s="26" t="s">
        <v>773</v>
      </c>
      <c r="X2346" s="26" t="s">
        <v>774</v>
      </c>
      <c r="Y2346" s="26" t="s">
        <v>12673</v>
      </c>
      <c r="Z2346" s="24"/>
      <c r="AA2346" s="26" t="s">
        <v>12674</v>
      </c>
      <c r="AB2346" s="26" t="s">
        <v>117</v>
      </c>
      <c r="AC2346" s="28">
        <v>20000</v>
      </c>
      <c r="AD2346" s="26" t="s">
        <v>12675</v>
      </c>
      <c r="AE2346" s="26" t="s">
        <v>12600</v>
      </c>
      <c r="AF2346" s="26" t="s">
        <v>120</v>
      </c>
      <c r="AG2346" s="26" t="s">
        <v>207</v>
      </c>
      <c r="AH2346" s="26" t="s">
        <v>121</v>
      </c>
      <c r="AI2346" s="28">
        <v>20000</v>
      </c>
      <c r="AJ2346" s="26" t="s">
        <v>967</v>
      </c>
      <c r="AK2346" s="26" t="s">
        <v>12686</v>
      </c>
      <c r="AL2346" s="26" t="s">
        <v>12687</v>
      </c>
      <c r="AM2346" s="24"/>
      <c r="AN2346" s="24"/>
      <c r="AO2346" s="24"/>
      <c r="AP2346" s="24"/>
      <c r="AQ2346" s="24"/>
      <c r="AR2346" s="24"/>
      <c r="AS2346" s="24"/>
      <c r="AT2346" s="26" t="s">
        <v>12698</v>
      </c>
      <c r="AU2346" s="24"/>
      <c r="AV2346" s="26" t="s">
        <v>12699</v>
      </c>
      <c r="AW2346" s="28">
        <v>438247</v>
      </c>
      <c r="AX2346" s="26">
        <v>15591</v>
      </c>
      <c r="AY2346" s="28">
        <v>300</v>
      </c>
      <c r="AZ2346" s="28">
        <v>230</v>
      </c>
      <c r="BA2346" s="26">
        <v>0</v>
      </c>
      <c r="BB2346" s="26" t="s">
        <v>241</v>
      </c>
      <c r="BC2346" s="26" t="s">
        <v>12679</v>
      </c>
      <c r="BD2346" s="26" t="s">
        <v>125</v>
      </c>
      <c r="BE2346" s="24"/>
      <c r="BF2346" s="26" t="s">
        <v>12700</v>
      </c>
      <c r="BG2346" s="26" t="s">
        <v>387</v>
      </c>
      <c r="BH2346" s="26" t="s">
        <v>12701</v>
      </c>
      <c r="BI2346" s="26" t="s">
        <v>387</v>
      </c>
      <c r="BJ2346" s="26" t="s">
        <v>12682</v>
      </c>
      <c r="BK2346" s="26" t="s">
        <v>367</v>
      </c>
      <c r="BL2346" s="26" t="s">
        <v>12702</v>
      </c>
      <c r="BM2346" s="26" t="s">
        <v>449</v>
      </c>
      <c r="BN2346" s="26" t="s">
        <v>12703</v>
      </c>
      <c r="BO2346" s="26" t="s">
        <v>773</v>
      </c>
      <c r="BP2346" s="24"/>
      <c r="BQ2346" s="24"/>
      <c r="BR2346" s="26">
        <v>4</v>
      </c>
      <c r="BS2346" s="26">
        <v>3</v>
      </c>
      <c r="BT2346" s="26">
        <v>4</v>
      </c>
      <c r="BU2346" s="26">
        <v>4</v>
      </c>
      <c r="BV2346" s="26">
        <v>4</v>
      </c>
      <c r="BW2346" s="26">
        <v>4</v>
      </c>
      <c r="BX2346" s="26">
        <v>3</v>
      </c>
      <c r="BY2346" s="26">
        <v>3</v>
      </c>
      <c r="BZ2346" s="24"/>
      <c r="CA2346" s="24"/>
      <c r="CB2346" s="24"/>
      <c r="CC2346" s="24"/>
      <c r="CD2346" s="24"/>
      <c r="CE2346" s="24"/>
      <c r="CF2346" s="24"/>
      <c r="CG2346" s="24"/>
      <c r="CH2346" s="24"/>
      <c r="CI2346" s="24"/>
      <c r="CJ2346" s="24"/>
      <c r="CK2346" s="24"/>
      <c r="CL2346" s="24"/>
      <c r="CM2346" s="24"/>
      <c r="CN2346" s="24"/>
      <c r="CO2346" s="24"/>
      <c r="CP2346" s="24"/>
      <c r="CQ2346" s="24"/>
      <c r="CR2346" s="24"/>
      <c r="CS2346" s="24"/>
      <c r="CT2346" s="24"/>
      <c r="CU2346" s="24"/>
      <c r="CV2346" s="24"/>
      <c r="CW2346" s="24"/>
      <c r="CX2346" s="24"/>
      <c r="CY2346" s="24"/>
      <c r="CZ2346" s="24"/>
      <c r="DA2346" s="24"/>
      <c r="DB2346" s="24"/>
      <c r="DC2346" s="24"/>
      <c r="DD2346" s="24"/>
      <c r="DE2346" s="24"/>
      <c r="DF2346" s="26" t="s">
        <v>120</v>
      </c>
      <c r="DG2346" s="26" t="s">
        <v>120</v>
      </c>
      <c r="DH2346" s="26" t="s">
        <v>139</v>
      </c>
      <c r="DI2346" s="26" t="s">
        <v>139</v>
      </c>
      <c r="DJ2346" s="26" t="s">
        <v>120</v>
      </c>
      <c r="DK2346" s="26" t="s">
        <v>139</v>
      </c>
      <c r="DL2346" s="26" t="s">
        <v>120</v>
      </c>
      <c r="DM2346" s="26" t="s">
        <v>139</v>
      </c>
      <c r="DN2346" s="26" t="s">
        <v>139</v>
      </c>
      <c r="DO2346" s="26" t="s">
        <v>139</v>
      </c>
    </row>
    <row r="2347" spans="1:119" ht="20.100000000000001" customHeight="1" x14ac:dyDescent="0.25">
      <c r="A2347" s="29" t="str">
        <f t="shared" si="518"/>
        <v>Sanjog (Cooperation) Bangladesh2</v>
      </c>
      <c r="B2347" s="29" t="str">
        <f t="shared" si="519"/>
        <v>Sanjog (Cooperation) Bangladesh</v>
      </c>
      <c r="C2347" s="29">
        <f t="shared" si="520"/>
        <v>2</v>
      </c>
      <c r="D2347" s="30" t="str">
        <f t="shared" si="521"/>
        <v>South Asia</v>
      </c>
      <c r="E2347" s="30" t="str">
        <f t="shared" si="522"/>
        <v>Dhaka, Bangladesh</v>
      </c>
      <c r="F2347" s="31">
        <f t="shared" si="523"/>
        <v>3</v>
      </c>
      <c r="G2347" s="31">
        <f t="shared" si="524"/>
        <v>3</v>
      </c>
      <c r="H2347" s="31">
        <f t="shared" si="525"/>
        <v>4</v>
      </c>
      <c r="I2347" s="31">
        <f t="shared" si="526"/>
        <v>3</v>
      </c>
      <c r="J2347" s="31">
        <f t="shared" si="527"/>
        <v>3</v>
      </c>
      <c r="K2347" s="31">
        <f t="shared" si="528"/>
        <v>4</v>
      </c>
      <c r="L2347" s="31">
        <f t="shared" si="529"/>
        <v>3</v>
      </c>
      <c r="M2347" s="31">
        <f t="shared" si="530"/>
        <v>2</v>
      </c>
      <c r="N2347" s="31">
        <f t="shared" si="531"/>
        <v>3.1</v>
      </c>
      <c r="O2347" s="26" t="s">
        <v>12705</v>
      </c>
      <c r="P2347" s="26" t="s">
        <v>108</v>
      </c>
      <c r="Q2347" s="27">
        <v>41771</v>
      </c>
      <c r="R2347" s="26" t="s">
        <v>109</v>
      </c>
      <c r="S2347" s="26" t="s">
        <v>193</v>
      </c>
      <c r="T2347" s="26" t="s">
        <v>194</v>
      </c>
      <c r="U2347" s="26" t="s">
        <v>112</v>
      </c>
      <c r="V2347" s="26" t="s">
        <v>225</v>
      </c>
      <c r="W2347" s="26" t="s">
        <v>773</v>
      </c>
      <c r="X2347" s="26" t="s">
        <v>774</v>
      </c>
      <c r="Y2347" s="26" t="s">
        <v>12673</v>
      </c>
      <c r="Z2347" s="24"/>
      <c r="AA2347" s="26" t="s">
        <v>12674</v>
      </c>
      <c r="AB2347" s="26" t="s">
        <v>117</v>
      </c>
      <c r="AC2347" s="28">
        <v>20000</v>
      </c>
      <c r="AD2347" s="26" t="s">
        <v>12675</v>
      </c>
      <c r="AE2347" s="26" t="s">
        <v>12600</v>
      </c>
      <c r="AF2347" s="26" t="s">
        <v>120</v>
      </c>
      <c r="AG2347" s="26" t="s">
        <v>207</v>
      </c>
      <c r="AH2347" s="26" t="s">
        <v>143</v>
      </c>
      <c r="AI2347" s="28">
        <v>20000</v>
      </c>
      <c r="AJ2347" s="26" t="s">
        <v>967</v>
      </c>
      <c r="AK2347" s="26" t="s">
        <v>12706</v>
      </c>
      <c r="AL2347" s="26" t="s">
        <v>12687</v>
      </c>
      <c r="AM2347" s="24"/>
      <c r="AN2347" s="24"/>
      <c r="AO2347" s="24"/>
      <c r="AP2347" s="24"/>
      <c r="AQ2347" s="24"/>
      <c r="AR2347" s="24"/>
      <c r="AS2347" s="26" t="s">
        <v>12707</v>
      </c>
      <c r="AT2347" s="24"/>
      <c r="AU2347" s="26" t="s">
        <v>12708</v>
      </c>
      <c r="AV2347" s="24"/>
      <c r="AW2347" s="28">
        <v>506880</v>
      </c>
      <c r="AX2347" s="26">
        <v>10441</v>
      </c>
      <c r="AY2347" s="28">
        <v>310</v>
      </c>
      <c r="AZ2347" s="28">
        <v>290</v>
      </c>
      <c r="BA2347" s="26">
        <v>0</v>
      </c>
      <c r="BB2347" s="26" t="s">
        <v>241</v>
      </c>
      <c r="BC2347" s="26" t="s">
        <v>12679</v>
      </c>
      <c r="BD2347" s="26" t="s">
        <v>125</v>
      </c>
      <c r="BE2347" s="24"/>
      <c r="BF2347" s="26" t="s">
        <v>12709</v>
      </c>
      <c r="BG2347" s="26" t="s">
        <v>4301</v>
      </c>
      <c r="BH2347" s="26" t="s">
        <v>12710</v>
      </c>
      <c r="BI2347" s="26" t="s">
        <v>627</v>
      </c>
      <c r="BJ2347" s="26" t="s">
        <v>12711</v>
      </c>
      <c r="BK2347" s="26" t="s">
        <v>387</v>
      </c>
      <c r="BL2347" s="26" t="s">
        <v>12712</v>
      </c>
      <c r="BM2347" s="26" t="s">
        <v>773</v>
      </c>
      <c r="BN2347" s="26" t="s">
        <v>12713</v>
      </c>
      <c r="BO2347" s="26" t="s">
        <v>387</v>
      </c>
      <c r="BP2347" s="24"/>
      <c r="BQ2347" s="24"/>
      <c r="BR2347" s="26">
        <v>3</v>
      </c>
      <c r="BS2347" s="26">
        <v>3</v>
      </c>
      <c r="BT2347" s="26">
        <v>4</v>
      </c>
      <c r="BU2347" s="26">
        <v>3</v>
      </c>
      <c r="BV2347" s="26">
        <v>3</v>
      </c>
      <c r="BW2347" s="26">
        <v>4</v>
      </c>
      <c r="BX2347" s="26">
        <v>3</v>
      </c>
      <c r="BY2347" s="26">
        <v>2</v>
      </c>
      <c r="BZ2347" s="24"/>
      <c r="CA2347" s="24"/>
      <c r="CB2347" s="24"/>
      <c r="CC2347" s="24"/>
      <c r="CD2347" s="24"/>
      <c r="CE2347" s="24"/>
      <c r="CF2347" s="24"/>
      <c r="CG2347" s="24"/>
      <c r="CH2347" s="24"/>
      <c r="CI2347" s="24"/>
      <c r="CJ2347" s="24"/>
      <c r="CK2347" s="24"/>
      <c r="CL2347" s="24"/>
      <c r="CM2347" s="24"/>
      <c r="CN2347" s="24"/>
      <c r="CO2347" s="24"/>
      <c r="CP2347" s="24"/>
      <c r="CQ2347" s="24"/>
      <c r="CR2347" s="24"/>
      <c r="CS2347" s="24"/>
      <c r="CT2347" s="24"/>
      <c r="CU2347" s="24"/>
      <c r="CV2347" s="24"/>
      <c r="CW2347" s="24"/>
      <c r="CX2347" s="24"/>
      <c r="CY2347" s="24"/>
      <c r="CZ2347" s="24"/>
      <c r="DA2347" s="24"/>
      <c r="DB2347" s="24"/>
      <c r="DC2347" s="24"/>
      <c r="DD2347" s="24"/>
      <c r="DE2347" s="24"/>
      <c r="DF2347" s="26" t="s">
        <v>139</v>
      </c>
      <c r="DG2347" s="26" t="s">
        <v>120</v>
      </c>
      <c r="DH2347" s="26" t="s">
        <v>120</v>
      </c>
      <c r="DI2347" s="26" t="s">
        <v>120</v>
      </c>
      <c r="DJ2347" s="26" t="s">
        <v>120</v>
      </c>
      <c r="DK2347" s="26" t="s">
        <v>139</v>
      </c>
      <c r="DL2347" s="26" t="s">
        <v>120</v>
      </c>
      <c r="DM2347" s="26" t="s">
        <v>139</v>
      </c>
      <c r="DN2347" s="26" t="s">
        <v>139</v>
      </c>
      <c r="DO2347" s="26" t="s">
        <v>139</v>
      </c>
    </row>
    <row r="2348" spans="1:119" ht="20.100000000000001" customHeight="1" x14ac:dyDescent="0.25">
      <c r="A2348" s="29" t="str">
        <f t="shared" si="518"/>
        <v>Sanjog (Cooperation) Bangladesh1</v>
      </c>
      <c r="B2348" s="29" t="str">
        <f t="shared" si="519"/>
        <v>Sanjog (Cooperation) Bangladesh</v>
      </c>
      <c r="C2348" s="29">
        <f t="shared" si="520"/>
        <v>1</v>
      </c>
      <c r="D2348" s="30" t="str">
        <f t="shared" si="521"/>
        <v>South Asia</v>
      </c>
      <c r="E2348" s="30" t="str">
        <f t="shared" si="522"/>
        <v>Dhaka, Bangladesh</v>
      </c>
      <c r="F2348" s="31">
        <f t="shared" si="523"/>
        <v>3</v>
      </c>
      <c r="G2348" s="31">
        <f t="shared" si="524"/>
        <v>2</v>
      </c>
      <c r="H2348" s="31">
        <f t="shared" si="525"/>
        <v>2</v>
      </c>
      <c r="I2348" s="31">
        <f t="shared" si="526"/>
        <v>3</v>
      </c>
      <c r="J2348" s="31">
        <f t="shared" si="527"/>
        <v>3</v>
      </c>
      <c r="K2348" s="31">
        <f t="shared" si="528"/>
        <v>2</v>
      </c>
      <c r="L2348" s="31">
        <f t="shared" si="529"/>
        <v>2</v>
      </c>
      <c r="M2348" s="31">
        <f t="shared" si="530"/>
        <v>3</v>
      </c>
      <c r="N2348" s="31">
        <f t="shared" si="531"/>
        <v>2.5</v>
      </c>
      <c r="O2348" s="26" t="s">
        <v>12714</v>
      </c>
      <c r="P2348" s="26" t="s">
        <v>108</v>
      </c>
      <c r="Q2348" s="27">
        <v>41400</v>
      </c>
      <c r="R2348" s="26" t="s">
        <v>155</v>
      </c>
      <c r="S2348" s="26" t="s">
        <v>206</v>
      </c>
      <c r="T2348" s="26" t="s">
        <v>207</v>
      </c>
      <c r="U2348" s="26" t="s">
        <v>112</v>
      </c>
      <c r="V2348" s="26" t="s">
        <v>225</v>
      </c>
      <c r="W2348" s="26" t="s">
        <v>773</v>
      </c>
      <c r="X2348" s="26" t="s">
        <v>774</v>
      </c>
      <c r="Y2348" s="26" t="s">
        <v>12673</v>
      </c>
      <c r="Z2348" s="24"/>
      <c r="AA2348" s="26" t="s">
        <v>12674</v>
      </c>
      <c r="AB2348" s="26" t="s">
        <v>117</v>
      </c>
      <c r="AC2348" s="28">
        <v>15000</v>
      </c>
      <c r="AD2348" s="26" t="s">
        <v>12675</v>
      </c>
      <c r="AE2348" s="26" t="s">
        <v>12600</v>
      </c>
      <c r="AF2348" s="26" t="s">
        <v>120</v>
      </c>
      <c r="AG2348" s="26" t="s">
        <v>207</v>
      </c>
      <c r="AH2348" s="26" t="s">
        <v>158</v>
      </c>
      <c r="AI2348" s="28">
        <v>15000</v>
      </c>
      <c r="AJ2348" s="26" t="s">
        <v>12715</v>
      </c>
      <c r="AK2348" s="26" t="s">
        <v>12716</v>
      </c>
      <c r="AL2348" s="26" t="s">
        <v>12717</v>
      </c>
      <c r="AM2348" s="26" t="s">
        <v>12718</v>
      </c>
      <c r="AN2348" s="26" t="s">
        <v>12719</v>
      </c>
      <c r="AO2348" s="26" t="s">
        <v>12720</v>
      </c>
      <c r="AP2348" s="26" t="s">
        <v>12721</v>
      </c>
      <c r="AQ2348" s="24"/>
      <c r="AR2348" s="24"/>
      <c r="AS2348" s="24"/>
      <c r="AT2348" s="24"/>
      <c r="AU2348" s="24"/>
      <c r="AV2348" s="24"/>
      <c r="AW2348" s="28">
        <v>148085</v>
      </c>
      <c r="AX2348" s="26">
        <v>3100</v>
      </c>
      <c r="AY2348" s="28">
        <v>400</v>
      </c>
      <c r="AZ2348" s="28">
        <v>200</v>
      </c>
      <c r="BA2348" s="26">
        <v>0</v>
      </c>
      <c r="BB2348" s="26" t="s">
        <v>241</v>
      </c>
      <c r="BC2348" s="26" t="s">
        <v>12679</v>
      </c>
      <c r="BD2348" s="24"/>
      <c r="BE2348" s="24"/>
      <c r="BF2348" s="26" t="s">
        <v>396</v>
      </c>
      <c r="BG2348" s="26" t="s">
        <v>387</v>
      </c>
      <c r="BH2348" s="26" t="s">
        <v>12722</v>
      </c>
      <c r="BI2348" s="26" t="s">
        <v>367</v>
      </c>
      <c r="BJ2348" s="26" t="s">
        <v>12723</v>
      </c>
      <c r="BK2348" s="26" t="s">
        <v>12724</v>
      </c>
      <c r="BL2348" s="26" t="s">
        <v>12723</v>
      </c>
      <c r="BM2348" s="26" t="s">
        <v>387</v>
      </c>
      <c r="BN2348" s="24"/>
      <c r="BO2348" s="24"/>
      <c r="BP2348" s="24"/>
      <c r="BQ2348" s="24"/>
      <c r="BR2348" s="26">
        <v>3</v>
      </c>
      <c r="BS2348" s="26">
        <v>2</v>
      </c>
      <c r="BT2348" s="26">
        <v>2</v>
      </c>
      <c r="BU2348" s="26">
        <v>3</v>
      </c>
      <c r="BV2348" s="26">
        <v>3</v>
      </c>
      <c r="BW2348" s="26">
        <v>2</v>
      </c>
      <c r="BX2348" s="26">
        <v>2</v>
      </c>
      <c r="BY2348" s="26">
        <v>3</v>
      </c>
      <c r="BZ2348" s="24"/>
      <c r="CA2348" s="24"/>
      <c r="CB2348" s="24"/>
      <c r="CC2348" s="24"/>
      <c r="CD2348" s="24"/>
      <c r="CE2348" s="24"/>
      <c r="CF2348" s="24"/>
      <c r="CG2348" s="24"/>
      <c r="CH2348" s="24"/>
      <c r="CI2348" s="24"/>
      <c r="CJ2348" s="24"/>
      <c r="CK2348" s="24"/>
      <c r="CL2348" s="24"/>
      <c r="CM2348" s="24"/>
      <c r="CN2348" s="24"/>
      <c r="CO2348" s="24"/>
      <c r="CP2348" s="24"/>
      <c r="CQ2348" s="24"/>
      <c r="CR2348" s="24"/>
      <c r="CS2348" s="24"/>
      <c r="CT2348" s="24"/>
      <c r="CU2348" s="24"/>
      <c r="CV2348" s="24"/>
      <c r="CW2348" s="24"/>
      <c r="CX2348" s="24"/>
      <c r="CY2348" s="24"/>
      <c r="CZ2348" s="24"/>
      <c r="DA2348" s="24"/>
      <c r="DB2348" s="24"/>
      <c r="DC2348" s="24"/>
      <c r="DD2348" s="24"/>
      <c r="DE2348" s="24"/>
      <c r="DF2348" s="26" t="s">
        <v>120</v>
      </c>
      <c r="DG2348" s="26" t="s">
        <v>120</v>
      </c>
      <c r="DH2348" s="26" t="s">
        <v>120</v>
      </c>
      <c r="DI2348" s="26" t="s">
        <v>139</v>
      </c>
      <c r="DJ2348" s="26" t="s">
        <v>120</v>
      </c>
      <c r="DK2348" s="26" t="s">
        <v>139</v>
      </c>
      <c r="DL2348" s="26" t="s">
        <v>120</v>
      </c>
      <c r="DM2348" s="26" t="s">
        <v>139</v>
      </c>
      <c r="DN2348" s="26" t="s">
        <v>139</v>
      </c>
      <c r="DO2348" s="26" t="s">
        <v>139</v>
      </c>
    </row>
    <row r="2349" spans="1:119" ht="20.100000000000001" customHeight="1" x14ac:dyDescent="0.25">
      <c r="A2349" s="29" t="str">
        <f t="shared" si="518"/>
        <v>Sanjog Pakistan3</v>
      </c>
      <c r="B2349" s="29" t="str">
        <f t="shared" si="519"/>
        <v>Sanjog Pakistan</v>
      </c>
      <c r="C2349" s="29">
        <f t="shared" si="520"/>
        <v>3</v>
      </c>
      <c r="D2349" s="30" t="str">
        <f t="shared" si="521"/>
        <v>South Asia</v>
      </c>
      <c r="E2349" s="30" t="str">
        <f t="shared" si="522"/>
        <v>Lahore, Pakistan</v>
      </c>
      <c r="F2349" s="31">
        <f t="shared" si="523"/>
        <v>4</v>
      </c>
      <c r="G2349" s="31">
        <f t="shared" si="524"/>
        <v>2</v>
      </c>
      <c r="H2349" s="31">
        <f t="shared" si="525"/>
        <v>3</v>
      </c>
      <c r="I2349" s="31">
        <f t="shared" si="526"/>
        <v>4</v>
      </c>
      <c r="J2349" s="31">
        <f t="shared" si="527"/>
        <v>3</v>
      </c>
      <c r="K2349" s="31">
        <f t="shared" si="528"/>
        <v>2</v>
      </c>
      <c r="L2349" s="31">
        <f t="shared" si="529"/>
        <v>4</v>
      </c>
      <c r="M2349" s="31">
        <f t="shared" si="530"/>
        <v>3</v>
      </c>
      <c r="N2349" s="31">
        <f t="shared" si="531"/>
        <v>3.1</v>
      </c>
      <c r="O2349" s="26" t="s">
        <v>12725</v>
      </c>
      <c r="P2349" s="26" t="s">
        <v>108</v>
      </c>
      <c r="Q2349" s="27">
        <v>43214</v>
      </c>
      <c r="R2349" s="26" t="s">
        <v>109</v>
      </c>
      <c r="S2349" s="26" t="s">
        <v>244</v>
      </c>
      <c r="T2349" s="26" t="s">
        <v>111</v>
      </c>
      <c r="U2349" s="24"/>
      <c r="V2349" s="26" t="s">
        <v>225</v>
      </c>
      <c r="W2349" s="26" t="s">
        <v>369</v>
      </c>
      <c r="X2349" s="26" t="s">
        <v>4119</v>
      </c>
      <c r="Y2349" s="26" t="s">
        <v>12726</v>
      </c>
      <c r="Z2349" s="24"/>
      <c r="AA2349" s="24"/>
      <c r="AB2349" s="26" t="s">
        <v>117</v>
      </c>
      <c r="AC2349" s="28">
        <v>15000</v>
      </c>
      <c r="AD2349" s="26" t="s">
        <v>11933</v>
      </c>
      <c r="AE2349" s="26" t="s">
        <v>778</v>
      </c>
      <c r="AF2349" s="26" t="s">
        <v>139</v>
      </c>
      <c r="AG2349" s="26" t="s">
        <v>157</v>
      </c>
      <c r="AH2349" s="26" t="s">
        <v>121</v>
      </c>
      <c r="AI2349" s="28">
        <v>15000</v>
      </c>
      <c r="AJ2349" s="24"/>
      <c r="AK2349" s="24"/>
      <c r="AL2349" s="24"/>
      <c r="AM2349" s="24"/>
      <c r="AN2349" s="24"/>
      <c r="AO2349" s="24"/>
      <c r="AP2349" s="24"/>
      <c r="AQ2349" s="26" t="s">
        <v>12727</v>
      </c>
      <c r="AR2349" s="24"/>
      <c r="AS2349" s="24"/>
      <c r="AT2349" s="24"/>
      <c r="AU2349" s="24"/>
      <c r="AV2349" s="24"/>
      <c r="AW2349" s="28">
        <v>167478</v>
      </c>
      <c r="AX2349" s="26">
        <v>55</v>
      </c>
      <c r="AY2349" s="28">
        <v>20</v>
      </c>
      <c r="AZ2349" s="28">
        <v>14</v>
      </c>
      <c r="BA2349" s="26">
        <v>14</v>
      </c>
      <c r="BB2349" s="24"/>
      <c r="BC2349" s="26" t="s">
        <v>6034</v>
      </c>
      <c r="BD2349" s="26" t="s">
        <v>125</v>
      </c>
      <c r="BE2349" s="24"/>
      <c r="BF2349" s="26" t="s">
        <v>10639</v>
      </c>
      <c r="BG2349" s="26" t="s">
        <v>369</v>
      </c>
      <c r="BH2349" s="26" t="s">
        <v>3293</v>
      </c>
      <c r="BI2349" s="26" t="s">
        <v>369</v>
      </c>
      <c r="BJ2349" s="26" t="s">
        <v>12728</v>
      </c>
      <c r="BK2349" s="26" t="s">
        <v>369</v>
      </c>
      <c r="BL2349" s="24"/>
      <c r="BM2349" s="24"/>
      <c r="BN2349" s="24"/>
      <c r="BO2349" s="24"/>
      <c r="BP2349" s="24"/>
      <c r="BQ2349" s="24"/>
      <c r="BR2349" s="26">
        <v>0</v>
      </c>
      <c r="BS2349" s="26">
        <v>0</v>
      </c>
      <c r="BT2349" s="26">
        <v>0</v>
      </c>
      <c r="BU2349" s="26">
        <v>0</v>
      </c>
      <c r="BV2349" s="26">
        <v>0</v>
      </c>
      <c r="BW2349" s="26">
        <v>0</v>
      </c>
      <c r="BX2349" s="26">
        <v>0</v>
      </c>
      <c r="BY2349" s="26">
        <v>0</v>
      </c>
      <c r="BZ2349" s="26" t="s">
        <v>138</v>
      </c>
      <c r="CA2349" s="26" t="s">
        <v>138</v>
      </c>
      <c r="CB2349" s="26" t="s">
        <v>138</v>
      </c>
      <c r="CC2349" s="26" t="s">
        <v>136</v>
      </c>
      <c r="CD2349" s="26" t="s">
        <v>135</v>
      </c>
      <c r="CE2349" s="26" t="s">
        <v>135</v>
      </c>
      <c r="CF2349" s="26" t="s">
        <v>135</v>
      </c>
      <c r="CG2349" s="26" t="s">
        <v>136</v>
      </c>
      <c r="CH2349" s="26" t="s">
        <v>136</v>
      </c>
      <c r="CI2349" s="26" t="s">
        <v>136</v>
      </c>
      <c r="CJ2349" s="26" t="s">
        <v>136</v>
      </c>
      <c r="CK2349" s="26" t="s">
        <v>135</v>
      </c>
      <c r="CL2349" s="26" t="s">
        <v>134</v>
      </c>
      <c r="CM2349" s="26" t="s">
        <v>134</v>
      </c>
      <c r="CN2349" s="26" t="s">
        <v>134</v>
      </c>
      <c r="CO2349" s="26" t="s">
        <v>138</v>
      </c>
      <c r="CP2349" s="26" t="s">
        <v>136</v>
      </c>
      <c r="CQ2349" s="26" t="s">
        <v>137</v>
      </c>
      <c r="CR2349" s="26" t="s">
        <v>138</v>
      </c>
      <c r="CS2349" s="26" t="s">
        <v>138</v>
      </c>
      <c r="CT2349" s="26" t="s">
        <v>135</v>
      </c>
      <c r="CU2349" s="26" t="s">
        <v>136</v>
      </c>
      <c r="CV2349" s="26" t="s">
        <v>135</v>
      </c>
      <c r="CW2349" s="26" t="s">
        <v>137</v>
      </c>
      <c r="CX2349" s="26" t="s">
        <v>138</v>
      </c>
      <c r="CY2349" s="26" t="s">
        <v>138</v>
      </c>
      <c r="CZ2349" s="26" t="s">
        <v>135</v>
      </c>
      <c r="DA2349" s="26" t="s">
        <v>134</v>
      </c>
      <c r="DB2349" s="26" t="s">
        <v>134</v>
      </c>
      <c r="DC2349" s="26" t="s">
        <v>136</v>
      </c>
      <c r="DD2349" s="26" t="s">
        <v>136</v>
      </c>
      <c r="DE2349" s="26" t="s">
        <v>134</v>
      </c>
      <c r="DF2349" s="26" t="s">
        <v>139</v>
      </c>
      <c r="DG2349" s="26" t="s">
        <v>120</v>
      </c>
      <c r="DH2349" s="26" t="s">
        <v>139</v>
      </c>
      <c r="DI2349" s="26" t="s">
        <v>120</v>
      </c>
      <c r="DJ2349" s="26" t="s">
        <v>139</v>
      </c>
      <c r="DK2349" s="26" t="s">
        <v>139</v>
      </c>
      <c r="DL2349" s="26" t="s">
        <v>139</v>
      </c>
      <c r="DM2349" s="26" t="s">
        <v>139</v>
      </c>
      <c r="DN2349" s="26" t="s">
        <v>139</v>
      </c>
      <c r="DO2349" s="26" t="s">
        <v>139</v>
      </c>
    </row>
    <row r="2350" spans="1:119" ht="20.100000000000001" customHeight="1" x14ac:dyDescent="0.25">
      <c r="A2350" s="29" t="str">
        <f t="shared" si="518"/>
        <v>Sanjog Pakistan2</v>
      </c>
      <c r="B2350" s="29" t="str">
        <f t="shared" si="519"/>
        <v>Sanjog Pakistan</v>
      </c>
      <c r="C2350" s="29">
        <f t="shared" si="520"/>
        <v>2</v>
      </c>
      <c r="D2350" s="30" t="str">
        <f t="shared" si="521"/>
        <v>South Asia</v>
      </c>
      <c r="E2350" s="30" t="str">
        <f t="shared" si="522"/>
        <v>Lahore, Pakistan</v>
      </c>
      <c r="F2350" s="31">
        <f t="shared" si="523"/>
        <v>4</v>
      </c>
      <c r="G2350" s="31">
        <f t="shared" si="524"/>
        <v>3</v>
      </c>
      <c r="H2350" s="31">
        <f t="shared" si="525"/>
        <v>3</v>
      </c>
      <c r="I2350" s="31">
        <f t="shared" si="526"/>
        <v>4</v>
      </c>
      <c r="J2350" s="31">
        <f t="shared" si="527"/>
        <v>4</v>
      </c>
      <c r="K2350" s="31">
        <f t="shared" si="528"/>
        <v>3</v>
      </c>
      <c r="L2350" s="31">
        <f t="shared" si="529"/>
        <v>3</v>
      </c>
      <c r="M2350" s="31">
        <f t="shared" si="530"/>
        <v>4</v>
      </c>
      <c r="N2350" s="31">
        <f t="shared" si="531"/>
        <v>3.5</v>
      </c>
      <c r="O2350" s="26" t="s">
        <v>12729</v>
      </c>
      <c r="P2350" s="26" t="s">
        <v>108</v>
      </c>
      <c r="Q2350" s="27">
        <v>42858</v>
      </c>
      <c r="R2350" s="26" t="s">
        <v>109</v>
      </c>
      <c r="S2350" s="26" t="s">
        <v>167</v>
      </c>
      <c r="T2350" s="26" t="s">
        <v>142</v>
      </c>
      <c r="U2350" s="26" t="s">
        <v>168</v>
      </c>
      <c r="V2350" s="26" t="s">
        <v>225</v>
      </c>
      <c r="W2350" s="26" t="s">
        <v>369</v>
      </c>
      <c r="X2350" s="26" t="s">
        <v>4119</v>
      </c>
      <c r="Y2350" s="26" t="s">
        <v>12726</v>
      </c>
      <c r="Z2350" s="24"/>
      <c r="AA2350" s="24"/>
      <c r="AB2350" s="26" t="s">
        <v>117</v>
      </c>
      <c r="AC2350" s="28">
        <v>7000</v>
      </c>
      <c r="AD2350" s="26" t="s">
        <v>11933</v>
      </c>
      <c r="AE2350" s="26" t="s">
        <v>778</v>
      </c>
      <c r="AF2350" s="26" t="s">
        <v>139</v>
      </c>
      <c r="AG2350" s="26" t="s">
        <v>157</v>
      </c>
      <c r="AH2350" s="26" t="s">
        <v>143</v>
      </c>
      <c r="AI2350" s="28">
        <v>7000</v>
      </c>
      <c r="AJ2350" s="26" t="s">
        <v>12730</v>
      </c>
      <c r="AK2350" s="26" t="s">
        <v>12731</v>
      </c>
      <c r="AL2350" s="26" t="s">
        <v>12732</v>
      </c>
      <c r="AM2350" s="24"/>
      <c r="AN2350" s="24"/>
      <c r="AO2350" s="24"/>
      <c r="AP2350" s="24"/>
      <c r="AQ2350" s="24"/>
      <c r="AR2350" s="24"/>
      <c r="AS2350" s="24"/>
      <c r="AT2350" s="24"/>
      <c r="AU2350" s="24"/>
      <c r="AV2350" s="26" t="s">
        <v>12733</v>
      </c>
      <c r="AW2350" s="28">
        <v>165000</v>
      </c>
      <c r="AX2350" s="26">
        <v>80</v>
      </c>
      <c r="AY2350" s="28">
        <v>80</v>
      </c>
      <c r="AZ2350" s="28">
        <v>80</v>
      </c>
      <c r="BA2350" s="26">
        <v>112</v>
      </c>
      <c r="BB2350" s="24"/>
      <c r="BC2350" s="26" t="s">
        <v>6034</v>
      </c>
      <c r="BD2350" s="26" t="s">
        <v>125</v>
      </c>
      <c r="BE2350" s="24"/>
      <c r="BF2350" s="26" t="s">
        <v>3293</v>
      </c>
      <c r="BG2350" s="26" t="s">
        <v>369</v>
      </c>
      <c r="BH2350" s="26" t="s">
        <v>10639</v>
      </c>
      <c r="BI2350" s="26" t="s">
        <v>369</v>
      </c>
      <c r="BJ2350" s="26" t="s">
        <v>12734</v>
      </c>
      <c r="BK2350" s="26" t="s">
        <v>1204</v>
      </c>
      <c r="BL2350" s="26" t="s">
        <v>12735</v>
      </c>
      <c r="BM2350" s="26" t="s">
        <v>369</v>
      </c>
      <c r="BN2350" s="24"/>
      <c r="BO2350" s="24"/>
      <c r="BP2350" s="24"/>
      <c r="BQ2350" s="24"/>
      <c r="BR2350" s="26">
        <v>0</v>
      </c>
      <c r="BS2350" s="26">
        <v>0</v>
      </c>
      <c r="BT2350" s="26">
        <v>0</v>
      </c>
      <c r="BU2350" s="26">
        <v>0</v>
      </c>
      <c r="BV2350" s="26">
        <v>0</v>
      </c>
      <c r="BW2350" s="26">
        <v>0</v>
      </c>
      <c r="BX2350" s="26">
        <v>0</v>
      </c>
      <c r="BY2350" s="26">
        <v>0</v>
      </c>
      <c r="BZ2350" s="26" t="s">
        <v>138</v>
      </c>
      <c r="CA2350" s="26" t="s">
        <v>134</v>
      </c>
      <c r="CB2350" s="26" t="s">
        <v>134</v>
      </c>
      <c r="CC2350" s="26" t="s">
        <v>134</v>
      </c>
      <c r="CD2350" s="26" t="s">
        <v>134</v>
      </c>
      <c r="CE2350" s="26" t="s">
        <v>138</v>
      </c>
      <c r="CF2350" s="26" t="s">
        <v>135</v>
      </c>
      <c r="CG2350" s="26" t="s">
        <v>136</v>
      </c>
      <c r="CH2350" s="26" t="s">
        <v>134</v>
      </c>
      <c r="CI2350" s="26" t="s">
        <v>134</v>
      </c>
      <c r="CJ2350" s="26" t="s">
        <v>136</v>
      </c>
      <c r="CK2350" s="26" t="s">
        <v>136</v>
      </c>
      <c r="CL2350" s="26" t="s">
        <v>134</v>
      </c>
      <c r="CM2350" s="26" t="s">
        <v>138</v>
      </c>
      <c r="CN2350" s="26" t="s">
        <v>134</v>
      </c>
      <c r="CO2350" s="26" t="s">
        <v>134</v>
      </c>
      <c r="CP2350" s="26" t="s">
        <v>136</v>
      </c>
      <c r="CQ2350" s="26" t="s">
        <v>134</v>
      </c>
      <c r="CR2350" s="26" t="s">
        <v>138</v>
      </c>
      <c r="CS2350" s="26" t="s">
        <v>138</v>
      </c>
      <c r="CT2350" s="26" t="s">
        <v>136</v>
      </c>
      <c r="CU2350" s="26" t="s">
        <v>136</v>
      </c>
      <c r="CV2350" s="26" t="s">
        <v>136</v>
      </c>
      <c r="CW2350" s="26" t="s">
        <v>136</v>
      </c>
      <c r="CX2350" s="26" t="s">
        <v>134</v>
      </c>
      <c r="CY2350" s="26" t="s">
        <v>138</v>
      </c>
      <c r="CZ2350" s="26" t="s">
        <v>135</v>
      </c>
      <c r="DA2350" s="26" t="s">
        <v>137</v>
      </c>
      <c r="DB2350" s="26" t="s">
        <v>138</v>
      </c>
      <c r="DC2350" s="26" t="s">
        <v>136</v>
      </c>
      <c r="DD2350" s="26" t="s">
        <v>136</v>
      </c>
      <c r="DE2350" s="26" t="s">
        <v>134</v>
      </c>
      <c r="DF2350" s="26" t="s">
        <v>139</v>
      </c>
      <c r="DG2350" s="26" t="s">
        <v>120</v>
      </c>
      <c r="DH2350" s="26" t="s">
        <v>139</v>
      </c>
      <c r="DI2350" s="26" t="s">
        <v>120</v>
      </c>
      <c r="DJ2350" s="26" t="s">
        <v>120</v>
      </c>
      <c r="DK2350" s="26" t="s">
        <v>139</v>
      </c>
      <c r="DL2350" s="26" t="s">
        <v>139</v>
      </c>
      <c r="DM2350" s="26" t="s">
        <v>139</v>
      </c>
      <c r="DN2350" s="26" t="s">
        <v>139</v>
      </c>
      <c r="DO2350" s="26" t="s">
        <v>139</v>
      </c>
    </row>
    <row r="2351" spans="1:119" ht="20.100000000000001" customHeight="1" x14ac:dyDescent="0.25">
      <c r="A2351" s="29" t="str">
        <f t="shared" si="518"/>
        <v>Sanjog Pakistan1</v>
      </c>
      <c r="B2351" s="29" t="str">
        <f t="shared" si="519"/>
        <v>Sanjog Pakistan</v>
      </c>
      <c r="C2351" s="29">
        <f t="shared" si="520"/>
        <v>1</v>
      </c>
      <c r="D2351" s="30" t="str">
        <f t="shared" si="521"/>
        <v>South Asia</v>
      </c>
      <c r="E2351" s="30" t="str">
        <f t="shared" si="522"/>
        <v>Lahore, Pakistan</v>
      </c>
      <c r="F2351" s="31">
        <f t="shared" si="523"/>
        <v>3</v>
      </c>
      <c r="G2351" s="31">
        <f t="shared" si="524"/>
        <v>2</v>
      </c>
      <c r="H2351" s="31">
        <f t="shared" si="525"/>
        <v>3</v>
      </c>
      <c r="I2351" s="31">
        <f t="shared" si="526"/>
        <v>4</v>
      </c>
      <c r="J2351" s="31">
        <f t="shared" si="527"/>
        <v>4</v>
      </c>
      <c r="K2351" s="31">
        <f t="shared" si="528"/>
        <v>3</v>
      </c>
      <c r="L2351" s="31">
        <f t="shared" si="529"/>
        <v>4</v>
      </c>
      <c r="M2351" s="31">
        <f t="shared" si="530"/>
        <v>5</v>
      </c>
      <c r="N2351" s="31">
        <f t="shared" si="531"/>
        <v>3.5</v>
      </c>
      <c r="O2351" s="26" t="s">
        <v>12736</v>
      </c>
      <c r="P2351" s="26" t="s">
        <v>108</v>
      </c>
      <c r="Q2351" s="27">
        <v>42502</v>
      </c>
      <c r="R2351" s="26" t="s">
        <v>155</v>
      </c>
      <c r="S2351" s="26" t="s">
        <v>184</v>
      </c>
      <c r="T2351" s="26" t="s">
        <v>157</v>
      </c>
      <c r="U2351" s="26" t="s">
        <v>168</v>
      </c>
      <c r="V2351" s="26" t="s">
        <v>225</v>
      </c>
      <c r="W2351" s="26" t="s">
        <v>369</v>
      </c>
      <c r="X2351" s="26" t="s">
        <v>4119</v>
      </c>
      <c r="Y2351" s="26" t="s">
        <v>12726</v>
      </c>
      <c r="Z2351" s="24"/>
      <c r="AA2351" s="24"/>
      <c r="AB2351" s="26" t="s">
        <v>117</v>
      </c>
      <c r="AC2351" s="28">
        <v>7000</v>
      </c>
      <c r="AD2351" s="26" t="s">
        <v>11933</v>
      </c>
      <c r="AE2351" s="26" t="s">
        <v>778</v>
      </c>
      <c r="AF2351" s="26" t="s">
        <v>139</v>
      </c>
      <c r="AG2351" s="26" t="s">
        <v>157</v>
      </c>
      <c r="AH2351" s="26" t="s">
        <v>158</v>
      </c>
      <c r="AI2351" s="28">
        <v>7000</v>
      </c>
      <c r="AJ2351" s="26" t="s">
        <v>12737</v>
      </c>
      <c r="AK2351" s="26" t="s">
        <v>12738</v>
      </c>
      <c r="AL2351" s="26" t="s">
        <v>12739</v>
      </c>
      <c r="AM2351" s="26" t="s">
        <v>12740</v>
      </c>
      <c r="AN2351" s="26" t="s">
        <v>12741</v>
      </c>
      <c r="AO2351" s="26" t="s">
        <v>12742</v>
      </c>
      <c r="AP2351" s="26" t="s">
        <v>12743</v>
      </c>
      <c r="AQ2351" s="24"/>
      <c r="AR2351" s="24"/>
      <c r="AS2351" s="24"/>
      <c r="AT2351" s="24"/>
      <c r="AU2351" s="24"/>
      <c r="AV2351" s="24"/>
      <c r="AW2351" s="28">
        <v>148855</v>
      </c>
      <c r="AX2351" s="26">
        <v>100</v>
      </c>
      <c r="AY2351" s="28">
        <v>40</v>
      </c>
      <c r="AZ2351" s="28">
        <v>22</v>
      </c>
      <c r="BA2351" s="26">
        <v>0</v>
      </c>
      <c r="BB2351" s="26" t="s">
        <v>148</v>
      </c>
      <c r="BC2351" s="26" t="s">
        <v>6034</v>
      </c>
      <c r="BD2351" s="24"/>
      <c r="BE2351" s="24"/>
      <c r="BF2351" s="26" t="s">
        <v>12744</v>
      </c>
      <c r="BG2351" s="26" t="s">
        <v>369</v>
      </c>
      <c r="BH2351" s="26" t="s">
        <v>12745</v>
      </c>
      <c r="BI2351" s="26" t="s">
        <v>369</v>
      </c>
      <c r="BJ2351" s="24"/>
      <c r="BK2351" s="24"/>
      <c r="BL2351" s="24"/>
      <c r="BM2351" s="24"/>
      <c r="BN2351" s="24"/>
      <c r="BO2351" s="24"/>
      <c r="BP2351" s="24"/>
      <c r="BQ2351" s="24"/>
      <c r="BR2351" s="26">
        <v>3</v>
      </c>
      <c r="BS2351" s="26">
        <v>2</v>
      </c>
      <c r="BT2351" s="26">
        <v>3</v>
      </c>
      <c r="BU2351" s="26">
        <v>4</v>
      </c>
      <c r="BV2351" s="26">
        <v>4</v>
      </c>
      <c r="BW2351" s="26">
        <v>3</v>
      </c>
      <c r="BX2351" s="26">
        <v>4</v>
      </c>
      <c r="BY2351" s="26">
        <v>5</v>
      </c>
      <c r="BZ2351" s="24"/>
      <c r="CA2351" s="24"/>
      <c r="CB2351" s="24"/>
      <c r="CC2351" s="24"/>
      <c r="CD2351" s="24"/>
      <c r="CE2351" s="24"/>
      <c r="CF2351" s="24"/>
      <c r="CG2351" s="24"/>
      <c r="CH2351" s="24"/>
      <c r="CI2351" s="24"/>
      <c r="CJ2351" s="24"/>
      <c r="CK2351" s="24"/>
      <c r="CL2351" s="24"/>
      <c r="CM2351" s="24"/>
      <c r="CN2351" s="24"/>
      <c r="CO2351" s="24"/>
      <c r="CP2351" s="24"/>
      <c r="CQ2351" s="24"/>
      <c r="CR2351" s="24"/>
      <c r="CS2351" s="24"/>
      <c r="CT2351" s="24"/>
      <c r="CU2351" s="24"/>
      <c r="CV2351" s="24"/>
      <c r="CW2351" s="24"/>
      <c r="CX2351" s="24"/>
      <c r="CY2351" s="24"/>
      <c r="CZ2351" s="24"/>
      <c r="DA2351" s="24"/>
      <c r="DB2351" s="24"/>
      <c r="DC2351" s="24"/>
      <c r="DD2351" s="24"/>
      <c r="DE2351" s="24"/>
      <c r="DF2351" s="26" t="s">
        <v>139</v>
      </c>
      <c r="DG2351" s="26" t="s">
        <v>120</v>
      </c>
      <c r="DH2351" s="26" t="s">
        <v>139</v>
      </c>
      <c r="DI2351" s="26" t="s">
        <v>120</v>
      </c>
      <c r="DJ2351" s="26" t="s">
        <v>139</v>
      </c>
      <c r="DK2351" s="26" t="s">
        <v>139</v>
      </c>
      <c r="DL2351" s="26" t="s">
        <v>139</v>
      </c>
      <c r="DM2351" s="26" t="s">
        <v>139</v>
      </c>
      <c r="DN2351" s="26" t="s">
        <v>139</v>
      </c>
      <c r="DO2351" s="26" t="s">
        <v>139</v>
      </c>
    </row>
    <row r="2352" spans="1:119" ht="20.100000000000001" customHeight="1" x14ac:dyDescent="0.25">
      <c r="A2352" s="29" t="str">
        <f t="shared" si="518"/>
        <v/>
      </c>
      <c r="B2352" s="29" t="str">
        <f t="shared" si="519"/>
        <v>Self Help Community Center</v>
      </c>
      <c r="C2352" s="29">
        <f t="shared" si="520"/>
        <v>0</v>
      </c>
      <c r="D2352" s="30" t="str">
        <f t="shared" si="521"/>
        <v>East and Southeast Asia</v>
      </c>
      <c r="E2352" s="30" t="str">
        <f t="shared" si="522"/>
        <v>Siem Reap, Cambodia</v>
      </c>
      <c r="F2352" s="31">
        <f t="shared" si="523"/>
        <v>0</v>
      </c>
      <c r="G2352" s="31">
        <f t="shared" si="524"/>
        <v>0</v>
      </c>
      <c r="H2352" s="31">
        <f t="shared" si="525"/>
        <v>0</v>
      </c>
      <c r="I2352" s="31">
        <f t="shared" si="526"/>
        <v>0</v>
      </c>
      <c r="J2352" s="31">
        <f t="shared" si="527"/>
        <v>0</v>
      </c>
      <c r="K2352" s="31">
        <f t="shared" si="528"/>
        <v>0</v>
      </c>
      <c r="L2352" s="31">
        <f t="shared" si="529"/>
        <v>0</v>
      </c>
      <c r="M2352" s="31">
        <f t="shared" si="530"/>
        <v>0</v>
      </c>
      <c r="N2352" s="31">
        <f t="shared" si="531"/>
        <v>0</v>
      </c>
      <c r="O2352" s="26" t="s">
        <v>12746</v>
      </c>
      <c r="P2352" s="26" t="s">
        <v>243</v>
      </c>
      <c r="Q2352" s="27">
        <v>43079</v>
      </c>
      <c r="R2352" s="24"/>
      <c r="S2352" s="24"/>
      <c r="T2352" s="24"/>
      <c r="U2352" s="24"/>
      <c r="V2352" s="26" t="s">
        <v>469</v>
      </c>
      <c r="W2352" s="26" t="s">
        <v>470</v>
      </c>
      <c r="X2352" s="26" t="s">
        <v>12747</v>
      </c>
      <c r="Y2352" s="26" t="s">
        <v>12748</v>
      </c>
      <c r="Z2352" s="24"/>
      <c r="AA2352" s="24"/>
      <c r="AB2352" s="26" t="s">
        <v>228</v>
      </c>
      <c r="AC2352" s="28">
        <v>0</v>
      </c>
      <c r="AD2352" s="26" t="s">
        <v>12749</v>
      </c>
      <c r="AE2352" s="24"/>
      <c r="AF2352" s="26" t="s">
        <v>120</v>
      </c>
      <c r="AG2352" s="26" t="s">
        <v>333</v>
      </c>
      <c r="AH2352" s="24"/>
      <c r="AI2352" s="28">
        <v>0</v>
      </c>
      <c r="AJ2352" s="24"/>
      <c r="AK2352" s="24"/>
      <c r="AL2352" s="24"/>
      <c r="AM2352" s="24"/>
      <c r="AN2352" s="24"/>
      <c r="AO2352" s="24"/>
      <c r="AP2352" s="24"/>
      <c r="AQ2352" s="24"/>
      <c r="AR2352" s="24"/>
      <c r="AS2352" s="24"/>
      <c r="AT2352" s="24"/>
      <c r="AU2352" s="24"/>
      <c r="AV2352" s="24"/>
      <c r="AW2352" s="24"/>
      <c r="AX2352" s="24"/>
      <c r="AY2352" s="24"/>
      <c r="AZ2352" s="24"/>
      <c r="BA2352" s="24"/>
      <c r="BB2352" s="24"/>
      <c r="BC2352" s="26" t="s">
        <v>12750</v>
      </c>
      <c r="BD2352" s="24"/>
      <c r="BE2352" s="24"/>
      <c r="BF2352" s="24"/>
      <c r="BG2352" s="24"/>
      <c r="BH2352" s="24"/>
      <c r="BI2352" s="24"/>
      <c r="BJ2352" s="24"/>
      <c r="BK2352" s="24"/>
      <c r="BL2352" s="24"/>
      <c r="BM2352" s="24"/>
      <c r="BN2352" s="24"/>
      <c r="BO2352" s="24"/>
      <c r="BP2352" s="24"/>
      <c r="BQ2352" s="24"/>
      <c r="BR2352" s="24"/>
      <c r="BS2352" s="24"/>
      <c r="BT2352" s="24"/>
      <c r="BU2352" s="24"/>
      <c r="BV2352" s="24"/>
      <c r="BW2352" s="24"/>
      <c r="BX2352" s="24"/>
      <c r="BY2352" s="24"/>
      <c r="BZ2352" s="24"/>
      <c r="CA2352" s="24"/>
      <c r="CB2352" s="24"/>
      <c r="CC2352" s="24"/>
      <c r="CD2352" s="24"/>
      <c r="CE2352" s="24"/>
      <c r="CF2352" s="24"/>
      <c r="CG2352" s="24"/>
      <c r="CH2352" s="24"/>
      <c r="CI2352" s="24"/>
      <c r="CJ2352" s="24"/>
      <c r="CK2352" s="24"/>
      <c r="CL2352" s="24"/>
      <c r="CM2352" s="24"/>
      <c r="CN2352" s="24"/>
      <c r="CO2352" s="24"/>
      <c r="CP2352" s="24"/>
      <c r="CQ2352" s="24"/>
      <c r="CR2352" s="24"/>
      <c r="CS2352" s="24"/>
      <c r="CT2352" s="24"/>
      <c r="CU2352" s="24"/>
      <c r="CV2352" s="24"/>
      <c r="CW2352" s="24"/>
      <c r="CX2352" s="24"/>
      <c r="CY2352" s="24"/>
      <c r="CZ2352" s="24"/>
      <c r="DA2352" s="24"/>
      <c r="DB2352" s="24"/>
      <c r="DC2352" s="24"/>
      <c r="DD2352" s="24"/>
      <c r="DE2352" s="24"/>
      <c r="DF2352" s="26" t="s">
        <v>139</v>
      </c>
      <c r="DG2352" s="26" t="s">
        <v>139</v>
      </c>
      <c r="DH2352" s="26" t="s">
        <v>139</v>
      </c>
      <c r="DI2352" s="26" t="s">
        <v>139</v>
      </c>
      <c r="DJ2352" s="26" t="s">
        <v>139</v>
      </c>
      <c r="DK2352" s="26" t="s">
        <v>139</v>
      </c>
      <c r="DL2352" s="26" t="s">
        <v>139</v>
      </c>
      <c r="DM2352" s="26" t="s">
        <v>139</v>
      </c>
      <c r="DN2352" s="26" t="s">
        <v>139</v>
      </c>
      <c r="DO2352" s="26" t="s">
        <v>139</v>
      </c>
    </row>
    <row r="2353" spans="1:119" ht="35.1" customHeight="1" x14ac:dyDescent="0.25">
      <c r="A2353" s="29" t="str">
        <f t="shared" si="518"/>
        <v>Self Help Community Center7</v>
      </c>
      <c r="B2353" s="29" t="str">
        <f t="shared" si="519"/>
        <v>Self Help Community Center</v>
      </c>
      <c r="C2353" s="29">
        <f t="shared" si="520"/>
        <v>7</v>
      </c>
      <c r="D2353" s="30" t="str">
        <f t="shared" si="521"/>
        <v>East and Southeast Asia</v>
      </c>
      <c r="E2353" s="30" t="str">
        <f t="shared" si="522"/>
        <v>Siem Reap, Cambodia</v>
      </c>
      <c r="F2353" s="31">
        <f t="shared" si="523"/>
        <v>3</v>
      </c>
      <c r="G2353" s="31">
        <f t="shared" si="524"/>
        <v>3</v>
      </c>
      <c r="H2353" s="31">
        <f t="shared" si="525"/>
        <v>2</v>
      </c>
      <c r="I2353" s="31">
        <f t="shared" si="526"/>
        <v>3</v>
      </c>
      <c r="J2353" s="31">
        <f t="shared" si="527"/>
        <v>2</v>
      </c>
      <c r="K2353" s="31">
        <f t="shared" si="528"/>
        <v>3</v>
      </c>
      <c r="L2353" s="31">
        <f t="shared" si="529"/>
        <v>2</v>
      </c>
      <c r="M2353" s="31">
        <f t="shared" si="530"/>
        <v>3</v>
      </c>
      <c r="N2353" s="31">
        <f t="shared" si="531"/>
        <v>2.6</v>
      </c>
      <c r="O2353" s="26" t="s">
        <v>12751</v>
      </c>
      <c r="P2353" s="26" t="s">
        <v>108</v>
      </c>
      <c r="Q2353" s="27">
        <v>43054</v>
      </c>
      <c r="R2353" s="26" t="s">
        <v>305</v>
      </c>
      <c r="S2353" s="26" t="s">
        <v>110</v>
      </c>
      <c r="T2353" s="26" t="s">
        <v>111</v>
      </c>
      <c r="U2353" s="26" t="s">
        <v>112</v>
      </c>
      <c r="V2353" s="26" t="s">
        <v>469</v>
      </c>
      <c r="W2353" s="26" t="s">
        <v>470</v>
      </c>
      <c r="X2353" s="26" t="s">
        <v>12747</v>
      </c>
      <c r="Y2353" s="26" t="s">
        <v>12748</v>
      </c>
      <c r="Z2353" s="24"/>
      <c r="AA2353" s="24"/>
      <c r="AB2353" s="26" t="s">
        <v>117</v>
      </c>
      <c r="AC2353" s="28">
        <v>15000</v>
      </c>
      <c r="AD2353" s="26" t="s">
        <v>12749</v>
      </c>
      <c r="AE2353" s="24"/>
      <c r="AF2353" s="26" t="s">
        <v>120</v>
      </c>
      <c r="AG2353" s="26" t="s">
        <v>333</v>
      </c>
      <c r="AH2353" s="26" t="s">
        <v>235</v>
      </c>
      <c r="AI2353" s="28">
        <v>15000</v>
      </c>
      <c r="AJ2353" s="24"/>
      <c r="AK2353" s="26" t="s">
        <v>12752</v>
      </c>
      <c r="AL2353" s="26" t="s">
        <v>12753</v>
      </c>
      <c r="AM2353" s="24"/>
      <c r="AN2353" s="24"/>
      <c r="AO2353" s="24"/>
      <c r="AP2353" s="24"/>
      <c r="AQ2353" s="24"/>
      <c r="AR2353" s="26" t="s">
        <v>12754</v>
      </c>
      <c r="AS2353" s="26" t="s">
        <v>12755</v>
      </c>
      <c r="AT2353" s="24"/>
      <c r="AU2353" s="26" t="s">
        <v>12756</v>
      </c>
      <c r="AV2353" s="24"/>
      <c r="AW2353" s="28">
        <v>120000</v>
      </c>
      <c r="AX2353" s="26">
        <v>720</v>
      </c>
      <c r="AY2353" s="28">
        <v>100</v>
      </c>
      <c r="AZ2353" s="28">
        <v>8</v>
      </c>
      <c r="BA2353" s="26">
        <v>8</v>
      </c>
      <c r="BB2353" s="24"/>
      <c r="BC2353" s="26" t="s">
        <v>12750</v>
      </c>
      <c r="BD2353" s="26" t="s">
        <v>125</v>
      </c>
      <c r="BE2353" s="24"/>
      <c r="BF2353" s="26" t="s">
        <v>12757</v>
      </c>
      <c r="BG2353" s="26" t="s">
        <v>392</v>
      </c>
      <c r="BH2353" s="26" t="s">
        <v>12758</v>
      </c>
      <c r="BI2353" s="26" t="s">
        <v>387</v>
      </c>
      <c r="BJ2353" s="26" t="s">
        <v>12759</v>
      </c>
      <c r="BK2353" s="26" t="s">
        <v>2862</v>
      </c>
      <c r="BL2353" s="26" t="s">
        <v>12760</v>
      </c>
      <c r="BM2353" s="26" t="s">
        <v>395</v>
      </c>
      <c r="BN2353" s="26" t="s">
        <v>12761</v>
      </c>
      <c r="BO2353" s="26" t="s">
        <v>381</v>
      </c>
      <c r="BP2353" s="24"/>
      <c r="BQ2353" s="24"/>
      <c r="BR2353" s="26">
        <v>0</v>
      </c>
      <c r="BS2353" s="26">
        <v>0</v>
      </c>
      <c r="BT2353" s="26">
        <v>0</v>
      </c>
      <c r="BU2353" s="26">
        <v>0</v>
      </c>
      <c r="BV2353" s="26">
        <v>0</v>
      </c>
      <c r="BW2353" s="26">
        <v>0</v>
      </c>
      <c r="BX2353" s="26">
        <v>0</v>
      </c>
      <c r="BY2353" s="26">
        <v>0</v>
      </c>
      <c r="BZ2353" s="26" t="s">
        <v>135</v>
      </c>
      <c r="CA2353" s="26" t="s">
        <v>134</v>
      </c>
      <c r="CB2353" s="26" t="s">
        <v>138</v>
      </c>
      <c r="CC2353" s="26" t="s">
        <v>136</v>
      </c>
      <c r="CD2353" s="26" t="s">
        <v>135</v>
      </c>
      <c r="CE2353" s="26" t="s">
        <v>138</v>
      </c>
      <c r="CF2353" s="26" t="s">
        <v>134</v>
      </c>
      <c r="CG2353" s="26" t="s">
        <v>136</v>
      </c>
      <c r="CH2353" s="26" t="s">
        <v>135</v>
      </c>
      <c r="CI2353" s="26" t="s">
        <v>137</v>
      </c>
      <c r="CJ2353" s="26" t="s">
        <v>136</v>
      </c>
      <c r="CK2353" s="26" t="s">
        <v>135</v>
      </c>
      <c r="CL2353" s="26" t="s">
        <v>136</v>
      </c>
      <c r="CM2353" s="26" t="s">
        <v>135</v>
      </c>
      <c r="CN2353" s="26" t="s">
        <v>136</v>
      </c>
      <c r="CO2353" s="26" t="s">
        <v>138</v>
      </c>
      <c r="CP2353" s="26" t="s">
        <v>136</v>
      </c>
      <c r="CQ2353" s="26" t="s">
        <v>137</v>
      </c>
      <c r="CR2353" s="26" t="s">
        <v>134</v>
      </c>
      <c r="CS2353" s="26" t="s">
        <v>135</v>
      </c>
      <c r="CT2353" s="26" t="s">
        <v>135</v>
      </c>
      <c r="CU2353" s="26" t="s">
        <v>137</v>
      </c>
      <c r="CV2353" s="26" t="s">
        <v>138</v>
      </c>
      <c r="CW2353" s="26" t="s">
        <v>138</v>
      </c>
      <c r="CX2353" s="26" t="s">
        <v>137</v>
      </c>
      <c r="CY2353" s="26" t="s">
        <v>134</v>
      </c>
      <c r="CZ2353" s="26" t="s">
        <v>137</v>
      </c>
      <c r="DA2353" s="26" t="s">
        <v>135</v>
      </c>
      <c r="DB2353" s="26" t="s">
        <v>137</v>
      </c>
      <c r="DC2353" s="26" t="s">
        <v>135</v>
      </c>
      <c r="DD2353" s="26" t="s">
        <v>138</v>
      </c>
      <c r="DE2353" s="26" t="s">
        <v>134</v>
      </c>
      <c r="DF2353" s="26" t="s">
        <v>120</v>
      </c>
      <c r="DG2353" s="26" t="s">
        <v>120</v>
      </c>
      <c r="DH2353" s="26" t="s">
        <v>120</v>
      </c>
      <c r="DI2353" s="26" t="s">
        <v>139</v>
      </c>
      <c r="DJ2353" s="26" t="s">
        <v>139</v>
      </c>
      <c r="DK2353" s="26" t="s">
        <v>120</v>
      </c>
      <c r="DL2353" s="26" t="s">
        <v>139</v>
      </c>
      <c r="DM2353" s="26" t="s">
        <v>139</v>
      </c>
      <c r="DN2353" s="26" t="s">
        <v>139</v>
      </c>
      <c r="DO2353" s="26" t="s">
        <v>139</v>
      </c>
    </row>
    <row r="2354" spans="1:119" ht="20.100000000000001" customHeight="1" x14ac:dyDescent="0.25">
      <c r="A2354" s="29" t="str">
        <f t="shared" si="518"/>
        <v>Self Help Community Center6</v>
      </c>
      <c r="B2354" s="29" t="str">
        <f t="shared" si="519"/>
        <v>Self Help Community Center</v>
      </c>
      <c r="C2354" s="29">
        <f t="shared" si="520"/>
        <v>6</v>
      </c>
      <c r="D2354" s="30" t="str">
        <f t="shared" si="521"/>
        <v>East and Southeast Asia</v>
      </c>
      <c r="E2354" s="30" t="str">
        <f t="shared" si="522"/>
        <v>Siem Reap, Cambodia</v>
      </c>
      <c r="F2354" s="31">
        <f t="shared" si="523"/>
        <v>3</v>
      </c>
      <c r="G2354" s="31">
        <f t="shared" si="524"/>
        <v>2</v>
      </c>
      <c r="H2354" s="31">
        <f t="shared" si="525"/>
        <v>3</v>
      </c>
      <c r="I2354" s="31">
        <f t="shared" si="526"/>
        <v>4</v>
      </c>
      <c r="J2354" s="31">
        <f t="shared" si="527"/>
        <v>2</v>
      </c>
      <c r="K2354" s="31">
        <f t="shared" si="528"/>
        <v>4</v>
      </c>
      <c r="L2354" s="31">
        <f t="shared" si="529"/>
        <v>3</v>
      </c>
      <c r="M2354" s="31">
        <f t="shared" si="530"/>
        <v>2</v>
      </c>
      <c r="N2354" s="31">
        <f t="shared" si="531"/>
        <v>2.9</v>
      </c>
      <c r="O2354" s="26" t="s">
        <v>12762</v>
      </c>
      <c r="P2354" s="26" t="s">
        <v>108</v>
      </c>
      <c r="Q2354" s="27">
        <v>42640</v>
      </c>
      <c r="R2354" s="26" t="s">
        <v>166</v>
      </c>
      <c r="S2354" s="26" t="s">
        <v>141</v>
      </c>
      <c r="T2354" s="26" t="s">
        <v>142</v>
      </c>
      <c r="U2354" s="26" t="s">
        <v>112</v>
      </c>
      <c r="V2354" s="26" t="s">
        <v>469</v>
      </c>
      <c r="W2354" s="26" t="s">
        <v>470</v>
      </c>
      <c r="X2354" s="26" t="s">
        <v>12747</v>
      </c>
      <c r="Y2354" s="26" t="s">
        <v>12748</v>
      </c>
      <c r="Z2354" s="24"/>
      <c r="AA2354" s="24"/>
      <c r="AB2354" s="26" t="s">
        <v>117</v>
      </c>
      <c r="AC2354" s="28">
        <v>13000</v>
      </c>
      <c r="AD2354" s="26" t="s">
        <v>12749</v>
      </c>
      <c r="AE2354" s="24"/>
      <c r="AF2354" s="26" t="s">
        <v>120</v>
      </c>
      <c r="AG2354" s="26" t="s">
        <v>333</v>
      </c>
      <c r="AH2354" s="26" t="s">
        <v>250</v>
      </c>
      <c r="AI2354" s="28">
        <v>13000</v>
      </c>
      <c r="AJ2354" s="26" t="s">
        <v>12763</v>
      </c>
      <c r="AK2354" s="26" t="s">
        <v>12752</v>
      </c>
      <c r="AL2354" s="26" t="s">
        <v>12753</v>
      </c>
      <c r="AM2354" s="24"/>
      <c r="AN2354" s="24"/>
      <c r="AO2354" s="24"/>
      <c r="AP2354" s="24"/>
      <c r="AQ2354" s="26" t="s">
        <v>12764</v>
      </c>
      <c r="AR2354" s="24"/>
      <c r="AS2354" s="24"/>
      <c r="AT2354" s="24"/>
      <c r="AU2354" s="26" t="s">
        <v>12765</v>
      </c>
      <c r="AV2354" s="24"/>
      <c r="AW2354" s="28">
        <v>152646</v>
      </c>
      <c r="AX2354" s="26">
        <v>912</v>
      </c>
      <c r="AY2354" s="28">
        <v>100</v>
      </c>
      <c r="AZ2354" s="28">
        <v>99</v>
      </c>
      <c r="BA2354" s="26">
        <v>0</v>
      </c>
      <c r="BB2354" s="26" t="s">
        <v>148</v>
      </c>
      <c r="BC2354" s="26" t="s">
        <v>12750</v>
      </c>
      <c r="BD2354" s="26" t="s">
        <v>125</v>
      </c>
      <c r="BE2354" s="24"/>
      <c r="BF2354" s="26" t="s">
        <v>12766</v>
      </c>
      <c r="BG2354" s="26" t="s">
        <v>381</v>
      </c>
      <c r="BH2354" s="26" t="s">
        <v>4427</v>
      </c>
      <c r="BI2354" s="26" t="s">
        <v>381</v>
      </c>
      <c r="BJ2354" s="26" t="s">
        <v>12767</v>
      </c>
      <c r="BK2354" s="26" t="s">
        <v>2862</v>
      </c>
      <c r="BL2354" s="24"/>
      <c r="BM2354" s="24"/>
      <c r="BN2354" s="24"/>
      <c r="BO2354" s="24"/>
      <c r="BP2354" s="24"/>
      <c r="BQ2354" s="24"/>
      <c r="BR2354" s="26">
        <v>3</v>
      </c>
      <c r="BS2354" s="26">
        <v>2</v>
      </c>
      <c r="BT2354" s="26">
        <v>3</v>
      </c>
      <c r="BU2354" s="26">
        <v>4</v>
      </c>
      <c r="BV2354" s="26">
        <v>2</v>
      </c>
      <c r="BW2354" s="26">
        <v>4</v>
      </c>
      <c r="BX2354" s="26">
        <v>3</v>
      </c>
      <c r="BY2354" s="26">
        <v>2</v>
      </c>
      <c r="BZ2354" s="24"/>
      <c r="CA2354" s="24"/>
      <c r="CB2354" s="24"/>
      <c r="CC2354" s="24"/>
      <c r="CD2354" s="24"/>
      <c r="CE2354" s="24"/>
      <c r="CF2354" s="24"/>
      <c r="CG2354" s="24"/>
      <c r="CH2354" s="24"/>
      <c r="CI2354" s="24"/>
      <c r="CJ2354" s="24"/>
      <c r="CK2354" s="24"/>
      <c r="CL2354" s="24"/>
      <c r="CM2354" s="24"/>
      <c r="CN2354" s="24"/>
      <c r="CO2354" s="24"/>
      <c r="CP2354" s="24"/>
      <c r="CQ2354" s="24"/>
      <c r="CR2354" s="24"/>
      <c r="CS2354" s="24"/>
      <c r="CT2354" s="24"/>
      <c r="CU2354" s="24"/>
      <c r="CV2354" s="24"/>
      <c r="CW2354" s="24"/>
      <c r="CX2354" s="24"/>
      <c r="CY2354" s="24"/>
      <c r="CZ2354" s="24"/>
      <c r="DA2354" s="24"/>
      <c r="DB2354" s="24"/>
      <c r="DC2354" s="24"/>
      <c r="DD2354" s="24"/>
      <c r="DE2354" s="24"/>
      <c r="DF2354" s="26" t="s">
        <v>120</v>
      </c>
      <c r="DG2354" s="26" t="s">
        <v>120</v>
      </c>
      <c r="DH2354" s="26" t="s">
        <v>120</v>
      </c>
      <c r="DI2354" s="26" t="s">
        <v>139</v>
      </c>
      <c r="DJ2354" s="26" t="s">
        <v>139</v>
      </c>
      <c r="DK2354" s="26" t="s">
        <v>139</v>
      </c>
      <c r="DL2354" s="26" t="s">
        <v>139</v>
      </c>
      <c r="DM2354" s="26" t="s">
        <v>139</v>
      </c>
      <c r="DN2354" s="26" t="s">
        <v>139</v>
      </c>
      <c r="DO2354" s="26" t="s">
        <v>139</v>
      </c>
    </row>
    <row r="2355" spans="1:119" ht="20.100000000000001" customHeight="1" x14ac:dyDescent="0.25">
      <c r="A2355" s="29" t="str">
        <f t="shared" si="518"/>
        <v>Self Help Community Center5</v>
      </c>
      <c r="B2355" s="29" t="str">
        <f t="shared" si="519"/>
        <v>Self Help Community Center</v>
      </c>
      <c r="C2355" s="29">
        <f t="shared" si="520"/>
        <v>5</v>
      </c>
      <c r="D2355" s="30" t="str">
        <f t="shared" si="521"/>
        <v>East and Southeast Asia</v>
      </c>
      <c r="E2355" s="30" t="str">
        <f t="shared" si="522"/>
        <v>Siem Reap, Cambodia</v>
      </c>
      <c r="F2355" s="31">
        <f t="shared" si="523"/>
        <v>3</v>
      </c>
      <c r="G2355" s="31">
        <f t="shared" si="524"/>
        <v>2</v>
      </c>
      <c r="H2355" s="31">
        <f t="shared" si="525"/>
        <v>3</v>
      </c>
      <c r="I2355" s="31">
        <f t="shared" si="526"/>
        <v>4</v>
      </c>
      <c r="J2355" s="31">
        <f t="shared" si="527"/>
        <v>2</v>
      </c>
      <c r="K2355" s="31">
        <f t="shared" si="528"/>
        <v>4</v>
      </c>
      <c r="L2355" s="31">
        <f t="shared" si="529"/>
        <v>4</v>
      </c>
      <c r="M2355" s="31">
        <f t="shared" si="530"/>
        <v>2</v>
      </c>
      <c r="N2355" s="31">
        <f t="shared" si="531"/>
        <v>3</v>
      </c>
      <c r="O2355" s="26" t="s">
        <v>12768</v>
      </c>
      <c r="P2355" s="26" t="s">
        <v>108</v>
      </c>
      <c r="Q2355" s="27">
        <v>42305</v>
      </c>
      <c r="R2355" s="26" t="s">
        <v>166</v>
      </c>
      <c r="S2355" s="26" t="s">
        <v>156</v>
      </c>
      <c r="T2355" s="26" t="s">
        <v>157</v>
      </c>
      <c r="U2355" s="26" t="s">
        <v>112</v>
      </c>
      <c r="V2355" s="26" t="s">
        <v>469</v>
      </c>
      <c r="W2355" s="26" t="s">
        <v>470</v>
      </c>
      <c r="X2355" s="26" t="s">
        <v>12747</v>
      </c>
      <c r="Y2355" s="26" t="s">
        <v>12748</v>
      </c>
      <c r="Z2355" s="24"/>
      <c r="AA2355" s="24"/>
      <c r="AB2355" s="26" t="s">
        <v>117</v>
      </c>
      <c r="AC2355" s="28">
        <v>13000</v>
      </c>
      <c r="AD2355" s="26" t="s">
        <v>12749</v>
      </c>
      <c r="AE2355" s="24"/>
      <c r="AF2355" s="26" t="s">
        <v>120</v>
      </c>
      <c r="AG2355" s="26" t="s">
        <v>333</v>
      </c>
      <c r="AH2355" s="26" t="s">
        <v>176</v>
      </c>
      <c r="AI2355" s="28">
        <v>13000</v>
      </c>
      <c r="AJ2355" s="26" t="s">
        <v>12769</v>
      </c>
      <c r="AK2355" s="26" t="s">
        <v>12752</v>
      </c>
      <c r="AL2355" s="26" t="s">
        <v>12770</v>
      </c>
      <c r="AM2355" s="24"/>
      <c r="AN2355" s="24"/>
      <c r="AO2355" s="24"/>
      <c r="AP2355" s="24"/>
      <c r="AQ2355" s="26" t="s">
        <v>12771</v>
      </c>
      <c r="AR2355" s="24"/>
      <c r="AS2355" s="24"/>
      <c r="AT2355" s="24"/>
      <c r="AU2355" s="24"/>
      <c r="AV2355" s="24"/>
      <c r="AW2355" s="28">
        <v>99761</v>
      </c>
      <c r="AX2355" s="26">
        <v>912</v>
      </c>
      <c r="AY2355" s="28">
        <v>100</v>
      </c>
      <c r="AZ2355" s="28">
        <v>85</v>
      </c>
      <c r="BA2355" s="26">
        <v>0</v>
      </c>
      <c r="BB2355" s="26" t="s">
        <v>148</v>
      </c>
      <c r="BC2355" s="26" t="s">
        <v>12750</v>
      </c>
      <c r="BD2355" s="26" t="s">
        <v>378</v>
      </c>
      <c r="BE2355" s="26" t="s">
        <v>12772</v>
      </c>
      <c r="BF2355" s="26" t="s">
        <v>12766</v>
      </c>
      <c r="BG2355" s="26" t="s">
        <v>381</v>
      </c>
      <c r="BH2355" s="26" t="s">
        <v>12773</v>
      </c>
      <c r="BI2355" s="26" t="s">
        <v>392</v>
      </c>
      <c r="BJ2355" s="26" t="s">
        <v>11824</v>
      </c>
      <c r="BK2355" s="26" t="s">
        <v>381</v>
      </c>
      <c r="BL2355" s="26" t="s">
        <v>212</v>
      </c>
      <c r="BM2355" s="26" t="s">
        <v>261</v>
      </c>
      <c r="BN2355" s="26" t="s">
        <v>12774</v>
      </c>
      <c r="BO2355" s="26" t="s">
        <v>2862</v>
      </c>
      <c r="BP2355" s="24"/>
      <c r="BQ2355" s="24"/>
      <c r="BR2355" s="26">
        <v>3</v>
      </c>
      <c r="BS2355" s="26">
        <v>2</v>
      </c>
      <c r="BT2355" s="26">
        <v>3</v>
      </c>
      <c r="BU2355" s="26">
        <v>4</v>
      </c>
      <c r="BV2355" s="26">
        <v>2</v>
      </c>
      <c r="BW2355" s="26">
        <v>4</v>
      </c>
      <c r="BX2355" s="26">
        <v>4</v>
      </c>
      <c r="BY2355" s="26">
        <v>2</v>
      </c>
      <c r="BZ2355" s="24"/>
      <c r="CA2355" s="24"/>
      <c r="CB2355" s="24"/>
      <c r="CC2355" s="24"/>
      <c r="CD2355" s="24"/>
      <c r="CE2355" s="24"/>
      <c r="CF2355" s="24"/>
      <c r="CG2355" s="24"/>
      <c r="CH2355" s="24"/>
      <c r="CI2355" s="24"/>
      <c r="CJ2355" s="24"/>
      <c r="CK2355" s="24"/>
      <c r="CL2355" s="24"/>
      <c r="CM2355" s="24"/>
      <c r="CN2355" s="24"/>
      <c r="CO2355" s="24"/>
      <c r="CP2355" s="24"/>
      <c r="CQ2355" s="24"/>
      <c r="CR2355" s="24"/>
      <c r="CS2355" s="24"/>
      <c r="CT2355" s="24"/>
      <c r="CU2355" s="24"/>
      <c r="CV2355" s="24"/>
      <c r="CW2355" s="24"/>
      <c r="CX2355" s="24"/>
      <c r="CY2355" s="24"/>
      <c r="CZ2355" s="24"/>
      <c r="DA2355" s="24"/>
      <c r="DB2355" s="24"/>
      <c r="DC2355" s="24"/>
      <c r="DD2355" s="24"/>
      <c r="DE2355" s="24"/>
      <c r="DF2355" s="26" t="s">
        <v>120</v>
      </c>
      <c r="DG2355" s="26" t="s">
        <v>120</v>
      </c>
      <c r="DH2355" s="26" t="s">
        <v>120</v>
      </c>
      <c r="DI2355" s="26" t="s">
        <v>139</v>
      </c>
      <c r="DJ2355" s="26" t="s">
        <v>139</v>
      </c>
      <c r="DK2355" s="26" t="s">
        <v>139</v>
      </c>
      <c r="DL2355" s="26" t="s">
        <v>139</v>
      </c>
      <c r="DM2355" s="26" t="s">
        <v>139</v>
      </c>
      <c r="DN2355" s="26" t="s">
        <v>139</v>
      </c>
      <c r="DO2355" s="26" t="s">
        <v>139</v>
      </c>
    </row>
    <row r="2356" spans="1:119" ht="20.100000000000001" customHeight="1" x14ac:dyDescent="0.25">
      <c r="A2356" s="29" t="str">
        <f t="shared" si="518"/>
        <v/>
      </c>
      <c r="B2356" s="29" t="str">
        <f t="shared" si="519"/>
        <v>Self Help Community Center</v>
      </c>
      <c r="C2356" s="29">
        <f t="shared" si="520"/>
        <v>0</v>
      </c>
      <c r="D2356" s="30" t="str">
        <f t="shared" si="521"/>
        <v>East and Southeast Asia</v>
      </c>
      <c r="E2356" s="30" t="str">
        <f t="shared" si="522"/>
        <v>Siem Reap, Cambodia</v>
      </c>
      <c r="F2356" s="31">
        <f t="shared" si="523"/>
        <v>0</v>
      </c>
      <c r="G2356" s="31">
        <f t="shared" si="524"/>
        <v>0</v>
      </c>
      <c r="H2356" s="31">
        <f t="shared" si="525"/>
        <v>0</v>
      </c>
      <c r="I2356" s="31">
        <f t="shared" si="526"/>
        <v>0</v>
      </c>
      <c r="J2356" s="31">
        <f t="shared" si="527"/>
        <v>0</v>
      </c>
      <c r="K2356" s="31">
        <f t="shared" si="528"/>
        <v>0</v>
      </c>
      <c r="L2356" s="31">
        <f t="shared" si="529"/>
        <v>0</v>
      </c>
      <c r="M2356" s="31">
        <f t="shared" si="530"/>
        <v>0</v>
      </c>
      <c r="N2356" s="31">
        <f t="shared" si="531"/>
        <v>0</v>
      </c>
      <c r="O2356" s="26" t="s">
        <v>12775</v>
      </c>
      <c r="P2356" s="26" t="s">
        <v>108</v>
      </c>
      <c r="Q2356" s="27">
        <v>42152</v>
      </c>
      <c r="R2356" s="24"/>
      <c r="S2356" s="24"/>
      <c r="T2356" s="26" t="s">
        <v>278</v>
      </c>
      <c r="U2356" s="24"/>
      <c r="V2356" s="26" t="s">
        <v>469</v>
      </c>
      <c r="W2356" s="26" t="s">
        <v>470</v>
      </c>
      <c r="X2356" s="26" t="s">
        <v>12747</v>
      </c>
      <c r="Y2356" s="26" t="s">
        <v>12748</v>
      </c>
      <c r="Z2356" s="24"/>
      <c r="AA2356" s="24"/>
      <c r="AB2356" s="26" t="s">
        <v>723</v>
      </c>
      <c r="AC2356" s="28">
        <v>500</v>
      </c>
      <c r="AD2356" s="26" t="s">
        <v>12749</v>
      </c>
      <c r="AE2356" s="24"/>
      <c r="AF2356" s="26" t="s">
        <v>120</v>
      </c>
      <c r="AG2356" s="26" t="s">
        <v>333</v>
      </c>
      <c r="AH2356" s="24"/>
      <c r="AI2356" s="28">
        <v>500</v>
      </c>
      <c r="AJ2356" s="24"/>
      <c r="AK2356" s="24"/>
      <c r="AL2356" s="24"/>
      <c r="AM2356" s="24"/>
      <c r="AN2356" s="24"/>
      <c r="AO2356" s="24"/>
      <c r="AP2356" s="24"/>
      <c r="AQ2356" s="24"/>
      <c r="AR2356" s="24"/>
      <c r="AS2356" s="24"/>
      <c r="AT2356" s="24"/>
      <c r="AU2356" s="24"/>
      <c r="AV2356" s="24"/>
      <c r="AW2356" s="24"/>
      <c r="AX2356" s="24"/>
      <c r="AY2356" s="24"/>
      <c r="AZ2356" s="24"/>
      <c r="BA2356" s="24"/>
      <c r="BB2356" s="24"/>
      <c r="BC2356" s="26" t="s">
        <v>12750</v>
      </c>
      <c r="BD2356" s="24"/>
      <c r="BE2356" s="24"/>
      <c r="BF2356" s="24"/>
      <c r="BG2356" s="24"/>
      <c r="BH2356" s="24"/>
      <c r="BI2356" s="24"/>
      <c r="BJ2356" s="24"/>
      <c r="BK2356" s="24"/>
      <c r="BL2356" s="24"/>
      <c r="BM2356" s="24"/>
      <c r="BN2356" s="24"/>
      <c r="BO2356" s="24"/>
      <c r="BP2356" s="24"/>
      <c r="BQ2356" s="24"/>
      <c r="BR2356" s="24"/>
      <c r="BS2356" s="24"/>
      <c r="BT2356" s="24"/>
      <c r="BU2356" s="24"/>
      <c r="BV2356" s="24"/>
      <c r="BW2356" s="24"/>
      <c r="BX2356" s="24"/>
      <c r="BY2356" s="24"/>
      <c r="BZ2356" s="24"/>
      <c r="CA2356" s="24"/>
      <c r="CB2356" s="24"/>
      <c r="CC2356" s="24"/>
      <c r="CD2356" s="24"/>
      <c r="CE2356" s="24"/>
      <c r="CF2356" s="24"/>
      <c r="CG2356" s="24"/>
      <c r="CH2356" s="24"/>
      <c r="CI2356" s="24"/>
      <c r="CJ2356" s="24"/>
      <c r="CK2356" s="24"/>
      <c r="CL2356" s="24"/>
      <c r="CM2356" s="24"/>
      <c r="CN2356" s="24"/>
      <c r="CO2356" s="24"/>
      <c r="CP2356" s="24"/>
      <c r="CQ2356" s="24"/>
      <c r="CR2356" s="24"/>
      <c r="CS2356" s="24"/>
      <c r="CT2356" s="24"/>
      <c r="CU2356" s="24"/>
      <c r="CV2356" s="24"/>
      <c r="CW2356" s="24"/>
      <c r="CX2356" s="24"/>
      <c r="CY2356" s="24"/>
      <c r="CZ2356" s="24"/>
      <c r="DA2356" s="24"/>
      <c r="DB2356" s="24"/>
      <c r="DC2356" s="24"/>
      <c r="DD2356" s="24"/>
      <c r="DE2356" s="24"/>
      <c r="DF2356" s="26" t="s">
        <v>139</v>
      </c>
      <c r="DG2356" s="26" t="s">
        <v>139</v>
      </c>
      <c r="DH2356" s="26" t="s">
        <v>139</v>
      </c>
      <c r="DI2356" s="26" t="s">
        <v>139</v>
      </c>
      <c r="DJ2356" s="26" t="s">
        <v>139</v>
      </c>
      <c r="DK2356" s="26" t="s">
        <v>139</v>
      </c>
      <c r="DL2356" s="26" t="s">
        <v>139</v>
      </c>
      <c r="DM2356" s="26" t="s">
        <v>139</v>
      </c>
      <c r="DN2356" s="26" t="s">
        <v>139</v>
      </c>
      <c r="DO2356" s="26" t="s">
        <v>139</v>
      </c>
    </row>
    <row r="2357" spans="1:119" ht="20.100000000000001" customHeight="1" x14ac:dyDescent="0.25">
      <c r="A2357" s="29" t="str">
        <f t="shared" si="518"/>
        <v>Self Help Community Center4</v>
      </c>
      <c r="B2357" s="29" t="str">
        <f t="shared" si="519"/>
        <v>Self Help Community Center</v>
      </c>
      <c r="C2357" s="29">
        <f t="shared" si="520"/>
        <v>4</v>
      </c>
      <c r="D2357" s="30" t="str">
        <f t="shared" si="521"/>
        <v>East and Southeast Asia</v>
      </c>
      <c r="E2357" s="30" t="str">
        <f t="shared" si="522"/>
        <v>Siem Reap, Cambodia</v>
      </c>
      <c r="F2357" s="31">
        <f t="shared" si="523"/>
        <v>2</v>
      </c>
      <c r="G2357" s="31">
        <f t="shared" si="524"/>
        <v>2</v>
      </c>
      <c r="H2357" s="31">
        <f t="shared" si="525"/>
        <v>2</v>
      </c>
      <c r="I2357" s="31">
        <f t="shared" si="526"/>
        <v>3</v>
      </c>
      <c r="J2357" s="31">
        <f t="shared" si="527"/>
        <v>2</v>
      </c>
      <c r="K2357" s="31">
        <f t="shared" si="528"/>
        <v>2</v>
      </c>
      <c r="L2357" s="31">
        <f t="shared" si="529"/>
        <v>4</v>
      </c>
      <c r="M2357" s="31">
        <f t="shared" si="530"/>
        <v>2</v>
      </c>
      <c r="N2357" s="31">
        <f t="shared" si="531"/>
        <v>2.4</v>
      </c>
      <c r="O2357" s="26" t="s">
        <v>12776</v>
      </c>
      <c r="P2357" s="26" t="s">
        <v>108</v>
      </c>
      <c r="Q2357" s="27">
        <v>41946</v>
      </c>
      <c r="R2357" s="26" t="s">
        <v>166</v>
      </c>
      <c r="S2357" s="26" t="s">
        <v>609</v>
      </c>
      <c r="T2357" s="26" t="s">
        <v>278</v>
      </c>
      <c r="U2357" s="26" t="s">
        <v>112</v>
      </c>
      <c r="V2357" s="26" t="s">
        <v>469</v>
      </c>
      <c r="W2357" s="26" t="s">
        <v>470</v>
      </c>
      <c r="X2357" s="26" t="s">
        <v>12747</v>
      </c>
      <c r="Y2357" s="26" t="s">
        <v>12748</v>
      </c>
      <c r="Z2357" s="24"/>
      <c r="AA2357" s="24"/>
      <c r="AB2357" s="26" t="s">
        <v>117</v>
      </c>
      <c r="AC2357" s="28">
        <v>11000</v>
      </c>
      <c r="AD2357" s="26" t="s">
        <v>12749</v>
      </c>
      <c r="AE2357" s="24"/>
      <c r="AF2357" s="26" t="s">
        <v>120</v>
      </c>
      <c r="AG2357" s="26" t="s">
        <v>333</v>
      </c>
      <c r="AH2357" s="26" t="s">
        <v>185</v>
      </c>
      <c r="AI2357" s="28">
        <v>11000</v>
      </c>
      <c r="AJ2357" s="26" t="s">
        <v>12777</v>
      </c>
      <c r="AK2357" s="26" t="s">
        <v>12752</v>
      </c>
      <c r="AL2357" s="26" t="s">
        <v>12770</v>
      </c>
      <c r="AM2357" s="24"/>
      <c r="AN2357" s="24"/>
      <c r="AO2357" s="24"/>
      <c r="AP2357" s="24"/>
      <c r="AQ2357" s="26" t="s">
        <v>12778</v>
      </c>
      <c r="AR2357" s="24"/>
      <c r="AS2357" s="26" t="s">
        <v>12779</v>
      </c>
      <c r="AT2357" s="24"/>
      <c r="AU2357" s="26" t="s">
        <v>12780</v>
      </c>
      <c r="AV2357" s="24"/>
      <c r="AW2357" s="28">
        <v>99675</v>
      </c>
      <c r="AX2357" s="26">
        <v>940</v>
      </c>
      <c r="AY2357" s="28">
        <v>90</v>
      </c>
      <c r="AZ2357" s="28">
        <v>85</v>
      </c>
      <c r="BA2357" s="26">
        <v>0</v>
      </c>
      <c r="BB2357" s="26" t="s">
        <v>148</v>
      </c>
      <c r="BC2357" s="26" t="s">
        <v>12750</v>
      </c>
      <c r="BD2357" s="26" t="s">
        <v>125</v>
      </c>
      <c r="BE2357" s="24"/>
      <c r="BF2357" s="26" t="s">
        <v>12781</v>
      </c>
      <c r="BG2357" s="26" t="s">
        <v>381</v>
      </c>
      <c r="BH2357" s="26" t="s">
        <v>12773</v>
      </c>
      <c r="BI2357" s="26" t="s">
        <v>392</v>
      </c>
      <c r="BJ2357" s="26" t="s">
        <v>12766</v>
      </c>
      <c r="BK2357" s="26" t="s">
        <v>12782</v>
      </c>
      <c r="BL2357" s="26" t="s">
        <v>12783</v>
      </c>
      <c r="BM2357" s="26" t="s">
        <v>2862</v>
      </c>
      <c r="BN2357" s="26" t="s">
        <v>10033</v>
      </c>
      <c r="BO2357" s="26" t="s">
        <v>12784</v>
      </c>
      <c r="BP2357" s="24"/>
      <c r="BQ2357" s="24"/>
      <c r="BR2357" s="26">
        <v>2</v>
      </c>
      <c r="BS2357" s="26">
        <v>2</v>
      </c>
      <c r="BT2357" s="26">
        <v>2</v>
      </c>
      <c r="BU2357" s="26">
        <v>3</v>
      </c>
      <c r="BV2357" s="26">
        <v>2</v>
      </c>
      <c r="BW2357" s="26">
        <v>2</v>
      </c>
      <c r="BX2357" s="26">
        <v>4</v>
      </c>
      <c r="BY2357" s="26">
        <v>2</v>
      </c>
      <c r="BZ2357" s="24"/>
      <c r="CA2357" s="24"/>
      <c r="CB2357" s="24"/>
      <c r="CC2357" s="24"/>
      <c r="CD2357" s="24"/>
      <c r="CE2357" s="24"/>
      <c r="CF2357" s="24"/>
      <c r="CG2357" s="24"/>
      <c r="CH2357" s="24"/>
      <c r="CI2357" s="24"/>
      <c r="CJ2357" s="24"/>
      <c r="CK2357" s="24"/>
      <c r="CL2357" s="24"/>
      <c r="CM2357" s="24"/>
      <c r="CN2357" s="24"/>
      <c r="CO2357" s="24"/>
      <c r="CP2357" s="24"/>
      <c r="CQ2357" s="24"/>
      <c r="CR2357" s="24"/>
      <c r="CS2357" s="24"/>
      <c r="CT2357" s="24"/>
      <c r="CU2357" s="24"/>
      <c r="CV2357" s="24"/>
      <c r="CW2357" s="24"/>
      <c r="CX2357" s="24"/>
      <c r="CY2357" s="24"/>
      <c r="CZ2357" s="24"/>
      <c r="DA2357" s="24"/>
      <c r="DB2357" s="24"/>
      <c r="DC2357" s="24"/>
      <c r="DD2357" s="24"/>
      <c r="DE2357" s="24"/>
      <c r="DF2357" s="26" t="s">
        <v>120</v>
      </c>
      <c r="DG2357" s="26" t="s">
        <v>120</v>
      </c>
      <c r="DH2357" s="26" t="s">
        <v>139</v>
      </c>
      <c r="DI2357" s="26" t="s">
        <v>139</v>
      </c>
      <c r="DJ2357" s="26" t="s">
        <v>139</v>
      </c>
      <c r="DK2357" s="26" t="s">
        <v>139</v>
      </c>
      <c r="DL2357" s="26" t="s">
        <v>139</v>
      </c>
      <c r="DM2357" s="26" t="s">
        <v>139</v>
      </c>
      <c r="DN2357" s="26" t="s">
        <v>139</v>
      </c>
      <c r="DO2357" s="26" t="s">
        <v>139</v>
      </c>
    </row>
    <row r="2358" spans="1:119" ht="20.100000000000001" customHeight="1" x14ac:dyDescent="0.25">
      <c r="A2358" s="29" t="str">
        <f t="shared" si="518"/>
        <v>Self Help Community Center3</v>
      </c>
      <c r="B2358" s="29" t="str">
        <f t="shared" si="519"/>
        <v>Self Help Community Center</v>
      </c>
      <c r="C2358" s="29">
        <f t="shared" si="520"/>
        <v>3</v>
      </c>
      <c r="D2358" s="30" t="str">
        <f t="shared" si="521"/>
        <v>East and Southeast Asia</v>
      </c>
      <c r="E2358" s="30" t="str">
        <f t="shared" si="522"/>
        <v>Siem Reap, Cambodia</v>
      </c>
      <c r="F2358" s="31">
        <f t="shared" si="523"/>
        <v>3</v>
      </c>
      <c r="G2358" s="31">
        <f t="shared" si="524"/>
        <v>2</v>
      </c>
      <c r="H2358" s="31">
        <f t="shared" si="525"/>
        <v>2</v>
      </c>
      <c r="I2358" s="31">
        <f t="shared" si="526"/>
        <v>3</v>
      </c>
      <c r="J2358" s="31">
        <f t="shared" si="527"/>
        <v>2</v>
      </c>
      <c r="K2358" s="31">
        <f t="shared" si="528"/>
        <v>3</v>
      </c>
      <c r="L2358" s="31">
        <f t="shared" si="529"/>
        <v>3</v>
      </c>
      <c r="M2358" s="31">
        <f t="shared" si="530"/>
        <v>2</v>
      </c>
      <c r="N2358" s="31">
        <f t="shared" si="531"/>
        <v>2.5</v>
      </c>
      <c r="O2358" s="26" t="s">
        <v>12785</v>
      </c>
      <c r="P2358" s="26" t="s">
        <v>108</v>
      </c>
      <c r="Q2358" s="27">
        <v>41568</v>
      </c>
      <c r="R2358" s="26" t="s">
        <v>109</v>
      </c>
      <c r="S2358" s="26" t="s">
        <v>622</v>
      </c>
      <c r="T2358" s="26" t="s">
        <v>194</v>
      </c>
      <c r="U2358" s="26" t="s">
        <v>112</v>
      </c>
      <c r="V2358" s="26" t="s">
        <v>469</v>
      </c>
      <c r="W2358" s="26" t="s">
        <v>470</v>
      </c>
      <c r="X2358" s="26" t="s">
        <v>12747</v>
      </c>
      <c r="Y2358" s="26" t="s">
        <v>12748</v>
      </c>
      <c r="Z2358" s="24"/>
      <c r="AA2358" s="24"/>
      <c r="AB2358" s="26" t="s">
        <v>117</v>
      </c>
      <c r="AC2358" s="28">
        <v>11000</v>
      </c>
      <c r="AD2358" s="26" t="s">
        <v>12749</v>
      </c>
      <c r="AE2358" s="24"/>
      <c r="AF2358" s="26" t="s">
        <v>120</v>
      </c>
      <c r="AG2358" s="26" t="s">
        <v>333</v>
      </c>
      <c r="AH2358" s="26" t="s">
        <v>121</v>
      </c>
      <c r="AI2358" s="28">
        <v>11000</v>
      </c>
      <c r="AJ2358" s="26" t="s">
        <v>12786</v>
      </c>
      <c r="AK2358" s="26" t="s">
        <v>12752</v>
      </c>
      <c r="AL2358" s="26" t="s">
        <v>12787</v>
      </c>
      <c r="AM2358" s="24"/>
      <c r="AN2358" s="24"/>
      <c r="AO2358" s="24"/>
      <c r="AP2358" s="24"/>
      <c r="AQ2358" s="24"/>
      <c r="AR2358" s="24"/>
      <c r="AS2358" s="24"/>
      <c r="AT2358" s="24"/>
      <c r="AU2358" s="24"/>
      <c r="AV2358" s="24"/>
      <c r="AW2358" s="28">
        <v>144037</v>
      </c>
      <c r="AX2358" s="26">
        <v>1480</v>
      </c>
      <c r="AY2358" s="28">
        <v>100</v>
      </c>
      <c r="AZ2358" s="28">
        <v>85</v>
      </c>
      <c r="BA2358" s="26">
        <v>0</v>
      </c>
      <c r="BB2358" s="26" t="s">
        <v>148</v>
      </c>
      <c r="BC2358" s="26" t="s">
        <v>12750</v>
      </c>
      <c r="BD2358" s="26" t="s">
        <v>378</v>
      </c>
      <c r="BE2358" s="26" t="s">
        <v>12788</v>
      </c>
      <c r="BF2358" s="26" t="s">
        <v>12766</v>
      </c>
      <c r="BG2358" s="26" t="s">
        <v>381</v>
      </c>
      <c r="BH2358" s="26" t="s">
        <v>12789</v>
      </c>
      <c r="BI2358" s="26" t="s">
        <v>381</v>
      </c>
      <c r="BJ2358" s="26" t="s">
        <v>12773</v>
      </c>
      <c r="BK2358" s="26" t="s">
        <v>392</v>
      </c>
      <c r="BL2358" s="26" t="s">
        <v>12790</v>
      </c>
      <c r="BM2358" s="26" t="s">
        <v>2862</v>
      </c>
      <c r="BN2358" s="26" t="s">
        <v>12791</v>
      </c>
      <c r="BO2358" s="26" t="s">
        <v>381</v>
      </c>
      <c r="BP2358" s="24"/>
      <c r="BQ2358" s="24"/>
      <c r="BR2358" s="26">
        <v>3</v>
      </c>
      <c r="BS2358" s="26">
        <v>2</v>
      </c>
      <c r="BT2358" s="26">
        <v>2</v>
      </c>
      <c r="BU2358" s="26">
        <v>3</v>
      </c>
      <c r="BV2358" s="26">
        <v>2</v>
      </c>
      <c r="BW2358" s="26">
        <v>3</v>
      </c>
      <c r="BX2358" s="26">
        <v>3</v>
      </c>
      <c r="BY2358" s="26">
        <v>2</v>
      </c>
      <c r="BZ2358" s="24"/>
      <c r="CA2358" s="24"/>
      <c r="CB2358" s="24"/>
      <c r="CC2358" s="24"/>
      <c r="CD2358" s="24"/>
      <c r="CE2358" s="24"/>
      <c r="CF2358" s="24"/>
      <c r="CG2358" s="24"/>
      <c r="CH2358" s="24"/>
      <c r="CI2358" s="24"/>
      <c r="CJ2358" s="24"/>
      <c r="CK2358" s="24"/>
      <c r="CL2358" s="24"/>
      <c r="CM2358" s="24"/>
      <c r="CN2358" s="24"/>
      <c r="CO2358" s="24"/>
      <c r="CP2358" s="24"/>
      <c r="CQ2358" s="24"/>
      <c r="CR2358" s="24"/>
      <c r="CS2358" s="24"/>
      <c r="CT2358" s="24"/>
      <c r="CU2358" s="24"/>
      <c r="CV2358" s="24"/>
      <c r="CW2358" s="24"/>
      <c r="CX2358" s="24"/>
      <c r="CY2358" s="24"/>
      <c r="CZ2358" s="24"/>
      <c r="DA2358" s="24"/>
      <c r="DB2358" s="24"/>
      <c r="DC2358" s="24"/>
      <c r="DD2358" s="24"/>
      <c r="DE2358" s="24"/>
      <c r="DF2358" s="26" t="s">
        <v>120</v>
      </c>
      <c r="DG2358" s="26" t="s">
        <v>120</v>
      </c>
      <c r="DH2358" s="26" t="s">
        <v>139</v>
      </c>
      <c r="DI2358" s="26" t="s">
        <v>139</v>
      </c>
      <c r="DJ2358" s="26" t="s">
        <v>139</v>
      </c>
      <c r="DK2358" s="26" t="s">
        <v>139</v>
      </c>
      <c r="DL2358" s="26" t="s">
        <v>139</v>
      </c>
      <c r="DM2358" s="26" t="s">
        <v>139</v>
      </c>
      <c r="DN2358" s="26" t="s">
        <v>139</v>
      </c>
      <c r="DO2358" s="26" t="s">
        <v>139</v>
      </c>
    </row>
    <row r="2359" spans="1:119" ht="20.100000000000001" customHeight="1" x14ac:dyDescent="0.25">
      <c r="A2359" s="29" t="str">
        <f t="shared" si="518"/>
        <v>Self Help Community Center2</v>
      </c>
      <c r="B2359" s="29" t="str">
        <f t="shared" si="519"/>
        <v>Self Help Community Center</v>
      </c>
      <c r="C2359" s="29">
        <f t="shared" si="520"/>
        <v>2</v>
      </c>
      <c r="D2359" s="30" t="str">
        <f t="shared" si="521"/>
        <v>East and Southeast Asia</v>
      </c>
      <c r="E2359" s="30" t="str">
        <f t="shared" si="522"/>
        <v>Siem Reap, Cambodia</v>
      </c>
      <c r="F2359" s="31">
        <f t="shared" si="523"/>
        <v>2</v>
      </c>
      <c r="G2359" s="31">
        <f t="shared" si="524"/>
        <v>1</v>
      </c>
      <c r="H2359" s="31">
        <f t="shared" si="525"/>
        <v>2</v>
      </c>
      <c r="I2359" s="31">
        <f t="shared" si="526"/>
        <v>4</v>
      </c>
      <c r="J2359" s="31">
        <f t="shared" si="527"/>
        <v>2</v>
      </c>
      <c r="K2359" s="31">
        <f t="shared" si="528"/>
        <v>3</v>
      </c>
      <c r="L2359" s="31">
        <f t="shared" si="529"/>
        <v>2</v>
      </c>
      <c r="M2359" s="31">
        <f t="shared" si="530"/>
        <v>2</v>
      </c>
      <c r="N2359" s="31">
        <f t="shared" si="531"/>
        <v>2.2999999999999998</v>
      </c>
      <c r="O2359" s="26" t="s">
        <v>12792</v>
      </c>
      <c r="P2359" s="26" t="s">
        <v>108</v>
      </c>
      <c r="Q2359" s="27">
        <v>41204</v>
      </c>
      <c r="R2359" s="26" t="s">
        <v>109</v>
      </c>
      <c r="S2359" s="26" t="s">
        <v>306</v>
      </c>
      <c r="T2359" s="26" t="s">
        <v>207</v>
      </c>
      <c r="U2359" s="26" t="s">
        <v>112</v>
      </c>
      <c r="V2359" s="26" t="s">
        <v>469</v>
      </c>
      <c r="W2359" s="26" t="s">
        <v>470</v>
      </c>
      <c r="X2359" s="26" t="s">
        <v>12747</v>
      </c>
      <c r="Y2359" s="26" t="s">
        <v>12748</v>
      </c>
      <c r="Z2359" s="24"/>
      <c r="AA2359" s="24"/>
      <c r="AB2359" s="26" t="s">
        <v>117</v>
      </c>
      <c r="AC2359" s="28">
        <v>8000</v>
      </c>
      <c r="AD2359" s="26" t="s">
        <v>12749</v>
      </c>
      <c r="AE2359" s="24"/>
      <c r="AF2359" s="26" t="s">
        <v>120</v>
      </c>
      <c r="AG2359" s="26" t="s">
        <v>333</v>
      </c>
      <c r="AH2359" s="26" t="s">
        <v>143</v>
      </c>
      <c r="AI2359" s="28">
        <v>8000</v>
      </c>
      <c r="AJ2359" s="26" t="s">
        <v>12793</v>
      </c>
      <c r="AK2359" s="26" t="s">
        <v>12794</v>
      </c>
      <c r="AL2359" s="26" t="s">
        <v>12770</v>
      </c>
      <c r="AM2359" s="24"/>
      <c r="AN2359" s="24"/>
      <c r="AO2359" s="24"/>
      <c r="AP2359" s="24"/>
      <c r="AQ2359" s="24"/>
      <c r="AR2359" s="24"/>
      <c r="AS2359" s="24"/>
      <c r="AT2359" s="24"/>
      <c r="AU2359" s="24"/>
      <c r="AV2359" s="24"/>
      <c r="AW2359" s="28">
        <v>55624</v>
      </c>
      <c r="AX2359" s="26">
        <v>1700</v>
      </c>
      <c r="AY2359" s="28">
        <v>100</v>
      </c>
      <c r="AZ2359" s="28">
        <v>90</v>
      </c>
      <c r="BA2359" s="26">
        <v>0</v>
      </c>
      <c r="BB2359" s="26" t="s">
        <v>148</v>
      </c>
      <c r="BC2359" s="26" t="s">
        <v>12750</v>
      </c>
      <c r="BD2359" s="26" t="s">
        <v>378</v>
      </c>
      <c r="BE2359" s="26" t="s">
        <v>12795</v>
      </c>
      <c r="BF2359" s="26" t="s">
        <v>12796</v>
      </c>
      <c r="BG2359" s="26" t="s">
        <v>395</v>
      </c>
      <c r="BH2359" s="26" t="s">
        <v>12797</v>
      </c>
      <c r="BI2359" s="26" t="s">
        <v>12784</v>
      </c>
      <c r="BJ2359" s="26" t="s">
        <v>212</v>
      </c>
      <c r="BK2359" s="26" t="s">
        <v>261</v>
      </c>
      <c r="BL2359" s="26" t="s">
        <v>12766</v>
      </c>
      <c r="BM2359" s="26" t="s">
        <v>381</v>
      </c>
      <c r="BN2359" s="26" t="s">
        <v>12767</v>
      </c>
      <c r="BO2359" s="26" t="s">
        <v>2862</v>
      </c>
      <c r="BP2359" s="24"/>
      <c r="BQ2359" s="24"/>
      <c r="BR2359" s="26">
        <v>2</v>
      </c>
      <c r="BS2359" s="26">
        <v>1</v>
      </c>
      <c r="BT2359" s="26">
        <v>2</v>
      </c>
      <c r="BU2359" s="26">
        <v>4</v>
      </c>
      <c r="BV2359" s="26">
        <v>2</v>
      </c>
      <c r="BW2359" s="26">
        <v>3</v>
      </c>
      <c r="BX2359" s="26">
        <v>2</v>
      </c>
      <c r="BY2359" s="26">
        <v>2</v>
      </c>
      <c r="BZ2359" s="24"/>
      <c r="CA2359" s="24"/>
      <c r="CB2359" s="24"/>
      <c r="CC2359" s="24"/>
      <c r="CD2359" s="24"/>
      <c r="CE2359" s="24"/>
      <c r="CF2359" s="24"/>
      <c r="CG2359" s="24"/>
      <c r="CH2359" s="24"/>
      <c r="CI2359" s="24"/>
      <c r="CJ2359" s="24"/>
      <c r="CK2359" s="24"/>
      <c r="CL2359" s="24"/>
      <c r="CM2359" s="24"/>
      <c r="CN2359" s="24"/>
      <c r="CO2359" s="24"/>
      <c r="CP2359" s="24"/>
      <c r="CQ2359" s="24"/>
      <c r="CR2359" s="24"/>
      <c r="CS2359" s="24"/>
      <c r="CT2359" s="24"/>
      <c r="CU2359" s="24"/>
      <c r="CV2359" s="24"/>
      <c r="CW2359" s="24"/>
      <c r="CX2359" s="24"/>
      <c r="CY2359" s="24"/>
      <c r="CZ2359" s="24"/>
      <c r="DA2359" s="24"/>
      <c r="DB2359" s="24"/>
      <c r="DC2359" s="24"/>
      <c r="DD2359" s="24"/>
      <c r="DE2359" s="24"/>
      <c r="DF2359" s="26" t="s">
        <v>139</v>
      </c>
      <c r="DG2359" s="26" t="s">
        <v>120</v>
      </c>
      <c r="DH2359" s="26" t="s">
        <v>139</v>
      </c>
      <c r="DI2359" s="26" t="s">
        <v>139</v>
      </c>
      <c r="DJ2359" s="26" t="s">
        <v>139</v>
      </c>
      <c r="DK2359" s="26" t="s">
        <v>139</v>
      </c>
      <c r="DL2359" s="26" t="s">
        <v>139</v>
      </c>
      <c r="DM2359" s="26" t="s">
        <v>139</v>
      </c>
      <c r="DN2359" s="26" t="s">
        <v>139</v>
      </c>
      <c r="DO2359" s="26" t="s">
        <v>139</v>
      </c>
    </row>
    <row r="2360" spans="1:119" ht="20.100000000000001" customHeight="1" x14ac:dyDescent="0.25">
      <c r="A2360" s="29" t="str">
        <f t="shared" si="518"/>
        <v>Self Help Community Center1</v>
      </c>
      <c r="B2360" s="29" t="str">
        <f t="shared" si="519"/>
        <v>Self Help Community Center</v>
      </c>
      <c r="C2360" s="29">
        <f t="shared" si="520"/>
        <v>1</v>
      </c>
      <c r="D2360" s="30" t="str">
        <f t="shared" si="521"/>
        <v>East and Southeast Asia</v>
      </c>
      <c r="E2360" s="30" t="str">
        <f t="shared" si="522"/>
        <v>Siem Reap, Cambodia</v>
      </c>
      <c r="F2360" s="31">
        <f t="shared" si="523"/>
        <v>1</v>
      </c>
      <c r="G2360" s="31">
        <f t="shared" si="524"/>
        <v>1</v>
      </c>
      <c r="H2360" s="31">
        <f t="shared" si="525"/>
        <v>1</v>
      </c>
      <c r="I2360" s="31">
        <f t="shared" si="526"/>
        <v>1</v>
      </c>
      <c r="J2360" s="31">
        <f t="shared" si="527"/>
        <v>1</v>
      </c>
      <c r="K2360" s="31">
        <f t="shared" si="528"/>
        <v>2</v>
      </c>
      <c r="L2360" s="31">
        <f t="shared" si="529"/>
        <v>1</v>
      </c>
      <c r="M2360" s="31">
        <f t="shared" si="530"/>
        <v>2</v>
      </c>
      <c r="N2360" s="31">
        <f t="shared" si="531"/>
        <v>1.3</v>
      </c>
      <c r="O2360" s="26" t="s">
        <v>12798</v>
      </c>
      <c r="P2360" s="26" t="s">
        <v>108</v>
      </c>
      <c r="Q2360" s="27">
        <v>40833</v>
      </c>
      <c r="R2360" s="26" t="s">
        <v>155</v>
      </c>
      <c r="S2360" s="26" t="s">
        <v>321</v>
      </c>
      <c r="T2360" s="26" t="s">
        <v>175</v>
      </c>
      <c r="U2360" s="26" t="s">
        <v>112</v>
      </c>
      <c r="V2360" s="26" t="s">
        <v>469</v>
      </c>
      <c r="W2360" s="26" t="s">
        <v>470</v>
      </c>
      <c r="X2360" s="26" t="s">
        <v>12747</v>
      </c>
      <c r="Y2360" s="26" t="s">
        <v>12748</v>
      </c>
      <c r="Z2360" s="24"/>
      <c r="AA2360" s="24"/>
      <c r="AB2360" s="26" t="s">
        <v>117</v>
      </c>
      <c r="AC2360" s="28">
        <v>6000</v>
      </c>
      <c r="AD2360" s="26" t="s">
        <v>12749</v>
      </c>
      <c r="AE2360" s="24"/>
      <c r="AF2360" s="26" t="s">
        <v>120</v>
      </c>
      <c r="AG2360" s="26" t="s">
        <v>333</v>
      </c>
      <c r="AH2360" s="26" t="s">
        <v>158</v>
      </c>
      <c r="AI2360" s="28">
        <v>6000</v>
      </c>
      <c r="AJ2360" s="24"/>
      <c r="AK2360" s="26" t="s">
        <v>12799</v>
      </c>
      <c r="AL2360" s="26" t="s">
        <v>12800</v>
      </c>
      <c r="AM2360" s="26" t="s">
        <v>12801</v>
      </c>
      <c r="AN2360" s="26" t="s">
        <v>12802</v>
      </c>
      <c r="AO2360" s="26" t="s">
        <v>12803</v>
      </c>
      <c r="AP2360" s="24"/>
      <c r="AQ2360" s="24"/>
      <c r="AR2360" s="24"/>
      <c r="AS2360" s="24"/>
      <c r="AT2360" s="24"/>
      <c r="AU2360" s="24"/>
      <c r="AV2360" s="24"/>
      <c r="AW2360" s="28">
        <v>19915</v>
      </c>
      <c r="AX2360" s="26">
        <v>1200</v>
      </c>
      <c r="AY2360" s="28">
        <v>100</v>
      </c>
      <c r="AZ2360" s="28">
        <v>90</v>
      </c>
      <c r="BA2360" s="26">
        <v>0</v>
      </c>
      <c r="BB2360" s="26" t="s">
        <v>148</v>
      </c>
      <c r="BC2360" s="26" t="s">
        <v>12750</v>
      </c>
      <c r="BD2360" s="24"/>
      <c r="BE2360" s="24"/>
      <c r="BF2360" s="24"/>
      <c r="BG2360" s="24"/>
      <c r="BH2360" s="24"/>
      <c r="BI2360" s="24"/>
      <c r="BJ2360" s="24"/>
      <c r="BK2360" s="24"/>
      <c r="BL2360" s="24"/>
      <c r="BM2360" s="24"/>
      <c r="BN2360" s="24"/>
      <c r="BO2360" s="24"/>
      <c r="BP2360" s="24"/>
      <c r="BQ2360" s="24"/>
      <c r="BR2360" s="26">
        <v>1</v>
      </c>
      <c r="BS2360" s="26">
        <v>1</v>
      </c>
      <c r="BT2360" s="26">
        <v>1</v>
      </c>
      <c r="BU2360" s="26">
        <v>1</v>
      </c>
      <c r="BV2360" s="26">
        <v>1</v>
      </c>
      <c r="BW2360" s="26">
        <v>2</v>
      </c>
      <c r="BX2360" s="26">
        <v>1</v>
      </c>
      <c r="BY2360" s="26">
        <v>2</v>
      </c>
      <c r="BZ2360" s="24"/>
      <c r="CA2360" s="24"/>
      <c r="CB2360" s="24"/>
      <c r="CC2360" s="24"/>
      <c r="CD2360" s="24"/>
      <c r="CE2360" s="24"/>
      <c r="CF2360" s="24"/>
      <c r="CG2360" s="24"/>
      <c r="CH2360" s="24"/>
      <c r="CI2360" s="24"/>
      <c r="CJ2360" s="24"/>
      <c r="CK2360" s="24"/>
      <c r="CL2360" s="24"/>
      <c r="CM2360" s="24"/>
      <c r="CN2360" s="24"/>
      <c r="CO2360" s="24"/>
      <c r="CP2360" s="24"/>
      <c r="CQ2360" s="24"/>
      <c r="CR2360" s="24"/>
      <c r="CS2360" s="24"/>
      <c r="CT2360" s="24"/>
      <c r="CU2360" s="24"/>
      <c r="CV2360" s="24"/>
      <c r="CW2360" s="24"/>
      <c r="CX2360" s="24"/>
      <c r="CY2360" s="24"/>
      <c r="CZ2360" s="24"/>
      <c r="DA2360" s="24"/>
      <c r="DB2360" s="24"/>
      <c r="DC2360" s="24"/>
      <c r="DD2360" s="24"/>
      <c r="DE2360" s="24"/>
      <c r="DF2360" s="26" t="s">
        <v>120</v>
      </c>
      <c r="DG2360" s="26" t="s">
        <v>120</v>
      </c>
      <c r="DH2360" s="26" t="s">
        <v>139</v>
      </c>
      <c r="DI2360" s="26" t="s">
        <v>139</v>
      </c>
      <c r="DJ2360" s="26" t="s">
        <v>139</v>
      </c>
      <c r="DK2360" s="26" t="s">
        <v>139</v>
      </c>
      <c r="DL2360" s="26" t="s">
        <v>139</v>
      </c>
      <c r="DM2360" s="26" t="s">
        <v>139</v>
      </c>
      <c r="DN2360" s="26" t="s">
        <v>139</v>
      </c>
      <c r="DO2360" s="26" t="s">
        <v>139</v>
      </c>
    </row>
    <row r="2361" spans="1:119" ht="20.100000000000001" customHeight="1" x14ac:dyDescent="0.25">
      <c r="A2361" s="29" t="str">
        <f t="shared" si="518"/>
        <v>Ser Paz (Being Peace)7</v>
      </c>
      <c r="B2361" s="29" t="str">
        <f t="shared" si="519"/>
        <v>Ser Paz (Being Peace)</v>
      </c>
      <c r="C2361" s="29">
        <f t="shared" si="520"/>
        <v>7</v>
      </c>
      <c r="D2361" s="30" t="str">
        <f t="shared" si="521"/>
        <v>Americas</v>
      </c>
      <c r="E2361" s="30" t="str">
        <f t="shared" si="522"/>
        <v>Guayaquil, Ecuador</v>
      </c>
      <c r="F2361" s="31">
        <f t="shared" si="523"/>
        <v>3</v>
      </c>
      <c r="G2361" s="31">
        <f t="shared" si="524"/>
        <v>2</v>
      </c>
      <c r="H2361" s="31">
        <f t="shared" si="525"/>
        <v>2</v>
      </c>
      <c r="I2361" s="31">
        <f t="shared" si="526"/>
        <v>3</v>
      </c>
      <c r="J2361" s="31">
        <f t="shared" si="527"/>
        <v>5</v>
      </c>
      <c r="K2361" s="31">
        <f t="shared" si="528"/>
        <v>4</v>
      </c>
      <c r="L2361" s="31">
        <f t="shared" si="529"/>
        <v>3</v>
      </c>
      <c r="M2361" s="31">
        <f t="shared" si="530"/>
        <v>2</v>
      </c>
      <c r="N2361" s="31">
        <f t="shared" si="531"/>
        <v>3</v>
      </c>
      <c r="O2361" s="26" t="s">
        <v>12804</v>
      </c>
      <c r="P2361" s="26" t="s">
        <v>108</v>
      </c>
      <c r="Q2361" s="27">
        <v>41946</v>
      </c>
      <c r="R2361" s="26" t="s">
        <v>305</v>
      </c>
      <c r="S2361" s="26" t="s">
        <v>609</v>
      </c>
      <c r="T2361" s="26" t="s">
        <v>278</v>
      </c>
      <c r="U2361" s="26" t="s">
        <v>168</v>
      </c>
      <c r="V2361" s="26" t="s">
        <v>15731</v>
      </c>
      <c r="W2361" s="26" t="s">
        <v>1470</v>
      </c>
      <c r="X2361" s="26" t="s">
        <v>1471</v>
      </c>
      <c r="Y2361" s="26" t="s">
        <v>12805</v>
      </c>
      <c r="Z2361" s="26" t="s">
        <v>12806</v>
      </c>
      <c r="AA2361" s="24"/>
      <c r="AB2361" s="26" t="s">
        <v>117</v>
      </c>
      <c r="AC2361" s="28">
        <v>23000</v>
      </c>
      <c r="AD2361" s="24"/>
      <c r="AE2361" s="26" t="s">
        <v>1314</v>
      </c>
      <c r="AF2361" s="26" t="s">
        <v>139</v>
      </c>
      <c r="AG2361" s="26" t="s">
        <v>846</v>
      </c>
      <c r="AH2361" s="26" t="s">
        <v>235</v>
      </c>
      <c r="AI2361" s="28">
        <v>23000</v>
      </c>
      <c r="AJ2361" s="26" t="s">
        <v>12807</v>
      </c>
      <c r="AK2361" s="26" t="s">
        <v>12808</v>
      </c>
      <c r="AL2361" s="26" t="s">
        <v>12809</v>
      </c>
      <c r="AM2361" s="24"/>
      <c r="AN2361" s="24"/>
      <c r="AO2361" s="24"/>
      <c r="AP2361" s="24"/>
      <c r="AQ2361" s="24"/>
      <c r="AR2361" s="26" t="s">
        <v>12810</v>
      </c>
      <c r="AS2361" s="24"/>
      <c r="AT2361" s="24"/>
      <c r="AU2361" s="26" t="s">
        <v>12811</v>
      </c>
      <c r="AV2361" s="24"/>
      <c r="AW2361" s="28">
        <v>76479</v>
      </c>
      <c r="AX2361" s="26">
        <v>3900</v>
      </c>
      <c r="AY2361" s="28">
        <v>10</v>
      </c>
      <c r="AZ2361" s="28">
        <v>6</v>
      </c>
      <c r="BA2361" s="26">
        <v>0</v>
      </c>
      <c r="BB2361" s="26" t="s">
        <v>148</v>
      </c>
      <c r="BC2361" s="26" t="s">
        <v>12812</v>
      </c>
      <c r="BD2361" s="26" t="s">
        <v>125</v>
      </c>
      <c r="BE2361" s="24"/>
      <c r="BF2361" s="26" t="s">
        <v>7175</v>
      </c>
      <c r="BG2361" s="26" t="s">
        <v>449</v>
      </c>
      <c r="BH2361" s="26" t="s">
        <v>12813</v>
      </c>
      <c r="BI2361" s="26" t="s">
        <v>191</v>
      </c>
      <c r="BJ2361" s="26" t="s">
        <v>12814</v>
      </c>
      <c r="BK2361" s="26" t="s">
        <v>191</v>
      </c>
      <c r="BL2361" s="24"/>
      <c r="BM2361" s="24"/>
      <c r="BN2361" s="24"/>
      <c r="BO2361" s="24"/>
      <c r="BP2361" s="24"/>
      <c r="BQ2361" s="24"/>
      <c r="BR2361" s="26">
        <v>3</v>
      </c>
      <c r="BS2361" s="26">
        <v>2</v>
      </c>
      <c r="BT2361" s="26">
        <v>2</v>
      </c>
      <c r="BU2361" s="26">
        <v>3</v>
      </c>
      <c r="BV2361" s="26">
        <v>5</v>
      </c>
      <c r="BW2361" s="26">
        <v>4</v>
      </c>
      <c r="BX2361" s="26">
        <v>3</v>
      </c>
      <c r="BY2361" s="26">
        <v>2</v>
      </c>
      <c r="BZ2361" s="24"/>
      <c r="CA2361" s="24"/>
      <c r="CB2361" s="24"/>
      <c r="CC2361" s="24"/>
      <c r="CD2361" s="24"/>
      <c r="CE2361" s="24"/>
      <c r="CF2361" s="24"/>
      <c r="CG2361" s="24"/>
      <c r="CH2361" s="24"/>
      <c r="CI2361" s="24"/>
      <c r="CJ2361" s="24"/>
      <c r="CK2361" s="24"/>
      <c r="CL2361" s="24"/>
      <c r="CM2361" s="24"/>
      <c r="CN2361" s="24"/>
      <c r="CO2361" s="24"/>
      <c r="CP2361" s="24"/>
      <c r="CQ2361" s="24"/>
      <c r="CR2361" s="24"/>
      <c r="CS2361" s="24"/>
      <c r="CT2361" s="24"/>
      <c r="CU2361" s="24"/>
      <c r="CV2361" s="24"/>
      <c r="CW2361" s="24"/>
      <c r="CX2361" s="24"/>
      <c r="CY2361" s="24"/>
      <c r="CZ2361" s="24"/>
      <c r="DA2361" s="24"/>
      <c r="DB2361" s="24"/>
      <c r="DC2361" s="24"/>
      <c r="DD2361" s="24"/>
      <c r="DE2361" s="24"/>
      <c r="DF2361" s="26" t="s">
        <v>139</v>
      </c>
      <c r="DG2361" s="26" t="s">
        <v>120</v>
      </c>
      <c r="DH2361" s="26" t="s">
        <v>139</v>
      </c>
      <c r="DI2361" s="26" t="s">
        <v>120</v>
      </c>
      <c r="DJ2361" s="26" t="s">
        <v>139</v>
      </c>
      <c r="DK2361" s="26" t="s">
        <v>139</v>
      </c>
      <c r="DL2361" s="26" t="s">
        <v>139</v>
      </c>
      <c r="DM2361" s="26" t="s">
        <v>139</v>
      </c>
      <c r="DN2361" s="26" t="s">
        <v>139</v>
      </c>
      <c r="DO2361" s="26" t="s">
        <v>120</v>
      </c>
    </row>
    <row r="2362" spans="1:119" ht="20.100000000000001" customHeight="1" x14ac:dyDescent="0.25">
      <c r="A2362" s="29" t="str">
        <f t="shared" si="518"/>
        <v>Ser Paz (Being Peace)6</v>
      </c>
      <c r="B2362" s="29" t="str">
        <f t="shared" si="519"/>
        <v>Ser Paz (Being Peace)</v>
      </c>
      <c r="C2362" s="29">
        <f t="shared" si="520"/>
        <v>6</v>
      </c>
      <c r="D2362" s="30" t="str">
        <f t="shared" si="521"/>
        <v>Americas</v>
      </c>
      <c r="E2362" s="30" t="str">
        <f t="shared" si="522"/>
        <v>Guayaquil, Ecuador</v>
      </c>
      <c r="F2362" s="31">
        <f t="shared" si="523"/>
        <v>3</v>
      </c>
      <c r="G2362" s="31">
        <f t="shared" si="524"/>
        <v>2</v>
      </c>
      <c r="H2362" s="31">
        <f t="shared" si="525"/>
        <v>2</v>
      </c>
      <c r="I2362" s="31">
        <f t="shared" si="526"/>
        <v>3</v>
      </c>
      <c r="J2362" s="31">
        <f t="shared" si="527"/>
        <v>5</v>
      </c>
      <c r="K2362" s="31">
        <f t="shared" si="528"/>
        <v>4</v>
      </c>
      <c r="L2362" s="31">
        <f t="shared" si="529"/>
        <v>3</v>
      </c>
      <c r="M2362" s="31">
        <f t="shared" si="530"/>
        <v>2</v>
      </c>
      <c r="N2362" s="31">
        <f t="shared" si="531"/>
        <v>3</v>
      </c>
      <c r="O2362" s="26" t="s">
        <v>12815</v>
      </c>
      <c r="P2362" s="26" t="s">
        <v>108</v>
      </c>
      <c r="Q2362" s="27">
        <v>41568</v>
      </c>
      <c r="R2362" s="26" t="s">
        <v>166</v>
      </c>
      <c r="S2362" s="26" t="s">
        <v>622</v>
      </c>
      <c r="T2362" s="26" t="s">
        <v>194</v>
      </c>
      <c r="U2362" s="26" t="s">
        <v>168</v>
      </c>
      <c r="V2362" s="26" t="s">
        <v>15731</v>
      </c>
      <c r="W2362" s="26" t="s">
        <v>1470</v>
      </c>
      <c r="X2362" s="26" t="s">
        <v>1471</v>
      </c>
      <c r="Y2362" s="26" t="s">
        <v>12805</v>
      </c>
      <c r="Z2362" s="26" t="s">
        <v>12806</v>
      </c>
      <c r="AA2362" s="24"/>
      <c r="AB2362" s="26" t="s">
        <v>117</v>
      </c>
      <c r="AC2362" s="28">
        <v>23000</v>
      </c>
      <c r="AD2362" s="24"/>
      <c r="AE2362" s="26" t="s">
        <v>1314</v>
      </c>
      <c r="AF2362" s="26" t="s">
        <v>139</v>
      </c>
      <c r="AG2362" s="26" t="s">
        <v>846</v>
      </c>
      <c r="AH2362" s="26" t="s">
        <v>250</v>
      </c>
      <c r="AI2362" s="28">
        <v>23000</v>
      </c>
      <c r="AJ2362" s="26" t="s">
        <v>12807</v>
      </c>
      <c r="AK2362" s="26" t="s">
        <v>12816</v>
      </c>
      <c r="AL2362" s="26" t="s">
        <v>12809</v>
      </c>
      <c r="AM2362" s="24"/>
      <c r="AN2362" s="24"/>
      <c r="AO2362" s="24"/>
      <c r="AP2362" s="24"/>
      <c r="AQ2362" s="26" t="s">
        <v>12817</v>
      </c>
      <c r="AR2362" s="26" t="s">
        <v>12818</v>
      </c>
      <c r="AS2362" s="24"/>
      <c r="AT2362" s="24"/>
      <c r="AU2362" s="24"/>
      <c r="AV2362" s="24"/>
      <c r="AW2362" s="28">
        <v>82943</v>
      </c>
      <c r="AX2362" s="26">
        <v>3890</v>
      </c>
      <c r="AY2362" s="28">
        <v>10</v>
      </c>
      <c r="AZ2362" s="28">
        <v>8</v>
      </c>
      <c r="BA2362" s="26">
        <v>0</v>
      </c>
      <c r="BB2362" s="26" t="s">
        <v>241</v>
      </c>
      <c r="BC2362" s="26" t="s">
        <v>12812</v>
      </c>
      <c r="BD2362" s="26" t="s">
        <v>437</v>
      </c>
      <c r="BE2362" s="26" t="s">
        <v>12819</v>
      </c>
      <c r="BF2362" s="26" t="s">
        <v>7175</v>
      </c>
      <c r="BG2362" s="26" t="s">
        <v>1323</v>
      </c>
      <c r="BH2362" s="26" t="s">
        <v>12820</v>
      </c>
      <c r="BI2362" s="26" t="s">
        <v>1242</v>
      </c>
      <c r="BJ2362" s="26" t="s">
        <v>12821</v>
      </c>
      <c r="BK2362" s="26" t="s">
        <v>1242</v>
      </c>
      <c r="BL2362" s="26" t="s">
        <v>12822</v>
      </c>
      <c r="BM2362" s="26" t="s">
        <v>1242</v>
      </c>
      <c r="BN2362" s="26" t="s">
        <v>12823</v>
      </c>
      <c r="BO2362" s="26" t="s">
        <v>12824</v>
      </c>
      <c r="BP2362" s="24"/>
      <c r="BQ2362" s="24"/>
      <c r="BR2362" s="26">
        <v>3</v>
      </c>
      <c r="BS2362" s="26">
        <v>2</v>
      </c>
      <c r="BT2362" s="26">
        <v>2</v>
      </c>
      <c r="BU2362" s="26">
        <v>3</v>
      </c>
      <c r="BV2362" s="26">
        <v>5</v>
      </c>
      <c r="BW2362" s="26">
        <v>4</v>
      </c>
      <c r="BX2362" s="26">
        <v>3</v>
      </c>
      <c r="BY2362" s="26">
        <v>2</v>
      </c>
      <c r="BZ2362" s="24"/>
      <c r="CA2362" s="24"/>
      <c r="CB2362" s="24"/>
      <c r="CC2362" s="24"/>
      <c r="CD2362" s="24"/>
      <c r="CE2362" s="24"/>
      <c r="CF2362" s="24"/>
      <c r="CG2362" s="24"/>
      <c r="CH2362" s="24"/>
      <c r="CI2362" s="24"/>
      <c r="CJ2362" s="24"/>
      <c r="CK2362" s="24"/>
      <c r="CL2362" s="24"/>
      <c r="CM2362" s="24"/>
      <c r="CN2362" s="24"/>
      <c r="CO2362" s="24"/>
      <c r="CP2362" s="24"/>
      <c r="CQ2362" s="24"/>
      <c r="CR2362" s="24"/>
      <c r="CS2362" s="24"/>
      <c r="CT2362" s="24"/>
      <c r="CU2362" s="24"/>
      <c r="CV2362" s="24"/>
      <c r="CW2362" s="24"/>
      <c r="CX2362" s="24"/>
      <c r="CY2362" s="24"/>
      <c r="CZ2362" s="24"/>
      <c r="DA2362" s="24"/>
      <c r="DB2362" s="24"/>
      <c r="DC2362" s="24"/>
      <c r="DD2362" s="24"/>
      <c r="DE2362" s="24"/>
      <c r="DF2362" s="26" t="s">
        <v>139</v>
      </c>
      <c r="DG2362" s="26" t="s">
        <v>120</v>
      </c>
      <c r="DH2362" s="26" t="s">
        <v>139</v>
      </c>
      <c r="DI2362" s="26" t="s">
        <v>139</v>
      </c>
      <c r="DJ2362" s="26" t="s">
        <v>139</v>
      </c>
      <c r="DK2362" s="26" t="s">
        <v>139</v>
      </c>
      <c r="DL2362" s="26" t="s">
        <v>139</v>
      </c>
      <c r="DM2362" s="26" t="s">
        <v>139</v>
      </c>
      <c r="DN2362" s="26" t="s">
        <v>139</v>
      </c>
      <c r="DO2362" s="26" t="s">
        <v>139</v>
      </c>
    </row>
    <row r="2363" spans="1:119" ht="20.100000000000001" customHeight="1" x14ac:dyDescent="0.25">
      <c r="A2363" s="29" t="str">
        <f t="shared" si="518"/>
        <v>Ser Paz (Being Peace)5</v>
      </c>
      <c r="B2363" s="29" t="str">
        <f t="shared" si="519"/>
        <v>Ser Paz (Being Peace)</v>
      </c>
      <c r="C2363" s="29">
        <f t="shared" si="520"/>
        <v>5</v>
      </c>
      <c r="D2363" s="30" t="str">
        <f t="shared" si="521"/>
        <v>Americas</v>
      </c>
      <c r="E2363" s="30" t="str">
        <f t="shared" si="522"/>
        <v>Guayaquil, Ecuador</v>
      </c>
      <c r="F2363" s="31">
        <f t="shared" si="523"/>
        <v>4</v>
      </c>
      <c r="G2363" s="31">
        <f t="shared" si="524"/>
        <v>4</v>
      </c>
      <c r="H2363" s="31">
        <f t="shared" si="525"/>
        <v>4</v>
      </c>
      <c r="I2363" s="31">
        <f t="shared" si="526"/>
        <v>4</v>
      </c>
      <c r="J2363" s="31">
        <f t="shared" si="527"/>
        <v>4</v>
      </c>
      <c r="K2363" s="31">
        <f t="shared" si="528"/>
        <v>4</v>
      </c>
      <c r="L2363" s="31">
        <f t="shared" si="529"/>
        <v>4</v>
      </c>
      <c r="M2363" s="31">
        <f t="shared" si="530"/>
        <v>4</v>
      </c>
      <c r="N2363" s="31">
        <f t="shared" si="531"/>
        <v>4</v>
      </c>
      <c r="O2363" s="26" t="s">
        <v>12825</v>
      </c>
      <c r="P2363" s="26" t="s">
        <v>108</v>
      </c>
      <c r="Q2363" s="27">
        <v>41204</v>
      </c>
      <c r="R2363" s="26" t="s">
        <v>166</v>
      </c>
      <c r="S2363" s="26" t="s">
        <v>306</v>
      </c>
      <c r="T2363" s="26" t="s">
        <v>207</v>
      </c>
      <c r="U2363" s="26" t="s">
        <v>168</v>
      </c>
      <c r="V2363" s="26" t="s">
        <v>15731</v>
      </c>
      <c r="W2363" s="26" t="s">
        <v>1470</v>
      </c>
      <c r="X2363" s="26" t="s">
        <v>1471</v>
      </c>
      <c r="Y2363" s="26" t="s">
        <v>12805</v>
      </c>
      <c r="Z2363" s="26" t="s">
        <v>12806</v>
      </c>
      <c r="AA2363" s="24"/>
      <c r="AB2363" s="26" t="s">
        <v>117</v>
      </c>
      <c r="AC2363" s="28">
        <v>20000</v>
      </c>
      <c r="AD2363" s="24"/>
      <c r="AE2363" s="26" t="s">
        <v>1314</v>
      </c>
      <c r="AF2363" s="26" t="s">
        <v>139</v>
      </c>
      <c r="AG2363" s="26" t="s">
        <v>846</v>
      </c>
      <c r="AH2363" s="26" t="s">
        <v>176</v>
      </c>
      <c r="AI2363" s="28">
        <v>20000</v>
      </c>
      <c r="AJ2363" s="26" t="s">
        <v>12826</v>
      </c>
      <c r="AK2363" s="26" t="s">
        <v>12827</v>
      </c>
      <c r="AL2363" s="26" t="s">
        <v>12809</v>
      </c>
      <c r="AM2363" s="24"/>
      <c r="AN2363" s="24"/>
      <c r="AO2363" s="24"/>
      <c r="AP2363" s="24"/>
      <c r="AQ2363" s="26" t="s">
        <v>12828</v>
      </c>
      <c r="AR2363" s="24"/>
      <c r="AS2363" s="24"/>
      <c r="AT2363" s="24"/>
      <c r="AU2363" s="24"/>
      <c r="AV2363" s="24"/>
      <c r="AW2363" s="28">
        <v>311059</v>
      </c>
      <c r="AX2363" s="26">
        <v>5660</v>
      </c>
      <c r="AY2363" s="28">
        <v>18</v>
      </c>
      <c r="AZ2363" s="28">
        <v>14</v>
      </c>
      <c r="BA2363" s="26">
        <v>0</v>
      </c>
      <c r="BB2363" s="26" t="s">
        <v>241</v>
      </c>
      <c r="BC2363" s="26" t="s">
        <v>12812</v>
      </c>
      <c r="BD2363" s="26" t="s">
        <v>125</v>
      </c>
      <c r="BE2363" s="24"/>
      <c r="BF2363" s="26" t="s">
        <v>1695</v>
      </c>
      <c r="BG2363" s="26" t="s">
        <v>12824</v>
      </c>
      <c r="BH2363" s="26" t="s">
        <v>12829</v>
      </c>
      <c r="BI2363" s="26" t="s">
        <v>1242</v>
      </c>
      <c r="BJ2363" s="26" t="s">
        <v>12820</v>
      </c>
      <c r="BK2363" s="26" t="s">
        <v>1242</v>
      </c>
      <c r="BL2363" s="26" t="s">
        <v>12830</v>
      </c>
      <c r="BM2363" s="26" t="s">
        <v>1323</v>
      </c>
      <c r="BN2363" s="26" t="s">
        <v>12822</v>
      </c>
      <c r="BO2363" s="26" t="s">
        <v>127</v>
      </c>
      <c r="BP2363" s="24"/>
      <c r="BQ2363" s="24"/>
      <c r="BR2363" s="26">
        <v>4</v>
      </c>
      <c r="BS2363" s="26">
        <v>4</v>
      </c>
      <c r="BT2363" s="26">
        <v>4</v>
      </c>
      <c r="BU2363" s="26">
        <v>4</v>
      </c>
      <c r="BV2363" s="26">
        <v>4</v>
      </c>
      <c r="BW2363" s="26">
        <v>4</v>
      </c>
      <c r="BX2363" s="26">
        <v>4</v>
      </c>
      <c r="BY2363" s="26">
        <v>4</v>
      </c>
      <c r="BZ2363" s="24"/>
      <c r="CA2363" s="24"/>
      <c r="CB2363" s="24"/>
      <c r="CC2363" s="24"/>
      <c r="CD2363" s="24"/>
      <c r="CE2363" s="24"/>
      <c r="CF2363" s="24"/>
      <c r="CG2363" s="24"/>
      <c r="CH2363" s="24"/>
      <c r="CI2363" s="24"/>
      <c r="CJ2363" s="24"/>
      <c r="CK2363" s="24"/>
      <c r="CL2363" s="24"/>
      <c r="CM2363" s="24"/>
      <c r="CN2363" s="24"/>
      <c r="CO2363" s="24"/>
      <c r="CP2363" s="24"/>
      <c r="CQ2363" s="24"/>
      <c r="CR2363" s="24"/>
      <c r="CS2363" s="24"/>
      <c r="CT2363" s="24"/>
      <c r="CU2363" s="24"/>
      <c r="CV2363" s="24"/>
      <c r="CW2363" s="24"/>
      <c r="CX2363" s="24"/>
      <c r="CY2363" s="24"/>
      <c r="CZ2363" s="24"/>
      <c r="DA2363" s="24"/>
      <c r="DB2363" s="24"/>
      <c r="DC2363" s="24"/>
      <c r="DD2363" s="24"/>
      <c r="DE2363" s="24"/>
      <c r="DF2363" s="26" t="s">
        <v>139</v>
      </c>
      <c r="DG2363" s="26" t="s">
        <v>139</v>
      </c>
      <c r="DH2363" s="26" t="s">
        <v>120</v>
      </c>
      <c r="DI2363" s="26" t="s">
        <v>139</v>
      </c>
      <c r="DJ2363" s="26" t="s">
        <v>139</v>
      </c>
      <c r="DK2363" s="26" t="s">
        <v>139</v>
      </c>
      <c r="DL2363" s="26" t="s">
        <v>139</v>
      </c>
      <c r="DM2363" s="26" t="s">
        <v>139</v>
      </c>
      <c r="DN2363" s="26" t="s">
        <v>139</v>
      </c>
      <c r="DO2363" s="26" t="s">
        <v>139</v>
      </c>
    </row>
    <row r="2364" spans="1:119" ht="20.100000000000001" customHeight="1" x14ac:dyDescent="0.25">
      <c r="A2364" s="29" t="str">
        <f t="shared" si="518"/>
        <v>Ser Paz (Being Peace)4</v>
      </c>
      <c r="B2364" s="29" t="str">
        <f t="shared" si="519"/>
        <v>Ser Paz (Being Peace)</v>
      </c>
      <c r="C2364" s="29">
        <f t="shared" si="520"/>
        <v>4</v>
      </c>
      <c r="D2364" s="30" t="str">
        <f t="shared" si="521"/>
        <v>Americas</v>
      </c>
      <c r="E2364" s="30" t="str">
        <f t="shared" si="522"/>
        <v>Guayaquil, Ecuador</v>
      </c>
      <c r="F2364" s="31">
        <f t="shared" si="523"/>
        <v>3</v>
      </c>
      <c r="G2364" s="31">
        <f t="shared" si="524"/>
        <v>2</v>
      </c>
      <c r="H2364" s="31">
        <f t="shared" si="525"/>
        <v>4</v>
      </c>
      <c r="I2364" s="31">
        <f t="shared" si="526"/>
        <v>3</v>
      </c>
      <c r="J2364" s="31">
        <f t="shared" si="527"/>
        <v>3</v>
      </c>
      <c r="K2364" s="31">
        <f t="shared" si="528"/>
        <v>5</v>
      </c>
      <c r="L2364" s="31">
        <f t="shared" si="529"/>
        <v>3</v>
      </c>
      <c r="M2364" s="31">
        <f t="shared" si="530"/>
        <v>3</v>
      </c>
      <c r="N2364" s="31">
        <f t="shared" si="531"/>
        <v>3.3</v>
      </c>
      <c r="O2364" s="26" t="s">
        <v>12831</v>
      </c>
      <c r="P2364" s="26" t="s">
        <v>108</v>
      </c>
      <c r="Q2364" s="27">
        <v>40826</v>
      </c>
      <c r="R2364" s="26" t="s">
        <v>109</v>
      </c>
      <c r="S2364" s="26" t="s">
        <v>321</v>
      </c>
      <c r="T2364" s="26" t="s">
        <v>175</v>
      </c>
      <c r="U2364" s="26" t="s">
        <v>168</v>
      </c>
      <c r="V2364" s="26" t="s">
        <v>15731</v>
      </c>
      <c r="W2364" s="26" t="s">
        <v>1470</v>
      </c>
      <c r="X2364" s="26" t="s">
        <v>1471</v>
      </c>
      <c r="Y2364" s="26" t="s">
        <v>12805</v>
      </c>
      <c r="Z2364" s="26" t="s">
        <v>12806</v>
      </c>
      <c r="AA2364" s="24"/>
      <c r="AB2364" s="26" t="s">
        <v>117</v>
      </c>
      <c r="AC2364" s="28">
        <v>16000</v>
      </c>
      <c r="AD2364" s="24"/>
      <c r="AE2364" s="26" t="s">
        <v>1314</v>
      </c>
      <c r="AF2364" s="26" t="s">
        <v>139</v>
      </c>
      <c r="AG2364" s="26" t="s">
        <v>846</v>
      </c>
      <c r="AH2364" s="26" t="s">
        <v>185</v>
      </c>
      <c r="AI2364" s="28">
        <v>16000</v>
      </c>
      <c r="AJ2364" s="24"/>
      <c r="AK2364" s="26" t="s">
        <v>12816</v>
      </c>
      <c r="AL2364" s="26" t="s">
        <v>12832</v>
      </c>
      <c r="AM2364" s="26" t="s">
        <v>12833</v>
      </c>
      <c r="AN2364" s="26" t="s">
        <v>12834</v>
      </c>
      <c r="AO2364" s="26" t="s">
        <v>12835</v>
      </c>
      <c r="AP2364" s="24"/>
      <c r="AQ2364" s="24"/>
      <c r="AR2364" s="24"/>
      <c r="AS2364" s="26" t="s">
        <v>12836</v>
      </c>
      <c r="AT2364" s="26" t="s">
        <v>12837</v>
      </c>
      <c r="AU2364" s="26" t="s">
        <v>12838</v>
      </c>
      <c r="AV2364" s="26" t="s">
        <v>12839</v>
      </c>
      <c r="AW2364" s="28">
        <v>95443</v>
      </c>
      <c r="AX2364" s="26">
        <v>4130</v>
      </c>
      <c r="AY2364" s="28">
        <v>32</v>
      </c>
      <c r="AZ2364" s="28">
        <v>13</v>
      </c>
      <c r="BA2364" s="26">
        <v>0</v>
      </c>
      <c r="BB2364" s="26" t="s">
        <v>241</v>
      </c>
      <c r="BC2364" s="26" t="s">
        <v>12812</v>
      </c>
      <c r="BD2364" s="24"/>
      <c r="BE2364" s="24"/>
      <c r="BF2364" s="26" t="s">
        <v>1101</v>
      </c>
      <c r="BG2364" s="26" t="s">
        <v>191</v>
      </c>
      <c r="BH2364" s="26" t="s">
        <v>12813</v>
      </c>
      <c r="BI2364" s="26" t="s">
        <v>191</v>
      </c>
      <c r="BJ2364" s="26" t="s">
        <v>12840</v>
      </c>
      <c r="BK2364" s="26" t="s">
        <v>191</v>
      </c>
      <c r="BL2364" s="26" t="s">
        <v>12841</v>
      </c>
      <c r="BM2364" s="26" t="s">
        <v>191</v>
      </c>
      <c r="BN2364" s="26" t="s">
        <v>12814</v>
      </c>
      <c r="BO2364" s="26" t="s">
        <v>191</v>
      </c>
      <c r="BP2364" s="24"/>
      <c r="BQ2364" s="24"/>
      <c r="BR2364" s="26">
        <v>3</v>
      </c>
      <c r="BS2364" s="26">
        <v>2</v>
      </c>
      <c r="BT2364" s="26">
        <v>4</v>
      </c>
      <c r="BU2364" s="26">
        <v>3</v>
      </c>
      <c r="BV2364" s="26">
        <v>3</v>
      </c>
      <c r="BW2364" s="26">
        <v>5</v>
      </c>
      <c r="BX2364" s="26">
        <v>3</v>
      </c>
      <c r="BY2364" s="26">
        <v>3</v>
      </c>
      <c r="BZ2364" s="24"/>
      <c r="CA2364" s="24"/>
      <c r="CB2364" s="24"/>
      <c r="CC2364" s="24"/>
      <c r="CD2364" s="24"/>
      <c r="CE2364" s="24"/>
      <c r="CF2364" s="24"/>
      <c r="CG2364" s="24"/>
      <c r="CH2364" s="24"/>
      <c r="CI2364" s="24"/>
      <c r="CJ2364" s="24"/>
      <c r="CK2364" s="24"/>
      <c r="CL2364" s="24"/>
      <c r="CM2364" s="24"/>
      <c r="CN2364" s="24"/>
      <c r="CO2364" s="24"/>
      <c r="CP2364" s="24"/>
      <c r="CQ2364" s="24"/>
      <c r="CR2364" s="24"/>
      <c r="CS2364" s="24"/>
      <c r="CT2364" s="24"/>
      <c r="CU2364" s="24"/>
      <c r="CV2364" s="24"/>
      <c r="CW2364" s="24"/>
      <c r="CX2364" s="24"/>
      <c r="CY2364" s="24"/>
      <c r="CZ2364" s="24"/>
      <c r="DA2364" s="24"/>
      <c r="DB2364" s="24"/>
      <c r="DC2364" s="24"/>
      <c r="DD2364" s="24"/>
      <c r="DE2364" s="24"/>
      <c r="DF2364" s="26" t="s">
        <v>139</v>
      </c>
      <c r="DG2364" s="26" t="s">
        <v>139</v>
      </c>
      <c r="DH2364" s="26" t="s">
        <v>139</v>
      </c>
      <c r="DI2364" s="26" t="s">
        <v>120</v>
      </c>
      <c r="DJ2364" s="26" t="s">
        <v>139</v>
      </c>
      <c r="DK2364" s="26" t="s">
        <v>139</v>
      </c>
      <c r="DL2364" s="26" t="s">
        <v>139</v>
      </c>
      <c r="DM2364" s="26" t="s">
        <v>139</v>
      </c>
      <c r="DN2364" s="26" t="s">
        <v>139</v>
      </c>
      <c r="DO2364" s="26" t="s">
        <v>139</v>
      </c>
    </row>
    <row r="2365" spans="1:119" ht="20.100000000000001" customHeight="1" x14ac:dyDescent="0.25">
      <c r="A2365" s="29" t="str">
        <f t="shared" si="518"/>
        <v>Ser Paz (Being Peace)3</v>
      </c>
      <c r="B2365" s="29" t="str">
        <f t="shared" si="519"/>
        <v>Ser Paz (Being Peace)</v>
      </c>
      <c r="C2365" s="29">
        <f t="shared" si="520"/>
        <v>3</v>
      </c>
      <c r="D2365" s="30" t="str">
        <f t="shared" si="521"/>
        <v>Americas</v>
      </c>
      <c r="E2365" s="30" t="str">
        <f t="shared" si="522"/>
        <v>Guayaquil, Ecuador</v>
      </c>
      <c r="F2365" s="31">
        <f t="shared" si="523"/>
        <v>2</v>
      </c>
      <c r="G2365" s="31">
        <f t="shared" si="524"/>
        <v>1</v>
      </c>
      <c r="H2365" s="31">
        <f t="shared" si="525"/>
        <v>4</v>
      </c>
      <c r="I2365" s="31">
        <f t="shared" si="526"/>
        <v>5</v>
      </c>
      <c r="J2365" s="31">
        <f t="shared" si="527"/>
        <v>5</v>
      </c>
      <c r="K2365" s="31">
        <f t="shared" si="528"/>
        <v>5</v>
      </c>
      <c r="L2365" s="31">
        <f t="shared" si="529"/>
        <v>5</v>
      </c>
      <c r="M2365" s="31">
        <f t="shared" si="530"/>
        <v>5</v>
      </c>
      <c r="N2365" s="31">
        <f t="shared" si="531"/>
        <v>4</v>
      </c>
      <c r="O2365" s="26" t="s">
        <v>12842</v>
      </c>
      <c r="P2365" s="26" t="s">
        <v>108</v>
      </c>
      <c r="Q2365" s="27">
        <v>40469</v>
      </c>
      <c r="R2365" s="26" t="s">
        <v>109</v>
      </c>
      <c r="S2365" s="26" t="s">
        <v>332</v>
      </c>
      <c r="T2365" s="26" t="s">
        <v>333</v>
      </c>
      <c r="U2365" s="26" t="s">
        <v>168</v>
      </c>
      <c r="V2365" s="26" t="s">
        <v>15731</v>
      </c>
      <c r="W2365" s="26" t="s">
        <v>1470</v>
      </c>
      <c r="X2365" s="26" t="s">
        <v>1471</v>
      </c>
      <c r="Y2365" s="26" t="s">
        <v>12805</v>
      </c>
      <c r="Z2365" s="26" t="s">
        <v>12806</v>
      </c>
      <c r="AA2365" s="24"/>
      <c r="AB2365" s="26" t="s">
        <v>117</v>
      </c>
      <c r="AC2365" s="28">
        <v>9000</v>
      </c>
      <c r="AD2365" s="24"/>
      <c r="AE2365" s="26" t="s">
        <v>1314</v>
      </c>
      <c r="AF2365" s="26" t="s">
        <v>139</v>
      </c>
      <c r="AG2365" s="26" t="s">
        <v>846</v>
      </c>
      <c r="AH2365" s="26" t="s">
        <v>121</v>
      </c>
      <c r="AI2365" s="28">
        <v>9000</v>
      </c>
      <c r="AJ2365" s="24"/>
      <c r="AK2365" s="26" t="s">
        <v>12816</v>
      </c>
      <c r="AL2365" s="26" t="s">
        <v>12843</v>
      </c>
      <c r="AM2365" s="26" t="s">
        <v>12833</v>
      </c>
      <c r="AN2365" s="26" t="s">
        <v>12834</v>
      </c>
      <c r="AO2365" s="26" t="s">
        <v>12844</v>
      </c>
      <c r="AP2365" s="24"/>
      <c r="AQ2365" s="24"/>
      <c r="AR2365" s="24"/>
      <c r="AS2365" s="24"/>
      <c r="AT2365" s="26" t="s">
        <v>12845</v>
      </c>
      <c r="AU2365" s="26" t="s">
        <v>12846</v>
      </c>
      <c r="AV2365" s="24"/>
      <c r="AW2365" s="28">
        <v>194979</v>
      </c>
      <c r="AX2365" s="26">
        <v>1500</v>
      </c>
      <c r="AY2365" s="28">
        <v>80</v>
      </c>
      <c r="AZ2365" s="28">
        <v>60</v>
      </c>
      <c r="BA2365" s="26">
        <v>0</v>
      </c>
      <c r="BB2365" s="26" t="s">
        <v>148</v>
      </c>
      <c r="BC2365" s="26" t="s">
        <v>12812</v>
      </c>
      <c r="BD2365" s="24"/>
      <c r="BE2365" s="24"/>
      <c r="BF2365" s="26" t="s">
        <v>1101</v>
      </c>
      <c r="BG2365" s="26" t="s">
        <v>191</v>
      </c>
      <c r="BH2365" s="26" t="s">
        <v>12813</v>
      </c>
      <c r="BI2365" s="26" t="s">
        <v>191</v>
      </c>
      <c r="BJ2365" s="26" t="s">
        <v>12840</v>
      </c>
      <c r="BK2365" s="26" t="s">
        <v>191</v>
      </c>
      <c r="BL2365" s="26" t="s">
        <v>12847</v>
      </c>
      <c r="BM2365" s="26" t="s">
        <v>1470</v>
      </c>
      <c r="BN2365" s="26" t="s">
        <v>12848</v>
      </c>
      <c r="BO2365" s="26" t="s">
        <v>1470</v>
      </c>
      <c r="BP2365" s="26" t="s">
        <v>12849</v>
      </c>
      <c r="BQ2365" s="26" t="s">
        <v>1470</v>
      </c>
      <c r="BR2365" s="26">
        <v>2</v>
      </c>
      <c r="BS2365" s="26">
        <v>1</v>
      </c>
      <c r="BT2365" s="26">
        <v>4</v>
      </c>
      <c r="BU2365" s="26">
        <v>5</v>
      </c>
      <c r="BV2365" s="26">
        <v>5</v>
      </c>
      <c r="BW2365" s="26">
        <v>5</v>
      </c>
      <c r="BX2365" s="26">
        <v>5</v>
      </c>
      <c r="BY2365" s="26">
        <v>5</v>
      </c>
      <c r="BZ2365" s="24"/>
      <c r="CA2365" s="24"/>
      <c r="CB2365" s="24"/>
      <c r="CC2365" s="24"/>
      <c r="CD2365" s="24"/>
      <c r="CE2365" s="24"/>
      <c r="CF2365" s="24"/>
      <c r="CG2365" s="24"/>
      <c r="CH2365" s="24"/>
      <c r="CI2365" s="24"/>
      <c r="CJ2365" s="24"/>
      <c r="CK2365" s="24"/>
      <c r="CL2365" s="24"/>
      <c r="CM2365" s="24"/>
      <c r="CN2365" s="24"/>
      <c r="CO2365" s="24"/>
      <c r="CP2365" s="24"/>
      <c r="CQ2365" s="24"/>
      <c r="CR2365" s="24"/>
      <c r="CS2365" s="24"/>
      <c r="CT2365" s="24"/>
      <c r="CU2365" s="24"/>
      <c r="CV2365" s="24"/>
      <c r="CW2365" s="24"/>
      <c r="CX2365" s="24"/>
      <c r="CY2365" s="24"/>
      <c r="CZ2365" s="24"/>
      <c r="DA2365" s="24"/>
      <c r="DB2365" s="24"/>
      <c r="DC2365" s="24"/>
      <c r="DD2365" s="24"/>
      <c r="DE2365" s="24"/>
      <c r="DF2365" s="26" t="s">
        <v>139</v>
      </c>
      <c r="DG2365" s="26" t="s">
        <v>139</v>
      </c>
      <c r="DH2365" s="26" t="s">
        <v>139</v>
      </c>
      <c r="DI2365" s="26" t="s">
        <v>139</v>
      </c>
      <c r="DJ2365" s="26" t="s">
        <v>139</v>
      </c>
      <c r="DK2365" s="26" t="s">
        <v>139</v>
      </c>
      <c r="DL2365" s="26" t="s">
        <v>139</v>
      </c>
      <c r="DM2365" s="26" t="s">
        <v>139</v>
      </c>
      <c r="DN2365" s="26" t="s">
        <v>139</v>
      </c>
      <c r="DO2365" s="26" t="s">
        <v>139</v>
      </c>
    </row>
    <row r="2366" spans="1:119" ht="20.100000000000001" customHeight="1" x14ac:dyDescent="0.25">
      <c r="A2366" s="29" t="str">
        <f t="shared" si="518"/>
        <v>Shaishav Trust7</v>
      </c>
      <c r="B2366" s="29" t="str">
        <f t="shared" si="519"/>
        <v>Shaishav Trust</v>
      </c>
      <c r="C2366" s="29">
        <f t="shared" si="520"/>
        <v>7</v>
      </c>
      <c r="D2366" s="30" t="str">
        <f t="shared" si="521"/>
        <v>South Asia</v>
      </c>
      <c r="E2366" s="30" t="str">
        <f t="shared" si="522"/>
        <v>Bhavnagar, India</v>
      </c>
      <c r="F2366" s="31">
        <f t="shared" si="523"/>
        <v>5</v>
      </c>
      <c r="G2366" s="31">
        <f t="shared" si="524"/>
        <v>4</v>
      </c>
      <c r="H2366" s="31">
        <f t="shared" si="525"/>
        <v>4</v>
      </c>
      <c r="I2366" s="31">
        <f t="shared" si="526"/>
        <v>4</v>
      </c>
      <c r="J2366" s="31">
        <f t="shared" si="527"/>
        <v>4</v>
      </c>
      <c r="K2366" s="31">
        <f t="shared" si="528"/>
        <v>5</v>
      </c>
      <c r="L2366" s="31">
        <f t="shared" si="529"/>
        <v>5</v>
      </c>
      <c r="M2366" s="31">
        <f t="shared" si="530"/>
        <v>4</v>
      </c>
      <c r="N2366" s="31">
        <f t="shared" si="531"/>
        <v>4.4000000000000004</v>
      </c>
      <c r="O2366" s="26" t="s">
        <v>12850</v>
      </c>
      <c r="P2366" s="26" t="s">
        <v>108</v>
      </c>
      <c r="Q2366" s="27">
        <v>41400</v>
      </c>
      <c r="R2366" s="26" t="s">
        <v>305</v>
      </c>
      <c r="S2366" s="26" t="s">
        <v>206</v>
      </c>
      <c r="T2366" s="26" t="s">
        <v>207</v>
      </c>
      <c r="U2366" s="26" t="s">
        <v>307</v>
      </c>
      <c r="V2366" s="26" t="s">
        <v>225</v>
      </c>
      <c r="W2366" s="26" t="s">
        <v>226</v>
      </c>
      <c r="X2366" s="26" t="s">
        <v>12851</v>
      </c>
      <c r="Y2366" s="26" t="s">
        <v>12852</v>
      </c>
      <c r="Z2366" s="24"/>
      <c r="AA2366" s="24"/>
      <c r="AB2366" s="26" t="s">
        <v>117</v>
      </c>
      <c r="AC2366" s="28">
        <v>21000</v>
      </c>
      <c r="AD2366" s="24"/>
      <c r="AE2366" s="24"/>
      <c r="AF2366" s="26" t="s">
        <v>120</v>
      </c>
      <c r="AG2366" s="26" t="s">
        <v>846</v>
      </c>
      <c r="AH2366" s="26" t="s">
        <v>235</v>
      </c>
      <c r="AI2366" s="28">
        <v>21000</v>
      </c>
      <c r="AJ2366" s="26" t="s">
        <v>12853</v>
      </c>
      <c r="AK2366" s="26" t="s">
        <v>12854</v>
      </c>
      <c r="AL2366" s="26" t="s">
        <v>12855</v>
      </c>
      <c r="AM2366" s="24"/>
      <c r="AN2366" s="24"/>
      <c r="AO2366" s="24"/>
      <c r="AP2366" s="24"/>
      <c r="AQ2366" s="24"/>
      <c r="AR2366" s="26" t="s">
        <v>12856</v>
      </c>
      <c r="AS2366" s="24"/>
      <c r="AT2366" s="24"/>
      <c r="AU2366" s="24"/>
      <c r="AV2366" s="24"/>
      <c r="AW2366" s="28">
        <v>119892</v>
      </c>
      <c r="AX2366" s="26">
        <v>15000</v>
      </c>
      <c r="AY2366" s="28">
        <v>1200</v>
      </c>
      <c r="AZ2366" s="28">
        <v>1136</v>
      </c>
      <c r="BA2366" s="26">
        <v>0</v>
      </c>
      <c r="BB2366" s="26" t="s">
        <v>241</v>
      </c>
      <c r="BC2366" s="26" t="s">
        <v>12857</v>
      </c>
      <c r="BD2366" s="24"/>
      <c r="BE2366" s="24"/>
      <c r="BF2366" s="26" t="s">
        <v>9049</v>
      </c>
      <c r="BG2366" s="26" t="s">
        <v>226</v>
      </c>
      <c r="BH2366" s="26" t="s">
        <v>12858</v>
      </c>
      <c r="BI2366" s="26" t="s">
        <v>395</v>
      </c>
      <c r="BJ2366" s="26" t="s">
        <v>9344</v>
      </c>
      <c r="BK2366" s="26" t="s">
        <v>395</v>
      </c>
      <c r="BL2366" s="24"/>
      <c r="BM2366" s="24"/>
      <c r="BN2366" s="24"/>
      <c r="BO2366" s="24"/>
      <c r="BP2366" s="24"/>
      <c r="BQ2366" s="24"/>
      <c r="BR2366" s="26">
        <v>5</v>
      </c>
      <c r="BS2366" s="26">
        <v>4</v>
      </c>
      <c r="BT2366" s="26">
        <v>4</v>
      </c>
      <c r="BU2366" s="26">
        <v>4</v>
      </c>
      <c r="BV2366" s="26">
        <v>4</v>
      </c>
      <c r="BW2366" s="26">
        <v>5</v>
      </c>
      <c r="BX2366" s="26">
        <v>5</v>
      </c>
      <c r="BY2366" s="26">
        <v>4</v>
      </c>
      <c r="BZ2366" s="24"/>
      <c r="CA2366" s="24"/>
      <c r="CB2366" s="24"/>
      <c r="CC2366" s="24"/>
      <c r="CD2366" s="24"/>
      <c r="CE2366" s="24"/>
      <c r="CF2366" s="24"/>
      <c r="CG2366" s="24"/>
      <c r="CH2366" s="24"/>
      <c r="CI2366" s="24"/>
      <c r="CJ2366" s="24"/>
      <c r="CK2366" s="24"/>
      <c r="CL2366" s="24"/>
      <c r="CM2366" s="24"/>
      <c r="CN2366" s="24"/>
      <c r="CO2366" s="24"/>
      <c r="CP2366" s="24"/>
      <c r="CQ2366" s="24"/>
      <c r="CR2366" s="24"/>
      <c r="CS2366" s="24"/>
      <c r="CT2366" s="24"/>
      <c r="CU2366" s="24"/>
      <c r="CV2366" s="24"/>
      <c r="CW2366" s="24"/>
      <c r="CX2366" s="24"/>
      <c r="CY2366" s="24"/>
      <c r="CZ2366" s="24"/>
      <c r="DA2366" s="24"/>
      <c r="DB2366" s="24"/>
      <c r="DC2366" s="24"/>
      <c r="DD2366" s="24"/>
      <c r="DE2366" s="24"/>
      <c r="DF2366" s="26" t="s">
        <v>139</v>
      </c>
      <c r="DG2366" s="26" t="s">
        <v>120</v>
      </c>
      <c r="DH2366" s="26" t="s">
        <v>139</v>
      </c>
      <c r="DI2366" s="26" t="s">
        <v>139</v>
      </c>
      <c r="DJ2366" s="26" t="s">
        <v>120</v>
      </c>
      <c r="DK2366" s="26" t="s">
        <v>139</v>
      </c>
      <c r="DL2366" s="26" t="s">
        <v>120</v>
      </c>
      <c r="DM2366" s="26" t="s">
        <v>139</v>
      </c>
      <c r="DN2366" s="26" t="s">
        <v>139</v>
      </c>
      <c r="DO2366" s="26" t="s">
        <v>139</v>
      </c>
    </row>
    <row r="2367" spans="1:119" ht="20.100000000000001" customHeight="1" x14ac:dyDescent="0.25">
      <c r="A2367" s="29" t="str">
        <f t="shared" si="518"/>
        <v>Shaishav Trust6</v>
      </c>
      <c r="B2367" s="29" t="str">
        <f t="shared" si="519"/>
        <v>Shaishav Trust</v>
      </c>
      <c r="C2367" s="29">
        <f t="shared" si="520"/>
        <v>6</v>
      </c>
      <c r="D2367" s="30" t="str">
        <f t="shared" si="521"/>
        <v>South Asia</v>
      </c>
      <c r="E2367" s="30" t="str">
        <f t="shared" si="522"/>
        <v>Bhavnagar, India</v>
      </c>
      <c r="F2367" s="31">
        <f t="shared" si="523"/>
        <v>5</v>
      </c>
      <c r="G2367" s="31">
        <f t="shared" si="524"/>
        <v>3</v>
      </c>
      <c r="H2367" s="31">
        <f t="shared" si="525"/>
        <v>4</v>
      </c>
      <c r="I2367" s="31">
        <f t="shared" si="526"/>
        <v>4</v>
      </c>
      <c r="J2367" s="31">
        <f t="shared" si="527"/>
        <v>4</v>
      </c>
      <c r="K2367" s="31">
        <f t="shared" si="528"/>
        <v>4</v>
      </c>
      <c r="L2367" s="31">
        <f t="shared" si="529"/>
        <v>5</v>
      </c>
      <c r="M2367" s="31">
        <f t="shared" si="530"/>
        <v>4</v>
      </c>
      <c r="N2367" s="31">
        <f t="shared" si="531"/>
        <v>4.0999999999999996</v>
      </c>
      <c r="O2367" s="26" t="s">
        <v>12859</v>
      </c>
      <c r="P2367" s="26" t="s">
        <v>108</v>
      </c>
      <c r="Q2367" s="27">
        <v>41038</v>
      </c>
      <c r="R2367" s="26" t="s">
        <v>166</v>
      </c>
      <c r="S2367" s="26" t="s">
        <v>217</v>
      </c>
      <c r="T2367" s="26" t="s">
        <v>175</v>
      </c>
      <c r="U2367" s="26" t="s">
        <v>307</v>
      </c>
      <c r="V2367" s="26" t="s">
        <v>225</v>
      </c>
      <c r="W2367" s="26" t="s">
        <v>226</v>
      </c>
      <c r="X2367" s="26" t="s">
        <v>12851</v>
      </c>
      <c r="Y2367" s="26" t="s">
        <v>12852</v>
      </c>
      <c r="Z2367" s="24"/>
      <c r="AA2367" s="24"/>
      <c r="AB2367" s="26" t="s">
        <v>117</v>
      </c>
      <c r="AC2367" s="28">
        <v>18000</v>
      </c>
      <c r="AD2367" s="24"/>
      <c r="AE2367" s="24"/>
      <c r="AF2367" s="26" t="s">
        <v>120</v>
      </c>
      <c r="AG2367" s="26" t="s">
        <v>846</v>
      </c>
      <c r="AH2367" s="26" t="s">
        <v>250</v>
      </c>
      <c r="AI2367" s="28">
        <v>18000</v>
      </c>
      <c r="AJ2367" s="24"/>
      <c r="AK2367" s="26" t="s">
        <v>12860</v>
      </c>
      <c r="AL2367" s="26" t="s">
        <v>12861</v>
      </c>
      <c r="AM2367" s="26" t="s">
        <v>12862</v>
      </c>
      <c r="AN2367" s="26" t="s">
        <v>12863</v>
      </c>
      <c r="AO2367" s="26" t="s">
        <v>12864</v>
      </c>
      <c r="AP2367" s="24"/>
      <c r="AQ2367" s="24"/>
      <c r="AR2367" s="24"/>
      <c r="AS2367" s="26" t="s">
        <v>12865</v>
      </c>
      <c r="AT2367" s="24"/>
      <c r="AU2367" s="26" t="s">
        <v>12866</v>
      </c>
      <c r="AV2367" s="24"/>
      <c r="AW2367" s="28">
        <v>117401</v>
      </c>
      <c r="AX2367" s="26">
        <v>10000</v>
      </c>
      <c r="AY2367" s="28">
        <v>1500</v>
      </c>
      <c r="AZ2367" s="28">
        <v>1342</v>
      </c>
      <c r="BA2367" s="26">
        <v>0</v>
      </c>
      <c r="BB2367" s="26" t="s">
        <v>241</v>
      </c>
      <c r="BC2367" s="26" t="s">
        <v>12857</v>
      </c>
      <c r="BD2367" s="26" t="s">
        <v>125</v>
      </c>
      <c r="BE2367" s="24"/>
      <c r="BF2367" s="26" t="s">
        <v>9049</v>
      </c>
      <c r="BG2367" s="26" t="s">
        <v>226</v>
      </c>
      <c r="BH2367" s="26" t="s">
        <v>5455</v>
      </c>
      <c r="BI2367" s="26" t="s">
        <v>226</v>
      </c>
      <c r="BJ2367" s="26" t="s">
        <v>12858</v>
      </c>
      <c r="BK2367" s="26" t="s">
        <v>395</v>
      </c>
      <c r="BL2367" s="26" t="s">
        <v>9344</v>
      </c>
      <c r="BM2367" s="26" t="s">
        <v>395</v>
      </c>
      <c r="BN2367" s="24"/>
      <c r="BO2367" s="24"/>
      <c r="BP2367" s="24"/>
      <c r="BQ2367" s="24"/>
      <c r="BR2367" s="26">
        <v>5</v>
      </c>
      <c r="BS2367" s="26">
        <v>3</v>
      </c>
      <c r="BT2367" s="26">
        <v>4</v>
      </c>
      <c r="BU2367" s="26">
        <v>4</v>
      </c>
      <c r="BV2367" s="26">
        <v>4</v>
      </c>
      <c r="BW2367" s="26">
        <v>4</v>
      </c>
      <c r="BX2367" s="26">
        <v>5</v>
      </c>
      <c r="BY2367" s="26">
        <v>4</v>
      </c>
      <c r="BZ2367" s="24"/>
      <c r="CA2367" s="24"/>
      <c r="CB2367" s="24"/>
      <c r="CC2367" s="24"/>
      <c r="CD2367" s="24"/>
      <c r="CE2367" s="24"/>
      <c r="CF2367" s="24"/>
      <c r="CG2367" s="24"/>
      <c r="CH2367" s="24"/>
      <c r="CI2367" s="24"/>
      <c r="CJ2367" s="24"/>
      <c r="CK2367" s="24"/>
      <c r="CL2367" s="24"/>
      <c r="CM2367" s="24"/>
      <c r="CN2367" s="24"/>
      <c r="CO2367" s="24"/>
      <c r="CP2367" s="24"/>
      <c r="CQ2367" s="24"/>
      <c r="CR2367" s="24"/>
      <c r="CS2367" s="24"/>
      <c r="CT2367" s="24"/>
      <c r="CU2367" s="24"/>
      <c r="CV2367" s="24"/>
      <c r="CW2367" s="24"/>
      <c r="CX2367" s="24"/>
      <c r="CY2367" s="24"/>
      <c r="CZ2367" s="24"/>
      <c r="DA2367" s="24"/>
      <c r="DB2367" s="24"/>
      <c r="DC2367" s="24"/>
      <c r="DD2367" s="24"/>
      <c r="DE2367" s="24"/>
      <c r="DF2367" s="26" t="s">
        <v>139</v>
      </c>
      <c r="DG2367" s="26" t="s">
        <v>139</v>
      </c>
      <c r="DH2367" s="26" t="s">
        <v>139</v>
      </c>
      <c r="DI2367" s="26" t="s">
        <v>139</v>
      </c>
      <c r="DJ2367" s="26" t="s">
        <v>139</v>
      </c>
      <c r="DK2367" s="26" t="s">
        <v>139</v>
      </c>
      <c r="DL2367" s="26" t="s">
        <v>139</v>
      </c>
      <c r="DM2367" s="26" t="s">
        <v>139</v>
      </c>
      <c r="DN2367" s="26" t="s">
        <v>139</v>
      </c>
      <c r="DO2367" s="26" t="s">
        <v>139</v>
      </c>
    </row>
    <row r="2368" spans="1:119" ht="20.100000000000001" customHeight="1" x14ac:dyDescent="0.25">
      <c r="A2368" s="29" t="str">
        <f t="shared" si="518"/>
        <v>Shaishav Trust5</v>
      </c>
      <c r="B2368" s="29" t="str">
        <f t="shared" si="519"/>
        <v>Shaishav Trust</v>
      </c>
      <c r="C2368" s="29">
        <f t="shared" si="520"/>
        <v>5</v>
      </c>
      <c r="D2368" s="30" t="str">
        <f t="shared" si="521"/>
        <v>South Asia</v>
      </c>
      <c r="E2368" s="30" t="str">
        <f t="shared" si="522"/>
        <v>Bhavnagar, India</v>
      </c>
      <c r="F2368" s="31">
        <f t="shared" si="523"/>
        <v>5</v>
      </c>
      <c r="G2368" s="31">
        <f t="shared" si="524"/>
        <v>3</v>
      </c>
      <c r="H2368" s="31">
        <f t="shared" si="525"/>
        <v>4</v>
      </c>
      <c r="I2368" s="31">
        <f t="shared" si="526"/>
        <v>4</v>
      </c>
      <c r="J2368" s="31">
        <f t="shared" si="527"/>
        <v>4</v>
      </c>
      <c r="K2368" s="31">
        <f t="shared" si="528"/>
        <v>4</v>
      </c>
      <c r="L2368" s="31">
        <f t="shared" si="529"/>
        <v>5</v>
      </c>
      <c r="M2368" s="31">
        <f t="shared" si="530"/>
        <v>3</v>
      </c>
      <c r="N2368" s="31">
        <f t="shared" si="531"/>
        <v>4</v>
      </c>
      <c r="O2368" s="26" t="s">
        <v>12867</v>
      </c>
      <c r="P2368" s="26" t="s">
        <v>108</v>
      </c>
      <c r="Q2368" s="27">
        <v>40672</v>
      </c>
      <c r="R2368" s="26" t="s">
        <v>166</v>
      </c>
      <c r="S2368" s="26" t="s">
        <v>409</v>
      </c>
      <c r="T2368" s="26" t="s">
        <v>333</v>
      </c>
      <c r="U2368" s="26" t="s">
        <v>307</v>
      </c>
      <c r="V2368" s="26" t="s">
        <v>225</v>
      </c>
      <c r="W2368" s="26" t="s">
        <v>226</v>
      </c>
      <c r="X2368" s="26" t="s">
        <v>12851</v>
      </c>
      <c r="Y2368" s="26" t="s">
        <v>12852</v>
      </c>
      <c r="Z2368" s="24"/>
      <c r="AA2368" s="24"/>
      <c r="AB2368" s="26" t="s">
        <v>117</v>
      </c>
      <c r="AC2368" s="28">
        <v>18000</v>
      </c>
      <c r="AD2368" s="24"/>
      <c r="AE2368" s="24"/>
      <c r="AF2368" s="26" t="s">
        <v>120</v>
      </c>
      <c r="AG2368" s="26" t="s">
        <v>846</v>
      </c>
      <c r="AH2368" s="26" t="s">
        <v>176</v>
      </c>
      <c r="AI2368" s="28">
        <v>18000</v>
      </c>
      <c r="AJ2368" s="24"/>
      <c r="AK2368" s="26" t="s">
        <v>12860</v>
      </c>
      <c r="AL2368" s="26" t="s">
        <v>12868</v>
      </c>
      <c r="AM2368" s="26" t="s">
        <v>12869</v>
      </c>
      <c r="AN2368" s="26" t="s">
        <v>12863</v>
      </c>
      <c r="AO2368" s="26" t="s">
        <v>12864</v>
      </c>
      <c r="AP2368" s="24"/>
      <c r="AQ2368" s="24"/>
      <c r="AR2368" s="24"/>
      <c r="AS2368" s="26" t="s">
        <v>12870</v>
      </c>
      <c r="AT2368" s="24"/>
      <c r="AU2368" s="26" t="s">
        <v>12871</v>
      </c>
      <c r="AV2368" s="24"/>
      <c r="AW2368" s="28">
        <v>133000</v>
      </c>
      <c r="AX2368" s="26">
        <v>11772</v>
      </c>
      <c r="AY2368" s="28">
        <v>1200</v>
      </c>
      <c r="AZ2368" s="28">
        <v>971</v>
      </c>
      <c r="BA2368" s="26">
        <v>0</v>
      </c>
      <c r="BB2368" s="26" t="s">
        <v>241</v>
      </c>
      <c r="BC2368" s="26" t="s">
        <v>12857</v>
      </c>
      <c r="BD2368" s="24"/>
      <c r="BE2368" s="24"/>
      <c r="BF2368" s="26" t="s">
        <v>9049</v>
      </c>
      <c r="BG2368" s="26" t="s">
        <v>226</v>
      </c>
      <c r="BH2368" s="26" t="s">
        <v>12858</v>
      </c>
      <c r="BI2368" s="26" t="s">
        <v>395</v>
      </c>
      <c r="BJ2368" s="26" t="s">
        <v>9344</v>
      </c>
      <c r="BK2368" s="26" t="s">
        <v>395</v>
      </c>
      <c r="BL2368" s="24"/>
      <c r="BM2368" s="24"/>
      <c r="BN2368" s="24"/>
      <c r="BO2368" s="24"/>
      <c r="BP2368" s="24"/>
      <c r="BQ2368" s="24"/>
      <c r="BR2368" s="26">
        <v>5</v>
      </c>
      <c r="BS2368" s="26">
        <v>3</v>
      </c>
      <c r="BT2368" s="26">
        <v>4</v>
      </c>
      <c r="BU2368" s="26">
        <v>4</v>
      </c>
      <c r="BV2368" s="26">
        <v>4</v>
      </c>
      <c r="BW2368" s="26">
        <v>4</v>
      </c>
      <c r="BX2368" s="26">
        <v>5</v>
      </c>
      <c r="BY2368" s="26">
        <v>3</v>
      </c>
      <c r="BZ2368" s="24"/>
      <c r="CA2368" s="24"/>
      <c r="CB2368" s="24"/>
      <c r="CC2368" s="24"/>
      <c r="CD2368" s="24"/>
      <c r="CE2368" s="24"/>
      <c r="CF2368" s="24"/>
      <c r="CG2368" s="24"/>
      <c r="CH2368" s="24"/>
      <c r="CI2368" s="24"/>
      <c r="CJ2368" s="24"/>
      <c r="CK2368" s="24"/>
      <c r="CL2368" s="24"/>
      <c r="CM2368" s="24"/>
      <c r="CN2368" s="24"/>
      <c r="CO2368" s="24"/>
      <c r="CP2368" s="24"/>
      <c r="CQ2368" s="24"/>
      <c r="CR2368" s="24"/>
      <c r="CS2368" s="24"/>
      <c r="CT2368" s="24"/>
      <c r="CU2368" s="24"/>
      <c r="CV2368" s="24"/>
      <c r="CW2368" s="24"/>
      <c r="CX2368" s="24"/>
      <c r="CY2368" s="24"/>
      <c r="CZ2368" s="24"/>
      <c r="DA2368" s="24"/>
      <c r="DB2368" s="24"/>
      <c r="DC2368" s="24"/>
      <c r="DD2368" s="24"/>
      <c r="DE2368" s="24"/>
      <c r="DF2368" s="26" t="s">
        <v>139</v>
      </c>
      <c r="DG2368" s="26" t="s">
        <v>139</v>
      </c>
      <c r="DH2368" s="26" t="s">
        <v>139</v>
      </c>
      <c r="DI2368" s="26" t="s">
        <v>139</v>
      </c>
      <c r="DJ2368" s="26" t="s">
        <v>139</v>
      </c>
      <c r="DK2368" s="26" t="s">
        <v>139</v>
      </c>
      <c r="DL2368" s="26" t="s">
        <v>139</v>
      </c>
      <c r="DM2368" s="26" t="s">
        <v>139</v>
      </c>
      <c r="DN2368" s="26" t="s">
        <v>139</v>
      </c>
      <c r="DO2368" s="26" t="s">
        <v>139</v>
      </c>
    </row>
    <row r="2369" spans="1:119" ht="20.100000000000001" customHeight="1" x14ac:dyDescent="0.25">
      <c r="A2369" s="29" t="str">
        <f t="shared" si="518"/>
        <v>Shaishav Trust4</v>
      </c>
      <c r="B2369" s="29" t="str">
        <f t="shared" si="519"/>
        <v>Shaishav Trust</v>
      </c>
      <c r="C2369" s="29">
        <f t="shared" si="520"/>
        <v>4</v>
      </c>
      <c r="D2369" s="30" t="str">
        <f t="shared" si="521"/>
        <v>South Asia</v>
      </c>
      <c r="E2369" s="30" t="str">
        <f t="shared" si="522"/>
        <v>Bhavnagar, India</v>
      </c>
      <c r="F2369" s="31">
        <f t="shared" si="523"/>
        <v>5</v>
      </c>
      <c r="G2369" s="31">
        <f t="shared" si="524"/>
        <v>3</v>
      </c>
      <c r="H2369" s="31">
        <f t="shared" si="525"/>
        <v>4</v>
      </c>
      <c r="I2369" s="31">
        <f t="shared" si="526"/>
        <v>4</v>
      </c>
      <c r="J2369" s="31">
        <f t="shared" si="527"/>
        <v>4</v>
      </c>
      <c r="K2369" s="31">
        <f t="shared" si="528"/>
        <v>4</v>
      </c>
      <c r="L2369" s="31">
        <f t="shared" si="529"/>
        <v>5</v>
      </c>
      <c r="M2369" s="31">
        <f t="shared" si="530"/>
        <v>3</v>
      </c>
      <c r="N2369" s="31">
        <f t="shared" si="531"/>
        <v>4</v>
      </c>
      <c r="O2369" s="26" t="s">
        <v>12872</v>
      </c>
      <c r="P2369" s="26" t="s">
        <v>108</v>
      </c>
      <c r="Q2369" s="27">
        <v>40315</v>
      </c>
      <c r="R2369" s="26" t="s">
        <v>166</v>
      </c>
      <c r="S2369" s="26" t="s">
        <v>234</v>
      </c>
      <c r="T2369" s="26" t="s">
        <v>224</v>
      </c>
      <c r="U2369" s="26" t="s">
        <v>307</v>
      </c>
      <c r="V2369" s="26" t="s">
        <v>225</v>
      </c>
      <c r="W2369" s="26" t="s">
        <v>226</v>
      </c>
      <c r="X2369" s="26" t="s">
        <v>12851</v>
      </c>
      <c r="Y2369" s="26" t="s">
        <v>12852</v>
      </c>
      <c r="Z2369" s="24"/>
      <c r="AA2369" s="24"/>
      <c r="AB2369" s="26" t="s">
        <v>117</v>
      </c>
      <c r="AC2369" s="28">
        <v>14500</v>
      </c>
      <c r="AD2369" s="24"/>
      <c r="AE2369" s="24"/>
      <c r="AF2369" s="26" t="s">
        <v>120</v>
      </c>
      <c r="AG2369" s="26" t="s">
        <v>846</v>
      </c>
      <c r="AH2369" s="26" t="s">
        <v>185</v>
      </c>
      <c r="AI2369" s="28">
        <v>14500</v>
      </c>
      <c r="AJ2369" s="24"/>
      <c r="AK2369" s="26" t="s">
        <v>12873</v>
      </c>
      <c r="AL2369" s="26" t="s">
        <v>12874</v>
      </c>
      <c r="AM2369" s="26" t="s">
        <v>12869</v>
      </c>
      <c r="AN2369" s="26" t="s">
        <v>12863</v>
      </c>
      <c r="AO2369" s="24"/>
      <c r="AP2369" s="24"/>
      <c r="AQ2369" s="24"/>
      <c r="AR2369" s="24"/>
      <c r="AS2369" s="26" t="s">
        <v>12875</v>
      </c>
      <c r="AT2369" s="26" t="s">
        <v>12876</v>
      </c>
      <c r="AU2369" s="24"/>
      <c r="AV2369" s="24"/>
      <c r="AW2369" s="28">
        <v>98961</v>
      </c>
      <c r="AX2369" s="26">
        <v>16376</v>
      </c>
      <c r="AY2369" s="28">
        <v>1000</v>
      </c>
      <c r="AZ2369" s="28">
        <v>723</v>
      </c>
      <c r="BA2369" s="26">
        <v>0</v>
      </c>
      <c r="BB2369" s="26" t="s">
        <v>241</v>
      </c>
      <c r="BC2369" s="26" t="s">
        <v>12857</v>
      </c>
      <c r="BD2369" s="24"/>
      <c r="BE2369" s="24"/>
      <c r="BF2369" s="24"/>
      <c r="BG2369" s="24"/>
      <c r="BH2369" s="24"/>
      <c r="BI2369" s="24"/>
      <c r="BJ2369" s="24"/>
      <c r="BK2369" s="24"/>
      <c r="BL2369" s="24"/>
      <c r="BM2369" s="24"/>
      <c r="BN2369" s="24"/>
      <c r="BO2369" s="24"/>
      <c r="BP2369" s="24"/>
      <c r="BQ2369" s="24"/>
      <c r="BR2369" s="26">
        <v>5</v>
      </c>
      <c r="BS2369" s="26">
        <v>3</v>
      </c>
      <c r="BT2369" s="26">
        <v>4</v>
      </c>
      <c r="BU2369" s="26">
        <v>4</v>
      </c>
      <c r="BV2369" s="26">
        <v>4</v>
      </c>
      <c r="BW2369" s="26">
        <v>4</v>
      </c>
      <c r="BX2369" s="26">
        <v>5</v>
      </c>
      <c r="BY2369" s="26">
        <v>3</v>
      </c>
      <c r="BZ2369" s="24"/>
      <c r="CA2369" s="24"/>
      <c r="CB2369" s="24"/>
      <c r="CC2369" s="24"/>
      <c r="CD2369" s="24"/>
      <c r="CE2369" s="24"/>
      <c r="CF2369" s="24"/>
      <c r="CG2369" s="24"/>
      <c r="CH2369" s="24"/>
      <c r="CI2369" s="24"/>
      <c r="CJ2369" s="24"/>
      <c r="CK2369" s="24"/>
      <c r="CL2369" s="24"/>
      <c r="CM2369" s="24"/>
      <c r="CN2369" s="24"/>
      <c r="CO2369" s="24"/>
      <c r="CP2369" s="24"/>
      <c r="CQ2369" s="24"/>
      <c r="CR2369" s="24"/>
      <c r="CS2369" s="24"/>
      <c r="CT2369" s="24"/>
      <c r="CU2369" s="24"/>
      <c r="CV2369" s="24"/>
      <c r="CW2369" s="24"/>
      <c r="CX2369" s="24"/>
      <c r="CY2369" s="24"/>
      <c r="CZ2369" s="24"/>
      <c r="DA2369" s="24"/>
      <c r="DB2369" s="24"/>
      <c r="DC2369" s="24"/>
      <c r="DD2369" s="24"/>
      <c r="DE2369" s="24"/>
      <c r="DF2369" s="26" t="s">
        <v>139</v>
      </c>
      <c r="DG2369" s="26" t="s">
        <v>139</v>
      </c>
      <c r="DH2369" s="26" t="s">
        <v>139</v>
      </c>
      <c r="DI2369" s="26" t="s">
        <v>139</v>
      </c>
      <c r="DJ2369" s="26" t="s">
        <v>139</v>
      </c>
      <c r="DK2369" s="26" t="s">
        <v>139</v>
      </c>
      <c r="DL2369" s="26" t="s">
        <v>139</v>
      </c>
      <c r="DM2369" s="26" t="s">
        <v>139</v>
      </c>
      <c r="DN2369" s="26" t="s">
        <v>139</v>
      </c>
      <c r="DO2369" s="26" t="s">
        <v>139</v>
      </c>
    </row>
    <row r="2370" spans="1:119" ht="20.100000000000001" customHeight="1" x14ac:dyDescent="0.25">
      <c r="A2370" s="29" t="str">
        <f t="shared" si="518"/>
        <v>Shalom Centre for Street Children5</v>
      </c>
      <c r="B2370" s="29" t="str">
        <f t="shared" si="519"/>
        <v>Shalom Centre for Street Children</v>
      </c>
      <c r="C2370" s="29">
        <f t="shared" si="520"/>
        <v>5</v>
      </c>
      <c r="D2370" s="30" t="str">
        <f t="shared" si="521"/>
        <v>Africa and the Middle East</v>
      </c>
      <c r="E2370" s="30" t="str">
        <f t="shared" si="522"/>
        <v>Arusha, Tanzania</v>
      </c>
      <c r="F2370" s="31">
        <f t="shared" si="523"/>
        <v>3</v>
      </c>
      <c r="G2370" s="31">
        <f t="shared" si="524"/>
        <v>3</v>
      </c>
      <c r="H2370" s="31">
        <f t="shared" si="525"/>
        <v>3</v>
      </c>
      <c r="I2370" s="31">
        <f t="shared" si="526"/>
        <v>4</v>
      </c>
      <c r="J2370" s="31">
        <f t="shared" si="527"/>
        <v>3</v>
      </c>
      <c r="K2370" s="31">
        <f t="shared" si="528"/>
        <v>4</v>
      </c>
      <c r="L2370" s="31">
        <f t="shared" si="529"/>
        <v>4</v>
      </c>
      <c r="M2370" s="31">
        <f t="shared" si="530"/>
        <v>2</v>
      </c>
      <c r="N2370" s="31">
        <f t="shared" si="531"/>
        <v>3.3</v>
      </c>
      <c r="O2370" s="26" t="s">
        <v>12877</v>
      </c>
      <c r="P2370" s="26" t="s">
        <v>108</v>
      </c>
      <c r="Q2370" s="27">
        <v>43214</v>
      </c>
      <c r="R2370" s="26" t="s">
        <v>109</v>
      </c>
      <c r="S2370" s="26" t="s">
        <v>244</v>
      </c>
      <c r="T2370" s="26" t="s">
        <v>111</v>
      </c>
      <c r="U2370" s="24"/>
      <c r="V2370" s="26" t="s">
        <v>169</v>
      </c>
      <c r="W2370" s="26" t="s">
        <v>417</v>
      </c>
      <c r="X2370" s="26" t="s">
        <v>418</v>
      </c>
      <c r="Y2370" s="26" t="s">
        <v>12878</v>
      </c>
      <c r="Z2370" s="24"/>
      <c r="AA2370" s="24"/>
      <c r="AB2370" s="26" t="s">
        <v>117</v>
      </c>
      <c r="AC2370" s="28">
        <v>11000</v>
      </c>
      <c r="AD2370" s="26" t="s">
        <v>420</v>
      </c>
      <c r="AE2370" s="26" t="s">
        <v>343</v>
      </c>
      <c r="AF2370" s="26" t="s">
        <v>120</v>
      </c>
      <c r="AG2370" s="26" t="s">
        <v>194</v>
      </c>
      <c r="AH2370" s="26" t="s">
        <v>176</v>
      </c>
      <c r="AI2370" s="28">
        <v>11000</v>
      </c>
      <c r="AJ2370" s="24"/>
      <c r="AK2370" s="24"/>
      <c r="AL2370" s="24"/>
      <c r="AM2370" s="24"/>
      <c r="AN2370" s="24"/>
      <c r="AO2370" s="24"/>
      <c r="AP2370" s="24"/>
      <c r="AQ2370" s="24"/>
      <c r="AR2370" s="24"/>
      <c r="AS2370" s="26" t="s">
        <v>12879</v>
      </c>
      <c r="AT2370" s="24"/>
      <c r="AU2370" s="26" t="s">
        <v>12880</v>
      </c>
      <c r="AV2370" s="24"/>
      <c r="AW2370" s="28">
        <v>27500</v>
      </c>
      <c r="AX2370" s="26">
        <v>177</v>
      </c>
      <c r="AY2370" s="28">
        <v>80</v>
      </c>
      <c r="AZ2370" s="28">
        <v>47</v>
      </c>
      <c r="BA2370" s="26">
        <v>80</v>
      </c>
      <c r="BB2370" s="24"/>
      <c r="BC2370" s="26" t="s">
        <v>4585</v>
      </c>
      <c r="BD2370" s="26" t="s">
        <v>125</v>
      </c>
      <c r="BE2370" s="24"/>
      <c r="BF2370" s="26" t="s">
        <v>12881</v>
      </c>
      <c r="BG2370" s="26" t="s">
        <v>261</v>
      </c>
      <c r="BH2370" s="26" t="s">
        <v>12882</v>
      </c>
      <c r="BI2370" s="26" t="s">
        <v>261</v>
      </c>
      <c r="BJ2370" s="24"/>
      <c r="BK2370" s="24"/>
      <c r="BL2370" s="24"/>
      <c r="BM2370" s="24"/>
      <c r="BN2370" s="24"/>
      <c r="BO2370" s="24"/>
      <c r="BP2370" s="24"/>
      <c r="BQ2370" s="24"/>
      <c r="BR2370" s="26">
        <v>0</v>
      </c>
      <c r="BS2370" s="26">
        <v>0</v>
      </c>
      <c r="BT2370" s="26">
        <v>0</v>
      </c>
      <c r="BU2370" s="26">
        <v>0</v>
      </c>
      <c r="BV2370" s="26">
        <v>0</v>
      </c>
      <c r="BW2370" s="26">
        <v>0</v>
      </c>
      <c r="BX2370" s="26">
        <v>0</v>
      </c>
      <c r="BY2370" s="26">
        <v>0</v>
      </c>
      <c r="BZ2370" s="26" t="s">
        <v>138</v>
      </c>
      <c r="CA2370" s="26" t="s">
        <v>135</v>
      </c>
      <c r="CB2370" s="26" t="s">
        <v>136</v>
      </c>
      <c r="CC2370" s="26" t="s">
        <v>136</v>
      </c>
      <c r="CD2370" s="26" t="s">
        <v>135</v>
      </c>
      <c r="CE2370" s="26" t="s">
        <v>136</v>
      </c>
      <c r="CF2370" s="26" t="s">
        <v>135</v>
      </c>
      <c r="CG2370" s="26" t="s">
        <v>134</v>
      </c>
      <c r="CH2370" s="26" t="s">
        <v>138</v>
      </c>
      <c r="CI2370" s="26" t="s">
        <v>134</v>
      </c>
      <c r="CJ2370" s="26" t="s">
        <v>136</v>
      </c>
      <c r="CK2370" s="26" t="s">
        <v>135</v>
      </c>
      <c r="CL2370" s="26" t="s">
        <v>136</v>
      </c>
      <c r="CM2370" s="26" t="s">
        <v>134</v>
      </c>
      <c r="CN2370" s="26" t="s">
        <v>134</v>
      </c>
      <c r="CO2370" s="26" t="s">
        <v>134</v>
      </c>
      <c r="CP2370" s="26" t="s">
        <v>135</v>
      </c>
      <c r="CQ2370" s="26" t="s">
        <v>137</v>
      </c>
      <c r="CR2370" s="26" t="s">
        <v>138</v>
      </c>
      <c r="CS2370" s="26" t="s">
        <v>138</v>
      </c>
      <c r="CT2370" s="26" t="s">
        <v>136</v>
      </c>
      <c r="CU2370" s="26" t="s">
        <v>136</v>
      </c>
      <c r="CV2370" s="26" t="s">
        <v>138</v>
      </c>
      <c r="CW2370" s="26" t="s">
        <v>138</v>
      </c>
      <c r="CX2370" s="26" t="s">
        <v>134</v>
      </c>
      <c r="CY2370" s="26" t="s">
        <v>134</v>
      </c>
      <c r="CZ2370" s="26" t="s">
        <v>138</v>
      </c>
      <c r="DA2370" s="26" t="s">
        <v>134</v>
      </c>
      <c r="DB2370" s="26" t="s">
        <v>135</v>
      </c>
      <c r="DC2370" s="26" t="s">
        <v>135</v>
      </c>
      <c r="DD2370" s="26" t="s">
        <v>136</v>
      </c>
      <c r="DE2370" s="26" t="s">
        <v>135</v>
      </c>
      <c r="DF2370" s="26" t="s">
        <v>120</v>
      </c>
      <c r="DG2370" s="26" t="s">
        <v>120</v>
      </c>
      <c r="DH2370" s="26" t="s">
        <v>139</v>
      </c>
      <c r="DI2370" s="26" t="s">
        <v>139</v>
      </c>
      <c r="DJ2370" s="26" t="s">
        <v>139</v>
      </c>
      <c r="DK2370" s="26" t="s">
        <v>139</v>
      </c>
      <c r="DL2370" s="26" t="s">
        <v>139</v>
      </c>
      <c r="DM2370" s="26" t="s">
        <v>139</v>
      </c>
      <c r="DN2370" s="26" t="s">
        <v>139</v>
      </c>
      <c r="DO2370" s="26" t="s">
        <v>139</v>
      </c>
    </row>
    <row r="2371" spans="1:119" ht="20.100000000000001" customHeight="1" x14ac:dyDescent="0.25">
      <c r="A2371" s="29" t="str">
        <f t="shared" si="518"/>
        <v/>
      </c>
      <c r="B2371" s="29" t="str">
        <f t="shared" si="519"/>
        <v>Shalom Centre for Street Children</v>
      </c>
      <c r="C2371" s="29">
        <f t="shared" si="520"/>
        <v>0</v>
      </c>
      <c r="D2371" s="30" t="str">
        <f t="shared" si="521"/>
        <v>Africa and the Middle East</v>
      </c>
      <c r="E2371" s="30" t="str">
        <f t="shared" si="522"/>
        <v>Arusha, Tanzania</v>
      </c>
      <c r="F2371" s="31">
        <f t="shared" si="523"/>
        <v>0</v>
      </c>
      <c r="G2371" s="31">
        <f t="shared" si="524"/>
        <v>0</v>
      </c>
      <c r="H2371" s="31">
        <f t="shared" si="525"/>
        <v>0</v>
      </c>
      <c r="I2371" s="31">
        <f t="shared" si="526"/>
        <v>0</v>
      </c>
      <c r="J2371" s="31">
        <f t="shared" si="527"/>
        <v>0</v>
      </c>
      <c r="K2371" s="31">
        <f t="shared" si="528"/>
        <v>0</v>
      </c>
      <c r="L2371" s="31">
        <f t="shared" si="529"/>
        <v>0</v>
      </c>
      <c r="M2371" s="31">
        <f t="shared" si="530"/>
        <v>0</v>
      </c>
      <c r="N2371" s="31">
        <f t="shared" si="531"/>
        <v>0</v>
      </c>
      <c r="O2371" s="26" t="s">
        <v>16417</v>
      </c>
      <c r="P2371" s="26" t="s">
        <v>108</v>
      </c>
      <c r="Q2371" s="27">
        <v>43179</v>
      </c>
      <c r="R2371" s="24"/>
      <c r="S2371" s="24"/>
      <c r="T2371" s="26" t="s">
        <v>111</v>
      </c>
      <c r="U2371" s="24"/>
      <c r="V2371" s="26" t="s">
        <v>169</v>
      </c>
      <c r="W2371" s="26" t="s">
        <v>417</v>
      </c>
      <c r="X2371" s="26" t="s">
        <v>418</v>
      </c>
      <c r="Y2371" s="26" t="s">
        <v>12878</v>
      </c>
      <c r="Z2371" s="24"/>
      <c r="AA2371" s="24"/>
      <c r="AB2371" s="26" t="s">
        <v>15736</v>
      </c>
      <c r="AC2371" s="28">
        <v>1000</v>
      </c>
      <c r="AD2371" s="26" t="s">
        <v>420</v>
      </c>
      <c r="AE2371" s="26" t="s">
        <v>343</v>
      </c>
      <c r="AF2371" s="26" t="s">
        <v>120</v>
      </c>
      <c r="AG2371" s="26" t="s">
        <v>194</v>
      </c>
      <c r="AH2371" s="24"/>
      <c r="AI2371" s="28">
        <v>1000</v>
      </c>
      <c r="AJ2371" s="24"/>
      <c r="AK2371" s="24"/>
      <c r="AL2371" s="24"/>
      <c r="AM2371" s="24"/>
      <c r="AN2371" s="24"/>
      <c r="AO2371" s="24"/>
      <c r="AP2371" s="24"/>
      <c r="AQ2371" s="24"/>
      <c r="AR2371" s="24"/>
      <c r="AS2371" s="24"/>
      <c r="AT2371" s="24"/>
      <c r="AU2371" s="24"/>
      <c r="AV2371" s="24"/>
      <c r="AW2371" s="28">
        <v>0</v>
      </c>
      <c r="AX2371" s="26">
        <v>0</v>
      </c>
      <c r="AY2371" s="28">
        <v>0</v>
      </c>
      <c r="AZ2371" s="28">
        <v>0</v>
      </c>
      <c r="BA2371" s="26">
        <v>0</v>
      </c>
      <c r="BB2371" s="24"/>
      <c r="BC2371" s="26" t="s">
        <v>4585</v>
      </c>
      <c r="BD2371" s="24"/>
      <c r="BE2371" s="24"/>
      <c r="BF2371" s="24"/>
      <c r="BG2371" s="24"/>
      <c r="BH2371" s="24"/>
      <c r="BI2371" s="24"/>
      <c r="BJ2371" s="24"/>
      <c r="BK2371" s="24"/>
      <c r="BL2371" s="24"/>
      <c r="BM2371" s="24"/>
      <c r="BN2371" s="24"/>
      <c r="BO2371" s="24"/>
      <c r="BP2371" s="24"/>
      <c r="BQ2371" s="24"/>
      <c r="BR2371" s="26">
        <v>0</v>
      </c>
      <c r="BS2371" s="26">
        <v>0</v>
      </c>
      <c r="BT2371" s="26">
        <v>0</v>
      </c>
      <c r="BU2371" s="26">
        <v>0</v>
      </c>
      <c r="BV2371" s="26">
        <v>0</v>
      </c>
      <c r="BW2371" s="26">
        <v>0</v>
      </c>
      <c r="BX2371" s="26">
        <v>0</v>
      </c>
      <c r="BY2371" s="26">
        <v>0</v>
      </c>
      <c r="BZ2371" s="24"/>
      <c r="CA2371" s="24"/>
      <c r="CB2371" s="24"/>
      <c r="CC2371" s="24"/>
      <c r="CD2371" s="24"/>
      <c r="CE2371" s="24"/>
      <c r="CF2371" s="24"/>
      <c r="CG2371" s="24"/>
      <c r="CH2371" s="24"/>
      <c r="CI2371" s="24"/>
      <c r="CJ2371" s="24"/>
      <c r="CK2371" s="24"/>
      <c r="CL2371" s="24"/>
      <c r="CM2371" s="24"/>
      <c r="CN2371" s="24"/>
      <c r="CO2371" s="24"/>
      <c r="CP2371" s="24"/>
      <c r="CQ2371" s="24"/>
      <c r="CR2371" s="24"/>
      <c r="CS2371" s="24"/>
      <c r="CT2371" s="24"/>
      <c r="CU2371" s="24"/>
      <c r="CV2371" s="24"/>
      <c r="CW2371" s="24"/>
      <c r="CX2371" s="24"/>
      <c r="CY2371" s="24"/>
      <c r="CZ2371" s="24"/>
      <c r="DA2371" s="24"/>
      <c r="DB2371" s="24"/>
      <c r="DC2371" s="24"/>
      <c r="DD2371" s="24"/>
      <c r="DE2371" s="24"/>
      <c r="DF2371" s="26" t="s">
        <v>139</v>
      </c>
      <c r="DG2371" s="26" t="s">
        <v>139</v>
      </c>
      <c r="DH2371" s="26" t="s">
        <v>139</v>
      </c>
      <c r="DI2371" s="26" t="s">
        <v>139</v>
      </c>
      <c r="DJ2371" s="26" t="s">
        <v>139</v>
      </c>
      <c r="DK2371" s="26" t="s">
        <v>139</v>
      </c>
      <c r="DL2371" s="26" t="s">
        <v>139</v>
      </c>
      <c r="DM2371" s="26" t="s">
        <v>139</v>
      </c>
      <c r="DN2371" s="26" t="s">
        <v>139</v>
      </c>
      <c r="DO2371" s="26" t="s">
        <v>139</v>
      </c>
    </row>
    <row r="2372" spans="1:119" ht="20.100000000000001" customHeight="1" x14ac:dyDescent="0.25">
      <c r="A2372" s="29" t="str">
        <f t="shared" si="518"/>
        <v/>
      </c>
      <c r="B2372" s="29" t="str">
        <f t="shared" si="519"/>
        <v>Shalom Centre for Street Children</v>
      </c>
      <c r="C2372" s="29">
        <f t="shared" si="520"/>
        <v>0</v>
      </c>
      <c r="D2372" s="30" t="str">
        <f t="shared" si="521"/>
        <v>Africa and the Middle East</v>
      </c>
      <c r="E2372" s="30" t="str">
        <f t="shared" si="522"/>
        <v>Arusha, Tanzania</v>
      </c>
      <c r="F2372" s="31">
        <f t="shared" si="523"/>
        <v>0</v>
      </c>
      <c r="G2372" s="31">
        <f t="shared" si="524"/>
        <v>0</v>
      </c>
      <c r="H2372" s="31">
        <f t="shared" si="525"/>
        <v>0</v>
      </c>
      <c r="I2372" s="31">
        <f t="shared" si="526"/>
        <v>0</v>
      </c>
      <c r="J2372" s="31">
        <f t="shared" si="527"/>
        <v>0</v>
      </c>
      <c r="K2372" s="31">
        <f t="shared" si="528"/>
        <v>0</v>
      </c>
      <c r="L2372" s="31">
        <f t="shared" si="529"/>
        <v>0</v>
      </c>
      <c r="M2372" s="31">
        <f t="shared" si="530"/>
        <v>0</v>
      </c>
      <c r="N2372" s="31">
        <f t="shared" si="531"/>
        <v>0</v>
      </c>
      <c r="O2372" s="26" t="s">
        <v>16418</v>
      </c>
      <c r="P2372" s="26" t="s">
        <v>108</v>
      </c>
      <c r="Q2372" s="27">
        <v>42916</v>
      </c>
      <c r="R2372" s="24"/>
      <c r="S2372" s="24"/>
      <c r="T2372" s="26" t="s">
        <v>142</v>
      </c>
      <c r="U2372" s="24"/>
      <c r="V2372" s="26" t="s">
        <v>169</v>
      </c>
      <c r="W2372" s="26" t="s">
        <v>417</v>
      </c>
      <c r="X2372" s="26" t="s">
        <v>418</v>
      </c>
      <c r="Y2372" s="26" t="s">
        <v>12878</v>
      </c>
      <c r="Z2372" s="24"/>
      <c r="AA2372" s="24"/>
      <c r="AB2372" s="26" t="s">
        <v>15736</v>
      </c>
      <c r="AC2372" s="28">
        <v>2000</v>
      </c>
      <c r="AD2372" s="26" t="s">
        <v>420</v>
      </c>
      <c r="AE2372" s="26" t="s">
        <v>343</v>
      </c>
      <c r="AF2372" s="26" t="s">
        <v>120</v>
      </c>
      <c r="AG2372" s="26" t="s">
        <v>194</v>
      </c>
      <c r="AH2372" s="24"/>
      <c r="AI2372" s="28">
        <v>2000</v>
      </c>
      <c r="AJ2372" s="24"/>
      <c r="AK2372" s="24"/>
      <c r="AL2372" s="24"/>
      <c r="AM2372" s="24"/>
      <c r="AN2372" s="24"/>
      <c r="AO2372" s="24"/>
      <c r="AP2372" s="24"/>
      <c r="AQ2372" s="24"/>
      <c r="AR2372" s="24"/>
      <c r="AS2372" s="24"/>
      <c r="AT2372" s="24"/>
      <c r="AU2372" s="24"/>
      <c r="AV2372" s="24"/>
      <c r="AW2372" s="28">
        <v>0</v>
      </c>
      <c r="AX2372" s="26">
        <v>0</v>
      </c>
      <c r="AY2372" s="28">
        <v>0</v>
      </c>
      <c r="AZ2372" s="28">
        <v>0</v>
      </c>
      <c r="BA2372" s="26">
        <v>0</v>
      </c>
      <c r="BB2372" s="24"/>
      <c r="BC2372" s="26" t="s">
        <v>4585</v>
      </c>
      <c r="BD2372" s="24"/>
      <c r="BE2372" s="24"/>
      <c r="BF2372" s="24"/>
      <c r="BG2372" s="24"/>
      <c r="BH2372" s="24"/>
      <c r="BI2372" s="24"/>
      <c r="BJ2372" s="24"/>
      <c r="BK2372" s="24"/>
      <c r="BL2372" s="24"/>
      <c r="BM2372" s="24"/>
      <c r="BN2372" s="24"/>
      <c r="BO2372" s="24"/>
      <c r="BP2372" s="24"/>
      <c r="BQ2372" s="24"/>
      <c r="BR2372" s="26">
        <v>0</v>
      </c>
      <c r="BS2372" s="26">
        <v>0</v>
      </c>
      <c r="BT2372" s="26">
        <v>0</v>
      </c>
      <c r="BU2372" s="26">
        <v>0</v>
      </c>
      <c r="BV2372" s="26">
        <v>0</v>
      </c>
      <c r="BW2372" s="26">
        <v>0</v>
      </c>
      <c r="BX2372" s="26">
        <v>0</v>
      </c>
      <c r="BY2372" s="26">
        <v>0</v>
      </c>
      <c r="BZ2372" s="24"/>
      <c r="CA2372" s="24"/>
      <c r="CB2372" s="24"/>
      <c r="CC2372" s="24"/>
      <c r="CD2372" s="24"/>
      <c r="CE2372" s="24"/>
      <c r="CF2372" s="24"/>
      <c r="CG2372" s="24"/>
      <c r="CH2372" s="24"/>
      <c r="CI2372" s="24"/>
      <c r="CJ2372" s="24"/>
      <c r="CK2372" s="24"/>
      <c r="CL2372" s="24"/>
      <c r="CM2372" s="24"/>
      <c r="CN2372" s="24"/>
      <c r="CO2372" s="24"/>
      <c r="CP2372" s="24"/>
      <c r="CQ2372" s="24"/>
      <c r="CR2372" s="24"/>
      <c r="CS2372" s="24"/>
      <c r="CT2372" s="24"/>
      <c r="CU2372" s="24"/>
      <c r="CV2372" s="24"/>
      <c r="CW2372" s="24"/>
      <c r="CX2372" s="24"/>
      <c r="CY2372" s="24"/>
      <c r="CZ2372" s="24"/>
      <c r="DA2372" s="24"/>
      <c r="DB2372" s="24"/>
      <c r="DC2372" s="24"/>
      <c r="DD2372" s="24"/>
      <c r="DE2372" s="24"/>
      <c r="DF2372" s="26" t="s">
        <v>139</v>
      </c>
      <c r="DG2372" s="26" t="s">
        <v>139</v>
      </c>
      <c r="DH2372" s="26" t="s">
        <v>139</v>
      </c>
      <c r="DI2372" s="26" t="s">
        <v>139</v>
      </c>
      <c r="DJ2372" s="26" t="s">
        <v>139</v>
      </c>
      <c r="DK2372" s="26" t="s">
        <v>139</v>
      </c>
      <c r="DL2372" s="26" t="s">
        <v>139</v>
      </c>
      <c r="DM2372" s="26" t="s">
        <v>139</v>
      </c>
      <c r="DN2372" s="26" t="s">
        <v>139</v>
      </c>
      <c r="DO2372" s="26" t="s">
        <v>139</v>
      </c>
    </row>
    <row r="2373" spans="1:119" ht="20.100000000000001" customHeight="1" x14ac:dyDescent="0.25">
      <c r="A2373" s="29" t="str">
        <f t="shared" si="518"/>
        <v/>
      </c>
      <c r="B2373" s="29" t="str">
        <f t="shared" si="519"/>
        <v>Shalom Centre for Street Children</v>
      </c>
      <c r="C2373" s="29">
        <f t="shared" si="520"/>
        <v>0</v>
      </c>
      <c r="D2373" s="30" t="str">
        <f t="shared" si="521"/>
        <v>Africa and the Middle East</v>
      </c>
      <c r="E2373" s="30" t="str">
        <f t="shared" si="522"/>
        <v>Arusha, Tanzania</v>
      </c>
      <c r="F2373" s="31">
        <f t="shared" si="523"/>
        <v>0</v>
      </c>
      <c r="G2373" s="31">
        <f t="shared" si="524"/>
        <v>0</v>
      </c>
      <c r="H2373" s="31">
        <f t="shared" si="525"/>
        <v>0</v>
      </c>
      <c r="I2373" s="31">
        <f t="shared" si="526"/>
        <v>0</v>
      </c>
      <c r="J2373" s="31">
        <f t="shared" si="527"/>
        <v>0</v>
      </c>
      <c r="K2373" s="31">
        <f t="shared" si="528"/>
        <v>0</v>
      </c>
      <c r="L2373" s="31">
        <f t="shared" si="529"/>
        <v>0</v>
      </c>
      <c r="M2373" s="31">
        <f t="shared" si="530"/>
        <v>0</v>
      </c>
      <c r="N2373" s="31">
        <f t="shared" si="531"/>
        <v>0</v>
      </c>
      <c r="O2373" s="26" t="s">
        <v>16419</v>
      </c>
      <c r="P2373" s="26" t="s">
        <v>108</v>
      </c>
      <c r="Q2373" s="27">
        <v>42916</v>
      </c>
      <c r="R2373" s="24"/>
      <c r="S2373" s="24"/>
      <c r="T2373" s="26" t="s">
        <v>142</v>
      </c>
      <c r="U2373" s="24"/>
      <c r="V2373" s="26" t="s">
        <v>169</v>
      </c>
      <c r="W2373" s="26" t="s">
        <v>417</v>
      </c>
      <c r="X2373" s="26" t="s">
        <v>418</v>
      </c>
      <c r="Y2373" s="26" t="s">
        <v>12878</v>
      </c>
      <c r="Z2373" s="24"/>
      <c r="AA2373" s="24"/>
      <c r="AB2373" s="26" t="s">
        <v>15736</v>
      </c>
      <c r="AC2373" s="28">
        <v>500</v>
      </c>
      <c r="AD2373" s="26" t="s">
        <v>420</v>
      </c>
      <c r="AE2373" s="26" t="s">
        <v>343</v>
      </c>
      <c r="AF2373" s="26" t="s">
        <v>120</v>
      </c>
      <c r="AG2373" s="26" t="s">
        <v>194</v>
      </c>
      <c r="AH2373" s="24"/>
      <c r="AI2373" s="28">
        <v>500</v>
      </c>
      <c r="AJ2373" s="24"/>
      <c r="AK2373" s="24"/>
      <c r="AL2373" s="24"/>
      <c r="AM2373" s="24"/>
      <c r="AN2373" s="24"/>
      <c r="AO2373" s="24"/>
      <c r="AP2373" s="24"/>
      <c r="AQ2373" s="24"/>
      <c r="AR2373" s="24"/>
      <c r="AS2373" s="24"/>
      <c r="AT2373" s="24"/>
      <c r="AU2373" s="24"/>
      <c r="AV2373" s="24"/>
      <c r="AW2373" s="28">
        <v>0</v>
      </c>
      <c r="AX2373" s="26">
        <v>0</v>
      </c>
      <c r="AY2373" s="28">
        <v>0</v>
      </c>
      <c r="AZ2373" s="28">
        <v>0</v>
      </c>
      <c r="BA2373" s="26">
        <v>0</v>
      </c>
      <c r="BB2373" s="24"/>
      <c r="BC2373" s="26" t="s">
        <v>4585</v>
      </c>
      <c r="BD2373" s="24"/>
      <c r="BE2373" s="24"/>
      <c r="BF2373" s="24"/>
      <c r="BG2373" s="24"/>
      <c r="BH2373" s="24"/>
      <c r="BI2373" s="24"/>
      <c r="BJ2373" s="24"/>
      <c r="BK2373" s="24"/>
      <c r="BL2373" s="24"/>
      <c r="BM2373" s="24"/>
      <c r="BN2373" s="24"/>
      <c r="BO2373" s="24"/>
      <c r="BP2373" s="24"/>
      <c r="BQ2373" s="24"/>
      <c r="BR2373" s="26">
        <v>0</v>
      </c>
      <c r="BS2373" s="26">
        <v>0</v>
      </c>
      <c r="BT2373" s="26">
        <v>0</v>
      </c>
      <c r="BU2373" s="26">
        <v>0</v>
      </c>
      <c r="BV2373" s="26">
        <v>0</v>
      </c>
      <c r="BW2373" s="26">
        <v>0</v>
      </c>
      <c r="BX2373" s="26">
        <v>0</v>
      </c>
      <c r="BY2373" s="26">
        <v>0</v>
      </c>
      <c r="BZ2373" s="24"/>
      <c r="CA2373" s="24"/>
      <c r="CB2373" s="24"/>
      <c r="CC2373" s="24"/>
      <c r="CD2373" s="24"/>
      <c r="CE2373" s="24"/>
      <c r="CF2373" s="24"/>
      <c r="CG2373" s="24"/>
      <c r="CH2373" s="24"/>
      <c r="CI2373" s="24"/>
      <c r="CJ2373" s="24"/>
      <c r="CK2373" s="24"/>
      <c r="CL2373" s="24"/>
      <c r="CM2373" s="24"/>
      <c r="CN2373" s="24"/>
      <c r="CO2373" s="24"/>
      <c r="CP2373" s="24"/>
      <c r="CQ2373" s="24"/>
      <c r="CR2373" s="24"/>
      <c r="CS2373" s="24"/>
      <c r="CT2373" s="24"/>
      <c r="CU2373" s="24"/>
      <c r="CV2373" s="24"/>
      <c r="CW2373" s="24"/>
      <c r="CX2373" s="24"/>
      <c r="CY2373" s="24"/>
      <c r="CZ2373" s="24"/>
      <c r="DA2373" s="24"/>
      <c r="DB2373" s="24"/>
      <c r="DC2373" s="24"/>
      <c r="DD2373" s="24"/>
      <c r="DE2373" s="24"/>
      <c r="DF2373" s="26" t="s">
        <v>139</v>
      </c>
      <c r="DG2373" s="26" t="s">
        <v>139</v>
      </c>
      <c r="DH2373" s="26" t="s">
        <v>139</v>
      </c>
      <c r="DI2373" s="26" t="s">
        <v>139</v>
      </c>
      <c r="DJ2373" s="26" t="s">
        <v>139</v>
      </c>
      <c r="DK2373" s="26" t="s">
        <v>139</v>
      </c>
      <c r="DL2373" s="26" t="s">
        <v>139</v>
      </c>
      <c r="DM2373" s="26" t="s">
        <v>139</v>
      </c>
      <c r="DN2373" s="26" t="s">
        <v>139</v>
      </c>
      <c r="DO2373" s="26" t="s">
        <v>139</v>
      </c>
    </row>
    <row r="2374" spans="1:119" ht="20.100000000000001" customHeight="1" x14ac:dyDescent="0.25">
      <c r="A2374" s="29" t="str">
        <f t="shared" si="518"/>
        <v>Shalom Centre for Street Children4</v>
      </c>
      <c r="B2374" s="29" t="str">
        <f t="shared" si="519"/>
        <v>Shalom Centre for Street Children</v>
      </c>
      <c r="C2374" s="29">
        <f t="shared" si="520"/>
        <v>4</v>
      </c>
      <c r="D2374" s="30" t="str">
        <f t="shared" si="521"/>
        <v>Africa and the Middle East</v>
      </c>
      <c r="E2374" s="30" t="str">
        <f t="shared" si="522"/>
        <v>Arusha, Tanzania</v>
      </c>
      <c r="F2374" s="31">
        <f t="shared" si="523"/>
        <v>2</v>
      </c>
      <c r="G2374" s="31">
        <f t="shared" si="524"/>
        <v>1</v>
      </c>
      <c r="H2374" s="31">
        <f t="shared" si="525"/>
        <v>3</v>
      </c>
      <c r="I2374" s="31">
        <f t="shared" si="526"/>
        <v>2</v>
      </c>
      <c r="J2374" s="31">
        <f t="shared" si="527"/>
        <v>3</v>
      </c>
      <c r="K2374" s="31">
        <f t="shared" si="528"/>
        <v>3</v>
      </c>
      <c r="L2374" s="31">
        <f t="shared" si="529"/>
        <v>2</v>
      </c>
      <c r="M2374" s="31">
        <f t="shared" si="530"/>
        <v>2</v>
      </c>
      <c r="N2374" s="31">
        <f t="shared" si="531"/>
        <v>2.2999999999999998</v>
      </c>
      <c r="O2374" s="26" t="s">
        <v>12883</v>
      </c>
      <c r="P2374" s="26" t="s">
        <v>108</v>
      </c>
      <c r="Q2374" s="27">
        <v>42858</v>
      </c>
      <c r="R2374" s="26" t="s">
        <v>109</v>
      </c>
      <c r="S2374" s="26" t="s">
        <v>167</v>
      </c>
      <c r="T2374" s="26" t="s">
        <v>142</v>
      </c>
      <c r="U2374" s="26" t="s">
        <v>168</v>
      </c>
      <c r="V2374" s="26" t="s">
        <v>169</v>
      </c>
      <c r="W2374" s="26" t="s">
        <v>417</v>
      </c>
      <c r="X2374" s="26" t="s">
        <v>418</v>
      </c>
      <c r="Y2374" s="26" t="s">
        <v>12878</v>
      </c>
      <c r="Z2374" s="24"/>
      <c r="AA2374" s="24"/>
      <c r="AB2374" s="26" t="s">
        <v>117</v>
      </c>
      <c r="AC2374" s="28">
        <v>12000</v>
      </c>
      <c r="AD2374" s="26" t="s">
        <v>420</v>
      </c>
      <c r="AE2374" s="26" t="s">
        <v>343</v>
      </c>
      <c r="AF2374" s="26" t="s">
        <v>120</v>
      </c>
      <c r="AG2374" s="26" t="s">
        <v>194</v>
      </c>
      <c r="AH2374" s="26" t="s">
        <v>185</v>
      </c>
      <c r="AI2374" s="28">
        <v>12000</v>
      </c>
      <c r="AJ2374" s="26" t="s">
        <v>12884</v>
      </c>
      <c r="AK2374" s="26" t="s">
        <v>12885</v>
      </c>
      <c r="AL2374" s="26" t="s">
        <v>12886</v>
      </c>
      <c r="AM2374" s="24"/>
      <c r="AN2374" s="24"/>
      <c r="AO2374" s="24"/>
      <c r="AP2374" s="24"/>
      <c r="AQ2374" s="24"/>
      <c r="AR2374" s="24"/>
      <c r="AS2374" s="26" t="s">
        <v>12887</v>
      </c>
      <c r="AT2374" s="24"/>
      <c r="AU2374" s="24"/>
      <c r="AV2374" s="24"/>
      <c r="AW2374" s="28">
        <v>38102</v>
      </c>
      <c r="AX2374" s="26">
        <v>240</v>
      </c>
      <c r="AY2374" s="28">
        <v>85</v>
      </c>
      <c r="AZ2374" s="28">
        <v>35</v>
      </c>
      <c r="BA2374" s="26">
        <v>50</v>
      </c>
      <c r="BB2374" s="24"/>
      <c r="BC2374" s="26" t="s">
        <v>4585</v>
      </c>
      <c r="BD2374" s="26" t="s">
        <v>437</v>
      </c>
      <c r="BE2374" s="26" t="s">
        <v>12888</v>
      </c>
      <c r="BF2374" s="26" t="s">
        <v>12889</v>
      </c>
      <c r="BG2374" s="26" t="s">
        <v>191</v>
      </c>
      <c r="BH2374" s="26" t="s">
        <v>12890</v>
      </c>
      <c r="BI2374" s="26" t="s">
        <v>191</v>
      </c>
      <c r="BJ2374" s="24"/>
      <c r="BK2374" s="24"/>
      <c r="BL2374" s="24"/>
      <c r="BM2374" s="24"/>
      <c r="BN2374" s="24"/>
      <c r="BO2374" s="24"/>
      <c r="BP2374" s="24"/>
      <c r="BQ2374" s="24"/>
      <c r="BR2374" s="26">
        <v>0</v>
      </c>
      <c r="BS2374" s="26">
        <v>0</v>
      </c>
      <c r="BT2374" s="26">
        <v>0</v>
      </c>
      <c r="BU2374" s="26">
        <v>0</v>
      </c>
      <c r="BV2374" s="26">
        <v>0</v>
      </c>
      <c r="BW2374" s="26">
        <v>0</v>
      </c>
      <c r="BX2374" s="26">
        <v>0</v>
      </c>
      <c r="BY2374" s="26">
        <v>0</v>
      </c>
      <c r="BZ2374" s="26" t="s">
        <v>136</v>
      </c>
      <c r="CA2374" s="26" t="s">
        <v>135</v>
      </c>
      <c r="CB2374" s="26" t="s">
        <v>136</v>
      </c>
      <c r="CC2374" s="26" t="s">
        <v>137</v>
      </c>
      <c r="CD2374" s="26" t="s">
        <v>137</v>
      </c>
      <c r="CE2374" s="26" t="s">
        <v>137</v>
      </c>
      <c r="CF2374" s="26" t="s">
        <v>135</v>
      </c>
      <c r="CG2374" s="26" t="s">
        <v>135</v>
      </c>
      <c r="CH2374" s="26" t="s">
        <v>136</v>
      </c>
      <c r="CI2374" s="26" t="s">
        <v>134</v>
      </c>
      <c r="CJ2374" s="26" t="s">
        <v>136</v>
      </c>
      <c r="CK2374" s="26" t="s">
        <v>135</v>
      </c>
      <c r="CL2374" s="26" t="s">
        <v>135</v>
      </c>
      <c r="CM2374" s="26" t="s">
        <v>135</v>
      </c>
      <c r="CN2374" s="26" t="s">
        <v>135</v>
      </c>
      <c r="CO2374" s="26" t="s">
        <v>135</v>
      </c>
      <c r="CP2374" s="26" t="s">
        <v>135</v>
      </c>
      <c r="CQ2374" s="26" t="s">
        <v>135</v>
      </c>
      <c r="CR2374" s="26" t="s">
        <v>136</v>
      </c>
      <c r="CS2374" s="26" t="s">
        <v>134</v>
      </c>
      <c r="CT2374" s="26" t="s">
        <v>136</v>
      </c>
      <c r="CU2374" s="26" t="s">
        <v>135</v>
      </c>
      <c r="CV2374" s="26" t="s">
        <v>136</v>
      </c>
      <c r="CW2374" s="26" t="s">
        <v>136</v>
      </c>
      <c r="CX2374" s="26" t="s">
        <v>136</v>
      </c>
      <c r="CY2374" s="26" t="s">
        <v>136</v>
      </c>
      <c r="CZ2374" s="26" t="s">
        <v>135</v>
      </c>
      <c r="DA2374" s="26" t="s">
        <v>135</v>
      </c>
      <c r="DB2374" s="26" t="s">
        <v>135</v>
      </c>
      <c r="DC2374" s="26" t="s">
        <v>135</v>
      </c>
      <c r="DD2374" s="26" t="s">
        <v>136</v>
      </c>
      <c r="DE2374" s="26" t="s">
        <v>136</v>
      </c>
      <c r="DF2374" s="26" t="s">
        <v>120</v>
      </c>
      <c r="DG2374" s="26" t="s">
        <v>120</v>
      </c>
      <c r="DH2374" s="26" t="s">
        <v>120</v>
      </c>
      <c r="DI2374" s="26" t="s">
        <v>120</v>
      </c>
      <c r="DJ2374" s="26" t="s">
        <v>139</v>
      </c>
      <c r="DK2374" s="26" t="s">
        <v>139</v>
      </c>
      <c r="DL2374" s="26" t="s">
        <v>139</v>
      </c>
      <c r="DM2374" s="26" t="s">
        <v>139</v>
      </c>
      <c r="DN2374" s="26" t="s">
        <v>139</v>
      </c>
      <c r="DO2374" s="26" t="s">
        <v>139</v>
      </c>
    </row>
    <row r="2375" spans="1:119" ht="20.100000000000001" customHeight="1" x14ac:dyDescent="0.25">
      <c r="A2375" s="29" t="str">
        <f t="shared" si="518"/>
        <v/>
      </c>
      <c r="B2375" s="29" t="str">
        <f t="shared" si="519"/>
        <v>Shalom Centre for Street Children</v>
      </c>
      <c r="C2375" s="29">
        <f t="shared" si="520"/>
        <v>0</v>
      </c>
      <c r="D2375" s="30" t="str">
        <f t="shared" si="521"/>
        <v>Africa and the Middle East</v>
      </c>
      <c r="E2375" s="30" t="str">
        <f t="shared" si="522"/>
        <v>Arusha, Tanzania</v>
      </c>
      <c r="F2375" s="31">
        <f t="shared" si="523"/>
        <v>0</v>
      </c>
      <c r="G2375" s="31">
        <f t="shared" si="524"/>
        <v>0</v>
      </c>
      <c r="H2375" s="31">
        <f t="shared" si="525"/>
        <v>0</v>
      </c>
      <c r="I2375" s="31">
        <f t="shared" si="526"/>
        <v>0</v>
      </c>
      <c r="J2375" s="31">
        <f t="shared" si="527"/>
        <v>0</v>
      </c>
      <c r="K2375" s="31">
        <f t="shared" si="528"/>
        <v>0</v>
      </c>
      <c r="L2375" s="31">
        <f t="shared" si="529"/>
        <v>0</v>
      </c>
      <c r="M2375" s="31">
        <f t="shared" si="530"/>
        <v>0</v>
      </c>
      <c r="N2375" s="31">
        <f t="shared" si="531"/>
        <v>0</v>
      </c>
      <c r="O2375" s="26" t="s">
        <v>16420</v>
      </c>
      <c r="P2375" s="26" t="s">
        <v>108</v>
      </c>
      <c r="Q2375" s="27">
        <v>42530</v>
      </c>
      <c r="R2375" s="24"/>
      <c r="S2375" s="24"/>
      <c r="T2375" s="26" t="s">
        <v>157</v>
      </c>
      <c r="U2375" s="24"/>
      <c r="V2375" s="26" t="s">
        <v>169</v>
      </c>
      <c r="W2375" s="26" t="s">
        <v>417</v>
      </c>
      <c r="X2375" s="26" t="s">
        <v>418</v>
      </c>
      <c r="Y2375" s="26" t="s">
        <v>12878</v>
      </c>
      <c r="Z2375" s="24"/>
      <c r="AA2375" s="24"/>
      <c r="AB2375" s="26" t="s">
        <v>15736</v>
      </c>
      <c r="AC2375" s="28">
        <v>1500</v>
      </c>
      <c r="AD2375" s="26" t="s">
        <v>420</v>
      </c>
      <c r="AE2375" s="26" t="s">
        <v>343</v>
      </c>
      <c r="AF2375" s="26" t="s">
        <v>120</v>
      </c>
      <c r="AG2375" s="26" t="s">
        <v>194</v>
      </c>
      <c r="AH2375" s="24"/>
      <c r="AI2375" s="28">
        <v>1500</v>
      </c>
      <c r="AJ2375" s="24"/>
      <c r="AK2375" s="24"/>
      <c r="AL2375" s="24"/>
      <c r="AM2375" s="24"/>
      <c r="AN2375" s="24"/>
      <c r="AO2375" s="24"/>
      <c r="AP2375" s="24"/>
      <c r="AQ2375" s="24"/>
      <c r="AR2375" s="24"/>
      <c r="AS2375" s="24"/>
      <c r="AT2375" s="24"/>
      <c r="AU2375" s="24"/>
      <c r="AV2375" s="24"/>
      <c r="AW2375" s="24"/>
      <c r="AX2375" s="24"/>
      <c r="AY2375" s="24"/>
      <c r="AZ2375" s="24"/>
      <c r="BA2375" s="24"/>
      <c r="BB2375" s="24"/>
      <c r="BC2375" s="26" t="s">
        <v>4585</v>
      </c>
      <c r="BD2375" s="24"/>
      <c r="BE2375" s="24"/>
      <c r="BF2375" s="24"/>
      <c r="BG2375" s="24"/>
      <c r="BH2375" s="24"/>
      <c r="BI2375" s="24"/>
      <c r="BJ2375" s="24"/>
      <c r="BK2375" s="24"/>
      <c r="BL2375" s="24"/>
      <c r="BM2375" s="24"/>
      <c r="BN2375" s="24"/>
      <c r="BO2375" s="24"/>
      <c r="BP2375" s="24"/>
      <c r="BQ2375" s="24"/>
      <c r="BR2375" s="24"/>
      <c r="BS2375" s="24"/>
      <c r="BT2375" s="24"/>
      <c r="BU2375" s="24"/>
      <c r="BV2375" s="24"/>
      <c r="BW2375" s="24"/>
      <c r="BX2375" s="24"/>
      <c r="BY2375" s="24"/>
      <c r="BZ2375" s="24"/>
      <c r="CA2375" s="24"/>
      <c r="CB2375" s="24"/>
      <c r="CC2375" s="24"/>
      <c r="CD2375" s="24"/>
      <c r="CE2375" s="24"/>
      <c r="CF2375" s="24"/>
      <c r="CG2375" s="24"/>
      <c r="CH2375" s="24"/>
      <c r="CI2375" s="24"/>
      <c r="CJ2375" s="24"/>
      <c r="CK2375" s="24"/>
      <c r="CL2375" s="24"/>
      <c r="CM2375" s="24"/>
      <c r="CN2375" s="24"/>
      <c r="CO2375" s="24"/>
      <c r="CP2375" s="24"/>
      <c r="CQ2375" s="24"/>
      <c r="CR2375" s="24"/>
      <c r="CS2375" s="24"/>
      <c r="CT2375" s="24"/>
      <c r="CU2375" s="24"/>
      <c r="CV2375" s="24"/>
      <c r="CW2375" s="24"/>
      <c r="CX2375" s="24"/>
      <c r="CY2375" s="24"/>
      <c r="CZ2375" s="24"/>
      <c r="DA2375" s="24"/>
      <c r="DB2375" s="24"/>
      <c r="DC2375" s="24"/>
      <c r="DD2375" s="24"/>
      <c r="DE2375" s="24"/>
      <c r="DF2375" s="26" t="s">
        <v>139</v>
      </c>
      <c r="DG2375" s="26" t="s">
        <v>139</v>
      </c>
      <c r="DH2375" s="26" t="s">
        <v>139</v>
      </c>
      <c r="DI2375" s="26" t="s">
        <v>139</v>
      </c>
      <c r="DJ2375" s="26" t="s">
        <v>139</v>
      </c>
      <c r="DK2375" s="26" t="s">
        <v>139</v>
      </c>
      <c r="DL2375" s="26" t="s">
        <v>139</v>
      </c>
      <c r="DM2375" s="26" t="s">
        <v>139</v>
      </c>
      <c r="DN2375" s="26" t="s">
        <v>139</v>
      </c>
      <c r="DO2375" s="26" t="s">
        <v>139</v>
      </c>
    </row>
    <row r="2376" spans="1:119" ht="20.100000000000001" customHeight="1" x14ac:dyDescent="0.25">
      <c r="A2376" s="29" t="str">
        <f t="shared" si="518"/>
        <v>Shalom Centre for Street Children3</v>
      </c>
      <c r="B2376" s="29" t="str">
        <f t="shared" si="519"/>
        <v>Shalom Centre for Street Children</v>
      </c>
      <c r="C2376" s="29">
        <f t="shared" si="520"/>
        <v>3</v>
      </c>
      <c r="D2376" s="30" t="str">
        <f t="shared" si="521"/>
        <v>Africa and the Middle East</v>
      </c>
      <c r="E2376" s="30" t="str">
        <f t="shared" si="522"/>
        <v>Arusha, Tanzania</v>
      </c>
      <c r="F2376" s="31">
        <f t="shared" si="523"/>
        <v>0</v>
      </c>
      <c r="G2376" s="31">
        <f t="shared" si="524"/>
        <v>0</v>
      </c>
      <c r="H2376" s="31">
        <f t="shared" si="525"/>
        <v>0</v>
      </c>
      <c r="I2376" s="31">
        <f t="shared" si="526"/>
        <v>0</v>
      </c>
      <c r="J2376" s="31">
        <f t="shared" si="527"/>
        <v>0</v>
      </c>
      <c r="K2376" s="31">
        <f t="shared" si="528"/>
        <v>0</v>
      </c>
      <c r="L2376" s="31">
        <f t="shared" si="529"/>
        <v>0</v>
      </c>
      <c r="M2376" s="31">
        <f t="shared" si="530"/>
        <v>0</v>
      </c>
      <c r="N2376" s="31">
        <f t="shared" si="531"/>
        <v>0</v>
      </c>
      <c r="O2376" s="26" t="s">
        <v>16421</v>
      </c>
      <c r="P2376" s="26" t="s">
        <v>108</v>
      </c>
      <c r="Q2376" s="27">
        <v>42478</v>
      </c>
      <c r="R2376" s="26" t="s">
        <v>109</v>
      </c>
      <c r="S2376" s="26" t="s">
        <v>184</v>
      </c>
      <c r="T2376" s="26" t="s">
        <v>157</v>
      </c>
      <c r="U2376" s="24"/>
      <c r="V2376" s="26" t="s">
        <v>169</v>
      </c>
      <c r="W2376" s="26" t="s">
        <v>417</v>
      </c>
      <c r="X2376" s="26" t="s">
        <v>418</v>
      </c>
      <c r="Y2376" s="26" t="s">
        <v>12878</v>
      </c>
      <c r="Z2376" s="24"/>
      <c r="AA2376" s="24"/>
      <c r="AB2376" s="26" t="s">
        <v>15733</v>
      </c>
      <c r="AC2376" s="28">
        <v>5000</v>
      </c>
      <c r="AD2376" s="26" t="s">
        <v>420</v>
      </c>
      <c r="AE2376" s="26" t="s">
        <v>343</v>
      </c>
      <c r="AF2376" s="26" t="s">
        <v>120</v>
      </c>
      <c r="AG2376" s="26" t="s">
        <v>194</v>
      </c>
      <c r="AH2376" s="26" t="s">
        <v>121</v>
      </c>
      <c r="AI2376" s="28">
        <v>5000</v>
      </c>
      <c r="AJ2376" s="24"/>
      <c r="AK2376" s="24"/>
      <c r="AL2376" s="24"/>
      <c r="AM2376" s="24"/>
      <c r="AN2376" s="24"/>
      <c r="AO2376" s="24"/>
      <c r="AP2376" s="24"/>
      <c r="AQ2376" s="24"/>
      <c r="AR2376" s="24"/>
      <c r="AS2376" s="24"/>
      <c r="AT2376" s="24"/>
      <c r="AU2376" s="24"/>
      <c r="AV2376" s="24"/>
      <c r="AW2376" s="28">
        <v>0</v>
      </c>
      <c r="AX2376" s="26">
        <v>0</v>
      </c>
      <c r="AY2376" s="28">
        <v>0</v>
      </c>
      <c r="AZ2376" s="28">
        <v>0</v>
      </c>
      <c r="BA2376" s="26">
        <v>0</v>
      </c>
      <c r="BB2376" s="24"/>
      <c r="BC2376" s="26" t="s">
        <v>4585</v>
      </c>
      <c r="BD2376" s="24"/>
      <c r="BE2376" s="24"/>
      <c r="BF2376" s="24"/>
      <c r="BG2376" s="24"/>
      <c r="BH2376" s="24"/>
      <c r="BI2376" s="24"/>
      <c r="BJ2376" s="24"/>
      <c r="BK2376" s="24"/>
      <c r="BL2376" s="24"/>
      <c r="BM2376" s="24"/>
      <c r="BN2376" s="24"/>
      <c r="BO2376" s="24"/>
      <c r="BP2376" s="24"/>
      <c r="BQ2376" s="24"/>
      <c r="BR2376" s="26">
        <v>0</v>
      </c>
      <c r="BS2376" s="26">
        <v>0</v>
      </c>
      <c r="BT2376" s="26">
        <v>0</v>
      </c>
      <c r="BU2376" s="26">
        <v>0</v>
      </c>
      <c r="BV2376" s="26">
        <v>0</v>
      </c>
      <c r="BW2376" s="26">
        <v>0</v>
      </c>
      <c r="BX2376" s="26">
        <v>0</v>
      </c>
      <c r="BY2376" s="26">
        <v>0</v>
      </c>
      <c r="BZ2376" s="24"/>
      <c r="CA2376" s="24"/>
      <c r="CB2376" s="24"/>
      <c r="CC2376" s="24"/>
      <c r="CD2376" s="24"/>
      <c r="CE2376" s="24"/>
      <c r="CF2376" s="24"/>
      <c r="CG2376" s="24"/>
      <c r="CH2376" s="24"/>
      <c r="CI2376" s="24"/>
      <c r="CJ2376" s="24"/>
      <c r="CK2376" s="24"/>
      <c r="CL2376" s="24"/>
      <c r="CM2376" s="24"/>
      <c r="CN2376" s="24"/>
      <c r="CO2376" s="24"/>
      <c r="CP2376" s="24"/>
      <c r="CQ2376" s="24"/>
      <c r="CR2376" s="24"/>
      <c r="CS2376" s="24"/>
      <c r="CT2376" s="24"/>
      <c r="CU2376" s="24"/>
      <c r="CV2376" s="24"/>
      <c r="CW2376" s="24"/>
      <c r="CX2376" s="24"/>
      <c r="CY2376" s="24"/>
      <c r="CZ2376" s="24"/>
      <c r="DA2376" s="24"/>
      <c r="DB2376" s="24"/>
      <c r="DC2376" s="24"/>
      <c r="DD2376" s="24"/>
      <c r="DE2376" s="24"/>
      <c r="DF2376" s="26" t="s">
        <v>139</v>
      </c>
      <c r="DG2376" s="26" t="s">
        <v>139</v>
      </c>
      <c r="DH2376" s="26" t="s">
        <v>139</v>
      </c>
      <c r="DI2376" s="26" t="s">
        <v>139</v>
      </c>
      <c r="DJ2376" s="26" t="s">
        <v>139</v>
      </c>
      <c r="DK2376" s="26" t="s">
        <v>139</v>
      </c>
      <c r="DL2376" s="26" t="s">
        <v>139</v>
      </c>
      <c r="DM2376" s="26" t="s">
        <v>139</v>
      </c>
      <c r="DN2376" s="26" t="s">
        <v>139</v>
      </c>
      <c r="DO2376" s="26" t="s">
        <v>139</v>
      </c>
    </row>
    <row r="2377" spans="1:119" ht="20.100000000000001" customHeight="1" x14ac:dyDescent="0.25">
      <c r="A2377" s="29" t="str">
        <f t="shared" si="518"/>
        <v>Shalom Centre for Street Children3</v>
      </c>
      <c r="B2377" s="29" t="str">
        <f t="shared" si="519"/>
        <v>Shalom Centre for Street Children</v>
      </c>
      <c r="C2377" s="29">
        <f t="shared" si="520"/>
        <v>3</v>
      </c>
      <c r="D2377" s="30" t="str">
        <f t="shared" si="521"/>
        <v>Africa and the Middle East</v>
      </c>
      <c r="E2377" s="30" t="str">
        <f t="shared" si="522"/>
        <v>Arusha, Tanzania</v>
      </c>
      <c r="F2377" s="31">
        <f t="shared" si="523"/>
        <v>3</v>
      </c>
      <c r="G2377" s="31">
        <f t="shared" si="524"/>
        <v>1</v>
      </c>
      <c r="H2377" s="31">
        <f t="shared" si="525"/>
        <v>3</v>
      </c>
      <c r="I2377" s="31">
        <f t="shared" si="526"/>
        <v>2</v>
      </c>
      <c r="J2377" s="31">
        <f t="shared" si="527"/>
        <v>3</v>
      </c>
      <c r="K2377" s="31">
        <f t="shared" si="528"/>
        <v>2</v>
      </c>
      <c r="L2377" s="31">
        <f t="shared" si="529"/>
        <v>4</v>
      </c>
      <c r="M2377" s="31">
        <f t="shared" si="530"/>
        <v>1</v>
      </c>
      <c r="N2377" s="31">
        <f t="shared" si="531"/>
        <v>2.4</v>
      </c>
      <c r="O2377" s="26" t="s">
        <v>12891</v>
      </c>
      <c r="P2377" s="26" t="s">
        <v>108</v>
      </c>
      <c r="Q2377" s="27">
        <v>42502</v>
      </c>
      <c r="R2377" s="26" t="s">
        <v>109</v>
      </c>
      <c r="S2377" s="26" t="s">
        <v>184</v>
      </c>
      <c r="T2377" s="26" t="s">
        <v>157</v>
      </c>
      <c r="U2377" s="26" t="s">
        <v>168</v>
      </c>
      <c r="V2377" s="26" t="s">
        <v>169</v>
      </c>
      <c r="W2377" s="26" t="s">
        <v>417</v>
      </c>
      <c r="X2377" s="26" t="s">
        <v>418</v>
      </c>
      <c r="Y2377" s="26" t="s">
        <v>12878</v>
      </c>
      <c r="Z2377" s="24"/>
      <c r="AA2377" s="24"/>
      <c r="AB2377" s="26" t="s">
        <v>117</v>
      </c>
      <c r="AC2377" s="28">
        <v>12000</v>
      </c>
      <c r="AD2377" s="26" t="s">
        <v>420</v>
      </c>
      <c r="AE2377" s="26" t="s">
        <v>343</v>
      </c>
      <c r="AF2377" s="26" t="s">
        <v>120</v>
      </c>
      <c r="AG2377" s="26" t="s">
        <v>194</v>
      </c>
      <c r="AH2377" s="26" t="s">
        <v>121</v>
      </c>
      <c r="AI2377" s="28">
        <v>12000</v>
      </c>
      <c r="AJ2377" s="26" t="s">
        <v>12892</v>
      </c>
      <c r="AK2377" s="26" t="s">
        <v>12893</v>
      </c>
      <c r="AL2377" s="26" t="s">
        <v>12886</v>
      </c>
      <c r="AM2377" s="24"/>
      <c r="AN2377" s="24"/>
      <c r="AO2377" s="24"/>
      <c r="AP2377" s="24"/>
      <c r="AQ2377" s="24"/>
      <c r="AR2377" s="24"/>
      <c r="AS2377" s="26" t="s">
        <v>12894</v>
      </c>
      <c r="AT2377" s="24"/>
      <c r="AU2377" s="26" t="s">
        <v>12895</v>
      </c>
      <c r="AV2377" s="24"/>
      <c r="AW2377" s="28">
        <v>32700</v>
      </c>
      <c r="AX2377" s="26">
        <v>285</v>
      </c>
      <c r="AY2377" s="28">
        <v>80</v>
      </c>
      <c r="AZ2377" s="28">
        <v>85</v>
      </c>
      <c r="BA2377" s="26">
        <v>0</v>
      </c>
      <c r="BB2377" s="26" t="s">
        <v>148</v>
      </c>
      <c r="BC2377" s="26" t="s">
        <v>4585</v>
      </c>
      <c r="BD2377" s="26" t="s">
        <v>125</v>
      </c>
      <c r="BE2377" s="24"/>
      <c r="BF2377" s="26" t="s">
        <v>12896</v>
      </c>
      <c r="BG2377" s="26" t="s">
        <v>191</v>
      </c>
      <c r="BH2377" s="24"/>
      <c r="BI2377" s="24"/>
      <c r="BJ2377" s="24"/>
      <c r="BK2377" s="24"/>
      <c r="BL2377" s="24"/>
      <c r="BM2377" s="24"/>
      <c r="BN2377" s="24"/>
      <c r="BO2377" s="24"/>
      <c r="BP2377" s="24"/>
      <c r="BQ2377" s="24"/>
      <c r="BR2377" s="26">
        <v>3</v>
      </c>
      <c r="BS2377" s="26">
        <v>1</v>
      </c>
      <c r="BT2377" s="26">
        <v>3</v>
      </c>
      <c r="BU2377" s="26">
        <v>2</v>
      </c>
      <c r="BV2377" s="26">
        <v>3</v>
      </c>
      <c r="BW2377" s="26">
        <v>2</v>
      </c>
      <c r="BX2377" s="26">
        <v>4</v>
      </c>
      <c r="BY2377" s="26">
        <v>1</v>
      </c>
      <c r="BZ2377" s="24"/>
      <c r="CA2377" s="24"/>
      <c r="CB2377" s="24"/>
      <c r="CC2377" s="24"/>
      <c r="CD2377" s="24"/>
      <c r="CE2377" s="24"/>
      <c r="CF2377" s="24"/>
      <c r="CG2377" s="24"/>
      <c r="CH2377" s="24"/>
      <c r="CI2377" s="24"/>
      <c r="CJ2377" s="24"/>
      <c r="CK2377" s="24"/>
      <c r="CL2377" s="24"/>
      <c r="CM2377" s="24"/>
      <c r="CN2377" s="24"/>
      <c r="CO2377" s="24"/>
      <c r="CP2377" s="24"/>
      <c r="CQ2377" s="24"/>
      <c r="CR2377" s="24"/>
      <c r="CS2377" s="24"/>
      <c r="CT2377" s="24"/>
      <c r="CU2377" s="24"/>
      <c r="CV2377" s="24"/>
      <c r="CW2377" s="24"/>
      <c r="CX2377" s="24"/>
      <c r="CY2377" s="24"/>
      <c r="CZ2377" s="24"/>
      <c r="DA2377" s="24"/>
      <c r="DB2377" s="24"/>
      <c r="DC2377" s="24"/>
      <c r="DD2377" s="24"/>
      <c r="DE2377" s="24"/>
      <c r="DF2377" s="26" t="s">
        <v>139</v>
      </c>
      <c r="DG2377" s="26" t="s">
        <v>120</v>
      </c>
      <c r="DH2377" s="26" t="s">
        <v>120</v>
      </c>
      <c r="DI2377" s="26" t="s">
        <v>139</v>
      </c>
      <c r="DJ2377" s="26" t="s">
        <v>139</v>
      </c>
      <c r="DK2377" s="26" t="s">
        <v>139</v>
      </c>
      <c r="DL2377" s="26" t="s">
        <v>139</v>
      </c>
      <c r="DM2377" s="26" t="s">
        <v>139</v>
      </c>
      <c r="DN2377" s="26" t="s">
        <v>139</v>
      </c>
      <c r="DO2377" s="26" t="s">
        <v>139</v>
      </c>
    </row>
    <row r="2378" spans="1:119" ht="20.100000000000001" customHeight="1" x14ac:dyDescent="0.25">
      <c r="A2378" s="29" t="str">
        <f t="shared" si="518"/>
        <v>Shalom Centre for Street Children2</v>
      </c>
      <c r="B2378" s="29" t="str">
        <f t="shared" si="519"/>
        <v>Shalom Centre for Street Children</v>
      </c>
      <c r="C2378" s="29">
        <f t="shared" si="520"/>
        <v>2</v>
      </c>
      <c r="D2378" s="30" t="str">
        <f t="shared" si="521"/>
        <v>Africa and the Middle East</v>
      </c>
      <c r="E2378" s="30" t="str">
        <f t="shared" si="522"/>
        <v>Arusha, Tanzania</v>
      </c>
      <c r="F2378" s="31">
        <f t="shared" si="523"/>
        <v>3</v>
      </c>
      <c r="G2378" s="31">
        <f t="shared" si="524"/>
        <v>2</v>
      </c>
      <c r="H2378" s="31">
        <f t="shared" si="525"/>
        <v>3</v>
      </c>
      <c r="I2378" s="31">
        <f t="shared" si="526"/>
        <v>2</v>
      </c>
      <c r="J2378" s="31">
        <f t="shared" si="527"/>
        <v>3</v>
      </c>
      <c r="K2378" s="31">
        <f t="shared" si="528"/>
        <v>1</v>
      </c>
      <c r="L2378" s="31">
        <f t="shared" si="529"/>
        <v>3</v>
      </c>
      <c r="M2378" s="31">
        <f t="shared" si="530"/>
        <v>1</v>
      </c>
      <c r="N2378" s="31">
        <f t="shared" si="531"/>
        <v>2.2999999999999998</v>
      </c>
      <c r="O2378" s="26" t="s">
        <v>12897</v>
      </c>
      <c r="P2378" s="26" t="s">
        <v>108</v>
      </c>
      <c r="Q2378" s="27">
        <v>42129</v>
      </c>
      <c r="R2378" s="26" t="s">
        <v>109</v>
      </c>
      <c r="S2378" s="26" t="s">
        <v>277</v>
      </c>
      <c r="T2378" s="26" t="s">
        <v>278</v>
      </c>
      <c r="U2378" s="26" t="s">
        <v>112</v>
      </c>
      <c r="V2378" s="26" t="s">
        <v>169</v>
      </c>
      <c r="W2378" s="26" t="s">
        <v>417</v>
      </c>
      <c r="X2378" s="26" t="s">
        <v>418</v>
      </c>
      <c r="Y2378" s="26" t="s">
        <v>12878</v>
      </c>
      <c r="Z2378" s="24"/>
      <c r="AA2378" s="24"/>
      <c r="AB2378" s="26" t="s">
        <v>117</v>
      </c>
      <c r="AC2378" s="28">
        <v>6000</v>
      </c>
      <c r="AD2378" s="26" t="s">
        <v>420</v>
      </c>
      <c r="AE2378" s="26" t="s">
        <v>343</v>
      </c>
      <c r="AF2378" s="26" t="s">
        <v>120</v>
      </c>
      <c r="AG2378" s="26" t="s">
        <v>194</v>
      </c>
      <c r="AH2378" s="26" t="s">
        <v>143</v>
      </c>
      <c r="AI2378" s="28">
        <v>6000</v>
      </c>
      <c r="AJ2378" s="26" t="s">
        <v>12898</v>
      </c>
      <c r="AK2378" s="26" t="s">
        <v>12885</v>
      </c>
      <c r="AL2378" s="26" t="s">
        <v>12886</v>
      </c>
      <c r="AM2378" s="24"/>
      <c r="AN2378" s="24"/>
      <c r="AO2378" s="24"/>
      <c r="AP2378" s="24"/>
      <c r="AQ2378" s="24"/>
      <c r="AR2378" s="24"/>
      <c r="AS2378" s="24"/>
      <c r="AT2378" s="24"/>
      <c r="AU2378" s="26" t="s">
        <v>12899</v>
      </c>
      <c r="AV2378" s="24"/>
      <c r="AW2378" s="28">
        <v>82000</v>
      </c>
      <c r="AX2378" s="26">
        <v>278</v>
      </c>
      <c r="AY2378" s="28">
        <v>60</v>
      </c>
      <c r="AZ2378" s="28">
        <v>90</v>
      </c>
      <c r="BA2378" s="26">
        <v>0</v>
      </c>
      <c r="BB2378" s="26" t="s">
        <v>148</v>
      </c>
      <c r="BC2378" s="26" t="s">
        <v>4585</v>
      </c>
      <c r="BD2378" s="26" t="s">
        <v>125</v>
      </c>
      <c r="BE2378" s="24"/>
      <c r="BF2378" s="26" t="s">
        <v>12900</v>
      </c>
      <c r="BG2378" s="26" t="s">
        <v>395</v>
      </c>
      <c r="BH2378" s="26" t="s">
        <v>12896</v>
      </c>
      <c r="BI2378" s="26" t="s">
        <v>191</v>
      </c>
      <c r="BJ2378" s="26" t="s">
        <v>12901</v>
      </c>
      <c r="BK2378" s="26" t="s">
        <v>367</v>
      </c>
      <c r="BL2378" s="24"/>
      <c r="BM2378" s="24"/>
      <c r="BN2378" s="24"/>
      <c r="BO2378" s="24"/>
      <c r="BP2378" s="24"/>
      <c r="BQ2378" s="24"/>
      <c r="BR2378" s="26">
        <v>3</v>
      </c>
      <c r="BS2378" s="26">
        <v>2</v>
      </c>
      <c r="BT2378" s="26">
        <v>3</v>
      </c>
      <c r="BU2378" s="26">
        <v>2</v>
      </c>
      <c r="BV2378" s="26">
        <v>3</v>
      </c>
      <c r="BW2378" s="26">
        <v>1</v>
      </c>
      <c r="BX2378" s="26">
        <v>3</v>
      </c>
      <c r="BY2378" s="26">
        <v>1</v>
      </c>
      <c r="BZ2378" s="24"/>
      <c r="CA2378" s="24"/>
      <c r="CB2378" s="24"/>
      <c r="CC2378" s="24"/>
      <c r="CD2378" s="24"/>
      <c r="CE2378" s="24"/>
      <c r="CF2378" s="24"/>
      <c r="CG2378" s="24"/>
      <c r="CH2378" s="24"/>
      <c r="CI2378" s="24"/>
      <c r="CJ2378" s="24"/>
      <c r="CK2378" s="24"/>
      <c r="CL2378" s="24"/>
      <c r="CM2378" s="24"/>
      <c r="CN2378" s="24"/>
      <c r="CO2378" s="24"/>
      <c r="CP2378" s="24"/>
      <c r="CQ2378" s="24"/>
      <c r="CR2378" s="24"/>
      <c r="CS2378" s="24"/>
      <c r="CT2378" s="24"/>
      <c r="CU2378" s="24"/>
      <c r="CV2378" s="24"/>
      <c r="CW2378" s="24"/>
      <c r="CX2378" s="24"/>
      <c r="CY2378" s="24"/>
      <c r="CZ2378" s="24"/>
      <c r="DA2378" s="24"/>
      <c r="DB2378" s="24"/>
      <c r="DC2378" s="24"/>
      <c r="DD2378" s="24"/>
      <c r="DE2378" s="24"/>
      <c r="DF2378" s="26" t="s">
        <v>120</v>
      </c>
      <c r="DG2378" s="26" t="s">
        <v>120</v>
      </c>
      <c r="DH2378" s="26" t="s">
        <v>139</v>
      </c>
      <c r="DI2378" s="26" t="s">
        <v>139</v>
      </c>
      <c r="DJ2378" s="26" t="s">
        <v>139</v>
      </c>
      <c r="DK2378" s="26" t="s">
        <v>139</v>
      </c>
      <c r="DL2378" s="26" t="s">
        <v>139</v>
      </c>
      <c r="DM2378" s="26" t="s">
        <v>139</v>
      </c>
      <c r="DN2378" s="26" t="s">
        <v>139</v>
      </c>
      <c r="DO2378" s="26" t="s">
        <v>139</v>
      </c>
    </row>
    <row r="2379" spans="1:119" ht="20.100000000000001" customHeight="1" x14ac:dyDescent="0.25">
      <c r="A2379" s="29" t="str">
        <f t="shared" si="518"/>
        <v/>
      </c>
      <c r="B2379" s="29" t="str">
        <f t="shared" si="519"/>
        <v>Shalom Centre for Street Children</v>
      </c>
      <c r="C2379" s="29">
        <f t="shared" si="520"/>
        <v>0</v>
      </c>
      <c r="D2379" s="30" t="str">
        <f t="shared" si="521"/>
        <v>Africa and the Middle East</v>
      </c>
      <c r="E2379" s="30" t="str">
        <f t="shared" si="522"/>
        <v>Arusha, Tanzania</v>
      </c>
      <c r="F2379" s="31">
        <f t="shared" si="523"/>
        <v>0</v>
      </c>
      <c r="G2379" s="31">
        <f t="shared" si="524"/>
        <v>0</v>
      </c>
      <c r="H2379" s="31">
        <f t="shared" si="525"/>
        <v>0</v>
      </c>
      <c r="I2379" s="31">
        <f t="shared" si="526"/>
        <v>0</v>
      </c>
      <c r="J2379" s="31">
        <f t="shared" si="527"/>
        <v>0</v>
      </c>
      <c r="K2379" s="31">
        <f t="shared" si="528"/>
        <v>0</v>
      </c>
      <c r="L2379" s="31">
        <f t="shared" si="529"/>
        <v>0</v>
      </c>
      <c r="M2379" s="31">
        <f t="shared" si="530"/>
        <v>0</v>
      </c>
      <c r="N2379" s="31">
        <f t="shared" si="531"/>
        <v>0</v>
      </c>
      <c r="O2379" s="26" t="s">
        <v>16422</v>
      </c>
      <c r="P2379" s="26" t="s">
        <v>108</v>
      </c>
      <c r="Q2379" s="27">
        <v>41773</v>
      </c>
      <c r="R2379" s="24"/>
      <c r="S2379" s="24"/>
      <c r="T2379" s="26" t="s">
        <v>194</v>
      </c>
      <c r="U2379" s="24"/>
      <c r="V2379" s="26" t="s">
        <v>169</v>
      </c>
      <c r="W2379" s="26" t="s">
        <v>417</v>
      </c>
      <c r="X2379" s="26" t="s">
        <v>418</v>
      </c>
      <c r="Y2379" s="26" t="s">
        <v>12878</v>
      </c>
      <c r="Z2379" s="24"/>
      <c r="AA2379" s="24"/>
      <c r="AB2379" s="26" t="s">
        <v>15736</v>
      </c>
      <c r="AC2379" s="28">
        <v>1160</v>
      </c>
      <c r="AD2379" s="26" t="s">
        <v>420</v>
      </c>
      <c r="AE2379" s="26" t="s">
        <v>343</v>
      </c>
      <c r="AF2379" s="26" t="s">
        <v>120</v>
      </c>
      <c r="AG2379" s="26" t="s">
        <v>194</v>
      </c>
      <c r="AH2379" s="24"/>
      <c r="AI2379" s="28">
        <v>1160</v>
      </c>
      <c r="AJ2379" s="24"/>
      <c r="AK2379" s="24"/>
      <c r="AL2379" s="24"/>
      <c r="AM2379" s="24"/>
      <c r="AN2379" s="24"/>
      <c r="AO2379" s="24"/>
      <c r="AP2379" s="24"/>
      <c r="AQ2379" s="24"/>
      <c r="AR2379" s="24"/>
      <c r="AS2379" s="24"/>
      <c r="AT2379" s="24"/>
      <c r="AU2379" s="24"/>
      <c r="AV2379" s="24"/>
      <c r="AW2379" s="24"/>
      <c r="AX2379" s="24"/>
      <c r="AY2379" s="24"/>
      <c r="AZ2379" s="24"/>
      <c r="BA2379" s="24"/>
      <c r="BB2379" s="24"/>
      <c r="BC2379" s="26" t="s">
        <v>4585</v>
      </c>
      <c r="BD2379" s="24"/>
      <c r="BE2379" s="24"/>
      <c r="BF2379" s="24"/>
      <c r="BG2379" s="24"/>
      <c r="BH2379" s="24"/>
      <c r="BI2379" s="24"/>
      <c r="BJ2379" s="24"/>
      <c r="BK2379" s="24"/>
      <c r="BL2379" s="24"/>
      <c r="BM2379" s="24"/>
      <c r="BN2379" s="24"/>
      <c r="BO2379" s="24"/>
      <c r="BP2379" s="24"/>
      <c r="BQ2379" s="24"/>
      <c r="BR2379" s="24"/>
      <c r="BS2379" s="24"/>
      <c r="BT2379" s="24"/>
      <c r="BU2379" s="24"/>
      <c r="BV2379" s="24"/>
      <c r="BW2379" s="24"/>
      <c r="BX2379" s="24"/>
      <c r="BY2379" s="24"/>
      <c r="BZ2379" s="24"/>
      <c r="CA2379" s="24"/>
      <c r="CB2379" s="24"/>
      <c r="CC2379" s="24"/>
      <c r="CD2379" s="24"/>
      <c r="CE2379" s="24"/>
      <c r="CF2379" s="24"/>
      <c r="CG2379" s="24"/>
      <c r="CH2379" s="24"/>
      <c r="CI2379" s="24"/>
      <c r="CJ2379" s="24"/>
      <c r="CK2379" s="24"/>
      <c r="CL2379" s="24"/>
      <c r="CM2379" s="24"/>
      <c r="CN2379" s="24"/>
      <c r="CO2379" s="24"/>
      <c r="CP2379" s="24"/>
      <c r="CQ2379" s="24"/>
      <c r="CR2379" s="24"/>
      <c r="CS2379" s="24"/>
      <c r="CT2379" s="24"/>
      <c r="CU2379" s="24"/>
      <c r="CV2379" s="24"/>
      <c r="CW2379" s="24"/>
      <c r="CX2379" s="24"/>
      <c r="CY2379" s="24"/>
      <c r="CZ2379" s="24"/>
      <c r="DA2379" s="24"/>
      <c r="DB2379" s="24"/>
      <c r="DC2379" s="24"/>
      <c r="DD2379" s="24"/>
      <c r="DE2379" s="24"/>
      <c r="DF2379" s="26" t="s">
        <v>139</v>
      </c>
      <c r="DG2379" s="26" t="s">
        <v>139</v>
      </c>
      <c r="DH2379" s="26" t="s">
        <v>139</v>
      </c>
      <c r="DI2379" s="26" t="s">
        <v>139</v>
      </c>
      <c r="DJ2379" s="26" t="s">
        <v>139</v>
      </c>
      <c r="DK2379" s="26" t="s">
        <v>139</v>
      </c>
      <c r="DL2379" s="26" t="s">
        <v>139</v>
      </c>
      <c r="DM2379" s="26" t="s">
        <v>139</v>
      </c>
      <c r="DN2379" s="26" t="s">
        <v>139</v>
      </c>
      <c r="DO2379" s="26" t="s">
        <v>139</v>
      </c>
    </row>
    <row r="2380" spans="1:119" ht="20.100000000000001" customHeight="1" x14ac:dyDescent="0.25">
      <c r="A2380" s="29" t="str">
        <f t="shared" si="518"/>
        <v>Shalom Centre for Street Children1</v>
      </c>
      <c r="B2380" s="29" t="str">
        <f t="shared" si="519"/>
        <v>Shalom Centre for Street Children</v>
      </c>
      <c r="C2380" s="29">
        <f t="shared" si="520"/>
        <v>1</v>
      </c>
      <c r="D2380" s="30" t="str">
        <f t="shared" si="521"/>
        <v>Africa and the Middle East</v>
      </c>
      <c r="E2380" s="30" t="str">
        <f t="shared" si="522"/>
        <v>Arusha, Tanzania</v>
      </c>
      <c r="F2380" s="31">
        <f t="shared" si="523"/>
        <v>2</v>
      </c>
      <c r="G2380" s="31">
        <f t="shared" si="524"/>
        <v>2</v>
      </c>
      <c r="H2380" s="31">
        <f t="shared" si="525"/>
        <v>2</v>
      </c>
      <c r="I2380" s="31">
        <f t="shared" si="526"/>
        <v>3</v>
      </c>
      <c r="J2380" s="31">
        <f t="shared" si="527"/>
        <v>3</v>
      </c>
      <c r="K2380" s="31">
        <f t="shared" si="528"/>
        <v>1</v>
      </c>
      <c r="L2380" s="31">
        <f t="shared" si="529"/>
        <v>3</v>
      </c>
      <c r="M2380" s="31">
        <f t="shared" si="530"/>
        <v>1</v>
      </c>
      <c r="N2380" s="31">
        <f t="shared" si="531"/>
        <v>2.1</v>
      </c>
      <c r="O2380" s="26" t="s">
        <v>12902</v>
      </c>
      <c r="P2380" s="26" t="s">
        <v>108</v>
      </c>
      <c r="Q2380" s="27">
        <v>41771</v>
      </c>
      <c r="R2380" s="26" t="s">
        <v>155</v>
      </c>
      <c r="S2380" s="26" t="s">
        <v>193</v>
      </c>
      <c r="T2380" s="26" t="s">
        <v>194</v>
      </c>
      <c r="U2380" s="26" t="s">
        <v>168</v>
      </c>
      <c r="V2380" s="26" t="s">
        <v>169</v>
      </c>
      <c r="W2380" s="26" t="s">
        <v>417</v>
      </c>
      <c r="X2380" s="26" t="s">
        <v>418</v>
      </c>
      <c r="Y2380" s="26" t="s">
        <v>12878</v>
      </c>
      <c r="Z2380" s="24"/>
      <c r="AA2380" s="24"/>
      <c r="AB2380" s="26" t="s">
        <v>117</v>
      </c>
      <c r="AC2380" s="28">
        <v>5000</v>
      </c>
      <c r="AD2380" s="26" t="s">
        <v>420</v>
      </c>
      <c r="AE2380" s="26" t="s">
        <v>343</v>
      </c>
      <c r="AF2380" s="26" t="s">
        <v>120</v>
      </c>
      <c r="AG2380" s="26" t="s">
        <v>194</v>
      </c>
      <c r="AH2380" s="26" t="s">
        <v>158</v>
      </c>
      <c r="AI2380" s="28">
        <v>5000</v>
      </c>
      <c r="AJ2380" s="26" t="s">
        <v>12903</v>
      </c>
      <c r="AK2380" s="26" t="s">
        <v>12893</v>
      </c>
      <c r="AL2380" s="26" t="s">
        <v>12886</v>
      </c>
      <c r="AM2380" s="26" t="s">
        <v>12904</v>
      </c>
      <c r="AN2380" s="26" t="s">
        <v>12905</v>
      </c>
      <c r="AO2380" s="26" t="s">
        <v>12906</v>
      </c>
      <c r="AP2380" s="26" t="s">
        <v>12907</v>
      </c>
      <c r="AQ2380" s="24"/>
      <c r="AR2380" s="24"/>
      <c r="AS2380" s="24"/>
      <c r="AT2380" s="24"/>
      <c r="AU2380" s="24"/>
      <c r="AV2380" s="24"/>
      <c r="AW2380" s="28">
        <v>98655</v>
      </c>
      <c r="AX2380" s="26">
        <v>354</v>
      </c>
      <c r="AY2380" s="28">
        <v>70</v>
      </c>
      <c r="AZ2380" s="28">
        <v>52</v>
      </c>
      <c r="BA2380" s="26">
        <v>0</v>
      </c>
      <c r="BB2380" s="26" t="s">
        <v>148</v>
      </c>
      <c r="BC2380" s="26" t="s">
        <v>4585</v>
      </c>
      <c r="BD2380" s="24"/>
      <c r="BE2380" s="24"/>
      <c r="BF2380" s="26" t="s">
        <v>12908</v>
      </c>
      <c r="BG2380" s="26" t="s">
        <v>395</v>
      </c>
      <c r="BH2380" s="24"/>
      <c r="BI2380" s="24"/>
      <c r="BJ2380" s="24"/>
      <c r="BK2380" s="24"/>
      <c r="BL2380" s="24"/>
      <c r="BM2380" s="24"/>
      <c r="BN2380" s="26" t="s">
        <v>12909</v>
      </c>
      <c r="BO2380" s="26" t="s">
        <v>12910</v>
      </c>
      <c r="BP2380" s="24"/>
      <c r="BQ2380" s="24"/>
      <c r="BR2380" s="26">
        <v>2</v>
      </c>
      <c r="BS2380" s="26">
        <v>2</v>
      </c>
      <c r="BT2380" s="26">
        <v>2</v>
      </c>
      <c r="BU2380" s="26">
        <v>3</v>
      </c>
      <c r="BV2380" s="26">
        <v>3</v>
      </c>
      <c r="BW2380" s="26">
        <v>1</v>
      </c>
      <c r="BX2380" s="26">
        <v>3</v>
      </c>
      <c r="BY2380" s="26">
        <v>1</v>
      </c>
      <c r="BZ2380" s="24"/>
      <c r="CA2380" s="24"/>
      <c r="CB2380" s="24"/>
      <c r="CC2380" s="24"/>
      <c r="CD2380" s="24"/>
      <c r="CE2380" s="24"/>
      <c r="CF2380" s="24"/>
      <c r="CG2380" s="24"/>
      <c r="CH2380" s="24"/>
      <c r="CI2380" s="24"/>
      <c r="CJ2380" s="24"/>
      <c r="CK2380" s="24"/>
      <c r="CL2380" s="24"/>
      <c r="CM2380" s="24"/>
      <c r="CN2380" s="24"/>
      <c r="CO2380" s="24"/>
      <c r="CP2380" s="24"/>
      <c r="CQ2380" s="24"/>
      <c r="CR2380" s="24"/>
      <c r="CS2380" s="24"/>
      <c r="CT2380" s="24"/>
      <c r="CU2380" s="24"/>
      <c r="CV2380" s="24"/>
      <c r="CW2380" s="24"/>
      <c r="CX2380" s="24"/>
      <c r="CY2380" s="24"/>
      <c r="CZ2380" s="24"/>
      <c r="DA2380" s="24"/>
      <c r="DB2380" s="24"/>
      <c r="DC2380" s="24"/>
      <c r="DD2380" s="24"/>
      <c r="DE2380" s="24"/>
      <c r="DF2380" s="26" t="s">
        <v>120</v>
      </c>
      <c r="DG2380" s="26" t="s">
        <v>120</v>
      </c>
      <c r="DH2380" s="26" t="s">
        <v>120</v>
      </c>
      <c r="DI2380" s="26" t="s">
        <v>139</v>
      </c>
      <c r="DJ2380" s="26" t="s">
        <v>139</v>
      </c>
      <c r="DK2380" s="26" t="s">
        <v>139</v>
      </c>
      <c r="DL2380" s="26" t="s">
        <v>139</v>
      </c>
      <c r="DM2380" s="26" t="s">
        <v>139</v>
      </c>
      <c r="DN2380" s="26" t="s">
        <v>139</v>
      </c>
      <c r="DO2380" s="26" t="s">
        <v>139</v>
      </c>
    </row>
    <row r="2381" spans="1:119" ht="20.100000000000001" customHeight="1" x14ac:dyDescent="0.25">
      <c r="A2381" s="29" t="str">
        <f t="shared" si="518"/>
        <v>Shanghai Ming De (Bright Virtue) Charity Fund 5</v>
      </c>
      <c r="B2381" s="29" t="str">
        <f t="shared" si="519"/>
        <v xml:space="preserve">Shanghai Ming De (Bright Virtue) Charity Fund </v>
      </c>
      <c r="C2381" s="29">
        <f t="shared" si="520"/>
        <v>5</v>
      </c>
      <c r="D2381" s="30" t="str">
        <f t="shared" si="521"/>
        <v>East and Southeast Asia</v>
      </c>
      <c r="E2381" s="30" t="str">
        <f t="shared" si="522"/>
        <v>Shanghai, China</v>
      </c>
      <c r="F2381" s="31">
        <f t="shared" si="523"/>
        <v>3</v>
      </c>
      <c r="G2381" s="31">
        <f t="shared" si="524"/>
        <v>3</v>
      </c>
      <c r="H2381" s="31">
        <f t="shared" si="525"/>
        <v>3</v>
      </c>
      <c r="I2381" s="31">
        <f t="shared" si="526"/>
        <v>3</v>
      </c>
      <c r="J2381" s="31">
        <f t="shared" si="527"/>
        <v>5</v>
      </c>
      <c r="K2381" s="31">
        <f t="shared" si="528"/>
        <v>3</v>
      </c>
      <c r="L2381" s="31">
        <f t="shared" si="529"/>
        <v>2</v>
      </c>
      <c r="M2381" s="31">
        <f t="shared" si="530"/>
        <v>4</v>
      </c>
      <c r="N2381" s="31">
        <f t="shared" si="531"/>
        <v>3.3</v>
      </c>
      <c r="O2381" s="26" t="s">
        <v>12911</v>
      </c>
      <c r="P2381" s="26" t="s">
        <v>108</v>
      </c>
      <c r="Q2381" s="27">
        <v>42858</v>
      </c>
      <c r="R2381" s="26" t="s">
        <v>166</v>
      </c>
      <c r="S2381" s="26" t="s">
        <v>167</v>
      </c>
      <c r="T2381" s="26" t="s">
        <v>142</v>
      </c>
      <c r="U2381" s="26" t="s">
        <v>112</v>
      </c>
      <c r="V2381" s="26" t="s">
        <v>469</v>
      </c>
      <c r="W2381" s="26" t="s">
        <v>2920</v>
      </c>
      <c r="X2381" s="26" t="s">
        <v>8668</v>
      </c>
      <c r="Y2381" s="26" t="s">
        <v>12912</v>
      </c>
      <c r="Z2381" s="24"/>
      <c r="AA2381" s="26" t="s">
        <v>12913</v>
      </c>
      <c r="AB2381" s="26" t="s">
        <v>117</v>
      </c>
      <c r="AC2381" s="28">
        <v>5000</v>
      </c>
      <c r="AD2381" s="26" t="s">
        <v>12914</v>
      </c>
      <c r="AE2381" s="26" t="s">
        <v>474</v>
      </c>
      <c r="AF2381" s="26" t="s">
        <v>120</v>
      </c>
      <c r="AG2381" s="26" t="s">
        <v>175</v>
      </c>
      <c r="AH2381" s="26" t="s">
        <v>176</v>
      </c>
      <c r="AI2381" s="28">
        <v>5000</v>
      </c>
      <c r="AJ2381" s="26" t="s">
        <v>12915</v>
      </c>
      <c r="AK2381" s="26" t="s">
        <v>12916</v>
      </c>
      <c r="AL2381" s="26" t="s">
        <v>12917</v>
      </c>
      <c r="AM2381" s="24"/>
      <c r="AN2381" s="24"/>
      <c r="AO2381" s="24"/>
      <c r="AP2381" s="24"/>
      <c r="AQ2381" s="26" t="s">
        <v>12918</v>
      </c>
      <c r="AR2381" s="24"/>
      <c r="AS2381" s="24"/>
      <c r="AT2381" s="24"/>
      <c r="AU2381" s="24"/>
      <c r="AV2381" s="24"/>
      <c r="AW2381" s="28">
        <v>74264</v>
      </c>
      <c r="AX2381" s="26">
        <v>640</v>
      </c>
      <c r="AY2381" s="28">
        <v>86</v>
      </c>
      <c r="AZ2381" s="28">
        <v>230</v>
      </c>
      <c r="BA2381" s="26">
        <v>269</v>
      </c>
      <c r="BB2381" s="24"/>
      <c r="BC2381" s="26" t="s">
        <v>12919</v>
      </c>
      <c r="BD2381" s="26" t="s">
        <v>125</v>
      </c>
      <c r="BE2381" s="24"/>
      <c r="BF2381" s="24"/>
      <c r="BG2381" s="24"/>
      <c r="BH2381" s="24"/>
      <c r="BI2381" s="24"/>
      <c r="BJ2381" s="24"/>
      <c r="BK2381" s="24"/>
      <c r="BL2381" s="24"/>
      <c r="BM2381" s="24"/>
      <c r="BN2381" s="24"/>
      <c r="BO2381" s="24"/>
      <c r="BP2381" s="24"/>
      <c r="BQ2381" s="24"/>
      <c r="BR2381" s="26">
        <v>0</v>
      </c>
      <c r="BS2381" s="26">
        <v>0</v>
      </c>
      <c r="BT2381" s="26">
        <v>0</v>
      </c>
      <c r="BU2381" s="26">
        <v>0</v>
      </c>
      <c r="BV2381" s="26">
        <v>0</v>
      </c>
      <c r="BW2381" s="26">
        <v>0</v>
      </c>
      <c r="BX2381" s="26">
        <v>0</v>
      </c>
      <c r="BY2381" s="26">
        <v>0</v>
      </c>
      <c r="BZ2381" s="26" t="s">
        <v>136</v>
      </c>
      <c r="CA2381" s="26" t="s">
        <v>136</v>
      </c>
      <c r="CB2381" s="26" t="s">
        <v>134</v>
      </c>
      <c r="CC2381" s="26" t="s">
        <v>134</v>
      </c>
      <c r="CD2381" s="26" t="s">
        <v>136</v>
      </c>
      <c r="CE2381" s="26" t="s">
        <v>136</v>
      </c>
      <c r="CF2381" s="26" t="s">
        <v>134</v>
      </c>
      <c r="CG2381" s="26" t="s">
        <v>136</v>
      </c>
      <c r="CH2381" s="26" t="s">
        <v>134</v>
      </c>
      <c r="CI2381" s="26" t="s">
        <v>136</v>
      </c>
      <c r="CJ2381" s="26" t="s">
        <v>135</v>
      </c>
      <c r="CK2381" s="26" t="s">
        <v>136</v>
      </c>
      <c r="CL2381" s="26" t="s">
        <v>135</v>
      </c>
      <c r="CM2381" s="26" t="s">
        <v>136</v>
      </c>
      <c r="CN2381" s="26" t="s">
        <v>134</v>
      </c>
      <c r="CO2381" s="26" t="s">
        <v>134</v>
      </c>
      <c r="CP2381" s="26" t="s">
        <v>138</v>
      </c>
      <c r="CQ2381" s="26" t="s">
        <v>134</v>
      </c>
      <c r="CR2381" s="26" t="s">
        <v>138</v>
      </c>
      <c r="CS2381" s="26" t="s">
        <v>138</v>
      </c>
      <c r="CT2381" s="26" t="s">
        <v>134</v>
      </c>
      <c r="CU2381" s="26" t="s">
        <v>136</v>
      </c>
      <c r="CV2381" s="26" t="s">
        <v>134</v>
      </c>
      <c r="CW2381" s="26" t="s">
        <v>136</v>
      </c>
      <c r="CX2381" s="26" t="s">
        <v>136</v>
      </c>
      <c r="CY2381" s="26" t="s">
        <v>134</v>
      </c>
      <c r="CZ2381" s="26" t="s">
        <v>137</v>
      </c>
      <c r="DA2381" s="26" t="s">
        <v>135</v>
      </c>
      <c r="DB2381" s="26" t="s">
        <v>138</v>
      </c>
      <c r="DC2381" s="26" t="s">
        <v>136</v>
      </c>
      <c r="DD2381" s="26" t="s">
        <v>138</v>
      </c>
      <c r="DE2381" s="26" t="s">
        <v>134</v>
      </c>
      <c r="DF2381" s="26" t="s">
        <v>139</v>
      </c>
      <c r="DG2381" s="26" t="s">
        <v>120</v>
      </c>
      <c r="DH2381" s="26" t="s">
        <v>139</v>
      </c>
      <c r="DI2381" s="26" t="s">
        <v>139</v>
      </c>
      <c r="DJ2381" s="26" t="s">
        <v>139</v>
      </c>
      <c r="DK2381" s="26" t="s">
        <v>139</v>
      </c>
      <c r="DL2381" s="26" t="s">
        <v>139</v>
      </c>
      <c r="DM2381" s="26" t="s">
        <v>139</v>
      </c>
      <c r="DN2381" s="26" t="s">
        <v>139</v>
      </c>
      <c r="DO2381" s="26" t="s">
        <v>139</v>
      </c>
    </row>
    <row r="2382" spans="1:119" ht="20.100000000000001" customHeight="1" x14ac:dyDescent="0.25">
      <c r="A2382" s="29" t="str">
        <f t="shared" si="518"/>
        <v>Shanghai Ming De (Bright Virtue) Charity Fund 4</v>
      </c>
      <c r="B2382" s="29" t="str">
        <f t="shared" si="519"/>
        <v xml:space="preserve">Shanghai Ming De (Bright Virtue) Charity Fund </v>
      </c>
      <c r="C2382" s="29">
        <f t="shared" si="520"/>
        <v>4</v>
      </c>
      <c r="D2382" s="30" t="str">
        <f t="shared" si="521"/>
        <v>East and Southeast Asia</v>
      </c>
      <c r="E2382" s="30" t="str">
        <f t="shared" si="522"/>
        <v>Shanghai, China</v>
      </c>
      <c r="F2382" s="31">
        <f t="shared" si="523"/>
        <v>3</v>
      </c>
      <c r="G2382" s="31">
        <f t="shared" si="524"/>
        <v>3</v>
      </c>
      <c r="H2382" s="31">
        <f t="shared" si="525"/>
        <v>3</v>
      </c>
      <c r="I2382" s="31">
        <f t="shared" si="526"/>
        <v>3</v>
      </c>
      <c r="J2382" s="31">
        <f t="shared" si="527"/>
        <v>4</v>
      </c>
      <c r="K2382" s="31">
        <f t="shared" si="528"/>
        <v>3</v>
      </c>
      <c r="L2382" s="31">
        <f t="shared" si="529"/>
        <v>3</v>
      </c>
      <c r="M2382" s="31">
        <f t="shared" si="530"/>
        <v>4</v>
      </c>
      <c r="N2382" s="31">
        <f t="shared" si="531"/>
        <v>3.3</v>
      </c>
      <c r="O2382" s="26" t="s">
        <v>12920</v>
      </c>
      <c r="P2382" s="26" t="s">
        <v>108</v>
      </c>
      <c r="Q2382" s="27">
        <v>42502</v>
      </c>
      <c r="R2382" s="26" t="s">
        <v>166</v>
      </c>
      <c r="S2382" s="26" t="s">
        <v>184</v>
      </c>
      <c r="T2382" s="26" t="s">
        <v>157</v>
      </c>
      <c r="U2382" s="26" t="s">
        <v>112</v>
      </c>
      <c r="V2382" s="26" t="s">
        <v>469</v>
      </c>
      <c r="W2382" s="26" t="s">
        <v>2920</v>
      </c>
      <c r="X2382" s="26" t="s">
        <v>8668</v>
      </c>
      <c r="Y2382" s="26" t="s">
        <v>12912</v>
      </c>
      <c r="Z2382" s="24"/>
      <c r="AA2382" s="26" t="s">
        <v>12913</v>
      </c>
      <c r="AB2382" s="26" t="s">
        <v>117</v>
      </c>
      <c r="AC2382" s="28">
        <v>5000</v>
      </c>
      <c r="AD2382" s="26" t="s">
        <v>12914</v>
      </c>
      <c r="AE2382" s="26" t="s">
        <v>474</v>
      </c>
      <c r="AF2382" s="26" t="s">
        <v>120</v>
      </c>
      <c r="AG2382" s="26" t="s">
        <v>175</v>
      </c>
      <c r="AH2382" s="26" t="s">
        <v>185</v>
      </c>
      <c r="AI2382" s="28">
        <v>5000</v>
      </c>
      <c r="AJ2382" s="26" t="s">
        <v>12915</v>
      </c>
      <c r="AK2382" s="26" t="s">
        <v>12916</v>
      </c>
      <c r="AL2382" s="26" t="s">
        <v>12917</v>
      </c>
      <c r="AM2382" s="24"/>
      <c r="AN2382" s="24"/>
      <c r="AO2382" s="24"/>
      <c r="AP2382" s="24"/>
      <c r="AQ2382" s="26" t="s">
        <v>12921</v>
      </c>
      <c r="AR2382" s="24"/>
      <c r="AS2382" s="24"/>
      <c r="AT2382" s="26" t="s">
        <v>12922</v>
      </c>
      <c r="AU2382" s="26" t="s">
        <v>12923</v>
      </c>
      <c r="AV2382" s="24"/>
      <c r="AW2382" s="28">
        <v>79433</v>
      </c>
      <c r="AX2382" s="26">
        <v>488</v>
      </c>
      <c r="AY2382" s="28">
        <v>80</v>
      </c>
      <c r="AZ2382" s="28">
        <v>72</v>
      </c>
      <c r="BA2382" s="24"/>
      <c r="BB2382" s="26" t="s">
        <v>148</v>
      </c>
      <c r="BC2382" s="26" t="s">
        <v>12919</v>
      </c>
      <c r="BD2382" s="26" t="s">
        <v>125</v>
      </c>
      <c r="BE2382" s="24"/>
      <c r="BF2382" s="24"/>
      <c r="BG2382" s="24"/>
      <c r="BH2382" s="24"/>
      <c r="BI2382" s="24"/>
      <c r="BJ2382" s="24"/>
      <c r="BK2382" s="24"/>
      <c r="BL2382" s="24"/>
      <c r="BM2382" s="24"/>
      <c r="BN2382" s="24"/>
      <c r="BO2382" s="24"/>
      <c r="BP2382" s="24"/>
      <c r="BQ2382" s="24"/>
      <c r="BR2382" s="26">
        <v>3</v>
      </c>
      <c r="BS2382" s="26">
        <v>3</v>
      </c>
      <c r="BT2382" s="26">
        <v>3</v>
      </c>
      <c r="BU2382" s="26">
        <v>3</v>
      </c>
      <c r="BV2382" s="26">
        <v>4</v>
      </c>
      <c r="BW2382" s="26">
        <v>3</v>
      </c>
      <c r="BX2382" s="26">
        <v>3</v>
      </c>
      <c r="BY2382" s="26">
        <v>4</v>
      </c>
      <c r="BZ2382" s="24"/>
      <c r="CA2382" s="24"/>
      <c r="CB2382" s="24"/>
      <c r="CC2382" s="24"/>
      <c r="CD2382" s="24"/>
      <c r="CE2382" s="24"/>
      <c r="CF2382" s="24"/>
      <c r="CG2382" s="24"/>
      <c r="CH2382" s="24"/>
      <c r="CI2382" s="24"/>
      <c r="CJ2382" s="24"/>
      <c r="CK2382" s="24"/>
      <c r="CL2382" s="24"/>
      <c r="CM2382" s="24"/>
      <c r="CN2382" s="24"/>
      <c r="CO2382" s="24"/>
      <c r="CP2382" s="24"/>
      <c r="CQ2382" s="24"/>
      <c r="CR2382" s="24"/>
      <c r="CS2382" s="24"/>
      <c r="CT2382" s="24"/>
      <c r="CU2382" s="24"/>
      <c r="CV2382" s="24"/>
      <c r="CW2382" s="24"/>
      <c r="CX2382" s="24"/>
      <c r="CY2382" s="24"/>
      <c r="CZ2382" s="24"/>
      <c r="DA2382" s="24"/>
      <c r="DB2382" s="24"/>
      <c r="DC2382" s="24"/>
      <c r="DD2382" s="24"/>
      <c r="DE2382" s="24"/>
      <c r="DF2382" s="26" t="s">
        <v>139</v>
      </c>
      <c r="DG2382" s="26" t="s">
        <v>139</v>
      </c>
      <c r="DH2382" s="26" t="s">
        <v>139</v>
      </c>
      <c r="DI2382" s="26" t="s">
        <v>139</v>
      </c>
      <c r="DJ2382" s="26" t="s">
        <v>139</v>
      </c>
      <c r="DK2382" s="26" t="s">
        <v>139</v>
      </c>
      <c r="DL2382" s="26" t="s">
        <v>139</v>
      </c>
      <c r="DM2382" s="26" t="s">
        <v>139</v>
      </c>
      <c r="DN2382" s="26" t="s">
        <v>139</v>
      </c>
      <c r="DO2382" s="26" t="s">
        <v>139</v>
      </c>
    </row>
    <row r="2383" spans="1:119" ht="20.100000000000001" customHeight="1" x14ac:dyDescent="0.25">
      <c r="A2383" s="29" t="str">
        <f t="shared" si="518"/>
        <v>Shanghai Ming De (Bright Virtue) Charity Fund 3</v>
      </c>
      <c r="B2383" s="29" t="str">
        <f t="shared" si="519"/>
        <v xml:space="preserve">Shanghai Ming De (Bright Virtue) Charity Fund </v>
      </c>
      <c r="C2383" s="29">
        <f t="shared" si="520"/>
        <v>3</v>
      </c>
      <c r="D2383" s="30" t="str">
        <f t="shared" si="521"/>
        <v>East and Southeast Asia</v>
      </c>
      <c r="E2383" s="30" t="str">
        <f t="shared" si="522"/>
        <v>Shanghai, China</v>
      </c>
      <c r="F2383" s="31">
        <f t="shared" si="523"/>
        <v>3</v>
      </c>
      <c r="G2383" s="31">
        <f t="shared" si="524"/>
        <v>3</v>
      </c>
      <c r="H2383" s="31">
        <f t="shared" si="525"/>
        <v>2</v>
      </c>
      <c r="I2383" s="31">
        <f t="shared" si="526"/>
        <v>2</v>
      </c>
      <c r="J2383" s="31">
        <f t="shared" si="527"/>
        <v>4</v>
      </c>
      <c r="K2383" s="31">
        <f t="shared" si="528"/>
        <v>2</v>
      </c>
      <c r="L2383" s="31">
        <f t="shared" si="529"/>
        <v>3</v>
      </c>
      <c r="M2383" s="31">
        <f t="shared" si="530"/>
        <v>3</v>
      </c>
      <c r="N2383" s="31">
        <f t="shared" si="531"/>
        <v>2.8</v>
      </c>
      <c r="O2383" s="26" t="s">
        <v>12924</v>
      </c>
      <c r="P2383" s="26" t="s">
        <v>108</v>
      </c>
      <c r="Q2383" s="27">
        <v>42129</v>
      </c>
      <c r="R2383" s="26" t="s">
        <v>166</v>
      </c>
      <c r="S2383" s="26" t="s">
        <v>277</v>
      </c>
      <c r="T2383" s="26" t="s">
        <v>278</v>
      </c>
      <c r="U2383" s="26" t="s">
        <v>112</v>
      </c>
      <c r="V2383" s="26" t="s">
        <v>469</v>
      </c>
      <c r="W2383" s="26" t="s">
        <v>2920</v>
      </c>
      <c r="X2383" s="26" t="s">
        <v>8668</v>
      </c>
      <c r="Y2383" s="26" t="s">
        <v>12912</v>
      </c>
      <c r="Z2383" s="24"/>
      <c r="AA2383" s="26" t="s">
        <v>12913</v>
      </c>
      <c r="AB2383" s="26" t="s">
        <v>117</v>
      </c>
      <c r="AC2383" s="28">
        <v>7000</v>
      </c>
      <c r="AD2383" s="26" t="s">
        <v>12914</v>
      </c>
      <c r="AE2383" s="26" t="s">
        <v>474</v>
      </c>
      <c r="AF2383" s="26" t="s">
        <v>120</v>
      </c>
      <c r="AG2383" s="26" t="s">
        <v>175</v>
      </c>
      <c r="AH2383" s="26" t="s">
        <v>121</v>
      </c>
      <c r="AI2383" s="28">
        <v>7000</v>
      </c>
      <c r="AJ2383" s="26" t="s">
        <v>12925</v>
      </c>
      <c r="AK2383" s="26" t="s">
        <v>12916</v>
      </c>
      <c r="AL2383" s="26" t="s">
        <v>12926</v>
      </c>
      <c r="AM2383" s="24"/>
      <c r="AN2383" s="24"/>
      <c r="AO2383" s="24"/>
      <c r="AP2383" s="24"/>
      <c r="AQ2383" s="26" t="s">
        <v>12927</v>
      </c>
      <c r="AR2383" s="24"/>
      <c r="AS2383" s="24"/>
      <c r="AT2383" s="26" t="s">
        <v>6419</v>
      </c>
      <c r="AU2383" s="24"/>
      <c r="AV2383" s="26" t="s">
        <v>12928</v>
      </c>
      <c r="AW2383" s="28">
        <v>41904</v>
      </c>
      <c r="AX2383" s="26">
        <v>687</v>
      </c>
      <c r="AY2383" s="28">
        <v>75</v>
      </c>
      <c r="AZ2383" s="28">
        <v>65</v>
      </c>
      <c r="BA2383" s="24"/>
      <c r="BB2383" s="26" t="s">
        <v>148</v>
      </c>
      <c r="BC2383" s="26" t="s">
        <v>12919</v>
      </c>
      <c r="BD2383" s="26" t="s">
        <v>125</v>
      </c>
      <c r="BE2383" s="24"/>
      <c r="BF2383" s="26" t="s">
        <v>98</v>
      </c>
      <c r="BG2383" s="26" t="s">
        <v>12929</v>
      </c>
      <c r="BH2383" s="24"/>
      <c r="BI2383" s="24"/>
      <c r="BJ2383" s="24"/>
      <c r="BK2383" s="24"/>
      <c r="BL2383" s="24"/>
      <c r="BM2383" s="24"/>
      <c r="BN2383" s="24"/>
      <c r="BO2383" s="24"/>
      <c r="BP2383" s="24"/>
      <c r="BQ2383" s="24"/>
      <c r="BR2383" s="26">
        <v>3</v>
      </c>
      <c r="BS2383" s="26">
        <v>3</v>
      </c>
      <c r="BT2383" s="26">
        <v>2</v>
      </c>
      <c r="BU2383" s="26">
        <v>2</v>
      </c>
      <c r="BV2383" s="26">
        <v>4</v>
      </c>
      <c r="BW2383" s="26">
        <v>2</v>
      </c>
      <c r="BX2383" s="26">
        <v>3</v>
      </c>
      <c r="BY2383" s="26">
        <v>3</v>
      </c>
      <c r="BZ2383" s="24"/>
      <c r="CA2383" s="24"/>
      <c r="CB2383" s="24"/>
      <c r="CC2383" s="24"/>
      <c r="CD2383" s="24"/>
      <c r="CE2383" s="24"/>
      <c r="CF2383" s="24"/>
      <c r="CG2383" s="24"/>
      <c r="CH2383" s="24"/>
      <c r="CI2383" s="24"/>
      <c r="CJ2383" s="24"/>
      <c r="CK2383" s="24"/>
      <c r="CL2383" s="24"/>
      <c r="CM2383" s="24"/>
      <c r="CN2383" s="24"/>
      <c r="CO2383" s="24"/>
      <c r="CP2383" s="24"/>
      <c r="CQ2383" s="24"/>
      <c r="CR2383" s="24"/>
      <c r="CS2383" s="24"/>
      <c r="CT2383" s="24"/>
      <c r="CU2383" s="24"/>
      <c r="CV2383" s="24"/>
      <c r="CW2383" s="24"/>
      <c r="CX2383" s="24"/>
      <c r="CY2383" s="24"/>
      <c r="CZ2383" s="24"/>
      <c r="DA2383" s="24"/>
      <c r="DB2383" s="24"/>
      <c r="DC2383" s="24"/>
      <c r="DD2383" s="24"/>
      <c r="DE2383" s="24"/>
      <c r="DF2383" s="26" t="s">
        <v>139</v>
      </c>
      <c r="DG2383" s="26" t="s">
        <v>120</v>
      </c>
      <c r="DH2383" s="26" t="s">
        <v>139</v>
      </c>
      <c r="DI2383" s="26" t="s">
        <v>139</v>
      </c>
      <c r="DJ2383" s="26" t="s">
        <v>139</v>
      </c>
      <c r="DK2383" s="26" t="s">
        <v>139</v>
      </c>
      <c r="DL2383" s="26" t="s">
        <v>139</v>
      </c>
      <c r="DM2383" s="26" t="s">
        <v>139</v>
      </c>
      <c r="DN2383" s="26" t="s">
        <v>139</v>
      </c>
      <c r="DO2383" s="26" t="s">
        <v>139</v>
      </c>
    </row>
    <row r="2384" spans="1:119" ht="20.100000000000001" customHeight="1" x14ac:dyDescent="0.25">
      <c r="A2384" s="29" t="str">
        <f t="shared" si="518"/>
        <v>Shanghai Ming De (Bright Virtue) Charity Fund 2</v>
      </c>
      <c r="B2384" s="29" t="str">
        <f t="shared" si="519"/>
        <v xml:space="preserve">Shanghai Ming De (Bright Virtue) Charity Fund </v>
      </c>
      <c r="C2384" s="29">
        <f t="shared" si="520"/>
        <v>2</v>
      </c>
      <c r="D2384" s="30" t="str">
        <f t="shared" si="521"/>
        <v>East and Southeast Asia</v>
      </c>
      <c r="E2384" s="30" t="str">
        <f t="shared" si="522"/>
        <v>Shanghai, China</v>
      </c>
      <c r="F2384" s="31">
        <f t="shared" si="523"/>
        <v>2</v>
      </c>
      <c r="G2384" s="31">
        <f t="shared" si="524"/>
        <v>3</v>
      </c>
      <c r="H2384" s="31">
        <f t="shared" si="525"/>
        <v>2</v>
      </c>
      <c r="I2384" s="31">
        <f t="shared" si="526"/>
        <v>3</v>
      </c>
      <c r="J2384" s="31">
        <f t="shared" si="527"/>
        <v>3</v>
      </c>
      <c r="K2384" s="31">
        <f t="shared" si="528"/>
        <v>3</v>
      </c>
      <c r="L2384" s="31">
        <f t="shared" si="529"/>
        <v>3</v>
      </c>
      <c r="M2384" s="31">
        <f t="shared" si="530"/>
        <v>2</v>
      </c>
      <c r="N2384" s="31">
        <f t="shared" si="531"/>
        <v>2.6</v>
      </c>
      <c r="O2384" s="26" t="s">
        <v>12930</v>
      </c>
      <c r="P2384" s="26" t="s">
        <v>108</v>
      </c>
      <c r="Q2384" s="27">
        <v>41771</v>
      </c>
      <c r="R2384" s="26" t="s">
        <v>109</v>
      </c>
      <c r="S2384" s="26" t="s">
        <v>193</v>
      </c>
      <c r="T2384" s="26" t="s">
        <v>194</v>
      </c>
      <c r="U2384" s="26" t="s">
        <v>112</v>
      </c>
      <c r="V2384" s="26" t="s">
        <v>469</v>
      </c>
      <c r="W2384" s="26" t="s">
        <v>2920</v>
      </c>
      <c r="X2384" s="26" t="s">
        <v>8668</v>
      </c>
      <c r="Y2384" s="26" t="s">
        <v>12912</v>
      </c>
      <c r="Z2384" s="24"/>
      <c r="AA2384" s="26" t="s">
        <v>12913</v>
      </c>
      <c r="AB2384" s="26" t="s">
        <v>117</v>
      </c>
      <c r="AC2384" s="28">
        <v>14000</v>
      </c>
      <c r="AD2384" s="26" t="s">
        <v>12914</v>
      </c>
      <c r="AE2384" s="26" t="s">
        <v>474</v>
      </c>
      <c r="AF2384" s="26" t="s">
        <v>120</v>
      </c>
      <c r="AG2384" s="26" t="s">
        <v>175</v>
      </c>
      <c r="AH2384" s="26" t="s">
        <v>143</v>
      </c>
      <c r="AI2384" s="28">
        <v>14000</v>
      </c>
      <c r="AJ2384" s="26" t="s">
        <v>12931</v>
      </c>
      <c r="AK2384" s="26" t="s">
        <v>12932</v>
      </c>
      <c r="AL2384" s="26" t="s">
        <v>12933</v>
      </c>
      <c r="AM2384" s="24"/>
      <c r="AN2384" s="24"/>
      <c r="AO2384" s="24"/>
      <c r="AP2384" s="24"/>
      <c r="AQ2384" s="24"/>
      <c r="AR2384" s="24"/>
      <c r="AS2384" s="24"/>
      <c r="AT2384" s="24"/>
      <c r="AU2384" s="24"/>
      <c r="AV2384" s="24"/>
      <c r="AW2384" s="28">
        <v>36285</v>
      </c>
      <c r="AX2384" s="26">
        <v>718</v>
      </c>
      <c r="AY2384" s="28">
        <v>70</v>
      </c>
      <c r="AZ2384" s="28">
        <v>54</v>
      </c>
      <c r="BA2384" s="24"/>
      <c r="BB2384" s="26" t="s">
        <v>148</v>
      </c>
      <c r="BC2384" s="26" t="s">
        <v>12919</v>
      </c>
      <c r="BD2384" s="26" t="s">
        <v>125</v>
      </c>
      <c r="BE2384" s="26" t="s">
        <v>2983</v>
      </c>
      <c r="BF2384" s="24"/>
      <c r="BG2384" s="24"/>
      <c r="BH2384" s="24"/>
      <c r="BI2384" s="24"/>
      <c r="BJ2384" s="24"/>
      <c r="BK2384" s="24"/>
      <c r="BL2384" s="24"/>
      <c r="BM2384" s="24"/>
      <c r="BN2384" s="24"/>
      <c r="BO2384" s="24"/>
      <c r="BP2384" s="24"/>
      <c r="BQ2384" s="24"/>
      <c r="BR2384" s="26">
        <v>2</v>
      </c>
      <c r="BS2384" s="26">
        <v>3</v>
      </c>
      <c r="BT2384" s="26">
        <v>2</v>
      </c>
      <c r="BU2384" s="26">
        <v>3</v>
      </c>
      <c r="BV2384" s="26">
        <v>3</v>
      </c>
      <c r="BW2384" s="26">
        <v>3</v>
      </c>
      <c r="BX2384" s="26">
        <v>3</v>
      </c>
      <c r="BY2384" s="26">
        <v>2</v>
      </c>
      <c r="BZ2384" s="24"/>
      <c r="CA2384" s="24"/>
      <c r="CB2384" s="24"/>
      <c r="CC2384" s="24"/>
      <c r="CD2384" s="24"/>
      <c r="CE2384" s="24"/>
      <c r="CF2384" s="24"/>
      <c r="CG2384" s="24"/>
      <c r="CH2384" s="24"/>
      <c r="CI2384" s="24"/>
      <c r="CJ2384" s="24"/>
      <c r="CK2384" s="24"/>
      <c r="CL2384" s="24"/>
      <c r="CM2384" s="24"/>
      <c r="CN2384" s="24"/>
      <c r="CO2384" s="24"/>
      <c r="CP2384" s="24"/>
      <c r="CQ2384" s="24"/>
      <c r="CR2384" s="24"/>
      <c r="CS2384" s="24"/>
      <c r="CT2384" s="24"/>
      <c r="CU2384" s="24"/>
      <c r="CV2384" s="24"/>
      <c r="CW2384" s="24"/>
      <c r="CX2384" s="24"/>
      <c r="CY2384" s="24"/>
      <c r="CZ2384" s="24"/>
      <c r="DA2384" s="24"/>
      <c r="DB2384" s="24"/>
      <c r="DC2384" s="24"/>
      <c r="DD2384" s="24"/>
      <c r="DE2384" s="24"/>
      <c r="DF2384" s="26" t="s">
        <v>139</v>
      </c>
      <c r="DG2384" s="26" t="s">
        <v>139</v>
      </c>
      <c r="DH2384" s="26" t="s">
        <v>139</v>
      </c>
      <c r="DI2384" s="26" t="s">
        <v>139</v>
      </c>
      <c r="DJ2384" s="26" t="s">
        <v>139</v>
      </c>
      <c r="DK2384" s="26" t="s">
        <v>139</v>
      </c>
      <c r="DL2384" s="26" t="s">
        <v>139</v>
      </c>
      <c r="DM2384" s="26" t="s">
        <v>139</v>
      </c>
      <c r="DN2384" s="26" t="s">
        <v>139</v>
      </c>
      <c r="DO2384" s="26" t="s">
        <v>139</v>
      </c>
    </row>
    <row r="2385" spans="1:119" ht="20.100000000000001" customHeight="1" x14ac:dyDescent="0.25">
      <c r="A2385" s="29" t="str">
        <f t="shared" si="518"/>
        <v>Shanghai Ming De (Bright Virtue) Charity Fund 1</v>
      </c>
      <c r="B2385" s="29" t="str">
        <f t="shared" si="519"/>
        <v xml:space="preserve">Shanghai Ming De (Bright Virtue) Charity Fund </v>
      </c>
      <c r="C2385" s="29">
        <f t="shared" si="520"/>
        <v>1</v>
      </c>
      <c r="D2385" s="30" t="str">
        <f t="shared" si="521"/>
        <v>East and Southeast Asia</v>
      </c>
      <c r="E2385" s="30" t="str">
        <f t="shared" si="522"/>
        <v>Shanghai, China</v>
      </c>
      <c r="F2385" s="31">
        <f t="shared" si="523"/>
        <v>0</v>
      </c>
      <c r="G2385" s="31">
        <f t="shared" si="524"/>
        <v>0</v>
      </c>
      <c r="H2385" s="31">
        <f t="shared" si="525"/>
        <v>0</v>
      </c>
      <c r="I2385" s="31">
        <f t="shared" si="526"/>
        <v>0</v>
      </c>
      <c r="J2385" s="31">
        <f t="shared" si="527"/>
        <v>0</v>
      </c>
      <c r="K2385" s="31">
        <f t="shared" si="528"/>
        <v>0</v>
      </c>
      <c r="L2385" s="31">
        <f t="shared" si="529"/>
        <v>0</v>
      </c>
      <c r="M2385" s="31">
        <f t="shared" si="530"/>
        <v>0</v>
      </c>
      <c r="N2385" s="31">
        <f t="shared" si="531"/>
        <v>0</v>
      </c>
      <c r="O2385" s="26" t="s">
        <v>12934</v>
      </c>
      <c r="P2385" s="26" t="s">
        <v>108</v>
      </c>
      <c r="Q2385" s="27">
        <v>41400</v>
      </c>
      <c r="R2385" s="26" t="s">
        <v>155</v>
      </c>
      <c r="S2385" s="26" t="s">
        <v>206</v>
      </c>
      <c r="T2385" s="26" t="s">
        <v>207</v>
      </c>
      <c r="U2385" s="26" t="s">
        <v>112</v>
      </c>
      <c r="V2385" s="26" t="s">
        <v>469</v>
      </c>
      <c r="W2385" s="26" t="s">
        <v>2920</v>
      </c>
      <c r="X2385" s="26" t="s">
        <v>8668</v>
      </c>
      <c r="Y2385" s="26" t="s">
        <v>12912</v>
      </c>
      <c r="Z2385" s="24"/>
      <c r="AA2385" s="26" t="s">
        <v>12913</v>
      </c>
      <c r="AB2385" s="26" t="s">
        <v>117</v>
      </c>
      <c r="AC2385" s="28">
        <v>6000</v>
      </c>
      <c r="AD2385" s="26" t="s">
        <v>12914</v>
      </c>
      <c r="AE2385" s="26" t="s">
        <v>474</v>
      </c>
      <c r="AF2385" s="26" t="s">
        <v>120</v>
      </c>
      <c r="AG2385" s="26" t="s">
        <v>175</v>
      </c>
      <c r="AH2385" s="26" t="s">
        <v>158</v>
      </c>
      <c r="AI2385" s="28">
        <v>6000</v>
      </c>
      <c r="AJ2385" s="26" t="s">
        <v>12931</v>
      </c>
      <c r="AK2385" s="26" t="s">
        <v>12916</v>
      </c>
      <c r="AL2385" s="26" t="s">
        <v>12935</v>
      </c>
      <c r="AM2385" s="26" t="s">
        <v>12936</v>
      </c>
      <c r="AN2385" s="26" t="s">
        <v>12937</v>
      </c>
      <c r="AO2385" s="26" t="s">
        <v>12938</v>
      </c>
      <c r="AP2385" s="26" t="s">
        <v>12939</v>
      </c>
      <c r="AQ2385" s="24"/>
      <c r="AR2385" s="24"/>
      <c r="AS2385" s="24"/>
      <c r="AT2385" s="24"/>
      <c r="AU2385" s="24"/>
      <c r="AV2385" s="24"/>
      <c r="AW2385" s="28">
        <v>28000</v>
      </c>
      <c r="AX2385" s="26">
        <v>309</v>
      </c>
      <c r="AY2385" s="28">
        <v>80</v>
      </c>
      <c r="AZ2385" s="28">
        <v>70</v>
      </c>
      <c r="BA2385" s="26">
        <v>0</v>
      </c>
      <c r="BB2385" s="26" t="s">
        <v>148</v>
      </c>
      <c r="BC2385" s="26" t="s">
        <v>12919</v>
      </c>
      <c r="BD2385" s="24"/>
      <c r="BE2385" s="24"/>
      <c r="BF2385" s="24"/>
      <c r="BG2385" s="24"/>
      <c r="BH2385" s="24"/>
      <c r="BI2385" s="24"/>
      <c r="BJ2385" s="24"/>
      <c r="BK2385" s="24"/>
      <c r="BL2385" s="24"/>
      <c r="BM2385" s="24"/>
      <c r="BN2385" s="24"/>
      <c r="BO2385" s="24"/>
      <c r="BP2385" s="24"/>
      <c r="BQ2385" s="24"/>
      <c r="BR2385" s="26">
        <v>0</v>
      </c>
      <c r="BS2385" s="26">
        <v>0</v>
      </c>
      <c r="BT2385" s="26">
        <v>0</v>
      </c>
      <c r="BU2385" s="26">
        <v>0</v>
      </c>
      <c r="BV2385" s="26">
        <v>0</v>
      </c>
      <c r="BW2385" s="26">
        <v>0</v>
      </c>
      <c r="BX2385" s="26">
        <v>0</v>
      </c>
      <c r="BY2385" s="26">
        <v>0</v>
      </c>
      <c r="BZ2385" s="24"/>
      <c r="CA2385" s="24"/>
      <c r="CB2385" s="24"/>
      <c r="CC2385" s="24"/>
      <c r="CD2385" s="24"/>
      <c r="CE2385" s="24"/>
      <c r="CF2385" s="24"/>
      <c r="CG2385" s="24"/>
      <c r="CH2385" s="24"/>
      <c r="CI2385" s="24"/>
      <c r="CJ2385" s="24"/>
      <c r="CK2385" s="24"/>
      <c r="CL2385" s="24"/>
      <c r="CM2385" s="24"/>
      <c r="CN2385" s="24"/>
      <c r="CO2385" s="24"/>
      <c r="CP2385" s="24"/>
      <c r="CQ2385" s="24"/>
      <c r="CR2385" s="24"/>
      <c r="CS2385" s="24"/>
      <c r="CT2385" s="24"/>
      <c r="CU2385" s="24"/>
      <c r="CV2385" s="24"/>
      <c r="CW2385" s="24"/>
      <c r="CX2385" s="24"/>
      <c r="CY2385" s="24"/>
      <c r="CZ2385" s="24"/>
      <c r="DA2385" s="24"/>
      <c r="DB2385" s="24"/>
      <c r="DC2385" s="24"/>
      <c r="DD2385" s="24"/>
      <c r="DE2385" s="24"/>
      <c r="DF2385" s="26" t="s">
        <v>139</v>
      </c>
      <c r="DG2385" s="26" t="s">
        <v>120</v>
      </c>
      <c r="DH2385" s="26" t="s">
        <v>139</v>
      </c>
      <c r="DI2385" s="26" t="s">
        <v>139</v>
      </c>
      <c r="DJ2385" s="26" t="s">
        <v>139</v>
      </c>
      <c r="DK2385" s="26" t="s">
        <v>139</v>
      </c>
      <c r="DL2385" s="26" t="s">
        <v>139</v>
      </c>
      <c r="DM2385" s="26" t="s">
        <v>139</v>
      </c>
      <c r="DN2385" s="26" t="s">
        <v>139</v>
      </c>
      <c r="DO2385" s="26" t="s">
        <v>139</v>
      </c>
    </row>
    <row r="2386" spans="1:119" ht="20.100000000000001" customHeight="1" x14ac:dyDescent="0.25">
      <c r="A2386" s="29" t="str">
        <f t="shared" si="518"/>
        <v>Shanghai Qingai Health Center6</v>
      </c>
      <c r="B2386" s="29" t="str">
        <f t="shared" si="519"/>
        <v>Shanghai Qingai Health Center</v>
      </c>
      <c r="C2386" s="29">
        <f t="shared" si="520"/>
        <v>6</v>
      </c>
      <c r="D2386" s="30" t="str">
        <f t="shared" si="521"/>
        <v>East and Southeast Asia</v>
      </c>
      <c r="E2386" s="30" t="str">
        <f t="shared" si="522"/>
        <v>Shanghai, China</v>
      </c>
      <c r="F2386" s="31">
        <f t="shared" si="523"/>
        <v>4</v>
      </c>
      <c r="G2386" s="31">
        <f t="shared" si="524"/>
        <v>3</v>
      </c>
      <c r="H2386" s="31">
        <f t="shared" si="525"/>
        <v>3</v>
      </c>
      <c r="I2386" s="31">
        <f t="shared" si="526"/>
        <v>3</v>
      </c>
      <c r="J2386" s="31">
        <f t="shared" si="527"/>
        <v>4</v>
      </c>
      <c r="K2386" s="31">
        <f t="shared" si="528"/>
        <v>3</v>
      </c>
      <c r="L2386" s="31">
        <f t="shared" si="529"/>
        <v>4</v>
      </c>
      <c r="M2386" s="31">
        <f t="shared" si="530"/>
        <v>4</v>
      </c>
      <c r="N2386" s="31">
        <f t="shared" si="531"/>
        <v>3.5</v>
      </c>
      <c r="O2386" s="26" t="s">
        <v>12940</v>
      </c>
      <c r="P2386" s="26" t="s">
        <v>108</v>
      </c>
      <c r="Q2386" s="27">
        <v>42858</v>
      </c>
      <c r="R2386" s="26" t="s">
        <v>166</v>
      </c>
      <c r="S2386" s="26" t="s">
        <v>167</v>
      </c>
      <c r="T2386" s="26" t="s">
        <v>142</v>
      </c>
      <c r="U2386" s="26" t="s">
        <v>833</v>
      </c>
      <c r="V2386" s="26" t="s">
        <v>469</v>
      </c>
      <c r="W2386" s="26" t="s">
        <v>2920</v>
      </c>
      <c r="X2386" s="26" t="s">
        <v>8668</v>
      </c>
      <c r="Y2386" s="26" t="s">
        <v>12941</v>
      </c>
      <c r="Z2386" s="24"/>
      <c r="AA2386" s="24"/>
      <c r="AB2386" s="26" t="s">
        <v>117</v>
      </c>
      <c r="AC2386" s="28">
        <v>5000</v>
      </c>
      <c r="AD2386" s="26" t="s">
        <v>12942</v>
      </c>
      <c r="AE2386" s="24"/>
      <c r="AF2386" s="26" t="s">
        <v>120</v>
      </c>
      <c r="AG2386" s="26" t="s">
        <v>333</v>
      </c>
      <c r="AH2386" s="26" t="s">
        <v>250</v>
      </c>
      <c r="AI2386" s="28">
        <v>5000</v>
      </c>
      <c r="AJ2386" s="26" t="s">
        <v>12943</v>
      </c>
      <c r="AK2386" s="26" t="s">
        <v>12944</v>
      </c>
      <c r="AL2386" s="26" t="s">
        <v>12945</v>
      </c>
      <c r="AM2386" s="24"/>
      <c r="AN2386" s="24"/>
      <c r="AO2386" s="24"/>
      <c r="AP2386" s="24"/>
      <c r="AQ2386" s="26" t="s">
        <v>12946</v>
      </c>
      <c r="AR2386" s="24"/>
      <c r="AS2386" s="26" t="s">
        <v>12947</v>
      </c>
      <c r="AT2386" s="24"/>
      <c r="AU2386" s="26" t="s">
        <v>12948</v>
      </c>
      <c r="AV2386" s="26" t="s">
        <v>12949</v>
      </c>
      <c r="AW2386" s="28">
        <v>327834</v>
      </c>
      <c r="AX2386" s="26">
        <v>4694</v>
      </c>
      <c r="AY2386" s="28">
        <v>4000</v>
      </c>
      <c r="AZ2386" s="28">
        <v>15</v>
      </c>
      <c r="BA2386" s="26">
        <v>24262</v>
      </c>
      <c r="BB2386" s="24"/>
      <c r="BC2386" s="26" t="s">
        <v>12950</v>
      </c>
      <c r="BD2386" s="26" t="s">
        <v>125</v>
      </c>
      <c r="BE2386" s="24"/>
      <c r="BF2386" s="24"/>
      <c r="BG2386" s="24"/>
      <c r="BH2386" s="24"/>
      <c r="BI2386" s="24"/>
      <c r="BJ2386" s="24"/>
      <c r="BK2386" s="24"/>
      <c r="BL2386" s="24"/>
      <c r="BM2386" s="24"/>
      <c r="BN2386" s="24"/>
      <c r="BO2386" s="24"/>
      <c r="BP2386" s="24"/>
      <c r="BQ2386" s="24"/>
      <c r="BR2386" s="26">
        <v>4</v>
      </c>
      <c r="BS2386" s="26">
        <v>3</v>
      </c>
      <c r="BT2386" s="26">
        <v>3</v>
      </c>
      <c r="BU2386" s="26">
        <v>3</v>
      </c>
      <c r="BV2386" s="26">
        <v>4</v>
      </c>
      <c r="BW2386" s="26">
        <v>3</v>
      </c>
      <c r="BX2386" s="26">
        <v>4</v>
      </c>
      <c r="BY2386" s="26">
        <v>4</v>
      </c>
      <c r="BZ2386" s="24"/>
      <c r="CA2386" s="24"/>
      <c r="CB2386" s="24"/>
      <c r="CC2386" s="24"/>
      <c r="CD2386" s="24"/>
      <c r="CE2386" s="24"/>
      <c r="CF2386" s="24"/>
      <c r="CG2386" s="24"/>
      <c r="CH2386" s="24"/>
      <c r="CI2386" s="24"/>
      <c r="CJ2386" s="24"/>
      <c r="CK2386" s="24"/>
      <c r="CL2386" s="24"/>
      <c r="CM2386" s="24"/>
      <c r="CN2386" s="24"/>
      <c r="CO2386" s="24"/>
      <c r="CP2386" s="24"/>
      <c r="CQ2386" s="24"/>
      <c r="CR2386" s="24"/>
      <c r="CS2386" s="24"/>
      <c r="CT2386" s="24"/>
      <c r="CU2386" s="24"/>
      <c r="CV2386" s="24"/>
      <c r="CW2386" s="24"/>
      <c r="CX2386" s="24"/>
      <c r="CY2386" s="24"/>
      <c r="CZ2386" s="24"/>
      <c r="DA2386" s="24"/>
      <c r="DB2386" s="24"/>
      <c r="DC2386" s="24"/>
      <c r="DD2386" s="24"/>
      <c r="DE2386" s="24"/>
      <c r="DF2386" s="26" t="s">
        <v>139</v>
      </c>
      <c r="DG2386" s="26" t="s">
        <v>120</v>
      </c>
      <c r="DH2386" s="26" t="s">
        <v>139</v>
      </c>
      <c r="DI2386" s="26" t="s">
        <v>120</v>
      </c>
      <c r="DJ2386" s="26" t="s">
        <v>139</v>
      </c>
      <c r="DK2386" s="26" t="s">
        <v>139</v>
      </c>
      <c r="DL2386" s="26" t="s">
        <v>139</v>
      </c>
      <c r="DM2386" s="26" t="s">
        <v>139</v>
      </c>
      <c r="DN2386" s="26" t="s">
        <v>120</v>
      </c>
      <c r="DO2386" s="26" t="s">
        <v>139</v>
      </c>
    </row>
    <row r="2387" spans="1:119" ht="20.100000000000001" customHeight="1" x14ac:dyDescent="0.25">
      <c r="A2387" s="29" t="str">
        <f t="shared" si="518"/>
        <v>Shanghai Qingai Health Center5</v>
      </c>
      <c r="B2387" s="29" t="str">
        <f t="shared" si="519"/>
        <v>Shanghai Qingai Health Center</v>
      </c>
      <c r="C2387" s="29">
        <f t="shared" si="520"/>
        <v>5</v>
      </c>
      <c r="D2387" s="30" t="str">
        <f t="shared" si="521"/>
        <v>East and Southeast Asia</v>
      </c>
      <c r="E2387" s="30" t="str">
        <f t="shared" si="522"/>
        <v>Shanghai, China</v>
      </c>
      <c r="F2387" s="31">
        <f t="shared" si="523"/>
        <v>4</v>
      </c>
      <c r="G2387" s="31">
        <f t="shared" si="524"/>
        <v>3</v>
      </c>
      <c r="H2387" s="31">
        <f t="shared" si="525"/>
        <v>3</v>
      </c>
      <c r="I2387" s="31">
        <f t="shared" si="526"/>
        <v>3</v>
      </c>
      <c r="J2387" s="31">
        <f t="shared" si="527"/>
        <v>4</v>
      </c>
      <c r="K2387" s="31">
        <f t="shared" si="528"/>
        <v>3</v>
      </c>
      <c r="L2387" s="31">
        <f t="shared" si="529"/>
        <v>4</v>
      </c>
      <c r="M2387" s="31">
        <f t="shared" si="530"/>
        <v>4</v>
      </c>
      <c r="N2387" s="31">
        <f t="shared" si="531"/>
        <v>3.5</v>
      </c>
      <c r="O2387" s="26" t="s">
        <v>12951</v>
      </c>
      <c r="P2387" s="26" t="s">
        <v>108</v>
      </c>
      <c r="Q2387" s="27">
        <v>42502</v>
      </c>
      <c r="R2387" s="26" t="s">
        <v>166</v>
      </c>
      <c r="S2387" s="26" t="s">
        <v>184</v>
      </c>
      <c r="T2387" s="26" t="s">
        <v>157</v>
      </c>
      <c r="U2387" s="26" t="s">
        <v>833</v>
      </c>
      <c r="V2387" s="26" t="s">
        <v>469</v>
      </c>
      <c r="W2387" s="26" t="s">
        <v>2920</v>
      </c>
      <c r="X2387" s="26" t="s">
        <v>8668</v>
      </c>
      <c r="Y2387" s="26" t="s">
        <v>12941</v>
      </c>
      <c r="Z2387" s="24"/>
      <c r="AA2387" s="24"/>
      <c r="AB2387" s="26" t="s">
        <v>117</v>
      </c>
      <c r="AC2387" s="28">
        <v>5000</v>
      </c>
      <c r="AD2387" s="26" t="s">
        <v>12942</v>
      </c>
      <c r="AE2387" s="24"/>
      <c r="AF2387" s="26" t="s">
        <v>120</v>
      </c>
      <c r="AG2387" s="26" t="s">
        <v>333</v>
      </c>
      <c r="AH2387" s="26" t="s">
        <v>176</v>
      </c>
      <c r="AI2387" s="28">
        <v>5000</v>
      </c>
      <c r="AJ2387" s="26" t="s">
        <v>8612</v>
      </c>
      <c r="AK2387" s="26" t="s">
        <v>12944</v>
      </c>
      <c r="AL2387" s="26" t="s">
        <v>12945</v>
      </c>
      <c r="AM2387" s="24"/>
      <c r="AN2387" s="24"/>
      <c r="AO2387" s="24"/>
      <c r="AP2387" s="24"/>
      <c r="AQ2387" s="26" t="s">
        <v>12952</v>
      </c>
      <c r="AR2387" s="24"/>
      <c r="AS2387" s="24"/>
      <c r="AT2387" s="24"/>
      <c r="AU2387" s="26" t="s">
        <v>12953</v>
      </c>
      <c r="AV2387" s="24"/>
      <c r="AW2387" s="28">
        <v>167282</v>
      </c>
      <c r="AX2387" s="26">
        <v>2324</v>
      </c>
      <c r="AY2387" s="28">
        <v>50</v>
      </c>
      <c r="AZ2387" s="28">
        <v>33</v>
      </c>
      <c r="BA2387" s="24"/>
      <c r="BB2387" s="26" t="s">
        <v>148</v>
      </c>
      <c r="BC2387" s="26" t="s">
        <v>12950</v>
      </c>
      <c r="BD2387" s="26" t="s">
        <v>125</v>
      </c>
      <c r="BE2387" s="24"/>
      <c r="BF2387" s="24"/>
      <c r="BG2387" s="24"/>
      <c r="BH2387" s="24"/>
      <c r="BI2387" s="24"/>
      <c r="BJ2387" s="24"/>
      <c r="BK2387" s="24"/>
      <c r="BL2387" s="24"/>
      <c r="BM2387" s="24"/>
      <c r="BN2387" s="24"/>
      <c r="BO2387" s="24"/>
      <c r="BP2387" s="24"/>
      <c r="BQ2387" s="24"/>
      <c r="BR2387" s="26">
        <v>4</v>
      </c>
      <c r="BS2387" s="26">
        <v>3</v>
      </c>
      <c r="BT2387" s="26">
        <v>3</v>
      </c>
      <c r="BU2387" s="26">
        <v>3</v>
      </c>
      <c r="BV2387" s="26">
        <v>4</v>
      </c>
      <c r="BW2387" s="26">
        <v>3</v>
      </c>
      <c r="BX2387" s="26">
        <v>4</v>
      </c>
      <c r="BY2387" s="26">
        <v>4</v>
      </c>
      <c r="BZ2387" s="24"/>
      <c r="CA2387" s="24"/>
      <c r="CB2387" s="24"/>
      <c r="CC2387" s="24"/>
      <c r="CD2387" s="24"/>
      <c r="CE2387" s="24"/>
      <c r="CF2387" s="24"/>
      <c r="CG2387" s="24"/>
      <c r="CH2387" s="24"/>
      <c r="CI2387" s="24"/>
      <c r="CJ2387" s="24"/>
      <c r="CK2387" s="24"/>
      <c r="CL2387" s="24"/>
      <c r="CM2387" s="24"/>
      <c r="CN2387" s="24"/>
      <c r="CO2387" s="24"/>
      <c r="CP2387" s="24"/>
      <c r="CQ2387" s="24"/>
      <c r="CR2387" s="24"/>
      <c r="CS2387" s="24"/>
      <c r="CT2387" s="24"/>
      <c r="CU2387" s="24"/>
      <c r="CV2387" s="24"/>
      <c r="CW2387" s="24"/>
      <c r="CX2387" s="24"/>
      <c r="CY2387" s="24"/>
      <c r="CZ2387" s="24"/>
      <c r="DA2387" s="24"/>
      <c r="DB2387" s="24"/>
      <c r="DC2387" s="24"/>
      <c r="DD2387" s="24"/>
      <c r="DE2387" s="24"/>
      <c r="DF2387" s="26" t="s">
        <v>139</v>
      </c>
      <c r="DG2387" s="26" t="s">
        <v>139</v>
      </c>
      <c r="DH2387" s="26" t="s">
        <v>139</v>
      </c>
      <c r="DI2387" s="26" t="s">
        <v>139</v>
      </c>
      <c r="DJ2387" s="26" t="s">
        <v>139</v>
      </c>
      <c r="DK2387" s="26" t="s">
        <v>139</v>
      </c>
      <c r="DL2387" s="26" t="s">
        <v>139</v>
      </c>
      <c r="DM2387" s="26" t="s">
        <v>139</v>
      </c>
      <c r="DN2387" s="26" t="s">
        <v>139</v>
      </c>
      <c r="DO2387" s="26" t="s">
        <v>120</v>
      </c>
    </row>
    <row r="2388" spans="1:119" ht="20.100000000000001" customHeight="1" x14ac:dyDescent="0.25">
      <c r="A2388" s="29" t="str">
        <f t="shared" si="518"/>
        <v>Shanghai Qingai Health Center4</v>
      </c>
      <c r="B2388" s="29" t="str">
        <f t="shared" si="519"/>
        <v>Shanghai Qingai Health Center</v>
      </c>
      <c r="C2388" s="29">
        <f t="shared" si="520"/>
        <v>4</v>
      </c>
      <c r="D2388" s="30" t="str">
        <f t="shared" si="521"/>
        <v>East and Southeast Asia</v>
      </c>
      <c r="E2388" s="30" t="str">
        <f t="shared" si="522"/>
        <v>Shanghai, China</v>
      </c>
      <c r="F2388" s="31">
        <f t="shared" si="523"/>
        <v>4</v>
      </c>
      <c r="G2388" s="31">
        <f t="shared" si="524"/>
        <v>3</v>
      </c>
      <c r="H2388" s="31">
        <f t="shared" si="525"/>
        <v>3</v>
      </c>
      <c r="I2388" s="31">
        <f t="shared" si="526"/>
        <v>2</v>
      </c>
      <c r="J2388" s="31">
        <f t="shared" si="527"/>
        <v>4</v>
      </c>
      <c r="K2388" s="31">
        <f t="shared" si="528"/>
        <v>3</v>
      </c>
      <c r="L2388" s="31">
        <f t="shared" si="529"/>
        <v>4</v>
      </c>
      <c r="M2388" s="31">
        <f t="shared" si="530"/>
        <v>4</v>
      </c>
      <c r="N2388" s="31">
        <f t="shared" si="531"/>
        <v>3.4</v>
      </c>
      <c r="O2388" s="26" t="s">
        <v>12954</v>
      </c>
      <c r="P2388" s="26" t="s">
        <v>108</v>
      </c>
      <c r="Q2388" s="27">
        <v>41946</v>
      </c>
      <c r="R2388" s="26" t="s">
        <v>166</v>
      </c>
      <c r="S2388" s="26" t="s">
        <v>609</v>
      </c>
      <c r="T2388" s="26" t="s">
        <v>278</v>
      </c>
      <c r="U2388" s="26" t="s">
        <v>833</v>
      </c>
      <c r="V2388" s="26" t="s">
        <v>469</v>
      </c>
      <c r="W2388" s="26" t="s">
        <v>2920</v>
      </c>
      <c r="X2388" s="26" t="s">
        <v>8668</v>
      </c>
      <c r="Y2388" s="26" t="s">
        <v>12941</v>
      </c>
      <c r="Z2388" s="24"/>
      <c r="AA2388" s="24"/>
      <c r="AB2388" s="26" t="s">
        <v>117</v>
      </c>
      <c r="AC2388" s="28">
        <v>9000</v>
      </c>
      <c r="AD2388" s="26" t="s">
        <v>12942</v>
      </c>
      <c r="AE2388" s="24"/>
      <c r="AF2388" s="26" t="s">
        <v>120</v>
      </c>
      <c r="AG2388" s="26" t="s">
        <v>333</v>
      </c>
      <c r="AH2388" s="26" t="s">
        <v>185</v>
      </c>
      <c r="AI2388" s="28">
        <v>9000</v>
      </c>
      <c r="AJ2388" s="26" t="s">
        <v>12955</v>
      </c>
      <c r="AK2388" s="26" t="s">
        <v>12956</v>
      </c>
      <c r="AL2388" s="26" t="s">
        <v>12957</v>
      </c>
      <c r="AM2388" s="24"/>
      <c r="AN2388" s="24"/>
      <c r="AO2388" s="24"/>
      <c r="AP2388" s="24"/>
      <c r="AQ2388" s="26" t="s">
        <v>12958</v>
      </c>
      <c r="AR2388" s="24"/>
      <c r="AS2388" s="24"/>
      <c r="AT2388" s="24"/>
      <c r="AU2388" s="26" t="s">
        <v>12959</v>
      </c>
      <c r="AV2388" s="24"/>
      <c r="AW2388" s="28">
        <v>244521</v>
      </c>
      <c r="AX2388" s="26">
        <v>1921</v>
      </c>
      <c r="AY2388" s="24"/>
      <c r="AZ2388" s="28">
        <v>45</v>
      </c>
      <c r="BA2388" s="24"/>
      <c r="BB2388" s="26" t="s">
        <v>148</v>
      </c>
      <c r="BC2388" s="26" t="s">
        <v>12950</v>
      </c>
      <c r="BD2388" s="26" t="s">
        <v>125</v>
      </c>
      <c r="BE2388" s="24"/>
      <c r="BF2388" s="24"/>
      <c r="BG2388" s="24"/>
      <c r="BH2388" s="24"/>
      <c r="BI2388" s="24"/>
      <c r="BJ2388" s="24"/>
      <c r="BK2388" s="24"/>
      <c r="BL2388" s="24"/>
      <c r="BM2388" s="24"/>
      <c r="BN2388" s="24"/>
      <c r="BO2388" s="24"/>
      <c r="BP2388" s="24"/>
      <c r="BQ2388" s="24"/>
      <c r="BR2388" s="26">
        <v>4</v>
      </c>
      <c r="BS2388" s="26">
        <v>3</v>
      </c>
      <c r="BT2388" s="26">
        <v>3</v>
      </c>
      <c r="BU2388" s="26">
        <v>2</v>
      </c>
      <c r="BV2388" s="26">
        <v>4</v>
      </c>
      <c r="BW2388" s="26">
        <v>3</v>
      </c>
      <c r="BX2388" s="26">
        <v>4</v>
      </c>
      <c r="BY2388" s="26">
        <v>4</v>
      </c>
      <c r="BZ2388" s="24"/>
      <c r="CA2388" s="24"/>
      <c r="CB2388" s="24"/>
      <c r="CC2388" s="24"/>
      <c r="CD2388" s="24"/>
      <c r="CE2388" s="24"/>
      <c r="CF2388" s="24"/>
      <c r="CG2388" s="24"/>
      <c r="CH2388" s="24"/>
      <c r="CI2388" s="24"/>
      <c r="CJ2388" s="24"/>
      <c r="CK2388" s="24"/>
      <c r="CL2388" s="24"/>
      <c r="CM2388" s="24"/>
      <c r="CN2388" s="24"/>
      <c r="CO2388" s="24"/>
      <c r="CP2388" s="24"/>
      <c r="CQ2388" s="24"/>
      <c r="CR2388" s="24"/>
      <c r="CS2388" s="24"/>
      <c r="CT2388" s="24"/>
      <c r="CU2388" s="24"/>
      <c r="CV2388" s="24"/>
      <c r="CW2388" s="24"/>
      <c r="CX2388" s="24"/>
      <c r="CY2388" s="24"/>
      <c r="CZ2388" s="24"/>
      <c r="DA2388" s="24"/>
      <c r="DB2388" s="24"/>
      <c r="DC2388" s="24"/>
      <c r="DD2388" s="24"/>
      <c r="DE2388" s="24"/>
      <c r="DF2388" s="26" t="s">
        <v>139</v>
      </c>
      <c r="DG2388" s="26" t="s">
        <v>139</v>
      </c>
      <c r="DH2388" s="26" t="s">
        <v>139</v>
      </c>
      <c r="DI2388" s="26" t="s">
        <v>139</v>
      </c>
      <c r="DJ2388" s="26" t="s">
        <v>139</v>
      </c>
      <c r="DK2388" s="26" t="s">
        <v>139</v>
      </c>
      <c r="DL2388" s="26" t="s">
        <v>139</v>
      </c>
      <c r="DM2388" s="26" t="s">
        <v>139</v>
      </c>
      <c r="DN2388" s="26" t="s">
        <v>139</v>
      </c>
      <c r="DO2388" s="26" t="s">
        <v>120</v>
      </c>
    </row>
    <row r="2389" spans="1:119" ht="20.100000000000001" customHeight="1" x14ac:dyDescent="0.25">
      <c r="A2389" s="29" t="str">
        <f t="shared" si="518"/>
        <v>Shanghai Qingai Health Center3</v>
      </c>
      <c r="B2389" s="29" t="str">
        <f t="shared" si="519"/>
        <v>Shanghai Qingai Health Center</v>
      </c>
      <c r="C2389" s="29">
        <f t="shared" si="520"/>
        <v>3</v>
      </c>
      <c r="D2389" s="30" t="str">
        <f t="shared" si="521"/>
        <v>East and Southeast Asia</v>
      </c>
      <c r="E2389" s="30" t="str">
        <f t="shared" si="522"/>
        <v>Shanghai, China</v>
      </c>
      <c r="F2389" s="31">
        <f t="shared" si="523"/>
        <v>0</v>
      </c>
      <c r="G2389" s="31">
        <f t="shared" si="524"/>
        <v>0</v>
      </c>
      <c r="H2389" s="31">
        <f t="shared" si="525"/>
        <v>0</v>
      </c>
      <c r="I2389" s="31">
        <f t="shared" si="526"/>
        <v>0</v>
      </c>
      <c r="J2389" s="31">
        <f t="shared" si="527"/>
        <v>0</v>
      </c>
      <c r="K2389" s="31">
        <f t="shared" si="528"/>
        <v>0</v>
      </c>
      <c r="L2389" s="31">
        <f t="shared" si="529"/>
        <v>0</v>
      </c>
      <c r="M2389" s="31">
        <f t="shared" si="530"/>
        <v>0</v>
      </c>
      <c r="N2389" s="31">
        <f t="shared" si="531"/>
        <v>0</v>
      </c>
      <c r="O2389" s="26" t="s">
        <v>12960</v>
      </c>
      <c r="P2389" s="26" t="s">
        <v>108</v>
      </c>
      <c r="Q2389" s="27">
        <v>41568</v>
      </c>
      <c r="R2389" s="26" t="s">
        <v>109</v>
      </c>
      <c r="S2389" s="26" t="s">
        <v>622</v>
      </c>
      <c r="T2389" s="26" t="s">
        <v>194</v>
      </c>
      <c r="U2389" s="26" t="s">
        <v>833</v>
      </c>
      <c r="V2389" s="26" t="s">
        <v>469</v>
      </c>
      <c r="W2389" s="26" t="s">
        <v>2920</v>
      </c>
      <c r="X2389" s="26" t="s">
        <v>8668</v>
      </c>
      <c r="Y2389" s="26" t="s">
        <v>12941</v>
      </c>
      <c r="Z2389" s="24"/>
      <c r="AA2389" s="24"/>
      <c r="AB2389" s="26" t="s">
        <v>117</v>
      </c>
      <c r="AC2389" s="28">
        <v>9000</v>
      </c>
      <c r="AD2389" s="26" t="s">
        <v>12942</v>
      </c>
      <c r="AE2389" s="24"/>
      <c r="AF2389" s="26" t="s">
        <v>120</v>
      </c>
      <c r="AG2389" s="26" t="s">
        <v>333</v>
      </c>
      <c r="AH2389" s="26" t="s">
        <v>121</v>
      </c>
      <c r="AI2389" s="28">
        <v>9000</v>
      </c>
      <c r="AJ2389" s="26" t="s">
        <v>12961</v>
      </c>
      <c r="AK2389" s="26" t="s">
        <v>12962</v>
      </c>
      <c r="AL2389" s="26" t="s">
        <v>12963</v>
      </c>
      <c r="AM2389" s="24"/>
      <c r="AN2389" s="24"/>
      <c r="AO2389" s="24"/>
      <c r="AP2389" s="24"/>
      <c r="AQ2389" s="24"/>
      <c r="AR2389" s="24"/>
      <c r="AS2389" s="24"/>
      <c r="AT2389" s="24"/>
      <c r="AU2389" s="24"/>
      <c r="AV2389" s="24"/>
      <c r="AW2389" s="28">
        <v>108380</v>
      </c>
      <c r="AX2389" s="26">
        <v>1200</v>
      </c>
      <c r="AY2389" s="28">
        <v>30</v>
      </c>
      <c r="AZ2389" s="28">
        <v>18</v>
      </c>
      <c r="BA2389" s="24"/>
      <c r="BB2389" s="26" t="s">
        <v>148</v>
      </c>
      <c r="BC2389" s="26" t="s">
        <v>12950</v>
      </c>
      <c r="BD2389" s="26" t="s">
        <v>378</v>
      </c>
      <c r="BE2389" s="26" t="s">
        <v>12964</v>
      </c>
      <c r="BF2389" s="24"/>
      <c r="BG2389" s="24"/>
      <c r="BH2389" s="24"/>
      <c r="BI2389" s="24"/>
      <c r="BJ2389" s="24"/>
      <c r="BK2389" s="24"/>
      <c r="BL2389" s="24"/>
      <c r="BM2389" s="24"/>
      <c r="BN2389" s="24"/>
      <c r="BO2389" s="24"/>
      <c r="BP2389" s="24"/>
      <c r="BQ2389" s="24"/>
      <c r="BR2389" s="24"/>
      <c r="BS2389" s="24"/>
      <c r="BT2389" s="24"/>
      <c r="BU2389" s="24"/>
      <c r="BV2389" s="24"/>
      <c r="BW2389" s="24"/>
      <c r="BX2389" s="24"/>
      <c r="BY2389" s="24"/>
      <c r="BZ2389" s="24"/>
      <c r="CA2389" s="24"/>
      <c r="CB2389" s="24"/>
      <c r="CC2389" s="24"/>
      <c r="CD2389" s="24"/>
      <c r="CE2389" s="24"/>
      <c r="CF2389" s="24"/>
      <c r="CG2389" s="24"/>
      <c r="CH2389" s="24"/>
      <c r="CI2389" s="24"/>
      <c r="CJ2389" s="24"/>
      <c r="CK2389" s="24"/>
      <c r="CL2389" s="24"/>
      <c r="CM2389" s="24"/>
      <c r="CN2389" s="24"/>
      <c r="CO2389" s="24"/>
      <c r="CP2389" s="24"/>
      <c r="CQ2389" s="24"/>
      <c r="CR2389" s="24"/>
      <c r="CS2389" s="24"/>
      <c r="CT2389" s="24"/>
      <c r="CU2389" s="24"/>
      <c r="CV2389" s="24"/>
      <c r="CW2389" s="24"/>
      <c r="CX2389" s="24"/>
      <c r="CY2389" s="24"/>
      <c r="CZ2389" s="24"/>
      <c r="DA2389" s="24"/>
      <c r="DB2389" s="24"/>
      <c r="DC2389" s="24"/>
      <c r="DD2389" s="24"/>
      <c r="DE2389" s="24"/>
      <c r="DF2389" s="26" t="s">
        <v>120</v>
      </c>
      <c r="DG2389" s="26" t="s">
        <v>139</v>
      </c>
      <c r="DH2389" s="26" t="s">
        <v>120</v>
      </c>
      <c r="DI2389" s="26" t="s">
        <v>120</v>
      </c>
      <c r="DJ2389" s="26" t="s">
        <v>139</v>
      </c>
      <c r="DK2389" s="26" t="s">
        <v>139</v>
      </c>
      <c r="DL2389" s="26" t="s">
        <v>139</v>
      </c>
      <c r="DM2389" s="26" t="s">
        <v>139</v>
      </c>
      <c r="DN2389" s="26" t="s">
        <v>139</v>
      </c>
      <c r="DO2389" s="26" t="s">
        <v>120</v>
      </c>
    </row>
    <row r="2390" spans="1:119" ht="20.100000000000001" customHeight="1" x14ac:dyDescent="0.25">
      <c r="A2390" s="29" t="str">
        <f t="shared" si="518"/>
        <v>Shanghai Qingai Health Center2</v>
      </c>
      <c r="B2390" s="29" t="str">
        <f t="shared" si="519"/>
        <v>Shanghai Qingai Health Center</v>
      </c>
      <c r="C2390" s="29">
        <f t="shared" si="520"/>
        <v>2</v>
      </c>
      <c r="D2390" s="30" t="str">
        <f t="shared" si="521"/>
        <v>East and Southeast Asia</v>
      </c>
      <c r="E2390" s="30" t="str">
        <f t="shared" si="522"/>
        <v>Shanghai, China</v>
      </c>
      <c r="F2390" s="31">
        <f t="shared" si="523"/>
        <v>3</v>
      </c>
      <c r="G2390" s="31">
        <f t="shared" si="524"/>
        <v>3</v>
      </c>
      <c r="H2390" s="31">
        <f t="shared" si="525"/>
        <v>4</v>
      </c>
      <c r="I2390" s="31">
        <f t="shared" si="526"/>
        <v>3</v>
      </c>
      <c r="J2390" s="31">
        <f t="shared" si="527"/>
        <v>4</v>
      </c>
      <c r="K2390" s="31">
        <f t="shared" si="528"/>
        <v>3</v>
      </c>
      <c r="L2390" s="31">
        <f t="shared" si="529"/>
        <v>3</v>
      </c>
      <c r="M2390" s="31">
        <f t="shared" si="530"/>
        <v>3</v>
      </c>
      <c r="N2390" s="31">
        <f t="shared" si="531"/>
        <v>3.3</v>
      </c>
      <c r="O2390" s="26" t="s">
        <v>12965</v>
      </c>
      <c r="P2390" s="26" t="s">
        <v>108</v>
      </c>
      <c r="Q2390" s="27">
        <v>41204</v>
      </c>
      <c r="R2390" s="26" t="s">
        <v>109</v>
      </c>
      <c r="S2390" s="26" t="s">
        <v>306</v>
      </c>
      <c r="T2390" s="26" t="s">
        <v>207</v>
      </c>
      <c r="U2390" s="26" t="s">
        <v>833</v>
      </c>
      <c r="V2390" s="26" t="s">
        <v>469</v>
      </c>
      <c r="W2390" s="26" t="s">
        <v>2920</v>
      </c>
      <c r="X2390" s="26" t="s">
        <v>8668</v>
      </c>
      <c r="Y2390" s="26" t="s">
        <v>12941</v>
      </c>
      <c r="Z2390" s="24"/>
      <c r="AA2390" s="24"/>
      <c r="AB2390" s="26" t="s">
        <v>117</v>
      </c>
      <c r="AC2390" s="28">
        <v>8000</v>
      </c>
      <c r="AD2390" s="26" t="s">
        <v>12942</v>
      </c>
      <c r="AE2390" s="24"/>
      <c r="AF2390" s="26" t="s">
        <v>120</v>
      </c>
      <c r="AG2390" s="26" t="s">
        <v>333</v>
      </c>
      <c r="AH2390" s="26" t="s">
        <v>143</v>
      </c>
      <c r="AI2390" s="28">
        <v>8000</v>
      </c>
      <c r="AJ2390" s="26" t="s">
        <v>12966</v>
      </c>
      <c r="AK2390" s="26" t="s">
        <v>12967</v>
      </c>
      <c r="AL2390" s="26" t="s">
        <v>12968</v>
      </c>
      <c r="AM2390" s="24"/>
      <c r="AN2390" s="26" t="s">
        <v>12969</v>
      </c>
      <c r="AO2390" s="24"/>
      <c r="AP2390" s="24"/>
      <c r="AQ2390" s="24"/>
      <c r="AR2390" s="24"/>
      <c r="AS2390" s="24"/>
      <c r="AT2390" s="24"/>
      <c r="AU2390" s="24"/>
      <c r="AV2390" s="24"/>
      <c r="AW2390" s="28">
        <v>29276</v>
      </c>
      <c r="AX2390" s="26">
        <v>724</v>
      </c>
      <c r="AY2390" s="28">
        <v>50</v>
      </c>
      <c r="AZ2390" s="28">
        <v>27</v>
      </c>
      <c r="BA2390" s="26">
        <v>0</v>
      </c>
      <c r="BB2390" s="26" t="s">
        <v>148</v>
      </c>
      <c r="BC2390" s="26" t="s">
        <v>12950</v>
      </c>
      <c r="BD2390" s="26" t="s">
        <v>437</v>
      </c>
      <c r="BE2390" s="26" t="s">
        <v>12970</v>
      </c>
      <c r="BF2390" s="26" t="s">
        <v>12971</v>
      </c>
      <c r="BG2390" s="26" t="s">
        <v>191</v>
      </c>
      <c r="BH2390" s="26" t="s">
        <v>12972</v>
      </c>
      <c r="BI2390" s="26" t="s">
        <v>2920</v>
      </c>
      <c r="BJ2390" s="24"/>
      <c r="BK2390" s="24"/>
      <c r="BL2390" s="24"/>
      <c r="BM2390" s="24"/>
      <c r="BN2390" s="24"/>
      <c r="BO2390" s="24"/>
      <c r="BP2390" s="24"/>
      <c r="BQ2390" s="24"/>
      <c r="BR2390" s="26">
        <v>3</v>
      </c>
      <c r="BS2390" s="26">
        <v>3</v>
      </c>
      <c r="BT2390" s="26">
        <v>4</v>
      </c>
      <c r="BU2390" s="26">
        <v>3</v>
      </c>
      <c r="BV2390" s="26">
        <v>4</v>
      </c>
      <c r="BW2390" s="26">
        <v>3</v>
      </c>
      <c r="BX2390" s="26">
        <v>3</v>
      </c>
      <c r="BY2390" s="26">
        <v>3</v>
      </c>
      <c r="BZ2390" s="24"/>
      <c r="CA2390" s="24"/>
      <c r="CB2390" s="24"/>
      <c r="CC2390" s="24"/>
      <c r="CD2390" s="24"/>
      <c r="CE2390" s="24"/>
      <c r="CF2390" s="24"/>
      <c r="CG2390" s="24"/>
      <c r="CH2390" s="24"/>
      <c r="CI2390" s="24"/>
      <c r="CJ2390" s="24"/>
      <c r="CK2390" s="24"/>
      <c r="CL2390" s="24"/>
      <c r="CM2390" s="24"/>
      <c r="CN2390" s="24"/>
      <c r="CO2390" s="24"/>
      <c r="CP2390" s="24"/>
      <c r="CQ2390" s="24"/>
      <c r="CR2390" s="24"/>
      <c r="CS2390" s="24"/>
      <c r="CT2390" s="24"/>
      <c r="CU2390" s="24"/>
      <c r="CV2390" s="24"/>
      <c r="CW2390" s="24"/>
      <c r="CX2390" s="24"/>
      <c r="CY2390" s="24"/>
      <c r="CZ2390" s="24"/>
      <c r="DA2390" s="24"/>
      <c r="DB2390" s="24"/>
      <c r="DC2390" s="24"/>
      <c r="DD2390" s="24"/>
      <c r="DE2390" s="24"/>
      <c r="DF2390" s="26" t="s">
        <v>139</v>
      </c>
      <c r="DG2390" s="26" t="s">
        <v>120</v>
      </c>
      <c r="DH2390" s="26" t="s">
        <v>139</v>
      </c>
      <c r="DI2390" s="26" t="s">
        <v>120</v>
      </c>
      <c r="DJ2390" s="26" t="s">
        <v>139</v>
      </c>
      <c r="DK2390" s="26" t="s">
        <v>139</v>
      </c>
      <c r="DL2390" s="26" t="s">
        <v>139</v>
      </c>
      <c r="DM2390" s="26" t="s">
        <v>139</v>
      </c>
      <c r="DN2390" s="26" t="s">
        <v>139</v>
      </c>
      <c r="DO2390" s="26" t="s">
        <v>139</v>
      </c>
    </row>
    <row r="2391" spans="1:119" ht="20.100000000000001" customHeight="1" x14ac:dyDescent="0.25">
      <c r="A2391" s="29" t="str">
        <f t="shared" si="518"/>
        <v>Shanghai Qingai Health Center1</v>
      </c>
      <c r="B2391" s="29" t="str">
        <f t="shared" si="519"/>
        <v>Shanghai Qingai Health Center</v>
      </c>
      <c r="C2391" s="29">
        <f t="shared" si="520"/>
        <v>1</v>
      </c>
      <c r="D2391" s="30" t="str">
        <f t="shared" si="521"/>
        <v>East and Southeast Asia</v>
      </c>
      <c r="E2391" s="30" t="str">
        <f t="shared" si="522"/>
        <v>Shanghai, China</v>
      </c>
      <c r="F2391" s="31">
        <f t="shared" si="523"/>
        <v>2</v>
      </c>
      <c r="G2391" s="31">
        <f t="shared" si="524"/>
        <v>2</v>
      </c>
      <c r="H2391" s="31">
        <f t="shared" si="525"/>
        <v>2</v>
      </c>
      <c r="I2391" s="31">
        <f t="shared" si="526"/>
        <v>3</v>
      </c>
      <c r="J2391" s="31">
        <f t="shared" si="527"/>
        <v>2</v>
      </c>
      <c r="K2391" s="31">
        <f t="shared" si="528"/>
        <v>1</v>
      </c>
      <c r="L2391" s="31">
        <f t="shared" si="529"/>
        <v>4</v>
      </c>
      <c r="M2391" s="31">
        <f t="shared" si="530"/>
        <v>3</v>
      </c>
      <c r="N2391" s="31">
        <f t="shared" si="531"/>
        <v>2.4</v>
      </c>
      <c r="O2391" s="26" t="s">
        <v>12973</v>
      </c>
      <c r="P2391" s="26" t="s">
        <v>108</v>
      </c>
      <c r="Q2391" s="27">
        <v>40833</v>
      </c>
      <c r="R2391" s="26" t="s">
        <v>155</v>
      </c>
      <c r="S2391" s="26" t="s">
        <v>321</v>
      </c>
      <c r="T2391" s="26" t="s">
        <v>175</v>
      </c>
      <c r="U2391" s="26" t="s">
        <v>833</v>
      </c>
      <c r="V2391" s="26" t="s">
        <v>469</v>
      </c>
      <c r="W2391" s="26" t="s">
        <v>2920</v>
      </c>
      <c r="X2391" s="26" t="s">
        <v>8668</v>
      </c>
      <c r="Y2391" s="26" t="s">
        <v>12941</v>
      </c>
      <c r="Z2391" s="24"/>
      <c r="AA2391" s="24"/>
      <c r="AB2391" s="26" t="s">
        <v>117</v>
      </c>
      <c r="AC2391" s="28">
        <v>7000</v>
      </c>
      <c r="AD2391" s="26" t="s">
        <v>12942</v>
      </c>
      <c r="AE2391" s="24"/>
      <c r="AF2391" s="26" t="s">
        <v>120</v>
      </c>
      <c r="AG2391" s="26" t="s">
        <v>333</v>
      </c>
      <c r="AH2391" s="26" t="s">
        <v>158</v>
      </c>
      <c r="AI2391" s="28">
        <v>7000</v>
      </c>
      <c r="AJ2391" s="24"/>
      <c r="AK2391" s="26" t="s">
        <v>12974</v>
      </c>
      <c r="AL2391" s="26" t="s">
        <v>12963</v>
      </c>
      <c r="AM2391" s="26" t="s">
        <v>12975</v>
      </c>
      <c r="AN2391" s="26" t="s">
        <v>12969</v>
      </c>
      <c r="AO2391" s="26" t="s">
        <v>12976</v>
      </c>
      <c r="AP2391" s="24"/>
      <c r="AQ2391" s="24"/>
      <c r="AR2391" s="24"/>
      <c r="AS2391" s="24"/>
      <c r="AT2391" s="24"/>
      <c r="AU2391" s="24"/>
      <c r="AV2391" s="24"/>
      <c r="AW2391" s="28">
        <v>44174</v>
      </c>
      <c r="AX2391" s="26">
        <v>465</v>
      </c>
      <c r="AY2391" s="28">
        <v>40</v>
      </c>
      <c r="AZ2391" s="28">
        <v>35</v>
      </c>
      <c r="BA2391" s="26">
        <v>0</v>
      </c>
      <c r="BB2391" s="26" t="s">
        <v>148</v>
      </c>
      <c r="BC2391" s="26" t="s">
        <v>12950</v>
      </c>
      <c r="BD2391" s="24"/>
      <c r="BE2391" s="24"/>
      <c r="BF2391" s="26" t="s">
        <v>12977</v>
      </c>
      <c r="BG2391" s="24"/>
      <c r="BH2391" s="26" t="s">
        <v>12978</v>
      </c>
      <c r="BI2391" s="26" t="s">
        <v>2920</v>
      </c>
      <c r="BJ2391" s="24"/>
      <c r="BK2391" s="24"/>
      <c r="BL2391" s="24"/>
      <c r="BM2391" s="24"/>
      <c r="BN2391" s="24"/>
      <c r="BO2391" s="24"/>
      <c r="BP2391" s="24"/>
      <c r="BQ2391" s="24"/>
      <c r="BR2391" s="26">
        <v>2</v>
      </c>
      <c r="BS2391" s="26">
        <v>2</v>
      </c>
      <c r="BT2391" s="26">
        <v>2</v>
      </c>
      <c r="BU2391" s="26">
        <v>3</v>
      </c>
      <c r="BV2391" s="26">
        <v>2</v>
      </c>
      <c r="BW2391" s="26">
        <v>1</v>
      </c>
      <c r="BX2391" s="26">
        <v>4</v>
      </c>
      <c r="BY2391" s="26">
        <v>3</v>
      </c>
      <c r="BZ2391" s="24"/>
      <c r="CA2391" s="24"/>
      <c r="CB2391" s="24"/>
      <c r="CC2391" s="24"/>
      <c r="CD2391" s="24"/>
      <c r="CE2391" s="24"/>
      <c r="CF2391" s="24"/>
      <c r="CG2391" s="24"/>
      <c r="CH2391" s="24"/>
      <c r="CI2391" s="24"/>
      <c r="CJ2391" s="24"/>
      <c r="CK2391" s="24"/>
      <c r="CL2391" s="24"/>
      <c r="CM2391" s="24"/>
      <c r="CN2391" s="24"/>
      <c r="CO2391" s="24"/>
      <c r="CP2391" s="24"/>
      <c r="CQ2391" s="24"/>
      <c r="CR2391" s="24"/>
      <c r="CS2391" s="24"/>
      <c r="CT2391" s="24"/>
      <c r="CU2391" s="24"/>
      <c r="CV2391" s="24"/>
      <c r="CW2391" s="24"/>
      <c r="CX2391" s="24"/>
      <c r="CY2391" s="24"/>
      <c r="CZ2391" s="24"/>
      <c r="DA2391" s="24"/>
      <c r="DB2391" s="24"/>
      <c r="DC2391" s="24"/>
      <c r="DD2391" s="24"/>
      <c r="DE2391" s="24"/>
      <c r="DF2391" s="26" t="s">
        <v>139</v>
      </c>
      <c r="DG2391" s="26" t="s">
        <v>120</v>
      </c>
      <c r="DH2391" s="26" t="s">
        <v>139</v>
      </c>
      <c r="DI2391" s="26" t="s">
        <v>120</v>
      </c>
      <c r="DJ2391" s="26" t="s">
        <v>139</v>
      </c>
      <c r="DK2391" s="26" t="s">
        <v>139</v>
      </c>
      <c r="DL2391" s="26" t="s">
        <v>139</v>
      </c>
      <c r="DM2391" s="26" t="s">
        <v>139</v>
      </c>
      <c r="DN2391" s="26" t="s">
        <v>139</v>
      </c>
      <c r="DO2391" s="26" t="s">
        <v>139</v>
      </c>
    </row>
    <row r="2392" spans="1:119" ht="20.100000000000001" customHeight="1" x14ac:dyDescent="0.25">
      <c r="A2392" s="29" t="str">
        <f t="shared" si="518"/>
        <v/>
      </c>
      <c r="B2392" s="29" t="str">
        <f t="shared" si="519"/>
        <v>Shidhulai Swanirvar Sangstha</v>
      </c>
      <c r="C2392" s="29">
        <f t="shared" si="520"/>
        <v>0</v>
      </c>
      <c r="D2392" s="30" t="str">
        <f t="shared" si="521"/>
        <v>South Asia</v>
      </c>
      <c r="E2392" s="30" t="str">
        <f t="shared" si="522"/>
        <v>Bangladesh</v>
      </c>
      <c r="F2392" s="31">
        <f t="shared" si="523"/>
        <v>0</v>
      </c>
      <c r="G2392" s="31">
        <f t="shared" si="524"/>
        <v>0</v>
      </c>
      <c r="H2392" s="31">
        <f t="shared" si="525"/>
        <v>0</v>
      </c>
      <c r="I2392" s="31">
        <f t="shared" si="526"/>
        <v>0</v>
      </c>
      <c r="J2392" s="31">
        <f t="shared" si="527"/>
        <v>0</v>
      </c>
      <c r="K2392" s="31">
        <f t="shared" si="528"/>
        <v>0</v>
      </c>
      <c r="L2392" s="31">
        <f t="shared" si="529"/>
        <v>0</v>
      </c>
      <c r="M2392" s="31">
        <f t="shared" si="530"/>
        <v>0</v>
      </c>
      <c r="N2392" s="31">
        <f t="shared" si="531"/>
        <v>0</v>
      </c>
      <c r="O2392" s="26" t="s">
        <v>16423</v>
      </c>
      <c r="P2392" s="26" t="s">
        <v>108</v>
      </c>
      <c r="Q2392" s="27">
        <v>40183</v>
      </c>
      <c r="R2392" s="24"/>
      <c r="S2392" s="24"/>
      <c r="T2392" s="26" t="s">
        <v>224</v>
      </c>
      <c r="U2392" s="24"/>
      <c r="V2392" s="26" t="s">
        <v>225</v>
      </c>
      <c r="W2392" s="26" t="s">
        <v>773</v>
      </c>
      <c r="X2392" s="24"/>
      <c r="Y2392" s="26" t="s">
        <v>12980</v>
      </c>
      <c r="Z2392" s="24"/>
      <c r="AA2392" s="24"/>
      <c r="AB2392" s="26" t="s">
        <v>15736</v>
      </c>
      <c r="AC2392" s="28">
        <v>2350</v>
      </c>
      <c r="AD2392" s="24"/>
      <c r="AE2392" s="24"/>
      <c r="AF2392" s="26" t="s">
        <v>139</v>
      </c>
      <c r="AG2392" s="26" t="s">
        <v>1852</v>
      </c>
      <c r="AH2392" s="24"/>
      <c r="AI2392" s="28">
        <v>2350</v>
      </c>
      <c r="AJ2392" s="24"/>
      <c r="AK2392" s="24"/>
      <c r="AL2392" s="24"/>
      <c r="AM2392" s="24"/>
      <c r="AN2392" s="24"/>
      <c r="AO2392" s="24"/>
      <c r="AP2392" s="24"/>
      <c r="AQ2392" s="24"/>
      <c r="AR2392" s="24"/>
      <c r="AS2392" s="24"/>
      <c r="AT2392" s="24"/>
      <c r="AU2392" s="24"/>
      <c r="AV2392" s="24"/>
      <c r="AW2392" s="28">
        <v>0</v>
      </c>
      <c r="AX2392" s="26">
        <v>0</v>
      </c>
      <c r="AY2392" s="28">
        <v>0</v>
      </c>
      <c r="AZ2392" s="28">
        <v>0</v>
      </c>
      <c r="BA2392" s="26">
        <v>0</v>
      </c>
      <c r="BB2392" s="24"/>
      <c r="BC2392" s="24"/>
      <c r="BD2392" s="24"/>
      <c r="BE2392" s="24"/>
      <c r="BF2392" s="24"/>
      <c r="BG2392" s="24"/>
      <c r="BH2392" s="24"/>
      <c r="BI2392" s="24"/>
      <c r="BJ2392" s="24"/>
      <c r="BK2392" s="24"/>
      <c r="BL2392" s="24"/>
      <c r="BM2392" s="24"/>
      <c r="BN2392" s="24"/>
      <c r="BO2392" s="24"/>
      <c r="BP2392" s="24"/>
      <c r="BQ2392" s="24"/>
      <c r="BR2392" s="26">
        <v>0</v>
      </c>
      <c r="BS2392" s="26">
        <v>0</v>
      </c>
      <c r="BT2392" s="26">
        <v>0</v>
      </c>
      <c r="BU2392" s="26">
        <v>0</v>
      </c>
      <c r="BV2392" s="26">
        <v>0</v>
      </c>
      <c r="BW2392" s="26">
        <v>0</v>
      </c>
      <c r="BX2392" s="26">
        <v>0</v>
      </c>
      <c r="BY2392" s="26">
        <v>0</v>
      </c>
      <c r="BZ2392" s="24"/>
      <c r="CA2392" s="24"/>
      <c r="CB2392" s="24"/>
      <c r="CC2392" s="24"/>
      <c r="CD2392" s="24"/>
      <c r="CE2392" s="24"/>
      <c r="CF2392" s="24"/>
      <c r="CG2392" s="24"/>
      <c r="CH2392" s="24"/>
      <c r="CI2392" s="24"/>
      <c r="CJ2392" s="24"/>
      <c r="CK2392" s="24"/>
      <c r="CL2392" s="24"/>
      <c r="CM2392" s="24"/>
      <c r="CN2392" s="24"/>
      <c r="CO2392" s="24"/>
      <c r="CP2392" s="24"/>
      <c r="CQ2392" s="24"/>
      <c r="CR2392" s="24"/>
      <c r="CS2392" s="24"/>
      <c r="CT2392" s="24"/>
      <c r="CU2392" s="24"/>
      <c r="CV2392" s="24"/>
      <c r="CW2392" s="24"/>
      <c r="CX2392" s="24"/>
      <c r="CY2392" s="24"/>
      <c r="CZ2392" s="24"/>
      <c r="DA2392" s="24"/>
      <c r="DB2392" s="24"/>
      <c r="DC2392" s="24"/>
      <c r="DD2392" s="24"/>
      <c r="DE2392" s="24"/>
      <c r="DF2392" s="26" t="s">
        <v>139</v>
      </c>
      <c r="DG2392" s="26" t="s">
        <v>139</v>
      </c>
      <c r="DH2392" s="26" t="s">
        <v>139</v>
      </c>
      <c r="DI2392" s="26" t="s">
        <v>139</v>
      </c>
      <c r="DJ2392" s="26" t="s">
        <v>139</v>
      </c>
      <c r="DK2392" s="26" t="s">
        <v>139</v>
      </c>
      <c r="DL2392" s="26" t="s">
        <v>139</v>
      </c>
      <c r="DM2392" s="26" t="s">
        <v>139</v>
      </c>
      <c r="DN2392" s="26" t="s">
        <v>139</v>
      </c>
      <c r="DO2392" s="26" t="s">
        <v>139</v>
      </c>
    </row>
    <row r="2393" spans="1:119" ht="20.100000000000001" customHeight="1" x14ac:dyDescent="0.25">
      <c r="A2393" s="29" t="str">
        <f t="shared" si="518"/>
        <v/>
      </c>
      <c r="B2393" s="29" t="str">
        <f t="shared" si="519"/>
        <v>Shidhulai Swanirvar Sangstha</v>
      </c>
      <c r="C2393" s="29">
        <f t="shared" si="520"/>
        <v>0</v>
      </c>
      <c r="D2393" s="30" t="str">
        <f t="shared" si="521"/>
        <v>South Asia</v>
      </c>
      <c r="E2393" s="30" t="str">
        <f t="shared" si="522"/>
        <v>Bangladesh</v>
      </c>
      <c r="F2393" s="31">
        <f t="shared" si="523"/>
        <v>0</v>
      </c>
      <c r="G2393" s="31">
        <f t="shared" si="524"/>
        <v>0</v>
      </c>
      <c r="H2393" s="31">
        <f t="shared" si="525"/>
        <v>0</v>
      </c>
      <c r="I2393" s="31">
        <f t="shared" si="526"/>
        <v>0</v>
      </c>
      <c r="J2393" s="31">
        <f t="shared" si="527"/>
        <v>0</v>
      </c>
      <c r="K2393" s="31">
        <f t="shared" si="528"/>
        <v>0</v>
      </c>
      <c r="L2393" s="31">
        <f t="shared" si="529"/>
        <v>0</v>
      </c>
      <c r="M2393" s="31">
        <f t="shared" si="530"/>
        <v>0</v>
      </c>
      <c r="N2393" s="31">
        <f t="shared" si="531"/>
        <v>0</v>
      </c>
      <c r="O2393" s="26" t="s">
        <v>12979</v>
      </c>
      <c r="P2393" s="26" t="s">
        <v>108</v>
      </c>
      <c r="Q2393" s="27">
        <v>40204</v>
      </c>
      <c r="R2393" s="24"/>
      <c r="S2393" s="24"/>
      <c r="T2393" s="26" t="s">
        <v>224</v>
      </c>
      <c r="U2393" s="24"/>
      <c r="V2393" s="26" t="s">
        <v>225</v>
      </c>
      <c r="W2393" s="26" t="s">
        <v>773</v>
      </c>
      <c r="X2393" s="24"/>
      <c r="Y2393" s="26" t="s">
        <v>12980</v>
      </c>
      <c r="Z2393" s="24"/>
      <c r="AA2393" s="24"/>
      <c r="AB2393" s="26" t="s">
        <v>723</v>
      </c>
      <c r="AC2393" s="28">
        <v>2500</v>
      </c>
      <c r="AD2393" s="24"/>
      <c r="AE2393" s="24"/>
      <c r="AF2393" s="26" t="s">
        <v>139</v>
      </c>
      <c r="AG2393" s="26" t="s">
        <v>1852</v>
      </c>
      <c r="AH2393" s="24"/>
      <c r="AI2393" s="28">
        <v>2500</v>
      </c>
      <c r="AJ2393" s="24"/>
      <c r="AK2393" s="24"/>
      <c r="AL2393" s="24"/>
      <c r="AM2393" s="24"/>
      <c r="AN2393" s="24"/>
      <c r="AO2393" s="24"/>
      <c r="AP2393" s="24"/>
      <c r="AQ2393" s="24"/>
      <c r="AR2393" s="24"/>
      <c r="AS2393" s="24"/>
      <c r="AT2393" s="24"/>
      <c r="AU2393" s="24"/>
      <c r="AV2393" s="24"/>
      <c r="AW2393" s="28">
        <v>0</v>
      </c>
      <c r="AX2393" s="26">
        <v>0</v>
      </c>
      <c r="AY2393" s="28">
        <v>0</v>
      </c>
      <c r="AZ2393" s="28">
        <v>0</v>
      </c>
      <c r="BA2393" s="26">
        <v>0</v>
      </c>
      <c r="BB2393" s="24"/>
      <c r="BC2393" s="24"/>
      <c r="BD2393" s="24"/>
      <c r="BE2393" s="24"/>
      <c r="BF2393" s="24"/>
      <c r="BG2393" s="24"/>
      <c r="BH2393" s="24"/>
      <c r="BI2393" s="24"/>
      <c r="BJ2393" s="24"/>
      <c r="BK2393" s="24"/>
      <c r="BL2393" s="24"/>
      <c r="BM2393" s="24"/>
      <c r="BN2393" s="24"/>
      <c r="BO2393" s="24"/>
      <c r="BP2393" s="24"/>
      <c r="BQ2393" s="24"/>
      <c r="BR2393" s="26">
        <v>0</v>
      </c>
      <c r="BS2393" s="26">
        <v>0</v>
      </c>
      <c r="BT2393" s="26">
        <v>0</v>
      </c>
      <c r="BU2393" s="26">
        <v>0</v>
      </c>
      <c r="BV2393" s="26">
        <v>0</v>
      </c>
      <c r="BW2393" s="26">
        <v>0</v>
      </c>
      <c r="BX2393" s="26">
        <v>0</v>
      </c>
      <c r="BY2393" s="26">
        <v>0</v>
      </c>
      <c r="BZ2393" s="24"/>
      <c r="CA2393" s="24"/>
      <c r="CB2393" s="24"/>
      <c r="CC2393" s="24"/>
      <c r="CD2393" s="24"/>
      <c r="CE2393" s="24"/>
      <c r="CF2393" s="24"/>
      <c r="CG2393" s="24"/>
      <c r="CH2393" s="24"/>
      <c r="CI2393" s="24"/>
      <c r="CJ2393" s="24"/>
      <c r="CK2393" s="24"/>
      <c r="CL2393" s="24"/>
      <c r="CM2393" s="24"/>
      <c r="CN2393" s="24"/>
      <c r="CO2393" s="24"/>
      <c r="CP2393" s="24"/>
      <c r="CQ2393" s="24"/>
      <c r="CR2393" s="24"/>
      <c r="CS2393" s="24"/>
      <c r="CT2393" s="24"/>
      <c r="CU2393" s="24"/>
      <c r="CV2393" s="24"/>
      <c r="CW2393" s="24"/>
      <c r="CX2393" s="24"/>
      <c r="CY2393" s="24"/>
      <c r="CZ2393" s="24"/>
      <c r="DA2393" s="24"/>
      <c r="DB2393" s="24"/>
      <c r="DC2393" s="24"/>
      <c r="DD2393" s="24"/>
      <c r="DE2393" s="24"/>
      <c r="DF2393" s="26" t="s">
        <v>139</v>
      </c>
      <c r="DG2393" s="26" t="s">
        <v>139</v>
      </c>
      <c r="DH2393" s="26" t="s">
        <v>139</v>
      </c>
      <c r="DI2393" s="26" t="s">
        <v>139</v>
      </c>
      <c r="DJ2393" s="26" t="s">
        <v>139</v>
      </c>
      <c r="DK2393" s="26" t="s">
        <v>139</v>
      </c>
      <c r="DL2393" s="26" t="s">
        <v>139</v>
      </c>
      <c r="DM2393" s="26" t="s">
        <v>139</v>
      </c>
      <c r="DN2393" s="26" t="s">
        <v>139</v>
      </c>
      <c r="DO2393" s="26" t="s">
        <v>139</v>
      </c>
    </row>
    <row r="2394" spans="1:119" ht="20.100000000000001" customHeight="1" x14ac:dyDescent="0.25">
      <c r="A2394" s="29" t="str">
        <f t="shared" si="518"/>
        <v/>
      </c>
      <c r="B2394" s="29" t="str">
        <f t="shared" si="519"/>
        <v>Shilpa Children's Trust</v>
      </c>
      <c r="C2394" s="29">
        <f t="shared" si="520"/>
        <v>0</v>
      </c>
      <c r="D2394" s="30" t="str">
        <f t="shared" si="521"/>
        <v>South Asia</v>
      </c>
      <c r="E2394" s="30" t="str">
        <f t="shared" si="522"/>
        <v>Sri Lanka</v>
      </c>
      <c r="F2394" s="31">
        <f t="shared" si="523"/>
        <v>0</v>
      </c>
      <c r="G2394" s="31">
        <f t="shared" si="524"/>
        <v>0</v>
      </c>
      <c r="H2394" s="31">
        <f t="shared" si="525"/>
        <v>0</v>
      </c>
      <c r="I2394" s="31">
        <f t="shared" si="526"/>
        <v>0</v>
      </c>
      <c r="J2394" s="31">
        <f t="shared" si="527"/>
        <v>0</v>
      </c>
      <c r="K2394" s="31">
        <f t="shared" si="528"/>
        <v>0</v>
      </c>
      <c r="L2394" s="31">
        <f t="shared" si="529"/>
        <v>0</v>
      </c>
      <c r="M2394" s="31">
        <f t="shared" si="530"/>
        <v>0</v>
      </c>
      <c r="N2394" s="31">
        <f t="shared" si="531"/>
        <v>0</v>
      </c>
      <c r="O2394" s="26" t="s">
        <v>12981</v>
      </c>
      <c r="P2394" s="26" t="s">
        <v>108</v>
      </c>
      <c r="Q2394" s="27">
        <v>40232</v>
      </c>
      <c r="R2394" s="24"/>
      <c r="S2394" s="24"/>
      <c r="T2394" s="26" t="s">
        <v>224</v>
      </c>
      <c r="U2394" s="24"/>
      <c r="V2394" s="26" t="s">
        <v>225</v>
      </c>
      <c r="W2394" s="26" t="s">
        <v>2101</v>
      </c>
      <c r="X2394" s="24"/>
      <c r="Y2394" s="26" t="s">
        <v>12982</v>
      </c>
      <c r="Z2394" s="24"/>
      <c r="AA2394" s="24"/>
      <c r="AB2394" s="26" t="s">
        <v>228</v>
      </c>
      <c r="AC2394" s="28">
        <v>25000</v>
      </c>
      <c r="AD2394" s="24"/>
      <c r="AE2394" s="24"/>
      <c r="AF2394" s="26" t="s">
        <v>139</v>
      </c>
      <c r="AG2394" s="26" t="s">
        <v>6075</v>
      </c>
      <c r="AH2394" s="24"/>
      <c r="AI2394" s="28">
        <v>25000</v>
      </c>
      <c r="AJ2394" s="24"/>
      <c r="AK2394" s="26" t="s">
        <v>12983</v>
      </c>
      <c r="AL2394" s="26" t="s">
        <v>231</v>
      </c>
      <c r="AM2394" s="26" t="s">
        <v>12984</v>
      </c>
      <c r="AN2394" s="24"/>
      <c r="AO2394" s="24"/>
      <c r="AP2394" s="24"/>
      <c r="AQ2394" s="24"/>
      <c r="AR2394" s="24"/>
      <c r="AS2394" s="24"/>
      <c r="AT2394" s="24"/>
      <c r="AU2394" s="24"/>
      <c r="AV2394" s="24"/>
      <c r="AW2394" s="28">
        <v>200588</v>
      </c>
      <c r="AX2394" s="26">
        <v>400</v>
      </c>
      <c r="AY2394" s="28">
        <v>0</v>
      </c>
      <c r="AZ2394" s="28">
        <v>0</v>
      </c>
      <c r="BA2394" s="26">
        <v>0</v>
      </c>
      <c r="BB2394" s="24"/>
      <c r="BC2394" s="24"/>
      <c r="BD2394" s="24"/>
      <c r="BE2394" s="24"/>
      <c r="BF2394" s="24"/>
      <c r="BG2394" s="24"/>
      <c r="BH2394" s="24"/>
      <c r="BI2394" s="24"/>
      <c r="BJ2394" s="24"/>
      <c r="BK2394" s="24"/>
      <c r="BL2394" s="24"/>
      <c r="BM2394" s="24"/>
      <c r="BN2394" s="24"/>
      <c r="BO2394" s="24"/>
      <c r="BP2394" s="24"/>
      <c r="BQ2394" s="24"/>
      <c r="BR2394" s="26">
        <v>0</v>
      </c>
      <c r="BS2394" s="26">
        <v>0</v>
      </c>
      <c r="BT2394" s="26">
        <v>0</v>
      </c>
      <c r="BU2394" s="26">
        <v>0</v>
      </c>
      <c r="BV2394" s="26">
        <v>0</v>
      </c>
      <c r="BW2394" s="26">
        <v>0</v>
      </c>
      <c r="BX2394" s="26">
        <v>0</v>
      </c>
      <c r="BY2394" s="26">
        <v>0</v>
      </c>
      <c r="BZ2394" s="24"/>
      <c r="CA2394" s="24"/>
      <c r="CB2394" s="24"/>
      <c r="CC2394" s="24"/>
      <c r="CD2394" s="24"/>
      <c r="CE2394" s="24"/>
      <c r="CF2394" s="24"/>
      <c r="CG2394" s="24"/>
      <c r="CH2394" s="24"/>
      <c r="CI2394" s="24"/>
      <c r="CJ2394" s="24"/>
      <c r="CK2394" s="24"/>
      <c r="CL2394" s="24"/>
      <c r="CM2394" s="24"/>
      <c r="CN2394" s="24"/>
      <c r="CO2394" s="24"/>
      <c r="CP2394" s="24"/>
      <c r="CQ2394" s="24"/>
      <c r="CR2394" s="24"/>
      <c r="CS2394" s="24"/>
      <c r="CT2394" s="24"/>
      <c r="CU2394" s="24"/>
      <c r="CV2394" s="24"/>
      <c r="CW2394" s="24"/>
      <c r="CX2394" s="24"/>
      <c r="CY2394" s="24"/>
      <c r="CZ2394" s="24"/>
      <c r="DA2394" s="24"/>
      <c r="DB2394" s="24"/>
      <c r="DC2394" s="24"/>
      <c r="DD2394" s="24"/>
      <c r="DE2394" s="24"/>
      <c r="DF2394" s="26" t="s">
        <v>139</v>
      </c>
      <c r="DG2394" s="26" t="s">
        <v>139</v>
      </c>
      <c r="DH2394" s="26" t="s">
        <v>139</v>
      </c>
      <c r="DI2394" s="26" t="s">
        <v>139</v>
      </c>
      <c r="DJ2394" s="26" t="s">
        <v>139</v>
      </c>
      <c r="DK2394" s="26" t="s">
        <v>139</v>
      </c>
      <c r="DL2394" s="26" t="s">
        <v>139</v>
      </c>
      <c r="DM2394" s="26" t="s">
        <v>139</v>
      </c>
      <c r="DN2394" s="26" t="s">
        <v>139</v>
      </c>
      <c r="DO2394" s="26" t="s">
        <v>139</v>
      </c>
    </row>
    <row r="2395" spans="1:119" ht="20.100000000000001" customHeight="1" x14ac:dyDescent="0.25">
      <c r="A2395" s="29" t="str">
        <f t="shared" si="518"/>
        <v/>
      </c>
      <c r="B2395" s="29" t="str">
        <f t="shared" si="519"/>
        <v>Shining Hope for Communities</v>
      </c>
      <c r="C2395" s="29">
        <f t="shared" si="520"/>
        <v>0</v>
      </c>
      <c r="D2395" s="30" t="str">
        <f t="shared" si="521"/>
        <v>Africa and the Middle East</v>
      </c>
      <c r="E2395" s="30" t="str">
        <f t="shared" si="522"/>
        <v>Nairobi, Kenya</v>
      </c>
      <c r="F2395" s="31">
        <f t="shared" si="523"/>
        <v>0</v>
      </c>
      <c r="G2395" s="31">
        <f t="shared" si="524"/>
        <v>0</v>
      </c>
      <c r="H2395" s="31">
        <f t="shared" si="525"/>
        <v>0</v>
      </c>
      <c r="I2395" s="31">
        <f t="shared" si="526"/>
        <v>0</v>
      </c>
      <c r="J2395" s="31">
        <f t="shared" si="527"/>
        <v>0</v>
      </c>
      <c r="K2395" s="31">
        <f t="shared" si="528"/>
        <v>0</v>
      </c>
      <c r="L2395" s="31">
        <f t="shared" si="529"/>
        <v>0</v>
      </c>
      <c r="M2395" s="31">
        <f t="shared" si="530"/>
        <v>0</v>
      </c>
      <c r="N2395" s="31">
        <f t="shared" si="531"/>
        <v>0</v>
      </c>
      <c r="O2395" s="26" t="s">
        <v>16424</v>
      </c>
      <c r="P2395" s="26" t="s">
        <v>108</v>
      </c>
      <c r="Q2395" s="27">
        <v>42530</v>
      </c>
      <c r="R2395" s="24"/>
      <c r="S2395" s="24"/>
      <c r="T2395" s="26" t="s">
        <v>157</v>
      </c>
      <c r="U2395" s="24"/>
      <c r="V2395" s="26" t="s">
        <v>169</v>
      </c>
      <c r="W2395" s="26" t="s">
        <v>591</v>
      </c>
      <c r="X2395" s="26" t="s">
        <v>592</v>
      </c>
      <c r="Y2395" s="26" t="s">
        <v>12986</v>
      </c>
      <c r="Z2395" s="24"/>
      <c r="AA2395" s="24"/>
      <c r="AB2395" s="26" t="s">
        <v>15736</v>
      </c>
      <c r="AC2395" s="28">
        <v>2000</v>
      </c>
      <c r="AD2395" s="26" t="s">
        <v>12987</v>
      </c>
      <c r="AE2395" s="26" t="s">
        <v>595</v>
      </c>
      <c r="AF2395" s="26" t="s">
        <v>139</v>
      </c>
      <c r="AG2395" s="26" t="s">
        <v>333</v>
      </c>
      <c r="AH2395" s="24"/>
      <c r="AI2395" s="28">
        <v>2000</v>
      </c>
      <c r="AJ2395" s="24"/>
      <c r="AK2395" s="24"/>
      <c r="AL2395" s="24"/>
      <c r="AM2395" s="24"/>
      <c r="AN2395" s="24"/>
      <c r="AO2395" s="24"/>
      <c r="AP2395" s="24"/>
      <c r="AQ2395" s="24"/>
      <c r="AR2395" s="24"/>
      <c r="AS2395" s="24"/>
      <c r="AT2395" s="24"/>
      <c r="AU2395" s="24"/>
      <c r="AV2395" s="24"/>
      <c r="AW2395" s="24"/>
      <c r="AX2395" s="24"/>
      <c r="AY2395" s="24"/>
      <c r="AZ2395" s="24"/>
      <c r="BA2395" s="24"/>
      <c r="BB2395" s="24"/>
      <c r="BC2395" s="26" t="s">
        <v>4585</v>
      </c>
      <c r="BD2395" s="24"/>
      <c r="BE2395" s="24"/>
      <c r="BF2395" s="24"/>
      <c r="BG2395" s="24"/>
      <c r="BH2395" s="24"/>
      <c r="BI2395" s="24"/>
      <c r="BJ2395" s="24"/>
      <c r="BK2395" s="24"/>
      <c r="BL2395" s="24"/>
      <c r="BM2395" s="24"/>
      <c r="BN2395" s="24"/>
      <c r="BO2395" s="24"/>
      <c r="BP2395" s="24"/>
      <c r="BQ2395" s="24"/>
      <c r="BR2395" s="24"/>
      <c r="BS2395" s="24"/>
      <c r="BT2395" s="24"/>
      <c r="BU2395" s="24"/>
      <c r="BV2395" s="24"/>
      <c r="BW2395" s="24"/>
      <c r="BX2395" s="24"/>
      <c r="BY2395" s="24"/>
      <c r="BZ2395" s="24"/>
      <c r="CA2395" s="24"/>
      <c r="CB2395" s="24"/>
      <c r="CC2395" s="24"/>
      <c r="CD2395" s="24"/>
      <c r="CE2395" s="24"/>
      <c r="CF2395" s="24"/>
      <c r="CG2395" s="24"/>
      <c r="CH2395" s="24"/>
      <c r="CI2395" s="24"/>
      <c r="CJ2395" s="24"/>
      <c r="CK2395" s="24"/>
      <c r="CL2395" s="24"/>
      <c r="CM2395" s="24"/>
      <c r="CN2395" s="24"/>
      <c r="CO2395" s="24"/>
      <c r="CP2395" s="24"/>
      <c r="CQ2395" s="24"/>
      <c r="CR2395" s="24"/>
      <c r="CS2395" s="24"/>
      <c r="CT2395" s="24"/>
      <c r="CU2395" s="24"/>
      <c r="CV2395" s="24"/>
      <c r="CW2395" s="24"/>
      <c r="CX2395" s="24"/>
      <c r="CY2395" s="24"/>
      <c r="CZ2395" s="24"/>
      <c r="DA2395" s="24"/>
      <c r="DB2395" s="24"/>
      <c r="DC2395" s="24"/>
      <c r="DD2395" s="24"/>
      <c r="DE2395" s="24"/>
      <c r="DF2395" s="26" t="s">
        <v>139</v>
      </c>
      <c r="DG2395" s="26" t="s">
        <v>139</v>
      </c>
      <c r="DH2395" s="26" t="s">
        <v>139</v>
      </c>
      <c r="DI2395" s="26" t="s">
        <v>139</v>
      </c>
      <c r="DJ2395" s="26" t="s">
        <v>139</v>
      </c>
      <c r="DK2395" s="26" t="s">
        <v>139</v>
      </c>
      <c r="DL2395" s="26" t="s">
        <v>139</v>
      </c>
      <c r="DM2395" s="26" t="s">
        <v>139</v>
      </c>
      <c r="DN2395" s="26" t="s">
        <v>139</v>
      </c>
      <c r="DO2395" s="26" t="s">
        <v>139</v>
      </c>
    </row>
    <row r="2396" spans="1:119" ht="20.100000000000001" customHeight="1" x14ac:dyDescent="0.25">
      <c r="A2396" s="29" t="str">
        <f t="shared" si="518"/>
        <v>Shining Hope for Communities5</v>
      </c>
      <c r="B2396" s="29" t="str">
        <f t="shared" si="519"/>
        <v>Shining Hope for Communities</v>
      </c>
      <c r="C2396" s="29">
        <f t="shared" si="520"/>
        <v>5</v>
      </c>
      <c r="D2396" s="30" t="str">
        <f t="shared" si="521"/>
        <v>Africa and the Middle East</v>
      </c>
      <c r="E2396" s="30" t="str">
        <f t="shared" si="522"/>
        <v>Nairobi, Kenya</v>
      </c>
      <c r="F2396" s="31">
        <f t="shared" si="523"/>
        <v>5</v>
      </c>
      <c r="G2396" s="31">
        <f t="shared" si="524"/>
        <v>5</v>
      </c>
      <c r="H2396" s="31">
        <f t="shared" si="525"/>
        <v>4</v>
      </c>
      <c r="I2396" s="31">
        <f t="shared" si="526"/>
        <v>5</v>
      </c>
      <c r="J2396" s="31">
        <f t="shared" si="527"/>
        <v>4</v>
      </c>
      <c r="K2396" s="31">
        <f t="shared" si="528"/>
        <v>5</v>
      </c>
      <c r="L2396" s="31">
        <f t="shared" si="529"/>
        <v>5</v>
      </c>
      <c r="M2396" s="31">
        <f t="shared" si="530"/>
        <v>4</v>
      </c>
      <c r="N2396" s="31">
        <f t="shared" si="531"/>
        <v>4.5999999999999996</v>
      </c>
      <c r="O2396" s="26" t="s">
        <v>12985</v>
      </c>
      <c r="P2396" s="26" t="s">
        <v>108</v>
      </c>
      <c r="Q2396" s="27">
        <v>42305</v>
      </c>
      <c r="R2396" s="26" t="s">
        <v>305</v>
      </c>
      <c r="S2396" s="26" t="s">
        <v>156</v>
      </c>
      <c r="T2396" s="26" t="s">
        <v>157</v>
      </c>
      <c r="U2396" s="26" t="s">
        <v>112</v>
      </c>
      <c r="V2396" s="26" t="s">
        <v>169</v>
      </c>
      <c r="W2396" s="26" t="s">
        <v>591</v>
      </c>
      <c r="X2396" s="26" t="s">
        <v>592</v>
      </c>
      <c r="Y2396" s="26" t="s">
        <v>12986</v>
      </c>
      <c r="Z2396" s="24"/>
      <c r="AA2396" s="24"/>
      <c r="AB2396" s="26" t="s">
        <v>117</v>
      </c>
      <c r="AC2396" s="28">
        <v>19000</v>
      </c>
      <c r="AD2396" s="26" t="s">
        <v>12987</v>
      </c>
      <c r="AE2396" s="26" t="s">
        <v>595</v>
      </c>
      <c r="AF2396" s="26" t="s">
        <v>139</v>
      </c>
      <c r="AG2396" s="26" t="s">
        <v>333</v>
      </c>
      <c r="AH2396" s="26" t="s">
        <v>176</v>
      </c>
      <c r="AI2396" s="28">
        <v>19000</v>
      </c>
      <c r="AJ2396" s="26" t="s">
        <v>12988</v>
      </c>
      <c r="AK2396" s="26" t="s">
        <v>12989</v>
      </c>
      <c r="AL2396" s="26" t="s">
        <v>12990</v>
      </c>
      <c r="AM2396" s="24"/>
      <c r="AN2396" s="24"/>
      <c r="AO2396" s="24"/>
      <c r="AP2396" s="24"/>
      <c r="AQ2396" s="24"/>
      <c r="AR2396" s="26" t="s">
        <v>12991</v>
      </c>
      <c r="AS2396" s="26" t="s">
        <v>2983</v>
      </c>
      <c r="AT2396" s="24"/>
      <c r="AU2396" s="26" t="s">
        <v>12992</v>
      </c>
      <c r="AV2396" s="24"/>
      <c r="AW2396" s="28">
        <v>2307924</v>
      </c>
      <c r="AX2396" s="26">
        <v>7000</v>
      </c>
      <c r="AY2396" s="28">
        <v>100</v>
      </c>
      <c r="AZ2396" s="28">
        <v>98</v>
      </c>
      <c r="BA2396" s="26">
        <v>0</v>
      </c>
      <c r="BB2396" s="26" t="s">
        <v>148</v>
      </c>
      <c r="BC2396" s="26" t="s">
        <v>4585</v>
      </c>
      <c r="BD2396" s="26" t="s">
        <v>125</v>
      </c>
      <c r="BE2396" s="24"/>
      <c r="BF2396" s="26" t="s">
        <v>12993</v>
      </c>
      <c r="BG2396" s="26" t="s">
        <v>191</v>
      </c>
      <c r="BH2396" s="26" t="s">
        <v>12994</v>
      </c>
      <c r="BI2396" s="26" t="s">
        <v>191</v>
      </c>
      <c r="BJ2396" s="26" t="s">
        <v>12995</v>
      </c>
      <c r="BK2396" s="26" t="s">
        <v>191</v>
      </c>
      <c r="BL2396" s="26" t="s">
        <v>12996</v>
      </c>
      <c r="BM2396" s="26" t="s">
        <v>591</v>
      </c>
      <c r="BN2396" s="26" t="s">
        <v>12997</v>
      </c>
      <c r="BO2396" s="26" t="s">
        <v>191</v>
      </c>
      <c r="BP2396" s="24"/>
      <c r="BQ2396" s="24"/>
      <c r="BR2396" s="26">
        <v>5</v>
      </c>
      <c r="BS2396" s="26">
        <v>5</v>
      </c>
      <c r="BT2396" s="26">
        <v>4</v>
      </c>
      <c r="BU2396" s="26">
        <v>5</v>
      </c>
      <c r="BV2396" s="26">
        <v>4</v>
      </c>
      <c r="BW2396" s="26">
        <v>5</v>
      </c>
      <c r="BX2396" s="26">
        <v>5</v>
      </c>
      <c r="BY2396" s="26">
        <v>4</v>
      </c>
      <c r="BZ2396" s="24"/>
      <c r="CA2396" s="24"/>
      <c r="CB2396" s="24"/>
      <c r="CC2396" s="24"/>
      <c r="CD2396" s="24"/>
      <c r="CE2396" s="24"/>
      <c r="CF2396" s="24"/>
      <c r="CG2396" s="24"/>
      <c r="CH2396" s="24"/>
      <c r="CI2396" s="24"/>
      <c r="CJ2396" s="24"/>
      <c r="CK2396" s="24"/>
      <c r="CL2396" s="24"/>
      <c r="CM2396" s="24"/>
      <c r="CN2396" s="24"/>
      <c r="CO2396" s="24"/>
      <c r="CP2396" s="24"/>
      <c r="CQ2396" s="24"/>
      <c r="CR2396" s="24"/>
      <c r="CS2396" s="24"/>
      <c r="CT2396" s="24"/>
      <c r="CU2396" s="24"/>
      <c r="CV2396" s="24"/>
      <c r="CW2396" s="24"/>
      <c r="CX2396" s="24"/>
      <c r="CY2396" s="24"/>
      <c r="CZ2396" s="24"/>
      <c r="DA2396" s="24"/>
      <c r="DB2396" s="24"/>
      <c r="DC2396" s="24"/>
      <c r="DD2396" s="24"/>
      <c r="DE2396" s="24"/>
      <c r="DF2396" s="26" t="s">
        <v>120</v>
      </c>
      <c r="DG2396" s="26" t="s">
        <v>120</v>
      </c>
      <c r="DH2396" s="26" t="s">
        <v>139</v>
      </c>
      <c r="DI2396" s="26" t="s">
        <v>139</v>
      </c>
      <c r="DJ2396" s="26" t="s">
        <v>139</v>
      </c>
      <c r="DK2396" s="26" t="s">
        <v>139</v>
      </c>
      <c r="DL2396" s="26" t="s">
        <v>139</v>
      </c>
      <c r="DM2396" s="26" t="s">
        <v>139</v>
      </c>
      <c r="DN2396" s="26" t="s">
        <v>139</v>
      </c>
      <c r="DO2396" s="26" t="s">
        <v>139</v>
      </c>
    </row>
    <row r="2397" spans="1:119" ht="20.100000000000001" customHeight="1" x14ac:dyDescent="0.25">
      <c r="A2397" s="29" t="str">
        <f t="shared" si="518"/>
        <v>Shining Hope for Communities4</v>
      </c>
      <c r="B2397" s="29" t="str">
        <f t="shared" si="519"/>
        <v>Shining Hope for Communities</v>
      </c>
      <c r="C2397" s="29">
        <f t="shared" si="520"/>
        <v>4</v>
      </c>
      <c r="D2397" s="30" t="str">
        <f t="shared" si="521"/>
        <v>Africa and the Middle East</v>
      </c>
      <c r="E2397" s="30" t="str">
        <f t="shared" si="522"/>
        <v>Nairobi, Kenya</v>
      </c>
      <c r="F2397" s="31">
        <f t="shared" si="523"/>
        <v>3</v>
      </c>
      <c r="G2397" s="31">
        <f t="shared" si="524"/>
        <v>4</v>
      </c>
      <c r="H2397" s="31">
        <f t="shared" si="525"/>
        <v>4</v>
      </c>
      <c r="I2397" s="31">
        <f t="shared" si="526"/>
        <v>4</v>
      </c>
      <c r="J2397" s="31">
        <f t="shared" si="527"/>
        <v>3</v>
      </c>
      <c r="K2397" s="31">
        <f t="shared" si="528"/>
        <v>4</v>
      </c>
      <c r="L2397" s="31">
        <f t="shared" si="529"/>
        <v>5</v>
      </c>
      <c r="M2397" s="31">
        <f t="shared" si="530"/>
        <v>4</v>
      </c>
      <c r="N2397" s="31">
        <f t="shared" si="531"/>
        <v>3.9</v>
      </c>
      <c r="O2397" s="26" t="s">
        <v>12998</v>
      </c>
      <c r="P2397" s="26" t="s">
        <v>108</v>
      </c>
      <c r="Q2397" s="27">
        <v>41946</v>
      </c>
      <c r="R2397" s="26" t="s">
        <v>166</v>
      </c>
      <c r="S2397" s="26" t="s">
        <v>609</v>
      </c>
      <c r="T2397" s="26" t="s">
        <v>278</v>
      </c>
      <c r="U2397" s="26" t="s">
        <v>112</v>
      </c>
      <c r="V2397" s="26" t="s">
        <v>169</v>
      </c>
      <c r="W2397" s="26" t="s">
        <v>591</v>
      </c>
      <c r="X2397" s="26" t="s">
        <v>592</v>
      </c>
      <c r="Y2397" s="26" t="s">
        <v>12986</v>
      </c>
      <c r="Z2397" s="24"/>
      <c r="AA2397" s="24"/>
      <c r="AB2397" s="26" t="s">
        <v>117</v>
      </c>
      <c r="AC2397" s="28">
        <v>17000</v>
      </c>
      <c r="AD2397" s="26" t="s">
        <v>12987</v>
      </c>
      <c r="AE2397" s="26" t="s">
        <v>595</v>
      </c>
      <c r="AF2397" s="26" t="s">
        <v>139</v>
      </c>
      <c r="AG2397" s="26" t="s">
        <v>333</v>
      </c>
      <c r="AH2397" s="26" t="s">
        <v>185</v>
      </c>
      <c r="AI2397" s="28">
        <v>17000</v>
      </c>
      <c r="AJ2397" s="26" t="s">
        <v>12999</v>
      </c>
      <c r="AK2397" s="26" t="s">
        <v>12989</v>
      </c>
      <c r="AL2397" s="26" t="s">
        <v>12990</v>
      </c>
      <c r="AM2397" s="24"/>
      <c r="AN2397" s="24"/>
      <c r="AO2397" s="24"/>
      <c r="AP2397" s="24"/>
      <c r="AQ2397" s="26" t="s">
        <v>13000</v>
      </c>
      <c r="AR2397" s="24"/>
      <c r="AS2397" s="24"/>
      <c r="AT2397" s="24"/>
      <c r="AU2397" s="26" t="s">
        <v>13001</v>
      </c>
      <c r="AV2397" s="24"/>
      <c r="AW2397" s="28">
        <v>1189208</v>
      </c>
      <c r="AX2397" s="26">
        <v>6953</v>
      </c>
      <c r="AY2397" s="28">
        <v>100</v>
      </c>
      <c r="AZ2397" s="28">
        <v>97</v>
      </c>
      <c r="BA2397" s="26">
        <v>0</v>
      </c>
      <c r="BB2397" s="26" t="s">
        <v>148</v>
      </c>
      <c r="BC2397" s="26" t="s">
        <v>4585</v>
      </c>
      <c r="BD2397" s="26" t="s">
        <v>125</v>
      </c>
      <c r="BE2397" s="24"/>
      <c r="BF2397" s="26" t="s">
        <v>1008</v>
      </c>
      <c r="BG2397" s="26" t="s">
        <v>191</v>
      </c>
      <c r="BH2397" s="26" t="s">
        <v>13002</v>
      </c>
      <c r="BI2397" s="26" t="s">
        <v>191</v>
      </c>
      <c r="BJ2397" s="26" t="s">
        <v>12994</v>
      </c>
      <c r="BK2397" s="26" t="s">
        <v>191</v>
      </c>
      <c r="BL2397" s="26" t="s">
        <v>607</v>
      </c>
      <c r="BM2397" s="26" t="s">
        <v>191</v>
      </c>
      <c r="BN2397" s="26" t="s">
        <v>13003</v>
      </c>
      <c r="BO2397" s="26" t="s">
        <v>191</v>
      </c>
      <c r="BP2397" s="24"/>
      <c r="BQ2397" s="24"/>
      <c r="BR2397" s="26">
        <v>3</v>
      </c>
      <c r="BS2397" s="26">
        <v>4</v>
      </c>
      <c r="BT2397" s="26">
        <v>4</v>
      </c>
      <c r="BU2397" s="26">
        <v>4</v>
      </c>
      <c r="BV2397" s="26">
        <v>3</v>
      </c>
      <c r="BW2397" s="26">
        <v>4</v>
      </c>
      <c r="BX2397" s="26">
        <v>5</v>
      </c>
      <c r="BY2397" s="26">
        <v>4</v>
      </c>
      <c r="BZ2397" s="24"/>
      <c r="CA2397" s="24"/>
      <c r="CB2397" s="24"/>
      <c r="CC2397" s="24"/>
      <c r="CD2397" s="24"/>
      <c r="CE2397" s="24"/>
      <c r="CF2397" s="24"/>
      <c r="CG2397" s="24"/>
      <c r="CH2397" s="24"/>
      <c r="CI2397" s="24"/>
      <c r="CJ2397" s="24"/>
      <c r="CK2397" s="24"/>
      <c r="CL2397" s="24"/>
      <c r="CM2397" s="24"/>
      <c r="CN2397" s="24"/>
      <c r="CO2397" s="24"/>
      <c r="CP2397" s="24"/>
      <c r="CQ2397" s="24"/>
      <c r="CR2397" s="24"/>
      <c r="CS2397" s="24"/>
      <c r="CT2397" s="24"/>
      <c r="CU2397" s="24"/>
      <c r="CV2397" s="24"/>
      <c r="CW2397" s="24"/>
      <c r="CX2397" s="24"/>
      <c r="CY2397" s="24"/>
      <c r="CZ2397" s="24"/>
      <c r="DA2397" s="24"/>
      <c r="DB2397" s="24"/>
      <c r="DC2397" s="24"/>
      <c r="DD2397" s="24"/>
      <c r="DE2397" s="24"/>
      <c r="DF2397" s="26" t="s">
        <v>120</v>
      </c>
      <c r="DG2397" s="26" t="s">
        <v>120</v>
      </c>
      <c r="DH2397" s="26" t="s">
        <v>139</v>
      </c>
      <c r="DI2397" s="26" t="s">
        <v>139</v>
      </c>
      <c r="DJ2397" s="26" t="s">
        <v>139</v>
      </c>
      <c r="DK2397" s="26" t="s">
        <v>139</v>
      </c>
      <c r="DL2397" s="26" t="s">
        <v>139</v>
      </c>
      <c r="DM2397" s="26" t="s">
        <v>139</v>
      </c>
      <c r="DN2397" s="26" t="s">
        <v>139</v>
      </c>
      <c r="DO2397" s="26" t="s">
        <v>139</v>
      </c>
    </row>
    <row r="2398" spans="1:119" ht="20.100000000000001" customHeight="1" x14ac:dyDescent="0.25">
      <c r="A2398" s="29" t="str">
        <f t="shared" ref="A2398:A2461" si="532">IFERROR(IF(C2398=0,NA(),B2398&amp;C2398),"")</f>
        <v/>
      </c>
      <c r="B2398" s="29" t="str">
        <f t="shared" ref="B2398:B2461" si="533">IFERROR(IF(AA2398=0,Y2398&amp;IF(Z2398=0,""," ("&amp;Z2398&amp;")"),AA2398&amp;IF(Z2398=0,""," ("&amp;Z2398&amp;")")),"")</f>
        <v>Shining Hope for Communities</v>
      </c>
      <c r="C2398" s="29">
        <f t="shared" ref="C2398:C2461" si="534">IFERROR(_xlfn.NUMBERVALUE(RIGHT(AH2398,1)),"")</f>
        <v>0</v>
      </c>
      <c r="D2398" s="30" t="str">
        <f t="shared" ref="D2398:D2461" si="535">IFERROR(IF(OR(V2398="Sub-Saharan Africa",V2398="Middle East &amp; North Africa"),"Africa and the Middle East",IF(V2398="Europe &amp; Central Asia","Europe and Eurasia",IF(V2398="East Asia &amp; Pacific","East and Southeast Asia",V2398))),"")</f>
        <v>Africa and the Middle East</v>
      </c>
      <c r="E2398" s="30" t="str">
        <f t="shared" ref="E2398:E2461" si="536">IFERROR(IF(X2398=0,W2398,X2398&amp;", "&amp;W2398),"")</f>
        <v>Nairobi, Kenya</v>
      </c>
      <c r="F2398" s="31">
        <f t="shared" ref="F2398:F2461" si="537">IFERROR(IF(AND(BZ2398+CA2398+CB2398+CC2398&gt;=4,BZ2398+CA2398+CB2398+CC2398&lt;=6),1,IF(AND(BZ2398+CA2398+CB2398+CC2398&gt;=7,BZ2398+CA2398+CB2398+CC2398&lt;=10),2,IF(AND(BZ2398+CA2398+CB2398+CC2398&gt;=11,BZ2398+CA2398+CB2398+CC2398&lt;=14),3,IF(AND(BZ2398+CA2398+CB2398+CC2398&gt;=15,BZ2398+CA2398+CB2398+CC2398&lt;=18),4,IF(AND(BZ2398+CA2398+CB2398+CC2398&gt;=19,BZ2398+CA2398+CB2398+CC2398&lt;=20),5,BR2398))))),"")</f>
        <v>0</v>
      </c>
      <c r="G2398" s="31">
        <f t="shared" ref="G2398:G2461" si="538">IFERROR(IF(AND(CD2398+CE2398+CF2398+CG2398&gt;=4,CD2398+CE2398+CF2398+CG2398&lt;=6),1,IF(AND(CD2398+CE2398+CF2398+CG2398&gt;=7,CD2398+CE2398+CF2398+CG2398&lt;=10),2,IF(AND(CD2398+CE2398+CF2398+CG2398&gt;=11,CD2398+CE2398+CF2398+CG2398&lt;=14),3,IF(AND(CD2398+CE2398+CF2398+CG2398&gt;=15,CD2398+CE2398+CF2398+CG2398&lt;=18),4,IF(AND(CD2398+CE2398+CF2398+CG2398&gt;=19,CD2398+CE2398+CF2398+CG2398&lt;=20),5,BS2398))))),"")</f>
        <v>0</v>
      </c>
      <c r="H2398" s="31">
        <f t="shared" ref="H2398:H2461" si="539">IFERROR(IF(AND(CH2398+CI2398+CJ2398+CK2398&gt;=4,CH2398+CI2398+CJ2398+CK2398&lt;=6),1,IF(AND(CH2398+CI2398+CJ2398+CK2398&gt;=7,CH2398+CI2398+CJ2398+CK2398&lt;=10),2,IF(AND(CH2398+CI2398+CJ2398+CK2398&gt;=11,CH2398+CI2398+CJ2398+CK2398&lt;=14),3,IF(AND(CH2398+CI2398+CJ2398+CK2398&gt;=15,CH2398+CI2398+CJ2398+CK2398&lt;=18),4,IF(AND(CH2398+CI2398+CJ2398+CK2398&gt;=19,CH2398+CI2398+CJ2398+CK2398&lt;=20),5,BT2398))))),"")</f>
        <v>0</v>
      </c>
      <c r="I2398" s="31">
        <f t="shared" ref="I2398:I2461" si="540">IFERROR(IF(AND(CL2398+CM2398+CN2398+CO2398&gt;=4,CL2398+CM2398+CN2398+CO2398&lt;=6),1,IF(AND(CL2398+CM2398+CN2398+CO2398&gt;=7,CL2398+CM2398+CN2398+CO2398&lt;=10),2,IF(AND(CL2398+CM2398+CN2398+CO2398&gt;=11,CL2398+CM2398+CN2398+CO2398&lt;=14),3,IF(AND(CL2398+CM2398+CN2398+CO2398&gt;=15,CL2398+CM2398+CN2398+CO2398&lt;=18),4,IF(AND(CL2398+CM2398+CN2398+CO2398&gt;=19,CL2398+CM2398+CN2398+CO2398&lt;=20),5,BU2398))))),"")</f>
        <v>0</v>
      </c>
      <c r="J2398" s="31">
        <f t="shared" ref="J2398:J2461" si="541">IFERROR(IF(AND(CP2398+CQ2398+CR2398+CS2398&gt;=4,CP2398+CQ2398+CR2398+CS2398&lt;=6),1,IF(AND(CP2398+CQ2398+CR2398+CS2398&gt;=7,CP2398+CQ2398+CR2398+CS2398&lt;=10),2,IF(AND(CP2398+CQ2398+CR2398+CS2398&gt;=11,CP2398+CQ2398+CR2398+CS2398&lt;=14),3,IF(AND(CP2398+CQ2398+CR2398+CS2398&gt;=15,CP2398+CQ2398+CR2398+CS2398&lt;=18),4,IF(AND(CP2398+CQ2398+CR2398+CS2398&gt;=19,CP2398+CQ2398+CR2398+CS2398&lt;=20),5,BV2398))))),"")</f>
        <v>0</v>
      </c>
      <c r="K2398" s="31">
        <f t="shared" ref="K2398:K2461" si="542">IFERROR(IF(AND(CT2398+CU2398+CV2398+CW2398&gt;=4,CT2398+CU2398+CV2398+CW2398&lt;=6),1,IF(AND(CT2398+CU2398+CV2398+CW2398&gt;=7,CT2398+CU2398+CV2398+CW2398&lt;=10),2,IF(AND(CT2398+CU2398+CV2398+CW2398&gt;=11,CT2398+CU2398+CV2398+CW2398&lt;=14),3,IF(AND(CT2398+CU2398+CV2398+CW2398&gt;=15,CT2398+CU2398+CV2398+CW2398&lt;=18),4,IF(AND(CT2398+CU2398+CV2398+CW2398&gt;=19,CT2398+CU2398+CV2398+CW2398&lt;=20),5,BW2398))))),"")</f>
        <v>0</v>
      </c>
      <c r="L2398" s="31">
        <f t="shared" ref="L2398:L2461" si="543">IFERROR(IF(AND(CX2398+CY2398+CZ2398+DA2398&gt;=4,CX2398+CY2398+CZ2398+DA2398&lt;=6),1,IF(AND(CX2398+CY2398+CZ2398+DA2398&gt;=7,CX2398+CY2398+CZ2398+DA2398&lt;=10),2,IF(AND(CX2398+CY2398+CZ2398+DA2398&gt;=11,CX2398+CY2398+CZ2398+DA2398&lt;=14),3,IF(AND(CX2398+CY2398+CZ2398+DA2398&gt;=15,CX2398+CY2398+CZ2398+DA2398&lt;=18),4,IF(AND(CX2398+CY2398+CZ2398+DA2398&gt;=19,CX2398+CY2398+CZ2398+DA2398&lt;=20),5,BX2398))))),"")</f>
        <v>0</v>
      </c>
      <c r="M2398" s="31">
        <f t="shared" ref="M2398:M2461" si="544">IFERROR(IF(AND(DB2398+DC2398+DD2398+DE2398&gt;=4,DB2398+DC2398+DD2398+DE2398&lt;=6),1,IF(AND(DB2398+DC2398+DD2398+DE2398&gt;=7,DB2398+DC2398+DD2398+DE2398&lt;=10),2,IF(AND(DB2398+DC2398+DD2398+DE2398&gt;=11,DB2398+DC2398+DD2398+DE2398&lt;=14),3,IF(AND(DB2398+DC2398+DD2398+DE2398&gt;=15,DB2398+DC2398+DD2398+DE2398&lt;=18),4,IF(AND(DB2398+DC2398+DD2398+DE2398&gt;=19,DB2398+DC2398+DD2398+DE2398&lt;=20),5,BY2398))))),"")</f>
        <v>0</v>
      </c>
      <c r="N2398" s="31">
        <f t="shared" ref="N2398:N2461" si="545">IFERROR(ROUND(AVERAGE(F2398:M2398),1),"")</f>
        <v>0</v>
      </c>
      <c r="O2398" s="26" t="s">
        <v>16425</v>
      </c>
      <c r="P2398" s="26" t="s">
        <v>108</v>
      </c>
      <c r="Q2398" s="27">
        <v>41779</v>
      </c>
      <c r="R2398" s="24"/>
      <c r="S2398" s="24"/>
      <c r="T2398" s="26" t="s">
        <v>194</v>
      </c>
      <c r="U2398" s="24"/>
      <c r="V2398" s="26" t="s">
        <v>169</v>
      </c>
      <c r="W2398" s="26" t="s">
        <v>591</v>
      </c>
      <c r="X2398" s="26" t="s">
        <v>592</v>
      </c>
      <c r="Y2398" s="26" t="s">
        <v>12986</v>
      </c>
      <c r="Z2398" s="24"/>
      <c r="AA2398" s="24"/>
      <c r="AB2398" s="26" t="s">
        <v>15736</v>
      </c>
      <c r="AC2398" s="28">
        <v>1580</v>
      </c>
      <c r="AD2398" s="26" t="s">
        <v>12987</v>
      </c>
      <c r="AE2398" s="26" t="s">
        <v>595</v>
      </c>
      <c r="AF2398" s="26" t="s">
        <v>139</v>
      </c>
      <c r="AG2398" s="26" t="s">
        <v>333</v>
      </c>
      <c r="AH2398" s="24"/>
      <c r="AI2398" s="28">
        <v>1580</v>
      </c>
      <c r="AJ2398" s="24"/>
      <c r="AK2398" s="24"/>
      <c r="AL2398" s="24"/>
      <c r="AM2398" s="24"/>
      <c r="AN2398" s="24"/>
      <c r="AO2398" s="24"/>
      <c r="AP2398" s="24"/>
      <c r="AQ2398" s="24"/>
      <c r="AR2398" s="24"/>
      <c r="AS2398" s="24"/>
      <c r="AT2398" s="24"/>
      <c r="AU2398" s="24"/>
      <c r="AV2398" s="24"/>
      <c r="AW2398" s="24"/>
      <c r="AX2398" s="24"/>
      <c r="AY2398" s="24"/>
      <c r="AZ2398" s="24"/>
      <c r="BA2398" s="24"/>
      <c r="BB2398" s="24"/>
      <c r="BC2398" s="26" t="s">
        <v>4585</v>
      </c>
      <c r="BD2398" s="24"/>
      <c r="BE2398" s="24"/>
      <c r="BF2398" s="24"/>
      <c r="BG2398" s="24"/>
      <c r="BH2398" s="24"/>
      <c r="BI2398" s="24"/>
      <c r="BJ2398" s="24"/>
      <c r="BK2398" s="24"/>
      <c r="BL2398" s="24"/>
      <c r="BM2398" s="24"/>
      <c r="BN2398" s="24"/>
      <c r="BO2398" s="24"/>
      <c r="BP2398" s="24"/>
      <c r="BQ2398" s="24"/>
      <c r="BR2398" s="24"/>
      <c r="BS2398" s="24"/>
      <c r="BT2398" s="24"/>
      <c r="BU2398" s="24"/>
      <c r="BV2398" s="24"/>
      <c r="BW2398" s="24"/>
      <c r="BX2398" s="24"/>
      <c r="BY2398" s="24"/>
      <c r="BZ2398" s="24"/>
      <c r="CA2398" s="24"/>
      <c r="CB2398" s="24"/>
      <c r="CC2398" s="24"/>
      <c r="CD2398" s="24"/>
      <c r="CE2398" s="24"/>
      <c r="CF2398" s="24"/>
      <c r="CG2398" s="24"/>
      <c r="CH2398" s="24"/>
      <c r="CI2398" s="24"/>
      <c r="CJ2398" s="24"/>
      <c r="CK2398" s="24"/>
      <c r="CL2398" s="24"/>
      <c r="CM2398" s="24"/>
      <c r="CN2398" s="24"/>
      <c r="CO2398" s="24"/>
      <c r="CP2398" s="24"/>
      <c r="CQ2398" s="24"/>
      <c r="CR2398" s="24"/>
      <c r="CS2398" s="24"/>
      <c r="CT2398" s="24"/>
      <c r="CU2398" s="24"/>
      <c r="CV2398" s="24"/>
      <c r="CW2398" s="24"/>
      <c r="CX2398" s="24"/>
      <c r="CY2398" s="24"/>
      <c r="CZ2398" s="24"/>
      <c r="DA2398" s="24"/>
      <c r="DB2398" s="24"/>
      <c r="DC2398" s="24"/>
      <c r="DD2398" s="24"/>
      <c r="DE2398" s="24"/>
      <c r="DF2398" s="26" t="s">
        <v>139</v>
      </c>
      <c r="DG2398" s="26" t="s">
        <v>139</v>
      </c>
      <c r="DH2398" s="26" t="s">
        <v>139</v>
      </c>
      <c r="DI2398" s="26" t="s">
        <v>139</v>
      </c>
      <c r="DJ2398" s="26" t="s">
        <v>139</v>
      </c>
      <c r="DK2398" s="26" t="s">
        <v>139</v>
      </c>
      <c r="DL2398" s="26" t="s">
        <v>139</v>
      </c>
      <c r="DM2398" s="26" t="s">
        <v>139</v>
      </c>
      <c r="DN2398" s="26" t="s">
        <v>139</v>
      </c>
      <c r="DO2398" s="26" t="s">
        <v>139</v>
      </c>
    </row>
    <row r="2399" spans="1:119" ht="20.100000000000001" customHeight="1" x14ac:dyDescent="0.25">
      <c r="A2399" s="29" t="str">
        <f t="shared" si="532"/>
        <v>Shining Hope for Communities3</v>
      </c>
      <c r="B2399" s="29" t="str">
        <f t="shared" si="533"/>
        <v>Shining Hope for Communities</v>
      </c>
      <c r="C2399" s="29">
        <f t="shared" si="534"/>
        <v>3</v>
      </c>
      <c r="D2399" s="30" t="str">
        <f t="shared" si="535"/>
        <v>Africa and the Middle East</v>
      </c>
      <c r="E2399" s="30" t="str">
        <f t="shared" si="536"/>
        <v>Nairobi, Kenya</v>
      </c>
      <c r="F2399" s="31">
        <f t="shared" si="537"/>
        <v>3</v>
      </c>
      <c r="G2399" s="31">
        <f t="shared" si="538"/>
        <v>4</v>
      </c>
      <c r="H2399" s="31">
        <f t="shared" si="539"/>
        <v>3</v>
      </c>
      <c r="I2399" s="31">
        <f t="shared" si="540"/>
        <v>3</v>
      </c>
      <c r="J2399" s="31">
        <f t="shared" si="541"/>
        <v>3</v>
      </c>
      <c r="K2399" s="31">
        <f t="shared" si="542"/>
        <v>4</v>
      </c>
      <c r="L2399" s="31">
        <f t="shared" si="543"/>
        <v>5</v>
      </c>
      <c r="M2399" s="31">
        <f t="shared" si="544"/>
        <v>3</v>
      </c>
      <c r="N2399" s="31">
        <f t="shared" si="545"/>
        <v>3.5</v>
      </c>
      <c r="O2399" s="26" t="s">
        <v>13004</v>
      </c>
      <c r="P2399" s="26" t="s">
        <v>108</v>
      </c>
      <c r="Q2399" s="27">
        <v>41568</v>
      </c>
      <c r="R2399" s="26" t="s">
        <v>166</v>
      </c>
      <c r="S2399" s="26" t="s">
        <v>622</v>
      </c>
      <c r="T2399" s="26" t="s">
        <v>194</v>
      </c>
      <c r="U2399" s="26" t="s">
        <v>112</v>
      </c>
      <c r="V2399" s="26" t="s">
        <v>169</v>
      </c>
      <c r="W2399" s="26" t="s">
        <v>591</v>
      </c>
      <c r="X2399" s="26" t="s">
        <v>592</v>
      </c>
      <c r="Y2399" s="26" t="s">
        <v>12986</v>
      </c>
      <c r="Z2399" s="24"/>
      <c r="AA2399" s="24"/>
      <c r="AB2399" s="26" t="s">
        <v>117</v>
      </c>
      <c r="AC2399" s="28">
        <v>17000</v>
      </c>
      <c r="AD2399" s="26" t="s">
        <v>12987</v>
      </c>
      <c r="AE2399" s="26" t="s">
        <v>595</v>
      </c>
      <c r="AF2399" s="26" t="s">
        <v>139</v>
      </c>
      <c r="AG2399" s="26" t="s">
        <v>333</v>
      </c>
      <c r="AH2399" s="26" t="s">
        <v>121</v>
      </c>
      <c r="AI2399" s="28">
        <v>17000</v>
      </c>
      <c r="AJ2399" s="26" t="s">
        <v>13005</v>
      </c>
      <c r="AK2399" s="26" t="s">
        <v>13006</v>
      </c>
      <c r="AL2399" s="26" t="s">
        <v>13007</v>
      </c>
      <c r="AM2399" s="24"/>
      <c r="AN2399" s="24"/>
      <c r="AO2399" s="24"/>
      <c r="AP2399" s="24"/>
      <c r="AQ2399" s="26" t="s">
        <v>13008</v>
      </c>
      <c r="AR2399" s="24"/>
      <c r="AS2399" s="24"/>
      <c r="AT2399" s="24"/>
      <c r="AU2399" s="24"/>
      <c r="AV2399" s="24"/>
      <c r="AW2399" s="28">
        <v>1014957</v>
      </c>
      <c r="AX2399" s="26">
        <v>6806</v>
      </c>
      <c r="AY2399" s="28">
        <v>96</v>
      </c>
      <c r="AZ2399" s="28">
        <v>96</v>
      </c>
      <c r="BA2399" s="26">
        <v>0</v>
      </c>
      <c r="BB2399" s="26" t="s">
        <v>148</v>
      </c>
      <c r="BC2399" s="26" t="s">
        <v>4585</v>
      </c>
      <c r="BD2399" s="26" t="s">
        <v>378</v>
      </c>
      <c r="BE2399" s="26" t="s">
        <v>13009</v>
      </c>
      <c r="BF2399" s="26" t="s">
        <v>13002</v>
      </c>
      <c r="BG2399" s="26" t="s">
        <v>191</v>
      </c>
      <c r="BH2399" s="26" t="s">
        <v>13010</v>
      </c>
      <c r="BI2399" s="26" t="s">
        <v>191</v>
      </c>
      <c r="BJ2399" s="26" t="s">
        <v>13003</v>
      </c>
      <c r="BK2399" s="26" t="s">
        <v>191</v>
      </c>
      <c r="BL2399" s="26" t="s">
        <v>13011</v>
      </c>
      <c r="BM2399" s="26" t="s">
        <v>191</v>
      </c>
      <c r="BN2399" s="26" t="s">
        <v>13012</v>
      </c>
      <c r="BO2399" s="26" t="s">
        <v>191</v>
      </c>
      <c r="BP2399" s="24"/>
      <c r="BQ2399" s="24"/>
      <c r="BR2399" s="26">
        <v>3</v>
      </c>
      <c r="BS2399" s="26">
        <v>4</v>
      </c>
      <c r="BT2399" s="26">
        <v>3</v>
      </c>
      <c r="BU2399" s="26">
        <v>3</v>
      </c>
      <c r="BV2399" s="26">
        <v>3</v>
      </c>
      <c r="BW2399" s="26">
        <v>4</v>
      </c>
      <c r="BX2399" s="26">
        <v>5</v>
      </c>
      <c r="BY2399" s="26">
        <v>3</v>
      </c>
      <c r="BZ2399" s="24"/>
      <c r="CA2399" s="24"/>
      <c r="CB2399" s="24"/>
      <c r="CC2399" s="24"/>
      <c r="CD2399" s="24"/>
      <c r="CE2399" s="24"/>
      <c r="CF2399" s="24"/>
      <c r="CG2399" s="24"/>
      <c r="CH2399" s="24"/>
      <c r="CI2399" s="24"/>
      <c r="CJ2399" s="24"/>
      <c r="CK2399" s="24"/>
      <c r="CL2399" s="24"/>
      <c r="CM2399" s="24"/>
      <c r="CN2399" s="24"/>
      <c r="CO2399" s="24"/>
      <c r="CP2399" s="24"/>
      <c r="CQ2399" s="24"/>
      <c r="CR2399" s="24"/>
      <c r="CS2399" s="24"/>
      <c r="CT2399" s="24"/>
      <c r="CU2399" s="24"/>
      <c r="CV2399" s="24"/>
      <c r="CW2399" s="24"/>
      <c r="CX2399" s="24"/>
      <c r="CY2399" s="24"/>
      <c r="CZ2399" s="24"/>
      <c r="DA2399" s="24"/>
      <c r="DB2399" s="24"/>
      <c r="DC2399" s="24"/>
      <c r="DD2399" s="24"/>
      <c r="DE2399" s="24"/>
      <c r="DF2399" s="26" t="s">
        <v>120</v>
      </c>
      <c r="DG2399" s="26" t="s">
        <v>120</v>
      </c>
      <c r="DH2399" s="26" t="s">
        <v>120</v>
      </c>
      <c r="DI2399" s="26" t="s">
        <v>139</v>
      </c>
      <c r="DJ2399" s="26" t="s">
        <v>139</v>
      </c>
      <c r="DK2399" s="26" t="s">
        <v>139</v>
      </c>
      <c r="DL2399" s="26" t="s">
        <v>139</v>
      </c>
      <c r="DM2399" s="26" t="s">
        <v>139</v>
      </c>
      <c r="DN2399" s="26" t="s">
        <v>139</v>
      </c>
      <c r="DO2399" s="26" t="s">
        <v>139</v>
      </c>
    </row>
    <row r="2400" spans="1:119" ht="20.100000000000001" customHeight="1" x14ac:dyDescent="0.25">
      <c r="A2400" s="29" t="str">
        <f t="shared" si="532"/>
        <v>Shining Hope for Communities2</v>
      </c>
      <c r="B2400" s="29" t="str">
        <f t="shared" si="533"/>
        <v>Shining Hope for Communities</v>
      </c>
      <c r="C2400" s="29">
        <f t="shared" si="534"/>
        <v>2</v>
      </c>
      <c r="D2400" s="30" t="str">
        <f t="shared" si="535"/>
        <v>Africa and the Middle East</v>
      </c>
      <c r="E2400" s="30" t="str">
        <f t="shared" si="536"/>
        <v>Nairobi, Kenya</v>
      </c>
      <c r="F2400" s="31">
        <f t="shared" si="537"/>
        <v>3</v>
      </c>
      <c r="G2400" s="31">
        <f t="shared" si="538"/>
        <v>4</v>
      </c>
      <c r="H2400" s="31">
        <f t="shared" si="539"/>
        <v>3</v>
      </c>
      <c r="I2400" s="31">
        <f t="shared" si="540"/>
        <v>3</v>
      </c>
      <c r="J2400" s="31">
        <f t="shared" si="541"/>
        <v>3</v>
      </c>
      <c r="K2400" s="31">
        <f t="shared" si="542"/>
        <v>4</v>
      </c>
      <c r="L2400" s="31">
        <f t="shared" si="543"/>
        <v>5</v>
      </c>
      <c r="M2400" s="31">
        <f t="shared" si="544"/>
        <v>3</v>
      </c>
      <c r="N2400" s="31">
        <f t="shared" si="545"/>
        <v>3.5</v>
      </c>
      <c r="O2400" s="26" t="s">
        <v>13013</v>
      </c>
      <c r="P2400" s="26" t="s">
        <v>108</v>
      </c>
      <c r="Q2400" s="27">
        <v>41204</v>
      </c>
      <c r="R2400" s="26" t="s">
        <v>109</v>
      </c>
      <c r="S2400" s="26" t="s">
        <v>306</v>
      </c>
      <c r="T2400" s="26" t="s">
        <v>207</v>
      </c>
      <c r="U2400" s="26" t="s">
        <v>112</v>
      </c>
      <c r="V2400" s="26" t="s">
        <v>169</v>
      </c>
      <c r="W2400" s="26" t="s">
        <v>591</v>
      </c>
      <c r="X2400" s="26" t="s">
        <v>592</v>
      </c>
      <c r="Y2400" s="26" t="s">
        <v>12986</v>
      </c>
      <c r="Z2400" s="24"/>
      <c r="AA2400" s="24"/>
      <c r="AB2400" s="26" t="s">
        <v>117</v>
      </c>
      <c r="AC2400" s="28">
        <v>16000</v>
      </c>
      <c r="AD2400" s="26" t="s">
        <v>12987</v>
      </c>
      <c r="AE2400" s="26" t="s">
        <v>595</v>
      </c>
      <c r="AF2400" s="26" t="s">
        <v>139</v>
      </c>
      <c r="AG2400" s="26" t="s">
        <v>333</v>
      </c>
      <c r="AH2400" s="26" t="s">
        <v>143</v>
      </c>
      <c r="AI2400" s="28">
        <v>16000</v>
      </c>
      <c r="AJ2400" s="26" t="s">
        <v>13014</v>
      </c>
      <c r="AK2400" s="26" t="s">
        <v>13006</v>
      </c>
      <c r="AL2400" s="26" t="s">
        <v>13015</v>
      </c>
      <c r="AM2400" s="24"/>
      <c r="AN2400" s="24"/>
      <c r="AO2400" s="24"/>
      <c r="AP2400" s="24"/>
      <c r="AQ2400" s="24"/>
      <c r="AR2400" s="24"/>
      <c r="AS2400" s="24"/>
      <c r="AT2400" s="24"/>
      <c r="AU2400" s="24"/>
      <c r="AV2400" s="24"/>
      <c r="AW2400" s="28">
        <v>590603</v>
      </c>
      <c r="AX2400" s="26">
        <v>5400</v>
      </c>
      <c r="AY2400" s="28">
        <v>90</v>
      </c>
      <c r="AZ2400" s="28">
        <v>99</v>
      </c>
      <c r="BA2400" s="26">
        <v>0</v>
      </c>
      <c r="BB2400" s="26" t="s">
        <v>148</v>
      </c>
      <c r="BC2400" s="26" t="s">
        <v>4585</v>
      </c>
      <c r="BD2400" s="26" t="s">
        <v>378</v>
      </c>
      <c r="BE2400" s="26" t="s">
        <v>13016</v>
      </c>
      <c r="BF2400" s="26" t="s">
        <v>13002</v>
      </c>
      <c r="BG2400" s="26" t="s">
        <v>191</v>
      </c>
      <c r="BH2400" s="26" t="s">
        <v>13017</v>
      </c>
      <c r="BI2400" s="26" t="s">
        <v>191</v>
      </c>
      <c r="BJ2400" s="26" t="s">
        <v>4693</v>
      </c>
      <c r="BK2400" s="26" t="s">
        <v>191</v>
      </c>
      <c r="BL2400" s="26" t="s">
        <v>13018</v>
      </c>
      <c r="BM2400" s="26" t="s">
        <v>191</v>
      </c>
      <c r="BN2400" s="26" t="s">
        <v>13019</v>
      </c>
      <c r="BO2400" s="26" t="s">
        <v>191</v>
      </c>
      <c r="BP2400" s="24"/>
      <c r="BQ2400" s="24"/>
      <c r="BR2400" s="26">
        <v>3</v>
      </c>
      <c r="BS2400" s="26">
        <v>4</v>
      </c>
      <c r="BT2400" s="26">
        <v>3</v>
      </c>
      <c r="BU2400" s="26">
        <v>3</v>
      </c>
      <c r="BV2400" s="26">
        <v>3</v>
      </c>
      <c r="BW2400" s="26">
        <v>4</v>
      </c>
      <c r="BX2400" s="26">
        <v>5</v>
      </c>
      <c r="BY2400" s="26">
        <v>3</v>
      </c>
      <c r="BZ2400" s="24"/>
      <c r="CA2400" s="24"/>
      <c r="CB2400" s="24"/>
      <c r="CC2400" s="24"/>
      <c r="CD2400" s="24"/>
      <c r="CE2400" s="24"/>
      <c r="CF2400" s="24"/>
      <c r="CG2400" s="24"/>
      <c r="CH2400" s="24"/>
      <c r="CI2400" s="24"/>
      <c r="CJ2400" s="24"/>
      <c r="CK2400" s="24"/>
      <c r="CL2400" s="24"/>
      <c r="CM2400" s="24"/>
      <c r="CN2400" s="24"/>
      <c r="CO2400" s="24"/>
      <c r="CP2400" s="24"/>
      <c r="CQ2400" s="24"/>
      <c r="CR2400" s="24"/>
      <c r="CS2400" s="24"/>
      <c r="CT2400" s="24"/>
      <c r="CU2400" s="24"/>
      <c r="CV2400" s="24"/>
      <c r="CW2400" s="24"/>
      <c r="CX2400" s="24"/>
      <c r="CY2400" s="24"/>
      <c r="CZ2400" s="24"/>
      <c r="DA2400" s="24"/>
      <c r="DB2400" s="24"/>
      <c r="DC2400" s="24"/>
      <c r="DD2400" s="24"/>
      <c r="DE2400" s="24"/>
      <c r="DF2400" s="26" t="s">
        <v>120</v>
      </c>
      <c r="DG2400" s="26" t="s">
        <v>120</v>
      </c>
      <c r="DH2400" s="26" t="s">
        <v>139</v>
      </c>
      <c r="DI2400" s="26" t="s">
        <v>139</v>
      </c>
      <c r="DJ2400" s="26" t="s">
        <v>139</v>
      </c>
      <c r="DK2400" s="26" t="s">
        <v>139</v>
      </c>
      <c r="DL2400" s="26" t="s">
        <v>139</v>
      </c>
      <c r="DM2400" s="26" t="s">
        <v>139</v>
      </c>
      <c r="DN2400" s="26" t="s">
        <v>139</v>
      </c>
      <c r="DO2400" s="26" t="s">
        <v>139</v>
      </c>
    </row>
    <row r="2401" spans="1:119" ht="20.100000000000001" customHeight="1" x14ac:dyDescent="0.25">
      <c r="A2401" s="29" t="str">
        <f t="shared" si="532"/>
        <v>Shining Hope for Communities1</v>
      </c>
      <c r="B2401" s="29" t="str">
        <f t="shared" si="533"/>
        <v>Shining Hope for Communities</v>
      </c>
      <c r="C2401" s="29">
        <f t="shared" si="534"/>
        <v>1</v>
      </c>
      <c r="D2401" s="30" t="str">
        <f t="shared" si="535"/>
        <v>Africa and the Middle East</v>
      </c>
      <c r="E2401" s="30" t="str">
        <f t="shared" si="536"/>
        <v>Nairobi, Kenya</v>
      </c>
      <c r="F2401" s="31">
        <f t="shared" si="537"/>
        <v>2</v>
      </c>
      <c r="G2401" s="31">
        <f t="shared" si="538"/>
        <v>4</v>
      </c>
      <c r="H2401" s="31">
        <f t="shared" si="539"/>
        <v>2</v>
      </c>
      <c r="I2401" s="31">
        <f t="shared" si="540"/>
        <v>3</v>
      </c>
      <c r="J2401" s="31">
        <f t="shared" si="541"/>
        <v>3</v>
      </c>
      <c r="K2401" s="31">
        <f t="shared" si="542"/>
        <v>3</v>
      </c>
      <c r="L2401" s="31">
        <f t="shared" si="543"/>
        <v>5</v>
      </c>
      <c r="M2401" s="31">
        <f t="shared" si="544"/>
        <v>3</v>
      </c>
      <c r="N2401" s="31">
        <f t="shared" si="545"/>
        <v>3.1</v>
      </c>
      <c r="O2401" s="26" t="s">
        <v>13020</v>
      </c>
      <c r="P2401" s="26" t="s">
        <v>108</v>
      </c>
      <c r="Q2401" s="27">
        <v>40835</v>
      </c>
      <c r="R2401" s="26" t="s">
        <v>155</v>
      </c>
      <c r="S2401" s="26" t="s">
        <v>321</v>
      </c>
      <c r="T2401" s="26" t="s">
        <v>175</v>
      </c>
      <c r="U2401" s="26" t="s">
        <v>112</v>
      </c>
      <c r="V2401" s="26" t="s">
        <v>169</v>
      </c>
      <c r="W2401" s="26" t="s">
        <v>591</v>
      </c>
      <c r="X2401" s="26" t="s">
        <v>592</v>
      </c>
      <c r="Y2401" s="26" t="s">
        <v>12986</v>
      </c>
      <c r="Z2401" s="24"/>
      <c r="AA2401" s="24"/>
      <c r="AB2401" s="26" t="s">
        <v>117</v>
      </c>
      <c r="AC2401" s="28">
        <v>10000</v>
      </c>
      <c r="AD2401" s="26" t="s">
        <v>12987</v>
      </c>
      <c r="AE2401" s="26" t="s">
        <v>595</v>
      </c>
      <c r="AF2401" s="26" t="s">
        <v>139</v>
      </c>
      <c r="AG2401" s="26" t="s">
        <v>333</v>
      </c>
      <c r="AH2401" s="26" t="s">
        <v>158</v>
      </c>
      <c r="AI2401" s="28">
        <v>10000</v>
      </c>
      <c r="AJ2401" s="24"/>
      <c r="AK2401" s="26" t="s">
        <v>13021</v>
      </c>
      <c r="AL2401" s="26" t="s">
        <v>13022</v>
      </c>
      <c r="AM2401" s="26" t="s">
        <v>13023</v>
      </c>
      <c r="AN2401" s="26" t="s">
        <v>13024</v>
      </c>
      <c r="AO2401" s="26" t="s">
        <v>13025</v>
      </c>
      <c r="AP2401" s="24"/>
      <c r="AQ2401" s="24"/>
      <c r="AR2401" s="24"/>
      <c r="AS2401" s="24"/>
      <c r="AT2401" s="24"/>
      <c r="AU2401" s="24"/>
      <c r="AV2401" s="24"/>
      <c r="AW2401" s="28">
        <v>173958</v>
      </c>
      <c r="AX2401" s="26">
        <v>1820</v>
      </c>
      <c r="AY2401" s="28">
        <v>60</v>
      </c>
      <c r="AZ2401" s="28">
        <v>82</v>
      </c>
      <c r="BA2401" s="26">
        <v>0</v>
      </c>
      <c r="BB2401" s="26" t="s">
        <v>148</v>
      </c>
      <c r="BC2401" s="26" t="s">
        <v>4585</v>
      </c>
      <c r="BD2401" s="24"/>
      <c r="BE2401" s="24"/>
      <c r="BF2401" s="26" t="s">
        <v>4693</v>
      </c>
      <c r="BG2401" s="26" t="s">
        <v>261</v>
      </c>
      <c r="BH2401" s="26" t="s">
        <v>13002</v>
      </c>
      <c r="BI2401" s="26" t="s">
        <v>261</v>
      </c>
      <c r="BJ2401" s="26" t="s">
        <v>13026</v>
      </c>
      <c r="BK2401" s="26" t="s">
        <v>261</v>
      </c>
      <c r="BL2401" s="24"/>
      <c r="BM2401" s="24"/>
      <c r="BN2401" s="24"/>
      <c r="BO2401" s="24"/>
      <c r="BP2401" s="24"/>
      <c r="BQ2401" s="24"/>
      <c r="BR2401" s="26">
        <v>2</v>
      </c>
      <c r="BS2401" s="26">
        <v>4</v>
      </c>
      <c r="BT2401" s="26">
        <v>2</v>
      </c>
      <c r="BU2401" s="26">
        <v>3</v>
      </c>
      <c r="BV2401" s="26">
        <v>3</v>
      </c>
      <c r="BW2401" s="26">
        <v>3</v>
      </c>
      <c r="BX2401" s="26">
        <v>5</v>
      </c>
      <c r="BY2401" s="26">
        <v>3</v>
      </c>
      <c r="BZ2401" s="24"/>
      <c r="CA2401" s="24"/>
      <c r="CB2401" s="24"/>
      <c r="CC2401" s="24"/>
      <c r="CD2401" s="24"/>
      <c r="CE2401" s="24"/>
      <c r="CF2401" s="24"/>
      <c r="CG2401" s="24"/>
      <c r="CH2401" s="24"/>
      <c r="CI2401" s="24"/>
      <c r="CJ2401" s="24"/>
      <c r="CK2401" s="24"/>
      <c r="CL2401" s="24"/>
      <c r="CM2401" s="24"/>
      <c r="CN2401" s="24"/>
      <c r="CO2401" s="24"/>
      <c r="CP2401" s="24"/>
      <c r="CQ2401" s="24"/>
      <c r="CR2401" s="24"/>
      <c r="CS2401" s="24"/>
      <c r="CT2401" s="24"/>
      <c r="CU2401" s="24"/>
      <c r="CV2401" s="24"/>
      <c r="CW2401" s="24"/>
      <c r="CX2401" s="24"/>
      <c r="CY2401" s="24"/>
      <c r="CZ2401" s="24"/>
      <c r="DA2401" s="24"/>
      <c r="DB2401" s="24"/>
      <c r="DC2401" s="24"/>
      <c r="DD2401" s="24"/>
      <c r="DE2401" s="24"/>
      <c r="DF2401" s="26" t="s">
        <v>139</v>
      </c>
      <c r="DG2401" s="26" t="s">
        <v>120</v>
      </c>
      <c r="DH2401" s="26" t="s">
        <v>139</v>
      </c>
      <c r="DI2401" s="26" t="s">
        <v>139</v>
      </c>
      <c r="DJ2401" s="26" t="s">
        <v>139</v>
      </c>
      <c r="DK2401" s="26" t="s">
        <v>139</v>
      </c>
      <c r="DL2401" s="26" t="s">
        <v>139</v>
      </c>
      <c r="DM2401" s="26" t="s">
        <v>139</v>
      </c>
      <c r="DN2401" s="26" t="s">
        <v>139</v>
      </c>
      <c r="DO2401" s="26" t="s">
        <v>139</v>
      </c>
    </row>
    <row r="2402" spans="1:119" ht="20.100000000000001" customHeight="1" x14ac:dyDescent="0.25">
      <c r="A2402" s="29" t="str">
        <f t="shared" si="532"/>
        <v/>
      </c>
      <c r="B2402" s="29" t="str">
        <f t="shared" si="533"/>
        <v>Shobujer Ovijan (Expedition of Young People) Foundation</v>
      </c>
      <c r="C2402" s="29">
        <f t="shared" si="534"/>
        <v>0</v>
      </c>
      <c r="D2402" s="30" t="str">
        <f t="shared" si="535"/>
        <v>South Asia</v>
      </c>
      <c r="E2402" s="30" t="str">
        <f t="shared" si="536"/>
        <v>Dhaka, Bangladesh</v>
      </c>
      <c r="F2402" s="31">
        <f t="shared" si="537"/>
        <v>0</v>
      </c>
      <c r="G2402" s="31">
        <f t="shared" si="538"/>
        <v>0</v>
      </c>
      <c r="H2402" s="31">
        <f t="shared" si="539"/>
        <v>0</v>
      </c>
      <c r="I2402" s="31">
        <f t="shared" si="540"/>
        <v>0</v>
      </c>
      <c r="J2402" s="31">
        <f t="shared" si="541"/>
        <v>0</v>
      </c>
      <c r="K2402" s="31">
        <f t="shared" si="542"/>
        <v>0</v>
      </c>
      <c r="L2402" s="31">
        <f t="shared" si="543"/>
        <v>0</v>
      </c>
      <c r="M2402" s="31">
        <f t="shared" si="544"/>
        <v>0</v>
      </c>
      <c r="N2402" s="31">
        <f t="shared" si="545"/>
        <v>0</v>
      </c>
      <c r="O2402" s="26" t="s">
        <v>16426</v>
      </c>
      <c r="P2402" s="26" t="s">
        <v>243</v>
      </c>
      <c r="Q2402" s="27">
        <v>42135</v>
      </c>
      <c r="R2402" s="24"/>
      <c r="S2402" s="24"/>
      <c r="T2402" s="26" t="s">
        <v>278</v>
      </c>
      <c r="U2402" s="24"/>
      <c r="V2402" s="26" t="s">
        <v>225</v>
      </c>
      <c r="W2402" s="26" t="s">
        <v>773</v>
      </c>
      <c r="X2402" s="26" t="s">
        <v>774</v>
      </c>
      <c r="Y2402" s="26" t="s">
        <v>13028</v>
      </c>
      <c r="Z2402" s="24"/>
      <c r="AA2402" s="26" t="s">
        <v>13029</v>
      </c>
      <c r="AB2402" s="26" t="s">
        <v>15733</v>
      </c>
      <c r="AC2402" s="28">
        <v>0</v>
      </c>
      <c r="AD2402" s="26" t="s">
        <v>13030</v>
      </c>
      <c r="AE2402" s="26" t="s">
        <v>12600</v>
      </c>
      <c r="AF2402" s="26" t="s">
        <v>120</v>
      </c>
      <c r="AG2402" s="26" t="s">
        <v>175</v>
      </c>
      <c r="AH2402" s="24"/>
      <c r="AI2402" s="28">
        <v>5000</v>
      </c>
      <c r="AJ2402" s="24"/>
      <c r="AK2402" s="24"/>
      <c r="AL2402" s="24"/>
      <c r="AM2402" s="24"/>
      <c r="AN2402" s="24"/>
      <c r="AO2402" s="24"/>
      <c r="AP2402" s="24"/>
      <c r="AQ2402" s="24"/>
      <c r="AR2402" s="24"/>
      <c r="AS2402" s="24"/>
      <c r="AT2402" s="24"/>
      <c r="AU2402" s="24"/>
      <c r="AV2402" s="24"/>
      <c r="AW2402" s="24"/>
      <c r="AX2402" s="24"/>
      <c r="AY2402" s="24"/>
      <c r="AZ2402" s="24"/>
      <c r="BA2402" s="24"/>
      <c r="BB2402" s="24"/>
      <c r="BC2402" s="26" t="s">
        <v>11970</v>
      </c>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M2402" s="24"/>
      <c r="CN2402" s="24"/>
      <c r="CO2402" s="24"/>
      <c r="CP2402" s="24"/>
      <c r="CQ2402" s="24"/>
      <c r="CR2402" s="24"/>
      <c r="CS2402" s="24"/>
      <c r="CT2402" s="24"/>
      <c r="CU2402" s="24"/>
      <c r="CV2402" s="24"/>
      <c r="CW2402" s="24"/>
      <c r="CX2402" s="24"/>
      <c r="CY2402" s="24"/>
      <c r="CZ2402" s="24"/>
      <c r="DA2402" s="24"/>
      <c r="DB2402" s="24"/>
      <c r="DC2402" s="24"/>
      <c r="DD2402" s="24"/>
      <c r="DE2402" s="24"/>
      <c r="DF2402" s="26" t="s">
        <v>139</v>
      </c>
      <c r="DG2402" s="26" t="s">
        <v>139</v>
      </c>
      <c r="DH2402" s="26" t="s">
        <v>139</v>
      </c>
      <c r="DI2402" s="26" t="s">
        <v>139</v>
      </c>
      <c r="DJ2402" s="26" t="s">
        <v>139</v>
      </c>
      <c r="DK2402" s="26" t="s">
        <v>139</v>
      </c>
      <c r="DL2402" s="26" t="s">
        <v>139</v>
      </c>
      <c r="DM2402" s="26" t="s">
        <v>139</v>
      </c>
      <c r="DN2402" s="26" t="s">
        <v>139</v>
      </c>
      <c r="DO2402" s="26" t="s">
        <v>139</v>
      </c>
    </row>
    <row r="2403" spans="1:119" ht="20.100000000000001" customHeight="1" x14ac:dyDescent="0.25">
      <c r="A2403" s="29" t="str">
        <f t="shared" si="532"/>
        <v/>
      </c>
      <c r="B2403" s="29" t="str">
        <f t="shared" si="533"/>
        <v>Shobujer Ovijan (Expedition of Young People) Foundation</v>
      </c>
      <c r="C2403" s="29">
        <f t="shared" si="534"/>
        <v>0</v>
      </c>
      <c r="D2403" s="30" t="str">
        <f t="shared" si="535"/>
        <v>South Asia</v>
      </c>
      <c r="E2403" s="30" t="str">
        <f t="shared" si="536"/>
        <v>Dhaka, Bangladesh</v>
      </c>
      <c r="F2403" s="31">
        <f t="shared" si="537"/>
        <v>0</v>
      </c>
      <c r="G2403" s="31">
        <f t="shared" si="538"/>
        <v>0</v>
      </c>
      <c r="H2403" s="31">
        <f t="shared" si="539"/>
        <v>0</v>
      </c>
      <c r="I2403" s="31">
        <f t="shared" si="540"/>
        <v>0</v>
      </c>
      <c r="J2403" s="31">
        <f t="shared" si="541"/>
        <v>0</v>
      </c>
      <c r="K2403" s="31">
        <f t="shared" si="542"/>
        <v>0</v>
      </c>
      <c r="L2403" s="31">
        <f t="shared" si="543"/>
        <v>0</v>
      </c>
      <c r="M2403" s="31">
        <f t="shared" si="544"/>
        <v>0</v>
      </c>
      <c r="N2403" s="31">
        <f t="shared" si="545"/>
        <v>0</v>
      </c>
      <c r="O2403" s="26" t="s">
        <v>13027</v>
      </c>
      <c r="P2403" s="26" t="s">
        <v>243</v>
      </c>
      <c r="Q2403" s="27">
        <v>42401</v>
      </c>
      <c r="R2403" s="24"/>
      <c r="S2403" s="24"/>
      <c r="T2403" s="24"/>
      <c r="U2403" s="24"/>
      <c r="V2403" s="26" t="s">
        <v>225</v>
      </c>
      <c r="W2403" s="26" t="s">
        <v>773</v>
      </c>
      <c r="X2403" s="26" t="s">
        <v>774</v>
      </c>
      <c r="Y2403" s="26" t="s">
        <v>13028</v>
      </c>
      <c r="Z2403" s="24"/>
      <c r="AA2403" s="26" t="s">
        <v>13029</v>
      </c>
      <c r="AB2403" s="26" t="s">
        <v>723</v>
      </c>
      <c r="AC2403" s="28">
        <v>0</v>
      </c>
      <c r="AD2403" s="26" t="s">
        <v>13030</v>
      </c>
      <c r="AE2403" s="26" t="s">
        <v>12600</v>
      </c>
      <c r="AF2403" s="26" t="s">
        <v>120</v>
      </c>
      <c r="AG2403" s="26" t="s">
        <v>175</v>
      </c>
      <c r="AH2403" s="24"/>
      <c r="AI2403" s="28">
        <v>1000</v>
      </c>
      <c r="AJ2403" s="24"/>
      <c r="AK2403" s="24"/>
      <c r="AL2403" s="24"/>
      <c r="AM2403" s="24"/>
      <c r="AN2403" s="24"/>
      <c r="AO2403" s="24"/>
      <c r="AP2403" s="24"/>
      <c r="AQ2403" s="24"/>
      <c r="AR2403" s="24"/>
      <c r="AS2403" s="24"/>
      <c r="AT2403" s="24"/>
      <c r="AU2403" s="24"/>
      <c r="AV2403" s="24"/>
      <c r="AW2403" s="24"/>
      <c r="AX2403" s="24"/>
      <c r="AY2403" s="24"/>
      <c r="AZ2403" s="24"/>
      <c r="BA2403" s="24"/>
      <c r="BB2403" s="24"/>
      <c r="BC2403" s="26" t="s">
        <v>11970</v>
      </c>
      <c r="BD2403" s="24"/>
      <c r="BE2403" s="24"/>
      <c r="BF2403" s="24"/>
      <c r="BG2403" s="24"/>
      <c r="BH2403" s="24"/>
      <c r="BI2403" s="24"/>
      <c r="BJ2403" s="24"/>
      <c r="BK2403" s="24"/>
      <c r="BL2403" s="24"/>
      <c r="BM2403" s="24"/>
      <c r="BN2403" s="24"/>
      <c r="BO2403" s="24"/>
      <c r="BP2403" s="24"/>
      <c r="BQ2403" s="24"/>
      <c r="BR2403" s="24"/>
      <c r="BS2403" s="24"/>
      <c r="BT2403" s="24"/>
      <c r="BU2403" s="24"/>
      <c r="BV2403" s="24"/>
      <c r="BW2403" s="24"/>
      <c r="BX2403" s="24"/>
      <c r="BY2403" s="24"/>
      <c r="BZ2403" s="24"/>
      <c r="CA2403" s="24"/>
      <c r="CB2403" s="24"/>
      <c r="CC2403" s="24"/>
      <c r="CD2403" s="24"/>
      <c r="CE2403" s="24"/>
      <c r="CF2403" s="24"/>
      <c r="CG2403" s="24"/>
      <c r="CH2403" s="24"/>
      <c r="CI2403" s="24"/>
      <c r="CJ2403" s="24"/>
      <c r="CK2403" s="24"/>
      <c r="CL2403" s="24"/>
      <c r="CM2403" s="24"/>
      <c r="CN2403" s="24"/>
      <c r="CO2403" s="24"/>
      <c r="CP2403" s="24"/>
      <c r="CQ2403" s="24"/>
      <c r="CR2403" s="24"/>
      <c r="CS2403" s="24"/>
      <c r="CT2403" s="24"/>
      <c r="CU2403" s="24"/>
      <c r="CV2403" s="24"/>
      <c r="CW2403" s="24"/>
      <c r="CX2403" s="24"/>
      <c r="CY2403" s="24"/>
      <c r="CZ2403" s="24"/>
      <c r="DA2403" s="24"/>
      <c r="DB2403" s="24"/>
      <c r="DC2403" s="24"/>
      <c r="DD2403" s="24"/>
      <c r="DE2403" s="24"/>
      <c r="DF2403" s="26" t="s">
        <v>139</v>
      </c>
      <c r="DG2403" s="26" t="s">
        <v>139</v>
      </c>
      <c r="DH2403" s="26" t="s">
        <v>139</v>
      </c>
      <c r="DI2403" s="26" t="s">
        <v>139</v>
      </c>
      <c r="DJ2403" s="26" t="s">
        <v>139</v>
      </c>
      <c r="DK2403" s="26" t="s">
        <v>139</v>
      </c>
      <c r="DL2403" s="26" t="s">
        <v>139</v>
      </c>
      <c r="DM2403" s="26" t="s">
        <v>139</v>
      </c>
      <c r="DN2403" s="26" t="s">
        <v>139</v>
      </c>
      <c r="DO2403" s="26" t="s">
        <v>139</v>
      </c>
    </row>
    <row r="2404" spans="1:119" ht="35.1" customHeight="1" x14ac:dyDescent="0.25">
      <c r="A2404" s="29" t="str">
        <f t="shared" si="532"/>
        <v>Shobujer Ovijan (Expedition of Young People) Foundation6</v>
      </c>
      <c r="B2404" s="29" t="str">
        <f t="shared" si="533"/>
        <v>Shobujer Ovijan (Expedition of Young People) Foundation</v>
      </c>
      <c r="C2404" s="29">
        <f t="shared" si="534"/>
        <v>6</v>
      </c>
      <c r="D2404" s="30" t="str">
        <f t="shared" si="535"/>
        <v>South Asia</v>
      </c>
      <c r="E2404" s="30" t="str">
        <f t="shared" si="536"/>
        <v>Dhaka, Bangladesh</v>
      </c>
      <c r="F2404" s="31">
        <f t="shared" si="537"/>
        <v>4</v>
      </c>
      <c r="G2404" s="31">
        <f t="shared" si="538"/>
        <v>4</v>
      </c>
      <c r="H2404" s="31">
        <f t="shared" si="539"/>
        <v>4</v>
      </c>
      <c r="I2404" s="31">
        <f t="shared" si="540"/>
        <v>4</v>
      </c>
      <c r="J2404" s="31">
        <f t="shared" si="541"/>
        <v>3</v>
      </c>
      <c r="K2404" s="31">
        <f t="shared" si="542"/>
        <v>4</v>
      </c>
      <c r="L2404" s="31">
        <f t="shared" si="543"/>
        <v>4</v>
      </c>
      <c r="M2404" s="31">
        <f t="shared" si="544"/>
        <v>4</v>
      </c>
      <c r="N2404" s="31">
        <f t="shared" si="545"/>
        <v>3.9</v>
      </c>
      <c r="O2404" s="26" t="s">
        <v>13031</v>
      </c>
      <c r="P2404" s="26" t="s">
        <v>108</v>
      </c>
      <c r="Q2404" s="27">
        <v>43214</v>
      </c>
      <c r="R2404" s="26" t="s">
        <v>166</v>
      </c>
      <c r="S2404" s="26" t="s">
        <v>244</v>
      </c>
      <c r="T2404" s="26" t="s">
        <v>111</v>
      </c>
      <c r="U2404" s="24"/>
      <c r="V2404" s="26" t="s">
        <v>225</v>
      </c>
      <c r="W2404" s="26" t="s">
        <v>773</v>
      </c>
      <c r="X2404" s="26" t="s">
        <v>774</v>
      </c>
      <c r="Y2404" s="26" t="s">
        <v>13028</v>
      </c>
      <c r="Z2404" s="24"/>
      <c r="AA2404" s="26" t="s">
        <v>13029</v>
      </c>
      <c r="AB2404" s="26" t="s">
        <v>117</v>
      </c>
      <c r="AC2404" s="28">
        <v>22000</v>
      </c>
      <c r="AD2404" s="26" t="s">
        <v>13030</v>
      </c>
      <c r="AE2404" s="26" t="s">
        <v>12600</v>
      </c>
      <c r="AF2404" s="26" t="s">
        <v>120</v>
      </c>
      <c r="AG2404" s="26" t="s">
        <v>175</v>
      </c>
      <c r="AH2404" s="26" t="s">
        <v>250</v>
      </c>
      <c r="AI2404" s="28">
        <v>22000</v>
      </c>
      <c r="AJ2404" s="24"/>
      <c r="AK2404" s="24"/>
      <c r="AL2404" s="24"/>
      <c r="AM2404" s="24"/>
      <c r="AN2404" s="24"/>
      <c r="AO2404" s="24"/>
      <c r="AP2404" s="24"/>
      <c r="AQ2404" s="24"/>
      <c r="AR2404" s="26" t="s">
        <v>13032</v>
      </c>
      <c r="AS2404" s="24"/>
      <c r="AT2404" s="24"/>
      <c r="AU2404" s="24"/>
      <c r="AV2404" s="24"/>
      <c r="AW2404" s="28">
        <v>87899</v>
      </c>
      <c r="AX2404" s="26">
        <v>2960</v>
      </c>
      <c r="AY2404" s="28">
        <v>180</v>
      </c>
      <c r="AZ2404" s="28">
        <v>100</v>
      </c>
      <c r="BA2404" s="26">
        <v>100</v>
      </c>
      <c r="BB2404" s="24"/>
      <c r="BC2404" s="26" t="s">
        <v>11970</v>
      </c>
      <c r="BD2404" s="26" t="s">
        <v>125</v>
      </c>
      <c r="BE2404" s="24"/>
      <c r="BF2404" s="26" t="s">
        <v>13033</v>
      </c>
      <c r="BG2404" s="26" t="s">
        <v>773</v>
      </c>
      <c r="BH2404" s="26" t="s">
        <v>13034</v>
      </c>
      <c r="BI2404" s="26" t="s">
        <v>773</v>
      </c>
      <c r="BJ2404" s="26" t="s">
        <v>620</v>
      </c>
      <c r="BK2404" s="26" t="s">
        <v>261</v>
      </c>
      <c r="BL2404" s="26" t="s">
        <v>13035</v>
      </c>
      <c r="BM2404" s="26" t="s">
        <v>773</v>
      </c>
      <c r="BN2404" s="26" t="s">
        <v>13036</v>
      </c>
      <c r="BO2404" s="26" t="s">
        <v>773</v>
      </c>
      <c r="BP2404" s="24"/>
      <c r="BQ2404" s="24"/>
      <c r="BR2404" s="26">
        <v>0</v>
      </c>
      <c r="BS2404" s="26">
        <v>0</v>
      </c>
      <c r="BT2404" s="26">
        <v>0</v>
      </c>
      <c r="BU2404" s="26">
        <v>0</v>
      </c>
      <c r="BV2404" s="26">
        <v>0</v>
      </c>
      <c r="BW2404" s="26">
        <v>0</v>
      </c>
      <c r="BX2404" s="26">
        <v>0</v>
      </c>
      <c r="BY2404" s="26">
        <v>0</v>
      </c>
      <c r="BZ2404" s="26" t="s">
        <v>134</v>
      </c>
      <c r="CA2404" s="26" t="s">
        <v>134</v>
      </c>
      <c r="CB2404" s="26" t="s">
        <v>136</v>
      </c>
      <c r="CC2404" s="26" t="s">
        <v>134</v>
      </c>
      <c r="CD2404" s="26" t="s">
        <v>134</v>
      </c>
      <c r="CE2404" s="26" t="s">
        <v>134</v>
      </c>
      <c r="CF2404" s="26" t="s">
        <v>136</v>
      </c>
      <c r="CG2404" s="26" t="s">
        <v>134</v>
      </c>
      <c r="CH2404" s="26" t="s">
        <v>134</v>
      </c>
      <c r="CI2404" s="26" t="s">
        <v>134</v>
      </c>
      <c r="CJ2404" s="26" t="s">
        <v>134</v>
      </c>
      <c r="CK2404" s="26" t="s">
        <v>134</v>
      </c>
      <c r="CL2404" s="26" t="s">
        <v>134</v>
      </c>
      <c r="CM2404" s="26" t="s">
        <v>134</v>
      </c>
      <c r="CN2404" s="26" t="s">
        <v>134</v>
      </c>
      <c r="CO2404" s="26" t="s">
        <v>138</v>
      </c>
      <c r="CP2404" s="26" t="s">
        <v>136</v>
      </c>
      <c r="CQ2404" s="26" t="s">
        <v>136</v>
      </c>
      <c r="CR2404" s="26" t="s">
        <v>134</v>
      </c>
      <c r="CS2404" s="26" t="s">
        <v>134</v>
      </c>
      <c r="CT2404" s="26" t="s">
        <v>134</v>
      </c>
      <c r="CU2404" s="26" t="s">
        <v>134</v>
      </c>
      <c r="CV2404" s="26" t="s">
        <v>134</v>
      </c>
      <c r="CW2404" s="26" t="s">
        <v>134</v>
      </c>
      <c r="CX2404" s="26" t="s">
        <v>138</v>
      </c>
      <c r="CY2404" s="26" t="s">
        <v>134</v>
      </c>
      <c r="CZ2404" s="26" t="s">
        <v>136</v>
      </c>
      <c r="DA2404" s="26" t="s">
        <v>134</v>
      </c>
      <c r="DB2404" s="26" t="s">
        <v>134</v>
      </c>
      <c r="DC2404" s="26" t="s">
        <v>134</v>
      </c>
      <c r="DD2404" s="26" t="s">
        <v>134</v>
      </c>
      <c r="DE2404" s="26" t="s">
        <v>134</v>
      </c>
      <c r="DF2404" s="26" t="s">
        <v>120</v>
      </c>
      <c r="DG2404" s="26" t="s">
        <v>120</v>
      </c>
      <c r="DH2404" s="26" t="s">
        <v>139</v>
      </c>
      <c r="DI2404" s="26" t="s">
        <v>139</v>
      </c>
      <c r="DJ2404" s="26" t="s">
        <v>120</v>
      </c>
      <c r="DK2404" s="26" t="s">
        <v>139</v>
      </c>
      <c r="DL2404" s="26" t="s">
        <v>139</v>
      </c>
      <c r="DM2404" s="26" t="s">
        <v>139</v>
      </c>
      <c r="DN2404" s="26" t="s">
        <v>139</v>
      </c>
      <c r="DO2404" s="26" t="s">
        <v>139</v>
      </c>
    </row>
    <row r="2405" spans="1:119" ht="20.100000000000001" customHeight="1" x14ac:dyDescent="0.25">
      <c r="A2405" s="29" t="str">
        <f t="shared" si="532"/>
        <v/>
      </c>
      <c r="B2405" s="29" t="str">
        <f t="shared" si="533"/>
        <v>Shobujer Ovijan (Expedition of Young People) Foundation</v>
      </c>
      <c r="C2405" s="29">
        <f t="shared" si="534"/>
        <v>0</v>
      </c>
      <c r="D2405" s="30" t="str">
        <f t="shared" si="535"/>
        <v>South Asia</v>
      </c>
      <c r="E2405" s="30" t="str">
        <f t="shared" si="536"/>
        <v>Dhaka, Bangladesh</v>
      </c>
      <c r="F2405" s="31">
        <f t="shared" si="537"/>
        <v>0</v>
      </c>
      <c r="G2405" s="31">
        <f t="shared" si="538"/>
        <v>0</v>
      </c>
      <c r="H2405" s="31">
        <f t="shared" si="539"/>
        <v>0</v>
      </c>
      <c r="I2405" s="31">
        <f t="shared" si="540"/>
        <v>0</v>
      </c>
      <c r="J2405" s="31">
        <f t="shared" si="541"/>
        <v>0</v>
      </c>
      <c r="K2405" s="31">
        <f t="shared" si="542"/>
        <v>0</v>
      </c>
      <c r="L2405" s="31">
        <f t="shared" si="543"/>
        <v>0</v>
      </c>
      <c r="M2405" s="31">
        <f t="shared" si="544"/>
        <v>0</v>
      </c>
      <c r="N2405" s="31">
        <f t="shared" si="545"/>
        <v>0</v>
      </c>
      <c r="O2405" s="26" t="s">
        <v>16427</v>
      </c>
      <c r="P2405" s="26" t="s">
        <v>108</v>
      </c>
      <c r="Q2405" s="27">
        <v>43188</v>
      </c>
      <c r="R2405" s="24"/>
      <c r="S2405" s="24"/>
      <c r="T2405" s="26" t="s">
        <v>111</v>
      </c>
      <c r="U2405" s="24"/>
      <c r="V2405" s="26" t="s">
        <v>225</v>
      </c>
      <c r="W2405" s="26" t="s">
        <v>773</v>
      </c>
      <c r="X2405" s="26" t="s">
        <v>774</v>
      </c>
      <c r="Y2405" s="26" t="s">
        <v>13028</v>
      </c>
      <c r="Z2405" s="24"/>
      <c r="AA2405" s="26" t="s">
        <v>13029</v>
      </c>
      <c r="AB2405" s="26" t="s">
        <v>15736</v>
      </c>
      <c r="AC2405" s="28">
        <v>3000</v>
      </c>
      <c r="AD2405" s="26" t="s">
        <v>13030</v>
      </c>
      <c r="AE2405" s="26" t="s">
        <v>12600</v>
      </c>
      <c r="AF2405" s="26" t="s">
        <v>120</v>
      </c>
      <c r="AG2405" s="26" t="s">
        <v>175</v>
      </c>
      <c r="AH2405" s="24"/>
      <c r="AI2405" s="28">
        <v>3000</v>
      </c>
      <c r="AJ2405" s="24"/>
      <c r="AK2405" s="24"/>
      <c r="AL2405" s="24"/>
      <c r="AM2405" s="24"/>
      <c r="AN2405" s="24"/>
      <c r="AO2405" s="24"/>
      <c r="AP2405" s="24"/>
      <c r="AQ2405" s="24"/>
      <c r="AR2405" s="24"/>
      <c r="AS2405" s="24"/>
      <c r="AT2405" s="24"/>
      <c r="AU2405" s="24"/>
      <c r="AV2405" s="24"/>
      <c r="AW2405" s="28">
        <v>0</v>
      </c>
      <c r="AX2405" s="26">
        <v>0</v>
      </c>
      <c r="AY2405" s="28">
        <v>0</v>
      </c>
      <c r="AZ2405" s="28">
        <v>0</v>
      </c>
      <c r="BA2405" s="26">
        <v>0</v>
      </c>
      <c r="BB2405" s="24"/>
      <c r="BC2405" s="26" t="s">
        <v>11970</v>
      </c>
      <c r="BD2405" s="24"/>
      <c r="BE2405" s="24"/>
      <c r="BF2405" s="24"/>
      <c r="BG2405" s="24"/>
      <c r="BH2405" s="24"/>
      <c r="BI2405" s="24"/>
      <c r="BJ2405" s="24"/>
      <c r="BK2405" s="24"/>
      <c r="BL2405" s="24"/>
      <c r="BM2405" s="24"/>
      <c r="BN2405" s="24"/>
      <c r="BO2405" s="24"/>
      <c r="BP2405" s="24"/>
      <c r="BQ2405" s="24"/>
      <c r="BR2405" s="26">
        <v>0</v>
      </c>
      <c r="BS2405" s="26">
        <v>0</v>
      </c>
      <c r="BT2405" s="26">
        <v>0</v>
      </c>
      <c r="BU2405" s="26">
        <v>0</v>
      </c>
      <c r="BV2405" s="26">
        <v>0</v>
      </c>
      <c r="BW2405" s="26">
        <v>0</v>
      </c>
      <c r="BX2405" s="26">
        <v>0</v>
      </c>
      <c r="BY2405" s="26">
        <v>0</v>
      </c>
      <c r="BZ2405" s="24"/>
      <c r="CA2405" s="24"/>
      <c r="CB2405" s="24"/>
      <c r="CC2405" s="24"/>
      <c r="CD2405" s="24"/>
      <c r="CE2405" s="24"/>
      <c r="CF2405" s="24"/>
      <c r="CG2405" s="24"/>
      <c r="CH2405" s="24"/>
      <c r="CI2405" s="24"/>
      <c r="CJ2405" s="24"/>
      <c r="CK2405" s="24"/>
      <c r="CL2405" s="24"/>
      <c r="CM2405" s="24"/>
      <c r="CN2405" s="24"/>
      <c r="CO2405" s="24"/>
      <c r="CP2405" s="24"/>
      <c r="CQ2405" s="24"/>
      <c r="CR2405" s="24"/>
      <c r="CS2405" s="24"/>
      <c r="CT2405" s="24"/>
      <c r="CU2405" s="24"/>
      <c r="CV2405" s="24"/>
      <c r="CW2405" s="24"/>
      <c r="CX2405" s="24"/>
      <c r="CY2405" s="24"/>
      <c r="CZ2405" s="24"/>
      <c r="DA2405" s="24"/>
      <c r="DB2405" s="24"/>
      <c r="DC2405" s="24"/>
      <c r="DD2405" s="24"/>
      <c r="DE2405" s="24"/>
      <c r="DF2405" s="26" t="s">
        <v>139</v>
      </c>
      <c r="DG2405" s="26" t="s">
        <v>139</v>
      </c>
      <c r="DH2405" s="26" t="s">
        <v>139</v>
      </c>
      <c r="DI2405" s="26" t="s">
        <v>139</v>
      </c>
      <c r="DJ2405" s="26" t="s">
        <v>139</v>
      </c>
      <c r="DK2405" s="26" t="s">
        <v>139</v>
      </c>
      <c r="DL2405" s="26" t="s">
        <v>139</v>
      </c>
      <c r="DM2405" s="26" t="s">
        <v>139</v>
      </c>
      <c r="DN2405" s="26" t="s">
        <v>139</v>
      </c>
      <c r="DO2405" s="26" t="s">
        <v>139</v>
      </c>
    </row>
    <row r="2406" spans="1:119" ht="20.100000000000001" customHeight="1" x14ac:dyDescent="0.25">
      <c r="A2406" s="29" t="str">
        <f t="shared" si="532"/>
        <v>Shobujer Ovijan (Expedition of Young People) Foundation5</v>
      </c>
      <c r="B2406" s="29" t="str">
        <f t="shared" si="533"/>
        <v>Shobujer Ovijan (Expedition of Young People) Foundation</v>
      </c>
      <c r="C2406" s="29">
        <f t="shared" si="534"/>
        <v>5</v>
      </c>
      <c r="D2406" s="30" t="str">
        <f t="shared" si="535"/>
        <v>South Asia</v>
      </c>
      <c r="E2406" s="30" t="str">
        <f t="shared" si="536"/>
        <v>Dhaka, Bangladesh</v>
      </c>
      <c r="F2406" s="31">
        <f t="shared" si="537"/>
        <v>3</v>
      </c>
      <c r="G2406" s="31">
        <f t="shared" si="538"/>
        <v>4</v>
      </c>
      <c r="H2406" s="31">
        <f t="shared" si="539"/>
        <v>4</v>
      </c>
      <c r="I2406" s="31">
        <f t="shared" si="540"/>
        <v>4</v>
      </c>
      <c r="J2406" s="31">
        <f t="shared" si="541"/>
        <v>3</v>
      </c>
      <c r="K2406" s="31">
        <f t="shared" si="542"/>
        <v>3</v>
      </c>
      <c r="L2406" s="31">
        <f t="shared" si="543"/>
        <v>4</v>
      </c>
      <c r="M2406" s="31">
        <f t="shared" si="544"/>
        <v>4</v>
      </c>
      <c r="N2406" s="31">
        <f t="shared" si="545"/>
        <v>3.6</v>
      </c>
      <c r="O2406" s="26" t="s">
        <v>13037</v>
      </c>
      <c r="P2406" s="26" t="s">
        <v>108</v>
      </c>
      <c r="Q2406" s="27">
        <v>42858</v>
      </c>
      <c r="R2406" s="26" t="s">
        <v>166</v>
      </c>
      <c r="S2406" s="26" t="s">
        <v>167</v>
      </c>
      <c r="T2406" s="26" t="s">
        <v>142</v>
      </c>
      <c r="U2406" s="26" t="s">
        <v>112</v>
      </c>
      <c r="V2406" s="26" t="s">
        <v>225</v>
      </c>
      <c r="W2406" s="26" t="s">
        <v>773</v>
      </c>
      <c r="X2406" s="26" t="s">
        <v>774</v>
      </c>
      <c r="Y2406" s="26" t="s">
        <v>13028</v>
      </c>
      <c r="Z2406" s="24"/>
      <c r="AA2406" s="26" t="s">
        <v>13029</v>
      </c>
      <c r="AB2406" s="26" t="s">
        <v>117</v>
      </c>
      <c r="AC2406" s="28">
        <v>12000</v>
      </c>
      <c r="AD2406" s="26" t="s">
        <v>13030</v>
      </c>
      <c r="AE2406" s="26" t="s">
        <v>12600</v>
      </c>
      <c r="AF2406" s="26" t="s">
        <v>120</v>
      </c>
      <c r="AG2406" s="26" t="s">
        <v>175</v>
      </c>
      <c r="AH2406" s="26" t="s">
        <v>176</v>
      </c>
      <c r="AI2406" s="28">
        <v>12000</v>
      </c>
      <c r="AJ2406" s="26" t="s">
        <v>13038</v>
      </c>
      <c r="AK2406" s="26" t="s">
        <v>13039</v>
      </c>
      <c r="AL2406" s="26" t="s">
        <v>13040</v>
      </c>
      <c r="AM2406" s="24"/>
      <c r="AN2406" s="24"/>
      <c r="AO2406" s="24"/>
      <c r="AP2406" s="24"/>
      <c r="AQ2406" s="26" t="s">
        <v>13041</v>
      </c>
      <c r="AR2406" s="24"/>
      <c r="AS2406" s="24"/>
      <c r="AT2406" s="24"/>
      <c r="AU2406" s="24"/>
      <c r="AV2406" s="24"/>
      <c r="AW2406" s="28">
        <v>66853</v>
      </c>
      <c r="AX2406" s="26">
        <v>2370</v>
      </c>
      <c r="AY2406" s="28">
        <v>100</v>
      </c>
      <c r="AZ2406" s="28">
        <v>80</v>
      </c>
      <c r="BA2406" s="26">
        <v>80</v>
      </c>
      <c r="BB2406" s="24"/>
      <c r="BC2406" s="26" t="s">
        <v>11970</v>
      </c>
      <c r="BD2406" s="26" t="s">
        <v>125</v>
      </c>
      <c r="BE2406" s="24"/>
      <c r="BF2406" s="26" t="s">
        <v>13033</v>
      </c>
      <c r="BG2406" s="26" t="s">
        <v>773</v>
      </c>
      <c r="BH2406" s="26" t="s">
        <v>3686</v>
      </c>
      <c r="BI2406" s="26" t="s">
        <v>773</v>
      </c>
      <c r="BJ2406" s="26" t="s">
        <v>620</v>
      </c>
      <c r="BK2406" s="26" t="s">
        <v>261</v>
      </c>
      <c r="BL2406" s="26" t="s">
        <v>13042</v>
      </c>
      <c r="BM2406" s="26" t="s">
        <v>261</v>
      </c>
      <c r="BN2406" s="26" t="s">
        <v>13043</v>
      </c>
      <c r="BO2406" s="26" t="s">
        <v>13044</v>
      </c>
      <c r="BP2406" s="24"/>
      <c r="BQ2406" s="24"/>
      <c r="BR2406" s="26">
        <v>0</v>
      </c>
      <c r="BS2406" s="26">
        <v>0</v>
      </c>
      <c r="BT2406" s="26">
        <v>0</v>
      </c>
      <c r="BU2406" s="26">
        <v>0</v>
      </c>
      <c r="BV2406" s="26">
        <v>0</v>
      </c>
      <c r="BW2406" s="26">
        <v>0</v>
      </c>
      <c r="BX2406" s="26">
        <v>0</v>
      </c>
      <c r="BY2406" s="26">
        <v>0</v>
      </c>
      <c r="BZ2406" s="26" t="s">
        <v>134</v>
      </c>
      <c r="CA2406" s="26" t="s">
        <v>136</v>
      </c>
      <c r="CB2406" s="26" t="s">
        <v>136</v>
      </c>
      <c r="CC2406" s="26" t="s">
        <v>134</v>
      </c>
      <c r="CD2406" s="26" t="s">
        <v>134</v>
      </c>
      <c r="CE2406" s="26" t="s">
        <v>134</v>
      </c>
      <c r="CF2406" s="26" t="s">
        <v>136</v>
      </c>
      <c r="CG2406" s="26" t="s">
        <v>134</v>
      </c>
      <c r="CH2406" s="26" t="s">
        <v>134</v>
      </c>
      <c r="CI2406" s="26" t="s">
        <v>134</v>
      </c>
      <c r="CJ2406" s="26" t="s">
        <v>134</v>
      </c>
      <c r="CK2406" s="26" t="s">
        <v>134</v>
      </c>
      <c r="CL2406" s="26" t="s">
        <v>134</v>
      </c>
      <c r="CM2406" s="26" t="s">
        <v>134</v>
      </c>
      <c r="CN2406" s="26" t="s">
        <v>134</v>
      </c>
      <c r="CO2406" s="26" t="s">
        <v>134</v>
      </c>
      <c r="CP2406" s="26" t="s">
        <v>136</v>
      </c>
      <c r="CQ2406" s="26" t="s">
        <v>136</v>
      </c>
      <c r="CR2406" s="26" t="s">
        <v>134</v>
      </c>
      <c r="CS2406" s="26" t="s">
        <v>134</v>
      </c>
      <c r="CT2406" s="26" t="s">
        <v>136</v>
      </c>
      <c r="CU2406" s="26" t="s">
        <v>136</v>
      </c>
      <c r="CV2406" s="26" t="s">
        <v>136</v>
      </c>
      <c r="CW2406" s="26" t="s">
        <v>134</v>
      </c>
      <c r="CX2406" s="26" t="s">
        <v>134</v>
      </c>
      <c r="CY2406" s="26" t="s">
        <v>134</v>
      </c>
      <c r="CZ2406" s="26" t="s">
        <v>134</v>
      </c>
      <c r="DA2406" s="26" t="s">
        <v>134</v>
      </c>
      <c r="DB2406" s="26" t="s">
        <v>134</v>
      </c>
      <c r="DC2406" s="26" t="s">
        <v>134</v>
      </c>
      <c r="DD2406" s="26" t="s">
        <v>134</v>
      </c>
      <c r="DE2406" s="26" t="s">
        <v>134</v>
      </c>
      <c r="DF2406" s="26" t="s">
        <v>120</v>
      </c>
      <c r="DG2406" s="26" t="s">
        <v>120</v>
      </c>
      <c r="DH2406" s="26" t="s">
        <v>139</v>
      </c>
      <c r="DI2406" s="26" t="s">
        <v>139</v>
      </c>
      <c r="DJ2406" s="26" t="s">
        <v>120</v>
      </c>
      <c r="DK2406" s="26" t="s">
        <v>139</v>
      </c>
      <c r="DL2406" s="26" t="s">
        <v>139</v>
      </c>
      <c r="DM2406" s="26" t="s">
        <v>139</v>
      </c>
      <c r="DN2406" s="26" t="s">
        <v>139</v>
      </c>
      <c r="DO2406" s="26" t="s">
        <v>139</v>
      </c>
    </row>
    <row r="2407" spans="1:119" ht="20.100000000000001" customHeight="1" x14ac:dyDescent="0.25">
      <c r="A2407" s="29" t="str">
        <f t="shared" si="532"/>
        <v/>
      </c>
      <c r="B2407" s="29" t="str">
        <f t="shared" si="533"/>
        <v>Shobujer Ovijan (Expedition of Young People) Foundation</v>
      </c>
      <c r="C2407" s="29">
        <f t="shared" si="534"/>
        <v>0</v>
      </c>
      <c r="D2407" s="30" t="str">
        <f t="shared" si="535"/>
        <v>South Asia</v>
      </c>
      <c r="E2407" s="30" t="str">
        <f t="shared" si="536"/>
        <v>Dhaka, Bangladesh</v>
      </c>
      <c r="F2407" s="31">
        <f t="shared" si="537"/>
        <v>0</v>
      </c>
      <c r="G2407" s="31">
        <f t="shared" si="538"/>
        <v>0</v>
      </c>
      <c r="H2407" s="31">
        <f t="shared" si="539"/>
        <v>0</v>
      </c>
      <c r="I2407" s="31">
        <f t="shared" si="540"/>
        <v>0</v>
      </c>
      <c r="J2407" s="31">
        <f t="shared" si="541"/>
        <v>0</v>
      </c>
      <c r="K2407" s="31">
        <f t="shared" si="542"/>
        <v>0</v>
      </c>
      <c r="L2407" s="31">
        <f t="shared" si="543"/>
        <v>0</v>
      </c>
      <c r="M2407" s="31">
        <f t="shared" si="544"/>
        <v>0</v>
      </c>
      <c r="N2407" s="31">
        <f t="shared" si="545"/>
        <v>0</v>
      </c>
      <c r="O2407" s="26" t="s">
        <v>16428</v>
      </c>
      <c r="P2407" s="26" t="s">
        <v>108</v>
      </c>
      <c r="Q2407" s="27">
        <v>42772</v>
      </c>
      <c r="R2407" s="24"/>
      <c r="S2407" s="24"/>
      <c r="T2407" s="26" t="s">
        <v>142</v>
      </c>
      <c r="U2407" s="24"/>
      <c r="V2407" s="26" t="s">
        <v>225</v>
      </c>
      <c r="W2407" s="26" t="s">
        <v>773</v>
      </c>
      <c r="X2407" s="26" t="s">
        <v>774</v>
      </c>
      <c r="Y2407" s="26" t="s">
        <v>13028</v>
      </c>
      <c r="Z2407" s="24"/>
      <c r="AA2407" s="26" t="s">
        <v>13029</v>
      </c>
      <c r="AB2407" s="26" t="s">
        <v>15736</v>
      </c>
      <c r="AC2407" s="28">
        <v>1500</v>
      </c>
      <c r="AD2407" s="26" t="s">
        <v>13030</v>
      </c>
      <c r="AE2407" s="26" t="s">
        <v>12600</v>
      </c>
      <c r="AF2407" s="26" t="s">
        <v>120</v>
      </c>
      <c r="AG2407" s="26" t="s">
        <v>175</v>
      </c>
      <c r="AH2407" s="24"/>
      <c r="AI2407" s="28">
        <v>1500</v>
      </c>
      <c r="AJ2407" s="24"/>
      <c r="AK2407" s="24"/>
      <c r="AL2407" s="24"/>
      <c r="AM2407" s="24"/>
      <c r="AN2407" s="24"/>
      <c r="AO2407" s="24"/>
      <c r="AP2407" s="24"/>
      <c r="AQ2407" s="24"/>
      <c r="AR2407" s="24"/>
      <c r="AS2407" s="24"/>
      <c r="AT2407" s="24"/>
      <c r="AU2407" s="24"/>
      <c r="AV2407" s="24"/>
      <c r="AW2407" s="28">
        <v>0</v>
      </c>
      <c r="AX2407" s="26">
        <v>0</v>
      </c>
      <c r="AY2407" s="28">
        <v>0</v>
      </c>
      <c r="AZ2407" s="28">
        <v>0</v>
      </c>
      <c r="BA2407" s="24"/>
      <c r="BB2407" s="24"/>
      <c r="BC2407" s="26" t="s">
        <v>11970</v>
      </c>
      <c r="BD2407" s="24"/>
      <c r="BE2407" s="24"/>
      <c r="BF2407" s="24"/>
      <c r="BG2407" s="24"/>
      <c r="BH2407" s="24"/>
      <c r="BI2407" s="24"/>
      <c r="BJ2407" s="24"/>
      <c r="BK2407" s="24"/>
      <c r="BL2407" s="24"/>
      <c r="BM2407" s="24"/>
      <c r="BN2407" s="24"/>
      <c r="BO2407" s="24"/>
      <c r="BP2407" s="24"/>
      <c r="BQ2407" s="24"/>
      <c r="BR2407" s="26">
        <v>0</v>
      </c>
      <c r="BS2407" s="26">
        <v>0</v>
      </c>
      <c r="BT2407" s="26">
        <v>0</v>
      </c>
      <c r="BU2407" s="26">
        <v>0</v>
      </c>
      <c r="BV2407" s="26">
        <v>0</v>
      </c>
      <c r="BW2407" s="26">
        <v>0</v>
      </c>
      <c r="BX2407" s="26">
        <v>0</v>
      </c>
      <c r="BY2407" s="26">
        <v>0</v>
      </c>
      <c r="BZ2407" s="24"/>
      <c r="CA2407" s="24"/>
      <c r="CB2407" s="24"/>
      <c r="CC2407" s="24"/>
      <c r="CD2407" s="24"/>
      <c r="CE2407" s="24"/>
      <c r="CF2407" s="24"/>
      <c r="CG2407" s="24"/>
      <c r="CH2407" s="24"/>
      <c r="CI2407" s="24"/>
      <c r="CJ2407" s="24"/>
      <c r="CK2407" s="24"/>
      <c r="CL2407" s="24"/>
      <c r="CM2407" s="24"/>
      <c r="CN2407" s="24"/>
      <c r="CO2407" s="24"/>
      <c r="CP2407" s="24"/>
      <c r="CQ2407" s="24"/>
      <c r="CR2407" s="24"/>
      <c r="CS2407" s="24"/>
      <c r="CT2407" s="24"/>
      <c r="CU2407" s="24"/>
      <c r="CV2407" s="24"/>
      <c r="CW2407" s="24"/>
      <c r="CX2407" s="24"/>
      <c r="CY2407" s="24"/>
      <c r="CZ2407" s="24"/>
      <c r="DA2407" s="24"/>
      <c r="DB2407" s="24"/>
      <c r="DC2407" s="24"/>
      <c r="DD2407" s="24"/>
      <c r="DE2407" s="24"/>
      <c r="DF2407" s="26" t="s">
        <v>139</v>
      </c>
      <c r="DG2407" s="26" t="s">
        <v>139</v>
      </c>
      <c r="DH2407" s="26" t="s">
        <v>139</v>
      </c>
      <c r="DI2407" s="26" t="s">
        <v>139</v>
      </c>
      <c r="DJ2407" s="26" t="s">
        <v>139</v>
      </c>
      <c r="DK2407" s="26" t="s">
        <v>139</v>
      </c>
      <c r="DL2407" s="26" t="s">
        <v>139</v>
      </c>
      <c r="DM2407" s="26" t="s">
        <v>139</v>
      </c>
      <c r="DN2407" s="26" t="s">
        <v>139</v>
      </c>
      <c r="DO2407" s="26" t="s">
        <v>139</v>
      </c>
    </row>
    <row r="2408" spans="1:119" ht="20.100000000000001" customHeight="1" x14ac:dyDescent="0.25">
      <c r="A2408" s="29" t="str">
        <f t="shared" si="532"/>
        <v/>
      </c>
      <c r="B2408" s="29" t="str">
        <f t="shared" si="533"/>
        <v>Shobujer Ovijan (Expedition of Young People) Foundation</v>
      </c>
      <c r="C2408" s="29">
        <f t="shared" si="534"/>
        <v>0</v>
      </c>
      <c r="D2408" s="30" t="str">
        <f t="shared" si="535"/>
        <v>South Asia</v>
      </c>
      <c r="E2408" s="30" t="str">
        <f t="shared" si="536"/>
        <v>Dhaka, Bangladesh</v>
      </c>
      <c r="F2408" s="31">
        <f t="shared" si="537"/>
        <v>0</v>
      </c>
      <c r="G2408" s="31">
        <f t="shared" si="538"/>
        <v>0</v>
      </c>
      <c r="H2408" s="31">
        <f t="shared" si="539"/>
        <v>0</v>
      </c>
      <c r="I2408" s="31">
        <f t="shared" si="540"/>
        <v>0</v>
      </c>
      <c r="J2408" s="31">
        <f t="shared" si="541"/>
        <v>0</v>
      </c>
      <c r="K2408" s="31">
        <f t="shared" si="542"/>
        <v>0</v>
      </c>
      <c r="L2408" s="31">
        <f t="shared" si="543"/>
        <v>0</v>
      </c>
      <c r="M2408" s="31">
        <f t="shared" si="544"/>
        <v>0</v>
      </c>
      <c r="N2408" s="31">
        <f t="shared" si="545"/>
        <v>0</v>
      </c>
      <c r="O2408" s="26" t="s">
        <v>13053</v>
      </c>
      <c r="P2408" s="26" t="s">
        <v>108</v>
      </c>
      <c r="Q2408" s="27">
        <v>42402</v>
      </c>
      <c r="R2408" s="24"/>
      <c r="S2408" s="24"/>
      <c r="T2408" s="26" t="s">
        <v>157</v>
      </c>
      <c r="U2408" s="24"/>
      <c r="V2408" s="26" t="s">
        <v>225</v>
      </c>
      <c r="W2408" s="26" t="s">
        <v>773</v>
      </c>
      <c r="X2408" s="26" t="s">
        <v>774</v>
      </c>
      <c r="Y2408" s="26" t="s">
        <v>13028</v>
      </c>
      <c r="Z2408" s="24"/>
      <c r="AA2408" s="26" t="s">
        <v>13029</v>
      </c>
      <c r="AB2408" s="26" t="s">
        <v>723</v>
      </c>
      <c r="AC2408" s="28">
        <v>1000</v>
      </c>
      <c r="AD2408" s="26" t="s">
        <v>13030</v>
      </c>
      <c r="AE2408" s="26" t="s">
        <v>12600</v>
      </c>
      <c r="AF2408" s="26" t="s">
        <v>120</v>
      </c>
      <c r="AG2408" s="26" t="s">
        <v>175</v>
      </c>
      <c r="AH2408" s="24"/>
      <c r="AI2408" s="28">
        <v>1000</v>
      </c>
      <c r="AJ2408" s="24"/>
      <c r="AK2408" s="24"/>
      <c r="AL2408" s="24"/>
      <c r="AM2408" s="24"/>
      <c r="AN2408" s="24"/>
      <c r="AO2408" s="24"/>
      <c r="AP2408" s="24"/>
      <c r="AQ2408" s="24"/>
      <c r="AR2408" s="24"/>
      <c r="AS2408" s="24"/>
      <c r="AT2408" s="24"/>
      <c r="AU2408" s="24"/>
      <c r="AV2408" s="24"/>
      <c r="AW2408" s="24"/>
      <c r="AX2408" s="24"/>
      <c r="AY2408" s="24"/>
      <c r="AZ2408" s="24"/>
      <c r="BA2408" s="24"/>
      <c r="BB2408" s="24"/>
      <c r="BC2408" s="26" t="s">
        <v>11970</v>
      </c>
      <c r="BD2408" s="24"/>
      <c r="BE2408" s="24"/>
      <c r="BF2408" s="24"/>
      <c r="BG2408" s="24"/>
      <c r="BH2408" s="24"/>
      <c r="BI2408" s="24"/>
      <c r="BJ2408" s="24"/>
      <c r="BK2408" s="24"/>
      <c r="BL2408" s="24"/>
      <c r="BM2408" s="24"/>
      <c r="BN2408" s="24"/>
      <c r="BO2408" s="24"/>
      <c r="BP2408" s="24"/>
      <c r="BQ2408" s="24"/>
      <c r="BR2408" s="24"/>
      <c r="BS2408" s="24"/>
      <c r="BT2408" s="24"/>
      <c r="BU2408" s="24"/>
      <c r="BV2408" s="24"/>
      <c r="BW2408" s="24"/>
      <c r="BX2408" s="24"/>
      <c r="BY2408" s="24"/>
      <c r="BZ2408" s="24"/>
      <c r="CA2408" s="24"/>
      <c r="CB2408" s="24"/>
      <c r="CC2408" s="24"/>
      <c r="CD2408" s="24"/>
      <c r="CE2408" s="24"/>
      <c r="CF2408" s="24"/>
      <c r="CG2408" s="24"/>
      <c r="CH2408" s="24"/>
      <c r="CI2408" s="24"/>
      <c r="CJ2408" s="24"/>
      <c r="CK2408" s="24"/>
      <c r="CL2408" s="24"/>
      <c r="CM2408" s="24"/>
      <c r="CN2408" s="24"/>
      <c r="CO2408" s="24"/>
      <c r="CP2408" s="24"/>
      <c r="CQ2408" s="24"/>
      <c r="CR2408" s="24"/>
      <c r="CS2408" s="24"/>
      <c r="CT2408" s="24"/>
      <c r="CU2408" s="24"/>
      <c r="CV2408" s="24"/>
      <c r="CW2408" s="24"/>
      <c r="CX2408" s="24"/>
      <c r="CY2408" s="24"/>
      <c r="CZ2408" s="24"/>
      <c r="DA2408" s="24"/>
      <c r="DB2408" s="24"/>
      <c r="DC2408" s="24"/>
      <c r="DD2408" s="24"/>
      <c r="DE2408" s="24"/>
      <c r="DF2408" s="26" t="s">
        <v>139</v>
      </c>
      <c r="DG2408" s="26" t="s">
        <v>139</v>
      </c>
      <c r="DH2408" s="26" t="s">
        <v>139</v>
      </c>
      <c r="DI2408" s="26" t="s">
        <v>139</v>
      </c>
      <c r="DJ2408" s="26" t="s">
        <v>139</v>
      </c>
      <c r="DK2408" s="26" t="s">
        <v>139</v>
      </c>
      <c r="DL2408" s="26" t="s">
        <v>139</v>
      </c>
      <c r="DM2408" s="26" t="s">
        <v>139</v>
      </c>
      <c r="DN2408" s="26" t="s">
        <v>139</v>
      </c>
      <c r="DO2408" s="26" t="s">
        <v>139</v>
      </c>
    </row>
    <row r="2409" spans="1:119" ht="20.100000000000001" customHeight="1" x14ac:dyDescent="0.25">
      <c r="A2409" s="29" t="str">
        <f t="shared" si="532"/>
        <v>Shobujer Ovijan (Expedition of Young People) Foundation4</v>
      </c>
      <c r="B2409" s="29" t="str">
        <f t="shared" si="533"/>
        <v>Shobujer Ovijan (Expedition of Young People) Foundation</v>
      </c>
      <c r="C2409" s="29">
        <f t="shared" si="534"/>
        <v>4</v>
      </c>
      <c r="D2409" s="30" t="str">
        <f t="shared" si="535"/>
        <v>South Asia</v>
      </c>
      <c r="E2409" s="30" t="str">
        <f t="shared" si="536"/>
        <v>Dhaka, Bangladesh</v>
      </c>
      <c r="F2409" s="31">
        <f t="shared" si="537"/>
        <v>3</v>
      </c>
      <c r="G2409" s="31">
        <f t="shared" si="538"/>
        <v>3</v>
      </c>
      <c r="H2409" s="31">
        <f t="shared" si="539"/>
        <v>3</v>
      </c>
      <c r="I2409" s="31">
        <f t="shared" si="540"/>
        <v>4</v>
      </c>
      <c r="J2409" s="31">
        <f t="shared" si="541"/>
        <v>3</v>
      </c>
      <c r="K2409" s="31">
        <f t="shared" si="542"/>
        <v>3</v>
      </c>
      <c r="L2409" s="31">
        <f t="shared" si="543"/>
        <v>4</v>
      </c>
      <c r="M2409" s="31">
        <f t="shared" si="544"/>
        <v>3</v>
      </c>
      <c r="N2409" s="31">
        <f t="shared" si="545"/>
        <v>3.3</v>
      </c>
      <c r="O2409" s="26" t="s">
        <v>13045</v>
      </c>
      <c r="P2409" s="26" t="s">
        <v>108</v>
      </c>
      <c r="Q2409" s="27">
        <v>42502</v>
      </c>
      <c r="R2409" s="26" t="s">
        <v>166</v>
      </c>
      <c r="S2409" s="26" t="s">
        <v>184</v>
      </c>
      <c r="T2409" s="26" t="s">
        <v>157</v>
      </c>
      <c r="U2409" s="26" t="s">
        <v>112</v>
      </c>
      <c r="V2409" s="26" t="s">
        <v>225</v>
      </c>
      <c r="W2409" s="26" t="s">
        <v>773</v>
      </c>
      <c r="X2409" s="26" t="s">
        <v>774</v>
      </c>
      <c r="Y2409" s="26" t="s">
        <v>13028</v>
      </c>
      <c r="Z2409" s="24"/>
      <c r="AA2409" s="26" t="s">
        <v>13029</v>
      </c>
      <c r="AB2409" s="26" t="s">
        <v>117</v>
      </c>
      <c r="AC2409" s="28">
        <v>8000</v>
      </c>
      <c r="AD2409" s="26" t="s">
        <v>13030</v>
      </c>
      <c r="AE2409" s="26" t="s">
        <v>12600</v>
      </c>
      <c r="AF2409" s="26" t="s">
        <v>120</v>
      </c>
      <c r="AG2409" s="26" t="s">
        <v>175</v>
      </c>
      <c r="AH2409" s="26" t="s">
        <v>185</v>
      </c>
      <c r="AI2409" s="28">
        <v>8000</v>
      </c>
      <c r="AJ2409" s="26" t="s">
        <v>13038</v>
      </c>
      <c r="AK2409" s="26" t="s">
        <v>13046</v>
      </c>
      <c r="AL2409" s="26" t="s">
        <v>13040</v>
      </c>
      <c r="AM2409" s="24"/>
      <c r="AN2409" s="24"/>
      <c r="AO2409" s="24"/>
      <c r="AP2409" s="24"/>
      <c r="AQ2409" s="26" t="s">
        <v>13047</v>
      </c>
      <c r="AR2409" s="24"/>
      <c r="AS2409" s="24"/>
      <c r="AT2409" s="24"/>
      <c r="AU2409" s="24"/>
      <c r="AV2409" s="24"/>
      <c r="AW2409" s="28">
        <v>53078</v>
      </c>
      <c r="AX2409" s="26">
        <v>1630</v>
      </c>
      <c r="AY2409" s="28">
        <v>80</v>
      </c>
      <c r="AZ2409" s="28">
        <v>100</v>
      </c>
      <c r="BA2409" s="26">
        <v>0</v>
      </c>
      <c r="BB2409" s="26" t="s">
        <v>241</v>
      </c>
      <c r="BC2409" s="26" t="s">
        <v>11970</v>
      </c>
      <c r="BD2409" s="26" t="s">
        <v>125</v>
      </c>
      <c r="BE2409" s="24"/>
      <c r="BF2409" s="26" t="s">
        <v>13048</v>
      </c>
      <c r="BG2409" s="26" t="s">
        <v>773</v>
      </c>
      <c r="BH2409" s="26" t="s">
        <v>13049</v>
      </c>
      <c r="BI2409" s="26" t="s">
        <v>773</v>
      </c>
      <c r="BJ2409" s="26" t="s">
        <v>13050</v>
      </c>
      <c r="BK2409" s="26" t="s">
        <v>261</v>
      </c>
      <c r="BL2409" s="26" t="s">
        <v>13051</v>
      </c>
      <c r="BM2409" s="26" t="s">
        <v>773</v>
      </c>
      <c r="BN2409" s="26" t="s">
        <v>13052</v>
      </c>
      <c r="BO2409" s="26" t="s">
        <v>261</v>
      </c>
      <c r="BP2409" s="24"/>
      <c r="BQ2409" s="24"/>
      <c r="BR2409" s="26">
        <v>3</v>
      </c>
      <c r="BS2409" s="26">
        <v>3</v>
      </c>
      <c r="BT2409" s="26">
        <v>3</v>
      </c>
      <c r="BU2409" s="26">
        <v>4</v>
      </c>
      <c r="BV2409" s="26">
        <v>3</v>
      </c>
      <c r="BW2409" s="26">
        <v>3</v>
      </c>
      <c r="BX2409" s="26">
        <v>4</v>
      </c>
      <c r="BY2409" s="26">
        <v>3</v>
      </c>
      <c r="BZ2409" s="24"/>
      <c r="CA2409" s="24"/>
      <c r="CB2409" s="24"/>
      <c r="CC2409" s="24"/>
      <c r="CD2409" s="24"/>
      <c r="CE2409" s="24"/>
      <c r="CF2409" s="24"/>
      <c r="CG2409" s="24"/>
      <c r="CH2409" s="24"/>
      <c r="CI2409" s="24"/>
      <c r="CJ2409" s="24"/>
      <c r="CK2409" s="24"/>
      <c r="CL2409" s="24"/>
      <c r="CM2409" s="24"/>
      <c r="CN2409" s="24"/>
      <c r="CO2409" s="24"/>
      <c r="CP2409" s="24"/>
      <c r="CQ2409" s="24"/>
      <c r="CR2409" s="24"/>
      <c r="CS2409" s="24"/>
      <c r="CT2409" s="24"/>
      <c r="CU2409" s="24"/>
      <c r="CV2409" s="24"/>
      <c r="CW2409" s="24"/>
      <c r="CX2409" s="24"/>
      <c r="CY2409" s="24"/>
      <c r="CZ2409" s="24"/>
      <c r="DA2409" s="24"/>
      <c r="DB2409" s="24"/>
      <c r="DC2409" s="24"/>
      <c r="DD2409" s="24"/>
      <c r="DE2409" s="24"/>
      <c r="DF2409" s="26" t="s">
        <v>120</v>
      </c>
      <c r="DG2409" s="26" t="s">
        <v>120</v>
      </c>
      <c r="DH2409" s="26" t="s">
        <v>139</v>
      </c>
      <c r="DI2409" s="26" t="s">
        <v>139</v>
      </c>
      <c r="DJ2409" s="26" t="s">
        <v>120</v>
      </c>
      <c r="DK2409" s="26" t="s">
        <v>139</v>
      </c>
      <c r="DL2409" s="26" t="s">
        <v>139</v>
      </c>
      <c r="DM2409" s="26" t="s">
        <v>139</v>
      </c>
      <c r="DN2409" s="26" t="s">
        <v>139</v>
      </c>
      <c r="DO2409" s="26" t="s">
        <v>139</v>
      </c>
    </row>
    <row r="2410" spans="1:119" ht="20.100000000000001" customHeight="1" x14ac:dyDescent="0.25">
      <c r="A2410" s="29" t="str">
        <f t="shared" si="532"/>
        <v/>
      </c>
      <c r="B2410" s="29" t="str">
        <f t="shared" si="533"/>
        <v>Shobujer Ovijan (Expedition of Young People) Foundation</v>
      </c>
      <c r="C2410" s="29">
        <f t="shared" si="534"/>
        <v>0</v>
      </c>
      <c r="D2410" s="30" t="str">
        <f t="shared" si="535"/>
        <v>South Asia</v>
      </c>
      <c r="E2410" s="30" t="str">
        <f t="shared" si="536"/>
        <v>Dhaka, Bangladesh</v>
      </c>
      <c r="F2410" s="31">
        <f t="shared" si="537"/>
        <v>0</v>
      </c>
      <c r="G2410" s="31">
        <f t="shared" si="538"/>
        <v>0</v>
      </c>
      <c r="H2410" s="31">
        <f t="shared" si="539"/>
        <v>0</v>
      </c>
      <c r="I2410" s="31">
        <f t="shared" si="540"/>
        <v>0</v>
      </c>
      <c r="J2410" s="31">
        <f t="shared" si="541"/>
        <v>0</v>
      </c>
      <c r="K2410" s="31">
        <f t="shared" si="542"/>
        <v>0</v>
      </c>
      <c r="L2410" s="31">
        <f t="shared" si="543"/>
        <v>0</v>
      </c>
      <c r="M2410" s="31">
        <f t="shared" si="544"/>
        <v>0</v>
      </c>
      <c r="N2410" s="31">
        <f t="shared" si="545"/>
        <v>0</v>
      </c>
      <c r="O2410" s="26" t="s">
        <v>16429</v>
      </c>
      <c r="P2410" s="26" t="s">
        <v>108</v>
      </c>
      <c r="Q2410" s="27">
        <v>42241</v>
      </c>
      <c r="R2410" s="24"/>
      <c r="S2410" s="24"/>
      <c r="T2410" s="26" t="s">
        <v>157</v>
      </c>
      <c r="U2410" s="24"/>
      <c r="V2410" s="26" t="s">
        <v>225</v>
      </c>
      <c r="W2410" s="26" t="s">
        <v>773</v>
      </c>
      <c r="X2410" s="26" t="s">
        <v>774</v>
      </c>
      <c r="Y2410" s="26" t="s">
        <v>13028</v>
      </c>
      <c r="Z2410" s="24"/>
      <c r="AA2410" s="26" t="s">
        <v>13029</v>
      </c>
      <c r="AB2410" s="26" t="s">
        <v>15736</v>
      </c>
      <c r="AC2410" s="28">
        <v>2000</v>
      </c>
      <c r="AD2410" s="26" t="s">
        <v>13030</v>
      </c>
      <c r="AE2410" s="26" t="s">
        <v>12600</v>
      </c>
      <c r="AF2410" s="26" t="s">
        <v>120</v>
      </c>
      <c r="AG2410" s="26" t="s">
        <v>175</v>
      </c>
      <c r="AH2410" s="24"/>
      <c r="AI2410" s="28">
        <v>2000</v>
      </c>
      <c r="AJ2410" s="24"/>
      <c r="AK2410" s="24"/>
      <c r="AL2410" s="24"/>
      <c r="AM2410" s="24"/>
      <c r="AN2410" s="24"/>
      <c r="AO2410" s="24"/>
      <c r="AP2410" s="24"/>
      <c r="AQ2410" s="24"/>
      <c r="AR2410" s="24"/>
      <c r="AS2410" s="24"/>
      <c r="AT2410" s="24"/>
      <c r="AU2410" s="24"/>
      <c r="AV2410" s="24"/>
      <c r="AW2410" s="24"/>
      <c r="AX2410" s="24"/>
      <c r="AY2410" s="24"/>
      <c r="AZ2410" s="24"/>
      <c r="BA2410" s="24"/>
      <c r="BB2410" s="24"/>
      <c r="BC2410" s="26" t="s">
        <v>11970</v>
      </c>
      <c r="BD2410" s="24"/>
      <c r="BE2410" s="24"/>
      <c r="BF2410" s="24"/>
      <c r="BG2410" s="24"/>
      <c r="BH2410" s="24"/>
      <c r="BI2410" s="24"/>
      <c r="BJ2410" s="24"/>
      <c r="BK2410" s="24"/>
      <c r="BL2410" s="24"/>
      <c r="BM2410" s="24"/>
      <c r="BN2410" s="24"/>
      <c r="BO2410" s="24"/>
      <c r="BP2410" s="24"/>
      <c r="BQ2410" s="24"/>
      <c r="BR2410" s="24"/>
      <c r="BS2410" s="24"/>
      <c r="BT2410" s="24"/>
      <c r="BU2410" s="24"/>
      <c r="BV2410" s="24"/>
      <c r="BW2410" s="24"/>
      <c r="BX2410" s="24"/>
      <c r="BY2410" s="24"/>
      <c r="BZ2410" s="24"/>
      <c r="CA2410" s="24"/>
      <c r="CB2410" s="24"/>
      <c r="CC2410" s="24"/>
      <c r="CD2410" s="24"/>
      <c r="CE2410" s="24"/>
      <c r="CF2410" s="24"/>
      <c r="CG2410" s="24"/>
      <c r="CH2410" s="24"/>
      <c r="CI2410" s="24"/>
      <c r="CJ2410" s="24"/>
      <c r="CK2410" s="24"/>
      <c r="CL2410" s="24"/>
      <c r="CM2410" s="24"/>
      <c r="CN2410" s="24"/>
      <c r="CO2410" s="24"/>
      <c r="CP2410" s="24"/>
      <c r="CQ2410" s="24"/>
      <c r="CR2410" s="24"/>
      <c r="CS2410" s="24"/>
      <c r="CT2410" s="24"/>
      <c r="CU2410" s="24"/>
      <c r="CV2410" s="24"/>
      <c r="CW2410" s="24"/>
      <c r="CX2410" s="24"/>
      <c r="CY2410" s="24"/>
      <c r="CZ2410" s="24"/>
      <c r="DA2410" s="24"/>
      <c r="DB2410" s="24"/>
      <c r="DC2410" s="24"/>
      <c r="DD2410" s="24"/>
      <c r="DE2410" s="24"/>
      <c r="DF2410" s="26" t="s">
        <v>139</v>
      </c>
      <c r="DG2410" s="26" t="s">
        <v>139</v>
      </c>
      <c r="DH2410" s="26" t="s">
        <v>139</v>
      </c>
      <c r="DI2410" s="26" t="s">
        <v>139</v>
      </c>
      <c r="DJ2410" s="26" t="s">
        <v>139</v>
      </c>
      <c r="DK2410" s="26" t="s">
        <v>139</v>
      </c>
      <c r="DL2410" s="26" t="s">
        <v>139</v>
      </c>
      <c r="DM2410" s="26" t="s">
        <v>139</v>
      </c>
      <c r="DN2410" s="26" t="s">
        <v>139</v>
      </c>
      <c r="DO2410" s="26" t="s">
        <v>139</v>
      </c>
    </row>
    <row r="2411" spans="1:119" ht="20.100000000000001" customHeight="1" x14ac:dyDescent="0.25">
      <c r="A2411" s="29" t="str">
        <f t="shared" si="532"/>
        <v>Shobujer Ovijan (Expedition of Young People) Foundation3</v>
      </c>
      <c r="B2411" s="29" t="str">
        <f t="shared" si="533"/>
        <v>Shobujer Ovijan (Expedition of Young People) Foundation</v>
      </c>
      <c r="C2411" s="29">
        <f t="shared" si="534"/>
        <v>3</v>
      </c>
      <c r="D2411" s="30" t="str">
        <f t="shared" si="535"/>
        <v>South Asia</v>
      </c>
      <c r="E2411" s="30" t="str">
        <f t="shared" si="536"/>
        <v>Dhaka, Bangladesh</v>
      </c>
      <c r="F2411" s="31">
        <f t="shared" si="537"/>
        <v>3</v>
      </c>
      <c r="G2411" s="31">
        <f t="shared" si="538"/>
        <v>2</v>
      </c>
      <c r="H2411" s="31">
        <f t="shared" si="539"/>
        <v>3</v>
      </c>
      <c r="I2411" s="31">
        <f t="shared" si="540"/>
        <v>3</v>
      </c>
      <c r="J2411" s="31">
        <f t="shared" si="541"/>
        <v>2</v>
      </c>
      <c r="K2411" s="31">
        <f t="shared" si="542"/>
        <v>3</v>
      </c>
      <c r="L2411" s="31">
        <f t="shared" si="543"/>
        <v>4</v>
      </c>
      <c r="M2411" s="31">
        <f t="shared" si="544"/>
        <v>4</v>
      </c>
      <c r="N2411" s="31">
        <f t="shared" si="545"/>
        <v>3</v>
      </c>
      <c r="O2411" s="26" t="s">
        <v>13054</v>
      </c>
      <c r="P2411" s="26" t="s">
        <v>108</v>
      </c>
      <c r="Q2411" s="27">
        <v>41946</v>
      </c>
      <c r="R2411" s="26" t="s">
        <v>166</v>
      </c>
      <c r="S2411" s="26" t="s">
        <v>609</v>
      </c>
      <c r="T2411" s="26" t="s">
        <v>278</v>
      </c>
      <c r="U2411" s="26" t="s">
        <v>112</v>
      </c>
      <c r="V2411" s="26" t="s">
        <v>225</v>
      </c>
      <c r="W2411" s="26" t="s">
        <v>773</v>
      </c>
      <c r="X2411" s="26" t="s">
        <v>774</v>
      </c>
      <c r="Y2411" s="26" t="s">
        <v>13028</v>
      </c>
      <c r="Z2411" s="24"/>
      <c r="AA2411" s="26" t="s">
        <v>13029</v>
      </c>
      <c r="AB2411" s="26" t="s">
        <v>117</v>
      </c>
      <c r="AC2411" s="28">
        <v>8000</v>
      </c>
      <c r="AD2411" s="26" t="s">
        <v>13030</v>
      </c>
      <c r="AE2411" s="26" t="s">
        <v>12600</v>
      </c>
      <c r="AF2411" s="26" t="s">
        <v>120</v>
      </c>
      <c r="AG2411" s="26" t="s">
        <v>175</v>
      </c>
      <c r="AH2411" s="26" t="s">
        <v>121</v>
      </c>
      <c r="AI2411" s="28">
        <v>8000</v>
      </c>
      <c r="AJ2411" s="26" t="s">
        <v>13055</v>
      </c>
      <c r="AK2411" s="26" t="s">
        <v>13039</v>
      </c>
      <c r="AL2411" s="26" t="s">
        <v>13056</v>
      </c>
      <c r="AM2411" s="24"/>
      <c r="AN2411" s="24"/>
      <c r="AO2411" s="24"/>
      <c r="AP2411" s="24"/>
      <c r="AQ2411" s="26" t="s">
        <v>13057</v>
      </c>
      <c r="AR2411" s="24"/>
      <c r="AS2411" s="24"/>
      <c r="AT2411" s="26" t="s">
        <v>13058</v>
      </c>
      <c r="AU2411" s="24"/>
      <c r="AV2411" s="24"/>
      <c r="AW2411" s="28">
        <v>53299</v>
      </c>
      <c r="AX2411" s="26">
        <v>1430</v>
      </c>
      <c r="AY2411" s="28">
        <v>100</v>
      </c>
      <c r="AZ2411" s="28">
        <v>100</v>
      </c>
      <c r="BA2411" s="26">
        <v>0</v>
      </c>
      <c r="BB2411" s="26" t="s">
        <v>241</v>
      </c>
      <c r="BC2411" s="26" t="s">
        <v>11970</v>
      </c>
      <c r="BD2411" s="26" t="s">
        <v>125</v>
      </c>
      <c r="BE2411" s="24"/>
      <c r="BF2411" s="26" t="s">
        <v>13059</v>
      </c>
      <c r="BG2411" s="26" t="s">
        <v>773</v>
      </c>
      <c r="BH2411" s="26" t="s">
        <v>620</v>
      </c>
      <c r="BI2411" s="26" t="s">
        <v>261</v>
      </c>
      <c r="BJ2411" s="26" t="s">
        <v>13033</v>
      </c>
      <c r="BK2411" s="26" t="s">
        <v>773</v>
      </c>
      <c r="BL2411" s="26" t="s">
        <v>13060</v>
      </c>
      <c r="BM2411" s="26" t="s">
        <v>773</v>
      </c>
      <c r="BN2411" s="24"/>
      <c r="BO2411" s="24"/>
      <c r="BP2411" s="24"/>
      <c r="BQ2411" s="24"/>
      <c r="BR2411" s="26">
        <v>3</v>
      </c>
      <c r="BS2411" s="26">
        <v>2</v>
      </c>
      <c r="BT2411" s="26">
        <v>3</v>
      </c>
      <c r="BU2411" s="26">
        <v>3</v>
      </c>
      <c r="BV2411" s="26">
        <v>2</v>
      </c>
      <c r="BW2411" s="26">
        <v>3</v>
      </c>
      <c r="BX2411" s="26">
        <v>4</v>
      </c>
      <c r="BY2411" s="26">
        <v>4</v>
      </c>
      <c r="BZ2411" s="24"/>
      <c r="CA2411" s="24"/>
      <c r="CB2411" s="24"/>
      <c r="CC2411" s="24"/>
      <c r="CD2411" s="24"/>
      <c r="CE2411" s="24"/>
      <c r="CF2411" s="24"/>
      <c r="CG2411" s="24"/>
      <c r="CH2411" s="24"/>
      <c r="CI2411" s="24"/>
      <c r="CJ2411" s="24"/>
      <c r="CK2411" s="24"/>
      <c r="CL2411" s="24"/>
      <c r="CM2411" s="24"/>
      <c r="CN2411" s="24"/>
      <c r="CO2411" s="24"/>
      <c r="CP2411" s="24"/>
      <c r="CQ2411" s="24"/>
      <c r="CR2411" s="24"/>
      <c r="CS2411" s="24"/>
      <c r="CT2411" s="24"/>
      <c r="CU2411" s="24"/>
      <c r="CV2411" s="24"/>
      <c r="CW2411" s="24"/>
      <c r="CX2411" s="24"/>
      <c r="CY2411" s="24"/>
      <c r="CZ2411" s="24"/>
      <c r="DA2411" s="24"/>
      <c r="DB2411" s="24"/>
      <c r="DC2411" s="24"/>
      <c r="DD2411" s="24"/>
      <c r="DE2411" s="24"/>
      <c r="DF2411" s="26" t="s">
        <v>120</v>
      </c>
      <c r="DG2411" s="26" t="s">
        <v>139</v>
      </c>
      <c r="DH2411" s="26" t="s">
        <v>139</v>
      </c>
      <c r="DI2411" s="26" t="s">
        <v>139</v>
      </c>
      <c r="DJ2411" s="26" t="s">
        <v>120</v>
      </c>
      <c r="DK2411" s="26" t="s">
        <v>139</v>
      </c>
      <c r="DL2411" s="26" t="s">
        <v>139</v>
      </c>
      <c r="DM2411" s="26" t="s">
        <v>139</v>
      </c>
      <c r="DN2411" s="26" t="s">
        <v>139</v>
      </c>
      <c r="DO2411" s="26" t="s">
        <v>139</v>
      </c>
    </row>
    <row r="2412" spans="1:119" ht="20.100000000000001" customHeight="1" x14ac:dyDescent="0.25">
      <c r="A2412" s="29" t="str">
        <f t="shared" si="532"/>
        <v/>
      </c>
      <c r="B2412" s="29" t="str">
        <f t="shared" si="533"/>
        <v>Shobujer Ovijan (Expedition of Young People) Foundation</v>
      </c>
      <c r="C2412" s="29">
        <f t="shared" si="534"/>
        <v>0</v>
      </c>
      <c r="D2412" s="30" t="str">
        <f t="shared" si="535"/>
        <v>South Asia</v>
      </c>
      <c r="E2412" s="30" t="str">
        <f t="shared" si="536"/>
        <v>Dhaka, Bangladesh</v>
      </c>
      <c r="F2412" s="31">
        <f t="shared" si="537"/>
        <v>0</v>
      </c>
      <c r="G2412" s="31">
        <f t="shared" si="538"/>
        <v>0</v>
      </c>
      <c r="H2412" s="31">
        <f t="shared" si="539"/>
        <v>0</v>
      </c>
      <c r="I2412" s="31">
        <f t="shared" si="540"/>
        <v>0</v>
      </c>
      <c r="J2412" s="31">
        <f t="shared" si="541"/>
        <v>0</v>
      </c>
      <c r="K2412" s="31">
        <f t="shared" si="542"/>
        <v>0</v>
      </c>
      <c r="L2412" s="31">
        <f t="shared" si="543"/>
        <v>0</v>
      </c>
      <c r="M2412" s="31">
        <f t="shared" si="544"/>
        <v>0</v>
      </c>
      <c r="N2412" s="31">
        <f t="shared" si="545"/>
        <v>0</v>
      </c>
      <c r="O2412" s="26" t="s">
        <v>16430</v>
      </c>
      <c r="P2412" s="26" t="s">
        <v>108</v>
      </c>
      <c r="Q2412" s="27">
        <v>41787</v>
      </c>
      <c r="R2412" s="24"/>
      <c r="S2412" s="24"/>
      <c r="T2412" s="26" t="s">
        <v>194</v>
      </c>
      <c r="U2412" s="24"/>
      <c r="V2412" s="26" t="s">
        <v>225</v>
      </c>
      <c r="W2412" s="26" t="s">
        <v>773</v>
      </c>
      <c r="X2412" s="26" t="s">
        <v>774</v>
      </c>
      <c r="Y2412" s="26" t="s">
        <v>13028</v>
      </c>
      <c r="Z2412" s="24"/>
      <c r="AA2412" s="26" t="s">
        <v>13029</v>
      </c>
      <c r="AB2412" s="26" t="s">
        <v>15736</v>
      </c>
      <c r="AC2412" s="28">
        <v>507</v>
      </c>
      <c r="AD2412" s="26" t="s">
        <v>13030</v>
      </c>
      <c r="AE2412" s="26" t="s">
        <v>12600</v>
      </c>
      <c r="AF2412" s="26" t="s">
        <v>120</v>
      </c>
      <c r="AG2412" s="26" t="s">
        <v>175</v>
      </c>
      <c r="AH2412" s="24"/>
      <c r="AI2412" s="28">
        <v>507</v>
      </c>
      <c r="AJ2412" s="24"/>
      <c r="AK2412" s="24"/>
      <c r="AL2412" s="24"/>
      <c r="AM2412" s="24"/>
      <c r="AN2412" s="24"/>
      <c r="AO2412" s="24"/>
      <c r="AP2412" s="24"/>
      <c r="AQ2412" s="24"/>
      <c r="AR2412" s="24"/>
      <c r="AS2412" s="24"/>
      <c r="AT2412" s="24"/>
      <c r="AU2412" s="24"/>
      <c r="AV2412" s="24"/>
      <c r="AW2412" s="24"/>
      <c r="AX2412" s="24"/>
      <c r="AY2412" s="24"/>
      <c r="AZ2412" s="24"/>
      <c r="BA2412" s="24"/>
      <c r="BB2412" s="24"/>
      <c r="BC2412" s="26" t="s">
        <v>11970</v>
      </c>
      <c r="BD2412" s="24"/>
      <c r="BE2412" s="24"/>
      <c r="BF2412" s="24"/>
      <c r="BG2412" s="24"/>
      <c r="BH2412" s="24"/>
      <c r="BI2412" s="24"/>
      <c r="BJ2412" s="24"/>
      <c r="BK2412" s="24"/>
      <c r="BL2412" s="24"/>
      <c r="BM2412" s="24"/>
      <c r="BN2412" s="24"/>
      <c r="BO2412" s="24"/>
      <c r="BP2412" s="24"/>
      <c r="BQ2412" s="24"/>
      <c r="BR2412" s="24"/>
      <c r="BS2412" s="24"/>
      <c r="BT2412" s="24"/>
      <c r="BU2412" s="24"/>
      <c r="BV2412" s="24"/>
      <c r="BW2412" s="24"/>
      <c r="BX2412" s="24"/>
      <c r="BY2412" s="24"/>
      <c r="BZ2412" s="24"/>
      <c r="CA2412" s="24"/>
      <c r="CB2412" s="24"/>
      <c r="CC2412" s="24"/>
      <c r="CD2412" s="24"/>
      <c r="CE2412" s="24"/>
      <c r="CF2412" s="24"/>
      <c r="CG2412" s="24"/>
      <c r="CH2412" s="24"/>
      <c r="CI2412" s="24"/>
      <c r="CJ2412" s="24"/>
      <c r="CK2412" s="24"/>
      <c r="CL2412" s="24"/>
      <c r="CM2412" s="24"/>
      <c r="CN2412" s="24"/>
      <c r="CO2412" s="24"/>
      <c r="CP2412" s="24"/>
      <c r="CQ2412" s="24"/>
      <c r="CR2412" s="24"/>
      <c r="CS2412" s="24"/>
      <c r="CT2412" s="24"/>
      <c r="CU2412" s="24"/>
      <c r="CV2412" s="24"/>
      <c r="CW2412" s="24"/>
      <c r="CX2412" s="24"/>
      <c r="CY2412" s="24"/>
      <c r="CZ2412" s="24"/>
      <c r="DA2412" s="24"/>
      <c r="DB2412" s="24"/>
      <c r="DC2412" s="24"/>
      <c r="DD2412" s="24"/>
      <c r="DE2412" s="24"/>
      <c r="DF2412" s="26" t="s">
        <v>139</v>
      </c>
      <c r="DG2412" s="26" t="s">
        <v>139</v>
      </c>
      <c r="DH2412" s="26" t="s">
        <v>139</v>
      </c>
      <c r="DI2412" s="26" t="s">
        <v>139</v>
      </c>
      <c r="DJ2412" s="26" t="s">
        <v>139</v>
      </c>
      <c r="DK2412" s="26" t="s">
        <v>139</v>
      </c>
      <c r="DL2412" s="26" t="s">
        <v>139</v>
      </c>
      <c r="DM2412" s="26" t="s">
        <v>139</v>
      </c>
      <c r="DN2412" s="26" t="s">
        <v>139</v>
      </c>
      <c r="DO2412" s="26" t="s">
        <v>139</v>
      </c>
    </row>
    <row r="2413" spans="1:119" ht="20.100000000000001" customHeight="1" x14ac:dyDescent="0.25">
      <c r="A2413" s="29" t="str">
        <f t="shared" si="532"/>
        <v>Shobujer Ovijan (Expedition of Young People) Foundation2</v>
      </c>
      <c r="B2413" s="29" t="str">
        <f t="shared" si="533"/>
        <v>Shobujer Ovijan (Expedition of Young People) Foundation</v>
      </c>
      <c r="C2413" s="29">
        <f t="shared" si="534"/>
        <v>2</v>
      </c>
      <c r="D2413" s="30" t="str">
        <f t="shared" si="535"/>
        <v>South Asia</v>
      </c>
      <c r="E2413" s="30" t="str">
        <f t="shared" si="536"/>
        <v>Dhaka, Bangladesh</v>
      </c>
      <c r="F2413" s="31">
        <f t="shared" si="537"/>
        <v>3</v>
      </c>
      <c r="G2413" s="31">
        <f t="shared" si="538"/>
        <v>2</v>
      </c>
      <c r="H2413" s="31">
        <f t="shared" si="539"/>
        <v>3</v>
      </c>
      <c r="I2413" s="31">
        <f t="shared" si="540"/>
        <v>3</v>
      </c>
      <c r="J2413" s="31">
        <f t="shared" si="541"/>
        <v>2</v>
      </c>
      <c r="K2413" s="31">
        <f t="shared" si="542"/>
        <v>3</v>
      </c>
      <c r="L2413" s="31">
        <f t="shared" si="543"/>
        <v>4</v>
      </c>
      <c r="M2413" s="31">
        <f t="shared" si="544"/>
        <v>3</v>
      </c>
      <c r="N2413" s="31">
        <f t="shared" si="545"/>
        <v>2.9</v>
      </c>
      <c r="O2413" s="26" t="s">
        <v>13061</v>
      </c>
      <c r="P2413" s="26" t="s">
        <v>108</v>
      </c>
      <c r="Q2413" s="27">
        <v>41568</v>
      </c>
      <c r="R2413" s="26" t="s">
        <v>109</v>
      </c>
      <c r="S2413" s="26" t="s">
        <v>622</v>
      </c>
      <c r="T2413" s="26" t="s">
        <v>194</v>
      </c>
      <c r="U2413" s="26" t="s">
        <v>112</v>
      </c>
      <c r="V2413" s="26" t="s">
        <v>225</v>
      </c>
      <c r="W2413" s="26" t="s">
        <v>773</v>
      </c>
      <c r="X2413" s="26" t="s">
        <v>774</v>
      </c>
      <c r="Y2413" s="26" t="s">
        <v>13028</v>
      </c>
      <c r="Z2413" s="24"/>
      <c r="AA2413" s="26" t="s">
        <v>13029</v>
      </c>
      <c r="AB2413" s="26" t="s">
        <v>117</v>
      </c>
      <c r="AC2413" s="28">
        <v>8000</v>
      </c>
      <c r="AD2413" s="26" t="s">
        <v>13030</v>
      </c>
      <c r="AE2413" s="26" t="s">
        <v>12600</v>
      </c>
      <c r="AF2413" s="26" t="s">
        <v>120</v>
      </c>
      <c r="AG2413" s="26" t="s">
        <v>175</v>
      </c>
      <c r="AH2413" s="26" t="s">
        <v>143</v>
      </c>
      <c r="AI2413" s="28">
        <v>8000</v>
      </c>
      <c r="AJ2413" s="26" t="s">
        <v>13062</v>
      </c>
      <c r="AK2413" s="26" t="s">
        <v>13046</v>
      </c>
      <c r="AL2413" s="26" t="s">
        <v>13056</v>
      </c>
      <c r="AM2413" s="24"/>
      <c r="AN2413" s="24"/>
      <c r="AO2413" s="24"/>
      <c r="AP2413" s="24"/>
      <c r="AQ2413" s="24"/>
      <c r="AR2413" s="24"/>
      <c r="AS2413" s="24"/>
      <c r="AT2413" s="24"/>
      <c r="AU2413" s="24"/>
      <c r="AV2413" s="24"/>
      <c r="AW2413" s="28">
        <v>54163</v>
      </c>
      <c r="AX2413" s="26">
        <v>1000</v>
      </c>
      <c r="AY2413" s="28">
        <v>100</v>
      </c>
      <c r="AZ2413" s="28">
        <v>100</v>
      </c>
      <c r="BA2413" s="26">
        <v>0</v>
      </c>
      <c r="BB2413" s="26" t="s">
        <v>241</v>
      </c>
      <c r="BC2413" s="26" t="s">
        <v>11970</v>
      </c>
      <c r="BD2413" s="26" t="s">
        <v>125</v>
      </c>
      <c r="BE2413" s="24"/>
      <c r="BF2413" s="26" t="s">
        <v>13059</v>
      </c>
      <c r="BG2413" s="26" t="s">
        <v>773</v>
      </c>
      <c r="BH2413" s="24"/>
      <c r="BI2413" s="24"/>
      <c r="BJ2413" s="24"/>
      <c r="BK2413" s="24"/>
      <c r="BL2413" s="24"/>
      <c r="BM2413" s="24"/>
      <c r="BN2413" s="24"/>
      <c r="BO2413" s="24"/>
      <c r="BP2413" s="24"/>
      <c r="BQ2413" s="24"/>
      <c r="BR2413" s="26">
        <v>3</v>
      </c>
      <c r="BS2413" s="26">
        <v>2</v>
      </c>
      <c r="BT2413" s="26">
        <v>3</v>
      </c>
      <c r="BU2413" s="26">
        <v>3</v>
      </c>
      <c r="BV2413" s="26">
        <v>2</v>
      </c>
      <c r="BW2413" s="26">
        <v>3</v>
      </c>
      <c r="BX2413" s="26">
        <v>4</v>
      </c>
      <c r="BY2413" s="26">
        <v>3</v>
      </c>
      <c r="BZ2413" s="24"/>
      <c r="CA2413" s="24"/>
      <c r="CB2413" s="24"/>
      <c r="CC2413" s="24"/>
      <c r="CD2413" s="24"/>
      <c r="CE2413" s="24"/>
      <c r="CF2413" s="24"/>
      <c r="CG2413" s="24"/>
      <c r="CH2413" s="24"/>
      <c r="CI2413" s="24"/>
      <c r="CJ2413" s="24"/>
      <c r="CK2413" s="24"/>
      <c r="CL2413" s="24"/>
      <c r="CM2413" s="24"/>
      <c r="CN2413" s="24"/>
      <c r="CO2413" s="24"/>
      <c r="CP2413" s="24"/>
      <c r="CQ2413" s="24"/>
      <c r="CR2413" s="24"/>
      <c r="CS2413" s="24"/>
      <c r="CT2413" s="24"/>
      <c r="CU2413" s="24"/>
      <c r="CV2413" s="24"/>
      <c r="CW2413" s="24"/>
      <c r="CX2413" s="24"/>
      <c r="CY2413" s="24"/>
      <c r="CZ2413" s="24"/>
      <c r="DA2413" s="24"/>
      <c r="DB2413" s="24"/>
      <c r="DC2413" s="24"/>
      <c r="DD2413" s="24"/>
      <c r="DE2413" s="24"/>
      <c r="DF2413" s="26" t="s">
        <v>120</v>
      </c>
      <c r="DG2413" s="26" t="s">
        <v>139</v>
      </c>
      <c r="DH2413" s="26" t="s">
        <v>139</v>
      </c>
      <c r="DI2413" s="26" t="s">
        <v>139</v>
      </c>
      <c r="DJ2413" s="26" t="s">
        <v>120</v>
      </c>
      <c r="DK2413" s="26" t="s">
        <v>139</v>
      </c>
      <c r="DL2413" s="26" t="s">
        <v>139</v>
      </c>
      <c r="DM2413" s="26" t="s">
        <v>139</v>
      </c>
      <c r="DN2413" s="26" t="s">
        <v>139</v>
      </c>
      <c r="DO2413" s="26" t="s">
        <v>139</v>
      </c>
    </row>
    <row r="2414" spans="1:119" ht="20.100000000000001" customHeight="1" x14ac:dyDescent="0.25">
      <c r="A2414" s="29" t="str">
        <f t="shared" si="532"/>
        <v/>
      </c>
      <c r="B2414" s="29" t="str">
        <f t="shared" si="533"/>
        <v>Shobujer Ovijan (Expedition of Young People) Foundation</v>
      </c>
      <c r="C2414" s="29">
        <f t="shared" si="534"/>
        <v>0</v>
      </c>
      <c r="D2414" s="30" t="str">
        <f t="shared" si="535"/>
        <v>South Asia</v>
      </c>
      <c r="E2414" s="30" t="str">
        <f t="shared" si="536"/>
        <v>Dhaka, Bangladesh</v>
      </c>
      <c r="F2414" s="31">
        <f t="shared" si="537"/>
        <v>0</v>
      </c>
      <c r="G2414" s="31">
        <f t="shared" si="538"/>
        <v>0</v>
      </c>
      <c r="H2414" s="31">
        <f t="shared" si="539"/>
        <v>0</v>
      </c>
      <c r="I2414" s="31">
        <f t="shared" si="540"/>
        <v>0</v>
      </c>
      <c r="J2414" s="31">
        <f t="shared" si="541"/>
        <v>0</v>
      </c>
      <c r="K2414" s="31">
        <f t="shared" si="542"/>
        <v>0</v>
      </c>
      <c r="L2414" s="31">
        <f t="shared" si="543"/>
        <v>0</v>
      </c>
      <c r="M2414" s="31">
        <f t="shared" si="544"/>
        <v>0</v>
      </c>
      <c r="N2414" s="31">
        <f t="shared" si="545"/>
        <v>0</v>
      </c>
      <c r="O2414" s="26" t="s">
        <v>16431</v>
      </c>
      <c r="P2414" s="26" t="s">
        <v>108</v>
      </c>
      <c r="Q2414" s="27">
        <v>41733</v>
      </c>
      <c r="R2414" s="24"/>
      <c r="S2414" s="24"/>
      <c r="T2414" s="26" t="s">
        <v>194</v>
      </c>
      <c r="U2414" s="24"/>
      <c r="V2414" s="26" t="s">
        <v>225</v>
      </c>
      <c r="W2414" s="26" t="s">
        <v>773</v>
      </c>
      <c r="X2414" s="26" t="s">
        <v>774</v>
      </c>
      <c r="Y2414" s="26" t="s">
        <v>13028</v>
      </c>
      <c r="Z2414" s="24"/>
      <c r="AA2414" s="26" t="s">
        <v>13029</v>
      </c>
      <c r="AB2414" s="26" t="s">
        <v>15736</v>
      </c>
      <c r="AC2414" s="28">
        <v>1475</v>
      </c>
      <c r="AD2414" s="26" t="s">
        <v>13030</v>
      </c>
      <c r="AE2414" s="26" t="s">
        <v>12600</v>
      </c>
      <c r="AF2414" s="26" t="s">
        <v>120</v>
      </c>
      <c r="AG2414" s="26" t="s">
        <v>175</v>
      </c>
      <c r="AH2414" s="24"/>
      <c r="AI2414" s="28">
        <v>1475</v>
      </c>
      <c r="AJ2414" s="24"/>
      <c r="AK2414" s="24"/>
      <c r="AL2414" s="24"/>
      <c r="AM2414" s="24"/>
      <c r="AN2414" s="24"/>
      <c r="AO2414" s="24"/>
      <c r="AP2414" s="24"/>
      <c r="AQ2414" s="24"/>
      <c r="AR2414" s="24"/>
      <c r="AS2414" s="24"/>
      <c r="AT2414" s="24"/>
      <c r="AU2414" s="24"/>
      <c r="AV2414" s="24"/>
      <c r="AW2414" s="24"/>
      <c r="AX2414" s="24"/>
      <c r="AY2414" s="24"/>
      <c r="AZ2414" s="24"/>
      <c r="BA2414" s="24"/>
      <c r="BB2414" s="24"/>
      <c r="BC2414" s="26" t="s">
        <v>11970</v>
      </c>
      <c r="BD2414" s="24"/>
      <c r="BE2414" s="24"/>
      <c r="BF2414" s="24"/>
      <c r="BG2414" s="24"/>
      <c r="BH2414" s="24"/>
      <c r="BI2414" s="24"/>
      <c r="BJ2414" s="24"/>
      <c r="BK2414" s="24"/>
      <c r="BL2414" s="24"/>
      <c r="BM2414" s="24"/>
      <c r="BN2414" s="24"/>
      <c r="BO2414" s="24"/>
      <c r="BP2414" s="24"/>
      <c r="BQ2414" s="24"/>
      <c r="BR2414" s="24"/>
      <c r="BS2414" s="24"/>
      <c r="BT2414" s="24"/>
      <c r="BU2414" s="24"/>
      <c r="BV2414" s="24"/>
      <c r="BW2414" s="24"/>
      <c r="BX2414" s="24"/>
      <c r="BY2414" s="24"/>
      <c r="BZ2414" s="24"/>
      <c r="CA2414" s="24"/>
      <c r="CB2414" s="24"/>
      <c r="CC2414" s="24"/>
      <c r="CD2414" s="24"/>
      <c r="CE2414" s="24"/>
      <c r="CF2414" s="24"/>
      <c r="CG2414" s="24"/>
      <c r="CH2414" s="24"/>
      <c r="CI2414" s="24"/>
      <c r="CJ2414" s="24"/>
      <c r="CK2414" s="24"/>
      <c r="CL2414" s="24"/>
      <c r="CM2414" s="24"/>
      <c r="CN2414" s="24"/>
      <c r="CO2414" s="24"/>
      <c r="CP2414" s="24"/>
      <c r="CQ2414" s="24"/>
      <c r="CR2414" s="24"/>
      <c r="CS2414" s="24"/>
      <c r="CT2414" s="24"/>
      <c r="CU2414" s="24"/>
      <c r="CV2414" s="24"/>
      <c r="CW2414" s="24"/>
      <c r="CX2414" s="24"/>
      <c r="CY2414" s="24"/>
      <c r="CZ2414" s="24"/>
      <c r="DA2414" s="24"/>
      <c r="DB2414" s="24"/>
      <c r="DC2414" s="24"/>
      <c r="DD2414" s="24"/>
      <c r="DE2414" s="24"/>
      <c r="DF2414" s="26" t="s">
        <v>139</v>
      </c>
      <c r="DG2414" s="26" t="s">
        <v>139</v>
      </c>
      <c r="DH2414" s="26" t="s">
        <v>139</v>
      </c>
      <c r="DI2414" s="26" t="s">
        <v>139</v>
      </c>
      <c r="DJ2414" s="26" t="s">
        <v>139</v>
      </c>
      <c r="DK2414" s="26" t="s">
        <v>139</v>
      </c>
      <c r="DL2414" s="26" t="s">
        <v>139</v>
      </c>
      <c r="DM2414" s="26" t="s">
        <v>139</v>
      </c>
      <c r="DN2414" s="26" t="s">
        <v>139</v>
      </c>
      <c r="DO2414" s="26" t="s">
        <v>139</v>
      </c>
    </row>
    <row r="2415" spans="1:119" ht="20.100000000000001" customHeight="1" x14ac:dyDescent="0.25">
      <c r="A2415" s="29" t="str">
        <f t="shared" si="532"/>
        <v>Shobujer Ovijan (Expedition of Young People) Foundation1</v>
      </c>
      <c r="B2415" s="29" t="str">
        <f t="shared" si="533"/>
        <v>Shobujer Ovijan (Expedition of Young People) Foundation</v>
      </c>
      <c r="C2415" s="29">
        <f t="shared" si="534"/>
        <v>1</v>
      </c>
      <c r="D2415" s="30" t="str">
        <f t="shared" si="535"/>
        <v>South Asia</v>
      </c>
      <c r="E2415" s="30" t="str">
        <f t="shared" si="536"/>
        <v>Dhaka, Bangladesh</v>
      </c>
      <c r="F2415" s="31">
        <f t="shared" si="537"/>
        <v>3</v>
      </c>
      <c r="G2415" s="31">
        <f t="shared" si="538"/>
        <v>2</v>
      </c>
      <c r="H2415" s="31">
        <f t="shared" si="539"/>
        <v>3</v>
      </c>
      <c r="I2415" s="31">
        <f t="shared" si="540"/>
        <v>3</v>
      </c>
      <c r="J2415" s="31">
        <f t="shared" si="541"/>
        <v>2</v>
      </c>
      <c r="K2415" s="31">
        <f t="shared" si="542"/>
        <v>3</v>
      </c>
      <c r="L2415" s="31">
        <f t="shared" si="543"/>
        <v>4</v>
      </c>
      <c r="M2415" s="31">
        <f t="shared" si="544"/>
        <v>3</v>
      </c>
      <c r="N2415" s="31">
        <f t="shared" si="545"/>
        <v>2.9</v>
      </c>
      <c r="O2415" s="26" t="s">
        <v>13063</v>
      </c>
      <c r="P2415" s="26" t="s">
        <v>108</v>
      </c>
      <c r="Q2415" s="27">
        <v>41204</v>
      </c>
      <c r="R2415" s="26" t="s">
        <v>155</v>
      </c>
      <c r="S2415" s="26" t="s">
        <v>306</v>
      </c>
      <c r="T2415" s="26" t="s">
        <v>207</v>
      </c>
      <c r="U2415" s="26" t="s">
        <v>112</v>
      </c>
      <c r="V2415" s="26" t="s">
        <v>225</v>
      </c>
      <c r="W2415" s="26" t="s">
        <v>773</v>
      </c>
      <c r="X2415" s="26" t="s">
        <v>774</v>
      </c>
      <c r="Y2415" s="26" t="s">
        <v>13028</v>
      </c>
      <c r="Z2415" s="24"/>
      <c r="AA2415" s="26" t="s">
        <v>13029</v>
      </c>
      <c r="AB2415" s="26" t="s">
        <v>117</v>
      </c>
      <c r="AC2415" s="28">
        <v>7000</v>
      </c>
      <c r="AD2415" s="26" t="s">
        <v>13030</v>
      </c>
      <c r="AE2415" s="26" t="s">
        <v>12600</v>
      </c>
      <c r="AF2415" s="26" t="s">
        <v>120</v>
      </c>
      <c r="AG2415" s="26" t="s">
        <v>175</v>
      </c>
      <c r="AH2415" s="26" t="s">
        <v>158</v>
      </c>
      <c r="AI2415" s="28">
        <v>7000</v>
      </c>
      <c r="AJ2415" s="26" t="s">
        <v>13064</v>
      </c>
      <c r="AK2415" s="26" t="s">
        <v>13046</v>
      </c>
      <c r="AL2415" s="26" t="s">
        <v>13065</v>
      </c>
      <c r="AM2415" s="26" t="s">
        <v>13066</v>
      </c>
      <c r="AN2415" s="26" t="s">
        <v>13067</v>
      </c>
      <c r="AO2415" s="26" t="s">
        <v>13068</v>
      </c>
      <c r="AP2415" s="26" t="s">
        <v>13069</v>
      </c>
      <c r="AQ2415" s="24"/>
      <c r="AR2415" s="24"/>
      <c r="AS2415" s="24"/>
      <c r="AT2415" s="24"/>
      <c r="AU2415" s="24"/>
      <c r="AV2415" s="24"/>
      <c r="AW2415" s="28">
        <v>65572</v>
      </c>
      <c r="AX2415" s="26">
        <v>420</v>
      </c>
      <c r="AY2415" s="28">
        <v>60</v>
      </c>
      <c r="AZ2415" s="28">
        <v>33</v>
      </c>
      <c r="BA2415" s="26">
        <v>0</v>
      </c>
      <c r="BB2415" s="26" t="s">
        <v>148</v>
      </c>
      <c r="BC2415" s="26" t="s">
        <v>11970</v>
      </c>
      <c r="BD2415" s="24"/>
      <c r="BE2415" s="24"/>
      <c r="BF2415" s="26" t="s">
        <v>13070</v>
      </c>
      <c r="BG2415" s="26" t="s">
        <v>449</v>
      </c>
      <c r="BH2415" s="26" t="s">
        <v>13071</v>
      </c>
      <c r="BI2415" s="26" t="s">
        <v>773</v>
      </c>
      <c r="BJ2415" s="26" t="s">
        <v>13072</v>
      </c>
      <c r="BK2415" s="26" t="s">
        <v>773</v>
      </c>
      <c r="BL2415" s="26" t="s">
        <v>393</v>
      </c>
      <c r="BM2415" s="26" t="s">
        <v>773</v>
      </c>
      <c r="BN2415" s="24"/>
      <c r="BO2415" s="24"/>
      <c r="BP2415" s="24"/>
      <c r="BQ2415" s="24"/>
      <c r="BR2415" s="26">
        <v>3</v>
      </c>
      <c r="BS2415" s="26">
        <v>2</v>
      </c>
      <c r="BT2415" s="26">
        <v>3</v>
      </c>
      <c r="BU2415" s="26">
        <v>3</v>
      </c>
      <c r="BV2415" s="26">
        <v>2</v>
      </c>
      <c r="BW2415" s="26">
        <v>3</v>
      </c>
      <c r="BX2415" s="26">
        <v>4</v>
      </c>
      <c r="BY2415" s="26">
        <v>3</v>
      </c>
      <c r="BZ2415" s="24"/>
      <c r="CA2415" s="24"/>
      <c r="CB2415" s="24"/>
      <c r="CC2415" s="24"/>
      <c r="CD2415" s="24"/>
      <c r="CE2415" s="24"/>
      <c r="CF2415" s="24"/>
      <c r="CG2415" s="24"/>
      <c r="CH2415" s="24"/>
      <c r="CI2415" s="24"/>
      <c r="CJ2415" s="24"/>
      <c r="CK2415" s="24"/>
      <c r="CL2415" s="24"/>
      <c r="CM2415" s="24"/>
      <c r="CN2415" s="24"/>
      <c r="CO2415" s="24"/>
      <c r="CP2415" s="24"/>
      <c r="CQ2415" s="24"/>
      <c r="CR2415" s="24"/>
      <c r="CS2415" s="24"/>
      <c r="CT2415" s="24"/>
      <c r="CU2415" s="24"/>
      <c r="CV2415" s="24"/>
      <c r="CW2415" s="24"/>
      <c r="CX2415" s="24"/>
      <c r="CY2415" s="24"/>
      <c r="CZ2415" s="24"/>
      <c r="DA2415" s="24"/>
      <c r="DB2415" s="24"/>
      <c r="DC2415" s="24"/>
      <c r="DD2415" s="24"/>
      <c r="DE2415" s="24"/>
      <c r="DF2415" s="26" t="s">
        <v>139</v>
      </c>
      <c r="DG2415" s="26" t="s">
        <v>139</v>
      </c>
      <c r="DH2415" s="26" t="s">
        <v>139</v>
      </c>
      <c r="DI2415" s="26" t="s">
        <v>139</v>
      </c>
      <c r="DJ2415" s="26" t="s">
        <v>139</v>
      </c>
      <c r="DK2415" s="26" t="s">
        <v>139</v>
      </c>
      <c r="DL2415" s="26" t="s">
        <v>139</v>
      </c>
      <c r="DM2415" s="26" t="s">
        <v>139</v>
      </c>
      <c r="DN2415" s="26" t="s">
        <v>139</v>
      </c>
      <c r="DO2415" s="26" t="s">
        <v>139</v>
      </c>
    </row>
    <row r="2416" spans="1:119" ht="20.100000000000001" customHeight="1" x14ac:dyDescent="0.25">
      <c r="A2416" s="29" t="str">
        <f t="shared" si="532"/>
        <v/>
      </c>
      <c r="B2416" s="29" t="str">
        <f t="shared" si="533"/>
        <v>Sin Fronteras (Without Borders)</v>
      </c>
      <c r="C2416" s="29">
        <f t="shared" si="534"/>
        <v>0</v>
      </c>
      <c r="D2416" s="30" t="str">
        <f t="shared" si="535"/>
        <v>Americas</v>
      </c>
      <c r="E2416" s="30" t="str">
        <f t="shared" si="536"/>
        <v>Mexico City, Mexico</v>
      </c>
      <c r="F2416" s="31">
        <f t="shared" si="537"/>
        <v>0</v>
      </c>
      <c r="G2416" s="31">
        <f t="shared" si="538"/>
        <v>0</v>
      </c>
      <c r="H2416" s="31">
        <f t="shared" si="539"/>
        <v>0</v>
      </c>
      <c r="I2416" s="31">
        <f t="shared" si="540"/>
        <v>0</v>
      </c>
      <c r="J2416" s="31">
        <f t="shared" si="541"/>
        <v>0</v>
      </c>
      <c r="K2416" s="31">
        <f t="shared" si="542"/>
        <v>0</v>
      </c>
      <c r="L2416" s="31">
        <f t="shared" si="543"/>
        <v>0</v>
      </c>
      <c r="M2416" s="31">
        <f t="shared" si="544"/>
        <v>0</v>
      </c>
      <c r="N2416" s="31">
        <f t="shared" si="545"/>
        <v>0</v>
      </c>
      <c r="O2416" s="26" t="s">
        <v>16432</v>
      </c>
      <c r="P2416" s="26" t="s">
        <v>243</v>
      </c>
      <c r="Q2416" s="27">
        <v>43329</v>
      </c>
      <c r="R2416" s="24"/>
      <c r="S2416" s="24"/>
      <c r="T2416" s="26" t="s">
        <v>15983</v>
      </c>
      <c r="U2416" s="24"/>
      <c r="V2416" s="26" t="s">
        <v>15731</v>
      </c>
      <c r="W2416" s="26" t="s">
        <v>676</v>
      </c>
      <c r="X2416" s="26" t="s">
        <v>720</v>
      </c>
      <c r="Y2416" s="26" t="s">
        <v>13074</v>
      </c>
      <c r="Z2416" s="26" t="s">
        <v>13075</v>
      </c>
      <c r="AA2416" s="24"/>
      <c r="AB2416" s="26" t="s">
        <v>15736</v>
      </c>
      <c r="AC2416" s="28">
        <v>0</v>
      </c>
      <c r="AD2416" s="24"/>
      <c r="AE2416" s="26" t="s">
        <v>3861</v>
      </c>
      <c r="AF2416" s="26" t="s">
        <v>139</v>
      </c>
      <c r="AG2416" s="24"/>
      <c r="AH2416" s="24"/>
      <c r="AI2416" s="28">
        <v>365</v>
      </c>
      <c r="AJ2416" s="24"/>
      <c r="AK2416" s="24"/>
      <c r="AL2416" s="24"/>
      <c r="AM2416" s="24"/>
      <c r="AN2416" s="24"/>
      <c r="AO2416" s="24"/>
      <c r="AP2416" s="24"/>
      <c r="AQ2416" s="24"/>
      <c r="AR2416" s="24"/>
      <c r="AS2416" s="24"/>
      <c r="AT2416" s="24"/>
      <c r="AU2416" s="24"/>
      <c r="AV2416" s="24"/>
      <c r="AW2416" s="28">
        <v>0</v>
      </c>
      <c r="AX2416" s="26">
        <v>0</v>
      </c>
      <c r="AY2416" s="28">
        <v>0</v>
      </c>
      <c r="AZ2416" s="28">
        <v>0</v>
      </c>
      <c r="BA2416" s="26">
        <v>0</v>
      </c>
      <c r="BB2416" s="24"/>
      <c r="BC2416" s="24"/>
      <c r="BD2416" s="24"/>
      <c r="BE2416" s="24"/>
      <c r="BF2416" s="24"/>
      <c r="BG2416" s="24"/>
      <c r="BH2416" s="24"/>
      <c r="BI2416" s="24"/>
      <c r="BJ2416" s="24"/>
      <c r="BK2416" s="24"/>
      <c r="BL2416" s="24"/>
      <c r="BM2416" s="24"/>
      <c r="BN2416" s="24"/>
      <c r="BO2416" s="24"/>
      <c r="BP2416" s="24"/>
      <c r="BQ2416" s="24"/>
      <c r="BR2416" s="26">
        <v>0</v>
      </c>
      <c r="BS2416" s="26">
        <v>0</v>
      </c>
      <c r="BT2416" s="26">
        <v>0</v>
      </c>
      <c r="BU2416" s="26">
        <v>0</v>
      </c>
      <c r="BV2416" s="26">
        <v>0</v>
      </c>
      <c r="BW2416" s="26">
        <v>0</v>
      </c>
      <c r="BX2416" s="26">
        <v>0</v>
      </c>
      <c r="BY2416" s="26">
        <v>0</v>
      </c>
      <c r="BZ2416" s="24"/>
      <c r="CA2416" s="24"/>
      <c r="CB2416" s="24"/>
      <c r="CC2416" s="24"/>
      <c r="CD2416" s="24"/>
      <c r="CE2416" s="24"/>
      <c r="CF2416" s="24"/>
      <c r="CG2416" s="24"/>
      <c r="CH2416" s="24"/>
      <c r="CI2416" s="24"/>
      <c r="CJ2416" s="24"/>
      <c r="CK2416" s="24"/>
      <c r="CL2416" s="24"/>
      <c r="CM2416" s="24"/>
      <c r="CN2416" s="24"/>
      <c r="CO2416" s="24"/>
      <c r="CP2416" s="24"/>
      <c r="CQ2416" s="24"/>
      <c r="CR2416" s="24"/>
      <c r="CS2416" s="24"/>
      <c r="CT2416" s="24"/>
      <c r="CU2416" s="24"/>
      <c r="CV2416" s="24"/>
      <c r="CW2416" s="24"/>
      <c r="CX2416" s="24"/>
      <c r="CY2416" s="24"/>
      <c r="CZ2416" s="24"/>
      <c r="DA2416" s="24"/>
      <c r="DB2416" s="24"/>
      <c r="DC2416" s="24"/>
      <c r="DD2416" s="24"/>
      <c r="DE2416" s="24"/>
      <c r="DF2416" s="26" t="s">
        <v>139</v>
      </c>
      <c r="DG2416" s="26" t="s">
        <v>139</v>
      </c>
      <c r="DH2416" s="26" t="s">
        <v>139</v>
      </c>
      <c r="DI2416" s="26" t="s">
        <v>139</v>
      </c>
      <c r="DJ2416" s="26" t="s">
        <v>139</v>
      </c>
      <c r="DK2416" s="26" t="s">
        <v>139</v>
      </c>
      <c r="DL2416" s="26" t="s">
        <v>139</v>
      </c>
      <c r="DM2416" s="26" t="s">
        <v>139</v>
      </c>
      <c r="DN2416" s="26" t="s">
        <v>139</v>
      </c>
      <c r="DO2416" s="26" t="s">
        <v>139</v>
      </c>
    </row>
    <row r="2417" spans="1:119" ht="20.100000000000001" customHeight="1" x14ac:dyDescent="0.25">
      <c r="A2417" s="29" t="str">
        <f t="shared" si="532"/>
        <v>Sin Fronteras (Without Borders)1</v>
      </c>
      <c r="B2417" s="29" t="str">
        <f t="shared" si="533"/>
        <v>Sin Fronteras (Without Borders)</v>
      </c>
      <c r="C2417" s="29">
        <f t="shared" si="534"/>
        <v>1</v>
      </c>
      <c r="D2417" s="30" t="str">
        <f t="shared" si="535"/>
        <v>Americas</v>
      </c>
      <c r="E2417" s="30" t="str">
        <f t="shared" si="536"/>
        <v>Mexico City, Mexico</v>
      </c>
      <c r="F2417" s="31">
        <f t="shared" si="537"/>
        <v>4</v>
      </c>
      <c r="G2417" s="31">
        <f t="shared" si="538"/>
        <v>3</v>
      </c>
      <c r="H2417" s="31">
        <f t="shared" si="539"/>
        <v>3</v>
      </c>
      <c r="I2417" s="31">
        <f t="shared" si="540"/>
        <v>4</v>
      </c>
      <c r="J2417" s="31">
        <f t="shared" si="541"/>
        <v>4</v>
      </c>
      <c r="K2417" s="31">
        <f t="shared" si="542"/>
        <v>3</v>
      </c>
      <c r="L2417" s="31">
        <f t="shared" si="543"/>
        <v>4</v>
      </c>
      <c r="M2417" s="31">
        <f t="shared" si="544"/>
        <v>5</v>
      </c>
      <c r="N2417" s="31">
        <f t="shared" si="545"/>
        <v>3.8</v>
      </c>
      <c r="O2417" s="26" t="s">
        <v>13073</v>
      </c>
      <c r="P2417" s="26" t="s">
        <v>108</v>
      </c>
      <c r="Q2417" s="27">
        <v>43223</v>
      </c>
      <c r="R2417" s="26" t="s">
        <v>155</v>
      </c>
      <c r="S2417" s="26" t="s">
        <v>244</v>
      </c>
      <c r="T2417" s="26" t="s">
        <v>111</v>
      </c>
      <c r="U2417" s="24"/>
      <c r="V2417" s="26" t="s">
        <v>15731</v>
      </c>
      <c r="W2417" s="26" t="s">
        <v>676</v>
      </c>
      <c r="X2417" s="26" t="s">
        <v>720</v>
      </c>
      <c r="Y2417" s="26" t="s">
        <v>13074</v>
      </c>
      <c r="Z2417" s="26" t="s">
        <v>13075</v>
      </c>
      <c r="AA2417" s="24"/>
      <c r="AB2417" s="26" t="s">
        <v>680</v>
      </c>
      <c r="AC2417" s="28">
        <v>8000</v>
      </c>
      <c r="AD2417" s="24"/>
      <c r="AE2417" s="26" t="s">
        <v>3861</v>
      </c>
      <c r="AF2417" s="26" t="s">
        <v>139</v>
      </c>
      <c r="AG2417" s="24"/>
      <c r="AH2417" s="26" t="s">
        <v>158</v>
      </c>
      <c r="AI2417" s="28">
        <v>8000</v>
      </c>
      <c r="AJ2417" s="24"/>
      <c r="AK2417" s="24"/>
      <c r="AL2417" s="24"/>
      <c r="AM2417" s="26" t="s">
        <v>13076</v>
      </c>
      <c r="AN2417" s="26" t="s">
        <v>13077</v>
      </c>
      <c r="AO2417" s="26" t="s">
        <v>13078</v>
      </c>
      <c r="AP2417" s="26" t="s">
        <v>13079</v>
      </c>
      <c r="AQ2417" s="24"/>
      <c r="AR2417" s="24"/>
      <c r="AS2417" s="24"/>
      <c r="AT2417" s="24"/>
      <c r="AU2417" s="24"/>
      <c r="AV2417" s="24"/>
      <c r="AW2417" s="28">
        <v>591889</v>
      </c>
      <c r="AX2417" s="26">
        <v>800</v>
      </c>
      <c r="AY2417" s="28">
        <v>0</v>
      </c>
      <c r="AZ2417" s="28">
        <v>0</v>
      </c>
      <c r="BA2417" s="26">
        <v>0</v>
      </c>
      <c r="BB2417" s="24"/>
      <c r="BC2417" s="24"/>
      <c r="BD2417" s="26" t="s">
        <v>125</v>
      </c>
      <c r="BE2417" s="24"/>
      <c r="BF2417" s="26" t="s">
        <v>13080</v>
      </c>
      <c r="BG2417" s="26" t="s">
        <v>1250</v>
      </c>
      <c r="BH2417" s="26" t="s">
        <v>13081</v>
      </c>
      <c r="BI2417" s="26" t="s">
        <v>1250</v>
      </c>
      <c r="BJ2417" s="26" t="s">
        <v>13082</v>
      </c>
      <c r="BK2417" s="26" t="s">
        <v>1250</v>
      </c>
      <c r="BL2417" s="26" t="s">
        <v>13083</v>
      </c>
      <c r="BM2417" s="26" t="s">
        <v>734</v>
      </c>
      <c r="BN2417" s="26" t="s">
        <v>13084</v>
      </c>
      <c r="BO2417" s="26" t="s">
        <v>1413</v>
      </c>
      <c r="BP2417" s="24"/>
      <c r="BQ2417" s="24"/>
      <c r="BR2417" s="26">
        <v>15</v>
      </c>
      <c r="BS2417" s="26">
        <v>11</v>
      </c>
      <c r="BT2417" s="26">
        <v>12</v>
      </c>
      <c r="BU2417" s="26">
        <v>16</v>
      </c>
      <c r="BV2417" s="26">
        <v>18</v>
      </c>
      <c r="BW2417" s="26">
        <v>13</v>
      </c>
      <c r="BX2417" s="26">
        <v>15</v>
      </c>
      <c r="BY2417" s="26">
        <v>19</v>
      </c>
      <c r="BZ2417" s="26" t="s">
        <v>134</v>
      </c>
      <c r="CA2417" s="26" t="s">
        <v>134</v>
      </c>
      <c r="CB2417" s="26" t="s">
        <v>134</v>
      </c>
      <c r="CC2417" s="26" t="s">
        <v>136</v>
      </c>
      <c r="CD2417" s="26" t="s">
        <v>134</v>
      </c>
      <c r="CE2417" s="26" t="s">
        <v>136</v>
      </c>
      <c r="CF2417" s="26" t="s">
        <v>135</v>
      </c>
      <c r="CG2417" s="26" t="s">
        <v>135</v>
      </c>
      <c r="CH2417" s="26" t="s">
        <v>134</v>
      </c>
      <c r="CI2417" s="26" t="s">
        <v>136</v>
      </c>
      <c r="CJ2417" s="26" t="s">
        <v>136</v>
      </c>
      <c r="CK2417" s="26" t="s">
        <v>135</v>
      </c>
      <c r="CL2417" s="26" t="s">
        <v>134</v>
      </c>
      <c r="CM2417" s="26" t="s">
        <v>134</v>
      </c>
      <c r="CN2417" s="26" t="s">
        <v>134</v>
      </c>
      <c r="CO2417" s="26" t="s">
        <v>134</v>
      </c>
      <c r="CP2417" s="26" t="s">
        <v>136</v>
      </c>
      <c r="CQ2417" s="26" t="s">
        <v>138</v>
      </c>
      <c r="CR2417" s="26" t="s">
        <v>138</v>
      </c>
      <c r="CS2417" s="26" t="s">
        <v>138</v>
      </c>
      <c r="CT2417" s="26" t="s">
        <v>135</v>
      </c>
      <c r="CU2417" s="26" t="s">
        <v>136</v>
      </c>
      <c r="CV2417" s="26" t="s">
        <v>134</v>
      </c>
      <c r="CW2417" s="26" t="s">
        <v>134</v>
      </c>
      <c r="CX2417" s="26" t="s">
        <v>134</v>
      </c>
      <c r="CY2417" s="26" t="s">
        <v>134</v>
      </c>
      <c r="CZ2417" s="26" t="s">
        <v>134</v>
      </c>
      <c r="DA2417" s="26" t="s">
        <v>136</v>
      </c>
      <c r="DB2417" s="26" t="s">
        <v>134</v>
      </c>
      <c r="DC2417" s="26" t="s">
        <v>138</v>
      </c>
      <c r="DD2417" s="26" t="s">
        <v>138</v>
      </c>
      <c r="DE2417" s="26" t="s">
        <v>138</v>
      </c>
      <c r="DF2417" s="26" t="s">
        <v>139</v>
      </c>
      <c r="DG2417" s="26" t="s">
        <v>139</v>
      </c>
      <c r="DH2417" s="26" t="s">
        <v>120</v>
      </c>
      <c r="DI2417" s="26" t="s">
        <v>120</v>
      </c>
      <c r="DJ2417" s="26" t="s">
        <v>139</v>
      </c>
      <c r="DK2417" s="26" t="s">
        <v>139</v>
      </c>
      <c r="DL2417" s="26" t="s">
        <v>139</v>
      </c>
      <c r="DM2417" s="26" t="s">
        <v>139</v>
      </c>
      <c r="DN2417" s="26" t="s">
        <v>139</v>
      </c>
      <c r="DO2417" s="26" t="s">
        <v>139</v>
      </c>
    </row>
    <row r="2418" spans="1:119" ht="20.100000000000001" customHeight="1" x14ac:dyDescent="0.25">
      <c r="A2418" s="29" t="str">
        <f t="shared" si="532"/>
        <v>SIN-DO7</v>
      </c>
      <c r="B2418" s="29" t="str">
        <f t="shared" si="533"/>
        <v>SIN-DO</v>
      </c>
      <c r="C2418" s="29">
        <f t="shared" si="534"/>
        <v>7</v>
      </c>
      <c r="D2418" s="30" t="str">
        <f t="shared" si="535"/>
        <v>Africa and the Middle East</v>
      </c>
      <c r="E2418" s="30" t="str">
        <f t="shared" si="536"/>
        <v>Benin</v>
      </c>
      <c r="F2418" s="31">
        <f t="shared" si="537"/>
        <v>2</v>
      </c>
      <c r="G2418" s="31">
        <f t="shared" si="538"/>
        <v>2</v>
      </c>
      <c r="H2418" s="31">
        <f t="shared" si="539"/>
        <v>2</v>
      </c>
      <c r="I2418" s="31">
        <f t="shared" si="540"/>
        <v>2</v>
      </c>
      <c r="J2418" s="31">
        <f t="shared" si="541"/>
        <v>2</v>
      </c>
      <c r="K2418" s="31">
        <f t="shared" si="542"/>
        <v>3</v>
      </c>
      <c r="L2418" s="31">
        <f t="shared" si="543"/>
        <v>3</v>
      </c>
      <c r="M2418" s="31">
        <f t="shared" si="544"/>
        <v>1</v>
      </c>
      <c r="N2418" s="31">
        <f t="shared" si="545"/>
        <v>2.1</v>
      </c>
      <c r="O2418" s="26" t="s">
        <v>13085</v>
      </c>
      <c r="P2418" s="26" t="s">
        <v>108</v>
      </c>
      <c r="Q2418" s="27">
        <v>40672</v>
      </c>
      <c r="R2418" s="26" t="s">
        <v>109</v>
      </c>
      <c r="S2418" s="26" t="s">
        <v>409</v>
      </c>
      <c r="T2418" s="26" t="s">
        <v>333</v>
      </c>
      <c r="U2418" s="26" t="s">
        <v>168</v>
      </c>
      <c r="V2418" s="26" t="s">
        <v>169</v>
      </c>
      <c r="W2418" s="26" t="s">
        <v>11231</v>
      </c>
      <c r="X2418" s="24"/>
      <c r="Y2418" s="26" t="s">
        <v>13086</v>
      </c>
      <c r="Z2418" s="24"/>
      <c r="AA2418" s="24"/>
      <c r="AB2418" s="26" t="s">
        <v>117</v>
      </c>
      <c r="AC2418" s="28">
        <v>20000</v>
      </c>
      <c r="AD2418" s="24"/>
      <c r="AE2418" s="24"/>
      <c r="AF2418" s="26" t="s">
        <v>139</v>
      </c>
      <c r="AG2418" s="26" t="s">
        <v>2153</v>
      </c>
      <c r="AH2418" s="26" t="s">
        <v>235</v>
      </c>
      <c r="AI2418" s="28">
        <v>20000</v>
      </c>
      <c r="AJ2418" s="24"/>
      <c r="AK2418" s="26" t="s">
        <v>13087</v>
      </c>
      <c r="AL2418" s="26" t="s">
        <v>13088</v>
      </c>
      <c r="AM2418" s="26" t="s">
        <v>13089</v>
      </c>
      <c r="AN2418" s="26" t="s">
        <v>13090</v>
      </c>
      <c r="AO2418" s="26" t="s">
        <v>13091</v>
      </c>
      <c r="AP2418" s="24"/>
      <c r="AQ2418" s="24"/>
      <c r="AR2418" s="24"/>
      <c r="AS2418" s="26" t="s">
        <v>13092</v>
      </c>
      <c r="AT2418" s="24"/>
      <c r="AU2418" s="26" t="s">
        <v>13093</v>
      </c>
      <c r="AV2418" s="24"/>
      <c r="AW2418" s="28">
        <v>82760</v>
      </c>
      <c r="AX2418" s="26">
        <v>450</v>
      </c>
      <c r="AY2418" s="28">
        <v>55</v>
      </c>
      <c r="AZ2418" s="28">
        <v>40</v>
      </c>
      <c r="BA2418" s="26">
        <v>0</v>
      </c>
      <c r="BB2418" s="26" t="s">
        <v>148</v>
      </c>
      <c r="BC2418" s="24"/>
      <c r="BD2418" s="24"/>
      <c r="BE2418" s="24"/>
      <c r="BF2418" s="26" t="s">
        <v>13094</v>
      </c>
      <c r="BG2418" s="26" t="s">
        <v>387</v>
      </c>
      <c r="BH2418" s="26" t="s">
        <v>13095</v>
      </c>
      <c r="BI2418" s="26" t="s">
        <v>191</v>
      </c>
      <c r="BJ2418" s="24"/>
      <c r="BK2418" s="24"/>
      <c r="BL2418" s="24"/>
      <c r="BM2418" s="24"/>
      <c r="BN2418" s="24"/>
      <c r="BO2418" s="24"/>
      <c r="BP2418" s="24"/>
      <c r="BQ2418" s="24"/>
      <c r="BR2418" s="26">
        <v>2</v>
      </c>
      <c r="BS2418" s="26">
        <v>2</v>
      </c>
      <c r="BT2418" s="26">
        <v>2</v>
      </c>
      <c r="BU2418" s="26">
        <v>2</v>
      </c>
      <c r="BV2418" s="26">
        <v>2</v>
      </c>
      <c r="BW2418" s="26">
        <v>3</v>
      </c>
      <c r="BX2418" s="26">
        <v>3</v>
      </c>
      <c r="BY2418" s="26">
        <v>1</v>
      </c>
      <c r="BZ2418" s="24"/>
      <c r="CA2418" s="24"/>
      <c r="CB2418" s="24"/>
      <c r="CC2418" s="24"/>
      <c r="CD2418" s="24"/>
      <c r="CE2418" s="24"/>
      <c r="CF2418" s="24"/>
      <c r="CG2418" s="24"/>
      <c r="CH2418" s="24"/>
      <c r="CI2418" s="24"/>
      <c r="CJ2418" s="24"/>
      <c r="CK2418" s="24"/>
      <c r="CL2418" s="24"/>
      <c r="CM2418" s="24"/>
      <c r="CN2418" s="24"/>
      <c r="CO2418" s="24"/>
      <c r="CP2418" s="24"/>
      <c r="CQ2418" s="24"/>
      <c r="CR2418" s="24"/>
      <c r="CS2418" s="24"/>
      <c r="CT2418" s="24"/>
      <c r="CU2418" s="24"/>
      <c r="CV2418" s="24"/>
      <c r="CW2418" s="24"/>
      <c r="CX2418" s="24"/>
      <c r="CY2418" s="24"/>
      <c r="CZ2418" s="24"/>
      <c r="DA2418" s="24"/>
      <c r="DB2418" s="24"/>
      <c r="DC2418" s="24"/>
      <c r="DD2418" s="24"/>
      <c r="DE2418" s="24"/>
      <c r="DF2418" s="26" t="s">
        <v>139</v>
      </c>
      <c r="DG2418" s="26" t="s">
        <v>120</v>
      </c>
      <c r="DH2418" s="26" t="s">
        <v>139</v>
      </c>
      <c r="DI2418" s="26" t="s">
        <v>139</v>
      </c>
      <c r="DJ2418" s="26" t="s">
        <v>139</v>
      </c>
      <c r="DK2418" s="26" t="s">
        <v>139</v>
      </c>
      <c r="DL2418" s="26" t="s">
        <v>139</v>
      </c>
      <c r="DM2418" s="26" t="s">
        <v>139</v>
      </c>
      <c r="DN2418" s="26" t="s">
        <v>139</v>
      </c>
      <c r="DO2418" s="26" t="s">
        <v>139</v>
      </c>
    </row>
    <row r="2419" spans="1:119" ht="20.100000000000001" customHeight="1" x14ac:dyDescent="0.25">
      <c r="A2419" s="29" t="str">
        <f t="shared" si="532"/>
        <v/>
      </c>
      <c r="B2419" s="29" t="str">
        <f t="shared" si="533"/>
        <v>SIN-DO</v>
      </c>
      <c r="C2419" s="29">
        <f t="shared" si="534"/>
        <v>0</v>
      </c>
      <c r="D2419" s="30" t="str">
        <f t="shared" si="535"/>
        <v>Africa and the Middle East</v>
      </c>
      <c r="E2419" s="30" t="str">
        <f t="shared" si="536"/>
        <v>Benin</v>
      </c>
      <c r="F2419" s="31">
        <f t="shared" si="537"/>
        <v>0</v>
      </c>
      <c r="G2419" s="31">
        <f t="shared" si="538"/>
        <v>0</v>
      </c>
      <c r="H2419" s="31">
        <f t="shared" si="539"/>
        <v>0</v>
      </c>
      <c r="I2419" s="31">
        <f t="shared" si="540"/>
        <v>0</v>
      </c>
      <c r="J2419" s="31">
        <f t="shared" si="541"/>
        <v>0</v>
      </c>
      <c r="K2419" s="31">
        <f t="shared" si="542"/>
        <v>0</v>
      </c>
      <c r="L2419" s="31">
        <f t="shared" si="543"/>
        <v>0</v>
      </c>
      <c r="M2419" s="31">
        <f t="shared" si="544"/>
        <v>0</v>
      </c>
      <c r="N2419" s="31">
        <f t="shared" si="545"/>
        <v>0</v>
      </c>
      <c r="O2419" s="26" t="s">
        <v>13096</v>
      </c>
      <c r="P2419" s="26" t="s">
        <v>108</v>
      </c>
      <c r="Q2419" s="27">
        <v>40491</v>
      </c>
      <c r="R2419" s="24"/>
      <c r="S2419" s="24"/>
      <c r="T2419" s="26" t="s">
        <v>333</v>
      </c>
      <c r="U2419" s="24"/>
      <c r="V2419" s="26" t="s">
        <v>169</v>
      </c>
      <c r="W2419" s="26" t="s">
        <v>11231</v>
      </c>
      <c r="X2419" s="24"/>
      <c r="Y2419" s="26" t="s">
        <v>13086</v>
      </c>
      <c r="Z2419" s="24"/>
      <c r="AA2419" s="24"/>
      <c r="AB2419" s="26" t="s">
        <v>723</v>
      </c>
      <c r="AC2419" s="28">
        <v>1500</v>
      </c>
      <c r="AD2419" s="24"/>
      <c r="AE2419" s="24"/>
      <c r="AF2419" s="26" t="s">
        <v>139</v>
      </c>
      <c r="AG2419" s="26" t="s">
        <v>2153</v>
      </c>
      <c r="AH2419" s="24"/>
      <c r="AI2419" s="28">
        <v>1500</v>
      </c>
      <c r="AJ2419" s="24"/>
      <c r="AK2419" s="24"/>
      <c r="AL2419" s="24"/>
      <c r="AM2419" s="24"/>
      <c r="AN2419" s="24"/>
      <c r="AO2419" s="24"/>
      <c r="AP2419" s="24"/>
      <c r="AQ2419" s="24"/>
      <c r="AR2419" s="24"/>
      <c r="AS2419" s="24"/>
      <c r="AT2419" s="24"/>
      <c r="AU2419" s="24"/>
      <c r="AV2419" s="24"/>
      <c r="AW2419" s="28">
        <v>0</v>
      </c>
      <c r="AX2419" s="26">
        <v>0</v>
      </c>
      <c r="AY2419" s="28">
        <v>0</v>
      </c>
      <c r="AZ2419" s="28">
        <v>0</v>
      </c>
      <c r="BA2419" s="26">
        <v>0</v>
      </c>
      <c r="BB2419" s="24"/>
      <c r="BC2419" s="24"/>
      <c r="BD2419" s="24"/>
      <c r="BE2419" s="24"/>
      <c r="BF2419" s="24"/>
      <c r="BG2419" s="24"/>
      <c r="BH2419" s="24"/>
      <c r="BI2419" s="24"/>
      <c r="BJ2419" s="24"/>
      <c r="BK2419" s="24"/>
      <c r="BL2419" s="24"/>
      <c r="BM2419" s="24"/>
      <c r="BN2419" s="24"/>
      <c r="BO2419" s="24"/>
      <c r="BP2419" s="24"/>
      <c r="BQ2419" s="24"/>
      <c r="BR2419" s="26">
        <v>0</v>
      </c>
      <c r="BS2419" s="26">
        <v>0</v>
      </c>
      <c r="BT2419" s="26">
        <v>0</v>
      </c>
      <c r="BU2419" s="26">
        <v>0</v>
      </c>
      <c r="BV2419" s="26">
        <v>0</v>
      </c>
      <c r="BW2419" s="26">
        <v>0</v>
      </c>
      <c r="BX2419" s="26">
        <v>0</v>
      </c>
      <c r="BY2419" s="26">
        <v>0</v>
      </c>
      <c r="BZ2419" s="24"/>
      <c r="CA2419" s="24"/>
      <c r="CB2419" s="24"/>
      <c r="CC2419" s="24"/>
      <c r="CD2419" s="24"/>
      <c r="CE2419" s="24"/>
      <c r="CF2419" s="24"/>
      <c r="CG2419" s="24"/>
      <c r="CH2419" s="24"/>
      <c r="CI2419" s="24"/>
      <c r="CJ2419" s="24"/>
      <c r="CK2419" s="24"/>
      <c r="CL2419" s="24"/>
      <c r="CM2419" s="24"/>
      <c r="CN2419" s="24"/>
      <c r="CO2419" s="24"/>
      <c r="CP2419" s="24"/>
      <c r="CQ2419" s="24"/>
      <c r="CR2419" s="24"/>
      <c r="CS2419" s="24"/>
      <c r="CT2419" s="24"/>
      <c r="CU2419" s="24"/>
      <c r="CV2419" s="24"/>
      <c r="CW2419" s="24"/>
      <c r="CX2419" s="24"/>
      <c r="CY2419" s="24"/>
      <c r="CZ2419" s="24"/>
      <c r="DA2419" s="24"/>
      <c r="DB2419" s="24"/>
      <c r="DC2419" s="24"/>
      <c r="DD2419" s="24"/>
      <c r="DE2419" s="24"/>
      <c r="DF2419" s="26" t="s">
        <v>139</v>
      </c>
      <c r="DG2419" s="26" t="s">
        <v>139</v>
      </c>
      <c r="DH2419" s="26" t="s">
        <v>139</v>
      </c>
      <c r="DI2419" s="26" t="s">
        <v>139</v>
      </c>
      <c r="DJ2419" s="26" t="s">
        <v>139</v>
      </c>
      <c r="DK2419" s="26" t="s">
        <v>139</v>
      </c>
      <c r="DL2419" s="26" t="s">
        <v>139</v>
      </c>
      <c r="DM2419" s="26" t="s">
        <v>139</v>
      </c>
      <c r="DN2419" s="26" t="s">
        <v>139</v>
      </c>
      <c r="DO2419" s="26" t="s">
        <v>139</v>
      </c>
    </row>
    <row r="2420" spans="1:119" ht="20.100000000000001" customHeight="1" x14ac:dyDescent="0.25">
      <c r="A2420" s="29" t="str">
        <f t="shared" si="532"/>
        <v>SIN-DO6</v>
      </c>
      <c r="B2420" s="29" t="str">
        <f t="shared" si="533"/>
        <v>SIN-DO</v>
      </c>
      <c r="C2420" s="29">
        <f t="shared" si="534"/>
        <v>6</v>
      </c>
      <c r="D2420" s="30" t="str">
        <f t="shared" si="535"/>
        <v>Africa and the Middle East</v>
      </c>
      <c r="E2420" s="30" t="str">
        <f t="shared" si="536"/>
        <v>Benin</v>
      </c>
      <c r="F2420" s="31">
        <f t="shared" si="537"/>
        <v>2</v>
      </c>
      <c r="G2420" s="31">
        <f t="shared" si="538"/>
        <v>2</v>
      </c>
      <c r="H2420" s="31">
        <f t="shared" si="539"/>
        <v>2</v>
      </c>
      <c r="I2420" s="31">
        <f t="shared" si="540"/>
        <v>2</v>
      </c>
      <c r="J2420" s="31">
        <f t="shared" si="541"/>
        <v>2</v>
      </c>
      <c r="K2420" s="31">
        <f t="shared" si="542"/>
        <v>3</v>
      </c>
      <c r="L2420" s="31">
        <f t="shared" si="543"/>
        <v>3</v>
      </c>
      <c r="M2420" s="31">
        <f t="shared" si="544"/>
        <v>1</v>
      </c>
      <c r="N2420" s="31">
        <f t="shared" si="545"/>
        <v>2.1</v>
      </c>
      <c r="O2420" s="26" t="s">
        <v>13097</v>
      </c>
      <c r="P2420" s="26" t="s">
        <v>108</v>
      </c>
      <c r="Q2420" s="27">
        <v>40315</v>
      </c>
      <c r="R2420" s="26" t="s">
        <v>109</v>
      </c>
      <c r="S2420" s="26" t="s">
        <v>234</v>
      </c>
      <c r="T2420" s="26" t="s">
        <v>224</v>
      </c>
      <c r="U2420" s="26" t="s">
        <v>168</v>
      </c>
      <c r="V2420" s="26" t="s">
        <v>169</v>
      </c>
      <c r="W2420" s="26" t="s">
        <v>11231</v>
      </c>
      <c r="X2420" s="24"/>
      <c r="Y2420" s="26" t="s">
        <v>13086</v>
      </c>
      <c r="Z2420" s="24"/>
      <c r="AA2420" s="24"/>
      <c r="AB2420" s="26" t="s">
        <v>117</v>
      </c>
      <c r="AC2420" s="28">
        <v>19000</v>
      </c>
      <c r="AD2420" s="24"/>
      <c r="AE2420" s="24"/>
      <c r="AF2420" s="26" t="s">
        <v>139</v>
      </c>
      <c r="AG2420" s="26" t="s">
        <v>2153</v>
      </c>
      <c r="AH2420" s="26" t="s">
        <v>250</v>
      </c>
      <c r="AI2420" s="28">
        <v>19000</v>
      </c>
      <c r="AJ2420" s="24"/>
      <c r="AK2420" s="26" t="s">
        <v>13098</v>
      </c>
      <c r="AL2420" s="26" t="s">
        <v>13099</v>
      </c>
      <c r="AM2420" s="26" t="s">
        <v>13100</v>
      </c>
      <c r="AN2420" s="26" t="s">
        <v>13101</v>
      </c>
      <c r="AO2420" s="24"/>
      <c r="AP2420" s="24"/>
      <c r="AQ2420" s="24"/>
      <c r="AR2420" s="24"/>
      <c r="AS2420" s="24"/>
      <c r="AT2420" s="24"/>
      <c r="AU2420" s="24"/>
      <c r="AV2420" s="24"/>
      <c r="AW2420" s="28">
        <v>109630</v>
      </c>
      <c r="AX2420" s="26">
        <v>357</v>
      </c>
      <c r="AY2420" s="28">
        <v>42</v>
      </c>
      <c r="AZ2420" s="28">
        <v>19</v>
      </c>
      <c r="BA2420" s="26">
        <v>0</v>
      </c>
      <c r="BB2420" s="26" t="s">
        <v>148</v>
      </c>
      <c r="BC2420" s="24"/>
      <c r="BD2420" s="24"/>
      <c r="BE2420" s="24"/>
      <c r="BF2420" s="24"/>
      <c r="BG2420" s="24"/>
      <c r="BH2420" s="24"/>
      <c r="BI2420" s="24"/>
      <c r="BJ2420" s="24"/>
      <c r="BK2420" s="24"/>
      <c r="BL2420" s="24"/>
      <c r="BM2420" s="24"/>
      <c r="BN2420" s="24"/>
      <c r="BO2420" s="24"/>
      <c r="BP2420" s="24"/>
      <c r="BQ2420" s="24"/>
      <c r="BR2420" s="26">
        <v>2</v>
      </c>
      <c r="BS2420" s="26">
        <v>2</v>
      </c>
      <c r="BT2420" s="26">
        <v>2</v>
      </c>
      <c r="BU2420" s="26">
        <v>2</v>
      </c>
      <c r="BV2420" s="26">
        <v>2</v>
      </c>
      <c r="BW2420" s="26">
        <v>3</v>
      </c>
      <c r="BX2420" s="26">
        <v>3</v>
      </c>
      <c r="BY2420" s="26">
        <v>1</v>
      </c>
      <c r="BZ2420" s="24"/>
      <c r="CA2420" s="24"/>
      <c r="CB2420" s="24"/>
      <c r="CC2420" s="24"/>
      <c r="CD2420" s="24"/>
      <c r="CE2420" s="24"/>
      <c r="CF2420" s="24"/>
      <c r="CG2420" s="24"/>
      <c r="CH2420" s="24"/>
      <c r="CI2420" s="24"/>
      <c r="CJ2420" s="24"/>
      <c r="CK2420" s="24"/>
      <c r="CL2420" s="24"/>
      <c r="CM2420" s="24"/>
      <c r="CN2420" s="24"/>
      <c r="CO2420" s="24"/>
      <c r="CP2420" s="24"/>
      <c r="CQ2420" s="24"/>
      <c r="CR2420" s="24"/>
      <c r="CS2420" s="24"/>
      <c r="CT2420" s="24"/>
      <c r="CU2420" s="24"/>
      <c r="CV2420" s="24"/>
      <c r="CW2420" s="24"/>
      <c r="CX2420" s="24"/>
      <c r="CY2420" s="24"/>
      <c r="CZ2420" s="24"/>
      <c r="DA2420" s="24"/>
      <c r="DB2420" s="24"/>
      <c r="DC2420" s="24"/>
      <c r="DD2420" s="24"/>
      <c r="DE2420" s="24"/>
      <c r="DF2420" s="26" t="s">
        <v>139</v>
      </c>
      <c r="DG2420" s="26" t="s">
        <v>139</v>
      </c>
      <c r="DH2420" s="26" t="s">
        <v>139</v>
      </c>
      <c r="DI2420" s="26" t="s">
        <v>139</v>
      </c>
      <c r="DJ2420" s="26" t="s">
        <v>139</v>
      </c>
      <c r="DK2420" s="26" t="s">
        <v>139</v>
      </c>
      <c r="DL2420" s="26" t="s">
        <v>139</v>
      </c>
      <c r="DM2420" s="26" t="s">
        <v>139</v>
      </c>
      <c r="DN2420" s="26" t="s">
        <v>139</v>
      </c>
      <c r="DO2420" s="26" t="s">
        <v>139</v>
      </c>
    </row>
    <row r="2421" spans="1:119" ht="20.100000000000001" customHeight="1" x14ac:dyDescent="0.25">
      <c r="A2421" s="29" t="str">
        <f t="shared" si="532"/>
        <v>Sithuthukile Trust7</v>
      </c>
      <c r="B2421" s="29" t="str">
        <f t="shared" si="533"/>
        <v>Sithuthukile Trust</v>
      </c>
      <c r="C2421" s="29">
        <f t="shared" si="534"/>
        <v>7</v>
      </c>
      <c r="D2421" s="30" t="str">
        <f t="shared" si="535"/>
        <v>Africa and the Middle East</v>
      </c>
      <c r="E2421" s="30" t="str">
        <f t="shared" si="536"/>
        <v>Middelburg, South Africa</v>
      </c>
      <c r="F2421" s="31">
        <f t="shared" si="537"/>
        <v>3</v>
      </c>
      <c r="G2421" s="31">
        <f t="shared" si="538"/>
        <v>4</v>
      </c>
      <c r="H2421" s="31">
        <f t="shared" si="539"/>
        <v>3</v>
      </c>
      <c r="I2421" s="31">
        <f t="shared" si="540"/>
        <v>5</v>
      </c>
      <c r="J2421" s="31">
        <f t="shared" si="541"/>
        <v>4</v>
      </c>
      <c r="K2421" s="31">
        <f t="shared" si="542"/>
        <v>4</v>
      </c>
      <c r="L2421" s="31">
        <f t="shared" si="543"/>
        <v>4</v>
      </c>
      <c r="M2421" s="31">
        <f t="shared" si="544"/>
        <v>4</v>
      </c>
      <c r="N2421" s="31">
        <f t="shared" si="545"/>
        <v>3.9</v>
      </c>
      <c r="O2421" s="26" t="s">
        <v>13102</v>
      </c>
      <c r="P2421" s="26" t="s">
        <v>108</v>
      </c>
      <c r="Q2421" s="27">
        <v>42129</v>
      </c>
      <c r="R2421" s="26" t="s">
        <v>305</v>
      </c>
      <c r="S2421" s="26" t="s">
        <v>277</v>
      </c>
      <c r="T2421" s="26" t="s">
        <v>278</v>
      </c>
      <c r="U2421" s="26" t="s">
        <v>112</v>
      </c>
      <c r="V2421" s="26" t="s">
        <v>169</v>
      </c>
      <c r="W2421" s="26" t="s">
        <v>4409</v>
      </c>
      <c r="X2421" s="26" t="s">
        <v>13103</v>
      </c>
      <c r="Y2421" s="26" t="s">
        <v>13104</v>
      </c>
      <c r="Z2421" s="24"/>
      <c r="AA2421" s="24"/>
      <c r="AB2421" s="26" t="s">
        <v>117</v>
      </c>
      <c r="AC2421" s="28">
        <v>11000</v>
      </c>
      <c r="AD2421" s="24"/>
      <c r="AE2421" s="26" t="s">
        <v>595</v>
      </c>
      <c r="AF2421" s="26" t="s">
        <v>139</v>
      </c>
      <c r="AG2421" s="26" t="s">
        <v>645</v>
      </c>
      <c r="AH2421" s="26" t="s">
        <v>235</v>
      </c>
      <c r="AI2421" s="28">
        <v>11000</v>
      </c>
      <c r="AJ2421" s="26" t="s">
        <v>13105</v>
      </c>
      <c r="AK2421" s="26" t="s">
        <v>13106</v>
      </c>
      <c r="AL2421" s="26" t="s">
        <v>13107</v>
      </c>
      <c r="AM2421" s="24"/>
      <c r="AN2421" s="24"/>
      <c r="AO2421" s="24"/>
      <c r="AP2421" s="24"/>
      <c r="AQ2421" s="24"/>
      <c r="AR2421" s="26" t="s">
        <v>13108</v>
      </c>
      <c r="AS2421" s="24"/>
      <c r="AT2421" s="26" t="s">
        <v>13109</v>
      </c>
      <c r="AU2421" s="24"/>
      <c r="AV2421" s="24"/>
      <c r="AW2421" s="28">
        <v>203791</v>
      </c>
      <c r="AX2421" s="26">
        <v>8463</v>
      </c>
      <c r="AY2421" s="28">
        <v>100</v>
      </c>
      <c r="AZ2421" s="28">
        <v>99</v>
      </c>
      <c r="BA2421" s="26">
        <v>0</v>
      </c>
      <c r="BB2421" s="26" t="s">
        <v>148</v>
      </c>
      <c r="BC2421" s="26" t="s">
        <v>4356</v>
      </c>
      <c r="BD2421" s="26" t="s">
        <v>125</v>
      </c>
      <c r="BE2421" s="24"/>
      <c r="BF2421" s="26" t="s">
        <v>13110</v>
      </c>
      <c r="BG2421" s="26" t="s">
        <v>4409</v>
      </c>
      <c r="BH2421" s="26" t="s">
        <v>13111</v>
      </c>
      <c r="BI2421" s="26" t="s">
        <v>4409</v>
      </c>
      <c r="BJ2421" s="26" t="s">
        <v>13112</v>
      </c>
      <c r="BK2421" s="26" t="s">
        <v>4409</v>
      </c>
      <c r="BL2421" s="24"/>
      <c r="BM2421" s="26" t="s">
        <v>2983</v>
      </c>
      <c r="BN2421" s="24"/>
      <c r="BO2421" s="26" t="s">
        <v>2983</v>
      </c>
      <c r="BP2421" s="24"/>
      <c r="BQ2421" s="24"/>
      <c r="BR2421" s="26">
        <v>3</v>
      </c>
      <c r="BS2421" s="26">
        <v>4</v>
      </c>
      <c r="BT2421" s="26">
        <v>3</v>
      </c>
      <c r="BU2421" s="26">
        <v>5</v>
      </c>
      <c r="BV2421" s="26">
        <v>4</v>
      </c>
      <c r="BW2421" s="26">
        <v>4</v>
      </c>
      <c r="BX2421" s="26">
        <v>4</v>
      </c>
      <c r="BY2421" s="26">
        <v>4</v>
      </c>
      <c r="BZ2421" s="24"/>
      <c r="CA2421" s="24"/>
      <c r="CB2421" s="24"/>
      <c r="CC2421" s="24"/>
      <c r="CD2421" s="24"/>
      <c r="CE2421" s="24"/>
      <c r="CF2421" s="24"/>
      <c r="CG2421" s="24"/>
      <c r="CH2421" s="24"/>
      <c r="CI2421" s="24"/>
      <c r="CJ2421" s="24"/>
      <c r="CK2421" s="24"/>
      <c r="CL2421" s="24"/>
      <c r="CM2421" s="24"/>
      <c r="CN2421" s="24"/>
      <c r="CO2421" s="24"/>
      <c r="CP2421" s="24"/>
      <c r="CQ2421" s="24"/>
      <c r="CR2421" s="24"/>
      <c r="CS2421" s="24"/>
      <c r="CT2421" s="24"/>
      <c r="CU2421" s="24"/>
      <c r="CV2421" s="24"/>
      <c r="CW2421" s="24"/>
      <c r="CX2421" s="24"/>
      <c r="CY2421" s="24"/>
      <c r="CZ2421" s="24"/>
      <c r="DA2421" s="24"/>
      <c r="DB2421" s="24"/>
      <c r="DC2421" s="24"/>
      <c r="DD2421" s="24"/>
      <c r="DE2421" s="24"/>
      <c r="DF2421" s="26" t="s">
        <v>120</v>
      </c>
      <c r="DG2421" s="26" t="s">
        <v>120</v>
      </c>
      <c r="DH2421" s="26" t="s">
        <v>120</v>
      </c>
      <c r="DI2421" s="26" t="s">
        <v>120</v>
      </c>
      <c r="DJ2421" s="26" t="s">
        <v>120</v>
      </c>
      <c r="DK2421" s="26" t="s">
        <v>139</v>
      </c>
      <c r="DL2421" s="26" t="s">
        <v>120</v>
      </c>
      <c r="DM2421" s="26" t="s">
        <v>139</v>
      </c>
      <c r="DN2421" s="26" t="s">
        <v>139</v>
      </c>
      <c r="DO2421" s="26" t="s">
        <v>139</v>
      </c>
    </row>
    <row r="2422" spans="1:119" ht="20.100000000000001" customHeight="1" x14ac:dyDescent="0.25">
      <c r="A2422" s="29" t="str">
        <f t="shared" si="532"/>
        <v>Sithuthukile Trust6</v>
      </c>
      <c r="B2422" s="29" t="str">
        <f t="shared" si="533"/>
        <v>Sithuthukile Trust</v>
      </c>
      <c r="C2422" s="29">
        <f t="shared" si="534"/>
        <v>6</v>
      </c>
      <c r="D2422" s="30" t="str">
        <f t="shared" si="535"/>
        <v>Africa and the Middle East</v>
      </c>
      <c r="E2422" s="30" t="str">
        <f t="shared" si="536"/>
        <v>Middelburg, South Africa</v>
      </c>
      <c r="F2422" s="31">
        <f t="shared" si="537"/>
        <v>3</v>
      </c>
      <c r="G2422" s="31">
        <f t="shared" si="538"/>
        <v>3</v>
      </c>
      <c r="H2422" s="31">
        <f t="shared" si="539"/>
        <v>5</v>
      </c>
      <c r="I2422" s="31">
        <f t="shared" si="540"/>
        <v>5</v>
      </c>
      <c r="J2422" s="31">
        <f t="shared" si="541"/>
        <v>4</v>
      </c>
      <c r="K2422" s="31">
        <f t="shared" si="542"/>
        <v>4</v>
      </c>
      <c r="L2422" s="31">
        <f t="shared" si="543"/>
        <v>4</v>
      </c>
      <c r="M2422" s="31">
        <f t="shared" si="544"/>
        <v>4</v>
      </c>
      <c r="N2422" s="31">
        <f t="shared" si="545"/>
        <v>4</v>
      </c>
      <c r="O2422" s="26" t="s">
        <v>13113</v>
      </c>
      <c r="P2422" s="26" t="s">
        <v>108</v>
      </c>
      <c r="Q2422" s="27">
        <v>41771</v>
      </c>
      <c r="R2422" s="26" t="s">
        <v>166</v>
      </c>
      <c r="S2422" s="26" t="s">
        <v>193</v>
      </c>
      <c r="T2422" s="26" t="s">
        <v>194</v>
      </c>
      <c r="U2422" s="26" t="s">
        <v>112</v>
      </c>
      <c r="V2422" s="26" t="s">
        <v>169</v>
      </c>
      <c r="W2422" s="26" t="s">
        <v>4409</v>
      </c>
      <c r="X2422" s="26" t="s">
        <v>13103</v>
      </c>
      <c r="Y2422" s="26" t="s">
        <v>13104</v>
      </c>
      <c r="Z2422" s="24"/>
      <c r="AA2422" s="24"/>
      <c r="AB2422" s="26" t="s">
        <v>117</v>
      </c>
      <c r="AC2422" s="28">
        <v>22000</v>
      </c>
      <c r="AD2422" s="24"/>
      <c r="AE2422" s="26" t="s">
        <v>595</v>
      </c>
      <c r="AF2422" s="26" t="s">
        <v>139</v>
      </c>
      <c r="AG2422" s="26" t="s">
        <v>645</v>
      </c>
      <c r="AH2422" s="26" t="s">
        <v>250</v>
      </c>
      <c r="AI2422" s="28">
        <v>22000</v>
      </c>
      <c r="AJ2422" s="26" t="s">
        <v>13114</v>
      </c>
      <c r="AK2422" s="26" t="s">
        <v>13115</v>
      </c>
      <c r="AL2422" s="26" t="s">
        <v>13107</v>
      </c>
      <c r="AM2422" s="24"/>
      <c r="AN2422" s="24"/>
      <c r="AO2422" s="24"/>
      <c r="AP2422" s="24"/>
      <c r="AQ2422" s="26" t="s">
        <v>13116</v>
      </c>
      <c r="AR2422" s="24"/>
      <c r="AS2422" s="26" t="s">
        <v>13117</v>
      </c>
      <c r="AT2422" s="24"/>
      <c r="AU2422" s="24"/>
      <c r="AV2422" s="24"/>
      <c r="AW2422" s="28">
        <v>209084</v>
      </c>
      <c r="AX2422" s="26">
        <v>7992</v>
      </c>
      <c r="AY2422" s="28">
        <v>95</v>
      </c>
      <c r="AZ2422" s="28">
        <v>95</v>
      </c>
      <c r="BA2422" s="26">
        <v>0</v>
      </c>
      <c r="BB2422" s="26" t="s">
        <v>148</v>
      </c>
      <c r="BC2422" s="26" t="s">
        <v>4356</v>
      </c>
      <c r="BD2422" s="26" t="s">
        <v>125</v>
      </c>
      <c r="BE2422" s="24"/>
      <c r="BF2422" s="26" t="s">
        <v>13118</v>
      </c>
      <c r="BG2422" s="26" t="s">
        <v>4409</v>
      </c>
      <c r="BH2422" s="26" t="s">
        <v>13119</v>
      </c>
      <c r="BI2422" s="26" t="s">
        <v>4409</v>
      </c>
      <c r="BJ2422" s="26" t="s">
        <v>13112</v>
      </c>
      <c r="BK2422" s="26" t="s">
        <v>4409</v>
      </c>
      <c r="BL2422" s="26" t="s">
        <v>13120</v>
      </c>
      <c r="BM2422" s="26" t="s">
        <v>4409</v>
      </c>
      <c r="BN2422" s="26" t="s">
        <v>13121</v>
      </c>
      <c r="BO2422" s="26" t="s">
        <v>4409</v>
      </c>
      <c r="BP2422" s="24"/>
      <c r="BQ2422" s="24"/>
      <c r="BR2422" s="26">
        <v>3</v>
      </c>
      <c r="BS2422" s="26">
        <v>3</v>
      </c>
      <c r="BT2422" s="26">
        <v>5</v>
      </c>
      <c r="BU2422" s="26">
        <v>5</v>
      </c>
      <c r="BV2422" s="26">
        <v>4</v>
      </c>
      <c r="BW2422" s="26">
        <v>4</v>
      </c>
      <c r="BX2422" s="26">
        <v>4</v>
      </c>
      <c r="BY2422" s="26">
        <v>4</v>
      </c>
      <c r="BZ2422" s="24"/>
      <c r="CA2422" s="24"/>
      <c r="CB2422" s="24"/>
      <c r="CC2422" s="24"/>
      <c r="CD2422" s="24"/>
      <c r="CE2422" s="24"/>
      <c r="CF2422" s="24"/>
      <c r="CG2422" s="24"/>
      <c r="CH2422" s="24"/>
      <c r="CI2422" s="24"/>
      <c r="CJ2422" s="24"/>
      <c r="CK2422" s="24"/>
      <c r="CL2422" s="24"/>
      <c r="CM2422" s="24"/>
      <c r="CN2422" s="24"/>
      <c r="CO2422" s="24"/>
      <c r="CP2422" s="24"/>
      <c r="CQ2422" s="24"/>
      <c r="CR2422" s="24"/>
      <c r="CS2422" s="24"/>
      <c r="CT2422" s="24"/>
      <c r="CU2422" s="24"/>
      <c r="CV2422" s="24"/>
      <c r="CW2422" s="24"/>
      <c r="CX2422" s="24"/>
      <c r="CY2422" s="24"/>
      <c r="CZ2422" s="24"/>
      <c r="DA2422" s="24"/>
      <c r="DB2422" s="24"/>
      <c r="DC2422" s="24"/>
      <c r="DD2422" s="24"/>
      <c r="DE2422" s="24"/>
      <c r="DF2422" s="26" t="s">
        <v>120</v>
      </c>
      <c r="DG2422" s="26" t="s">
        <v>120</v>
      </c>
      <c r="DH2422" s="26" t="s">
        <v>139</v>
      </c>
      <c r="DI2422" s="26" t="s">
        <v>120</v>
      </c>
      <c r="DJ2422" s="26" t="s">
        <v>120</v>
      </c>
      <c r="DK2422" s="26" t="s">
        <v>139</v>
      </c>
      <c r="DL2422" s="26" t="s">
        <v>139</v>
      </c>
      <c r="DM2422" s="26" t="s">
        <v>139</v>
      </c>
      <c r="DN2422" s="26" t="s">
        <v>139</v>
      </c>
      <c r="DO2422" s="26" t="s">
        <v>139</v>
      </c>
    </row>
    <row r="2423" spans="1:119" ht="20.100000000000001" customHeight="1" x14ac:dyDescent="0.25">
      <c r="A2423" s="29" t="str">
        <f t="shared" si="532"/>
        <v>Sithuthukile Trust5</v>
      </c>
      <c r="B2423" s="29" t="str">
        <f t="shared" si="533"/>
        <v>Sithuthukile Trust</v>
      </c>
      <c r="C2423" s="29">
        <f t="shared" si="534"/>
        <v>5</v>
      </c>
      <c r="D2423" s="30" t="str">
        <f t="shared" si="535"/>
        <v>Africa and the Middle East</v>
      </c>
      <c r="E2423" s="30" t="str">
        <f t="shared" si="536"/>
        <v>Middelburg, South Africa</v>
      </c>
      <c r="F2423" s="31">
        <f t="shared" si="537"/>
        <v>3</v>
      </c>
      <c r="G2423" s="31">
        <f t="shared" si="538"/>
        <v>3</v>
      </c>
      <c r="H2423" s="31">
        <f t="shared" si="539"/>
        <v>5</v>
      </c>
      <c r="I2423" s="31">
        <f t="shared" si="540"/>
        <v>5</v>
      </c>
      <c r="J2423" s="31">
        <f t="shared" si="541"/>
        <v>4</v>
      </c>
      <c r="K2423" s="31">
        <f t="shared" si="542"/>
        <v>4</v>
      </c>
      <c r="L2423" s="31">
        <f t="shared" si="543"/>
        <v>4</v>
      </c>
      <c r="M2423" s="31">
        <f t="shared" si="544"/>
        <v>3</v>
      </c>
      <c r="N2423" s="31">
        <f t="shared" si="545"/>
        <v>3.9</v>
      </c>
      <c r="O2423" s="26" t="s">
        <v>13122</v>
      </c>
      <c r="P2423" s="26" t="s">
        <v>108</v>
      </c>
      <c r="Q2423" s="27">
        <v>41400</v>
      </c>
      <c r="R2423" s="26" t="s">
        <v>166</v>
      </c>
      <c r="S2423" s="26" t="s">
        <v>206</v>
      </c>
      <c r="T2423" s="26" t="s">
        <v>207</v>
      </c>
      <c r="U2423" s="26" t="s">
        <v>112</v>
      </c>
      <c r="V2423" s="26" t="s">
        <v>169</v>
      </c>
      <c r="W2423" s="26" t="s">
        <v>4409</v>
      </c>
      <c r="X2423" s="26" t="s">
        <v>13103</v>
      </c>
      <c r="Y2423" s="26" t="s">
        <v>13104</v>
      </c>
      <c r="Z2423" s="24"/>
      <c r="AA2423" s="24"/>
      <c r="AB2423" s="26" t="s">
        <v>117</v>
      </c>
      <c r="AC2423" s="28">
        <v>18000</v>
      </c>
      <c r="AD2423" s="24"/>
      <c r="AE2423" s="26" t="s">
        <v>595</v>
      </c>
      <c r="AF2423" s="26" t="s">
        <v>139</v>
      </c>
      <c r="AG2423" s="26" t="s">
        <v>645</v>
      </c>
      <c r="AH2423" s="26" t="s">
        <v>176</v>
      </c>
      <c r="AI2423" s="28">
        <v>18000</v>
      </c>
      <c r="AJ2423" s="26" t="s">
        <v>13123</v>
      </c>
      <c r="AK2423" s="26" t="s">
        <v>13106</v>
      </c>
      <c r="AL2423" s="26" t="s">
        <v>13107</v>
      </c>
      <c r="AM2423" s="24"/>
      <c r="AN2423" s="24"/>
      <c r="AO2423" s="24"/>
      <c r="AP2423" s="24"/>
      <c r="AQ2423" s="26" t="s">
        <v>13124</v>
      </c>
      <c r="AR2423" s="24"/>
      <c r="AS2423" s="24"/>
      <c r="AT2423" s="24"/>
      <c r="AU2423" s="24"/>
      <c r="AV2423" s="24"/>
      <c r="AW2423" s="28">
        <v>206471</v>
      </c>
      <c r="AX2423" s="26">
        <v>5788</v>
      </c>
      <c r="AY2423" s="28">
        <v>100</v>
      </c>
      <c r="AZ2423" s="28">
        <v>94</v>
      </c>
      <c r="BA2423" s="26">
        <v>0</v>
      </c>
      <c r="BB2423" s="26" t="s">
        <v>148</v>
      </c>
      <c r="BC2423" s="26" t="s">
        <v>4356</v>
      </c>
      <c r="BD2423" s="26" t="s">
        <v>125</v>
      </c>
      <c r="BE2423" s="24"/>
      <c r="BF2423" s="26" t="s">
        <v>13125</v>
      </c>
      <c r="BG2423" s="26" t="s">
        <v>4409</v>
      </c>
      <c r="BH2423" s="26" t="s">
        <v>13126</v>
      </c>
      <c r="BI2423" s="26" t="s">
        <v>4409</v>
      </c>
      <c r="BJ2423" s="26" t="s">
        <v>13127</v>
      </c>
      <c r="BK2423" s="26" t="s">
        <v>4409</v>
      </c>
      <c r="BL2423" s="26" t="s">
        <v>13128</v>
      </c>
      <c r="BM2423" s="26" t="s">
        <v>4409</v>
      </c>
      <c r="BN2423" s="26" t="s">
        <v>7429</v>
      </c>
      <c r="BO2423" s="26" t="s">
        <v>4409</v>
      </c>
      <c r="BP2423" s="24"/>
      <c r="BQ2423" s="24"/>
      <c r="BR2423" s="26">
        <v>3</v>
      </c>
      <c r="BS2423" s="26">
        <v>3</v>
      </c>
      <c r="BT2423" s="26">
        <v>5</v>
      </c>
      <c r="BU2423" s="26">
        <v>5</v>
      </c>
      <c r="BV2423" s="26">
        <v>4</v>
      </c>
      <c r="BW2423" s="26">
        <v>4</v>
      </c>
      <c r="BX2423" s="26">
        <v>4</v>
      </c>
      <c r="BY2423" s="26">
        <v>3</v>
      </c>
      <c r="BZ2423" s="24"/>
      <c r="CA2423" s="24"/>
      <c r="CB2423" s="24"/>
      <c r="CC2423" s="24"/>
      <c r="CD2423" s="24"/>
      <c r="CE2423" s="24"/>
      <c r="CF2423" s="24"/>
      <c r="CG2423" s="24"/>
      <c r="CH2423" s="24"/>
      <c r="CI2423" s="24"/>
      <c r="CJ2423" s="24"/>
      <c r="CK2423" s="24"/>
      <c r="CL2423" s="24"/>
      <c r="CM2423" s="24"/>
      <c r="CN2423" s="24"/>
      <c r="CO2423" s="24"/>
      <c r="CP2423" s="24"/>
      <c r="CQ2423" s="24"/>
      <c r="CR2423" s="24"/>
      <c r="CS2423" s="24"/>
      <c r="CT2423" s="24"/>
      <c r="CU2423" s="24"/>
      <c r="CV2423" s="24"/>
      <c r="CW2423" s="24"/>
      <c r="CX2423" s="24"/>
      <c r="CY2423" s="24"/>
      <c r="CZ2423" s="24"/>
      <c r="DA2423" s="24"/>
      <c r="DB2423" s="24"/>
      <c r="DC2423" s="24"/>
      <c r="DD2423" s="24"/>
      <c r="DE2423" s="24"/>
      <c r="DF2423" s="26" t="s">
        <v>120</v>
      </c>
      <c r="DG2423" s="26" t="s">
        <v>139</v>
      </c>
      <c r="DH2423" s="26" t="s">
        <v>120</v>
      </c>
      <c r="DI2423" s="26" t="s">
        <v>120</v>
      </c>
      <c r="DJ2423" s="26" t="s">
        <v>120</v>
      </c>
      <c r="DK2423" s="26" t="s">
        <v>139</v>
      </c>
      <c r="DL2423" s="26" t="s">
        <v>120</v>
      </c>
      <c r="DM2423" s="26" t="s">
        <v>139</v>
      </c>
      <c r="DN2423" s="26" t="s">
        <v>139</v>
      </c>
      <c r="DO2423" s="26" t="s">
        <v>139</v>
      </c>
    </row>
    <row r="2424" spans="1:119" ht="20.100000000000001" customHeight="1" x14ac:dyDescent="0.25">
      <c r="A2424" s="29" t="str">
        <f t="shared" si="532"/>
        <v>Sithuthukile Trust4</v>
      </c>
      <c r="B2424" s="29" t="str">
        <f t="shared" si="533"/>
        <v>Sithuthukile Trust</v>
      </c>
      <c r="C2424" s="29">
        <f t="shared" si="534"/>
        <v>4</v>
      </c>
      <c r="D2424" s="30" t="str">
        <f t="shared" si="535"/>
        <v>Africa and the Middle East</v>
      </c>
      <c r="E2424" s="30" t="str">
        <f t="shared" si="536"/>
        <v>Middelburg, South Africa</v>
      </c>
      <c r="F2424" s="31">
        <f t="shared" si="537"/>
        <v>2</v>
      </c>
      <c r="G2424" s="31">
        <f t="shared" si="538"/>
        <v>3</v>
      </c>
      <c r="H2424" s="31">
        <f t="shared" si="539"/>
        <v>3</v>
      </c>
      <c r="I2424" s="31">
        <f t="shared" si="540"/>
        <v>5</v>
      </c>
      <c r="J2424" s="31">
        <f t="shared" si="541"/>
        <v>3</v>
      </c>
      <c r="K2424" s="31">
        <f t="shared" si="542"/>
        <v>4</v>
      </c>
      <c r="L2424" s="31">
        <f t="shared" si="543"/>
        <v>4</v>
      </c>
      <c r="M2424" s="31">
        <f t="shared" si="544"/>
        <v>4</v>
      </c>
      <c r="N2424" s="31">
        <f t="shared" si="545"/>
        <v>3.5</v>
      </c>
      <c r="O2424" s="26" t="s">
        <v>13129</v>
      </c>
      <c r="P2424" s="26" t="s">
        <v>108</v>
      </c>
      <c r="Q2424" s="27">
        <v>41038</v>
      </c>
      <c r="R2424" s="26" t="s">
        <v>166</v>
      </c>
      <c r="S2424" s="26" t="s">
        <v>217</v>
      </c>
      <c r="T2424" s="26" t="s">
        <v>175</v>
      </c>
      <c r="U2424" s="26" t="s">
        <v>112</v>
      </c>
      <c r="V2424" s="26" t="s">
        <v>169</v>
      </c>
      <c r="W2424" s="26" t="s">
        <v>4409</v>
      </c>
      <c r="X2424" s="26" t="s">
        <v>13103</v>
      </c>
      <c r="Y2424" s="26" t="s">
        <v>13104</v>
      </c>
      <c r="Z2424" s="24"/>
      <c r="AA2424" s="24"/>
      <c r="AB2424" s="26" t="s">
        <v>117</v>
      </c>
      <c r="AC2424" s="28">
        <v>14000</v>
      </c>
      <c r="AD2424" s="24"/>
      <c r="AE2424" s="26" t="s">
        <v>595</v>
      </c>
      <c r="AF2424" s="26" t="s">
        <v>139</v>
      </c>
      <c r="AG2424" s="26" t="s">
        <v>645</v>
      </c>
      <c r="AH2424" s="26" t="s">
        <v>185</v>
      </c>
      <c r="AI2424" s="28">
        <v>14000</v>
      </c>
      <c r="AJ2424" s="24"/>
      <c r="AK2424" s="26" t="s">
        <v>13130</v>
      </c>
      <c r="AL2424" s="26" t="s">
        <v>13131</v>
      </c>
      <c r="AM2424" s="24"/>
      <c r="AN2424" s="24"/>
      <c r="AO2424" s="24"/>
      <c r="AP2424" s="24"/>
      <c r="AQ2424" s="24"/>
      <c r="AR2424" s="24"/>
      <c r="AS2424" s="24"/>
      <c r="AT2424" s="24"/>
      <c r="AU2424" s="24"/>
      <c r="AV2424" s="24"/>
      <c r="AW2424" s="28">
        <v>221274</v>
      </c>
      <c r="AX2424" s="26">
        <v>3645</v>
      </c>
      <c r="AY2424" s="28">
        <v>100</v>
      </c>
      <c r="AZ2424" s="28">
        <v>100</v>
      </c>
      <c r="BA2424" s="26">
        <v>0</v>
      </c>
      <c r="BB2424" s="26" t="s">
        <v>148</v>
      </c>
      <c r="BC2424" s="26" t="s">
        <v>4356</v>
      </c>
      <c r="BD2424" s="26" t="s">
        <v>125</v>
      </c>
      <c r="BE2424" s="24"/>
      <c r="BF2424" s="26" t="s">
        <v>13119</v>
      </c>
      <c r="BG2424" s="26" t="s">
        <v>4409</v>
      </c>
      <c r="BH2424" s="26" t="s">
        <v>13112</v>
      </c>
      <c r="BI2424" s="26" t="s">
        <v>4409</v>
      </c>
      <c r="BJ2424" s="26" t="s">
        <v>13132</v>
      </c>
      <c r="BK2424" s="26" t="s">
        <v>4409</v>
      </c>
      <c r="BL2424" s="26" t="s">
        <v>13133</v>
      </c>
      <c r="BM2424" s="26" t="s">
        <v>4409</v>
      </c>
      <c r="BN2424" s="26" t="s">
        <v>13134</v>
      </c>
      <c r="BO2424" s="26" t="s">
        <v>4409</v>
      </c>
      <c r="BP2424" s="24"/>
      <c r="BQ2424" s="24"/>
      <c r="BR2424" s="26">
        <v>2</v>
      </c>
      <c r="BS2424" s="26">
        <v>3</v>
      </c>
      <c r="BT2424" s="26">
        <v>3</v>
      </c>
      <c r="BU2424" s="26">
        <v>5</v>
      </c>
      <c r="BV2424" s="26">
        <v>3</v>
      </c>
      <c r="BW2424" s="26">
        <v>4</v>
      </c>
      <c r="BX2424" s="26">
        <v>4</v>
      </c>
      <c r="BY2424" s="26">
        <v>4</v>
      </c>
      <c r="BZ2424" s="24"/>
      <c r="CA2424" s="24"/>
      <c r="CB2424" s="24"/>
      <c r="CC2424" s="24"/>
      <c r="CD2424" s="24"/>
      <c r="CE2424" s="24"/>
      <c r="CF2424" s="24"/>
      <c r="CG2424" s="24"/>
      <c r="CH2424" s="24"/>
      <c r="CI2424" s="24"/>
      <c r="CJ2424" s="24"/>
      <c r="CK2424" s="24"/>
      <c r="CL2424" s="24"/>
      <c r="CM2424" s="24"/>
      <c r="CN2424" s="24"/>
      <c r="CO2424" s="24"/>
      <c r="CP2424" s="24"/>
      <c r="CQ2424" s="24"/>
      <c r="CR2424" s="24"/>
      <c r="CS2424" s="24"/>
      <c r="CT2424" s="24"/>
      <c r="CU2424" s="24"/>
      <c r="CV2424" s="24"/>
      <c r="CW2424" s="24"/>
      <c r="CX2424" s="24"/>
      <c r="CY2424" s="24"/>
      <c r="CZ2424" s="24"/>
      <c r="DA2424" s="24"/>
      <c r="DB2424" s="24"/>
      <c r="DC2424" s="24"/>
      <c r="DD2424" s="24"/>
      <c r="DE2424" s="24"/>
      <c r="DF2424" s="26" t="s">
        <v>139</v>
      </c>
      <c r="DG2424" s="26" t="s">
        <v>139</v>
      </c>
      <c r="DH2424" s="26" t="s">
        <v>139</v>
      </c>
      <c r="DI2424" s="26" t="s">
        <v>139</v>
      </c>
      <c r="DJ2424" s="26" t="s">
        <v>139</v>
      </c>
      <c r="DK2424" s="26" t="s">
        <v>139</v>
      </c>
      <c r="DL2424" s="26" t="s">
        <v>139</v>
      </c>
      <c r="DM2424" s="26" t="s">
        <v>139</v>
      </c>
      <c r="DN2424" s="26" t="s">
        <v>139</v>
      </c>
      <c r="DO2424" s="26" t="s">
        <v>139</v>
      </c>
    </row>
    <row r="2425" spans="1:119" ht="20.100000000000001" customHeight="1" x14ac:dyDescent="0.25">
      <c r="A2425" s="29" t="str">
        <f t="shared" si="532"/>
        <v>Sithuthukile Trust3</v>
      </c>
      <c r="B2425" s="29" t="str">
        <f t="shared" si="533"/>
        <v>Sithuthukile Trust</v>
      </c>
      <c r="C2425" s="29">
        <f t="shared" si="534"/>
        <v>3</v>
      </c>
      <c r="D2425" s="30" t="str">
        <f t="shared" si="535"/>
        <v>Africa and the Middle East</v>
      </c>
      <c r="E2425" s="30" t="str">
        <f t="shared" si="536"/>
        <v>Middelburg, South Africa</v>
      </c>
      <c r="F2425" s="31">
        <f t="shared" si="537"/>
        <v>4</v>
      </c>
      <c r="G2425" s="31">
        <f t="shared" si="538"/>
        <v>3</v>
      </c>
      <c r="H2425" s="31">
        <f t="shared" si="539"/>
        <v>4</v>
      </c>
      <c r="I2425" s="31">
        <f t="shared" si="540"/>
        <v>5</v>
      </c>
      <c r="J2425" s="31">
        <f t="shared" si="541"/>
        <v>4</v>
      </c>
      <c r="K2425" s="31">
        <f t="shared" si="542"/>
        <v>4</v>
      </c>
      <c r="L2425" s="31">
        <f t="shared" si="543"/>
        <v>4</v>
      </c>
      <c r="M2425" s="31">
        <f t="shared" si="544"/>
        <v>2</v>
      </c>
      <c r="N2425" s="31">
        <f t="shared" si="545"/>
        <v>3.8</v>
      </c>
      <c r="O2425" s="26" t="s">
        <v>13135</v>
      </c>
      <c r="P2425" s="26" t="s">
        <v>108</v>
      </c>
      <c r="Q2425" s="27">
        <v>40672</v>
      </c>
      <c r="R2425" s="26" t="s">
        <v>166</v>
      </c>
      <c r="S2425" s="26" t="s">
        <v>409</v>
      </c>
      <c r="T2425" s="26" t="s">
        <v>333</v>
      </c>
      <c r="U2425" s="26" t="s">
        <v>112</v>
      </c>
      <c r="V2425" s="26" t="s">
        <v>169</v>
      </c>
      <c r="W2425" s="26" t="s">
        <v>4409</v>
      </c>
      <c r="X2425" s="26" t="s">
        <v>13103</v>
      </c>
      <c r="Y2425" s="26" t="s">
        <v>13104</v>
      </c>
      <c r="Z2425" s="24"/>
      <c r="AA2425" s="24"/>
      <c r="AB2425" s="26" t="s">
        <v>117</v>
      </c>
      <c r="AC2425" s="28">
        <v>12000</v>
      </c>
      <c r="AD2425" s="24"/>
      <c r="AE2425" s="26" t="s">
        <v>595</v>
      </c>
      <c r="AF2425" s="26" t="s">
        <v>139</v>
      </c>
      <c r="AG2425" s="26" t="s">
        <v>645</v>
      </c>
      <c r="AH2425" s="26" t="s">
        <v>121</v>
      </c>
      <c r="AI2425" s="28">
        <v>12000</v>
      </c>
      <c r="AJ2425" s="24"/>
      <c r="AK2425" s="26" t="s">
        <v>13136</v>
      </c>
      <c r="AL2425" s="26" t="s">
        <v>13137</v>
      </c>
      <c r="AM2425" s="26" t="s">
        <v>13138</v>
      </c>
      <c r="AN2425" s="26" t="s">
        <v>13139</v>
      </c>
      <c r="AO2425" s="26" t="s">
        <v>13140</v>
      </c>
      <c r="AP2425" s="24"/>
      <c r="AQ2425" s="24"/>
      <c r="AR2425" s="24"/>
      <c r="AS2425" s="26" t="s">
        <v>13141</v>
      </c>
      <c r="AT2425" s="26" t="s">
        <v>13142</v>
      </c>
      <c r="AU2425" s="24"/>
      <c r="AV2425" s="24"/>
      <c r="AW2425" s="28">
        <v>199129</v>
      </c>
      <c r="AX2425" s="26">
        <v>3732</v>
      </c>
      <c r="AY2425" s="28">
        <v>0</v>
      </c>
      <c r="AZ2425" s="28">
        <v>0</v>
      </c>
      <c r="BA2425" s="26">
        <v>0</v>
      </c>
      <c r="BB2425" s="24"/>
      <c r="BC2425" s="26" t="s">
        <v>4356</v>
      </c>
      <c r="BD2425" s="24"/>
      <c r="BE2425" s="24"/>
      <c r="BF2425" s="26" t="s">
        <v>13143</v>
      </c>
      <c r="BG2425" s="26" t="s">
        <v>4409</v>
      </c>
      <c r="BH2425" s="26" t="s">
        <v>13144</v>
      </c>
      <c r="BI2425" s="26" t="s">
        <v>4409</v>
      </c>
      <c r="BJ2425" s="26" t="s">
        <v>13145</v>
      </c>
      <c r="BK2425" s="26" t="s">
        <v>4409</v>
      </c>
      <c r="BL2425" s="26" t="s">
        <v>13146</v>
      </c>
      <c r="BM2425" s="26" t="s">
        <v>4409</v>
      </c>
      <c r="BN2425" s="24"/>
      <c r="BO2425" s="24"/>
      <c r="BP2425" s="24"/>
      <c r="BQ2425" s="24"/>
      <c r="BR2425" s="26">
        <v>4</v>
      </c>
      <c r="BS2425" s="26">
        <v>3</v>
      </c>
      <c r="BT2425" s="26">
        <v>4</v>
      </c>
      <c r="BU2425" s="26">
        <v>5</v>
      </c>
      <c r="BV2425" s="26">
        <v>4</v>
      </c>
      <c r="BW2425" s="26">
        <v>4</v>
      </c>
      <c r="BX2425" s="26">
        <v>4</v>
      </c>
      <c r="BY2425" s="26">
        <v>2</v>
      </c>
      <c r="BZ2425" s="24"/>
      <c r="CA2425" s="24"/>
      <c r="CB2425" s="24"/>
      <c r="CC2425" s="24"/>
      <c r="CD2425" s="24"/>
      <c r="CE2425" s="24"/>
      <c r="CF2425" s="24"/>
      <c r="CG2425" s="24"/>
      <c r="CH2425" s="24"/>
      <c r="CI2425" s="24"/>
      <c r="CJ2425" s="24"/>
      <c r="CK2425" s="24"/>
      <c r="CL2425" s="24"/>
      <c r="CM2425" s="24"/>
      <c r="CN2425" s="24"/>
      <c r="CO2425" s="24"/>
      <c r="CP2425" s="24"/>
      <c r="CQ2425" s="24"/>
      <c r="CR2425" s="24"/>
      <c r="CS2425" s="24"/>
      <c r="CT2425" s="24"/>
      <c r="CU2425" s="24"/>
      <c r="CV2425" s="24"/>
      <c r="CW2425" s="24"/>
      <c r="CX2425" s="24"/>
      <c r="CY2425" s="24"/>
      <c r="CZ2425" s="24"/>
      <c r="DA2425" s="24"/>
      <c r="DB2425" s="24"/>
      <c r="DC2425" s="24"/>
      <c r="DD2425" s="24"/>
      <c r="DE2425" s="24"/>
      <c r="DF2425" s="26" t="s">
        <v>139</v>
      </c>
      <c r="DG2425" s="26" t="s">
        <v>139</v>
      </c>
      <c r="DH2425" s="26" t="s">
        <v>139</v>
      </c>
      <c r="DI2425" s="26" t="s">
        <v>139</v>
      </c>
      <c r="DJ2425" s="26" t="s">
        <v>139</v>
      </c>
      <c r="DK2425" s="26" t="s">
        <v>139</v>
      </c>
      <c r="DL2425" s="26" t="s">
        <v>139</v>
      </c>
      <c r="DM2425" s="26" t="s">
        <v>139</v>
      </c>
      <c r="DN2425" s="26" t="s">
        <v>139</v>
      </c>
      <c r="DO2425" s="26" t="s">
        <v>139</v>
      </c>
    </row>
    <row r="2426" spans="1:119" ht="20.100000000000001" customHeight="1" x14ac:dyDescent="0.25">
      <c r="A2426" s="29" t="str">
        <f t="shared" si="532"/>
        <v>Sithuthukile Trust2</v>
      </c>
      <c r="B2426" s="29" t="str">
        <f t="shared" si="533"/>
        <v>Sithuthukile Trust</v>
      </c>
      <c r="C2426" s="29">
        <f t="shared" si="534"/>
        <v>2</v>
      </c>
      <c r="D2426" s="30" t="str">
        <f t="shared" si="535"/>
        <v>Africa and the Middle East</v>
      </c>
      <c r="E2426" s="30" t="str">
        <f t="shared" si="536"/>
        <v>Middelburg, South Africa</v>
      </c>
      <c r="F2426" s="31">
        <f t="shared" si="537"/>
        <v>2</v>
      </c>
      <c r="G2426" s="31">
        <f t="shared" si="538"/>
        <v>1</v>
      </c>
      <c r="H2426" s="31">
        <f t="shared" si="539"/>
        <v>1</v>
      </c>
      <c r="I2426" s="31">
        <f t="shared" si="540"/>
        <v>3</v>
      </c>
      <c r="J2426" s="31">
        <f t="shared" si="541"/>
        <v>2</v>
      </c>
      <c r="K2426" s="31">
        <f t="shared" si="542"/>
        <v>2</v>
      </c>
      <c r="L2426" s="31">
        <f t="shared" si="543"/>
        <v>3</v>
      </c>
      <c r="M2426" s="31">
        <f t="shared" si="544"/>
        <v>2</v>
      </c>
      <c r="N2426" s="31">
        <f t="shared" si="545"/>
        <v>2</v>
      </c>
      <c r="O2426" s="26" t="s">
        <v>13147</v>
      </c>
      <c r="P2426" s="26" t="s">
        <v>108</v>
      </c>
      <c r="Q2426" s="27">
        <v>40315</v>
      </c>
      <c r="R2426" s="26" t="s">
        <v>166</v>
      </c>
      <c r="S2426" s="26" t="s">
        <v>234</v>
      </c>
      <c r="T2426" s="26" t="s">
        <v>224</v>
      </c>
      <c r="U2426" s="26" t="s">
        <v>112</v>
      </c>
      <c r="V2426" s="26" t="s">
        <v>169</v>
      </c>
      <c r="W2426" s="26" t="s">
        <v>4409</v>
      </c>
      <c r="X2426" s="26" t="s">
        <v>13103</v>
      </c>
      <c r="Y2426" s="26" t="s">
        <v>13104</v>
      </c>
      <c r="Z2426" s="24"/>
      <c r="AA2426" s="24"/>
      <c r="AB2426" s="26" t="s">
        <v>117</v>
      </c>
      <c r="AC2426" s="28">
        <v>10000</v>
      </c>
      <c r="AD2426" s="24"/>
      <c r="AE2426" s="26" t="s">
        <v>595</v>
      </c>
      <c r="AF2426" s="26" t="s">
        <v>139</v>
      </c>
      <c r="AG2426" s="26" t="s">
        <v>645</v>
      </c>
      <c r="AH2426" s="26" t="s">
        <v>143</v>
      </c>
      <c r="AI2426" s="28">
        <v>10000</v>
      </c>
      <c r="AJ2426" s="24"/>
      <c r="AK2426" s="26" t="s">
        <v>13130</v>
      </c>
      <c r="AL2426" s="26" t="s">
        <v>13148</v>
      </c>
      <c r="AM2426" s="26" t="s">
        <v>13138</v>
      </c>
      <c r="AN2426" s="26" t="s">
        <v>13149</v>
      </c>
      <c r="AO2426" s="24"/>
      <c r="AP2426" s="24"/>
      <c r="AQ2426" s="24"/>
      <c r="AR2426" s="24"/>
      <c r="AS2426" s="24"/>
      <c r="AT2426" s="26" t="s">
        <v>13150</v>
      </c>
      <c r="AU2426" s="24"/>
      <c r="AV2426" s="24"/>
      <c r="AW2426" s="28">
        <v>148420</v>
      </c>
      <c r="AX2426" s="26">
        <v>1724</v>
      </c>
      <c r="AY2426" s="28">
        <v>100</v>
      </c>
      <c r="AZ2426" s="28">
        <v>100</v>
      </c>
      <c r="BA2426" s="26">
        <v>0</v>
      </c>
      <c r="BB2426" s="26" t="s">
        <v>148</v>
      </c>
      <c r="BC2426" s="26" t="s">
        <v>4356</v>
      </c>
      <c r="BD2426" s="24"/>
      <c r="BE2426" s="24"/>
      <c r="BF2426" s="24"/>
      <c r="BG2426" s="24"/>
      <c r="BH2426" s="24"/>
      <c r="BI2426" s="24"/>
      <c r="BJ2426" s="24"/>
      <c r="BK2426" s="24"/>
      <c r="BL2426" s="24"/>
      <c r="BM2426" s="24"/>
      <c r="BN2426" s="24"/>
      <c r="BO2426" s="24"/>
      <c r="BP2426" s="24"/>
      <c r="BQ2426" s="24"/>
      <c r="BR2426" s="26">
        <v>2</v>
      </c>
      <c r="BS2426" s="26">
        <v>1</v>
      </c>
      <c r="BT2426" s="26">
        <v>1</v>
      </c>
      <c r="BU2426" s="26">
        <v>3</v>
      </c>
      <c r="BV2426" s="26">
        <v>2</v>
      </c>
      <c r="BW2426" s="26">
        <v>2</v>
      </c>
      <c r="BX2426" s="26">
        <v>3</v>
      </c>
      <c r="BY2426" s="26">
        <v>2</v>
      </c>
      <c r="BZ2426" s="24"/>
      <c r="CA2426" s="24"/>
      <c r="CB2426" s="24"/>
      <c r="CC2426" s="24"/>
      <c r="CD2426" s="24"/>
      <c r="CE2426" s="24"/>
      <c r="CF2426" s="24"/>
      <c r="CG2426" s="24"/>
      <c r="CH2426" s="24"/>
      <c r="CI2426" s="24"/>
      <c r="CJ2426" s="24"/>
      <c r="CK2426" s="24"/>
      <c r="CL2426" s="24"/>
      <c r="CM2426" s="24"/>
      <c r="CN2426" s="24"/>
      <c r="CO2426" s="24"/>
      <c r="CP2426" s="24"/>
      <c r="CQ2426" s="24"/>
      <c r="CR2426" s="24"/>
      <c r="CS2426" s="24"/>
      <c r="CT2426" s="24"/>
      <c r="CU2426" s="24"/>
      <c r="CV2426" s="24"/>
      <c r="CW2426" s="24"/>
      <c r="CX2426" s="24"/>
      <c r="CY2426" s="24"/>
      <c r="CZ2426" s="24"/>
      <c r="DA2426" s="24"/>
      <c r="DB2426" s="24"/>
      <c r="DC2426" s="24"/>
      <c r="DD2426" s="24"/>
      <c r="DE2426" s="24"/>
      <c r="DF2426" s="26" t="s">
        <v>139</v>
      </c>
      <c r="DG2426" s="26" t="s">
        <v>139</v>
      </c>
      <c r="DH2426" s="26" t="s">
        <v>139</v>
      </c>
      <c r="DI2426" s="26" t="s">
        <v>139</v>
      </c>
      <c r="DJ2426" s="26" t="s">
        <v>139</v>
      </c>
      <c r="DK2426" s="26" t="s">
        <v>139</v>
      </c>
      <c r="DL2426" s="26" t="s">
        <v>139</v>
      </c>
      <c r="DM2426" s="26" t="s">
        <v>139</v>
      </c>
      <c r="DN2426" s="26" t="s">
        <v>139</v>
      </c>
      <c r="DO2426" s="26" t="s">
        <v>139</v>
      </c>
    </row>
    <row r="2427" spans="1:119" ht="20.100000000000001" customHeight="1" x14ac:dyDescent="0.25">
      <c r="A2427" s="29" t="str">
        <f t="shared" si="532"/>
        <v/>
      </c>
      <c r="B2427" s="29" t="str">
        <f t="shared" si="533"/>
        <v>Skolta'el Yu'un Jlumaltic (Service to Our People)</v>
      </c>
      <c r="C2427" s="29">
        <f t="shared" si="534"/>
        <v>0</v>
      </c>
      <c r="D2427" s="30" t="str">
        <f t="shared" si="535"/>
        <v>Americas</v>
      </c>
      <c r="E2427" s="30" t="str">
        <f t="shared" si="536"/>
        <v>San Cristóbal de las Casas, Mexico</v>
      </c>
      <c r="F2427" s="31">
        <f t="shared" si="537"/>
        <v>0</v>
      </c>
      <c r="G2427" s="31">
        <f t="shared" si="538"/>
        <v>0</v>
      </c>
      <c r="H2427" s="31">
        <f t="shared" si="539"/>
        <v>0</v>
      </c>
      <c r="I2427" s="31">
        <f t="shared" si="540"/>
        <v>0</v>
      </c>
      <c r="J2427" s="31">
        <f t="shared" si="541"/>
        <v>0</v>
      </c>
      <c r="K2427" s="31">
        <f t="shared" si="542"/>
        <v>0</v>
      </c>
      <c r="L2427" s="31">
        <f t="shared" si="543"/>
        <v>0</v>
      </c>
      <c r="M2427" s="31">
        <f t="shared" si="544"/>
        <v>0</v>
      </c>
      <c r="N2427" s="31">
        <f t="shared" si="545"/>
        <v>0</v>
      </c>
      <c r="O2427" s="26" t="s">
        <v>16433</v>
      </c>
      <c r="P2427" s="26" t="s">
        <v>108</v>
      </c>
      <c r="Q2427" s="27">
        <v>41592</v>
      </c>
      <c r="R2427" s="24"/>
      <c r="S2427" s="24"/>
      <c r="T2427" s="26" t="s">
        <v>194</v>
      </c>
      <c r="U2427" s="24"/>
      <c r="V2427" s="26" t="s">
        <v>15731</v>
      </c>
      <c r="W2427" s="26" t="s">
        <v>676</v>
      </c>
      <c r="X2427" s="26" t="s">
        <v>4168</v>
      </c>
      <c r="Y2427" s="26" t="s">
        <v>13152</v>
      </c>
      <c r="Z2427" s="26" t="s">
        <v>13153</v>
      </c>
      <c r="AA2427" s="24"/>
      <c r="AB2427" s="26" t="s">
        <v>15736</v>
      </c>
      <c r="AC2427" s="28">
        <v>2000</v>
      </c>
      <c r="AD2427" s="24"/>
      <c r="AE2427" s="24"/>
      <c r="AF2427" s="26" t="s">
        <v>120</v>
      </c>
      <c r="AG2427" s="26" t="s">
        <v>846</v>
      </c>
      <c r="AH2427" s="24"/>
      <c r="AI2427" s="28">
        <v>2000</v>
      </c>
      <c r="AJ2427" s="24"/>
      <c r="AK2427" s="24"/>
      <c r="AL2427" s="24"/>
      <c r="AM2427" s="24"/>
      <c r="AN2427" s="24"/>
      <c r="AO2427" s="24"/>
      <c r="AP2427" s="24"/>
      <c r="AQ2427" s="24"/>
      <c r="AR2427" s="24"/>
      <c r="AS2427" s="24"/>
      <c r="AT2427" s="24"/>
      <c r="AU2427" s="24"/>
      <c r="AV2427" s="24"/>
      <c r="AW2427" s="24"/>
      <c r="AX2427" s="24"/>
      <c r="AY2427" s="24"/>
      <c r="AZ2427" s="24"/>
      <c r="BA2427" s="24"/>
      <c r="BB2427" s="24"/>
      <c r="BC2427" s="26" t="s">
        <v>13159</v>
      </c>
      <c r="BD2427" s="24"/>
      <c r="BE2427" s="24"/>
      <c r="BF2427" s="24"/>
      <c r="BG2427" s="24"/>
      <c r="BH2427" s="24"/>
      <c r="BI2427" s="24"/>
      <c r="BJ2427" s="24"/>
      <c r="BK2427" s="24"/>
      <c r="BL2427" s="24"/>
      <c r="BM2427" s="24"/>
      <c r="BN2427" s="24"/>
      <c r="BO2427" s="24"/>
      <c r="BP2427" s="24"/>
      <c r="BQ2427" s="24"/>
      <c r="BR2427" s="24"/>
      <c r="BS2427" s="24"/>
      <c r="BT2427" s="24"/>
      <c r="BU2427" s="24"/>
      <c r="BV2427" s="24"/>
      <c r="BW2427" s="24"/>
      <c r="BX2427" s="24"/>
      <c r="BY2427" s="24"/>
      <c r="BZ2427" s="24"/>
      <c r="CA2427" s="24"/>
      <c r="CB2427" s="24"/>
      <c r="CC2427" s="24"/>
      <c r="CD2427" s="24"/>
      <c r="CE2427" s="24"/>
      <c r="CF2427" s="24"/>
      <c r="CG2427" s="24"/>
      <c r="CH2427" s="24"/>
      <c r="CI2427" s="24"/>
      <c r="CJ2427" s="24"/>
      <c r="CK2427" s="24"/>
      <c r="CL2427" s="24"/>
      <c r="CM2427" s="24"/>
      <c r="CN2427" s="24"/>
      <c r="CO2427" s="24"/>
      <c r="CP2427" s="24"/>
      <c r="CQ2427" s="24"/>
      <c r="CR2427" s="24"/>
      <c r="CS2427" s="24"/>
      <c r="CT2427" s="24"/>
      <c r="CU2427" s="24"/>
      <c r="CV2427" s="24"/>
      <c r="CW2427" s="24"/>
      <c r="CX2427" s="24"/>
      <c r="CY2427" s="24"/>
      <c r="CZ2427" s="24"/>
      <c r="DA2427" s="24"/>
      <c r="DB2427" s="24"/>
      <c r="DC2427" s="24"/>
      <c r="DD2427" s="24"/>
      <c r="DE2427" s="24"/>
      <c r="DF2427" s="26" t="s">
        <v>139</v>
      </c>
      <c r="DG2427" s="26" t="s">
        <v>139</v>
      </c>
      <c r="DH2427" s="26" t="s">
        <v>139</v>
      </c>
      <c r="DI2427" s="26" t="s">
        <v>139</v>
      </c>
      <c r="DJ2427" s="26" t="s">
        <v>139</v>
      </c>
      <c r="DK2427" s="26" t="s">
        <v>139</v>
      </c>
      <c r="DL2427" s="26" t="s">
        <v>139</v>
      </c>
      <c r="DM2427" s="26" t="s">
        <v>139</v>
      </c>
      <c r="DN2427" s="26" t="s">
        <v>139</v>
      </c>
      <c r="DO2427" s="26" t="s">
        <v>139</v>
      </c>
    </row>
    <row r="2428" spans="1:119" ht="20.100000000000001" customHeight="1" x14ac:dyDescent="0.25">
      <c r="A2428" s="29" t="str">
        <f t="shared" si="532"/>
        <v>Skolta'el Yu'un Jlumaltic (Service to Our People)8</v>
      </c>
      <c r="B2428" s="29" t="str">
        <f t="shared" si="533"/>
        <v>Skolta'el Yu'un Jlumaltic (Service to Our People)</v>
      </c>
      <c r="C2428" s="29">
        <f t="shared" si="534"/>
        <v>8</v>
      </c>
      <c r="D2428" s="30" t="str">
        <f t="shared" si="535"/>
        <v>Americas</v>
      </c>
      <c r="E2428" s="30" t="str">
        <f t="shared" si="536"/>
        <v>San Cristóbal de las Casas, Mexico</v>
      </c>
      <c r="F2428" s="31">
        <f t="shared" si="537"/>
        <v>2</v>
      </c>
      <c r="G2428" s="31">
        <f t="shared" si="538"/>
        <v>2</v>
      </c>
      <c r="H2428" s="31">
        <f t="shared" si="539"/>
        <v>2</v>
      </c>
      <c r="I2428" s="31">
        <f t="shared" si="540"/>
        <v>3</v>
      </c>
      <c r="J2428" s="31">
        <f t="shared" si="541"/>
        <v>2</v>
      </c>
      <c r="K2428" s="31">
        <f t="shared" si="542"/>
        <v>4</v>
      </c>
      <c r="L2428" s="31">
        <f t="shared" si="543"/>
        <v>4</v>
      </c>
      <c r="M2428" s="31">
        <f t="shared" si="544"/>
        <v>3</v>
      </c>
      <c r="N2428" s="31">
        <f t="shared" si="545"/>
        <v>2.8</v>
      </c>
      <c r="O2428" s="26" t="s">
        <v>13151</v>
      </c>
      <c r="P2428" s="26" t="s">
        <v>108</v>
      </c>
      <c r="Q2428" s="27">
        <v>41771</v>
      </c>
      <c r="R2428" s="26" t="s">
        <v>305</v>
      </c>
      <c r="S2428" s="26" t="s">
        <v>193</v>
      </c>
      <c r="T2428" s="26" t="s">
        <v>194</v>
      </c>
      <c r="U2428" s="26" t="s">
        <v>112</v>
      </c>
      <c r="V2428" s="26" t="s">
        <v>15731</v>
      </c>
      <c r="W2428" s="26" t="s">
        <v>676</v>
      </c>
      <c r="X2428" s="26" t="s">
        <v>4168</v>
      </c>
      <c r="Y2428" s="26" t="s">
        <v>13152</v>
      </c>
      <c r="Z2428" s="26" t="s">
        <v>13153</v>
      </c>
      <c r="AA2428" s="24"/>
      <c r="AB2428" s="26" t="s">
        <v>117</v>
      </c>
      <c r="AC2428" s="28">
        <v>25000</v>
      </c>
      <c r="AD2428" s="24"/>
      <c r="AE2428" s="24"/>
      <c r="AF2428" s="26" t="s">
        <v>120</v>
      </c>
      <c r="AG2428" s="26" t="s">
        <v>846</v>
      </c>
      <c r="AH2428" s="26" t="s">
        <v>906</v>
      </c>
      <c r="AI2428" s="28">
        <v>25000</v>
      </c>
      <c r="AJ2428" s="26" t="s">
        <v>13154</v>
      </c>
      <c r="AK2428" s="26" t="s">
        <v>13155</v>
      </c>
      <c r="AL2428" s="26" t="s">
        <v>13156</v>
      </c>
      <c r="AM2428" s="24"/>
      <c r="AN2428" s="24"/>
      <c r="AO2428" s="24"/>
      <c r="AP2428" s="24"/>
      <c r="AQ2428" s="24"/>
      <c r="AR2428" s="26" t="s">
        <v>13157</v>
      </c>
      <c r="AS2428" s="24"/>
      <c r="AT2428" s="24"/>
      <c r="AU2428" s="26" t="s">
        <v>13158</v>
      </c>
      <c r="AV2428" s="24"/>
      <c r="AW2428" s="28">
        <v>42000</v>
      </c>
      <c r="AX2428" s="26">
        <v>1500</v>
      </c>
      <c r="AY2428" s="28">
        <v>80</v>
      </c>
      <c r="AZ2428" s="28">
        <v>80</v>
      </c>
      <c r="BA2428" s="26">
        <v>0</v>
      </c>
      <c r="BB2428" s="26" t="s">
        <v>148</v>
      </c>
      <c r="BC2428" s="26" t="s">
        <v>13159</v>
      </c>
      <c r="BD2428" s="26" t="s">
        <v>125</v>
      </c>
      <c r="BE2428" s="24"/>
      <c r="BF2428" s="26" t="s">
        <v>13160</v>
      </c>
      <c r="BG2428" s="26" t="s">
        <v>676</v>
      </c>
      <c r="BH2428" s="24"/>
      <c r="BI2428" s="24"/>
      <c r="BJ2428" s="24"/>
      <c r="BK2428" s="24"/>
      <c r="BL2428" s="24"/>
      <c r="BM2428" s="24"/>
      <c r="BN2428" s="24"/>
      <c r="BO2428" s="24"/>
      <c r="BP2428" s="24"/>
      <c r="BQ2428" s="24"/>
      <c r="BR2428" s="26">
        <v>2</v>
      </c>
      <c r="BS2428" s="26">
        <v>2</v>
      </c>
      <c r="BT2428" s="26">
        <v>2</v>
      </c>
      <c r="BU2428" s="26">
        <v>3</v>
      </c>
      <c r="BV2428" s="26">
        <v>2</v>
      </c>
      <c r="BW2428" s="26">
        <v>4</v>
      </c>
      <c r="BX2428" s="26">
        <v>4</v>
      </c>
      <c r="BY2428" s="26">
        <v>3</v>
      </c>
      <c r="BZ2428" s="24"/>
      <c r="CA2428" s="24"/>
      <c r="CB2428" s="24"/>
      <c r="CC2428" s="24"/>
      <c r="CD2428" s="24"/>
      <c r="CE2428" s="24"/>
      <c r="CF2428" s="24"/>
      <c r="CG2428" s="24"/>
      <c r="CH2428" s="24"/>
      <c r="CI2428" s="24"/>
      <c r="CJ2428" s="24"/>
      <c r="CK2428" s="24"/>
      <c r="CL2428" s="24"/>
      <c r="CM2428" s="24"/>
      <c r="CN2428" s="24"/>
      <c r="CO2428" s="24"/>
      <c r="CP2428" s="24"/>
      <c r="CQ2428" s="24"/>
      <c r="CR2428" s="24"/>
      <c r="CS2428" s="24"/>
      <c r="CT2428" s="24"/>
      <c r="CU2428" s="24"/>
      <c r="CV2428" s="24"/>
      <c r="CW2428" s="24"/>
      <c r="CX2428" s="24"/>
      <c r="CY2428" s="24"/>
      <c r="CZ2428" s="24"/>
      <c r="DA2428" s="24"/>
      <c r="DB2428" s="24"/>
      <c r="DC2428" s="24"/>
      <c r="DD2428" s="24"/>
      <c r="DE2428" s="24"/>
      <c r="DF2428" s="26" t="s">
        <v>139</v>
      </c>
      <c r="DG2428" s="26" t="s">
        <v>120</v>
      </c>
      <c r="DH2428" s="26" t="s">
        <v>139</v>
      </c>
      <c r="DI2428" s="26" t="s">
        <v>139</v>
      </c>
      <c r="DJ2428" s="26" t="s">
        <v>139</v>
      </c>
      <c r="DK2428" s="26" t="s">
        <v>139</v>
      </c>
      <c r="DL2428" s="26" t="s">
        <v>139</v>
      </c>
      <c r="DM2428" s="26" t="s">
        <v>139</v>
      </c>
      <c r="DN2428" s="26" t="s">
        <v>139</v>
      </c>
      <c r="DO2428" s="26" t="s">
        <v>139</v>
      </c>
    </row>
    <row r="2429" spans="1:119" ht="20.100000000000001" customHeight="1" x14ac:dyDescent="0.25">
      <c r="A2429" s="29" t="str">
        <f t="shared" si="532"/>
        <v>Skolta'el Yu'un Jlumaltic (Service to Our People)7</v>
      </c>
      <c r="B2429" s="29" t="str">
        <f t="shared" si="533"/>
        <v>Skolta'el Yu'un Jlumaltic (Service to Our People)</v>
      </c>
      <c r="C2429" s="29">
        <f t="shared" si="534"/>
        <v>7</v>
      </c>
      <c r="D2429" s="30" t="str">
        <f t="shared" si="535"/>
        <v>Americas</v>
      </c>
      <c r="E2429" s="30" t="str">
        <f t="shared" si="536"/>
        <v>San Cristóbal de las Casas, Mexico</v>
      </c>
      <c r="F2429" s="31">
        <f t="shared" si="537"/>
        <v>3</v>
      </c>
      <c r="G2429" s="31">
        <f t="shared" si="538"/>
        <v>2</v>
      </c>
      <c r="H2429" s="31">
        <f t="shared" si="539"/>
        <v>2</v>
      </c>
      <c r="I2429" s="31">
        <f t="shared" si="540"/>
        <v>3</v>
      </c>
      <c r="J2429" s="31">
        <f t="shared" si="541"/>
        <v>2</v>
      </c>
      <c r="K2429" s="31">
        <f t="shared" si="542"/>
        <v>4</v>
      </c>
      <c r="L2429" s="31">
        <f t="shared" si="543"/>
        <v>4</v>
      </c>
      <c r="M2429" s="31">
        <f t="shared" si="544"/>
        <v>3</v>
      </c>
      <c r="N2429" s="31">
        <f t="shared" si="545"/>
        <v>2.9</v>
      </c>
      <c r="O2429" s="26" t="s">
        <v>13161</v>
      </c>
      <c r="P2429" s="26" t="s">
        <v>108</v>
      </c>
      <c r="Q2429" s="27">
        <v>41400</v>
      </c>
      <c r="R2429" s="26" t="s">
        <v>166</v>
      </c>
      <c r="S2429" s="26" t="s">
        <v>206</v>
      </c>
      <c r="T2429" s="26" t="s">
        <v>207</v>
      </c>
      <c r="U2429" s="26" t="s">
        <v>112</v>
      </c>
      <c r="V2429" s="26" t="s">
        <v>15731</v>
      </c>
      <c r="W2429" s="26" t="s">
        <v>676</v>
      </c>
      <c r="X2429" s="26" t="s">
        <v>4168</v>
      </c>
      <c r="Y2429" s="26" t="s">
        <v>13152</v>
      </c>
      <c r="Z2429" s="26" t="s">
        <v>13153</v>
      </c>
      <c r="AA2429" s="24"/>
      <c r="AB2429" s="26" t="s">
        <v>117</v>
      </c>
      <c r="AC2429" s="28">
        <v>23000</v>
      </c>
      <c r="AD2429" s="24"/>
      <c r="AE2429" s="24"/>
      <c r="AF2429" s="26" t="s">
        <v>120</v>
      </c>
      <c r="AG2429" s="26" t="s">
        <v>846</v>
      </c>
      <c r="AH2429" s="26" t="s">
        <v>235</v>
      </c>
      <c r="AI2429" s="28">
        <v>23000</v>
      </c>
      <c r="AJ2429" s="26" t="s">
        <v>13162</v>
      </c>
      <c r="AK2429" s="26" t="s">
        <v>13163</v>
      </c>
      <c r="AL2429" s="26" t="s">
        <v>13164</v>
      </c>
      <c r="AM2429" s="24"/>
      <c r="AN2429" s="24"/>
      <c r="AO2429" s="24"/>
      <c r="AP2429" s="24"/>
      <c r="AQ2429" s="26" t="s">
        <v>13165</v>
      </c>
      <c r="AR2429" s="24"/>
      <c r="AS2429" s="24"/>
      <c r="AT2429" s="24"/>
      <c r="AU2429" s="24"/>
      <c r="AV2429" s="24"/>
      <c r="AW2429" s="28">
        <v>209000</v>
      </c>
      <c r="AX2429" s="26">
        <v>1500</v>
      </c>
      <c r="AY2429" s="28">
        <v>100</v>
      </c>
      <c r="AZ2429" s="28">
        <v>80</v>
      </c>
      <c r="BA2429" s="26">
        <v>0</v>
      </c>
      <c r="BB2429" s="26" t="s">
        <v>148</v>
      </c>
      <c r="BC2429" s="26" t="s">
        <v>13159</v>
      </c>
      <c r="BD2429" s="26" t="s">
        <v>125</v>
      </c>
      <c r="BE2429" s="24"/>
      <c r="BF2429" s="26" t="s">
        <v>393</v>
      </c>
      <c r="BG2429" s="26" t="s">
        <v>676</v>
      </c>
      <c r="BH2429" s="26" t="s">
        <v>13166</v>
      </c>
      <c r="BI2429" s="26" t="s">
        <v>676</v>
      </c>
      <c r="BJ2429" s="24"/>
      <c r="BK2429" s="24"/>
      <c r="BL2429" s="24"/>
      <c r="BM2429" s="24"/>
      <c r="BN2429" s="24"/>
      <c r="BO2429" s="24"/>
      <c r="BP2429" s="24"/>
      <c r="BQ2429" s="24"/>
      <c r="BR2429" s="26">
        <v>3</v>
      </c>
      <c r="BS2429" s="26">
        <v>2</v>
      </c>
      <c r="BT2429" s="26">
        <v>2</v>
      </c>
      <c r="BU2429" s="26">
        <v>3</v>
      </c>
      <c r="BV2429" s="26">
        <v>2</v>
      </c>
      <c r="BW2429" s="26">
        <v>4</v>
      </c>
      <c r="BX2429" s="26">
        <v>4</v>
      </c>
      <c r="BY2429" s="26">
        <v>3</v>
      </c>
      <c r="BZ2429" s="24"/>
      <c r="CA2429" s="24"/>
      <c r="CB2429" s="24"/>
      <c r="CC2429" s="24"/>
      <c r="CD2429" s="24"/>
      <c r="CE2429" s="24"/>
      <c r="CF2429" s="24"/>
      <c r="CG2429" s="24"/>
      <c r="CH2429" s="24"/>
      <c r="CI2429" s="24"/>
      <c r="CJ2429" s="24"/>
      <c r="CK2429" s="24"/>
      <c r="CL2429" s="24"/>
      <c r="CM2429" s="24"/>
      <c r="CN2429" s="24"/>
      <c r="CO2429" s="24"/>
      <c r="CP2429" s="24"/>
      <c r="CQ2429" s="24"/>
      <c r="CR2429" s="24"/>
      <c r="CS2429" s="24"/>
      <c r="CT2429" s="24"/>
      <c r="CU2429" s="24"/>
      <c r="CV2429" s="24"/>
      <c r="CW2429" s="24"/>
      <c r="CX2429" s="24"/>
      <c r="CY2429" s="24"/>
      <c r="CZ2429" s="24"/>
      <c r="DA2429" s="24"/>
      <c r="DB2429" s="24"/>
      <c r="DC2429" s="24"/>
      <c r="DD2429" s="24"/>
      <c r="DE2429" s="24"/>
      <c r="DF2429" s="26" t="s">
        <v>139</v>
      </c>
      <c r="DG2429" s="26" t="s">
        <v>120</v>
      </c>
      <c r="DH2429" s="26" t="s">
        <v>139</v>
      </c>
      <c r="DI2429" s="26" t="s">
        <v>120</v>
      </c>
      <c r="DJ2429" s="26" t="s">
        <v>139</v>
      </c>
      <c r="DK2429" s="26" t="s">
        <v>120</v>
      </c>
      <c r="DL2429" s="26" t="s">
        <v>139</v>
      </c>
      <c r="DM2429" s="26" t="s">
        <v>139</v>
      </c>
      <c r="DN2429" s="26" t="s">
        <v>139</v>
      </c>
      <c r="DO2429" s="26" t="s">
        <v>139</v>
      </c>
    </row>
    <row r="2430" spans="1:119" ht="20.100000000000001" customHeight="1" x14ac:dyDescent="0.25">
      <c r="A2430" s="29" t="str">
        <f t="shared" si="532"/>
        <v>Skolta'el Yu'un Jlumaltic (Service to Our People)6</v>
      </c>
      <c r="B2430" s="29" t="str">
        <f t="shared" si="533"/>
        <v>Skolta'el Yu'un Jlumaltic (Service to Our People)</v>
      </c>
      <c r="C2430" s="29">
        <f t="shared" si="534"/>
        <v>6</v>
      </c>
      <c r="D2430" s="30" t="str">
        <f t="shared" si="535"/>
        <v>Americas</v>
      </c>
      <c r="E2430" s="30" t="str">
        <f t="shared" si="536"/>
        <v>San Cristóbal de las Casas, Mexico</v>
      </c>
      <c r="F2430" s="31">
        <f t="shared" si="537"/>
        <v>4</v>
      </c>
      <c r="G2430" s="31">
        <f t="shared" si="538"/>
        <v>2</v>
      </c>
      <c r="H2430" s="31">
        <f t="shared" si="539"/>
        <v>3</v>
      </c>
      <c r="I2430" s="31">
        <f t="shared" si="540"/>
        <v>3</v>
      </c>
      <c r="J2430" s="31">
        <f t="shared" si="541"/>
        <v>3</v>
      </c>
      <c r="K2430" s="31">
        <f t="shared" si="542"/>
        <v>3</v>
      </c>
      <c r="L2430" s="31">
        <f t="shared" si="543"/>
        <v>4</v>
      </c>
      <c r="M2430" s="31">
        <f t="shared" si="544"/>
        <v>3</v>
      </c>
      <c r="N2430" s="31">
        <f t="shared" si="545"/>
        <v>3.1</v>
      </c>
      <c r="O2430" s="26" t="s">
        <v>13167</v>
      </c>
      <c r="P2430" s="26" t="s">
        <v>108</v>
      </c>
      <c r="Q2430" s="27">
        <v>41038</v>
      </c>
      <c r="R2430" s="26" t="s">
        <v>166</v>
      </c>
      <c r="S2430" s="26" t="s">
        <v>217</v>
      </c>
      <c r="T2430" s="26" t="s">
        <v>175</v>
      </c>
      <c r="U2430" s="26" t="s">
        <v>112</v>
      </c>
      <c r="V2430" s="26" t="s">
        <v>15731</v>
      </c>
      <c r="W2430" s="26" t="s">
        <v>676</v>
      </c>
      <c r="X2430" s="26" t="s">
        <v>4168</v>
      </c>
      <c r="Y2430" s="26" t="s">
        <v>13152</v>
      </c>
      <c r="Z2430" s="26" t="s">
        <v>13153</v>
      </c>
      <c r="AA2430" s="24"/>
      <c r="AB2430" s="26" t="s">
        <v>117</v>
      </c>
      <c r="AC2430" s="28">
        <v>17000</v>
      </c>
      <c r="AD2430" s="24"/>
      <c r="AE2430" s="24"/>
      <c r="AF2430" s="26" t="s">
        <v>120</v>
      </c>
      <c r="AG2430" s="26" t="s">
        <v>846</v>
      </c>
      <c r="AH2430" s="26" t="s">
        <v>250</v>
      </c>
      <c r="AI2430" s="28">
        <v>17000</v>
      </c>
      <c r="AJ2430" s="24"/>
      <c r="AK2430" s="26" t="s">
        <v>13168</v>
      </c>
      <c r="AL2430" s="26" t="s">
        <v>13169</v>
      </c>
      <c r="AM2430" s="26" t="s">
        <v>7005</v>
      </c>
      <c r="AN2430" s="26" t="s">
        <v>13170</v>
      </c>
      <c r="AO2430" s="26" t="s">
        <v>13171</v>
      </c>
      <c r="AP2430" s="24"/>
      <c r="AQ2430" s="24"/>
      <c r="AR2430" s="24"/>
      <c r="AS2430" s="26" t="s">
        <v>13172</v>
      </c>
      <c r="AT2430" s="24"/>
      <c r="AU2430" s="26" t="s">
        <v>13173</v>
      </c>
      <c r="AV2430" s="24"/>
      <c r="AW2430" s="28">
        <v>226957</v>
      </c>
      <c r="AX2430" s="26">
        <v>1500</v>
      </c>
      <c r="AY2430" s="28">
        <v>100</v>
      </c>
      <c r="AZ2430" s="28">
        <v>80</v>
      </c>
      <c r="BA2430" s="26">
        <v>0</v>
      </c>
      <c r="BB2430" s="26" t="s">
        <v>148</v>
      </c>
      <c r="BC2430" s="26" t="s">
        <v>13159</v>
      </c>
      <c r="BD2430" s="26" t="s">
        <v>378</v>
      </c>
      <c r="BE2430" s="24"/>
      <c r="BF2430" s="26" t="s">
        <v>404</v>
      </c>
      <c r="BG2430" s="26" t="s">
        <v>676</v>
      </c>
      <c r="BH2430" s="26" t="s">
        <v>13174</v>
      </c>
      <c r="BI2430" s="26" t="s">
        <v>676</v>
      </c>
      <c r="BJ2430" s="24"/>
      <c r="BK2430" s="24"/>
      <c r="BL2430" s="24"/>
      <c r="BM2430" s="24"/>
      <c r="BN2430" s="24"/>
      <c r="BO2430" s="24"/>
      <c r="BP2430" s="24"/>
      <c r="BQ2430" s="24"/>
      <c r="BR2430" s="26">
        <v>4</v>
      </c>
      <c r="BS2430" s="26">
        <v>2</v>
      </c>
      <c r="BT2430" s="26">
        <v>3</v>
      </c>
      <c r="BU2430" s="26">
        <v>3</v>
      </c>
      <c r="BV2430" s="26">
        <v>3</v>
      </c>
      <c r="BW2430" s="26">
        <v>3</v>
      </c>
      <c r="BX2430" s="26">
        <v>4</v>
      </c>
      <c r="BY2430" s="26">
        <v>3</v>
      </c>
      <c r="BZ2430" s="24"/>
      <c r="CA2430" s="24"/>
      <c r="CB2430" s="24"/>
      <c r="CC2430" s="24"/>
      <c r="CD2430" s="24"/>
      <c r="CE2430" s="24"/>
      <c r="CF2430" s="24"/>
      <c r="CG2430" s="24"/>
      <c r="CH2430" s="24"/>
      <c r="CI2430" s="24"/>
      <c r="CJ2430" s="24"/>
      <c r="CK2430" s="24"/>
      <c r="CL2430" s="24"/>
      <c r="CM2430" s="24"/>
      <c r="CN2430" s="24"/>
      <c r="CO2430" s="24"/>
      <c r="CP2430" s="24"/>
      <c r="CQ2430" s="24"/>
      <c r="CR2430" s="24"/>
      <c r="CS2430" s="24"/>
      <c r="CT2430" s="24"/>
      <c r="CU2430" s="24"/>
      <c r="CV2430" s="24"/>
      <c r="CW2430" s="24"/>
      <c r="CX2430" s="24"/>
      <c r="CY2430" s="24"/>
      <c r="CZ2430" s="24"/>
      <c r="DA2430" s="24"/>
      <c r="DB2430" s="24"/>
      <c r="DC2430" s="24"/>
      <c r="DD2430" s="24"/>
      <c r="DE2430" s="24"/>
      <c r="DF2430" s="26" t="s">
        <v>139</v>
      </c>
      <c r="DG2430" s="26" t="s">
        <v>120</v>
      </c>
      <c r="DH2430" s="26" t="s">
        <v>139</v>
      </c>
      <c r="DI2430" s="26" t="s">
        <v>120</v>
      </c>
      <c r="DJ2430" s="26" t="s">
        <v>139</v>
      </c>
      <c r="DK2430" s="26" t="s">
        <v>120</v>
      </c>
      <c r="DL2430" s="26" t="s">
        <v>139</v>
      </c>
      <c r="DM2430" s="26" t="s">
        <v>139</v>
      </c>
      <c r="DN2430" s="26" t="s">
        <v>139</v>
      </c>
      <c r="DO2430" s="26" t="s">
        <v>139</v>
      </c>
    </row>
    <row r="2431" spans="1:119" ht="20.100000000000001" customHeight="1" x14ac:dyDescent="0.25">
      <c r="A2431" s="29" t="str">
        <f t="shared" si="532"/>
        <v>Skolta'el Yu'un Jlumaltic (Service to Our People)5</v>
      </c>
      <c r="B2431" s="29" t="str">
        <f t="shared" si="533"/>
        <v>Skolta'el Yu'un Jlumaltic (Service to Our People)</v>
      </c>
      <c r="C2431" s="29">
        <f t="shared" si="534"/>
        <v>5</v>
      </c>
      <c r="D2431" s="30" t="str">
        <f t="shared" si="535"/>
        <v>Americas</v>
      </c>
      <c r="E2431" s="30" t="str">
        <f t="shared" si="536"/>
        <v>San Cristóbal de las Casas, Mexico</v>
      </c>
      <c r="F2431" s="31">
        <f t="shared" si="537"/>
        <v>4</v>
      </c>
      <c r="G2431" s="31">
        <f t="shared" si="538"/>
        <v>2</v>
      </c>
      <c r="H2431" s="31">
        <f t="shared" si="539"/>
        <v>3</v>
      </c>
      <c r="I2431" s="31">
        <f t="shared" si="540"/>
        <v>3</v>
      </c>
      <c r="J2431" s="31">
        <f t="shared" si="541"/>
        <v>3</v>
      </c>
      <c r="K2431" s="31">
        <f t="shared" si="542"/>
        <v>3</v>
      </c>
      <c r="L2431" s="31">
        <f t="shared" si="543"/>
        <v>4</v>
      </c>
      <c r="M2431" s="31">
        <f t="shared" si="544"/>
        <v>3</v>
      </c>
      <c r="N2431" s="31">
        <f t="shared" si="545"/>
        <v>3.1</v>
      </c>
      <c r="O2431" s="26" t="s">
        <v>13175</v>
      </c>
      <c r="P2431" s="26" t="s">
        <v>108</v>
      </c>
      <c r="Q2431" s="27">
        <v>40672</v>
      </c>
      <c r="R2431" s="26" t="s">
        <v>166</v>
      </c>
      <c r="S2431" s="26" t="s">
        <v>409</v>
      </c>
      <c r="T2431" s="26" t="s">
        <v>333</v>
      </c>
      <c r="U2431" s="26" t="s">
        <v>112</v>
      </c>
      <c r="V2431" s="26" t="s">
        <v>15731</v>
      </c>
      <c r="W2431" s="26" t="s">
        <v>676</v>
      </c>
      <c r="X2431" s="26" t="s">
        <v>4168</v>
      </c>
      <c r="Y2431" s="26" t="s">
        <v>13152</v>
      </c>
      <c r="Z2431" s="26" t="s">
        <v>13153</v>
      </c>
      <c r="AA2431" s="24"/>
      <c r="AB2431" s="26" t="s">
        <v>117</v>
      </c>
      <c r="AC2431" s="28">
        <v>15000</v>
      </c>
      <c r="AD2431" s="24"/>
      <c r="AE2431" s="24"/>
      <c r="AF2431" s="26" t="s">
        <v>120</v>
      </c>
      <c r="AG2431" s="26" t="s">
        <v>846</v>
      </c>
      <c r="AH2431" s="26" t="s">
        <v>176</v>
      </c>
      <c r="AI2431" s="28">
        <v>15000</v>
      </c>
      <c r="AJ2431" s="24"/>
      <c r="AK2431" s="26" t="s">
        <v>13168</v>
      </c>
      <c r="AL2431" s="26" t="s">
        <v>13176</v>
      </c>
      <c r="AM2431" s="26" t="s">
        <v>7005</v>
      </c>
      <c r="AN2431" s="26" t="s">
        <v>13170</v>
      </c>
      <c r="AO2431" s="26" t="s">
        <v>13171</v>
      </c>
      <c r="AP2431" s="24"/>
      <c r="AQ2431" s="24"/>
      <c r="AR2431" s="24"/>
      <c r="AS2431" s="26" t="s">
        <v>13177</v>
      </c>
      <c r="AT2431" s="26" t="s">
        <v>13178</v>
      </c>
      <c r="AU2431" s="26" t="s">
        <v>13179</v>
      </c>
      <c r="AV2431" s="24"/>
      <c r="AW2431" s="28">
        <v>60988</v>
      </c>
      <c r="AX2431" s="26">
        <v>100</v>
      </c>
      <c r="AY2431" s="28">
        <v>90</v>
      </c>
      <c r="AZ2431" s="28">
        <v>60</v>
      </c>
      <c r="BA2431" s="26">
        <v>0</v>
      </c>
      <c r="BB2431" s="26" t="s">
        <v>148</v>
      </c>
      <c r="BC2431" s="26" t="s">
        <v>13159</v>
      </c>
      <c r="BD2431" s="24"/>
      <c r="BE2431" s="24"/>
      <c r="BF2431" s="26" t="s">
        <v>13174</v>
      </c>
      <c r="BG2431" s="26" t="s">
        <v>676</v>
      </c>
      <c r="BH2431" s="24"/>
      <c r="BI2431" s="24"/>
      <c r="BJ2431" s="24"/>
      <c r="BK2431" s="24"/>
      <c r="BL2431" s="24"/>
      <c r="BM2431" s="24"/>
      <c r="BN2431" s="24"/>
      <c r="BO2431" s="24"/>
      <c r="BP2431" s="24"/>
      <c r="BQ2431" s="24"/>
      <c r="BR2431" s="26">
        <v>4</v>
      </c>
      <c r="BS2431" s="26">
        <v>2</v>
      </c>
      <c r="BT2431" s="26">
        <v>3</v>
      </c>
      <c r="BU2431" s="26">
        <v>3</v>
      </c>
      <c r="BV2431" s="26">
        <v>3</v>
      </c>
      <c r="BW2431" s="26">
        <v>3</v>
      </c>
      <c r="BX2431" s="26">
        <v>4</v>
      </c>
      <c r="BY2431" s="26">
        <v>3</v>
      </c>
      <c r="BZ2431" s="24"/>
      <c r="CA2431" s="24"/>
      <c r="CB2431" s="24"/>
      <c r="CC2431" s="24"/>
      <c r="CD2431" s="24"/>
      <c r="CE2431" s="24"/>
      <c r="CF2431" s="24"/>
      <c r="CG2431" s="24"/>
      <c r="CH2431" s="24"/>
      <c r="CI2431" s="24"/>
      <c r="CJ2431" s="24"/>
      <c r="CK2431" s="24"/>
      <c r="CL2431" s="24"/>
      <c r="CM2431" s="24"/>
      <c r="CN2431" s="24"/>
      <c r="CO2431" s="24"/>
      <c r="CP2431" s="24"/>
      <c r="CQ2431" s="24"/>
      <c r="CR2431" s="24"/>
      <c r="CS2431" s="24"/>
      <c r="CT2431" s="24"/>
      <c r="CU2431" s="24"/>
      <c r="CV2431" s="24"/>
      <c r="CW2431" s="24"/>
      <c r="CX2431" s="24"/>
      <c r="CY2431" s="24"/>
      <c r="CZ2431" s="24"/>
      <c r="DA2431" s="24"/>
      <c r="DB2431" s="24"/>
      <c r="DC2431" s="24"/>
      <c r="DD2431" s="24"/>
      <c r="DE2431" s="24"/>
      <c r="DF2431" s="26" t="s">
        <v>139</v>
      </c>
      <c r="DG2431" s="26" t="s">
        <v>120</v>
      </c>
      <c r="DH2431" s="26" t="s">
        <v>139</v>
      </c>
      <c r="DI2431" s="26" t="s">
        <v>139</v>
      </c>
      <c r="DJ2431" s="26" t="s">
        <v>139</v>
      </c>
      <c r="DK2431" s="26" t="s">
        <v>120</v>
      </c>
      <c r="DL2431" s="26" t="s">
        <v>139</v>
      </c>
      <c r="DM2431" s="26" t="s">
        <v>139</v>
      </c>
      <c r="DN2431" s="26" t="s">
        <v>139</v>
      </c>
      <c r="DO2431" s="26" t="s">
        <v>139</v>
      </c>
    </row>
    <row r="2432" spans="1:119" ht="20.100000000000001" customHeight="1" x14ac:dyDescent="0.25">
      <c r="A2432" s="29" t="str">
        <f t="shared" si="532"/>
        <v>Skolta'el Yu'un Jlumaltic (Service to Our People)4</v>
      </c>
      <c r="B2432" s="29" t="str">
        <f t="shared" si="533"/>
        <v>Skolta'el Yu'un Jlumaltic (Service to Our People)</v>
      </c>
      <c r="C2432" s="29">
        <f t="shared" si="534"/>
        <v>4</v>
      </c>
      <c r="D2432" s="30" t="str">
        <f t="shared" si="535"/>
        <v>Americas</v>
      </c>
      <c r="E2432" s="30" t="str">
        <f t="shared" si="536"/>
        <v>San Cristóbal de las Casas, Mexico</v>
      </c>
      <c r="F2432" s="31">
        <f t="shared" si="537"/>
        <v>3</v>
      </c>
      <c r="G2432" s="31">
        <f t="shared" si="538"/>
        <v>5</v>
      </c>
      <c r="H2432" s="31">
        <f t="shared" si="539"/>
        <v>3</v>
      </c>
      <c r="I2432" s="31">
        <f t="shared" si="540"/>
        <v>3</v>
      </c>
      <c r="J2432" s="31">
        <f t="shared" si="541"/>
        <v>3</v>
      </c>
      <c r="K2432" s="31">
        <f t="shared" si="542"/>
        <v>5</v>
      </c>
      <c r="L2432" s="31">
        <f t="shared" si="543"/>
        <v>4</v>
      </c>
      <c r="M2432" s="31">
        <f t="shared" si="544"/>
        <v>4</v>
      </c>
      <c r="N2432" s="31">
        <f t="shared" si="545"/>
        <v>3.8</v>
      </c>
      <c r="O2432" s="26" t="s">
        <v>13180</v>
      </c>
      <c r="P2432" s="26" t="s">
        <v>108</v>
      </c>
      <c r="Q2432" s="27">
        <v>40311</v>
      </c>
      <c r="R2432" s="26" t="s">
        <v>166</v>
      </c>
      <c r="S2432" s="26" t="s">
        <v>234</v>
      </c>
      <c r="T2432" s="26" t="s">
        <v>224</v>
      </c>
      <c r="U2432" s="26" t="s">
        <v>112</v>
      </c>
      <c r="V2432" s="26" t="s">
        <v>15731</v>
      </c>
      <c r="W2432" s="26" t="s">
        <v>676</v>
      </c>
      <c r="X2432" s="26" t="s">
        <v>4168</v>
      </c>
      <c r="Y2432" s="26" t="s">
        <v>13152</v>
      </c>
      <c r="Z2432" s="26" t="s">
        <v>13153</v>
      </c>
      <c r="AA2432" s="24"/>
      <c r="AB2432" s="26" t="s">
        <v>117</v>
      </c>
      <c r="AC2432" s="28">
        <v>15000</v>
      </c>
      <c r="AD2432" s="24"/>
      <c r="AE2432" s="24"/>
      <c r="AF2432" s="26" t="s">
        <v>120</v>
      </c>
      <c r="AG2432" s="26" t="s">
        <v>846</v>
      </c>
      <c r="AH2432" s="26" t="s">
        <v>185</v>
      </c>
      <c r="AI2432" s="28">
        <v>15000</v>
      </c>
      <c r="AJ2432" s="24"/>
      <c r="AK2432" s="26" t="s">
        <v>13168</v>
      </c>
      <c r="AL2432" s="26" t="s">
        <v>13181</v>
      </c>
      <c r="AM2432" s="26" t="s">
        <v>7005</v>
      </c>
      <c r="AN2432" s="26" t="s">
        <v>13170</v>
      </c>
      <c r="AO2432" s="24"/>
      <c r="AP2432" s="24"/>
      <c r="AQ2432" s="24"/>
      <c r="AR2432" s="24"/>
      <c r="AS2432" s="26" t="s">
        <v>13182</v>
      </c>
      <c r="AT2432" s="26" t="s">
        <v>13183</v>
      </c>
      <c r="AU2432" s="24"/>
      <c r="AV2432" s="24"/>
      <c r="AW2432" s="28">
        <v>47822</v>
      </c>
      <c r="AX2432" s="26">
        <v>20</v>
      </c>
      <c r="AY2432" s="28">
        <v>100</v>
      </c>
      <c r="AZ2432" s="28">
        <v>32</v>
      </c>
      <c r="BA2432" s="26">
        <v>0</v>
      </c>
      <c r="BB2432" s="26" t="s">
        <v>241</v>
      </c>
      <c r="BC2432" s="26" t="s">
        <v>13159</v>
      </c>
      <c r="BD2432" s="24"/>
      <c r="BE2432" s="24"/>
      <c r="BF2432" s="24"/>
      <c r="BG2432" s="24"/>
      <c r="BH2432" s="24"/>
      <c r="BI2432" s="24"/>
      <c r="BJ2432" s="24"/>
      <c r="BK2432" s="24"/>
      <c r="BL2432" s="24"/>
      <c r="BM2432" s="24"/>
      <c r="BN2432" s="24"/>
      <c r="BO2432" s="24"/>
      <c r="BP2432" s="24"/>
      <c r="BQ2432" s="24"/>
      <c r="BR2432" s="26">
        <v>3</v>
      </c>
      <c r="BS2432" s="26">
        <v>5</v>
      </c>
      <c r="BT2432" s="26">
        <v>3</v>
      </c>
      <c r="BU2432" s="26">
        <v>3</v>
      </c>
      <c r="BV2432" s="26">
        <v>3</v>
      </c>
      <c r="BW2432" s="26">
        <v>5</v>
      </c>
      <c r="BX2432" s="26">
        <v>4</v>
      </c>
      <c r="BY2432" s="26">
        <v>4</v>
      </c>
      <c r="BZ2432" s="24"/>
      <c r="CA2432" s="24"/>
      <c r="CB2432" s="24"/>
      <c r="CC2432" s="24"/>
      <c r="CD2432" s="24"/>
      <c r="CE2432" s="24"/>
      <c r="CF2432" s="24"/>
      <c r="CG2432" s="24"/>
      <c r="CH2432" s="24"/>
      <c r="CI2432" s="24"/>
      <c r="CJ2432" s="24"/>
      <c r="CK2432" s="24"/>
      <c r="CL2432" s="24"/>
      <c r="CM2432" s="24"/>
      <c r="CN2432" s="24"/>
      <c r="CO2432" s="24"/>
      <c r="CP2432" s="24"/>
      <c r="CQ2432" s="24"/>
      <c r="CR2432" s="24"/>
      <c r="CS2432" s="24"/>
      <c r="CT2432" s="24"/>
      <c r="CU2432" s="24"/>
      <c r="CV2432" s="24"/>
      <c r="CW2432" s="24"/>
      <c r="CX2432" s="24"/>
      <c r="CY2432" s="24"/>
      <c r="CZ2432" s="24"/>
      <c r="DA2432" s="24"/>
      <c r="DB2432" s="24"/>
      <c r="DC2432" s="24"/>
      <c r="DD2432" s="24"/>
      <c r="DE2432" s="24"/>
      <c r="DF2432" s="26" t="s">
        <v>139</v>
      </c>
      <c r="DG2432" s="26" t="s">
        <v>139</v>
      </c>
      <c r="DH2432" s="26" t="s">
        <v>139</v>
      </c>
      <c r="DI2432" s="26" t="s">
        <v>139</v>
      </c>
      <c r="DJ2432" s="26" t="s">
        <v>139</v>
      </c>
      <c r="DK2432" s="26" t="s">
        <v>139</v>
      </c>
      <c r="DL2432" s="26" t="s">
        <v>139</v>
      </c>
      <c r="DM2432" s="26" t="s">
        <v>139</v>
      </c>
      <c r="DN2432" s="26" t="s">
        <v>139</v>
      </c>
      <c r="DO2432" s="26" t="s">
        <v>139</v>
      </c>
    </row>
    <row r="2433" spans="1:119" ht="20.100000000000001" customHeight="1" x14ac:dyDescent="0.25">
      <c r="A2433" s="29" t="str">
        <f t="shared" si="532"/>
        <v/>
      </c>
      <c r="B2433" s="29" t="str">
        <f t="shared" si="533"/>
        <v>Snowland Service Group</v>
      </c>
      <c r="C2433" s="29">
        <f t="shared" si="534"/>
        <v>0</v>
      </c>
      <c r="D2433" s="30" t="str">
        <f t="shared" si="535"/>
        <v>East and Southeast Asia</v>
      </c>
      <c r="E2433" s="30" t="str">
        <f t="shared" si="536"/>
        <v>China</v>
      </c>
      <c r="F2433" s="31">
        <f t="shared" si="537"/>
        <v>0</v>
      </c>
      <c r="G2433" s="31">
        <f t="shared" si="538"/>
        <v>0</v>
      </c>
      <c r="H2433" s="31">
        <f t="shared" si="539"/>
        <v>0</v>
      </c>
      <c r="I2433" s="31">
        <f t="shared" si="540"/>
        <v>0</v>
      </c>
      <c r="J2433" s="31">
        <f t="shared" si="541"/>
        <v>0</v>
      </c>
      <c r="K2433" s="31">
        <f t="shared" si="542"/>
        <v>0</v>
      </c>
      <c r="L2433" s="31">
        <f t="shared" si="543"/>
        <v>0</v>
      </c>
      <c r="M2433" s="31">
        <f t="shared" si="544"/>
        <v>0</v>
      </c>
      <c r="N2433" s="31">
        <f t="shared" si="545"/>
        <v>0</v>
      </c>
      <c r="O2433" s="26" t="s">
        <v>13184</v>
      </c>
      <c r="P2433" s="26" t="s">
        <v>108</v>
      </c>
      <c r="Q2433" s="27">
        <v>40945</v>
      </c>
      <c r="R2433" s="24"/>
      <c r="S2433" s="24"/>
      <c r="T2433" s="26" t="s">
        <v>175</v>
      </c>
      <c r="U2433" s="24"/>
      <c r="V2433" s="26" t="s">
        <v>469</v>
      </c>
      <c r="W2433" s="26" t="s">
        <v>2920</v>
      </c>
      <c r="X2433" s="24"/>
      <c r="Y2433" s="26" t="s">
        <v>13185</v>
      </c>
      <c r="Z2433" s="24"/>
      <c r="AA2433" s="24"/>
      <c r="AB2433" s="26" t="s">
        <v>228</v>
      </c>
      <c r="AC2433" s="28">
        <v>25000</v>
      </c>
      <c r="AD2433" s="24"/>
      <c r="AE2433" s="24"/>
      <c r="AF2433" s="26" t="s">
        <v>139</v>
      </c>
      <c r="AG2433" s="26" t="s">
        <v>312</v>
      </c>
      <c r="AH2433" s="24"/>
      <c r="AI2433" s="28">
        <v>25000</v>
      </c>
      <c r="AJ2433" s="24"/>
      <c r="AK2433" s="24"/>
      <c r="AL2433" s="24"/>
      <c r="AM2433" s="26" t="s">
        <v>13186</v>
      </c>
      <c r="AN2433" s="24"/>
      <c r="AO2433" s="24"/>
      <c r="AP2433" s="24"/>
      <c r="AQ2433" s="24"/>
      <c r="AR2433" s="24"/>
      <c r="AS2433" s="24"/>
      <c r="AT2433" s="24"/>
      <c r="AU2433" s="24"/>
      <c r="AV2433" s="24"/>
      <c r="AW2433" s="28">
        <v>343873</v>
      </c>
      <c r="AX2433" s="26">
        <v>560</v>
      </c>
      <c r="AY2433" s="28">
        <v>0</v>
      </c>
      <c r="AZ2433" s="28">
        <v>0</v>
      </c>
      <c r="BA2433" s="26">
        <v>0</v>
      </c>
      <c r="BB2433" s="24"/>
      <c r="BC2433" s="24"/>
      <c r="BD2433" s="24"/>
      <c r="BE2433" s="24"/>
      <c r="BF2433" s="24"/>
      <c r="BG2433" s="24"/>
      <c r="BH2433" s="24"/>
      <c r="BI2433" s="24"/>
      <c r="BJ2433" s="24"/>
      <c r="BK2433" s="24"/>
      <c r="BL2433" s="24"/>
      <c r="BM2433" s="24"/>
      <c r="BN2433" s="24"/>
      <c r="BO2433" s="24"/>
      <c r="BP2433" s="24"/>
      <c r="BQ2433" s="24"/>
      <c r="BR2433" s="26">
        <v>0</v>
      </c>
      <c r="BS2433" s="26">
        <v>0</v>
      </c>
      <c r="BT2433" s="26">
        <v>0</v>
      </c>
      <c r="BU2433" s="26">
        <v>0</v>
      </c>
      <c r="BV2433" s="26">
        <v>0</v>
      </c>
      <c r="BW2433" s="26">
        <v>0</v>
      </c>
      <c r="BX2433" s="26">
        <v>0</v>
      </c>
      <c r="BY2433" s="26">
        <v>0</v>
      </c>
      <c r="BZ2433" s="24"/>
      <c r="CA2433" s="24"/>
      <c r="CB2433" s="24"/>
      <c r="CC2433" s="24"/>
      <c r="CD2433" s="24"/>
      <c r="CE2433" s="24"/>
      <c r="CF2433" s="24"/>
      <c r="CG2433" s="24"/>
      <c r="CH2433" s="24"/>
      <c r="CI2433" s="24"/>
      <c r="CJ2433" s="24"/>
      <c r="CK2433" s="24"/>
      <c r="CL2433" s="24"/>
      <c r="CM2433" s="24"/>
      <c r="CN2433" s="24"/>
      <c r="CO2433" s="24"/>
      <c r="CP2433" s="24"/>
      <c r="CQ2433" s="24"/>
      <c r="CR2433" s="24"/>
      <c r="CS2433" s="24"/>
      <c r="CT2433" s="24"/>
      <c r="CU2433" s="24"/>
      <c r="CV2433" s="24"/>
      <c r="CW2433" s="24"/>
      <c r="CX2433" s="24"/>
      <c r="CY2433" s="24"/>
      <c r="CZ2433" s="24"/>
      <c r="DA2433" s="24"/>
      <c r="DB2433" s="24"/>
      <c r="DC2433" s="24"/>
      <c r="DD2433" s="24"/>
      <c r="DE2433" s="24"/>
      <c r="DF2433" s="26" t="s">
        <v>139</v>
      </c>
      <c r="DG2433" s="26" t="s">
        <v>139</v>
      </c>
      <c r="DH2433" s="26" t="s">
        <v>139</v>
      </c>
      <c r="DI2433" s="26" t="s">
        <v>139</v>
      </c>
      <c r="DJ2433" s="26" t="s">
        <v>139</v>
      </c>
      <c r="DK2433" s="26" t="s">
        <v>139</v>
      </c>
      <c r="DL2433" s="26" t="s">
        <v>139</v>
      </c>
      <c r="DM2433" s="26" t="s">
        <v>139</v>
      </c>
      <c r="DN2433" s="26" t="s">
        <v>139</v>
      </c>
      <c r="DO2433" s="26" t="s">
        <v>139</v>
      </c>
    </row>
    <row r="2434" spans="1:119" ht="20.100000000000001" customHeight="1" x14ac:dyDescent="0.25">
      <c r="A2434" s="29" t="str">
        <f t="shared" si="532"/>
        <v>Snowland Service Group7</v>
      </c>
      <c r="B2434" s="29" t="str">
        <f t="shared" si="533"/>
        <v>Snowland Service Group</v>
      </c>
      <c r="C2434" s="29">
        <f t="shared" si="534"/>
        <v>7</v>
      </c>
      <c r="D2434" s="30" t="str">
        <f t="shared" si="535"/>
        <v>East and Southeast Asia</v>
      </c>
      <c r="E2434" s="30" t="str">
        <f t="shared" si="536"/>
        <v>China</v>
      </c>
      <c r="F2434" s="31">
        <f t="shared" si="537"/>
        <v>2</v>
      </c>
      <c r="G2434" s="31">
        <f t="shared" si="538"/>
        <v>3</v>
      </c>
      <c r="H2434" s="31">
        <f t="shared" si="539"/>
        <v>3</v>
      </c>
      <c r="I2434" s="31">
        <f t="shared" si="540"/>
        <v>3</v>
      </c>
      <c r="J2434" s="31">
        <f t="shared" si="541"/>
        <v>3</v>
      </c>
      <c r="K2434" s="31">
        <f t="shared" si="542"/>
        <v>3</v>
      </c>
      <c r="L2434" s="31">
        <f t="shared" si="543"/>
        <v>3</v>
      </c>
      <c r="M2434" s="31">
        <f t="shared" si="544"/>
        <v>2</v>
      </c>
      <c r="N2434" s="31">
        <f t="shared" si="545"/>
        <v>2.8</v>
      </c>
      <c r="O2434" s="26" t="s">
        <v>13187</v>
      </c>
      <c r="P2434" s="26" t="s">
        <v>108</v>
      </c>
      <c r="Q2434" s="27">
        <v>41038</v>
      </c>
      <c r="R2434" s="26" t="s">
        <v>305</v>
      </c>
      <c r="S2434" s="26" t="s">
        <v>217</v>
      </c>
      <c r="T2434" s="26" t="s">
        <v>175</v>
      </c>
      <c r="U2434" s="26" t="s">
        <v>112</v>
      </c>
      <c r="V2434" s="26" t="s">
        <v>469</v>
      </c>
      <c r="W2434" s="26" t="s">
        <v>2920</v>
      </c>
      <c r="X2434" s="24"/>
      <c r="Y2434" s="26" t="s">
        <v>13185</v>
      </c>
      <c r="Z2434" s="24"/>
      <c r="AA2434" s="24"/>
      <c r="AB2434" s="26" t="s">
        <v>117</v>
      </c>
      <c r="AC2434" s="28">
        <v>20000</v>
      </c>
      <c r="AD2434" s="24"/>
      <c r="AE2434" s="24"/>
      <c r="AF2434" s="26" t="s">
        <v>139</v>
      </c>
      <c r="AG2434" s="26" t="s">
        <v>312</v>
      </c>
      <c r="AH2434" s="26" t="s">
        <v>235</v>
      </c>
      <c r="AI2434" s="28">
        <v>20000</v>
      </c>
      <c r="AJ2434" s="24"/>
      <c r="AK2434" s="26" t="s">
        <v>13188</v>
      </c>
      <c r="AL2434" s="26" t="s">
        <v>13189</v>
      </c>
      <c r="AM2434" s="26" t="s">
        <v>13190</v>
      </c>
      <c r="AN2434" s="26" t="s">
        <v>13191</v>
      </c>
      <c r="AO2434" s="26" t="s">
        <v>13192</v>
      </c>
      <c r="AP2434" s="24"/>
      <c r="AQ2434" s="24"/>
      <c r="AR2434" s="24"/>
      <c r="AS2434" s="24"/>
      <c r="AT2434" s="24"/>
      <c r="AU2434" s="24"/>
      <c r="AV2434" s="24"/>
      <c r="AW2434" s="28">
        <v>703924</v>
      </c>
      <c r="AX2434" s="26">
        <v>600</v>
      </c>
      <c r="AY2434" s="28">
        <v>0</v>
      </c>
      <c r="AZ2434" s="28">
        <v>0</v>
      </c>
      <c r="BA2434" s="26">
        <v>0</v>
      </c>
      <c r="BB2434" s="24"/>
      <c r="BC2434" s="24"/>
      <c r="BD2434" s="26" t="s">
        <v>378</v>
      </c>
      <c r="BE2434" s="24"/>
      <c r="BF2434" s="26" t="s">
        <v>13193</v>
      </c>
      <c r="BG2434" s="26" t="s">
        <v>2920</v>
      </c>
      <c r="BH2434" s="26" t="s">
        <v>2404</v>
      </c>
      <c r="BI2434" s="26" t="s">
        <v>191</v>
      </c>
      <c r="BJ2434" s="26" t="s">
        <v>13194</v>
      </c>
      <c r="BK2434" s="26" t="s">
        <v>191</v>
      </c>
      <c r="BL2434" s="26" t="s">
        <v>13195</v>
      </c>
      <c r="BM2434" s="26" t="s">
        <v>381</v>
      </c>
      <c r="BN2434" s="26" t="s">
        <v>13196</v>
      </c>
      <c r="BO2434" s="26" t="s">
        <v>387</v>
      </c>
      <c r="BP2434" s="24"/>
      <c r="BQ2434" s="24"/>
      <c r="BR2434" s="26">
        <v>2</v>
      </c>
      <c r="BS2434" s="26">
        <v>3</v>
      </c>
      <c r="BT2434" s="26">
        <v>3</v>
      </c>
      <c r="BU2434" s="26">
        <v>3</v>
      </c>
      <c r="BV2434" s="26">
        <v>3</v>
      </c>
      <c r="BW2434" s="26">
        <v>3</v>
      </c>
      <c r="BX2434" s="26">
        <v>3</v>
      </c>
      <c r="BY2434" s="26">
        <v>2</v>
      </c>
      <c r="BZ2434" s="24"/>
      <c r="CA2434" s="24"/>
      <c r="CB2434" s="24"/>
      <c r="CC2434" s="24"/>
      <c r="CD2434" s="24"/>
      <c r="CE2434" s="24"/>
      <c r="CF2434" s="24"/>
      <c r="CG2434" s="24"/>
      <c r="CH2434" s="24"/>
      <c r="CI2434" s="24"/>
      <c r="CJ2434" s="24"/>
      <c r="CK2434" s="24"/>
      <c r="CL2434" s="24"/>
      <c r="CM2434" s="24"/>
      <c r="CN2434" s="24"/>
      <c r="CO2434" s="24"/>
      <c r="CP2434" s="24"/>
      <c r="CQ2434" s="24"/>
      <c r="CR2434" s="24"/>
      <c r="CS2434" s="24"/>
      <c r="CT2434" s="24"/>
      <c r="CU2434" s="24"/>
      <c r="CV2434" s="24"/>
      <c r="CW2434" s="24"/>
      <c r="CX2434" s="24"/>
      <c r="CY2434" s="24"/>
      <c r="CZ2434" s="24"/>
      <c r="DA2434" s="24"/>
      <c r="DB2434" s="24"/>
      <c r="DC2434" s="24"/>
      <c r="DD2434" s="24"/>
      <c r="DE2434" s="24"/>
      <c r="DF2434" s="26" t="s">
        <v>139</v>
      </c>
      <c r="DG2434" s="26" t="s">
        <v>139</v>
      </c>
      <c r="DH2434" s="26" t="s">
        <v>139</v>
      </c>
      <c r="DI2434" s="26" t="s">
        <v>139</v>
      </c>
      <c r="DJ2434" s="26" t="s">
        <v>139</v>
      </c>
      <c r="DK2434" s="26" t="s">
        <v>139</v>
      </c>
      <c r="DL2434" s="26" t="s">
        <v>139</v>
      </c>
      <c r="DM2434" s="26" t="s">
        <v>139</v>
      </c>
      <c r="DN2434" s="26" t="s">
        <v>139</v>
      </c>
      <c r="DO2434" s="26" t="s">
        <v>139</v>
      </c>
    </row>
    <row r="2435" spans="1:119" ht="20.100000000000001" customHeight="1" x14ac:dyDescent="0.25">
      <c r="A2435" s="29" t="str">
        <f t="shared" si="532"/>
        <v>Snowland Service Group6</v>
      </c>
      <c r="B2435" s="29" t="str">
        <f t="shared" si="533"/>
        <v>Snowland Service Group</v>
      </c>
      <c r="C2435" s="29">
        <f t="shared" si="534"/>
        <v>6</v>
      </c>
      <c r="D2435" s="30" t="str">
        <f t="shared" si="535"/>
        <v>East and Southeast Asia</v>
      </c>
      <c r="E2435" s="30" t="str">
        <f t="shared" si="536"/>
        <v>China</v>
      </c>
      <c r="F2435" s="31">
        <f t="shared" si="537"/>
        <v>4</v>
      </c>
      <c r="G2435" s="31">
        <f t="shared" si="538"/>
        <v>3</v>
      </c>
      <c r="H2435" s="31">
        <f t="shared" si="539"/>
        <v>3</v>
      </c>
      <c r="I2435" s="31">
        <f t="shared" si="540"/>
        <v>3</v>
      </c>
      <c r="J2435" s="31">
        <f t="shared" si="541"/>
        <v>3</v>
      </c>
      <c r="K2435" s="31">
        <f t="shared" si="542"/>
        <v>3</v>
      </c>
      <c r="L2435" s="31">
        <f t="shared" si="543"/>
        <v>3</v>
      </c>
      <c r="M2435" s="31">
        <f t="shared" si="544"/>
        <v>3</v>
      </c>
      <c r="N2435" s="31">
        <f t="shared" si="545"/>
        <v>3.1</v>
      </c>
      <c r="O2435" s="26" t="s">
        <v>13197</v>
      </c>
      <c r="P2435" s="26" t="s">
        <v>108</v>
      </c>
      <c r="Q2435" s="27">
        <v>40672</v>
      </c>
      <c r="R2435" s="26" t="s">
        <v>166</v>
      </c>
      <c r="S2435" s="26" t="s">
        <v>409</v>
      </c>
      <c r="T2435" s="26" t="s">
        <v>333</v>
      </c>
      <c r="U2435" s="26" t="s">
        <v>112</v>
      </c>
      <c r="V2435" s="26" t="s">
        <v>469</v>
      </c>
      <c r="W2435" s="26" t="s">
        <v>2920</v>
      </c>
      <c r="X2435" s="24"/>
      <c r="Y2435" s="26" t="s">
        <v>13185</v>
      </c>
      <c r="Z2435" s="24"/>
      <c r="AA2435" s="24"/>
      <c r="AB2435" s="26" t="s">
        <v>117</v>
      </c>
      <c r="AC2435" s="28">
        <v>18000</v>
      </c>
      <c r="AD2435" s="24"/>
      <c r="AE2435" s="24"/>
      <c r="AF2435" s="26" t="s">
        <v>139</v>
      </c>
      <c r="AG2435" s="26" t="s">
        <v>312</v>
      </c>
      <c r="AH2435" s="26" t="s">
        <v>250</v>
      </c>
      <c r="AI2435" s="28">
        <v>18000</v>
      </c>
      <c r="AJ2435" s="24"/>
      <c r="AK2435" s="26" t="s">
        <v>13188</v>
      </c>
      <c r="AL2435" s="26" t="s">
        <v>13198</v>
      </c>
      <c r="AM2435" s="26" t="s">
        <v>13199</v>
      </c>
      <c r="AN2435" s="26" t="s">
        <v>13191</v>
      </c>
      <c r="AO2435" s="26" t="s">
        <v>13200</v>
      </c>
      <c r="AP2435" s="24"/>
      <c r="AQ2435" s="24"/>
      <c r="AR2435" s="24"/>
      <c r="AS2435" s="26" t="s">
        <v>13201</v>
      </c>
      <c r="AT2435" s="26" t="s">
        <v>13202</v>
      </c>
      <c r="AU2435" s="26" t="s">
        <v>13203</v>
      </c>
      <c r="AV2435" s="24"/>
      <c r="AW2435" s="28">
        <v>343873</v>
      </c>
      <c r="AX2435" s="26">
        <v>26000</v>
      </c>
      <c r="AY2435" s="28">
        <v>15</v>
      </c>
      <c r="AZ2435" s="28">
        <v>10</v>
      </c>
      <c r="BA2435" s="26">
        <v>0</v>
      </c>
      <c r="BB2435" s="26" t="s">
        <v>148</v>
      </c>
      <c r="BC2435" s="24"/>
      <c r="BD2435" s="24"/>
      <c r="BE2435" s="24"/>
      <c r="BF2435" s="26" t="s">
        <v>13204</v>
      </c>
      <c r="BG2435" s="26" t="s">
        <v>261</v>
      </c>
      <c r="BH2435" s="26" t="s">
        <v>13205</v>
      </c>
      <c r="BI2435" s="26" t="s">
        <v>261</v>
      </c>
      <c r="BJ2435" s="24"/>
      <c r="BK2435" s="24"/>
      <c r="BL2435" s="26" t="s">
        <v>13206</v>
      </c>
      <c r="BM2435" s="26" t="s">
        <v>2920</v>
      </c>
      <c r="BN2435" s="26" t="s">
        <v>13207</v>
      </c>
      <c r="BO2435" s="26" t="s">
        <v>2920</v>
      </c>
      <c r="BP2435" s="26" t="s">
        <v>13208</v>
      </c>
      <c r="BQ2435" s="26" t="s">
        <v>357</v>
      </c>
      <c r="BR2435" s="26">
        <v>4</v>
      </c>
      <c r="BS2435" s="26">
        <v>3</v>
      </c>
      <c r="BT2435" s="26">
        <v>3</v>
      </c>
      <c r="BU2435" s="26">
        <v>3</v>
      </c>
      <c r="BV2435" s="26">
        <v>3</v>
      </c>
      <c r="BW2435" s="26">
        <v>3</v>
      </c>
      <c r="BX2435" s="26">
        <v>3</v>
      </c>
      <c r="BY2435" s="26">
        <v>3</v>
      </c>
      <c r="BZ2435" s="24"/>
      <c r="CA2435" s="24"/>
      <c r="CB2435" s="24"/>
      <c r="CC2435" s="24"/>
      <c r="CD2435" s="24"/>
      <c r="CE2435" s="24"/>
      <c r="CF2435" s="24"/>
      <c r="CG2435" s="24"/>
      <c r="CH2435" s="24"/>
      <c r="CI2435" s="24"/>
      <c r="CJ2435" s="24"/>
      <c r="CK2435" s="24"/>
      <c r="CL2435" s="24"/>
      <c r="CM2435" s="24"/>
      <c r="CN2435" s="24"/>
      <c r="CO2435" s="24"/>
      <c r="CP2435" s="24"/>
      <c r="CQ2435" s="24"/>
      <c r="CR2435" s="24"/>
      <c r="CS2435" s="24"/>
      <c r="CT2435" s="24"/>
      <c r="CU2435" s="24"/>
      <c r="CV2435" s="24"/>
      <c r="CW2435" s="24"/>
      <c r="CX2435" s="24"/>
      <c r="CY2435" s="24"/>
      <c r="CZ2435" s="24"/>
      <c r="DA2435" s="24"/>
      <c r="DB2435" s="24"/>
      <c r="DC2435" s="24"/>
      <c r="DD2435" s="24"/>
      <c r="DE2435" s="24"/>
      <c r="DF2435" s="26" t="s">
        <v>139</v>
      </c>
      <c r="DG2435" s="26" t="s">
        <v>139</v>
      </c>
      <c r="DH2435" s="26" t="s">
        <v>139</v>
      </c>
      <c r="DI2435" s="26" t="s">
        <v>139</v>
      </c>
      <c r="DJ2435" s="26" t="s">
        <v>139</v>
      </c>
      <c r="DK2435" s="26" t="s">
        <v>139</v>
      </c>
      <c r="DL2435" s="26" t="s">
        <v>139</v>
      </c>
      <c r="DM2435" s="26" t="s">
        <v>139</v>
      </c>
      <c r="DN2435" s="26" t="s">
        <v>139</v>
      </c>
      <c r="DO2435" s="26" t="s">
        <v>139</v>
      </c>
    </row>
    <row r="2436" spans="1:119" ht="20.100000000000001" customHeight="1" x14ac:dyDescent="0.25">
      <c r="A2436" s="29" t="str">
        <f t="shared" si="532"/>
        <v>Snowland Service Group5</v>
      </c>
      <c r="B2436" s="29" t="str">
        <f t="shared" si="533"/>
        <v>Snowland Service Group</v>
      </c>
      <c r="C2436" s="29">
        <f t="shared" si="534"/>
        <v>5</v>
      </c>
      <c r="D2436" s="30" t="str">
        <f t="shared" si="535"/>
        <v>East and Southeast Asia</v>
      </c>
      <c r="E2436" s="30" t="str">
        <f t="shared" si="536"/>
        <v>China</v>
      </c>
      <c r="F2436" s="31">
        <f t="shared" si="537"/>
        <v>3</v>
      </c>
      <c r="G2436" s="31">
        <f t="shared" si="538"/>
        <v>2</v>
      </c>
      <c r="H2436" s="31">
        <f t="shared" si="539"/>
        <v>2</v>
      </c>
      <c r="I2436" s="31">
        <f t="shared" si="540"/>
        <v>3</v>
      </c>
      <c r="J2436" s="31">
        <f t="shared" si="541"/>
        <v>2</v>
      </c>
      <c r="K2436" s="31">
        <f t="shared" si="542"/>
        <v>3</v>
      </c>
      <c r="L2436" s="31">
        <f t="shared" si="543"/>
        <v>3</v>
      </c>
      <c r="M2436" s="31">
        <f t="shared" si="544"/>
        <v>3</v>
      </c>
      <c r="N2436" s="31">
        <f t="shared" si="545"/>
        <v>2.6</v>
      </c>
      <c r="O2436" s="26" t="s">
        <v>13209</v>
      </c>
      <c r="P2436" s="26" t="s">
        <v>108</v>
      </c>
      <c r="Q2436" s="27">
        <v>40312</v>
      </c>
      <c r="R2436" s="26" t="s">
        <v>166</v>
      </c>
      <c r="S2436" s="26" t="s">
        <v>234</v>
      </c>
      <c r="T2436" s="26" t="s">
        <v>224</v>
      </c>
      <c r="U2436" s="26" t="s">
        <v>112</v>
      </c>
      <c r="V2436" s="26" t="s">
        <v>469</v>
      </c>
      <c r="W2436" s="26" t="s">
        <v>2920</v>
      </c>
      <c r="X2436" s="24"/>
      <c r="Y2436" s="26" t="s">
        <v>13185</v>
      </c>
      <c r="Z2436" s="24"/>
      <c r="AA2436" s="24"/>
      <c r="AB2436" s="26" t="s">
        <v>117</v>
      </c>
      <c r="AC2436" s="28">
        <v>14000</v>
      </c>
      <c r="AD2436" s="24"/>
      <c r="AE2436" s="24"/>
      <c r="AF2436" s="26" t="s">
        <v>139</v>
      </c>
      <c r="AG2436" s="26" t="s">
        <v>312</v>
      </c>
      <c r="AH2436" s="26" t="s">
        <v>176</v>
      </c>
      <c r="AI2436" s="28">
        <v>14000</v>
      </c>
      <c r="AJ2436" s="24"/>
      <c r="AK2436" s="26" t="s">
        <v>13210</v>
      </c>
      <c r="AL2436" s="26" t="s">
        <v>13211</v>
      </c>
      <c r="AM2436" s="26" t="s">
        <v>13199</v>
      </c>
      <c r="AN2436" s="26" t="s">
        <v>13191</v>
      </c>
      <c r="AO2436" s="24"/>
      <c r="AP2436" s="24"/>
      <c r="AQ2436" s="24"/>
      <c r="AR2436" s="24"/>
      <c r="AS2436" s="24"/>
      <c r="AT2436" s="24"/>
      <c r="AU2436" s="26" t="s">
        <v>13212</v>
      </c>
      <c r="AV2436" s="24"/>
      <c r="AW2436" s="28">
        <v>241235</v>
      </c>
      <c r="AX2436" s="26">
        <v>560</v>
      </c>
      <c r="AY2436" s="28">
        <v>100</v>
      </c>
      <c r="AZ2436" s="28">
        <v>90</v>
      </c>
      <c r="BA2436" s="26">
        <v>0</v>
      </c>
      <c r="BB2436" s="26" t="s">
        <v>148</v>
      </c>
      <c r="BC2436" s="24"/>
      <c r="BD2436" s="24"/>
      <c r="BE2436" s="24"/>
      <c r="BF2436" s="24"/>
      <c r="BG2436" s="24"/>
      <c r="BH2436" s="24"/>
      <c r="BI2436" s="24"/>
      <c r="BJ2436" s="24"/>
      <c r="BK2436" s="24"/>
      <c r="BL2436" s="24"/>
      <c r="BM2436" s="24"/>
      <c r="BN2436" s="24"/>
      <c r="BO2436" s="24"/>
      <c r="BP2436" s="24"/>
      <c r="BQ2436" s="24"/>
      <c r="BR2436" s="26">
        <v>3</v>
      </c>
      <c r="BS2436" s="26">
        <v>2</v>
      </c>
      <c r="BT2436" s="26">
        <v>2</v>
      </c>
      <c r="BU2436" s="26">
        <v>3</v>
      </c>
      <c r="BV2436" s="26">
        <v>2</v>
      </c>
      <c r="BW2436" s="26">
        <v>3</v>
      </c>
      <c r="BX2436" s="26">
        <v>3</v>
      </c>
      <c r="BY2436" s="26">
        <v>3</v>
      </c>
      <c r="BZ2436" s="24"/>
      <c r="CA2436" s="24"/>
      <c r="CB2436" s="24"/>
      <c r="CC2436" s="24"/>
      <c r="CD2436" s="24"/>
      <c r="CE2436" s="24"/>
      <c r="CF2436" s="24"/>
      <c r="CG2436" s="24"/>
      <c r="CH2436" s="24"/>
      <c r="CI2436" s="24"/>
      <c r="CJ2436" s="24"/>
      <c r="CK2436" s="24"/>
      <c r="CL2436" s="24"/>
      <c r="CM2436" s="24"/>
      <c r="CN2436" s="24"/>
      <c r="CO2436" s="24"/>
      <c r="CP2436" s="24"/>
      <c r="CQ2436" s="24"/>
      <c r="CR2436" s="24"/>
      <c r="CS2436" s="24"/>
      <c r="CT2436" s="24"/>
      <c r="CU2436" s="24"/>
      <c r="CV2436" s="24"/>
      <c r="CW2436" s="24"/>
      <c r="CX2436" s="24"/>
      <c r="CY2436" s="24"/>
      <c r="CZ2436" s="24"/>
      <c r="DA2436" s="24"/>
      <c r="DB2436" s="24"/>
      <c r="DC2436" s="24"/>
      <c r="DD2436" s="24"/>
      <c r="DE2436" s="24"/>
      <c r="DF2436" s="26" t="s">
        <v>139</v>
      </c>
      <c r="DG2436" s="26" t="s">
        <v>139</v>
      </c>
      <c r="DH2436" s="26" t="s">
        <v>139</v>
      </c>
      <c r="DI2436" s="26" t="s">
        <v>139</v>
      </c>
      <c r="DJ2436" s="26" t="s">
        <v>139</v>
      </c>
      <c r="DK2436" s="26" t="s">
        <v>139</v>
      </c>
      <c r="DL2436" s="26" t="s">
        <v>139</v>
      </c>
      <c r="DM2436" s="26" t="s">
        <v>139</v>
      </c>
      <c r="DN2436" s="26" t="s">
        <v>139</v>
      </c>
      <c r="DO2436" s="26" t="s">
        <v>139</v>
      </c>
    </row>
    <row r="2437" spans="1:119" ht="20.100000000000001" customHeight="1" x14ac:dyDescent="0.25">
      <c r="A2437" s="29" t="str">
        <f t="shared" si="532"/>
        <v/>
      </c>
      <c r="B2437" s="29" t="str">
        <f t="shared" si="533"/>
        <v>Snowland Service Group</v>
      </c>
      <c r="C2437" s="29">
        <f t="shared" si="534"/>
        <v>0</v>
      </c>
      <c r="D2437" s="30" t="str">
        <f t="shared" si="535"/>
        <v>East and Southeast Asia</v>
      </c>
      <c r="E2437" s="30" t="str">
        <f t="shared" si="536"/>
        <v>China</v>
      </c>
      <c r="F2437" s="31">
        <f t="shared" si="537"/>
        <v>0</v>
      </c>
      <c r="G2437" s="31">
        <f t="shared" si="538"/>
        <v>0</v>
      </c>
      <c r="H2437" s="31">
        <f t="shared" si="539"/>
        <v>0</v>
      </c>
      <c r="I2437" s="31">
        <f t="shared" si="540"/>
        <v>0</v>
      </c>
      <c r="J2437" s="31">
        <f t="shared" si="541"/>
        <v>0</v>
      </c>
      <c r="K2437" s="31">
        <f t="shared" si="542"/>
        <v>0</v>
      </c>
      <c r="L2437" s="31">
        <f t="shared" si="543"/>
        <v>0</v>
      </c>
      <c r="M2437" s="31">
        <f t="shared" si="544"/>
        <v>0</v>
      </c>
      <c r="N2437" s="31">
        <f t="shared" si="545"/>
        <v>0</v>
      </c>
      <c r="O2437" s="26" t="s">
        <v>13213</v>
      </c>
      <c r="P2437" s="26" t="s">
        <v>108</v>
      </c>
      <c r="Q2437" s="27">
        <v>40319</v>
      </c>
      <c r="R2437" s="24"/>
      <c r="S2437" s="24"/>
      <c r="T2437" s="26" t="s">
        <v>224</v>
      </c>
      <c r="U2437" s="24"/>
      <c r="V2437" s="26" t="s">
        <v>469</v>
      </c>
      <c r="W2437" s="26" t="s">
        <v>2920</v>
      </c>
      <c r="X2437" s="24"/>
      <c r="Y2437" s="26" t="s">
        <v>13185</v>
      </c>
      <c r="Z2437" s="24"/>
      <c r="AA2437" s="24"/>
      <c r="AB2437" s="26" t="s">
        <v>723</v>
      </c>
      <c r="AC2437" s="28">
        <v>2000</v>
      </c>
      <c r="AD2437" s="24"/>
      <c r="AE2437" s="24"/>
      <c r="AF2437" s="26" t="s">
        <v>139</v>
      </c>
      <c r="AG2437" s="26" t="s">
        <v>312</v>
      </c>
      <c r="AH2437" s="24"/>
      <c r="AI2437" s="28">
        <v>2000</v>
      </c>
      <c r="AJ2437" s="24"/>
      <c r="AK2437" s="24"/>
      <c r="AL2437" s="24"/>
      <c r="AM2437" s="24"/>
      <c r="AN2437" s="24"/>
      <c r="AO2437" s="24"/>
      <c r="AP2437" s="24"/>
      <c r="AQ2437" s="24"/>
      <c r="AR2437" s="24"/>
      <c r="AS2437" s="24"/>
      <c r="AT2437" s="24"/>
      <c r="AU2437" s="24"/>
      <c r="AV2437" s="24"/>
      <c r="AW2437" s="28">
        <v>0</v>
      </c>
      <c r="AX2437" s="26">
        <v>0</v>
      </c>
      <c r="AY2437" s="28">
        <v>0</v>
      </c>
      <c r="AZ2437" s="28">
        <v>0</v>
      </c>
      <c r="BA2437" s="26">
        <v>0</v>
      </c>
      <c r="BB2437" s="24"/>
      <c r="BC2437" s="24"/>
      <c r="BD2437" s="24"/>
      <c r="BE2437" s="24"/>
      <c r="BF2437" s="24"/>
      <c r="BG2437" s="24"/>
      <c r="BH2437" s="24"/>
      <c r="BI2437" s="24"/>
      <c r="BJ2437" s="24"/>
      <c r="BK2437" s="24"/>
      <c r="BL2437" s="24"/>
      <c r="BM2437" s="24"/>
      <c r="BN2437" s="24"/>
      <c r="BO2437" s="24"/>
      <c r="BP2437" s="24"/>
      <c r="BQ2437" s="24"/>
      <c r="BR2437" s="26">
        <v>0</v>
      </c>
      <c r="BS2437" s="26">
        <v>0</v>
      </c>
      <c r="BT2437" s="26">
        <v>0</v>
      </c>
      <c r="BU2437" s="26">
        <v>0</v>
      </c>
      <c r="BV2437" s="26">
        <v>0</v>
      </c>
      <c r="BW2437" s="26">
        <v>0</v>
      </c>
      <c r="BX2437" s="26">
        <v>0</v>
      </c>
      <c r="BY2437" s="26">
        <v>0</v>
      </c>
      <c r="BZ2437" s="24"/>
      <c r="CA2437" s="24"/>
      <c r="CB2437" s="24"/>
      <c r="CC2437" s="24"/>
      <c r="CD2437" s="24"/>
      <c r="CE2437" s="24"/>
      <c r="CF2437" s="24"/>
      <c r="CG2437" s="24"/>
      <c r="CH2437" s="24"/>
      <c r="CI2437" s="24"/>
      <c r="CJ2437" s="24"/>
      <c r="CK2437" s="24"/>
      <c r="CL2437" s="24"/>
      <c r="CM2437" s="24"/>
      <c r="CN2437" s="24"/>
      <c r="CO2437" s="24"/>
      <c r="CP2437" s="24"/>
      <c r="CQ2437" s="24"/>
      <c r="CR2437" s="24"/>
      <c r="CS2437" s="24"/>
      <c r="CT2437" s="24"/>
      <c r="CU2437" s="24"/>
      <c r="CV2437" s="24"/>
      <c r="CW2437" s="24"/>
      <c r="CX2437" s="24"/>
      <c r="CY2437" s="24"/>
      <c r="CZ2437" s="24"/>
      <c r="DA2437" s="24"/>
      <c r="DB2437" s="24"/>
      <c r="DC2437" s="24"/>
      <c r="DD2437" s="24"/>
      <c r="DE2437" s="24"/>
      <c r="DF2437" s="26" t="s">
        <v>139</v>
      </c>
      <c r="DG2437" s="26" t="s">
        <v>139</v>
      </c>
      <c r="DH2437" s="26" t="s">
        <v>139</v>
      </c>
      <c r="DI2437" s="26" t="s">
        <v>139</v>
      </c>
      <c r="DJ2437" s="26" t="s">
        <v>139</v>
      </c>
      <c r="DK2437" s="26" t="s">
        <v>139</v>
      </c>
      <c r="DL2437" s="26" t="s">
        <v>139</v>
      </c>
      <c r="DM2437" s="26" t="s">
        <v>139</v>
      </c>
      <c r="DN2437" s="26" t="s">
        <v>139</v>
      </c>
      <c r="DO2437" s="26" t="s">
        <v>139</v>
      </c>
    </row>
    <row r="2438" spans="1:119" ht="20.100000000000001" customHeight="1" x14ac:dyDescent="0.25">
      <c r="A2438" s="29" t="str">
        <f t="shared" si="532"/>
        <v>Social and Development Research and Action Group6</v>
      </c>
      <c r="B2438" s="29" t="str">
        <f t="shared" si="533"/>
        <v>Social and Development Research and Action Group</v>
      </c>
      <c r="C2438" s="29">
        <f t="shared" si="534"/>
        <v>6</v>
      </c>
      <c r="D2438" s="30" t="str">
        <f t="shared" si="535"/>
        <v>South Asia</v>
      </c>
      <c r="E2438" s="30" t="str">
        <f t="shared" si="536"/>
        <v>Noida, India</v>
      </c>
      <c r="F2438" s="31">
        <f t="shared" si="537"/>
        <v>2</v>
      </c>
      <c r="G2438" s="31">
        <f t="shared" si="538"/>
        <v>2</v>
      </c>
      <c r="H2438" s="31">
        <f t="shared" si="539"/>
        <v>2</v>
      </c>
      <c r="I2438" s="31">
        <f t="shared" si="540"/>
        <v>2</v>
      </c>
      <c r="J2438" s="31">
        <f t="shared" si="541"/>
        <v>4</v>
      </c>
      <c r="K2438" s="31">
        <f t="shared" si="542"/>
        <v>2</v>
      </c>
      <c r="L2438" s="31">
        <f t="shared" si="543"/>
        <v>3</v>
      </c>
      <c r="M2438" s="31">
        <f t="shared" si="544"/>
        <v>5</v>
      </c>
      <c r="N2438" s="31">
        <f t="shared" si="545"/>
        <v>2.8</v>
      </c>
      <c r="O2438" s="26" t="s">
        <v>13214</v>
      </c>
      <c r="P2438" s="26" t="s">
        <v>108</v>
      </c>
      <c r="Q2438" s="27">
        <v>42858</v>
      </c>
      <c r="R2438" s="26" t="s">
        <v>166</v>
      </c>
      <c r="S2438" s="26" t="s">
        <v>167</v>
      </c>
      <c r="T2438" s="26" t="s">
        <v>142</v>
      </c>
      <c r="U2438" s="26" t="s">
        <v>112</v>
      </c>
      <c r="V2438" s="26" t="s">
        <v>225</v>
      </c>
      <c r="W2438" s="26" t="s">
        <v>226</v>
      </c>
      <c r="X2438" s="26" t="s">
        <v>13215</v>
      </c>
      <c r="Y2438" s="26" t="s">
        <v>13216</v>
      </c>
      <c r="Z2438" s="24"/>
      <c r="AA2438" s="24"/>
      <c r="AB2438" s="26" t="s">
        <v>117</v>
      </c>
      <c r="AC2438" s="28">
        <v>6000</v>
      </c>
      <c r="AD2438" s="24"/>
      <c r="AE2438" s="26" t="s">
        <v>249</v>
      </c>
      <c r="AF2438" s="26" t="s">
        <v>120</v>
      </c>
      <c r="AG2438" s="26" t="s">
        <v>175</v>
      </c>
      <c r="AH2438" s="26" t="s">
        <v>250</v>
      </c>
      <c r="AI2438" s="28">
        <v>6000</v>
      </c>
      <c r="AJ2438" s="26" t="s">
        <v>13217</v>
      </c>
      <c r="AK2438" s="26" t="s">
        <v>13218</v>
      </c>
      <c r="AL2438" s="26" t="s">
        <v>13219</v>
      </c>
      <c r="AM2438" s="24"/>
      <c r="AN2438" s="24"/>
      <c r="AO2438" s="24"/>
      <c r="AP2438" s="24"/>
      <c r="AQ2438" s="26" t="s">
        <v>13220</v>
      </c>
      <c r="AR2438" s="24"/>
      <c r="AS2438" s="24"/>
      <c r="AT2438" s="24"/>
      <c r="AU2438" s="24"/>
      <c r="AV2438" s="26" t="s">
        <v>13221</v>
      </c>
      <c r="AW2438" s="28">
        <v>126865</v>
      </c>
      <c r="AX2438" s="26">
        <v>200</v>
      </c>
      <c r="AY2438" s="28">
        <v>95</v>
      </c>
      <c r="AZ2438" s="28">
        <v>180</v>
      </c>
      <c r="BA2438" s="26">
        <v>200</v>
      </c>
      <c r="BB2438" s="24"/>
      <c r="BC2438" s="26" t="s">
        <v>3079</v>
      </c>
      <c r="BD2438" s="26" t="s">
        <v>125</v>
      </c>
      <c r="BE2438" s="24"/>
      <c r="BF2438" s="26" t="s">
        <v>13222</v>
      </c>
      <c r="BG2438" s="26" t="s">
        <v>226</v>
      </c>
      <c r="BH2438" s="26" t="s">
        <v>13223</v>
      </c>
      <c r="BI2438" s="26" t="s">
        <v>226</v>
      </c>
      <c r="BJ2438" s="26" t="s">
        <v>13224</v>
      </c>
      <c r="BK2438" s="26" t="s">
        <v>226</v>
      </c>
      <c r="BL2438" s="26" t="s">
        <v>13225</v>
      </c>
      <c r="BM2438" s="26" t="s">
        <v>226</v>
      </c>
      <c r="BN2438" s="26" t="s">
        <v>13226</v>
      </c>
      <c r="BO2438" s="26" t="s">
        <v>226</v>
      </c>
      <c r="BP2438" s="24"/>
      <c r="BQ2438" s="24"/>
      <c r="BR2438" s="26">
        <v>0</v>
      </c>
      <c r="BS2438" s="26">
        <v>0</v>
      </c>
      <c r="BT2438" s="26">
        <v>0</v>
      </c>
      <c r="BU2438" s="26">
        <v>0</v>
      </c>
      <c r="BV2438" s="26">
        <v>0</v>
      </c>
      <c r="BW2438" s="26">
        <v>0</v>
      </c>
      <c r="BX2438" s="26">
        <v>0</v>
      </c>
      <c r="BY2438" s="26">
        <v>0</v>
      </c>
      <c r="BZ2438" s="26" t="s">
        <v>136</v>
      </c>
      <c r="CA2438" s="26" t="s">
        <v>136</v>
      </c>
      <c r="CB2438" s="26" t="s">
        <v>136</v>
      </c>
      <c r="CC2438" s="26" t="s">
        <v>137</v>
      </c>
      <c r="CD2438" s="26" t="s">
        <v>136</v>
      </c>
      <c r="CE2438" s="26" t="s">
        <v>136</v>
      </c>
      <c r="CF2438" s="26" t="s">
        <v>135</v>
      </c>
      <c r="CG2438" s="26" t="s">
        <v>135</v>
      </c>
      <c r="CH2438" s="26" t="s">
        <v>136</v>
      </c>
      <c r="CI2438" s="26" t="s">
        <v>135</v>
      </c>
      <c r="CJ2438" s="26" t="s">
        <v>137</v>
      </c>
      <c r="CK2438" s="26" t="s">
        <v>135</v>
      </c>
      <c r="CL2438" s="26" t="s">
        <v>136</v>
      </c>
      <c r="CM2438" s="26" t="s">
        <v>135</v>
      </c>
      <c r="CN2438" s="26" t="s">
        <v>136</v>
      </c>
      <c r="CO2438" s="26" t="s">
        <v>135</v>
      </c>
      <c r="CP2438" s="26" t="s">
        <v>136</v>
      </c>
      <c r="CQ2438" s="26" t="s">
        <v>134</v>
      </c>
      <c r="CR2438" s="26" t="s">
        <v>136</v>
      </c>
      <c r="CS2438" s="26" t="s">
        <v>138</v>
      </c>
      <c r="CT2438" s="26" t="s">
        <v>135</v>
      </c>
      <c r="CU2438" s="26" t="s">
        <v>136</v>
      </c>
      <c r="CV2438" s="26" t="s">
        <v>135</v>
      </c>
      <c r="CW2438" s="26" t="s">
        <v>136</v>
      </c>
      <c r="CX2438" s="26" t="s">
        <v>136</v>
      </c>
      <c r="CY2438" s="26" t="s">
        <v>135</v>
      </c>
      <c r="CZ2438" s="26" t="s">
        <v>136</v>
      </c>
      <c r="DA2438" s="26" t="s">
        <v>136</v>
      </c>
      <c r="DB2438" s="26" t="s">
        <v>138</v>
      </c>
      <c r="DC2438" s="26" t="s">
        <v>138</v>
      </c>
      <c r="DD2438" s="26" t="s">
        <v>138</v>
      </c>
      <c r="DE2438" s="26" t="s">
        <v>134</v>
      </c>
      <c r="DF2438" s="26" t="s">
        <v>139</v>
      </c>
      <c r="DG2438" s="26" t="s">
        <v>120</v>
      </c>
      <c r="DH2438" s="26" t="s">
        <v>139</v>
      </c>
      <c r="DI2438" s="26" t="s">
        <v>139</v>
      </c>
      <c r="DJ2438" s="26" t="s">
        <v>139</v>
      </c>
      <c r="DK2438" s="26" t="s">
        <v>139</v>
      </c>
      <c r="DL2438" s="26" t="s">
        <v>139</v>
      </c>
      <c r="DM2438" s="26" t="s">
        <v>139</v>
      </c>
      <c r="DN2438" s="26" t="s">
        <v>139</v>
      </c>
      <c r="DO2438" s="26" t="s">
        <v>139</v>
      </c>
    </row>
    <row r="2439" spans="1:119" ht="20.100000000000001" customHeight="1" x14ac:dyDescent="0.25">
      <c r="A2439" s="29" t="str">
        <f t="shared" si="532"/>
        <v>Social and Development Research and Action Group5</v>
      </c>
      <c r="B2439" s="29" t="str">
        <f t="shared" si="533"/>
        <v>Social and Development Research and Action Group</v>
      </c>
      <c r="C2439" s="29">
        <f t="shared" si="534"/>
        <v>5</v>
      </c>
      <c r="D2439" s="30" t="str">
        <f t="shared" si="535"/>
        <v>South Asia</v>
      </c>
      <c r="E2439" s="30" t="str">
        <f t="shared" si="536"/>
        <v>Noida, India</v>
      </c>
      <c r="F2439" s="31">
        <f t="shared" si="537"/>
        <v>3</v>
      </c>
      <c r="G2439" s="31">
        <f t="shared" si="538"/>
        <v>3</v>
      </c>
      <c r="H2439" s="31">
        <f t="shared" si="539"/>
        <v>3</v>
      </c>
      <c r="I2439" s="31">
        <f t="shared" si="540"/>
        <v>3</v>
      </c>
      <c r="J2439" s="31">
        <f t="shared" si="541"/>
        <v>4</v>
      </c>
      <c r="K2439" s="31">
        <f t="shared" si="542"/>
        <v>3</v>
      </c>
      <c r="L2439" s="31">
        <f t="shared" si="543"/>
        <v>5</v>
      </c>
      <c r="M2439" s="31">
        <f t="shared" si="544"/>
        <v>4</v>
      </c>
      <c r="N2439" s="31">
        <f t="shared" si="545"/>
        <v>3.5</v>
      </c>
      <c r="O2439" s="26" t="s">
        <v>13227</v>
      </c>
      <c r="P2439" s="26" t="s">
        <v>108</v>
      </c>
      <c r="Q2439" s="27">
        <v>42502</v>
      </c>
      <c r="R2439" s="26" t="s">
        <v>166</v>
      </c>
      <c r="S2439" s="26" t="s">
        <v>184</v>
      </c>
      <c r="T2439" s="26" t="s">
        <v>157</v>
      </c>
      <c r="U2439" s="26" t="s">
        <v>112</v>
      </c>
      <c r="V2439" s="26" t="s">
        <v>225</v>
      </c>
      <c r="W2439" s="26" t="s">
        <v>226</v>
      </c>
      <c r="X2439" s="26" t="s">
        <v>13215</v>
      </c>
      <c r="Y2439" s="26" t="s">
        <v>13216</v>
      </c>
      <c r="Z2439" s="24"/>
      <c r="AA2439" s="24"/>
      <c r="AB2439" s="26" t="s">
        <v>117</v>
      </c>
      <c r="AC2439" s="28">
        <v>6000</v>
      </c>
      <c r="AD2439" s="24"/>
      <c r="AE2439" s="26" t="s">
        <v>249</v>
      </c>
      <c r="AF2439" s="26" t="s">
        <v>120</v>
      </c>
      <c r="AG2439" s="26" t="s">
        <v>175</v>
      </c>
      <c r="AH2439" s="26" t="s">
        <v>176</v>
      </c>
      <c r="AI2439" s="28">
        <v>6000</v>
      </c>
      <c r="AJ2439" s="26" t="s">
        <v>13228</v>
      </c>
      <c r="AK2439" s="26" t="s">
        <v>13218</v>
      </c>
      <c r="AL2439" s="26" t="s">
        <v>13219</v>
      </c>
      <c r="AM2439" s="24"/>
      <c r="AN2439" s="24"/>
      <c r="AO2439" s="24"/>
      <c r="AP2439" s="24"/>
      <c r="AQ2439" s="26" t="s">
        <v>13229</v>
      </c>
      <c r="AR2439" s="24"/>
      <c r="AS2439" s="24"/>
      <c r="AT2439" s="24"/>
      <c r="AU2439" s="24"/>
      <c r="AV2439" s="24"/>
      <c r="AW2439" s="28">
        <v>90000</v>
      </c>
      <c r="AX2439" s="26">
        <v>331</v>
      </c>
      <c r="AY2439" s="28">
        <v>98</v>
      </c>
      <c r="AZ2439" s="28">
        <v>95</v>
      </c>
      <c r="BA2439" s="26">
        <v>0</v>
      </c>
      <c r="BB2439" s="26" t="s">
        <v>148</v>
      </c>
      <c r="BC2439" s="26" t="s">
        <v>3079</v>
      </c>
      <c r="BD2439" s="26" t="s">
        <v>378</v>
      </c>
      <c r="BE2439" s="26" t="s">
        <v>13230</v>
      </c>
      <c r="BF2439" s="26" t="s">
        <v>13231</v>
      </c>
      <c r="BG2439" s="26" t="s">
        <v>226</v>
      </c>
      <c r="BH2439" s="26" t="s">
        <v>13224</v>
      </c>
      <c r="BI2439" s="26" t="s">
        <v>226</v>
      </c>
      <c r="BJ2439" s="26" t="s">
        <v>13232</v>
      </c>
      <c r="BK2439" s="26" t="s">
        <v>226</v>
      </c>
      <c r="BL2439" s="26" t="s">
        <v>13233</v>
      </c>
      <c r="BM2439" s="26" t="s">
        <v>271</v>
      </c>
      <c r="BN2439" s="26" t="s">
        <v>13234</v>
      </c>
      <c r="BO2439" s="26" t="s">
        <v>226</v>
      </c>
      <c r="BP2439" s="24"/>
      <c r="BQ2439" s="24"/>
      <c r="BR2439" s="26">
        <v>3</v>
      </c>
      <c r="BS2439" s="26">
        <v>3</v>
      </c>
      <c r="BT2439" s="26">
        <v>3</v>
      </c>
      <c r="BU2439" s="26">
        <v>3</v>
      </c>
      <c r="BV2439" s="26">
        <v>4</v>
      </c>
      <c r="BW2439" s="26">
        <v>3</v>
      </c>
      <c r="BX2439" s="26">
        <v>5</v>
      </c>
      <c r="BY2439" s="26">
        <v>4</v>
      </c>
      <c r="BZ2439" s="24"/>
      <c r="CA2439" s="24"/>
      <c r="CB2439" s="24"/>
      <c r="CC2439" s="24"/>
      <c r="CD2439" s="24"/>
      <c r="CE2439" s="24"/>
      <c r="CF2439" s="24"/>
      <c r="CG2439" s="24"/>
      <c r="CH2439" s="24"/>
      <c r="CI2439" s="24"/>
      <c r="CJ2439" s="24"/>
      <c r="CK2439" s="24"/>
      <c r="CL2439" s="24"/>
      <c r="CM2439" s="24"/>
      <c r="CN2439" s="24"/>
      <c r="CO2439" s="24"/>
      <c r="CP2439" s="24"/>
      <c r="CQ2439" s="24"/>
      <c r="CR2439" s="24"/>
      <c r="CS2439" s="24"/>
      <c r="CT2439" s="24"/>
      <c r="CU2439" s="24"/>
      <c r="CV2439" s="24"/>
      <c r="CW2439" s="24"/>
      <c r="CX2439" s="24"/>
      <c r="CY2439" s="24"/>
      <c r="CZ2439" s="24"/>
      <c r="DA2439" s="24"/>
      <c r="DB2439" s="24"/>
      <c r="DC2439" s="24"/>
      <c r="DD2439" s="24"/>
      <c r="DE2439" s="24"/>
      <c r="DF2439" s="26" t="s">
        <v>139</v>
      </c>
      <c r="DG2439" s="26" t="s">
        <v>120</v>
      </c>
      <c r="DH2439" s="26" t="s">
        <v>139</v>
      </c>
      <c r="DI2439" s="26" t="s">
        <v>139</v>
      </c>
      <c r="DJ2439" s="26" t="s">
        <v>139</v>
      </c>
      <c r="DK2439" s="26" t="s">
        <v>139</v>
      </c>
      <c r="DL2439" s="26" t="s">
        <v>139</v>
      </c>
      <c r="DM2439" s="26" t="s">
        <v>139</v>
      </c>
      <c r="DN2439" s="26" t="s">
        <v>139</v>
      </c>
      <c r="DO2439" s="26" t="s">
        <v>139</v>
      </c>
    </row>
    <row r="2440" spans="1:119" ht="20.100000000000001" customHeight="1" x14ac:dyDescent="0.25">
      <c r="A2440" s="29" t="str">
        <f t="shared" si="532"/>
        <v>Social and Development Research and Action Group4</v>
      </c>
      <c r="B2440" s="29" t="str">
        <f t="shared" si="533"/>
        <v>Social and Development Research and Action Group</v>
      </c>
      <c r="C2440" s="29">
        <f t="shared" si="534"/>
        <v>4</v>
      </c>
      <c r="D2440" s="30" t="str">
        <f t="shared" si="535"/>
        <v>South Asia</v>
      </c>
      <c r="E2440" s="30" t="str">
        <f t="shared" si="536"/>
        <v>Noida, India</v>
      </c>
      <c r="F2440" s="31">
        <f t="shared" si="537"/>
        <v>2</v>
      </c>
      <c r="G2440" s="31">
        <f t="shared" si="538"/>
        <v>3</v>
      </c>
      <c r="H2440" s="31">
        <f t="shared" si="539"/>
        <v>2</v>
      </c>
      <c r="I2440" s="31">
        <f t="shared" si="540"/>
        <v>4</v>
      </c>
      <c r="J2440" s="31">
        <f t="shared" si="541"/>
        <v>3</v>
      </c>
      <c r="K2440" s="31">
        <f t="shared" si="542"/>
        <v>4</v>
      </c>
      <c r="L2440" s="31">
        <f t="shared" si="543"/>
        <v>4</v>
      </c>
      <c r="M2440" s="31">
        <f t="shared" si="544"/>
        <v>4</v>
      </c>
      <c r="N2440" s="31">
        <f t="shared" si="545"/>
        <v>3.3</v>
      </c>
      <c r="O2440" s="26" t="s">
        <v>13235</v>
      </c>
      <c r="P2440" s="26" t="s">
        <v>108</v>
      </c>
      <c r="Q2440" s="27">
        <v>42129</v>
      </c>
      <c r="R2440" s="26" t="s">
        <v>166</v>
      </c>
      <c r="S2440" s="26" t="s">
        <v>277</v>
      </c>
      <c r="T2440" s="26" t="s">
        <v>278</v>
      </c>
      <c r="U2440" s="26" t="s">
        <v>112</v>
      </c>
      <c r="V2440" s="26" t="s">
        <v>225</v>
      </c>
      <c r="W2440" s="26" t="s">
        <v>226</v>
      </c>
      <c r="X2440" s="26" t="s">
        <v>13215</v>
      </c>
      <c r="Y2440" s="26" t="s">
        <v>13216</v>
      </c>
      <c r="Z2440" s="24"/>
      <c r="AA2440" s="24"/>
      <c r="AB2440" s="26" t="s">
        <v>117</v>
      </c>
      <c r="AC2440" s="28">
        <v>12000</v>
      </c>
      <c r="AD2440" s="24"/>
      <c r="AE2440" s="26" t="s">
        <v>249</v>
      </c>
      <c r="AF2440" s="26" t="s">
        <v>120</v>
      </c>
      <c r="AG2440" s="26" t="s">
        <v>175</v>
      </c>
      <c r="AH2440" s="26" t="s">
        <v>185</v>
      </c>
      <c r="AI2440" s="28">
        <v>12000</v>
      </c>
      <c r="AJ2440" s="26" t="s">
        <v>2104</v>
      </c>
      <c r="AK2440" s="26" t="s">
        <v>13218</v>
      </c>
      <c r="AL2440" s="26" t="s">
        <v>13219</v>
      </c>
      <c r="AM2440" s="24"/>
      <c r="AN2440" s="24"/>
      <c r="AO2440" s="24"/>
      <c r="AP2440" s="24"/>
      <c r="AQ2440" s="26" t="s">
        <v>13236</v>
      </c>
      <c r="AR2440" s="24"/>
      <c r="AS2440" s="24"/>
      <c r="AT2440" s="26" t="s">
        <v>13237</v>
      </c>
      <c r="AU2440" s="26" t="s">
        <v>13238</v>
      </c>
      <c r="AV2440" s="24"/>
      <c r="AW2440" s="28">
        <v>90056</v>
      </c>
      <c r="AX2440" s="26">
        <v>300</v>
      </c>
      <c r="AY2440" s="28">
        <v>95</v>
      </c>
      <c r="AZ2440" s="28">
        <v>90</v>
      </c>
      <c r="BA2440" s="26">
        <v>0</v>
      </c>
      <c r="BB2440" s="26" t="s">
        <v>148</v>
      </c>
      <c r="BC2440" s="26" t="s">
        <v>3079</v>
      </c>
      <c r="BD2440" s="26" t="s">
        <v>125</v>
      </c>
      <c r="BE2440" s="24"/>
      <c r="BF2440" s="26" t="s">
        <v>13239</v>
      </c>
      <c r="BG2440" s="26" t="s">
        <v>226</v>
      </c>
      <c r="BH2440" s="26" t="s">
        <v>13240</v>
      </c>
      <c r="BI2440" s="26" t="s">
        <v>226</v>
      </c>
      <c r="BJ2440" s="26" t="s">
        <v>13224</v>
      </c>
      <c r="BK2440" s="26" t="s">
        <v>226</v>
      </c>
      <c r="BL2440" s="26" t="s">
        <v>13233</v>
      </c>
      <c r="BM2440" s="26" t="s">
        <v>271</v>
      </c>
      <c r="BN2440" s="26" t="s">
        <v>13241</v>
      </c>
      <c r="BO2440" s="26" t="s">
        <v>226</v>
      </c>
      <c r="BP2440" s="24"/>
      <c r="BQ2440" s="24"/>
      <c r="BR2440" s="26">
        <v>2</v>
      </c>
      <c r="BS2440" s="26">
        <v>3</v>
      </c>
      <c r="BT2440" s="26">
        <v>2</v>
      </c>
      <c r="BU2440" s="26">
        <v>4</v>
      </c>
      <c r="BV2440" s="26">
        <v>3</v>
      </c>
      <c r="BW2440" s="26">
        <v>4</v>
      </c>
      <c r="BX2440" s="26">
        <v>4</v>
      </c>
      <c r="BY2440" s="26">
        <v>4</v>
      </c>
      <c r="BZ2440" s="24"/>
      <c r="CA2440" s="24"/>
      <c r="CB2440" s="24"/>
      <c r="CC2440" s="24"/>
      <c r="CD2440" s="24"/>
      <c r="CE2440" s="24"/>
      <c r="CF2440" s="24"/>
      <c r="CG2440" s="24"/>
      <c r="CH2440" s="24"/>
      <c r="CI2440" s="24"/>
      <c r="CJ2440" s="24"/>
      <c r="CK2440" s="24"/>
      <c r="CL2440" s="24"/>
      <c r="CM2440" s="24"/>
      <c r="CN2440" s="24"/>
      <c r="CO2440" s="24"/>
      <c r="CP2440" s="24"/>
      <c r="CQ2440" s="24"/>
      <c r="CR2440" s="24"/>
      <c r="CS2440" s="24"/>
      <c r="CT2440" s="24"/>
      <c r="CU2440" s="24"/>
      <c r="CV2440" s="24"/>
      <c r="CW2440" s="24"/>
      <c r="CX2440" s="24"/>
      <c r="CY2440" s="24"/>
      <c r="CZ2440" s="24"/>
      <c r="DA2440" s="24"/>
      <c r="DB2440" s="24"/>
      <c r="DC2440" s="24"/>
      <c r="DD2440" s="24"/>
      <c r="DE2440" s="24"/>
      <c r="DF2440" s="26" t="s">
        <v>139</v>
      </c>
      <c r="DG2440" s="26" t="s">
        <v>120</v>
      </c>
      <c r="DH2440" s="26" t="s">
        <v>120</v>
      </c>
      <c r="DI2440" s="26" t="s">
        <v>139</v>
      </c>
      <c r="DJ2440" s="26" t="s">
        <v>139</v>
      </c>
      <c r="DK2440" s="26" t="s">
        <v>139</v>
      </c>
      <c r="DL2440" s="26" t="s">
        <v>139</v>
      </c>
      <c r="DM2440" s="26" t="s">
        <v>139</v>
      </c>
      <c r="DN2440" s="26" t="s">
        <v>139</v>
      </c>
      <c r="DO2440" s="26" t="s">
        <v>139</v>
      </c>
    </row>
    <row r="2441" spans="1:119" ht="20.100000000000001" customHeight="1" x14ac:dyDescent="0.25">
      <c r="A2441" s="29" t="str">
        <f t="shared" si="532"/>
        <v/>
      </c>
      <c r="B2441" s="29" t="str">
        <f t="shared" si="533"/>
        <v>Social and Development Research and Action Group</v>
      </c>
      <c r="C2441" s="29">
        <f t="shared" si="534"/>
        <v>0</v>
      </c>
      <c r="D2441" s="30" t="str">
        <f t="shared" si="535"/>
        <v>South Asia</v>
      </c>
      <c r="E2441" s="30" t="str">
        <f t="shared" si="536"/>
        <v>Noida, India</v>
      </c>
      <c r="F2441" s="31">
        <f t="shared" si="537"/>
        <v>0</v>
      </c>
      <c r="G2441" s="31">
        <f t="shared" si="538"/>
        <v>0</v>
      </c>
      <c r="H2441" s="31">
        <f t="shared" si="539"/>
        <v>0</v>
      </c>
      <c r="I2441" s="31">
        <f t="shared" si="540"/>
        <v>0</v>
      </c>
      <c r="J2441" s="31">
        <f t="shared" si="541"/>
        <v>0</v>
      </c>
      <c r="K2441" s="31">
        <f t="shared" si="542"/>
        <v>0</v>
      </c>
      <c r="L2441" s="31">
        <f t="shared" si="543"/>
        <v>0</v>
      </c>
      <c r="M2441" s="31">
        <f t="shared" si="544"/>
        <v>0</v>
      </c>
      <c r="N2441" s="31">
        <f t="shared" si="545"/>
        <v>0</v>
      </c>
      <c r="O2441" s="26" t="s">
        <v>16434</v>
      </c>
      <c r="P2441" s="26" t="s">
        <v>108</v>
      </c>
      <c r="Q2441" s="27">
        <v>41743</v>
      </c>
      <c r="R2441" s="24"/>
      <c r="S2441" s="24"/>
      <c r="T2441" s="26" t="s">
        <v>194</v>
      </c>
      <c r="U2441" s="24"/>
      <c r="V2441" s="26" t="s">
        <v>225</v>
      </c>
      <c r="W2441" s="26" t="s">
        <v>226</v>
      </c>
      <c r="X2441" s="26" t="s">
        <v>13215</v>
      </c>
      <c r="Y2441" s="26" t="s">
        <v>13216</v>
      </c>
      <c r="Z2441" s="24"/>
      <c r="AA2441" s="24"/>
      <c r="AB2441" s="26" t="s">
        <v>15733</v>
      </c>
      <c r="AC2441" s="28">
        <v>6000</v>
      </c>
      <c r="AD2441" s="24"/>
      <c r="AE2441" s="26" t="s">
        <v>249</v>
      </c>
      <c r="AF2441" s="26" t="s">
        <v>120</v>
      </c>
      <c r="AG2441" s="26" t="s">
        <v>175</v>
      </c>
      <c r="AH2441" s="24"/>
      <c r="AI2441" s="28">
        <v>0</v>
      </c>
      <c r="AJ2441" s="24"/>
      <c r="AK2441" s="24"/>
      <c r="AL2441" s="24"/>
      <c r="AM2441" s="24"/>
      <c r="AN2441" s="24"/>
      <c r="AO2441" s="24"/>
      <c r="AP2441" s="24"/>
      <c r="AQ2441" s="24"/>
      <c r="AR2441" s="24"/>
      <c r="AS2441" s="24"/>
      <c r="AT2441" s="24"/>
      <c r="AU2441" s="24"/>
      <c r="AV2441" s="24"/>
      <c r="AW2441" s="24"/>
      <c r="AX2441" s="24"/>
      <c r="AY2441" s="24"/>
      <c r="AZ2441" s="24"/>
      <c r="BA2441" s="24"/>
      <c r="BB2441" s="24"/>
      <c r="BC2441" s="26" t="s">
        <v>3079</v>
      </c>
      <c r="BD2441" s="24"/>
      <c r="BE2441" s="24"/>
      <c r="BF2441" s="24"/>
      <c r="BG2441" s="24"/>
      <c r="BH2441" s="24"/>
      <c r="BI2441" s="24"/>
      <c r="BJ2441" s="24"/>
      <c r="BK2441" s="24"/>
      <c r="BL2441" s="24"/>
      <c r="BM2441" s="24"/>
      <c r="BN2441" s="24"/>
      <c r="BO2441" s="24"/>
      <c r="BP2441" s="24"/>
      <c r="BQ2441" s="24"/>
      <c r="BR2441" s="24"/>
      <c r="BS2441" s="24"/>
      <c r="BT2441" s="24"/>
      <c r="BU2441" s="24"/>
      <c r="BV2441" s="24"/>
      <c r="BW2441" s="24"/>
      <c r="BX2441" s="24"/>
      <c r="BY2441" s="24"/>
      <c r="BZ2441" s="24"/>
      <c r="CA2441" s="24"/>
      <c r="CB2441" s="24"/>
      <c r="CC2441" s="24"/>
      <c r="CD2441" s="24"/>
      <c r="CE2441" s="24"/>
      <c r="CF2441" s="24"/>
      <c r="CG2441" s="24"/>
      <c r="CH2441" s="24"/>
      <c r="CI2441" s="24"/>
      <c r="CJ2441" s="24"/>
      <c r="CK2441" s="24"/>
      <c r="CL2441" s="24"/>
      <c r="CM2441" s="24"/>
      <c r="CN2441" s="24"/>
      <c r="CO2441" s="24"/>
      <c r="CP2441" s="24"/>
      <c r="CQ2441" s="24"/>
      <c r="CR2441" s="24"/>
      <c r="CS2441" s="24"/>
      <c r="CT2441" s="24"/>
      <c r="CU2441" s="24"/>
      <c r="CV2441" s="24"/>
      <c r="CW2441" s="24"/>
      <c r="CX2441" s="24"/>
      <c r="CY2441" s="24"/>
      <c r="CZ2441" s="24"/>
      <c r="DA2441" s="24"/>
      <c r="DB2441" s="24"/>
      <c r="DC2441" s="24"/>
      <c r="DD2441" s="24"/>
      <c r="DE2441" s="24"/>
      <c r="DF2441" s="26" t="s">
        <v>139</v>
      </c>
      <c r="DG2441" s="26" t="s">
        <v>139</v>
      </c>
      <c r="DH2441" s="26" t="s">
        <v>139</v>
      </c>
      <c r="DI2441" s="26" t="s">
        <v>139</v>
      </c>
      <c r="DJ2441" s="26" t="s">
        <v>139</v>
      </c>
      <c r="DK2441" s="26" t="s">
        <v>139</v>
      </c>
      <c r="DL2441" s="26" t="s">
        <v>139</v>
      </c>
      <c r="DM2441" s="26" t="s">
        <v>139</v>
      </c>
      <c r="DN2441" s="26" t="s">
        <v>139</v>
      </c>
      <c r="DO2441" s="26" t="s">
        <v>139</v>
      </c>
    </row>
    <row r="2442" spans="1:119" ht="20.100000000000001" customHeight="1" x14ac:dyDescent="0.25">
      <c r="A2442" s="29" t="str">
        <f t="shared" si="532"/>
        <v>Social and Development Research and Action Group3</v>
      </c>
      <c r="B2442" s="29" t="str">
        <f t="shared" si="533"/>
        <v>Social and Development Research and Action Group</v>
      </c>
      <c r="C2442" s="29">
        <f t="shared" si="534"/>
        <v>3</v>
      </c>
      <c r="D2442" s="30" t="str">
        <f t="shared" si="535"/>
        <v>South Asia</v>
      </c>
      <c r="E2442" s="30" t="str">
        <f t="shared" si="536"/>
        <v>Noida, India</v>
      </c>
      <c r="F2442" s="31">
        <f t="shared" si="537"/>
        <v>3</v>
      </c>
      <c r="G2442" s="31">
        <f t="shared" si="538"/>
        <v>3</v>
      </c>
      <c r="H2442" s="31">
        <f t="shared" si="539"/>
        <v>2</v>
      </c>
      <c r="I2442" s="31">
        <f t="shared" si="540"/>
        <v>3</v>
      </c>
      <c r="J2442" s="31">
        <f t="shared" si="541"/>
        <v>3</v>
      </c>
      <c r="K2442" s="31">
        <f t="shared" si="542"/>
        <v>3</v>
      </c>
      <c r="L2442" s="31">
        <f t="shared" si="543"/>
        <v>3</v>
      </c>
      <c r="M2442" s="31">
        <f t="shared" si="544"/>
        <v>3</v>
      </c>
      <c r="N2442" s="31">
        <f t="shared" si="545"/>
        <v>2.9</v>
      </c>
      <c r="O2442" s="26" t="s">
        <v>13242</v>
      </c>
      <c r="P2442" s="26" t="s">
        <v>108</v>
      </c>
      <c r="Q2442" s="27">
        <v>41771</v>
      </c>
      <c r="R2442" s="26" t="s">
        <v>109</v>
      </c>
      <c r="S2442" s="26" t="s">
        <v>193</v>
      </c>
      <c r="T2442" s="26" t="s">
        <v>194</v>
      </c>
      <c r="U2442" s="26" t="s">
        <v>112</v>
      </c>
      <c r="V2442" s="26" t="s">
        <v>225</v>
      </c>
      <c r="W2442" s="26" t="s">
        <v>226</v>
      </c>
      <c r="X2442" s="26" t="s">
        <v>13215</v>
      </c>
      <c r="Y2442" s="26" t="s">
        <v>13216</v>
      </c>
      <c r="Z2442" s="24"/>
      <c r="AA2442" s="24"/>
      <c r="AB2442" s="26" t="s">
        <v>117</v>
      </c>
      <c r="AC2442" s="28">
        <v>12000</v>
      </c>
      <c r="AD2442" s="24"/>
      <c r="AE2442" s="26" t="s">
        <v>249</v>
      </c>
      <c r="AF2442" s="26" t="s">
        <v>120</v>
      </c>
      <c r="AG2442" s="26" t="s">
        <v>175</v>
      </c>
      <c r="AH2442" s="26" t="s">
        <v>121</v>
      </c>
      <c r="AI2442" s="28">
        <v>12000</v>
      </c>
      <c r="AJ2442" s="26" t="s">
        <v>2104</v>
      </c>
      <c r="AK2442" s="26" t="s">
        <v>13243</v>
      </c>
      <c r="AL2442" s="26" t="s">
        <v>13219</v>
      </c>
      <c r="AM2442" s="24"/>
      <c r="AN2442" s="24"/>
      <c r="AO2442" s="24"/>
      <c r="AP2442" s="24"/>
      <c r="AQ2442" s="24"/>
      <c r="AR2442" s="24"/>
      <c r="AS2442" s="24"/>
      <c r="AT2442" s="24"/>
      <c r="AU2442" s="24"/>
      <c r="AV2442" s="24"/>
      <c r="AW2442" s="28">
        <v>47185</v>
      </c>
      <c r="AX2442" s="26">
        <v>170</v>
      </c>
      <c r="AY2442" s="28">
        <v>100</v>
      </c>
      <c r="AZ2442" s="28">
        <v>100</v>
      </c>
      <c r="BA2442" s="26">
        <v>0</v>
      </c>
      <c r="BB2442" s="26" t="s">
        <v>148</v>
      </c>
      <c r="BC2442" s="26" t="s">
        <v>3079</v>
      </c>
      <c r="BD2442" s="26" t="s">
        <v>125</v>
      </c>
      <c r="BE2442" s="24"/>
      <c r="BF2442" s="26" t="s">
        <v>13244</v>
      </c>
      <c r="BG2442" s="26" t="s">
        <v>226</v>
      </c>
      <c r="BH2442" s="26" t="s">
        <v>13245</v>
      </c>
      <c r="BI2442" s="26" t="s">
        <v>226</v>
      </c>
      <c r="BJ2442" s="26" t="s">
        <v>13233</v>
      </c>
      <c r="BK2442" s="26" t="s">
        <v>271</v>
      </c>
      <c r="BL2442" s="26" t="s">
        <v>13246</v>
      </c>
      <c r="BM2442" s="26" t="s">
        <v>226</v>
      </c>
      <c r="BN2442" s="26" t="s">
        <v>13247</v>
      </c>
      <c r="BO2442" s="26" t="s">
        <v>226</v>
      </c>
      <c r="BP2442" s="24"/>
      <c r="BQ2442" s="24"/>
      <c r="BR2442" s="26">
        <v>3</v>
      </c>
      <c r="BS2442" s="26">
        <v>3</v>
      </c>
      <c r="BT2442" s="26">
        <v>2</v>
      </c>
      <c r="BU2442" s="26">
        <v>3</v>
      </c>
      <c r="BV2442" s="26">
        <v>3</v>
      </c>
      <c r="BW2442" s="26">
        <v>3</v>
      </c>
      <c r="BX2442" s="26">
        <v>3</v>
      </c>
      <c r="BY2442" s="26">
        <v>3</v>
      </c>
      <c r="BZ2442" s="24"/>
      <c r="CA2442" s="24"/>
      <c r="CB2442" s="24"/>
      <c r="CC2442" s="24"/>
      <c r="CD2442" s="24"/>
      <c r="CE2442" s="24"/>
      <c r="CF2442" s="24"/>
      <c r="CG2442" s="24"/>
      <c r="CH2442" s="24"/>
      <c r="CI2442" s="24"/>
      <c r="CJ2442" s="24"/>
      <c r="CK2442" s="24"/>
      <c r="CL2442" s="24"/>
      <c r="CM2442" s="24"/>
      <c r="CN2442" s="24"/>
      <c r="CO2442" s="24"/>
      <c r="CP2442" s="24"/>
      <c r="CQ2442" s="24"/>
      <c r="CR2442" s="24"/>
      <c r="CS2442" s="24"/>
      <c r="CT2442" s="24"/>
      <c r="CU2442" s="24"/>
      <c r="CV2442" s="24"/>
      <c r="CW2442" s="24"/>
      <c r="CX2442" s="24"/>
      <c r="CY2442" s="24"/>
      <c r="CZ2442" s="24"/>
      <c r="DA2442" s="24"/>
      <c r="DB2442" s="24"/>
      <c r="DC2442" s="24"/>
      <c r="DD2442" s="24"/>
      <c r="DE2442" s="24"/>
      <c r="DF2442" s="26" t="s">
        <v>139</v>
      </c>
      <c r="DG2442" s="26" t="s">
        <v>120</v>
      </c>
      <c r="DH2442" s="26" t="s">
        <v>139</v>
      </c>
      <c r="DI2442" s="26" t="s">
        <v>139</v>
      </c>
      <c r="DJ2442" s="26" t="s">
        <v>139</v>
      </c>
      <c r="DK2442" s="26" t="s">
        <v>139</v>
      </c>
      <c r="DL2442" s="26" t="s">
        <v>139</v>
      </c>
      <c r="DM2442" s="26" t="s">
        <v>139</v>
      </c>
      <c r="DN2442" s="26" t="s">
        <v>139</v>
      </c>
      <c r="DO2442" s="26" t="s">
        <v>139</v>
      </c>
    </row>
    <row r="2443" spans="1:119" ht="20.100000000000001" customHeight="1" x14ac:dyDescent="0.25">
      <c r="A2443" s="29" t="str">
        <f t="shared" si="532"/>
        <v>Social and Development Research and Action Group2</v>
      </c>
      <c r="B2443" s="29" t="str">
        <f t="shared" si="533"/>
        <v>Social and Development Research and Action Group</v>
      </c>
      <c r="C2443" s="29">
        <f t="shared" si="534"/>
        <v>2</v>
      </c>
      <c r="D2443" s="30" t="str">
        <f t="shared" si="535"/>
        <v>South Asia</v>
      </c>
      <c r="E2443" s="30" t="str">
        <f t="shared" si="536"/>
        <v>Noida, India</v>
      </c>
      <c r="F2443" s="31">
        <f t="shared" si="537"/>
        <v>1</v>
      </c>
      <c r="G2443" s="31">
        <f t="shared" si="538"/>
        <v>1</v>
      </c>
      <c r="H2443" s="31">
        <f t="shared" si="539"/>
        <v>1</v>
      </c>
      <c r="I2443" s="31">
        <f t="shared" si="540"/>
        <v>1</v>
      </c>
      <c r="J2443" s="31">
        <f t="shared" si="541"/>
        <v>2</v>
      </c>
      <c r="K2443" s="31">
        <f t="shared" si="542"/>
        <v>2</v>
      </c>
      <c r="L2443" s="31">
        <f t="shared" si="543"/>
        <v>4</v>
      </c>
      <c r="M2443" s="31">
        <f t="shared" si="544"/>
        <v>3</v>
      </c>
      <c r="N2443" s="31">
        <f t="shared" si="545"/>
        <v>1.9</v>
      </c>
      <c r="O2443" s="26" t="s">
        <v>13248</v>
      </c>
      <c r="P2443" s="26" t="s">
        <v>108</v>
      </c>
      <c r="Q2443" s="27">
        <v>41400</v>
      </c>
      <c r="R2443" s="26" t="s">
        <v>109</v>
      </c>
      <c r="S2443" s="26" t="s">
        <v>206</v>
      </c>
      <c r="T2443" s="26" t="s">
        <v>207</v>
      </c>
      <c r="U2443" s="26" t="s">
        <v>112</v>
      </c>
      <c r="V2443" s="26" t="s">
        <v>225</v>
      </c>
      <c r="W2443" s="26" t="s">
        <v>226</v>
      </c>
      <c r="X2443" s="26" t="s">
        <v>13215</v>
      </c>
      <c r="Y2443" s="26" t="s">
        <v>13216</v>
      </c>
      <c r="Z2443" s="24"/>
      <c r="AA2443" s="24"/>
      <c r="AB2443" s="26" t="s">
        <v>117</v>
      </c>
      <c r="AC2443" s="28">
        <v>11000</v>
      </c>
      <c r="AD2443" s="24"/>
      <c r="AE2443" s="26" t="s">
        <v>249</v>
      </c>
      <c r="AF2443" s="26" t="s">
        <v>120</v>
      </c>
      <c r="AG2443" s="26" t="s">
        <v>175</v>
      </c>
      <c r="AH2443" s="26" t="s">
        <v>143</v>
      </c>
      <c r="AI2443" s="28">
        <v>11000</v>
      </c>
      <c r="AJ2443" s="26" t="s">
        <v>13249</v>
      </c>
      <c r="AK2443" s="26" t="s">
        <v>13250</v>
      </c>
      <c r="AL2443" s="26" t="s">
        <v>13251</v>
      </c>
      <c r="AM2443" s="24"/>
      <c r="AN2443" s="24"/>
      <c r="AO2443" s="24"/>
      <c r="AP2443" s="24"/>
      <c r="AQ2443" s="24"/>
      <c r="AR2443" s="24"/>
      <c r="AS2443" s="24"/>
      <c r="AT2443" s="24"/>
      <c r="AU2443" s="24"/>
      <c r="AV2443" s="24"/>
      <c r="AW2443" s="28">
        <v>37000</v>
      </c>
      <c r="AX2443" s="26">
        <v>200</v>
      </c>
      <c r="AY2443" s="28">
        <v>90</v>
      </c>
      <c r="AZ2443" s="28">
        <v>85</v>
      </c>
      <c r="BA2443" s="26">
        <v>0</v>
      </c>
      <c r="BB2443" s="26" t="s">
        <v>148</v>
      </c>
      <c r="BC2443" s="26" t="s">
        <v>3079</v>
      </c>
      <c r="BD2443" s="26" t="s">
        <v>125</v>
      </c>
      <c r="BE2443" s="24"/>
      <c r="BF2443" s="26" t="s">
        <v>13233</v>
      </c>
      <c r="BG2443" s="26" t="s">
        <v>271</v>
      </c>
      <c r="BH2443" s="26" t="s">
        <v>13252</v>
      </c>
      <c r="BI2443" s="26" t="s">
        <v>226</v>
      </c>
      <c r="BJ2443" s="26" t="s">
        <v>13232</v>
      </c>
      <c r="BK2443" s="26" t="s">
        <v>226</v>
      </c>
      <c r="BL2443" s="24"/>
      <c r="BM2443" s="24"/>
      <c r="BN2443" s="24"/>
      <c r="BO2443" s="24"/>
      <c r="BP2443" s="24"/>
      <c r="BQ2443" s="24"/>
      <c r="BR2443" s="26">
        <v>1</v>
      </c>
      <c r="BS2443" s="26">
        <v>1</v>
      </c>
      <c r="BT2443" s="26">
        <v>1</v>
      </c>
      <c r="BU2443" s="26">
        <v>1</v>
      </c>
      <c r="BV2443" s="26">
        <v>2</v>
      </c>
      <c r="BW2443" s="26">
        <v>2</v>
      </c>
      <c r="BX2443" s="26">
        <v>4</v>
      </c>
      <c r="BY2443" s="26">
        <v>3</v>
      </c>
      <c r="BZ2443" s="24"/>
      <c r="CA2443" s="24"/>
      <c r="CB2443" s="24"/>
      <c r="CC2443" s="24"/>
      <c r="CD2443" s="24"/>
      <c r="CE2443" s="24"/>
      <c r="CF2443" s="24"/>
      <c r="CG2443" s="24"/>
      <c r="CH2443" s="24"/>
      <c r="CI2443" s="24"/>
      <c r="CJ2443" s="24"/>
      <c r="CK2443" s="24"/>
      <c r="CL2443" s="24"/>
      <c r="CM2443" s="24"/>
      <c r="CN2443" s="24"/>
      <c r="CO2443" s="24"/>
      <c r="CP2443" s="24"/>
      <c r="CQ2443" s="24"/>
      <c r="CR2443" s="24"/>
      <c r="CS2443" s="24"/>
      <c r="CT2443" s="24"/>
      <c r="CU2443" s="24"/>
      <c r="CV2443" s="24"/>
      <c r="CW2443" s="24"/>
      <c r="CX2443" s="24"/>
      <c r="CY2443" s="24"/>
      <c r="CZ2443" s="24"/>
      <c r="DA2443" s="24"/>
      <c r="DB2443" s="24"/>
      <c r="DC2443" s="24"/>
      <c r="DD2443" s="24"/>
      <c r="DE2443" s="24"/>
      <c r="DF2443" s="26" t="s">
        <v>139</v>
      </c>
      <c r="DG2443" s="26" t="s">
        <v>139</v>
      </c>
      <c r="DH2443" s="26" t="s">
        <v>139</v>
      </c>
      <c r="DI2443" s="26" t="s">
        <v>139</v>
      </c>
      <c r="DJ2443" s="26" t="s">
        <v>139</v>
      </c>
      <c r="DK2443" s="26" t="s">
        <v>139</v>
      </c>
      <c r="DL2443" s="26" t="s">
        <v>139</v>
      </c>
      <c r="DM2443" s="26" t="s">
        <v>139</v>
      </c>
      <c r="DN2443" s="26" t="s">
        <v>139</v>
      </c>
      <c r="DO2443" s="26" t="s">
        <v>139</v>
      </c>
    </row>
    <row r="2444" spans="1:119" ht="20.100000000000001" customHeight="1" x14ac:dyDescent="0.25">
      <c r="A2444" s="29" t="str">
        <f t="shared" si="532"/>
        <v>Social and Development Research and Action Group1</v>
      </c>
      <c r="B2444" s="29" t="str">
        <f t="shared" si="533"/>
        <v>Social and Development Research and Action Group</v>
      </c>
      <c r="C2444" s="29">
        <f t="shared" si="534"/>
        <v>1</v>
      </c>
      <c r="D2444" s="30" t="str">
        <f t="shared" si="535"/>
        <v>South Asia</v>
      </c>
      <c r="E2444" s="30" t="str">
        <f t="shared" si="536"/>
        <v>Noida, India</v>
      </c>
      <c r="F2444" s="31">
        <f t="shared" si="537"/>
        <v>2</v>
      </c>
      <c r="G2444" s="31">
        <f t="shared" si="538"/>
        <v>2</v>
      </c>
      <c r="H2444" s="31">
        <f t="shared" si="539"/>
        <v>2</v>
      </c>
      <c r="I2444" s="31">
        <f t="shared" si="540"/>
        <v>2</v>
      </c>
      <c r="J2444" s="31">
        <f t="shared" si="541"/>
        <v>2</v>
      </c>
      <c r="K2444" s="31">
        <f t="shared" si="542"/>
        <v>2</v>
      </c>
      <c r="L2444" s="31">
        <f t="shared" si="543"/>
        <v>2</v>
      </c>
      <c r="M2444" s="31">
        <f t="shared" si="544"/>
        <v>3</v>
      </c>
      <c r="N2444" s="31">
        <f t="shared" si="545"/>
        <v>2.1</v>
      </c>
      <c r="O2444" s="26" t="s">
        <v>13253</v>
      </c>
      <c r="P2444" s="26" t="s">
        <v>108</v>
      </c>
      <c r="Q2444" s="27">
        <v>41038</v>
      </c>
      <c r="R2444" s="26" t="s">
        <v>155</v>
      </c>
      <c r="S2444" s="26" t="s">
        <v>217</v>
      </c>
      <c r="T2444" s="26" t="s">
        <v>175</v>
      </c>
      <c r="U2444" s="26" t="s">
        <v>112</v>
      </c>
      <c r="V2444" s="26" t="s">
        <v>225</v>
      </c>
      <c r="W2444" s="26" t="s">
        <v>226</v>
      </c>
      <c r="X2444" s="26" t="s">
        <v>13215</v>
      </c>
      <c r="Y2444" s="26" t="s">
        <v>13216</v>
      </c>
      <c r="Z2444" s="24"/>
      <c r="AA2444" s="24"/>
      <c r="AB2444" s="26" t="s">
        <v>117</v>
      </c>
      <c r="AC2444" s="28">
        <v>8000</v>
      </c>
      <c r="AD2444" s="24"/>
      <c r="AE2444" s="26" t="s">
        <v>249</v>
      </c>
      <c r="AF2444" s="26" t="s">
        <v>120</v>
      </c>
      <c r="AG2444" s="26" t="s">
        <v>175</v>
      </c>
      <c r="AH2444" s="26" t="s">
        <v>158</v>
      </c>
      <c r="AI2444" s="28">
        <v>8000</v>
      </c>
      <c r="AJ2444" s="24"/>
      <c r="AK2444" s="26" t="s">
        <v>13254</v>
      </c>
      <c r="AL2444" s="26" t="s">
        <v>13255</v>
      </c>
      <c r="AM2444" s="26" t="s">
        <v>13256</v>
      </c>
      <c r="AN2444" s="26" t="s">
        <v>13257</v>
      </c>
      <c r="AO2444" s="26" t="s">
        <v>13258</v>
      </c>
      <c r="AP2444" s="24"/>
      <c r="AQ2444" s="24"/>
      <c r="AR2444" s="24"/>
      <c r="AS2444" s="24"/>
      <c r="AT2444" s="24"/>
      <c r="AU2444" s="24"/>
      <c r="AV2444" s="24"/>
      <c r="AW2444" s="28">
        <v>53469</v>
      </c>
      <c r="AX2444" s="26">
        <v>200</v>
      </c>
      <c r="AY2444" s="28">
        <v>90</v>
      </c>
      <c r="AZ2444" s="28">
        <v>85</v>
      </c>
      <c r="BA2444" s="26">
        <v>0</v>
      </c>
      <c r="BB2444" s="26" t="s">
        <v>148</v>
      </c>
      <c r="BC2444" s="26" t="s">
        <v>3079</v>
      </c>
      <c r="BD2444" s="24"/>
      <c r="BE2444" s="24"/>
      <c r="BF2444" s="26" t="s">
        <v>13259</v>
      </c>
      <c r="BG2444" s="26" t="s">
        <v>226</v>
      </c>
      <c r="BH2444" s="26" t="s">
        <v>13233</v>
      </c>
      <c r="BI2444" s="26" t="s">
        <v>271</v>
      </c>
      <c r="BJ2444" s="26" t="s">
        <v>13260</v>
      </c>
      <c r="BK2444" s="26" t="s">
        <v>226</v>
      </c>
      <c r="BL2444" s="24"/>
      <c r="BM2444" s="24"/>
      <c r="BN2444" s="24"/>
      <c r="BO2444" s="24"/>
      <c r="BP2444" s="24"/>
      <c r="BQ2444" s="24"/>
      <c r="BR2444" s="26">
        <v>2</v>
      </c>
      <c r="BS2444" s="26">
        <v>2</v>
      </c>
      <c r="BT2444" s="26">
        <v>2</v>
      </c>
      <c r="BU2444" s="26">
        <v>2</v>
      </c>
      <c r="BV2444" s="26">
        <v>2</v>
      </c>
      <c r="BW2444" s="26">
        <v>2</v>
      </c>
      <c r="BX2444" s="26">
        <v>2</v>
      </c>
      <c r="BY2444" s="26">
        <v>3</v>
      </c>
      <c r="BZ2444" s="24"/>
      <c r="CA2444" s="24"/>
      <c r="CB2444" s="24"/>
      <c r="CC2444" s="24"/>
      <c r="CD2444" s="24"/>
      <c r="CE2444" s="24"/>
      <c r="CF2444" s="24"/>
      <c r="CG2444" s="24"/>
      <c r="CH2444" s="24"/>
      <c r="CI2444" s="24"/>
      <c r="CJ2444" s="24"/>
      <c r="CK2444" s="24"/>
      <c r="CL2444" s="24"/>
      <c r="CM2444" s="24"/>
      <c r="CN2444" s="24"/>
      <c r="CO2444" s="24"/>
      <c r="CP2444" s="24"/>
      <c r="CQ2444" s="24"/>
      <c r="CR2444" s="24"/>
      <c r="CS2444" s="24"/>
      <c r="CT2444" s="24"/>
      <c r="CU2444" s="24"/>
      <c r="CV2444" s="24"/>
      <c r="CW2444" s="24"/>
      <c r="CX2444" s="24"/>
      <c r="CY2444" s="24"/>
      <c r="CZ2444" s="24"/>
      <c r="DA2444" s="24"/>
      <c r="DB2444" s="24"/>
      <c r="DC2444" s="24"/>
      <c r="DD2444" s="24"/>
      <c r="DE2444" s="24"/>
      <c r="DF2444" s="26" t="s">
        <v>139</v>
      </c>
      <c r="DG2444" s="26" t="s">
        <v>139</v>
      </c>
      <c r="DH2444" s="26" t="s">
        <v>139</v>
      </c>
      <c r="DI2444" s="26" t="s">
        <v>139</v>
      </c>
      <c r="DJ2444" s="26" t="s">
        <v>139</v>
      </c>
      <c r="DK2444" s="26" t="s">
        <v>139</v>
      </c>
      <c r="DL2444" s="26" t="s">
        <v>139</v>
      </c>
      <c r="DM2444" s="26" t="s">
        <v>139</v>
      </c>
      <c r="DN2444" s="26" t="s">
        <v>139</v>
      </c>
      <c r="DO2444" s="26" t="s">
        <v>139</v>
      </c>
    </row>
    <row r="2445" spans="1:119" ht="20.100000000000001" customHeight="1" x14ac:dyDescent="0.25">
      <c r="A2445" s="29" t="str">
        <f t="shared" si="532"/>
        <v>Sociedad Dominico-Haitiana de Apoyo Integral para el Desarrollo y la Salud (Dominican-Haitian Society of Comprehensive Support for Health and Development)8</v>
      </c>
      <c r="B2445" s="29" t="str">
        <f t="shared" si="533"/>
        <v>Sociedad Dominico-Haitiana de Apoyo Integral para el Desarrollo y la Salud (Dominican-Haitian Society of Comprehensive Support for Health and Development)</v>
      </c>
      <c r="C2445" s="29">
        <f t="shared" si="534"/>
        <v>8</v>
      </c>
      <c r="D2445" s="30" t="str">
        <f t="shared" si="535"/>
        <v>Americas</v>
      </c>
      <c r="E2445" s="30" t="str">
        <f t="shared" si="536"/>
        <v>Santo Domingo Norte, Dominican Republic</v>
      </c>
      <c r="F2445" s="31">
        <f t="shared" si="537"/>
        <v>4</v>
      </c>
      <c r="G2445" s="31">
        <f t="shared" si="538"/>
        <v>3</v>
      </c>
      <c r="H2445" s="31">
        <f t="shared" si="539"/>
        <v>3</v>
      </c>
      <c r="I2445" s="31">
        <f t="shared" si="540"/>
        <v>4</v>
      </c>
      <c r="J2445" s="31">
        <f t="shared" si="541"/>
        <v>3</v>
      </c>
      <c r="K2445" s="31">
        <f t="shared" si="542"/>
        <v>5</v>
      </c>
      <c r="L2445" s="31">
        <f t="shared" si="543"/>
        <v>4</v>
      </c>
      <c r="M2445" s="31">
        <f t="shared" si="544"/>
        <v>2</v>
      </c>
      <c r="N2445" s="31">
        <f t="shared" si="545"/>
        <v>3.5</v>
      </c>
      <c r="O2445" s="26" t="s">
        <v>13261</v>
      </c>
      <c r="P2445" s="26" t="s">
        <v>108</v>
      </c>
      <c r="Q2445" s="27">
        <v>41204</v>
      </c>
      <c r="R2445" s="26" t="s">
        <v>305</v>
      </c>
      <c r="S2445" s="26" t="s">
        <v>306</v>
      </c>
      <c r="T2445" s="26" t="s">
        <v>207</v>
      </c>
      <c r="U2445" s="26" t="s">
        <v>112</v>
      </c>
      <c r="V2445" s="26" t="s">
        <v>15731</v>
      </c>
      <c r="W2445" s="26" t="s">
        <v>113</v>
      </c>
      <c r="X2445" s="26" t="s">
        <v>13262</v>
      </c>
      <c r="Y2445" s="26" t="s">
        <v>13263</v>
      </c>
      <c r="Z2445" s="26" t="s">
        <v>13264</v>
      </c>
      <c r="AA2445" s="24"/>
      <c r="AB2445" s="26" t="s">
        <v>117</v>
      </c>
      <c r="AC2445" s="28">
        <v>14000</v>
      </c>
      <c r="AD2445" s="24"/>
      <c r="AE2445" s="24"/>
      <c r="AF2445" s="26" t="s">
        <v>120</v>
      </c>
      <c r="AG2445" s="26" t="s">
        <v>2153</v>
      </c>
      <c r="AH2445" s="26" t="s">
        <v>906</v>
      </c>
      <c r="AI2445" s="28">
        <v>14000</v>
      </c>
      <c r="AJ2445" s="26" t="s">
        <v>13265</v>
      </c>
      <c r="AK2445" s="26" t="s">
        <v>13266</v>
      </c>
      <c r="AL2445" s="26" t="s">
        <v>13267</v>
      </c>
      <c r="AM2445" s="24"/>
      <c r="AN2445" s="24"/>
      <c r="AO2445" s="24"/>
      <c r="AP2445" s="24"/>
      <c r="AQ2445" s="24"/>
      <c r="AR2445" s="26" t="s">
        <v>13268</v>
      </c>
      <c r="AS2445" s="24"/>
      <c r="AT2445" s="24"/>
      <c r="AU2445" s="24"/>
      <c r="AV2445" s="24"/>
      <c r="AW2445" s="28">
        <v>55093</v>
      </c>
      <c r="AX2445" s="26">
        <v>2100</v>
      </c>
      <c r="AY2445" s="28">
        <v>3000</v>
      </c>
      <c r="AZ2445" s="28">
        <v>2100</v>
      </c>
      <c r="BA2445" s="26">
        <v>0</v>
      </c>
      <c r="BB2445" s="26" t="s">
        <v>241</v>
      </c>
      <c r="BC2445" s="26" t="s">
        <v>13269</v>
      </c>
      <c r="BD2445" s="26" t="s">
        <v>125</v>
      </c>
      <c r="BE2445" s="24"/>
      <c r="BF2445" s="26" t="s">
        <v>13270</v>
      </c>
      <c r="BG2445" s="26" t="s">
        <v>1065</v>
      </c>
      <c r="BH2445" s="24"/>
      <c r="BI2445" s="24"/>
      <c r="BJ2445" s="24"/>
      <c r="BK2445" s="24"/>
      <c r="BL2445" s="24"/>
      <c r="BM2445" s="24"/>
      <c r="BN2445" s="24"/>
      <c r="BO2445" s="24"/>
      <c r="BP2445" s="24"/>
      <c r="BQ2445" s="24"/>
      <c r="BR2445" s="26">
        <v>4</v>
      </c>
      <c r="BS2445" s="26">
        <v>3</v>
      </c>
      <c r="BT2445" s="26">
        <v>3</v>
      </c>
      <c r="BU2445" s="26">
        <v>4</v>
      </c>
      <c r="BV2445" s="26">
        <v>3</v>
      </c>
      <c r="BW2445" s="26">
        <v>5</v>
      </c>
      <c r="BX2445" s="26">
        <v>4</v>
      </c>
      <c r="BY2445" s="26">
        <v>2</v>
      </c>
      <c r="BZ2445" s="24"/>
      <c r="CA2445" s="24"/>
      <c r="CB2445" s="24"/>
      <c r="CC2445" s="24"/>
      <c r="CD2445" s="24"/>
      <c r="CE2445" s="24"/>
      <c r="CF2445" s="24"/>
      <c r="CG2445" s="24"/>
      <c r="CH2445" s="24"/>
      <c r="CI2445" s="24"/>
      <c r="CJ2445" s="24"/>
      <c r="CK2445" s="24"/>
      <c r="CL2445" s="24"/>
      <c r="CM2445" s="24"/>
      <c r="CN2445" s="24"/>
      <c r="CO2445" s="24"/>
      <c r="CP2445" s="24"/>
      <c r="CQ2445" s="24"/>
      <c r="CR2445" s="24"/>
      <c r="CS2445" s="24"/>
      <c r="CT2445" s="24"/>
      <c r="CU2445" s="24"/>
      <c r="CV2445" s="24"/>
      <c r="CW2445" s="24"/>
      <c r="CX2445" s="24"/>
      <c r="CY2445" s="24"/>
      <c r="CZ2445" s="24"/>
      <c r="DA2445" s="24"/>
      <c r="DB2445" s="24"/>
      <c r="DC2445" s="24"/>
      <c r="DD2445" s="24"/>
      <c r="DE2445" s="24"/>
      <c r="DF2445" s="26" t="s">
        <v>120</v>
      </c>
      <c r="DG2445" s="26" t="s">
        <v>120</v>
      </c>
      <c r="DH2445" s="26" t="s">
        <v>139</v>
      </c>
      <c r="DI2445" s="26" t="s">
        <v>139</v>
      </c>
      <c r="DJ2445" s="26" t="s">
        <v>120</v>
      </c>
      <c r="DK2445" s="26" t="s">
        <v>139</v>
      </c>
      <c r="DL2445" s="26" t="s">
        <v>120</v>
      </c>
      <c r="DM2445" s="26" t="s">
        <v>139</v>
      </c>
      <c r="DN2445" s="26" t="s">
        <v>139</v>
      </c>
      <c r="DO2445" s="26" t="s">
        <v>139</v>
      </c>
    </row>
    <row r="2446" spans="1:119" ht="20.100000000000001" customHeight="1" x14ac:dyDescent="0.25">
      <c r="A2446" s="29" t="str">
        <f t="shared" si="532"/>
        <v>Sociedad Dominico-Haitiana de Apoyo Integral para el Desarrollo y la Salud (Dominican-Haitian Society of Comprehensive Support for Health and Development)7</v>
      </c>
      <c r="B2446" s="29" t="str">
        <f t="shared" si="533"/>
        <v>Sociedad Dominico-Haitiana de Apoyo Integral para el Desarrollo y la Salud (Dominican-Haitian Society of Comprehensive Support for Health and Development)</v>
      </c>
      <c r="C2446" s="29">
        <f t="shared" si="534"/>
        <v>7</v>
      </c>
      <c r="D2446" s="30" t="str">
        <f t="shared" si="535"/>
        <v>Americas</v>
      </c>
      <c r="E2446" s="30" t="str">
        <f t="shared" si="536"/>
        <v>Santo Domingo Norte, Dominican Republic</v>
      </c>
      <c r="F2446" s="31">
        <f t="shared" si="537"/>
        <v>3</v>
      </c>
      <c r="G2446" s="31">
        <f t="shared" si="538"/>
        <v>3</v>
      </c>
      <c r="H2446" s="31">
        <f t="shared" si="539"/>
        <v>4</v>
      </c>
      <c r="I2446" s="31">
        <f t="shared" si="540"/>
        <v>4</v>
      </c>
      <c r="J2446" s="31">
        <f t="shared" si="541"/>
        <v>3</v>
      </c>
      <c r="K2446" s="31">
        <f t="shared" si="542"/>
        <v>4</v>
      </c>
      <c r="L2446" s="31">
        <f t="shared" si="543"/>
        <v>3</v>
      </c>
      <c r="M2446" s="31">
        <f t="shared" si="544"/>
        <v>2</v>
      </c>
      <c r="N2446" s="31">
        <f t="shared" si="545"/>
        <v>3.3</v>
      </c>
      <c r="O2446" s="26" t="s">
        <v>13271</v>
      </c>
      <c r="P2446" s="26" t="s">
        <v>108</v>
      </c>
      <c r="Q2446" s="27">
        <v>40833</v>
      </c>
      <c r="R2446" s="26" t="s">
        <v>305</v>
      </c>
      <c r="S2446" s="26" t="s">
        <v>321</v>
      </c>
      <c r="T2446" s="26" t="s">
        <v>175</v>
      </c>
      <c r="U2446" s="26" t="s">
        <v>112</v>
      </c>
      <c r="V2446" s="26" t="s">
        <v>15731</v>
      </c>
      <c r="W2446" s="26" t="s">
        <v>113</v>
      </c>
      <c r="X2446" s="26" t="s">
        <v>13262</v>
      </c>
      <c r="Y2446" s="26" t="s">
        <v>13263</v>
      </c>
      <c r="Z2446" s="26" t="s">
        <v>13264</v>
      </c>
      <c r="AA2446" s="24"/>
      <c r="AB2446" s="26" t="s">
        <v>117</v>
      </c>
      <c r="AC2446" s="28">
        <v>14000</v>
      </c>
      <c r="AD2446" s="24"/>
      <c r="AE2446" s="24"/>
      <c r="AF2446" s="26" t="s">
        <v>120</v>
      </c>
      <c r="AG2446" s="26" t="s">
        <v>2153</v>
      </c>
      <c r="AH2446" s="26" t="s">
        <v>235</v>
      </c>
      <c r="AI2446" s="28">
        <v>14000</v>
      </c>
      <c r="AJ2446" s="24"/>
      <c r="AK2446" s="26" t="s">
        <v>13272</v>
      </c>
      <c r="AL2446" s="26" t="s">
        <v>13273</v>
      </c>
      <c r="AM2446" s="26" t="s">
        <v>13274</v>
      </c>
      <c r="AN2446" s="26" t="s">
        <v>13275</v>
      </c>
      <c r="AO2446" s="26" t="s">
        <v>13276</v>
      </c>
      <c r="AP2446" s="24"/>
      <c r="AQ2446" s="24"/>
      <c r="AR2446" s="24"/>
      <c r="AS2446" s="26" t="s">
        <v>13277</v>
      </c>
      <c r="AT2446" s="24"/>
      <c r="AU2446" s="26" t="s">
        <v>13278</v>
      </c>
      <c r="AV2446" s="24"/>
      <c r="AW2446" s="28">
        <v>57933</v>
      </c>
      <c r="AX2446" s="26">
        <v>2900</v>
      </c>
      <c r="AY2446" s="28">
        <v>1500</v>
      </c>
      <c r="AZ2446" s="28">
        <v>830</v>
      </c>
      <c r="BA2446" s="26">
        <v>0</v>
      </c>
      <c r="BB2446" s="26" t="s">
        <v>241</v>
      </c>
      <c r="BC2446" s="26" t="s">
        <v>13269</v>
      </c>
      <c r="BD2446" s="24"/>
      <c r="BE2446" s="24"/>
      <c r="BF2446" s="26" t="s">
        <v>13270</v>
      </c>
      <c r="BG2446" s="26" t="s">
        <v>1065</v>
      </c>
      <c r="BH2446" s="26" t="s">
        <v>768</v>
      </c>
      <c r="BI2446" s="26" t="s">
        <v>113</v>
      </c>
      <c r="BJ2446" s="24"/>
      <c r="BK2446" s="24"/>
      <c r="BL2446" s="24"/>
      <c r="BM2446" s="24"/>
      <c r="BN2446" s="24"/>
      <c r="BO2446" s="24"/>
      <c r="BP2446" s="24"/>
      <c r="BQ2446" s="24"/>
      <c r="BR2446" s="26">
        <v>3</v>
      </c>
      <c r="BS2446" s="26">
        <v>3</v>
      </c>
      <c r="BT2446" s="26">
        <v>4</v>
      </c>
      <c r="BU2446" s="26">
        <v>4</v>
      </c>
      <c r="BV2446" s="26">
        <v>3</v>
      </c>
      <c r="BW2446" s="26">
        <v>4</v>
      </c>
      <c r="BX2446" s="26">
        <v>3</v>
      </c>
      <c r="BY2446" s="26">
        <v>2</v>
      </c>
      <c r="BZ2446" s="24"/>
      <c r="CA2446" s="24"/>
      <c r="CB2446" s="24"/>
      <c r="CC2446" s="24"/>
      <c r="CD2446" s="24"/>
      <c r="CE2446" s="24"/>
      <c r="CF2446" s="24"/>
      <c r="CG2446" s="24"/>
      <c r="CH2446" s="24"/>
      <c r="CI2446" s="24"/>
      <c r="CJ2446" s="24"/>
      <c r="CK2446" s="24"/>
      <c r="CL2446" s="24"/>
      <c r="CM2446" s="24"/>
      <c r="CN2446" s="24"/>
      <c r="CO2446" s="24"/>
      <c r="CP2446" s="24"/>
      <c r="CQ2446" s="24"/>
      <c r="CR2446" s="24"/>
      <c r="CS2446" s="24"/>
      <c r="CT2446" s="24"/>
      <c r="CU2446" s="24"/>
      <c r="CV2446" s="24"/>
      <c r="CW2446" s="24"/>
      <c r="CX2446" s="24"/>
      <c r="CY2446" s="24"/>
      <c r="CZ2446" s="24"/>
      <c r="DA2446" s="24"/>
      <c r="DB2446" s="24"/>
      <c r="DC2446" s="24"/>
      <c r="DD2446" s="24"/>
      <c r="DE2446" s="24"/>
      <c r="DF2446" s="26" t="s">
        <v>120</v>
      </c>
      <c r="DG2446" s="26" t="s">
        <v>139</v>
      </c>
      <c r="DH2446" s="26" t="s">
        <v>139</v>
      </c>
      <c r="DI2446" s="26" t="s">
        <v>139</v>
      </c>
      <c r="DJ2446" s="26" t="s">
        <v>139</v>
      </c>
      <c r="DK2446" s="26" t="s">
        <v>139</v>
      </c>
      <c r="DL2446" s="26" t="s">
        <v>139</v>
      </c>
      <c r="DM2446" s="26" t="s">
        <v>139</v>
      </c>
      <c r="DN2446" s="26" t="s">
        <v>139</v>
      </c>
      <c r="DO2446" s="26" t="s">
        <v>139</v>
      </c>
    </row>
    <row r="2447" spans="1:119" ht="20.100000000000001" customHeight="1" x14ac:dyDescent="0.25">
      <c r="A2447" s="29" t="str">
        <f t="shared" si="532"/>
        <v>Sociedad Dominico-Haitiana de Apoyo Integral para el Desarrollo y la Salud (Dominican-Haitian Society of Comprehensive Support for Health and Development)6</v>
      </c>
      <c r="B2447" s="29" t="str">
        <f t="shared" si="533"/>
        <v>Sociedad Dominico-Haitiana de Apoyo Integral para el Desarrollo y la Salud (Dominican-Haitian Society of Comprehensive Support for Health and Development)</v>
      </c>
      <c r="C2447" s="29">
        <f t="shared" si="534"/>
        <v>6</v>
      </c>
      <c r="D2447" s="30" t="str">
        <f t="shared" si="535"/>
        <v>Americas</v>
      </c>
      <c r="E2447" s="30" t="str">
        <f t="shared" si="536"/>
        <v>Santo Domingo Norte, Dominican Republic</v>
      </c>
      <c r="F2447" s="31">
        <f t="shared" si="537"/>
        <v>2</v>
      </c>
      <c r="G2447" s="31">
        <f t="shared" si="538"/>
        <v>3</v>
      </c>
      <c r="H2447" s="31">
        <f t="shared" si="539"/>
        <v>3</v>
      </c>
      <c r="I2447" s="31">
        <f t="shared" si="540"/>
        <v>3</v>
      </c>
      <c r="J2447" s="31">
        <f t="shared" si="541"/>
        <v>3</v>
      </c>
      <c r="K2447" s="31">
        <f t="shared" si="542"/>
        <v>3</v>
      </c>
      <c r="L2447" s="31">
        <f t="shared" si="543"/>
        <v>4</v>
      </c>
      <c r="M2447" s="31">
        <f t="shared" si="544"/>
        <v>1</v>
      </c>
      <c r="N2447" s="31">
        <f t="shared" si="545"/>
        <v>2.8</v>
      </c>
      <c r="O2447" s="26" t="s">
        <v>13279</v>
      </c>
      <c r="P2447" s="26" t="s">
        <v>108</v>
      </c>
      <c r="Q2447" s="27">
        <v>40469</v>
      </c>
      <c r="R2447" s="26" t="s">
        <v>305</v>
      </c>
      <c r="S2447" s="26" t="s">
        <v>332</v>
      </c>
      <c r="T2447" s="26" t="s">
        <v>333</v>
      </c>
      <c r="U2447" s="26" t="s">
        <v>112</v>
      </c>
      <c r="V2447" s="26" t="s">
        <v>15731</v>
      </c>
      <c r="W2447" s="26" t="s">
        <v>113</v>
      </c>
      <c r="X2447" s="26" t="s">
        <v>13262</v>
      </c>
      <c r="Y2447" s="26" t="s">
        <v>13263</v>
      </c>
      <c r="Z2447" s="26" t="s">
        <v>13264</v>
      </c>
      <c r="AA2447" s="24"/>
      <c r="AB2447" s="26" t="s">
        <v>117</v>
      </c>
      <c r="AC2447" s="28">
        <v>13000</v>
      </c>
      <c r="AD2447" s="24"/>
      <c r="AE2447" s="24"/>
      <c r="AF2447" s="26" t="s">
        <v>120</v>
      </c>
      <c r="AG2447" s="26" t="s">
        <v>2153</v>
      </c>
      <c r="AH2447" s="26" t="s">
        <v>250</v>
      </c>
      <c r="AI2447" s="28">
        <v>13000</v>
      </c>
      <c r="AJ2447" s="24"/>
      <c r="AK2447" s="26" t="s">
        <v>13272</v>
      </c>
      <c r="AL2447" s="26" t="s">
        <v>13273</v>
      </c>
      <c r="AM2447" s="26" t="s">
        <v>13280</v>
      </c>
      <c r="AN2447" s="26" t="s">
        <v>13281</v>
      </c>
      <c r="AO2447" s="26" t="s">
        <v>13282</v>
      </c>
      <c r="AP2447" s="24"/>
      <c r="AQ2447" s="24"/>
      <c r="AR2447" s="24"/>
      <c r="AS2447" s="24"/>
      <c r="AT2447" s="26" t="s">
        <v>13283</v>
      </c>
      <c r="AU2447" s="26" t="s">
        <v>13284</v>
      </c>
      <c r="AV2447" s="24"/>
      <c r="AW2447" s="28">
        <v>87376</v>
      </c>
      <c r="AX2447" s="26">
        <v>2600</v>
      </c>
      <c r="AY2447" s="28">
        <v>1000</v>
      </c>
      <c r="AZ2447" s="28">
        <v>700</v>
      </c>
      <c r="BA2447" s="26">
        <v>0</v>
      </c>
      <c r="BB2447" s="26" t="s">
        <v>241</v>
      </c>
      <c r="BC2447" s="26" t="s">
        <v>13269</v>
      </c>
      <c r="BD2447" s="24"/>
      <c r="BE2447" s="24"/>
      <c r="BF2447" s="26" t="s">
        <v>13285</v>
      </c>
      <c r="BG2447" s="26" t="s">
        <v>1197</v>
      </c>
      <c r="BH2447" s="24"/>
      <c r="BI2447" s="24"/>
      <c r="BJ2447" s="24"/>
      <c r="BK2447" s="24"/>
      <c r="BL2447" s="24"/>
      <c r="BM2447" s="24"/>
      <c r="BN2447" s="24"/>
      <c r="BO2447" s="24"/>
      <c r="BP2447" s="24"/>
      <c r="BQ2447" s="24"/>
      <c r="BR2447" s="26">
        <v>2</v>
      </c>
      <c r="BS2447" s="26">
        <v>3</v>
      </c>
      <c r="BT2447" s="26">
        <v>3</v>
      </c>
      <c r="BU2447" s="26">
        <v>3</v>
      </c>
      <c r="BV2447" s="26">
        <v>3</v>
      </c>
      <c r="BW2447" s="26">
        <v>3</v>
      </c>
      <c r="BX2447" s="26">
        <v>4</v>
      </c>
      <c r="BY2447" s="26">
        <v>1</v>
      </c>
      <c r="BZ2447" s="24"/>
      <c r="CA2447" s="24"/>
      <c r="CB2447" s="24"/>
      <c r="CC2447" s="24"/>
      <c r="CD2447" s="24"/>
      <c r="CE2447" s="24"/>
      <c r="CF2447" s="24"/>
      <c r="CG2447" s="24"/>
      <c r="CH2447" s="24"/>
      <c r="CI2447" s="24"/>
      <c r="CJ2447" s="24"/>
      <c r="CK2447" s="24"/>
      <c r="CL2447" s="24"/>
      <c r="CM2447" s="24"/>
      <c r="CN2447" s="24"/>
      <c r="CO2447" s="24"/>
      <c r="CP2447" s="24"/>
      <c r="CQ2447" s="24"/>
      <c r="CR2447" s="24"/>
      <c r="CS2447" s="24"/>
      <c r="CT2447" s="24"/>
      <c r="CU2447" s="24"/>
      <c r="CV2447" s="24"/>
      <c r="CW2447" s="24"/>
      <c r="CX2447" s="24"/>
      <c r="CY2447" s="24"/>
      <c r="CZ2447" s="24"/>
      <c r="DA2447" s="24"/>
      <c r="DB2447" s="24"/>
      <c r="DC2447" s="24"/>
      <c r="DD2447" s="24"/>
      <c r="DE2447" s="24"/>
      <c r="DF2447" s="26" t="s">
        <v>120</v>
      </c>
      <c r="DG2447" s="26" t="s">
        <v>120</v>
      </c>
      <c r="DH2447" s="26" t="s">
        <v>139</v>
      </c>
      <c r="DI2447" s="26" t="s">
        <v>139</v>
      </c>
      <c r="DJ2447" s="26" t="s">
        <v>139</v>
      </c>
      <c r="DK2447" s="26" t="s">
        <v>139</v>
      </c>
      <c r="DL2447" s="26" t="s">
        <v>139</v>
      </c>
      <c r="DM2447" s="26" t="s">
        <v>139</v>
      </c>
      <c r="DN2447" s="26" t="s">
        <v>139</v>
      </c>
      <c r="DO2447" s="26" t="s">
        <v>139</v>
      </c>
    </row>
    <row r="2448" spans="1:119" ht="20.100000000000001" customHeight="1" x14ac:dyDescent="0.25">
      <c r="A2448" s="29" t="str">
        <f t="shared" si="532"/>
        <v/>
      </c>
      <c r="B2448" s="29" t="str">
        <f t="shared" si="533"/>
        <v>Sociedad Dominico-Haitiana de Apoyo Integral para el Desarrollo y la Salud (Dominican-Haitian Society of Comprehensive Support for Health and Development)</v>
      </c>
      <c r="C2448" s="29">
        <f t="shared" si="534"/>
        <v>0</v>
      </c>
      <c r="D2448" s="30" t="str">
        <f t="shared" si="535"/>
        <v>Americas</v>
      </c>
      <c r="E2448" s="30" t="str">
        <f t="shared" si="536"/>
        <v>Santo Domingo Norte, Dominican Republic</v>
      </c>
      <c r="F2448" s="31">
        <f t="shared" si="537"/>
        <v>0</v>
      </c>
      <c r="G2448" s="31">
        <f t="shared" si="538"/>
        <v>0</v>
      </c>
      <c r="H2448" s="31">
        <f t="shared" si="539"/>
        <v>0</v>
      </c>
      <c r="I2448" s="31">
        <f t="shared" si="540"/>
        <v>0</v>
      </c>
      <c r="J2448" s="31">
        <f t="shared" si="541"/>
        <v>0</v>
      </c>
      <c r="K2448" s="31">
        <f t="shared" si="542"/>
        <v>0</v>
      </c>
      <c r="L2448" s="31">
        <f t="shared" si="543"/>
        <v>0</v>
      </c>
      <c r="M2448" s="31">
        <f t="shared" si="544"/>
        <v>0</v>
      </c>
      <c r="N2448" s="31">
        <f t="shared" si="545"/>
        <v>0</v>
      </c>
      <c r="O2448" s="26" t="s">
        <v>16435</v>
      </c>
      <c r="P2448" s="26" t="s">
        <v>108</v>
      </c>
      <c r="Q2448" s="27">
        <v>40387</v>
      </c>
      <c r="R2448" s="24"/>
      <c r="S2448" s="24"/>
      <c r="T2448" s="26" t="s">
        <v>333</v>
      </c>
      <c r="U2448" s="24"/>
      <c r="V2448" s="26" t="s">
        <v>15731</v>
      </c>
      <c r="W2448" s="26" t="s">
        <v>113</v>
      </c>
      <c r="X2448" s="26" t="s">
        <v>13262</v>
      </c>
      <c r="Y2448" s="26" t="s">
        <v>13263</v>
      </c>
      <c r="Z2448" s="26" t="s">
        <v>13264</v>
      </c>
      <c r="AA2448" s="24"/>
      <c r="AB2448" s="26" t="s">
        <v>15736</v>
      </c>
      <c r="AC2448" s="28">
        <v>1860</v>
      </c>
      <c r="AD2448" s="24"/>
      <c r="AE2448" s="24"/>
      <c r="AF2448" s="26" t="s">
        <v>120</v>
      </c>
      <c r="AG2448" s="26" t="s">
        <v>2153</v>
      </c>
      <c r="AH2448" s="24"/>
      <c r="AI2448" s="28">
        <v>1860</v>
      </c>
      <c r="AJ2448" s="24"/>
      <c r="AK2448" s="24"/>
      <c r="AL2448" s="24"/>
      <c r="AM2448" s="24"/>
      <c r="AN2448" s="24"/>
      <c r="AO2448" s="24"/>
      <c r="AP2448" s="24"/>
      <c r="AQ2448" s="24"/>
      <c r="AR2448" s="24"/>
      <c r="AS2448" s="24"/>
      <c r="AT2448" s="24"/>
      <c r="AU2448" s="24"/>
      <c r="AV2448" s="24"/>
      <c r="AW2448" s="28">
        <v>0</v>
      </c>
      <c r="AX2448" s="26">
        <v>0</v>
      </c>
      <c r="AY2448" s="28">
        <v>0</v>
      </c>
      <c r="AZ2448" s="28">
        <v>0</v>
      </c>
      <c r="BA2448" s="26">
        <v>0</v>
      </c>
      <c r="BB2448" s="24"/>
      <c r="BC2448" s="26" t="s">
        <v>13269</v>
      </c>
      <c r="BD2448" s="24"/>
      <c r="BE2448" s="24"/>
      <c r="BF2448" s="24"/>
      <c r="BG2448" s="24"/>
      <c r="BH2448" s="24"/>
      <c r="BI2448" s="24"/>
      <c r="BJ2448" s="24"/>
      <c r="BK2448" s="24"/>
      <c r="BL2448" s="24"/>
      <c r="BM2448" s="24"/>
      <c r="BN2448" s="24"/>
      <c r="BO2448" s="24"/>
      <c r="BP2448" s="24"/>
      <c r="BQ2448" s="24"/>
      <c r="BR2448" s="26">
        <v>0</v>
      </c>
      <c r="BS2448" s="26">
        <v>0</v>
      </c>
      <c r="BT2448" s="26">
        <v>0</v>
      </c>
      <c r="BU2448" s="26">
        <v>0</v>
      </c>
      <c r="BV2448" s="26">
        <v>0</v>
      </c>
      <c r="BW2448" s="26">
        <v>0</v>
      </c>
      <c r="BX2448" s="26">
        <v>0</v>
      </c>
      <c r="BY2448" s="26">
        <v>0</v>
      </c>
      <c r="BZ2448" s="24"/>
      <c r="CA2448" s="24"/>
      <c r="CB2448" s="24"/>
      <c r="CC2448" s="24"/>
      <c r="CD2448" s="24"/>
      <c r="CE2448" s="24"/>
      <c r="CF2448" s="24"/>
      <c r="CG2448" s="24"/>
      <c r="CH2448" s="24"/>
      <c r="CI2448" s="24"/>
      <c r="CJ2448" s="24"/>
      <c r="CK2448" s="24"/>
      <c r="CL2448" s="24"/>
      <c r="CM2448" s="24"/>
      <c r="CN2448" s="24"/>
      <c r="CO2448" s="24"/>
      <c r="CP2448" s="24"/>
      <c r="CQ2448" s="24"/>
      <c r="CR2448" s="24"/>
      <c r="CS2448" s="24"/>
      <c r="CT2448" s="24"/>
      <c r="CU2448" s="24"/>
      <c r="CV2448" s="24"/>
      <c r="CW2448" s="24"/>
      <c r="CX2448" s="24"/>
      <c r="CY2448" s="24"/>
      <c r="CZ2448" s="24"/>
      <c r="DA2448" s="24"/>
      <c r="DB2448" s="24"/>
      <c r="DC2448" s="24"/>
      <c r="DD2448" s="24"/>
      <c r="DE2448" s="24"/>
      <c r="DF2448" s="26" t="s">
        <v>139</v>
      </c>
      <c r="DG2448" s="26" t="s">
        <v>139</v>
      </c>
      <c r="DH2448" s="26" t="s">
        <v>139</v>
      </c>
      <c r="DI2448" s="26" t="s">
        <v>139</v>
      </c>
      <c r="DJ2448" s="26" t="s">
        <v>139</v>
      </c>
      <c r="DK2448" s="26" t="s">
        <v>139</v>
      </c>
      <c r="DL2448" s="26" t="s">
        <v>139</v>
      </c>
      <c r="DM2448" s="26" t="s">
        <v>139</v>
      </c>
      <c r="DN2448" s="26" t="s">
        <v>139</v>
      </c>
      <c r="DO2448" s="26" t="s">
        <v>139</v>
      </c>
    </row>
    <row r="2449" spans="1:119" ht="20.100000000000001" customHeight="1" x14ac:dyDescent="0.25">
      <c r="A2449" s="29" t="str">
        <f t="shared" si="532"/>
        <v/>
      </c>
      <c r="B2449" s="29" t="str">
        <f t="shared" si="533"/>
        <v>Sociedad Dominico-Haitiana de Apoyo Integral para el Desarrollo y la Salud (Dominican-Haitian Society of Comprehensive Support for Health and Development)</v>
      </c>
      <c r="C2449" s="29">
        <f t="shared" si="534"/>
        <v>0</v>
      </c>
      <c r="D2449" s="30" t="str">
        <f t="shared" si="535"/>
        <v>Americas</v>
      </c>
      <c r="E2449" s="30" t="str">
        <f t="shared" si="536"/>
        <v>Santo Domingo Norte, Dominican Republic</v>
      </c>
      <c r="F2449" s="31">
        <f t="shared" si="537"/>
        <v>0</v>
      </c>
      <c r="G2449" s="31">
        <f t="shared" si="538"/>
        <v>0</v>
      </c>
      <c r="H2449" s="31">
        <f t="shared" si="539"/>
        <v>0</v>
      </c>
      <c r="I2449" s="31">
        <f t="shared" si="540"/>
        <v>0</v>
      </c>
      <c r="J2449" s="31">
        <f t="shared" si="541"/>
        <v>0</v>
      </c>
      <c r="K2449" s="31">
        <f t="shared" si="542"/>
        <v>0</v>
      </c>
      <c r="L2449" s="31">
        <f t="shared" si="543"/>
        <v>0</v>
      </c>
      <c r="M2449" s="31">
        <f t="shared" si="544"/>
        <v>0</v>
      </c>
      <c r="N2449" s="31">
        <f t="shared" si="545"/>
        <v>0</v>
      </c>
      <c r="O2449" s="26" t="s">
        <v>16436</v>
      </c>
      <c r="P2449" s="26" t="s">
        <v>108</v>
      </c>
      <c r="Q2449" s="27">
        <v>40652</v>
      </c>
      <c r="R2449" s="24"/>
      <c r="S2449" s="24"/>
      <c r="T2449" s="26" t="s">
        <v>333</v>
      </c>
      <c r="U2449" s="24"/>
      <c r="V2449" s="26" t="s">
        <v>15731</v>
      </c>
      <c r="W2449" s="26" t="s">
        <v>113</v>
      </c>
      <c r="X2449" s="26" t="s">
        <v>13262</v>
      </c>
      <c r="Y2449" s="26" t="s">
        <v>13263</v>
      </c>
      <c r="Z2449" s="26" t="s">
        <v>13264</v>
      </c>
      <c r="AA2449" s="24"/>
      <c r="AB2449" s="26" t="s">
        <v>15736</v>
      </c>
      <c r="AC2449" s="28">
        <v>2000</v>
      </c>
      <c r="AD2449" s="24"/>
      <c r="AE2449" s="24"/>
      <c r="AF2449" s="26" t="s">
        <v>120</v>
      </c>
      <c r="AG2449" s="26" t="s">
        <v>2153</v>
      </c>
      <c r="AH2449" s="24"/>
      <c r="AI2449" s="28">
        <v>2000</v>
      </c>
      <c r="AJ2449" s="24"/>
      <c r="AK2449" s="24"/>
      <c r="AL2449" s="24"/>
      <c r="AM2449" s="24"/>
      <c r="AN2449" s="24"/>
      <c r="AO2449" s="24"/>
      <c r="AP2449" s="24"/>
      <c r="AQ2449" s="24"/>
      <c r="AR2449" s="24"/>
      <c r="AS2449" s="24"/>
      <c r="AT2449" s="24"/>
      <c r="AU2449" s="24"/>
      <c r="AV2449" s="24"/>
      <c r="AW2449" s="28">
        <v>0</v>
      </c>
      <c r="AX2449" s="26">
        <v>0</v>
      </c>
      <c r="AY2449" s="28">
        <v>0</v>
      </c>
      <c r="AZ2449" s="28">
        <v>0</v>
      </c>
      <c r="BA2449" s="26">
        <v>0</v>
      </c>
      <c r="BB2449" s="24"/>
      <c r="BC2449" s="26" t="s">
        <v>13269</v>
      </c>
      <c r="BD2449" s="24"/>
      <c r="BE2449" s="24"/>
      <c r="BF2449" s="24"/>
      <c r="BG2449" s="24"/>
      <c r="BH2449" s="24"/>
      <c r="BI2449" s="24"/>
      <c r="BJ2449" s="24"/>
      <c r="BK2449" s="24"/>
      <c r="BL2449" s="24"/>
      <c r="BM2449" s="24"/>
      <c r="BN2449" s="24"/>
      <c r="BO2449" s="24"/>
      <c r="BP2449" s="24"/>
      <c r="BQ2449" s="24"/>
      <c r="BR2449" s="26">
        <v>0</v>
      </c>
      <c r="BS2449" s="26">
        <v>0</v>
      </c>
      <c r="BT2449" s="26">
        <v>0</v>
      </c>
      <c r="BU2449" s="26">
        <v>0</v>
      </c>
      <c r="BV2449" s="26">
        <v>0</v>
      </c>
      <c r="BW2449" s="26">
        <v>0</v>
      </c>
      <c r="BX2449" s="26">
        <v>0</v>
      </c>
      <c r="BY2449" s="26">
        <v>0</v>
      </c>
      <c r="BZ2449" s="24"/>
      <c r="CA2449" s="24"/>
      <c r="CB2449" s="24"/>
      <c r="CC2449" s="24"/>
      <c r="CD2449" s="24"/>
      <c r="CE2449" s="24"/>
      <c r="CF2449" s="24"/>
      <c r="CG2449" s="24"/>
      <c r="CH2449" s="24"/>
      <c r="CI2449" s="24"/>
      <c r="CJ2449" s="24"/>
      <c r="CK2449" s="24"/>
      <c r="CL2449" s="24"/>
      <c r="CM2449" s="24"/>
      <c r="CN2449" s="24"/>
      <c r="CO2449" s="24"/>
      <c r="CP2449" s="24"/>
      <c r="CQ2449" s="24"/>
      <c r="CR2449" s="24"/>
      <c r="CS2449" s="24"/>
      <c r="CT2449" s="24"/>
      <c r="CU2449" s="24"/>
      <c r="CV2449" s="24"/>
      <c r="CW2449" s="24"/>
      <c r="CX2449" s="24"/>
      <c r="CY2449" s="24"/>
      <c r="CZ2449" s="24"/>
      <c r="DA2449" s="24"/>
      <c r="DB2449" s="24"/>
      <c r="DC2449" s="24"/>
      <c r="DD2449" s="24"/>
      <c r="DE2449" s="24"/>
      <c r="DF2449" s="26" t="s">
        <v>139</v>
      </c>
      <c r="DG2449" s="26" t="s">
        <v>139</v>
      </c>
      <c r="DH2449" s="26" t="s">
        <v>139</v>
      </c>
      <c r="DI2449" s="26" t="s">
        <v>139</v>
      </c>
      <c r="DJ2449" s="26" t="s">
        <v>139</v>
      </c>
      <c r="DK2449" s="26" t="s">
        <v>139</v>
      </c>
      <c r="DL2449" s="26" t="s">
        <v>139</v>
      </c>
      <c r="DM2449" s="26" t="s">
        <v>139</v>
      </c>
      <c r="DN2449" s="26" t="s">
        <v>139</v>
      </c>
      <c r="DO2449" s="26" t="s">
        <v>139</v>
      </c>
    </row>
    <row r="2450" spans="1:119" ht="20.100000000000001" customHeight="1" x14ac:dyDescent="0.25">
      <c r="A2450" s="29" t="str">
        <f t="shared" si="532"/>
        <v/>
      </c>
      <c r="B2450" s="29" t="str">
        <f t="shared" si="533"/>
        <v>Sociedad Dominico-Haitiana de Apoyo Integral para el Desarrollo y la Salud (Dominican-Haitian Society of Comprehensive Support for Health and Development)</v>
      </c>
      <c r="C2450" s="29">
        <f t="shared" si="534"/>
        <v>0</v>
      </c>
      <c r="D2450" s="30" t="str">
        <f t="shared" si="535"/>
        <v>Americas</v>
      </c>
      <c r="E2450" s="30" t="str">
        <f t="shared" si="536"/>
        <v>Santo Domingo Norte, Dominican Republic</v>
      </c>
      <c r="F2450" s="31">
        <f t="shared" si="537"/>
        <v>0</v>
      </c>
      <c r="G2450" s="31">
        <f t="shared" si="538"/>
        <v>0</v>
      </c>
      <c r="H2450" s="31">
        <f t="shared" si="539"/>
        <v>0</v>
      </c>
      <c r="I2450" s="31">
        <f t="shared" si="540"/>
        <v>0</v>
      </c>
      <c r="J2450" s="31">
        <f t="shared" si="541"/>
        <v>0</v>
      </c>
      <c r="K2450" s="31">
        <f t="shared" si="542"/>
        <v>0</v>
      </c>
      <c r="L2450" s="31">
        <f t="shared" si="543"/>
        <v>0</v>
      </c>
      <c r="M2450" s="31">
        <f t="shared" si="544"/>
        <v>0</v>
      </c>
      <c r="N2450" s="31">
        <f t="shared" si="545"/>
        <v>0</v>
      </c>
      <c r="O2450" s="26" t="s">
        <v>13286</v>
      </c>
      <c r="P2450" s="26" t="s">
        <v>108</v>
      </c>
      <c r="Q2450" s="27">
        <v>40203</v>
      </c>
      <c r="R2450" s="24"/>
      <c r="S2450" s="24"/>
      <c r="T2450" s="26" t="s">
        <v>224</v>
      </c>
      <c r="U2450" s="24"/>
      <c r="V2450" s="26" t="s">
        <v>15731</v>
      </c>
      <c r="W2450" s="26" t="s">
        <v>113</v>
      </c>
      <c r="X2450" s="26" t="s">
        <v>13262</v>
      </c>
      <c r="Y2450" s="26" t="s">
        <v>13263</v>
      </c>
      <c r="Z2450" s="26" t="s">
        <v>13264</v>
      </c>
      <c r="AA2450" s="24"/>
      <c r="AB2450" s="26" t="s">
        <v>723</v>
      </c>
      <c r="AC2450" s="28">
        <v>1500</v>
      </c>
      <c r="AD2450" s="24"/>
      <c r="AE2450" s="24"/>
      <c r="AF2450" s="26" t="s">
        <v>120</v>
      </c>
      <c r="AG2450" s="26" t="s">
        <v>2153</v>
      </c>
      <c r="AH2450" s="24"/>
      <c r="AI2450" s="28">
        <v>1500</v>
      </c>
      <c r="AJ2450" s="24"/>
      <c r="AK2450" s="24"/>
      <c r="AL2450" s="24"/>
      <c r="AM2450" s="24"/>
      <c r="AN2450" s="24"/>
      <c r="AO2450" s="24"/>
      <c r="AP2450" s="24"/>
      <c r="AQ2450" s="24"/>
      <c r="AR2450" s="24"/>
      <c r="AS2450" s="24"/>
      <c r="AT2450" s="24"/>
      <c r="AU2450" s="24"/>
      <c r="AV2450" s="24"/>
      <c r="AW2450" s="28">
        <v>0</v>
      </c>
      <c r="AX2450" s="26">
        <v>0</v>
      </c>
      <c r="AY2450" s="28">
        <v>0</v>
      </c>
      <c r="AZ2450" s="28">
        <v>0</v>
      </c>
      <c r="BA2450" s="26">
        <v>0</v>
      </c>
      <c r="BB2450" s="24"/>
      <c r="BC2450" s="26" t="s">
        <v>13269</v>
      </c>
      <c r="BD2450" s="24"/>
      <c r="BE2450" s="24"/>
      <c r="BF2450" s="24"/>
      <c r="BG2450" s="24"/>
      <c r="BH2450" s="24"/>
      <c r="BI2450" s="24"/>
      <c r="BJ2450" s="24"/>
      <c r="BK2450" s="24"/>
      <c r="BL2450" s="24"/>
      <c r="BM2450" s="24"/>
      <c r="BN2450" s="24"/>
      <c r="BO2450" s="24"/>
      <c r="BP2450" s="24"/>
      <c r="BQ2450" s="24"/>
      <c r="BR2450" s="26">
        <v>0</v>
      </c>
      <c r="BS2450" s="26">
        <v>0</v>
      </c>
      <c r="BT2450" s="26">
        <v>0</v>
      </c>
      <c r="BU2450" s="26">
        <v>0</v>
      </c>
      <c r="BV2450" s="26">
        <v>0</v>
      </c>
      <c r="BW2450" s="26">
        <v>0</v>
      </c>
      <c r="BX2450" s="26">
        <v>0</v>
      </c>
      <c r="BY2450" s="26">
        <v>0</v>
      </c>
      <c r="BZ2450" s="24"/>
      <c r="CA2450" s="24"/>
      <c r="CB2450" s="24"/>
      <c r="CC2450" s="24"/>
      <c r="CD2450" s="24"/>
      <c r="CE2450" s="24"/>
      <c r="CF2450" s="24"/>
      <c r="CG2450" s="24"/>
      <c r="CH2450" s="24"/>
      <c r="CI2450" s="24"/>
      <c r="CJ2450" s="24"/>
      <c r="CK2450" s="24"/>
      <c r="CL2450" s="24"/>
      <c r="CM2450" s="24"/>
      <c r="CN2450" s="24"/>
      <c r="CO2450" s="24"/>
      <c r="CP2450" s="24"/>
      <c r="CQ2450" s="24"/>
      <c r="CR2450" s="24"/>
      <c r="CS2450" s="24"/>
      <c r="CT2450" s="24"/>
      <c r="CU2450" s="24"/>
      <c r="CV2450" s="24"/>
      <c r="CW2450" s="24"/>
      <c r="CX2450" s="24"/>
      <c r="CY2450" s="24"/>
      <c r="CZ2450" s="24"/>
      <c r="DA2450" s="24"/>
      <c r="DB2450" s="24"/>
      <c r="DC2450" s="24"/>
      <c r="DD2450" s="24"/>
      <c r="DE2450" s="24"/>
      <c r="DF2450" s="26" t="s">
        <v>139</v>
      </c>
      <c r="DG2450" s="26" t="s">
        <v>139</v>
      </c>
      <c r="DH2450" s="26" t="s">
        <v>139</v>
      </c>
      <c r="DI2450" s="26" t="s">
        <v>139</v>
      </c>
      <c r="DJ2450" s="26" t="s">
        <v>139</v>
      </c>
      <c r="DK2450" s="26" t="s">
        <v>139</v>
      </c>
      <c r="DL2450" s="26" t="s">
        <v>139</v>
      </c>
      <c r="DM2450" s="26" t="s">
        <v>139</v>
      </c>
      <c r="DN2450" s="26" t="s">
        <v>139</v>
      </c>
      <c r="DO2450" s="26" t="s">
        <v>139</v>
      </c>
    </row>
    <row r="2451" spans="1:119" ht="20.100000000000001" customHeight="1" x14ac:dyDescent="0.25">
      <c r="A2451" s="29" t="str">
        <f t="shared" si="532"/>
        <v>Society Biliki8</v>
      </c>
      <c r="B2451" s="29" t="str">
        <f t="shared" si="533"/>
        <v>Society Biliki</v>
      </c>
      <c r="C2451" s="29">
        <f t="shared" si="534"/>
        <v>8</v>
      </c>
      <c r="D2451" s="30" t="str">
        <f t="shared" si="535"/>
        <v>Europe and Eurasia</v>
      </c>
      <c r="E2451" s="30" t="str">
        <f t="shared" si="536"/>
        <v>Georgia</v>
      </c>
      <c r="F2451" s="31">
        <f t="shared" si="537"/>
        <v>3</v>
      </c>
      <c r="G2451" s="31">
        <f t="shared" si="538"/>
        <v>3</v>
      </c>
      <c r="H2451" s="31">
        <f t="shared" si="539"/>
        <v>3</v>
      </c>
      <c r="I2451" s="31">
        <f t="shared" si="540"/>
        <v>4</v>
      </c>
      <c r="J2451" s="31">
        <f t="shared" si="541"/>
        <v>3</v>
      </c>
      <c r="K2451" s="31">
        <f t="shared" si="542"/>
        <v>3</v>
      </c>
      <c r="L2451" s="31">
        <f t="shared" si="543"/>
        <v>3</v>
      </c>
      <c r="M2451" s="31">
        <f t="shared" si="544"/>
        <v>3</v>
      </c>
      <c r="N2451" s="31">
        <f t="shared" si="545"/>
        <v>3.1</v>
      </c>
      <c r="O2451" s="26" t="s">
        <v>13287</v>
      </c>
      <c r="P2451" s="26" t="s">
        <v>108</v>
      </c>
      <c r="Q2451" s="27">
        <v>40316</v>
      </c>
      <c r="R2451" s="24"/>
      <c r="S2451" s="26" t="s">
        <v>234</v>
      </c>
      <c r="T2451" s="26" t="s">
        <v>224</v>
      </c>
      <c r="U2451" s="26" t="s">
        <v>112</v>
      </c>
      <c r="V2451" s="26" t="s">
        <v>15763</v>
      </c>
      <c r="W2451" s="26" t="s">
        <v>13288</v>
      </c>
      <c r="X2451" s="24"/>
      <c r="Y2451" s="26" t="s">
        <v>13289</v>
      </c>
      <c r="Z2451" s="24"/>
      <c r="AA2451" s="24"/>
      <c r="AB2451" s="26" t="s">
        <v>117</v>
      </c>
      <c r="AC2451" s="28">
        <v>17000</v>
      </c>
      <c r="AD2451" s="24"/>
      <c r="AE2451" s="24"/>
      <c r="AF2451" s="26" t="s">
        <v>139</v>
      </c>
      <c r="AG2451" s="26" t="s">
        <v>1852</v>
      </c>
      <c r="AH2451" s="26" t="s">
        <v>906</v>
      </c>
      <c r="AI2451" s="28">
        <v>17000</v>
      </c>
      <c r="AJ2451" s="24"/>
      <c r="AK2451" s="26" t="s">
        <v>13290</v>
      </c>
      <c r="AL2451" s="26" t="s">
        <v>13291</v>
      </c>
      <c r="AM2451" s="26" t="s">
        <v>13292</v>
      </c>
      <c r="AN2451" s="26" t="s">
        <v>13293</v>
      </c>
      <c r="AO2451" s="24"/>
      <c r="AP2451" s="24"/>
      <c r="AQ2451" s="24"/>
      <c r="AR2451" s="24"/>
      <c r="AS2451" s="24"/>
      <c r="AT2451" s="24"/>
      <c r="AU2451" s="24"/>
      <c r="AV2451" s="24"/>
      <c r="AW2451" s="28">
        <v>218000</v>
      </c>
      <c r="AX2451" s="26">
        <v>280</v>
      </c>
      <c r="AY2451" s="28">
        <v>75</v>
      </c>
      <c r="AZ2451" s="28">
        <v>70</v>
      </c>
      <c r="BA2451" s="26">
        <v>0</v>
      </c>
      <c r="BB2451" s="26" t="s">
        <v>148</v>
      </c>
      <c r="BC2451" s="24"/>
      <c r="BD2451" s="24"/>
      <c r="BE2451" s="24"/>
      <c r="BF2451" s="24"/>
      <c r="BG2451" s="24"/>
      <c r="BH2451" s="24"/>
      <c r="BI2451" s="24"/>
      <c r="BJ2451" s="24"/>
      <c r="BK2451" s="24"/>
      <c r="BL2451" s="24"/>
      <c r="BM2451" s="24"/>
      <c r="BN2451" s="24"/>
      <c r="BO2451" s="24"/>
      <c r="BP2451" s="24"/>
      <c r="BQ2451" s="24"/>
      <c r="BR2451" s="26">
        <v>3</v>
      </c>
      <c r="BS2451" s="26">
        <v>3</v>
      </c>
      <c r="BT2451" s="26">
        <v>3</v>
      </c>
      <c r="BU2451" s="26">
        <v>4</v>
      </c>
      <c r="BV2451" s="26">
        <v>3</v>
      </c>
      <c r="BW2451" s="26">
        <v>3</v>
      </c>
      <c r="BX2451" s="26">
        <v>3</v>
      </c>
      <c r="BY2451" s="26">
        <v>3</v>
      </c>
      <c r="BZ2451" s="24"/>
      <c r="CA2451" s="24"/>
      <c r="CB2451" s="24"/>
      <c r="CC2451" s="24"/>
      <c r="CD2451" s="24"/>
      <c r="CE2451" s="24"/>
      <c r="CF2451" s="24"/>
      <c r="CG2451" s="24"/>
      <c r="CH2451" s="24"/>
      <c r="CI2451" s="24"/>
      <c r="CJ2451" s="24"/>
      <c r="CK2451" s="24"/>
      <c r="CL2451" s="24"/>
      <c r="CM2451" s="24"/>
      <c r="CN2451" s="24"/>
      <c r="CO2451" s="24"/>
      <c r="CP2451" s="24"/>
      <c r="CQ2451" s="24"/>
      <c r="CR2451" s="24"/>
      <c r="CS2451" s="24"/>
      <c r="CT2451" s="24"/>
      <c r="CU2451" s="24"/>
      <c r="CV2451" s="24"/>
      <c r="CW2451" s="24"/>
      <c r="CX2451" s="24"/>
      <c r="CY2451" s="24"/>
      <c r="CZ2451" s="24"/>
      <c r="DA2451" s="24"/>
      <c r="DB2451" s="24"/>
      <c r="DC2451" s="24"/>
      <c r="DD2451" s="24"/>
      <c r="DE2451" s="24"/>
      <c r="DF2451" s="26" t="s">
        <v>139</v>
      </c>
      <c r="DG2451" s="26" t="s">
        <v>139</v>
      </c>
      <c r="DH2451" s="26" t="s">
        <v>139</v>
      </c>
      <c r="DI2451" s="26" t="s">
        <v>139</v>
      </c>
      <c r="DJ2451" s="26" t="s">
        <v>139</v>
      </c>
      <c r="DK2451" s="26" t="s">
        <v>139</v>
      </c>
      <c r="DL2451" s="26" t="s">
        <v>139</v>
      </c>
      <c r="DM2451" s="26" t="s">
        <v>139</v>
      </c>
      <c r="DN2451" s="26" t="s">
        <v>139</v>
      </c>
      <c r="DO2451" s="26" t="s">
        <v>139</v>
      </c>
    </row>
    <row r="2452" spans="1:119" ht="20.100000000000001" customHeight="1" x14ac:dyDescent="0.25">
      <c r="A2452" s="29" t="str">
        <f t="shared" si="532"/>
        <v/>
      </c>
      <c r="B2452" s="29" t="str">
        <f t="shared" si="533"/>
        <v>Society Biliki</v>
      </c>
      <c r="C2452" s="29">
        <f t="shared" si="534"/>
        <v>0</v>
      </c>
      <c r="D2452" s="30" t="str">
        <f t="shared" si="535"/>
        <v>Europe and Eurasia</v>
      </c>
      <c r="E2452" s="30" t="str">
        <f t="shared" si="536"/>
        <v>Georgia</v>
      </c>
      <c r="F2452" s="31">
        <f t="shared" si="537"/>
        <v>0</v>
      </c>
      <c r="G2452" s="31">
        <f t="shared" si="538"/>
        <v>0</v>
      </c>
      <c r="H2452" s="31">
        <f t="shared" si="539"/>
        <v>0</v>
      </c>
      <c r="I2452" s="31">
        <f t="shared" si="540"/>
        <v>0</v>
      </c>
      <c r="J2452" s="31">
        <f t="shared" si="541"/>
        <v>0</v>
      </c>
      <c r="K2452" s="31">
        <f t="shared" si="542"/>
        <v>0</v>
      </c>
      <c r="L2452" s="31">
        <f t="shared" si="543"/>
        <v>0</v>
      </c>
      <c r="M2452" s="31">
        <f t="shared" si="544"/>
        <v>0</v>
      </c>
      <c r="N2452" s="31">
        <f t="shared" si="545"/>
        <v>0</v>
      </c>
      <c r="O2452" s="26" t="s">
        <v>13294</v>
      </c>
      <c r="P2452" s="26" t="s">
        <v>108</v>
      </c>
      <c r="Q2452" s="27">
        <v>40232</v>
      </c>
      <c r="R2452" s="24"/>
      <c r="S2452" s="24"/>
      <c r="T2452" s="26" t="s">
        <v>224</v>
      </c>
      <c r="U2452" s="24"/>
      <c r="V2452" s="26" t="s">
        <v>15763</v>
      </c>
      <c r="W2452" s="26" t="s">
        <v>13288</v>
      </c>
      <c r="X2452" s="24"/>
      <c r="Y2452" s="26" t="s">
        <v>13289</v>
      </c>
      <c r="Z2452" s="24"/>
      <c r="AA2452" s="24"/>
      <c r="AB2452" s="26" t="s">
        <v>228</v>
      </c>
      <c r="AC2452" s="28">
        <v>25000</v>
      </c>
      <c r="AD2452" s="24"/>
      <c r="AE2452" s="24"/>
      <c r="AF2452" s="26" t="s">
        <v>139</v>
      </c>
      <c r="AG2452" s="26" t="s">
        <v>1852</v>
      </c>
      <c r="AH2452" s="24"/>
      <c r="AI2452" s="28">
        <v>25000</v>
      </c>
      <c r="AJ2452" s="24"/>
      <c r="AK2452" s="26" t="s">
        <v>13295</v>
      </c>
      <c r="AL2452" s="26" t="s">
        <v>231</v>
      </c>
      <c r="AM2452" s="26" t="s">
        <v>13296</v>
      </c>
      <c r="AN2452" s="24"/>
      <c r="AO2452" s="24"/>
      <c r="AP2452" s="24"/>
      <c r="AQ2452" s="24"/>
      <c r="AR2452" s="24"/>
      <c r="AS2452" s="24"/>
      <c r="AT2452" s="24"/>
      <c r="AU2452" s="24"/>
      <c r="AV2452" s="24"/>
      <c r="AW2452" s="28">
        <v>0</v>
      </c>
      <c r="AX2452" s="26">
        <v>280</v>
      </c>
      <c r="AY2452" s="28">
        <v>0</v>
      </c>
      <c r="AZ2452" s="28">
        <v>0</v>
      </c>
      <c r="BA2452" s="26">
        <v>0</v>
      </c>
      <c r="BB2452" s="24"/>
      <c r="BC2452" s="24"/>
      <c r="BD2452" s="24"/>
      <c r="BE2452" s="24"/>
      <c r="BF2452" s="24"/>
      <c r="BG2452" s="24"/>
      <c r="BH2452" s="24"/>
      <c r="BI2452" s="24"/>
      <c r="BJ2452" s="24"/>
      <c r="BK2452" s="24"/>
      <c r="BL2452" s="24"/>
      <c r="BM2452" s="24"/>
      <c r="BN2452" s="24"/>
      <c r="BO2452" s="24"/>
      <c r="BP2452" s="24"/>
      <c r="BQ2452" s="24"/>
      <c r="BR2452" s="26">
        <v>0</v>
      </c>
      <c r="BS2452" s="26">
        <v>0</v>
      </c>
      <c r="BT2452" s="26">
        <v>0</v>
      </c>
      <c r="BU2452" s="26">
        <v>0</v>
      </c>
      <c r="BV2452" s="26">
        <v>0</v>
      </c>
      <c r="BW2452" s="26">
        <v>0</v>
      </c>
      <c r="BX2452" s="26">
        <v>0</v>
      </c>
      <c r="BY2452" s="26">
        <v>0</v>
      </c>
      <c r="BZ2452" s="24"/>
      <c r="CA2452" s="24"/>
      <c r="CB2452" s="24"/>
      <c r="CC2452" s="24"/>
      <c r="CD2452" s="24"/>
      <c r="CE2452" s="24"/>
      <c r="CF2452" s="24"/>
      <c r="CG2452" s="24"/>
      <c r="CH2452" s="24"/>
      <c r="CI2452" s="24"/>
      <c r="CJ2452" s="24"/>
      <c r="CK2452" s="24"/>
      <c r="CL2452" s="24"/>
      <c r="CM2452" s="24"/>
      <c r="CN2452" s="24"/>
      <c r="CO2452" s="24"/>
      <c r="CP2452" s="24"/>
      <c r="CQ2452" s="24"/>
      <c r="CR2452" s="24"/>
      <c r="CS2452" s="24"/>
      <c r="CT2452" s="24"/>
      <c r="CU2452" s="24"/>
      <c r="CV2452" s="24"/>
      <c r="CW2452" s="24"/>
      <c r="CX2452" s="24"/>
      <c r="CY2452" s="24"/>
      <c r="CZ2452" s="24"/>
      <c r="DA2452" s="24"/>
      <c r="DB2452" s="24"/>
      <c r="DC2452" s="24"/>
      <c r="DD2452" s="24"/>
      <c r="DE2452" s="24"/>
      <c r="DF2452" s="26" t="s">
        <v>139</v>
      </c>
      <c r="DG2452" s="26" t="s">
        <v>139</v>
      </c>
      <c r="DH2452" s="26" t="s">
        <v>139</v>
      </c>
      <c r="DI2452" s="26" t="s">
        <v>139</v>
      </c>
      <c r="DJ2452" s="26" t="s">
        <v>139</v>
      </c>
      <c r="DK2452" s="26" t="s">
        <v>139</v>
      </c>
      <c r="DL2452" s="26" t="s">
        <v>139</v>
      </c>
      <c r="DM2452" s="26" t="s">
        <v>139</v>
      </c>
      <c r="DN2452" s="26" t="s">
        <v>139</v>
      </c>
      <c r="DO2452" s="26" t="s">
        <v>139</v>
      </c>
    </row>
    <row r="2453" spans="1:119" ht="20.100000000000001" customHeight="1" x14ac:dyDescent="0.25">
      <c r="A2453" s="29" t="str">
        <f t="shared" si="532"/>
        <v>Society for Awareness, Harmony and Equal Rights7</v>
      </c>
      <c r="B2453" s="29" t="str">
        <f t="shared" si="533"/>
        <v>Society for Awareness, Harmony and Equal Rights</v>
      </c>
      <c r="C2453" s="29">
        <f t="shared" si="534"/>
        <v>7</v>
      </c>
      <c r="D2453" s="30" t="str">
        <f t="shared" si="535"/>
        <v>South Asia</v>
      </c>
      <c r="E2453" s="30" t="str">
        <f t="shared" si="536"/>
        <v>Mumbai, India</v>
      </c>
      <c r="F2453" s="31">
        <f t="shared" si="537"/>
        <v>3</v>
      </c>
      <c r="G2453" s="31">
        <f t="shared" si="538"/>
        <v>3</v>
      </c>
      <c r="H2453" s="31">
        <f t="shared" si="539"/>
        <v>4</v>
      </c>
      <c r="I2453" s="31">
        <f t="shared" si="540"/>
        <v>4</v>
      </c>
      <c r="J2453" s="31">
        <f t="shared" si="541"/>
        <v>4</v>
      </c>
      <c r="K2453" s="31">
        <f t="shared" si="542"/>
        <v>4</v>
      </c>
      <c r="L2453" s="31">
        <f t="shared" si="543"/>
        <v>5</v>
      </c>
      <c r="M2453" s="31">
        <f t="shared" si="544"/>
        <v>4</v>
      </c>
      <c r="N2453" s="31">
        <f t="shared" si="545"/>
        <v>3.9</v>
      </c>
      <c r="O2453" s="26" t="s">
        <v>13297</v>
      </c>
      <c r="P2453" s="26" t="s">
        <v>108</v>
      </c>
      <c r="Q2453" s="27">
        <v>42129</v>
      </c>
      <c r="R2453" s="26" t="s">
        <v>305</v>
      </c>
      <c r="S2453" s="26" t="s">
        <v>277</v>
      </c>
      <c r="T2453" s="26" t="s">
        <v>278</v>
      </c>
      <c r="U2453" s="26" t="s">
        <v>307</v>
      </c>
      <c r="V2453" s="26" t="s">
        <v>225</v>
      </c>
      <c r="W2453" s="26" t="s">
        <v>226</v>
      </c>
      <c r="X2453" s="26" t="s">
        <v>963</v>
      </c>
      <c r="Y2453" s="26" t="s">
        <v>13298</v>
      </c>
      <c r="Z2453" s="24"/>
      <c r="AA2453" s="24"/>
      <c r="AB2453" s="26" t="s">
        <v>117</v>
      </c>
      <c r="AC2453" s="28">
        <v>4500</v>
      </c>
      <c r="AD2453" s="24"/>
      <c r="AE2453" s="26" t="s">
        <v>13299</v>
      </c>
      <c r="AF2453" s="26" t="s">
        <v>120</v>
      </c>
      <c r="AG2453" s="26" t="s">
        <v>528</v>
      </c>
      <c r="AH2453" s="26" t="s">
        <v>235</v>
      </c>
      <c r="AI2453" s="28">
        <v>12000</v>
      </c>
      <c r="AJ2453" s="26" t="s">
        <v>7138</v>
      </c>
      <c r="AK2453" s="26" t="s">
        <v>13300</v>
      </c>
      <c r="AL2453" s="26" t="s">
        <v>13301</v>
      </c>
      <c r="AM2453" s="24"/>
      <c r="AN2453" s="24"/>
      <c r="AO2453" s="24"/>
      <c r="AP2453" s="24"/>
      <c r="AQ2453" s="24"/>
      <c r="AR2453" s="26" t="s">
        <v>13302</v>
      </c>
      <c r="AS2453" s="24"/>
      <c r="AT2453" s="24"/>
      <c r="AU2453" s="24"/>
      <c r="AV2453" s="24"/>
      <c r="AW2453" s="28">
        <v>32532</v>
      </c>
      <c r="AX2453" s="26">
        <v>4435</v>
      </c>
      <c r="AY2453" s="28">
        <v>1025</v>
      </c>
      <c r="AZ2453" s="28">
        <v>1000</v>
      </c>
      <c r="BA2453" s="26">
        <v>0</v>
      </c>
      <c r="BB2453" s="26" t="s">
        <v>241</v>
      </c>
      <c r="BC2453" s="26" t="s">
        <v>13303</v>
      </c>
      <c r="BD2453" s="24"/>
      <c r="BE2453" s="24"/>
      <c r="BF2453" s="26" t="s">
        <v>5455</v>
      </c>
      <c r="BG2453" s="26" t="s">
        <v>226</v>
      </c>
      <c r="BH2453" s="26" t="s">
        <v>13304</v>
      </c>
      <c r="BI2453" s="26" t="s">
        <v>226</v>
      </c>
      <c r="BJ2453" s="26" t="s">
        <v>13305</v>
      </c>
      <c r="BK2453" s="26" t="s">
        <v>13306</v>
      </c>
      <c r="BL2453" s="24"/>
      <c r="BM2453" s="24"/>
      <c r="BN2453" s="24"/>
      <c r="BO2453" s="24"/>
      <c r="BP2453" s="24"/>
      <c r="BQ2453" s="24"/>
      <c r="BR2453" s="26">
        <v>3</v>
      </c>
      <c r="BS2453" s="26">
        <v>3</v>
      </c>
      <c r="BT2453" s="26">
        <v>4</v>
      </c>
      <c r="BU2453" s="26">
        <v>4</v>
      </c>
      <c r="BV2453" s="26">
        <v>4</v>
      </c>
      <c r="BW2453" s="26">
        <v>4</v>
      </c>
      <c r="BX2453" s="26">
        <v>5</v>
      </c>
      <c r="BY2453" s="26">
        <v>4</v>
      </c>
      <c r="BZ2453" s="24"/>
      <c r="CA2453" s="24"/>
      <c r="CB2453" s="24"/>
      <c r="CC2453" s="24"/>
      <c r="CD2453" s="24"/>
      <c r="CE2453" s="24"/>
      <c r="CF2453" s="24"/>
      <c r="CG2453" s="24"/>
      <c r="CH2453" s="24"/>
      <c r="CI2453" s="24"/>
      <c r="CJ2453" s="24"/>
      <c r="CK2453" s="24"/>
      <c r="CL2453" s="24"/>
      <c r="CM2453" s="24"/>
      <c r="CN2453" s="24"/>
      <c r="CO2453" s="24"/>
      <c r="CP2453" s="24"/>
      <c r="CQ2453" s="24"/>
      <c r="CR2453" s="24"/>
      <c r="CS2453" s="24"/>
      <c r="CT2453" s="24"/>
      <c r="CU2453" s="24"/>
      <c r="CV2453" s="24"/>
      <c r="CW2453" s="24"/>
      <c r="CX2453" s="24"/>
      <c r="CY2453" s="24"/>
      <c r="CZ2453" s="24"/>
      <c r="DA2453" s="24"/>
      <c r="DB2453" s="24"/>
      <c r="DC2453" s="24"/>
      <c r="DD2453" s="24"/>
      <c r="DE2453" s="24"/>
      <c r="DF2453" s="26" t="s">
        <v>139</v>
      </c>
      <c r="DG2453" s="26" t="s">
        <v>120</v>
      </c>
      <c r="DH2453" s="26" t="s">
        <v>139</v>
      </c>
      <c r="DI2453" s="26" t="s">
        <v>139</v>
      </c>
      <c r="DJ2453" s="26" t="s">
        <v>139</v>
      </c>
      <c r="DK2453" s="26" t="s">
        <v>139</v>
      </c>
      <c r="DL2453" s="26" t="s">
        <v>139</v>
      </c>
      <c r="DM2453" s="26" t="s">
        <v>139</v>
      </c>
      <c r="DN2453" s="26" t="s">
        <v>139</v>
      </c>
      <c r="DO2453" s="26" t="s">
        <v>139</v>
      </c>
    </row>
    <row r="2454" spans="1:119" ht="20.100000000000001" customHeight="1" x14ac:dyDescent="0.25">
      <c r="A2454" s="29" t="str">
        <f t="shared" si="532"/>
        <v>Society for Awareness, Harmony and Equal Rights6</v>
      </c>
      <c r="B2454" s="29" t="str">
        <f t="shared" si="533"/>
        <v>Society for Awareness, Harmony and Equal Rights</v>
      </c>
      <c r="C2454" s="29">
        <f t="shared" si="534"/>
        <v>6</v>
      </c>
      <c r="D2454" s="30" t="str">
        <f t="shared" si="535"/>
        <v>South Asia</v>
      </c>
      <c r="E2454" s="30" t="str">
        <f t="shared" si="536"/>
        <v>Mumbai, India</v>
      </c>
      <c r="F2454" s="31">
        <f t="shared" si="537"/>
        <v>4</v>
      </c>
      <c r="G2454" s="31">
        <f t="shared" si="538"/>
        <v>3</v>
      </c>
      <c r="H2454" s="31">
        <f t="shared" si="539"/>
        <v>4</v>
      </c>
      <c r="I2454" s="31">
        <f t="shared" si="540"/>
        <v>4</v>
      </c>
      <c r="J2454" s="31">
        <f t="shared" si="541"/>
        <v>3</v>
      </c>
      <c r="K2454" s="31">
        <f t="shared" si="542"/>
        <v>4</v>
      </c>
      <c r="L2454" s="31">
        <f t="shared" si="543"/>
        <v>4</v>
      </c>
      <c r="M2454" s="31">
        <f t="shared" si="544"/>
        <v>4</v>
      </c>
      <c r="N2454" s="31">
        <f t="shared" si="545"/>
        <v>3.8</v>
      </c>
      <c r="O2454" s="26" t="s">
        <v>13307</v>
      </c>
      <c r="P2454" s="26" t="s">
        <v>108</v>
      </c>
      <c r="Q2454" s="27">
        <v>41771</v>
      </c>
      <c r="R2454" s="26" t="s">
        <v>166</v>
      </c>
      <c r="S2454" s="26" t="s">
        <v>193</v>
      </c>
      <c r="T2454" s="26" t="s">
        <v>194</v>
      </c>
      <c r="U2454" s="26" t="s">
        <v>307</v>
      </c>
      <c r="V2454" s="26" t="s">
        <v>225</v>
      </c>
      <c r="W2454" s="26" t="s">
        <v>226</v>
      </c>
      <c r="X2454" s="26" t="s">
        <v>963</v>
      </c>
      <c r="Y2454" s="26" t="s">
        <v>13298</v>
      </c>
      <c r="Z2454" s="24"/>
      <c r="AA2454" s="24"/>
      <c r="AB2454" s="26" t="s">
        <v>117</v>
      </c>
      <c r="AC2454" s="28">
        <v>12000</v>
      </c>
      <c r="AD2454" s="24"/>
      <c r="AE2454" s="26" t="s">
        <v>13299</v>
      </c>
      <c r="AF2454" s="26" t="s">
        <v>120</v>
      </c>
      <c r="AG2454" s="26" t="s">
        <v>528</v>
      </c>
      <c r="AH2454" s="26" t="s">
        <v>250</v>
      </c>
      <c r="AI2454" s="28">
        <v>12000</v>
      </c>
      <c r="AJ2454" s="26" t="s">
        <v>13308</v>
      </c>
      <c r="AK2454" s="26" t="s">
        <v>13309</v>
      </c>
      <c r="AL2454" s="26" t="s">
        <v>13301</v>
      </c>
      <c r="AM2454" s="24"/>
      <c r="AN2454" s="24"/>
      <c r="AO2454" s="24"/>
      <c r="AP2454" s="24"/>
      <c r="AQ2454" s="26" t="s">
        <v>13310</v>
      </c>
      <c r="AR2454" s="24"/>
      <c r="AS2454" s="26" t="s">
        <v>13311</v>
      </c>
      <c r="AT2454" s="24"/>
      <c r="AU2454" s="26" t="s">
        <v>13312</v>
      </c>
      <c r="AV2454" s="26" t="s">
        <v>13313</v>
      </c>
      <c r="AW2454" s="28">
        <v>39566</v>
      </c>
      <c r="AX2454" s="26">
        <v>2617</v>
      </c>
      <c r="AY2454" s="28">
        <v>1275</v>
      </c>
      <c r="AZ2454" s="28">
        <v>800</v>
      </c>
      <c r="BA2454" s="26">
        <v>0</v>
      </c>
      <c r="BB2454" s="26" t="s">
        <v>241</v>
      </c>
      <c r="BC2454" s="26" t="s">
        <v>13303</v>
      </c>
      <c r="BD2454" s="26" t="s">
        <v>378</v>
      </c>
      <c r="BE2454" s="26" t="s">
        <v>13314</v>
      </c>
      <c r="BF2454" s="26" t="s">
        <v>13315</v>
      </c>
      <c r="BG2454" s="26" t="s">
        <v>191</v>
      </c>
      <c r="BH2454" s="26" t="s">
        <v>11772</v>
      </c>
      <c r="BI2454" s="26" t="s">
        <v>226</v>
      </c>
      <c r="BJ2454" s="24"/>
      <c r="BK2454" s="24"/>
      <c r="BL2454" s="24"/>
      <c r="BM2454" s="24"/>
      <c r="BN2454" s="24"/>
      <c r="BO2454" s="24"/>
      <c r="BP2454" s="24"/>
      <c r="BQ2454" s="24"/>
      <c r="BR2454" s="26">
        <v>4</v>
      </c>
      <c r="BS2454" s="26">
        <v>3</v>
      </c>
      <c r="BT2454" s="26">
        <v>4</v>
      </c>
      <c r="BU2454" s="26">
        <v>4</v>
      </c>
      <c r="BV2454" s="26">
        <v>3</v>
      </c>
      <c r="BW2454" s="26">
        <v>4</v>
      </c>
      <c r="BX2454" s="26">
        <v>4</v>
      </c>
      <c r="BY2454" s="26">
        <v>4</v>
      </c>
      <c r="BZ2454" s="24"/>
      <c r="CA2454" s="24"/>
      <c r="CB2454" s="24"/>
      <c r="CC2454" s="24"/>
      <c r="CD2454" s="24"/>
      <c r="CE2454" s="24"/>
      <c r="CF2454" s="24"/>
      <c r="CG2454" s="24"/>
      <c r="CH2454" s="24"/>
      <c r="CI2454" s="24"/>
      <c r="CJ2454" s="24"/>
      <c r="CK2454" s="24"/>
      <c r="CL2454" s="24"/>
      <c r="CM2454" s="24"/>
      <c r="CN2454" s="24"/>
      <c r="CO2454" s="24"/>
      <c r="CP2454" s="24"/>
      <c r="CQ2454" s="24"/>
      <c r="CR2454" s="24"/>
      <c r="CS2454" s="24"/>
      <c r="CT2454" s="24"/>
      <c r="CU2454" s="24"/>
      <c r="CV2454" s="24"/>
      <c r="CW2454" s="24"/>
      <c r="CX2454" s="24"/>
      <c r="CY2454" s="24"/>
      <c r="CZ2454" s="24"/>
      <c r="DA2454" s="24"/>
      <c r="DB2454" s="24"/>
      <c r="DC2454" s="24"/>
      <c r="DD2454" s="24"/>
      <c r="DE2454" s="24"/>
      <c r="DF2454" s="26" t="s">
        <v>139</v>
      </c>
      <c r="DG2454" s="26" t="s">
        <v>120</v>
      </c>
      <c r="DH2454" s="26" t="s">
        <v>139</v>
      </c>
      <c r="DI2454" s="26" t="s">
        <v>139</v>
      </c>
      <c r="DJ2454" s="26" t="s">
        <v>139</v>
      </c>
      <c r="DK2454" s="26" t="s">
        <v>139</v>
      </c>
      <c r="DL2454" s="26" t="s">
        <v>139</v>
      </c>
      <c r="DM2454" s="26" t="s">
        <v>139</v>
      </c>
      <c r="DN2454" s="26" t="s">
        <v>139</v>
      </c>
      <c r="DO2454" s="26" t="s">
        <v>139</v>
      </c>
    </row>
    <row r="2455" spans="1:119" ht="20.100000000000001" customHeight="1" x14ac:dyDescent="0.25">
      <c r="A2455" s="29" t="str">
        <f t="shared" si="532"/>
        <v>Society for Awareness, Harmony and Equal Rights5</v>
      </c>
      <c r="B2455" s="29" t="str">
        <f t="shared" si="533"/>
        <v>Society for Awareness, Harmony and Equal Rights</v>
      </c>
      <c r="C2455" s="29">
        <f t="shared" si="534"/>
        <v>5</v>
      </c>
      <c r="D2455" s="30" t="str">
        <f t="shared" si="535"/>
        <v>South Asia</v>
      </c>
      <c r="E2455" s="30" t="str">
        <f t="shared" si="536"/>
        <v>Mumbai, India</v>
      </c>
      <c r="F2455" s="31">
        <f t="shared" si="537"/>
        <v>4</v>
      </c>
      <c r="G2455" s="31">
        <f t="shared" si="538"/>
        <v>2</v>
      </c>
      <c r="H2455" s="31">
        <f t="shared" si="539"/>
        <v>3</v>
      </c>
      <c r="I2455" s="31">
        <f t="shared" si="540"/>
        <v>4</v>
      </c>
      <c r="J2455" s="31">
        <f t="shared" si="541"/>
        <v>3</v>
      </c>
      <c r="K2455" s="31">
        <f t="shared" si="542"/>
        <v>4</v>
      </c>
      <c r="L2455" s="31">
        <f t="shared" si="543"/>
        <v>4</v>
      </c>
      <c r="M2455" s="31">
        <f t="shared" si="544"/>
        <v>4</v>
      </c>
      <c r="N2455" s="31">
        <f t="shared" si="545"/>
        <v>3.5</v>
      </c>
      <c r="O2455" s="26" t="s">
        <v>13316</v>
      </c>
      <c r="P2455" s="26" t="s">
        <v>108</v>
      </c>
      <c r="Q2455" s="27">
        <v>41400</v>
      </c>
      <c r="R2455" s="26" t="s">
        <v>166</v>
      </c>
      <c r="S2455" s="26" t="s">
        <v>206</v>
      </c>
      <c r="T2455" s="26" t="s">
        <v>207</v>
      </c>
      <c r="U2455" s="26" t="s">
        <v>307</v>
      </c>
      <c r="V2455" s="26" t="s">
        <v>225</v>
      </c>
      <c r="W2455" s="26" t="s">
        <v>226</v>
      </c>
      <c r="X2455" s="26" t="s">
        <v>963</v>
      </c>
      <c r="Y2455" s="26" t="s">
        <v>13298</v>
      </c>
      <c r="Z2455" s="24"/>
      <c r="AA2455" s="24"/>
      <c r="AB2455" s="26" t="s">
        <v>117</v>
      </c>
      <c r="AC2455" s="28">
        <v>11000</v>
      </c>
      <c r="AD2455" s="24"/>
      <c r="AE2455" s="26" t="s">
        <v>13299</v>
      </c>
      <c r="AF2455" s="26" t="s">
        <v>120</v>
      </c>
      <c r="AG2455" s="26" t="s">
        <v>528</v>
      </c>
      <c r="AH2455" s="26" t="s">
        <v>176</v>
      </c>
      <c r="AI2455" s="28">
        <v>11000</v>
      </c>
      <c r="AJ2455" s="26" t="s">
        <v>13317</v>
      </c>
      <c r="AK2455" s="26" t="s">
        <v>13300</v>
      </c>
      <c r="AL2455" s="26" t="s">
        <v>13301</v>
      </c>
      <c r="AM2455" s="24"/>
      <c r="AN2455" s="24"/>
      <c r="AO2455" s="24"/>
      <c r="AP2455" s="24"/>
      <c r="AQ2455" s="26" t="s">
        <v>13318</v>
      </c>
      <c r="AR2455" s="24"/>
      <c r="AS2455" s="24"/>
      <c r="AT2455" s="24"/>
      <c r="AU2455" s="24"/>
      <c r="AV2455" s="24"/>
      <c r="AW2455" s="28">
        <v>28063</v>
      </c>
      <c r="AX2455" s="26">
        <v>1246</v>
      </c>
      <c r="AY2455" s="28">
        <v>150</v>
      </c>
      <c r="AZ2455" s="28">
        <v>126</v>
      </c>
      <c r="BA2455" s="26">
        <v>0</v>
      </c>
      <c r="BB2455" s="26" t="s">
        <v>241</v>
      </c>
      <c r="BC2455" s="26" t="s">
        <v>13303</v>
      </c>
      <c r="BD2455" s="26" t="s">
        <v>125</v>
      </c>
      <c r="BE2455" s="24"/>
      <c r="BF2455" s="26" t="s">
        <v>11772</v>
      </c>
      <c r="BG2455" s="26" t="s">
        <v>226</v>
      </c>
      <c r="BH2455" s="26" t="s">
        <v>13319</v>
      </c>
      <c r="BI2455" s="26" t="s">
        <v>191</v>
      </c>
      <c r="BJ2455" s="26" t="s">
        <v>13320</v>
      </c>
      <c r="BK2455" s="26" t="s">
        <v>191</v>
      </c>
      <c r="BL2455" s="24"/>
      <c r="BM2455" s="24"/>
      <c r="BN2455" s="24"/>
      <c r="BO2455" s="24"/>
      <c r="BP2455" s="24"/>
      <c r="BQ2455" s="24"/>
      <c r="BR2455" s="26">
        <v>4</v>
      </c>
      <c r="BS2455" s="26">
        <v>2</v>
      </c>
      <c r="BT2455" s="26">
        <v>3</v>
      </c>
      <c r="BU2455" s="26">
        <v>4</v>
      </c>
      <c r="BV2455" s="26">
        <v>3</v>
      </c>
      <c r="BW2455" s="26">
        <v>4</v>
      </c>
      <c r="BX2455" s="26">
        <v>4</v>
      </c>
      <c r="BY2455" s="26">
        <v>4</v>
      </c>
      <c r="BZ2455" s="24"/>
      <c r="CA2455" s="24"/>
      <c r="CB2455" s="24"/>
      <c r="CC2455" s="24"/>
      <c r="CD2455" s="24"/>
      <c r="CE2455" s="24"/>
      <c r="CF2455" s="24"/>
      <c r="CG2455" s="24"/>
      <c r="CH2455" s="24"/>
      <c r="CI2455" s="24"/>
      <c r="CJ2455" s="24"/>
      <c r="CK2455" s="24"/>
      <c r="CL2455" s="24"/>
      <c r="CM2455" s="24"/>
      <c r="CN2455" s="24"/>
      <c r="CO2455" s="24"/>
      <c r="CP2455" s="24"/>
      <c r="CQ2455" s="24"/>
      <c r="CR2455" s="24"/>
      <c r="CS2455" s="24"/>
      <c r="CT2455" s="24"/>
      <c r="CU2455" s="24"/>
      <c r="CV2455" s="24"/>
      <c r="CW2455" s="24"/>
      <c r="CX2455" s="24"/>
      <c r="CY2455" s="24"/>
      <c r="CZ2455" s="24"/>
      <c r="DA2455" s="24"/>
      <c r="DB2455" s="24"/>
      <c r="DC2455" s="24"/>
      <c r="DD2455" s="24"/>
      <c r="DE2455" s="24"/>
      <c r="DF2455" s="26" t="s">
        <v>139</v>
      </c>
      <c r="DG2455" s="26" t="s">
        <v>120</v>
      </c>
      <c r="DH2455" s="26" t="s">
        <v>139</v>
      </c>
      <c r="DI2455" s="26" t="s">
        <v>139</v>
      </c>
      <c r="DJ2455" s="26" t="s">
        <v>139</v>
      </c>
      <c r="DK2455" s="26" t="s">
        <v>139</v>
      </c>
      <c r="DL2455" s="26" t="s">
        <v>120</v>
      </c>
      <c r="DM2455" s="26" t="s">
        <v>139</v>
      </c>
      <c r="DN2455" s="26" t="s">
        <v>139</v>
      </c>
      <c r="DO2455" s="26" t="s">
        <v>139</v>
      </c>
    </row>
    <row r="2456" spans="1:119" ht="20.100000000000001" customHeight="1" x14ac:dyDescent="0.25">
      <c r="A2456" s="29" t="str">
        <f t="shared" si="532"/>
        <v/>
      </c>
      <c r="B2456" s="29" t="str">
        <f t="shared" si="533"/>
        <v>Society for Awareness, Harmony and Equal Rights</v>
      </c>
      <c r="C2456" s="29">
        <f t="shared" si="534"/>
        <v>0</v>
      </c>
      <c r="D2456" s="30" t="str">
        <f t="shared" si="535"/>
        <v>South Asia</v>
      </c>
      <c r="E2456" s="30" t="str">
        <f t="shared" si="536"/>
        <v>Mumbai, India</v>
      </c>
      <c r="F2456" s="31">
        <f t="shared" si="537"/>
        <v>0</v>
      </c>
      <c r="G2456" s="31">
        <f t="shared" si="538"/>
        <v>0</v>
      </c>
      <c r="H2456" s="31">
        <f t="shared" si="539"/>
        <v>0</v>
      </c>
      <c r="I2456" s="31">
        <f t="shared" si="540"/>
        <v>0</v>
      </c>
      <c r="J2456" s="31">
        <f t="shared" si="541"/>
        <v>0</v>
      </c>
      <c r="K2456" s="31">
        <f t="shared" si="542"/>
        <v>0</v>
      </c>
      <c r="L2456" s="31">
        <f t="shared" si="543"/>
        <v>0</v>
      </c>
      <c r="M2456" s="31">
        <f t="shared" si="544"/>
        <v>0</v>
      </c>
      <c r="N2456" s="31">
        <f t="shared" si="545"/>
        <v>0</v>
      </c>
      <c r="O2456" s="26" t="s">
        <v>16437</v>
      </c>
      <c r="P2456" s="26" t="s">
        <v>108</v>
      </c>
      <c r="Q2456" s="27">
        <v>40996</v>
      </c>
      <c r="R2456" s="24"/>
      <c r="S2456" s="24"/>
      <c r="T2456" s="26" t="s">
        <v>175</v>
      </c>
      <c r="U2456" s="24"/>
      <c r="V2456" s="26" t="s">
        <v>225</v>
      </c>
      <c r="W2456" s="26" t="s">
        <v>226</v>
      </c>
      <c r="X2456" s="26" t="s">
        <v>963</v>
      </c>
      <c r="Y2456" s="26" t="s">
        <v>13298</v>
      </c>
      <c r="Z2456" s="24"/>
      <c r="AA2456" s="24"/>
      <c r="AB2456" s="26" t="s">
        <v>15736</v>
      </c>
      <c r="AC2456" s="28">
        <v>8500</v>
      </c>
      <c r="AD2456" s="24"/>
      <c r="AE2456" s="26" t="s">
        <v>13299</v>
      </c>
      <c r="AF2456" s="26" t="s">
        <v>120</v>
      </c>
      <c r="AG2456" s="26" t="s">
        <v>528</v>
      </c>
      <c r="AH2456" s="24"/>
      <c r="AI2456" s="28">
        <v>8500</v>
      </c>
      <c r="AJ2456" s="24"/>
      <c r="AK2456" s="24"/>
      <c r="AL2456" s="24"/>
      <c r="AM2456" s="24"/>
      <c r="AN2456" s="24"/>
      <c r="AO2456" s="24"/>
      <c r="AP2456" s="24"/>
      <c r="AQ2456" s="24"/>
      <c r="AR2456" s="24"/>
      <c r="AS2456" s="24"/>
      <c r="AT2456" s="24"/>
      <c r="AU2456" s="24"/>
      <c r="AV2456" s="24"/>
      <c r="AW2456" s="28">
        <v>0</v>
      </c>
      <c r="AX2456" s="26">
        <v>0</v>
      </c>
      <c r="AY2456" s="28">
        <v>0</v>
      </c>
      <c r="AZ2456" s="28">
        <v>0</v>
      </c>
      <c r="BA2456" s="26">
        <v>0</v>
      </c>
      <c r="BB2456" s="24"/>
      <c r="BC2456" s="26" t="s">
        <v>13303</v>
      </c>
      <c r="BD2456" s="24"/>
      <c r="BE2456" s="24"/>
      <c r="BF2456" s="24"/>
      <c r="BG2456" s="24"/>
      <c r="BH2456" s="24"/>
      <c r="BI2456" s="24"/>
      <c r="BJ2456" s="24"/>
      <c r="BK2456" s="24"/>
      <c r="BL2456" s="24"/>
      <c r="BM2456" s="24"/>
      <c r="BN2456" s="24"/>
      <c r="BO2456" s="24"/>
      <c r="BP2456" s="24"/>
      <c r="BQ2456" s="24"/>
      <c r="BR2456" s="26">
        <v>0</v>
      </c>
      <c r="BS2456" s="26">
        <v>0</v>
      </c>
      <c r="BT2456" s="26">
        <v>0</v>
      </c>
      <c r="BU2456" s="26">
        <v>0</v>
      </c>
      <c r="BV2456" s="26">
        <v>0</v>
      </c>
      <c r="BW2456" s="26">
        <v>0</v>
      </c>
      <c r="BX2456" s="26">
        <v>0</v>
      </c>
      <c r="BY2456" s="26">
        <v>0</v>
      </c>
      <c r="BZ2456" s="24"/>
      <c r="CA2456" s="24"/>
      <c r="CB2456" s="24"/>
      <c r="CC2456" s="24"/>
      <c r="CD2456" s="24"/>
      <c r="CE2456" s="24"/>
      <c r="CF2456" s="24"/>
      <c r="CG2456" s="24"/>
      <c r="CH2456" s="24"/>
      <c r="CI2456" s="24"/>
      <c r="CJ2456" s="24"/>
      <c r="CK2456" s="24"/>
      <c r="CL2456" s="24"/>
      <c r="CM2456" s="24"/>
      <c r="CN2456" s="24"/>
      <c r="CO2456" s="24"/>
      <c r="CP2456" s="24"/>
      <c r="CQ2456" s="24"/>
      <c r="CR2456" s="24"/>
      <c r="CS2456" s="24"/>
      <c r="CT2456" s="24"/>
      <c r="CU2456" s="24"/>
      <c r="CV2456" s="24"/>
      <c r="CW2456" s="24"/>
      <c r="CX2456" s="24"/>
      <c r="CY2456" s="24"/>
      <c r="CZ2456" s="24"/>
      <c r="DA2456" s="24"/>
      <c r="DB2456" s="24"/>
      <c r="DC2456" s="24"/>
      <c r="DD2456" s="24"/>
      <c r="DE2456" s="24"/>
      <c r="DF2456" s="26" t="s">
        <v>139</v>
      </c>
      <c r="DG2456" s="26" t="s">
        <v>139</v>
      </c>
      <c r="DH2456" s="26" t="s">
        <v>139</v>
      </c>
      <c r="DI2456" s="26" t="s">
        <v>139</v>
      </c>
      <c r="DJ2456" s="26" t="s">
        <v>139</v>
      </c>
      <c r="DK2456" s="26" t="s">
        <v>139</v>
      </c>
      <c r="DL2456" s="26" t="s">
        <v>139</v>
      </c>
      <c r="DM2456" s="26" t="s">
        <v>139</v>
      </c>
      <c r="DN2456" s="26" t="s">
        <v>139</v>
      </c>
      <c r="DO2456" s="26" t="s">
        <v>139</v>
      </c>
    </row>
    <row r="2457" spans="1:119" ht="20.100000000000001" customHeight="1" x14ac:dyDescent="0.25">
      <c r="A2457" s="29" t="str">
        <f t="shared" si="532"/>
        <v>Society for Awareness, Harmony and Equal Rights4</v>
      </c>
      <c r="B2457" s="29" t="str">
        <f t="shared" si="533"/>
        <v>Society for Awareness, Harmony and Equal Rights</v>
      </c>
      <c r="C2457" s="29">
        <f t="shared" si="534"/>
        <v>4</v>
      </c>
      <c r="D2457" s="30" t="str">
        <f t="shared" si="535"/>
        <v>South Asia</v>
      </c>
      <c r="E2457" s="30" t="str">
        <f t="shared" si="536"/>
        <v>Mumbai, India</v>
      </c>
      <c r="F2457" s="31">
        <f t="shared" si="537"/>
        <v>3</v>
      </c>
      <c r="G2457" s="31">
        <f t="shared" si="538"/>
        <v>2</v>
      </c>
      <c r="H2457" s="31">
        <f t="shared" si="539"/>
        <v>2</v>
      </c>
      <c r="I2457" s="31">
        <f t="shared" si="540"/>
        <v>3</v>
      </c>
      <c r="J2457" s="31">
        <f t="shared" si="541"/>
        <v>3</v>
      </c>
      <c r="K2457" s="31">
        <f t="shared" si="542"/>
        <v>4</v>
      </c>
      <c r="L2457" s="31">
        <f t="shared" si="543"/>
        <v>4</v>
      </c>
      <c r="M2457" s="31">
        <f t="shared" si="544"/>
        <v>3</v>
      </c>
      <c r="N2457" s="31">
        <f t="shared" si="545"/>
        <v>3</v>
      </c>
      <c r="O2457" s="26" t="s">
        <v>13321</v>
      </c>
      <c r="P2457" s="26" t="s">
        <v>108</v>
      </c>
      <c r="Q2457" s="27">
        <v>41038</v>
      </c>
      <c r="R2457" s="26" t="s">
        <v>166</v>
      </c>
      <c r="S2457" s="26" t="s">
        <v>217</v>
      </c>
      <c r="T2457" s="26" t="s">
        <v>175</v>
      </c>
      <c r="U2457" s="26" t="s">
        <v>307</v>
      </c>
      <c r="V2457" s="26" t="s">
        <v>225</v>
      </c>
      <c r="W2457" s="26" t="s">
        <v>226</v>
      </c>
      <c r="X2457" s="26" t="s">
        <v>963</v>
      </c>
      <c r="Y2457" s="26" t="s">
        <v>13298</v>
      </c>
      <c r="Z2457" s="24"/>
      <c r="AA2457" s="24"/>
      <c r="AB2457" s="26" t="s">
        <v>117</v>
      </c>
      <c r="AC2457" s="28">
        <v>8000</v>
      </c>
      <c r="AD2457" s="24"/>
      <c r="AE2457" s="26" t="s">
        <v>13299</v>
      </c>
      <c r="AF2457" s="26" t="s">
        <v>120</v>
      </c>
      <c r="AG2457" s="26" t="s">
        <v>528</v>
      </c>
      <c r="AH2457" s="26" t="s">
        <v>185</v>
      </c>
      <c r="AI2457" s="28">
        <v>8000</v>
      </c>
      <c r="AJ2457" s="24"/>
      <c r="AK2457" s="26" t="s">
        <v>13322</v>
      </c>
      <c r="AL2457" s="26" t="s">
        <v>13323</v>
      </c>
      <c r="AM2457" s="26" t="s">
        <v>13324</v>
      </c>
      <c r="AN2457" s="26" t="s">
        <v>13325</v>
      </c>
      <c r="AO2457" s="26" t="s">
        <v>13326</v>
      </c>
      <c r="AP2457" s="24"/>
      <c r="AQ2457" s="24"/>
      <c r="AR2457" s="24"/>
      <c r="AS2457" s="26" t="s">
        <v>13327</v>
      </c>
      <c r="AT2457" s="24"/>
      <c r="AU2457" s="24"/>
      <c r="AV2457" s="24"/>
      <c r="AW2457" s="28">
        <v>22169</v>
      </c>
      <c r="AX2457" s="26">
        <v>379</v>
      </c>
      <c r="AY2457" s="28">
        <v>480</v>
      </c>
      <c r="AZ2457" s="28">
        <v>100</v>
      </c>
      <c r="BA2457" s="26">
        <v>0</v>
      </c>
      <c r="BB2457" s="26" t="s">
        <v>241</v>
      </c>
      <c r="BC2457" s="26" t="s">
        <v>13303</v>
      </c>
      <c r="BD2457" s="26" t="s">
        <v>125</v>
      </c>
      <c r="BE2457" s="24"/>
      <c r="BF2457" s="26" t="s">
        <v>13319</v>
      </c>
      <c r="BG2457" s="26" t="s">
        <v>191</v>
      </c>
      <c r="BH2457" s="26" t="s">
        <v>13328</v>
      </c>
      <c r="BI2457" s="26" t="s">
        <v>226</v>
      </c>
      <c r="BJ2457" s="26" t="s">
        <v>11772</v>
      </c>
      <c r="BK2457" s="26" t="s">
        <v>226</v>
      </c>
      <c r="BL2457" s="24"/>
      <c r="BM2457" s="24"/>
      <c r="BN2457" s="24"/>
      <c r="BO2457" s="24"/>
      <c r="BP2457" s="24"/>
      <c r="BQ2457" s="24"/>
      <c r="BR2457" s="26">
        <v>3</v>
      </c>
      <c r="BS2457" s="26">
        <v>2</v>
      </c>
      <c r="BT2457" s="26">
        <v>2</v>
      </c>
      <c r="BU2457" s="26">
        <v>3</v>
      </c>
      <c r="BV2457" s="26">
        <v>3</v>
      </c>
      <c r="BW2457" s="26">
        <v>4</v>
      </c>
      <c r="BX2457" s="26">
        <v>4</v>
      </c>
      <c r="BY2457" s="26">
        <v>3</v>
      </c>
      <c r="BZ2457" s="24"/>
      <c r="CA2457" s="24"/>
      <c r="CB2457" s="24"/>
      <c r="CC2457" s="24"/>
      <c r="CD2457" s="24"/>
      <c r="CE2457" s="24"/>
      <c r="CF2457" s="24"/>
      <c r="CG2457" s="24"/>
      <c r="CH2457" s="24"/>
      <c r="CI2457" s="24"/>
      <c r="CJ2457" s="24"/>
      <c r="CK2457" s="24"/>
      <c r="CL2457" s="24"/>
      <c r="CM2457" s="24"/>
      <c r="CN2457" s="24"/>
      <c r="CO2457" s="24"/>
      <c r="CP2457" s="24"/>
      <c r="CQ2457" s="24"/>
      <c r="CR2457" s="24"/>
      <c r="CS2457" s="24"/>
      <c r="CT2457" s="24"/>
      <c r="CU2457" s="24"/>
      <c r="CV2457" s="24"/>
      <c r="CW2457" s="24"/>
      <c r="CX2457" s="24"/>
      <c r="CY2457" s="24"/>
      <c r="CZ2457" s="24"/>
      <c r="DA2457" s="24"/>
      <c r="DB2457" s="24"/>
      <c r="DC2457" s="24"/>
      <c r="DD2457" s="24"/>
      <c r="DE2457" s="24"/>
      <c r="DF2457" s="26" t="s">
        <v>139</v>
      </c>
      <c r="DG2457" s="26" t="s">
        <v>120</v>
      </c>
      <c r="DH2457" s="26" t="s">
        <v>139</v>
      </c>
      <c r="DI2457" s="26" t="s">
        <v>139</v>
      </c>
      <c r="DJ2457" s="26" t="s">
        <v>139</v>
      </c>
      <c r="DK2457" s="26" t="s">
        <v>139</v>
      </c>
      <c r="DL2457" s="26" t="s">
        <v>139</v>
      </c>
      <c r="DM2457" s="26" t="s">
        <v>139</v>
      </c>
      <c r="DN2457" s="26" t="s">
        <v>139</v>
      </c>
      <c r="DO2457" s="26" t="s">
        <v>139</v>
      </c>
    </row>
    <row r="2458" spans="1:119" ht="20.100000000000001" customHeight="1" x14ac:dyDescent="0.25">
      <c r="A2458" s="29" t="str">
        <f t="shared" si="532"/>
        <v>Society for Awareness, Harmony and Equal Rights3</v>
      </c>
      <c r="B2458" s="29" t="str">
        <f t="shared" si="533"/>
        <v>Society for Awareness, Harmony and Equal Rights</v>
      </c>
      <c r="C2458" s="29">
        <f t="shared" si="534"/>
        <v>3</v>
      </c>
      <c r="D2458" s="30" t="str">
        <f t="shared" si="535"/>
        <v>South Asia</v>
      </c>
      <c r="E2458" s="30" t="str">
        <f t="shared" si="536"/>
        <v>Mumbai, India</v>
      </c>
      <c r="F2458" s="31">
        <f t="shared" si="537"/>
        <v>3</v>
      </c>
      <c r="G2458" s="31">
        <f t="shared" si="538"/>
        <v>2</v>
      </c>
      <c r="H2458" s="31">
        <f t="shared" si="539"/>
        <v>2</v>
      </c>
      <c r="I2458" s="31">
        <f t="shared" si="540"/>
        <v>3</v>
      </c>
      <c r="J2458" s="31">
        <f t="shared" si="541"/>
        <v>2</v>
      </c>
      <c r="K2458" s="31">
        <f t="shared" si="542"/>
        <v>3</v>
      </c>
      <c r="L2458" s="31">
        <f t="shared" si="543"/>
        <v>4</v>
      </c>
      <c r="M2458" s="31">
        <f t="shared" si="544"/>
        <v>3</v>
      </c>
      <c r="N2458" s="31">
        <f t="shared" si="545"/>
        <v>2.8</v>
      </c>
      <c r="O2458" s="26" t="s">
        <v>13329</v>
      </c>
      <c r="P2458" s="26" t="s">
        <v>108</v>
      </c>
      <c r="Q2458" s="27">
        <v>40672</v>
      </c>
      <c r="R2458" s="26" t="s">
        <v>109</v>
      </c>
      <c r="S2458" s="26" t="s">
        <v>409</v>
      </c>
      <c r="T2458" s="26" t="s">
        <v>333</v>
      </c>
      <c r="U2458" s="26" t="s">
        <v>307</v>
      </c>
      <c r="V2458" s="26" t="s">
        <v>225</v>
      </c>
      <c r="W2458" s="26" t="s">
        <v>226</v>
      </c>
      <c r="X2458" s="26" t="s">
        <v>963</v>
      </c>
      <c r="Y2458" s="26" t="s">
        <v>13298</v>
      </c>
      <c r="Z2458" s="24"/>
      <c r="AA2458" s="24"/>
      <c r="AB2458" s="26" t="s">
        <v>117</v>
      </c>
      <c r="AC2458" s="28">
        <v>6000</v>
      </c>
      <c r="AD2458" s="24"/>
      <c r="AE2458" s="26" t="s">
        <v>13299</v>
      </c>
      <c r="AF2458" s="26" t="s">
        <v>120</v>
      </c>
      <c r="AG2458" s="26" t="s">
        <v>528</v>
      </c>
      <c r="AH2458" s="26" t="s">
        <v>121</v>
      </c>
      <c r="AI2458" s="28">
        <v>6000</v>
      </c>
      <c r="AJ2458" s="24"/>
      <c r="AK2458" s="26" t="s">
        <v>13322</v>
      </c>
      <c r="AL2458" s="26" t="s">
        <v>13323</v>
      </c>
      <c r="AM2458" s="26" t="s">
        <v>13330</v>
      </c>
      <c r="AN2458" s="26" t="s">
        <v>13331</v>
      </c>
      <c r="AO2458" s="26" t="s">
        <v>13332</v>
      </c>
      <c r="AP2458" s="24"/>
      <c r="AQ2458" s="24"/>
      <c r="AR2458" s="24"/>
      <c r="AS2458" s="26" t="s">
        <v>13333</v>
      </c>
      <c r="AT2458" s="24"/>
      <c r="AU2458" s="24"/>
      <c r="AV2458" s="24"/>
      <c r="AW2458" s="28">
        <v>19195</v>
      </c>
      <c r="AX2458" s="26">
        <v>751</v>
      </c>
      <c r="AY2458" s="28">
        <v>150</v>
      </c>
      <c r="AZ2458" s="28">
        <v>50</v>
      </c>
      <c r="BA2458" s="26">
        <v>0</v>
      </c>
      <c r="BB2458" s="26" t="s">
        <v>241</v>
      </c>
      <c r="BC2458" s="26" t="s">
        <v>13303</v>
      </c>
      <c r="BD2458" s="24"/>
      <c r="BE2458" s="24"/>
      <c r="BF2458" s="26" t="s">
        <v>4871</v>
      </c>
      <c r="BG2458" s="26" t="s">
        <v>226</v>
      </c>
      <c r="BH2458" s="26" t="s">
        <v>2772</v>
      </c>
      <c r="BI2458" s="26" t="s">
        <v>191</v>
      </c>
      <c r="BJ2458" s="26" t="s">
        <v>1753</v>
      </c>
      <c r="BK2458" s="26" t="s">
        <v>191</v>
      </c>
      <c r="BL2458" s="24"/>
      <c r="BM2458" s="24"/>
      <c r="BN2458" s="24"/>
      <c r="BO2458" s="24"/>
      <c r="BP2458" s="24"/>
      <c r="BQ2458" s="24"/>
      <c r="BR2458" s="26">
        <v>3</v>
      </c>
      <c r="BS2458" s="26">
        <v>2</v>
      </c>
      <c r="BT2458" s="26">
        <v>2</v>
      </c>
      <c r="BU2458" s="26">
        <v>3</v>
      </c>
      <c r="BV2458" s="26">
        <v>2</v>
      </c>
      <c r="BW2458" s="26">
        <v>3</v>
      </c>
      <c r="BX2458" s="26">
        <v>4</v>
      </c>
      <c r="BY2458" s="26">
        <v>3</v>
      </c>
      <c r="BZ2458" s="24"/>
      <c r="CA2458" s="24"/>
      <c r="CB2458" s="24"/>
      <c r="CC2458" s="24"/>
      <c r="CD2458" s="24"/>
      <c r="CE2458" s="24"/>
      <c r="CF2458" s="24"/>
      <c r="CG2458" s="24"/>
      <c r="CH2458" s="24"/>
      <c r="CI2458" s="24"/>
      <c r="CJ2458" s="24"/>
      <c r="CK2458" s="24"/>
      <c r="CL2458" s="24"/>
      <c r="CM2458" s="24"/>
      <c r="CN2458" s="24"/>
      <c r="CO2458" s="24"/>
      <c r="CP2458" s="24"/>
      <c r="CQ2458" s="24"/>
      <c r="CR2458" s="24"/>
      <c r="CS2458" s="24"/>
      <c r="CT2458" s="24"/>
      <c r="CU2458" s="24"/>
      <c r="CV2458" s="24"/>
      <c r="CW2458" s="24"/>
      <c r="CX2458" s="24"/>
      <c r="CY2458" s="24"/>
      <c r="CZ2458" s="24"/>
      <c r="DA2458" s="24"/>
      <c r="DB2458" s="24"/>
      <c r="DC2458" s="24"/>
      <c r="DD2458" s="24"/>
      <c r="DE2458" s="24"/>
      <c r="DF2458" s="26" t="s">
        <v>139</v>
      </c>
      <c r="DG2458" s="26" t="s">
        <v>139</v>
      </c>
      <c r="DH2458" s="26" t="s">
        <v>139</v>
      </c>
      <c r="DI2458" s="26" t="s">
        <v>139</v>
      </c>
      <c r="DJ2458" s="26" t="s">
        <v>139</v>
      </c>
      <c r="DK2458" s="26" t="s">
        <v>139</v>
      </c>
      <c r="DL2458" s="26" t="s">
        <v>139</v>
      </c>
      <c r="DM2458" s="26" t="s">
        <v>139</v>
      </c>
      <c r="DN2458" s="26" t="s">
        <v>139</v>
      </c>
      <c r="DO2458" s="26" t="s">
        <v>139</v>
      </c>
    </row>
    <row r="2459" spans="1:119" ht="20.100000000000001" customHeight="1" x14ac:dyDescent="0.25">
      <c r="A2459" s="29" t="str">
        <f t="shared" si="532"/>
        <v/>
      </c>
      <c r="B2459" s="29" t="str">
        <f t="shared" si="533"/>
        <v>Society for Awareness, Harmony and Equal Rights</v>
      </c>
      <c r="C2459" s="29">
        <f t="shared" si="534"/>
        <v>0</v>
      </c>
      <c r="D2459" s="30" t="str">
        <f t="shared" si="535"/>
        <v>South Asia</v>
      </c>
      <c r="E2459" s="30" t="str">
        <f t="shared" si="536"/>
        <v>Mumbai, India</v>
      </c>
      <c r="F2459" s="31">
        <f t="shared" si="537"/>
        <v>0</v>
      </c>
      <c r="G2459" s="31">
        <f t="shared" si="538"/>
        <v>0</v>
      </c>
      <c r="H2459" s="31">
        <f t="shared" si="539"/>
        <v>0</v>
      </c>
      <c r="I2459" s="31">
        <f t="shared" si="540"/>
        <v>0</v>
      </c>
      <c r="J2459" s="31">
        <f t="shared" si="541"/>
        <v>0</v>
      </c>
      <c r="K2459" s="31">
        <f t="shared" si="542"/>
        <v>0</v>
      </c>
      <c r="L2459" s="31">
        <f t="shared" si="543"/>
        <v>0</v>
      </c>
      <c r="M2459" s="31">
        <f t="shared" si="544"/>
        <v>0</v>
      </c>
      <c r="N2459" s="31">
        <f t="shared" si="545"/>
        <v>0</v>
      </c>
      <c r="O2459" s="26" t="s">
        <v>16438</v>
      </c>
      <c r="P2459" s="26" t="s">
        <v>108</v>
      </c>
      <c r="Q2459" s="27">
        <v>40690</v>
      </c>
      <c r="R2459" s="24"/>
      <c r="S2459" s="24"/>
      <c r="T2459" s="26" t="s">
        <v>333</v>
      </c>
      <c r="U2459" s="24"/>
      <c r="V2459" s="26" t="s">
        <v>225</v>
      </c>
      <c r="W2459" s="26" t="s">
        <v>226</v>
      </c>
      <c r="X2459" s="26" t="s">
        <v>963</v>
      </c>
      <c r="Y2459" s="26" t="s">
        <v>13298</v>
      </c>
      <c r="Z2459" s="24"/>
      <c r="AA2459" s="24"/>
      <c r="AB2459" s="26" t="s">
        <v>15733</v>
      </c>
      <c r="AC2459" s="28">
        <v>7999</v>
      </c>
      <c r="AD2459" s="24"/>
      <c r="AE2459" s="26" t="s">
        <v>13299</v>
      </c>
      <c r="AF2459" s="26" t="s">
        <v>120</v>
      </c>
      <c r="AG2459" s="26" t="s">
        <v>528</v>
      </c>
      <c r="AH2459" s="24"/>
      <c r="AI2459" s="28">
        <v>8000</v>
      </c>
      <c r="AJ2459" s="24"/>
      <c r="AK2459" s="24"/>
      <c r="AL2459" s="24"/>
      <c r="AM2459" s="24"/>
      <c r="AN2459" s="24"/>
      <c r="AO2459" s="24"/>
      <c r="AP2459" s="24"/>
      <c r="AQ2459" s="24"/>
      <c r="AR2459" s="24"/>
      <c r="AS2459" s="24"/>
      <c r="AT2459" s="24"/>
      <c r="AU2459" s="24"/>
      <c r="AV2459" s="24"/>
      <c r="AW2459" s="28">
        <v>0</v>
      </c>
      <c r="AX2459" s="26">
        <v>0</v>
      </c>
      <c r="AY2459" s="28">
        <v>0</v>
      </c>
      <c r="AZ2459" s="28">
        <v>0</v>
      </c>
      <c r="BA2459" s="26">
        <v>0</v>
      </c>
      <c r="BB2459" s="24"/>
      <c r="BC2459" s="26" t="s">
        <v>13303</v>
      </c>
      <c r="BD2459" s="24"/>
      <c r="BE2459" s="24"/>
      <c r="BF2459" s="24"/>
      <c r="BG2459" s="24"/>
      <c r="BH2459" s="24"/>
      <c r="BI2459" s="24"/>
      <c r="BJ2459" s="24"/>
      <c r="BK2459" s="24"/>
      <c r="BL2459" s="24"/>
      <c r="BM2459" s="24"/>
      <c r="BN2459" s="24"/>
      <c r="BO2459" s="24"/>
      <c r="BP2459" s="24"/>
      <c r="BQ2459" s="24"/>
      <c r="BR2459" s="26">
        <v>0</v>
      </c>
      <c r="BS2459" s="26">
        <v>0</v>
      </c>
      <c r="BT2459" s="26">
        <v>0</v>
      </c>
      <c r="BU2459" s="26">
        <v>0</v>
      </c>
      <c r="BV2459" s="26">
        <v>0</v>
      </c>
      <c r="BW2459" s="26">
        <v>0</v>
      </c>
      <c r="BX2459" s="26">
        <v>0</v>
      </c>
      <c r="BY2459" s="26">
        <v>0</v>
      </c>
      <c r="BZ2459" s="24"/>
      <c r="CA2459" s="24"/>
      <c r="CB2459" s="24"/>
      <c r="CC2459" s="24"/>
      <c r="CD2459" s="24"/>
      <c r="CE2459" s="24"/>
      <c r="CF2459" s="24"/>
      <c r="CG2459" s="24"/>
      <c r="CH2459" s="24"/>
      <c r="CI2459" s="24"/>
      <c r="CJ2459" s="24"/>
      <c r="CK2459" s="24"/>
      <c r="CL2459" s="24"/>
      <c r="CM2459" s="24"/>
      <c r="CN2459" s="24"/>
      <c r="CO2459" s="24"/>
      <c r="CP2459" s="24"/>
      <c r="CQ2459" s="24"/>
      <c r="CR2459" s="24"/>
      <c r="CS2459" s="24"/>
      <c r="CT2459" s="24"/>
      <c r="CU2459" s="24"/>
      <c r="CV2459" s="24"/>
      <c r="CW2459" s="24"/>
      <c r="CX2459" s="24"/>
      <c r="CY2459" s="24"/>
      <c r="CZ2459" s="24"/>
      <c r="DA2459" s="24"/>
      <c r="DB2459" s="24"/>
      <c r="DC2459" s="24"/>
      <c r="DD2459" s="24"/>
      <c r="DE2459" s="24"/>
      <c r="DF2459" s="26" t="s">
        <v>139</v>
      </c>
      <c r="DG2459" s="26" t="s">
        <v>139</v>
      </c>
      <c r="DH2459" s="26" t="s">
        <v>139</v>
      </c>
      <c r="DI2459" s="26" t="s">
        <v>139</v>
      </c>
      <c r="DJ2459" s="26" t="s">
        <v>139</v>
      </c>
      <c r="DK2459" s="26" t="s">
        <v>139</v>
      </c>
      <c r="DL2459" s="26" t="s">
        <v>139</v>
      </c>
      <c r="DM2459" s="26" t="s">
        <v>139</v>
      </c>
      <c r="DN2459" s="26" t="s">
        <v>139</v>
      </c>
      <c r="DO2459" s="26" t="s">
        <v>139</v>
      </c>
    </row>
    <row r="2460" spans="1:119" ht="20.100000000000001" customHeight="1" x14ac:dyDescent="0.25">
      <c r="A2460" s="29" t="str">
        <f t="shared" si="532"/>
        <v>Society for Education and Action7</v>
      </c>
      <c r="B2460" s="29" t="str">
        <f t="shared" si="533"/>
        <v>Society for Education and Action</v>
      </c>
      <c r="C2460" s="29">
        <f t="shared" si="534"/>
        <v>7</v>
      </c>
      <c r="D2460" s="30" t="str">
        <f t="shared" si="535"/>
        <v>South Asia</v>
      </c>
      <c r="E2460" s="30" t="str">
        <f t="shared" si="536"/>
        <v>India</v>
      </c>
      <c r="F2460" s="31">
        <f t="shared" si="537"/>
        <v>3</v>
      </c>
      <c r="G2460" s="31">
        <f t="shared" si="538"/>
        <v>3</v>
      </c>
      <c r="H2460" s="31">
        <f t="shared" si="539"/>
        <v>3</v>
      </c>
      <c r="I2460" s="31">
        <f t="shared" si="540"/>
        <v>3</v>
      </c>
      <c r="J2460" s="31">
        <f t="shared" si="541"/>
        <v>3</v>
      </c>
      <c r="K2460" s="31">
        <f t="shared" si="542"/>
        <v>4</v>
      </c>
      <c r="L2460" s="31">
        <f t="shared" si="543"/>
        <v>4</v>
      </c>
      <c r="M2460" s="31">
        <f t="shared" si="544"/>
        <v>4</v>
      </c>
      <c r="N2460" s="31">
        <f t="shared" si="545"/>
        <v>3.4</v>
      </c>
      <c r="O2460" s="26" t="s">
        <v>13334</v>
      </c>
      <c r="P2460" s="26" t="s">
        <v>108</v>
      </c>
      <c r="Q2460" s="27">
        <v>40315</v>
      </c>
      <c r="R2460" s="26" t="s">
        <v>305</v>
      </c>
      <c r="S2460" s="26" t="s">
        <v>234</v>
      </c>
      <c r="T2460" s="26" t="s">
        <v>224</v>
      </c>
      <c r="U2460" s="26" t="s">
        <v>112</v>
      </c>
      <c r="V2460" s="26" t="s">
        <v>225</v>
      </c>
      <c r="W2460" s="26" t="s">
        <v>226</v>
      </c>
      <c r="X2460" s="24"/>
      <c r="Y2460" s="26" t="s">
        <v>13335</v>
      </c>
      <c r="Z2460" s="24"/>
      <c r="AA2460" s="24"/>
      <c r="AB2460" s="26" t="s">
        <v>117</v>
      </c>
      <c r="AC2460" s="28">
        <v>13000</v>
      </c>
      <c r="AD2460" s="24"/>
      <c r="AE2460" s="24"/>
      <c r="AF2460" s="26" t="s">
        <v>120</v>
      </c>
      <c r="AG2460" s="26" t="s">
        <v>229</v>
      </c>
      <c r="AH2460" s="26" t="s">
        <v>235</v>
      </c>
      <c r="AI2460" s="28">
        <v>13000</v>
      </c>
      <c r="AJ2460" s="24"/>
      <c r="AK2460" s="26" t="s">
        <v>13336</v>
      </c>
      <c r="AL2460" s="26" t="s">
        <v>13337</v>
      </c>
      <c r="AM2460" s="26" t="s">
        <v>13338</v>
      </c>
      <c r="AN2460" s="26" t="s">
        <v>13339</v>
      </c>
      <c r="AO2460" s="24"/>
      <c r="AP2460" s="24"/>
      <c r="AQ2460" s="24"/>
      <c r="AR2460" s="24"/>
      <c r="AS2460" s="26" t="s">
        <v>13340</v>
      </c>
      <c r="AT2460" s="24"/>
      <c r="AU2460" s="26" t="s">
        <v>13341</v>
      </c>
      <c r="AV2460" s="24"/>
      <c r="AW2460" s="28">
        <v>26113</v>
      </c>
      <c r="AX2460" s="26">
        <v>750</v>
      </c>
      <c r="AY2460" s="28">
        <v>70</v>
      </c>
      <c r="AZ2460" s="28">
        <v>55</v>
      </c>
      <c r="BA2460" s="26">
        <v>0</v>
      </c>
      <c r="BB2460" s="26" t="s">
        <v>148</v>
      </c>
      <c r="BC2460" s="24"/>
      <c r="BD2460" s="24"/>
      <c r="BE2460" s="24"/>
      <c r="BF2460" s="24"/>
      <c r="BG2460" s="24"/>
      <c r="BH2460" s="24"/>
      <c r="BI2460" s="24"/>
      <c r="BJ2460" s="24"/>
      <c r="BK2460" s="24"/>
      <c r="BL2460" s="24"/>
      <c r="BM2460" s="24"/>
      <c r="BN2460" s="24"/>
      <c r="BO2460" s="24"/>
      <c r="BP2460" s="24"/>
      <c r="BQ2460" s="24"/>
      <c r="BR2460" s="26">
        <v>3</v>
      </c>
      <c r="BS2460" s="26">
        <v>3</v>
      </c>
      <c r="BT2460" s="26">
        <v>3</v>
      </c>
      <c r="BU2460" s="26">
        <v>3</v>
      </c>
      <c r="BV2460" s="26">
        <v>3</v>
      </c>
      <c r="BW2460" s="26">
        <v>4</v>
      </c>
      <c r="BX2460" s="26">
        <v>4</v>
      </c>
      <c r="BY2460" s="26">
        <v>4</v>
      </c>
      <c r="BZ2460" s="24"/>
      <c r="CA2460" s="24"/>
      <c r="CB2460" s="24"/>
      <c r="CC2460" s="24"/>
      <c r="CD2460" s="24"/>
      <c r="CE2460" s="24"/>
      <c r="CF2460" s="24"/>
      <c r="CG2460" s="24"/>
      <c r="CH2460" s="24"/>
      <c r="CI2460" s="24"/>
      <c r="CJ2460" s="24"/>
      <c r="CK2460" s="24"/>
      <c r="CL2460" s="24"/>
      <c r="CM2460" s="24"/>
      <c r="CN2460" s="24"/>
      <c r="CO2460" s="24"/>
      <c r="CP2460" s="24"/>
      <c r="CQ2460" s="24"/>
      <c r="CR2460" s="24"/>
      <c r="CS2460" s="24"/>
      <c r="CT2460" s="24"/>
      <c r="CU2460" s="24"/>
      <c r="CV2460" s="24"/>
      <c r="CW2460" s="24"/>
      <c r="CX2460" s="24"/>
      <c r="CY2460" s="24"/>
      <c r="CZ2460" s="24"/>
      <c r="DA2460" s="24"/>
      <c r="DB2460" s="24"/>
      <c r="DC2460" s="24"/>
      <c r="DD2460" s="24"/>
      <c r="DE2460" s="24"/>
      <c r="DF2460" s="26" t="s">
        <v>139</v>
      </c>
      <c r="DG2460" s="26" t="s">
        <v>139</v>
      </c>
      <c r="DH2460" s="26" t="s">
        <v>139</v>
      </c>
      <c r="DI2460" s="26" t="s">
        <v>139</v>
      </c>
      <c r="DJ2460" s="26" t="s">
        <v>139</v>
      </c>
      <c r="DK2460" s="26" t="s">
        <v>139</v>
      </c>
      <c r="DL2460" s="26" t="s">
        <v>139</v>
      </c>
      <c r="DM2460" s="26" t="s">
        <v>139</v>
      </c>
      <c r="DN2460" s="26" t="s">
        <v>139</v>
      </c>
      <c r="DO2460" s="26" t="s">
        <v>139</v>
      </c>
    </row>
    <row r="2461" spans="1:119" ht="20.100000000000001" customHeight="1" x14ac:dyDescent="0.25">
      <c r="A2461" s="29" t="str">
        <f t="shared" si="532"/>
        <v>Society for Participatory Integrated Development5</v>
      </c>
      <c r="B2461" s="29" t="str">
        <f t="shared" si="533"/>
        <v>Society for Participatory Integrated Development</v>
      </c>
      <c r="C2461" s="29">
        <f t="shared" si="534"/>
        <v>5</v>
      </c>
      <c r="D2461" s="30" t="str">
        <f t="shared" si="535"/>
        <v>South Asia</v>
      </c>
      <c r="E2461" s="30" t="str">
        <f t="shared" si="536"/>
        <v>New Delhi, India</v>
      </c>
      <c r="F2461" s="31">
        <f t="shared" si="537"/>
        <v>2</v>
      </c>
      <c r="G2461" s="31">
        <f t="shared" si="538"/>
        <v>2</v>
      </c>
      <c r="H2461" s="31">
        <f t="shared" si="539"/>
        <v>3</v>
      </c>
      <c r="I2461" s="31">
        <f t="shared" si="540"/>
        <v>3</v>
      </c>
      <c r="J2461" s="31">
        <f t="shared" si="541"/>
        <v>2</v>
      </c>
      <c r="K2461" s="31">
        <f t="shared" si="542"/>
        <v>2</v>
      </c>
      <c r="L2461" s="31">
        <f t="shared" si="543"/>
        <v>2</v>
      </c>
      <c r="M2461" s="31">
        <f t="shared" si="544"/>
        <v>4</v>
      </c>
      <c r="N2461" s="31">
        <f t="shared" si="545"/>
        <v>2.5</v>
      </c>
      <c r="O2461" s="26" t="s">
        <v>13342</v>
      </c>
      <c r="P2461" s="26" t="s">
        <v>108</v>
      </c>
      <c r="Q2461" s="27">
        <v>43214</v>
      </c>
      <c r="R2461" s="26" t="s">
        <v>166</v>
      </c>
      <c r="S2461" s="26" t="s">
        <v>244</v>
      </c>
      <c r="T2461" s="26" t="s">
        <v>111</v>
      </c>
      <c r="U2461" s="24"/>
      <c r="V2461" s="26" t="s">
        <v>225</v>
      </c>
      <c r="W2461" s="26" t="s">
        <v>226</v>
      </c>
      <c r="X2461" s="26" t="s">
        <v>245</v>
      </c>
      <c r="Y2461" s="26" t="s">
        <v>13343</v>
      </c>
      <c r="Z2461" s="24"/>
      <c r="AA2461" s="24"/>
      <c r="AB2461" s="26" t="s">
        <v>117</v>
      </c>
      <c r="AC2461" s="28">
        <v>7000</v>
      </c>
      <c r="AD2461" s="26" t="s">
        <v>12599</v>
      </c>
      <c r="AE2461" s="26" t="s">
        <v>249</v>
      </c>
      <c r="AF2461" s="26" t="s">
        <v>120</v>
      </c>
      <c r="AG2461" s="26" t="s">
        <v>194</v>
      </c>
      <c r="AH2461" s="26" t="s">
        <v>176</v>
      </c>
      <c r="AI2461" s="28">
        <v>7000</v>
      </c>
      <c r="AJ2461" s="24"/>
      <c r="AK2461" s="24"/>
      <c r="AL2461" s="24"/>
      <c r="AM2461" s="24"/>
      <c r="AN2461" s="24"/>
      <c r="AO2461" s="24"/>
      <c r="AP2461" s="24"/>
      <c r="AQ2461" s="24"/>
      <c r="AR2461" s="26" t="s">
        <v>13344</v>
      </c>
      <c r="AS2461" s="26" t="s">
        <v>13345</v>
      </c>
      <c r="AT2461" s="24"/>
      <c r="AU2461" s="24"/>
      <c r="AV2461" s="24"/>
      <c r="AW2461" s="28">
        <v>217369</v>
      </c>
      <c r="AX2461" s="26">
        <v>164</v>
      </c>
      <c r="AY2461" s="28">
        <v>45</v>
      </c>
      <c r="AZ2461" s="28">
        <v>60</v>
      </c>
      <c r="BA2461" s="26">
        <v>95</v>
      </c>
      <c r="BB2461" s="24"/>
      <c r="BC2461" s="26" t="s">
        <v>13346</v>
      </c>
      <c r="BD2461" s="26" t="s">
        <v>125</v>
      </c>
      <c r="BE2461" s="24"/>
      <c r="BF2461" s="26" t="s">
        <v>10298</v>
      </c>
      <c r="BG2461" s="26" t="s">
        <v>226</v>
      </c>
      <c r="BH2461" s="26" t="s">
        <v>13347</v>
      </c>
      <c r="BI2461" s="26" t="s">
        <v>13348</v>
      </c>
      <c r="BJ2461" s="26" t="s">
        <v>13349</v>
      </c>
      <c r="BK2461" s="26" t="s">
        <v>226</v>
      </c>
      <c r="BL2461" s="26" t="s">
        <v>13350</v>
      </c>
      <c r="BM2461" s="26" t="s">
        <v>13351</v>
      </c>
      <c r="BN2461" s="26" t="s">
        <v>13352</v>
      </c>
      <c r="BO2461" s="26" t="s">
        <v>226</v>
      </c>
      <c r="BP2461" s="24"/>
      <c r="BQ2461" s="24"/>
      <c r="BR2461" s="26">
        <v>0</v>
      </c>
      <c r="BS2461" s="26">
        <v>0</v>
      </c>
      <c r="BT2461" s="26">
        <v>0</v>
      </c>
      <c r="BU2461" s="26">
        <v>0</v>
      </c>
      <c r="BV2461" s="26">
        <v>0</v>
      </c>
      <c r="BW2461" s="26">
        <v>0</v>
      </c>
      <c r="BX2461" s="26">
        <v>0</v>
      </c>
      <c r="BY2461" s="26">
        <v>0</v>
      </c>
      <c r="BZ2461" s="26" t="s">
        <v>135</v>
      </c>
      <c r="CA2461" s="26" t="s">
        <v>137</v>
      </c>
      <c r="CB2461" s="26" t="s">
        <v>136</v>
      </c>
      <c r="CC2461" s="26" t="s">
        <v>135</v>
      </c>
      <c r="CD2461" s="26" t="s">
        <v>135</v>
      </c>
      <c r="CE2461" s="26" t="s">
        <v>135</v>
      </c>
      <c r="CF2461" s="26" t="s">
        <v>135</v>
      </c>
      <c r="CG2461" s="26" t="s">
        <v>135</v>
      </c>
      <c r="CH2461" s="26" t="s">
        <v>136</v>
      </c>
      <c r="CI2461" s="26" t="s">
        <v>136</v>
      </c>
      <c r="CJ2461" s="26" t="s">
        <v>136</v>
      </c>
      <c r="CK2461" s="26" t="s">
        <v>136</v>
      </c>
      <c r="CL2461" s="26" t="s">
        <v>136</v>
      </c>
      <c r="CM2461" s="26" t="s">
        <v>135</v>
      </c>
      <c r="CN2461" s="26" t="s">
        <v>134</v>
      </c>
      <c r="CO2461" s="26" t="s">
        <v>135</v>
      </c>
      <c r="CP2461" s="26" t="s">
        <v>137</v>
      </c>
      <c r="CQ2461" s="26" t="s">
        <v>137</v>
      </c>
      <c r="CR2461" s="26" t="s">
        <v>138</v>
      </c>
      <c r="CS2461" s="26" t="s">
        <v>136</v>
      </c>
      <c r="CT2461" s="26" t="s">
        <v>136</v>
      </c>
      <c r="CU2461" s="26" t="s">
        <v>135</v>
      </c>
      <c r="CV2461" s="26" t="s">
        <v>135</v>
      </c>
      <c r="CW2461" s="26" t="s">
        <v>135</v>
      </c>
      <c r="CX2461" s="26" t="s">
        <v>135</v>
      </c>
      <c r="CY2461" s="26" t="s">
        <v>135</v>
      </c>
      <c r="CZ2461" s="26" t="s">
        <v>135</v>
      </c>
      <c r="DA2461" s="26" t="s">
        <v>135</v>
      </c>
      <c r="DB2461" s="26" t="s">
        <v>134</v>
      </c>
      <c r="DC2461" s="26" t="s">
        <v>136</v>
      </c>
      <c r="DD2461" s="26" t="s">
        <v>138</v>
      </c>
      <c r="DE2461" s="26" t="s">
        <v>134</v>
      </c>
      <c r="DF2461" s="26" t="s">
        <v>139</v>
      </c>
      <c r="DG2461" s="26" t="s">
        <v>120</v>
      </c>
      <c r="DH2461" s="26" t="s">
        <v>139</v>
      </c>
      <c r="DI2461" s="26" t="s">
        <v>120</v>
      </c>
      <c r="DJ2461" s="26" t="s">
        <v>120</v>
      </c>
      <c r="DK2461" s="26" t="s">
        <v>120</v>
      </c>
      <c r="DL2461" s="26" t="s">
        <v>139</v>
      </c>
      <c r="DM2461" s="26" t="s">
        <v>139</v>
      </c>
      <c r="DN2461" s="26" t="s">
        <v>139</v>
      </c>
      <c r="DO2461" s="26" t="s">
        <v>139</v>
      </c>
    </row>
    <row r="2462" spans="1:119" ht="20.100000000000001" customHeight="1" x14ac:dyDescent="0.25">
      <c r="A2462" s="29" t="str">
        <f t="shared" ref="A2462:A2525" si="546">IFERROR(IF(C2462=0,NA(),B2462&amp;C2462),"")</f>
        <v>Society for Participatory Integrated Development4</v>
      </c>
      <c r="B2462" s="29" t="str">
        <f t="shared" ref="B2462:B2525" si="547">IFERROR(IF(AA2462=0,Y2462&amp;IF(Z2462=0,""," ("&amp;Z2462&amp;")"),AA2462&amp;IF(Z2462=0,""," ("&amp;Z2462&amp;")")),"")</f>
        <v>Society for Participatory Integrated Development</v>
      </c>
      <c r="C2462" s="29">
        <f t="shared" ref="C2462:C2525" si="548">IFERROR(_xlfn.NUMBERVALUE(RIGHT(AH2462,1)),"")</f>
        <v>4</v>
      </c>
      <c r="D2462" s="30" t="str">
        <f t="shared" ref="D2462:D2525" si="549">IFERROR(IF(OR(V2462="Sub-Saharan Africa",V2462="Middle East &amp; North Africa"),"Africa and the Middle East",IF(V2462="Europe &amp; Central Asia","Europe and Eurasia",IF(V2462="East Asia &amp; Pacific","East and Southeast Asia",V2462))),"")</f>
        <v>South Asia</v>
      </c>
      <c r="E2462" s="30" t="str">
        <f t="shared" ref="E2462:E2525" si="550">IFERROR(IF(X2462=0,W2462,X2462&amp;", "&amp;W2462),"")</f>
        <v>New Delhi, India</v>
      </c>
      <c r="F2462" s="31">
        <f t="shared" ref="F2462:F2525" si="551">IFERROR(IF(AND(BZ2462+CA2462+CB2462+CC2462&gt;=4,BZ2462+CA2462+CB2462+CC2462&lt;=6),1,IF(AND(BZ2462+CA2462+CB2462+CC2462&gt;=7,BZ2462+CA2462+CB2462+CC2462&lt;=10),2,IF(AND(BZ2462+CA2462+CB2462+CC2462&gt;=11,BZ2462+CA2462+CB2462+CC2462&lt;=14),3,IF(AND(BZ2462+CA2462+CB2462+CC2462&gt;=15,BZ2462+CA2462+CB2462+CC2462&lt;=18),4,IF(AND(BZ2462+CA2462+CB2462+CC2462&gt;=19,BZ2462+CA2462+CB2462+CC2462&lt;=20),5,BR2462))))),"")</f>
        <v>2</v>
      </c>
      <c r="G2462" s="31">
        <f t="shared" ref="G2462:G2525" si="552">IFERROR(IF(AND(CD2462+CE2462+CF2462+CG2462&gt;=4,CD2462+CE2462+CF2462+CG2462&lt;=6),1,IF(AND(CD2462+CE2462+CF2462+CG2462&gt;=7,CD2462+CE2462+CF2462+CG2462&lt;=10),2,IF(AND(CD2462+CE2462+CF2462+CG2462&gt;=11,CD2462+CE2462+CF2462+CG2462&lt;=14),3,IF(AND(CD2462+CE2462+CF2462+CG2462&gt;=15,CD2462+CE2462+CF2462+CG2462&lt;=18),4,IF(AND(CD2462+CE2462+CF2462+CG2462&gt;=19,CD2462+CE2462+CF2462+CG2462&lt;=20),5,BS2462))))),"")</f>
        <v>2</v>
      </c>
      <c r="H2462" s="31">
        <f t="shared" ref="H2462:H2525" si="553">IFERROR(IF(AND(CH2462+CI2462+CJ2462+CK2462&gt;=4,CH2462+CI2462+CJ2462+CK2462&lt;=6),1,IF(AND(CH2462+CI2462+CJ2462+CK2462&gt;=7,CH2462+CI2462+CJ2462+CK2462&lt;=10),2,IF(AND(CH2462+CI2462+CJ2462+CK2462&gt;=11,CH2462+CI2462+CJ2462+CK2462&lt;=14),3,IF(AND(CH2462+CI2462+CJ2462+CK2462&gt;=15,CH2462+CI2462+CJ2462+CK2462&lt;=18),4,IF(AND(CH2462+CI2462+CJ2462+CK2462&gt;=19,CH2462+CI2462+CJ2462+CK2462&lt;=20),5,BT2462))))),"")</f>
        <v>3</v>
      </c>
      <c r="I2462" s="31">
        <f t="shared" ref="I2462:I2525" si="554">IFERROR(IF(AND(CL2462+CM2462+CN2462+CO2462&gt;=4,CL2462+CM2462+CN2462+CO2462&lt;=6),1,IF(AND(CL2462+CM2462+CN2462+CO2462&gt;=7,CL2462+CM2462+CN2462+CO2462&lt;=10),2,IF(AND(CL2462+CM2462+CN2462+CO2462&gt;=11,CL2462+CM2462+CN2462+CO2462&lt;=14),3,IF(AND(CL2462+CM2462+CN2462+CO2462&gt;=15,CL2462+CM2462+CN2462+CO2462&lt;=18),4,IF(AND(CL2462+CM2462+CN2462+CO2462&gt;=19,CL2462+CM2462+CN2462+CO2462&lt;=20),5,BU2462))))),"")</f>
        <v>3</v>
      </c>
      <c r="J2462" s="31">
        <f t="shared" ref="J2462:J2525" si="555">IFERROR(IF(AND(CP2462+CQ2462+CR2462+CS2462&gt;=4,CP2462+CQ2462+CR2462+CS2462&lt;=6),1,IF(AND(CP2462+CQ2462+CR2462+CS2462&gt;=7,CP2462+CQ2462+CR2462+CS2462&lt;=10),2,IF(AND(CP2462+CQ2462+CR2462+CS2462&gt;=11,CP2462+CQ2462+CR2462+CS2462&lt;=14),3,IF(AND(CP2462+CQ2462+CR2462+CS2462&gt;=15,CP2462+CQ2462+CR2462+CS2462&lt;=18),4,IF(AND(CP2462+CQ2462+CR2462+CS2462&gt;=19,CP2462+CQ2462+CR2462+CS2462&lt;=20),5,BV2462))))),"")</f>
        <v>2</v>
      </c>
      <c r="K2462" s="31">
        <f t="shared" ref="K2462:K2525" si="556">IFERROR(IF(AND(CT2462+CU2462+CV2462+CW2462&gt;=4,CT2462+CU2462+CV2462+CW2462&lt;=6),1,IF(AND(CT2462+CU2462+CV2462+CW2462&gt;=7,CT2462+CU2462+CV2462+CW2462&lt;=10),2,IF(AND(CT2462+CU2462+CV2462+CW2462&gt;=11,CT2462+CU2462+CV2462+CW2462&lt;=14),3,IF(AND(CT2462+CU2462+CV2462+CW2462&gt;=15,CT2462+CU2462+CV2462+CW2462&lt;=18),4,IF(AND(CT2462+CU2462+CV2462+CW2462&gt;=19,CT2462+CU2462+CV2462+CW2462&lt;=20),5,BW2462))))),"")</f>
        <v>2</v>
      </c>
      <c r="L2462" s="31">
        <f t="shared" ref="L2462:L2525" si="557">IFERROR(IF(AND(CX2462+CY2462+CZ2462+DA2462&gt;=4,CX2462+CY2462+CZ2462+DA2462&lt;=6),1,IF(AND(CX2462+CY2462+CZ2462+DA2462&gt;=7,CX2462+CY2462+CZ2462+DA2462&lt;=10),2,IF(AND(CX2462+CY2462+CZ2462+DA2462&gt;=11,CX2462+CY2462+CZ2462+DA2462&lt;=14),3,IF(AND(CX2462+CY2462+CZ2462+DA2462&gt;=15,CX2462+CY2462+CZ2462+DA2462&lt;=18),4,IF(AND(CX2462+CY2462+CZ2462+DA2462&gt;=19,CX2462+CY2462+CZ2462+DA2462&lt;=20),5,BX2462))))),"")</f>
        <v>2</v>
      </c>
      <c r="M2462" s="31">
        <f t="shared" ref="M2462:M2525" si="558">IFERROR(IF(AND(DB2462+DC2462+DD2462+DE2462&gt;=4,DB2462+DC2462+DD2462+DE2462&lt;=6),1,IF(AND(DB2462+DC2462+DD2462+DE2462&gt;=7,DB2462+DC2462+DD2462+DE2462&lt;=10),2,IF(AND(DB2462+DC2462+DD2462+DE2462&gt;=11,DB2462+DC2462+DD2462+DE2462&lt;=14),3,IF(AND(DB2462+DC2462+DD2462+DE2462&gt;=15,DB2462+DC2462+DD2462+DE2462&lt;=18),4,IF(AND(DB2462+DC2462+DD2462+DE2462&gt;=19,DB2462+DC2462+DD2462+DE2462&lt;=20),5,BY2462))))),"")</f>
        <v>4</v>
      </c>
      <c r="N2462" s="31">
        <f t="shared" ref="N2462:N2525" si="559">IFERROR(ROUND(AVERAGE(F2462:M2462),1),"")</f>
        <v>2.5</v>
      </c>
      <c r="O2462" s="26" t="s">
        <v>13353</v>
      </c>
      <c r="P2462" s="26" t="s">
        <v>108</v>
      </c>
      <c r="Q2462" s="27">
        <v>42858</v>
      </c>
      <c r="R2462" s="26" t="s">
        <v>109</v>
      </c>
      <c r="S2462" s="26" t="s">
        <v>167</v>
      </c>
      <c r="T2462" s="26" t="s">
        <v>142</v>
      </c>
      <c r="U2462" s="26" t="s">
        <v>168</v>
      </c>
      <c r="V2462" s="26" t="s">
        <v>225</v>
      </c>
      <c r="W2462" s="26" t="s">
        <v>226</v>
      </c>
      <c r="X2462" s="26" t="s">
        <v>245</v>
      </c>
      <c r="Y2462" s="26" t="s">
        <v>13343</v>
      </c>
      <c r="Z2462" s="24"/>
      <c r="AA2462" s="24"/>
      <c r="AB2462" s="26" t="s">
        <v>117</v>
      </c>
      <c r="AC2462" s="28">
        <v>5000</v>
      </c>
      <c r="AD2462" s="26" t="s">
        <v>12599</v>
      </c>
      <c r="AE2462" s="26" t="s">
        <v>249</v>
      </c>
      <c r="AF2462" s="26" t="s">
        <v>120</v>
      </c>
      <c r="AG2462" s="26" t="s">
        <v>194</v>
      </c>
      <c r="AH2462" s="26" t="s">
        <v>185</v>
      </c>
      <c r="AI2462" s="28">
        <v>5000</v>
      </c>
      <c r="AJ2462" s="26" t="s">
        <v>13354</v>
      </c>
      <c r="AK2462" s="26" t="s">
        <v>13355</v>
      </c>
      <c r="AL2462" s="26" t="s">
        <v>13356</v>
      </c>
      <c r="AM2462" s="24"/>
      <c r="AN2462" s="24"/>
      <c r="AO2462" s="24"/>
      <c r="AP2462" s="24"/>
      <c r="AQ2462" s="24"/>
      <c r="AR2462" s="26" t="s">
        <v>13357</v>
      </c>
      <c r="AS2462" s="24"/>
      <c r="AT2462" s="24"/>
      <c r="AU2462" s="24"/>
      <c r="AV2462" s="24"/>
      <c r="AW2462" s="28">
        <v>144615</v>
      </c>
      <c r="AX2462" s="26">
        <v>735</v>
      </c>
      <c r="AY2462" s="28">
        <v>35</v>
      </c>
      <c r="AZ2462" s="28">
        <v>30</v>
      </c>
      <c r="BA2462" s="26">
        <v>65</v>
      </c>
      <c r="BB2462" s="24"/>
      <c r="BC2462" s="26" t="s">
        <v>13346</v>
      </c>
      <c r="BD2462" s="26" t="s">
        <v>125</v>
      </c>
      <c r="BE2462" s="24"/>
      <c r="BF2462" s="26" t="s">
        <v>10298</v>
      </c>
      <c r="BG2462" s="26" t="s">
        <v>226</v>
      </c>
      <c r="BH2462" s="26" t="s">
        <v>13358</v>
      </c>
      <c r="BI2462" s="26" t="s">
        <v>226</v>
      </c>
      <c r="BJ2462" s="26" t="s">
        <v>13359</v>
      </c>
      <c r="BK2462" s="26" t="s">
        <v>191</v>
      </c>
      <c r="BL2462" s="26" t="s">
        <v>13352</v>
      </c>
      <c r="BM2462" s="26" t="s">
        <v>226</v>
      </c>
      <c r="BN2462" s="26" t="s">
        <v>13360</v>
      </c>
      <c r="BO2462" s="26" t="s">
        <v>226</v>
      </c>
      <c r="BP2462" s="24"/>
      <c r="BQ2462" s="24"/>
      <c r="BR2462" s="26">
        <v>0</v>
      </c>
      <c r="BS2462" s="26">
        <v>0</v>
      </c>
      <c r="BT2462" s="26">
        <v>0</v>
      </c>
      <c r="BU2462" s="26">
        <v>0</v>
      </c>
      <c r="BV2462" s="26">
        <v>0</v>
      </c>
      <c r="BW2462" s="26">
        <v>0</v>
      </c>
      <c r="BX2462" s="26">
        <v>0</v>
      </c>
      <c r="BY2462" s="26">
        <v>0</v>
      </c>
      <c r="BZ2462" s="26" t="s">
        <v>135</v>
      </c>
      <c r="CA2462" s="26" t="s">
        <v>137</v>
      </c>
      <c r="CB2462" s="26" t="s">
        <v>136</v>
      </c>
      <c r="CC2462" s="26" t="s">
        <v>135</v>
      </c>
      <c r="CD2462" s="26" t="s">
        <v>135</v>
      </c>
      <c r="CE2462" s="26" t="s">
        <v>135</v>
      </c>
      <c r="CF2462" s="26" t="s">
        <v>135</v>
      </c>
      <c r="CG2462" s="26" t="s">
        <v>135</v>
      </c>
      <c r="CH2462" s="26" t="s">
        <v>136</v>
      </c>
      <c r="CI2462" s="26" t="s">
        <v>136</v>
      </c>
      <c r="CJ2462" s="26" t="s">
        <v>136</v>
      </c>
      <c r="CK2462" s="26" t="s">
        <v>136</v>
      </c>
      <c r="CL2462" s="26" t="s">
        <v>136</v>
      </c>
      <c r="CM2462" s="26" t="s">
        <v>135</v>
      </c>
      <c r="CN2462" s="26" t="s">
        <v>134</v>
      </c>
      <c r="CO2462" s="26" t="s">
        <v>135</v>
      </c>
      <c r="CP2462" s="26" t="s">
        <v>137</v>
      </c>
      <c r="CQ2462" s="26" t="s">
        <v>137</v>
      </c>
      <c r="CR2462" s="26" t="s">
        <v>138</v>
      </c>
      <c r="CS2462" s="26" t="s">
        <v>136</v>
      </c>
      <c r="CT2462" s="26" t="s">
        <v>136</v>
      </c>
      <c r="CU2462" s="26" t="s">
        <v>135</v>
      </c>
      <c r="CV2462" s="26" t="s">
        <v>135</v>
      </c>
      <c r="CW2462" s="26" t="s">
        <v>135</v>
      </c>
      <c r="CX2462" s="26" t="s">
        <v>135</v>
      </c>
      <c r="CY2462" s="26" t="s">
        <v>135</v>
      </c>
      <c r="CZ2462" s="26" t="s">
        <v>135</v>
      </c>
      <c r="DA2462" s="26" t="s">
        <v>135</v>
      </c>
      <c r="DB2462" s="26" t="s">
        <v>134</v>
      </c>
      <c r="DC2462" s="26" t="s">
        <v>136</v>
      </c>
      <c r="DD2462" s="26" t="s">
        <v>138</v>
      </c>
      <c r="DE2462" s="26" t="s">
        <v>134</v>
      </c>
      <c r="DF2462" s="26" t="s">
        <v>139</v>
      </c>
      <c r="DG2462" s="26" t="s">
        <v>120</v>
      </c>
      <c r="DH2462" s="26" t="s">
        <v>139</v>
      </c>
      <c r="DI2462" s="26" t="s">
        <v>120</v>
      </c>
      <c r="DJ2462" s="26" t="s">
        <v>120</v>
      </c>
      <c r="DK2462" s="26" t="s">
        <v>120</v>
      </c>
      <c r="DL2462" s="26" t="s">
        <v>139</v>
      </c>
      <c r="DM2462" s="26" t="s">
        <v>139</v>
      </c>
      <c r="DN2462" s="26" t="s">
        <v>139</v>
      </c>
      <c r="DO2462" s="26" t="s">
        <v>139</v>
      </c>
    </row>
    <row r="2463" spans="1:119" ht="20.100000000000001" customHeight="1" x14ac:dyDescent="0.25">
      <c r="A2463" s="29" t="str">
        <f t="shared" si="546"/>
        <v>Society for Participatory Integrated Development3</v>
      </c>
      <c r="B2463" s="29" t="str">
        <f t="shared" si="547"/>
        <v>Society for Participatory Integrated Development</v>
      </c>
      <c r="C2463" s="29">
        <f t="shared" si="548"/>
        <v>3</v>
      </c>
      <c r="D2463" s="30" t="str">
        <f t="shared" si="549"/>
        <v>South Asia</v>
      </c>
      <c r="E2463" s="30" t="str">
        <f t="shared" si="550"/>
        <v>New Delhi, India</v>
      </c>
      <c r="F2463" s="31">
        <f t="shared" si="551"/>
        <v>1</v>
      </c>
      <c r="G2463" s="31">
        <f t="shared" si="552"/>
        <v>1</v>
      </c>
      <c r="H2463" s="31">
        <f t="shared" si="553"/>
        <v>3</v>
      </c>
      <c r="I2463" s="31">
        <f t="shared" si="554"/>
        <v>3</v>
      </c>
      <c r="J2463" s="31">
        <f t="shared" si="555"/>
        <v>3</v>
      </c>
      <c r="K2463" s="31">
        <f t="shared" si="556"/>
        <v>4</v>
      </c>
      <c r="L2463" s="31">
        <f t="shared" si="557"/>
        <v>2</v>
      </c>
      <c r="M2463" s="31">
        <f t="shared" si="558"/>
        <v>2</v>
      </c>
      <c r="N2463" s="31">
        <f t="shared" si="559"/>
        <v>2.4</v>
      </c>
      <c r="O2463" s="26" t="s">
        <v>13361</v>
      </c>
      <c r="P2463" s="26" t="s">
        <v>108</v>
      </c>
      <c r="Q2463" s="27">
        <v>42502</v>
      </c>
      <c r="R2463" s="26" t="s">
        <v>109</v>
      </c>
      <c r="S2463" s="26" t="s">
        <v>184</v>
      </c>
      <c r="T2463" s="26" t="s">
        <v>157</v>
      </c>
      <c r="U2463" s="26" t="s">
        <v>168</v>
      </c>
      <c r="V2463" s="26" t="s">
        <v>225</v>
      </c>
      <c r="W2463" s="26" t="s">
        <v>226</v>
      </c>
      <c r="X2463" s="26" t="s">
        <v>245</v>
      </c>
      <c r="Y2463" s="26" t="s">
        <v>13343</v>
      </c>
      <c r="Z2463" s="24"/>
      <c r="AA2463" s="24"/>
      <c r="AB2463" s="26" t="s">
        <v>117</v>
      </c>
      <c r="AC2463" s="28">
        <v>5000</v>
      </c>
      <c r="AD2463" s="26" t="s">
        <v>12599</v>
      </c>
      <c r="AE2463" s="26" t="s">
        <v>249</v>
      </c>
      <c r="AF2463" s="26" t="s">
        <v>120</v>
      </c>
      <c r="AG2463" s="26" t="s">
        <v>194</v>
      </c>
      <c r="AH2463" s="26" t="s">
        <v>121</v>
      </c>
      <c r="AI2463" s="28">
        <v>5000</v>
      </c>
      <c r="AJ2463" s="26" t="s">
        <v>13362</v>
      </c>
      <c r="AK2463" s="26" t="s">
        <v>13355</v>
      </c>
      <c r="AL2463" s="26" t="s">
        <v>13356</v>
      </c>
      <c r="AM2463" s="24"/>
      <c r="AN2463" s="24"/>
      <c r="AO2463" s="24"/>
      <c r="AP2463" s="24"/>
      <c r="AQ2463" s="24"/>
      <c r="AR2463" s="24"/>
      <c r="AS2463" s="24"/>
      <c r="AT2463" s="26" t="s">
        <v>13363</v>
      </c>
      <c r="AU2463" s="24"/>
      <c r="AV2463" s="26" t="s">
        <v>13364</v>
      </c>
      <c r="AW2463" s="28">
        <v>100000</v>
      </c>
      <c r="AX2463" s="26">
        <v>500</v>
      </c>
      <c r="AY2463" s="28">
        <v>0</v>
      </c>
      <c r="AZ2463" s="28">
        <v>55</v>
      </c>
      <c r="BA2463" s="26">
        <v>0</v>
      </c>
      <c r="BB2463" s="26" t="s">
        <v>241</v>
      </c>
      <c r="BC2463" s="26" t="s">
        <v>13346</v>
      </c>
      <c r="BD2463" s="26" t="s">
        <v>125</v>
      </c>
      <c r="BE2463" s="24"/>
      <c r="BF2463" s="24"/>
      <c r="BG2463" s="24"/>
      <c r="BH2463" s="24"/>
      <c r="BI2463" s="24"/>
      <c r="BJ2463" s="24"/>
      <c r="BK2463" s="24"/>
      <c r="BL2463" s="24"/>
      <c r="BM2463" s="24"/>
      <c r="BN2463" s="24"/>
      <c r="BO2463" s="24"/>
      <c r="BP2463" s="24"/>
      <c r="BQ2463" s="24"/>
      <c r="BR2463" s="26">
        <v>1</v>
      </c>
      <c r="BS2463" s="26">
        <v>1</v>
      </c>
      <c r="BT2463" s="26">
        <v>3</v>
      </c>
      <c r="BU2463" s="26">
        <v>3</v>
      </c>
      <c r="BV2463" s="26">
        <v>3</v>
      </c>
      <c r="BW2463" s="26">
        <v>4</v>
      </c>
      <c r="BX2463" s="26">
        <v>2</v>
      </c>
      <c r="BY2463" s="26">
        <v>2</v>
      </c>
      <c r="BZ2463" s="24"/>
      <c r="CA2463" s="24"/>
      <c r="CB2463" s="24"/>
      <c r="CC2463" s="24"/>
      <c r="CD2463" s="24"/>
      <c r="CE2463" s="24"/>
      <c r="CF2463" s="24"/>
      <c r="CG2463" s="24"/>
      <c r="CH2463" s="24"/>
      <c r="CI2463" s="24"/>
      <c r="CJ2463" s="24"/>
      <c r="CK2463" s="24"/>
      <c r="CL2463" s="24"/>
      <c r="CM2463" s="24"/>
      <c r="CN2463" s="24"/>
      <c r="CO2463" s="24"/>
      <c r="CP2463" s="24"/>
      <c r="CQ2463" s="24"/>
      <c r="CR2463" s="24"/>
      <c r="CS2463" s="24"/>
      <c r="CT2463" s="24"/>
      <c r="CU2463" s="24"/>
      <c r="CV2463" s="24"/>
      <c r="CW2463" s="24"/>
      <c r="CX2463" s="24"/>
      <c r="CY2463" s="24"/>
      <c r="CZ2463" s="24"/>
      <c r="DA2463" s="24"/>
      <c r="DB2463" s="24"/>
      <c r="DC2463" s="24"/>
      <c r="DD2463" s="24"/>
      <c r="DE2463" s="24"/>
      <c r="DF2463" s="26" t="s">
        <v>139</v>
      </c>
      <c r="DG2463" s="26" t="s">
        <v>139</v>
      </c>
      <c r="DH2463" s="26" t="s">
        <v>139</v>
      </c>
      <c r="DI2463" s="26" t="s">
        <v>139</v>
      </c>
      <c r="DJ2463" s="26" t="s">
        <v>139</v>
      </c>
      <c r="DK2463" s="26" t="s">
        <v>139</v>
      </c>
      <c r="DL2463" s="26" t="s">
        <v>139</v>
      </c>
      <c r="DM2463" s="26" t="s">
        <v>139</v>
      </c>
      <c r="DN2463" s="26" t="s">
        <v>139</v>
      </c>
      <c r="DO2463" s="26" t="s">
        <v>120</v>
      </c>
    </row>
    <row r="2464" spans="1:119" ht="20.100000000000001" customHeight="1" x14ac:dyDescent="0.25">
      <c r="A2464" s="29" t="str">
        <f t="shared" si="546"/>
        <v>Society for Participatory Integrated Development2</v>
      </c>
      <c r="B2464" s="29" t="str">
        <f t="shared" si="547"/>
        <v>Society for Participatory Integrated Development</v>
      </c>
      <c r="C2464" s="29">
        <f t="shared" si="548"/>
        <v>2</v>
      </c>
      <c r="D2464" s="30" t="str">
        <f t="shared" si="549"/>
        <v>South Asia</v>
      </c>
      <c r="E2464" s="30" t="str">
        <f t="shared" si="550"/>
        <v>New Delhi, India</v>
      </c>
      <c r="F2464" s="31">
        <f t="shared" si="551"/>
        <v>1</v>
      </c>
      <c r="G2464" s="31">
        <f t="shared" si="552"/>
        <v>1</v>
      </c>
      <c r="H2464" s="31">
        <f t="shared" si="553"/>
        <v>3</v>
      </c>
      <c r="I2464" s="31">
        <f t="shared" si="554"/>
        <v>3</v>
      </c>
      <c r="J2464" s="31">
        <f t="shared" si="555"/>
        <v>3</v>
      </c>
      <c r="K2464" s="31">
        <f t="shared" si="556"/>
        <v>4</v>
      </c>
      <c r="L2464" s="31">
        <f t="shared" si="557"/>
        <v>2</v>
      </c>
      <c r="M2464" s="31">
        <f t="shared" si="558"/>
        <v>2</v>
      </c>
      <c r="N2464" s="31">
        <f t="shared" si="559"/>
        <v>2.4</v>
      </c>
      <c r="O2464" s="26" t="s">
        <v>13365</v>
      </c>
      <c r="P2464" s="26" t="s">
        <v>108</v>
      </c>
      <c r="Q2464" s="27">
        <v>41946</v>
      </c>
      <c r="R2464" s="26" t="s">
        <v>109</v>
      </c>
      <c r="S2464" s="26" t="s">
        <v>609</v>
      </c>
      <c r="T2464" s="26" t="s">
        <v>278</v>
      </c>
      <c r="U2464" s="26" t="s">
        <v>168</v>
      </c>
      <c r="V2464" s="26" t="s">
        <v>225</v>
      </c>
      <c r="W2464" s="26" t="s">
        <v>226</v>
      </c>
      <c r="X2464" s="26" t="s">
        <v>245</v>
      </c>
      <c r="Y2464" s="26" t="s">
        <v>13343</v>
      </c>
      <c r="Z2464" s="24"/>
      <c r="AA2464" s="24"/>
      <c r="AB2464" s="26" t="s">
        <v>117</v>
      </c>
      <c r="AC2464" s="28">
        <v>7000</v>
      </c>
      <c r="AD2464" s="26" t="s">
        <v>12599</v>
      </c>
      <c r="AE2464" s="26" t="s">
        <v>249</v>
      </c>
      <c r="AF2464" s="26" t="s">
        <v>120</v>
      </c>
      <c r="AG2464" s="26" t="s">
        <v>194</v>
      </c>
      <c r="AH2464" s="26" t="s">
        <v>143</v>
      </c>
      <c r="AI2464" s="28">
        <v>7000</v>
      </c>
      <c r="AJ2464" s="26" t="s">
        <v>13366</v>
      </c>
      <c r="AK2464" s="26" t="s">
        <v>13355</v>
      </c>
      <c r="AL2464" s="26" t="s">
        <v>13356</v>
      </c>
      <c r="AM2464" s="24"/>
      <c r="AN2464" s="24"/>
      <c r="AO2464" s="24"/>
      <c r="AP2464" s="24"/>
      <c r="AQ2464" s="24"/>
      <c r="AR2464" s="24"/>
      <c r="AS2464" s="24"/>
      <c r="AT2464" s="26" t="s">
        <v>13367</v>
      </c>
      <c r="AU2464" s="24"/>
      <c r="AV2464" s="26" t="s">
        <v>13368</v>
      </c>
      <c r="AW2464" s="28">
        <v>97386</v>
      </c>
      <c r="AX2464" s="26">
        <v>486</v>
      </c>
      <c r="AY2464" s="28">
        <v>60</v>
      </c>
      <c r="AZ2464" s="28">
        <v>62</v>
      </c>
      <c r="BA2464" s="24"/>
      <c r="BB2464" s="26" t="s">
        <v>241</v>
      </c>
      <c r="BC2464" s="26" t="s">
        <v>13346</v>
      </c>
      <c r="BD2464" s="26" t="s">
        <v>125</v>
      </c>
      <c r="BE2464" s="24"/>
      <c r="BF2464" s="26" t="s">
        <v>13369</v>
      </c>
      <c r="BG2464" s="26" t="s">
        <v>261</v>
      </c>
      <c r="BH2464" s="26" t="s">
        <v>13370</v>
      </c>
      <c r="BI2464" s="26" t="s">
        <v>226</v>
      </c>
      <c r="BJ2464" s="26" t="s">
        <v>13350</v>
      </c>
      <c r="BK2464" s="26" t="s">
        <v>395</v>
      </c>
      <c r="BL2464" s="26" t="s">
        <v>13349</v>
      </c>
      <c r="BM2464" s="26" t="s">
        <v>226</v>
      </c>
      <c r="BN2464" s="24"/>
      <c r="BO2464" s="24"/>
      <c r="BP2464" s="24"/>
      <c r="BQ2464" s="24"/>
      <c r="BR2464" s="26">
        <v>1</v>
      </c>
      <c r="BS2464" s="26">
        <v>1</v>
      </c>
      <c r="BT2464" s="26">
        <v>3</v>
      </c>
      <c r="BU2464" s="26">
        <v>3</v>
      </c>
      <c r="BV2464" s="26">
        <v>3</v>
      </c>
      <c r="BW2464" s="26">
        <v>4</v>
      </c>
      <c r="BX2464" s="26">
        <v>2</v>
      </c>
      <c r="BY2464" s="26">
        <v>2</v>
      </c>
      <c r="BZ2464" s="24"/>
      <c r="CA2464" s="24"/>
      <c r="CB2464" s="24"/>
      <c r="CC2464" s="24"/>
      <c r="CD2464" s="24"/>
      <c r="CE2464" s="24"/>
      <c r="CF2464" s="24"/>
      <c r="CG2464" s="24"/>
      <c r="CH2464" s="24"/>
      <c r="CI2464" s="24"/>
      <c r="CJ2464" s="24"/>
      <c r="CK2464" s="24"/>
      <c r="CL2464" s="24"/>
      <c r="CM2464" s="24"/>
      <c r="CN2464" s="24"/>
      <c r="CO2464" s="24"/>
      <c r="CP2464" s="24"/>
      <c r="CQ2464" s="24"/>
      <c r="CR2464" s="24"/>
      <c r="CS2464" s="24"/>
      <c r="CT2464" s="24"/>
      <c r="CU2464" s="24"/>
      <c r="CV2464" s="24"/>
      <c r="CW2464" s="24"/>
      <c r="CX2464" s="24"/>
      <c r="CY2464" s="24"/>
      <c r="CZ2464" s="24"/>
      <c r="DA2464" s="24"/>
      <c r="DB2464" s="24"/>
      <c r="DC2464" s="24"/>
      <c r="DD2464" s="24"/>
      <c r="DE2464" s="24"/>
      <c r="DF2464" s="26" t="s">
        <v>139</v>
      </c>
      <c r="DG2464" s="26" t="s">
        <v>120</v>
      </c>
      <c r="DH2464" s="26" t="s">
        <v>139</v>
      </c>
      <c r="DI2464" s="26" t="s">
        <v>120</v>
      </c>
      <c r="DJ2464" s="26" t="s">
        <v>120</v>
      </c>
      <c r="DK2464" s="26" t="s">
        <v>139</v>
      </c>
      <c r="DL2464" s="26" t="s">
        <v>139</v>
      </c>
      <c r="DM2464" s="26" t="s">
        <v>139</v>
      </c>
      <c r="DN2464" s="26" t="s">
        <v>139</v>
      </c>
      <c r="DO2464" s="26" t="s">
        <v>139</v>
      </c>
    </row>
    <row r="2465" spans="1:119" ht="20.100000000000001" customHeight="1" x14ac:dyDescent="0.25">
      <c r="A2465" s="29" t="str">
        <f t="shared" si="546"/>
        <v>Society for Participatory Integrated Development1</v>
      </c>
      <c r="B2465" s="29" t="str">
        <f t="shared" si="547"/>
        <v>Society for Participatory Integrated Development</v>
      </c>
      <c r="C2465" s="29">
        <f t="shared" si="548"/>
        <v>1</v>
      </c>
      <c r="D2465" s="30" t="str">
        <f t="shared" si="549"/>
        <v>South Asia</v>
      </c>
      <c r="E2465" s="30" t="str">
        <f t="shared" si="550"/>
        <v>New Delhi, India</v>
      </c>
      <c r="F2465" s="31">
        <f t="shared" si="551"/>
        <v>1</v>
      </c>
      <c r="G2465" s="31">
        <f t="shared" si="552"/>
        <v>2</v>
      </c>
      <c r="H2465" s="31">
        <f t="shared" si="553"/>
        <v>2</v>
      </c>
      <c r="I2465" s="31">
        <f t="shared" si="554"/>
        <v>3</v>
      </c>
      <c r="J2465" s="31">
        <f t="shared" si="555"/>
        <v>2</v>
      </c>
      <c r="K2465" s="31">
        <f t="shared" si="556"/>
        <v>2</v>
      </c>
      <c r="L2465" s="31">
        <f t="shared" si="557"/>
        <v>1</v>
      </c>
      <c r="M2465" s="31">
        <f t="shared" si="558"/>
        <v>2</v>
      </c>
      <c r="N2465" s="31">
        <f t="shared" si="559"/>
        <v>1.9</v>
      </c>
      <c r="O2465" s="26" t="s">
        <v>13371</v>
      </c>
      <c r="P2465" s="26" t="s">
        <v>108</v>
      </c>
      <c r="Q2465" s="27">
        <v>41568</v>
      </c>
      <c r="R2465" s="26" t="s">
        <v>155</v>
      </c>
      <c r="S2465" s="26" t="s">
        <v>622</v>
      </c>
      <c r="T2465" s="26" t="s">
        <v>194</v>
      </c>
      <c r="U2465" s="26" t="s">
        <v>168</v>
      </c>
      <c r="V2465" s="26" t="s">
        <v>225</v>
      </c>
      <c r="W2465" s="26" t="s">
        <v>226</v>
      </c>
      <c r="X2465" s="26" t="s">
        <v>245</v>
      </c>
      <c r="Y2465" s="26" t="s">
        <v>13343</v>
      </c>
      <c r="Z2465" s="24"/>
      <c r="AA2465" s="24"/>
      <c r="AB2465" s="26" t="s">
        <v>117</v>
      </c>
      <c r="AC2465" s="28">
        <v>7000</v>
      </c>
      <c r="AD2465" s="26" t="s">
        <v>12599</v>
      </c>
      <c r="AE2465" s="26" t="s">
        <v>249</v>
      </c>
      <c r="AF2465" s="26" t="s">
        <v>120</v>
      </c>
      <c r="AG2465" s="26" t="s">
        <v>194</v>
      </c>
      <c r="AH2465" s="26" t="s">
        <v>158</v>
      </c>
      <c r="AI2465" s="28">
        <v>7000</v>
      </c>
      <c r="AJ2465" s="26" t="s">
        <v>13366</v>
      </c>
      <c r="AK2465" s="26" t="s">
        <v>13372</v>
      </c>
      <c r="AL2465" s="26" t="s">
        <v>13373</v>
      </c>
      <c r="AM2465" s="26" t="s">
        <v>13374</v>
      </c>
      <c r="AN2465" s="26" t="s">
        <v>13375</v>
      </c>
      <c r="AO2465" s="26" t="s">
        <v>13376</v>
      </c>
      <c r="AP2465" s="26" t="s">
        <v>13377</v>
      </c>
      <c r="AQ2465" s="24"/>
      <c r="AR2465" s="24"/>
      <c r="AS2465" s="24"/>
      <c r="AT2465" s="24"/>
      <c r="AU2465" s="24"/>
      <c r="AV2465" s="24"/>
      <c r="AW2465" s="28">
        <v>73859</v>
      </c>
      <c r="AX2465" s="26">
        <v>270</v>
      </c>
      <c r="AY2465" s="28">
        <v>125</v>
      </c>
      <c r="AZ2465" s="28">
        <v>200</v>
      </c>
      <c r="BA2465" s="26">
        <v>0</v>
      </c>
      <c r="BB2465" s="26" t="s">
        <v>241</v>
      </c>
      <c r="BC2465" s="26" t="s">
        <v>13346</v>
      </c>
      <c r="BD2465" s="24"/>
      <c r="BE2465" s="24"/>
      <c r="BF2465" s="26" t="s">
        <v>13378</v>
      </c>
      <c r="BG2465" s="26" t="s">
        <v>387</v>
      </c>
      <c r="BH2465" s="26" t="s">
        <v>13379</v>
      </c>
      <c r="BI2465" s="26" t="s">
        <v>13380</v>
      </c>
      <c r="BJ2465" s="26" t="s">
        <v>13381</v>
      </c>
      <c r="BK2465" s="26" t="s">
        <v>4301</v>
      </c>
      <c r="BL2465" s="24"/>
      <c r="BM2465" s="24"/>
      <c r="BN2465" s="24"/>
      <c r="BO2465" s="24"/>
      <c r="BP2465" s="24"/>
      <c r="BQ2465" s="24"/>
      <c r="BR2465" s="26">
        <v>1</v>
      </c>
      <c r="BS2465" s="26">
        <v>2</v>
      </c>
      <c r="BT2465" s="26">
        <v>2</v>
      </c>
      <c r="BU2465" s="26">
        <v>3</v>
      </c>
      <c r="BV2465" s="26">
        <v>2</v>
      </c>
      <c r="BW2465" s="26">
        <v>2</v>
      </c>
      <c r="BX2465" s="26">
        <v>1</v>
      </c>
      <c r="BY2465" s="26">
        <v>2</v>
      </c>
      <c r="BZ2465" s="24"/>
      <c r="CA2465" s="24"/>
      <c r="CB2465" s="24"/>
      <c r="CC2465" s="24"/>
      <c r="CD2465" s="24"/>
      <c r="CE2465" s="24"/>
      <c r="CF2465" s="24"/>
      <c r="CG2465" s="24"/>
      <c r="CH2465" s="24"/>
      <c r="CI2465" s="24"/>
      <c r="CJ2465" s="24"/>
      <c r="CK2465" s="24"/>
      <c r="CL2465" s="24"/>
      <c r="CM2465" s="24"/>
      <c r="CN2465" s="24"/>
      <c r="CO2465" s="24"/>
      <c r="CP2465" s="24"/>
      <c r="CQ2465" s="24"/>
      <c r="CR2465" s="24"/>
      <c r="CS2465" s="24"/>
      <c r="CT2465" s="24"/>
      <c r="CU2465" s="24"/>
      <c r="CV2465" s="24"/>
      <c r="CW2465" s="24"/>
      <c r="CX2465" s="24"/>
      <c r="CY2465" s="24"/>
      <c r="CZ2465" s="24"/>
      <c r="DA2465" s="24"/>
      <c r="DB2465" s="24"/>
      <c r="DC2465" s="24"/>
      <c r="DD2465" s="24"/>
      <c r="DE2465" s="24"/>
      <c r="DF2465" s="26" t="s">
        <v>139</v>
      </c>
      <c r="DG2465" s="26" t="s">
        <v>120</v>
      </c>
      <c r="DH2465" s="26" t="s">
        <v>139</v>
      </c>
      <c r="DI2465" s="26" t="s">
        <v>120</v>
      </c>
      <c r="DJ2465" s="26" t="s">
        <v>120</v>
      </c>
      <c r="DK2465" s="26" t="s">
        <v>139</v>
      </c>
      <c r="DL2465" s="26" t="s">
        <v>139</v>
      </c>
      <c r="DM2465" s="26" t="s">
        <v>139</v>
      </c>
      <c r="DN2465" s="26" t="s">
        <v>139</v>
      </c>
      <c r="DO2465" s="26" t="s">
        <v>139</v>
      </c>
    </row>
    <row r="2466" spans="1:119" ht="20.100000000000001" customHeight="1" x14ac:dyDescent="0.25">
      <c r="A2466" s="29" t="str">
        <f t="shared" si="546"/>
        <v>Society Undertaking Poor People's Onus for Rehabilitation6</v>
      </c>
      <c r="B2466" s="29" t="str">
        <f t="shared" si="547"/>
        <v>Society Undertaking Poor People's Onus for Rehabilitation</v>
      </c>
      <c r="C2466" s="29">
        <f t="shared" si="548"/>
        <v>6</v>
      </c>
      <c r="D2466" s="30" t="str">
        <f t="shared" si="549"/>
        <v>South Asia</v>
      </c>
      <c r="E2466" s="30" t="str">
        <f t="shared" si="550"/>
        <v>India</v>
      </c>
      <c r="F2466" s="31">
        <f t="shared" si="551"/>
        <v>3</v>
      </c>
      <c r="G2466" s="31">
        <f t="shared" si="552"/>
        <v>3</v>
      </c>
      <c r="H2466" s="31">
        <f t="shared" si="553"/>
        <v>2</v>
      </c>
      <c r="I2466" s="31">
        <f t="shared" si="554"/>
        <v>4</v>
      </c>
      <c r="J2466" s="31">
        <f t="shared" si="555"/>
        <v>4</v>
      </c>
      <c r="K2466" s="31">
        <f t="shared" si="556"/>
        <v>2</v>
      </c>
      <c r="L2466" s="31">
        <f t="shared" si="557"/>
        <v>2</v>
      </c>
      <c r="M2466" s="31">
        <f t="shared" si="558"/>
        <v>4</v>
      </c>
      <c r="N2466" s="31">
        <f t="shared" si="559"/>
        <v>3</v>
      </c>
      <c r="O2466" s="26" t="s">
        <v>13382</v>
      </c>
      <c r="P2466" s="26" t="s">
        <v>108</v>
      </c>
      <c r="Q2466" s="27">
        <v>40833</v>
      </c>
      <c r="R2466" s="26" t="s">
        <v>305</v>
      </c>
      <c r="S2466" s="26" t="s">
        <v>321</v>
      </c>
      <c r="T2466" s="26" t="s">
        <v>175</v>
      </c>
      <c r="U2466" s="26" t="s">
        <v>168</v>
      </c>
      <c r="V2466" s="26" t="s">
        <v>225</v>
      </c>
      <c r="W2466" s="26" t="s">
        <v>226</v>
      </c>
      <c r="X2466" s="24"/>
      <c r="Y2466" s="26" t="s">
        <v>13383</v>
      </c>
      <c r="Z2466" s="24"/>
      <c r="AA2466" s="24"/>
      <c r="AB2466" s="26" t="s">
        <v>117</v>
      </c>
      <c r="AC2466" s="28">
        <v>20000</v>
      </c>
      <c r="AD2466" s="24"/>
      <c r="AE2466" s="24"/>
      <c r="AF2466" s="26" t="s">
        <v>139</v>
      </c>
      <c r="AG2466" s="26" t="s">
        <v>312</v>
      </c>
      <c r="AH2466" s="26" t="s">
        <v>250</v>
      </c>
      <c r="AI2466" s="28">
        <v>20000</v>
      </c>
      <c r="AJ2466" s="24"/>
      <c r="AK2466" s="26" t="s">
        <v>13384</v>
      </c>
      <c r="AL2466" s="26" t="s">
        <v>13385</v>
      </c>
      <c r="AM2466" s="26" t="s">
        <v>13386</v>
      </c>
      <c r="AN2466" s="26" t="s">
        <v>13387</v>
      </c>
      <c r="AO2466" s="26" t="s">
        <v>13388</v>
      </c>
      <c r="AP2466" s="24"/>
      <c r="AQ2466" s="24"/>
      <c r="AR2466" s="24"/>
      <c r="AS2466" s="24"/>
      <c r="AT2466" s="24"/>
      <c r="AU2466" s="24"/>
      <c r="AV2466" s="24"/>
      <c r="AW2466" s="28">
        <v>334835</v>
      </c>
      <c r="AX2466" s="26">
        <v>190</v>
      </c>
      <c r="AY2466" s="28">
        <v>15</v>
      </c>
      <c r="AZ2466" s="28">
        <v>12</v>
      </c>
      <c r="BA2466" s="26">
        <v>0</v>
      </c>
      <c r="BB2466" s="26" t="s">
        <v>241</v>
      </c>
      <c r="BC2466" s="24"/>
      <c r="BD2466" s="24"/>
      <c r="BE2466" s="24"/>
      <c r="BF2466" s="26" t="s">
        <v>9049</v>
      </c>
      <c r="BG2466" s="26" t="s">
        <v>226</v>
      </c>
      <c r="BH2466" s="26" t="s">
        <v>13389</v>
      </c>
      <c r="BI2466" s="26" t="s">
        <v>226</v>
      </c>
      <c r="BJ2466" s="26" t="s">
        <v>4232</v>
      </c>
      <c r="BK2466" s="26" t="s">
        <v>191</v>
      </c>
      <c r="BL2466" s="24"/>
      <c r="BM2466" s="24"/>
      <c r="BN2466" s="24"/>
      <c r="BO2466" s="24"/>
      <c r="BP2466" s="24"/>
      <c r="BQ2466" s="24"/>
      <c r="BR2466" s="26">
        <v>3</v>
      </c>
      <c r="BS2466" s="26">
        <v>3</v>
      </c>
      <c r="BT2466" s="26">
        <v>2</v>
      </c>
      <c r="BU2466" s="26">
        <v>4</v>
      </c>
      <c r="BV2466" s="26">
        <v>4</v>
      </c>
      <c r="BW2466" s="26">
        <v>2</v>
      </c>
      <c r="BX2466" s="26">
        <v>2</v>
      </c>
      <c r="BY2466" s="26">
        <v>4</v>
      </c>
      <c r="BZ2466" s="24"/>
      <c r="CA2466" s="24"/>
      <c r="CB2466" s="24"/>
      <c r="CC2466" s="24"/>
      <c r="CD2466" s="24"/>
      <c r="CE2466" s="24"/>
      <c r="CF2466" s="24"/>
      <c r="CG2466" s="24"/>
      <c r="CH2466" s="24"/>
      <c r="CI2466" s="24"/>
      <c r="CJ2466" s="24"/>
      <c r="CK2466" s="24"/>
      <c r="CL2466" s="24"/>
      <c r="CM2466" s="24"/>
      <c r="CN2466" s="24"/>
      <c r="CO2466" s="24"/>
      <c r="CP2466" s="24"/>
      <c r="CQ2466" s="24"/>
      <c r="CR2466" s="24"/>
      <c r="CS2466" s="24"/>
      <c r="CT2466" s="24"/>
      <c r="CU2466" s="24"/>
      <c r="CV2466" s="24"/>
      <c r="CW2466" s="24"/>
      <c r="CX2466" s="24"/>
      <c r="CY2466" s="24"/>
      <c r="CZ2466" s="24"/>
      <c r="DA2466" s="24"/>
      <c r="DB2466" s="24"/>
      <c r="DC2466" s="24"/>
      <c r="DD2466" s="24"/>
      <c r="DE2466" s="24"/>
      <c r="DF2466" s="26" t="s">
        <v>139</v>
      </c>
      <c r="DG2466" s="26" t="s">
        <v>120</v>
      </c>
      <c r="DH2466" s="26" t="s">
        <v>139</v>
      </c>
      <c r="DI2466" s="26" t="s">
        <v>139</v>
      </c>
      <c r="DJ2466" s="26" t="s">
        <v>139</v>
      </c>
      <c r="DK2466" s="26" t="s">
        <v>139</v>
      </c>
      <c r="DL2466" s="26" t="s">
        <v>139</v>
      </c>
      <c r="DM2466" s="26" t="s">
        <v>139</v>
      </c>
      <c r="DN2466" s="26" t="s">
        <v>139</v>
      </c>
      <c r="DO2466" s="26" t="s">
        <v>139</v>
      </c>
    </row>
    <row r="2467" spans="1:119" ht="20.100000000000001" customHeight="1" x14ac:dyDescent="0.25">
      <c r="A2467" s="29" t="str">
        <f t="shared" si="546"/>
        <v>Society Undertaking Poor People's Onus for Rehabilitation5</v>
      </c>
      <c r="B2467" s="29" t="str">
        <f t="shared" si="547"/>
        <v>Society Undertaking Poor People's Onus for Rehabilitation</v>
      </c>
      <c r="C2467" s="29">
        <f t="shared" si="548"/>
        <v>5</v>
      </c>
      <c r="D2467" s="30" t="str">
        <f t="shared" si="549"/>
        <v>South Asia</v>
      </c>
      <c r="E2467" s="30" t="str">
        <f t="shared" si="550"/>
        <v>India</v>
      </c>
      <c r="F2467" s="31">
        <f t="shared" si="551"/>
        <v>3</v>
      </c>
      <c r="G2467" s="31">
        <f t="shared" si="552"/>
        <v>3</v>
      </c>
      <c r="H2467" s="31">
        <f t="shared" si="553"/>
        <v>2</v>
      </c>
      <c r="I2467" s="31">
        <f t="shared" si="554"/>
        <v>4</v>
      </c>
      <c r="J2467" s="31">
        <f t="shared" si="555"/>
        <v>3</v>
      </c>
      <c r="K2467" s="31">
        <f t="shared" si="556"/>
        <v>2</v>
      </c>
      <c r="L2467" s="31">
        <f t="shared" si="557"/>
        <v>2</v>
      </c>
      <c r="M2467" s="31">
        <f t="shared" si="558"/>
        <v>3</v>
      </c>
      <c r="N2467" s="31">
        <f t="shared" si="559"/>
        <v>2.8</v>
      </c>
      <c r="O2467" s="26" t="s">
        <v>13390</v>
      </c>
      <c r="P2467" s="26" t="s">
        <v>108</v>
      </c>
      <c r="Q2467" s="27">
        <v>40469</v>
      </c>
      <c r="R2467" s="26" t="s">
        <v>166</v>
      </c>
      <c r="S2467" s="26" t="s">
        <v>332</v>
      </c>
      <c r="T2467" s="26" t="s">
        <v>333</v>
      </c>
      <c r="U2467" s="26" t="s">
        <v>168</v>
      </c>
      <c r="V2467" s="26" t="s">
        <v>225</v>
      </c>
      <c r="W2467" s="26" t="s">
        <v>226</v>
      </c>
      <c r="X2467" s="24"/>
      <c r="Y2467" s="26" t="s">
        <v>13383</v>
      </c>
      <c r="Z2467" s="24"/>
      <c r="AA2467" s="24"/>
      <c r="AB2467" s="26" t="s">
        <v>117</v>
      </c>
      <c r="AC2467" s="28">
        <v>14500</v>
      </c>
      <c r="AD2467" s="24"/>
      <c r="AE2467" s="24"/>
      <c r="AF2467" s="26" t="s">
        <v>139</v>
      </c>
      <c r="AG2467" s="26" t="s">
        <v>312</v>
      </c>
      <c r="AH2467" s="26" t="s">
        <v>176</v>
      </c>
      <c r="AI2467" s="28">
        <v>14500</v>
      </c>
      <c r="AJ2467" s="24"/>
      <c r="AK2467" s="26" t="s">
        <v>13384</v>
      </c>
      <c r="AL2467" s="26" t="s">
        <v>13391</v>
      </c>
      <c r="AM2467" s="26" t="s">
        <v>13392</v>
      </c>
      <c r="AN2467" s="26" t="s">
        <v>13393</v>
      </c>
      <c r="AO2467" s="26" t="s">
        <v>13388</v>
      </c>
      <c r="AP2467" s="24"/>
      <c r="AQ2467" s="24"/>
      <c r="AR2467" s="24"/>
      <c r="AS2467" s="26" t="s">
        <v>13394</v>
      </c>
      <c r="AT2467" s="26" t="s">
        <v>13395</v>
      </c>
      <c r="AU2467" s="24"/>
      <c r="AV2467" s="24"/>
      <c r="AW2467" s="28">
        <v>331070</v>
      </c>
      <c r="AX2467" s="26">
        <v>177</v>
      </c>
      <c r="AY2467" s="28">
        <v>200</v>
      </c>
      <c r="AZ2467" s="28">
        <v>177</v>
      </c>
      <c r="BA2467" s="26">
        <v>0</v>
      </c>
      <c r="BB2467" s="26" t="s">
        <v>241</v>
      </c>
      <c r="BC2467" s="24"/>
      <c r="BD2467" s="24"/>
      <c r="BE2467" s="24"/>
      <c r="BF2467" s="26" t="s">
        <v>9049</v>
      </c>
      <c r="BG2467" s="26" t="s">
        <v>226</v>
      </c>
      <c r="BH2467" s="26" t="s">
        <v>4232</v>
      </c>
      <c r="BI2467" s="26" t="s">
        <v>191</v>
      </c>
      <c r="BJ2467" s="26" t="s">
        <v>13396</v>
      </c>
      <c r="BK2467" s="26" t="s">
        <v>226</v>
      </c>
      <c r="BL2467" s="26" t="s">
        <v>13397</v>
      </c>
      <c r="BM2467" s="26" t="s">
        <v>226</v>
      </c>
      <c r="BN2467" s="24"/>
      <c r="BO2467" s="24"/>
      <c r="BP2467" s="24"/>
      <c r="BQ2467" s="24"/>
      <c r="BR2467" s="26">
        <v>3</v>
      </c>
      <c r="BS2467" s="26">
        <v>3</v>
      </c>
      <c r="BT2467" s="26">
        <v>2</v>
      </c>
      <c r="BU2467" s="26">
        <v>4</v>
      </c>
      <c r="BV2467" s="26">
        <v>3</v>
      </c>
      <c r="BW2467" s="26">
        <v>2</v>
      </c>
      <c r="BX2467" s="26">
        <v>2</v>
      </c>
      <c r="BY2467" s="26">
        <v>3</v>
      </c>
      <c r="BZ2467" s="24"/>
      <c r="CA2467" s="24"/>
      <c r="CB2467" s="24"/>
      <c r="CC2467" s="24"/>
      <c r="CD2467" s="24"/>
      <c r="CE2467" s="24"/>
      <c r="CF2467" s="24"/>
      <c r="CG2467" s="24"/>
      <c r="CH2467" s="24"/>
      <c r="CI2467" s="24"/>
      <c r="CJ2467" s="24"/>
      <c r="CK2467" s="24"/>
      <c r="CL2467" s="24"/>
      <c r="CM2467" s="24"/>
      <c r="CN2467" s="24"/>
      <c r="CO2467" s="24"/>
      <c r="CP2467" s="24"/>
      <c r="CQ2467" s="24"/>
      <c r="CR2467" s="24"/>
      <c r="CS2467" s="24"/>
      <c r="CT2467" s="24"/>
      <c r="CU2467" s="24"/>
      <c r="CV2467" s="24"/>
      <c r="CW2467" s="24"/>
      <c r="CX2467" s="24"/>
      <c r="CY2467" s="24"/>
      <c r="CZ2467" s="24"/>
      <c r="DA2467" s="24"/>
      <c r="DB2467" s="24"/>
      <c r="DC2467" s="24"/>
      <c r="DD2467" s="24"/>
      <c r="DE2467" s="24"/>
      <c r="DF2467" s="26" t="s">
        <v>139</v>
      </c>
      <c r="DG2467" s="26" t="s">
        <v>120</v>
      </c>
      <c r="DH2467" s="26" t="s">
        <v>139</v>
      </c>
      <c r="DI2467" s="26" t="s">
        <v>139</v>
      </c>
      <c r="DJ2467" s="26" t="s">
        <v>139</v>
      </c>
      <c r="DK2467" s="26" t="s">
        <v>139</v>
      </c>
      <c r="DL2467" s="26" t="s">
        <v>139</v>
      </c>
      <c r="DM2467" s="26" t="s">
        <v>139</v>
      </c>
      <c r="DN2467" s="26" t="s">
        <v>139</v>
      </c>
      <c r="DO2467" s="26" t="s">
        <v>139</v>
      </c>
    </row>
    <row r="2468" spans="1:119" ht="20.100000000000001" customHeight="1" x14ac:dyDescent="0.25">
      <c r="A2468" s="29" t="str">
        <f t="shared" si="546"/>
        <v/>
      </c>
      <c r="B2468" s="29" t="str">
        <f t="shared" si="547"/>
        <v>Society Undertaking Poor People's Onus for Rehabilitation</v>
      </c>
      <c r="C2468" s="29">
        <f t="shared" si="548"/>
        <v>0</v>
      </c>
      <c r="D2468" s="30" t="str">
        <f t="shared" si="549"/>
        <v>South Asia</v>
      </c>
      <c r="E2468" s="30" t="str">
        <f t="shared" si="550"/>
        <v>India</v>
      </c>
      <c r="F2468" s="31">
        <f t="shared" si="551"/>
        <v>0</v>
      </c>
      <c r="G2468" s="31">
        <f t="shared" si="552"/>
        <v>0</v>
      </c>
      <c r="H2468" s="31">
        <f t="shared" si="553"/>
        <v>0</v>
      </c>
      <c r="I2468" s="31">
        <f t="shared" si="554"/>
        <v>0</v>
      </c>
      <c r="J2468" s="31">
        <f t="shared" si="555"/>
        <v>0</v>
      </c>
      <c r="K2468" s="31">
        <f t="shared" si="556"/>
        <v>0</v>
      </c>
      <c r="L2468" s="31">
        <f t="shared" si="557"/>
        <v>0</v>
      </c>
      <c r="M2468" s="31">
        <f t="shared" si="558"/>
        <v>0</v>
      </c>
      <c r="N2468" s="31">
        <f t="shared" si="559"/>
        <v>0</v>
      </c>
      <c r="O2468" s="26" t="s">
        <v>13398</v>
      </c>
      <c r="P2468" s="26" t="s">
        <v>108</v>
      </c>
      <c r="Q2468" s="27">
        <v>40389</v>
      </c>
      <c r="R2468" s="24"/>
      <c r="S2468" s="24"/>
      <c r="T2468" s="26" t="s">
        <v>333</v>
      </c>
      <c r="U2468" s="24"/>
      <c r="V2468" s="26" t="s">
        <v>225</v>
      </c>
      <c r="W2468" s="26" t="s">
        <v>226</v>
      </c>
      <c r="X2468" s="24"/>
      <c r="Y2468" s="26" t="s">
        <v>13383</v>
      </c>
      <c r="Z2468" s="24"/>
      <c r="AA2468" s="24"/>
      <c r="AB2468" s="26" t="s">
        <v>723</v>
      </c>
      <c r="AC2468" s="28">
        <v>600</v>
      </c>
      <c r="AD2468" s="24"/>
      <c r="AE2468" s="24"/>
      <c r="AF2468" s="26" t="s">
        <v>139</v>
      </c>
      <c r="AG2468" s="26" t="s">
        <v>312</v>
      </c>
      <c r="AH2468" s="24"/>
      <c r="AI2468" s="28">
        <v>600</v>
      </c>
      <c r="AJ2468" s="24"/>
      <c r="AK2468" s="24"/>
      <c r="AL2468" s="24"/>
      <c r="AM2468" s="24"/>
      <c r="AN2468" s="24"/>
      <c r="AO2468" s="24"/>
      <c r="AP2468" s="24"/>
      <c r="AQ2468" s="24"/>
      <c r="AR2468" s="24"/>
      <c r="AS2468" s="24"/>
      <c r="AT2468" s="24"/>
      <c r="AU2468" s="24"/>
      <c r="AV2468" s="24"/>
      <c r="AW2468" s="28">
        <v>0</v>
      </c>
      <c r="AX2468" s="26">
        <v>0</v>
      </c>
      <c r="AY2468" s="28">
        <v>0</v>
      </c>
      <c r="AZ2468" s="28">
        <v>0</v>
      </c>
      <c r="BA2468" s="26">
        <v>0</v>
      </c>
      <c r="BB2468" s="24"/>
      <c r="BC2468" s="24"/>
      <c r="BD2468" s="24"/>
      <c r="BE2468" s="24"/>
      <c r="BF2468" s="24"/>
      <c r="BG2468" s="24"/>
      <c r="BH2468" s="24"/>
      <c r="BI2468" s="24"/>
      <c r="BJ2468" s="24"/>
      <c r="BK2468" s="24"/>
      <c r="BL2468" s="24"/>
      <c r="BM2468" s="24"/>
      <c r="BN2468" s="24"/>
      <c r="BO2468" s="24"/>
      <c r="BP2468" s="24"/>
      <c r="BQ2468" s="24"/>
      <c r="BR2468" s="26">
        <v>0</v>
      </c>
      <c r="BS2468" s="26">
        <v>0</v>
      </c>
      <c r="BT2468" s="26">
        <v>0</v>
      </c>
      <c r="BU2468" s="26">
        <v>0</v>
      </c>
      <c r="BV2468" s="26">
        <v>0</v>
      </c>
      <c r="BW2468" s="26">
        <v>0</v>
      </c>
      <c r="BX2468" s="26">
        <v>0</v>
      </c>
      <c r="BY2468" s="26">
        <v>0</v>
      </c>
      <c r="BZ2468" s="24"/>
      <c r="CA2468" s="24"/>
      <c r="CB2468" s="24"/>
      <c r="CC2468" s="24"/>
      <c r="CD2468" s="24"/>
      <c r="CE2468" s="24"/>
      <c r="CF2468" s="24"/>
      <c r="CG2468" s="24"/>
      <c r="CH2468" s="24"/>
      <c r="CI2468" s="24"/>
      <c r="CJ2468" s="24"/>
      <c r="CK2468" s="24"/>
      <c r="CL2468" s="24"/>
      <c r="CM2468" s="24"/>
      <c r="CN2468" s="24"/>
      <c r="CO2468" s="24"/>
      <c r="CP2468" s="24"/>
      <c r="CQ2468" s="24"/>
      <c r="CR2468" s="24"/>
      <c r="CS2468" s="24"/>
      <c r="CT2468" s="24"/>
      <c r="CU2468" s="24"/>
      <c r="CV2468" s="24"/>
      <c r="CW2468" s="24"/>
      <c r="CX2468" s="24"/>
      <c r="CY2468" s="24"/>
      <c r="CZ2468" s="24"/>
      <c r="DA2468" s="24"/>
      <c r="DB2468" s="24"/>
      <c r="DC2468" s="24"/>
      <c r="DD2468" s="24"/>
      <c r="DE2468" s="24"/>
      <c r="DF2468" s="26" t="s">
        <v>139</v>
      </c>
      <c r="DG2468" s="26" t="s">
        <v>139</v>
      </c>
      <c r="DH2468" s="26" t="s">
        <v>139</v>
      </c>
      <c r="DI2468" s="26" t="s">
        <v>139</v>
      </c>
      <c r="DJ2468" s="26" t="s">
        <v>139</v>
      </c>
      <c r="DK2468" s="26" t="s">
        <v>139</v>
      </c>
      <c r="DL2468" s="26" t="s">
        <v>139</v>
      </c>
      <c r="DM2468" s="26" t="s">
        <v>139</v>
      </c>
      <c r="DN2468" s="26" t="s">
        <v>139</v>
      </c>
      <c r="DO2468" s="26" t="s">
        <v>139</v>
      </c>
    </row>
    <row r="2469" spans="1:119" ht="20.100000000000001" customHeight="1" x14ac:dyDescent="0.25">
      <c r="A2469" s="29" t="str">
        <f t="shared" si="546"/>
        <v/>
      </c>
      <c r="B2469" s="29" t="str">
        <f t="shared" si="547"/>
        <v>SOHAY (To Help)</v>
      </c>
      <c r="C2469" s="29">
        <f t="shared" si="548"/>
        <v>0</v>
      </c>
      <c r="D2469" s="30" t="str">
        <f t="shared" si="549"/>
        <v>South Asia</v>
      </c>
      <c r="E2469" s="30" t="str">
        <f t="shared" si="550"/>
        <v>Dhaka, Bangladesh</v>
      </c>
      <c r="F2469" s="31">
        <f t="shared" si="551"/>
        <v>0</v>
      </c>
      <c r="G2469" s="31">
        <f t="shared" si="552"/>
        <v>0</v>
      </c>
      <c r="H2469" s="31">
        <f t="shared" si="553"/>
        <v>0</v>
      </c>
      <c r="I2469" s="31">
        <f t="shared" si="554"/>
        <v>0</v>
      </c>
      <c r="J2469" s="31">
        <f t="shared" si="555"/>
        <v>0</v>
      </c>
      <c r="K2469" s="31">
        <f t="shared" si="556"/>
        <v>0</v>
      </c>
      <c r="L2469" s="31">
        <f t="shared" si="557"/>
        <v>0</v>
      </c>
      <c r="M2469" s="31">
        <f t="shared" si="558"/>
        <v>0</v>
      </c>
      <c r="N2469" s="31">
        <f t="shared" si="559"/>
        <v>0</v>
      </c>
      <c r="O2469" s="26" t="s">
        <v>16439</v>
      </c>
      <c r="P2469" s="26" t="s">
        <v>108</v>
      </c>
      <c r="Q2469" s="27">
        <v>43270</v>
      </c>
      <c r="R2469" s="24"/>
      <c r="S2469" s="24"/>
      <c r="T2469" s="26" t="s">
        <v>111</v>
      </c>
      <c r="U2469" s="24"/>
      <c r="V2469" s="26" t="s">
        <v>225</v>
      </c>
      <c r="W2469" s="26" t="s">
        <v>773</v>
      </c>
      <c r="X2469" s="26" t="s">
        <v>774</v>
      </c>
      <c r="Y2469" s="26" t="s">
        <v>13400</v>
      </c>
      <c r="Z2469" s="26" t="s">
        <v>13401</v>
      </c>
      <c r="AA2469" s="24"/>
      <c r="AB2469" s="26" t="s">
        <v>15733</v>
      </c>
      <c r="AC2469" s="28">
        <v>3000</v>
      </c>
      <c r="AD2469" s="26" t="s">
        <v>420</v>
      </c>
      <c r="AE2469" s="26" t="s">
        <v>12600</v>
      </c>
      <c r="AF2469" s="26" t="s">
        <v>120</v>
      </c>
      <c r="AG2469" s="26" t="s">
        <v>175</v>
      </c>
      <c r="AH2469" s="24"/>
      <c r="AI2469" s="28">
        <v>3000</v>
      </c>
      <c r="AJ2469" s="24"/>
      <c r="AK2469" s="24"/>
      <c r="AL2469" s="24"/>
      <c r="AM2469" s="24"/>
      <c r="AN2469" s="24"/>
      <c r="AO2469" s="24"/>
      <c r="AP2469" s="24"/>
      <c r="AQ2469" s="24"/>
      <c r="AR2469" s="24"/>
      <c r="AS2469" s="24"/>
      <c r="AT2469" s="24"/>
      <c r="AU2469" s="24"/>
      <c r="AV2469" s="24"/>
      <c r="AW2469" s="28">
        <v>0</v>
      </c>
      <c r="AX2469" s="26">
        <v>0</v>
      </c>
      <c r="AY2469" s="28">
        <v>0</v>
      </c>
      <c r="AZ2469" s="28">
        <v>0</v>
      </c>
      <c r="BA2469" s="26">
        <v>0</v>
      </c>
      <c r="BB2469" s="24"/>
      <c r="BC2469" s="26" t="s">
        <v>2199</v>
      </c>
      <c r="BD2469" s="24"/>
      <c r="BE2469" s="24"/>
      <c r="BF2469" s="24"/>
      <c r="BG2469" s="24"/>
      <c r="BH2469" s="24"/>
      <c r="BI2469" s="24"/>
      <c r="BJ2469" s="24"/>
      <c r="BK2469" s="24"/>
      <c r="BL2469" s="24"/>
      <c r="BM2469" s="24"/>
      <c r="BN2469" s="24"/>
      <c r="BO2469" s="24"/>
      <c r="BP2469" s="24"/>
      <c r="BQ2469" s="24"/>
      <c r="BR2469" s="26">
        <v>0</v>
      </c>
      <c r="BS2469" s="26">
        <v>0</v>
      </c>
      <c r="BT2469" s="26">
        <v>0</v>
      </c>
      <c r="BU2469" s="26">
        <v>0</v>
      </c>
      <c r="BV2469" s="26">
        <v>0</v>
      </c>
      <c r="BW2469" s="26">
        <v>0</v>
      </c>
      <c r="BX2469" s="26">
        <v>0</v>
      </c>
      <c r="BY2469" s="26">
        <v>0</v>
      </c>
      <c r="BZ2469" s="24"/>
      <c r="CA2469" s="24"/>
      <c r="CB2469" s="24"/>
      <c r="CC2469" s="24"/>
      <c r="CD2469" s="24"/>
      <c r="CE2469" s="24"/>
      <c r="CF2469" s="24"/>
      <c r="CG2469" s="24"/>
      <c r="CH2469" s="24"/>
      <c r="CI2469" s="24"/>
      <c r="CJ2469" s="24"/>
      <c r="CK2469" s="24"/>
      <c r="CL2469" s="24"/>
      <c r="CM2469" s="24"/>
      <c r="CN2469" s="24"/>
      <c r="CO2469" s="24"/>
      <c r="CP2469" s="24"/>
      <c r="CQ2469" s="24"/>
      <c r="CR2469" s="24"/>
      <c r="CS2469" s="24"/>
      <c r="CT2469" s="24"/>
      <c r="CU2469" s="24"/>
      <c r="CV2469" s="24"/>
      <c r="CW2469" s="24"/>
      <c r="CX2469" s="24"/>
      <c r="CY2469" s="24"/>
      <c r="CZ2469" s="24"/>
      <c r="DA2469" s="24"/>
      <c r="DB2469" s="24"/>
      <c r="DC2469" s="24"/>
      <c r="DD2469" s="24"/>
      <c r="DE2469" s="24"/>
      <c r="DF2469" s="26" t="s">
        <v>139</v>
      </c>
      <c r="DG2469" s="26" t="s">
        <v>139</v>
      </c>
      <c r="DH2469" s="26" t="s">
        <v>139</v>
      </c>
      <c r="DI2469" s="26" t="s">
        <v>139</v>
      </c>
      <c r="DJ2469" s="26" t="s">
        <v>139</v>
      </c>
      <c r="DK2469" s="26" t="s">
        <v>139</v>
      </c>
      <c r="DL2469" s="26" t="s">
        <v>139</v>
      </c>
      <c r="DM2469" s="26" t="s">
        <v>139</v>
      </c>
      <c r="DN2469" s="26" t="s">
        <v>139</v>
      </c>
      <c r="DO2469" s="26" t="s">
        <v>139</v>
      </c>
    </row>
    <row r="2470" spans="1:119" ht="20.100000000000001" customHeight="1" x14ac:dyDescent="0.25">
      <c r="A2470" s="29" t="str">
        <f t="shared" si="546"/>
        <v>SOHAY (To Help)6</v>
      </c>
      <c r="B2470" s="29" t="str">
        <f t="shared" si="547"/>
        <v>SOHAY (To Help)</v>
      </c>
      <c r="C2470" s="29">
        <f t="shared" si="548"/>
        <v>6</v>
      </c>
      <c r="D2470" s="30" t="str">
        <f t="shared" si="549"/>
        <v>South Asia</v>
      </c>
      <c r="E2470" s="30" t="str">
        <f t="shared" si="550"/>
        <v>Dhaka, Bangladesh</v>
      </c>
      <c r="F2470" s="31">
        <f t="shared" si="551"/>
        <v>3</v>
      </c>
      <c r="G2470" s="31">
        <f t="shared" si="552"/>
        <v>2</v>
      </c>
      <c r="H2470" s="31">
        <f t="shared" si="553"/>
        <v>3</v>
      </c>
      <c r="I2470" s="31">
        <f t="shared" si="554"/>
        <v>3</v>
      </c>
      <c r="J2470" s="31">
        <f t="shared" si="555"/>
        <v>4</v>
      </c>
      <c r="K2470" s="31">
        <f t="shared" si="556"/>
        <v>3</v>
      </c>
      <c r="L2470" s="31">
        <f t="shared" si="557"/>
        <v>3</v>
      </c>
      <c r="M2470" s="31">
        <f t="shared" si="558"/>
        <v>2</v>
      </c>
      <c r="N2470" s="31">
        <f t="shared" si="559"/>
        <v>2.9</v>
      </c>
      <c r="O2470" s="26" t="s">
        <v>13399</v>
      </c>
      <c r="P2470" s="26" t="s">
        <v>108</v>
      </c>
      <c r="Q2470" s="27">
        <v>43214</v>
      </c>
      <c r="R2470" s="26" t="s">
        <v>166</v>
      </c>
      <c r="S2470" s="26" t="s">
        <v>244</v>
      </c>
      <c r="T2470" s="26" t="s">
        <v>111</v>
      </c>
      <c r="U2470" s="24"/>
      <c r="V2470" s="26" t="s">
        <v>225</v>
      </c>
      <c r="W2470" s="26" t="s">
        <v>773</v>
      </c>
      <c r="X2470" s="26" t="s">
        <v>774</v>
      </c>
      <c r="Y2470" s="26" t="s">
        <v>13400</v>
      </c>
      <c r="Z2470" s="26" t="s">
        <v>13401</v>
      </c>
      <c r="AA2470" s="24"/>
      <c r="AB2470" s="26" t="s">
        <v>117</v>
      </c>
      <c r="AC2470" s="28">
        <v>22000</v>
      </c>
      <c r="AD2470" s="26" t="s">
        <v>420</v>
      </c>
      <c r="AE2470" s="26" t="s">
        <v>12600</v>
      </c>
      <c r="AF2470" s="26" t="s">
        <v>120</v>
      </c>
      <c r="AG2470" s="26" t="s">
        <v>175</v>
      </c>
      <c r="AH2470" s="26" t="s">
        <v>250</v>
      </c>
      <c r="AI2470" s="28">
        <v>22000</v>
      </c>
      <c r="AJ2470" s="24"/>
      <c r="AK2470" s="24"/>
      <c r="AL2470" s="24"/>
      <c r="AM2470" s="24"/>
      <c r="AN2470" s="24"/>
      <c r="AO2470" s="24"/>
      <c r="AP2470" s="24"/>
      <c r="AQ2470" s="24"/>
      <c r="AR2470" s="26" t="s">
        <v>13402</v>
      </c>
      <c r="AS2470" s="24"/>
      <c r="AT2470" s="24"/>
      <c r="AU2470" s="26" t="s">
        <v>13403</v>
      </c>
      <c r="AV2470" s="24"/>
      <c r="AW2470" s="28">
        <v>72358</v>
      </c>
      <c r="AX2470" s="26">
        <v>4788</v>
      </c>
      <c r="AY2470" s="28">
        <v>250</v>
      </c>
      <c r="AZ2470" s="28">
        <v>469</v>
      </c>
      <c r="BA2470" s="26">
        <v>499</v>
      </c>
      <c r="BB2470" s="24"/>
      <c r="BC2470" s="26" t="s">
        <v>2199</v>
      </c>
      <c r="BD2470" s="26" t="s">
        <v>125</v>
      </c>
      <c r="BE2470" s="24"/>
      <c r="BF2470" s="26" t="s">
        <v>13033</v>
      </c>
      <c r="BG2470" s="26" t="s">
        <v>773</v>
      </c>
      <c r="BH2470" s="26" t="s">
        <v>11309</v>
      </c>
      <c r="BI2470" s="26" t="s">
        <v>744</v>
      </c>
      <c r="BJ2470" s="26" t="s">
        <v>13404</v>
      </c>
      <c r="BK2470" s="26" t="s">
        <v>4517</v>
      </c>
      <c r="BL2470" s="24"/>
      <c r="BM2470" s="24"/>
      <c r="BN2470" s="24"/>
      <c r="BO2470" s="24"/>
      <c r="BP2470" s="24"/>
      <c r="BQ2470" s="24"/>
      <c r="BR2470" s="26">
        <v>0</v>
      </c>
      <c r="BS2470" s="26">
        <v>0</v>
      </c>
      <c r="BT2470" s="26">
        <v>0</v>
      </c>
      <c r="BU2470" s="26">
        <v>0</v>
      </c>
      <c r="BV2470" s="26">
        <v>0</v>
      </c>
      <c r="BW2470" s="26">
        <v>0</v>
      </c>
      <c r="BX2470" s="26">
        <v>0</v>
      </c>
      <c r="BY2470" s="26">
        <v>0</v>
      </c>
      <c r="BZ2470" s="26" t="s">
        <v>134</v>
      </c>
      <c r="CA2470" s="26" t="s">
        <v>136</v>
      </c>
      <c r="CB2470" s="26" t="s">
        <v>136</v>
      </c>
      <c r="CC2470" s="26" t="s">
        <v>135</v>
      </c>
      <c r="CD2470" s="26" t="s">
        <v>136</v>
      </c>
      <c r="CE2470" s="26" t="s">
        <v>135</v>
      </c>
      <c r="CF2470" s="26" t="s">
        <v>135</v>
      </c>
      <c r="CG2470" s="26" t="s">
        <v>135</v>
      </c>
      <c r="CH2470" s="26" t="s">
        <v>136</v>
      </c>
      <c r="CI2470" s="26" t="s">
        <v>136</v>
      </c>
      <c r="CJ2470" s="26" t="s">
        <v>136</v>
      </c>
      <c r="CK2470" s="26" t="s">
        <v>135</v>
      </c>
      <c r="CL2470" s="26" t="s">
        <v>136</v>
      </c>
      <c r="CM2470" s="26" t="s">
        <v>136</v>
      </c>
      <c r="CN2470" s="26" t="s">
        <v>136</v>
      </c>
      <c r="CO2470" s="26" t="s">
        <v>135</v>
      </c>
      <c r="CP2470" s="26" t="s">
        <v>135</v>
      </c>
      <c r="CQ2470" s="26" t="s">
        <v>138</v>
      </c>
      <c r="CR2470" s="26" t="s">
        <v>138</v>
      </c>
      <c r="CS2470" s="26" t="s">
        <v>134</v>
      </c>
      <c r="CT2470" s="26" t="s">
        <v>135</v>
      </c>
      <c r="CU2470" s="26" t="s">
        <v>136</v>
      </c>
      <c r="CV2470" s="26" t="s">
        <v>136</v>
      </c>
      <c r="CW2470" s="26" t="s">
        <v>136</v>
      </c>
      <c r="CX2470" s="26" t="s">
        <v>136</v>
      </c>
      <c r="CY2470" s="26" t="s">
        <v>136</v>
      </c>
      <c r="CZ2470" s="26" t="s">
        <v>135</v>
      </c>
      <c r="DA2470" s="26" t="s">
        <v>136</v>
      </c>
      <c r="DB2470" s="26" t="s">
        <v>135</v>
      </c>
      <c r="DC2470" s="26" t="s">
        <v>135</v>
      </c>
      <c r="DD2470" s="26" t="s">
        <v>136</v>
      </c>
      <c r="DE2470" s="26" t="s">
        <v>136</v>
      </c>
      <c r="DF2470" s="26" t="s">
        <v>139</v>
      </c>
      <c r="DG2470" s="26" t="s">
        <v>120</v>
      </c>
      <c r="DH2470" s="26" t="s">
        <v>139</v>
      </c>
      <c r="DI2470" s="26" t="s">
        <v>139</v>
      </c>
      <c r="DJ2470" s="26" t="s">
        <v>139</v>
      </c>
      <c r="DK2470" s="26" t="s">
        <v>139</v>
      </c>
      <c r="DL2470" s="26" t="s">
        <v>139</v>
      </c>
      <c r="DM2470" s="26" t="s">
        <v>139</v>
      </c>
      <c r="DN2470" s="26" t="s">
        <v>139</v>
      </c>
      <c r="DO2470" s="26" t="s">
        <v>139</v>
      </c>
    </row>
    <row r="2471" spans="1:119" ht="20.100000000000001" customHeight="1" x14ac:dyDescent="0.25">
      <c r="A2471" s="29" t="str">
        <f t="shared" si="546"/>
        <v/>
      </c>
      <c r="B2471" s="29" t="str">
        <f t="shared" si="547"/>
        <v>SOHAY (To Help)</v>
      </c>
      <c r="C2471" s="29">
        <f t="shared" si="548"/>
        <v>0</v>
      </c>
      <c r="D2471" s="30" t="str">
        <f t="shared" si="549"/>
        <v>South Asia</v>
      </c>
      <c r="E2471" s="30" t="str">
        <f t="shared" si="550"/>
        <v>Dhaka, Bangladesh</v>
      </c>
      <c r="F2471" s="31">
        <f t="shared" si="551"/>
        <v>0</v>
      </c>
      <c r="G2471" s="31">
        <f t="shared" si="552"/>
        <v>0</v>
      </c>
      <c r="H2471" s="31">
        <f t="shared" si="553"/>
        <v>0</v>
      </c>
      <c r="I2471" s="31">
        <f t="shared" si="554"/>
        <v>0</v>
      </c>
      <c r="J2471" s="31">
        <f t="shared" si="555"/>
        <v>0</v>
      </c>
      <c r="K2471" s="31">
        <f t="shared" si="556"/>
        <v>0</v>
      </c>
      <c r="L2471" s="31">
        <f t="shared" si="557"/>
        <v>0</v>
      </c>
      <c r="M2471" s="31">
        <f t="shared" si="558"/>
        <v>0</v>
      </c>
      <c r="N2471" s="31">
        <f t="shared" si="559"/>
        <v>0</v>
      </c>
      <c r="O2471" s="26" t="s">
        <v>16440</v>
      </c>
      <c r="P2471" s="26" t="s">
        <v>108</v>
      </c>
      <c r="Q2471" s="27">
        <v>42901</v>
      </c>
      <c r="R2471" s="24"/>
      <c r="S2471" s="24"/>
      <c r="T2471" s="26" t="s">
        <v>142</v>
      </c>
      <c r="U2471" s="24"/>
      <c r="V2471" s="26" t="s">
        <v>225</v>
      </c>
      <c r="W2471" s="26" t="s">
        <v>773</v>
      </c>
      <c r="X2471" s="26" t="s">
        <v>774</v>
      </c>
      <c r="Y2471" s="26" t="s">
        <v>13400</v>
      </c>
      <c r="Z2471" s="26" t="s">
        <v>13401</v>
      </c>
      <c r="AA2471" s="24"/>
      <c r="AB2471" s="26" t="s">
        <v>15733</v>
      </c>
      <c r="AC2471" s="28">
        <v>5000</v>
      </c>
      <c r="AD2471" s="26" t="s">
        <v>420</v>
      </c>
      <c r="AE2471" s="26" t="s">
        <v>12600</v>
      </c>
      <c r="AF2471" s="26" t="s">
        <v>120</v>
      </c>
      <c r="AG2471" s="26" t="s">
        <v>175</v>
      </c>
      <c r="AH2471" s="24"/>
      <c r="AI2471" s="28">
        <v>5000</v>
      </c>
      <c r="AJ2471" s="24"/>
      <c r="AK2471" s="24"/>
      <c r="AL2471" s="24"/>
      <c r="AM2471" s="24"/>
      <c r="AN2471" s="24"/>
      <c r="AO2471" s="24"/>
      <c r="AP2471" s="24"/>
      <c r="AQ2471" s="24"/>
      <c r="AR2471" s="24"/>
      <c r="AS2471" s="24"/>
      <c r="AT2471" s="24"/>
      <c r="AU2471" s="24"/>
      <c r="AV2471" s="24"/>
      <c r="AW2471" s="28">
        <v>0</v>
      </c>
      <c r="AX2471" s="26">
        <v>0</v>
      </c>
      <c r="AY2471" s="28">
        <v>0</v>
      </c>
      <c r="AZ2471" s="28">
        <v>0</v>
      </c>
      <c r="BA2471" s="26">
        <v>0</v>
      </c>
      <c r="BB2471" s="24"/>
      <c r="BC2471" s="26" t="s">
        <v>2199</v>
      </c>
      <c r="BD2471" s="24"/>
      <c r="BE2471" s="24"/>
      <c r="BF2471" s="24"/>
      <c r="BG2471" s="24"/>
      <c r="BH2471" s="24"/>
      <c r="BI2471" s="24"/>
      <c r="BJ2471" s="24"/>
      <c r="BK2471" s="24"/>
      <c r="BL2471" s="24"/>
      <c r="BM2471" s="24"/>
      <c r="BN2471" s="24"/>
      <c r="BO2471" s="24"/>
      <c r="BP2471" s="24"/>
      <c r="BQ2471" s="24"/>
      <c r="BR2471" s="26">
        <v>0</v>
      </c>
      <c r="BS2471" s="26">
        <v>0</v>
      </c>
      <c r="BT2471" s="26">
        <v>0</v>
      </c>
      <c r="BU2471" s="26">
        <v>0</v>
      </c>
      <c r="BV2471" s="26">
        <v>0</v>
      </c>
      <c r="BW2471" s="26">
        <v>0</v>
      </c>
      <c r="BX2471" s="26">
        <v>0</v>
      </c>
      <c r="BY2471" s="26">
        <v>0</v>
      </c>
      <c r="BZ2471" s="24"/>
      <c r="CA2471" s="24"/>
      <c r="CB2471" s="24"/>
      <c r="CC2471" s="24"/>
      <c r="CD2471" s="24"/>
      <c r="CE2471" s="24"/>
      <c r="CF2471" s="24"/>
      <c r="CG2471" s="24"/>
      <c r="CH2471" s="24"/>
      <c r="CI2471" s="24"/>
      <c r="CJ2471" s="24"/>
      <c r="CK2471" s="24"/>
      <c r="CL2471" s="24"/>
      <c r="CM2471" s="24"/>
      <c r="CN2471" s="24"/>
      <c r="CO2471" s="24"/>
      <c r="CP2471" s="24"/>
      <c r="CQ2471" s="24"/>
      <c r="CR2471" s="24"/>
      <c r="CS2471" s="24"/>
      <c r="CT2471" s="24"/>
      <c r="CU2471" s="24"/>
      <c r="CV2471" s="24"/>
      <c r="CW2471" s="24"/>
      <c r="CX2471" s="24"/>
      <c r="CY2471" s="24"/>
      <c r="CZ2471" s="24"/>
      <c r="DA2471" s="24"/>
      <c r="DB2471" s="24"/>
      <c r="DC2471" s="24"/>
      <c r="DD2471" s="24"/>
      <c r="DE2471" s="24"/>
      <c r="DF2471" s="26" t="s">
        <v>139</v>
      </c>
      <c r="DG2471" s="26" t="s">
        <v>139</v>
      </c>
      <c r="DH2471" s="26" t="s">
        <v>139</v>
      </c>
      <c r="DI2471" s="26" t="s">
        <v>139</v>
      </c>
      <c r="DJ2471" s="26" t="s">
        <v>139</v>
      </c>
      <c r="DK2471" s="26" t="s">
        <v>139</v>
      </c>
      <c r="DL2471" s="26" t="s">
        <v>139</v>
      </c>
      <c r="DM2471" s="26" t="s">
        <v>139</v>
      </c>
      <c r="DN2471" s="26" t="s">
        <v>139</v>
      </c>
      <c r="DO2471" s="26" t="s">
        <v>139</v>
      </c>
    </row>
    <row r="2472" spans="1:119" ht="20.100000000000001" customHeight="1" x14ac:dyDescent="0.25">
      <c r="A2472" s="29" t="str">
        <f t="shared" si="546"/>
        <v>SOHAY (To Help)5</v>
      </c>
      <c r="B2472" s="29" t="str">
        <f t="shared" si="547"/>
        <v>SOHAY (To Help)</v>
      </c>
      <c r="C2472" s="29">
        <f t="shared" si="548"/>
        <v>5</v>
      </c>
      <c r="D2472" s="30" t="str">
        <f t="shared" si="549"/>
        <v>South Asia</v>
      </c>
      <c r="E2472" s="30" t="str">
        <f t="shared" si="550"/>
        <v>Dhaka, Bangladesh</v>
      </c>
      <c r="F2472" s="31">
        <f t="shared" si="551"/>
        <v>3</v>
      </c>
      <c r="G2472" s="31">
        <f t="shared" si="552"/>
        <v>3</v>
      </c>
      <c r="H2472" s="31">
        <f t="shared" si="553"/>
        <v>3</v>
      </c>
      <c r="I2472" s="31">
        <f t="shared" si="554"/>
        <v>3</v>
      </c>
      <c r="J2472" s="31">
        <f t="shared" si="555"/>
        <v>3</v>
      </c>
      <c r="K2472" s="31">
        <f t="shared" si="556"/>
        <v>3</v>
      </c>
      <c r="L2472" s="31">
        <f t="shared" si="557"/>
        <v>3</v>
      </c>
      <c r="M2472" s="31">
        <f t="shared" si="558"/>
        <v>3</v>
      </c>
      <c r="N2472" s="31">
        <f t="shared" si="559"/>
        <v>3</v>
      </c>
      <c r="O2472" s="26" t="s">
        <v>13405</v>
      </c>
      <c r="P2472" s="26" t="s">
        <v>108</v>
      </c>
      <c r="Q2472" s="27">
        <v>42858</v>
      </c>
      <c r="R2472" s="26" t="s">
        <v>166</v>
      </c>
      <c r="S2472" s="26" t="s">
        <v>167</v>
      </c>
      <c r="T2472" s="26" t="s">
        <v>142</v>
      </c>
      <c r="U2472" s="26" t="s">
        <v>112</v>
      </c>
      <c r="V2472" s="26" t="s">
        <v>225</v>
      </c>
      <c r="W2472" s="26" t="s">
        <v>773</v>
      </c>
      <c r="X2472" s="26" t="s">
        <v>774</v>
      </c>
      <c r="Y2472" s="26" t="s">
        <v>13400</v>
      </c>
      <c r="Z2472" s="26" t="s">
        <v>13401</v>
      </c>
      <c r="AA2472" s="24"/>
      <c r="AB2472" s="26" t="s">
        <v>117</v>
      </c>
      <c r="AC2472" s="28">
        <v>12000</v>
      </c>
      <c r="AD2472" s="26" t="s">
        <v>420</v>
      </c>
      <c r="AE2472" s="26" t="s">
        <v>12600</v>
      </c>
      <c r="AF2472" s="26" t="s">
        <v>120</v>
      </c>
      <c r="AG2472" s="26" t="s">
        <v>175</v>
      </c>
      <c r="AH2472" s="26" t="s">
        <v>176</v>
      </c>
      <c r="AI2472" s="28">
        <v>12000</v>
      </c>
      <c r="AJ2472" s="26" t="s">
        <v>967</v>
      </c>
      <c r="AK2472" s="26" t="s">
        <v>13406</v>
      </c>
      <c r="AL2472" s="26" t="s">
        <v>13407</v>
      </c>
      <c r="AM2472" s="24"/>
      <c r="AN2472" s="24"/>
      <c r="AO2472" s="24"/>
      <c r="AP2472" s="24"/>
      <c r="AQ2472" s="26" t="s">
        <v>13408</v>
      </c>
      <c r="AR2472" s="24"/>
      <c r="AS2472" s="24"/>
      <c r="AT2472" s="24"/>
      <c r="AU2472" s="24"/>
      <c r="AV2472" s="24"/>
      <c r="AW2472" s="28">
        <v>163106</v>
      </c>
      <c r="AX2472" s="26">
        <v>6595</v>
      </c>
      <c r="AY2472" s="28">
        <v>2495</v>
      </c>
      <c r="AZ2472" s="28">
        <v>2208</v>
      </c>
      <c r="BA2472" s="26">
        <v>2562</v>
      </c>
      <c r="BB2472" s="24"/>
      <c r="BC2472" s="26" t="s">
        <v>2199</v>
      </c>
      <c r="BD2472" s="26" t="s">
        <v>125</v>
      </c>
      <c r="BE2472" s="24"/>
      <c r="BF2472" s="26" t="s">
        <v>13409</v>
      </c>
      <c r="BG2472" s="26" t="s">
        <v>773</v>
      </c>
      <c r="BH2472" s="26" t="s">
        <v>13410</v>
      </c>
      <c r="BI2472" s="26" t="s">
        <v>395</v>
      </c>
      <c r="BJ2472" s="26" t="s">
        <v>13411</v>
      </c>
      <c r="BK2472" s="26" t="s">
        <v>773</v>
      </c>
      <c r="BL2472" s="26" t="s">
        <v>11811</v>
      </c>
      <c r="BM2472" s="26" t="s">
        <v>13412</v>
      </c>
      <c r="BN2472" s="24"/>
      <c r="BO2472" s="24"/>
      <c r="BP2472" s="24"/>
      <c r="BQ2472" s="24"/>
      <c r="BR2472" s="26">
        <v>0</v>
      </c>
      <c r="BS2472" s="26">
        <v>0</v>
      </c>
      <c r="BT2472" s="26">
        <v>0</v>
      </c>
      <c r="BU2472" s="26">
        <v>0</v>
      </c>
      <c r="BV2472" s="26">
        <v>0</v>
      </c>
      <c r="BW2472" s="26">
        <v>0</v>
      </c>
      <c r="BX2472" s="26">
        <v>0</v>
      </c>
      <c r="BY2472" s="26">
        <v>0</v>
      </c>
      <c r="BZ2472" s="26" t="s">
        <v>134</v>
      </c>
      <c r="CA2472" s="26" t="s">
        <v>136</v>
      </c>
      <c r="CB2472" s="26" t="s">
        <v>136</v>
      </c>
      <c r="CC2472" s="26" t="s">
        <v>136</v>
      </c>
      <c r="CD2472" s="26" t="s">
        <v>136</v>
      </c>
      <c r="CE2472" s="26" t="s">
        <v>136</v>
      </c>
      <c r="CF2472" s="26" t="s">
        <v>135</v>
      </c>
      <c r="CG2472" s="26" t="s">
        <v>136</v>
      </c>
      <c r="CH2472" s="26" t="s">
        <v>135</v>
      </c>
      <c r="CI2472" s="26" t="s">
        <v>136</v>
      </c>
      <c r="CJ2472" s="26" t="s">
        <v>136</v>
      </c>
      <c r="CK2472" s="26" t="s">
        <v>136</v>
      </c>
      <c r="CL2472" s="26" t="s">
        <v>136</v>
      </c>
      <c r="CM2472" s="26" t="s">
        <v>136</v>
      </c>
      <c r="CN2472" s="26" t="s">
        <v>134</v>
      </c>
      <c r="CO2472" s="26" t="s">
        <v>136</v>
      </c>
      <c r="CP2472" s="26" t="s">
        <v>136</v>
      </c>
      <c r="CQ2472" s="26" t="s">
        <v>136</v>
      </c>
      <c r="CR2472" s="26" t="s">
        <v>134</v>
      </c>
      <c r="CS2472" s="26" t="s">
        <v>134</v>
      </c>
      <c r="CT2472" s="26" t="s">
        <v>136</v>
      </c>
      <c r="CU2472" s="26" t="s">
        <v>136</v>
      </c>
      <c r="CV2472" s="26" t="s">
        <v>136</v>
      </c>
      <c r="CW2472" s="26" t="s">
        <v>134</v>
      </c>
      <c r="CX2472" s="26" t="s">
        <v>134</v>
      </c>
      <c r="CY2472" s="26" t="s">
        <v>136</v>
      </c>
      <c r="CZ2472" s="26" t="s">
        <v>136</v>
      </c>
      <c r="DA2472" s="26" t="s">
        <v>136</v>
      </c>
      <c r="DB2472" s="26" t="s">
        <v>136</v>
      </c>
      <c r="DC2472" s="26" t="s">
        <v>135</v>
      </c>
      <c r="DD2472" s="26" t="s">
        <v>136</v>
      </c>
      <c r="DE2472" s="26" t="s">
        <v>134</v>
      </c>
      <c r="DF2472" s="26" t="s">
        <v>139</v>
      </c>
      <c r="DG2472" s="26" t="s">
        <v>120</v>
      </c>
      <c r="DH2472" s="26" t="s">
        <v>139</v>
      </c>
      <c r="DI2472" s="26" t="s">
        <v>139</v>
      </c>
      <c r="DJ2472" s="26" t="s">
        <v>139</v>
      </c>
      <c r="DK2472" s="26" t="s">
        <v>139</v>
      </c>
      <c r="DL2472" s="26" t="s">
        <v>139</v>
      </c>
      <c r="DM2472" s="26" t="s">
        <v>139</v>
      </c>
      <c r="DN2472" s="26" t="s">
        <v>139</v>
      </c>
      <c r="DO2472" s="26" t="s">
        <v>139</v>
      </c>
    </row>
    <row r="2473" spans="1:119" ht="20.100000000000001" customHeight="1" x14ac:dyDescent="0.25">
      <c r="A2473" s="29" t="str">
        <f t="shared" si="546"/>
        <v>SOHAY (To Help)4</v>
      </c>
      <c r="B2473" s="29" t="str">
        <f t="shared" si="547"/>
        <v>SOHAY (To Help)</v>
      </c>
      <c r="C2473" s="29">
        <f t="shared" si="548"/>
        <v>4</v>
      </c>
      <c r="D2473" s="30" t="str">
        <f t="shared" si="549"/>
        <v>South Asia</v>
      </c>
      <c r="E2473" s="30" t="str">
        <f t="shared" si="550"/>
        <v>Dhaka, Bangladesh</v>
      </c>
      <c r="F2473" s="31">
        <f t="shared" si="551"/>
        <v>2</v>
      </c>
      <c r="G2473" s="31">
        <f t="shared" si="552"/>
        <v>2</v>
      </c>
      <c r="H2473" s="31">
        <f t="shared" si="553"/>
        <v>2</v>
      </c>
      <c r="I2473" s="31">
        <f t="shared" si="554"/>
        <v>3</v>
      </c>
      <c r="J2473" s="31">
        <f t="shared" si="555"/>
        <v>2</v>
      </c>
      <c r="K2473" s="31">
        <f t="shared" si="556"/>
        <v>2</v>
      </c>
      <c r="L2473" s="31">
        <f t="shared" si="557"/>
        <v>2</v>
      </c>
      <c r="M2473" s="31">
        <f t="shared" si="558"/>
        <v>2</v>
      </c>
      <c r="N2473" s="31">
        <f t="shared" si="559"/>
        <v>2.1</v>
      </c>
      <c r="O2473" s="26" t="s">
        <v>13413</v>
      </c>
      <c r="P2473" s="26" t="s">
        <v>108</v>
      </c>
      <c r="Q2473" s="27">
        <v>42502</v>
      </c>
      <c r="R2473" s="26" t="s">
        <v>166</v>
      </c>
      <c r="S2473" s="26" t="s">
        <v>184</v>
      </c>
      <c r="T2473" s="26" t="s">
        <v>157</v>
      </c>
      <c r="U2473" s="26" t="s">
        <v>112</v>
      </c>
      <c r="V2473" s="26" t="s">
        <v>225</v>
      </c>
      <c r="W2473" s="26" t="s">
        <v>773</v>
      </c>
      <c r="X2473" s="26" t="s">
        <v>774</v>
      </c>
      <c r="Y2473" s="26" t="s">
        <v>13400</v>
      </c>
      <c r="Z2473" s="26" t="s">
        <v>13401</v>
      </c>
      <c r="AA2473" s="24"/>
      <c r="AB2473" s="26" t="s">
        <v>117</v>
      </c>
      <c r="AC2473" s="28">
        <v>9000</v>
      </c>
      <c r="AD2473" s="26" t="s">
        <v>420</v>
      </c>
      <c r="AE2473" s="26" t="s">
        <v>12600</v>
      </c>
      <c r="AF2473" s="26" t="s">
        <v>120</v>
      </c>
      <c r="AG2473" s="26" t="s">
        <v>175</v>
      </c>
      <c r="AH2473" s="26" t="s">
        <v>185</v>
      </c>
      <c r="AI2473" s="28">
        <v>9000</v>
      </c>
      <c r="AJ2473" s="26" t="s">
        <v>967</v>
      </c>
      <c r="AK2473" s="26" t="s">
        <v>13406</v>
      </c>
      <c r="AL2473" s="26" t="s">
        <v>13407</v>
      </c>
      <c r="AM2473" s="24"/>
      <c r="AN2473" s="24"/>
      <c r="AO2473" s="24"/>
      <c r="AP2473" s="24"/>
      <c r="AQ2473" s="26" t="s">
        <v>13414</v>
      </c>
      <c r="AR2473" s="24"/>
      <c r="AS2473" s="24"/>
      <c r="AT2473" s="24"/>
      <c r="AU2473" s="24"/>
      <c r="AV2473" s="24"/>
      <c r="AW2473" s="28">
        <v>164721</v>
      </c>
      <c r="AX2473" s="26">
        <v>4017</v>
      </c>
      <c r="AY2473" s="28">
        <v>2145</v>
      </c>
      <c r="AZ2473" s="28">
        <v>2943</v>
      </c>
      <c r="BA2473" s="26">
        <v>0</v>
      </c>
      <c r="BB2473" s="26" t="s">
        <v>241</v>
      </c>
      <c r="BC2473" s="26" t="s">
        <v>2199</v>
      </c>
      <c r="BD2473" s="26" t="s">
        <v>125</v>
      </c>
      <c r="BE2473" s="24"/>
      <c r="BF2473" s="26" t="s">
        <v>13033</v>
      </c>
      <c r="BG2473" s="26" t="s">
        <v>773</v>
      </c>
      <c r="BH2473" s="26" t="s">
        <v>13415</v>
      </c>
      <c r="BI2473" s="26" t="s">
        <v>395</v>
      </c>
      <c r="BJ2473" s="26" t="s">
        <v>13411</v>
      </c>
      <c r="BK2473" s="26" t="s">
        <v>773</v>
      </c>
      <c r="BL2473" s="26" t="s">
        <v>202</v>
      </c>
      <c r="BM2473" s="26" t="s">
        <v>395</v>
      </c>
      <c r="BN2473" s="24"/>
      <c r="BO2473" s="24"/>
      <c r="BP2473" s="24"/>
      <c r="BQ2473" s="24"/>
      <c r="BR2473" s="26">
        <v>2</v>
      </c>
      <c r="BS2473" s="26">
        <v>2</v>
      </c>
      <c r="BT2473" s="26">
        <v>2</v>
      </c>
      <c r="BU2473" s="26">
        <v>3</v>
      </c>
      <c r="BV2473" s="26">
        <v>2</v>
      </c>
      <c r="BW2473" s="26">
        <v>2</v>
      </c>
      <c r="BX2473" s="26">
        <v>2</v>
      </c>
      <c r="BY2473" s="26">
        <v>2</v>
      </c>
      <c r="BZ2473" s="24"/>
      <c r="CA2473" s="24"/>
      <c r="CB2473" s="24"/>
      <c r="CC2473" s="24"/>
      <c r="CD2473" s="24"/>
      <c r="CE2473" s="24"/>
      <c r="CF2473" s="24"/>
      <c r="CG2473" s="24"/>
      <c r="CH2473" s="24"/>
      <c r="CI2473" s="24"/>
      <c r="CJ2473" s="24"/>
      <c r="CK2473" s="24"/>
      <c r="CL2473" s="24"/>
      <c r="CM2473" s="24"/>
      <c r="CN2473" s="24"/>
      <c r="CO2473" s="24"/>
      <c r="CP2473" s="24"/>
      <c r="CQ2473" s="24"/>
      <c r="CR2473" s="24"/>
      <c r="CS2473" s="24"/>
      <c r="CT2473" s="24"/>
      <c r="CU2473" s="24"/>
      <c r="CV2473" s="24"/>
      <c r="CW2473" s="24"/>
      <c r="CX2473" s="24"/>
      <c r="CY2473" s="24"/>
      <c r="CZ2473" s="24"/>
      <c r="DA2473" s="24"/>
      <c r="DB2473" s="24"/>
      <c r="DC2473" s="24"/>
      <c r="DD2473" s="24"/>
      <c r="DE2473" s="24"/>
      <c r="DF2473" s="26" t="s">
        <v>139</v>
      </c>
      <c r="DG2473" s="26" t="s">
        <v>139</v>
      </c>
      <c r="DH2473" s="26" t="s">
        <v>139</v>
      </c>
      <c r="DI2473" s="26" t="s">
        <v>139</v>
      </c>
      <c r="DJ2473" s="26" t="s">
        <v>139</v>
      </c>
      <c r="DK2473" s="26" t="s">
        <v>139</v>
      </c>
      <c r="DL2473" s="26" t="s">
        <v>139</v>
      </c>
      <c r="DM2473" s="26" t="s">
        <v>139</v>
      </c>
      <c r="DN2473" s="26" t="s">
        <v>139</v>
      </c>
      <c r="DO2473" s="26" t="s">
        <v>139</v>
      </c>
    </row>
    <row r="2474" spans="1:119" ht="20.100000000000001" customHeight="1" x14ac:dyDescent="0.25">
      <c r="A2474" s="29" t="str">
        <f t="shared" si="546"/>
        <v>SOHAY (To Help)3</v>
      </c>
      <c r="B2474" s="29" t="str">
        <f t="shared" si="547"/>
        <v>SOHAY (To Help)</v>
      </c>
      <c r="C2474" s="29">
        <f t="shared" si="548"/>
        <v>3</v>
      </c>
      <c r="D2474" s="30" t="str">
        <f t="shared" si="549"/>
        <v>South Asia</v>
      </c>
      <c r="E2474" s="30" t="str">
        <f t="shared" si="550"/>
        <v>Dhaka, Bangladesh</v>
      </c>
      <c r="F2474" s="31">
        <f t="shared" si="551"/>
        <v>2</v>
      </c>
      <c r="G2474" s="31">
        <f t="shared" si="552"/>
        <v>2</v>
      </c>
      <c r="H2474" s="31">
        <f t="shared" si="553"/>
        <v>2</v>
      </c>
      <c r="I2474" s="31">
        <f t="shared" si="554"/>
        <v>3</v>
      </c>
      <c r="J2474" s="31">
        <f t="shared" si="555"/>
        <v>3</v>
      </c>
      <c r="K2474" s="31">
        <f t="shared" si="556"/>
        <v>2</v>
      </c>
      <c r="L2474" s="31">
        <f t="shared" si="557"/>
        <v>2</v>
      </c>
      <c r="M2474" s="31">
        <f t="shared" si="558"/>
        <v>2</v>
      </c>
      <c r="N2474" s="31">
        <f t="shared" si="559"/>
        <v>2.2999999999999998</v>
      </c>
      <c r="O2474" s="26" t="s">
        <v>13416</v>
      </c>
      <c r="P2474" s="26" t="s">
        <v>108</v>
      </c>
      <c r="Q2474" s="27">
        <v>41946</v>
      </c>
      <c r="R2474" s="26" t="s">
        <v>166</v>
      </c>
      <c r="S2474" s="26" t="s">
        <v>609</v>
      </c>
      <c r="T2474" s="26" t="s">
        <v>278</v>
      </c>
      <c r="U2474" s="26" t="s">
        <v>112</v>
      </c>
      <c r="V2474" s="26" t="s">
        <v>225</v>
      </c>
      <c r="W2474" s="26" t="s">
        <v>773</v>
      </c>
      <c r="X2474" s="26" t="s">
        <v>774</v>
      </c>
      <c r="Y2474" s="26" t="s">
        <v>13400</v>
      </c>
      <c r="Z2474" s="26" t="s">
        <v>13401</v>
      </c>
      <c r="AA2474" s="24"/>
      <c r="AB2474" s="26" t="s">
        <v>117</v>
      </c>
      <c r="AC2474" s="28">
        <v>9000</v>
      </c>
      <c r="AD2474" s="26" t="s">
        <v>420</v>
      </c>
      <c r="AE2474" s="26" t="s">
        <v>12600</v>
      </c>
      <c r="AF2474" s="26" t="s">
        <v>120</v>
      </c>
      <c r="AG2474" s="26" t="s">
        <v>175</v>
      </c>
      <c r="AH2474" s="26" t="s">
        <v>121</v>
      </c>
      <c r="AI2474" s="28">
        <v>9000</v>
      </c>
      <c r="AJ2474" s="26" t="s">
        <v>13417</v>
      </c>
      <c r="AK2474" s="26" t="s">
        <v>13406</v>
      </c>
      <c r="AL2474" s="26" t="s">
        <v>13407</v>
      </c>
      <c r="AM2474" s="24"/>
      <c r="AN2474" s="24"/>
      <c r="AO2474" s="24"/>
      <c r="AP2474" s="24"/>
      <c r="AQ2474" s="26" t="s">
        <v>13418</v>
      </c>
      <c r="AR2474" s="24"/>
      <c r="AS2474" s="24"/>
      <c r="AT2474" s="26" t="s">
        <v>13419</v>
      </c>
      <c r="AU2474" s="24"/>
      <c r="AV2474" s="24"/>
      <c r="AW2474" s="28">
        <v>118426</v>
      </c>
      <c r="AX2474" s="26">
        <v>3248</v>
      </c>
      <c r="AY2474" s="28">
        <v>2415</v>
      </c>
      <c r="AZ2474" s="28">
        <v>3053</v>
      </c>
      <c r="BA2474" s="26">
        <v>0</v>
      </c>
      <c r="BB2474" s="26" t="s">
        <v>241</v>
      </c>
      <c r="BC2474" s="26" t="s">
        <v>2199</v>
      </c>
      <c r="BD2474" s="26" t="s">
        <v>125</v>
      </c>
      <c r="BE2474" s="24"/>
      <c r="BF2474" s="26" t="s">
        <v>13033</v>
      </c>
      <c r="BG2474" s="26" t="s">
        <v>773</v>
      </c>
      <c r="BH2474" s="26" t="s">
        <v>13420</v>
      </c>
      <c r="BI2474" s="26" t="s">
        <v>773</v>
      </c>
      <c r="BJ2474" s="26" t="s">
        <v>202</v>
      </c>
      <c r="BK2474" s="26" t="s">
        <v>395</v>
      </c>
      <c r="BL2474" s="26" t="s">
        <v>291</v>
      </c>
      <c r="BM2474" s="26" t="s">
        <v>13421</v>
      </c>
      <c r="BN2474" s="24"/>
      <c r="BO2474" s="24"/>
      <c r="BP2474" s="24"/>
      <c r="BQ2474" s="24"/>
      <c r="BR2474" s="26">
        <v>2</v>
      </c>
      <c r="BS2474" s="26">
        <v>2</v>
      </c>
      <c r="BT2474" s="26">
        <v>2</v>
      </c>
      <c r="BU2474" s="26">
        <v>3</v>
      </c>
      <c r="BV2474" s="26">
        <v>3</v>
      </c>
      <c r="BW2474" s="26">
        <v>2</v>
      </c>
      <c r="BX2474" s="26">
        <v>2</v>
      </c>
      <c r="BY2474" s="26">
        <v>2</v>
      </c>
      <c r="BZ2474" s="24"/>
      <c r="CA2474" s="24"/>
      <c r="CB2474" s="24"/>
      <c r="CC2474" s="24"/>
      <c r="CD2474" s="24"/>
      <c r="CE2474" s="24"/>
      <c r="CF2474" s="24"/>
      <c r="CG2474" s="24"/>
      <c r="CH2474" s="24"/>
      <c r="CI2474" s="24"/>
      <c r="CJ2474" s="24"/>
      <c r="CK2474" s="24"/>
      <c r="CL2474" s="24"/>
      <c r="CM2474" s="24"/>
      <c r="CN2474" s="24"/>
      <c r="CO2474" s="24"/>
      <c r="CP2474" s="24"/>
      <c r="CQ2474" s="24"/>
      <c r="CR2474" s="24"/>
      <c r="CS2474" s="24"/>
      <c r="CT2474" s="24"/>
      <c r="CU2474" s="24"/>
      <c r="CV2474" s="24"/>
      <c r="CW2474" s="24"/>
      <c r="CX2474" s="24"/>
      <c r="CY2474" s="24"/>
      <c r="CZ2474" s="24"/>
      <c r="DA2474" s="24"/>
      <c r="DB2474" s="24"/>
      <c r="DC2474" s="24"/>
      <c r="DD2474" s="24"/>
      <c r="DE2474" s="24"/>
      <c r="DF2474" s="26" t="s">
        <v>139</v>
      </c>
      <c r="DG2474" s="26" t="s">
        <v>120</v>
      </c>
      <c r="DH2474" s="26" t="s">
        <v>139</v>
      </c>
      <c r="DI2474" s="26" t="s">
        <v>139</v>
      </c>
      <c r="DJ2474" s="26" t="s">
        <v>139</v>
      </c>
      <c r="DK2474" s="26" t="s">
        <v>139</v>
      </c>
      <c r="DL2474" s="26" t="s">
        <v>139</v>
      </c>
      <c r="DM2474" s="26" t="s">
        <v>139</v>
      </c>
      <c r="DN2474" s="26" t="s">
        <v>139</v>
      </c>
      <c r="DO2474" s="26" t="s">
        <v>139</v>
      </c>
    </row>
    <row r="2475" spans="1:119" ht="20.100000000000001" customHeight="1" x14ac:dyDescent="0.25">
      <c r="A2475" s="29" t="str">
        <f t="shared" si="546"/>
        <v>SOHAY (To Help)2</v>
      </c>
      <c r="B2475" s="29" t="str">
        <f t="shared" si="547"/>
        <v>SOHAY (To Help)</v>
      </c>
      <c r="C2475" s="29">
        <f t="shared" si="548"/>
        <v>2</v>
      </c>
      <c r="D2475" s="30" t="str">
        <f t="shared" si="549"/>
        <v>South Asia</v>
      </c>
      <c r="E2475" s="30" t="str">
        <f t="shared" si="550"/>
        <v>Dhaka, Bangladesh</v>
      </c>
      <c r="F2475" s="31">
        <f t="shared" si="551"/>
        <v>2</v>
      </c>
      <c r="G2475" s="31">
        <f t="shared" si="552"/>
        <v>2</v>
      </c>
      <c r="H2475" s="31">
        <f t="shared" si="553"/>
        <v>2</v>
      </c>
      <c r="I2475" s="31">
        <f t="shared" si="554"/>
        <v>2</v>
      </c>
      <c r="J2475" s="31">
        <f t="shared" si="555"/>
        <v>2</v>
      </c>
      <c r="K2475" s="31">
        <f t="shared" si="556"/>
        <v>2</v>
      </c>
      <c r="L2475" s="31">
        <f t="shared" si="557"/>
        <v>2</v>
      </c>
      <c r="M2475" s="31">
        <f t="shared" si="558"/>
        <v>2</v>
      </c>
      <c r="N2475" s="31">
        <f t="shared" si="559"/>
        <v>2</v>
      </c>
      <c r="O2475" s="26" t="s">
        <v>13422</v>
      </c>
      <c r="P2475" s="26" t="s">
        <v>108</v>
      </c>
      <c r="Q2475" s="27">
        <v>41568</v>
      </c>
      <c r="R2475" s="26" t="s">
        <v>109</v>
      </c>
      <c r="S2475" s="26" t="s">
        <v>622</v>
      </c>
      <c r="T2475" s="26" t="s">
        <v>194</v>
      </c>
      <c r="U2475" s="26" t="s">
        <v>112</v>
      </c>
      <c r="V2475" s="26" t="s">
        <v>225</v>
      </c>
      <c r="W2475" s="26" t="s">
        <v>773</v>
      </c>
      <c r="X2475" s="26" t="s">
        <v>774</v>
      </c>
      <c r="Y2475" s="26" t="s">
        <v>13400</v>
      </c>
      <c r="Z2475" s="26" t="s">
        <v>13401</v>
      </c>
      <c r="AA2475" s="24"/>
      <c r="AB2475" s="26" t="s">
        <v>117</v>
      </c>
      <c r="AC2475" s="28">
        <v>9000</v>
      </c>
      <c r="AD2475" s="26" t="s">
        <v>420</v>
      </c>
      <c r="AE2475" s="26" t="s">
        <v>12600</v>
      </c>
      <c r="AF2475" s="26" t="s">
        <v>120</v>
      </c>
      <c r="AG2475" s="26" t="s">
        <v>175</v>
      </c>
      <c r="AH2475" s="26" t="s">
        <v>143</v>
      </c>
      <c r="AI2475" s="28">
        <v>9000</v>
      </c>
      <c r="AJ2475" s="26" t="s">
        <v>13423</v>
      </c>
      <c r="AK2475" s="26" t="s">
        <v>13406</v>
      </c>
      <c r="AL2475" s="26" t="s">
        <v>13424</v>
      </c>
      <c r="AM2475" s="24"/>
      <c r="AN2475" s="24"/>
      <c r="AO2475" s="24"/>
      <c r="AP2475" s="24"/>
      <c r="AQ2475" s="24"/>
      <c r="AR2475" s="24"/>
      <c r="AS2475" s="24"/>
      <c r="AT2475" s="24"/>
      <c r="AU2475" s="24"/>
      <c r="AV2475" s="24"/>
      <c r="AW2475" s="28">
        <v>93908</v>
      </c>
      <c r="AX2475" s="26">
        <v>2698</v>
      </c>
      <c r="AY2475" s="28">
        <v>690</v>
      </c>
      <c r="AZ2475" s="28">
        <v>2101</v>
      </c>
      <c r="BA2475" s="26">
        <v>0</v>
      </c>
      <c r="BB2475" s="26" t="s">
        <v>241</v>
      </c>
      <c r="BC2475" s="26" t="s">
        <v>2199</v>
      </c>
      <c r="BD2475" s="26" t="s">
        <v>125</v>
      </c>
      <c r="BE2475" s="24"/>
      <c r="BF2475" s="26" t="s">
        <v>13409</v>
      </c>
      <c r="BG2475" s="26" t="s">
        <v>773</v>
      </c>
      <c r="BH2475" s="26" t="s">
        <v>13425</v>
      </c>
      <c r="BI2475" s="26" t="s">
        <v>773</v>
      </c>
      <c r="BJ2475" s="26" t="s">
        <v>13049</v>
      </c>
      <c r="BK2475" s="26" t="s">
        <v>773</v>
      </c>
      <c r="BL2475" s="26" t="s">
        <v>13426</v>
      </c>
      <c r="BM2475" s="26" t="s">
        <v>2872</v>
      </c>
      <c r="BN2475" s="26" t="s">
        <v>13427</v>
      </c>
      <c r="BO2475" s="26" t="s">
        <v>2872</v>
      </c>
      <c r="BP2475" s="24"/>
      <c r="BQ2475" s="24"/>
      <c r="BR2475" s="26">
        <v>2</v>
      </c>
      <c r="BS2475" s="26">
        <v>2</v>
      </c>
      <c r="BT2475" s="26">
        <v>2</v>
      </c>
      <c r="BU2475" s="26">
        <v>2</v>
      </c>
      <c r="BV2475" s="26">
        <v>2</v>
      </c>
      <c r="BW2475" s="26">
        <v>2</v>
      </c>
      <c r="BX2475" s="26">
        <v>2</v>
      </c>
      <c r="BY2475" s="26">
        <v>2</v>
      </c>
      <c r="BZ2475" s="24"/>
      <c r="CA2475" s="24"/>
      <c r="CB2475" s="24"/>
      <c r="CC2475" s="24"/>
      <c r="CD2475" s="24"/>
      <c r="CE2475" s="24"/>
      <c r="CF2475" s="24"/>
      <c r="CG2475" s="24"/>
      <c r="CH2475" s="24"/>
      <c r="CI2475" s="24"/>
      <c r="CJ2475" s="24"/>
      <c r="CK2475" s="24"/>
      <c r="CL2475" s="24"/>
      <c r="CM2475" s="24"/>
      <c r="CN2475" s="24"/>
      <c r="CO2475" s="24"/>
      <c r="CP2475" s="24"/>
      <c r="CQ2475" s="24"/>
      <c r="CR2475" s="24"/>
      <c r="CS2475" s="24"/>
      <c r="CT2475" s="24"/>
      <c r="CU2475" s="24"/>
      <c r="CV2475" s="24"/>
      <c r="CW2475" s="24"/>
      <c r="CX2475" s="24"/>
      <c r="CY2475" s="24"/>
      <c r="CZ2475" s="24"/>
      <c r="DA2475" s="24"/>
      <c r="DB2475" s="24"/>
      <c r="DC2475" s="24"/>
      <c r="DD2475" s="24"/>
      <c r="DE2475" s="24"/>
      <c r="DF2475" s="26" t="s">
        <v>139</v>
      </c>
      <c r="DG2475" s="26" t="s">
        <v>120</v>
      </c>
      <c r="DH2475" s="26" t="s">
        <v>139</v>
      </c>
      <c r="DI2475" s="26" t="s">
        <v>139</v>
      </c>
      <c r="DJ2475" s="26" t="s">
        <v>139</v>
      </c>
      <c r="DK2475" s="26" t="s">
        <v>139</v>
      </c>
      <c r="DL2475" s="26" t="s">
        <v>139</v>
      </c>
      <c r="DM2475" s="26" t="s">
        <v>139</v>
      </c>
      <c r="DN2475" s="26" t="s">
        <v>139</v>
      </c>
      <c r="DO2475" s="26" t="s">
        <v>139</v>
      </c>
    </row>
    <row r="2476" spans="1:119" ht="20.100000000000001" customHeight="1" x14ac:dyDescent="0.25">
      <c r="A2476" s="29" t="str">
        <f t="shared" si="546"/>
        <v>SOHAY (To Help)1</v>
      </c>
      <c r="B2476" s="29" t="str">
        <f t="shared" si="547"/>
        <v>SOHAY (To Help)</v>
      </c>
      <c r="C2476" s="29">
        <f t="shared" si="548"/>
        <v>1</v>
      </c>
      <c r="D2476" s="30" t="str">
        <f t="shared" si="549"/>
        <v>South Asia</v>
      </c>
      <c r="E2476" s="30" t="str">
        <f t="shared" si="550"/>
        <v>Dhaka, Bangladesh</v>
      </c>
      <c r="F2476" s="31">
        <f t="shared" si="551"/>
        <v>1</v>
      </c>
      <c r="G2476" s="31">
        <f t="shared" si="552"/>
        <v>1</v>
      </c>
      <c r="H2476" s="31">
        <f t="shared" si="553"/>
        <v>2</v>
      </c>
      <c r="I2476" s="31">
        <f t="shared" si="554"/>
        <v>2</v>
      </c>
      <c r="J2476" s="31">
        <f t="shared" si="555"/>
        <v>2</v>
      </c>
      <c r="K2476" s="31">
        <f t="shared" si="556"/>
        <v>1</v>
      </c>
      <c r="L2476" s="31">
        <f t="shared" si="557"/>
        <v>2</v>
      </c>
      <c r="M2476" s="31">
        <f t="shared" si="558"/>
        <v>1</v>
      </c>
      <c r="N2476" s="31">
        <f t="shared" si="559"/>
        <v>1.5</v>
      </c>
      <c r="O2476" s="26" t="s">
        <v>13428</v>
      </c>
      <c r="P2476" s="26" t="s">
        <v>108</v>
      </c>
      <c r="Q2476" s="27">
        <v>41204</v>
      </c>
      <c r="R2476" s="26" t="s">
        <v>155</v>
      </c>
      <c r="S2476" s="26" t="s">
        <v>306</v>
      </c>
      <c r="T2476" s="26" t="s">
        <v>207</v>
      </c>
      <c r="U2476" s="26" t="s">
        <v>112</v>
      </c>
      <c r="V2476" s="26" t="s">
        <v>225</v>
      </c>
      <c r="W2476" s="26" t="s">
        <v>773</v>
      </c>
      <c r="X2476" s="26" t="s">
        <v>774</v>
      </c>
      <c r="Y2476" s="26" t="s">
        <v>13400</v>
      </c>
      <c r="Z2476" s="26" t="s">
        <v>13401</v>
      </c>
      <c r="AA2476" s="24"/>
      <c r="AB2476" s="26" t="s">
        <v>117</v>
      </c>
      <c r="AC2476" s="28">
        <v>8000</v>
      </c>
      <c r="AD2476" s="26" t="s">
        <v>420</v>
      </c>
      <c r="AE2476" s="26" t="s">
        <v>12600</v>
      </c>
      <c r="AF2476" s="26" t="s">
        <v>120</v>
      </c>
      <c r="AG2476" s="26" t="s">
        <v>175</v>
      </c>
      <c r="AH2476" s="26" t="s">
        <v>158</v>
      </c>
      <c r="AI2476" s="28">
        <v>8000</v>
      </c>
      <c r="AJ2476" s="26" t="s">
        <v>10324</v>
      </c>
      <c r="AK2476" s="26" t="s">
        <v>13429</v>
      </c>
      <c r="AL2476" s="26" t="s">
        <v>13430</v>
      </c>
      <c r="AM2476" s="26" t="s">
        <v>13431</v>
      </c>
      <c r="AN2476" s="26" t="s">
        <v>13432</v>
      </c>
      <c r="AO2476" s="26" t="s">
        <v>13433</v>
      </c>
      <c r="AP2476" s="26" t="s">
        <v>13434</v>
      </c>
      <c r="AQ2476" s="24"/>
      <c r="AR2476" s="24"/>
      <c r="AS2476" s="24"/>
      <c r="AT2476" s="24"/>
      <c r="AU2476" s="24"/>
      <c r="AV2476" s="24"/>
      <c r="AW2476" s="28">
        <v>47630</v>
      </c>
      <c r="AX2476" s="26">
        <v>2949</v>
      </c>
      <c r="AY2476" s="28">
        <v>1800</v>
      </c>
      <c r="AZ2476" s="28">
        <v>1232</v>
      </c>
      <c r="BA2476" s="26">
        <v>0</v>
      </c>
      <c r="BB2476" s="26" t="s">
        <v>241</v>
      </c>
      <c r="BC2476" s="26" t="s">
        <v>2199</v>
      </c>
      <c r="BD2476" s="24"/>
      <c r="BE2476" s="24"/>
      <c r="BF2476" s="26" t="s">
        <v>13033</v>
      </c>
      <c r="BG2476" s="26" t="s">
        <v>773</v>
      </c>
      <c r="BH2476" s="24"/>
      <c r="BI2476" s="24"/>
      <c r="BJ2476" s="24"/>
      <c r="BK2476" s="24"/>
      <c r="BL2476" s="24"/>
      <c r="BM2476" s="24"/>
      <c r="BN2476" s="24"/>
      <c r="BO2476" s="24"/>
      <c r="BP2476" s="24"/>
      <c r="BQ2476" s="24"/>
      <c r="BR2476" s="26">
        <v>1</v>
      </c>
      <c r="BS2476" s="26">
        <v>1</v>
      </c>
      <c r="BT2476" s="26">
        <v>2</v>
      </c>
      <c r="BU2476" s="26">
        <v>2</v>
      </c>
      <c r="BV2476" s="26">
        <v>2</v>
      </c>
      <c r="BW2476" s="26">
        <v>1</v>
      </c>
      <c r="BX2476" s="26">
        <v>2</v>
      </c>
      <c r="BY2476" s="26">
        <v>1</v>
      </c>
      <c r="BZ2476" s="24"/>
      <c r="CA2476" s="24"/>
      <c r="CB2476" s="24"/>
      <c r="CC2476" s="24"/>
      <c r="CD2476" s="24"/>
      <c r="CE2476" s="24"/>
      <c r="CF2476" s="24"/>
      <c r="CG2476" s="24"/>
      <c r="CH2476" s="24"/>
      <c r="CI2476" s="24"/>
      <c r="CJ2476" s="24"/>
      <c r="CK2476" s="24"/>
      <c r="CL2476" s="24"/>
      <c r="CM2476" s="24"/>
      <c r="CN2476" s="24"/>
      <c r="CO2476" s="24"/>
      <c r="CP2476" s="24"/>
      <c r="CQ2476" s="24"/>
      <c r="CR2476" s="24"/>
      <c r="CS2476" s="24"/>
      <c r="CT2476" s="24"/>
      <c r="CU2476" s="24"/>
      <c r="CV2476" s="24"/>
      <c r="CW2476" s="24"/>
      <c r="CX2476" s="24"/>
      <c r="CY2476" s="24"/>
      <c r="CZ2476" s="24"/>
      <c r="DA2476" s="24"/>
      <c r="DB2476" s="24"/>
      <c r="DC2476" s="24"/>
      <c r="DD2476" s="24"/>
      <c r="DE2476" s="24"/>
      <c r="DF2476" s="26" t="s">
        <v>139</v>
      </c>
      <c r="DG2476" s="26" t="s">
        <v>120</v>
      </c>
      <c r="DH2476" s="26" t="s">
        <v>139</v>
      </c>
      <c r="DI2476" s="26" t="s">
        <v>139</v>
      </c>
      <c r="DJ2476" s="26" t="s">
        <v>139</v>
      </c>
      <c r="DK2476" s="26" t="s">
        <v>139</v>
      </c>
      <c r="DL2476" s="26" t="s">
        <v>139</v>
      </c>
      <c r="DM2476" s="26" t="s">
        <v>139</v>
      </c>
      <c r="DN2476" s="26" t="s">
        <v>139</v>
      </c>
      <c r="DO2476" s="26" t="s">
        <v>139</v>
      </c>
    </row>
    <row r="2477" spans="1:119" ht="20.100000000000001" customHeight="1" x14ac:dyDescent="0.25">
      <c r="A2477" s="29" t="str">
        <f t="shared" si="546"/>
        <v>Sophiatown Community Psychological Services6</v>
      </c>
      <c r="B2477" s="29" t="str">
        <f t="shared" si="547"/>
        <v>Sophiatown Community Psychological Services</v>
      </c>
      <c r="C2477" s="29">
        <f t="shared" si="548"/>
        <v>6</v>
      </c>
      <c r="D2477" s="30" t="str">
        <f t="shared" si="549"/>
        <v>Africa and the Middle East</v>
      </c>
      <c r="E2477" s="30" t="str">
        <f t="shared" si="550"/>
        <v>Johannesburg, South Africa</v>
      </c>
      <c r="F2477" s="31">
        <f t="shared" si="551"/>
        <v>4</v>
      </c>
      <c r="G2477" s="31">
        <f t="shared" si="552"/>
        <v>4</v>
      </c>
      <c r="H2477" s="31">
        <f t="shared" si="553"/>
        <v>4</v>
      </c>
      <c r="I2477" s="31">
        <f t="shared" si="554"/>
        <v>4</v>
      </c>
      <c r="J2477" s="31">
        <f t="shared" si="555"/>
        <v>5</v>
      </c>
      <c r="K2477" s="31">
        <f t="shared" si="556"/>
        <v>4</v>
      </c>
      <c r="L2477" s="31">
        <f t="shared" si="557"/>
        <v>4</v>
      </c>
      <c r="M2477" s="31">
        <f t="shared" si="558"/>
        <v>4</v>
      </c>
      <c r="N2477" s="31">
        <f t="shared" si="559"/>
        <v>4.0999999999999996</v>
      </c>
      <c r="O2477" s="26" t="s">
        <v>13435</v>
      </c>
      <c r="P2477" s="26" t="s">
        <v>108</v>
      </c>
      <c r="Q2477" s="27">
        <v>41204</v>
      </c>
      <c r="R2477" s="26" t="s">
        <v>305</v>
      </c>
      <c r="S2477" s="26" t="s">
        <v>306</v>
      </c>
      <c r="T2477" s="26" t="s">
        <v>207</v>
      </c>
      <c r="U2477" s="26" t="s">
        <v>833</v>
      </c>
      <c r="V2477" s="26" t="s">
        <v>169</v>
      </c>
      <c r="W2477" s="26" t="s">
        <v>4409</v>
      </c>
      <c r="X2477" s="26" t="s">
        <v>7696</v>
      </c>
      <c r="Y2477" s="26" t="s">
        <v>13436</v>
      </c>
      <c r="Z2477" s="24"/>
      <c r="AA2477" s="24"/>
      <c r="AB2477" s="26" t="s">
        <v>117</v>
      </c>
      <c r="AC2477" s="28">
        <v>20000</v>
      </c>
      <c r="AD2477" s="24"/>
      <c r="AE2477" s="24"/>
      <c r="AF2477" s="26" t="s">
        <v>120</v>
      </c>
      <c r="AG2477" s="26" t="s">
        <v>846</v>
      </c>
      <c r="AH2477" s="26" t="s">
        <v>250</v>
      </c>
      <c r="AI2477" s="28">
        <v>20000</v>
      </c>
      <c r="AJ2477" s="26" t="s">
        <v>208</v>
      </c>
      <c r="AK2477" s="26" t="s">
        <v>13437</v>
      </c>
      <c r="AL2477" s="26" t="s">
        <v>13438</v>
      </c>
      <c r="AM2477" s="24"/>
      <c r="AN2477" s="24"/>
      <c r="AO2477" s="24"/>
      <c r="AP2477" s="24"/>
      <c r="AQ2477" s="24"/>
      <c r="AR2477" s="26" t="s">
        <v>13439</v>
      </c>
      <c r="AS2477" s="24"/>
      <c r="AT2477" s="24"/>
      <c r="AU2477" s="24"/>
      <c r="AV2477" s="24"/>
      <c r="AW2477" s="28">
        <v>505366</v>
      </c>
      <c r="AX2477" s="26">
        <v>315</v>
      </c>
      <c r="AY2477" s="28">
        <v>100</v>
      </c>
      <c r="AZ2477" s="28">
        <v>94</v>
      </c>
      <c r="BA2477" s="26">
        <v>0</v>
      </c>
      <c r="BB2477" s="26" t="s">
        <v>148</v>
      </c>
      <c r="BC2477" s="26" t="s">
        <v>13440</v>
      </c>
      <c r="BD2477" s="26" t="s">
        <v>125</v>
      </c>
      <c r="BE2477" s="24"/>
      <c r="BF2477" s="26" t="s">
        <v>450</v>
      </c>
      <c r="BG2477" s="26" t="s">
        <v>449</v>
      </c>
      <c r="BH2477" s="26" t="s">
        <v>13441</v>
      </c>
      <c r="BI2477" s="26" t="s">
        <v>449</v>
      </c>
      <c r="BJ2477" s="26" t="s">
        <v>13442</v>
      </c>
      <c r="BK2477" s="26" t="s">
        <v>367</v>
      </c>
      <c r="BL2477" s="26" t="s">
        <v>7427</v>
      </c>
      <c r="BM2477" s="26" t="s">
        <v>357</v>
      </c>
      <c r="BN2477" s="26" t="s">
        <v>6793</v>
      </c>
      <c r="BO2477" s="26" t="s">
        <v>449</v>
      </c>
      <c r="BP2477" s="24"/>
      <c r="BQ2477" s="24"/>
      <c r="BR2477" s="26">
        <v>4</v>
      </c>
      <c r="BS2477" s="26">
        <v>4</v>
      </c>
      <c r="BT2477" s="26">
        <v>4</v>
      </c>
      <c r="BU2477" s="26">
        <v>4</v>
      </c>
      <c r="BV2477" s="26">
        <v>5</v>
      </c>
      <c r="BW2477" s="26">
        <v>4</v>
      </c>
      <c r="BX2477" s="26">
        <v>4</v>
      </c>
      <c r="BY2477" s="26">
        <v>4</v>
      </c>
      <c r="BZ2477" s="24"/>
      <c r="CA2477" s="24"/>
      <c r="CB2477" s="24"/>
      <c r="CC2477" s="24"/>
      <c r="CD2477" s="24"/>
      <c r="CE2477" s="24"/>
      <c r="CF2477" s="24"/>
      <c r="CG2477" s="24"/>
      <c r="CH2477" s="24"/>
      <c r="CI2477" s="24"/>
      <c r="CJ2477" s="24"/>
      <c r="CK2477" s="24"/>
      <c r="CL2477" s="24"/>
      <c r="CM2477" s="24"/>
      <c r="CN2477" s="24"/>
      <c r="CO2477" s="24"/>
      <c r="CP2477" s="24"/>
      <c r="CQ2477" s="24"/>
      <c r="CR2477" s="24"/>
      <c r="CS2477" s="24"/>
      <c r="CT2477" s="24"/>
      <c r="CU2477" s="24"/>
      <c r="CV2477" s="24"/>
      <c r="CW2477" s="24"/>
      <c r="CX2477" s="24"/>
      <c r="CY2477" s="24"/>
      <c r="CZ2477" s="24"/>
      <c r="DA2477" s="24"/>
      <c r="DB2477" s="24"/>
      <c r="DC2477" s="24"/>
      <c r="DD2477" s="24"/>
      <c r="DE2477" s="24"/>
      <c r="DF2477" s="26" t="s">
        <v>139</v>
      </c>
      <c r="DG2477" s="26" t="s">
        <v>139</v>
      </c>
      <c r="DH2477" s="26" t="s">
        <v>139</v>
      </c>
      <c r="DI2477" s="26" t="s">
        <v>139</v>
      </c>
      <c r="DJ2477" s="26" t="s">
        <v>139</v>
      </c>
      <c r="DK2477" s="26" t="s">
        <v>139</v>
      </c>
      <c r="DL2477" s="26" t="s">
        <v>139</v>
      </c>
      <c r="DM2477" s="26" t="s">
        <v>139</v>
      </c>
      <c r="DN2477" s="26" t="s">
        <v>139</v>
      </c>
      <c r="DO2477" s="26" t="s">
        <v>139</v>
      </c>
    </row>
    <row r="2478" spans="1:119" ht="20.100000000000001" customHeight="1" x14ac:dyDescent="0.25">
      <c r="A2478" s="29" t="str">
        <f t="shared" si="546"/>
        <v>Sophiatown Community Psychological Services5</v>
      </c>
      <c r="B2478" s="29" t="str">
        <f t="shared" si="547"/>
        <v>Sophiatown Community Psychological Services</v>
      </c>
      <c r="C2478" s="29">
        <f t="shared" si="548"/>
        <v>5</v>
      </c>
      <c r="D2478" s="30" t="str">
        <f t="shared" si="549"/>
        <v>Africa and the Middle East</v>
      </c>
      <c r="E2478" s="30" t="str">
        <f t="shared" si="550"/>
        <v>Johannesburg, South Africa</v>
      </c>
      <c r="F2478" s="31">
        <f t="shared" si="551"/>
        <v>4</v>
      </c>
      <c r="G2478" s="31">
        <f t="shared" si="552"/>
        <v>4</v>
      </c>
      <c r="H2478" s="31">
        <f t="shared" si="553"/>
        <v>3</v>
      </c>
      <c r="I2478" s="31">
        <f t="shared" si="554"/>
        <v>4</v>
      </c>
      <c r="J2478" s="31">
        <f t="shared" si="555"/>
        <v>4</v>
      </c>
      <c r="K2478" s="31">
        <f t="shared" si="556"/>
        <v>4</v>
      </c>
      <c r="L2478" s="31">
        <f t="shared" si="557"/>
        <v>4</v>
      </c>
      <c r="M2478" s="31">
        <f t="shared" si="558"/>
        <v>3</v>
      </c>
      <c r="N2478" s="31">
        <f t="shared" si="559"/>
        <v>3.8</v>
      </c>
      <c r="O2478" s="26" t="s">
        <v>13443</v>
      </c>
      <c r="P2478" s="26" t="s">
        <v>108</v>
      </c>
      <c r="Q2478" s="27">
        <v>40835</v>
      </c>
      <c r="R2478" s="26" t="s">
        <v>305</v>
      </c>
      <c r="S2478" s="26" t="s">
        <v>321</v>
      </c>
      <c r="T2478" s="26" t="s">
        <v>175</v>
      </c>
      <c r="U2478" s="26" t="s">
        <v>833</v>
      </c>
      <c r="V2478" s="26" t="s">
        <v>169</v>
      </c>
      <c r="W2478" s="26" t="s">
        <v>4409</v>
      </c>
      <c r="X2478" s="26" t="s">
        <v>7696</v>
      </c>
      <c r="Y2478" s="26" t="s">
        <v>13436</v>
      </c>
      <c r="Z2478" s="24"/>
      <c r="AA2478" s="24"/>
      <c r="AB2478" s="26" t="s">
        <v>117</v>
      </c>
      <c r="AC2478" s="28">
        <v>20000</v>
      </c>
      <c r="AD2478" s="24"/>
      <c r="AE2478" s="24"/>
      <c r="AF2478" s="26" t="s">
        <v>120</v>
      </c>
      <c r="AG2478" s="26" t="s">
        <v>846</v>
      </c>
      <c r="AH2478" s="26" t="s">
        <v>176</v>
      </c>
      <c r="AI2478" s="28">
        <v>20000</v>
      </c>
      <c r="AJ2478" s="24"/>
      <c r="AK2478" s="26" t="s">
        <v>13444</v>
      </c>
      <c r="AL2478" s="26" t="s">
        <v>13445</v>
      </c>
      <c r="AM2478" s="26" t="s">
        <v>13446</v>
      </c>
      <c r="AN2478" s="26" t="s">
        <v>13447</v>
      </c>
      <c r="AO2478" s="26" t="s">
        <v>13448</v>
      </c>
      <c r="AP2478" s="24"/>
      <c r="AQ2478" s="24"/>
      <c r="AR2478" s="24"/>
      <c r="AS2478" s="24"/>
      <c r="AT2478" s="24"/>
      <c r="AU2478" s="24"/>
      <c r="AV2478" s="24"/>
      <c r="AW2478" s="28">
        <v>428565</v>
      </c>
      <c r="AX2478" s="26">
        <v>400</v>
      </c>
      <c r="AY2478" s="28">
        <v>0</v>
      </c>
      <c r="AZ2478" s="28">
        <v>0</v>
      </c>
      <c r="BA2478" s="26">
        <v>0</v>
      </c>
      <c r="BB2478" s="24"/>
      <c r="BC2478" s="26" t="s">
        <v>13440</v>
      </c>
      <c r="BD2478" s="24"/>
      <c r="BE2478" s="24"/>
      <c r="BF2478" s="26" t="s">
        <v>6793</v>
      </c>
      <c r="BG2478" s="26" t="s">
        <v>449</v>
      </c>
      <c r="BH2478" s="26" t="s">
        <v>9103</v>
      </c>
      <c r="BI2478" s="26" t="s">
        <v>449</v>
      </c>
      <c r="BJ2478" s="26" t="s">
        <v>7427</v>
      </c>
      <c r="BK2478" s="26" t="s">
        <v>357</v>
      </c>
      <c r="BL2478" s="26" t="s">
        <v>3293</v>
      </c>
      <c r="BM2478" s="26" t="s">
        <v>395</v>
      </c>
      <c r="BN2478" s="24"/>
      <c r="BO2478" s="24"/>
      <c r="BP2478" s="24"/>
      <c r="BQ2478" s="24"/>
      <c r="BR2478" s="26">
        <v>4</v>
      </c>
      <c r="BS2478" s="26">
        <v>4</v>
      </c>
      <c r="BT2478" s="26">
        <v>3</v>
      </c>
      <c r="BU2478" s="26">
        <v>4</v>
      </c>
      <c r="BV2478" s="26">
        <v>4</v>
      </c>
      <c r="BW2478" s="26">
        <v>4</v>
      </c>
      <c r="BX2478" s="26">
        <v>4</v>
      </c>
      <c r="BY2478" s="26">
        <v>3</v>
      </c>
      <c r="BZ2478" s="24"/>
      <c r="CA2478" s="24"/>
      <c r="CB2478" s="24"/>
      <c r="CC2478" s="24"/>
      <c r="CD2478" s="24"/>
      <c r="CE2478" s="24"/>
      <c r="CF2478" s="24"/>
      <c r="CG2478" s="24"/>
      <c r="CH2478" s="24"/>
      <c r="CI2478" s="24"/>
      <c r="CJ2478" s="24"/>
      <c r="CK2478" s="24"/>
      <c r="CL2478" s="24"/>
      <c r="CM2478" s="24"/>
      <c r="CN2478" s="24"/>
      <c r="CO2478" s="24"/>
      <c r="CP2478" s="24"/>
      <c r="CQ2478" s="24"/>
      <c r="CR2478" s="24"/>
      <c r="CS2478" s="24"/>
      <c r="CT2478" s="24"/>
      <c r="CU2478" s="24"/>
      <c r="CV2478" s="24"/>
      <c r="CW2478" s="24"/>
      <c r="CX2478" s="24"/>
      <c r="CY2478" s="24"/>
      <c r="CZ2478" s="24"/>
      <c r="DA2478" s="24"/>
      <c r="DB2478" s="24"/>
      <c r="DC2478" s="24"/>
      <c r="DD2478" s="24"/>
      <c r="DE2478" s="24"/>
      <c r="DF2478" s="26" t="s">
        <v>139</v>
      </c>
      <c r="DG2478" s="26" t="s">
        <v>120</v>
      </c>
      <c r="DH2478" s="26" t="s">
        <v>120</v>
      </c>
      <c r="DI2478" s="26" t="s">
        <v>139</v>
      </c>
      <c r="DJ2478" s="26" t="s">
        <v>139</v>
      </c>
      <c r="DK2478" s="26" t="s">
        <v>139</v>
      </c>
      <c r="DL2478" s="26" t="s">
        <v>139</v>
      </c>
      <c r="DM2478" s="26" t="s">
        <v>139</v>
      </c>
      <c r="DN2478" s="26" t="s">
        <v>139</v>
      </c>
      <c r="DO2478" s="26" t="s">
        <v>139</v>
      </c>
    </row>
    <row r="2479" spans="1:119" ht="20.100000000000001" customHeight="1" x14ac:dyDescent="0.25">
      <c r="A2479" s="29" t="str">
        <f t="shared" si="546"/>
        <v>Sophiatown Community Psychological Services4</v>
      </c>
      <c r="B2479" s="29" t="str">
        <f t="shared" si="547"/>
        <v>Sophiatown Community Psychological Services</v>
      </c>
      <c r="C2479" s="29">
        <f t="shared" si="548"/>
        <v>4</v>
      </c>
      <c r="D2479" s="30" t="str">
        <f t="shared" si="549"/>
        <v>Africa and the Middle East</v>
      </c>
      <c r="E2479" s="30" t="str">
        <f t="shared" si="550"/>
        <v>Johannesburg, South Africa</v>
      </c>
      <c r="F2479" s="31">
        <f t="shared" si="551"/>
        <v>3</v>
      </c>
      <c r="G2479" s="31">
        <f t="shared" si="552"/>
        <v>4</v>
      </c>
      <c r="H2479" s="31">
        <f t="shared" si="553"/>
        <v>3</v>
      </c>
      <c r="I2479" s="31">
        <f t="shared" si="554"/>
        <v>4</v>
      </c>
      <c r="J2479" s="31">
        <f t="shared" si="555"/>
        <v>3</v>
      </c>
      <c r="K2479" s="31">
        <f t="shared" si="556"/>
        <v>4</v>
      </c>
      <c r="L2479" s="31">
        <f t="shared" si="557"/>
        <v>4</v>
      </c>
      <c r="M2479" s="31">
        <f t="shared" si="558"/>
        <v>4</v>
      </c>
      <c r="N2479" s="31">
        <f t="shared" si="559"/>
        <v>3.6</v>
      </c>
      <c r="O2479" s="26" t="s">
        <v>13449</v>
      </c>
      <c r="P2479" s="26" t="s">
        <v>108</v>
      </c>
      <c r="Q2479" s="27">
        <v>40469</v>
      </c>
      <c r="R2479" s="26" t="s">
        <v>109</v>
      </c>
      <c r="S2479" s="26" t="s">
        <v>332</v>
      </c>
      <c r="T2479" s="26" t="s">
        <v>333</v>
      </c>
      <c r="U2479" s="26" t="s">
        <v>833</v>
      </c>
      <c r="V2479" s="26" t="s">
        <v>169</v>
      </c>
      <c r="W2479" s="26" t="s">
        <v>4409</v>
      </c>
      <c r="X2479" s="26" t="s">
        <v>7696</v>
      </c>
      <c r="Y2479" s="26" t="s">
        <v>13436</v>
      </c>
      <c r="Z2479" s="24"/>
      <c r="AA2479" s="24"/>
      <c r="AB2479" s="26" t="s">
        <v>117</v>
      </c>
      <c r="AC2479" s="28">
        <v>14500</v>
      </c>
      <c r="AD2479" s="24"/>
      <c r="AE2479" s="24"/>
      <c r="AF2479" s="26" t="s">
        <v>120</v>
      </c>
      <c r="AG2479" s="26" t="s">
        <v>846</v>
      </c>
      <c r="AH2479" s="26" t="s">
        <v>185</v>
      </c>
      <c r="AI2479" s="28">
        <v>14500</v>
      </c>
      <c r="AJ2479" s="24"/>
      <c r="AK2479" s="26" t="s">
        <v>13444</v>
      </c>
      <c r="AL2479" s="26" t="s">
        <v>13445</v>
      </c>
      <c r="AM2479" s="26" t="s">
        <v>13450</v>
      </c>
      <c r="AN2479" s="26" t="s">
        <v>13451</v>
      </c>
      <c r="AO2479" s="26" t="s">
        <v>13452</v>
      </c>
      <c r="AP2479" s="24"/>
      <c r="AQ2479" s="24"/>
      <c r="AR2479" s="24"/>
      <c r="AS2479" s="24"/>
      <c r="AT2479" s="24"/>
      <c r="AU2479" s="26" t="s">
        <v>13453</v>
      </c>
      <c r="AV2479" s="24"/>
      <c r="AW2479" s="28">
        <v>341572</v>
      </c>
      <c r="AX2479" s="26">
        <v>400</v>
      </c>
      <c r="AY2479" s="28">
        <v>0</v>
      </c>
      <c r="AZ2479" s="28">
        <v>0</v>
      </c>
      <c r="BA2479" s="26">
        <v>0</v>
      </c>
      <c r="BB2479" s="24"/>
      <c r="BC2479" s="26" t="s">
        <v>13440</v>
      </c>
      <c r="BD2479" s="24"/>
      <c r="BE2479" s="24"/>
      <c r="BF2479" s="26" t="s">
        <v>7427</v>
      </c>
      <c r="BG2479" s="26" t="s">
        <v>357</v>
      </c>
      <c r="BH2479" s="26" t="s">
        <v>3293</v>
      </c>
      <c r="BI2479" s="26" t="s">
        <v>395</v>
      </c>
      <c r="BJ2479" s="24"/>
      <c r="BK2479" s="24"/>
      <c r="BL2479" s="24"/>
      <c r="BM2479" s="24"/>
      <c r="BN2479" s="24"/>
      <c r="BO2479" s="24"/>
      <c r="BP2479" s="24"/>
      <c r="BQ2479" s="24"/>
      <c r="BR2479" s="26">
        <v>3</v>
      </c>
      <c r="BS2479" s="26">
        <v>4</v>
      </c>
      <c r="BT2479" s="26">
        <v>3</v>
      </c>
      <c r="BU2479" s="26">
        <v>4</v>
      </c>
      <c r="BV2479" s="26">
        <v>3</v>
      </c>
      <c r="BW2479" s="26">
        <v>4</v>
      </c>
      <c r="BX2479" s="26">
        <v>4</v>
      </c>
      <c r="BY2479" s="26">
        <v>4</v>
      </c>
      <c r="BZ2479" s="24"/>
      <c r="CA2479" s="24"/>
      <c r="CB2479" s="24"/>
      <c r="CC2479" s="24"/>
      <c r="CD2479" s="24"/>
      <c r="CE2479" s="24"/>
      <c r="CF2479" s="24"/>
      <c r="CG2479" s="24"/>
      <c r="CH2479" s="24"/>
      <c r="CI2479" s="24"/>
      <c r="CJ2479" s="24"/>
      <c r="CK2479" s="24"/>
      <c r="CL2479" s="24"/>
      <c r="CM2479" s="24"/>
      <c r="CN2479" s="24"/>
      <c r="CO2479" s="24"/>
      <c r="CP2479" s="24"/>
      <c r="CQ2479" s="24"/>
      <c r="CR2479" s="24"/>
      <c r="CS2479" s="24"/>
      <c r="CT2479" s="24"/>
      <c r="CU2479" s="24"/>
      <c r="CV2479" s="24"/>
      <c r="CW2479" s="24"/>
      <c r="CX2479" s="24"/>
      <c r="CY2479" s="24"/>
      <c r="CZ2479" s="24"/>
      <c r="DA2479" s="24"/>
      <c r="DB2479" s="24"/>
      <c r="DC2479" s="24"/>
      <c r="DD2479" s="24"/>
      <c r="DE2479" s="24"/>
      <c r="DF2479" s="26" t="s">
        <v>139</v>
      </c>
      <c r="DG2479" s="26" t="s">
        <v>120</v>
      </c>
      <c r="DH2479" s="26" t="s">
        <v>139</v>
      </c>
      <c r="DI2479" s="26" t="s">
        <v>139</v>
      </c>
      <c r="DJ2479" s="26" t="s">
        <v>139</v>
      </c>
      <c r="DK2479" s="26" t="s">
        <v>139</v>
      </c>
      <c r="DL2479" s="26" t="s">
        <v>139</v>
      </c>
      <c r="DM2479" s="26" t="s">
        <v>139</v>
      </c>
      <c r="DN2479" s="26" t="s">
        <v>139</v>
      </c>
      <c r="DO2479" s="26" t="s">
        <v>139</v>
      </c>
    </row>
    <row r="2480" spans="1:119" ht="20.100000000000001" customHeight="1" x14ac:dyDescent="0.25">
      <c r="A2480" s="29" t="str">
        <f t="shared" si="546"/>
        <v>South Kolkata Hamari Muskan6</v>
      </c>
      <c r="B2480" s="29" t="str">
        <f t="shared" si="547"/>
        <v>South Kolkata Hamari Muskan</v>
      </c>
      <c r="C2480" s="29">
        <f t="shared" si="548"/>
        <v>6</v>
      </c>
      <c r="D2480" s="30" t="str">
        <f t="shared" si="549"/>
        <v>South Asia</v>
      </c>
      <c r="E2480" s="30" t="str">
        <f t="shared" si="550"/>
        <v>Kolkata, India</v>
      </c>
      <c r="F2480" s="31">
        <f t="shared" si="551"/>
        <v>4</v>
      </c>
      <c r="G2480" s="31">
        <f t="shared" si="552"/>
        <v>3</v>
      </c>
      <c r="H2480" s="31">
        <f t="shared" si="553"/>
        <v>4</v>
      </c>
      <c r="I2480" s="31">
        <f t="shared" si="554"/>
        <v>4</v>
      </c>
      <c r="J2480" s="31">
        <f t="shared" si="555"/>
        <v>4</v>
      </c>
      <c r="K2480" s="31">
        <f t="shared" si="556"/>
        <v>3</v>
      </c>
      <c r="L2480" s="31">
        <f t="shared" si="557"/>
        <v>3</v>
      </c>
      <c r="M2480" s="31">
        <f t="shared" si="558"/>
        <v>4</v>
      </c>
      <c r="N2480" s="31">
        <f t="shared" si="559"/>
        <v>3.6</v>
      </c>
      <c r="O2480" s="26" t="s">
        <v>13454</v>
      </c>
      <c r="P2480" s="26" t="s">
        <v>108</v>
      </c>
      <c r="Q2480" s="27">
        <v>42858</v>
      </c>
      <c r="R2480" s="26" t="s">
        <v>166</v>
      </c>
      <c r="S2480" s="26" t="s">
        <v>167</v>
      </c>
      <c r="T2480" s="26" t="s">
        <v>142</v>
      </c>
      <c r="U2480" s="26" t="s">
        <v>168</v>
      </c>
      <c r="V2480" s="26" t="s">
        <v>225</v>
      </c>
      <c r="W2480" s="26" t="s">
        <v>226</v>
      </c>
      <c r="X2480" s="26" t="s">
        <v>843</v>
      </c>
      <c r="Y2480" s="26" t="s">
        <v>13455</v>
      </c>
      <c r="Z2480" s="24"/>
      <c r="AA2480" s="24"/>
      <c r="AB2480" s="26" t="s">
        <v>117</v>
      </c>
      <c r="AC2480" s="28">
        <v>5000</v>
      </c>
      <c r="AD2480" s="24"/>
      <c r="AE2480" s="26" t="s">
        <v>249</v>
      </c>
      <c r="AF2480" s="26" t="s">
        <v>120</v>
      </c>
      <c r="AG2480" s="26" t="s">
        <v>175</v>
      </c>
      <c r="AH2480" s="26" t="s">
        <v>250</v>
      </c>
      <c r="AI2480" s="28">
        <v>5000</v>
      </c>
      <c r="AJ2480" s="26" t="s">
        <v>208</v>
      </c>
      <c r="AK2480" s="26" t="s">
        <v>13456</v>
      </c>
      <c r="AL2480" s="26" t="s">
        <v>13457</v>
      </c>
      <c r="AM2480" s="24"/>
      <c r="AN2480" s="24"/>
      <c r="AO2480" s="24"/>
      <c r="AP2480" s="24"/>
      <c r="AQ2480" s="26" t="s">
        <v>13458</v>
      </c>
      <c r="AR2480" s="24"/>
      <c r="AS2480" s="26" t="s">
        <v>13459</v>
      </c>
      <c r="AT2480" s="24"/>
      <c r="AU2480" s="26" t="s">
        <v>13460</v>
      </c>
      <c r="AV2480" s="24"/>
      <c r="AW2480" s="28">
        <v>69375</v>
      </c>
      <c r="AX2480" s="26">
        <v>242</v>
      </c>
      <c r="AY2480" s="28">
        <v>50</v>
      </c>
      <c r="AZ2480" s="28">
        <v>190</v>
      </c>
      <c r="BA2480" s="26">
        <v>190</v>
      </c>
      <c r="BB2480" s="24"/>
      <c r="BC2480" s="26" t="s">
        <v>566</v>
      </c>
      <c r="BD2480" s="26" t="s">
        <v>125</v>
      </c>
      <c r="BE2480" s="24"/>
      <c r="BF2480" s="26" t="s">
        <v>13461</v>
      </c>
      <c r="BG2480" s="26" t="s">
        <v>1197</v>
      </c>
      <c r="BH2480" s="26" t="s">
        <v>13462</v>
      </c>
      <c r="BI2480" s="26" t="s">
        <v>226</v>
      </c>
      <c r="BJ2480" s="26" t="s">
        <v>13463</v>
      </c>
      <c r="BK2480" s="26" t="s">
        <v>395</v>
      </c>
      <c r="BL2480" s="26" t="s">
        <v>13464</v>
      </c>
      <c r="BM2480" s="26" t="s">
        <v>226</v>
      </c>
      <c r="BN2480" s="24"/>
      <c r="BO2480" s="24"/>
      <c r="BP2480" s="24"/>
      <c r="BQ2480" s="24"/>
      <c r="BR2480" s="26">
        <v>0</v>
      </c>
      <c r="BS2480" s="26">
        <v>0</v>
      </c>
      <c r="BT2480" s="26">
        <v>0</v>
      </c>
      <c r="BU2480" s="26">
        <v>0</v>
      </c>
      <c r="BV2480" s="26">
        <v>0</v>
      </c>
      <c r="BW2480" s="26">
        <v>0</v>
      </c>
      <c r="BX2480" s="26">
        <v>0</v>
      </c>
      <c r="BY2480" s="26">
        <v>0</v>
      </c>
      <c r="BZ2480" s="26" t="s">
        <v>138</v>
      </c>
      <c r="CA2480" s="26" t="s">
        <v>134</v>
      </c>
      <c r="CB2480" s="26" t="s">
        <v>134</v>
      </c>
      <c r="CC2480" s="26" t="s">
        <v>136</v>
      </c>
      <c r="CD2480" s="26" t="s">
        <v>135</v>
      </c>
      <c r="CE2480" s="26" t="s">
        <v>134</v>
      </c>
      <c r="CF2480" s="26" t="s">
        <v>136</v>
      </c>
      <c r="CG2480" s="26" t="s">
        <v>135</v>
      </c>
      <c r="CH2480" s="26" t="s">
        <v>138</v>
      </c>
      <c r="CI2480" s="26" t="s">
        <v>134</v>
      </c>
      <c r="CJ2480" s="26" t="s">
        <v>136</v>
      </c>
      <c r="CK2480" s="26" t="s">
        <v>136</v>
      </c>
      <c r="CL2480" s="26" t="s">
        <v>134</v>
      </c>
      <c r="CM2480" s="26" t="s">
        <v>134</v>
      </c>
      <c r="CN2480" s="26" t="s">
        <v>134</v>
      </c>
      <c r="CO2480" s="26" t="s">
        <v>136</v>
      </c>
      <c r="CP2480" s="26" t="s">
        <v>136</v>
      </c>
      <c r="CQ2480" s="26" t="s">
        <v>138</v>
      </c>
      <c r="CR2480" s="26" t="s">
        <v>138</v>
      </c>
      <c r="CS2480" s="26" t="s">
        <v>138</v>
      </c>
      <c r="CT2480" s="26" t="s">
        <v>134</v>
      </c>
      <c r="CU2480" s="26" t="s">
        <v>135</v>
      </c>
      <c r="CV2480" s="26" t="s">
        <v>134</v>
      </c>
      <c r="CW2480" s="26" t="s">
        <v>136</v>
      </c>
      <c r="CX2480" s="26" t="s">
        <v>136</v>
      </c>
      <c r="CY2480" s="26" t="s">
        <v>134</v>
      </c>
      <c r="CZ2480" s="26" t="s">
        <v>135</v>
      </c>
      <c r="DA2480" s="26" t="s">
        <v>135</v>
      </c>
      <c r="DB2480" s="26" t="s">
        <v>138</v>
      </c>
      <c r="DC2480" s="26" t="s">
        <v>136</v>
      </c>
      <c r="DD2480" s="26" t="s">
        <v>134</v>
      </c>
      <c r="DE2480" s="26" t="s">
        <v>134</v>
      </c>
      <c r="DF2480" s="26" t="s">
        <v>139</v>
      </c>
      <c r="DG2480" s="26" t="s">
        <v>120</v>
      </c>
      <c r="DH2480" s="26" t="s">
        <v>139</v>
      </c>
      <c r="DI2480" s="26" t="s">
        <v>139</v>
      </c>
      <c r="DJ2480" s="26" t="s">
        <v>139</v>
      </c>
      <c r="DK2480" s="26" t="s">
        <v>139</v>
      </c>
      <c r="DL2480" s="26" t="s">
        <v>139</v>
      </c>
      <c r="DM2480" s="26" t="s">
        <v>139</v>
      </c>
      <c r="DN2480" s="26" t="s">
        <v>139</v>
      </c>
      <c r="DO2480" s="26" t="s">
        <v>139</v>
      </c>
    </row>
    <row r="2481" spans="1:119" ht="20.100000000000001" customHeight="1" x14ac:dyDescent="0.25">
      <c r="A2481" s="29" t="str">
        <f t="shared" si="546"/>
        <v>South Kolkata Hamari Muskan5</v>
      </c>
      <c r="B2481" s="29" t="str">
        <f t="shared" si="547"/>
        <v>South Kolkata Hamari Muskan</v>
      </c>
      <c r="C2481" s="29">
        <f t="shared" si="548"/>
        <v>5</v>
      </c>
      <c r="D2481" s="30" t="str">
        <f t="shared" si="549"/>
        <v>South Asia</v>
      </c>
      <c r="E2481" s="30" t="str">
        <f t="shared" si="550"/>
        <v>Kolkata, India</v>
      </c>
      <c r="F2481" s="31">
        <f t="shared" si="551"/>
        <v>3</v>
      </c>
      <c r="G2481" s="31">
        <f t="shared" si="552"/>
        <v>2</v>
      </c>
      <c r="H2481" s="31">
        <f t="shared" si="553"/>
        <v>3</v>
      </c>
      <c r="I2481" s="31">
        <f t="shared" si="554"/>
        <v>4</v>
      </c>
      <c r="J2481" s="31">
        <f t="shared" si="555"/>
        <v>3</v>
      </c>
      <c r="K2481" s="31">
        <f t="shared" si="556"/>
        <v>4</v>
      </c>
      <c r="L2481" s="31">
        <f t="shared" si="557"/>
        <v>4</v>
      </c>
      <c r="M2481" s="31">
        <f t="shared" si="558"/>
        <v>4</v>
      </c>
      <c r="N2481" s="31">
        <f t="shared" si="559"/>
        <v>3.4</v>
      </c>
      <c r="O2481" s="26" t="s">
        <v>13465</v>
      </c>
      <c r="P2481" s="26" t="s">
        <v>108</v>
      </c>
      <c r="Q2481" s="27">
        <v>42502</v>
      </c>
      <c r="R2481" s="26" t="s">
        <v>166</v>
      </c>
      <c r="S2481" s="26" t="s">
        <v>184</v>
      </c>
      <c r="T2481" s="26" t="s">
        <v>157</v>
      </c>
      <c r="U2481" s="26" t="s">
        <v>168</v>
      </c>
      <c r="V2481" s="26" t="s">
        <v>225</v>
      </c>
      <c r="W2481" s="26" t="s">
        <v>226</v>
      </c>
      <c r="X2481" s="26" t="s">
        <v>843</v>
      </c>
      <c r="Y2481" s="26" t="s">
        <v>13455</v>
      </c>
      <c r="Z2481" s="24"/>
      <c r="AA2481" s="24"/>
      <c r="AB2481" s="26" t="s">
        <v>117</v>
      </c>
      <c r="AC2481" s="28">
        <v>5000</v>
      </c>
      <c r="AD2481" s="24"/>
      <c r="AE2481" s="26" t="s">
        <v>249</v>
      </c>
      <c r="AF2481" s="26" t="s">
        <v>120</v>
      </c>
      <c r="AG2481" s="26" t="s">
        <v>175</v>
      </c>
      <c r="AH2481" s="26" t="s">
        <v>176</v>
      </c>
      <c r="AI2481" s="28">
        <v>5000</v>
      </c>
      <c r="AJ2481" s="26" t="s">
        <v>13466</v>
      </c>
      <c r="AK2481" s="26" t="s">
        <v>13456</v>
      </c>
      <c r="AL2481" s="26" t="s">
        <v>13457</v>
      </c>
      <c r="AM2481" s="24"/>
      <c r="AN2481" s="24"/>
      <c r="AO2481" s="24"/>
      <c r="AP2481" s="24"/>
      <c r="AQ2481" s="26" t="s">
        <v>13467</v>
      </c>
      <c r="AR2481" s="24"/>
      <c r="AS2481" s="24"/>
      <c r="AT2481" s="26" t="s">
        <v>13468</v>
      </c>
      <c r="AU2481" s="24"/>
      <c r="AV2481" s="24"/>
      <c r="AW2481" s="28">
        <v>36906</v>
      </c>
      <c r="AX2481" s="26">
        <v>128</v>
      </c>
      <c r="AY2481" s="28">
        <v>100</v>
      </c>
      <c r="AZ2481" s="28">
        <v>100</v>
      </c>
      <c r="BA2481" s="26">
        <v>0</v>
      </c>
      <c r="BB2481" s="26" t="s">
        <v>148</v>
      </c>
      <c r="BC2481" s="26" t="s">
        <v>566</v>
      </c>
      <c r="BD2481" s="26" t="s">
        <v>125</v>
      </c>
      <c r="BE2481" s="24"/>
      <c r="BF2481" s="26" t="s">
        <v>10101</v>
      </c>
      <c r="BG2481" s="26" t="s">
        <v>226</v>
      </c>
      <c r="BH2481" s="26" t="s">
        <v>13469</v>
      </c>
      <c r="BI2481" s="26" t="s">
        <v>226</v>
      </c>
      <c r="BJ2481" s="26" t="s">
        <v>13470</v>
      </c>
      <c r="BK2481" s="26" t="s">
        <v>261</v>
      </c>
      <c r="BL2481" s="26" t="s">
        <v>13471</v>
      </c>
      <c r="BM2481" s="26" t="s">
        <v>226</v>
      </c>
      <c r="BN2481" s="26" t="s">
        <v>13472</v>
      </c>
      <c r="BO2481" s="26" t="s">
        <v>13472</v>
      </c>
      <c r="BP2481" s="24"/>
      <c r="BQ2481" s="24"/>
      <c r="BR2481" s="26">
        <v>3</v>
      </c>
      <c r="BS2481" s="26">
        <v>2</v>
      </c>
      <c r="BT2481" s="26">
        <v>3</v>
      </c>
      <c r="BU2481" s="26">
        <v>4</v>
      </c>
      <c r="BV2481" s="26">
        <v>3</v>
      </c>
      <c r="BW2481" s="26">
        <v>4</v>
      </c>
      <c r="BX2481" s="26">
        <v>4</v>
      </c>
      <c r="BY2481" s="26">
        <v>4</v>
      </c>
      <c r="BZ2481" s="24"/>
      <c r="CA2481" s="24"/>
      <c r="CB2481" s="24"/>
      <c r="CC2481" s="24"/>
      <c r="CD2481" s="24"/>
      <c r="CE2481" s="24"/>
      <c r="CF2481" s="24"/>
      <c r="CG2481" s="24"/>
      <c r="CH2481" s="24"/>
      <c r="CI2481" s="24"/>
      <c r="CJ2481" s="24"/>
      <c r="CK2481" s="24"/>
      <c r="CL2481" s="24"/>
      <c r="CM2481" s="24"/>
      <c r="CN2481" s="24"/>
      <c r="CO2481" s="24"/>
      <c r="CP2481" s="24"/>
      <c r="CQ2481" s="24"/>
      <c r="CR2481" s="24"/>
      <c r="CS2481" s="24"/>
      <c r="CT2481" s="24"/>
      <c r="CU2481" s="24"/>
      <c r="CV2481" s="24"/>
      <c r="CW2481" s="24"/>
      <c r="CX2481" s="24"/>
      <c r="CY2481" s="24"/>
      <c r="CZ2481" s="24"/>
      <c r="DA2481" s="24"/>
      <c r="DB2481" s="24"/>
      <c r="DC2481" s="24"/>
      <c r="DD2481" s="24"/>
      <c r="DE2481" s="24"/>
      <c r="DF2481" s="26" t="s">
        <v>139</v>
      </c>
      <c r="DG2481" s="26" t="s">
        <v>120</v>
      </c>
      <c r="DH2481" s="26" t="s">
        <v>120</v>
      </c>
      <c r="DI2481" s="26" t="s">
        <v>139</v>
      </c>
      <c r="DJ2481" s="26" t="s">
        <v>139</v>
      </c>
      <c r="DK2481" s="26" t="s">
        <v>139</v>
      </c>
      <c r="DL2481" s="26" t="s">
        <v>139</v>
      </c>
      <c r="DM2481" s="26" t="s">
        <v>139</v>
      </c>
      <c r="DN2481" s="26" t="s">
        <v>139</v>
      </c>
      <c r="DO2481" s="26" t="s">
        <v>139</v>
      </c>
    </row>
    <row r="2482" spans="1:119" ht="20.100000000000001" customHeight="1" x14ac:dyDescent="0.25">
      <c r="A2482" s="29" t="str">
        <f t="shared" si="546"/>
        <v/>
      </c>
      <c r="B2482" s="29" t="str">
        <f t="shared" si="547"/>
        <v>South Kolkata Hamari Muskan</v>
      </c>
      <c r="C2482" s="29">
        <f t="shared" si="548"/>
        <v>0</v>
      </c>
      <c r="D2482" s="30" t="str">
        <f t="shared" si="549"/>
        <v>South Asia</v>
      </c>
      <c r="E2482" s="30" t="str">
        <f t="shared" si="550"/>
        <v>Kolkata, India</v>
      </c>
      <c r="F2482" s="31">
        <f t="shared" si="551"/>
        <v>0</v>
      </c>
      <c r="G2482" s="31">
        <f t="shared" si="552"/>
        <v>0</v>
      </c>
      <c r="H2482" s="31">
        <f t="shared" si="553"/>
        <v>0</v>
      </c>
      <c r="I2482" s="31">
        <f t="shared" si="554"/>
        <v>0</v>
      </c>
      <c r="J2482" s="31">
        <f t="shared" si="555"/>
        <v>0</v>
      </c>
      <c r="K2482" s="31">
        <f t="shared" si="556"/>
        <v>0</v>
      </c>
      <c r="L2482" s="31">
        <f t="shared" si="557"/>
        <v>0</v>
      </c>
      <c r="M2482" s="31">
        <f t="shared" si="558"/>
        <v>0</v>
      </c>
      <c r="N2482" s="31">
        <f t="shared" si="559"/>
        <v>0</v>
      </c>
      <c r="O2482" s="26" t="s">
        <v>16441</v>
      </c>
      <c r="P2482" s="26" t="s">
        <v>108</v>
      </c>
      <c r="Q2482" s="27">
        <v>42186</v>
      </c>
      <c r="R2482" s="24"/>
      <c r="S2482" s="24"/>
      <c r="T2482" s="26" t="s">
        <v>157</v>
      </c>
      <c r="U2482" s="24"/>
      <c r="V2482" s="26" t="s">
        <v>225</v>
      </c>
      <c r="W2482" s="26" t="s">
        <v>226</v>
      </c>
      <c r="X2482" s="26" t="s">
        <v>843</v>
      </c>
      <c r="Y2482" s="26" t="s">
        <v>13455</v>
      </c>
      <c r="Z2482" s="24"/>
      <c r="AA2482" s="24"/>
      <c r="AB2482" s="26" t="s">
        <v>15733</v>
      </c>
      <c r="AC2482" s="28">
        <v>5000</v>
      </c>
      <c r="AD2482" s="24"/>
      <c r="AE2482" s="26" t="s">
        <v>249</v>
      </c>
      <c r="AF2482" s="26" t="s">
        <v>120</v>
      </c>
      <c r="AG2482" s="26" t="s">
        <v>175</v>
      </c>
      <c r="AH2482" s="24"/>
      <c r="AI2482" s="28">
        <v>5000</v>
      </c>
      <c r="AJ2482" s="24"/>
      <c r="AK2482" s="24"/>
      <c r="AL2482" s="24"/>
      <c r="AM2482" s="24"/>
      <c r="AN2482" s="24"/>
      <c r="AO2482" s="24"/>
      <c r="AP2482" s="24"/>
      <c r="AQ2482" s="24"/>
      <c r="AR2482" s="24"/>
      <c r="AS2482" s="24"/>
      <c r="AT2482" s="24"/>
      <c r="AU2482" s="24"/>
      <c r="AV2482" s="24"/>
      <c r="AW2482" s="24"/>
      <c r="AX2482" s="24"/>
      <c r="AY2482" s="24"/>
      <c r="AZ2482" s="24"/>
      <c r="BA2482" s="24"/>
      <c r="BB2482" s="24"/>
      <c r="BC2482" s="26" t="s">
        <v>566</v>
      </c>
      <c r="BD2482" s="24"/>
      <c r="BE2482" s="24"/>
      <c r="BF2482" s="24"/>
      <c r="BG2482" s="24"/>
      <c r="BH2482" s="24"/>
      <c r="BI2482" s="24"/>
      <c r="BJ2482" s="24"/>
      <c r="BK2482" s="24"/>
      <c r="BL2482" s="24"/>
      <c r="BM2482" s="24"/>
      <c r="BN2482" s="24"/>
      <c r="BO2482" s="24"/>
      <c r="BP2482" s="24"/>
      <c r="BQ2482" s="24"/>
      <c r="BR2482" s="24"/>
      <c r="BS2482" s="24"/>
      <c r="BT2482" s="24"/>
      <c r="BU2482" s="24"/>
      <c r="BV2482" s="24"/>
      <c r="BW2482" s="24"/>
      <c r="BX2482" s="24"/>
      <c r="BY2482" s="24"/>
      <c r="BZ2482" s="24"/>
      <c r="CA2482" s="24"/>
      <c r="CB2482" s="24"/>
      <c r="CC2482" s="24"/>
      <c r="CD2482" s="24"/>
      <c r="CE2482" s="24"/>
      <c r="CF2482" s="24"/>
      <c r="CG2482" s="24"/>
      <c r="CH2482" s="24"/>
      <c r="CI2482" s="24"/>
      <c r="CJ2482" s="24"/>
      <c r="CK2482" s="24"/>
      <c r="CL2482" s="24"/>
      <c r="CM2482" s="24"/>
      <c r="CN2482" s="24"/>
      <c r="CO2482" s="24"/>
      <c r="CP2482" s="24"/>
      <c r="CQ2482" s="24"/>
      <c r="CR2482" s="24"/>
      <c r="CS2482" s="24"/>
      <c r="CT2482" s="24"/>
      <c r="CU2482" s="24"/>
      <c r="CV2482" s="24"/>
      <c r="CW2482" s="24"/>
      <c r="CX2482" s="24"/>
      <c r="CY2482" s="24"/>
      <c r="CZ2482" s="24"/>
      <c r="DA2482" s="24"/>
      <c r="DB2482" s="24"/>
      <c r="DC2482" s="24"/>
      <c r="DD2482" s="24"/>
      <c r="DE2482" s="24"/>
      <c r="DF2482" s="26" t="s">
        <v>139</v>
      </c>
      <c r="DG2482" s="26" t="s">
        <v>139</v>
      </c>
      <c r="DH2482" s="26" t="s">
        <v>139</v>
      </c>
      <c r="DI2482" s="26" t="s">
        <v>139</v>
      </c>
      <c r="DJ2482" s="26" t="s">
        <v>139</v>
      </c>
      <c r="DK2482" s="26" t="s">
        <v>139</v>
      </c>
      <c r="DL2482" s="26" t="s">
        <v>139</v>
      </c>
      <c r="DM2482" s="26" t="s">
        <v>139</v>
      </c>
      <c r="DN2482" s="26" t="s">
        <v>139</v>
      </c>
      <c r="DO2482" s="26" t="s">
        <v>139</v>
      </c>
    </row>
    <row r="2483" spans="1:119" ht="20.100000000000001" customHeight="1" x14ac:dyDescent="0.25">
      <c r="A2483" s="29" t="str">
        <f t="shared" si="546"/>
        <v>South Kolkata Hamari Muskan4</v>
      </c>
      <c r="B2483" s="29" t="str">
        <f t="shared" si="547"/>
        <v>South Kolkata Hamari Muskan</v>
      </c>
      <c r="C2483" s="29">
        <f t="shared" si="548"/>
        <v>4</v>
      </c>
      <c r="D2483" s="30" t="str">
        <f t="shared" si="549"/>
        <v>South Asia</v>
      </c>
      <c r="E2483" s="30" t="str">
        <f t="shared" si="550"/>
        <v>Kolkata, India</v>
      </c>
      <c r="F2483" s="31">
        <f t="shared" si="551"/>
        <v>3</v>
      </c>
      <c r="G2483" s="31">
        <f t="shared" si="552"/>
        <v>2</v>
      </c>
      <c r="H2483" s="31">
        <f t="shared" si="553"/>
        <v>3</v>
      </c>
      <c r="I2483" s="31">
        <f t="shared" si="554"/>
        <v>4</v>
      </c>
      <c r="J2483" s="31">
        <f t="shared" si="555"/>
        <v>2</v>
      </c>
      <c r="K2483" s="31">
        <f t="shared" si="556"/>
        <v>3</v>
      </c>
      <c r="L2483" s="31">
        <f t="shared" si="557"/>
        <v>4</v>
      </c>
      <c r="M2483" s="31">
        <f t="shared" si="558"/>
        <v>3</v>
      </c>
      <c r="N2483" s="31">
        <f t="shared" si="559"/>
        <v>3</v>
      </c>
      <c r="O2483" s="26" t="s">
        <v>13473</v>
      </c>
      <c r="P2483" s="26" t="s">
        <v>108</v>
      </c>
      <c r="Q2483" s="27">
        <v>42129</v>
      </c>
      <c r="R2483" s="26" t="s">
        <v>166</v>
      </c>
      <c r="S2483" s="26" t="s">
        <v>277</v>
      </c>
      <c r="T2483" s="26" t="s">
        <v>278</v>
      </c>
      <c r="U2483" s="26" t="s">
        <v>168</v>
      </c>
      <c r="V2483" s="26" t="s">
        <v>225</v>
      </c>
      <c r="W2483" s="26" t="s">
        <v>226</v>
      </c>
      <c r="X2483" s="26" t="s">
        <v>843</v>
      </c>
      <c r="Y2483" s="26" t="s">
        <v>13455</v>
      </c>
      <c r="Z2483" s="24"/>
      <c r="AA2483" s="24"/>
      <c r="AB2483" s="26" t="s">
        <v>117</v>
      </c>
      <c r="AC2483" s="28">
        <v>7000</v>
      </c>
      <c r="AD2483" s="24"/>
      <c r="AE2483" s="26" t="s">
        <v>249</v>
      </c>
      <c r="AF2483" s="26" t="s">
        <v>120</v>
      </c>
      <c r="AG2483" s="26" t="s">
        <v>175</v>
      </c>
      <c r="AH2483" s="26" t="s">
        <v>185</v>
      </c>
      <c r="AI2483" s="28">
        <v>7000</v>
      </c>
      <c r="AJ2483" s="26" t="s">
        <v>13474</v>
      </c>
      <c r="AK2483" s="26" t="s">
        <v>13456</v>
      </c>
      <c r="AL2483" s="26" t="s">
        <v>13457</v>
      </c>
      <c r="AM2483" s="24"/>
      <c r="AN2483" s="24"/>
      <c r="AO2483" s="24"/>
      <c r="AP2483" s="24"/>
      <c r="AQ2483" s="26" t="s">
        <v>13475</v>
      </c>
      <c r="AR2483" s="24"/>
      <c r="AS2483" s="24"/>
      <c r="AT2483" s="26" t="s">
        <v>13476</v>
      </c>
      <c r="AU2483" s="24"/>
      <c r="AV2483" s="26" t="s">
        <v>2983</v>
      </c>
      <c r="AW2483" s="28">
        <v>26332</v>
      </c>
      <c r="AX2483" s="26">
        <v>93</v>
      </c>
      <c r="AY2483" s="28">
        <v>100</v>
      </c>
      <c r="AZ2483" s="28">
        <v>70</v>
      </c>
      <c r="BA2483" s="26">
        <v>0</v>
      </c>
      <c r="BB2483" s="26" t="s">
        <v>148</v>
      </c>
      <c r="BC2483" s="26" t="s">
        <v>566</v>
      </c>
      <c r="BD2483" s="26" t="s">
        <v>125</v>
      </c>
      <c r="BE2483" s="24"/>
      <c r="BF2483" s="26" t="s">
        <v>10101</v>
      </c>
      <c r="BG2483" s="26" t="s">
        <v>226</v>
      </c>
      <c r="BH2483" s="24"/>
      <c r="BI2483" s="24"/>
      <c r="BJ2483" s="24"/>
      <c r="BK2483" s="24"/>
      <c r="BL2483" s="24"/>
      <c r="BM2483" s="24"/>
      <c r="BN2483" s="24"/>
      <c r="BO2483" s="24"/>
      <c r="BP2483" s="24"/>
      <c r="BQ2483" s="24"/>
      <c r="BR2483" s="26">
        <v>3</v>
      </c>
      <c r="BS2483" s="26">
        <v>2</v>
      </c>
      <c r="BT2483" s="26">
        <v>3</v>
      </c>
      <c r="BU2483" s="26">
        <v>4</v>
      </c>
      <c r="BV2483" s="26">
        <v>2</v>
      </c>
      <c r="BW2483" s="26">
        <v>3</v>
      </c>
      <c r="BX2483" s="26">
        <v>4</v>
      </c>
      <c r="BY2483" s="26">
        <v>3</v>
      </c>
      <c r="BZ2483" s="24"/>
      <c r="CA2483" s="24"/>
      <c r="CB2483" s="24"/>
      <c r="CC2483" s="24"/>
      <c r="CD2483" s="24"/>
      <c r="CE2483" s="24"/>
      <c r="CF2483" s="24"/>
      <c r="CG2483" s="24"/>
      <c r="CH2483" s="24"/>
      <c r="CI2483" s="24"/>
      <c r="CJ2483" s="24"/>
      <c r="CK2483" s="24"/>
      <c r="CL2483" s="24"/>
      <c r="CM2483" s="24"/>
      <c r="CN2483" s="24"/>
      <c r="CO2483" s="24"/>
      <c r="CP2483" s="24"/>
      <c r="CQ2483" s="24"/>
      <c r="CR2483" s="24"/>
      <c r="CS2483" s="24"/>
      <c r="CT2483" s="24"/>
      <c r="CU2483" s="24"/>
      <c r="CV2483" s="24"/>
      <c r="CW2483" s="24"/>
      <c r="CX2483" s="24"/>
      <c r="CY2483" s="24"/>
      <c r="CZ2483" s="24"/>
      <c r="DA2483" s="24"/>
      <c r="DB2483" s="24"/>
      <c r="DC2483" s="24"/>
      <c r="DD2483" s="24"/>
      <c r="DE2483" s="24"/>
      <c r="DF2483" s="26" t="s">
        <v>139</v>
      </c>
      <c r="DG2483" s="26" t="s">
        <v>120</v>
      </c>
      <c r="DH2483" s="26" t="s">
        <v>120</v>
      </c>
      <c r="DI2483" s="26" t="s">
        <v>139</v>
      </c>
      <c r="DJ2483" s="26" t="s">
        <v>139</v>
      </c>
      <c r="DK2483" s="26" t="s">
        <v>139</v>
      </c>
      <c r="DL2483" s="26" t="s">
        <v>139</v>
      </c>
      <c r="DM2483" s="26" t="s">
        <v>139</v>
      </c>
      <c r="DN2483" s="26" t="s">
        <v>139</v>
      </c>
      <c r="DO2483" s="26" t="s">
        <v>139</v>
      </c>
    </row>
    <row r="2484" spans="1:119" ht="20.100000000000001" customHeight="1" x14ac:dyDescent="0.25">
      <c r="A2484" s="29" t="str">
        <f t="shared" si="546"/>
        <v>South Kolkata Hamari Muskan3</v>
      </c>
      <c r="B2484" s="29" t="str">
        <f t="shared" si="547"/>
        <v>South Kolkata Hamari Muskan</v>
      </c>
      <c r="C2484" s="29">
        <f t="shared" si="548"/>
        <v>3</v>
      </c>
      <c r="D2484" s="30" t="str">
        <f t="shared" si="549"/>
        <v>South Asia</v>
      </c>
      <c r="E2484" s="30" t="str">
        <f t="shared" si="550"/>
        <v>Kolkata, India</v>
      </c>
      <c r="F2484" s="31">
        <f t="shared" si="551"/>
        <v>3</v>
      </c>
      <c r="G2484" s="31">
        <f t="shared" si="552"/>
        <v>2</v>
      </c>
      <c r="H2484" s="31">
        <f t="shared" si="553"/>
        <v>2</v>
      </c>
      <c r="I2484" s="31">
        <f t="shared" si="554"/>
        <v>4</v>
      </c>
      <c r="J2484" s="31">
        <f t="shared" si="555"/>
        <v>3</v>
      </c>
      <c r="K2484" s="31">
        <f t="shared" si="556"/>
        <v>3</v>
      </c>
      <c r="L2484" s="31">
        <f t="shared" si="557"/>
        <v>4</v>
      </c>
      <c r="M2484" s="31">
        <f t="shared" si="558"/>
        <v>3</v>
      </c>
      <c r="N2484" s="31">
        <f t="shared" si="559"/>
        <v>3</v>
      </c>
      <c r="O2484" s="26" t="s">
        <v>13477</v>
      </c>
      <c r="P2484" s="26" t="s">
        <v>108</v>
      </c>
      <c r="Q2484" s="27">
        <v>41771</v>
      </c>
      <c r="R2484" s="26" t="s">
        <v>109</v>
      </c>
      <c r="S2484" s="26" t="s">
        <v>193</v>
      </c>
      <c r="T2484" s="26" t="s">
        <v>194</v>
      </c>
      <c r="U2484" s="26" t="s">
        <v>168</v>
      </c>
      <c r="V2484" s="26" t="s">
        <v>225</v>
      </c>
      <c r="W2484" s="26" t="s">
        <v>226</v>
      </c>
      <c r="X2484" s="26" t="s">
        <v>843</v>
      </c>
      <c r="Y2484" s="26" t="s">
        <v>13455</v>
      </c>
      <c r="Z2484" s="24"/>
      <c r="AA2484" s="24"/>
      <c r="AB2484" s="26" t="s">
        <v>117</v>
      </c>
      <c r="AC2484" s="28">
        <v>9000</v>
      </c>
      <c r="AD2484" s="24"/>
      <c r="AE2484" s="26" t="s">
        <v>249</v>
      </c>
      <c r="AF2484" s="26" t="s">
        <v>120</v>
      </c>
      <c r="AG2484" s="26" t="s">
        <v>175</v>
      </c>
      <c r="AH2484" s="26" t="s">
        <v>121</v>
      </c>
      <c r="AI2484" s="28">
        <v>9000</v>
      </c>
      <c r="AJ2484" s="26" t="s">
        <v>7163</v>
      </c>
      <c r="AK2484" s="26" t="s">
        <v>13478</v>
      </c>
      <c r="AL2484" s="26" t="s">
        <v>13457</v>
      </c>
      <c r="AM2484" s="24"/>
      <c r="AN2484" s="24"/>
      <c r="AO2484" s="24"/>
      <c r="AP2484" s="24"/>
      <c r="AQ2484" s="24"/>
      <c r="AR2484" s="24"/>
      <c r="AS2484" s="24"/>
      <c r="AT2484" s="24"/>
      <c r="AU2484" s="24"/>
      <c r="AV2484" s="24"/>
      <c r="AW2484" s="28">
        <v>25806</v>
      </c>
      <c r="AX2484" s="26">
        <v>86</v>
      </c>
      <c r="AY2484" s="28">
        <v>70</v>
      </c>
      <c r="AZ2484" s="28">
        <v>55</v>
      </c>
      <c r="BA2484" s="26">
        <v>0</v>
      </c>
      <c r="BB2484" s="26" t="s">
        <v>148</v>
      </c>
      <c r="BC2484" s="26" t="s">
        <v>566</v>
      </c>
      <c r="BD2484" s="26" t="s">
        <v>125</v>
      </c>
      <c r="BE2484" s="24"/>
      <c r="BF2484" s="26" t="s">
        <v>13479</v>
      </c>
      <c r="BG2484" s="26" t="s">
        <v>990</v>
      </c>
      <c r="BH2484" s="26" t="s">
        <v>13480</v>
      </c>
      <c r="BI2484" s="26" t="s">
        <v>990</v>
      </c>
      <c r="BJ2484" s="24"/>
      <c r="BK2484" s="24"/>
      <c r="BL2484" s="24"/>
      <c r="BM2484" s="24"/>
      <c r="BN2484" s="24"/>
      <c r="BO2484" s="24"/>
      <c r="BP2484" s="24"/>
      <c r="BQ2484" s="24"/>
      <c r="BR2484" s="26">
        <v>3</v>
      </c>
      <c r="BS2484" s="26">
        <v>2</v>
      </c>
      <c r="BT2484" s="26">
        <v>2</v>
      </c>
      <c r="BU2484" s="26">
        <v>4</v>
      </c>
      <c r="BV2484" s="26">
        <v>3</v>
      </c>
      <c r="BW2484" s="26">
        <v>3</v>
      </c>
      <c r="BX2484" s="26">
        <v>4</v>
      </c>
      <c r="BY2484" s="26">
        <v>3</v>
      </c>
      <c r="BZ2484" s="24"/>
      <c r="CA2484" s="24"/>
      <c r="CB2484" s="24"/>
      <c r="CC2484" s="24"/>
      <c r="CD2484" s="24"/>
      <c r="CE2484" s="24"/>
      <c r="CF2484" s="24"/>
      <c r="CG2484" s="24"/>
      <c r="CH2484" s="24"/>
      <c r="CI2484" s="24"/>
      <c r="CJ2484" s="24"/>
      <c r="CK2484" s="24"/>
      <c r="CL2484" s="24"/>
      <c r="CM2484" s="24"/>
      <c r="CN2484" s="24"/>
      <c r="CO2484" s="24"/>
      <c r="CP2484" s="24"/>
      <c r="CQ2484" s="24"/>
      <c r="CR2484" s="24"/>
      <c r="CS2484" s="24"/>
      <c r="CT2484" s="24"/>
      <c r="CU2484" s="24"/>
      <c r="CV2484" s="24"/>
      <c r="CW2484" s="24"/>
      <c r="CX2484" s="24"/>
      <c r="CY2484" s="24"/>
      <c r="CZ2484" s="24"/>
      <c r="DA2484" s="24"/>
      <c r="DB2484" s="24"/>
      <c r="DC2484" s="24"/>
      <c r="DD2484" s="24"/>
      <c r="DE2484" s="24"/>
      <c r="DF2484" s="26" t="s">
        <v>139</v>
      </c>
      <c r="DG2484" s="26" t="s">
        <v>120</v>
      </c>
      <c r="DH2484" s="26" t="s">
        <v>120</v>
      </c>
      <c r="DI2484" s="26" t="s">
        <v>139</v>
      </c>
      <c r="DJ2484" s="26" t="s">
        <v>139</v>
      </c>
      <c r="DK2484" s="26" t="s">
        <v>139</v>
      </c>
      <c r="DL2484" s="26" t="s">
        <v>139</v>
      </c>
      <c r="DM2484" s="26" t="s">
        <v>139</v>
      </c>
      <c r="DN2484" s="26" t="s">
        <v>139</v>
      </c>
      <c r="DO2484" s="26" t="s">
        <v>139</v>
      </c>
    </row>
    <row r="2485" spans="1:119" ht="20.100000000000001" customHeight="1" x14ac:dyDescent="0.25">
      <c r="A2485" s="29" t="str">
        <f t="shared" si="546"/>
        <v/>
      </c>
      <c r="B2485" s="29" t="str">
        <f t="shared" si="547"/>
        <v>South Kolkata Hamari Muskan</v>
      </c>
      <c r="C2485" s="29">
        <f t="shared" si="548"/>
        <v>0</v>
      </c>
      <c r="D2485" s="30" t="str">
        <f t="shared" si="549"/>
        <v>South Asia</v>
      </c>
      <c r="E2485" s="30" t="str">
        <f t="shared" si="550"/>
        <v>Kolkata, India</v>
      </c>
      <c r="F2485" s="31">
        <f t="shared" si="551"/>
        <v>0</v>
      </c>
      <c r="G2485" s="31">
        <f t="shared" si="552"/>
        <v>0</v>
      </c>
      <c r="H2485" s="31">
        <f t="shared" si="553"/>
        <v>0</v>
      </c>
      <c r="I2485" s="31">
        <f t="shared" si="554"/>
        <v>0</v>
      </c>
      <c r="J2485" s="31">
        <f t="shared" si="555"/>
        <v>0</v>
      </c>
      <c r="K2485" s="31">
        <f t="shared" si="556"/>
        <v>0</v>
      </c>
      <c r="L2485" s="31">
        <f t="shared" si="557"/>
        <v>0</v>
      </c>
      <c r="M2485" s="31">
        <f t="shared" si="558"/>
        <v>0</v>
      </c>
      <c r="N2485" s="31">
        <f t="shared" si="559"/>
        <v>0</v>
      </c>
      <c r="O2485" s="26" t="s">
        <v>16442</v>
      </c>
      <c r="P2485" s="26" t="s">
        <v>108</v>
      </c>
      <c r="Q2485" s="27">
        <v>41449</v>
      </c>
      <c r="R2485" s="24"/>
      <c r="S2485" s="24"/>
      <c r="T2485" s="26" t="s">
        <v>207</v>
      </c>
      <c r="U2485" s="24"/>
      <c r="V2485" s="26" t="s">
        <v>225</v>
      </c>
      <c r="W2485" s="26" t="s">
        <v>226</v>
      </c>
      <c r="X2485" s="26" t="s">
        <v>843</v>
      </c>
      <c r="Y2485" s="26" t="s">
        <v>13455</v>
      </c>
      <c r="Z2485" s="24"/>
      <c r="AA2485" s="24"/>
      <c r="AB2485" s="26" t="s">
        <v>15736</v>
      </c>
      <c r="AC2485" s="28">
        <v>1400</v>
      </c>
      <c r="AD2485" s="24"/>
      <c r="AE2485" s="26" t="s">
        <v>249</v>
      </c>
      <c r="AF2485" s="26" t="s">
        <v>120</v>
      </c>
      <c r="AG2485" s="26" t="s">
        <v>175</v>
      </c>
      <c r="AH2485" s="24"/>
      <c r="AI2485" s="28">
        <v>1400</v>
      </c>
      <c r="AJ2485" s="24"/>
      <c r="AK2485" s="24"/>
      <c r="AL2485" s="24"/>
      <c r="AM2485" s="24"/>
      <c r="AN2485" s="24"/>
      <c r="AO2485" s="24"/>
      <c r="AP2485" s="24"/>
      <c r="AQ2485" s="24"/>
      <c r="AR2485" s="24"/>
      <c r="AS2485" s="24"/>
      <c r="AT2485" s="24"/>
      <c r="AU2485" s="24"/>
      <c r="AV2485" s="24"/>
      <c r="AW2485" s="24"/>
      <c r="AX2485" s="24"/>
      <c r="AY2485" s="24"/>
      <c r="AZ2485" s="24"/>
      <c r="BA2485" s="24"/>
      <c r="BB2485" s="24"/>
      <c r="BC2485" s="26" t="s">
        <v>566</v>
      </c>
      <c r="BD2485" s="24"/>
      <c r="BE2485" s="24"/>
      <c r="BF2485" s="24"/>
      <c r="BG2485" s="24"/>
      <c r="BH2485" s="24"/>
      <c r="BI2485" s="24"/>
      <c r="BJ2485" s="24"/>
      <c r="BK2485" s="24"/>
      <c r="BL2485" s="24"/>
      <c r="BM2485" s="24"/>
      <c r="BN2485" s="24"/>
      <c r="BO2485" s="24"/>
      <c r="BP2485" s="24"/>
      <c r="BQ2485" s="24"/>
      <c r="BR2485" s="24"/>
      <c r="BS2485" s="24"/>
      <c r="BT2485" s="24"/>
      <c r="BU2485" s="24"/>
      <c r="BV2485" s="24"/>
      <c r="BW2485" s="24"/>
      <c r="BX2485" s="24"/>
      <c r="BY2485" s="24"/>
      <c r="BZ2485" s="24"/>
      <c r="CA2485" s="24"/>
      <c r="CB2485" s="24"/>
      <c r="CC2485" s="24"/>
      <c r="CD2485" s="24"/>
      <c r="CE2485" s="24"/>
      <c r="CF2485" s="24"/>
      <c r="CG2485" s="24"/>
      <c r="CH2485" s="24"/>
      <c r="CI2485" s="24"/>
      <c r="CJ2485" s="24"/>
      <c r="CK2485" s="24"/>
      <c r="CL2485" s="24"/>
      <c r="CM2485" s="24"/>
      <c r="CN2485" s="24"/>
      <c r="CO2485" s="24"/>
      <c r="CP2485" s="24"/>
      <c r="CQ2485" s="24"/>
      <c r="CR2485" s="24"/>
      <c r="CS2485" s="24"/>
      <c r="CT2485" s="24"/>
      <c r="CU2485" s="24"/>
      <c r="CV2485" s="24"/>
      <c r="CW2485" s="24"/>
      <c r="CX2485" s="24"/>
      <c r="CY2485" s="24"/>
      <c r="CZ2485" s="24"/>
      <c r="DA2485" s="24"/>
      <c r="DB2485" s="24"/>
      <c r="DC2485" s="24"/>
      <c r="DD2485" s="24"/>
      <c r="DE2485" s="24"/>
      <c r="DF2485" s="26" t="s">
        <v>139</v>
      </c>
      <c r="DG2485" s="26" t="s">
        <v>139</v>
      </c>
      <c r="DH2485" s="26" t="s">
        <v>139</v>
      </c>
      <c r="DI2485" s="26" t="s">
        <v>139</v>
      </c>
      <c r="DJ2485" s="26" t="s">
        <v>139</v>
      </c>
      <c r="DK2485" s="26" t="s">
        <v>139</v>
      </c>
      <c r="DL2485" s="26" t="s">
        <v>139</v>
      </c>
      <c r="DM2485" s="26" t="s">
        <v>139</v>
      </c>
      <c r="DN2485" s="26" t="s">
        <v>139</v>
      </c>
      <c r="DO2485" s="26" t="s">
        <v>139</v>
      </c>
    </row>
    <row r="2486" spans="1:119" ht="20.100000000000001" customHeight="1" x14ac:dyDescent="0.25">
      <c r="A2486" s="29" t="str">
        <f t="shared" si="546"/>
        <v>South Kolkata Hamari Muskan2</v>
      </c>
      <c r="B2486" s="29" t="str">
        <f t="shared" si="547"/>
        <v>South Kolkata Hamari Muskan</v>
      </c>
      <c r="C2486" s="29">
        <f t="shared" si="548"/>
        <v>2</v>
      </c>
      <c r="D2486" s="30" t="str">
        <f t="shared" si="549"/>
        <v>South Asia</v>
      </c>
      <c r="E2486" s="30" t="str">
        <f t="shared" si="550"/>
        <v>Kolkata, India</v>
      </c>
      <c r="F2486" s="31">
        <f t="shared" si="551"/>
        <v>2</v>
      </c>
      <c r="G2486" s="31">
        <f t="shared" si="552"/>
        <v>2</v>
      </c>
      <c r="H2486" s="31">
        <f t="shared" si="553"/>
        <v>2</v>
      </c>
      <c r="I2486" s="31">
        <f t="shared" si="554"/>
        <v>3</v>
      </c>
      <c r="J2486" s="31">
        <f t="shared" si="555"/>
        <v>2</v>
      </c>
      <c r="K2486" s="31">
        <f t="shared" si="556"/>
        <v>3</v>
      </c>
      <c r="L2486" s="31">
        <f t="shared" si="557"/>
        <v>1</v>
      </c>
      <c r="M2486" s="31">
        <f t="shared" si="558"/>
        <v>2</v>
      </c>
      <c r="N2486" s="31">
        <f t="shared" si="559"/>
        <v>2.1</v>
      </c>
      <c r="O2486" s="26" t="s">
        <v>13481</v>
      </c>
      <c r="P2486" s="26" t="s">
        <v>108</v>
      </c>
      <c r="Q2486" s="27">
        <v>41400</v>
      </c>
      <c r="R2486" s="26" t="s">
        <v>109</v>
      </c>
      <c r="S2486" s="26" t="s">
        <v>206</v>
      </c>
      <c r="T2486" s="26" t="s">
        <v>207</v>
      </c>
      <c r="U2486" s="26" t="s">
        <v>168</v>
      </c>
      <c r="V2486" s="26" t="s">
        <v>225</v>
      </c>
      <c r="W2486" s="26" t="s">
        <v>226</v>
      </c>
      <c r="X2486" s="26" t="s">
        <v>843</v>
      </c>
      <c r="Y2486" s="26" t="s">
        <v>13455</v>
      </c>
      <c r="Z2486" s="24"/>
      <c r="AA2486" s="24"/>
      <c r="AB2486" s="26" t="s">
        <v>117</v>
      </c>
      <c r="AC2486" s="28">
        <v>8000</v>
      </c>
      <c r="AD2486" s="24"/>
      <c r="AE2486" s="26" t="s">
        <v>249</v>
      </c>
      <c r="AF2486" s="26" t="s">
        <v>120</v>
      </c>
      <c r="AG2486" s="26" t="s">
        <v>175</v>
      </c>
      <c r="AH2486" s="26" t="s">
        <v>143</v>
      </c>
      <c r="AI2486" s="28">
        <v>8000</v>
      </c>
      <c r="AJ2486" s="26" t="s">
        <v>13482</v>
      </c>
      <c r="AK2486" s="26" t="s">
        <v>13456</v>
      </c>
      <c r="AL2486" s="26" t="s">
        <v>13483</v>
      </c>
      <c r="AM2486" s="24"/>
      <c r="AN2486" s="24"/>
      <c r="AO2486" s="24"/>
      <c r="AP2486" s="24"/>
      <c r="AQ2486" s="24"/>
      <c r="AR2486" s="24"/>
      <c r="AS2486" s="24"/>
      <c r="AT2486" s="24"/>
      <c r="AU2486" s="24"/>
      <c r="AV2486" s="24"/>
      <c r="AW2486" s="28">
        <v>30395</v>
      </c>
      <c r="AX2486" s="26">
        <v>45</v>
      </c>
      <c r="AY2486" s="28">
        <v>75</v>
      </c>
      <c r="AZ2486" s="28">
        <v>50</v>
      </c>
      <c r="BA2486" s="26">
        <v>0</v>
      </c>
      <c r="BB2486" s="26" t="s">
        <v>148</v>
      </c>
      <c r="BC2486" s="26" t="s">
        <v>566</v>
      </c>
      <c r="BD2486" s="26" t="s">
        <v>125</v>
      </c>
      <c r="BE2486" s="24"/>
      <c r="BF2486" s="26" t="s">
        <v>10101</v>
      </c>
      <c r="BG2486" s="26" t="s">
        <v>226</v>
      </c>
      <c r="BH2486" s="24"/>
      <c r="BI2486" s="24"/>
      <c r="BJ2486" s="24"/>
      <c r="BK2486" s="24"/>
      <c r="BL2486" s="24"/>
      <c r="BM2486" s="24"/>
      <c r="BN2486" s="24"/>
      <c r="BO2486" s="24"/>
      <c r="BP2486" s="24"/>
      <c r="BQ2486" s="24"/>
      <c r="BR2486" s="26">
        <v>2</v>
      </c>
      <c r="BS2486" s="26">
        <v>2</v>
      </c>
      <c r="BT2486" s="26">
        <v>2</v>
      </c>
      <c r="BU2486" s="26">
        <v>3</v>
      </c>
      <c r="BV2486" s="26">
        <v>2</v>
      </c>
      <c r="BW2486" s="26">
        <v>3</v>
      </c>
      <c r="BX2486" s="26">
        <v>1</v>
      </c>
      <c r="BY2486" s="26">
        <v>2</v>
      </c>
      <c r="BZ2486" s="24"/>
      <c r="CA2486" s="24"/>
      <c r="CB2486" s="24"/>
      <c r="CC2486" s="24"/>
      <c r="CD2486" s="24"/>
      <c r="CE2486" s="24"/>
      <c r="CF2486" s="24"/>
      <c r="CG2486" s="24"/>
      <c r="CH2486" s="24"/>
      <c r="CI2486" s="24"/>
      <c r="CJ2486" s="24"/>
      <c r="CK2486" s="24"/>
      <c r="CL2486" s="24"/>
      <c r="CM2486" s="24"/>
      <c r="CN2486" s="24"/>
      <c r="CO2486" s="24"/>
      <c r="CP2486" s="24"/>
      <c r="CQ2486" s="24"/>
      <c r="CR2486" s="24"/>
      <c r="CS2486" s="24"/>
      <c r="CT2486" s="24"/>
      <c r="CU2486" s="24"/>
      <c r="CV2486" s="24"/>
      <c r="CW2486" s="24"/>
      <c r="CX2486" s="24"/>
      <c r="CY2486" s="24"/>
      <c r="CZ2486" s="24"/>
      <c r="DA2486" s="24"/>
      <c r="DB2486" s="24"/>
      <c r="DC2486" s="24"/>
      <c r="DD2486" s="24"/>
      <c r="DE2486" s="24"/>
      <c r="DF2486" s="26" t="s">
        <v>139</v>
      </c>
      <c r="DG2486" s="26" t="s">
        <v>120</v>
      </c>
      <c r="DH2486" s="26" t="s">
        <v>139</v>
      </c>
      <c r="DI2486" s="26" t="s">
        <v>139</v>
      </c>
      <c r="DJ2486" s="26" t="s">
        <v>139</v>
      </c>
      <c r="DK2486" s="26" t="s">
        <v>139</v>
      </c>
      <c r="DL2486" s="26" t="s">
        <v>139</v>
      </c>
      <c r="DM2486" s="26" t="s">
        <v>139</v>
      </c>
      <c r="DN2486" s="26" t="s">
        <v>139</v>
      </c>
      <c r="DO2486" s="26" t="s">
        <v>139</v>
      </c>
    </row>
    <row r="2487" spans="1:119" ht="20.100000000000001" customHeight="1" x14ac:dyDescent="0.25">
      <c r="A2487" s="29" t="str">
        <f t="shared" si="546"/>
        <v>South Kolkata Hamari Muskan1</v>
      </c>
      <c r="B2487" s="29" t="str">
        <f t="shared" si="547"/>
        <v>South Kolkata Hamari Muskan</v>
      </c>
      <c r="C2487" s="29">
        <f t="shared" si="548"/>
        <v>1</v>
      </c>
      <c r="D2487" s="30" t="str">
        <f t="shared" si="549"/>
        <v>South Asia</v>
      </c>
      <c r="E2487" s="30" t="str">
        <f t="shared" si="550"/>
        <v>Kolkata, India</v>
      </c>
      <c r="F2487" s="31">
        <f t="shared" si="551"/>
        <v>2</v>
      </c>
      <c r="G2487" s="31">
        <f t="shared" si="552"/>
        <v>2</v>
      </c>
      <c r="H2487" s="31">
        <f t="shared" si="553"/>
        <v>2</v>
      </c>
      <c r="I2487" s="31">
        <f t="shared" si="554"/>
        <v>3</v>
      </c>
      <c r="J2487" s="31">
        <f t="shared" si="555"/>
        <v>2</v>
      </c>
      <c r="K2487" s="31">
        <f t="shared" si="556"/>
        <v>2</v>
      </c>
      <c r="L2487" s="31">
        <f t="shared" si="557"/>
        <v>1</v>
      </c>
      <c r="M2487" s="31">
        <f t="shared" si="558"/>
        <v>2</v>
      </c>
      <c r="N2487" s="31">
        <f t="shared" si="559"/>
        <v>2</v>
      </c>
      <c r="O2487" s="26" t="s">
        <v>13484</v>
      </c>
      <c r="P2487" s="26" t="s">
        <v>108</v>
      </c>
      <c r="Q2487" s="27">
        <v>41038</v>
      </c>
      <c r="R2487" s="26" t="s">
        <v>155</v>
      </c>
      <c r="S2487" s="26" t="s">
        <v>217</v>
      </c>
      <c r="T2487" s="26" t="s">
        <v>175</v>
      </c>
      <c r="U2487" s="26" t="s">
        <v>168</v>
      </c>
      <c r="V2487" s="26" t="s">
        <v>225</v>
      </c>
      <c r="W2487" s="26" t="s">
        <v>226</v>
      </c>
      <c r="X2487" s="26" t="s">
        <v>843</v>
      </c>
      <c r="Y2487" s="26" t="s">
        <v>13455</v>
      </c>
      <c r="Z2487" s="24"/>
      <c r="AA2487" s="24"/>
      <c r="AB2487" s="26" t="s">
        <v>117</v>
      </c>
      <c r="AC2487" s="28">
        <v>5000</v>
      </c>
      <c r="AD2487" s="24"/>
      <c r="AE2487" s="26" t="s">
        <v>249</v>
      </c>
      <c r="AF2487" s="26" t="s">
        <v>120</v>
      </c>
      <c r="AG2487" s="26" t="s">
        <v>175</v>
      </c>
      <c r="AH2487" s="26" t="s">
        <v>158</v>
      </c>
      <c r="AI2487" s="28">
        <v>5000</v>
      </c>
      <c r="AJ2487" s="24"/>
      <c r="AK2487" s="26" t="s">
        <v>13485</v>
      </c>
      <c r="AL2487" s="26" t="s">
        <v>13486</v>
      </c>
      <c r="AM2487" s="26" t="s">
        <v>13487</v>
      </c>
      <c r="AN2487" s="26" t="s">
        <v>13488</v>
      </c>
      <c r="AO2487" s="26" t="s">
        <v>13489</v>
      </c>
      <c r="AP2487" s="24"/>
      <c r="AQ2487" s="24"/>
      <c r="AR2487" s="24"/>
      <c r="AS2487" s="24"/>
      <c r="AT2487" s="24"/>
      <c r="AU2487" s="24"/>
      <c r="AV2487" s="24"/>
      <c r="AW2487" s="28">
        <v>11288</v>
      </c>
      <c r="AX2487" s="26">
        <v>45</v>
      </c>
      <c r="AY2487" s="28">
        <v>70</v>
      </c>
      <c r="AZ2487" s="28">
        <v>50</v>
      </c>
      <c r="BA2487" s="26">
        <v>0</v>
      </c>
      <c r="BB2487" s="26" t="s">
        <v>148</v>
      </c>
      <c r="BC2487" s="26" t="s">
        <v>566</v>
      </c>
      <c r="BD2487" s="24"/>
      <c r="BE2487" s="24"/>
      <c r="BF2487" s="26" t="s">
        <v>13397</v>
      </c>
      <c r="BG2487" s="26" t="s">
        <v>226</v>
      </c>
      <c r="BH2487" s="24"/>
      <c r="BI2487" s="24"/>
      <c r="BJ2487" s="24"/>
      <c r="BK2487" s="24"/>
      <c r="BL2487" s="24"/>
      <c r="BM2487" s="24"/>
      <c r="BN2487" s="24"/>
      <c r="BO2487" s="24"/>
      <c r="BP2487" s="24"/>
      <c r="BQ2487" s="24"/>
      <c r="BR2487" s="26">
        <v>2</v>
      </c>
      <c r="BS2487" s="26">
        <v>2</v>
      </c>
      <c r="BT2487" s="26">
        <v>2</v>
      </c>
      <c r="BU2487" s="26">
        <v>3</v>
      </c>
      <c r="BV2487" s="26">
        <v>2</v>
      </c>
      <c r="BW2487" s="26">
        <v>2</v>
      </c>
      <c r="BX2487" s="26">
        <v>1</v>
      </c>
      <c r="BY2487" s="26">
        <v>2</v>
      </c>
      <c r="BZ2487" s="24"/>
      <c r="CA2487" s="24"/>
      <c r="CB2487" s="24"/>
      <c r="CC2487" s="24"/>
      <c r="CD2487" s="24"/>
      <c r="CE2487" s="24"/>
      <c r="CF2487" s="24"/>
      <c r="CG2487" s="24"/>
      <c r="CH2487" s="24"/>
      <c r="CI2487" s="24"/>
      <c r="CJ2487" s="24"/>
      <c r="CK2487" s="24"/>
      <c r="CL2487" s="24"/>
      <c r="CM2487" s="24"/>
      <c r="CN2487" s="24"/>
      <c r="CO2487" s="24"/>
      <c r="CP2487" s="24"/>
      <c r="CQ2487" s="24"/>
      <c r="CR2487" s="24"/>
      <c r="CS2487" s="24"/>
      <c r="CT2487" s="24"/>
      <c r="CU2487" s="24"/>
      <c r="CV2487" s="24"/>
      <c r="CW2487" s="24"/>
      <c r="CX2487" s="24"/>
      <c r="CY2487" s="24"/>
      <c r="CZ2487" s="24"/>
      <c r="DA2487" s="24"/>
      <c r="DB2487" s="24"/>
      <c r="DC2487" s="24"/>
      <c r="DD2487" s="24"/>
      <c r="DE2487" s="24"/>
      <c r="DF2487" s="26" t="s">
        <v>139</v>
      </c>
      <c r="DG2487" s="26" t="s">
        <v>120</v>
      </c>
      <c r="DH2487" s="26" t="s">
        <v>139</v>
      </c>
      <c r="DI2487" s="26" t="s">
        <v>139</v>
      </c>
      <c r="DJ2487" s="26" t="s">
        <v>139</v>
      </c>
      <c r="DK2487" s="26" t="s">
        <v>139</v>
      </c>
      <c r="DL2487" s="26" t="s">
        <v>139</v>
      </c>
      <c r="DM2487" s="26" t="s">
        <v>139</v>
      </c>
      <c r="DN2487" s="26" t="s">
        <v>139</v>
      </c>
      <c r="DO2487" s="26" t="s">
        <v>139</v>
      </c>
    </row>
    <row r="2488" spans="1:119" ht="20.100000000000001" customHeight="1" x14ac:dyDescent="0.25">
      <c r="A2488" s="29" t="str">
        <f t="shared" si="546"/>
        <v>Sports and Leadership Training Academy5</v>
      </c>
      <c r="B2488" s="29" t="str">
        <f t="shared" si="547"/>
        <v>Sports and Leadership Training Academy</v>
      </c>
      <c r="C2488" s="29">
        <f t="shared" si="548"/>
        <v>5</v>
      </c>
      <c r="D2488" s="30" t="str">
        <f t="shared" si="549"/>
        <v>East and Southeast Asia</v>
      </c>
      <c r="E2488" s="30" t="str">
        <f t="shared" si="550"/>
        <v>Battambang, Cambodia</v>
      </c>
      <c r="F2488" s="31">
        <f t="shared" si="551"/>
        <v>4</v>
      </c>
      <c r="G2488" s="31">
        <f t="shared" si="552"/>
        <v>3</v>
      </c>
      <c r="H2488" s="31">
        <f t="shared" si="553"/>
        <v>2</v>
      </c>
      <c r="I2488" s="31">
        <f t="shared" si="554"/>
        <v>3</v>
      </c>
      <c r="J2488" s="31">
        <f t="shared" si="555"/>
        <v>3</v>
      </c>
      <c r="K2488" s="31">
        <f t="shared" si="556"/>
        <v>2</v>
      </c>
      <c r="L2488" s="31">
        <f t="shared" si="557"/>
        <v>4</v>
      </c>
      <c r="M2488" s="31">
        <f t="shared" si="558"/>
        <v>3</v>
      </c>
      <c r="N2488" s="31">
        <f t="shared" si="559"/>
        <v>3</v>
      </c>
      <c r="O2488" s="26" t="s">
        <v>13490</v>
      </c>
      <c r="P2488" s="26" t="s">
        <v>108</v>
      </c>
      <c r="Q2488" s="27">
        <v>43054</v>
      </c>
      <c r="R2488" s="26" t="s">
        <v>166</v>
      </c>
      <c r="S2488" s="26" t="s">
        <v>110</v>
      </c>
      <c r="T2488" s="26" t="s">
        <v>111</v>
      </c>
      <c r="U2488" s="26" t="s">
        <v>168</v>
      </c>
      <c r="V2488" s="26" t="s">
        <v>469</v>
      </c>
      <c r="W2488" s="26" t="s">
        <v>470</v>
      </c>
      <c r="X2488" s="26" t="s">
        <v>9260</v>
      </c>
      <c r="Y2488" s="26" t="s">
        <v>13491</v>
      </c>
      <c r="Z2488" s="24"/>
      <c r="AA2488" s="24"/>
      <c r="AB2488" s="26" t="s">
        <v>117</v>
      </c>
      <c r="AC2488" s="28">
        <v>15000</v>
      </c>
      <c r="AD2488" s="26" t="s">
        <v>3923</v>
      </c>
      <c r="AE2488" s="26" t="s">
        <v>474</v>
      </c>
      <c r="AF2488" s="26" t="s">
        <v>120</v>
      </c>
      <c r="AG2488" s="26" t="s">
        <v>207</v>
      </c>
      <c r="AH2488" s="26" t="s">
        <v>176</v>
      </c>
      <c r="AI2488" s="28">
        <v>15000</v>
      </c>
      <c r="AJ2488" s="24"/>
      <c r="AK2488" s="26" t="s">
        <v>13492</v>
      </c>
      <c r="AL2488" s="26" t="s">
        <v>13493</v>
      </c>
      <c r="AM2488" s="24"/>
      <c r="AN2488" s="24"/>
      <c r="AO2488" s="24"/>
      <c r="AP2488" s="24"/>
      <c r="AQ2488" s="26" t="s">
        <v>13494</v>
      </c>
      <c r="AR2488" s="24"/>
      <c r="AS2488" s="26" t="s">
        <v>13495</v>
      </c>
      <c r="AT2488" s="24"/>
      <c r="AU2488" s="26" t="s">
        <v>13496</v>
      </c>
      <c r="AV2488" s="24"/>
      <c r="AW2488" s="28">
        <v>136899</v>
      </c>
      <c r="AX2488" s="26">
        <v>4056</v>
      </c>
      <c r="AY2488" s="28">
        <v>100</v>
      </c>
      <c r="AZ2488" s="28">
        <v>20</v>
      </c>
      <c r="BA2488" s="26">
        <v>21</v>
      </c>
      <c r="BB2488" s="24"/>
      <c r="BC2488" s="26" t="s">
        <v>13497</v>
      </c>
      <c r="BD2488" s="26" t="s">
        <v>125</v>
      </c>
      <c r="BE2488" s="24"/>
      <c r="BF2488" s="26" t="s">
        <v>13498</v>
      </c>
      <c r="BG2488" s="26" t="s">
        <v>271</v>
      </c>
      <c r="BH2488" s="26" t="s">
        <v>13499</v>
      </c>
      <c r="BI2488" s="26" t="s">
        <v>449</v>
      </c>
      <c r="BJ2488" s="26" t="s">
        <v>13500</v>
      </c>
      <c r="BK2488" s="26" t="s">
        <v>13501</v>
      </c>
      <c r="BL2488" s="26" t="s">
        <v>13502</v>
      </c>
      <c r="BM2488" s="26" t="s">
        <v>367</v>
      </c>
      <c r="BN2488" s="26" t="s">
        <v>13503</v>
      </c>
      <c r="BO2488" s="26" t="s">
        <v>483</v>
      </c>
      <c r="BP2488" s="24"/>
      <c r="BQ2488" s="24"/>
      <c r="BR2488" s="26">
        <v>0</v>
      </c>
      <c r="BS2488" s="26">
        <v>0</v>
      </c>
      <c r="BT2488" s="26">
        <v>0</v>
      </c>
      <c r="BU2488" s="26">
        <v>0</v>
      </c>
      <c r="BV2488" s="26">
        <v>0</v>
      </c>
      <c r="BW2488" s="26">
        <v>0</v>
      </c>
      <c r="BX2488" s="26">
        <v>0</v>
      </c>
      <c r="BY2488" s="26">
        <v>0</v>
      </c>
      <c r="BZ2488" s="26" t="s">
        <v>134</v>
      </c>
      <c r="CA2488" s="26" t="s">
        <v>134</v>
      </c>
      <c r="CB2488" s="26" t="s">
        <v>134</v>
      </c>
      <c r="CC2488" s="26" t="s">
        <v>136</v>
      </c>
      <c r="CD2488" s="26" t="s">
        <v>136</v>
      </c>
      <c r="CE2488" s="26" t="s">
        <v>134</v>
      </c>
      <c r="CF2488" s="26" t="s">
        <v>134</v>
      </c>
      <c r="CG2488" s="26" t="s">
        <v>136</v>
      </c>
      <c r="CH2488" s="26" t="s">
        <v>136</v>
      </c>
      <c r="CI2488" s="26" t="s">
        <v>135</v>
      </c>
      <c r="CJ2488" s="26" t="s">
        <v>137</v>
      </c>
      <c r="CK2488" s="26" t="s">
        <v>134</v>
      </c>
      <c r="CL2488" s="26" t="s">
        <v>134</v>
      </c>
      <c r="CM2488" s="26" t="s">
        <v>134</v>
      </c>
      <c r="CN2488" s="26" t="s">
        <v>136</v>
      </c>
      <c r="CO2488" s="26" t="s">
        <v>135</v>
      </c>
      <c r="CP2488" s="26" t="s">
        <v>135</v>
      </c>
      <c r="CQ2488" s="26" t="s">
        <v>135</v>
      </c>
      <c r="CR2488" s="26" t="s">
        <v>134</v>
      </c>
      <c r="CS2488" s="26" t="s">
        <v>134</v>
      </c>
      <c r="CT2488" s="26" t="s">
        <v>136</v>
      </c>
      <c r="CU2488" s="26" t="s">
        <v>135</v>
      </c>
      <c r="CV2488" s="26" t="s">
        <v>136</v>
      </c>
      <c r="CW2488" s="26" t="s">
        <v>135</v>
      </c>
      <c r="CX2488" s="26" t="s">
        <v>134</v>
      </c>
      <c r="CY2488" s="26" t="s">
        <v>134</v>
      </c>
      <c r="CZ2488" s="26" t="s">
        <v>138</v>
      </c>
      <c r="DA2488" s="26" t="s">
        <v>135</v>
      </c>
      <c r="DB2488" s="26" t="s">
        <v>135</v>
      </c>
      <c r="DC2488" s="26" t="s">
        <v>134</v>
      </c>
      <c r="DD2488" s="26" t="s">
        <v>136</v>
      </c>
      <c r="DE2488" s="26" t="s">
        <v>136</v>
      </c>
      <c r="DF2488" s="26" t="s">
        <v>139</v>
      </c>
      <c r="DG2488" s="26" t="s">
        <v>139</v>
      </c>
      <c r="DH2488" s="26" t="s">
        <v>120</v>
      </c>
      <c r="DI2488" s="26" t="s">
        <v>120</v>
      </c>
      <c r="DJ2488" s="26" t="s">
        <v>139</v>
      </c>
      <c r="DK2488" s="26" t="s">
        <v>139</v>
      </c>
      <c r="DL2488" s="26" t="s">
        <v>139</v>
      </c>
      <c r="DM2488" s="26" t="s">
        <v>139</v>
      </c>
      <c r="DN2488" s="26" t="s">
        <v>139</v>
      </c>
      <c r="DO2488" s="26" t="s">
        <v>139</v>
      </c>
    </row>
    <row r="2489" spans="1:119" ht="20.100000000000001" customHeight="1" x14ac:dyDescent="0.25">
      <c r="A2489" s="29" t="str">
        <f t="shared" si="546"/>
        <v/>
      </c>
      <c r="B2489" s="29" t="str">
        <f t="shared" si="547"/>
        <v>Sports and Leadership Training Academy</v>
      </c>
      <c r="C2489" s="29">
        <f t="shared" si="548"/>
        <v>0</v>
      </c>
      <c r="D2489" s="30" t="str">
        <f t="shared" si="549"/>
        <v>East and Southeast Asia</v>
      </c>
      <c r="E2489" s="30" t="str">
        <f t="shared" si="550"/>
        <v>Battambang, Cambodia</v>
      </c>
      <c r="F2489" s="31">
        <f t="shared" si="551"/>
        <v>0</v>
      </c>
      <c r="G2489" s="31">
        <f t="shared" si="552"/>
        <v>0</v>
      </c>
      <c r="H2489" s="31">
        <f t="shared" si="553"/>
        <v>0</v>
      </c>
      <c r="I2489" s="31">
        <f t="shared" si="554"/>
        <v>0</v>
      </c>
      <c r="J2489" s="31">
        <f t="shared" si="555"/>
        <v>0</v>
      </c>
      <c r="K2489" s="31">
        <f t="shared" si="556"/>
        <v>0</v>
      </c>
      <c r="L2489" s="31">
        <f t="shared" si="557"/>
        <v>0</v>
      </c>
      <c r="M2489" s="31">
        <f t="shared" si="558"/>
        <v>0</v>
      </c>
      <c r="N2489" s="31">
        <f t="shared" si="559"/>
        <v>0</v>
      </c>
      <c r="O2489" s="26" t="s">
        <v>16443</v>
      </c>
      <c r="P2489" s="26" t="s">
        <v>108</v>
      </c>
      <c r="Q2489" s="27">
        <v>42887</v>
      </c>
      <c r="R2489" s="24"/>
      <c r="S2489" s="24"/>
      <c r="T2489" s="26" t="s">
        <v>142</v>
      </c>
      <c r="U2489" s="24"/>
      <c r="V2489" s="26" t="s">
        <v>469</v>
      </c>
      <c r="W2489" s="26" t="s">
        <v>470</v>
      </c>
      <c r="X2489" s="26" t="s">
        <v>9260</v>
      </c>
      <c r="Y2489" s="26" t="s">
        <v>13491</v>
      </c>
      <c r="Z2489" s="24"/>
      <c r="AA2489" s="24"/>
      <c r="AB2489" s="26" t="s">
        <v>15736</v>
      </c>
      <c r="AC2489" s="28">
        <v>2000</v>
      </c>
      <c r="AD2489" s="26" t="s">
        <v>3923</v>
      </c>
      <c r="AE2489" s="26" t="s">
        <v>474</v>
      </c>
      <c r="AF2489" s="26" t="s">
        <v>120</v>
      </c>
      <c r="AG2489" s="26" t="s">
        <v>207</v>
      </c>
      <c r="AH2489" s="24"/>
      <c r="AI2489" s="28">
        <v>2000</v>
      </c>
      <c r="AJ2489" s="24"/>
      <c r="AK2489" s="24"/>
      <c r="AL2489" s="24"/>
      <c r="AM2489" s="24"/>
      <c r="AN2489" s="24"/>
      <c r="AO2489" s="24"/>
      <c r="AP2489" s="24"/>
      <c r="AQ2489" s="24"/>
      <c r="AR2489" s="24"/>
      <c r="AS2489" s="24"/>
      <c r="AT2489" s="24"/>
      <c r="AU2489" s="24"/>
      <c r="AV2489" s="24"/>
      <c r="AW2489" s="28">
        <v>0</v>
      </c>
      <c r="AX2489" s="26">
        <v>0</v>
      </c>
      <c r="AY2489" s="28">
        <v>0</v>
      </c>
      <c r="AZ2489" s="28">
        <v>0</v>
      </c>
      <c r="BA2489" s="26">
        <v>0</v>
      </c>
      <c r="BB2489" s="24"/>
      <c r="BC2489" s="26" t="s">
        <v>13497</v>
      </c>
      <c r="BD2489" s="24"/>
      <c r="BE2489" s="24"/>
      <c r="BF2489" s="24"/>
      <c r="BG2489" s="24"/>
      <c r="BH2489" s="24"/>
      <c r="BI2489" s="24"/>
      <c r="BJ2489" s="24"/>
      <c r="BK2489" s="24"/>
      <c r="BL2489" s="24"/>
      <c r="BM2489" s="24"/>
      <c r="BN2489" s="24"/>
      <c r="BO2489" s="24"/>
      <c r="BP2489" s="24"/>
      <c r="BQ2489" s="24"/>
      <c r="BR2489" s="26">
        <v>0</v>
      </c>
      <c r="BS2489" s="26">
        <v>0</v>
      </c>
      <c r="BT2489" s="26">
        <v>0</v>
      </c>
      <c r="BU2489" s="26">
        <v>0</v>
      </c>
      <c r="BV2489" s="26">
        <v>0</v>
      </c>
      <c r="BW2489" s="26">
        <v>0</v>
      </c>
      <c r="BX2489" s="26">
        <v>0</v>
      </c>
      <c r="BY2489" s="26">
        <v>0</v>
      </c>
      <c r="BZ2489" s="24"/>
      <c r="CA2489" s="24"/>
      <c r="CB2489" s="24"/>
      <c r="CC2489" s="24"/>
      <c r="CD2489" s="24"/>
      <c r="CE2489" s="24"/>
      <c r="CF2489" s="24"/>
      <c r="CG2489" s="24"/>
      <c r="CH2489" s="24"/>
      <c r="CI2489" s="24"/>
      <c r="CJ2489" s="24"/>
      <c r="CK2489" s="24"/>
      <c r="CL2489" s="24"/>
      <c r="CM2489" s="24"/>
      <c r="CN2489" s="24"/>
      <c r="CO2489" s="24"/>
      <c r="CP2489" s="24"/>
      <c r="CQ2489" s="24"/>
      <c r="CR2489" s="24"/>
      <c r="CS2489" s="24"/>
      <c r="CT2489" s="24"/>
      <c r="CU2489" s="24"/>
      <c r="CV2489" s="24"/>
      <c r="CW2489" s="24"/>
      <c r="CX2489" s="24"/>
      <c r="CY2489" s="24"/>
      <c r="CZ2489" s="24"/>
      <c r="DA2489" s="24"/>
      <c r="DB2489" s="24"/>
      <c r="DC2489" s="24"/>
      <c r="DD2489" s="24"/>
      <c r="DE2489" s="24"/>
      <c r="DF2489" s="26" t="s">
        <v>139</v>
      </c>
      <c r="DG2489" s="26" t="s">
        <v>139</v>
      </c>
      <c r="DH2489" s="26" t="s">
        <v>139</v>
      </c>
      <c r="DI2489" s="26" t="s">
        <v>139</v>
      </c>
      <c r="DJ2489" s="26" t="s">
        <v>139</v>
      </c>
      <c r="DK2489" s="26" t="s">
        <v>139</v>
      </c>
      <c r="DL2489" s="26" t="s">
        <v>139</v>
      </c>
      <c r="DM2489" s="26" t="s">
        <v>139</v>
      </c>
      <c r="DN2489" s="26" t="s">
        <v>139</v>
      </c>
      <c r="DO2489" s="26" t="s">
        <v>139</v>
      </c>
    </row>
    <row r="2490" spans="1:119" ht="20.100000000000001" customHeight="1" x14ac:dyDescent="0.25">
      <c r="A2490" s="29" t="str">
        <f t="shared" si="546"/>
        <v>Sports and Leadership Training Academy4</v>
      </c>
      <c r="B2490" s="29" t="str">
        <f t="shared" si="547"/>
        <v>Sports and Leadership Training Academy</v>
      </c>
      <c r="C2490" s="29">
        <f t="shared" si="548"/>
        <v>4</v>
      </c>
      <c r="D2490" s="30" t="str">
        <f t="shared" si="549"/>
        <v>East and Southeast Asia</v>
      </c>
      <c r="E2490" s="30" t="str">
        <f t="shared" si="550"/>
        <v>Battambang, Cambodia</v>
      </c>
      <c r="F2490" s="31">
        <f t="shared" si="551"/>
        <v>3</v>
      </c>
      <c r="G2490" s="31">
        <f t="shared" si="552"/>
        <v>4</v>
      </c>
      <c r="H2490" s="31">
        <f t="shared" si="553"/>
        <v>3</v>
      </c>
      <c r="I2490" s="31">
        <f t="shared" si="554"/>
        <v>3</v>
      </c>
      <c r="J2490" s="31">
        <f t="shared" si="555"/>
        <v>3</v>
      </c>
      <c r="K2490" s="31">
        <f t="shared" si="556"/>
        <v>4</v>
      </c>
      <c r="L2490" s="31">
        <f t="shared" si="557"/>
        <v>5</v>
      </c>
      <c r="M2490" s="31">
        <f t="shared" si="558"/>
        <v>2</v>
      </c>
      <c r="N2490" s="31">
        <f t="shared" si="559"/>
        <v>3.4</v>
      </c>
      <c r="O2490" s="26" t="s">
        <v>13504</v>
      </c>
      <c r="P2490" s="26" t="s">
        <v>108</v>
      </c>
      <c r="Q2490" s="27">
        <v>42640</v>
      </c>
      <c r="R2490" s="26" t="s">
        <v>166</v>
      </c>
      <c r="S2490" s="26" t="s">
        <v>141</v>
      </c>
      <c r="T2490" s="26" t="s">
        <v>142</v>
      </c>
      <c r="U2490" s="26" t="s">
        <v>168</v>
      </c>
      <c r="V2490" s="26" t="s">
        <v>469</v>
      </c>
      <c r="W2490" s="26" t="s">
        <v>470</v>
      </c>
      <c r="X2490" s="26" t="s">
        <v>9260</v>
      </c>
      <c r="Y2490" s="26" t="s">
        <v>13491</v>
      </c>
      <c r="Z2490" s="24"/>
      <c r="AA2490" s="24"/>
      <c r="AB2490" s="26" t="s">
        <v>117</v>
      </c>
      <c r="AC2490" s="28">
        <v>15000</v>
      </c>
      <c r="AD2490" s="26" t="s">
        <v>3923</v>
      </c>
      <c r="AE2490" s="26" t="s">
        <v>474</v>
      </c>
      <c r="AF2490" s="26" t="s">
        <v>120</v>
      </c>
      <c r="AG2490" s="26" t="s">
        <v>207</v>
      </c>
      <c r="AH2490" s="26" t="s">
        <v>185</v>
      </c>
      <c r="AI2490" s="28">
        <v>15000</v>
      </c>
      <c r="AJ2490" s="26" t="s">
        <v>13505</v>
      </c>
      <c r="AK2490" s="26" t="s">
        <v>13492</v>
      </c>
      <c r="AL2490" s="26" t="s">
        <v>13493</v>
      </c>
      <c r="AM2490" s="24"/>
      <c r="AN2490" s="24"/>
      <c r="AO2490" s="24"/>
      <c r="AP2490" s="24"/>
      <c r="AQ2490" s="26" t="s">
        <v>13506</v>
      </c>
      <c r="AR2490" s="24"/>
      <c r="AS2490" s="26" t="s">
        <v>13507</v>
      </c>
      <c r="AT2490" s="26" t="s">
        <v>13508</v>
      </c>
      <c r="AU2490" s="24"/>
      <c r="AV2490" s="24"/>
      <c r="AW2490" s="28">
        <v>201458</v>
      </c>
      <c r="AX2490" s="26">
        <v>6538</v>
      </c>
      <c r="AY2490" s="28">
        <v>100</v>
      </c>
      <c r="AZ2490" s="28">
        <v>100</v>
      </c>
      <c r="BA2490" s="26">
        <v>0</v>
      </c>
      <c r="BB2490" s="26" t="s">
        <v>148</v>
      </c>
      <c r="BC2490" s="26" t="s">
        <v>13497</v>
      </c>
      <c r="BD2490" s="26" t="s">
        <v>378</v>
      </c>
      <c r="BE2490" s="26" t="s">
        <v>13509</v>
      </c>
      <c r="BF2490" s="26" t="s">
        <v>13498</v>
      </c>
      <c r="BG2490" s="26" t="s">
        <v>271</v>
      </c>
      <c r="BH2490" s="26" t="s">
        <v>13510</v>
      </c>
      <c r="BI2490" s="26" t="s">
        <v>271</v>
      </c>
      <c r="BJ2490" s="26" t="s">
        <v>13511</v>
      </c>
      <c r="BK2490" s="26" t="s">
        <v>271</v>
      </c>
      <c r="BL2490" s="26" t="s">
        <v>13512</v>
      </c>
      <c r="BM2490" s="26" t="s">
        <v>271</v>
      </c>
      <c r="BN2490" s="26" t="s">
        <v>13502</v>
      </c>
      <c r="BO2490" s="26" t="s">
        <v>367</v>
      </c>
      <c r="BP2490" s="24"/>
      <c r="BQ2490" s="24"/>
      <c r="BR2490" s="26">
        <v>3</v>
      </c>
      <c r="BS2490" s="26">
        <v>4</v>
      </c>
      <c r="BT2490" s="26">
        <v>3</v>
      </c>
      <c r="BU2490" s="26">
        <v>3</v>
      </c>
      <c r="BV2490" s="26">
        <v>3</v>
      </c>
      <c r="BW2490" s="26">
        <v>4</v>
      </c>
      <c r="BX2490" s="26">
        <v>5</v>
      </c>
      <c r="BY2490" s="26">
        <v>2</v>
      </c>
      <c r="BZ2490" s="24"/>
      <c r="CA2490" s="24"/>
      <c r="CB2490" s="24"/>
      <c r="CC2490" s="24"/>
      <c r="CD2490" s="24"/>
      <c r="CE2490" s="24"/>
      <c r="CF2490" s="24"/>
      <c r="CG2490" s="24"/>
      <c r="CH2490" s="24"/>
      <c r="CI2490" s="24"/>
      <c r="CJ2490" s="24"/>
      <c r="CK2490" s="24"/>
      <c r="CL2490" s="24"/>
      <c r="CM2490" s="24"/>
      <c r="CN2490" s="24"/>
      <c r="CO2490" s="24"/>
      <c r="CP2490" s="24"/>
      <c r="CQ2490" s="24"/>
      <c r="CR2490" s="24"/>
      <c r="CS2490" s="24"/>
      <c r="CT2490" s="24"/>
      <c r="CU2490" s="24"/>
      <c r="CV2490" s="24"/>
      <c r="CW2490" s="24"/>
      <c r="CX2490" s="24"/>
      <c r="CY2490" s="24"/>
      <c r="CZ2490" s="24"/>
      <c r="DA2490" s="24"/>
      <c r="DB2490" s="24"/>
      <c r="DC2490" s="24"/>
      <c r="DD2490" s="24"/>
      <c r="DE2490" s="24"/>
      <c r="DF2490" s="26" t="s">
        <v>139</v>
      </c>
      <c r="DG2490" s="26" t="s">
        <v>120</v>
      </c>
      <c r="DH2490" s="26" t="s">
        <v>120</v>
      </c>
      <c r="DI2490" s="26" t="s">
        <v>139</v>
      </c>
      <c r="DJ2490" s="26" t="s">
        <v>139</v>
      </c>
      <c r="DK2490" s="26" t="s">
        <v>139</v>
      </c>
      <c r="DL2490" s="26" t="s">
        <v>139</v>
      </c>
      <c r="DM2490" s="26" t="s">
        <v>139</v>
      </c>
      <c r="DN2490" s="26" t="s">
        <v>139</v>
      </c>
      <c r="DO2490" s="26" t="s">
        <v>139</v>
      </c>
    </row>
    <row r="2491" spans="1:119" ht="20.100000000000001" customHeight="1" x14ac:dyDescent="0.25">
      <c r="A2491" s="29" t="str">
        <f t="shared" si="546"/>
        <v>Sports and Leadership Training Academy3</v>
      </c>
      <c r="B2491" s="29" t="str">
        <f t="shared" si="547"/>
        <v>Sports and Leadership Training Academy</v>
      </c>
      <c r="C2491" s="29">
        <f t="shared" si="548"/>
        <v>3</v>
      </c>
      <c r="D2491" s="30" t="str">
        <f t="shared" si="549"/>
        <v>East and Southeast Asia</v>
      </c>
      <c r="E2491" s="30" t="str">
        <f t="shared" si="550"/>
        <v>Battambang, Cambodia</v>
      </c>
      <c r="F2491" s="31">
        <f t="shared" si="551"/>
        <v>3</v>
      </c>
      <c r="G2491" s="31">
        <f t="shared" si="552"/>
        <v>2</v>
      </c>
      <c r="H2491" s="31">
        <f t="shared" si="553"/>
        <v>4</v>
      </c>
      <c r="I2491" s="31">
        <f t="shared" si="554"/>
        <v>3</v>
      </c>
      <c r="J2491" s="31">
        <f t="shared" si="555"/>
        <v>4</v>
      </c>
      <c r="K2491" s="31">
        <f t="shared" si="556"/>
        <v>3</v>
      </c>
      <c r="L2491" s="31">
        <f t="shared" si="557"/>
        <v>2</v>
      </c>
      <c r="M2491" s="31">
        <f t="shared" si="558"/>
        <v>2</v>
      </c>
      <c r="N2491" s="31">
        <f t="shared" si="559"/>
        <v>2.9</v>
      </c>
      <c r="O2491" s="26" t="s">
        <v>13513</v>
      </c>
      <c r="P2491" s="26" t="s">
        <v>108</v>
      </c>
      <c r="Q2491" s="27">
        <v>42305</v>
      </c>
      <c r="R2491" s="26" t="s">
        <v>166</v>
      </c>
      <c r="S2491" s="26" t="s">
        <v>156</v>
      </c>
      <c r="T2491" s="26" t="s">
        <v>157</v>
      </c>
      <c r="U2491" s="26" t="s">
        <v>168</v>
      </c>
      <c r="V2491" s="26" t="s">
        <v>469</v>
      </c>
      <c r="W2491" s="26" t="s">
        <v>470</v>
      </c>
      <c r="X2491" s="26" t="s">
        <v>9260</v>
      </c>
      <c r="Y2491" s="26" t="s">
        <v>13491</v>
      </c>
      <c r="Z2491" s="24"/>
      <c r="AA2491" s="24"/>
      <c r="AB2491" s="26" t="s">
        <v>117</v>
      </c>
      <c r="AC2491" s="28">
        <v>14000</v>
      </c>
      <c r="AD2491" s="26" t="s">
        <v>3923</v>
      </c>
      <c r="AE2491" s="26" t="s">
        <v>474</v>
      </c>
      <c r="AF2491" s="26" t="s">
        <v>120</v>
      </c>
      <c r="AG2491" s="26" t="s">
        <v>207</v>
      </c>
      <c r="AH2491" s="26" t="s">
        <v>121</v>
      </c>
      <c r="AI2491" s="28">
        <v>14000</v>
      </c>
      <c r="AJ2491" s="26" t="s">
        <v>13514</v>
      </c>
      <c r="AK2491" s="26" t="s">
        <v>13492</v>
      </c>
      <c r="AL2491" s="26" t="s">
        <v>13493</v>
      </c>
      <c r="AM2491" s="24"/>
      <c r="AN2491" s="24"/>
      <c r="AO2491" s="24"/>
      <c r="AP2491" s="24"/>
      <c r="AQ2491" s="26" t="s">
        <v>13515</v>
      </c>
      <c r="AR2491" s="24"/>
      <c r="AS2491" s="24"/>
      <c r="AT2491" s="24"/>
      <c r="AU2491" s="24"/>
      <c r="AV2491" s="24"/>
      <c r="AW2491" s="28">
        <v>187276</v>
      </c>
      <c r="AX2491" s="26">
        <v>1400</v>
      </c>
      <c r="AY2491" s="28">
        <v>95</v>
      </c>
      <c r="AZ2491" s="28">
        <v>100</v>
      </c>
      <c r="BA2491" s="26">
        <v>0</v>
      </c>
      <c r="BB2491" s="26" t="s">
        <v>148</v>
      </c>
      <c r="BC2491" s="26" t="s">
        <v>13497</v>
      </c>
      <c r="BD2491" s="26" t="s">
        <v>378</v>
      </c>
      <c r="BE2491" s="26" t="s">
        <v>13516</v>
      </c>
      <c r="BF2491" s="26" t="s">
        <v>13517</v>
      </c>
      <c r="BG2491" s="26" t="s">
        <v>13518</v>
      </c>
      <c r="BH2491" s="26" t="s">
        <v>13519</v>
      </c>
      <c r="BI2491" s="26" t="s">
        <v>13520</v>
      </c>
      <c r="BJ2491" s="26" t="s">
        <v>13521</v>
      </c>
      <c r="BK2491" s="26" t="s">
        <v>449</v>
      </c>
      <c r="BL2491" s="26" t="s">
        <v>13522</v>
      </c>
      <c r="BM2491" s="26" t="s">
        <v>718</v>
      </c>
      <c r="BN2491" s="26" t="s">
        <v>13523</v>
      </c>
      <c r="BO2491" s="26" t="s">
        <v>271</v>
      </c>
      <c r="BP2491" s="24"/>
      <c r="BQ2491" s="24"/>
      <c r="BR2491" s="26">
        <v>3</v>
      </c>
      <c r="BS2491" s="26">
        <v>2</v>
      </c>
      <c r="BT2491" s="26">
        <v>4</v>
      </c>
      <c r="BU2491" s="26">
        <v>3</v>
      </c>
      <c r="BV2491" s="26">
        <v>4</v>
      </c>
      <c r="BW2491" s="26">
        <v>3</v>
      </c>
      <c r="BX2491" s="26">
        <v>2</v>
      </c>
      <c r="BY2491" s="26">
        <v>2</v>
      </c>
      <c r="BZ2491" s="24"/>
      <c r="CA2491" s="24"/>
      <c r="CB2491" s="24"/>
      <c r="CC2491" s="24"/>
      <c r="CD2491" s="24"/>
      <c r="CE2491" s="24"/>
      <c r="CF2491" s="24"/>
      <c r="CG2491" s="24"/>
      <c r="CH2491" s="24"/>
      <c r="CI2491" s="24"/>
      <c r="CJ2491" s="24"/>
      <c r="CK2491" s="24"/>
      <c r="CL2491" s="24"/>
      <c r="CM2491" s="24"/>
      <c r="CN2491" s="24"/>
      <c r="CO2491" s="24"/>
      <c r="CP2491" s="24"/>
      <c r="CQ2491" s="24"/>
      <c r="CR2491" s="24"/>
      <c r="CS2491" s="24"/>
      <c r="CT2491" s="24"/>
      <c r="CU2491" s="24"/>
      <c r="CV2491" s="24"/>
      <c r="CW2491" s="24"/>
      <c r="CX2491" s="24"/>
      <c r="CY2491" s="24"/>
      <c r="CZ2491" s="24"/>
      <c r="DA2491" s="24"/>
      <c r="DB2491" s="24"/>
      <c r="DC2491" s="24"/>
      <c r="DD2491" s="24"/>
      <c r="DE2491" s="24"/>
      <c r="DF2491" s="26" t="s">
        <v>139</v>
      </c>
      <c r="DG2491" s="26" t="s">
        <v>120</v>
      </c>
      <c r="DH2491" s="26" t="s">
        <v>120</v>
      </c>
      <c r="DI2491" s="26" t="s">
        <v>120</v>
      </c>
      <c r="DJ2491" s="26" t="s">
        <v>139</v>
      </c>
      <c r="DK2491" s="26" t="s">
        <v>139</v>
      </c>
      <c r="DL2491" s="26" t="s">
        <v>139</v>
      </c>
      <c r="DM2491" s="26" t="s">
        <v>139</v>
      </c>
      <c r="DN2491" s="26" t="s">
        <v>139</v>
      </c>
      <c r="DO2491" s="26" t="s">
        <v>139</v>
      </c>
    </row>
    <row r="2492" spans="1:119" ht="20.100000000000001" customHeight="1" x14ac:dyDescent="0.25">
      <c r="A2492" s="29" t="str">
        <f t="shared" si="546"/>
        <v/>
      </c>
      <c r="B2492" s="29" t="str">
        <f t="shared" si="547"/>
        <v>Sports and Leadership Training Academy</v>
      </c>
      <c r="C2492" s="29">
        <f t="shared" si="548"/>
        <v>0</v>
      </c>
      <c r="D2492" s="30" t="str">
        <f t="shared" si="549"/>
        <v>East and Southeast Asia</v>
      </c>
      <c r="E2492" s="30" t="str">
        <f t="shared" si="550"/>
        <v>Battambang, Cambodia</v>
      </c>
      <c r="F2492" s="31">
        <f t="shared" si="551"/>
        <v>0</v>
      </c>
      <c r="G2492" s="31">
        <f t="shared" si="552"/>
        <v>0</v>
      </c>
      <c r="H2492" s="31">
        <f t="shared" si="553"/>
        <v>0</v>
      </c>
      <c r="I2492" s="31">
        <f t="shared" si="554"/>
        <v>0</v>
      </c>
      <c r="J2492" s="31">
        <f t="shared" si="555"/>
        <v>0</v>
      </c>
      <c r="K2492" s="31">
        <f t="shared" si="556"/>
        <v>0</v>
      </c>
      <c r="L2492" s="31">
        <f t="shared" si="557"/>
        <v>0</v>
      </c>
      <c r="M2492" s="31">
        <f t="shared" si="558"/>
        <v>0</v>
      </c>
      <c r="N2492" s="31">
        <f t="shared" si="559"/>
        <v>0</v>
      </c>
      <c r="O2492" s="26" t="s">
        <v>16444</v>
      </c>
      <c r="P2492" s="26" t="s">
        <v>108</v>
      </c>
      <c r="Q2492" s="27">
        <v>42432</v>
      </c>
      <c r="R2492" s="24"/>
      <c r="S2492" s="24"/>
      <c r="T2492" s="26" t="s">
        <v>157</v>
      </c>
      <c r="U2492" s="24"/>
      <c r="V2492" s="26" t="s">
        <v>469</v>
      </c>
      <c r="W2492" s="26" t="s">
        <v>470</v>
      </c>
      <c r="X2492" s="26" t="s">
        <v>9260</v>
      </c>
      <c r="Y2492" s="26" t="s">
        <v>13491</v>
      </c>
      <c r="Z2492" s="24"/>
      <c r="AA2492" s="24"/>
      <c r="AB2492" s="26" t="s">
        <v>15736</v>
      </c>
      <c r="AC2492" s="28">
        <v>3000</v>
      </c>
      <c r="AD2492" s="26" t="s">
        <v>3923</v>
      </c>
      <c r="AE2492" s="26" t="s">
        <v>474</v>
      </c>
      <c r="AF2492" s="26" t="s">
        <v>120</v>
      </c>
      <c r="AG2492" s="26" t="s">
        <v>207</v>
      </c>
      <c r="AH2492" s="24"/>
      <c r="AI2492" s="28">
        <v>3000</v>
      </c>
      <c r="AJ2492" s="24"/>
      <c r="AK2492" s="24"/>
      <c r="AL2492" s="24"/>
      <c r="AM2492" s="24"/>
      <c r="AN2492" s="24"/>
      <c r="AO2492" s="24"/>
      <c r="AP2492" s="24"/>
      <c r="AQ2492" s="24"/>
      <c r="AR2492" s="24"/>
      <c r="AS2492" s="24"/>
      <c r="AT2492" s="24"/>
      <c r="AU2492" s="24"/>
      <c r="AV2492" s="24"/>
      <c r="AW2492" s="24"/>
      <c r="AX2492" s="24"/>
      <c r="AY2492" s="24"/>
      <c r="AZ2492" s="24"/>
      <c r="BA2492" s="24"/>
      <c r="BB2492" s="24"/>
      <c r="BC2492" s="26" t="s">
        <v>13497</v>
      </c>
      <c r="BD2492" s="24"/>
      <c r="BE2492" s="24"/>
      <c r="BF2492" s="24"/>
      <c r="BG2492" s="24"/>
      <c r="BH2492" s="24"/>
      <c r="BI2492" s="24"/>
      <c r="BJ2492" s="24"/>
      <c r="BK2492" s="24"/>
      <c r="BL2492" s="24"/>
      <c r="BM2492" s="24"/>
      <c r="BN2492" s="24"/>
      <c r="BO2492" s="24"/>
      <c r="BP2492" s="24"/>
      <c r="BQ2492" s="24"/>
      <c r="BR2492" s="24"/>
      <c r="BS2492" s="24"/>
      <c r="BT2492" s="24"/>
      <c r="BU2492" s="24"/>
      <c r="BV2492" s="24"/>
      <c r="BW2492" s="24"/>
      <c r="BX2492" s="24"/>
      <c r="BY2492" s="24"/>
      <c r="BZ2492" s="24"/>
      <c r="CA2492" s="24"/>
      <c r="CB2492" s="24"/>
      <c r="CC2492" s="24"/>
      <c r="CD2492" s="24"/>
      <c r="CE2492" s="24"/>
      <c r="CF2492" s="24"/>
      <c r="CG2492" s="24"/>
      <c r="CH2492" s="24"/>
      <c r="CI2492" s="24"/>
      <c r="CJ2492" s="24"/>
      <c r="CK2492" s="24"/>
      <c r="CL2492" s="24"/>
      <c r="CM2492" s="24"/>
      <c r="CN2492" s="24"/>
      <c r="CO2492" s="24"/>
      <c r="CP2492" s="24"/>
      <c r="CQ2492" s="24"/>
      <c r="CR2492" s="24"/>
      <c r="CS2492" s="24"/>
      <c r="CT2492" s="24"/>
      <c r="CU2492" s="24"/>
      <c r="CV2492" s="24"/>
      <c r="CW2492" s="24"/>
      <c r="CX2492" s="24"/>
      <c r="CY2492" s="24"/>
      <c r="CZ2492" s="24"/>
      <c r="DA2492" s="24"/>
      <c r="DB2492" s="24"/>
      <c r="DC2492" s="24"/>
      <c r="DD2492" s="24"/>
      <c r="DE2492" s="24"/>
      <c r="DF2492" s="26" t="s">
        <v>139</v>
      </c>
      <c r="DG2492" s="26" t="s">
        <v>139</v>
      </c>
      <c r="DH2492" s="26" t="s">
        <v>139</v>
      </c>
      <c r="DI2492" s="26" t="s">
        <v>139</v>
      </c>
      <c r="DJ2492" s="26" t="s">
        <v>139</v>
      </c>
      <c r="DK2492" s="26" t="s">
        <v>139</v>
      </c>
      <c r="DL2492" s="26" t="s">
        <v>139</v>
      </c>
      <c r="DM2492" s="26" t="s">
        <v>139</v>
      </c>
      <c r="DN2492" s="26" t="s">
        <v>139</v>
      </c>
      <c r="DO2492" s="26" t="s">
        <v>139</v>
      </c>
    </row>
    <row r="2493" spans="1:119" ht="20.100000000000001" customHeight="1" x14ac:dyDescent="0.25">
      <c r="A2493" s="29" t="str">
        <f t="shared" si="546"/>
        <v>Sports and Leadership Training Academy2</v>
      </c>
      <c r="B2493" s="29" t="str">
        <f t="shared" si="547"/>
        <v>Sports and Leadership Training Academy</v>
      </c>
      <c r="C2493" s="29">
        <f t="shared" si="548"/>
        <v>2</v>
      </c>
      <c r="D2493" s="30" t="str">
        <f t="shared" si="549"/>
        <v>East and Southeast Asia</v>
      </c>
      <c r="E2493" s="30" t="str">
        <f t="shared" si="550"/>
        <v>Battambang, Cambodia</v>
      </c>
      <c r="F2493" s="31">
        <f t="shared" si="551"/>
        <v>3</v>
      </c>
      <c r="G2493" s="31">
        <f t="shared" si="552"/>
        <v>2</v>
      </c>
      <c r="H2493" s="31">
        <f t="shared" si="553"/>
        <v>4</v>
      </c>
      <c r="I2493" s="31">
        <f t="shared" si="554"/>
        <v>3</v>
      </c>
      <c r="J2493" s="31">
        <f t="shared" si="555"/>
        <v>4</v>
      </c>
      <c r="K2493" s="31">
        <f t="shared" si="556"/>
        <v>3</v>
      </c>
      <c r="L2493" s="31">
        <f t="shared" si="557"/>
        <v>2</v>
      </c>
      <c r="M2493" s="31">
        <f t="shared" si="558"/>
        <v>2</v>
      </c>
      <c r="N2493" s="31">
        <f t="shared" si="559"/>
        <v>2.9</v>
      </c>
      <c r="O2493" s="26" t="s">
        <v>13524</v>
      </c>
      <c r="P2493" s="26" t="s">
        <v>108</v>
      </c>
      <c r="Q2493" s="27">
        <v>41946</v>
      </c>
      <c r="R2493" s="26" t="s">
        <v>109</v>
      </c>
      <c r="S2493" s="26" t="s">
        <v>609</v>
      </c>
      <c r="T2493" s="26" t="s">
        <v>278</v>
      </c>
      <c r="U2493" s="26" t="s">
        <v>168</v>
      </c>
      <c r="V2493" s="26" t="s">
        <v>469</v>
      </c>
      <c r="W2493" s="26" t="s">
        <v>470</v>
      </c>
      <c r="X2493" s="26" t="s">
        <v>9260</v>
      </c>
      <c r="Y2493" s="26" t="s">
        <v>13491</v>
      </c>
      <c r="Z2493" s="24"/>
      <c r="AA2493" s="24"/>
      <c r="AB2493" s="26" t="s">
        <v>117</v>
      </c>
      <c r="AC2493" s="28">
        <v>12000</v>
      </c>
      <c r="AD2493" s="26" t="s">
        <v>3923</v>
      </c>
      <c r="AE2493" s="26" t="s">
        <v>474</v>
      </c>
      <c r="AF2493" s="26" t="s">
        <v>120</v>
      </c>
      <c r="AG2493" s="26" t="s">
        <v>207</v>
      </c>
      <c r="AH2493" s="26" t="s">
        <v>143</v>
      </c>
      <c r="AI2493" s="28">
        <v>12000</v>
      </c>
      <c r="AJ2493" s="26" t="s">
        <v>13525</v>
      </c>
      <c r="AK2493" s="26" t="s">
        <v>13492</v>
      </c>
      <c r="AL2493" s="26" t="s">
        <v>13493</v>
      </c>
      <c r="AM2493" s="24"/>
      <c r="AN2493" s="24"/>
      <c r="AO2493" s="24"/>
      <c r="AP2493" s="24"/>
      <c r="AQ2493" s="24"/>
      <c r="AR2493" s="24"/>
      <c r="AS2493" s="24"/>
      <c r="AT2493" s="24"/>
      <c r="AU2493" s="24"/>
      <c r="AV2493" s="24"/>
      <c r="AW2493" s="28">
        <v>148959</v>
      </c>
      <c r="AX2493" s="26">
        <v>2000</v>
      </c>
      <c r="AY2493" s="28">
        <v>100</v>
      </c>
      <c r="AZ2493" s="28">
        <v>90</v>
      </c>
      <c r="BA2493" s="26">
        <v>0</v>
      </c>
      <c r="BB2493" s="26" t="s">
        <v>148</v>
      </c>
      <c r="BC2493" s="26" t="s">
        <v>13497</v>
      </c>
      <c r="BD2493" s="26" t="s">
        <v>378</v>
      </c>
      <c r="BE2493" s="26" t="s">
        <v>13526</v>
      </c>
      <c r="BF2493" s="26" t="s">
        <v>13527</v>
      </c>
      <c r="BG2493" s="26" t="s">
        <v>9621</v>
      </c>
      <c r="BH2493" s="26" t="s">
        <v>13498</v>
      </c>
      <c r="BI2493" s="26" t="s">
        <v>271</v>
      </c>
      <c r="BJ2493" s="26" t="s">
        <v>13528</v>
      </c>
      <c r="BK2493" s="26" t="s">
        <v>718</v>
      </c>
      <c r="BL2493" s="26" t="s">
        <v>13529</v>
      </c>
      <c r="BM2493" s="26" t="s">
        <v>13530</v>
      </c>
      <c r="BN2493" s="26" t="s">
        <v>13531</v>
      </c>
      <c r="BO2493" s="26" t="s">
        <v>271</v>
      </c>
      <c r="BP2493" s="24"/>
      <c r="BQ2493" s="24"/>
      <c r="BR2493" s="26">
        <v>3</v>
      </c>
      <c r="BS2493" s="26">
        <v>2</v>
      </c>
      <c r="BT2493" s="26">
        <v>4</v>
      </c>
      <c r="BU2493" s="26">
        <v>3</v>
      </c>
      <c r="BV2493" s="26">
        <v>4</v>
      </c>
      <c r="BW2493" s="26">
        <v>3</v>
      </c>
      <c r="BX2493" s="26">
        <v>2</v>
      </c>
      <c r="BY2493" s="26">
        <v>2</v>
      </c>
      <c r="BZ2493" s="24"/>
      <c r="CA2493" s="24"/>
      <c r="CB2493" s="24"/>
      <c r="CC2493" s="24"/>
      <c r="CD2493" s="24"/>
      <c r="CE2493" s="24"/>
      <c r="CF2493" s="24"/>
      <c r="CG2493" s="24"/>
      <c r="CH2493" s="24"/>
      <c r="CI2493" s="24"/>
      <c r="CJ2493" s="24"/>
      <c r="CK2493" s="24"/>
      <c r="CL2493" s="24"/>
      <c r="CM2493" s="24"/>
      <c r="CN2493" s="24"/>
      <c r="CO2493" s="24"/>
      <c r="CP2493" s="24"/>
      <c r="CQ2493" s="24"/>
      <c r="CR2493" s="24"/>
      <c r="CS2493" s="24"/>
      <c r="CT2493" s="24"/>
      <c r="CU2493" s="24"/>
      <c r="CV2493" s="24"/>
      <c r="CW2493" s="24"/>
      <c r="CX2493" s="24"/>
      <c r="CY2493" s="24"/>
      <c r="CZ2493" s="24"/>
      <c r="DA2493" s="24"/>
      <c r="DB2493" s="24"/>
      <c r="DC2493" s="24"/>
      <c r="DD2493" s="24"/>
      <c r="DE2493" s="24"/>
      <c r="DF2493" s="26" t="s">
        <v>139</v>
      </c>
      <c r="DG2493" s="26" t="s">
        <v>120</v>
      </c>
      <c r="DH2493" s="26" t="s">
        <v>120</v>
      </c>
      <c r="DI2493" s="26" t="s">
        <v>120</v>
      </c>
      <c r="DJ2493" s="26" t="s">
        <v>139</v>
      </c>
      <c r="DK2493" s="26" t="s">
        <v>139</v>
      </c>
      <c r="DL2493" s="26" t="s">
        <v>139</v>
      </c>
      <c r="DM2493" s="26" t="s">
        <v>139</v>
      </c>
      <c r="DN2493" s="26" t="s">
        <v>139</v>
      </c>
      <c r="DO2493" s="26" t="s">
        <v>139</v>
      </c>
    </row>
    <row r="2494" spans="1:119" ht="20.100000000000001" customHeight="1" x14ac:dyDescent="0.25">
      <c r="A2494" s="29" t="str">
        <f t="shared" si="546"/>
        <v>Sports and Leadership Training Academy1</v>
      </c>
      <c r="B2494" s="29" t="str">
        <f t="shared" si="547"/>
        <v>Sports and Leadership Training Academy</v>
      </c>
      <c r="C2494" s="29">
        <f t="shared" si="548"/>
        <v>1</v>
      </c>
      <c r="D2494" s="30" t="str">
        <f t="shared" si="549"/>
        <v>East and Southeast Asia</v>
      </c>
      <c r="E2494" s="30" t="str">
        <f t="shared" si="550"/>
        <v>Battambang, Cambodia</v>
      </c>
      <c r="F2494" s="31">
        <f t="shared" si="551"/>
        <v>3</v>
      </c>
      <c r="G2494" s="31">
        <f t="shared" si="552"/>
        <v>2</v>
      </c>
      <c r="H2494" s="31">
        <f t="shared" si="553"/>
        <v>4</v>
      </c>
      <c r="I2494" s="31">
        <f t="shared" si="554"/>
        <v>3</v>
      </c>
      <c r="J2494" s="31">
        <f t="shared" si="555"/>
        <v>4</v>
      </c>
      <c r="K2494" s="31">
        <f t="shared" si="556"/>
        <v>3</v>
      </c>
      <c r="L2494" s="31">
        <f t="shared" si="557"/>
        <v>2</v>
      </c>
      <c r="M2494" s="31">
        <f t="shared" si="558"/>
        <v>2</v>
      </c>
      <c r="N2494" s="31">
        <f t="shared" si="559"/>
        <v>2.9</v>
      </c>
      <c r="O2494" s="26" t="s">
        <v>13532</v>
      </c>
      <c r="P2494" s="26" t="s">
        <v>108</v>
      </c>
      <c r="Q2494" s="27">
        <v>41568</v>
      </c>
      <c r="R2494" s="26" t="s">
        <v>155</v>
      </c>
      <c r="S2494" s="26" t="s">
        <v>622</v>
      </c>
      <c r="T2494" s="26" t="s">
        <v>194</v>
      </c>
      <c r="U2494" s="26" t="s">
        <v>168</v>
      </c>
      <c r="V2494" s="26" t="s">
        <v>469</v>
      </c>
      <c r="W2494" s="26" t="s">
        <v>470</v>
      </c>
      <c r="X2494" s="26" t="s">
        <v>9260</v>
      </c>
      <c r="Y2494" s="26" t="s">
        <v>13491</v>
      </c>
      <c r="Z2494" s="24"/>
      <c r="AA2494" s="24"/>
      <c r="AB2494" s="26" t="s">
        <v>117</v>
      </c>
      <c r="AC2494" s="28">
        <v>12000</v>
      </c>
      <c r="AD2494" s="26" t="s">
        <v>3923</v>
      </c>
      <c r="AE2494" s="26" t="s">
        <v>474</v>
      </c>
      <c r="AF2494" s="26" t="s">
        <v>120</v>
      </c>
      <c r="AG2494" s="26" t="s">
        <v>207</v>
      </c>
      <c r="AH2494" s="26" t="s">
        <v>158</v>
      </c>
      <c r="AI2494" s="28">
        <v>12000</v>
      </c>
      <c r="AJ2494" s="26" t="s">
        <v>13533</v>
      </c>
      <c r="AK2494" s="26" t="s">
        <v>13534</v>
      </c>
      <c r="AL2494" s="26" t="s">
        <v>13493</v>
      </c>
      <c r="AM2494" s="26" t="s">
        <v>13535</v>
      </c>
      <c r="AN2494" s="26" t="s">
        <v>13536</v>
      </c>
      <c r="AO2494" s="26" t="s">
        <v>13537</v>
      </c>
      <c r="AP2494" s="26" t="s">
        <v>13538</v>
      </c>
      <c r="AQ2494" s="24"/>
      <c r="AR2494" s="24"/>
      <c r="AS2494" s="24"/>
      <c r="AT2494" s="24"/>
      <c r="AU2494" s="24"/>
      <c r="AV2494" s="24"/>
      <c r="AW2494" s="28">
        <v>137940</v>
      </c>
      <c r="AX2494" s="26">
        <v>2000</v>
      </c>
      <c r="AY2494" s="28">
        <v>100</v>
      </c>
      <c r="AZ2494" s="28">
        <v>100</v>
      </c>
      <c r="BA2494" s="26">
        <v>0</v>
      </c>
      <c r="BB2494" s="26" t="s">
        <v>148</v>
      </c>
      <c r="BC2494" s="26" t="s">
        <v>13497</v>
      </c>
      <c r="BD2494" s="24"/>
      <c r="BE2494" s="24"/>
      <c r="BF2494" s="26" t="s">
        <v>13539</v>
      </c>
      <c r="BG2494" s="26" t="s">
        <v>470</v>
      </c>
      <c r="BH2494" s="26" t="s">
        <v>13540</v>
      </c>
      <c r="BI2494" s="26" t="s">
        <v>449</v>
      </c>
      <c r="BJ2494" s="26" t="s">
        <v>13541</v>
      </c>
      <c r="BK2494" s="26" t="s">
        <v>470</v>
      </c>
      <c r="BL2494" s="26" t="s">
        <v>13528</v>
      </c>
      <c r="BM2494" s="26" t="s">
        <v>718</v>
      </c>
      <c r="BN2494" s="26" t="s">
        <v>9103</v>
      </c>
      <c r="BO2494" s="26" t="s">
        <v>470</v>
      </c>
      <c r="BP2494" s="24"/>
      <c r="BQ2494" s="24"/>
      <c r="BR2494" s="26">
        <v>3</v>
      </c>
      <c r="BS2494" s="26">
        <v>2</v>
      </c>
      <c r="BT2494" s="26">
        <v>4</v>
      </c>
      <c r="BU2494" s="26">
        <v>3</v>
      </c>
      <c r="BV2494" s="26">
        <v>4</v>
      </c>
      <c r="BW2494" s="26">
        <v>3</v>
      </c>
      <c r="BX2494" s="26">
        <v>2</v>
      </c>
      <c r="BY2494" s="26">
        <v>2</v>
      </c>
      <c r="BZ2494" s="24"/>
      <c r="CA2494" s="24"/>
      <c r="CB2494" s="24"/>
      <c r="CC2494" s="24"/>
      <c r="CD2494" s="24"/>
      <c r="CE2494" s="24"/>
      <c r="CF2494" s="24"/>
      <c r="CG2494" s="24"/>
      <c r="CH2494" s="24"/>
      <c r="CI2494" s="24"/>
      <c r="CJ2494" s="24"/>
      <c r="CK2494" s="24"/>
      <c r="CL2494" s="24"/>
      <c r="CM2494" s="24"/>
      <c r="CN2494" s="24"/>
      <c r="CO2494" s="24"/>
      <c r="CP2494" s="24"/>
      <c r="CQ2494" s="24"/>
      <c r="CR2494" s="24"/>
      <c r="CS2494" s="24"/>
      <c r="CT2494" s="24"/>
      <c r="CU2494" s="24"/>
      <c r="CV2494" s="24"/>
      <c r="CW2494" s="24"/>
      <c r="CX2494" s="24"/>
      <c r="CY2494" s="24"/>
      <c r="CZ2494" s="24"/>
      <c r="DA2494" s="24"/>
      <c r="DB2494" s="24"/>
      <c r="DC2494" s="24"/>
      <c r="DD2494" s="24"/>
      <c r="DE2494" s="24"/>
      <c r="DF2494" s="26" t="s">
        <v>139</v>
      </c>
      <c r="DG2494" s="26" t="s">
        <v>120</v>
      </c>
      <c r="DH2494" s="26" t="s">
        <v>120</v>
      </c>
      <c r="DI2494" s="26" t="s">
        <v>120</v>
      </c>
      <c r="DJ2494" s="26" t="s">
        <v>139</v>
      </c>
      <c r="DK2494" s="26" t="s">
        <v>139</v>
      </c>
      <c r="DL2494" s="26" t="s">
        <v>139</v>
      </c>
      <c r="DM2494" s="26" t="s">
        <v>139</v>
      </c>
      <c r="DN2494" s="26" t="s">
        <v>139</v>
      </c>
      <c r="DO2494" s="26" t="s">
        <v>139</v>
      </c>
    </row>
    <row r="2495" spans="1:119" ht="20.100000000000001" customHeight="1" x14ac:dyDescent="0.25">
      <c r="A2495" s="29" t="str">
        <f t="shared" si="546"/>
        <v>Sree Guruvayurappan Bhajan Samaj Trust6</v>
      </c>
      <c r="B2495" s="29" t="str">
        <f t="shared" si="547"/>
        <v>Sree Guruvayurappan Bhajan Samaj Trust</v>
      </c>
      <c r="C2495" s="29">
        <f t="shared" si="548"/>
        <v>6</v>
      </c>
      <c r="D2495" s="30" t="str">
        <f t="shared" si="549"/>
        <v>South Asia</v>
      </c>
      <c r="E2495" s="30" t="str">
        <f t="shared" si="550"/>
        <v>Bengaluru, India</v>
      </c>
      <c r="F2495" s="31">
        <f t="shared" si="551"/>
        <v>3</v>
      </c>
      <c r="G2495" s="31">
        <f t="shared" si="552"/>
        <v>3</v>
      </c>
      <c r="H2495" s="31">
        <f t="shared" si="553"/>
        <v>3</v>
      </c>
      <c r="I2495" s="31">
        <f t="shared" si="554"/>
        <v>4</v>
      </c>
      <c r="J2495" s="31">
        <f t="shared" si="555"/>
        <v>4</v>
      </c>
      <c r="K2495" s="31">
        <f t="shared" si="556"/>
        <v>4</v>
      </c>
      <c r="L2495" s="31">
        <f t="shared" si="557"/>
        <v>4</v>
      </c>
      <c r="M2495" s="31">
        <f t="shared" si="558"/>
        <v>4</v>
      </c>
      <c r="N2495" s="31">
        <f t="shared" si="559"/>
        <v>3.6</v>
      </c>
      <c r="O2495" s="26" t="s">
        <v>13542</v>
      </c>
      <c r="P2495" s="26" t="s">
        <v>108</v>
      </c>
      <c r="Q2495" s="27">
        <v>41204</v>
      </c>
      <c r="R2495" s="26" t="s">
        <v>305</v>
      </c>
      <c r="S2495" s="26" t="s">
        <v>306</v>
      </c>
      <c r="T2495" s="26" t="s">
        <v>207</v>
      </c>
      <c r="U2495" s="26" t="s">
        <v>307</v>
      </c>
      <c r="V2495" s="26" t="s">
        <v>225</v>
      </c>
      <c r="W2495" s="26" t="s">
        <v>226</v>
      </c>
      <c r="X2495" s="26" t="s">
        <v>524</v>
      </c>
      <c r="Y2495" s="26" t="s">
        <v>13543</v>
      </c>
      <c r="Z2495" s="24"/>
      <c r="AA2495" s="24"/>
      <c r="AB2495" s="26" t="s">
        <v>117</v>
      </c>
      <c r="AC2495" s="28">
        <v>14000</v>
      </c>
      <c r="AD2495" s="26" t="s">
        <v>9043</v>
      </c>
      <c r="AE2495" s="24"/>
      <c r="AF2495" s="26" t="s">
        <v>139</v>
      </c>
      <c r="AG2495" s="26" t="s">
        <v>846</v>
      </c>
      <c r="AH2495" s="26" t="s">
        <v>250</v>
      </c>
      <c r="AI2495" s="28">
        <v>14000</v>
      </c>
      <c r="AJ2495" s="26" t="s">
        <v>13544</v>
      </c>
      <c r="AK2495" s="26" t="s">
        <v>13545</v>
      </c>
      <c r="AL2495" s="26" t="s">
        <v>13546</v>
      </c>
      <c r="AM2495" s="24"/>
      <c r="AN2495" s="24"/>
      <c r="AO2495" s="24"/>
      <c r="AP2495" s="24"/>
      <c r="AQ2495" s="24"/>
      <c r="AR2495" s="26" t="s">
        <v>13547</v>
      </c>
      <c r="AS2495" s="24"/>
      <c r="AT2495" s="24"/>
      <c r="AU2495" s="24"/>
      <c r="AV2495" s="24"/>
      <c r="AW2495" s="28">
        <v>135631</v>
      </c>
      <c r="AX2495" s="26">
        <v>494</v>
      </c>
      <c r="AY2495" s="28">
        <v>750</v>
      </c>
      <c r="AZ2495" s="28">
        <v>623</v>
      </c>
      <c r="BA2495" s="26">
        <v>0</v>
      </c>
      <c r="BB2495" s="26" t="s">
        <v>241</v>
      </c>
      <c r="BC2495" s="26" t="s">
        <v>13548</v>
      </c>
      <c r="BD2495" s="24"/>
      <c r="BE2495" s="24"/>
      <c r="BF2495" s="26" t="s">
        <v>13549</v>
      </c>
      <c r="BG2495" s="26" t="s">
        <v>191</v>
      </c>
      <c r="BH2495" s="26" t="s">
        <v>13550</v>
      </c>
      <c r="BI2495" s="26" t="s">
        <v>191</v>
      </c>
      <c r="BJ2495" s="26" t="s">
        <v>13551</v>
      </c>
      <c r="BK2495" s="26" t="s">
        <v>226</v>
      </c>
      <c r="BL2495" s="24"/>
      <c r="BM2495" s="24"/>
      <c r="BN2495" s="24"/>
      <c r="BO2495" s="24"/>
      <c r="BP2495" s="24"/>
      <c r="BQ2495" s="24"/>
      <c r="BR2495" s="26">
        <v>3</v>
      </c>
      <c r="BS2495" s="26">
        <v>3</v>
      </c>
      <c r="BT2495" s="26">
        <v>3</v>
      </c>
      <c r="BU2495" s="26">
        <v>4</v>
      </c>
      <c r="BV2495" s="26">
        <v>4</v>
      </c>
      <c r="BW2495" s="26">
        <v>4</v>
      </c>
      <c r="BX2495" s="26">
        <v>4</v>
      </c>
      <c r="BY2495" s="26">
        <v>4</v>
      </c>
      <c r="BZ2495" s="24"/>
      <c r="CA2495" s="24"/>
      <c r="CB2495" s="24"/>
      <c r="CC2495" s="24"/>
      <c r="CD2495" s="24"/>
      <c r="CE2495" s="24"/>
      <c r="CF2495" s="24"/>
      <c r="CG2495" s="24"/>
      <c r="CH2495" s="24"/>
      <c r="CI2495" s="24"/>
      <c r="CJ2495" s="24"/>
      <c r="CK2495" s="24"/>
      <c r="CL2495" s="24"/>
      <c r="CM2495" s="24"/>
      <c r="CN2495" s="24"/>
      <c r="CO2495" s="24"/>
      <c r="CP2495" s="24"/>
      <c r="CQ2495" s="24"/>
      <c r="CR2495" s="24"/>
      <c r="CS2495" s="24"/>
      <c r="CT2495" s="24"/>
      <c r="CU2495" s="24"/>
      <c r="CV2495" s="24"/>
      <c r="CW2495" s="24"/>
      <c r="CX2495" s="24"/>
      <c r="CY2495" s="24"/>
      <c r="CZ2495" s="24"/>
      <c r="DA2495" s="24"/>
      <c r="DB2495" s="24"/>
      <c r="DC2495" s="24"/>
      <c r="DD2495" s="24"/>
      <c r="DE2495" s="24"/>
      <c r="DF2495" s="26" t="s">
        <v>139</v>
      </c>
      <c r="DG2495" s="26" t="s">
        <v>120</v>
      </c>
      <c r="DH2495" s="26" t="s">
        <v>120</v>
      </c>
      <c r="DI2495" s="26" t="s">
        <v>120</v>
      </c>
      <c r="DJ2495" s="26" t="s">
        <v>139</v>
      </c>
      <c r="DK2495" s="26" t="s">
        <v>139</v>
      </c>
      <c r="DL2495" s="26" t="s">
        <v>139</v>
      </c>
      <c r="DM2495" s="26" t="s">
        <v>139</v>
      </c>
      <c r="DN2495" s="26" t="s">
        <v>139</v>
      </c>
      <c r="DO2495" s="26" t="s">
        <v>139</v>
      </c>
    </row>
    <row r="2496" spans="1:119" ht="20.100000000000001" customHeight="1" x14ac:dyDescent="0.25">
      <c r="A2496" s="29" t="str">
        <f t="shared" si="546"/>
        <v>Sree Guruvayurappan Bhajan Samaj Trust5</v>
      </c>
      <c r="B2496" s="29" t="str">
        <f t="shared" si="547"/>
        <v>Sree Guruvayurappan Bhajan Samaj Trust</v>
      </c>
      <c r="C2496" s="29">
        <f t="shared" si="548"/>
        <v>5</v>
      </c>
      <c r="D2496" s="30" t="str">
        <f t="shared" si="549"/>
        <v>South Asia</v>
      </c>
      <c r="E2496" s="30" t="str">
        <f t="shared" si="550"/>
        <v>Bengaluru, India</v>
      </c>
      <c r="F2496" s="31">
        <f t="shared" si="551"/>
        <v>3</v>
      </c>
      <c r="G2496" s="31">
        <f t="shared" si="552"/>
        <v>3</v>
      </c>
      <c r="H2496" s="31">
        <f t="shared" si="553"/>
        <v>3</v>
      </c>
      <c r="I2496" s="31">
        <f t="shared" si="554"/>
        <v>4</v>
      </c>
      <c r="J2496" s="31">
        <f t="shared" si="555"/>
        <v>4</v>
      </c>
      <c r="K2496" s="31">
        <f t="shared" si="556"/>
        <v>3</v>
      </c>
      <c r="L2496" s="31">
        <f t="shared" si="557"/>
        <v>4</v>
      </c>
      <c r="M2496" s="31">
        <f t="shared" si="558"/>
        <v>4</v>
      </c>
      <c r="N2496" s="31">
        <f t="shared" si="559"/>
        <v>3.5</v>
      </c>
      <c r="O2496" s="26" t="s">
        <v>13552</v>
      </c>
      <c r="P2496" s="26" t="s">
        <v>108</v>
      </c>
      <c r="Q2496" s="27">
        <v>40833</v>
      </c>
      <c r="R2496" s="26" t="s">
        <v>109</v>
      </c>
      <c r="S2496" s="26" t="s">
        <v>321</v>
      </c>
      <c r="T2496" s="26" t="s">
        <v>175</v>
      </c>
      <c r="U2496" s="26" t="s">
        <v>307</v>
      </c>
      <c r="V2496" s="26" t="s">
        <v>225</v>
      </c>
      <c r="W2496" s="26" t="s">
        <v>226</v>
      </c>
      <c r="X2496" s="26" t="s">
        <v>524</v>
      </c>
      <c r="Y2496" s="26" t="s">
        <v>13543</v>
      </c>
      <c r="Z2496" s="24"/>
      <c r="AA2496" s="24"/>
      <c r="AB2496" s="26" t="s">
        <v>117</v>
      </c>
      <c r="AC2496" s="28">
        <v>9000</v>
      </c>
      <c r="AD2496" s="26" t="s">
        <v>9043</v>
      </c>
      <c r="AE2496" s="24"/>
      <c r="AF2496" s="26" t="s">
        <v>139</v>
      </c>
      <c r="AG2496" s="26" t="s">
        <v>846</v>
      </c>
      <c r="AH2496" s="26" t="s">
        <v>176</v>
      </c>
      <c r="AI2496" s="28">
        <v>9000</v>
      </c>
      <c r="AJ2496" s="24"/>
      <c r="AK2496" s="26" t="s">
        <v>13553</v>
      </c>
      <c r="AL2496" s="26" t="s">
        <v>13554</v>
      </c>
      <c r="AM2496" s="26" t="s">
        <v>13555</v>
      </c>
      <c r="AN2496" s="26" t="s">
        <v>13556</v>
      </c>
      <c r="AO2496" s="26" t="s">
        <v>13557</v>
      </c>
      <c r="AP2496" s="24"/>
      <c r="AQ2496" s="24"/>
      <c r="AR2496" s="24"/>
      <c r="AS2496" s="24"/>
      <c r="AT2496" s="26" t="s">
        <v>13558</v>
      </c>
      <c r="AU2496" s="26" t="s">
        <v>13559</v>
      </c>
      <c r="AV2496" s="24"/>
      <c r="AW2496" s="28">
        <v>131440</v>
      </c>
      <c r="AX2496" s="26">
        <v>460</v>
      </c>
      <c r="AY2496" s="28">
        <v>750</v>
      </c>
      <c r="AZ2496" s="28">
        <v>460</v>
      </c>
      <c r="BA2496" s="26">
        <v>0</v>
      </c>
      <c r="BB2496" s="26" t="s">
        <v>241</v>
      </c>
      <c r="BC2496" s="26" t="s">
        <v>13548</v>
      </c>
      <c r="BD2496" s="24"/>
      <c r="BE2496" s="24"/>
      <c r="BF2496" s="26" t="s">
        <v>13560</v>
      </c>
      <c r="BG2496" s="26" t="s">
        <v>226</v>
      </c>
      <c r="BH2496" s="26" t="s">
        <v>10298</v>
      </c>
      <c r="BI2496" s="26" t="s">
        <v>226</v>
      </c>
      <c r="BJ2496" s="26" t="s">
        <v>13561</v>
      </c>
      <c r="BK2496" s="26" t="s">
        <v>226</v>
      </c>
      <c r="BL2496" s="24"/>
      <c r="BM2496" s="24"/>
      <c r="BN2496" s="24"/>
      <c r="BO2496" s="24"/>
      <c r="BP2496" s="24"/>
      <c r="BQ2496" s="24"/>
      <c r="BR2496" s="26">
        <v>3</v>
      </c>
      <c r="BS2496" s="26">
        <v>3</v>
      </c>
      <c r="BT2496" s="26">
        <v>3</v>
      </c>
      <c r="BU2496" s="26">
        <v>4</v>
      </c>
      <c r="BV2496" s="26">
        <v>4</v>
      </c>
      <c r="BW2496" s="26">
        <v>3</v>
      </c>
      <c r="BX2496" s="26">
        <v>4</v>
      </c>
      <c r="BY2496" s="26">
        <v>4</v>
      </c>
      <c r="BZ2496" s="24"/>
      <c r="CA2496" s="24"/>
      <c r="CB2496" s="24"/>
      <c r="CC2496" s="24"/>
      <c r="CD2496" s="24"/>
      <c r="CE2496" s="24"/>
      <c r="CF2496" s="24"/>
      <c r="CG2496" s="24"/>
      <c r="CH2496" s="24"/>
      <c r="CI2496" s="24"/>
      <c r="CJ2496" s="24"/>
      <c r="CK2496" s="24"/>
      <c r="CL2496" s="24"/>
      <c r="CM2496" s="24"/>
      <c r="CN2496" s="24"/>
      <c r="CO2496" s="24"/>
      <c r="CP2496" s="24"/>
      <c r="CQ2496" s="24"/>
      <c r="CR2496" s="24"/>
      <c r="CS2496" s="24"/>
      <c r="CT2496" s="24"/>
      <c r="CU2496" s="24"/>
      <c r="CV2496" s="24"/>
      <c r="CW2496" s="24"/>
      <c r="CX2496" s="24"/>
      <c r="CY2496" s="24"/>
      <c r="CZ2496" s="24"/>
      <c r="DA2496" s="24"/>
      <c r="DB2496" s="24"/>
      <c r="DC2496" s="24"/>
      <c r="DD2496" s="24"/>
      <c r="DE2496" s="24"/>
      <c r="DF2496" s="26" t="s">
        <v>139</v>
      </c>
      <c r="DG2496" s="26" t="s">
        <v>120</v>
      </c>
      <c r="DH2496" s="26" t="s">
        <v>139</v>
      </c>
      <c r="DI2496" s="26" t="s">
        <v>139</v>
      </c>
      <c r="DJ2496" s="26" t="s">
        <v>139</v>
      </c>
      <c r="DK2496" s="26" t="s">
        <v>139</v>
      </c>
      <c r="DL2496" s="26" t="s">
        <v>139</v>
      </c>
      <c r="DM2496" s="26" t="s">
        <v>139</v>
      </c>
      <c r="DN2496" s="26" t="s">
        <v>139</v>
      </c>
      <c r="DO2496" s="26" t="s">
        <v>139</v>
      </c>
    </row>
    <row r="2497" spans="1:119" ht="20.100000000000001" customHeight="1" x14ac:dyDescent="0.25">
      <c r="A2497" s="29" t="str">
        <f t="shared" si="546"/>
        <v>Sree Guruvayurappan Bhajan Samaj Trust4</v>
      </c>
      <c r="B2497" s="29" t="str">
        <f t="shared" si="547"/>
        <v>Sree Guruvayurappan Bhajan Samaj Trust</v>
      </c>
      <c r="C2497" s="29">
        <f t="shared" si="548"/>
        <v>4</v>
      </c>
      <c r="D2497" s="30" t="str">
        <f t="shared" si="549"/>
        <v>South Asia</v>
      </c>
      <c r="E2497" s="30" t="str">
        <f t="shared" si="550"/>
        <v>Bengaluru, India</v>
      </c>
      <c r="F2497" s="31">
        <f t="shared" si="551"/>
        <v>2</v>
      </c>
      <c r="G2497" s="31">
        <f t="shared" si="552"/>
        <v>3</v>
      </c>
      <c r="H2497" s="31">
        <f t="shared" si="553"/>
        <v>3</v>
      </c>
      <c r="I2497" s="31">
        <f t="shared" si="554"/>
        <v>2</v>
      </c>
      <c r="J2497" s="31">
        <f t="shared" si="555"/>
        <v>3</v>
      </c>
      <c r="K2497" s="31">
        <f t="shared" si="556"/>
        <v>2</v>
      </c>
      <c r="L2497" s="31">
        <f t="shared" si="557"/>
        <v>4</v>
      </c>
      <c r="M2497" s="31">
        <f t="shared" si="558"/>
        <v>2</v>
      </c>
      <c r="N2497" s="31">
        <f t="shared" si="559"/>
        <v>2.6</v>
      </c>
      <c r="O2497" s="26" t="s">
        <v>13562</v>
      </c>
      <c r="P2497" s="26" t="s">
        <v>108</v>
      </c>
      <c r="Q2497" s="27">
        <v>40469</v>
      </c>
      <c r="R2497" s="26" t="s">
        <v>109</v>
      </c>
      <c r="S2497" s="26" t="s">
        <v>332</v>
      </c>
      <c r="T2497" s="26" t="s">
        <v>333</v>
      </c>
      <c r="U2497" s="26" t="s">
        <v>307</v>
      </c>
      <c r="V2497" s="26" t="s">
        <v>225</v>
      </c>
      <c r="W2497" s="26" t="s">
        <v>226</v>
      </c>
      <c r="X2497" s="26" t="s">
        <v>524</v>
      </c>
      <c r="Y2497" s="26" t="s">
        <v>13543</v>
      </c>
      <c r="Z2497" s="24"/>
      <c r="AA2497" s="24"/>
      <c r="AB2497" s="26" t="s">
        <v>117</v>
      </c>
      <c r="AC2497" s="28">
        <v>6500</v>
      </c>
      <c r="AD2497" s="26" t="s">
        <v>9043</v>
      </c>
      <c r="AE2497" s="24"/>
      <c r="AF2497" s="26" t="s">
        <v>139</v>
      </c>
      <c r="AG2497" s="26" t="s">
        <v>846</v>
      </c>
      <c r="AH2497" s="26" t="s">
        <v>185</v>
      </c>
      <c r="AI2497" s="28">
        <v>6500</v>
      </c>
      <c r="AJ2497" s="24"/>
      <c r="AK2497" s="26" t="s">
        <v>13553</v>
      </c>
      <c r="AL2497" s="26" t="s">
        <v>13563</v>
      </c>
      <c r="AM2497" s="26" t="s">
        <v>13564</v>
      </c>
      <c r="AN2497" s="26" t="s">
        <v>13556</v>
      </c>
      <c r="AO2497" s="26" t="s">
        <v>13565</v>
      </c>
      <c r="AP2497" s="24"/>
      <c r="AQ2497" s="24"/>
      <c r="AR2497" s="24"/>
      <c r="AS2497" s="24"/>
      <c r="AT2497" s="24"/>
      <c r="AU2497" s="26" t="s">
        <v>13566</v>
      </c>
      <c r="AV2497" s="24"/>
      <c r="AW2497" s="28">
        <v>85690</v>
      </c>
      <c r="AX2497" s="26">
        <v>400</v>
      </c>
      <c r="AY2497" s="28">
        <v>500</v>
      </c>
      <c r="AZ2497" s="28">
        <v>400</v>
      </c>
      <c r="BA2497" s="26">
        <v>0</v>
      </c>
      <c r="BB2497" s="26" t="s">
        <v>241</v>
      </c>
      <c r="BC2497" s="26" t="s">
        <v>13548</v>
      </c>
      <c r="BD2497" s="24"/>
      <c r="BE2497" s="24"/>
      <c r="BF2497" s="24"/>
      <c r="BG2497" s="24"/>
      <c r="BH2497" s="24"/>
      <c r="BI2497" s="24"/>
      <c r="BJ2497" s="24"/>
      <c r="BK2497" s="24"/>
      <c r="BL2497" s="24"/>
      <c r="BM2497" s="24"/>
      <c r="BN2497" s="24"/>
      <c r="BO2497" s="24"/>
      <c r="BP2497" s="24"/>
      <c r="BQ2497" s="24"/>
      <c r="BR2497" s="26">
        <v>2</v>
      </c>
      <c r="BS2497" s="26">
        <v>3</v>
      </c>
      <c r="BT2497" s="26">
        <v>3</v>
      </c>
      <c r="BU2497" s="26">
        <v>2</v>
      </c>
      <c r="BV2497" s="26">
        <v>3</v>
      </c>
      <c r="BW2497" s="26">
        <v>2</v>
      </c>
      <c r="BX2497" s="26">
        <v>4</v>
      </c>
      <c r="BY2497" s="26">
        <v>2</v>
      </c>
      <c r="BZ2497" s="24"/>
      <c r="CA2497" s="24"/>
      <c r="CB2497" s="24"/>
      <c r="CC2497" s="24"/>
      <c r="CD2497" s="24"/>
      <c r="CE2497" s="24"/>
      <c r="CF2497" s="24"/>
      <c r="CG2497" s="24"/>
      <c r="CH2497" s="24"/>
      <c r="CI2497" s="24"/>
      <c r="CJ2497" s="24"/>
      <c r="CK2497" s="24"/>
      <c r="CL2497" s="24"/>
      <c r="CM2497" s="24"/>
      <c r="CN2497" s="24"/>
      <c r="CO2497" s="24"/>
      <c r="CP2497" s="24"/>
      <c r="CQ2497" s="24"/>
      <c r="CR2497" s="24"/>
      <c r="CS2497" s="24"/>
      <c r="CT2497" s="24"/>
      <c r="CU2497" s="24"/>
      <c r="CV2497" s="24"/>
      <c r="CW2497" s="24"/>
      <c r="CX2497" s="24"/>
      <c r="CY2497" s="24"/>
      <c r="CZ2497" s="24"/>
      <c r="DA2497" s="24"/>
      <c r="DB2497" s="24"/>
      <c r="DC2497" s="24"/>
      <c r="DD2497" s="24"/>
      <c r="DE2497" s="24"/>
      <c r="DF2497" s="26" t="s">
        <v>139</v>
      </c>
      <c r="DG2497" s="26" t="s">
        <v>120</v>
      </c>
      <c r="DH2497" s="26" t="s">
        <v>139</v>
      </c>
      <c r="DI2497" s="26" t="s">
        <v>139</v>
      </c>
      <c r="DJ2497" s="26" t="s">
        <v>139</v>
      </c>
      <c r="DK2497" s="26" t="s">
        <v>139</v>
      </c>
      <c r="DL2497" s="26" t="s">
        <v>139</v>
      </c>
      <c r="DM2497" s="26" t="s">
        <v>139</v>
      </c>
      <c r="DN2497" s="26" t="s">
        <v>139</v>
      </c>
      <c r="DO2497" s="26" t="s">
        <v>139</v>
      </c>
    </row>
    <row r="2498" spans="1:119" ht="20.100000000000001" customHeight="1" x14ac:dyDescent="0.25">
      <c r="A2498" s="29" t="str">
        <f t="shared" si="546"/>
        <v/>
      </c>
      <c r="B2498" s="29" t="str">
        <f t="shared" si="547"/>
        <v>Sri Arunodayam Charitable Trust</v>
      </c>
      <c r="C2498" s="29">
        <f t="shared" si="548"/>
        <v>0</v>
      </c>
      <c r="D2498" s="30" t="str">
        <f t="shared" si="549"/>
        <v>South Asia</v>
      </c>
      <c r="E2498" s="30" t="str">
        <f t="shared" si="550"/>
        <v>Chennai, India</v>
      </c>
      <c r="F2498" s="31">
        <f t="shared" si="551"/>
        <v>0</v>
      </c>
      <c r="G2498" s="31">
        <f t="shared" si="552"/>
        <v>0</v>
      </c>
      <c r="H2498" s="31">
        <f t="shared" si="553"/>
        <v>0</v>
      </c>
      <c r="I2498" s="31">
        <f t="shared" si="554"/>
        <v>0</v>
      </c>
      <c r="J2498" s="31">
        <f t="shared" si="555"/>
        <v>0</v>
      </c>
      <c r="K2498" s="31">
        <f t="shared" si="556"/>
        <v>0</v>
      </c>
      <c r="L2498" s="31">
        <f t="shared" si="557"/>
        <v>0</v>
      </c>
      <c r="M2498" s="31">
        <f t="shared" si="558"/>
        <v>0</v>
      </c>
      <c r="N2498" s="31">
        <f t="shared" si="559"/>
        <v>0</v>
      </c>
      <c r="O2498" s="26" t="s">
        <v>13567</v>
      </c>
      <c r="P2498" s="26" t="s">
        <v>108</v>
      </c>
      <c r="Q2498" s="27">
        <v>42863</v>
      </c>
      <c r="R2498" s="24"/>
      <c r="S2498" s="24"/>
      <c r="T2498" s="26" t="s">
        <v>142</v>
      </c>
      <c r="U2498" s="24"/>
      <c r="V2498" s="26" t="s">
        <v>225</v>
      </c>
      <c r="W2498" s="26" t="s">
        <v>226</v>
      </c>
      <c r="X2498" s="26" t="s">
        <v>2467</v>
      </c>
      <c r="Y2498" s="26" t="s">
        <v>13568</v>
      </c>
      <c r="Z2498" s="24"/>
      <c r="AA2498" s="24"/>
      <c r="AB2498" s="26" t="s">
        <v>723</v>
      </c>
      <c r="AC2498" s="28">
        <v>1000</v>
      </c>
      <c r="AD2498" s="26" t="s">
        <v>13569</v>
      </c>
      <c r="AE2498" s="26" t="s">
        <v>249</v>
      </c>
      <c r="AF2498" s="26" t="s">
        <v>120</v>
      </c>
      <c r="AG2498" s="26" t="s">
        <v>224</v>
      </c>
      <c r="AH2498" s="24"/>
      <c r="AI2498" s="28">
        <v>1000</v>
      </c>
      <c r="AJ2498" s="24"/>
      <c r="AK2498" s="24"/>
      <c r="AL2498" s="24"/>
      <c r="AM2498" s="24"/>
      <c r="AN2498" s="24"/>
      <c r="AO2498" s="24"/>
      <c r="AP2498" s="24"/>
      <c r="AQ2498" s="24"/>
      <c r="AR2498" s="24"/>
      <c r="AS2498" s="24"/>
      <c r="AT2498" s="24"/>
      <c r="AU2498" s="24"/>
      <c r="AV2498" s="24"/>
      <c r="AW2498" s="28">
        <v>0</v>
      </c>
      <c r="AX2498" s="26">
        <v>0</v>
      </c>
      <c r="AY2498" s="28">
        <v>0</v>
      </c>
      <c r="AZ2498" s="28">
        <v>0</v>
      </c>
      <c r="BA2498" s="26">
        <v>0</v>
      </c>
      <c r="BB2498" s="24"/>
      <c r="BC2498" s="26" t="s">
        <v>13570</v>
      </c>
      <c r="BD2498" s="24"/>
      <c r="BE2498" s="24"/>
      <c r="BF2498" s="24"/>
      <c r="BG2498" s="24"/>
      <c r="BH2498" s="24"/>
      <c r="BI2498" s="24"/>
      <c r="BJ2498" s="24"/>
      <c r="BK2498" s="24"/>
      <c r="BL2498" s="24"/>
      <c r="BM2498" s="24"/>
      <c r="BN2498" s="24"/>
      <c r="BO2498" s="24"/>
      <c r="BP2498" s="24"/>
      <c r="BQ2498" s="24"/>
      <c r="BR2498" s="26">
        <v>0</v>
      </c>
      <c r="BS2498" s="26">
        <v>0</v>
      </c>
      <c r="BT2498" s="26">
        <v>0</v>
      </c>
      <c r="BU2498" s="26">
        <v>0</v>
      </c>
      <c r="BV2498" s="26">
        <v>0</v>
      </c>
      <c r="BW2498" s="26">
        <v>0</v>
      </c>
      <c r="BX2498" s="26">
        <v>0</v>
      </c>
      <c r="BY2498" s="26">
        <v>0</v>
      </c>
      <c r="BZ2498" s="24"/>
      <c r="CA2498" s="24"/>
      <c r="CB2498" s="24"/>
      <c r="CC2498" s="24"/>
      <c r="CD2498" s="24"/>
      <c r="CE2498" s="24"/>
      <c r="CF2498" s="24"/>
      <c r="CG2498" s="24"/>
      <c r="CH2498" s="24"/>
      <c r="CI2498" s="24"/>
      <c r="CJ2498" s="24"/>
      <c r="CK2498" s="24"/>
      <c r="CL2498" s="24"/>
      <c r="CM2498" s="24"/>
      <c r="CN2498" s="24"/>
      <c r="CO2498" s="24"/>
      <c r="CP2498" s="24"/>
      <c r="CQ2498" s="24"/>
      <c r="CR2498" s="24"/>
      <c r="CS2498" s="24"/>
      <c r="CT2498" s="24"/>
      <c r="CU2498" s="24"/>
      <c r="CV2498" s="24"/>
      <c r="CW2498" s="24"/>
      <c r="CX2498" s="24"/>
      <c r="CY2498" s="24"/>
      <c r="CZ2498" s="24"/>
      <c r="DA2498" s="24"/>
      <c r="DB2498" s="24"/>
      <c r="DC2498" s="24"/>
      <c r="DD2498" s="24"/>
      <c r="DE2498" s="24"/>
      <c r="DF2498" s="26" t="s">
        <v>139</v>
      </c>
      <c r="DG2498" s="26" t="s">
        <v>139</v>
      </c>
      <c r="DH2498" s="26" t="s">
        <v>139</v>
      </c>
      <c r="DI2498" s="26" t="s">
        <v>139</v>
      </c>
      <c r="DJ2498" s="26" t="s">
        <v>139</v>
      </c>
      <c r="DK2498" s="26" t="s">
        <v>139</v>
      </c>
      <c r="DL2498" s="26" t="s">
        <v>139</v>
      </c>
      <c r="DM2498" s="26" t="s">
        <v>139</v>
      </c>
      <c r="DN2498" s="26" t="s">
        <v>139</v>
      </c>
      <c r="DO2498" s="26" t="s">
        <v>139</v>
      </c>
    </row>
    <row r="2499" spans="1:119" ht="20.100000000000001" customHeight="1" x14ac:dyDescent="0.25">
      <c r="A2499" s="29" t="str">
        <f t="shared" si="546"/>
        <v>Sri Arunodayam Charitable Trust6</v>
      </c>
      <c r="B2499" s="29" t="str">
        <f t="shared" si="547"/>
        <v>Sri Arunodayam Charitable Trust</v>
      </c>
      <c r="C2499" s="29">
        <f t="shared" si="548"/>
        <v>6</v>
      </c>
      <c r="D2499" s="30" t="str">
        <f t="shared" si="549"/>
        <v>South Asia</v>
      </c>
      <c r="E2499" s="30" t="str">
        <f t="shared" si="550"/>
        <v>Chennai, India</v>
      </c>
      <c r="F2499" s="31">
        <f t="shared" si="551"/>
        <v>2</v>
      </c>
      <c r="G2499" s="31">
        <f t="shared" si="552"/>
        <v>2</v>
      </c>
      <c r="H2499" s="31">
        <f t="shared" si="553"/>
        <v>3</v>
      </c>
      <c r="I2499" s="31">
        <f t="shared" si="554"/>
        <v>3</v>
      </c>
      <c r="J2499" s="31">
        <f t="shared" si="555"/>
        <v>3</v>
      </c>
      <c r="K2499" s="31">
        <f t="shared" si="556"/>
        <v>4</v>
      </c>
      <c r="L2499" s="31">
        <f t="shared" si="557"/>
        <v>4</v>
      </c>
      <c r="M2499" s="31">
        <f t="shared" si="558"/>
        <v>5</v>
      </c>
      <c r="N2499" s="31">
        <f t="shared" si="559"/>
        <v>3.3</v>
      </c>
      <c r="O2499" s="26" t="s">
        <v>13571</v>
      </c>
      <c r="P2499" s="26" t="s">
        <v>108</v>
      </c>
      <c r="Q2499" s="27">
        <v>42502</v>
      </c>
      <c r="R2499" s="26" t="s">
        <v>166</v>
      </c>
      <c r="S2499" s="26" t="s">
        <v>184</v>
      </c>
      <c r="T2499" s="26" t="s">
        <v>157</v>
      </c>
      <c r="U2499" s="26" t="s">
        <v>833</v>
      </c>
      <c r="V2499" s="26" t="s">
        <v>225</v>
      </c>
      <c r="W2499" s="26" t="s">
        <v>226</v>
      </c>
      <c r="X2499" s="26" t="s">
        <v>2467</v>
      </c>
      <c r="Y2499" s="26" t="s">
        <v>13568</v>
      </c>
      <c r="Z2499" s="24"/>
      <c r="AA2499" s="24"/>
      <c r="AB2499" s="26" t="s">
        <v>117</v>
      </c>
      <c r="AC2499" s="28">
        <v>5000</v>
      </c>
      <c r="AD2499" s="26" t="s">
        <v>13569</v>
      </c>
      <c r="AE2499" s="26" t="s">
        <v>249</v>
      </c>
      <c r="AF2499" s="26" t="s">
        <v>120</v>
      </c>
      <c r="AG2499" s="26" t="s">
        <v>224</v>
      </c>
      <c r="AH2499" s="26" t="s">
        <v>250</v>
      </c>
      <c r="AI2499" s="28">
        <v>5000</v>
      </c>
      <c r="AJ2499" s="26" t="s">
        <v>13572</v>
      </c>
      <c r="AK2499" s="26" t="s">
        <v>13573</v>
      </c>
      <c r="AL2499" s="26" t="s">
        <v>13574</v>
      </c>
      <c r="AM2499" s="24"/>
      <c r="AN2499" s="24"/>
      <c r="AO2499" s="24"/>
      <c r="AP2499" s="24"/>
      <c r="AQ2499" s="26" t="s">
        <v>13575</v>
      </c>
      <c r="AR2499" s="24"/>
      <c r="AS2499" s="24"/>
      <c r="AT2499" s="24"/>
      <c r="AU2499" s="24"/>
      <c r="AV2499" s="24"/>
      <c r="AW2499" s="28">
        <v>158432</v>
      </c>
      <c r="AX2499" s="26">
        <v>110</v>
      </c>
      <c r="AY2499" s="28">
        <v>100</v>
      </c>
      <c r="AZ2499" s="28">
        <v>80</v>
      </c>
      <c r="BA2499" s="26">
        <v>0</v>
      </c>
      <c r="BB2499" s="26" t="s">
        <v>148</v>
      </c>
      <c r="BC2499" s="26" t="s">
        <v>13570</v>
      </c>
      <c r="BD2499" s="26" t="s">
        <v>125</v>
      </c>
      <c r="BE2499" s="24"/>
      <c r="BF2499" s="26" t="s">
        <v>13576</v>
      </c>
      <c r="BG2499" s="26" t="s">
        <v>191</v>
      </c>
      <c r="BH2499" s="26" t="s">
        <v>13577</v>
      </c>
      <c r="BI2499" s="26" t="s">
        <v>1197</v>
      </c>
      <c r="BJ2499" s="26" t="s">
        <v>4239</v>
      </c>
      <c r="BK2499" s="26" t="s">
        <v>226</v>
      </c>
      <c r="BL2499" s="26" t="s">
        <v>13578</v>
      </c>
      <c r="BM2499" s="26" t="s">
        <v>226</v>
      </c>
      <c r="BN2499" s="26" t="s">
        <v>13579</v>
      </c>
      <c r="BO2499" s="26" t="s">
        <v>226</v>
      </c>
      <c r="BP2499" s="24"/>
      <c r="BQ2499" s="24"/>
      <c r="BR2499" s="26">
        <v>2</v>
      </c>
      <c r="BS2499" s="26">
        <v>2</v>
      </c>
      <c r="BT2499" s="26">
        <v>3</v>
      </c>
      <c r="BU2499" s="26">
        <v>3</v>
      </c>
      <c r="BV2499" s="26">
        <v>3</v>
      </c>
      <c r="BW2499" s="26">
        <v>4</v>
      </c>
      <c r="BX2499" s="26">
        <v>4</v>
      </c>
      <c r="BY2499" s="26">
        <v>5</v>
      </c>
      <c r="BZ2499" s="24"/>
      <c r="CA2499" s="24"/>
      <c r="CB2499" s="24"/>
      <c r="CC2499" s="24"/>
      <c r="CD2499" s="24"/>
      <c r="CE2499" s="24"/>
      <c r="CF2499" s="24"/>
      <c r="CG2499" s="24"/>
      <c r="CH2499" s="24"/>
      <c r="CI2499" s="24"/>
      <c r="CJ2499" s="24"/>
      <c r="CK2499" s="24"/>
      <c r="CL2499" s="24"/>
      <c r="CM2499" s="24"/>
      <c r="CN2499" s="24"/>
      <c r="CO2499" s="24"/>
      <c r="CP2499" s="24"/>
      <c r="CQ2499" s="24"/>
      <c r="CR2499" s="24"/>
      <c r="CS2499" s="24"/>
      <c r="CT2499" s="24"/>
      <c r="CU2499" s="24"/>
      <c r="CV2499" s="24"/>
      <c r="CW2499" s="24"/>
      <c r="CX2499" s="24"/>
      <c r="CY2499" s="24"/>
      <c r="CZ2499" s="24"/>
      <c r="DA2499" s="24"/>
      <c r="DB2499" s="24"/>
      <c r="DC2499" s="24"/>
      <c r="DD2499" s="24"/>
      <c r="DE2499" s="24"/>
      <c r="DF2499" s="26" t="s">
        <v>120</v>
      </c>
      <c r="DG2499" s="26" t="s">
        <v>139</v>
      </c>
      <c r="DH2499" s="26" t="s">
        <v>139</v>
      </c>
      <c r="DI2499" s="26" t="s">
        <v>139</v>
      </c>
      <c r="DJ2499" s="26" t="s">
        <v>139</v>
      </c>
      <c r="DK2499" s="26" t="s">
        <v>139</v>
      </c>
      <c r="DL2499" s="26" t="s">
        <v>139</v>
      </c>
      <c r="DM2499" s="26" t="s">
        <v>139</v>
      </c>
      <c r="DN2499" s="26" t="s">
        <v>139</v>
      </c>
      <c r="DO2499" s="26" t="s">
        <v>139</v>
      </c>
    </row>
    <row r="2500" spans="1:119" ht="20.100000000000001" customHeight="1" x14ac:dyDescent="0.25">
      <c r="A2500" s="29" t="str">
        <f t="shared" si="546"/>
        <v/>
      </c>
      <c r="B2500" s="29" t="str">
        <f t="shared" si="547"/>
        <v>Sri Arunodayam Charitable Trust</v>
      </c>
      <c r="C2500" s="29">
        <f t="shared" si="548"/>
        <v>0</v>
      </c>
      <c r="D2500" s="30" t="str">
        <f t="shared" si="549"/>
        <v>South Asia</v>
      </c>
      <c r="E2500" s="30" t="str">
        <f t="shared" si="550"/>
        <v>Chennai, India</v>
      </c>
      <c r="F2500" s="31">
        <f t="shared" si="551"/>
        <v>0</v>
      </c>
      <c r="G2500" s="31">
        <f t="shared" si="552"/>
        <v>0</v>
      </c>
      <c r="H2500" s="31">
        <f t="shared" si="553"/>
        <v>0</v>
      </c>
      <c r="I2500" s="31">
        <f t="shared" si="554"/>
        <v>0</v>
      </c>
      <c r="J2500" s="31">
        <f t="shared" si="555"/>
        <v>0</v>
      </c>
      <c r="K2500" s="31">
        <f t="shared" si="556"/>
        <v>0</v>
      </c>
      <c r="L2500" s="31">
        <f t="shared" si="557"/>
        <v>0</v>
      </c>
      <c r="M2500" s="31">
        <f t="shared" si="558"/>
        <v>0</v>
      </c>
      <c r="N2500" s="31">
        <f t="shared" si="559"/>
        <v>0</v>
      </c>
      <c r="O2500" s="26" t="s">
        <v>13580</v>
      </c>
      <c r="P2500" s="26" t="s">
        <v>108</v>
      </c>
      <c r="Q2500" s="27">
        <v>42377</v>
      </c>
      <c r="R2500" s="24"/>
      <c r="S2500" s="24"/>
      <c r="T2500" s="26" t="s">
        <v>157</v>
      </c>
      <c r="U2500" s="24"/>
      <c r="V2500" s="26" t="s">
        <v>225</v>
      </c>
      <c r="W2500" s="26" t="s">
        <v>226</v>
      </c>
      <c r="X2500" s="26" t="s">
        <v>2467</v>
      </c>
      <c r="Y2500" s="26" t="s">
        <v>13568</v>
      </c>
      <c r="Z2500" s="24"/>
      <c r="AA2500" s="24"/>
      <c r="AB2500" s="26" t="s">
        <v>723</v>
      </c>
      <c r="AC2500" s="28">
        <v>1000</v>
      </c>
      <c r="AD2500" s="26" t="s">
        <v>13569</v>
      </c>
      <c r="AE2500" s="26" t="s">
        <v>249</v>
      </c>
      <c r="AF2500" s="26" t="s">
        <v>120</v>
      </c>
      <c r="AG2500" s="26" t="s">
        <v>224</v>
      </c>
      <c r="AH2500" s="24"/>
      <c r="AI2500" s="28">
        <v>1000</v>
      </c>
      <c r="AJ2500" s="24"/>
      <c r="AK2500" s="24"/>
      <c r="AL2500" s="24"/>
      <c r="AM2500" s="24"/>
      <c r="AN2500" s="24"/>
      <c r="AO2500" s="24"/>
      <c r="AP2500" s="24"/>
      <c r="AQ2500" s="24"/>
      <c r="AR2500" s="24"/>
      <c r="AS2500" s="24"/>
      <c r="AT2500" s="24"/>
      <c r="AU2500" s="24"/>
      <c r="AV2500" s="24"/>
      <c r="AW2500" s="24"/>
      <c r="AX2500" s="24"/>
      <c r="AY2500" s="24"/>
      <c r="AZ2500" s="24"/>
      <c r="BA2500" s="24"/>
      <c r="BB2500" s="24"/>
      <c r="BC2500" s="26" t="s">
        <v>13570</v>
      </c>
      <c r="BD2500" s="24"/>
      <c r="BE2500" s="24"/>
      <c r="BF2500" s="24"/>
      <c r="BG2500" s="24"/>
      <c r="BH2500" s="24"/>
      <c r="BI2500" s="24"/>
      <c r="BJ2500" s="24"/>
      <c r="BK2500" s="24"/>
      <c r="BL2500" s="24"/>
      <c r="BM2500" s="24"/>
      <c r="BN2500" s="24"/>
      <c r="BO2500" s="24"/>
      <c r="BP2500" s="24"/>
      <c r="BQ2500" s="24"/>
      <c r="BR2500" s="24"/>
      <c r="BS2500" s="24"/>
      <c r="BT2500" s="24"/>
      <c r="BU2500" s="24"/>
      <c r="BV2500" s="24"/>
      <c r="BW2500" s="24"/>
      <c r="BX2500" s="24"/>
      <c r="BY2500" s="24"/>
      <c r="BZ2500" s="24"/>
      <c r="CA2500" s="24"/>
      <c r="CB2500" s="24"/>
      <c r="CC2500" s="24"/>
      <c r="CD2500" s="24"/>
      <c r="CE2500" s="24"/>
      <c r="CF2500" s="24"/>
      <c r="CG2500" s="24"/>
      <c r="CH2500" s="24"/>
      <c r="CI2500" s="24"/>
      <c r="CJ2500" s="24"/>
      <c r="CK2500" s="24"/>
      <c r="CL2500" s="24"/>
      <c r="CM2500" s="24"/>
      <c r="CN2500" s="24"/>
      <c r="CO2500" s="24"/>
      <c r="CP2500" s="24"/>
      <c r="CQ2500" s="24"/>
      <c r="CR2500" s="24"/>
      <c r="CS2500" s="24"/>
      <c r="CT2500" s="24"/>
      <c r="CU2500" s="24"/>
      <c r="CV2500" s="24"/>
      <c r="CW2500" s="24"/>
      <c r="CX2500" s="24"/>
      <c r="CY2500" s="24"/>
      <c r="CZ2500" s="24"/>
      <c r="DA2500" s="24"/>
      <c r="DB2500" s="24"/>
      <c r="DC2500" s="24"/>
      <c r="DD2500" s="24"/>
      <c r="DE2500" s="24"/>
      <c r="DF2500" s="26" t="s">
        <v>139</v>
      </c>
      <c r="DG2500" s="26" t="s">
        <v>139</v>
      </c>
      <c r="DH2500" s="26" t="s">
        <v>139</v>
      </c>
      <c r="DI2500" s="26" t="s">
        <v>139</v>
      </c>
      <c r="DJ2500" s="26" t="s">
        <v>139</v>
      </c>
      <c r="DK2500" s="26" t="s">
        <v>139</v>
      </c>
      <c r="DL2500" s="26" t="s">
        <v>139</v>
      </c>
      <c r="DM2500" s="26" t="s">
        <v>139</v>
      </c>
      <c r="DN2500" s="26" t="s">
        <v>139</v>
      </c>
      <c r="DO2500" s="26" t="s">
        <v>139</v>
      </c>
    </row>
    <row r="2501" spans="1:119" ht="20.100000000000001" customHeight="1" x14ac:dyDescent="0.25">
      <c r="A2501" s="29" t="str">
        <f t="shared" si="546"/>
        <v>Sri Arunodayam Charitable Trust5</v>
      </c>
      <c r="B2501" s="29" t="str">
        <f t="shared" si="547"/>
        <v>Sri Arunodayam Charitable Trust</v>
      </c>
      <c r="C2501" s="29">
        <f t="shared" si="548"/>
        <v>5</v>
      </c>
      <c r="D2501" s="30" t="str">
        <f t="shared" si="549"/>
        <v>South Asia</v>
      </c>
      <c r="E2501" s="30" t="str">
        <f t="shared" si="550"/>
        <v>Chennai, India</v>
      </c>
      <c r="F2501" s="31">
        <f t="shared" si="551"/>
        <v>3</v>
      </c>
      <c r="G2501" s="31">
        <f t="shared" si="552"/>
        <v>3</v>
      </c>
      <c r="H2501" s="31">
        <f t="shared" si="553"/>
        <v>2</v>
      </c>
      <c r="I2501" s="31">
        <f t="shared" si="554"/>
        <v>5</v>
      </c>
      <c r="J2501" s="31">
        <f t="shared" si="555"/>
        <v>3</v>
      </c>
      <c r="K2501" s="31">
        <f t="shared" si="556"/>
        <v>5</v>
      </c>
      <c r="L2501" s="31">
        <f t="shared" si="557"/>
        <v>5</v>
      </c>
      <c r="M2501" s="31">
        <f t="shared" si="558"/>
        <v>4</v>
      </c>
      <c r="N2501" s="31">
        <f t="shared" si="559"/>
        <v>3.8</v>
      </c>
      <c r="O2501" s="26" t="s">
        <v>13581</v>
      </c>
      <c r="P2501" s="26" t="s">
        <v>108</v>
      </c>
      <c r="Q2501" s="27">
        <v>41946</v>
      </c>
      <c r="R2501" s="26" t="s">
        <v>166</v>
      </c>
      <c r="S2501" s="26" t="s">
        <v>609</v>
      </c>
      <c r="T2501" s="26" t="s">
        <v>278</v>
      </c>
      <c r="U2501" s="26" t="s">
        <v>833</v>
      </c>
      <c r="V2501" s="26" t="s">
        <v>225</v>
      </c>
      <c r="W2501" s="26" t="s">
        <v>226</v>
      </c>
      <c r="X2501" s="26" t="s">
        <v>2467</v>
      </c>
      <c r="Y2501" s="26" t="s">
        <v>13568</v>
      </c>
      <c r="Z2501" s="24"/>
      <c r="AA2501" s="24"/>
      <c r="AB2501" s="26" t="s">
        <v>117</v>
      </c>
      <c r="AC2501" s="28">
        <v>13000</v>
      </c>
      <c r="AD2501" s="26" t="s">
        <v>13569</v>
      </c>
      <c r="AE2501" s="26" t="s">
        <v>249</v>
      </c>
      <c r="AF2501" s="26" t="s">
        <v>120</v>
      </c>
      <c r="AG2501" s="26" t="s">
        <v>224</v>
      </c>
      <c r="AH2501" s="26" t="s">
        <v>176</v>
      </c>
      <c r="AI2501" s="28">
        <v>13000</v>
      </c>
      <c r="AJ2501" s="26" t="s">
        <v>13582</v>
      </c>
      <c r="AK2501" s="26" t="s">
        <v>13573</v>
      </c>
      <c r="AL2501" s="26" t="s">
        <v>13574</v>
      </c>
      <c r="AM2501" s="24"/>
      <c r="AN2501" s="24"/>
      <c r="AO2501" s="24"/>
      <c r="AP2501" s="24"/>
      <c r="AQ2501" s="26" t="s">
        <v>13583</v>
      </c>
      <c r="AR2501" s="24"/>
      <c r="AS2501" s="24"/>
      <c r="AT2501" s="26" t="s">
        <v>13584</v>
      </c>
      <c r="AU2501" s="24"/>
      <c r="AV2501" s="24"/>
      <c r="AW2501" s="28">
        <v>154484</v>
      </c>
      <c r="AX2501" s="26">
        <v>111</v>
      </c>
      <c r="AY2501" s="28">
        <v>100</v>
      </c>
      <c r="AZ2501" s="28">
        <v>70</v>
      </c>
      <c r="BA2501" s="26">
        <v>0</v>
      </c>
      <c r="BB2501" s="26" t="s">
        <v>148</v>
      </c>
      <c r="BC2501" s="26" t="s">
        <v>13570</v>
      </c>
      <c r="BD2501" s="26" t="s">
        <v>125</v>
      </c>
      <c r="BE2501" s="24"/>
      <c r="BF2501" s="26" t="s">
        <v>4239</v>
      </c>
      <c r="BG2501" s="26" t="s">
        <v>226</v>
      </c>
      <c r="BH2501" s="26" t="s">
        <v>13585</v>
      </c>
      <c r="BI2501" s="26" t="s">
        <v>226</v>
      </c>
      <c r="BJ2501" s="26" t="s">
        <v>13586</v>
      </c>
      <c r="BK2501" s="26" t="s">
        <v>226</v>
      </c>
      <c r="BL2501" s="26" t="s">
        <v>13587</v>
      </c>
      <c r="BM2501" s="26" t="s">
        <v>261</v>
      </c>
      <c r="BN2501" s="26" t="s">
        <v>13588</v>
      </c>
      <c r="BO2501" s="26" t="s">
        <v>1197</v>
      </c>
      <c r="BP2501" s="24"/>
      <c r="BQ2501" s="24"/>
      <c r="BR2501" s="26">
        <v>3</v>
      </c>
      <c r="BS2501" s="26">
        <v>3</v>
      </c>
      <c r="BT2501" s="26">
        <v>2</v>
      </c>
      <c r="BU2501" s="26">
        <v>5</v>
      </c>
      <c r="BV2501" s="26">
        <v>3</v>
      </c>
      <c r="BW2501" s="26">
        <v>5</v>
      </c>
      <c r="BX2501" s="26">
        <v>5</v>
      </c>
      <c r="BY2501" s="26">
        <v>4</v>
      </c>
      <c r="BZ2501" s="24"/>
      <c r="CA2501" s="24"/>
      <c r="CB2501" s="24"/>
      <c r="CC2501" s="24"/>
      <c r="CD2501" s="24"/>
      <c r="CE2501" s="24"/>
      <c r="CF2501" s="24"/>
      <c r="CG2501" s="24"/>
      <c r="CH2501" s="24"/>
      <c r="CI2501" s="24"/>
      <c r="CJ2501" s="24"/>
      <c r="CK2501" s="24"/>
      <c r="CL2501" s="24"/>
      <c r="CM2501" s="24"/>
      <c r="CN2501" s="24"/>
      <c r="CO2501" s="24"/>
      <c r="CP2501" s="24"/>
      <c r="CQ2501" s="24"/>
      <c r="CR2501" s="24"/>
      <c r="CS2501" s="24"/>
      <c r="CT2501" s="24"/>
      <c r="CU2501" s="24"/>
      <c r="CV2501" s="24"/>
      <c r="CW2501" s="24"/>
      <c r="CX2501" s="24"/>
      <c r="CY2501" s="24"/>
      <c r="CZ2501" s="24"/>
      <c r="DA2501" s="24"/>
      <c r="DB2501" s="24"/>
      <c r="DC2501" s="24"/>
      <c r="DD2501" s="24"/>
      <c r="DE2501" s="24"/>
      <c r="DF2501" s="26" t="s">
        <v>120</v>
      </c>
      <c r="DG2501" s="26" t="s">
        <v>120</v>
      </c>
      <c r="DH2501" s="26" t="s">
        <v>139</v>
      </c>
      <c r="DI2501" s="26" t="s">
        <v>120</v>
      </c>
      <c r="DJ2501" s="26" t="s">
        <v>139</v>
      </c>
      <c r="DK2501" s="26" t="s">
        <v>139</v>
      </c>
      <c r="DL2501" s="26" t="s">
        <v>139</v>
      </c>
      <c r="DM2501" s="26" t="s">
        <v>139</v>
      </c>
      <c r="DN2501" s="26" t="s">
        <v>139</v>
      </c>
      <c r="DO2501" s="26" t="s">
        <v>139</v>
      </c>
    </row>
    <row r="2502" spans="1:119" ht="20.100000000000001" customHeight="1" x14ac:dyDescent="0.25">
      <c r="A2502" s="29" t="str">
        <f t="shared" si="546"/>
        <v/>
      </c>
      <c r="B2502" s="29" t="str">
        <f t="shared" si="547"/>
        <v>Sri Arunodayam Charitable Trust</v>
      </c>
      <c r="C2502" s="29">
        <f t="shared" si="548"/>
        <v>0</v>
      </c>
      <c r="D2502" s="30" t="str">
        <f t="shared" si="549"/>
        <v>South Asia</v>
      </c>
      <c r="E2502" s="30" t="str">
        <f t="shared" si="550"/>
        <v>Chennai, India</v>
      </c>
      <c r="F2502" s="31">
        <f t="shared" si="551"/>
        <v>0</v>
      </c>
      <c r="G2502" s="31">
        <f t="shared" si="552"/>
        <v>0</v>
      </c>
      <c r="H2502" s="31">
        <f t="shared" si="553"/>
        <v>0</v>
      </c>
      <c r="I2502" s="31">
        <f t="shared" si="554"/>
        <v>0</v>
      </c>
      <c r="J2502" s="31">
        <f t="shared" si="555"/>
        <v>0</v>
      </c>
      <c r="K2502" s="31">
        <f t="shared" si="556"/>
        <v>0</v>
      </c>
      <c r="L2502" s="31">
        <f t="shared" si="557"/>
        <v>0</v>
      </c>
      <c r="M2502" s="31">
        <f t="shared" si="558"/>
        <v>0</v>
      </c>
      <c r="N2502" s="31">
        <f t="shared" si="559"/>
        <v>0</v>
      </c>
      <c r="O2502" s="26" t="s">
        <v>16445</v>
      </c>
      <c r="P2502" s="26" t="s">
        <v>108</v>
      </c>
      <c r="Q2502" s="27">
        <v>41787</v>
      </c>
      <c r="R2502" s="24"/>
      <c r="S2502" s="24"/>
      <c r="T2502" s="26" t="s">
        <v>194</v>
      </c>
      <c r="U2502" s="24"/>
      <c r="V2502" s="26" t="s">
        <v>225</v>
      </c>
      <c r="W2502" s="26" t="s">
        <v>226</v>
      </c>
      <c r="X2502" s="26" t="s">
        <v>2467</v>
      </c>
      <c r="Y2502" s="26" t="s">
        <v>13568</v>
      </c>
      <c r="Z2502" s="24"/>
      <c r="AA2502" s="24"/>
      <c r="AB2502" s="26" t="s">
        <v>15736</v>
      </c>
      <c r="AC2502" s="28">
        <v>300</v>
      </c>
      <c r="AD2502" s="26" t="s">
        <v>13569</v>
      </c>
      <c r="AE2502" s="26" t="s">
        <v>249</v>
      </c>
      <c r="AF2502" s="26" t="s">
        <v>120</v>
      </c>
      <c r="AG2502" s="26" t="s">
        <v>224</v>
      </c>
      <c r="AH2502" s="24"/>
      <c r="AI2502" s="28">
        <v>300</v>
      </c>
      <c r="AJ2502" s="24"/>
      <c r="AK2502" s="24"/>
      <c r="AL2502" s="24"/>
      <c r="AM2502" s="24"/>
      <c r="AN2502" s="24"/>
      <c r="AO2502" s="24"/>
      <c r="AP2502" s="24"/>
      <c r="AQ2502" s="24"/>
      <c r="AR2502" s="24"/>
      <c r="AS2502" s="24"/>
      <c r="AT2502" s="24"/>
      <c r="AU2502" s="24"/>
      <c r="AV2502" s="24"/>
      <c r="AW2502" s="24"/>
      <c r="AX2502" s="24"/>
      <c r="AY2502" s="24"/>
      <c r="AZ2502" s="24"/>
      <c r="BA2502" s="24"/>
      <c r="BB2502" s="24"/>
      <c r="BC2502" s="26" t="s">
        <v>13570</v>
      </c>
      <c r="BD2502" s="24"/>
      <c r="BE2502" s="24"/>
      <c r="BF2502" s="24"/>
      <c r="BG2502" s="24"/>
      <c r="BH2502" s="24"/>
      <c r="BI2502" s="24"/>
      <c r="BJ2502" s="24"/>
      <c r="BK2502" s="24"/>
      <c r="BL2502" s="24"/>
      <c r="BM2502" s="24"/>
      <c r="BN2502" s="24"/>
      <c r="BO2502" s="24"/>
      <c r="BP2502" s="24"/>
      <c r="BQ2502" s="24"/>
      <c r="BR2502" s="24"/>
      <c r="BS2502" s="24"/>
      <c r="BT2502" s="24"/>
      <c r="BU2502" s="24"/>
      <c r="BV2502" s="24"/>
      <c r="BW2502" s="24"/>
      <c r="BX2502" s="24"/>
      <c r="BY2502" s="24"/>
      <c r="BZ2502" s="24"/>
      <c r="CA2502" s="24"/>
      <c r="CB2502" s="24"/>
      <c r="CC2502" s="24"/>
      <c r="CD2502" s="24"/>
      <c r="CE2502" s="24"/>
      <c r="CF2502" s="24"/>
      <c r="CG2502" s="24"/>
      <c r="CH2502" s="24"/>
      <c r="CI2502" s="24"/>
      <c r="CJ2502" s="24"/>
      <c r="CK2502" s="24"/>
      <c r="CL2502" s="24"/>
      <c r="CM2502" s="24"/>
      <c r="CN2502" s="24"/>
      <c r="CO2502" s="24"/>
      <c r="CP2502" s="24"/>
      <c r="CQ2502" s="24"/>
      <c r="CR2502" s="24"/>
      <c r="CS2502" s="24"/>
      <c r="CT2502" s="24"/>
      <c r="CU2502" s="24"/>
      <c r="CV2502" s="24"/>
      <c r="CW2502" s="24"/>
      <c r="CX2502" s="24"/>
      <c r="CY2502" s="24"/>
      <c r="CZ2502" s="24"/>
      <c r="DA2502" s="24"/>
      <c r="DB2502" s="24"/>
      <c r="DC2502" s="24"/>
      <c r="DD2502" s="24"/>
      <c r="DE2502" s="24"/>
      <c r="DF2502" s="26" t="s">
        <v>139</v>
      </c>
      <c r="DG2502" s="26" t="s">
        <v>139</v>
      </c>
      <c r="DH2502" s="26" t="s">
        <v>139</v>
      </c>
      <c r="DI2502" s="26" t="s">
        <v>139</v>
      </c>
      <c r="DJ2502" s="26" t="s">
        <v>139</v>
      </c>
      <c r="DK2502" s="26" t="s">
        <v>139</v>
      </c>
      <c r="DL2502" s="26" t="s">
        <v>139</v>
      </c>
      <c r="DM2502" s="26" t="s">
        <v>139</v>
      </c>
      <c r="DN2502" s="26" t="s">
        <v>139</v>
      </c>
      <c r="DO2502" s="26" t="s">
        <v>139</v>
      </c>
    </row>
    <row r="2503" spans="1:119" ht="20.100000000000001" customHeight="1" x14ac:dyDescent="0.25">
      <c r="A2503" s="29" t="str">
        <f t="shared" si="546"/>
        <v>Sri Arunodayam Charitable Trust4</v>
      </c>
      <c r="B2503" s="29" t="str">
        <f t="shared" si="547"/>
        <v>Sri Arunodayam Charitable Trust</v>
      </c>
      <c r="C2503" s="29">
        <f t="shared" si="548"/>
        <v>4</v>
      </c>
      <c r="D2503" s="30" t="str">
        <f t="shared" si="549"/>
        <v>South Asia</v>
      </c>
      <c r="E2503" s="30" t="str">
        <f t="shared" si="550"/>
        <v>Chennai, India</v>
      </c>
      <c r="F2503" s="31">
        <f t="shared" si="551"/>
        <v>2</v>
      </c>
      <c r="G2503" s="31">
        <f t="shared" si="552"/>
        <v>2</v>
      </c>
      <c r="H2503" s="31">
        <f t="shared" si="553"/>
        <v>2</v>
      </c>
      <c r="I2503" s="31">
        <f t="shared" si="554"/>
        <v>4</v>
      </c>
      <c r="J2503" s="31">
        <f t="shared" si="555"/>
        <v>2</v>
      </c>
      <c r="K2503" s="31">
        <f t="shared" si="556"/>
        <v>3</v>
      </c>
      <c r="L2503" s="31">
        <f t="shared" si="557"/>
        <v>3</v>
      </c>
      <c r="M2503" s="31">
        <f t="shared" si="558"/>
        <v>3</v>
      </c>
      <c r="N2503" s="31">
        <f t="shared" si="559"/>
        <v>2.6</v>
      </c>
      <c r="O2503" s="26" t="s">
        <v>13589</v>
      </c>
      <c r="P2503" s="26" t="s">
        <v>108</v>
      </c>
      <c r="Q2503" s="27">
        <v>41568</v>
      </c>
      <c r="R2503" s="26" t="s">
        <v>109</v>
      </c>
      <c r="S2503" s="26" t="s">
        <v>622</v>
      </c>
      <c r="T2503" s="26" t="s">
        <v>194</v>
      </c>
      <c r="U2503" s="26" t="s">
        <v>833</v>
      </c>
      <c r="V2503" s="26" t="s">
        <v>225</v>
      </c>
      <c r="W2503" s="26" t="s">
        <v>226</v>
      </c>
      <c r="X2503" s="26" t="s">
        <v>2467</v>
      </c>
      <c r="Y2503" s="26" t="s">
        <v>13568</v>
      </c>
      <c r="Z2503" s="24"/>
      <c r="AA2503" s="24"/>
      <c r="AB2503" s="26" t="s">
        <v>117</v>
      </c>
      <c r="AC2503" s="28">
        <v>13000</v>
      </c>
      <c r="AD2503" s="26" t="s">
        <v>13569</v>
      </c>
      <c r="AE2503" s="26" t="s">
        <v>249</v>
      </c>
      <c r="AF2503" s="26" t="s">
        <v>120</v>
      </c>
      <c r="AG2503" s="26" t="s">
        <v>224</v>
      </c>
      <c r="AH2503" s="26" t="s">
        <v>185</v>
      </c>
      <c r="AI2503" s="28">
        <v>13000</v>
      </c>
      <c r="AJ2503" s="26" t="s">
        <v>13590</v>
      </c>
      <c r="AK2503" s="26" t="s">
        <v>13591</v>
      </c>
      <c r="AL2503" s="26" t="s">
        <v>13592</v>
      </c>
      <c r="AM2503" s="24"/>
      <c r="AN2503" s="24"/>
      <c r="AO2503" s="24"/>
      <c r="AP2503" s="24"/>
      <c r="AQ2503" s="24"/>
      <c r="AR2503" s="24"/>
      <c r="AS2503" s="24"/>
      <c r="AT2503" s="24"/>
      <c r="AU2503" s="24"/>
      <c r="AV2503" s="24"/>
      <c r="AW2503" s="28">
        <v>112894</v>
      </c>
      <c r="AX2503" s="26">
        <v>100</v>
      </c>
      <c r="AY2503" s="28">
        <v>75</v>
      </c>
      <c r="AZ2503" s="28">
        <v>68</v>
      </c>
      <c r="BA2503" s="26">
        <v>0</v>
      </c>
      <c r="BB2503" s="26" t="s">
        <v>148</v>
      </c>
      <c r="BC2503" s="26" t="s">
        <v>13570</v>
      </c>
      <c r="BD2503" s="26" t="s">
        <v>125</v>
      </c>
      <c r="BE2503" s="24"/>
      <c r="BF2503" s="26" t="s">
        <v>13579</v>
      </c>
      <c r="BG2503" s="26" t="s">
        <v>226</v>
      </c>
      <c r="BH2503" s="26" t="s">
        <v>13593</v>
      </c>
      <c r="BI2503" s="26" t="s">
        <v>261</v>
      </c>
      <c r="BJ2503" s="26" t="s">
        <v>4239</v>
      </c>
      <c r="BK2503" s="26" t="s">
        <v>226</v>
      </c>
      <c r="BL2503" s="26" t="s">
        <v>13588</v>
      </c>
      <c r="BM2503" s="26" t="s">
        <v>1197</v>
      </c>
      <c r="BN2503" s="26" t="s">
        <v>880</v>
      </c>
      <c r="BO2503" s="26" t="s">
        <v>226</v>
      </c>
      <c r="BP2503" s="24"/>
      <c r="BQ2503" s="24"/>
      <c r="BR2503" s="26">
        <v>2</v>
      </c>
      <c r="BS2503" s="26">
        <v>2</v>
      </c>
      <c r="BT2503" s="26">
        <v>2</v>
      </c>
      <c r="BU2503" s="26">
        <v>4</v>
      </c>
      <c r="BV2503" s="26">
        <v>2</v>
      </c>
      <c r="BW2503" s="26">
        <v>3</v>
      </c>
      <c r="BX2503" s="26">
        <v>3</v>
      </c>
      <c r="BY2503" s="26">
        <v>3</v>
      </c>
      <c r="BZ2503" s="24"/>
      <c r="CA2503" s="24"/>
      <c r="CB2503" s="24"/>
      <c r="CC2503" s="24"/>
      <c r="CD2503" s="24"/>
      <c r="CE2503" s="24"/>
      <c r="CF2503" s="24"/>
      <c r="CG2503" s="24"/>
      <c r="CH2503" s="24"/>
      <c r="CI2503" s="24"/>
      <c r="CJ2503" s="24"/>
      <c r="CK2503" s="24"/>
      <c r="CL2503" s="24"/>
      <c r="CM2503" s="24"/>
      <c r="CN2503" s="24"/>
      <c r="CO2503" s="24"/>
      <c r="CP2503" s="24"/>
      <c r="CQ2503" s="24"/>
      <c r="CR2503" s="24"/>
      <c r="CS2503" s="24"/>
      <c r="CT2503" s="24"/>
      <c r="CU2503" s="24"/>
      <c r="CV2503" s="24"/>
      <c r="CW2503" s="24"/>
      <c r="CX2503" s="24"/>
      <c r="CY2503" s="24"/>
      <c r="CZ2503" s="24"/>
      <c r="DA2503" s="24"/>
      <c r="DB2503" s="24"/>
      <c r="DC2503" s="24"/>
      <c r="DD2503" s="24"/>
      <c r="DE2503" s="24"/>
      <c r="DF2503" s="26" t="s">
        <v>120</v>
      </c>
      <c r="DG2503" s="26" t="s">
        <v>120</v>
      </c>
      <c r="DH2503" s="26" t="s">
        <v>139</v>
      </c>
      <c r="DI2503" s="26" t="s">
        <v>120</v>
      </c>
      <c r="DJ2503" s="26" t="s">
        <v>139</v>
      </c>
      <c r="DK2503" s="26" t="s">
        <v>139</v>
      </c>
      <c r="DL2503" s="26" t="s">
        <v>139</v>
      </c>
      <c r="DM2503" s="26" t="s">
        <v>139</v>
      </c>
      <c r="DN2503" s="26" t="s">
        <v>139</v>
      </c>
      <c r="DO2503" s="26" t="s">
        <v>139</v>
      </c>
    </row>
    <row r="2504" spans="1:119" ht="20.100000000000001" customHeight="1" x14ac:dyDescent="0.25">
      <c r="A2504" s="29" t="str">
        <f t="shared" si="546"/>
        <v>Sri Arunodayam Charitable Trust3</v>
      </c>
      <c r="B2504" s="29" t="str">
        <f t="shared" si="547"/>
        <v>Sri Arunodayam Charitable Trust</v>
      </c>
      <c r="C2504" s="29">
        <f t="shared" si="548"/>
        <v>3</v>
      </c>
      <c r="D2504" s="30" t="str">
        <f t="shared" si="549"/>
        <v>South Asia</v>
      </c>
      <c r="E2504" s="30" t="str">
        <f t="shared" si="550"/>
        <v>Chennai, India</v>
      </c>
      <c r="F2504" s="31">
        <f t="shared" si="551"/>
        <v>2</v>
      </c>
      <c r="G2504" s="31">
        <f t="shared" si="552"/>
        <v>2</v>
      </c>
      <c r="H2504" s="31">
        <f t="shared" si="553"/>
        <v>2</v>
      </c>
      <c r="I2504" s="31">
        <f t="shared" si="554"/>
        <v>3</v>
      </c>
      <c r="J2504" s="31">
        <f t="shared" si="555"/>
        <v>2</v>
      </c>
      <c r="K2504" s="31">
        <f t="shared" si="556"/>
        <v>3</v>
      </c>
      <c r="L2504" s="31">
        <f t="shared" si="557"/>
        <v>3</v>
      </c>
      <c r="M2504" s="31">
        <f t="shared" si="558"/>
        <v>3</v>
      </c>
      <c r="N2504" s="31">
        <f t="shared" si="559"/>
        <v>2.5</v>
      </c>
      <c r="O2504" s="26" t="s">
        <v>13594</v>
      </c>
      <c r="P2504" s="26" t="s">
        <v>108</v>
      </c>
      <c r="Q2504" s="27">
        <v>41204</v>
      </c>
      <c r="R2504" s="26" t="s">
        <v>109</v>
      </c>
      <c r="S2504" s="26" t="s">
        <v>306</v>
      </c>
      <c r="T2504" s="26" t="s">
        <v>207</v>
      </c>
      <c r="U2504" s="26" t="s">
        <v>833</v>
      </c>
      <c r="V2504" s="26" t="s">
        <v>225</v>
      </c>
      <c r="W2504" s="26" t="s">
        <v>226</v>
      </c>
      <c r="X2504" s="26" t="s">
        <v>2467</v>
      </c>
      <c r="Y2504" s="26" t="s">
        <v>13568</v>
      </c>
      <c r="Z2504" s="24"/>
      <c r="AA2504" s="24"/>
      <c r="AB2504" s="26" t="s">
        <v>117</v>
      </c>
      <c r="AC2504" s="28">
        <v>11000</v>
      </c>
      <c r="AD2504" s="26" t="s">
        <v>13569</v>
      </c>
      <c r="AE2504" s="26" t="s">
        <v>249</v>
      </c>
      <c r="AF2504" s="26" t="s">
        <v>120</v>
      </c>
      <c r="AG2504" s="26" t="s">
        <v>224</v>
      </c>
      <c r="AH2504" s="26" t="s">
        <v>121</v>
      </c>
      <c r="AI2504" s="28">
        <v>11000</v>
      </c>
      <c r="AJ2504" s="26" t="s">
        <v>13595</v>
      </c>
      <c r="AK2504" s="26" t="s">
        <v>13591</v>
      </c>
      <c r="AL2504" s="26" t="s">
        <v>13574</v>
      </c>
      <c r="AM2504" s="24"/>
      <c r="AN2504" s="24"/>
      <c r="AO2504" s="24"/>
      <c r="AP2504" s="24"/>
      <c r="AQ2504" s="24"/>
      <c r="AR2504" s="24"/>
      <c r="AS2504" s="24"/>
      <c r="AT2504" s="24"/>
      <c r="AU2504" s="24"/>
      <c r="AV2504" s="24"/>
      <c r="AW2504" s="28">
        <v>113002</v>
      </c>
      <c r="AX2504" s="26">
        <v>100</v>
      </c>
      <c r="AY2504" s="28">
        <v>80</v>
      </c>
      <c r="AZ2504" s="28">
        <v>60</v>
      </c>
      <c r="BA2504" s="26">
        <v>0</v>
      </c>
      <c r="BB2504" s="26" t="s">
        <v>148</v>
      </c>
      <c r="BC2504" s="26" t="s">
        <v>13570</v>
      </c>
      <c r="BD2504" s="26" t="s">
        <v>125</v>
      </c>
      <c r="BE2504" s="24"/>
      <c r="BF2504" s="26" t="s">
        <v>13596</v>
      </c>
      <c r="BG2504" s="26" t="s">
        <v>1197</v>
      </c>
      <c r="BH2504" s="26" t="s">
        <v>4239</v>
      </c>
      <c r="BI2504" s="26" t="s">
        <v>226</v>
      </c>
      <c r="BJ2504" s="26" t="s">
        <v>886</v>
      </c>
      <c r="BK2504" s="26" t="s">
        <v>226</v>
      </c>
      <c r="BL2504" s="24"/>
      <c r="BM2504" s="24"/>
      <c r="BN2504" s="26" t="s">
        <v>13579</v>
      </c>
      <c r="BO2504" s="26" t="s">
        <v>226</v>
      </c>
      <c r="BP2504" s="24"/>
      <c r="BQ2504" s="24"/>
      <c r="BR2504" s="26">
        <v>2</v>
      </c>
      <c r="BS2504" s="26">
        <v>2</v>
      </c>
      <c r="BT2504" s="26">
        <v>2</v>
      </c>
      <c r="BU2504" s="26">
        <v>3</v>
      </c>
      <c r="BV2504" s="26">
        <v>2</v>
      </c>
      <c r="BW2504" s="26">
        <v>3</v>
      </c>
      <c r="BX2504" s="26">
        <v>3</v>
      </c>
      <c r="BY2504" s="26">
        <v>3</v>
      </c>
      <c r="BZ2504" s="24"/>
      <c r="CA2504" s="24"/>
      <c r="CB2504" s="24"/>
      <c r="CC2504" s="24"/>
      <c r="CD2504" s="24"/>
      <c r="CE2504" s="24"/>
      <c r="CF2504" s="24"/>
      <c r="CG2504" s="24"/>
      <c r="CH2504" s="24"/>
      <c r="CI2504" s="24"/>
      <c r="CJ2504" s="24"/>
      <c r="CK2504" s="24"/>
      <c r="CL2504" s="24"/>
      <c r="CM2504" s="24"/>
      <c r="CN2504" s="24"/>
      <c r="CO2504" s="24"/>
      <c r="CP2504" s="24"/>
      <c r="CQ2504" s="24"/>
      <c r="CR2504" s="24"/>
      <c r="CS2504" s="24"/>
      <c r="CT2504" s="24"/>
      <c r="CU2504" s="24"/>
      <c r="CV2504" s="24"/>
      <c r="CW2504" s="24"/>
      <c r="CX2504" s="24"/>
      <c r="CY2504" s="24"/>
      <c r="CZ2504" s="24"/>
      <c r="DA2504" s="24"/>
      <c r="DB2504" s="24"/>
      <c r="DC2504" s="24"/>
      <c r="DD2504" s="24"/>
      <c r="DE2504" s="24"/>
      <c r="DF2504" s="26" t="s">
        <v>139</v>
      </c>
      <c r="DG2504" s="26" t="s">
        <v>120</v>
      </c>
      <c r="DH2504" s="26" t="s">
        <v>139</v>
      </c>
      <c r="DI2504" s="26" t="s">
        <v>120</v>
      </c>
      <c r="DJ2504" s="26" t="s">
        <v>139</v>
      </c>
      <c r="DK2504" s="26" t="s">
        <v>139</v>
      </c>
      <c r="DL2504" s="26" t="s">
        <v>139</v>
      </c>
      <c r="DM2504" s="26" t="s">
        <v>139</v>
      </c>
      <c r="DN2504" s="26" t="s">
        <v>139</v>
      </c>
      <c r="DO2504" s="26" t="s">
        <v>139</v>
      </c>
    </row>
    <row r="2505" spans="1:119" ht="20.100000000000001" customHeight="1" x14ac:dyDescent="0.25">
      <c r="A2505" s="29" t="str">
        <f t="shared" si="546"/>
        <v/>
      </c>
      <c r="B2505" s="29" t="str">
        <f t="shared" si="547"/>
        <v>Sri Arunodayam Charitable Trust</v>
      </c>
      <c r="C2505" s="29">
        <f t="shared" si="548"/>
        <v>0</v>
      </c>
      <c r="D2505" s="30" t="str">
        <f t="shared" si="549"/>
        <v>South Asia</v>
      </c>
      <c r="E2505" s="30" t="str">
        <f t="shared" si="550"/>
        <v>Chennai, India</v>
      </c>
      <c r="F2505" s="31">
        <f t="shared" si="551"/>
        <v>0</v>
      </c>
      <c r="G2505" s="31">
        <f t="shared" si="552"/>
        <v>0</v>
      </c>
      <c r="H2505" s="31">
        <f t="shared" si="553"/>
        <v>0</v>
      </c>
      <c r="I2505" s="31">
        <f t="shared" si="554"/>
        <v>0</v>
      </c>
      <c r="J2505" s="31">
        <f t="shared" si="555"/>
        <v>0</v>
      </c>
      <c r="K2505" s="31">
        <f t="shared" si="556"/>
        <v>0</v>
      </c>
      <c r="L2505" s="31">
        <f t="shared" si="557"/>
        <v>0</v>
      </c>
      <c r="M2505" s="31">
        <f t="shared" si="558"/>
        <v>0</v>
      </c>
      <c r="N2505" s="31">
        <f t="shared" si="559"/>
        <v>0</v>
      </c>
      <c r="O2505" s="26" t="s">
        <v>16446</v>
      </c>
      <c r="P2505" s="26" t="s">
        <v>108</v>
      </c>
      <c r="Q2505" s="27">
        <v>41004</v>
      </c>
      <c r="R2505" s="24"/>
      <c r="S2505" s="24"/>
      <c r="T2505" s="26" t="s">
        <v>175</v>
      </c>
      <c r="U2505" s="24"/>
      <c r="V2505" s="26" t="s">
        <v>225</v>
      </c>
      <c r="W2505" s="26" t="s">
        <v>226</v>
      </c>
      <c r="X2505" s="26" t="s">
        <v>2467</v>
      </c>
      <c r="Y2505" s="26" t="s">
        <v>13568</v>
      </c>
      <c r="Z2505" s="24"/>
      <c r="AA2505" s="24"/>
      <c r="AB2505" s="26" t="s">
        <v>15733</v>
      </c>
      <c r="AC2505" s="28">
        <v>8079</v>
      </c>
      <c r="AD2505" s="26" t="s">
        <v>13569</v>
      </c>
      <c r="AE2505" s="26" t="s">
        <v>249</v>
      </c>
      <c r="AF2505" s="26" t="s">
        <v>120</v>
      </c>
      <c r="AG2505" s="26" t="s">
        <v>224</v>
      </c>
      <c r="AH2505" s="24"/>
      <c r="AI2505" s="28">
        <v>8400</v>
      </c>
      <c r="AJ2505" s="24"/>
      <c r="AK2505" s="24"/>
      <c r="AL2505" s="24"/>
      <c r="AM2505" s="24"/>
      <c r="AN2505" s="24"/>
      <c r="AO2505" s="24"/>
      <c r="AP2505" s="24"/>
      <c r="AQ2505" s="24"/>
      <c r="AR2505" s="24"/>
      <c r="AS2505" s="24"/>
      <c r="AT2505" s="24"/>
      <c r="AU2505" s="24"/>
      <c r="AV2505" s="24"/>
      <c r="AW2505" s="24"/>
      <c r="AX2505" s="24"/>
      <c r="AY2505" s="24"/>
      <c r="AZ2505" s="24"/>
      <c r="BA2505" s="24"/>
      <c r="BB2505" s="24"/>
      <c r="BC2505" s="26" t="s">
        <v>13570</v>
      </c>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M2505" s="24"/>
      <c r="CN2505" s="24"/>
      <c r="CO2505" s="24"/>
      <c r="CP2505" s="24"/>
      <c r="CQ2505" s="24"/>
      <c r="CR2505" s="24"/>
      <c r="CS2505" s="24"/>
      <c r="CT2505" s="24"/>
      <c r="CU2505" s="24"/>
      <c r="CV2505" s="24"/>
      <c r="CW2505" s="24"/>
      <c r="CX2505" s="24"/>
      <c r="CY2505" s="24"/>
      <c r="CZ2505" s="24"/>
      <c r="DA2505" s="24"/>
      <c r="DB2505" s="24"/>
      <c r="DC2505" s="24"/>
      <c r="DD2505" s="24"/>
      <c r="DE2505" s="24"/>
      <c r="DF2505" s="26" t="s">
        <v>139</v>
      </c>
      <c r="DG2505" s="26" t="s">
        <v>139</v>
      </c>
      <c r="DH2505" s="26" t="s">
        <v>139</v>
      </c>
      <c r="DI2505" s="26" t="s">
        <v>139</v>
      </c>
      <c r="DJ2505" s="26" t="s">
        <v>139</v>
      </c>
      <c r="DK2505" s="26" t="s">
        <v>139</v>
      </c>
      <c r="DL2505" s="26" t="s">
        <v>139</v>
      </c>
      <c r="DM2505" s="26" t="s">
        <v>139</v>
      </c>
      <c r="DN2505" s="26" t="s">
        <v>139</v>
      </c>
      <c r="DO2505" s="26" t="s">
        <v>139</v>
      </c>
    </row>
    <row r="2506" spans="1:119" ht="20.100000000000001" customHeight="1" x14ac:dyDescent="0.25">
      <c r="A2506" s="29" t="str">
        <f t="shared" si="546"/>
        <v>Sri Arunodayam Charitable Trust2</v>
      </c>
      <c r="B2506" s="29" t="str">
        <f t="shared" si="547"/>
        <v>Sri Arunodayam Charitable Trust</v>
      </c>
      <c r="C2506" s="29">
        <f t="shared" si="548"/>
        <v>2</v>
      </c>
      <c r="D2506" s="30" t="str">
        <f t="shared" si="549"/>
        <v>South Asia</v>
      </c>
      <c r="E2506" s="30" t="str">
        <f t="shared" si="550"/>
        <v>Chennai, India</v>
      </c>
      <c r="F2506" s="31">
        <f t="shared" si="551"/>
        <v>2</v>
      </c>
      <c r="G2506" s="31">
        <f t="shared" si="552"/>
        <v>2</v>
      </c>
      <c r="H2506" s="31">
        <f t="shared" si="553"/>
        <v>2</v>
      </c>
      <c r="I2506" s="31">
        <f t="shared" si="554"/>
        <v>3</v>
      </c>
      <c r="J2506" s="31">
        <f t="shared" si="555"/>
        <v>2</v>
      </c>
      <c r="K2506" s="31">
        <f t="shared" si="556"/>
        <v>3</v>
      </c>
      <c r="L2506" s="31">
        <f t="shared" si="557"/>
        <v>3</v>
      </c>
      <c r="M2506" s="31">
        <f t="shared" si="558"/>
        <v>3</v>
      </c>
      <c r="N2506" s="31">
        <f t="shared" si="559"/>
        <v>2.5</v>
      </c>
      <c r="O2506" s="26" t="s">
        <v>13597</v>
      </c>
      <c r="P2506" s="26" t="s">
        <v>108</v>
      </c>
      <c r="Q2506" s="27">
        <v>40833</v>
      </c>
      <c r="R2506" s="26" t="s">
        <v>155</v>
      </c>
      <c r="S2506" s="26" t="s">
        <v>321</v>
      </c>
      <c r="T2506" s="26" t="s">
        <v>175</v>
      </c>
      <c r="U2506" s="26" t="s">
        <v>833</v>
      </c>
      <c r="V2506" s="26" t="s">
        <v>225</v>
      </c>
      <c r="W2506" s="26" t="s">
        <v>226</v>
      </c>
      <c r="X2506" s="26" t="s">
        <v>2467</v>
      </c>
      <c r="Y2506" s="26" t="s">
        <v>13568</v>
      </c>
      <c r="Z2506" s="24"/>
      <c r="AA2506" s="24"/>
      <c r="AB2506" s="26" t="s">
        <v>117</v>
      </c>
      <c r="AC2506" s="28">
        <v>9000</v>
      </c>
      <c r="AD2506" s="26" t="s">
        <v>13569</v>
      </c>
      <c r="AE2506" s="26" t="s">
        <v>249</v>
      </c>
      <c r="AF2506" s="26" t="s">
        <v>120</v>
      </c>
      <c r="AG2506" s="26" t="s">
        <v>224</v>
      </c>
      <c r="AH2506" s="26" t="s">
        <v>143</v>
      </c>
      <c r="AI2506" s="28">
        <v>9000</v>
      </c>
      <c r="AJ2506" s="24"/>
      <c r="AK2506" s="26" t="s">
        <v>13598</v>
      </c>
      <c r="AL2506" s="26" t="s">
        <v>13599</v>
      </c>
      <c r="AM2506" s="26" t="s">
        <v>13600</v>
      </c>
      <c r="AN2506" s="26" t="s">
        <v>13601</v>
      </c>
      <c r="AO2506" s="26" t="s">
        <v>13602</v>
      </c>
      <c r="AP2506" s="24"/>
      <c r="AQ2506" s="24"/>
      <c r="AR2506" s="24"/>
      <c r="AS2506" s="24"/>
      <c r="AT2506" s="24"/>
      <c r="AU2506" s="26" t="s">
        <v>13603</v>
      </c>
      <c r="AV2506" s="24"/>
      <c r="AW2506" s="28">
        <v>231435</v>
      </c>
      <c r="AX2506" s="26">
        <v>90</v>
      </c>
      <c r="AY2506" s="28">
        <v>90</v>
      </c>
      <c r="AZ2506" s="28">
        <v>65</v>
      </c>
      <c r="BA2506" s="26">
        <v>0</v>
      </c>
      <c r="BB2506" s="26" t="s">
        <v>148</v>
      </c>
      <c r="BC2506" s="26" t="s">
        <v>13570</v>
      </c>
      <c r="BD2506" s="24"/>
      <c r="BE2506" s="24"/>
      <c r="BF2506" s="26" t="s">
        <v>13577</v>
      </c>
      <c r="BG2506" s="26" t="s">
        <v>1197</v>
      </c>
      <c r="BH2506" s="26" t="s">
        <v>13604</v>
      </c>
      <c r="BI2506" s="26" t="s">
        <v>226</v>
      </c>
      <c r="BJ2506" s="26" t="s">
        <v>13605</v>
      </c>
      <c r="BK2506" s="26" t="s">
        <v>226</v>
      </c>
      <c r="BL2506" s="26" t="s">
        <v>202</v>
      </c>
      <c r="BM2506" s="26" t="s">
        <v>191</v>
      </c>
      <c r="BN2506" s="26" t="s">
        <v>886</v>
      </c>
      <c r="BO2506" s="26" t="s">
        <v>226</v>
      </c>
      <c r="BP2506" s="24"/>
      <c r="BQ2506" s="24"/>
      <c r="BR2506" s="26">
        <v>2</v>
      </c>
      <c r="BS2506" s="26">
        <v>2</v>
      </c>
      <c r="BT2506" s="26">
        <v>2</v>
      </c>
      <c r="BU2506" s="26">
        <v>3</v>
      </c>
      <c r="BV2506" s="26">
        <v>2</v>
      </c>
      <c r="BW2506" s="26">
        <v>3</v>
      </c>
      <c r="BX2506" s="26">
        <v>3</v>
      </c>
      <c r="BY2506" s="26">
        <v>3</v>
      </c>
      <c r="BZ2506" s="24"/>
      <c r="CA2506" s="24"/>
      <c r="CB2506" s="24"/>
      <c r="CC2506" s="24"/>
      <c r="CD2506" s="24"/>
      <c r="CE2506" s="24"/>
      <c r="CF2506" s="24"/>
      <c r="CG2506" s="24"/>
      <c r="CH2506" s="24"/>
      <c r="CI2506" s="24"/>
      <c r="CJ2506" s="24"/>
      <c r="CK2506" s="24"/>
      <c r="CL2506" s="24"/>
      <c r="CM2506" s="24"/>
      <c r="CN2506" s="24"/>
      <c r="CO2506" s="24"/>
      <c r="CP2506" s="24"/>
      <c r="CQ2506" s="24"/>
      <c r="CR2506" s="24"/>
      <c r="CS2506" s="24"/>
      <c r="CT2506" s="24"/>
      <c r="CU2506" s="24"/>
      <c r="CV2506" s="24"/>
      <c r="CW2506" s="24"/>
      <c r="CX2506" s="24"/>
      <c r="CY2506" s="24"/>
      <c r="CZ2506" s="24"/>
      <c r="DA2506" s="24"/>
      <c r="DB2506" s="24"/>
      <c r="DC2506" s="24"/>
      <c r="DD2506" s="24"/>
      <c r="DE2506" s="24"/>
      <c r="DF2506" s="26" t="s">
        <v>139</v>
      </c>
      <c r="DG2506" s="26" t="s">
        <v>120</v>
      </c>
      <c r="DH2506" s="26" t="s">
        <v>139</v>
      </c>
      <c r="DI2506" s="26" t="s">
        <v>139</v>
      </c>
      <c r="DJ2506" s="26" t="s">
        <v>139</v>
      </c>
      <c r="DK2506" s="26" t="s">
        <v>139</v>
      </c>
      <c r="DL2506" s="26" t="s">
        <v>139</v>
      </c>
      <c r="DM2506" s="26" t="s">
        <v>139</v>
      </c>
      <c r="DN2506" s="26" t="s">
        <v>139</v>
      </c>
      <c r="DO2506" s="26" t="s">
        <v>139</v>
      </c>
    </row>
    <row r="2507" spans="1:119" ht="20.100000000000001" customHeight="1" x14ac:dyDescent="0.25">
      <c r="A2507" s="29" t="str">
        <f t="shared" si="546"/>
        <v>Sri Arunodayam Charitable Trust1</v>
      </c>
      <c r="B2507" s="29" t="str">
        <f t="shared" si="547"/>
        <v>Sri Arunodayam Charitable Trust</v>
      </c>
      <c r="C2507" s="29">
        <f t="shared" si="548"/>
        <v>1</v>
      </c>
      <c r="D2507" s="30" t="str">
        <f t="shared" si="549"/>
        <v>South Asia</v>
      </c>
      <c r="E2507" s="30" t="str">
        <f t="shared" si="550"/>
        <v>Chennai, India</v>
      </c>
      <c r="F2507" s="31">
        <f t="shared" si="551"/>
        <v>1</v>
      </c>
      <c r="G2507" s="31">
        <f t="shared" si="552"/>
        <v>2</v>
      </c>
      <c r="H2507" s="31">
        <f t="shared" si="553"/>
        <v>2</v>
      </c>
      <c r="I2507" s="31">
        <f t="shared" si="554"/>
        <v>4</v>
      </c>
      <c r="J2507" s="31">
        <f t="shared" si="555"/>
        <v>2</v>
      </c>
      <c r="K2507" s="31">
        <f t="shared" si="556"/>
        <v>2</v>
      </c>
      <c r="L2507" s="31">
        <f t="shared" si="557"/>
        <v>3</v>
      </c>
      <c r="M2507" s="31">
        <f t="shared" si="558"/>
        <v>3</v>
      </c>
      <c r="N2507" s="31">
        <f t="shared" si="559"/>
        <v>2.4</v>
      </c>
      <c r="O2507" s="26" t="s">
        <v>13606</v>
      </c>
      <c r="P2507" s="26" t="s">
        <v>108</v>
      </c>
      <c r="Q2507" s="27">
        <v>40469</v>
      </c>
      <c r="R2507" s="26" t="s">
        <v>155</v>
      </c>
      <c r="S2507" s="26" t="s">
        <v>332</v>
      </c>
      <c r="T2507" s="26" t="s">
        <v>333</v>
      </c>
      <c r="U2507" s="26" t="s">
        <v>833</v>
      </c>
      <c r="V2507" s="26" t="s">
        <v>225</v>
      </c>
      <c r="W2507" s="26" t="s">
        <v>226</v>
      </c>
      <c r="X2507" s="26" t="s">
        <v>2467</v>
      </c>
      <c r="Y2507" s="26" t="s">
        <v>13568</v>
      </c>
      <c r="Z2507" s="24"/>
      <c r="AA2507" s="24"/>
      <c r="AB2507" s="26" t="s">
        <v>117</v>
      </c>
      <c r="AC2507" s="28">
        <v>6000</v>
      </c>
      <c r="AD2507" s="26" t="s">
        <v>13569</v>
      </c>
      <c r="AE2507" s="26" t="s">
        <v>249</v>
      </c>
      <c r="AF2507" s="26" t="s">
        <v>120</v>
      </c>
      <c r="AG2507" s="26" t="s">
        <v>224</v>
      </c>
      <c r="AH2507" s="26" t="s">
        <v>158</v>
      </c>
      <c r="AI2507" s="28">
        <v>6000</v>
      </c>
      <c r="AJ2507" s="24"/>
      <c r="AK2507" s="26" t="s">
        <v>13607</v>
      </c>
      <c r="AL2507" s="26" t="s">
        <v>13608</v>
      </c>
      <c r="AM2507" s="24"/>
      <c r="AN2507" s="24"/>
      <c r="AO2507" s="24"/>
      <c r="AP2507" s="24"/>
      <c r="AQ2507" s="24"/>
      <c r="AR2507" s="24"/>
      <c r="AS2507" s="24"/>
      <c r="AT2507" s="24"/>
      <c r="AU2507" s="24"/>
      <c r="AV2507" s="24"/>
      <c r="AW2507" s="28">
        <v>97200</v>
      </c>
      <c r="AX2507" s="26">
        <v>80</v>
      </c>
      <c r="AY2507" s="28">
        <v>85</v>
      </c>
      <c r="AZ2507" s="28">
        <v>65</v>
      </c>
      <c r="BA2507" s="26">
        <v>0</v>
      </c>
      <c r="BB2507" s="26" t="s">
        <v>148</v>
      </c>
      <c r="BC2507" s="26" t="s">
        <v>13570</v>
      </c>
      <c r="BD2507" s="24"/>
      <c r="BE2507" s="24"/>
      <c r="BF2507" s="26" t="s">
        <v>13579</v>
      </c>
      <c r="BG2507" s="26" t="s">
        <v>226</v>
      </c>
      <c r="BH2507" s="26" t="s">
        <v>13604</v>
      </c>
      <c r="BI2507" s="26" t="s">
        <v>226</v>
      </c>
      <c r="BJ2507" s="26" t="s">
        <v>13609</v>
      </c>
      <c r="BK2507" s="26" t="s">
        <v>1197</v>
      </c>
      <c r="BL2507" s="24"/>
      <c r="BM2507" s="24"/>
      <c r="BN2507" s="24"/>
      <c r="BO2507" s="24"/>
      <c r="BP2507" s="24"/>
      <c r="BQ2507" s="24"/>
      <c r="BR2507" s="26">
        <v>1</v>
      </c>
      <c r="BS2507" s="26">
        <v>2</v>
      </c>
      <c r="BT2507" s="26">
        <v>2</v>
      </c>
      <c r="BU2507" s="26">
        <v>4</v>
      </c>
      <c r="BV2507" s="26">
        <v>2</v>
      </c>
      <c r="BW2507" s="26">
        <v>2</v>
      </c>
      <c r="BX2507" s="26">
        <v>3</v>
      </c>
      <c r="BY2507" s="26">
        <v>3</v>
      </c>
      <c r="BZ2507" s="24"/>
      <c r="CA2507" s="24"/>
      <c r="CB2507" s="24"/>
      <c r="CC2507" s="24"/>
      <c r="CD2507" s="24"/>
      <c r="CE2507" s="24"/>
      <c r="CF2507" s="24"/>
      <c r="CG2507" s="24"/>
      <c r="CH2507" s="24"/>
      <c r="CI2507" s="24"/>
      <c r="CJ2507" s="24"/>
      <c r="CK2507" s="24"/>
      <c r="CL2507" s="24"/>
      <c r="CM2507" s="24"/>
      <c r="CN2507" s="24"/>
      <c r="CO2507" s="24"/>
      <c r="CP2507" s="24"/>
      <c r="CQ2507" s="24"/>
      <c r="CR2507" s="24"/>
      <c r="CS2507" s="24"/>
      <c r="CT2507" s="24"/>
      <c r="CU2507" s="24"/>
      <c r="CV2507" s="24"/>
      <c r="CW2507" s="24"/>
      <c r="CX2507" s="24"/>
      <c r="CY2507" s="24"/>
      <c r="CZ2507" s="24"/>
      <c r="DA2507" s="24"/>
      <c r="DB2507" s="24"/>
      <c r="DC2507" s="24"/>
      <c r="DD2507" s="24"/>
      <c r="DE2507" s="24"/>
      <c r="DF2507" s="26" t="s">
        <v>139</v>
      </c>
      <c r="DG2507" s="26" t="s">
        <v>120</v>
      </c>
      <c r="DH2507" s="26" t="s">
        <v>139</v>
      </c>
      <c r="DI2507" s="26" t="s">
        <v>139</v>
      </c>
      <c r="DJ2507" s="26" t="s">
        <v>139</v>
      </c>
      <c r="DK2507" s="26" t="s">
        <v>139</v>
      </c>
      <c r="DL2507" s="26" t="s">
        <v>139</v>
      </c>
      <c r="DM2507" s="26" t="s">
        <v>139</v>
      </c>
      <c r="DN2507" s="26" t="s">
        <v>139</v>
      </c>
      <c r="DO2507" s="26" t="s">
        <v>139</v>
      </c>
    </row>
    <row r="2508" spans="1:119" ht="20.100000000000001" customHeight="1" x14ac:dyDescent="0.25">
      <c r="A2508" s="29" t="str">
        <f t="shared" si="546"/>
        <v>Stav + (Attitude Plus)5</v>
      </c>
      <c r="B2508" s="29" t="str">
        <f t="shared" si="547"/>
        <v>Stav + (Attitude Plus)</v>
      </c>
      <c r="C2508" s="29">
        <f t="shared" si="548"/>
        <v>5</v>
      </c>
      <c r="D2508" s="30" t="str">
        <f t="shared" si="549"/>
        <v>Europe and Eurasia</v>
      </c>
      <c r="E2508" s="30" t="str">
        <f t="shared" si="550"/>
        <v>Subotica, Serbia</v>
      </c>
      <c r="F2508" s="31">
        <f t="shared" si="551"/>
        <v>3</v>
      </c>
      <c r="G2508" s="31">
        <f t="shared" si="552"/>
        <v>2</v>
      </c>
      <c r="H2508" s="31">
        <f t="shared" si="553"/>
        <v>2</v>
      </c>
      <c r="I2508" s="31">
        <f t="shared" si="554"/>
        <v>2</v>
      </c>
      <c r="J2508" s="31">
        <f t="shared" si="555"/>
        <v>3</v>
      </c>
      <c r="K2508" s="31">
        <f t="shared" si="556"/>
        <v>3</v>
      </c>
      <c r="L2508" s="31">
        <f t="shared" si="557"/>
        <v>3</v>
      </c>
      <c r="M2508" s="31">
        <f t="shared" si="558"/>
        <v>2</v>
      </c>
      <c r="N2508" s="31">
        <f t="shared" si="559"/>
        <v>2.5</v>
      </c>
      <c r="O2508" s="26" t="s">
        <v>13610</v>
      </c>
      <c r="P2508" s="26" t="s">
        <v>108</v>
      </c>
      <c r="Q2508" s="27">
        <v>42858</v>
      </c>
      <c r="R2508" s="26" t="s">
        <v>305</v>
      </c>
      <c r="S2508" s="26" t="s">
        <v>167</v>
      </c>
      <c r="T2508" s="26" t="s">
        <v>142</v>
      </c>
      <c r="U2508" s="26" t="s">
        <v>833</v>
      </c>
      <c r="V2508" s="26" t="s">
        <v>15763</v>
      </c>
      <c r="W2508" s="26" t="s">
        <v>2629</v>
      </c>
      <c r="X2508" s="26" t="s">
        <v>4637</v>
      </c>
      <c r="Y2508" s="26" t="s">
        <v>13611</v>
      </c>
      <c r="Z2508" s="26" t="s">
        <v>13612</v>
      </c>
      <c r="AA2508" s="24"/>
      <c r="AB2508" s="26" t="s">
        <v>117</v>
      </c>
      <c r="AC2508" s="28">
        <v>4000</v>
      </c>
      <c r="AD2508" s="26" t="s">
        <v>5837</v>
      </c>
      <c r="AE2508" s="26" t="s">
        <v>558</v>
      </c>
      <c r="AF2508" s="26" t="s">
        <v>120</v>
      </c>
      <c r="AG2508" s="26" t="s">
        <v>175</v>
      </c>
      <c r="AH2508" s="26" t="s">
        <v>176</v>
      </c>
      <c r="AI2508" s="28">
        <v>4000</v>
      </c>
      <c r="AJ2508" s="26" t="s">
        <v>13613</v>
      </c>
      <c r="AK2508" s="26" t="s">
        <v>13614</v>
      </c>
      <c r="AL2508" s="26" t="s">
        <v>13615</v>
      </c>
      <c r="AM2508" s="24"/>
      <c r="AN2508" s="24"/>
      <c r="AO2508" s="24"/>
      <c r="AP2508" s="24"/>
      <c r="AQ2508" s="24"/>
      <c r="AR2508" s="26" t="s">
        <v>13616</v>
      </c>
      <c r="AS2508" s="24"/>
      <c r="AT2508" s="24"/>
      <c r="AU2508" s="26" t="s">
        <v>13617</v>
      </c>
      <c r="AV2508" s="24"/>
      <c r="AW2508" s="28">
        <v>11261</v>
      </c>
      <c r="AX2508" s="26">
        <v>500</v>
      </c>
      <c r="AY2508" s="28">
        <v>800</v>
      </c>
      <c r="AZ2508" s="28">
        <v>500</v>
      </c>
      <c r="BA2508" s="26">
        <v>500</v>
      </c>
      <c r="BB2508" s="24"/>
      <c r="BC2508" s="26" t="s">
        <v>4293</v>
      </c>
      <c r="BD2508" s="24"/>
      <c r="BE2508" s="24"/>
      <c r="BF2508" s="26" t="s">
        <v>2047</v>
      </c>
      <c r="BG2508" s="26" t="s">
        <v>2629</v>
      </c>
      <c r="BH2508" s="24"/>
      <c r="BI2508" s="24"/>
      <c r="BJ2508" s="24"/>
      <c r="BK2508" s="24"/>
      <c r="BL2508" s="24"/>
      <c r="BM2508" s="24"/>
      <c r="BN2508" s="24"/>
      <c r="BO2508" s="24"/>
      <c r="BP2508" s="24"/>
      <c r="BQ2508" s="24"/>
      <c r="BR2508" s="26">
        <v>0</v>
      </c>
      <c r="BS2508" s="26">
        <v>0</v>
      </c>
      <c r="BT2508" s="26">
        <v>0</v>
      </c>
      <c r="BU2508" s="26">
        <v>0</v>
      </c>
      <c r="BV2508" s="26">
        <v>0</v>
      </c>
      <c r="BW2508" s="26">
        <v>0</v>
      </c>
      <c r="BX2508" s="26">
        <v>0</v>
      </c>
      <c r="BY2508" s="26">
        <v>0</v>
      </c>
      <c r="BZ2508" s="26" t="s">
        <v>138</v>
      </c>
      <c r="CA2508" s="26" t="s">
        <v>135</v>
      </c>
      <c r="CB2508" s="26" t="s">
        <v>136</v>
      </c>
      <c r="CC2508" s="26" t="s">
        <v>137</v>
      </c>
      <c r="CD2508" s="26" t="s">
        <v>135</v>
      </c>
      <c r="CE2508" s="26" t="s">
        <v>135</v>
      </c>
      <c r="CF2508" s="26" t="s">
        <v>136</v>
      </c>
      <c r="CG2508" s="26" t="s">
        <v>136</v>
      </c>
      <c r="CH2508" s="26" t="s">
        <v>136</v>
      </c>
      <c r="CI2508" s="26" t="s">
        <v>137</v>
      </c>
      <c r="CJ2508" s="26" t="s">
        <v>136</v>
      </c>
      <c r="CK2508" s="26" t="s">
        <v>135</v>
      </c>
      <c r="CL2508" s="26" t="s">
        <v>137</v>
      </c>
      <c r="CM2508" s="26" t="s">
        <v>135</v>
      </c>
      <c r="CN2508" s="26" t="s">
        <v>134</v>
      </c>
      <c r="CO2508" s="26" t="s">
        <v>135</v>
      </c>
      <c r="CP2508" s="26" t="s">
        <v>135</v>
      </c>
      <c r="CQ2508" s="26" t="s">
        <v>137</v>
      </c>
      <c r="CR2508" s="26" t="s">
        <v>138</v>
      </c>
      <c r="CS2508" s="26" t="s">
        <v>136</v>
      </c>
      <c r="CT2508" s="26" t="s">
        <v>134</v>
      </c>
      <c r="CU2508" s="26" t="s">
        <v>135</v>
      </c>
      <c r="CV2508" s="26" t="s">
        <v>136</v>
      </c>
      <c r="CW2508" s="26" t="s">
        <v>134</v>
      </c>
      <c r="CX2508" s="26" t="s">
        <v>136</v>
      </c>
      <c r="CY2508" s="26" t="s">
        <v>134</v>
      </c>
      <c r="CZ2508" s="26" t="s">
        <v>135</v>
      </c>
      <c r="DA2508" s="26" t="s">
        <v>135</v>
      </c>
      <c r="DB2508" s="26" t="s">
        <v>135</v>
      </c>
      <c r="DC2508" s="26" t="s">
        <v>135</v>
      </c>
      <c r="DD2508" s="26" t="s">
        <v>136</v>
      </c>
      <c r="DE2508" s="26" t="s">
        <v>136</v>
      </c>
      <c r="DF2508" s="26" t="s">
        <v>139</v>
      </c>
      <c r="DG2508" s="26" t="s">
        <v>139</v>
      </c>
      <c r="DH2508" s="26" t="s">
        <v>139</v>
      </c>
      <c r="DI2508" s="26" t="s">
        <v>120</v>
      </c>
      <c r="DJ2508" s="26" t="s">
        <v>139</v>
      </c>
      <c r="DK2508" s="26" t="s">
        <v>139</v>
      </c>
      <c r="DL2508" s="26" t="s">
        <v>139</v>
      </c>
      <c r="DM2508" s="26" t="s">
        <v>139</v>
      </c>
      <c r="DN2508" s="26" t="s">
        <v>139</v>
      </c>
      <c r="DO2508" s="26" t="s">
        <v>139</v>
      </c>
    </row>
    <row r="2509" spans="1:119" ht="20.100000000000001" customHeight="1" x14ac:dyDescent="0.25">
      <c r="A2509" s="29" t="str">
        <f t="shared" si="546"/>
        <v/>
      </c>
      <c r="B2509" s="29" t="str">
        <f t="shared" si="547"/>
        <v>Stav + (Attitude Plus)</v>
      </c>
      <c r="C2509" s="29">
        <f t="shared" si="548"/>
        <v>0</v>
      </c>
      <c r="D2509" s="30" t="str">
        <f t="shared" si="549"/>
        <v>Europe and Eurasia</v>
      </c>
      <c r="E2509" s="30" t="str">
        <f t="shared" si="550"/>
        <v>Subotica, Serbia</v>
      </c>
      <c r="F2509" s="31">
        <f t="shared" si="551"/>
        <v>0</v>
      </c>
      <c r="G2509" s="31">
        <f t="shared" si="552"/>
        <v>0</v>
      </c>
      <c r="H2509" s="31">
        <f t="shared" si="553"/>
        <v>0</v>
      </c>
      <c r="I2509" s="31">
        <f t="shared" si="554"/>
        <v>0</v>
      </c>
      <c r="J2509" s="31">
        <f t="shared" si="555"/>
        <v>0</v>
      </c>
      <c r="K2509" s="31">
        <f t="shared" si="556"/>
        <v>0</v>
      </c>
      <c r="L2509" s="31">
        <f t="shared" si="557"/>
        <v>0</v>
      </c>
      <c r="M2509" s="31">
        <f t="shared" si="558"/>
        <v>0</v>
      </c>
      <c r="N2509" s="31">
        <f t="shared" si="559"/>
        <v>0</v>
      </c>
      <c r="O2509" s="26" t="s">
        <v>16447</v>
      </c>
      <c r="P2509" s="26" t="s">
        <v>108</v>
      </c>
      <c r="Q2509" s="27">
        <v>42556</v>
      </c>
      <c r="R2509" s="24"/>
      <c r="S2509" s="24"/>
      <c r="T2509" s="26" t="s">
        <v>142</v>
      </c>
      <c r="U2509" s="24"/>
      <c r="V2509" s="26" t="s">
        <v>15763</v>
      </c>
      <c r="W2509" s="26" t="s">
        <v>2629</v>
      </c>
      <c r="X2509" s="26" t="s">
        <v>4637</v>
      </c>
      <c r="Y2509" s="26" t="s">
        <v>13611</v>
      </c>
      <c r="Z2509" s="26" t="s">
        <v>13612</v>
      </c>
      <c r="AA2509" s="24"/>
      <c r="AB2509" s="26" t="s">
        <v>15736</v>
      </c>
      <c r="AC2509" s="28">
        <v>800</v>
      </c>
      <c r="AD2509" s="26" t="s">
        <v>5837</v>
      </c>
      <c r="AE2509" s="26" t="s">
        <v>558</v>
      </c>
      <c r="AF2509" s="26" t="s">
        <v>120</v>
      </c>
      <c r="AG2509" s="26" t="s">
        <v>175</v>
      </c>
      <c r="AH2509" s="24"/>
      <c r="AI2509" s="28">
        <v>800</v>
      </c>
      <c r="AJ2509" s="24"/>
      <c r="AK2509" s="24"/>
      <c r="AL2509" s="24"/>
      <c r="AM2509" s="24"/>
      <c r="AN2509" s="24"/>
      <c r="AO2509" s="24"/>
      <c r="AP2509" s="24"/>
      <c r="AQ2509" s="24"/>
      <c r="AR2509" s="24"/>
      <c r="AS2509" s="24"/>
      <c r="AT2509" s="24"/>
      <c r="AU2509" s="24"/>
      <c r="AV2509" s="24"/>
      <c r="AW2509" s="24"/>
      <c r="AX2509" s="24"/>
      <c r="AY2509" s="24"/>
      <c r="AZ2509" s="24"/>
      <c r="BA2509" s="24"/>
      <c r="BB2509" s="24"/>
      <c r="BC2509" s="26" t="s">
        <v>4293</v>
      </c>
      <c r="BD2509" s="24"/>
      <c r="BE2509" s="24"/>
      <c r="BF2509" s="24"/>
      <c r="BG2509" s="24"/>
      <c r="BH2509" s="24"/>
      <c r="BI2509" s="24"/>
      <c r="BJ2509" s="24"/>
      <c r="BK2509" s="24"/>
      <c r="BL2509" s="24"/>
      <c r="BM2509" s="24"/>
      <c r="BN2509" s="24"/>
      <c r="BO2509" s="24"/>
      <c r="BP2509" s="24"/>
      <c r="BQ2509" s="24"/>
      <c r="BR2509" s="24"/>
      <c r="BS2509" s="24"/>
      <c r="BT2509" s="24"/>
      <c r="BU2509" s="24"/>
      <c r="BV2509" s="24"/>
      <c r="BW2509" s="24"/>
      <c r="BX2509" s="24"/>
      <c r="BY2509" s="24"/>
      <c r="BZ2509" s="24"/>
      <c r="CA2509" s="24"/>
      <c r="CB2509" s="24"/>
      <c r="CC2509" s="24"/>
      <c r="CD2509" s="24"/>
      <c r="CE2509" s="24"/>
      <c r="CF2509" s="24"/>
      <c r="CG2509" s="24"/>
      <c r="CH2509" s="24"/>
      <c r="CI2509" s="24"/>
      <c r="CJ2509" s="24"/>
      <c r="CK2509" s="24"/>
      <c r="CL2509" s="24"/>
      <c r="CM2509" s="24"/>
      <c r="CN2509" s="24"/>
      <c r="CO2509" s="24"/>
      <c r="CP2509" s="24"/>
      <c r="CQ2509" s="24"/>
      <c r="CR2509" s="24"/>
      <c r="CS2509" s="24"/>
      <c r="CT2509" s="24"/>
      <c r="CU2509" s="24"/>
      <c r="CV2509" s="24"/>
      <c r="CW2509" s="24"/>
      <c r="CX2509" s="24"/>
      <c r="CY2509" s="24"/>
      <c r="CZ2509" s="24"/>
      <c r="DA2509" s="24"/>
      <c r="DB2509" s="24"/>
      <c r="DC2509" s="24"/>
      <c r="DD2509" s="24"/>
      <c r="DE2509" s="24"/>
      <c r="DF2509" s="26" t="s">
        <v>139</v>
      </c>
      <c r="DG2509" s="26" t="s">
        <v>139</v>
      </c>
      <c r="DH2509" s="26" t="s">
        <v>139</v>
      </c>
      <c r="DI2509" s="26" t="s">
        <v>139</v>
      </c>
      <c r="DJ2509" s="26" t="s">
        <v>139</v>
      </c>
      <c r="DK2509" s="26" t="s">
        <v>139</v>
      </c>
      <c r="DL2509" s="26" t="s">
        <v>139</v>
      </c>
      <c r="DM2509" s="26" t="s">
        <v>139</v>
      </c>
      <c r="DN2509" s="26" t="s">
        <v>139</v>
      </c>
      <c r="DO2509" s="26" t="s">
        <v>139</v>
      </c>
    </row>
    <row r="2510" spans="1:119" ht="20.100000000000001" customHeight="1" x14ac:dyDescent="0.25">
      <c r="A2510" s="29" t="str">
        <f t="shared" si="546"/>
        <v>Stav + (Attitude Plus)4</v>
      </c>
      <c r="B2510" s="29" t="str">
        <f t="shared" si="547"/>
        <v>Stav + (Attitude Plus)</v>
      </c>
      <c r="C2510" s="29">
        <f t="shared" si="548"/>
        <v>4</v>
      </c>
      <c r="D2510" s="30" t="str">
        <f t="shared" si="549"/>
        <v>Europe and Eurasia</v>
      </c>
      <c r="E2510" s="30" t="str">
        <f t="shared" si="550"/>
        <v>Subotica, Serbia</v>
      </c>
      <c r="F2510" s="31">
        <f t="shared" si="551"/>
        <v>3</v>
      </c>
      <c r="G2510" s="31">
        <f t="shared" si="552"/>
        <v>3</v>
      </c>
      <c r="H2510" s="31">
        <f t="shared" si="553"/>
        <v>4</v>
      </c>
      <c r="I2510" s="31">
        <f t="shared" si="554"/>
        <v>3</v>
      </c>
      <c r="J2510" s="31">
        <f t="shared" si="555"/>
        <v>4</v>
      </c>
      <c r="K2510" s="31">
        <f t="shared" si="556"/>
        <v>3</v>
      </c>
      <c r="L2510" s="31">
        <f t="shared" si="557"/>
        <v>4</v>
      </c>
      <c r="M2510" s="31">
        <f t="shared" si="558"/>
        <v>3</v>
      </c>
      <c r="N2510" s="31">
        <f t="shared" si="559"/>
        <v>3.4</v>
      </c>
      <c r="O2510" s="26" t="s">
        <v>13618</v>
      </c>
      <c r="P2510" s="26" t="s">
        <v>108</v>
      </c>
      <c r="Q2510" s="27">
        <v>42502</v>
      </c>
      <c r="R2510" s="26" t="s">
        <v>166</v>
      </c>
      <c r="S2510" s="26" t="s">
        <v>184</v>
      </c>
      <c r="T2510" s="26" t="s">
        <v>157</v>
      </c>
      <c r="U2510" s="26" t="s">
        <v>833</v>
      </c>
      <c r="V2510" s="26" t="s">
        <v>15763</v>
      </c>
      <c r="W2510" s="26" t="s">
        <v>2629</v>
      </c>
      <c r="X2510" s="26" t="s">
        <v>4637</v>
      </c>
      <c r="Y2510" s="26" t="s">
        <v>13611</v>
      </c>
      <c r="Z2510" s="26" t="s">
        <v>13612</v>
      </c>
      <c r="AA2510" s="24"/>
      <c r="AB2510" s="26" t="s">
        <v>117</v>
      </c>
      <c r="AC2510" s="28">
        <v>4000</v>
      </c>
      <c r="AD2510" s="26" t="s">
        <v>5837</v>
      </c>
      <c r="AE2510" s="26" t="s">
        <v>558</v>
      </c>
      <c r="AF2510" s="26" t="s">
        <v>120</v>
      </c>
      <c r="AG2510" s="26" t="s">
        <v>175</v>
      </c>
      <c r="AH2510" s="26" t="s">
        <v>185</v>
      </c>
      <c r="AI2510" s="28">
        <v>4000</v>
      </c>
      <c r="AJ2510" s="26" t="s">
        <v>13619</v>
      </c>
      <c r="AK2510" s="26" t="s">
        <v>13614</v>
      </c>
      <c r="AL2510" s="26" t="s">
        <v>13615</v>
      </c>
      <c r="AM2510" s="24"/>
      <c r="AN2510" s="24"/>
      <c r="AO2510" s="24"/>
      <c r="AP2510" s="24"/>
      <c r="AQ2510" s="26" t="s">
        <v>13620</v>
      </c>
      <c r="AR2510" s="24"/>
      <c r="AS2510" s="24"/>
      <c r="AT2510" s="24"/>
      <c r="AU2510" s="26" t="s">
        <v>13621</v>
      </c>
      <c r="AV2510" s="24"/>
      <c r="AW2510" s="28">
        <v>1320</v>
      </c>
      <c r="AX2510" s="26">
        <v>400</v>
      </c>
      <c r="AY2510" s="28">
        <v>400</v>
      </c>
      <c r="AZ2510" s="28">
        <v>400</v>
      </c>
      <c r="BA2510" s="26">
        <v>0</v>
      </c>
      <c r="BB2510" s="26" t="s">
        <v>241</v>
      </c>
      <c r="BC2510" s="26" t="s">
        <v>4293</v>
      </c>
      <c r="BD2510" s="26" t="s">
        <v>437</v>
      </c>
      <c r="BE2510" s="26" t="s">
        <v>13622</v>
      </c>
      <c r="BF2510" s="26" t="s">
        <v>13623</v>
      </c>
      <c r="BG2510" s="26" t="s">
        <v>2629</v>
      </c>
      <c r="BH2510" s="26" t="s">
        <v>2663</v>
      </c>
      <c r="BI2510" s="26" t="s">
        <v>2629</v>
      </c>
      <c r="BJ2510" s="24"/>
      <c r="BK2510" s="24"/>
      <c r="BL2510" s="24"/>
      <c r="BM2510" s="24"/>
      <c r="BN2510" s="24"/>
      <c r="BO2510" s="24"/>
      <c r="BP2510" s="24"/>
      <c r="BQ2510" s="24"/>
      <c r="BR2510" s="26">
        <v>3</v>
      </c>
      <c r="BS2510" s="26">
        <v>3</v>
      </c>
      <c r="BT2510" s="26">
        <v>4</v>
      </c>
      <c r="BU2510" s="26">
        <v>3</v>
      </c>
      <c r="BV2510" s="26">
        <v>4</v>
      </c>
      <c r="BW2510" s="26">
        <v>3</v>
      </c>
      <c r="BX2510" s="26">
        <v>4</v>
      </c>
      <c r="BY2510" s="26">
        <v>3</v>
      </c>
      <c r="BZ2510" s="24"/>
      <c r="CA2510" s="24"/>
      <c r="CB2510" s="24"/>
      <c r="CC2510" s="24"/>
      <c r="CD2510" s="24"/>
      <c r="CE2510" s="24"/>
      <c r="CF2510" s="24"/>
      <c r="CG2510" s="24"/>
      <c r="CH2510" s="24"/>
      <c r="CI2510" s="24"/>
      <c r="CJ2510" s="24"/>
      <c r="CK2510" s="24"/>
      <c r="CL2510" s="24"/>
      <c r="CM2510" s="24"/>
      <c r="CN2510" s="24"/>
      <c r="CO2510" s="24"/>
      <c r="CP2510" s="24"/>
      <c r="CQ2510" s="24"/>
      <c r="CR2510" s="24"/>
      <c r="CS2510" s="24"/>
      <c r="CT2510" s="24"/>
      <c r="CU2510" s="24"/>
      <c r="CV2510" s="24"/>
      <c r="CW2510" s="24"/>
      <c r="CX2510" s="24"/>
      <c r="CY2510" s="24"/>
      <c r="CZ2510" s="24"/>
      <c r="DA2510" s="24"/>
      <c r="DB2510" s="24"/>
      <c r="DC2510" s="24"/>
      <c r="DD2510" s="24"/>
      <c r="DE2510" s="24"/>
      <c r="DF2510" s="26" t="s">
        <v>139</v>
      </c>
      <c r="DG2510" s="26" t="s">
        <v>139</v>
      </c>
      <c r="DH2510" s="26" t="s">
        <v>139</v>
      </c>
      <c r="DI2510" s="26" t="s">
        <v>139</v>
      </c>
      <c r="DJ2510" s="26" t="s">
        <v>139</v>
      </c>
      <c r="DK2510" s="26" t="s">
        <v>139</v>
      </c>
      <c r="DL2510" s="26" t="s">
        <v>139</v>
      </c>
      <c r="DM2510" s="26" t="s">
        <v>139</v>
      </c>
      <c r="DN2510" s="26" t="s">
        <v>139</v>
      </c>
      <c r="DO2510" s="26" t="s">
        <v>139</v>
      </c>
    </row>
    <row r="2511" spans="1:119" ht="20.100000000000001" customHeight="1" x14ac:dyDescent="0.25">
      <c r="A2511" s="29" t="str">
        <f t="shared" si="546"/>
        <v/>
      </c>
      <c r="B2511" s="29" t="str">
        <f t="shared" si="547"/>
        <v>Stav + (Attitude Plus)</v>
      </c>
      <c r="C2511" s="29">
        <f t="shared" si="548"/>
        <v>0</v>
      </c>
      <c r="D2511" s="30" t="str">
        <f t="shared" si="549"/>
        <v>Europe and Eurasia</v>
      </c>
      <c r="E2511" s="30" t="str">
        <f t="shared" si="550"/>
        <v>Subotica, Serbia</v>
      </c>
      <c r="F2511" s="31">
        <f t="shared" si="551"/>
        <v>0</v>
      </c>
      <c r="G2511" s="31">
        <f t="shared" si="552"/>
        <v>0</v>
      </c>
      <c r="H2511" s="31">
        <f t="shared" si="553"/>
        <v>0</v>
      </c>
      <c r="I2511" s="31">
        <f t="shared" si="554"/>
        <v>0</v>
      </c>
      <c r="J2511" s="31">
        <f t="shared" si="555"/>
        <v>0</v>
      </c>
      <c r="K2511" s="31">
        <f t="shared" si="556"/>
        <v>0</v>
      </c>
      <c r="L2511" s="31">
        <f t="shared" si="557"/>
        <v>0</v>
      </c>
      <c r="M2511" s="31">
        <f t="shared" si="558"/>
        <v>0</v>
      </c>
      <c r="N2511" s="31">
        <f t="shared" si="559"/>
        <v>0</v>
      </c>
      <c r="O2511" s="26" t="s">
        <v>13628</v>
      </c>
      <c r="P2511" s="26" t="s">
        <v>108</v>
      </c>
      <c r="Q2511" s="27">
        <v>41688</v>
      </c>
      <c r="R2511" s="24"/>
      <c r="S2511" s="24"/>
      <c r="T2511" s="26" t="s">
        <v>194</v>
      </c>
      <c r="U2511" s="24"/>
      <c r="V2511" s="26" t="s">
        <v>15763</v>
      </c>
      <c r="W2511" s="26" t="s">
        <v>2629</v>
      </c>
      <c r="X2511" s="26" t="s">
        <v>4637</v>
      </c>
      <c r="Y2511" s="26" t="s">
        <v>13611</v>
      </c>
      <c r="Z2511" s="26" t="s">
        <v>13612</v>
      </c>
      <c r="AA2511" s="24"/>
      <c r="AB2511" s="26" t="s">
        <v>723</v>
      </c>
      <c r="AC2511" s="28">
        <v>1500</v>
      </c>
      <c r="AD2511" s="26" t="s">
        <v>5837</v>
      </c>
      <c r="AE2511" s="26" t="s">
        <v>558</v>
      </c>
      <c r="AF2511" s="26" t="s">
        <v>120</v>
      </c>
      <c r="AG2511" s="26" t="s">
        <v>175</v>
      </c>
      <c r="AH2511" s="24"/>
      <c r="AI2511" s="28">
        <v>1500</v>
      </c>
      <c r="AJ2511" s="24"/>
      <c r="AK2511" s="24"/>
      <c r="AL2511" s="24"/>
      <c r="AM2511" s="24"/>
      <c r="AN2511" s="24"/>
      <c r="AO2511" s="24"/>
      <c r="AP2511" s="24"/>
      <c r="AQ2511" s="24"/>
      <c r="AR2511" s="24"/>
      <c r="AS2511" s="24"/>
      <c r="AT2511" s="24"/>
      <c r="AU2511" s="24"/>
      <c r="AV2511" s="24"/>
      <c r="AW2511" s="24"/>
      <c r="AX2511" s="24"/>
      <c r="AY2511" s="24"/>
      <c r="AZ2511" s="24"/>
      <c r="BA2511" s="24"/>
      <c r="BB2511" s="24"/>
      <c r="BC2511" s="26" t="s">
        <v>4293</v>
      </c>
      <c r="BD2511" s="24"/>
      <c r="BE2511" s="24"/>
      <c r="BF2511" s="24"/>
      <c r="BG2511" s="24"/>
      <c r="BH2511" s="24"/>
      <c r="BI2511" s="24"/>
      <c r="BJ2511" s="24"/>
      <c r="BK2511" s="24"/>
      <c r="BL2511" s="24"/>
      <c r="BM2511" s="24"/>
      <c r="BN2511" s="24"/>
      <c r="BO2511" s="24"/>
      <c r="BP2511" s="24"/>
      <c r="BQ2511" s="24"/>
      <c r="BR2511" s="24"/>
      <c r="BS2511" s="24"/>
      <c r="BT2511" s="24"/>
      <c r="BU2511" s="24"/>
      <c r="BV2511" s="24"/>
      <c r="BW2511" s="24"/>
      <c r="BX2511" s="24"/>
      <c r="BY2511" s="24"/>
      <c r="BZ2511" s="24"/>
      <c r="CA2511" s="24"/>
      <c r="CB2511" s="24"/>
      <c r="CC2511" s="24"/>
      <c r="CD2511" s="24"/>
      <c r="CE2511" s="24"/>
      <c r="CF2511" s="24"/>
      <c r="CG2511" s="24"/>
      <c r="CH2511" s="24"/>
      <c r="CI2511" s="24"/>
      <c r="CJ2511" s="24"/>
      <c r="CK2511" s="24"/>
      <c r="CL2511" s="24"/>
      <c r="CM2511" s="24"/>
      <c r="CN2511" s="24"/>
      <c r="CO2511" s="24"/>
      <c r="CP2511" s="24"/>
      <c r="CQ2511" s="24"/>
      <c r="CR2511" s="24"/>
      <c r="CS2511" s="24"/>
      <c r="CT2511" s="24"/>
      <c r="CU2511" s="24"/>
      <c r="CV2511" s="24"/>
      <c r="CW2511" s="24"/>
      <c r="CX2511" s="24"/>
      <c r="CY2511" s="24"/>
      <c r="CZ2511" s="24"/>
      <c r="DA2511" s="24"/>
      <c r="DB2511" s="24"/>
      <c r="DC2511" s="24"/>
      <c r="DD2511" s="24"/>
      <c r="DE2511" s="24"/>
      <c r="DF2511" s="26" t="s">
        <v>139</v>
      </c>
      <c r="DG2511" s="26" t="s">
        <v>139</v>
      </c>
      <c r="DH2511" s="26" t="s">
        <v>139</v>
      </c>
      <c r="DI2511" s="26" t="s">
        <v>139</v>
      </c>
      <c r="DJ2511" s="26" t="s">
        <v>139</v>
      </c>
      <c r="DK2511" s="26" t="s">
        <v>139</v>
      </c>
      <c r="DL2511" s="26" t="s">
        <v>139</v>
      </c>
      <c r="DM2511" s="26" t="s">
        <v>139</v>
      </c>
      <c r="DN2511" s="26" t="s">
        <v>139</v>
      </c>
      <c r="DO2511" s="26" t="s">
        <v>139</v>
      </c>
    </row>
    <row r="2512" spans="1:119" ht="20.100000000000001" customHeight="1" x14ac:dyDescent="0.25">
      <c r="A2512" s="29" t="str">
        <f t="shared" si="546"/>
        <v>Stav + (Attitude Plus)3</v>
      </c>
      <c r="B2512" s="29" t="str">
        <f t="shared" si="547"/>
        <v>Stav + (Attitude Plus)</v>
      </c>
      <c r="C2512" s="29">
        <f t="shared" si="548"/>
        <v>3</v>
      </c>
      <c r="D2512" s="30" t="str">
        <f t="shared" si="549"/>
        <v>Europe and Eurasia</v>
      </c>
      <c r="E2512" s="30" t="str">
        <f t="shared" si="550"/>
        <v>Subotica, Serbia</v>
      </c>
      <c r="F2512" s="31">
        <f t="shared" si="551"/>
        <v>2</v>
      </c>
      <c r="G2512" s="31">
        <f t="shared" si="552"/>
        <v>2</v>
      </c>
      <c r="H2512" s="31">
        <f t="shared" si="553"/>
        <v>4</v>
      </c>
      <c r="I2512" s="31">
        <f t="shared" si="554"/>
        <v>4</v>
      </c>
      <c r="J2512" s="31">
        <f t="shared" si="555"/>
        <v>2</v>
      </c>
      <c r="K2512" s="31">
        <f t="shared" si="556"/>
        <v>2</v>
      </c>
      <c r="L2512" s="31">
        <f t="shared" si="557"/>
        <v>5</v>
      </c>
      <c r="M2512" s="31">
        <f t="shared" si="558"/>
        <v>5</v>
      </c>
      <c r="N2512" s="31">
        <f t="shared" si="559"/>
        <v>3.3</v>
      </c>
      <c r="O2512" s="26" t="s">
        <v>13624</v>
      </c>
      <c r="P2512" s="26" t="s">
        <v>108</v>
      </c>
      <c r="Q2512" s="27">
        <v>41771</v>
      </c>
      <c r="R2512" s="26" t="s">
        <v>166</v>
      </c>
      <c r="S2512" s="26" t="s">
        <v>193</v>
      </c>
      <c r="T2512" s="26" t="s">
        <v>194</v>
      </c>
      <c r="U2512" s="26" t="s">
        <v>833</v>
      </c>
      <c r="V2512" s="26" t="s">
        <v>15763</v>
      </c>
      <c r="W2512" s="26" t="s">
        <v>2629</v>
      </c>
      <c r="X2512" s="26" t="s">
        <v>4637</v>
      </c>
      <c r="Y2512" s="26" t="s">
        <v>13611</v>
      </c>
      <c r="Z2512" s="26" t="s">
        <v>13612</v>
      </c>
      <c r="AA2512" s="24"/>
      <c r="AB2512" s="26" t="s">
        <v>117</v>
      </c>
      <c r="AC2512" s="28">
        <v>9000</v>
      </c>
      <c r="AD2512" s="26" t="s">
        <v>5837</v>
      </c>
      <c r="AE2512" s="26" t="s">
        <v>558</v>
      </c>
      <c r="AF2512" s="26" t="s">
        <v>120</v>
      </c>
      <c r="AG2512" s="26" t="s">
        <v>175</v>
      </c>
      <c r="AH2512" s="26" t="s">
        <v>121</v>
      </c>
      <c r="AI2512" s="28">
        <v>9000</v>
      </c>
      <c r="AJ2512" s="26" t="s">
        <v>13625</v>
      </c>
      <c r="AK2512" s="26" t="s">
        <v>13614</v>
      </c>
      <c r="AL2512" s="26" t="s">
        <v>13615</v>
      </c>
      <c r="AM2512" s="24"/>
      <c r="AN2512" s="24"/>
      <c r="AO2512" s="24"/>
      <c r="AP2512" s="24"/>
      <c r="AQ2512" s="26" t="s">
        <v>13626</v>
      </c>
      <c r="AR2512" s="24"/>
      <c r="AS2512" s="24"/>
      <c r="AT2512" s="24"/>
      <c r="AU2512" s="24"/>
      <c r="AV2512" s="24"/>
      <c r="AW2512" s="28">
        <v>52378</v>
      </c>
      <c r="AX2512" s="26">
        <v>650</v>
      </c>
      <c r="AY2512" s="28">
        <v>800</v>
      </c>
      <c r="AZ2512" s="28">
        <v>650</v>
      </c>
      <c r="BA2512" s="26">
        <v>0</v>
      </c>
      <c r="BB2512" s="26" t="s">
        <v>241</v>
      </c>
      <c r="BC2512" s="26" t="s">
        <v>4293</v>
      </c>
      <c r="BD2512" s="26" t="s">
        <v>125</v>
      </c>
      <c r="BE2512" s="24"/>
      <c r="BF2512" s="26" t="s">
        <v>13627</v>
      </c>
      <c r="BG2512" s="26" t="s">
        <v>271</v>
      </c>
      <c r="BH2512" s="24"/>
      <c r="BI2512" s="24"/>
      <c r="BJ2512" s="24"/>
      <c r="BK2512" s="24"/>
      <c r="BL2512" s="24"/>
      <c r="BM2512" s="24"/>
      <c r="BN2512" s="24"/>
      <c r="BO2512" s="24"/>
      <c r="BP2512" s="24"/>
      <c r="BQ2512" s="24"/>
      <c r="BR2512" s="26">
        <v>2</v>
      </c>
      <c r="BS2512" s="26">
        <v>2</v>
      </c>
      <c r="BT2512" s="26">
        <v>4</v>
      </c>
      <c r="BU2512" s="26">
        <v>4</v>
      </c>
      <c r="BV2512" s="26">
        <v>2</v>
      </c>
      <c r="BW2512" s="26">
        <v>2</v>
      </c>
      <c r="BX2512" s="26">
        <v>5</v>
      </c>
      <c r="BY2512" s="26">
        <v>5</v>
      </c>
      <c r="BZ2512" s="24"/>
      <c r="CA2512" s="24"/>
      <c r="CB2512" s="24"/>
      <c r="CC2512" s="24"/>
      <c r="CD2512" s="24"/>
      <c r="CE2512" s="24"/>
      <c r="CF2512" s="24"/>
      <c r="CG2512" s="24"/>
      <c r="CH2512" s="24"/>
      <c r="CI2512" s="24"/>
      <c r="CJ2512" s="24"/>
      <c r="CK2512" s="24"/>
      <c r="CL2512" s="24"/>
      <c r="CM2512" s="24"/>
      <c r="CN2512" s="24"/>
      <c r="CO2512" s="24"/>
      <c r="CP2512" s="24"/>
      <c r="CQ2512" s="24"/>
      <c r="CR2512" s="24"/>
      <c r="CS2512" s="24"/>
      <c r="CT2512" s="24"/>
      <c r="CU2512" s="24"/>
      <c r="CV2512" s="24"/>
      <c r="CW2512" s="24"/>
      <c r="CX2512" s="24"/>
      <c r="CY2512" s="24"/>
      <c r="CZ2512" s="24"/>
      <c r="DA2512" s="24"/>
      <c r="DB2512" s="24"/>
      <c r="DC2512" s="24"/>
      <c r="DD2512" s="24"/>
      <c r="DE2512" s="24"/>
      <c r="DF2512" s="26" t="s">
        <v>139</v>
      </c>
      <c r="DG2512" s="26" t="s">
        <v>139</v>
      </c>
      <c r="DH2512" s="26" t="s">
        <v>139</v>
      </c>
      <c r="DI2512" s="26" t="s">
        <v>120</v>
      </c>
      <c r="DJ2512" s="26" t="s">
        <v>139</v>
      </c>
      <c r="DK2512" s="26" t="s">
        <v>139</v>
      </c>
      <c r="DL2512" s="26" t="s">
        <v>139</v>
      </c>
      <c r="DM2512" s="26" t="s">
        <v>139</v>
      </c>
      <c r="DN2512" s="26" t="s">
        <v>139</v>
      </c>
      <c r="DO2512" s="26" t="s">
        <v>139</v>
      </c>
    </row>
    <row r="2513" spans="1:119" ht="20.100000000000001" customHeight="1" x14ac:dyDescent="0.25">
      <c r="A2513" s="29" t="str">
        <f t="shared" si="546"/>
        <v>Stav + (Attitude Plus)2</v>
      </c>
      <c r="B2513" s="29" t="str">
        <f t="shared" si="547"/>
        <v>Stav + (Attitude Plus)</v>
      </c>
      <c r="C2513" s="29">
        <f t="shared" si="548"/>
        <v>2</v>
      </c>
      <c r="D2513" s="30" t="str">
        <f t="shared" si="549"/>
        <v>Europe and Eurasia</v>
      </c>
      <c r="E2513" s="30" t="str">
        <f t="shared" si="550"/>
        <v>Subotica, Serbia</v>
      </c>
      <c r="F2513" s="31">
        <f t="shared" si="551"/>
        <v>3</v>
      </c>
      <c r="G2513" s="31">
        <f t="shared" si="552"/>
        <v>2</v>
      </c>
      <c r="H2513" s="31">
        <f t="shared" si="553"/>
        <v>3</v>
      </c>
      <c r="I2513" s="31">
        <f t="shared" si="554"/>
        <v>4</v>
      </c>
      <c r="J2513" s="31">
        <f t="shared" si="555"/>
        <v>1</v>
      </c>
      <c r="K2513" s="31">
        <f t="shared" si="556"/>
        <v>2</v>
      </c>
      <c r="L2513" s="31">
        <f t="shared" si="557"/>
        <v>4</v>
      </c>
      <c r="M2513" s="31">
        <f t="shared" si="558"/>
        <v>3</v>
      </c>
      <c r="N2513" s="31">
        <f t="shared" si="559"/>
        <v>2.8</v>
      </c>
      <c r="O2513" s="26" t="s">
        <v>13629</v>
      </c>
      <c r="P2513" s="26" t="s">
        <v>108</v>
      </c>
      <c r="Q2513" s="27">
        <v>41400</v>
      </c>
      <c r="R2513" s="26" t="s">
        <v>109</v>
      </c>
      <c r="S2513" s="26" t="s">
        <v>206</v>
      </c>
      <c r="T2513" s="26" t="s">
        <v>207</v>
      </c>
      <c r="U2513" s="26" t="s">
        <v>833</v>
      </c>
      <c r="V2513" s="26" t="s">
        <v>15763</v>
      </c>
      <c r="W2513" s="26" t="s">
        <v>2629</v>
      </c>
      <c r="X2513" s="26" t="s">
        <v>4637</v>
      </c>
      <c r="Y2513" s="26" t="s">
        <v>13611</v>
      </c>
      <c r="Z2513" s="26" t="s">
        <v>13612</v>
      </c>
      <c r="AA2513" s="24"/>
      <c r="AB2513" s="26" t="s">
        <v>117</v>
      </c>
      <c r="AC2513" s="28">
        <v>8000</v>
      </c>
      <c r="AD2513" s="26" t="s">
        <v>5837</v>
      </c>
      <c r="AE2513" s="26" t="s">
        <v>558</v>
      </c>
      <c r="AF2513" s="26" t="s">
        <v>120</v>
      </c>
      <c r="AG2513" s="26" t="s">
        <v>175</v>
      </c>
      <c r="AH2513" s="26" t="s">
        <v>143</v>
      </c>
      <c r="AI2513" s="28">
        <v>8000</v>
      </c>
      <c r="AJ2513" s="26" t="s">
        <v>13630</v>
      </c>
      <c r="AK2513" s="26" t="s">
        <v>13631</v>
      </c>
      <c r="AL2513" s="26" t="s">
        <v>13615</v>
      </c>
      <c r="AM2513" s="24"/>
      <c r="AN2513" s="24"/>
      <c r="AO2513" s="24"/>
      <c r="AP2513" s="24"/>
      <c r="AQ2513" s="24"/>
      <c r="AR2513" s="24"/>
      <c r="AS2513" s="24"/>
      <c r="AT2513" s="24"/>
      <c r="AU2513" s="24"/>
      <c r="AV2513" s="24"/>
      <c r="AW2513" s="28">
        <v>55642</v>
      </c>
      <c r="AX2513" s="26">
        <v>438</v>
      </c>
      <c r="AY2513" s="28">
        <v>650</v>
      </c>
      <c r="AZ2513" s="28">
        <v>438</v>
      </c>
      <c r="BA2513" s="26">
        <v>0</v>
      </c>
      <c r="BB2513" s="26" t="s">
        <v>241</v>
      </c>
      <c r="BC2513" s="26" t="s">
        <v>4293</v>
      </c>
      <c r="BD2513" s="26" t="s">
        <v>125</v>
      </c>
      <c r="BE2513" s="24"/>
      <c r="BF2513" s="26" t="s">
        <v>13632</v>
      </c>
      <c r="BG2513" s="26" t="s">
        <v>271</v>
      </c>
      <c r="BH2513" s="24"/>
      <c r="BI2513" s="24"/>
      <c r="BJ2513" s="24"/>
      <c r="BK2513" s="24"/>
      <c r="BL2513" s="24"/>
      <c r="BM2513" s="24"/>
      <c r="BN2513" s="24"/>
      <c r="BO2513" s="24"/>
      <c r="BP2513" s="24"/>
      <c r="BQ2513" s="24"/>
      <c r="BR2513" s="26">
        <v>3</v>
      </c>
      <c r="BS2513" s="26">
        <v>2</v>
      </c>
      <c r="BT2513" s="26">
        <v>3</v>
      </c>
      <c r="BU2513" s="26">
        <v>4</v>
      </c>
      <c r="BV2513" s="26">
        <v>1</v>
      </c>
      <c r="BW2513" s="26">
        <v>2</v>
      </c>
      <c r="BX2513" s="26">
        <v>4</v>
      </c>
      <c r="BY2513" s="26">
        <v>3</v>
      </c>
      <c r="BZ2513" s="24"/>
      <c r="CA2513" s="24"/>
      <c r="CB2513" s="24"/>
      <c r="CC2513" s="24"/>
      <c r="CD2513" s="24"/>
      <c r="CE2513" s="24"/>
      <c r="CF2513" s="24"/>
      <c r="CG2513" s="24"/>
      <c r="CH2513" s="24"/>
      <c r="CI2513" s="24"/>
      <c r="CJ2513" s="24"/>
      <c r="CK2513" s="24"/>
      <c r="CL2513" s="24"/>
      <c r="CM2513" s="24"/>
      <c r="CN2513" s="24"/>
      <c r="CO2513" s="24"/>
      <c r="CP2513" s="24"/>
      <c r="CQ2513" s="24"/>
      <c r="CR2513" s="24"/>
      <c r="CS2513" s="24"/>
      <c r="CT2513" s="24"/>
      <c r="CU2513" s="24"/>
      <c r="CV2513" s="24"/>
      <c r="CW2513" s="24"/>
      <c r="CX2513" s="24"/>
      <c r="CY2513" s="24"/>
      <c r="CZ2513" s="24"/>
      <c r="DA2513" s="24"/>
      <c r="DB2513" s="24"/>
      <c r="DC2513" s="24"/>
      <c r="DD2513" s="24"/>
      <c r="DE2513" s="24"/>
      <c r="DF2513" s="26" t="s">
        <v>139</v>
      </c>
      <c r="DG2513" s="26" t="s">
        <v>139</v>
      </c>
      <c r="DH2513" s="26" t="s">
        <v>139</v>
      </c>
      <c r="DI2513" s="26" t="s">
        <v>120</v>
      </c>
      <c r="DJ2513" s="26" t="s">
        <v>139</v>
      </c>
      <c r="DK2513" s="26" t="s">
        <v>139</v>
      </c>
      <c r="DL2513" s="26" t="s">
        <v>139</v>
      </c>
      <c r="DM2513" s="26" t="s">
        <v>139</v>
      </c>
      <c r="DN2513" s="26" t="s">
        <v>139</v>
      </c>
      <c r="DO2513" s="26" t="s">
        <v>139</v>
      </c>
    </row>
    <row r="2514" spans="1:119" ht="20.100000000000001" customHeight="1" x14ac:dyDescent="0.25">
      <c r="A2514" s="29" t="str">
        <f t="shared" si="546"/>
        <v>Stav + (Attitude Plus)1</v>
      </c>
      <c r="B2514" s="29" t="str">
        <f t="shared" si="547"/>
        <v>Stav + (Attitude Plus)</v>
      </c>
      <c r="C2514" s="29">
        <f t="shared" si="548"/>
        <v>1</v>
      </c>
      <c r="D2514" s="30" t="str">
        <f t="shared" si="549"/>
        <v>Europe and Eurasia</v>
      </c>
      <c r="E2514" s="30" t="str">
        <f t="shared" si="550"/>
        <v>Subotica, Serbia</v>
      </c>
      <c r="F2514" s="31">
        <f t="shared" si="551"/>
        <v>3</v>
      </c>
      <c r="G2514" s="31">
        <f t="shared" si="552"/>
        <v>2</v>
      </c>
      <c r="H2514" s="31">
        <f t="shared" si="553"/>
        <v>2</v>
      </c>
      <c r="I2514" s="31">
        <f t="shared" si="554"/>
        <v>4</v>
      </c>
      <c r="J2514" s="31">
        <f t="shared" si="555"/>
        <v>1</v>
      </c>
      <c r="K2514" s="31">
        <f t="shared" si="556"/>
        <v>2</v>
      </c>
      <c r="L2514" s="31">
        <f t="shared" si="557"/>
        <v>4</v>
      </c>
      <c r="M2514" s="31">
        <f t="shared" si="558"/>
        <v>4</v>
      </c>
      <c r="N2514" s="31">
        <f t="shared" si="559"/>
        <v>2.8</v>
      </c>
      <c r="O2514" s="26" t="s">
        <v>13633</v>
      </c>
      <c r="P2514" s="26" t="s">
        <v>108</v>
      </c>
      <c r="Q2514" s="27">
        <v>41038</v>
      </c>
      <c r="R2514" s="26" t="s">
        <v>155</v>
      </c>
      <c r="S2514" s="26" t="s">
        <v>217</v>
      </c>
      <c r="T2514" s="26" t="s">
        <v>175</v>
      </c>
      <c r="U2514" s="26" t="s">
        <v>833</v>
      </c>
      <c r="V2514" s="26" t="s">
        <v>15763</v>
      </c>
      <c r="W2514" s="26" t="s">
        <v>2629</v>
      </c>
      <c r="X2514" s="26" t="s">
        <v>4637</v>
      </c>
      <c r="Y2514" s="26" t="s">
        <v>13611</v>
      </c>
      <c r="Z2514" s="26" t="s">
        <v>13612</v>
      </c>
      <c r="AA2514" s="24"/>
      <c r="AB2514" s="26" t="s">
        <v>117</v>
      </c>
      <c r="AC2514" s="28">
        <v>7000</v>
      </c>
      <c r="AD2514" s="26" t="s">
        <v>5837</v>
      </c>
      <c r="AE2514" s="26" t="s">
        <v>558</v>
      </c>
      <c r="AF2514" s="26" t="s">
        <v>120</v>
      </c>
      <c r="AG2514" s="26" t="s">
        <v>175</v>
      </c>
      <c r="AH2514" s="26" t="s">
        <v>158</v>
      </c>
      <c r="AI2514" s="28">
        <v>7000</v>
      </c>
      <c r="AJ2514" s="24"/>
      <c r="AK2514" s="26" t="s">
        <v>13631</v>
      </c>
      <c r="AL2514" s="26" t="s">
        <v>13634</v>
      </c>
      <c r="AM2514" s="26" t="s">
        <v>13635</v>
      </c>
      <c r="AN2514" s="26" t="s">
        <v>13636</v>
      </c>
      <c r="AO2514" s="26" t="s">
        <v>13637</v>
      </c>
      <c r="AP2514" s="24"/>
      <c r="AQ2514" s="24"/>
      <c r="AR2514" s="24"/>
      <c r="AS2514" s="24"/>
      <c r="AT2514" s="24"/>
      <c r="AU2514" s="24"/>
      <c r="AV2514" s="24"/>
      <c r="AW2514" s="28">
        <v>33919</v>
      </c>
      <c r="AX2514" s="26">
        <v>410</v>
      </c>
      <c r="AY2514" s="28">
        <v>400</v>
      </c>
      <c r="AZ2514" s="28">
        <v>228</v>
      </c>
      <c r="BA2514" s="26">
        <v>0</v>
      </c>
      <c r="BB2514" s="26" t="s">
        <v>241</v>
      </c>
      <c r="BC2514" s="26" t="s">
        <v>4293</v>
      </c>
      <c r="BD2514" s="24"/>
      <c r="BE2514" s="24"/>
      <c r="BF2514" s="26" t="s">
        <v>13638</v>
      </c>
      <c r="BG2514" s="26" t="s">
        <v>271</v>
      </c>
      <c r="BH2514" s="24"/>
      <c r="BI2514" s="24"/>
      <c r="BJ2514" s="24"/>
      <c r="BK2514" s="24"/>
      <c r="BL2514" s="24"/>
      <c r="BM2514" s="24"/>
      <c r="BN2514" s="24"/>
      <c r="BO2514" s="24"/>
      <c r="BP2514" s="24"/>
      <c r="BQ2514" s="24"/>
      <c r="BR2514" s="26">
        <v>3</v>
      </c>
      <c r="BS2514" s="26">
        <v>2</v>
      </c>
      <c r="BT2514" s="26">
        <v>2</v>
      </c>
      <c r="BU2514" s="26">
        <v>4</v>
      </c>
      <c r="BV2514" s="26">
        <v>1</v>
      </c>
      <c r="BW2514" s="26">
        <v>2</v>
      </c>
      <c r="BX2514" s="26">
        <v>4</v>
      </c>
      <c r="BY2514" s="26">
        <v>4</v>
      </c>
      <c r="BZ2514" s="24"/>
      <c r="CA2514" s="24"/>
      <c r="CB2514" s="24"/>
      <c r="CC2514" s="24"/>
      <c r="CD2514" s="24"/>
      <c r="CE2514" s="24"/>
      <c r="CF2514" s="24"/>
      <c r="CG2514" s="24"/>
      <c r="CH2514" s="24"/>
      <c r="CI2514" s="24"/>
      <c r="CJ2514" s="24"/>
      <c r="CK2514" s="24"/>
      <c r="CL2514" s="24"/>
      <c r="CM2514" s="24"/>
      <c r="CN2514" s="24"/>
      <c r="CO2514" s="24"/>
      <c r="CP2514" s="24"/>
      <c r="CQ2514" s="24"/>
      <c r="CR2514" s="24"/>
      <c r="CS2514" s="24"/>
      <c r="CT2514" s="24"/>
      <c r="CU2514" s="24"/>
      <c r="CV2514" s="24"/>
      <c r="CW2514" s="24"/>
      <c r="CX2514" s="24"/>
      <c r="CY2514" s="24"/>
      <c r="CZ2514" s="24"/>
      <c r="DA2514" s="24"/>
      <c r="DB2514" s="24"/>
      <c r="DC2514" s="24"/>
      <c r="DD2514" s="24"/>
      <c r="DE2514" s="24"/>
      <c r="DF2514" s="26" t="s">
        <v>139</v>
      </c>
      <c r="DG2514" s="26" t="s">
        <v>139</v>
      </c>
      <c r="DH2514" s="26" t="s">
        <v>139</v>
      </c>
      <c r="DI2514" s="26" t="s">
        <v>139</v>
      </c>
      <c r="DJ2514" s="26" t="s">
        <v>139</v>
      </c>
      <c r="DK2514" s="26" t="s">
        <v>139</v>
      </c>
      <c r="DL2514" s="26" t="s">
        <v>139</v>
      </c>
      <c r="DM2514" s="26" t="s">
        <v>139</v>
      </c>
      <c r="DN2514" s="26" t="s">
        <v>139</v>
      </c>
      <c r="DO2514" s="26" t="s">
        <v>139</v>
      </c>
    </row>
    <row r="2515" spans="1:119" ht="20.100000000000001" customHeight="1" x14ac:dyDescent="0.25">
      <c r="A2515" s="29" t="str">
        <f t="shared" si="546"/>
        <v>Step Up6</v>
      </c>
      <c r="B2515" s="29" t="str">
        <f t="shared" si="547"/>
        <v>Step Up</v>
      </c>
      <c r="C2515" s="29">
        <f t="shared" si="548"/>
        <v>6</v>
      </c>
      <c r="D2515" s="30" t="str">
        <f t="shared" si="549"/>
        <v>Europe and Eurasia</v>
      </c>
      <c r="E2515" s="30" t="str">
        <f t="shared" si="550"/>
        <v>Moscow, Russia</v>
      </c>
      <c r="F2515" s="31">
        <f t="shared" si="551"/>
        <v>3</v>
      </c>
      <c r="G2515" s="31">
        <f t="shared" si="552"/>
        <v>3</v>
      </c>
      <c r="H2515" s="31">
        <f t="shared" si="553"/>
        <v>3</v>
      </c>
      <c r="I2515" s="31">
        <f t="shared" si="554"/>
        <v>4</v>
      </c>
      <c r="J2515" s="31">
        <f t="shared" si="555"/>
        <v>3</v>
      </c>
      <c r="K2515" s="31">
        <f t="shared" si="556"/>
        <v>4</v>
      </c>
      <c r="L2515" s="31">
        <f t="shared" si="557"/>
        <v>4</v>
      </c>
      <c r="M2515" s="31">
        <f t="shared" si="558"/>
        <v>4</v>
      </c>
      <c r="N2515" s="31">
        <f t="shared" si="559"/>
        <v>3.5</v>
      </c>
      <c r="O2515" s="26" t="s">
        <v>13639</v>
      </c>
      <c r="P2515" s="26" t="s">
        <v>108</v>
      </c>
      <c r="Q2515" s="27">
        <v>41771</v>
      </c>
      <c r="R2515" s="26" t="s">
        <v>305</v>
      </c>
      <c r="S2515" s="26" t="s">
        <v>193</v>
      </c>
      <c r="T2515" s="26" t="s">
        <v>194</v>
      </c>
      <c r="U2515" s="26" t="s">
        <v>112</v>
      </c>
      <c r="V2515" s="26" t="s">
        <v>15763</v>
      </c>
      <c r="W2515" s="26" t="s">
        <v>9121</v>
      </c>
      <c r="X2515" s="26" t="s">
        <v>13640</v>
      </c>
      <c r="Y2515" s="26" t="s">
        <v>13641</v>
      </c>
      <c r="Z2515" s="24"/>
      <c r="AA2515" s="24"/>
      <c r="AB2515" s="26" t="s">
        <v>117</v>
      </c>
      <c r="AC2515" s="28">
        <v>22000</v>
      </c>
      <c r="AD2515" s="26" t="s">
        <v>13642</v>
      </c>
      <c r="AE2515" s="24"/>
      <c r="AF2515" s="26" t="s">
        <v>139</v>
      </c>
      <c r="AG2515" s="26" t="s">
        <v>645</v>
      </c>
      <c r="AH2515" s="26" t="s">
        <v>250</v>
      </c>
      <c r="AI2515" s="28">
        <v>22000</v>
      </c>
      <c r="AJ2515" s="26" t="s">
        <v>13643</v>
      </c>
      <c r="AK2515" s="26" t="s">
        <v>13644</v>
      </c>
      <c r="AL2515" s="26" t="s">
        <v>13645</v>
      </c>
      <c r="AM2515" s="24"/>
      <c r="AN2515" s="24"/>
      <c r="AO2515" s="24"/>
      <c r="AP2515" s="24"/>
      <c r="AQ2515" s="24"/>
      <c r="AR2515" s="26" t="s">
        <v>13646</v>
      </c>
      <c r="AS2515" s="24"/>
      <c r="AT2515" s="24"/>
      <c r="AU2515" s="24"/>
      <c r="AV2515" s="24"/>
      <c r="AW2515" s="28">
        <v>240200</v>
      </c>
      <c r="AX2515" s="26">
        <v>160</v>
      </c>
      <c r="AY2515" s="28">
        <v>7</v>
      </c>
      <c r="AZ2515" s="28">
        <v>7</v>
      </c>
      <c r="BA2515" s="26">
        <v>0</v>
      </c>
      <c r="BB2515" s="26" t="s">
        <v>241</v>
      </c>
      <c r="BC2515" s="26" t="s">
        <v>13647</v>
      </c>
      <c r="BD2515" s="24"/>
      <c r="BE2515" s="24"/>
      <c r="BF2515" s="24"/>
      <c r="BG2515" s="24"/>
      <c r="BH2515" s="26" t="s">
        <v>1191</v>
      </c>
      <c r="BI2515" s="26" t="s">
        <v>589</v>
      </c>
      <c r="BJ2515" s="24"/>
      <c r="BK2515" s="24"/>
      <c r="BL2515" s="24"/>
      <c r="BM2515" s="24"/>
      <c r="BN2515" s="24"/>
      <c r="BO2515" s="24"/>
      <c r="BP2515" s="24"/>
      <c r="BQ2515" s="24"/>
      <c r="BR2515" s="26">
        <v>3</v>
      </c>
      <c r="BS2515" s="26">
        <v>3</v>
      </c>
      <c r="BT2515" s="26">
        <v>3</v>
      </c>
      <c r="BU2515" s="26">
        <v>4</v>
      </c>
      <c r="BV2515" s="26">
        <v>3</v>
      </c>
      <c r="BW2515" s="26">
        <v>4</v>
      </c>
      <c r="BX2515" s="26">
        <v>4</v>
      </c>
      <c r="BY2515" s="26">
        <v>4</v>
      </c>
      <c r="BZ2515" s="24"/>
      <c r="CA2515" s="24"/>
      <c r="CB2515" s="24"/>
      <c r="CC2515" s="24"/>
      <c r="CD2515" s="24"/>
      <c r="CE2515" s="24"/>
      <c r="CF2515" s="24"/>
      <c r="CG2515" s="24"/>
      <c r="CH2515" s="24"/>
      <c r="CI2515" s="24"/>
      <c r="CJ2515" s="24"/>
      <c r="CK2515" s="24"/>
      <c r="CL2515" s="24"/>
      <c r="CM2515" s="24"/>
      <c r="CN2515" s="24"/>
      <c r="CO2515" s="24"/>
      <c r="CP2515" s="24"/>
      <c r="CQ2515" s="24"/>
      <c r="CR2515" s="24"/>
      <c r="CS2515" s="24"/>
      <c r="CT2515" s="24"/>
      <c r="CU2515" s="24"/>
      <c r="CV2515" s="24"/>
      <c r="CW2515" s="24"/>
      <c r="CX2515" s="24"/>
      <c r="CY2515" s="24"/>
      <c r="CZ2515" s="24"/>
      <c r="DA2515" s="24"/>
      <c r="DB2515" s="24"/>
      <c r="DC2515" s="24"/>
      <c r="DD2515" s="24"/>
      <c r="DE2515" s="24"/>
      <c r="DF2515" s="26" t="s">
        <v>120</v>
      </c>
      <c r="DG2515" s="26" t="s">
        <v>120</v>
      </c>
      <c r="DH2515" s="26" t="s">
        <v>120</v>
      </c>
      <c r="DI2515" s="26" t="s">
        <v>139</v>
      </c>
      <c r="DJ2515" s="26" t="s">
        <v>139</v>
      </c>
      <c r="DK2515" s="26" t="s">
        <v>139</v>
      </c>
      <c r="DL2515" s="26" t="s">
        <v>139</v>
      </c>
      <c r="DM2515" s="26" t="s">
        <v>139</v>
      </c>
      <c r="DN2515" s="26" t="s">
        <v>139</v>
      </c>
      <c r="DO2515" s="26" t="s">
        <v>139</v>
      </c>
    </row>
    <row r="2516" spans="1:119" ht="20.100000000000001" customHeight="1" x14ac:dyDescent="0.25">
      <c r="A2516" s="29" t="str">
        <f t="shared" si="546"/>
        <v>Step Up5</v>
      </c>
      <c r="B2516" s="29" t="str">
        <f t="shared" si="547"/>
        <v>Step Up</v>
      </c>
      <c r="C2516" s="29">
        <f t="shared" si="548"/>
        <v>5</v>
      </c>
      <c r="D2516" s="30" t="str">
        <f t="shared" si="549"/>
        <v>Europe and Eurasia</v>
      </c>
      <c r="E2516" s="30" t="str">
        <f t="shared" si="550"/>
        <v>Moscow, Russia</v>
      </c>
      <c r="F2516" s="31">
        <f t="shared" si="551"/>
        <v>3</v>
      </c>
      <c r="G2516" s="31">
        <f t="shared" si="552"/>
        <v>2</v>
      </c>
      <c r="H2516" s="31">
        <f t="shared" si="553"/>
        <v>3</v>
      </c>
      <c r="I2516" s="31">
        <f t="shared" si="554"/>
        <v>3</v>
      </c>
      <c r="J2516" s="31">
        <f t="shared" si="555"/>
        <v>3</v>
      </c>
      <c r="K2516" s="31">
        <f t="shared" si="556"/>
        <v>4</v>
      </c>
      <c r="L2516" s="31">
        <f t="shared" si="557"/>
        <v>4</v>
      </c>
      <c r="M2516" s="31">
        <f t="shared" si="558"/>
        <v>4</v>
      </c>
      <c r="N2516" s="31">
        <f t="shared" si="559"/>
        <v>3.3</v>
      </c>
      <c r="O2516" s="26" t="s">
        <v>13648</v>
      </c>
      <c r="P2516" s="26" t="s">
        <v>108</v>
      </c>
      <c r="Q2516" s="27">
        <v>41400</v>
      </c>
      <c r="R2516" s="26" t="s">
        <v>166</v>
      </c>
      <c r="S2516" s="26" t="s">
        <v>206</v>
      </c>
      <c r="T2516" s="26" t="s">
        <v>207</v>
      </c>
      <c r="U2516" s="26" t="s">
        <v>112</v>
      </c>
      <c r="V2516" s="26" t="s">
        <v>15763</v>
      </c>
      <c r="W2516" s="26" t="s">
        <v>9121</v>
      </c>
      <c r="X2516" s="26" t="s">
        <v>13640</v>
      </c>
      <c r="Y2516" s="26" t="s">
        <v>13641</v>
      </c>
      <c r="Z2516" s="24"/>
      <c r="AA2516" s="24"/>
      <c r="AB2516" s="26" t="s">
        <v>117</v>
      </c>
      <c r="AC2516" s="28">
        <v>19000</v>
      </c>
      <c r="AD2516" s="26" t="s">
        <v>13642</v>
      </c>
      <c r="AE2516" s="24"/>
      <c r="AF2516" s="26" t="s">
        <v>139</v>
      </c>
      <c r="AG2516" s="26" t="s">
        <v>645</v>
      </c>
      <c r="AH2516" s="26" t="s">
        <v>176</v>
      </c>
      <c r="AI2516" s="28">
        <v>19000</v>
      </c>
      <c r="AJ2516" s="26" t="s">
        <v>13649</v>
      </c>
      <c r="AK2516" s="26" t="s">
        <v>13644</v>
      </c>
      <c r="AL2516" s="26" t="s">
        <v>13645</v>
      </c>
      <c r="AM2516" s="24"/>
      <c r="AN2516" s="24"/>
      <c r="AO2516" s="24"/>
      <c r="AP2516" s="24"/>
      <c r="AQ2516" s="26" t="s">
        <v>13650</v>
      </c>
      <c r="AR2516" s="24"/>
      <c r="AS2516" s="24"/>
      <c r="AT2516" s="24"/>
      <c r="AU2516" s="24"/>
      <c r="AV2516" s="24"/>
      <c r="AW2516" s="28">
        <v>197000</v>
      </c>
      <c r="AX2516" s="26">
        <v>68</v>
      </c>
      <c r="AY2516" s="28">
        <v>7</v>
      </c>
      <c r="AZ2516" s="28">
        <v>3</v>
      </c>
      <c r="BA2516" s="26">
        <v>0</v>
      </c>
      <c r="BB2516" s="26" t="s">
        <v>241</v>
      </c>
      <c r="BC2516" s="26" t="s">
        <v>13647</v>
      </c>
      <c r="BD2516" s="26" t="s">
        <v>125</v>
      </c>
      <c r="BE2516" s="24"/>
      <c r="BF2516" s="26" t="s">
        <v>13651</v>
      </c>
      <c r="BG2516" s="26" t="s">
        <v>9134</v>
      </c>
      <c r="BH2516" s="24"/>
      <c r="BI2516" s="24"/>
      <c r="BJ2516" s="26" t="s">
        <v>13652</v>
      </c>
      <c r="BK2516" s="26" t="s">
        <v>395</v>
      </c>
      <c r="BL2516" s="26" t="s">
        <v>13653</v>
      </c>
      <c r="BM2516" s="26" t="s">
        <v>395</v>
      </c>
      <c r="BN2516" s="26" t="s">
        <v>1191</v>
      </c>
      <c r="BO2516" s="26" t="s">
        <v>589</v>
      </c>
      <c r="BP2516" s="24"/>
      <c r="BQ2516" s="24"/>
      <c r="BR2516" s="26">
        <v>3</v>
      </c>
      <c r="BS2516" s="26">
        <v>2</v>
      </c>
      <c r="BT2516" s="26">
        <v>3</v>
      </c>
      <c r="BU2516" s="26">
        <v>3</v>
      </c>
      <c r="BV2516" s="26">
        <v>3</v>
      </c>
      <c r="BW2516" s="26">
        <v>4</v>
      </c>
      <c r="BX2516" s="26">
        <v>4</v>
      </c>
      <c r="BY2516" s="26">
        <v>4</v>
      </c>
      <c r="BZ2516" s="24"/>
      <c r="CA2516" s="24"/>
      <c r="CB2516" s="24"/>
      <c r="CC2516" s="24"/>
      <c r="CD2516" s="24"/>
      <c r="CE2516" s="24"/>
      <c r="CF2516" s="24"/>
      <c r="CG2516" s="24"/>
      <c r="CH2516" s="24"/>
      <c r="CI2516" s="24"/>
      <c r="CJ2516" s="24"/>
      <c r="CK2516" s="24"/>
      <c r="CL2516" s="24"/>
      <c r="CM2516" s="24"/>
      <c r="CN2516" s="24"/>
      <c r="CO2516" s="24"/>
      <c r="CP2516" s="24"/>
      <c r="CQ2516" s="24"/>
      <c r="CR2516" s="24"/>
      <c r="CS2516" s="24"/>
      <c r="CT2516" s="24"/>
      <c r="CU2516" s="24"/>
      <c r="CV2516" s="24"/>
      <c r="CW2516" s="24"/>
      <c r="CX2516" s="24"/>
      <c r="CY2516" s="24"/>
      <c r="CZ2516" s="24"/>
      <c r="DA2516" s="24"/>
      <c r="DB2516" s="24"/>
      <c r="DC2516" s="24"/>
      <c r="DD2516" s="24"/>
      <c r="DE2516" s="24"/>
      <c r="DF2516" s="26" t="s">
        <v>120</v>
      </c>
      <c r="DG2516" s="26" t="s">
        <v>120</v>
      </c>
      <c r="DH2516" s="26" t="s">
        <v>120</v>
      </c>
      <c r="DI2516" s="26" t="s">
        <v>139</v>
      </c>
      <c r="DJ2516" s="26" t="s">
        <v>139</v>
      </c>
      <c r="DK2516" s="26" t="s">
        <v>139</v>
      </c>
      <c r="DL2516" s="26" t="s">
        <v>139</v>
      </c>
      <c r="DM2516" s="26" t="s">
        <v>139</v>
      </c>
      <c r="DN2516" s="26" t="s">
        <v>139</v>
      </c>
      <c r="DO2516" s="26" t="s">
        <v>139</v>
      </c>
    </row>
    <row r="2517" spans="1:119" ht="20.100000000000001" customHeight="1" x14ac:dyDescent="0.25">
      <c r="A2517" s="29" t="str">
        <f t="shared" si="546"/>
        <v>Step Up4</v>
      </c>
      <c r="B2517" s="29" t="str">
        <f t="shared" si="547"/>
        <v>Step Up</v>
      </c>
      <c r="C2517" s="29">
        <f t="shared" si="548"/>
        <v>4</v>
      </c>
      <c r="D2517" s="30" t="str">
        <f t="shared" si="549"/>
        <v>Europe and Eurasia</v>
      </c>
      <c r="E2517" s="30" t="str">
        <f t="shared" si="550"/>
        <v>Moscow, Russia</v>
      </c>
      <c r="F2517" s="31">
        <f t="shared" si="551"/>
        <v>3</v>
      </c>
      <c r="G2517" s="31">
        <f t="shared" si="552"/>
        <v>2</v>
      </c>
      <c r="H2517" s="31">
        <f t="shared" si="553"/>
        <v>3</v>
      </c>
      <c r="I2517" s="31">
        <f t="shared" si="554"/>
        <v>3</v>
      </c>
      <c r="J2517" s="31">
        <f t="shared" si="555"/>
        <v>2</v>
      </c>
      <c r="K2517" s="31">
        <f t="shared" si="556"/>
        <v>2</v>
      </c>
      <c r="L2517" s="31">
        <f t="shared" si="557"/>
        <v>3</v>
      </c>
      <c r="M2517" s="31">
        <f t="shared" si="558"/>
        <v>3</v>
      </c>
      <c r="N2517" s="31">
        <f t="shared" si="559"/>
        <v>2.6</v>
      </c>
      <c r="O2517" s="26" t="s">
        <v>13654</v>
      </c>
      <c r="P2517" s="26" t="s">
        <v>108</v>
      </c>
      <c r="Q2517" s="27">
        <v>41038</v>
      </c>
      <c r="R2517" s="26" t="s">
        <v>166</v>
      </c>
      <c r="S2517" s="26" t="s">
        <v>217</v>
      </c>
      <c r="T2517" s="26" t="s">
        <v>175</v>
      </c>
      <c r="U2517" s="26" t="s">
        <v>112</v>
      </c>
      <c r="V2517" s="26" t="s">
        <v>15763</v>
      </c>
      <c r="W2517" s="26" t="s">
        <v>9121</v>
      </c>
      <c r="X2517" s="26" t="s">
        <v>13640</v>
      </c>
      <c r="Y2517" s="26" t="s">
        <v>13641</v>
      </c>
      <c r="Z2517" s="24"/>
      <c r="AA2517" s="24"/>
      <c r="AB2517" s="26" t="s">
        <v>117</v>
      </c>
      <c r="AC2517" s="28">
        <v>15000</v>
      </c>
      <c r="AD2517" s="26" t="s">
        <v>13642</v>
      </c>
      <c r="AE2517" s="24"/>
      <c r="AF2517" s="26" t="s">
        <v>139</v>
      </c>
      <c r="AG2517" s="26" t="s">
        <v>645</v>
      </c>
      <c r="AH2517" s="26" t="s">
        <v>185</v>
      </c>
      <c r="AI2517" s="28">
        <v>15000</v>
      </c>
      <c r="AJ2517" s="24"/>
      <c r="AK2517" s="26" t="s">
        <v>13655</v>
      </c>
      <c r="AL2517" s="26" t="s">
        <v>13656</v>
      </c>
      <c r="AM2517" s="26" t="s">
        <v>13657</v>
      </c>
      <c r="AN2517" s="26" t="s">
        <v>13658</v>
      </c>
      <c r="AO2517" s="26" t="s">
        <v>13659</v>
      </c>
      <c r="AP2517" s="24"/>
      <c r="AQ2517" s="24"/>
      <c r="AR2517" s="24"/>
      <c r="AS2517" s="24"/>
      <c r="AT2517" s="24"/>
      <c r="AU2517" s="24"/>
      <c r="AV2517" s="24"/>
      <c r="AW2517" s="28">
        <v>160110</v>
      </c>
      <c r="AX2517" s="26">
        <v>57</v>
      </c>
      <c r="AY2517" s="28">
        <v>12</v>
      </c>
      <c r="AZ2517" s="28">
        <v>11</v>
      </c>
      <c r="BA2517" s="26">
        <v>0</v>
      </c>
      <c r="BB2517" s="26" t="s">
        <v>241</v>
      </c>
      <c r="BC2517" s="26" t="s">
        <v>13647</v>
      </c>
      <c r="BD2517" s="26" t="s">
        <v>125</v>
      </c>
      <c r="BE2517" s="24"/>
      <c r="BF2517" s="26" t="s">
        <v>13660</v>
      </c>
      <c r="BG2517" s="26" t="s">
        <v>191</v>
      </c>
      <c r="BH2517" s="26" t="s">
        <v>13653</v>
      </c>
      <c r="BI2517" s="26" t="s">
        <v>395</v>
      </c>
      <c r="BJ2517" s="26" t="s">
        <v>13652</v>
      </c>
      <c r="BK2517" s="26" t="s">
        <v>395</v>
      </c>
      <c r="BL2517" s="24"/>
      <c r="BM2517" s="24"/>
      <c r="BN2517" s="24"/>
      <c r="BO2517" s="24"/>
      <c r="BP2517" s="24"/>
      <c r="BQ2517" s="24"/>
      <c r="BR2517" s="26">
        <v>3</v>
      </c>
      <c r="BS2517" s="26">
        <v>2</v>
      </c>
      <c r="BT2517" s="26">
        <v>3</v>
      </c>
      <c r="BU2517" s="26">
        <v>3</v>
      </c>
      <c r="BV2517" s="26">
        <v>2</v>
      </c>
      <c r="BW2517" s="26">
        <v>2</v>
      </c>
      <c r="BX2517" s="26">
        <v>3</v>
      </c>
      <c r="BY2517" s="26">
        <v>3</v>
      </c>
      <c r="BZ2517" s="24"/>
      <c r="CA2517" s="24"/>
      <c r="CB2517" s="24"/>
      <c r="CC2517" s="24"/>
      <c r="CD2517" s="24"/>
      <c r="CE2517" s="24"/>
      <c r="CF2517" s="24"/>
      <c r="CG2517" s="24"/>
      <c r="CH2517" s="24"/>
      <c r="CI2517" s="24"/>
      <c r="CJ2517" s="24"/>
      <c r="CK2517" s="24"/>
      <c r="CL2517" s="24"/>
      <c r="CM2517" s="24"/>
      <c r="CN2517" s="24"/>
      <c r="CO2517" s="24"/>
      <c r="CP2517" s="24"/>
      <c r="CQ2517" s="24"/>
      <c r="CR2517" s="24"/>
      <c r="CS2517" s="24"/>
      <c r="CT2517" s="24"/>
      <c r="CU2517" s="24"/>
      <c r="CV2517" s="24"/>
      <c r="CW2517" s="24"/>
      <c r="CX2517" s="24"/>
      <c r="CY2517" s="24"/>
      <c r="CZ2517" s="24"/>
      <c r="DA2517" s="24"/>
      <c r="DB2517" s="24"/>
      <c r="DC2517" s="24"/>
      <c r="DD2517" s="24"/>
      <c r="DE2517" s="24"/>
      <c r="DF2517" s="26" t="s">
        <v>139</v>
      </c>
      <c r="DG2517" s="26" t="s">
        <v>120</v>
      </c>
      <c r="DH2517" s="26" t="s">
        <v>120</v>
      </c>
      <c r="DI2517" s="26" t="s">
        <v>139</v>
      </c>
      <c r="DJ2517" s="26" t="s">
        <v>139</v>
      </c>
      <c r="DK2517" s="26" t="s">
        <v>139</v>
      </c>
      <c r="DL2517" s="26" t="s">
        <v>139</v>
      </c>
      <c r="DM2517" s="26" t="s">
        <v>139</v>
      </c>
      <c r="DN2517" s="26" t="s">
        <v>139</v>
      </c>
      <c r="DO2517" s="26" t="s">
        <v>139</v>
      </c>
    </row>
    <row r="2518" spans="1:119" ht="20.100000000000001" customHeight="1" x14ac:dyDescent="0.25">
      <c r="A2518" s="29" t="str">
        <f t="shared" si="546"/>
        <v>Step Up3</v>
      </c>
      <c r="B2518" s="29" t="str">
        <f t="shared" si="547"/>
        <v>Step Up</v>
      </c>
      <c r="C2518" s="29">
        <f t="shared" si="548"/>
        <v>3</v>
      </c>
      <c r="D2518" s="30" t="str">
        <f t="shared" si="549"/>
        <v>Europe and Eurasia</v>
      </c>
      <c r="E2518" s="30" t="str">
        <f t="shared" si="550"/>
        <v>Moscow, Russia</v>
      </c>
      <c r="F2518" s="31">
        <f t="shared" si="551"/>
        <v>2</v>
      </c>
      <c r="G2518" s="31">
        <f t="shared" si="552"/>
        <v>2</v>
      </c>
      <c r="H2518" s="31">
        <f t="shared" si="553"/>
        <v>2</v>
      </c>
      <c r="I2518" s="31">
        <f t="shared" si="554"/>
        <v>2</v>
      </c>
      <c r="J2518" s="31">
        <f t="shared" si="555"/>
        <v>2</v>
      </c>
      <c r="K2518" s="31">
        <f t="shared" si="556"/>
        <v>3</v>
      </c>
      <c r="L2518" s="31">
        <f t="shared" si="557"/>
        <v>3</v>
      </c>
      <c r="M2518" s="31">
        <f t="shared" si="558"/>
        <v>3</v>
      </c>
      <c r="N2518" s="31">
        <f t="shared" si="559"/>
        <v>2.4</v>
      </c>
      <c r="O2518" s="26" t="s">
        <v>13661</v>
      </c>
      <c r="P2518" s="26" t="s">
        <v>108</v>
      </c>
      <c r="Q2518" s="27">
        <v>40672</v>
      </c>
      <c r="R2518" s="26" t="s">
        <v>109</v>
      </c>
      <c r="S2518" s="26" t="s">
        <v>409</v>
      </c>
      <c r="T2518" s="26" t="s">
        <v>333</v>
      </c>
      <c r="U2518" s="26" t="s">
        <v>112</v>
      </c>
      <c r="V2518" s="26" t="s">
        <v>15763</v>
      </c>
      <c r="W2518" s="26" t="s">
        <v>9121</v>
      </c>
      <c r="X2518" s="26" t="s">
        <v>13640</v>
      </c>
      <c r="Y2518" s="26" t="s">
        <v>13641</v>
      </c>
      <c r="Z2518" s="24"/>
      <c r="AA2518" s="24"/>
      <c r="AB2518" s="26" t="s">
        <v>117</v>
      </c>
      <c r="AC2518" s="28">
        <v>12000</v>
      </c>
      <c r="AD2518" s="26" t="s">
        <v>13642</v>
      </c>
      <c r="AE2518" s="24"/>
      <c r="AF2518" s="26" t="s">
        <v>139</v>
      </c>
      <c r="AG2518" s="26" t="s">
        <v>645</v>
      </c>
      <c r="AH2518" s="26" t="s">
        <v>121</v>
      </c>
      <c r="AI2518" s="28">
        <v>12000</v>
      </c>
      <c r="AJ2518" s="24"/>
      <c r="AK2518" s="26" t="s">
        <v>13662</v>
      </c>
      <c r="AL2518" s="26" t="s">
        <v>13656</v>
      </c>
      <c r="AM2518" s="26" t="s">
        <v>13663</v>
      </c>
      <c r="AN2518" s="26" t="s">
        <v>13664</v>
      </c>
      <c r="AO2518" s="26" t="s">
        <v>13665</v>
      </c>
      <c r="AP2518" s="24"/>
      <c r="AQ2518" s="24"/>
      <c r="AR2518" s="24"/>
      <c r="AS2518" s="26" t="s">
        <v>13666</v>
      </c>
      <c r="AT2518" s="26" t="s">
        <v>13667</v>
      </c>
      <c r="AU2518" s="26" t="s">
        <v>13668</v>
      </c>
      <c r="AV2518" s="24"/>
      <c r="AW2518" s="28">
        <v>131435</v>
      </c>
      <c r="AX2518" s="26">
        <v>78</v>
      </c>
      <c r="AY2518" s="28">
        <v>0</v>
      </c>
      <c r="AZ2518" s="28">
        <v>0</v>
      </c>
      <c r="BA2518" s="26">
        <v>0</v>
      </c>
      <c r="BB2518" s="24"/>
      <c r="BC2518" s="26" t="s">
        <v>13647</v>
      </c>
      <c r="BD2518" s="24"/>
      <c r="BE2518" s="24"/>
      <c r="BF2518" s="26" t="s">
        <v>13669</v>
      </c>
      <c r="BG2518" s="26" t="s">
        <v>395</v>
      </c>
      <c r="BH2518" s="26" t="s">
        <v>13660</v>
      </c>
      <c r="BI2518" s="26" t="s">
        <v>191</v>
      </c>
      <c r="BJ2518" s="26" t="s">
        <v>879</v>
      </c>
      <c r="BK2518" s="26" t="s">
        <v>9134</v>
      </c>
      <c r="BL2518" s="24"/>
      <c r="BM2518" s="24"/>
      <c r="BN2518" s="24"/>
      <c r="BO2518" s="24"/>
      <c r="BP2518" s="24"/>
      <c r="BQ2518" s="24"/>
      <c r="BR2518" s="26">
        <v>2</v>
      </c>
      <c r="BS2518" s="26">
        <v>2</v>
      </c>
      <c r="BT2518" s="26">
        <v>2</v>
      </c>
      <c r="BU2518" s="26">
        <v>2</v>
      </c>
      <c r="BV2518" s="26">
        <v>2</v>
      </c>
      <c r="BW2518" s="26">
        <v>3</v>
      </c>
      <c r="BX2518" s="26">
        <v>3</v>
      </c>
      <c r="BY2518" s="26">
        <v>3</v>
      </c>
      <c r="BZ2518" s="24"/>
      <c r="CA2518" s="24"/>
      <c r="CB2518" s="24"/>
      <c r="CC2518" s="24"/>
      <c r="CD2518" s="24"/>
      <c r="CE2518" s="24"/>
      <c r="CF2518" s="24"/>
      <c r="CG2518" s="24"/>
      <c r="CH2518" s="24"/>
      <c r="CI2518" s="24"/>
      <c r="CJ2518" s="24"/>
      <c r="CK2518" s="24"/>
      <c r="CL2518" s="24"/>
      <c r="CM2518" s="24"/>
      <c r="CN2518" s="24"/>
      <c r="CO2518" s="24"/>
      <c r="CP2518" s="24"/>
      <c r="CQ2518" s="24"/>
      <c r="CR2518" s="24"/>
      <c r="CS2518" s="24"/>
      <c r="CT2518" s="24"/>
      <c r="CU2518" s="24"/>
      <c r="CV2518" s="24"/>
      <c r="CW2518" s="24"/>
      <c r="CX2518" s="24"/>
      <c r="CY2518" s="24"/>
      <c r="CZ2518" s="24"/>
      <c r="DA2518" s="24"/>
      <c r="DB2518" s="24"/>
      <c r="DC2518" s="24"/>
      <c r="DD2518" s="24"/>
      <c r="DE2518" s="24"/>
      <c r="DF2518" s="26" t="s">
        <v>120</v>
      </c>
      <c r="DG2518" s="26" t="s">
        <v>120</v>
      </c>
      <c r="DH2518" s="26" t="s">
        <v>120</v>
      </c>
      <c r="DI2518" s="26" t="s">
        <v>139</v>
      </c>
      <c r="DJ2518" s="26" t="s">
        <v>139</v>
      </c>
      <c r="DK2518" s="26" t="s">
        <v>139</v>
      </c>
      <c r="DL2518" s="26" t="s">
        <v>139</v>
      </c>
      <c r="DM2518" s="26" t="s">
        <v>139</v>
      </c>
      <c r="DN2518" s="26" t="s">
        <v>139</v>
      </c>
      <c r="DO2518" s="26" t="s">
        <v>139</v>
      </c>
    </row>
    <row r="2519" spans="1:119" ht="20.100000000000001" customHeight="1" x14ac:dyDescent="0.25">
      <c r="A2519" s="29" t="str">
        <f t="shared" si="546"/>
        <v/>
      </c>
      <c r="B2519" s="29" t="str">
        <f t="shared" si="547"/>
        <v>Step Up</v>
      </c>
      <c r="C2519" s="29">
        <f t="shared" si="548"/>
        <v>0</v>
      </c>
      <c r="D2519" s="30" t="str">
        <f t="shared" si="549"/>
        <v>Europe and Eurasia</v>
      </c>
      <c r="E2519" s="30" t="str">
        <f t="shared" si="550"/>
        <v>Moscow, Russia</v>
      </c>
      <c r="F2519" s="31">
        <f t="shared" si="551"/>
        <v>0</v>
      </c>
      <c r="G2519" s="31">
        <f t="shared" si="552"/>
        <v>0</v>
      </c>
      <c r="H2519" s="31">
        <f t="shared" si="553"/>
        <v>0</v>
      </c>
      <c r="I2519" s="31">
        <f t="shared" si="554"/>
        <v>0</v>
      </c>
      <c r="J2519" s="31">
        <f t="shared" si="555"/>
        <v>0</v>
      </c>
      <c r="K2519" s="31">
        <f t="shared" si="556"/>
        <v>0</v>
      </c>
      <c r="L2519" s="31">
        <f t="shared" si="557"/>
        <v>0</v>
      </c>
      <c r="M2519" s="31">
        <f t="shared" si="558"/>
        <v>0</v>
      </c>
      <c r="N2519" s="31">
        <f t="shared" si="559"/>
        <v>0</v>
      </c>
      <c r="O2519" s="26" t="s">
        <v>16448</v>
      </c>
      <c r="P2519" s="26" t="s">
        <v>108</v>
      </c>
      <c r="Q2519" s="27">
        <v>40665</v>
      </c>
      <c r="R2519" s="24"/>
      <c r="S2519" s="24"/>
      <c r="T2519" s="26" t="s">
        <v>333</v>
      </c>
      <c r="U2519" s="24"/>
      <c r="V2519" s="26" t="s">
        <v>15763</v>
      </c>
      <c r="W2519" s="26" t="s">
        <v>9121</v>
      </c>
      <c r="X2519" s="26" t="s">
        <v>13640</v>
      </c>
      <c r="Y2519" s="26" t="s">
        <v>13641</v>
      </c>
      <c r="Z2519" s="24"/>
      <c r="AA2519" s="24"/>
      <c r="AB2519" s="26" t="s">
        <v>15733</v>
      </c>
      <c r="AC2519" s="28">
        <v>7059</v>
      </c>
      <c r="AD2519" s="26" t="s">
        <v>13642</v>
      </c>
      <c r="AE2519" s="24"/>
      <c r="AF2519" s="26" t="s">
        <v>139</v>
      </c>
      <c r="AG2519" s="26" t="s">
        <v>645</v>
      </c>
      <c r="AH2519" s="24"/>
      <c r="AI2519" s="28">
        <v>7000</v>
      </c>
      <c r="AJ2519" s="24"/>
      <c r="AK2519" s="24"/>
      <c r="AL2519" s="24"/>
      <c r="AM2519" s="24"/>
      <c r="AN2519" s="24"/>
      <c r="AO2519" s="24"/>
      <c r="AP2519" s="24"/>
      <c r="AQ2519" s="24"/>
      <c r="AR2519" s="24"/>
      <c r="AS2519" s="24"/>
      <c r="AT2519" s="24"/>
      <c r="AU2519" s="24"/>
      <c r="AV2519" s="24"/>
      <c r="AW2519" s="28">
        <v>0</v>
      </c>
      <c r="AX2519" s="26">
        <v>0</v>
      </c>
      <c r="AY2519" s="28">
        <v>0</v>
      </c>
      <c r="AZ2519" s="28">
        <v>0</v>
      </c>
      <c r="BA2519" s="26">
        <v>0</v>
      </c>
      <c r="BB2519" s="24"/>
      <c r="BC2519" s="26" t="s">
        <v>13647</v>
      </c>
      <c r="BD2519" s="24"/>
      <c r="BE2519" s="24"/>
      <c r="BF2519" s="24"/>
      <c r="BG2519" s="24"/>
      <c r="BH2519" s="24"/>
      <c r="BI2519" s="24"/>
      <c r="BJ2519" s="24"/>
      <c r="BK2519" s="24"/>
      <c r="BL2519" s="24"/>
      <c r="BM2519" s="24"/>
      <c r="BN2519" s="24"/>
      <c r="BO2519" s="24"/>
      <c r="BP2519" s="24"/>
      <c r="BQ2519" s="24"/>
      <c r="BR2519" s="26">
        <v>0</v>
      </c>
      <c r="BS2519" s="26">
        <v>0</v>
      </c>
      <c r="BT2519" s="26">
        <v>0</v>
      </c>
      <c r="BU2519" s="26">
        <v>0</v>
      </c>
      <c r="BV2519" s="26">
        <v>0</v>
      </c>
      <c r="BW2519" s="26">
        <v>0</v>
      </c>
      <c r="BX2519" s="26">
        <v>0</v>
      </c>
      <c r="BY2519" s="26">
        <v>0</v>
      </c>
      <c r="BZ2519" s="24"/>
      <c r="CA2519" s="24"/>
      <c r="CB2519" s="24"/>
      <c r="CC2519" s="24"/>
      <c r="CD2519" s="24"/>
      <c r="CE2519" s="24"/>
      <c r="CF2519" s="24"/>
      <c r="CG2519" s="24"/>
      <c r="CH2519" s="24"/>
      <c r="CI2519" s="24"/>
      <c r="CJ2519" s="24"/>
      <c r="CK2519" s="24"/>
      <c r="CL2519" s="24"/>
      <c r="CM2519" s="24"/>
      <c r="CN2519" s="24"/>
      <c r="CO2519" s="24"/>
      <c r="CP2519" s="24"/>
      <c r="CQ2519" s="24"/>
      <c r="CR2519" s="24"/>
      <c r="CS2519" s="24"/>
      <c r="CT2519" s="24"/>
      <c r="CU2519" s="24"/>
      <c r="CV2519" s="24"/>
      <c r="CW2519" s="24"/>
      <c r="CX2519" s="24"/>
      <c r="CY2519" s="24"/>
      <c r="CZ2519" s="24"/>
      <c r="DA2519" s="24"/>
      <c r="DB2519" s="24"/>
      <c r="DC2519" s="24"/>
      <c r="DD2519" s="24"/>
      <c r="DE2519" s="24"/>
      <c r="DF2519" s="26" t="s">
        <v>139</v>
      </c>
      <c r="DG2519" s="26" t="s">
        <v>139</v>
      </c>
      <c r="DH2519" s="26" t="s">
        <v>139</v>
      </c>
      <c r="DI2519" s="26" t="s">
        <v>139</v>
      </c>
      <c r="DJ2519" s="26" t="s">
        <v>139</v>
      </c>
      <c r="DK2519" s="26" t="s">
        <v>139</v>
      </c>
      <c r="DL2519" s="26" t="s">
        <v>139</v>
      </c>
      <c r="DM2519" s="26" t="s">
        <v>139</v>
      </c>
      <c r="DN2519" s="26" t="s">
        <v>139</v>
      </c>
      <c r="DO2519" s="26" t="s">
        <v>139</v>
      </c>
    </row>
    <row r="2520" spans="1:119" ht="20.100000000000001" customHeight="1" x14ac:dyDescent="0.25">
      <c r="A2520" s="29" t="str">
        <f t="shared" si="546"/>
        <v>Step Up2</v>
      </c>
      <c r="B2520" s="29" t="str">
        <f t="shared" si="547"/>
        <v>Step Up</v>
      </c>
      <c r="C2520" s="29">
        <f t="shared" si="548"/>
        <v>2</v>
      </c>
      <c r="D2520" s="30" t="str">
        <f t="shared" si="549"/>
        <v>Europe and Eurasia</v>
      </c>
      <c r="E2520" s="30" t="str">
        <f t="shared" si="550"/>
        <v>Moscow, Russia</v>
      </c>
      <c r="F2520" s="31">
        <f t="shared" si="551"/>
        <v>3</v>
      </c>
      <c r="G2520" s="31">
        <f t="shared" si="552"/>
        <v>2</v>
      </c>
      <c r="H2520" s="31">
        <f t="shared" si="553"/>
        <v>3</v>
      </c>
      <c r="I2520" s="31">
        <f t="shared" si="554"/>
        <v>3</v>
      </c>
      <c r="J2520" s="31">
        <f t="shared" si="555"/>
        <v>3</v>
      </c>
      <c r="K2520" s="31">
        <f t="shared" si="556"/>
        <v>3</v>
      </c>
      <c r="L2520" s="31">
        <f t="shared" si="557"/>
        <v>3</v>
      </c>
      <c r="M2520" s="31">
        <f t="shared" si="558"/>
        <v>3</v>
      </c>
      <c r="N2520" s="31">
        <f t="shared" si="559"/>
        <v>2.9</v>
      </c>
      <c r="O2520" s="26" t="s">
        <v>13670</v>
      </c>
      <c r="P2520" s="26" t="s">
        <v>108</v>
      </c>
      <c r="Q2520" s="27">
        <v>40316</v>
      </c>
      <c r="R2520" s="26" t="s">
        <v>109</v>
      </c>
      <c r="S2520" s="26" t="s">
        <v>234</v>
      </c>
      <c r="T2520" s="26" t="s">
        <v>224</v>
      </c>
      <c r="U2520" s="26" t="s">
        <v>112</v>
      </c>
      <c r="V2520" s="26" t="s">
        <v>15763</v>
      </c>
      <c r="W2520" s="26" t="s">
        <v>9121</v>
      </c>
      <c r="X2520" s="26" t="s">
        <v>13640</v>
      </c>
      <c r="Y2520" s="26" t="s">
        <v>13641</v>
      </c>
      <c r="Z2520" s="24"/>
      <c r="AA2520" s="24"/>
      <c r="AB2520" s="26" t="s">
        <v>117</v>
      </c>
      <c r="AC2520" s="28">
        <v>10000</v>
      </c>
      <c r="AD2520" s="26" t="s">
        <v>13642</v>
      </c>
      <c r="AE2520" s="24"/>
      <c r="AF2520" s="26" t="s">
        <v>139</v>
      </c>
      <c r="AG2520" s="26" t="s">
        <v>645</v>
      </c>
      <c r="AH2520" s="26" t="s">
        <v>143</v>
      </c>
      <c r="AI2520" s="28">
        <v>10000</v>
      </c>
      <c r="AJ2520" s="24"/>
      <c r="AK2520" s="26" t="s">
        <v>13671</v>
      </c>
      <c r="AL2520" s="26" t="s">
        <v>13672</v>
      </c>
      <c r="AM2520" s="26" t="s">
        <v>13673</v>
      </c>
      <c r="AN2520" s="26" t="s">
        <v>13674</v>
      </c>
      <c r="AO2520" s="24"/>
      <c r="AP2520" s="24"/>
      <c r="AQ2520" s="24"/>
      <c r="AR2520" s="24"/>
      <c r="AS2520" s="24"/>
      <c r="AT2520" s="24"/>
      <c r="AU2520" s="26" t="s">
        <v>13675</v>
      </c>
      <c r="AV2520" s="24"/>
      <c r="AW2520" s="28">
        <v>162366</v>
      </c>
      <c r="AX2520" s="26">
        <v>340</v>
      </c>
      <c r="AY2520" s="28">
        <v>80</v>
      </c>
      <c r="AZ2520" s="28">
        <v>70</v>
      </c>
      <c r="BA2520" s="26">
        <v>0</v>
      </c>
      <c r="BB2520" s="26" t="s">
        <v>241</v>
      </c>
      <c r="BC2520" s="26" t="s">
        <v>13647</v>
      </c>
      <c r="BD2520" s="24"/>
      <c r="BE2520" s="24"/>
      <c r="BF2520" s="24"/>
      <c r="BG2520" s="24"/>
      <c r="BH2520" s="24"/>
      <c r="BI2520" s="24"/>
      <c r="BJ2520" s="24"/>
      <c r="BK2520" s="24"/>
      <c r="BL2520" s="24"/>
      <c r="BM2520" s="24"/>
      <c r="BN2520" s="24"/>
      <c r="BO2520" s="24"/>
      <c r="BP2520" s="24"/>
      <c r="BQ2520" s="24"/>
      <c r="BR2520" s="26">
        <v>3</v>
      </c>
      <c r="BS2520" s="26">
        <v>2</v>
      </c>
      <c r="BT2520" s="26">
        <v>3</v>
      </c>
      <c r="BU2520" s="26">
        <v>3</v>
      </c>
      <c r="BV2520" s="26">
        <v>3</v>
      </c>
      <c r="BW2520" s="26">
        <v>3</v>
      </c>
      <c r="BX2520" s="26">
        <v>3</v>
      </c>
      <c r="BY2520" s="26">
        <v>3</v>
      </c>
      <c r="BZ2520" s="24"/>
      <c r="CA2520" s="24"/>
      <c r="CB2520" s="24"/>
      <c r="CC2520" s="24"/>
      <c r="CD2520" s="24"/>
      <c r="CE2520" s="24"/>
      <c r="CF2520" s="24"/>
      <c r="CG2520" s="24"/>
      <c r="CH2520" s="24"/>
      <c r="CI2520" s="24"/>
      <c r="CJ2520" s="24"/>
      <c r="CK2520" s="24"/>
      <c r="CL2520" s="24"/>
      <c r="CM2520" s="24"/>
      <c r="CN2520" s="24"/>
      <c r="CO2520" s="24"/>
      <c r="CP2520" s="24"/>
      <c r="CQ2520" s="24"/>
      <c r="CR2520" s="24"/>
      <c r="CS2520" s="24"/>
      <c r="CT2520" s="24"/>
      <c r="CU2520" s="24"/>
      <c r="CV2520" s="24"/>
      <c r="CW2520" s="24"/>
      <c r="CX2520" s="24"/>
      <c r="CY2520" s="24"/>
      <c r="CZ2520" s="24"/>
      <c r="DA2520" s="24"/>
      <c r="DB2520" s="24"/>
      <c r="DC2520" s="24"/>
      <c r="DD2520" s="24"/>
      <c r="DE2520" s="24"/>
      <c r="DF2520" s="26" t="s">
        <v>139</v>
      </c>
      <c r="DG2520" s="26" t="s">
        <v>139</v>
      </c>
      <c r="DH2520" s="26" t="s">
        <v>139</v>
      </c>
      <c r="DI2520" s="26" t="s">
        <v>139</v>
      </c>
      <c r="DJ2520" s="26" t="s">
        <v>139</v>
      </c>
      <c r="DK2520" s="26" t="s">
        <v>139</v>
      </c>
      <c r="DL2520" s="26" t="s">
        <v>139</v>
      </c>
      <c r="DM2520" s="26" t="s">
        <v>139</v>
      </c>
      <c r="DN2520" s="26" t="s">
        <v>139</v>
      </c>
      <c r="DO2520" s="26" t="s">
        <v>139</v>
      </c>
    </row>
    <row r="2521" spans="1:119" ht="20.100000000000001" customHeight="1" x14ac:dyDescent="0.25">
      <c r="A2521" s="29" t="str">
        <f t="shared" si="546"/>
        <v>Street Library Ghana5</v>
      </c>
      <c r="B2521" s="29" t="str">
        <f t="shared" si="547"/>
        <v>Street Library Ghana</v>
      </c>
      <c r="C2521" s="29">
        <f t="shared" si="548"/>
        <v>5</v>
      </c>
      <c r="D2521" s="30" t="str">
        <f t="shared" si="549"/>
        <v>Africa and the Middle East</v>
      </c>
      <c r="E2521" s="30" t="str">
        <f t="shared" si="550"/>
        <v>Accra, Ghana</v>
      </c>
      <c r="F2521" s="31">
        <f t="shared" si="551"/>
        <v>4</v>
      </c>
      <c r="G2521" s="31">
        <f t="shared" si="552"/>
        <v>2</v>
      </c>
      <c r="H2521" s="31">
        <f t="shared" si="553"/>
        <v>3</v>
      </c>
      <c r="I2521" s="31">
        <f t="shared" si="554"/>
        <v>3</v>
      </c>
      <c r="J2521" s="31">
        <f t="shared" si="555"/>
        <v>4</v>
      </c>
      <c r="K2521" s="31">
        <f t="shared" si="556"/>
        <v>4</v>
      </c>
      <c r="L2521" s="31">
        <f t="shared" si="557"/>
        <v>5</v>
      </c>
      <c r="M2521" s="31">
        <f t="shared" si="558"/>
        <v>4</v>
      </c>
      <c r="N2521" s="31">
        <f t="shared" si="559"/>
        <v>3.6</v>
      </c>
      <c r="O2521" s="26" t="s">
        <v>13676</v>
      </c>
      <c r="P2521" s="26" t="s">
        <v>108</v>
      </c>
      <c r="Q2521" s="27">
        <v>43214</v>
      </c>
      <c r="R2521" s="26" t="s">
        <v>166</v>
      </c>
      <c r="S2521" s="26" t="s">
        <v>244</v>
      </c>
      <c r="T2521" s="26" t="s">
        <v>111</v>
      </c>
      <c r="U2521" s="24"/>
      <c r="V2521" s="26" t="s">
        <v>169</v>
      </c>
      <c r="W2521" s="26" t="s">
        <v>170</v>
      </c>
      <c r="X2521" s="26" t="s">
        <v>171</v>
      </c>
      <c r="Y2521" s="26" t="s">
        <v>13677</v>
      </c>
      <c r="Z2521" s="24"/>
      <c r="AA2521" s="24"/>
      <c r="AB2521" s="26" t="s">
        <v>117</v>
      </c>
      <c r="AC2521" s="28">
        <v>21000</v>
      </c>
      <c r="AD2521" s="26" t="s">
        <v>13678</v>
      </c>
      <c r="AE2521" s="26" t="s">
        <v>13679</v>
      </c>
      <c r="AF2521" s="26" t="s">
        <v>120</v>
      </c>
      <c r="AG2521" s="26" t="s">
        <v>207</v>
      </c>
      <c r="AH2521" s="26" t="s">
        <v>176</v>
      </c>
      <c r="AI2521" s="28">
        <v>21000</v>
      </c>
      <c r="AJ2521" s="24"/>
      <c r="AK2521" s="24"/>
      <c r="AL2521" s="24"/>
      <c r="AM2521" s="24"/>
      <c r="AN2521" s="24"/>
      <c r="AO2521" s="24"/>
      <c r="AP2521" s="24"/>
      <c r="AQ2521" s="24"/>
      <c r="AR2521" s="26" t="s">
        <v>13680</v>
      </c>
      <c r="AS2521" s="26" t="s">
        <v>13681</v>
      </c>
      <c r="AT2521" s="24"/>
      <c r="AU2521" s="24"/>
      <c r="AV2521" s="24"/>
      <c r="AW2521" s="28">
        <v>246122</v>
      </c>
      <c r="AX2521" s="26">
        <v>7120</v>
      </c>
      <c r="AY2521" s="28">
        <v>98</v>
      </c>
      <c r="AZ2521" s="28">
        <v>550</v>
      </c>
      <c r="BA2521" s="26">
        <v>579</v>
      </c>
      <c r="BB2521" s="24"/>
      <c r="BC2521" s="26" t="s">
        <v>800</v>
      </c>
      <c r="BD2521" s="26" t="s">
        <v>125</v>
      </c>
      <c r="BE2521" s="24"/>
      <c r="BF2521" s="26" t="s">
        <v>13682</v>
      </c>
      <c r="BG2521" s="26" t="s">
        <v>449</v>
      </c>
      <c r="BH2521" s="26" t="s">
        <v>13683</v>
      </c>
      <c r="BI2521" s="26" t="s">
        <v>13684</v>
      </c>
      <c r="BJ2521" s="24"/>
      <c r="BK2521" s="24"/>
      <c r="BL2521" s="24"/>
      <c r="BM2521" s="24"/>
      <c r="BN2521" s="24"/>
      <c r="BO2521" s="24"/>
      <c r="BP2521" s="24"/>
      <c r="BQ2521" s="24"/>
      <c r="BR2521" s="26">
        <v>0</v>
      </c>
      <c r="BS2521" s="26">
        <v>0</v>
      </c>
      <c r="BT2521" s="26">
        <v>0</v>
      </c>
      <c r="BU2521" s="26">
        <v>0</v>
      </c>
      <c r="BV2521" s="26">
        <v>0</v>
      </c>
      <c r="BW2521" s="26">
        <v>0</v>
      </c>
      <c r="BX2521" s="26">
        <v>0</v>
      </c>
      <c r="BY2521" s="26">
        <v>0</v>
      </c>
      <c r="BZ2521" s="26" t="s">
        <v>138</v>
      </c>
      <c r="CA2521" s="26" t="s">
        <v>138</v>
      </c>
      <c r="CB2521" s="26" t="s">
        <v>138</v>
      </c>
      <c r="CC2521" s="26" t="s">
        <v>136</v>
      </c>
      <c r="CD2521" s="26" t="s">
        <v>135</v>
      </c>
      <c r="CE2521" s="26" t="s">
        <v>135</v>
      </c>
      <c r="CF2521" s="26" t="s">
        <v>135</v>
      </c>
      <c r="CG2521" s="26" t="s">
        <v>134</v>
      </c>
      <c r="CH2521" s="26" t="s">
        <v>134</v>
      </c>
      <c r="CI2521" s="26" t="s">
        <v>138</v>
      </c>
      <c r="CJ2521" s="26" t="s">
        <v>136</v>
      </c>
      <c r="CK2521" s="26" t="s">
        <v>135</v>
      </c>
      <c r="CL2521" s="26" t="s">
        <v>135</v>
      </c>
      <c r="CM2521" s="26" t="s">
        <v>135</v>
      </c>
      <c r="CN2521" s="26" t="s">
        <v>136</v>
      </c>
      <c r="CO2521" s="26" t="s">
        <v>134</v>
      </c>
      <c r="CP2521" s="26" t="s">
        <v>136</v>
      </c>
      <c r="CQ2521" s="26" t="s">
        <v>138</v>
      </c>
      <c r="CR2521" s="26" t="s">
        <v>138</v>
      </c>
      <c r="CS2521" s="26" t="s">
        <v>134</v>
      </c>
      <c r="CT2521" s="26" t="s">
        <v>134</v>
      </c>
      <c r="CU2521" s="26" t="s">
        <v>136</v>
      </c>
      <c r="CV2521" s="26" t="s">
        <v>138</v>
      </c>
      <c r="CW2521" s="26" t="s">
        <v>138</v>
      </c>
      <c r="CX2521" s="26" t="s">
        <v>138</v>
      </c>
      <c r="CY2521" s="26" t="s">
        <v>138</v>
      </c>
      <c r="CZ2521" s="26" t="s">
        <v>138</v>
      </c>
      <c r="DA2521" s="26" t="s">
        <v>138</v>
      </c>
      <c r="DB2521" s="26" t="s">
        <v>134</v>
      </c>
      <c r="DC2521" s="26" t="s">
        <v>136</v>
      </c>
      <c r="DD2521" s="26" t="s">
        <v>138</v>
      </c>
      <c r="DE2521" s="26" t="s">
        <v>134</v>
      </c>
      <c r="DF2521" s="26" t="s">
        <v>120</v>
      </c>
      <c r="DG2521" s="26" t="s">
        <v>120</v>
      </c>
      <c r="DH2521" s="26" t="s">
        <v>139</v>
      </c>
      <c r="DI2521" s="26" t="s">
        <v>139</v>
      </c>
      <c r="DJ2521" s="26" t="s">
        <v>139</v>
      </c>
      <c r="DK2521" s="26" t="s">
        <v>139</v>
      </c>
      <c r="DL2521" s="26" t="s">
        <v>139</v>
      </c>
      <c r="DM2521" s="26" t="s">
        <v>139</v>
      </c>
      <c r="DN2521" s="26" t="s">
        <v>139</v>
      </c>
      <c r="DO2521" s="26" t="s">
        <v>139</v>
      </c>
    </row>
    <row r="2522" spans="1:119" ht="20.100000000000001" customHeight="1" x14ac:dyDescent="0.25">
      <c r="A2522" s="29" t="str">
        <f t="shared" si="546"/>
        <v/>
      </c>
      <c r="B2522" s="29" t="str">
        <f t="shared" si="547"/>
        <v>Street Library Ghana</v>
      </c>
      <c r="C2522" s="29">
        <f t="shared" si="548"/>
        <v>0</v>
      </c>
      <c r="D2522" s="30" t="str">
        <f t="shared" si="549"/>
        <v>Africa and the Middle East</v>
      </c>
      <c r="E2522" s="30" t="str">
        <f t="shared" si="550"/>
        <v>Accra, Ghana</v>
      </c>
      <c r="F2522" s="31">
        <f t="shared" si="551"/>
        <v>0</v>
      </c>
      <c r="G2522" s="31">
        <f t="shared" si="552"/>
        <v>0</v>
      </c>
      <c r="H2522" s="31">
        <f t="shared" si="553"/>
        <v>0</v>
      </c>
      <c r="I2522" s="31">
        <f t="shared" si="554"/>
        <v>0</v>
      </c>
      <c r="J2522" s="31">
        <f t="shared" si="555"/>
        <v>0</v>
      </c>
      <c r="K2522" s="31">
        <f t="shared" si="556"/>
        <v>0</v>
      </c>
      <c r="L2522" s="31">
        <f t="shared" si="557"/>
        <v>0</v>
      </c>
      <c r="M2522" s="31">
        <f t="shared" si="558"/>
        <v>0</v>
      </c>
      <c r="N2522" s="31">
        <f t="shared" si="559"/>
        <v>0</v>
      </c>
      <c r="O2522" s="26" t="s">
        <v>16449</v>
      </c>
      <c r="P2522" s="26" t="s">
        <v>108</v>
      </c>
      <c r="Q2522" s="27">
        <v>42886</v>
      </c>
      <c r="R2522" s="24"/>
      <c r="S2522" s="24"/>
      <c r="T2522" s="26" t="s">
        <v>142</v>
      </c>
      <c r="U2522" s="24"/>
      <c r="V2522" s="26" t="s">
        <v>169</v>
      </c>
      <c r="W2522" s="26" t="s">
        <v>170</v>
      </c>
      <c r="X2522" s="26" t="s">
        <v>171</v>
      </c>
      <c r="Y2522" s="26" t="s">
        <v>13677</v>
      </c>
      <c r="Z2522" s="24"/>
      <c r="AA2522" s="24"/>
      <c r="AB2522" s="26" t="s">
        <v>15736</v>
      </c>
      <c r="AC2522" s="28">
        <v>2500</v>
      </c>
      <c r="AD2522" s="26" t="s">
        <v>13678</v>
      </c>
      <c r="AE2522" s="26" t="s">
        <v>13679</v>
      </c>
      <c r="AF2522" s="26" t="s">
        <v>120</v>
      </c>
      <c r="AG2522" s="26" t="s">
        <v>207</v>
      </c>
      <c r="AH2522" s="24"/>
      <c r="AI2522" s="28">
        <v>2500</v>
      </c>
      <c r="AJ2522" s="24"/>
      <c r="AK2522" s="24"/>
      <c r="AL2522" s="24"/>
      <c r="AM2522" s="24"/>
      <c r="AN2522" s="24"/>
      <c r="AO2522" s="24"/>
      <c r="AP2522" s="24"/>
      <c r="AQ2522" s="24"/>
      <c r="AR2522" s="24"/>
      <c r="AS2522" s="24"/>
      <c r="AT2522" s="24"/>
      <c r="AU2522" s="24"/>
      <c r="AV2522" s="24"/>
      <c r="AW2522" s="28">
        <v>0</v>
      </c>
      <c r="AX2522" s="26">
        <v>0</v>
      </c>
      <c r="AY2522" s="28">
        <v>0</v>
      </c>
      <c r="AZ2522" s="28">
        <v>0</v>
      </c>
      <c r="BA2522" s="26">
        <v>0</v>
      </c>
      <c r="BB2522" s="24"/>
      <c r="BC2522" s="26" t="s">
        <v>800</v>
      </c>
      <c r="BD2522" s="24"/>
      <c r="BE2522" s="24"/>
      <c r="BF2522" s="24"/>
      <c r="BG2522" s="24"/>
      <c r="BH2522" s="24"/>
      <c r="BI2522" s="24"/>
      <c r="BJ2522" s="24"/>
      <c r="BK2522" s="24"/>
      <c r="BL2522" s="24"/>
      <c r="BM2522" s="24"/>
      <c r="BN2522" s="24"/>
      <c r="BO2522" s="24"/>
      <c r="BP2522" s="24"/>
      <c r="BQ2522" s="24"/>
      <c r="BR2522" s="26">
        <v>0</v>
      </c>
      <c r="BS2522" s="26">
        <v>0</v>
      </c>
      <c r="BT2522" s="26">
        <v>0</v>
      </c>
      <c r="BU2522" s="26">
        <v>0</v>
      </c>
      <c r="BV2522" s="26">
        <v>0</v>
      </c>
      <c r="BW2522" s="26">
        <v>0</v>
      </c>
      <c r="BX2522" s="26">
        <v>0</v>
      </c>
      <c r="BY2522" s="26">
        <v>0</v>
      </c>
      <c r="BZ2522" s="24"/>
      <c r="CA2522" s="24"/>
      <c r="CB2522" s="24"/>
      <c r="CC2522" s="24"/>
      <c r="CD2522" s="24"/>
      <c r="CE2522" s="24"/>
      <c r="CF2522" s="24"/>
      <c r="CG2522" s="24"/>
      <c r="CH2522" s="24"/>
      <c r="CI2522" s="24"/>
      <c r="CJ2522" s="24"/>
      <c r="CK2522" s="24"/>
      <c r="CL2522" s="24"/>
      <c r="CM2522" s="24"/>
      <c r="CN2522" s="24"/>
      <c r="CO2522" s="24"/>
      <c r="CP2522" s="24"/>
      <c r="CQ2522" s="24"/>
      <c r="CR2522" s="24"/>
      <c r="CS2522" s="24"/>
      <c r="CT2522" s="24"/>
      <c r="CU2522" s="24"/>
      <c r="CV2522" s="24"/>
      <c r="CW2522" s="24"/>
      <c r="CX2522" s="24"/>
      <c r="CY2522" s="24"/>
      <c r="CZ2522" s="24"/>
      <c r="DA2522" s="24"/>
      <c r="DB2522" s="24"/>
      <c r="DC2522" s="24"/>
      <c r="DD2522" s="24"/>
      <c r="DE2522" s="24"/>
      <c r="DF2522" s="26" t="s">
        <v>139</v>
      </c>
      <c r="DG2522" s="26" t="s">
        <v>139</v>
      </c>
      <c r="DH2522" s="26" t="s">
        <v>139</v>
      </c>
      <c r="DI2522" s="26" t="s">
        <v>139</v>
      </c>
      <c r="DJ2522" s="26" t="s">
        <v>139</v>
      </c>
      <c r="DK2522" s="26" t="s">
        <v>139</v>
      </c>
      <c r="DL2522" s="26" t="s">
        <v>139</v>
      </c>
      <c r="DM2522" s="26" t="s">
        <v>139</v>
      </c>
      <c r="DN2522" s="26" t="s">
        <v>139</v>
      </c>
      <c r="DO2522" s="26" t="s">
        <v>139</v>
      </c>
    </row>
    <row r="2523" spans="1:119" ht="20.100000000000001" customHeight="1" x14ac:dyDescent="0.25">
      <c r="A2523" s="29" t="str">
        <f t="shared" si="546"/>
        <v/>
      </c>
      <c r="B2523" s="29" t="str">
        <f t="shared" si="547"/>
        <v>Street Library Ghana</v>
      </c>
      <c r="C2523" s="29">
        <f t="shared" si="548"/>
        <v>0</v>
      </c>
      <c r="D2523" s="30" t="str">
        <f t="shared" si="549"/>
        <v>Africa and the Middle East</v>
      </c>
      <c r="E2523" s="30" t="str">
        <f t="shared" si="550"/>
        <v>Accra, Ghana</v>
      </c>
      <c r="F2523" s="31">
        <f t="shared" si="551"/>
        <v>0</v>
      </c>
      <c r="G2523" s="31">
        <f t="shared" si="552"/>
        <v>0</v>
      </c>
      <c r="H2523" s="31">
        <f t="shared" si="553"/>
        <v>0</v>
      </c>
      <c r="I2523" s="31">
        <f t="shared" si="554"/>
        <v>0</v>
      </c>
      <c r="J2523" s="31">
        <f t="shared" si="555"/>
        <v>0</v>
      </c>
      <c r="K2523" s="31">
        <f t="shared" si="556"/>
        <v>0</v>
      </c>
      <c r="L2523" s="31">
        <f t="shared" si="557"/>
        <v>0</v>
      </c>
      <c r="M2523" s="31">
        <f t="shared" si="558"/>
        <v>0</v>
      </c>
      <c r="N2523" s="31">
        <f t="shared" si="559"/>
        <v>0</v>
      </c>
      <c r="O2523" s="26" t="s">
        <v>16450</v>
      </c>
      <c r="P2523" s="26" t="s">
        <v>108</v>
      </c>
      <c r="Q2523" s="27">
        <v>42867</v>
      </c>
      <c r="R2523" s="24"/>
      <c r="S2523" s="24"/>
      <c r="T2523" s="26" t="s">
        <v>142</v>
      </c>
      <c r="U2523" s="24"/>
      <c r="V2523" s="26" t="s">
        <v>169</v>
      </c>
      <c r="W2523" s="26" t="s">
        <v>170</v>
      </c>
      <c r="X2523" s="26" t="s">
        <v>171</v>
      </c>
      <c r="Y2523" s="26" t="s">
        <v>13677</v>
      </c>
      <c r="Z2523" s="24"/>
      <c r="AA2523" s="24"/>
      <c r="AB2523" s="26" t="s">
        <v>15736</v>
      </c>
      <c r="AC2523" s="28">
        <v>2300</v>
      </c>
      <c r="AD2523" s="26" t="s">
        <v>13678</v>
      </c>
      <c r="AE2523" s="26" t="s">
        <v>13679</v>
      </c>
      <c r="AF2523" s="26" t="s">
        <v>120</v>
      </c>
      <c r="AG2523" s="26" t="s">
        <v>207</v>
      </c>
      <c r="AH2523" s="24"/>
      <c r="AI2523" s="28">
        <v>2300</v>
      </c>
      <c r="AJ2523" s="24"/>
      <c r="AK2523" s="24"/>
      <c r="AL2523" s="24"/>
      <c r="AM2523" s="24"/>
      <c r="AN2523" s="24"/>
      <c r="AO2523" s="24"/>
      <c r="AP2523" s="24"/>
      <c r="AQ2523" s="24"/>
      <c r="AR2523" s="24"/>
      <c r="AS2523" s="24"/>
      <c r="AT2523" s="24"/>
      <c r="AU2523" s="24"/>
      <c r="AV2523" s="24"/>
      <c r="AW2523" s="28">
        <v>0</v>
      </c>
      <c r="AX2523" s="26">
        <v>0</v>
      </c>
      <c r="AY2523" s="28">
        <v>0</v>
      </c>
      <c r="AZ2523" s="28">
        <v>0</v>
      </c>
      <c r="BA2523" s="26">
        <v>0</v>
      </c>
      <c r="BB2523" s="24"/>
      <c r="BC2523" s="26" t="s">
        <v>800</v>
      </c>
      <c r="BD2523" s="24"/>
      <c r="BE2523" s="24"/>
      <c r="BF2523" s="24"/>
      <c r="BG2523" s="24"/>
      <c r="BH2523" s="24"/>
      <c r="BI2523" s="24"/>
      <c r="BJ2523" s="24"/>
      <c r="BK2523" s="24"/>
      <c r="BL2523" s="24"/>
      <c r="BM2523" s="24"/>
      <c r="BN2523" s="24"/>
      <c r="BO2523" s="24"/>
      <c r="BP2523" s="24"/>
      <c r="BQ2523" s="24"/>
      <c r="BR2523" s="26">
        <v>0</v>
      </c>
      <c r="BS2523" s="26">
        <v>0</v>
      </c>
      <c r="BT2523" s="26">
        <v>0</v>
      </c>
      <c r="BU2523" s="26">
        <v>0</v>
      </c>
      <c r="BV2523" s="26">
        <v>0</v>
      </c>
      <c r="BW2523" s="26">
        <v>0</v>
      </c>
      <c r="BX2523" s="26">
        <v>0</v>
      </c>
      <c r="BY2523" s="26">
        <v>0</v>
      </c>
      <c r="BZ2523" s="24"/>
      <c r="CA2523" s="24"/>
      <c r="CB2523" s="24"/>
      <c r="CC2523" s="24"/>
      <c r="CD2523" s="24"/>
      <c r="CE2523" s="24"/>
      <c r="CF2523" s="24"/>
      <c r="CG2523" s="24"/>
      <c r="CH2523" s="24"/>
      <c r="CI2523" s="24"/>
      <c r="CJ2523" s="24"/>
      <c r="CK2523" s="24"/>
      <c r="CL2523" s="24"/>
      <c r="CM2523" s="24"/>
      <c r="CN2523" s="24"/>
      <c r="CO2523" s="24"/>
      <c r="CP2523" s="24"/>
      <c r="CQ2523" s="24"/>
      <c r="CR2523" s="24"/>
      <c r="CS2523" s="24"/>
      <c r="CT2523" s="24"/>
      <c r="CU2523" s="24"/>
      <c r="CV2523" s="24"/>
      <c r="CW2523" s="24"/>
      <c r="CX2523" s="24"/>
      <c r="CY2523" s="24"/>
      <c r="CZ2523" s="24"/>
      <c r="DA2523" s="24"/>
      <c r="DB2523" s="24"/>
      <c r="DC2523" s="24"/>
      <c r="DD2523" s="24"/>
      <c r="DE2523" s="24"/>
      <c r="DF2523" s="26" t="s">
        <v>139</v>
      </c>
      <c r="DG2523" s="26" t="s">
        <v>139</v>
      </c>
      <c r="DH2523" s="26" t="s">
        <v>139</v>
      </c>
      <c r="DI2523" s="26" t="s">
        <v>139</v>
      </c>
      <c r="DJ2523" s="26" t="s">
        <v>139</v>
      </c>
      <c r="DK2523" s="26" t="s">
        <v>139</v>
      </c>
      <c r="DL2523" s="26" t="s">
        <v>139</v>
      </c>
      <c r="DM2523" s="26" t="s">
        <v>139</v>
      </c>
      <c r="DN2523" s="26" t="s">
        <v>139</v>
      </c>
      <c r="DO2523" s="26" t="s">
        <v>139</v>
      </c>
    </row>
    <row r="2524" spans="1:119" ht="20.100000000000001" customHeight="1" x14ac:dyDescent="0.25">
      <c r="A2524" s="29" t="str">
        <f t="shared" si="546"/>
        <v>Street Library Ghana5</v>
      </c>
      <c r="B2524" s="29" t="str">
        <f t="shared" si="547"/>
        <v>Street Library Ghana</v>
      </c>
      <c r="C2524" s="29">
        <f t="shared" si="548"/>
        <v>5</v>
      </c>
      <c r="D2524" s="30" t="str">
        <f t="shared" si="549"/>
        <v>Africa and the Middle East</v>
      </c>
      <c r="E2524" s="30" t="str">
        <f t="shared" si="550"/>
        <v>Accra, Ghana</v>
      </c>
      <c r="F2524" s="31">
        <f t="shared" si="551"/>
        <v>4</v>
      </c>
      <c r="G2524" s="31">
        <f t="shared" si="552"/>
        <v>3</v>
      </c>
      <c r="H2524" s="31">
        <f t="shared" si="553"/>
        <v>1</v>
      </c>
      <c r="I2524" s="31">
        <f t="shared" si="554"/>
        <v>3</v>
      </c>
      <c r="J2524" s="31">
        <f t="shared" si="555"/>
        <v>4</v>
      </c>
      <c r="K2524" s="31">
        <f t="shared" si="556"/>
        <v>4</v>
      </c>
      <c r="L2524" s="31">
        <f t="shared" si="557"/>
        <v>5</v>
      </c>
      <c r="M2524" s="31">
        <f t="shared" si="558"/>
        <v>4</v>
      </c>
      <c r="N2524" s="31">
        <f t="shared" si="559"/>
        <v>3.5</v>
      </c>
      <c r="O2524" s="26" t="s">
        <v>13685</v>
      </c>
      <c r="P2524" s="26" t="s">
        <v>108</v>
      </c>
      <c r="Q2524" s="27">
        <v>42858</v>
      </c>
      <c r="R2524" s="26" t="s">
        <v>166</v>
      </c>
      <c r="S2524" s="26" t="s">
        <v>167</v>
      </c>
      <c r="T2524" s="26" t="s">
        <v>142</v>
      </c>
      <c r="U2524" s="26" t="s">
        <v>112</v>
      </c>
      <c r="V2524" s="26" t="s">
        <v>169</v>
      </c>
      <c r="W2524" s="26" t="s">
        <v>170</v>
      </c>
      <c r="X2524" s="26" t="s">
        <v>171</v>
      </c>
      <c r="Y2524" s="26" t="s">
        <v>13677</v>
      </c>
      <c r="Z2524" s="24"/>
      <c r="AA2524" s="24"/>
      <c r="AB2524" s="26" t="s">
        <v>117</v>
      </c>
      <c r="AC2524" s="28">
        <v>20000</v>
      </c>
      <c r="AD2524" s="26" t="s">
        <v>13678</v>
      </c>
      <c r="AE2524" s="26" t="s">
        <v>13679</v>
      </c>
      <c r="AF2524" s="26" t="s">
        <v>120</v>
      </c>
      <c r="AG2524" s="26" t="s">
        <v>207</v>
      </c>
      <c r="AH2524" s="26" t="s">
        <v>176</v>
      </c>
      <c r="AI2524" s="28">
        <v>20000</v>
      </c>
      <c r="AJ2524" s="26" t="s">
        <v>13686</v>
      </c>
      <c r="AK2524" s="26" t="s">
        <v>13687</v>
      </c>
      <c r="AL2524" s="26" t="s">
        <v>13688</v>
      </c>
      <c r="AM2524" s="24"/>
      <c r="AN2524" s="24"/>
      <c r="AO2524" s="24"/>
      <c r="AP2524" s="24"/>
      <c r="AQ2524" s="26" t="s">
        <v>13689</v>
      </c>
      <c r="AR2524" s="24"/>
      <c r="AS2524" s="26" t="s">
        <v>13690</v>
      </c>
      <c r="AT2524" s="24"/>
      <c r="AU2524" s="24"/>
      <c r="AV2524" s="24"/>
      <c r="AW2524" s="28">
        <v>245512</v>
      </c>
      <c r="AX2524" s="26">
        <v>7120</v>
      </c>
      <c r="AY2524" s="28">
        <v>98</v>
      </c>
      <c r="AZ2524" s="28">
        <v>620</v>
      </c>
      <c r="BA2524" s="26">
        <v>650</v>
      </c>
      <c r="BB2524" s="24"/>
      <c r="BC2524" s="26" t="s">
        <v>800</v>
      </c>
      <c r="BD2524" s="26" t="s">
        <v>125</v>
      </c>
      <c r="BE2524" s="24"/>
      <c r="BF2524" s="26" t="s">
        <v>13691</v>
      </c>
      <c r="BG2524" s="26" t="s">
        <v>367</v>
      </c>
      <c r="BH2524" s="26" t="s">
        <v>13692</v>
      </c>
      <c r="BI2524" s="26" t="s">
        <v>170</v>
      </c>
      <c r="BJ2524" s="26" t="s">
        <v>13693</v>
      </c>
      <c r="BK2524" s="26" t="s">
        <v>13694</v>
      </c>
      <c r="BL2524" s="26" t="s">
        <v>13695</v>
      </c>
      <c r="BM2524" s="26" t="s">
        <v>170</v>
      </c>
      <c r="BN2524" s="26" t="s">
        <v>13696</v>
      </c>
      <c r="BO2524" s="26" t="s">
        <v>2864</v>
      </c>
      <c r="BP2524" s="24"/>
      <c r="BQ2524" s="24"/>
      <c r="BR2524" s="26">
        <v>0</v>
      </c>
      <c r="BS2524" s="26">
        <v>0</v>
      </c>
      <c r="BT2524" s="26">
        <v>0</v>
      </c>
      <c r="BU2524" s="26">
        <v>0</v>
      </c>
      <c r="BV2524" s="26">
        <v>0</v>
      </c>
      <c r="BW2524" s="26">
        <v>0</v>
      </c>
      <c r="BX2524" s="26">
        <v>0</v>
      </c>
      <c r="BY2524" s="26">
        <v>0</v>
      </c>
      <c r="BZ2524" s="26" t="s">
        <v>134</v>
      </c>
      <c r="CA2524" s="26" t="s">
        <v>134</v>
      </c>
      <c r="CB2524" s="26" t="s">
        <v>134</v>
      </c>
      <c r="CC2524" s="26" t="s">
        <v>138</v>
      </c>
      <c r="CD2524" s="26" t="s">
        <v>136</v>
      </c>
      <c r="CE2524" s="26" t="s">
        <v>136</v>
      </c>
      <c r="CF2524" s="26" t="s">
        <v>136</v>
      </c>
      <c r="CG2524" s="26" t="s">
        <v>134</v>
      </c>
      <c r="CH2524" s="26" t="s">
        <v>137</v>
      </c>
      <c r="CI2524" s="26" t="s">
        <v>137</v>
      </c>
      <c r="CJ2524" s="26" t="s">
        <v>137</v>
      </c>
      <c r="CK2524" s="26" t="s">
        <v>137</v>
      </c>
      <c r="CL2524" s="26" t="s">
        <v>136</v>
      </c>
      <c r="CM2524" s="26" t="s">
        <v>136</v>
      </c>
      <c r="CN2524" s="26" t="s">
        <v>136</v>
      </c>
      <c r="CO2524" s="26" t="s">
        <v>138</v>
      </c>
      <c r="CP2524" s="26" t="s">
        <v>136</v>
      </c>
      <c r="CQ2524" s="26" t="s">
        <v>138</v>
      </c>
      <c r="CR2524" s="26" t="s">
        <v>138</v>
      </c>
      <c r="CS2524" s="26" t="s">
        <v>138</v>
      </c>
      <c r="CT2524" s="26" t="s">
        <v>138</v>
      </c>
      <c r="CU2524" s="26" t="s">
        <v>135</v>
      </c>
      <c r="CV2524" s="26" t="s">
        <v>138</v>
      </c>
      <c r="CW2524" s="26" t="s">
        <v>138</v>
      </c>
      <c r="CX2524" s="26" t="s">
        <v>138</v>
      </c>
      <c r="CY2524" s="26" t="s">
        <v>138</v>
      </c>
      <c r="CZ2524" s="26" t="s">
        <v>138</v>
      </c>
      <c r="DA2524" s="26" t="s">
        <v>134</v>
      </c>
      <c r="DB2524" s="26" t="s">
        <v>138</v>
      </c>
      <c r="DC2524" s="26" t="s">
        <v>136</v>
      </c>
      <c r="DD2524" s="26" t="s">
        <v>138</v>
      </c>
      <c r="DE2524" s="26" t="s">
        <v>138</v>
      </c>
      <c r="DF2524" s="26" t="s">
        <v>120</v>
      </c>
      <c r="DG2524" s="26" t="s">
        <v>120</v>
      </c>
      <c r="DH2524" s="26" t="s">
        <v>120</v>
      </c>
      <c r="DI2524" s="26" t="s">
        <v>139</v>
      </c>
      <c r="DJ2524" s="26" t="s">
        <v>139</v>
      </c>
      <c r="DK2524" s="26" t="s">
        <v>139</v>
      </c>
      <c r="DL2524" s="26" t="s">
        <v>139</v>
      </c>
      <c r="DM2524" s="26" t="s">
        <v>139</v>
      </c>
      <c r="DN2524" s="26" t="s">
        <v>139</v>
      </c>
      <c r="DO2524" s="26" t="s">
        <v>139</v>
      </c>
    </row>
    <row r="2525" spans="1:119" ht="20.100000000000001" customHeight="1" x14ac:dyDescent="0.25">
      <c r="A2525" s="29" t="str">
        <f t="shared" si="546"/>
        <v/>
      </c>
      <c r="B2525" s="29" t="str">
        <f t="shared" si="547"/>
        <v>Street Library Ghana</v>
      </c>
      <c r="C2525" s="29">
        <f t="shared" si="548"/>
        <v>0</v>
      </c>
      <c r="D2525" s="30" t="str">
        <f t="shared" si="549"/>
        <v>Africa and the Middle East</v>
      </c>
      <c r="E2525" s="30" t="str">
        <f t="shared" si="550"/>
        <v>Accra, Ghana</v>
      </c>
      <c r="F2525" s="31">
        <f t="shared" si="551"/>
        <v>0</v>
      </c>
      <c r="G2525" s="31">
        <f t="shared" si="552"/>
        <v>0</v>
      </c>
      <c r="H2525" s="31">
        <f t="shared" si="553"/>
        <v>0</v>
      </c>
      <c r="I2525" s="31">
        <f t="shared" si="554"/>
        <v>0</v>
      </c>
      <c r="J2525" s="31">
        <f t="shared" si="555"/>
        <v>0</v>
      </c>
      <c r="K2525" s="31">
        <f t="shared" si="556"/>
        <v>0</v>
      </c>
      <c r="L2525" s="31">
        <f t="shared" si="557"/>
        <v>0</v>
      </c>
      <c r="M2525" s="31">
        <f t="shared" si="558"/>
        <v>0</v>
      </c>
      <c r="N2525" s="31">
        <f t="shared" si="559"/>
        <v>0</v>
      </c>
      <c r="O2525" s="26" t="s">
        <v>16451</v>
      </c>
      <c r="P2525" s="26" t="s">
        <v>108</v>
      </c>
      <c r="Q2525" s="27">
        <v>42514</v>
      </c>
      <c r="R2525" s="24"/>
      <c r="S2525" s="24"/>
      <c r="T2525" s="26" t="s">
        <v>157</v>
      </c>
      <c r="U2525" s="24"/>
      <c r="V2525" s="26" t="s">
        <v>169</v>
      </c>
      <c r="W2525" s="26" t="s">
        <v>170</v>
      </c>
      <c r="X2525" s="26" t="s">
        <v>171</v>
      </c>
      <c r="Y2525" s="26" t="s">
        <v>13677</v>
      </c>
      <c r="Z2525" s="24"/>
      <c r="AA2525" s="24"/>
      <c r="AB2525" s="26" t="s">
        <v>15736</v>
      </c>
      <c r="AC2525" s="28">
        <v>700</v>
      </c>
      <c r="AD2525" s="26" t="s">
        <v>13678</v>
      </c>
      <c r="AE2525" s="26" t="s">
        <v>13679</v>
      </c>
      <c r="AF2525" s="26" t="s">
        <v>120</v>
      </c>
      <c r="AG2525" s="26" t="s">
        <v>207</v>
      </c>
      <c r="AH2525" s="24"/>
      <c r="AI2525" s="28">
        <v>700</v>
      </c>
      <c r="AJ2525" s="24"/>
      <c r="AK2525" s="24"/>
      <c r="AL2525" s="24"/>
      <c r="AM2525" s="24"/>
      <c r="AN2525" s="24"/>
      <c r="AO2525" s="24"/>
      <c r="AP2525" s="24"/>
      <c r="AQ2525" s="24"/>
      <c r="AR2525" s="24"/>
      <c r="AS2525" s="24"/>
      <c r="AT2525" s="24"/>
      <c r="AU2525" s="24"/>
      <c r="AV2525" s="24"/>
      <c r="AW2525" s="24"/>
      <c r="AX2525" s="24"/>
      <c r="AY2525" s="24"/>
      <c r="AZ2525" s="24"/>
      <c r="BA2525" s="24"/>
      <c r="BB2525" s="24"/>
      <c r="BC2525" s="26" t="s">
        <v>800</v>
      </c>
      <c r="BD2525" s="24"/>
      <c r="BE2525" s="24"/>
      <c r="BF2525" s="24"/>
      <c r="BG2525" s="24"/>
      <c r="BH2525" s="24"/>
      <c r="BI2525" s="24"/>
      <c r="BJ2525" s="24"/>
      <c r="BK2525" s="24"/>
      <c r="BL2525" s="24"/>
      <c r="BM2525" s="24"/>
      <c r="BN2525" s="24"/>
      <c r="BO2525" s="24"/>
      <c r="BP2525" s="24"/>
      <c r="BQ2525" s="24"/>
      <c r="BR2525" s="24"/>
      <c r="BS2525" s="24"/>
      <c r="BT2525" s="24"/>
      <c r="BU2525" s="24"/>
      <c r="BV2525" s="24"/>
      <c r="BW2525" s="24"/>
      <c r="BX2525" s="24"/>
      <c r="BY2525" s="24"/>
      <c r="BZ2525" s="24"/>
      <c r="CA2525" s="24"/>
      <c r="CB2525" s="24"/>
      <c r="CC2525" s="24"/>
      <c r="CD2525" s="24"/>
      <c r="CE2525" s="24"/>
      <c r="CF2525" s="24"/>
      <c r="CG2525" s="24"/>
      <c r="CH2525" s="24"/>
      <c r="CI2525" s="24"/>
      <c r="CJ2525" s="24"/>
      <c r="CK2525" s="24"/>
      <c r="CL2525" s="24"/>
      <c r="CM2525" s="24"/>
      <c r="CN2525" s="24"/>
      <c r="CO2525" s="24"/>
      <c r="CP2525" s="24"/>
      <c r="CQ2525" s="24"/>
      <c r="CR2525" s="24"/>
      <c r="CS2525" s="24"/>
      <c r="CT2525" s="24"/>
      <c r="CU2525" s="24"/>
      <c r="CV2525" s="24"/>
      <c r="CW2525" s="24"/>
      <c r="CX2525" s="24"/>
      <c r="CY2525" s="24"/>
      <c r="CZ2525" s="24"/>
      <c r="DA2525" s="24"/>
      <c r="DB2525" s="24"/>
      <c r="DC2525" s="24"/>
      <c r="DD2525" s="24"/>
      <c r="DE2525" s="24"/>
      <c r="DF2525" s="26" t="s">
        <v>139</v>
      </c>
      <c r="DG2525" s="26" t="s">
        <v>139</v>
      </c>
      <c r="DH2525" s="26" t="s">
        <v>139</v>
      </c>
      <c r="DI2525" s="26" t="s">
        <v>139</v>
      </c>
      <c r="DJ2525" s="26" t="s">
        <v>139</v>
      </c>
      <c r="DK2525" s="26" t="s">
        <v>139</v>
      </c>
      <c r="DL2525" s="26" t="s">
        <v>139</v>
      </c>
      <c r="DM2525" s="26" t="s">
        <v>139</v>
      </c>
      <c r="DN2525" s="26" t="s">
        <v>139</v>
      </c>
      <c r="DO2525" s="26" t="s">
        <v>139</v>
      </c>
    </row>
    <row r="2526" spans="1:119" ht="20.100000000000001" customHeight="1" x14ac:dyDescent="0.25">
      <c r="A2526" s="29" t="str">
        <f t="shared" ref="A2526:A2589" si="560">IFERROR(IF(C2526=0,NA(),B2526&amp;C2526),"")</f>
        <v>Street Library Ghana4</v>
      </c>
      <c r="B2526" s="29" t="str">
        <f t="shared" ref="B2526:B2589" si="561">IFERROR(IF(AA2526=0,Y2526&amp;IF(Z2526=0,""," ("&amp;Z2526&amp;")"),AA2526&amp;IF(Z2526=0,""," ("&amp;Z2526&amp;")")),"")</f>
        <v>Street Library Ghana</v>
      </c>
      <c r="C2526" s="29">
        <f t="shared" ref="C2526:C2589" si="562">IFERROR(_xlfn.NUMBERVALUE(RIGHT(AH2526,1)),"")</f>
        <v>4</v>
      </c>
      <c r="D2526" s="30" t="str">
        <f t="shared" ref="D2526:D2589" si="563">IFERROR(IF(OR(V2526="Sub-Saharan Africa",V2526="Middle East &amp; North Africa"),"Africa and the Middle East",IF(V2526="Europe &amp; Central Asia","Europe and Eurasia",IF(V2526="East Asia &amp; Pacific","East and Southeast Asia",V2526))),"")</f>
        <v>Africa and the Middle East</v>
      </c>
      <c r="E2526" s="30" t="str">
        <f t="shared" ref="E2526:E2589" si="564">IFERROR(IF(X2526=0,W2526,X2526&amp;", "&amp;W2526),"")</f>
        <v>Accra, Ghana</v>
      </c>
      <c r="F2526" s="31">
        <f t="shared" ref="F2526:F2589" si="565">IFERROR(IF(AND(BZ2526+CA2526+CB2526+CC2526&gt;=4,BZ2526+CA2526+CB2526+CC2526&lt;=6),1,IF(AND(BZ2526+CA2526+CB2526+CC2526&gt;=7,BZ2526+CA2526+CB2526+CC2526&lt;=10),2,IF(AND(BZ2526+CA2526+CB2526+CC2526&gt;=11,BZ2526+CA2526+CB2526+CC2526&lt;=14),3,IF(AND(BZ2526+CA2526+CB2526+CC2526&gt;=15,BZ2526+CA2526+CB2526+CC2526&lt;=18),4,IF(AND(BZ2526+CA2526+CB2526+CC2526&gt;=19,BZ2526+CA2526+CB2526+CC2526&lt;=20),5,BR2526))))),"")</f>
        <v>3</v>
      </c>
      <c r="G2526" s="31">
        <f t="shared" ref="G2526:G2589" si="566">IFERROR(IF(AND(CD2526+CE2526+CF2526+CG2526&gt;=4,CD2526+CE2526+CF2526+CG2526&lt;=6),1,IF(AND(CD2526+CE2526+CF2526+CG2526&gt;=7,CD2526+CE2526+CF2526+CG2526&lt;=10),2,IF(AND(CD2526+CE2526+CF2526+CG2526&gt;=11,CD2526+CE2526+CF2526+CG2526&lt;=14),3,IF(AND(CD2526+CE2526+CF2526+CG2526&gt;=15,CD2526+CE2526+CF2526+CG2526&lt;=18),4,IF(AND(CD2526+CE2526+CF2526+CG2526&gt;=19,CD2526+CE2526+CF2526+CG2526&lt;=20),5,BS2526))))),"")</f>
        <v>4</v>
      </c>
      <c r="H2526" s="31">
        <f t="shared" ref="H2526:H2589" si="567">IFERROR(IF(AND(CH2526+CI2526+CJ2526+CK2526&gt;=4,CH2526+CI2526+CJ2526+CK2526&lt;=6),1,IF(AND(CH2526+CI2526+CJ2526+CK2526&gt;=7,CH2526+CI2526+CJ2526+CK2526&lt;=10),2,IF(AND(CH2526+CI2526+CJ2526+CK2526&gt;=11,CH2526+CI2526+CJ2526+CK2526&lt;=14),3,IF(AND(CH2526+CI2526+CJ2526+CK2526&gt;=15,CH2526+CI2526+CJ2526+CK2526&lt;=18),4,IF(AND(CH2526+CI2526+CJ2526+CK2526&gt;=19,CH2526+CI2526+CJ2526+CK2526&lt;=20),5,BT2526))))),"")</f>
        <v>3</v>
      </c>
      <c r="I2526" s="31">
        <f t="shared" ref="I2526:I2589" si="568">IFERROR(IF(AND(CL2526+CM2526+CN2526+CO2526&gt;=4,CL2526+CM2526+CN2526+CO2526&lt;=6),1,IF(AND(CL2526+CM2526+CN2526+CO2526&gt;=7,CL2526+CM2526+CN2526+CO2526&lt;=10),2,IF(AND(CL2526+CM2526+CN2526+CO2526&gt;=11,CL2526+CM2526+CN2526+CO2526&lt;=14),3,IF(AND(CL2526+CM2526+CN2526+CO2526&gt;=15,CL2526+CM2526+CN2526+CO2526&lt;=18),4,IF(AND(CL2526+CM2526+CN2526+CO2526&gt;=19,CL2526+CM2526+CN2526+CO2526&lt;=20),5,BU2526))))),"")</f>
        <v>3</v>
      </c>
      <c r="J2526" s="31">
        <f t="shared" ref="J2526:J2589" si="569">IFERROR(IF(AND(CP2526+CQ2526+CR2526+CS2526&gt;=4,CP2526+CQ2526+CR2526+CS2526&lt;=6),1,IF(AND(CP2526+CQ2526+CR2526+CS2526&gt;=7,CP2526+CQ2526+CR2526+CS2526&lt;=10),2,IF(AND(CP2526+CQ2526+CR2526+CS2526&gt;=11,CP2526+CQ2526+CR2526+CS2526&lt;=14),3,IF(AND(CP2526+CQ2526+CR2526+CS2526&gt;=15,CP2526+CQ2526+CR2526+CS2526&lt;=18),4,IF(AND(CP2526+CQ2526+CR2526+CS2526&gt;=19,CP2526+CQ2526+CR2526+CS2526&lt;=20),5,BV2526))))),"")</f>
        <v>3</v>
      </c>
      <c r="K2526" s="31">
        <f t="shared" ref="K2526:K2589" si="570">IFERROR(IF(AND(CT2526+CU2526+CV2526+CW2526&gt;=4,CT2526+CU2526+CV2526+CW2526&lt;=6),1,IF(AND(CT2526+CU2526+CV2526+CW2526&gt;=7,CT2526+CU2526+CV2526+CW2526&lt;=10),2,IF(AND(CT2526+CU2526+CV2526+CW2526&gt;=11,CT2526+CU2526+CV2526+CW2526&lt;=14),3,IF(AND(CT2526+CU2526+CV2526+CW2526&gt;=15,CT2526+CU2526+CV2526+CW2526&lt;=18),4,IF(AND(CT2526+CU2526+CV2526+CW2526&gt;=19,CT2526+CU2526+CV2526+CW2526&lt;=20),5,BW2526))))),"")</f>
        <v>3</v>
      </c>
      <c r="L2526" s="31">
        <f t="shared" ref="L2526:L2589" si="571">IFERROR(IF(AND(CX2526+CY2526+CZ2526+DA2526&gt;=4,CX2526+CY2526+CZ2526+DA2526&lt;=6),1,IF(AND(CX2526+CY2526+CZ2526+DA2526&gt;=7,CX2526+CY2526+CZ2526+DA2526&lt;=10),2,IF(AND(CX2526+CY2526+CZ2526+DA2526&gt;=11,CX2526+CY2526+CZ2526+DA2526&lt;=14),3,IF(AND(CX2526+CY2526+CZ2526+DA2526&gt;=15,CX2526+CY2526+CZ2526+DA2526&lt;=18),4,IF(AND(CX2526+CY2526+CZ2526+DA2526&gt;=19,CX2526+CY2526+CZ2526+DA2526&lt;=20),5,BX2526))))),"")</f>
        <v>3</v>
      </c>
      <c r="M2526" s="31">
        <f t="shared" ref="M2526:M2589" si="572">IFERROR(IF(AND(DB2526+DC2526+DD2526+DE2526&gt;=4,DB2526+DC2526+DD2526+DE2526&lt;=6),1,IF(AND(DB2526+DC2526+DD2526+DE2526&gt;=7,DB2526+DC2526+DD2526+DE2526&lt;=10),2,IF(AND(DB2526+DC2526+DD2526+DE2526&gt;=11,DB2526+DC2526+DD2526+DE2526&lt;=14),3,IF(AND(DB2526+DC2526+DD2526+DE2526&gt;=15,DB2526+DC2526+DD2526+DE2526&lt;=18),4,IF(AND(DB2526+DC2526+DD2526+DE2526&gt;=19,DB2526+DC2526+DD2526+DE2526&lt;=20),5,BY2526))))),"")</f>
        <v>3</v>
      </c>
      <c r="N2526" s="31">
        <f t="shared" ref="N2526:N2589" si="573">IFERROR(ROUND(AVERAGE(F2526:M2526),1),"")</f>
        <v>3.1</v>
      </c>
      <c r="O2526" s="26" t="s">
        <v>13697</v>
      </c>
      <c r="P2526" s="26" t="s">
        <v>108</v>
      </c>
      <c r="Q2526" s="27">
        <v>42502</v>
      </c>
      <c r="R2526" s="26" t="s">
        <v>166</v>
      </c>
      <c r="S2526" s="26" t="s">
        <v>184</v>
      </c>
      <c r="T2526" s="26" t="s">
        <v>157</v>
      </c>
      <c r="U2526" s="26" t="s">
        <v>112</v>
      </c>
      <c r="V2526" s="26" t="s">
        <v>169</v>
      </c>
      <c r="W2526" s="26" t="s">
        <v>170</v>
      </c>
      <c r="X2526" s="26" t="s">
        <v>171</v>
      </c>
      <c r="Y2526" s="26" t="s">
        <v>13677</v>
      </c>
      <c r="Z2526" s="24"/>
      <c r="AA2526" s="24"/>
      <c r="AB2526" s="26" t="s">
        <v>117</v>
      </c>
      <c r="AC2526" s="28">
        <v>15000</v>
      </c>
      <c r="AD2526" s="26" t="s">
        <v>13678</v>
      </c>
      <c r="AE2526" s="26" t="s">
        <v>13679</v>
      </c>
      <c r="AF2526" s="26" t="s">
        <v>120</v>
      </c>
      <c r="AG2526" s="26" t="s">
        <v>207</v>
      </c>
      <c r="AH2526" s="26" t="s">
        <v>185</v>
      </c>
      <c r="AI2526" s="28">
        <v>15000</v>
      </c>
      <c r="AJ2526" s="26" t="s">
        <v>13698</v>
      </c>
      <c r="AK2526" s="26" t="s">
        <v>13699</v>
      </c>
      <c r="AL2526" s="26" t="s">
        <v>13688</v>
      </c>
      <c r="AM2526" s="24"/>
      <c r="AN2526" s="24"/>
      <c r="AO2526" s="24"/>
      <c r="AP2526" s="24"/>
      <c r="AQ2526" s="26" t="s">
        <v>13700</v>
      </c>
      <c r="AR2526" s="24"/>
      <c r="AS2526" s="26" t="s">
        <v>13701</v>
      </c>
      <c r="AT2526" s="24"/>
      <c r="AU2526" s="26" t="s">
        <v>13702</v>
      </c>
      <c r="AV2526" s="24"/>
      <c r="AW2526" s="28">
        <v>233262</v>
      </c>
      <c r="AX2526" s="26">
        <v>4789</v>
      </c>
      <c r="AY2526" s="28">
        <v>750</v>
      </c>
      <c r="AZ2526" s="28">
        <v>700</v>
      </c>
      <c r="BA2526" s="26">
        <v>0</v>
      </c>
      <c r="BB2526" s="26" t="s">
        <v>241</v>
      </c>
      <c r="BC2526" s="26" t="s">
        <v>800</v>
      </c>
      <c r="BD2526" s="26" t="s">
        <v>378</v>
      </c>
      <c r="BE2526" s="26" t="s">
        <v>13703</v>
      </c>
      <c r="BF2526" s="26" t="s">
        <v>13704</v>
      </c>
      <c r="BG2526" s="26" t="s">
        <v>13705</v>
      </c>
      <c r="BH2526" s="26" t="s">
        <v>13706</v>
      </c>
      <c r="BI2526" s="26" t="s">
        <v>170</v>
      </c>
      <c r="BJ2526" s="26" t="s">
        <v>13707</v>
      </c>
      <c r="BK2526" s="26" t="s">
        <v>170</v>
      </c>
      <c r="BL2526" s="26" t="s">
        <v>13708</v>
      </c>
      <c r="BM2526" s="26" t="s">
        <v>13709</v>
      </c>
      <c r="BN2526" s="26" t="s">
        <v>7341</v>
      </c>
      <c r="BO2526" s="26" t="s">
        <v>589</v>
      </c>
      <c r="BP2526" s="24"/>
      <c r="BQ2526" s="24"/>
      <c r="BR2526" s="26">
        <v>3</v>
      </c>
      <c r="BS2526" s="26">
        <v>4</v>
      </c>
      <c r="BT2526" s="26">
        <v>3</v>
      </c>
      <c r="BU2526" s="26">
        <v>3</v>
      </c>
      <c r="BV2526" s="26">
        <v>3</v>
      </c>
      <c r="BW2526" s="26">
        <v>3</v>
      </c>
      <c r="BX2526" s="26">
        <v>3</v>
      </c>
      <c r="BY2526" s="26">
        <v>3</v>
      </c>
      <c r="BZ2526" s="24"/>
      <c r="CA2526" s="24"/>
      <c r="CB2526" s="24"/>
      <c r="CC2526" s="24"/>
      <c r="CD2526" s="24"/>
      <c r="CE2526" s="24"/>
      <c r="CF2526" s="24"/>
      <c r="CG2526" s="24"/>
      <c r="CH2526" s="24"/>
      <c r="CI2526" s="24"/>
      <c r="CJ2526" s="24"/>
      <c r="CK2526" s="24"/>
      <c r="CL2526" s="24"/>
      <c r="CM2526" s="24"/>
      <c r="CN2526" s="24"/>
      <c r="CO2526" s="24"/>
      <c r="CP2526" s="24"/>
      <c r="CQ2526" s="24"/>
      <c r="CR2526" s="24"/>
      <c r="CS2526" s="24"/>
      <c r="CT2526" s="24"/>
      <c r="CU2526" s="24"/>
      <c r="CV2526" s="24"/>
      <c r="CW2526" s="24"/>
      <c r="CX2526" s="24"/>
      <c r="CY2526" s="24"/>
      <c r="CZ2526" s="24"/>
      <c r="DA2526" s="24"/>
      <c r="DB2526" s="24"/>
      <c r="DC2526" s="24"/>
      <c r="DD2526" s="24"/>
      <c r="DE2526" s="24"/>
      <c r="DF2526" s="26" t="s">
        <v>120</v>
      </c>
      <c r="DG2526" s="26" t="s">
        <v>120</v>
      </c>
      <c r="DH2526" s="26" t="s">
        <v>120</v>
      </c>
      <c r="DI2526" s="26" t="s">
        <v>139</v>
      </c>
      <c r="DJ2526" s="26" t="s">
        <v>139</v>
      </c>
      <c r="DK2526" s="26" t="s">
        <v>139</v>
      </c>
      <c r="DL2526" s="26" t="s">
        <v>139</v>
      </c>
      <c r="DM2526" s="26" t="s">
        <v>139</v>
      </c>
      <c r="DN2526" s="26" t="s">
        <v>139</v>
      </c>
      <c r="DO2526" s="26" t="s">
        <v>139</v>
      </c>
    </row>
    <row r="2527" spans="1:119" ht="20.100000000000001" customHeight="1" x14ac:dyDescent="0.25">
      <c r="A2527" s="29" t="str">
        <f t="shared" si="560"/>
        <v>Street Library Ghana3</v>
      </c>
      <c r="B2527" s="29" t="str">
        <f t="shared" si="561"/>
        <v>Street Library Ghana</v>
      </c>
      <c r="C2527" s="29">
        <f t="shared" si="562"/>
        <v>3</v>
      </c>
      <c r="D2527" s="30" t="str">
        <f t="shared" si="563"/>
        <v>Africa and the Middle East</v>
      </c>
      <c r="E2527" s="30" t="str">
        <f t="shared" si="564"/>
        <v>Accra, Ghana</v>
      </c>
      <c r="F2527" s="31">
        <f t="shared" si="565"/>
        <v>3</v>
      </c>
      <c r="G2527" s="31">
        <f t="shared" si="566"/>
        <v>3</v>
      </c>
      <c r="H2527" s="31">
        <f t="shared" si="567"/>
        <v>2</v>
      </c>
      <c r="I2527" s="31">
        <f t="shared" si="568"/>
        <v>3</v>
      </c>
      <c r="J2527" s="31">
        <f t="shared" si="569"/>
        <v>3</v>
      </c>
      <c r="K2527" s="31">
        <f t="shared" si="570"/>
        <v>3</v>
      </c>
      <c r="L2527" s="31">
        <f t="shared" si="571"/>
        <v>3</v>
      </c>
      <c r="M2527" s="31">
        <f t="shared" si="572"/>
        <v>3</v>
      </c>
      <c r="N2527" s="31">
        <f t="shared" si="573"/>
        <v>2.9</v>
      </c>
      <c r="O2527" s="26" t="s">
        <v>13710</v>
      </c>
      <c r="P2527" s="26" t="s">
        <v>108</v>
      </c>
      <c r="Q2527" s="27">
        <v>42129</v>
      </c>
      <c r="R2527" s="26" t="s">
        <v>166</v>
      </c>
      <c r="S2527" s="26" t="s">
        <v>277</v>
      </c>
      <c r="T2527" s="26" t="s">
        <v>278</v>
      </c>
      <c r="U2527" s="26" t="s">
        <v>112</v>
      </c>
      <c r="V2527" s="26" t="s">
        <v>169</v>
      </c>
      <c r="W2527" s="26" t="s">
        <v>170</v>
      </c>
      <c r="X2527" s="26" t="s">
        <v>171</v>
      </c>
      <c r="Y2527" s="26" t="s">
        <v>13677</v>
      </c>
      <c r="Z2527" s="24"/>
      <c r="AA2527" s="24"/>
      <c r="AB2527" s="26" t="s">
        <v>117</v>
      </c>
      <c r="AC2527" s="28">
        <v>5000</v>
      </c>
      <c r="AD2527" s="26" t="s">
        <v>13678</v>
      </c>
      <c r="AE2527" s="26" t="s">
        <v>13679</v>
      </c>
      <c r="AF2527" s="26" t="s">
        <v>120</v>
      </c>
      <c r="AG2527" s="26" t="s">
        <v>207</v>
      </c>
      <c r="AH2527" s="26" t="s">
        <v>121</v>
      </c>
      <c r="AI2527" s="28">
        <v>5000</v>
      </c>
      <c r="AJ2527" s="26" t="s">
        <v>13711</v>
      </c>
      <c r="AK2527" s="26" t="s">
        <v>13699</v>
      </c>
      <c r="AL2527" s="26" t="s">
        <v>13688</v>
      </c>
      <c r="AM2527" s="24"/>
      <c r="AN2527" s="24"/>
      <c r="AO2527" s="24"/>
      <c r="AP2527" s="24"/>
      <c r="AQ2527" s="26" t="s">
        <v>13712</v>
      </c>
      <c r="AR2527" s="24"/>
      <c r="AS2527" s="26" t="s">
        <v>13713</v>
      </c>
      <c r="AT2527" s="26" t="s">
        <v>13714</v>
      </c>
      <c r="AU2527" s="26" t="s">
        <v>13715</v>
      </c>
      <c r="AV2527" s="24"/>
      <c r="AW2527" s="28">
        <v>153407</v>
      </c>
      <c r="AX2527" s="26">
        <v>2916</v>
      </c>
      <c r="AY2527" s="28">
        <v>700</v>
      </c>
      <c r="AZ2527" s="28">
        <v>672</v>
      </c>
      <c r="BA2527" s="26">
        <v>0</v>
      </c>
      <c r="BB2527" s="26" t="s">
        <v>241</v>
      </c>
      <c r="BC2527" s="26" t="s">
        <v>800</v>
      </c>
      <c r="BD2527" s="26" t="s">
        <v>125</v>
      </c>
      <c r="BE2527" s="24"/>
      <c r="BF2527" s="26" t="s">
        <v>13716</v>
      </c>
      <c r="BG2527" s="26" t="s">
        <v>13694</v>
      </c>
      <c r="BH2527" s="26" t="s">
        <v>7341</v>
      </c>
      <c r="BI2527" s="26" t="s">
        <v>589</v>
      </c>
      <c r="BJ2527" s="26" t="s">
        <v>13695</v>
      </c>
      <c r="BK2527" s="26" t="s">
        <v>170</v>
      </c>
      <c r="BL2527" s="24"/>
      <c r="BM2527" s="24"/>
      <c r="BN2527" s="24"/>
      <c r="BO2527" s="24"/>
      <c r="BP2527" s="24"/>
      <c r="BQ2527" s="24"/>
      <c r="BR2527" s="26">
        <v>3</v>
      </c>
      <c r="BS2527" s="26">
        <v>3</v>
      </c>
      <c r="BT2527" s="26">
        <v>2</v>
      </c>
      <c r="BU2527" s="26">
        <v>3</v>
      </c>
      <c r="BV2527" s="26">
        <v>3</v>
      </c>
      <c r="BW2527" s="26">
        <v>3</v>
      </c>
      <c r="BX2527" s="26">
        <v>3</v>
      </c>
      <c r="BY2527" s="26">
        <v>3</v>
      </c>
      <c r="BZ2527" s="24"/>
      <c r="CA2527" s="24"/>
      <c r="CB2527" s="24"/>
      <c r="CC2527" s="24"/>
      <c r="CD2527" s="24"/>
      <c r="CE2527" s="24"/>
      <c r="CF2527" s="24"/>
      <c r="CG2527" s="24"/>
      <c r="CH2527" s="24"/>
      <c r="CI2527" s="24"/>
      <c r="CJ2527" s="24"/>
      <c r="CK2527" s="24"/>
      <c r="CL2527" s="24"/>
      <c r="CM2527" s="24"/>
      <c r="CN2527" s="24"/>
      <c r="CO2527" s="24"/>
      <c r="CP2527" s="24"/>
      <c r="CQ2527" s="24"/>
      <c r="CR2527" s="24"/>
      <c r="CS2527" s="24"/>
      <c r="CT2527" s="24"/>
      <c r="CU2527" s="24"/>
      <c r="CV2527" s="24"/>
      <c r="CW2527" s="24"/>
      <c r="CX2527" s="24"/>
      <c r="CY2527" s="24"/>
      <c r="CZ2527" s="24"/>
      <c r="DA2527" s="24"/>
      <c r="DB2527" s="24"/>
      <c r="DC2527" s="24"/>
      <c r="DD2527" s="24"/>
      <c r="DE2527" s="24"/>
      <c r="DF2527" s="26" t="s">
        <v>120</v>
      </c>
      <c r="DG2527" s="26" t="s">
        <v>120</v>
      </c>
      <c r="DH2527" s="26" t="s">
        <v>120</v>
      </c>
      <c r="DI2527" s="26" t="s">
        <v>139</v>
      </c>
      <c r="DJ2527" s="26" t="s">
        <v>139</v>
      </c>
      <c r="DK2527" s="26" t="s">
        <v>139</v>
      </c>
      <c r="DL2527" s="26" t="s">
        <v>139</v>
      </c>
      <c r="DM2527" s="26" t="s">
        <v>139</v>
      </c>
      <c r="DN2527" s="26" t="s">
        <v>139</v>
      </c>
      <c r="DO2527" s="26" t="s">
        <v>139</v>
      </c>
    </row>
    <row r="2528" spans="1:119" ht="20.100000000000001" customHeight="1" x14ac:dyDescent="0.25">
      <c r="A2528" s="29" t="str">
        <f t="shared" si="560"/>
        <v/>
      </c>
      <c r="B2528" s="29" t="str">
        <f t="shared" si="561"/>
        <v>Street Library Ghana</v>
      </c>
      <c r="C2528" s="29">
        <f t="shared" si="562"/>
        <v>0</v>
      </c>
      <c r="D2528" s="30" t="str">
        <f t="shared" si="563"/>
        <v>Africa and the Middle East</v>
      </c>
      <c r="E2528" s="30" t="str">
        <f t="shared" si="564"/>
        <v>Accra, Ghana</v>
      </c>
      <c r="F2528" s="31">
        <f t="shared" si="565"/>
        <v>0</v>
      </c>
      <c r="G2528" s="31">
        <f t="shared" si="566"/>
        <v>0</v>
      </c>
      <c r="H2528" s="31">
        <f t="shared" si="567"/>
        <v>0</v>
      </c>
      <c r="I2528" s="31">
        <f t="shared" si="568"/>
        <v>0</v>
      </c>
      <c r="J2528" s="31">
        <f t="shared" si="569"/>
        <v>0</v>
      </c>
      <c r="K2528" s="31">
        <f t="shared" si="570"/>
        <v>0</v>
      </c>
      <c r="L2528" s="31">
        <f t="shared" si="571"/>
        <v>0</v>
      </c>
      <c r="M2528" s="31">
        <f t="shared" si="572"/>
        <v>0</v>
      </c>
      <c r="N2528" s="31">
        <f t="shared" si="573"/>
        <v>0</v>
      </c>
      <c r="O2528" s="26" t="s">
        <v>16452</v>
      </c>
      <c r="P2528" s="26" t="s">
        <v>108</v>
      </c>
      <c r="Q2528" s="27">
        <v>42094</v>
      </c>
      <c r="R2528" s="24"/>
      <c r="S2528" s="24"/>
      <c r="T2528" s="26" t="s">
        <v>278</v>
      </c>
      <c r="U2528" s="24"/>
      <c r="V2528" s="26" t="s">
        <v>169</v>
      </c>
      <c r="W2528" s="26" t="s">
        <v>170</v>
      </c>
      <c r="X2528" s="26" t="s">
        <v>171</v>
      </c>
      <c r="Y2528" s="26" t="s">
        <v>13677</v>
      </c>
      <c r="Z2528" s="24"/>
      <c r="AA2528" s="24"/>
      <c r="AB2528" s="26" t="s">
        <v>15733</v>
      </c>
      <c r="AC2528" s="28">
        <v>7800</v>
      </c>
      <c r="AD2528" s="26" t="s">
        <v>13678</v>
      </c>
      <c r="AE2528" s="26" t="s">
        <v>13679</v>
      </c>
      <c r="AF2528" s="26" t="s">
        <v>120</v>
      </c>
      <c r="AG2528" s="26" t="s">
        <v>207</v>
      </c>
      <c r="AH2528" s="24"/>
      <c r="AI2528" s="28">
        <v>7800</v>
      </c>
      <c r="AJ2528" s="24"/>
      <c r="AK2528" s="24"/>
      <c r="AL2528" s="24"/>
      <c r="AM2528" s="24"/>
      <c r="AN2528" s="24"/>
      <c r="AO2528" s="24"/>
      <c r="AP2528" s="24"/>
      <c r="AQ2528" s="24"/>
      <c r="AR2528" s="24"/>
      <c r="AS2528" s="24"/>
      <c r="AT2528" s="24"/>
      <c r="AU2528" s="24"/>
      <c r="AV2528" s="24"/>
      <c r="AW2528" s="24"/>
      <c r="AX2528" s="24"/>
      <c r="AY2528" s="24"/>
      <c r="AZ2528" s="24"/>
      <c r="BA2528" s="24"/>
      <c r="BB2528" s="24"/>
      <c r="BC2528" s="26" t="s">
        <v>800</v>
      </c>
      <c r="BD2528" s="24"/>
      <c r="BE2528" s="24"/>
      <c r="BF2528" s="24"/>
      <c r="BG2528" s="24"/>
      <c r="BH2528" s="24"/>
      <c r="BI2528" s="24"/>
      <c r="BJ2528" s="24"/>
      <c r="BK2528" s="24"/>
      <c r="BL2528" s="24"/>
      <c r="BM2528" s="24"/>
      <c r="BN2528" s="24"/>
      <c r="BO2528" s="24"/>
      <c r="BP2528" s="24"/>
      <c r="BQ2528" s="24"/>
      <c r="BR2528" s="24"/>
      <c r="BS2528" s="24"/>
      <c r="BT2528" s="24"/>
      <c r="BU2528" s="24"/>
      <c r="BV2528" s="24"/>
      <c r="BW2528" s="24"/>
      <c r="BX2528" s="24"/>
      <c r="BY2528" s="24"/>
      <c r="BZ2528" s="24"/>
      <c r="CA2528" s="24"/>
      <c r="CB2528" s="24"/>
      <c r="CC2528" s="24"/>
      <c r="CD2528" s="24"/>
      <c r="CE2528" s="24"/>
      <c r="CF2528" s="24"/>
      <c r="CG2528" s="24"/>
      <c r="CH2528" s="24"/>
      <c r="CI2528" s="24"/>
      <c r="CJ2528" s="24"/>
      <c r="CK2528" s="24"/>
      <c r="CL2528" s="24"/>
      <c r="CM2528" s="24"/>
      <c r="CN2528" s="24"/>
      <c r="CO2528" s="24"/>
      <c r="CP2528" s="24"/>
      <c r="CQ2528" s="24"/>
      <c r="CR2528" s="24"/>
      <c r="CS2528" s="24"/>
      <c r="CT2528" s="24"/>
      <c r="CU2528" s="24"/>
      <c r="CV2528" s="24"/>
      <c r="CW2528" s="24"/>
      <c r="CX2528" s="24"/>
      <c r="CY2528" s="24"/>
      <c r="CZ2528" s="24"/>
      <c r="DA2528" s="24"/>
      <c r="DB2528" s="24"/>
      <c r="DC2528" s="24"/>
      <c r="DD2528" s="24"/>
      <c r="DE2528" s="24"/>
      <c r="DF2528" s="26" t="s">
        <v>139</v>
      </c>
      <c r="DG2528" s="26" t="s">
        <v>139</v>
      </c>
      <c r="DH2528" s="26" t="s">
        <v>139</v>
      </c>
      <c r="DI2528" s="26" t="s">
        <v>139</v>
      </c>
      <c r="DJ2528" s="26" t="s">
        <v>139</v>
      </c>
      <c r="DK2528" s="26" t="s">
        <v>139</v>
      </c>
      <c r="DL2528" s="26" t="s">
        <v>139</v>
      </c>
      <c r="DM2528" s="26" t="s">
        <v>139</v>
      </c>
      <c r="DN2528" s="26" t="s">
        <v>139</v>
      </c>
      <c r="DO2528" s="26" t="s">
        <v>139</v>
      </c>
    </row>
    <row r="2529" spans="1:119" ht="20.100000000000001" customHeight="1" x14ac:dyDescent="0.25">
      <c r="A2529" s="29" t="str">
        <f t="shared" si="560"/>
        <v>Street Library Ghana2</v>
      </c>
      <c r="B2529" s="29" t="str">
        <f t="shared" si="561"/>
        <v>Street Library Ghana</v>
      </c>
      <c r="C2529" s="29">
        <f t="shared" si="562"/>
        <v>2</v>
      </c>
      <c r="D2529" s="30" t="str">
        <f t="shared" si="563"/>
        <v>Africa and the Middle East</v>
      </c>
      <c r="E2529" s="30" t="str">
        <f t="shared" si="564"/>
        <v>Accra, Ghana</v>
      </c>
      <c r="F2529" s="31">
        <f t="shared" si="565"/>
        <v>3</v>
      </c>
      <c r="G2529" s="31">
        <f t="shared" si="566"/>
        <v>3</v>
      </c>
      <c r="H2529" s="31">
        <f t="shared" si="567"/>
        <v>1</v>
      </c>
      <c r="I2529" s="31">
        <f t="shared" si="568"/>
        <v>2</v>
      </c>
      <c r="J2529" s="31">
        <f t="shared" si="569"/>
        <v>2</v>
      </c>
      <c r="K2529" s="31">
        <f t="shared" si="570"/>
        <v>2</v>
      </c>
      <c r="L2529" s="31">
        <f t="shared" si="571"/>
        <v>3</v>
      </c>
      <c r="M2529" s="31">
        <f t="shared" si="572"/>
        <v>2</v>
      </c>
      <c r="N2529" s="31">
        <f t="shared" si="573"/>
        <v>2.2999999999999998</v>
      </c>
      <c r="O2529" s="26" t="s">
        <v>13717</v>
      </c>
      <c r="P2529" s="26" t="s">
        <v>108</v>
      </c>
      <c r="Q2529" s="27">
        <v>41771</v>
      </c>
      <c r="R2529" s="26" t="s">
        <v>109</v>
      </c>
      <c r="S2529" s="26" t="s">
        <v>193</v>
      </c>
      <c r="T2529" s="26" t="s">
        <v>194</v>
      </c>
      <c r="U2529" s="26" t="s">
        <v>112</v>
      </c>
      <c r="V2529" s="26" t="s">
        <v>169</v>
      </c>
      <c r="W2529" s="26" t="s">
        <v>170</v>
      </c>
      <c r="X2529" s="26" t="s">
        <v>171</v>
      </c>
      <c r="Y2529" s="26" t="s">
        <v>13677</v>
      </c>
      <c r="Z2529" s="24"/>
      <c r="AA2529" s="24"/>
      <c r="AB2529" s="26" t="s">
        <v>117</v>
      </c>
      <c r="AC2529" s="28">
        <v>10000</v>
      </c>
      <c r="AD2529" s="26" t="s">
        <v>13678</v>
      </c>
      <c r="AE2529" s="26" t="s">
        <v>13679</v>
      </c>
      <c r="AF2529" s="26" t="s">
        <v>120</v>
      </c>
      <c r="AG2529" s="26" t="s">
        <v>207</v>
      </c>
      <c r="AH2529" s="26" t="s">
        <v>143</v>
      </c>
      <c r="AI2529" s="28">
        <v>10000</v>
      </c>
      <c r="AJ2529" s="26" t="s">
        <v>13718</v>
      </c>
      <c r="AK2529" s="26" t="s">
        <v>13699</v>
      </c>
      <c r="AL2529" s="26" t="s">
        <v>13688</v>
      </c>
      <c r="AM2529" s="24"/>
      <c r="AN2529" s="24"/>
      <c r="AO2529" s="24"/>
      <c r="AP2529" s="24"/>
      <c r="AQ2529" s="24"/>
      <c r="AR2529" s="24"/>
      <c r="AS2529" s="26" t="s">
        <v>13719</v>
      </c>
      <c r="AT2529" s="26" t="s">
        <v>13720</v>
      </c>
      <c r="AU2529" s="26" t="s">
        <v>13721</v>
      </c>
      <c r="AV2529" s="24"/>
      <c r="AW2529" s="28">
        <v>130320</v>
      </c>
      <c r="AX2529" s="26">
        <v>1576</v>
      </c>
      <c r="AY2529" s="28">
        <v>600</v>
      </c>
      <c r="AZ2529" s="28">
        <v>856</v>
      </c>
      <c r="BA2529" s="26">
        <v>0</v>
      </c>
      <c r="BB2529" s="26" t="s">
        <v>241</v>
      </c>
      <c r="BC2529" s="26" t="s">
        <v>800</v>
      </c>
      <c r="BD2529" s="26" t="s">
        <v>378</v>
      </c>
      <c r="BE2529" s="26" t="s">
        <v>13722</v>
      </c>
      <c r="BF2529" s="24"/>
      <c r="BG2529" s="24"/>
      <c r="BH2529" s="26" t="s">
        <v>13723</v>
      </c>
      <c r="BI2529" s="26" t="s">
        <v>589</v>
      </c>
      <c r="BJ2529" s="24"/>
      <c r="BK2529" s="24"/>
      <c r="BL2529" s="26" t="s">
        <v>13724</v>
      </c>
      <c r="BM2529" s="26" t="s">
        <v>449</v>
      </c>
      <c r="BN2529" s="26" t="s">
        <v>13725</v>
      </c>
      <c r="BO2529" s="26" t="s">
        <v>395</v>
      </c>
      <c r="BP2529" s="24"/>
      <c r="BQ2529" s="24"/>
      <c r="BR2529" s="26">
        <v>3</v>
      </c>
      <c r="BS2529" s="26">
        <v>3</v>
      </c>
      <c r="BT2529" s="26">
        <v>1</v>
      </c>
      <c r="BU2529" s="26">
        <v>2</v>
      </c>
      <c r="BV2529" s="26">
        <v>2</v>
      </c>
      <c r="BW2529" s="26">
        <v>2</v>
      </c>
      <c r="BX2529" s="26">
        <v>3</v>
      </c>
      <c r="BY2529" s="26">
        <v>2</v>
      </c>
      <c r="BZ2529" s="24"/>
      <c r="CA2529" s="24"/>
      <c r="CB2529" s="24"/>
      <c r="CC2529" s="24"/>
      <c r="CD2529" s="24"/>
      <c r="CE2529" s="24"/>
      <c r="CF2529" s="24"/>
      <c r="CG2529" s="24"/>
      <c r="CH2529" s="24"/>
      <c r="CI2529" s="24"/>
      <c r="CJ2529" s="24"/>
      <c r="CK2529" s="24"/>
      <c r="CL2529" s="24"/>
      <c r="CM2529" s="24"/>
      <c r="CN2529" s="24"/>
      <c r="CO2529" s="24"/>
      <c r="CP2529" s="24"/>
      <c r="CQ2529" s="24"/>
      <c r="CR2529" s="24"/>
      <c r="CS2529" s="24"/>
      <c r="CT2529" s="24"/>
      <c r="CU2529" s="24"/>
      <c r="CV2529" s="24"/>
      <c r="CW2529" s="24"/>
      <c r="CX2529" s="24"/>
      <c r="CY2529" s="24"/>
      <c r="CZ2529" s="24"/>
      <c r="DA2529" s="24"/>
      <c r="DB2529" s="24"/>
      <c r="DC2529" s="24"/>
      <c r="DD2529" s="24"/>
      <c r="DE2529" s="24"/>
      <c r="DF2529" s="26" t="s">
        <v>120</v>
      </c>
      <c r="DG2529" s="26" t="s">
        <v>120</v>
      </c>
      <c r="DH2529" s="26" t="s">
        <v>139</v>
      </c>
      <c r="DI2529" s="26" t="s">
        <v>139</v>
      </c>
      <c r="DJ2529" s="26" t="s">
        <v>139</v>
      </c>
      <c r="DK2529" s="26" t="s">
        <v>139</v>
      </c>
      <c r="DL2529" s="26" t="s">
        <v>139</v>
      </c>
      <c r="DM2529" s="26" t="s">
        <v>139</v>
      </c>
      <c r="DN2529" s="26" t="s">
        <v>139</v>
      </c>
      <c r="DO2529" s="26" t="s">
        <v>139</v>
      </c>
    </row>
    <row r="2530" spans="1:119" ht="20.100000000000001" customHeight="1" x14ac:dyDescent="0.25">
      <c r="A2530" s="29" t="str">
        <f t="shared" si="560"/>
        <v>Street Library Ghana1</v>
      </c>
      <c r="B2530" s="29" t="str">
        <f t="shared" si="561"/>
        <v>Street Library Ghana</v>
      </c>
      <c r="C2530" s="29">
        <f t="shared" si="562"/>
        <v>1</v>
      </c>
      <c r="D2530" s="30" t="str">
        <f t="shared" si="563"/>
        <v>Africa and the Middle East</v>
      </c>
      <c r="E2530" s="30" t="str">
        <f t="shared" si="564"/>
        <v>Accra, Ghana</v>
      </c>
      <c r="F2530" s="31">
        <f t="shared" si="565"/>
        <v>3</v>
      </c>
      <c r="G2530" s="31">
        <f t="shared" si="566"/>
        <v>2</v>
      </c>
      <c r="H2530" s="31">
        <f t="shared" si="567"/>
        <v>1</v>
      </c>
      <c r="I2530" s="31">
        <f t="shared" si="568"/>
        <v>2</v>
      </c>
      <c r="J2530" s="31">
        <f t="shared" si="569"/>
        <v>1</v>
      </c>
      <c r="K2530" s="31">
        <f t="shared" si="570"/>
        <v>1</v>
      </c>
      <c r="L2530" s="31">
        <f t="shared" si="571"/>
        <v>2</v>
      </c>
      <c r="M2530" s="31">
        <f t="shared" si="572"/>
        <v>2</v>
      </c>
      <c r="N2530" s="31">
        <f t="shared" si="573"/>
        <v>1.8</v>
      </c>
      <c r="O2530" s="26" t="s">
        <v>13726</v>
      </c>
      <c r="P2530" s="26" t="s">
        <v>108</v>
      </c>
      <c r="Q2530" s="27">
        <v>41400</v>
      </c>
      <c r="R2530" s="26" t="s">
        <v>155</v>
      </c>
      <c r="S2530" s="26" t="s">
        <v>206</v>
      </c>
      <c r="T2530" s="26" t="s">
        <v>207</v>
      </c>
      <c r="U2530" s="26" t="s">
        <v>112</v>
      </c>
      <c r="V2530" s="26" t="s">
        <v>169</v>
      </c>
      <c r="W2530" s="26" t="s">
        <v>170</v>
      </c>
      <c r="X2530" s="26" t="s">
        <v>171</v>
      </c>
      <c r="Y2530" s="26" t="s">
        <v>13677</v>
      </c>
      <c r="Z2530" s="24"/>
      <c r="AA2530" s="24"/>
      <c r="AB2530" s="26" t="s">
        <v>117</v>
      </c>
      <c r="AC2530" s="28">
        <v>7000</v>
      </c>
      <c r="AD2530" s="26" t="s">
        <v>13678</v>
      </c>
      <c r="AE2530" s="26" t="s">
        <v>13679</v>
      </c>
      <c r="AF2530" s="26" t="s">
        <v>120</v>
      </c>
      <c r="AG2530" s="26" t="s">
        <v>207</v>
      </c>
      <c r="AH2530" s="26" t="s">
        <v>158</v>
      </c>
      <c r="AI2530" s="28">
        <v>7000</v>
      </c>
      <c r="AJ2530" s="26" t="s">
        <v>13727</v>
      </c>
      <c r="AK2530" s="26" t="s">
        <v>13728</v>
      </c>
      <c r="AL2530" s="26" t="s">
        <v>13688</v>
      </c>
      <c r="AM2530" s="26" t="s">
        <v>13729</v>
      </c>
      <c r="AN2530" s="26" t="s">
        <v>13730</v>
      </c>
      <c r="AO2530" s="26" t="s">
        <v>13731</v>
      </c>
      <c r="AP2530" s="26" t="s">
        <v>13732</v>
      </c>
      <c r="AQ2530" s="24"/>
      <c r="AR2530" s="24"/>
      <c r="AS2530" s="24"/>
      <c r="AT2530" s="24"/>
      <c r="AU2530" s="24"/>
      <c r="AV2530" s="24"/>
      <c r="AW2530" s="28">
        <v>60400</v>
      </c>
      <c r="AX2530" s="26">
        <v>1231</v>
      </c>
      <c r="AY2530" s="28">
        <v>525</v>
      </c>
      <c r="AZ2530" s="28">
        <v>706</v>
      </c>
      <c r="BA2530" s="26">
        <v>0</v>
      </c>
      <c r="BB2530" s="26" t="s">
        <v>241</v>
      </c>
      <c r="BC2530" s="26" t="s">
        <v>800</v>
      </c>
      <c r="BD2530" s="24"/>
      <c r="BE2530" s="24"/>
      <c r="BF2530" s="26" t="s">
        <v>7341</v>
      </c>
      <c r="BG2530" s="26" t="s">
        <v>589</v>
      </c>
      <c r="BH2530" s="26" t="s">
        <v>13733</v>
      </c>
      <c r="BI2530" s="26" t="s">
        <v>7096</v>
      </c>
      <c r="BJ2530" s="26" t="s">
        <v>13706</v>
      </c>
      <c r="BK2530" s="26" t="s">
        <v>170</v>
      </c>
      <c r="BL2530" s="26" t="s">
        <v>13734</v>
      </c>
      <c r="BM2530" s="26" t="s">
        <v>170</v>
      </c>
      <c r="BN2530" s="24"/>
      <c r="BO2530" s="24"/>
      <c r="BP2530" s="24"/>
      <c r="BQ2530" s="24"/>
      <c r="BR2530" s="26">
        <v>3</v>
      </c>
      <c r="BS2530" s="26">
        <v>2</v>
      </c>
      <c r="BT2530" s="26">
        <v>1</v>
      </c>
      <c r="BU2530" s="26">
        <v>2</v>
      </c>
      <c r="BV2530" s="26">
        <v>1</v>
      </c>
      <c r="BW2530" s="26">
        <v>1</v>
      </c>
      <c r="BX2530" s="26">
        <v>2</v>
      </c>
      <c r="BY2530" s="26">
        <v>2</v>
      </c>
      <c r="BZ2530" s="24"/>
      <c r="CA2530" s="24"/>
      <c r="CB2530" s="24"/>
      <c r="CC2530" s="24"/>
      <c r="CD2530" s="24"/>
      <c r="CE2530" s="24"/>
      <c r="CF2530" s="24"/>
      <c r="CG2530" s="24"/>
      <c r="CH2530" s="24"/>
      <c r="CI2530" s="24"/>
      <c r="CJ2530" s="24"/>
      <c r="CK2530" s="24"/>
      <c r="CL2530" s="24"/>
      <c r="CM2530" s="24"/>
      <c r="CN2530" s="24"/>
      <c r="CO2530" s="24"/>
      <c r="CP2530" s="24"/>
      <c r="CQ2530" s="24"/>
      <c r="CR2530" s="24"/>
      <c r="CS2530" s="24"/>
      <c r="CT2530" s="24"/>
      <c r="CU2530" s="24"/>
      <c r="CV2530" s="24"/>
      <c r="CW2530" s="24"/>
      <c r="CX2530" s="24"/>
      <c r="CY2530" s="24"/>
      <c r="CZ2530" s="24"/>
      <c r="DA2530" s="24"/>
      <c r="DB2530" s="24"/>
      <c r="DC2530" s="24"/>
      <c r="DD2530" s="24"/>
      <c r="DE2530" s="24"/>
      <c r="DF2530" s="26" t="s">
        <v>120</v>
      </c>
      <c r="DG2530" s="26" t="s">
        <v>120</v>
      </c>
      <c r="DH2530" s="26" t="s">
        <v>120</v>
      </c>
      <c r="DI2530" s="26" t="s">
        <v>139</v>
      </c>
      <c r="DJ2530" s="26" t="s">
        <v>139</v>
      </c>
      <c r="DK2530" s="26" t="s">
        <v>139</v>
      </c>
      <c r="DL2530" s="26" t="s">
        <v>139</v>
      </c>
      <c r="DM2530" s="26" t="s">
        <v>139</v>
      </c>
      <c r="DN2530" s="26" t="s">
        <v>139</v>
      </c>
      <c r="DO2530" s="26" t="s">
        <v>139</v>
      </c>
    </row>
    <row r="2531" spans="1:119" ht="20.100000000000001" customHeight="1" x14ac:dyDescent="0.25">
      <c r="A2531" s="29" t="str">
        <f t="shared" si="560"/>
        <v>StreetWise Education Foundation4</v>
      </c>
      <c r="B2531" s="29" t="str">
        <f t="shared" si="561"/>
        <v>StreetWise Education Foundation</v>
      </c>
      <c r="C2531" s="29">
        <f t="shared" si="562"/>
        <v>4</v>
      </c>
      <c r="D2531" s="30" t="str">
        <f t="shared" si="563"/>
        <v>South Asia</v>
      </c>
      <c r="E2531" s="30" t="str">
        <f t="shared" si="564"/>
        <v>Dhaka, Bangladesh</v>
      </c>
      <c r="F2531" s="31">
        <f t="shared" si="565"/>
        <v>3</v>
      </c>
      <c r="G2531" s="31">
        <f t="shared" si="566"/>
        <v>2</v>
      </c>
      <c r="H2531" s="31">
        <f t="shared" si="567"/>
        <v>2</v>
      </c>
      <c r="I2531" s="31">
        <f t="shared" si="568"/>
        <v>3</v>
      </c>
      <c r="J2531" s="31">
        <f t="shared" si="569"/>
        <v>2</v>
      </c>
      <c r="K2531" s="31">
        <f t="shared" si="570"/>
        <v>2</v>
      </c>
      <c r="L2531" s="31">
        <f t="shared" si="571"/>
        <v>3</v>
      </c>
      <c r="M2531" s="31">
        <f t="shared" si="572"/>
        <v>3</v>
      </c>
      <c r="N2531" s="31">
        <f t="shared" si="573"/>
        <v>2.5</v>
      </c>
      <c r="O2531" s="26" t="s">
        <v>13735</v>
      </c>
      <c r="P2531" s="26" t="s">
        <v>108</v>
      </c>
      <c r="Q2531" s="27">
        <v>40833</v>
      </c>
      <c r="R2531" s="26" t="s">
        <v>109</v>
      </c>
      <c r="S2531" s="26" t="s">
        <v>321</v>
      </c>
      <c r="T2531" s="26" t="s">
        <v>175</v>
      </c>
      <c r="U2531" s="26" t="s">
        <v>168</v>
      </c>
      <c r="V2531" s="26" t="s">
        <v>225</v>
      </c>
      <c r="W2531" s="26" t="s">
        <v>773</v>
      </c>
      <c r="X2531" s="26" t="s">
        <v>774</v>
      </c>
      <c r="Y2531" s="26" t="s">
        <v>13736</v>
      </c>
      <c r="Z2531" s="24"/>
      <c r="AA2531" s="24"/>
      <c r="AB2531" s="26" t="s">
        <v>117</v>
      </c>
      <c r="AC2531" s="28">
        <v>9000</v>
      </c>
      <c r="AD2531" s="26" t="s">
        <v>13737</v>
      </c>
      <c r="AE2531" s="26" t="s">
        <v>249</v>
      </c>
      <c r="AF2531" s="26" t="s">
        <v>120</v>
      </c>
      <c r="AG2531" s="26" t="s">
        <v>528</v>
      </c>
      <c r="AH2531" s="26" t="s">
        <v>185</v>
      </c>
      <c r="AI2531" s="28">
        <v>9000</v>
      </c>
      <c r="AJ2531" s="24"/>
      <c r="AK2531" s="26" t="s">
        <v>13738</v>
      </c>
      <c r="AL2531" s="26" t="s">
        <v>13739</v>
      </c>
      <c r="AM2531" s="26" t="s">
        <v>13740</v>
      </c>
      <c r="AN2531" s="26" t="s">
        <v>13741</v>
      </c>
      <c r="AO2531" s="26" t="s">
        <v>13742</v>
      </c>
      <c r="AP2531" s="24"/>
      <c r="AQ2531" s="24"/>
      <c r="AR2531" s="24"/>
      <c r="AS2531" s="24"/>
      <c r="AT2531" s="26" t="s">
        <v>13743</v>
      </c>
      <c r="AU2531" s="24"/>
      <c r="AV2531" s="24"/>
      <c r="AW2531" s="28">
        <v>20834</v>
      </c>
      <c r="AX2531" s="26">
        <v>22</v>
      </c>
      <c r="AY2531" s="28">
        <v>35</v>
      </c>
      <c r="AZ2531" s="28">
        <v>22</v>
      </c>
      <c r="BA2531" s="26">
        <v>0</v>
      </c>
      <c r="BB2531" s="26" t="s">
        <v>241</v>
      </c>
      <c r="BC2531" s="26" t="s">
        <v>13744</v>
      </c>
      <c r="BD2531" s="24"/>
      <c r="BE2531" s="24"/>
      <c r="BF2531" s="24"/>
      <c r="BG2531" s="24"/>
      <c r="BH2531" s="24"/>
      <c r="BI2531" s="24"/>
      <c r="BJ2531" s="24"/>
      <c r="BK2531" s="24"/>
      <c r="BL2531" s="24"/>
      <c r="BM2531" s="24"/>
      <c r="BN2531" s="24"/>
      <c r="BO2531" s="24"/>
      <c r="BP2531" s="24"/>
      <c r="BQ2531" s="24"/>
      <c r="BR2531" s="26">
        <v>3</v>
      </c>
      <c r="BS2531" s="26">
        <v>2</v>
      </c>
      <c r="BT2531" s="26">
        <v>2</v>
      </c>
      <c r="BU2531" s="26">
        <v>3</v>
      </c>
      <c r="BV2531" s="26">
        <v>2</v>
      </c>
      <c r="BW2531" s="26">
        <v>2</v>
      </c>
      <c r="BX2531" s="26">
        <v>3</v>
      </c>
      <c r="BY2531" s="26">
        <v>3</v>
      </c>
      <c r="BZ2531" s="24"/>
      <c r="CA2531" s="24"/>
      <c r="CB2531" s="24"/>
      <c r="CC2531" s="24"/>
      <c r="CD2531" s="24"/>
      <c r="CE2531" s="24"/>
      <c r="CF2531" s="24"/>
      <c r="CG2531" s="24"/>
      <c r="CH2531" s="24"/>
      <c r="CI2531" s="24"/>
      <c r="CJ2531" s="24"/>
      <c r="CK2531" s="24"/>
      <c r="CL2531" s="24"/>
      <c r="CM2531" s="24"/>
      <c r="CN2531" s="24"/>
      <c r="CO2531" s="24"/>
      <c r="CP2531" s="24"/>
      <c r="CQ2531" s="24"/>
      <c r="CR2531" s="24"/>
      <c r="CS2531" s="24"/>
      <c r="CT2531" s="24"/>
      <c r="CU2531" s="24"/>
      <c r="CV2531" s="24"/>
      <c r="CW2531" s="24"/>
      <c r="CX2531" s="24"/>
      <c r="CY2531" s="24"/>
      <c r="CZ2531" s="24"/>
      <c r="DA2531" s="24"/>
      <c r="DB2531" s="24"/>
      <c r="DC2531" s="24"/>
      <c r="DD2531" s="24"/>
      <c r="DE2531" s="24"/>
      <c r="DF2531" s="26" t="s">
        <v>120</v>
      </c>
      <c r="DG2531" s="26" t="s">
        <v>120</v>
      </c>
      <c r="DH2531" s="26" t="s">
        <v>139</v>
      </c>
      <c r="DI2531" s="26" t="s">
        <v>139</v>
      </c>
      <c r="DJ2531" s="26" t="s">
        <v>139</v>
      </c>
      <c r="DK2531" s="26" t="s">
        <v>139</v>
      </c>
      <c r="DL2531" s="26" t="s">
        <v>139</v>
      </c>
      <c r="DM2531" s="26" t="s">
        <v>139</v>
      </c>
      <c r="DN2531" s="26" t="s">
        <v>139</v>
      </c>
      <c r="DO2531" s="26" t="s">
        <v>139</v>
      </c>
    </row>
    <row r="2532" spans="1:119" ht="20.100000000000001" customHeight="1" x14ac:dyDescent="0.25">
      <c r="A2532" s="29" t="str">
        <f t="shared" si="560"/>
        <v>StreetWise Education Foundation3</v>
      </c>
      <c r="B2532" s="29" t="str">
        <f t="shared" si="561"/>
        <v>StreetWise Education Foundation</v>
      </c>
      <c r="C2532" s="29">
        <f t="shared" si="562"/>
        <v>3</v>
      </c>
      <c r="D2532" s="30" t="str">
        <f t="shared" si="563"/>
        <v>South Asia</v>
      </c>
      <c r="E2532" s="30" t="str">
        <f t="shared" si="564"/>
        <v>Dhaka, Bangladesh</v>
      </c>
      <c r="F2532" s="31">
        <f t="shared" si="565"/>
        <v>3</v>
      </c>
      <c r="G2532" s="31">
        <f t="shared" si="566"/>
        <v>3</v>
      </c>
      <c r="H2532" s="31">
        <f t="shared" si="567"/>
        <v>3</v>
      </c>
      <c r="I2532" s="31">
        <f t="shared" si="568"/>
        <v>4</v>
      </c>
      <c r="J2532" s="31">
        <f t="shared" si="569"/>
        <v>2</v>
      </c>
      <c r="K2532" s="31">
        <f t="shared" si="570"/>
        <v>2</v>
      </c>
      <c r="L2532" s="31">
        <f t="shared" si="571"/>
        <v>4</v>
      </c>
      <c r="M2532" s="31">
        <f t="shared" si="572"/>
        <v>4</v>
      </c>
      <c r="N2532" s="31">
        <f t="shared" si="573"/>
        <v>3.1</v>
      </c>
      <c r="O2532" s="26" t="s">
        <v>13745</v>
      </c>
      <c r="P2532" s="26" t="s">
        <v>108</v>
      </c>
      <c r="Q2532" s="27">
        <v>40469</v>
      </c>
      <c r="R2532" s="26" t="s">
        <v>109</v>
      </c>
      <c r="S2532" s="26" t="s">
        <v>332</v>
      </c>
      <c r="T2532" s="26" t="s">
        <v>333</v>
      </c>
      <c r="U2532" s="26" t="s">
        <v>168</v>
      </c>
      <c r="V2532" s="26" t="s">
        <v>225</v>
      </c>
      <c r="W2532" s="26" t="s">
        <v>773</v>
      </c>
      <c r="X2532" s="26" t="s">
        <v>774</v>
      </c>
      <c r="Y2532" s="26" t="s">
        <v>13736</v>
      </c>
      <c r="Z2532" s="24"/>
      <c r="AA2532" s="24"/>
      <c r="AB2532" s="26" t="s">
        <v>117</v>
      </c>
      <c r="AC2532" s="28">
        <v>7500</v>
      </c>
      <c r="AD2532" s="26" t="s">
        <v>13737</v>
      </c>
      <c r="AE2532" s="26" t="s">
        <v>249</v>
      </c>
      <c r="AF2532" s="26" t="s">
        <v>120</v>
      </c>
      <c r="AG2532" s="26" t="s">
        <v>528</v>
      </c>
      <c r="AH2532" s="26" t="s">
        <v>121</v>
      </c>
      <c r="AI2532" s="28">
        <v>7500</v>
      </c>
      <c r="AJ2532" s="24"/>
      <c r="AK2532" s="26" t="s">
        <v>13746</v>
      </c>
      <c r="AL2532" s="26" t="s">
        <v>13747</v>
      </c>
      <c r="AM2532" s="26" t="s">
        <v>13740</v>
      </c>
      <c r="AN2532" s="26" t="s">
        <v>13748</v>
      </c>
      <c r="AO2532" s="26" t="s">
        <v>13742</v>
      </c>
      <c r="AP2532" s="24"/>
      <c r="AQ2532" s="24"/>
      <c r="AR2532" s="24"/>
      <c r="AS2532" s="26" t="s">
        <v>13749</v>
      </c>
      <c r="AT2532" s="26" t="s">
        <v>13750</v>
      </c>
      <c r="AU2532" s="24"/>
      <c r="AV2532" s="24"/>
      <c r="AW2532" s="28">
        <v>17717</v>
      </c>
      <c r="AX2532" s="26">
        <v>20</v>
      </c>
      <c r="AY2532" s="28">
        <v>20</v>
      </c>
      <c r="AZ2532" s="28">
        <v>3</v>
      </c>
      <c r="BA2532" s="26">
        <v>0</v>
      </c>
      <c r="BB2532" s="26" t="s">
        <v>241</v>
      </c>
      <c r="BC2532" s="26" t="s">
        <v>13744</v>
      </c>
      <c r="BD2532" s="24"/>
      <c r="BE2532" s="24"/>
      <c r="BF2532" s="24"/>
      <c r="BG2532" s="24"/>
      <c r="BH2532" s="24"/>
      <c r="BI2532" s="24"/>
      <c r="BJ2532" s="24"/>
      <c r="BK2532" s="24"/>
      <c r="BL2532" s="24"/>
      <c r="BM2532" s="24"/>
      <c r="BN2532" s="24"/>
      <c r="BO2532" s="24"/>
      <c r="BP2532" s="24"/>
      <c r="BQ2532" s="24"/>
      <c r="BR2532" s="26">
        <v>3</v>
      </c>
      <c r="BS2532" s="26">
        <v>3</v>
      </c>
      <c r="BT2532" s="26">
        <v>3</v>
      </c>
      <c r="BU2532" s="26">
        <v>4</v>
      </c>
      <c r="BV2532" s="26">
        <v>2</v>
      </c>
      <c r="BW2532" s="26">
        <v>2</v>
      </c>
      <c r="BX2532" s="26">
        <v>4</v>
      </c>
      <c r="BY2532" s="26">
        <v>4</v>
      </c>
      <c r="BZ2532" s="24"/>
      <c r="CA2532" s="24"/>
      <c r="CB2532" s="24"/>
      <c r="CC2532" s="24"/>
      <c r="CD2532" s="24"/>
      <c r="CE2532" s="24"/>
      <c r="CF2532" s="24"/>
      <c r="CG2532" s="24"/>
      <c r="CH2532" s="24"/>
      <c r="CI2532" s="24"/>
      <c r="CJ2532" s="24"/>
      <c r="CK2532" s="24"/>
      <c r="CL2532" s="24"/>
      <c r="CM2532" s="24"/>
      <c r="CN2532" s="24"/>
      <c r="CO2532" s="24"/>
      <c r="CP2532" s="24"/>
      <c r="CQ2532" s="24"/>
      <c r="CR2532" s="24"/>
      <c r="CS2532" s="24"/>
      <c r="CT2532" s="24"/>
      <c r="CU2532" s="24"/>
      <c r="CV2532" s="24"/>
      <c r="CW2532" s="24"/>
      <c r="CX2532" s="24"/>
      <c r="CY2532" s="24"/>
      <c r="CZ2532" s="24"/>
      <c r="DA2532" s="24"/>
      <c r="DB2532" s="24"/>
      <c r="DC2532" s="24"/>
      <c r="DD2532" s="24"/>
      <c r="DE2532" s="24"/>
      <c r="DF2532" s="26" t="s">
        <v>120</v>
      </c>
      <c r="DG2532" s="26" t="s">
        <v>120</v>
      </c>
      <c r="DH2532" s="26" t="s">
        <v>139</v>
      </c>
      <c r="DI2532" s="26" t="s">
        <v>139</v>
      </c>
      <c r="DJ2532" s="26" t="s">
        <v>139</v>
      </c>
      <c r="DK2532" s="26" t="s">
        <v>139</v>
      </c>
      <c r="DL2532" s="26" t="s">
        <v>139</v>
      </c>
      <c r="DM2532" s="26" t="s">
        <v>139</v>
      </c>
      <c r="DN2532" s="26" t="s">
        <v>139</v>
      </c>
      <c r="DO2532" s="26" t="s">
        <v>139</v>
      </c>
    </row>
    <row r="2533" spans="1:119" ht="20.100000000000001" customHeight="1" x14ac:dyDescent="0.25">
      <c r="A2533" s="29" t="str">
        <f t="shared" si="560"/>
        <v/>
      </c>
      <c r="B2533" s="29" t="str">
        <f t="shared" si="561"/>
        <v>StreetWise Education Foundation</v>
      </c>
      <c r="C2533" s="29">
        <f t="shared" si="562"/>
        <v>0</v>
      </c>
      <c r="D2533" s="30" t="str">
        <f t="shared" si="563"/>
        <v>South Asia</v>
      </c>
      <c r="E2533" s="30" t="str">
        <f t="shared" si="564"/>
        <v>Dhaka, Bangladesh</v>
      </c>
      <c r="F2533" s="31">
        <f t="shared" si="565"/>
        <v>0</v>
      </c>
      <c r="G2533" s="31">
        <f t="shared" si="566"/>
        <v>0</v>
      </c>
      <c r="H2533" s="31">
        <f t="shared" si="567"/>
        <v>0</v>
      </c>
      <c r="I2533" s="31">
        <f t="shared" si="568"/>
        <v>0</v>
      </c>
      <c r="J2533" s="31">
        <f t="shared" si="569"/>
        <v>0</v>
      </c>
      <c r="K2533" s="31">
        <f t="shared" si="570"/>
        <v>0</v>
      </c>
      <c r="L2533" s="31">
        <f t="shared" si="571"/>
        <v>0</v>
      </c>
      <c r="M2533" s="31">
        <f t="shared" si="572"/>
        <v>0</v>
      </c>
      <c r="N2533" s="31">
        <f t="shared" si="573"/>
        <v>0</v>
      </c>
      <c r="O2533" s="26" t="s">
        <v>16453</v>
      </c>
      <c r="P2533" s="26" t="s">
        <v>108</v>
      </c>
      <c r="Q2533" s="27">
        <v>40689</v>
      </c>
      <c r="R2533" s="24"/>
      <c r="S2533" s="24"/>
      <c r="T2533" s="26" t="s">
        <v>333</v>
      </c>
      <c r="U2533" s="24"/>
      <c r="V2533" s="26" t="s">
        <v>225</v>
      </c>
      <c r="W2533" s="26" t="s">
        <v>773</v>
      </c>
      <c r="X2533" s="26" t="s">
        <v>774</v>
      </c>
      <c r="Y2533" s="26" t="s">
        <v>13736</v>
      </c>
      <c r="Z2533" s="24"/>
      <c r="AA2533" s="24"/>
      <c r="AB2533" s="26" t="s">
        <v>15736</v>
      </c>
      <c r="AC2533" s="28">
        <v>1000</v>
      </c>
      <c r="AD2533" s="26" t="s">
        <v>13737</v>
      </c>
      <c r="AE2533" s="26" t="s">
        <v>249</v>
      </c>
      <c r="AF2533" s="26" t="s">
        <v>120</v>
      </c>
      <c r="AG2533" s="26" t="s">
        <v>528</v>
      </c>
      <c r="AH2533" s="24"/>
      <c r="AI2533" s="28">
        <v>1000</v>
      </c>
      <c r="AJ2533" s="24"/>
      <c r="AK2533" s="24"/>
      <c r="AL2533" s="24"/>
      <c r="AM2533" s="24"/>
      <c r="AN2533" s="24"/>
      <c r="AO2533" s="24"/>
      <c r="AP2533" s="24"/>
      <c r="AQ2533" s="24"/>
      <c r="AR2533" s="24"/>
      <c r="AS2533" s="24"/>
      <c r="AT2533" s="24"/>
      <c r="AU2533" s="24"/>
      <c r="AV2533" s="24"/>
      <c r="AW2533" s="28">
        <v>0</v>
      </c>
      <c r="AX2533" s="26">
        <v>0</v>
      </c>
      <c r="AY2533" s="28">
        <v>0</v>
      </c>
      <c r="AZ2533" s="28">
        <v>0</v>
      </c>
      <c r="BA2533" s="26">
        <v>0</v>
      </c>
      <c r="BB2533" s="24"/>
      <c r="BC2533" s="26" t="s">
        <v>13744</v>
      </c>
      <c r="BD2533" s="24"/>
      <c r="BE2533" s="24"/>
      <c r="BF2533" s="24"/>
      <c r="BG2533" s="24"/>
      <c r="BH2533" s="24"/>
      <c r="BI2533" s="24"/>
      <c r="BJ2533" s="24"/>
      <c r="BK2533" s="24"/>
      <c r="BL2533" s="24"/>
      <c r="BM2533" s="24"/>
      <c r="BN2533" s="24"/>
      <c r="BO2533" s="24"/>
      <c r="BP2533" s="24"/>
      <c r="BQ2533" s="24"/>
      <c r="BR2533" s="26">
        <v>0</v>
      </c>
      <c r="BS2533" s="26">
        <v>0</v>
      </c>
      <c r="BT2533" s="26">
        <v>0</v>
      </c>
      <c r="BU2533" s="26">
        <v>0</v>
      </c>
      <c r="BV2533" s="26">
        <v>0</v>
      </c>
      <c r="BW2533" s="26">
        <v>0</v>
      </c>
      <c r="BX2533" s="26">
        <v>0</v>
      </c>
      <c r="BY2533" s="26">
        <v>0</v>
      </c>
      <c r="BZ2533" s="24"/>
      <c r="CA2533" s="24"/>
      <c r="CB2533" s="24"/>
      <c r="CC2533" s="24"/>
      <c r="CD2533" s="24"/>
      <c r="CE2533" s="24"/>
      <c r="CF2533" s="24"/>
      <c r="CG2533" s="24"/>
      <c r="CH2533" s="24"/>
      <c r="CI2533" s="24"/>
      <c r="CJ2533" s="24"/>
      <c r="CK2533" s="24"/>
      <c r="CL2533" s="24"/>
      <c r="CM2533" s="24"/>
      <c r="CN2533" s="24"/>
      <c r="CO2533" s="24"/>
      <c r="CP2533" s="24"/>
      <c r="CQ2533" s="24"/>
      <c r="CR2533" s="24"/>
      <c r="CS2533" s="24"/>
      <c r="CT2533" s="24"/>
      <c r="CU2533" s="24"/>
      <c r="CV2533" s="24"/>
      <c r="CW2533" s="24"/>
      <c r="CX2533" s="24"/>
      <c r="CY2533" s="24"/>
      <c r="CZ2533" s="24"/>
      <c r="DA2533" s="24"/>
      <c r="DB2533" s="24"/>
      <c r="DC2533" s="24"/>
      <c r="DD2533" s="24"/>
      <c r="DE2533" s="24"/>
      <c r="DF2533" s="26" t="s">
        <v>139</v>
      </c>
      <c r="DG2533" s="26" t="s">
        <v>139</v>
      </c>
      <c r="DH2533" s="26" t="s">
        <v>139</v>
      </c>
      <c r="DI2533" s="26" t="s">
        <v>139</v>
      </c>
      <c r="DJ2533" s="26" t="s">
        <v>139</v>
      </c>
      <c r="DK2533" s="26" t="s">
        <v>139</v>
      </c>
      <c r="DL2533" s="26" t="s">
        <v>139</v>
      </c>
      <c r="DM2533" s="26" t="s">
        <v>139</v>
      </c>
      <c r="DN2533" s="26" t="s">
        <v>139</v>
      </c>
      <c r="DO2533" s="26" t="s">
        <v>139</v>
      </c>
    </row>
    <row r="2534" spans="1:119" ht="20.100000000000001" customHeight="1" x14ac:dyDescent="0.25">
      <c r="A2534" s="29" t="str">
        <f t="shared" si="560"/>
        <v/>
      </c>
      <c r="B2534" s="29" t="str">
        <f t="shared" si="561"/>
        <v>Studio Xang</v>
      </c>
      <c r="C2534" s="29">
        <f t="shared" si="562"/>
        <v>0</v>
      </c>
      <c r="D2534" s="30" t="str">
        <f t="shared" si="563"/>
        <v>East and Southeast Asia</v>
      </c>
      <c r="E2534" s="30" t="str">
        <f t="shared" si="564"/>
        <v>Chiang Mai, Thailand</v>
      </c>
      <c r="F2534" s="31">
        <f t="shared" si="565"/>
        <v>0</v>
      </c>
      <c r="G2534" s="31">
        <f t="shared" si="566"/>
        <v>0</v>
      </c>
      <c r="H2534" s="31">
        <f t="shared" si="567"/>
        <v>0</v>
      </c>
      <c r="I2534" s="31">
        <f t="shared" si="568"/>
        <v>0</v>
      </c>
      <c r="J2534" s="31">
        <f t="shared" si="569"/>
        <v>0</v>
      </c>
      <c r="K2534" s="31">
        <f t="shared" si="570"/>
        <v>0</v>
      </c>
      <c r="L2534" s="31">
        <f t="shared" si="571"/>
        <v>0</v>
      </c>
      <c r="M2534" s="31">
        <f t="shared" si="572"/>
        <v>0</v>
      </c>
      <c r="N2534" s="31">
        <f t="shared" si="573"/>
        <v>0</v>
      </c>
      <c r="O2534" s="26" t="s">
        <v>16454</v>
      </c>
      <c r="P2534" s="26" t="s">
        <v>108</v>
      </c>
      <c r="Q2534" s="27">
        <v>42375</v>
      </c>
      <c r="R2534" s="24"/>
      <c r="S2534" s="24"/>
      <c r="T2534" s="26" t="s">
        <v>157</v>
      </c>
      <c r="U2534" s="24"/>
      <c r="V2534" s="26" t="s">
        <v>469</v>
      </c>
      <c r="W2534" s="26" t="s">
        <v>938</v>
      </c>
      <c r="X2534" s="26" t="s">
        <v>6403</v>
      </c>
      <c r="Y2534" s="26" t="s">
        <v>13752</v>
      </c>
      <c r="Z2534" s="24"/>
      <c r="AA2534" s="24"/>
      <c r="AB2534" s="26" t="s">
        <v>15733</v>
      </c>
      <c r="AC2534" s="28">
        <v>5000</v>
      </c>
      <c r="AD2534" s="26" t="s">
        <v>13753</v>
      </c>
      <c r="AE2534" s="26" t="s">
        <v>13754</v>
      </c>
      <c r="AF2534" s="26" t="s">
        <v>139</v>
      </c>
      <c r="AG2534" s="26" t="s">
        <v>333</v>
      </c>
      <c r="AH2534" s="24"/>
      <c r="AI2534" s="28">
        <v>5000</v>
      </c>
      <c r="AJ2534" s="24"/>
      <c r="AK2534" s="24"/>
      <c r="AL2534" s="24"/>
      <c r="AM2534" s="24"/>
      <c r="AN2534" s="24"/>
      <c r="AO2534" s="24"/>
      <c r="AP2534" s="24"/>
      <c r="AQ2534" s="24"/>
      <c r="AR2534" s="24"/>
      <c r="AS2534" s="24"/>
      <c r="AT2534" s="24"/>
      <c r="AU2534" s="24"/>
      <c r="AV2534" s="24"/>
      <c r="AW2534" s="24"/>
      <c r="AX2534" s="24"/>
      <c r="AY2534" s="24"/>
      <c r="AZ2534" s="24"/>
      <c r="BA2534" s="24"/>
      <c r="BB2534" s="24"/>
      <c r="BC2534" s="26" t="s">
        <v>13760</v>
      </c>
      <c r="BD2534" s="24"/>
      <c r="BE2534" s="24"/>
      <c r="BF2534" s="24"/>
      <c r="BG2534" s="24"/>
      <c r="BH2534" s="24"/>
      <c r="BI2534" s="24"/>
      <c r="BJ2534" s="24"/>
      <c r="BK2534" s="24"/>
      <c r="BL2534" s="24"/>
      <c r="BM2534" s="24"/>
      <c r="BN2534" s="24"/>
      <c r="BO2534" s="24"/>
      <c r="BP2534" s="24"/>
      <c r="BQ2534" s="24"/>
      <c r="BR2534" s="24"/>
      <c r="BS2534" s="24"/>
      <c r="BT2534" s="24"/>
      <c r="BU2534" s="24"/>
      <c r="BV2534" s="24"/>
      <c r="BW2534" s="24"/>
      <c r="BX2534" s="24"/>
      <c r="BY2534" s="24"/>
      <c r="BZ2534" s="24"/>
      <c r="CA2534" s="24"/>
      <c r="CB2534" s="24"/>
      <c r="CC2534" s="24"/>
      <c r="CD2534" s="24"/>
      <c r="CE2534" s="24"/>
      <c r="CF2534" s="24"/>
      <c r="CG2534" s="24"/>
      <c r="CH2534" s="24"/>
      <c r="CI2534" s="24"/>
      <c r="CJ2534" s="24"/>
      <c r="CK2534" s="24"/>
      <c r="CL2534" s="24"/>
      <c r="CM2534" s="24"/>
      <c r="CN2534" s="24"/>
      <c r="CO2534" s="24"/>
      <c r="CP2534" s="24"/>
      <c r="CQ2534" s="24"/>
      <c r="CR2534" s="24"/>
      <c r="CS2534" s="24"/>
      <c r="CT2534" s="24"/>
      <c r="CU2534" s="24"/>
      <c r="CV2534" s="24"/>
      <c r="CW2534" s="24"/>
      <c r="CX2534" s="24"/>
      <c r="CY2534" s="24"/>
      <c r="CZ2534" s="24"/>
      <c r="DA2534" s="24"/>
      <c r="DB2534" s="24"/>
      <c r="DC2534" s="24"/>
      <c r="DD2534" s="24"/>
      <c r="DE2534" s="24"/>
      <c r="DF2534" s="26" t="s">
        <v>139</v>
      </c>
      <c r="DG2534" s="26" t="s">
        <v>139</v>
      </c>
      <c r="DH2534" s="26" t="s">
        <v>139</v>
      </c>
      <c r="DI2534" s="26" t="s">
        <v>139</v>
      </c>
      <c r="DJ2534" s="26" t="s">
        <v>139</v>
      </c>
      <c r="DK2534" s="26" t="s">
        <v>139</v>
      </c>
      <c r="DL2534" s="26" t="s">
        <v>139</v>
      </c>
      <c r="DM2534" s="26" t="s">
        <v>139</v>
      </c>
      <c r="DN2534" s="26" t="s">
        <v>139</v>
      </c>
      <c r="DO2534" s="26" t="s">
        <v>139</v>
      </c>
    </row>
    <row r="2535" spans="1:119" ht="20.100000000000001" customHeight="1" x14ac:dyDescent="0.25">
      <c r="A2535" s="29" t="str">
        <f t="shared" si="560"/>
        <v>Studio Xang6</v>
      </c>
      <c r="B2535" s="29" t="str">
        <f t="shared" si="561"/>
        <v>Studio Xang</v>
      </c>
      <c r="C2535" s="29">
        <f t="shared" si="562"/>
        <v>6</v>
      </c>
      <c r="D2535" s="30" t="str">
        <f t="shared" si="563"/>
        <v>East and Southeast Asia</v>
      </c>
      <c r="E2535" s="30" t="str">
        <f t="shared" si="564"/>
        <v>Chiang Mai, Thailand</v>
      </c>
      <c r="F2535" s="31">
        <f t="shared" si="565"/>
        <v>2</v>
      </c>
      <c r="G2535" s="31">
        <f t="shared" si="566"/>
        <v>2</v>
      </c>
      <c r="H2535" s="31">
        <f t="shared" si="567"/>
        <v>3</v>
      </c>
      <c r="I2535" s="31">
        <f t="shared" si="568"/>
        <v>3</v>
      </c>
      <c r="J2535" s="31">
        <f t="shared" si="569"/>
        <v>4</v>
      </c>
      <c r="K2535" s="31">
        <f t="shared" si="570"/>
        <v>3</v>
      </c>
      <c r="L2535" s="31">
        <f t="shared" si="571"/>
        <v>2</v>
      </c>
      <c r="M2535" s="31">
        <f t="shared" si="572"/>
        <v>3</v>
      </c>
      <c r="N2535" s="31">
        <f t="shared" si="573"/>
        <v>2.8</v>
      </c>
      <c r="O2535" s="26" t="s">
        <v>13751</v>
      </c>
      <c r="P2535" s="26" t="s">
        <v>108</v>
      </c>
      <c r="Q2535" s="27">
        <v>42502</v>
      </c>
      <c r="R2535" s="26" t="s">
        <v>166</v>
      </c>
      <c r="S2535" s="26" t="s">
        <v>184</v>
      </c>
      <c r="T2535" s="26" t="s">
        <v>157</v>
      </c>
      <c r="U2535" s="26" t="s">
        <v>793</v>
      </c>
      <c r="V2535" s="26" t="s">
        <v>469</v>
      </c>
      <c r="W2535" s="26" t="s">
        <v>938</v>
      </c>
      <c r="X2535" s="26" t="s">
        <v>6403</v>
      </c>
      <c r="Y2535" s="26" t="s">
        <v>13752</v>
      </c>
      <c r="Z2535" s="24"/>
      <c r="AA2535" s="24"/>
      <c r="AB2535" s="26" t="s">
        <v>117</v>
      </c>
      <c r="AC2535" s="28">
        <v>5000</v>
      </c>
      <c r="AD2535" s="26" t="s">
        <v>13753</v>
      </c>
      <c r="AE2535" s="26" t="s">
        <v>13754</v>
      </c>
      <c r="AF2535" s="26" t="s">
        <v>139</v>
      </c>
      <c r="AG2535" s="26" t="s">
        <v>333</v>
      </c>
      <c r="AH2535" s="26" t="s">
        <v>250</v>
      </c>
      <c r="AI2535" s="28">
        <v>5000</v>
      </c>
      <c r="AJ2535" s="26" t="s">
        <v>13755</v>
      </c>
      <c r="AK2535" s="26" t="s">
        <v>13756</v>
      </c>
      <c r="AL2535" s="26" t="s">
        <v>13757</v>
      </c>
      <c r="AM2535" s="24"/>
      <c r="AN2535" s="24"/>
      <c r="AO2535" s="24"/>
      <c r="AP2535" s="24"/>
      <c r="AQ2535" s="26" t="s">
        <v>13758</v>
      </c>
      <c r="AR2535" s="24"/>
      <c r="AS2535" s="24"/>
      <c r="AT2535" s="24"/>
      <c r="AU2535" s="26" t="s">
        <v>13759</v>
      </c>
      <c r="AV2535" s="24"/>
      <c r="AW2535" s="28">
        <v>6575</v>
      </c>
      <c r="AX2535" s="26">
        <v>265</v>
      </c>
      <c r="AY2535" s="28">
        <v>98</v>
      </c>
      <c r="AZ2535" s="28">
        <v>96</v>
      </c>
      <c r="BA2535" s="24"/>
      <c r="BB2535" s="26" t="s">
        <v>148</v>
      </c>
      <c r="BC2535" s="26" t="s">
        <v>13760</v>
      </c>
      <c r="BD2535" s="26" t="s">
        <v>125</v>
      </c>
      <c r="BE2535" s="24"/>
      <c r="BF2535" s="24"/>
      <c r="BG2535" s="24"/>
      <c r="BH2535" s="24"/>
      <c r="BI2535" s="24"/>
      <c r="BJ2535" s="24"/>
      <c r="BK2535" s="24"/>
      <c r="BL2535" s="24"/>
      <c r="BM2535" s="24"/>
      <c r="BN2535" s="24"/>
      <c r="BO2535" s="24"/>
      <c r="BP2535" s="24"/>
      <c r="BQ2535" s="24"/>
      <c r="BR2535" s="26">
        <v>2</v>
      </c>
      <c r="BS2535" s="26">
        <v>2</v>
      </c>
      <c r="BT2535" s="26">
        <v>3</v>
      </c>
      <c r="BU2535" s="26">
        <v>3</v>
      </c>
      <c r="BV2535" s="26">
        <v>4</v>
      </c>
      <c r="BW2535" s="26">
        <v>3</v>
      </c>
      <c r="BX2535" s="26">
        <v>2</v>
      </c>
      <c r="BY2535" s="26">
        <v>3</v>
      </c>
      <c r="BZ2535" s="24"/>
      <c r="CA2535" s="24"/>
      <c r="CB2535" s="24"/>
      <c r="CC2535" s="24"/>
      <c r="CD2535" s="24"/>
      <c r="CE2535" s="24"/>
      <c r="CF2535" s="24"/>
      <c r="CG2535" s="24"/>
      <c r="CH2535" s="24"/>
      <c r="CI2535" s="24"/>
      <c r="CJ2535" s="24"/>
      <c r="CK2535" s="24"/>
      <c r="CL2535" s="24"/>
      <c r="CM2535" s="24"/>
      <c r="CN2535" s="24"/>
      <c r="CO2535" s="24"/>
      <c r="CP2535" s="24"/>
      <c r="CQ2535" s="24"/>
      <c r="CR2535" s="24"/>
      <c r="CS2535" s="24"/>
      <c r="CT2535" s="24"/>
      <c r="CU2535" s="24"/>
      <c r="CV2535" s="24"/>
      <c r="CW2535" s="24"/>
      <c r="CX2535" s="24"/>
      <c r="CY2535" s="24"/>
      <c r="CZ2535" s="24"/>
      <c r="DA2535" s="24"/>
      <c r="DB2535" s="24"/>
      <c r="DC2535" s="24"/>
      <c r="DD2535" s="24"/>
      <c r="DE2535" s="24"/>
      <c r="DF2535" s="26" t="s">
        <v>139</v>
      </c>
      <c r="DG2535" s="26" t="s">
        <v>139</v>
      </c>
      <c r="DH2535" s="26" t="s">
        <v>139</v>
      </c>
      <c r="DI2535" s="26" t="s">
        <v>139</v>
      </c>
      <c r="DJ2535" s="26" t="s">
        <v>139</v>
      </c>
      <c r="DK2535" s="26" t="s">
        <v>139</v>
      </c>
      <c r="DL2535" s="26" t="s">
        <v>139</v>
      </c>
      <c r="DM2535" s="26" t="s">
        <v>139</v>
      </c>
      <c r="DN2535" s="26" t="s">
        <v>139</v>
      </c>
      <c r="DO2535" s="26" t="s">
        <v>139</v>
      </c>
    </row>
    <row r="2536" spans="1:119" ht="20.100000000000001" customHeight="1" x14ac:dyDescent="0.25">
      <c r="A2536" s="29" t="str">
        <f t="shared" si="560"/>
        <v>Studio Xang5</v>
      </c>
      <c r="B2536" s="29" t="str">
        <f t="shared" si="561"/>
        <v>Studio Xang</v>
      </c>
      <c r="C2536" s="29">
        <f t="shared" si="562"/>
        <v>5</v>
      </c>
      <c r="D2536" s="30" t="str">
        <f t="shared" si="563"/>
        <v>East and Southeast Asia</v>
      </c>
      <c r="E2536" s="30" t="str">
        <f t="shared" si="564"/>
        <v>Chiang Mai, Thailand</v>
      </c>
      <c r="F2536" s="31">
        <f t="shared" si="565"/>
        <v>2</v>
      </c>
      <c r="G2536" s="31">
        <f t="shared" si="566"/>
        <v>2</v>
      </c>
      <c r="H2536" s="31">
        <f t="shared" si="567"/>
        <v>3</v>
      </c>
      <c r="I2536" s="31">
        <f t="shared" si="568"/>
        <v>3</v>
      </c>
      <c r="J2536" s="31">
        <f t="shared" si="569"/>
        <v>4</v>
      </c>
      <c r="K2536" s="31">
        <f t="shared" si="570"/>
        <v>3</v>
      </c>
      <c r="L2536" s="31">
        <f t="shared" si="571"/>
        <v>2</v>
      </c>
      <c r="M2536" s="31">
        <f t="shared" si="572"/>
        <v>3</v>
      </c>
      <c r="N2536" s="31">
        <f t="shared" si="573"/>
        <v>2.8</v>
      </c>
      <c r="O2536" s="26" t="s">
        <v>13761</v>
      </c>
      <c r="P2536" s="26" t="s">
        <v>108</v>
      </c>
      <c r="Q2536" s="27">
        <v>42129</v>
      </c>
      <c r="R2536" s="26" t="s">
        <v>166</v>
      </c>
      <c r="S2536" s="26" t="s">
        <v>277</v>
      </c>
      <c r="T2536" s="26" t="s">
        <v>278</v>
      </c>
      <c r="U2536" s="26" t="s">
        <v>793</v>
      </c>
      <c r="V2536" s="26" t="s">
        <v>469</v>
      </c>
      <c r="W2536" s="26" t="s">
        <v>938</v>
      </c>
      <c r="X2536" s="26" t="s">
        <v>6403</v>
      </c>
      <c r="Y2536" s="26" t="s">
        <v>13752</v>
      </c>
      <c r="Z2536" s="24"/>
      <c r="AA2536" s="24"/>
      <c r="AB2536" s="26" t="s">
        <v>117</v>
      </c>
      <c r="AC2536" s="28">
        <v>5000</v>
      </c>
      <c r="AD2536" s="26" t="s">
        <v>13753</v>
      </c>
      <c r="AE2536" s="26" t="s">
        <v>13754</v>
      </c>
      <c r="AF2536" s="26" t="s">
        <v>139</v>
      </c>
      <c r="AG2536" s="26" t="s">
        <v>333</v>
      </c>
      <c r="AH2536" s="26" t="s">
        <v>176</v>
      </c>
      <c r="AI2536" s="28">
        <v>5000</v>
      </c>
      <c r="AJ2536" s="26" t="s">
        <v>13755</v>
      </c>
      <c r="AK2536" s="26" t="s">
        <v>13756</v>
      </c>
      <c r="AL2536" s="26" t="s">
        <v>13757</v>
      </c>
      <c r="AM2536" s="24"/>
      <c r="AN2536" s="24"/>
      <c r="AO2536" s="24"/>
      <c r="AP2536" s="24"/>
      <c r="AQ2536" s="26" t="s">
        <v>13762</v>
      </c>
      <c r="AR2536" s="24"/>
      <c r="AS2536" s="24"/>
      <c r="AT2536" s="24"/>
      <c r="AU2536" s="24"/>
      <c r="AV2536" s="26" t="s">
        <v>13763</v>
      </c>
      <c r="AW2536" s="28">
        <v>11006</v>
      </c>
      <c r="AX2536" s="26">
        <v>118</v>
      </c>
      <c r="AY2536" s="28">
        <v>80</v>
      </c>
      <c r="AZ2536" s="28">
        <v>70</v>
      </c>
      <c r="BA2536" s="26">
        <v>0</v>
      </c>
      <c r="BB2536" s="26" t="s">
        <v>148</v>
      </c>
      <c r="BC2536" s="26" t="s">
        <v>13760</v>
      </c>
      <c r="BD2536" s="26" t="s">
        <v>437</v>
      </c>
      <c r="BE2536" s="26" t="s">
        <v>13764</v>
      </c>
      <c r="BF2536" s="24"/>
      <c r="BG2536" s="24"/>
      <c r="BH2536" s="24"/>
      <c r="BI2536" s="24"/>
      <c r="BJ2536" s="24"/>
      <c r="BK2536" s="24"/>
      <c r="BL2536" s="24"/>
      <c r="BM2536" s="24"/>
      <c r="BN2536" s="24"/>
      <c r="BO2536" s="24"/>
      <c r="BP2536" s="24"/>
      <c r="BQ2536" s="24"/>
      <c r="BR2536" s="26">
        <v>2</v>
      </c>
      <c r="BS2536" s="26">
        <v>2</v>
      </c>
      <c r="BT2536" s="26">
        <v>3</v>
      </c>
      <c r="BU2536" s="26">
        <v>3</v>
      </c>
      <c r="BV2536" s="26">
        <v>4</v>
      </c>
      <c r="BW2536" s="26">
        <v>3</v>
      </c>
      <c r="BX2536" s="26">
        <v>2</v>
      </c>
      <c r="BY2536" s="26">
        <v>3</v>
      </c>
      <c r="BZ2536" s="24"/>
      <c r="CA2536" s="24"/>
      <c r="CB2536" s="24"/>
      <c r="CC2536" s="24"/>
      <c r="CD2536" s="24"/>
      <c r="CE2536" s="24"/>
      <c r="CF2536" s="24"/>
      <c r="CG2536" s="24"/>
      <c r="CH2536" s="24"/>
      <c r="CI2536" s="24"/>
      <c r="CJ2536" s="24"/>
      <c r="CK2536" s="24"/>
      <c r="CL2536" s="24"/>
      <c r="CM2536" s="24"/>
      <c r="CN2536" s="24"/>
      <c r="CO2536" s="24"/>
      <c r="CP2536" s="24"/>
      <c r="CQ2536" s="24"/>
      <c r="CR2536" s="24"/>
      <c r="CS2536" s="24"/>
      <c r="CT2536" s="24"/>
      <c r="CU2536" s="24"/>
      <c r="CV2536" s="24"/>
      <c r="CW2536" s="24"/>
      <c r="CX2536" s="24"/>
      <c r="CY2536" s="24"/>
      <c r="CZ2536" s="24"/>
      <c r="DA2536" s="24"/>
      <c r="DB2536" s="24"/>
      <c r="DC2536" s="24"/>
      <c r="DD2536" s="24"/>
      <c r="DE2536" s="24"/>
      <c r="DF2536" s="26" t="s">
        <v>139</v>
      </c>
      <c r="DG2536" s="26" t="s">
        <v>139</v>
      </c>
      <c r="DH2536" s="26" t="s">
        <v>139</v>
      </c>
      <c r="DI2536" s="26" t="s">
        <v>139</v>
      </c>
      <c r="DJ2536" s="26" t="s">
        <v>139</v>
      </c>
      <c r="DK2536" s="26" t="s">
        <v>139</v>
      </c>
      <c r="DL2536" s="26" t="s">
        <v>139</v>
      </c>
      <c r="DM2536" s="26" t="s">
        <v>139</v>
      </c>
      <c r="DN2536" s="26" t="s">
        <v>139</v>
      </c>
      <c r="DO2536" s="26" t="s">
        <v>139</v>
      </c>
    </row>
    <row r="2537" spans="1:119" ht="20.100000000000001" customHeight="1" x14ac:dyDescent="0.25">
      <c r="A2537" s="29" t="str">
        <f t="shared" si="560"/>
        <v>Studio Xang4</v>
      </c>
      <c r="B2537" s="29" t="str">
        <f t="shared" si="561"/>
        <v>Studio Xang</v>
      </c>
      <c r="C2537" s="29">
        <f t="shared" si="562"/>
        <v>4</v>
      </c>
      <c r="D2537" s="30" t="str">
        <f t="shared" si="563"/>
        <v>East and Southeast Asia</v>
      </c>
      <c r="E2537" s="30" t="str">
        <f t="shared" si="564"/>
        <v>Chiang Mai, Thailand</v>
      </c>
      <c r="F2537" s="31">
        <f t="shared" si="565"/>
        <v>1</v>
      </c>
      <c r="G2537" s="31">
        <f t="shared" si="566"/>
        <v>1</v>
      </c>
      <c r="H2537" s="31">
        <f t="shared" si="567"/>
        <v>2</v>
      </c>
      <c r="I2537" s="31">
        <f t="shared" si="568"/>
        <v>3</v>
      </c>
      <c r="J2537" s="31">
        <f t="shared" si="569"/>
        <v>2</v>
      </c>
      <c r="K2537" s="31">
        <f t="shared" si="570"/>
        <v>2</v>
      </c>
      <c r="L2537" s="31">
        <f t="shared" si="571"/>
        <v>2</v>
      </c>
      <c r="M2537" s="31">
        <f t="shared" si="572"/>
        <v>3</v>
      </c>
      <c r="N2537" s="31">
        <f t="shared" si="573"/>
        <v>2</v>
      </c>
      <c r="O2537" s="26" t="s">
        <v>13765</v>
      </c>
      <c r="P2537" s="26" t="s">
        <v>108</v>
      </c>
      <c r="Q2537" s="27">
        <v>41769</v>
      </c>
      <c r="R2537" s="26" t="s">
        <v>166</v>
      </c>
      <c r="S2537" s="26" t="s">
        <v>193</v>
      </c>
      <c r="T2537" s="26" t="s">
        <v>194</v>
      </c>
      <c r="U2537" s="26" t="s">
        <v>793</v>
      </c>
      <c r="V2537" s="26" t="s">
        <v>469</v>
      </c>
      <c r="W2537" s="26" t="s">
        <v>938</v>
      </c>
      <c r="X2537" s="26" t="s">
        <v>6403</v>
      </c>
      <c r="Y2537" s="26" t="s">
        <v>13752</v>
      </c>
      <c r="Z2537" s="24"/>
      <c r="AA2537" s="24"/>
      <c r="AB2537" s="26" t="s">
        <v>117</v>
      </c>
      <c r="AC2537" s="28">
        <v>10000</v>
      </c>
      <c r="AD2537" s="26" t="s">
        <v>13753</v>
      </c>
      <c r="AE2537" s="26" t="s">
        <v>13754</v>
      </c>
      <c r="AF2537" s="26" t="s">
        <v>139</v>
      </c>
      <c r="AG2537" s="26" t="s">
        <v>333</v>
      </c>
      <c r="AH2537" s="26" t="s">
        <v>185</v>
      </c>
      <c r="AI2537" s="28">
        <v>10000</v>
      </c>
      <c r="AJ2537" s="26" t="s">
        <v>13766</v>
      </c>
      <c r="AK2537" s="26" t="s">
        <v>13767</v>
      </c>
      <c r="AL2537" s="26" t="s">
        <v>13757</v>
      </c>
      <c r="AM2537" s="26" t="s">
        <v>13768</v>
      </c>
      <c r="AN2537" s="26" t="s">
        <v>13769</v>
      </c>
      <c r="AO2537" s="26" t="s">
        <v>13770</v>
      </c>
      <c r="AP2537" s="26" t="s">
        <v>13771</v>
      </c>
      <c r="AQ2537" s="26" t="s">
        <v>13772</v>
      </c>
      <c r="AR2537" s="26" t="s">
        <v>2983</v>
      </c>
      <c r="AS2537" s="26" t="s">
        <v>13364</v>
      </c>
      <c r="AT2537" s="26" t="s">
        <v>2983</v>
      </c>
      <c r="AU2537" s="26" t="s">
        <v>2983</v>
      </c>
      <c r="AV2537" s="26" t="s">
        <v>2983</v>
      </c>
      <c r="AW2537" s="28">
        <v>24536</v>
      </c>
      <c r="AX2537" s="26">
        <v>400</v>
      </c>
      <c r="AY2537" s="28">
        <v>90</v>
      </c>
      <c r="AZ2537" s="28">
        <v>85</v>
      </c>
      <c r="BA2537" s="26">
        <v>0</v>
      </c>
      <c r="BB2537" s="26" t="s">
        <v>148</v>
      </c>
      <c r="BC2537" s="26" t="s">
        <v>13760</v>
      </c>
      <c r="BD2537" s="26" t="s">
        <v>437</v>
      </c>
      <c r="BE2537" s="26" t="s">
        <v>13773</v>
      </c>
      <c r="BF2537" s="26" t="s">
        <v>13774</v>
      </c>
      <c r="BG2537" s="26" t="s">
        <v>2479</v>
      </c>
      <c r="BH2537" s="26" t="s">
        <v>13775</v>
      </c>
      <c r="BI2537" s="26" t="s">
        <v>938</v>
      </c>
      <c r="BJ2537" s="24"/>
      <c r="BK2537" s="24"/>
      <c r="BL2537" s="24"/>
      <c r="BM2537" s="24"/>
      <c r="BN2537" s="24"/>
      <c r="BO2537" s="24"/>
      <c r="BP2537" s="24"/>
      <c r="BQ2537" s="24"/>
      <c r="BR2537" s="26">
        <v>1</v>
      </c>
      <c r="BS2537" s="26">
        <v>1</v>
      </c>
      <c r="BT2537" s="26">
        <v>2</v>
      </c>
      <c r="BU2537" s="26">
        <v>3</v>
      </c>
      <c r="BV2537" s="26">
        <v>2</v>
      </c>
      <c r="BW2537" s="26">
        <v>2</v>
      </c>
      <c r="BX2537" s="26">
        <v>2</v>
      </c>
      <c r="BY2537" s="26">
        <v>3</v>
      </c>
      <c r="BZ2537" s="24"/>
      <c r="CA2537" s="24"/>
      <c r="CB2537" s="24"/>
      <c r="CC2537" s="24"/>
      <c r="CD2537" s="24"/>
      <c r="CE2537" s="24"/>
      <c r="CF2537" s="24"/>
      <c r="CG2537" s="24"/>
      <c r="CH2537" s="24"/>
      <c r="CI2537" s="24"/>
      <c r="CJ2537" s="24"/>
      <c r="CK2537" s="24"/>
      <c r="CL2537" s="24"/>
      <c r="CM2537" s="24"/>
      <c r="CN2537" s="24"/>
      <c r="CO2537" s="24"/>
      <c r="CP2537" s="24"/>
      <c r="CQ2537" s="24"/>
      <c r="CR2537" s="24"/>
      <c r="CS2537" s="24"/>
      <c r="CT2537" s="24"/>
      <c r="CU2537" s="24"/>
      <c r="CV2537" s="24"/>
      <c r="CW2537" s="24"/>
      <c r="CX2537" s="24"/>
      <c r="CY2537" s="24"/>
      <c r="CZ2537" s="24"/>
      <c r="DA2537" s="24"/>
      <c r="DB2537" s="24"/>
      <c r="DC2537" s="24"/>
      <c r="DD2537" s="24"/>
      <c r="DE2537" s="24"/>
      <c r="DF2537" s="26" t="s">
        <v>139</v>
      </c>
      <c r="DG2537" s="26" t="s">
        <v>139</v>
      </c>
      <c r="DH2537" s="26" t="s">
        <v>139</v>
      </c>
      <c r="DI2537" s="26" t="s">
        <v>139</v>
      </c>
      <c r="DJ2537" s="26" t="s">
        <v>139</v>
      </c>
      <c r="DK2537" s="26" t="s">
        <v>139</v>
      </c>
      <c r="DL2537" s="26" t="s">
        <v>139</v>
      </c>
      <c r="DM2537" s="26" t="s">
        <v>139</v>
      </c>
      <c r="DN2537" s="26" t="s">
        <v>139</v>
      </c>
      <c r="DO2537" s="26" t="s">
        <v>139</v>
      </c>
    </row>
    <row r="2538" spans="1:119" ht="20.100000000000001" customHeight="1" x14ac:dyDescent="0.25">
      <c r="A2538" s="29" t="str">
        <f t="shared" si="560"/>
        <v>Studio Xang3</v>
      </c>
      <c r="B2538" s="29" t="str">
        <f t="shared" si="561"/>
        <v>Studio Xang</v>
      </c>
      <c r="C2538" s="29">
        <f t="shared" si="562"/>
        <v>3</v>
      </c>
      <c r="D2538" s="30" t="str">
        <f t="shared" si="563"/>
        <v>East and Southeast Asia</v>
      </c>
      <c r="E2538" s="30" t="str">
        <f t="shared" si="564"/>
        <v>Chiang Mai, Thailand</v>
      </c>
      <c r="F2538" s="31">
        <f t="shared" si="565"/>
        <v>2</v>
      </c>
      <c r="G2538" s="31">
        <f t="shared" si="566"/>
        <v>1</v>
      </c>
      <c r="H2538" s="31">
        <f t="shared" si="567"/>
        <v>2</v>
      </c>
      <c r="I2538" s="31">
        <f t="shared" si="568"/>
        <v>3</v>
      </c>
      <c r="J2538" s="31">
        <f t="shared" si="569"/>
        <v>3</v>
      </c>
      <c r="K2538" s="31">
        <f t="shared" si="570"/>
        <v>2</v>
      </c>
      <c r="L2538" s="31">
        <f t="shared" si="571"/>
        <v>2</v>
      </c>
      <c r="M2538" s="31">
        <f t="shared" si="572"/>
        <v>2</v>
      </c>
      <c r="N2538" s="31">
        <f t="shared" si="573"/>
        <v>2.1</v>
      </c>
      <c r="O2538" s="26" t="s">
        <v>13776</v>
      </c>
      <c r="P2538" s="26" t="s">
        <v>108</v>
      </c>
      <c r="Q2538" s="27">
        <v>41400</v>
      </c>
      <c r="R2538" s="26" t="s">
        <v>109</v>
      </c>
      <c r="S2538" s="26" t="s">
        <v>206</v>
      </c>
      <c r="T2538" s="26" t="s">
        <v>207</v>
      </c>
      <c r="U2538" s="26" t="s">
        <v>793</v>
      </c>
      <c r="V2538" s="26" t="s">
        <v>469</v>
      </c>
      <c r="W2538" s="26" t="s">
        <v>938</v>
      </c>
      <c r="X2538" s="26" t="s">
        <v>6403</v>
      </c>
      <c r="Y2538" s="26" t="s">
        <v>13752</v>
      </c>
      <c r="Z2538" s="24"/>
      <c r="AA2538" s="24"/>
      <c r="AB2538" s="26" t="s">
        <v>117</v>
      </c>
      <c r="AC2538" s="28">
        <v>10000</v>
      </c>
      <c r="AD2538" s="26" t="s">
        <v>13753</v>
      </c>
      <c r="AE2538" s="26" t="s">
        <v>13754</v>
      </c>
      <c r="AF2538" s="26" t="s">
        <v>139</v>
      </c>
      <c r="AG2538" s="26" t="s">
        <v>333</v>
      </c>
      <c r="AH2538" s="26" t="s">
        <v>121</v>
      </c>
      <c r="AI2538" s="28">
        <v>10000</v>
      </c>
      <c r="AJ2538" s="26" t="s">
        <v>13777</v>
      </c>
      <c r="AK2538" s="26" t="s">
        <v>13756</v>
      </c>
      <c r="AL2538" s="26" t="s">
        <v>13757</v>
      </c>
      <c r="AM2538" s="24"/>
      <c r="AN2538" s="24"/>
      <c r="AO2538" s="24"/>
      <c r="AP2538" s="24"/>
      <c r="AQ2538" s="24"/>
      <c r="AR2538" s="24"/>
      <c r="AS2538" s="24"/>
      <c r="AT2538" s="24"/>
      <c r="AU2538" s="24"/>
      <c r="AV2538" s="24"/>
      <c r="AW2538" s="28">
        <v>27284</v>
      </c>
      <c r="AX2538" s="26">
        <v>1149</v>
      </c>
      <c r="AY2538" s="28">
        <v>85</v>
      </c>
      <c r="AZ2538" s="28">
        <v>75</v>
      </c>
      <c r="BA2538" s="26">
        <v>0</v>
      </c>
      <c r="BB2538" s="26" t="s">
        <v>148</v>
      </c>
      <c r="BC2538" s="26" t="s">
        <v>13760</v>
      </c>
      <c r="BD2538" s="26" t="s">
        <v>437</v>
      </c>
      <c r="BE2538" s="26" t="s">
        <v>13778</v>
      </c>
      <c r="BF2538" s="26" t="s">
        <v>13774</v>
      </c>
      <c r="BG2538" s="26" t="s">
        <v>2479</v>
      </c>
      <c r="BH2538" s="26" t="s">
        <v>4749</v>
      </c>
      <c r="BI2538" s="26" t="s">
        <v>13779</v>
      </c>
      <c r="BJ2538" s="24"/>
      <c r="BK2538" s="24"/>
      <c r="BL2538" s="24"/>
      <c r="BM2538" s="24"/>
      <c r="BN2538" s="24"/>
      <c r="BO2538" s="24"/>
      <c r="BP2538" s="24"/>
      <c r="BQ2538" s="24"/>
      <c r="BR2538" s="26">
        <v>2</v>
      </c>
      <c r="BS2538" s="26">
        <v>1</v>
      </c>
      <c r="BT2538" s="26">
        <v>2</v>
      </c>
      <c r="BU2538" s="26">
        <v>3</v>
      </c>
      <c r="BV2538" s="26">
        <v>3</v>
      </c>
      <c r="BW2538" s="26">
        <v>2</v>
      </c>
      <c r="BX2538" s="26">
        <v>2</v>
      </c>
      <c r="BY2538" s="26">
        <v>2</v>
      </c>
      <c r="BZ2538" s="24"/>
      <c r="CA2538" s="24"/>
      <c r="CB2538" s="24"/>
      <c r="CC2538" s="24"/>
      <c r="CD2538" s="24"/>
      <c r="CE2538" s="24"/>
      <c r="CF2538" s="24"/>
      <c r="CG2538" s="24"/>
      <c r="CH2538" s="24"/>
      <c r="CI2538" s="24"/>
      <c r="CJ2538" s="24"/>
      <c r="CK2538" s="24"/>
      <c r="CL2538" s="24"/>
      <c r="CM2538" s="24"/>
      <c r="CN2538" s="24"/>
      <c r="CO2538" s="24"/>
      <c r="CP2538" s="24"/>
      <c r="CQ2538" s="24"/>
      <c r="CR2538" s="24"/>
      <c r="CS2538" s="24"/>
      <c r="CT2538" s="24"/>
      <c r="CU2538" s="24"/>
      <c r="CV2538" s="24"/>
      <c r="CW2538" s="24"/>
      <c r="CX2538" s="24"/>
      <c r="CY2538" s="24"/>
      <c r="CZ2538" s="24"/>
      <c r="DA2538" s="24"/>
      <c r="DB2538" s="24"/>
      <c r="DC2538" s="24"/>
      <c r="DD2538" s="24"/>
      <c r="DE2538" s="24"/>
      <c r="DF2538" s="26" t="s">
        <v>139</v>
      </c>
      <c r="DG2538" s="26" t="s">
        <v>120</v>
      </c>
      <c r="DH2538" s="26" t="s">
        <v>139</v>
      </c>
      <c r="DI2538" s="26" t="s">
        <v>139</v>
      </c>
      <c r="DJ2538" s="26" t="s">
        <v>139</v>
      </c>
      <c r="DK2538" s="26" t="s">
        <v>139</v>
      </c>
      <c r="DL2538" s="26" t="s">
        <v>139</v>
      </c>
      <c r="DM2538" s="26" t="s">
        <v>139</v>
      </c>
      <c r="DN2538" s="26" t="s">
        <v>139</v>
      </c>
      <c r="DO2538" s="26" t="s">
        <v>139</v>
      </c>
    </row>
    <row r="2539" spans="1:119" ht="20.100000000000001" customHeight="1" x14ac:dyDescent="0.25">
      <c r="A2539" s="29" t="str">
        <f t="shared" si="560"/>
        <v>Studio Xang2</v>
      </c>
      <c r="B2539" s="29" t="str">
        <f t="shared" si="561"/>
        <v>Studio Xang</v>
      </c>
      <c r="C2539" s="29">
        <f t="shared" si="562"/>
        <v>2</v>
      </c>
      <c r="D2539" s="30" t="str">
        <f t="shared" si="563"/>
        <v>East and Southeast Asia</v>
      </c>
      <c r="E2539" s="30" t="str">
        <f t="shared" si="564"/>
        <v>Chiang Mai, Thailand</v>
      </c>
      <c r="F2539" s="31">
        <f t="shared" si="565"/>
        <v>2</v>
      </c>
      <c r="G2539" s="31">
        <f t="shared" si="566"/>
        <v>2</v>
      </c>
      <c r="H2539" s="31">
        <f t="shared" si="567"/>
        <v>1</v>
      </c>
      <c r="I2539" s="31">
        <f t="shared" si="568"/>
        <v>3</v>
      </c>
      <c r="J2539" s="31">
        <f t="shared" si="569"/>
        <v>2</v>
      </c>
      <c r="K2539" s="31">
        <f t="shared" si="570"/>
        <v>4</v>
      </c>
      <c r="L2539" s="31">
        <f t="shared" si="571"/>
        <v>3</v>
      </c>
      <c r="M2539" s="31">
        <f t="shared" si="572"/>
        <v>2</v>
      </c>
      <c r="N2539" s="31">
        <f t="shared" si="573"/>
        <v>2.4</v>
      </c>
      <c r="O2539" s="26" t="s">
        <v>13780</v>
      </c>
      <c r="P2539" s="26" t="s">
        <v>108</v>
      </c>
      <c r="Q2539" s="27">
        <v>41038</v>
      </c>
      <c r="R2539" s="26" t="s">
        <v>109</v>
      </c>
      <c r="S2539" s="26" t="s">
        <v>217</v>
      </c>
      <c r="T2539" s="26" t="s">
        <v>175</v>
      </c>
      <c r="U2539" s="26" t="s">
        <v>793</v>
      </c>
      <c r="V2539" s="26" t="s">
        <v>469</v>
      </c>
      <c r="W2539" s="26" t="s">
        <v>938</v>
      </c>
      <c r="X2539" s="26" t="s">
        <v>6403</v>
      </c>
      <c r="Y2539" s="26" t="s">
        <v>13752</v>
      </c>
      <c r="Z2539" s="24"/>
      <c r="AA2539" s="24"/>
      <c r="AB2539" s="26" t="s">
        <v>117</v>
      </c>
      <c r="AC2539" s="28">
        <v>10000</v>
      </c>
      <c r="AD2539" s="26" t="s">
        <v>13753</v>
      </c>
      <c r="AE2539" s="26" t="s">
        <v>13754</v>
      </c>
      <c r="AF2539" s="26" t="s">
        <v>139</v>
      </c>
      <c r="AG2539" s="26" t="s">
        <v>333</v>
      </c>
      <c r="AH2539" s="26" t="s">
        <v>143</v>
      </c>
      <c r="AI2539" s="28">
        <v>10000</v>
      </c>
      <c r="AJ2539" s="24"/>
      <c r="AK2539" s="26" t="s">
        <v>13781</v>
      </c>
      <c r="AL2539" s="26" t="s">
        <v>13782</v>
      </c>
      <c r="AM2539" s="26" t="s">
        <v>13783</v>
      </c>
      <c r="AN2539" s="26" t="s">
        <v>13784</v>
      </c>
      <c r="AO2539" s="26" t="s">
        <v>13785</v>
      </c>
      <c r="AP2539" s="24"/>
      <c r="AQ2539" s="24"/>
      <c r="AR2539" s="24"/>
      <c r="AS2539" s="24"/>
      <c r="AT2539" s="24"/>
      <c r="AU2539" s="24"/>
      <c r="AV2539" s="24"/>
      <c r="AW2539" s="28">
        <v>85436</v>
      </c>
      <c r="AX2539" s="26">
        <v>1144</v>
      </c>
      <c r="AY2539" s="28">
        <v>85</v>
      </c>
      <c r="AZ2539" s="28">
        <v>80</v>
      </c>
      <c r="BA2539" s="26">
        <v>0</v>
      </c>
      <c r="BB2539" s="26" t="s">
        <v>148</v>
      </c>
      <c r="BC2539" s="26" t="s">
        <v>13760</v>
      </c>
      <c r="BD2539" s="26" t="s">
        <v>125</v>
      </c>
      <c r="BE2539" s="24"/>
      <c r="BF2539" s="26" t="s">
        <v>1103</v>
      </c>
      <c r="BG2539" s="26" t="s">
        <v>191</v>
      </c>
      <c r="BH2539" s="26" t="s">
        <v>13786</v>
      </c>
      <c r="BI2539" s="26" t="s">
        <v>191</v>
      </c>
      <c r="BJ2539" s="26" t="s">
        <v>2404</v>
      </c>
      <c r="BK2539" s="26" t="s">
        <v>191</v>
      </c>
      <c r="BL2539" s="26" t="s">
        <v>13787</v>
      </c>
      <c r="BM2539" s="26" t="s">
        <v>191</v>
      </c>
      <c r="BN2539" s="26" t="s">
        <v>13788</v>
      </c>
      <c r="BO2539" s="26" t="s">
        <v>191</v>
      </c>
      <c r="BP2539" s="24"/>
      <c r="BQ2539" s="24"/>
      <c r="BR2539" s="26">
        <v>2</v>
      </c>
      <c r="BS2539" s="26">
        <v>2</v>
      </c>
      <c r="BT2539" s="26">
        <v>1</v>
      </c>
      <c r="BU2539" s="26">
        <v>3</v>
      </c>
      <c r="BV2539" s="26">
        <v>2</v>
      </c>
      <c r="BW2539" s="26">
        <v>4</v>
      </c>
      <c r="BX2539" s="26">
        <v>3</v>
      </c>
      <c r="BY2539" s="26">
        <v>2</v>
      </c>
      <c r="BZ2539" s="24"/>
      <c r="CA2539" s="24"/>
      <c r="CB2539" s="24"/>
      <c r="CC2539" s="24"/>
      <c r="CD2539" s="24"/>
      <c r="CE2539" s="24"/>
      <c r="CF2539" s="24"/>
      <c r="CG2539" s="24"/>
      <c r="CH2539" s="24"/>
      <c r="CI2539" s="24"/>
      <c r="CJ2539" s="24"/>
      <c r="CK2539" s="24"/>
      <c r="CL2539" s="24"/>
      <c r="CM2539" s="24"/>
      <c r="CN2539" s="24"/>
      <c r="CO2539" s="24"/>
      <c r="CP2539" s="24"/>
      <c r="CQ2539" s="24"/>
      <c r="CR2539" s="24"/>
      <c r="CS2539" s="24"/>
      <c r="CT2539" s="24"/>
      <c r="CU2539" s="24"/>
      <c r="CV2539" s="24"/>
      <c r="CW2539" s="24"/>
      <c r="CX2539" s="24"/>
      <c r="CY2539" s="24"/>
      <c r="CZ2539" s="24"/>
      <c r="DA2539" s="24"/>
      <c r="DB2539" s="24"/>
      <c r="DC2539" s="24"/>
      <c r="DD2539" s="24"/>
      <c r="DE2539" s="24"/>
      <c r="DF2539" s="26" t="s">
        <v>139</v>
      </c>
      <c r="DG2539" s="26" t="s">
        <v>120</v>
      </c>
      <c r="DH2539" s="26" t="s">
        <v>139</v>
      </c>
      <c r="DI2539" s="26" t="s">
        <v>139</v>
      </c>
      <c r="DJ2539" s="26" t="s">
        <v>139</v>
      </c>
      <c r="DK2539" s="26" t="s">
        <v>139</v>
      </c>
      <c r="DL2539" s="26" t="s">
        <v>139</v>
      </c>
      <c r="DM2539" s="26" t="s">
        <v>139</v>
      </c>
      <c r="DN2539" s="26" t="s">
        <v>139</v>
      </c>
      <c r="DO2539" s="26" t="s">
        <v>139</v>
      </c>
    </row>
    <row r="2540" spans="1:119" ht="20.100000000000001" customHeight="1" x14ac:dyDescent="0.25">
      <c r="A2540" s="29" t="str">
        <f t="shared" si="560"/>
        <v>Studio Xang1</v>
      </c>
      <c r="B2540" s="29" t="str">
        <f t="shared" si="561"/>
        <v>Studio Xang</v>
      </c>
      <c r="C2540" s="29">
        <f t="shared" si="562"/>
        <v>1</v>
      </c>
      <c r="D2540" s="30" t="str">
        <f t="shared" si="563"/>
        <v>East and Southeast Asia</v>
      </c>
      <c r="E2540" s="30" t="str">
        <f t="shared" si="564"/>
        <v>Chiang Mai, Thailand</v>
      </c>
      <c r="F2540" s="31">
        <f t="shared" si="565"/>
        <v>4</v>
      </c>
      <c r="G2540" s="31">
        <f t="shared" si="566"/>
        <v>1</v>
      </c>
      <c r="H2540" s="31">
        <f t="shared" si="567"/>
        <v>1</v>
      </c>
      <c r="I2540" s="31">
        <f t="shared" si="568"/>
        <v>3</v>
      </c>
      <c r="J2540" s="31">
        <f t="shared" si="569"/>
        <v>2</v>
      </c>
      <c r="K2540" s="31">
        <f t="shared" si="570"/>
        <v>3</v>
      </c>
      <c r="L2540" s="31">
        <f t="shared" si="571"/>
        <v>3</v>
      </c>
      <c r="M2540" s="31">
        <f t="shared" si="572"/>
        <v>2</v>
      </c>
      <c r="N2540" s="31">
        <f t="shared" si="573"/>
        <v>2.4</v>
      </c>
      <c r="O2540" s="26" t="s">
        <v>13789</v>
      </c>
      <c r="P2540" s="26" t="s">
        <v>108</v>
      </c>
      <c r="Q2540" s="27">
        <v>40672</v>
      </c>
      <c r="R2540" s="26" t="s">
        <v>155</v>
      </c>
      <c r="S2540" s="26" t="s">
        <v>409</v>
      </c>
      <c r="T2540" s="26" t="s">
        <v>333</v>
      </c>
      <c r="U2540" s="26" t="s">
        <v>793</v>
      </c>
      <c r="V2540" s="26" t="s">
        <v>469</v>
      </c>
      <c r="W2540" s="26" t="s">
        <v>938</v>
      </c>
      <c r="X2540" s="26" t="s">
        <v>6403</v>
      </c>
      <c r="Y2540" s="26" t="s">
        <v>13752</v>
      </c>
      <c r="Z2540" s="24"/>
      <c r="AA2540" s="24"/>
      <c r="AB2540" s="26" t="s">
        <v>117</v>
      </c>
      <c r="AC2540" s="28">
        <v>6000</v>
      </c>
      <c r="AD2540" s="26" t="s">
        <v>13753</v>
      </c>
      <c r="AE2540" s="26" t="s">
        <v>13754</v>
      </c>
      <c r="AF2540" s="26" t="s">
        <v>139</v>
      </c>
      <c r="AG2540" s="26" t="s">
        <v>333</v>
      </c>
      <c r="AH2540" s="26" t="s">
        <v>158</v>
      </c>
      <c r="AI2540" s="28">
        <v>6000</v>
      </c>
      <c r="AJ2540" s="24"/>
      <c r="AK2540" s="26" t="s">
        <v>13756</v>
      </c>
      <c r="AL2540" s="26" t="s">
        <v>13790</v>
      </c>
      <c r="AM2540" s="26" t="s">
        <v>13791</v>
      </c>
      <c r="AN2540" s="26" t="s">
        <v>13792</v>
      </c>
      <c r="AO2540" s="26" t="s">
        <v>13793</v>
      </c>
      <c r="AP2540" s="24"/>
      <c r="AQ2540" s="24"/>
      <c r="AR2540" s="24"/>
      <c r="AS2540" s="24"/>
      <c r="AT2540" s="24"/>
      <c r="AU2540" s="24"/>
      <c r="AV2540" s="24"/>
      <c r="AW2540" s="28">
        <v>95002</v>
      </c>
      <c r="AX2540" s="26">
        <v>2528</v>
      </c>
      <c r="AY2540" s="28">
        <v>70</v>
      </c>
      <c r="AZ2540" s="28">
        <v>60</v>
      </c>
      <c r="BA2540" s="26">
        <v>0</v>
      </c>
      <c r="BB2540" s="26" t="s">
        <v>148</v>
      </c>
      <c r="BC2540" s="26" t="s">
        <v>13760</v>
      </c>
      <c r="BD2540" s="24"/>
      <c r="BE2540" s="24"/>
      <c r="BF2540" s="26" t="s">
        <v>4396</v>
      </c>
      <c r="BG2540" s="26" t="s">
        <v>261</v>
      </c>
      <c r="BH2540" s="26" t="s">
        <v>13786</v>
      </c>
      <c r="BI2540" s="26" t="s">
        <v>261</v>
      </c>
      <c r="BJ2540" s="26" t="s">
        <v>13794</v>
      </c>
      <c r="BK2540" s="24"/>
      <c r="BL2540" s="24"/>
      <c r="BM2540" s="24"/>
      <c r="BN2540" s="24"/>
      <c r="BO2540" s="24"/>
      <c r="BP2540" s="24"/>
      <c r="BQ2540" s="24"/>
      <c r="BR2540" s="26">
        <v>4</v>
      </c>
      <c r="BS2540" s="26">
        <v>1</v>
      </c>
      <c r="BT2540" s="26">
        <v>1</v>
      </c>
      <c r="BU2540" s="26">
        <v>3</v>
      </c>
      <c r="BV2540" s="26">
        <v>2</v>
      </c>
      <c r="BW2540" s="26">
        <v>3</v>
      </c>
      <c r="BX2540" s="26">
        <v>3</v>
      </c>
      <c r="BY2540" s="26">
        <v>2</v>
      </c>
      <c r="BZ2540" s="24"/>
      <c r="CA2540" s="24"/>
      <c r="CB2540" s="24"/>
      <c r="CC2540" s="24"/>
      <c r="CD2540" s="24"/>
      <c r="CE2540" s="24"/>
      <c r="CF2540" s="24"/>
      <c r="CG2540" s="24"/>
      <c r="CH2540" s="24"/>
      <c r="CI2540" s="24"/>
      <c r="CJ2540" s="24"/>
      <c r="CK2540" s="24"/>
      <c r="CL2540" s="24"/>
      <c r="CM2540" s="24"/>
      <c r="CN2540" s="24"/>
      <c r="CO2540" s="24"/>
      <c r="CP2540" s="24"/>
      <c r="CQ2540" s="24"/>
      <c r="CR2540" s="24"/>
      <c r="CS2540" s="24"/>
      <c r="CT2540" s="24"/>
      <c r="CU2540" s="24"/>
      <c r="CV2540" s="24"/>
      <c r="CW2540" s="24"/>
      <c r="CX2540" s="24"/>
      <c r="CY2540" s="24"/>
      <c r="CZ2540" s="24"/>
      <c r="DA2540" s="24"/>
      <c r="DB2540" s="24"/>
      <c r="DC2540" s="24"/>
      <c r="DD2540" s="24"/>
      <c r="DE2540" s="24"/>
      <c r="DF2540" s="26" t="s">
        <v>139</v>
      </c>
      <c r="DG2540" s="26" t="s">
        <v>139</v>
      </c>
      <c r="DH2540" s="26" t="s">
        <v>139</v>
      </c>
      <c r="DI2540" s="26" t="s">
        <v>139</v>
      </c>
      <c r="DJ2540" s="26" t="s">
        <v>139</v>
      </c>
      <c r="DK2540" s="26" t="s">
        <v>139</v>
      </c>
      <c r="DL2540" s="26" t="s">
        <v>139</v>
      </c>
      <c r="DM2540" s="26" t="s">
        <v>139</v>
      </c>
      <c r="DN2540" s="26" t="s">
        <v>139</v>
      </c>
      <c r="DO2540" s="26" t="s">
        <v>139</v>
      </c>
    </row>
    <row r="2541" spans="1:119" ht="20.100000000000001" customHeight="1" x14ac:dyDescent="0.25">
      <c r="A2541" s="29" t="str">
        <f t="shared" si="560"/>
        <v>Sujaya Foundation8</v>
      </c>
      <c r="B2541" s="29" t="str">
        <f t="shared" si="561"/>
        <v>Sujaya Foundation</v>
      </c>
      <c r="C2541" s="29">
        <f t="shared" si="562"/>
        <v>8</v>
      </c>
      <c r="D2541" s="30" t="str">
        <f t="shared" si="563"/>
        <v>South Asia</v>
      </c>
      <c r="E2541" s="30" t="str">
        <f t="shared" si="564"/>
        <v>Mumbai, India</v>
      </c>
      <c r="F2541" s="31">
        <f t="shared" si="565"/>
        <v>3</v>
      </c>
      <c r="G2541" s="31">
        <f t="shared" si="566"/>
        <v>2</v>
      </c>
      <c r="H2541" s="31">
        <f t="shared" si="567"/>
        <v>4</v>
      </c>
      <c r="I2541" s="31">
        <f t="shared" si="568"/>
        <v>4</v>
      </c>
      <c r="J2541" s="31">
        <f t="shared" si="569"/>
        <v>2</v>
      </c>
      <c r="K2541" s="31">
        <f t="shared" si="570"/>
        <v>4</v>
      </c>
      <c r="L2541" s="31">
        <f t="shared" si="571"/>
        <v>2</v>
      </c>
      <c r="M2541" s="31">
        <f t="shared" si="572"/>
        <v>4</v>
      </c>
      <c r="N2541" s="31">
        <f t="shared" si="573"/>
        <v>3.1</v>
      </c>
      <c r="O2541" s="26" t="s">
        <v>13795</v>
      </c>
      <c r="P2541" s="26" t="s">
        <v>108</v>
      </c>
      <c r="Q2541" s="27">
        <v>42502</v>
      </c>
      <c r="R2541" s="26" t="s">
        <v>305</v>
      </c>
      <c r="S2541" s="26" t="s">
        <v>184</v>
      </c>
      <c r="T2541" s="26" t="s">
        <v>157</v>
      </c>
      <c r="U2541" s="26" t="s">
        <v>112</v>
      </c>
      <c r="V2541" s="26" t="s">
        <v>225</v>
      </c>
      <c r="W2541" s="26" t="s">
        <v>226</v>
      </c>
      <c r="X2541" s="26" t="s">
        <v>963</v>
      </c>
      <c r="Y2541" s="26" t="s">
        <v>13796</v>
      </c>
      <c r="Z2541" s="24"/>
      <c r="AA2541" s="24"/>
      <c r="AB2541" s="26" t="s">
        <v>117</v>
      </c>
      <c r="AC2541" s="28">
        <v>8000</v>
      </c>
      <c r="AD2541" s="26" t="s">
        <v>9043</v>
      </c>
      <c r="AE2541" s="24"/>
      <c r="AF2541" s="26" t="s">
        <v>120</v>
      </c>
      <c r="AG2541" s="26" t="s">
        <v>846</v>
      </c>
      <c r="AH2541" s="26" t="s">
        <v>906</v>
      </c>
      <c r="AI2541" s="28">
        <v>8000</v>
      </c>
      <c r="AJ2541" s="26" t="s">
        <v>13797</v>
      </c>
      <c r="AK2541" s="26" t="s">
        <v>13798</v>
      </c>
      <c r="AL2541" s="26" t="s">
        <v>13799</v>
      </c>
      <c r="AM2541" s="24"/>
      <c r="AN2541" s="24"/>
      <c r="AO2541" s="24"/>
      <c r="AP2541" s="24"/>
      <c r="AQ2541" s="24"/>
      <c r="AR2541" s="26" t="s">
        <v>13800</v>
      </c>
      <c r="AS2541" s="24"/>
      <c r="AT2541" s="24"/>
      <c r="AU2541" s="24"/>
      <c r="AV2541" s="24"/>
      <c r="AW2541" s="28">
        <v>299919</v>
      </c>
      <c r="AX2541" s="26">
        <v>2775</v>
      </c>
      <c r="AY2541" s="28">
        <v>3600</v>
      </c>
      <c r="AZ2541" s="28">
        <v>72</v>
      </c>
      <c r="BA2541" s="26">
        <v>0</v>
      </c>
      <c r="BB2541" s="26" t="s">
        <v>148</v>
      </c>
      <c r="BC2541" s="26" t="s">
        <v>13801</v>
      </c>
      <c r="BD2541" s="26" t="s">
        <v>125</v>
      </c>
      <c r="BE2541" s="24"/>
      <c r="BF2541" s="24"/>
      <c r="BG2541" s="24"/>
      <c r="BH2541" s="24"/>
      <c r="BI2541" s="24"/>
      <c r="BJ2541" s="24"/>
      <c r="BK2541" s="24"/>
      <c r="BL2541" s="24"/>
      <c r="BM2541" s="24"/>
      <c r="BN2541" s="24"/>
      <c r="BO2541" s="24"/>
      <c r="BP2541" s="24"/>
      <c r="BQ2541" s="24"/>
      <c r="BR2541" s="26">
        <v>3</v>
      </c>
      <c r="BS2541" s="26">
        <v>2</v>
      </c>
      <c r="BT2541" s="26">
        <v>4</v>
      </c>
      <c r="BU2541" s="26">
        <v>4</v>
      </c>
      <c r="BV2541" s="26">
        <v>2</v>
      </c>
      <c r="BW2541" s="26">
        <v>4</v>
      </c>
      <c r="BX2541" s="26">
        <v>2</v>
      </c>
      <c r="BY2541" s="26">
        <v>4</v>
      </c>
      <c r="BZ2541" s="24"/>
      <c r="CA2541" s="24"/>
      <c r="CB2541" s="24"/>
      <c r="CC2541" s="24"/>
      <c r="CD2541" s="24"/>
      <c r="CE2541" s="24"/>
      <c r="CF2541" s="24"/>
      <c r="CG2541" s="24"/>
      <c r="CH2541" s="24"/>
      <c r="CI2541" s="24"/>
      <c r="CJ2541" s="24"/>
      <c r="CK2541" s="24"/>
      <c r="CL2541" s="24"/>
      <c r="CM2541" s="24"/>
      <c r="CN2541" s="24"/>
      <c r="CO2541" s="24"/>
      <c r="CP2541" s="24"/>
      <c r="CQ2541" s="24"/>
      <c r="CR2541" s="24"/>
      <c r="CS2541" s="24"/>
      <c r="CT2541" s="24"/>
      <c r="CU2541" s="24"/>
      <c r="CV2541" s="24"/>
      <c r="CW2541" s="24"/>
      <c r="CX2541" s="24"/>
      <c r="CY2541" s="24"/>
      <c r="CZ2541" s="24"/>
      <c r="DA2541" s="24"/>
      <c r="DB2541" s="24"/>
      <c r="DC2541" s="24"/>
      <c r="DD2541" s="24"/>
      <c r="DE2541" s="24"/>
      <c r="DF2541" s="26" t="s">
        <v>120</v>
      </c>
      <c r="DG2541" s="26" t="s">
        <v>120</v>
      </c>
      <c r="DH2541" s="26" t="s">
        <v>139</v>
      </c>
      <c r="DI2541" s="26" t="s">
        <v>139</v>
      </c>
      <c r="DJ2541" s="26" t="s">
        <v>139</v>
      </c>
      <c r="DK2541" s="26" t="s">
        <v>139</v>
      </c>
      <c r="DL2541" s="26" t="s">
        <v>139</v>
      </c>
      <c r="DM2541" s="26" t="s">
        <v>139</v>
      </c>
      <c r="DN2541" s="26" t="s">
        <v>139</v>
      </c>
      <c r="DO2541" s="26" t="s">
        <v>139</v>
      </c>
    </row>
    <row r="2542" spans="1:119" ht="20.100000000000001" customHeight="1" x14ac:dyDescent="0.25">
      <c r="A2542" s="29" t="str">
        <f t="shared" si="560"/>
        <v>Sujaya Foundation7</v>
      </c>
      <c r="B2542" s="29" t="str">
        <f t="shared" si="561"/>
        <v>Sujaya Foundation</v>
      </c>
      <c r="C2542" s="29">
        <f t="shared" si="562"/>
        <v>7</v>
      </c>
      <c r="D2542" s="30" t="str">
        <f t="shared" si="563"/>
        <v>South Asia</v>
      </c>
      <c r="E2542" s="30" t="str">
        <f t="shared" si="564"/>
        <v>Mumbai, India</v>
      </c>
      <c r="F2542" s="31">
        <f t="shared" si="565"/>
        <v>3</v>
      </c>
      <c r="G2542" s="31">
        <f t="shared" si="566"/>
        <v>4</v>
      </c>
      <c r="H2542" s="31">
        <f t="shared" si="567"/>
        <v>4</v>
      </c>
      <c r="I2542" s="31">
        <f t="shared" si="568"/>
        <v>4</v>
      </c>
      <c r="J2542" s="31">
        <f t="shared" si="569"/>
        <v>4</v>
      </c>
      <c r="K2542" s="31">
        <f t="shared" si="570"/>
        <v>5</v>
      </c>
      <c r="L2542" s="31">
        <f t="shared" si="571"/>
        <v>4</v>
      </c>
      <c r="M2542" s="31">
        <f t="shared" si="572"/>
        <v>5</v>
      </c>
      <c r="N2542" s="31">
        <f t="shared" si="573"/>
        <v>4.0999999999999996</v>
      </c>
      <c r="O2542" s="26" t="s">
        <v>13802</v>
      </c>
      <c r="P2542" s="26" t="s">
        <v>108</v>
      </c>
      <c r="Q2542" s="27">
        <v>41946</v>
      </c>
      <c r="R2542" s="26" t="s">
        <v>166</v>
      </c>
      <c r="S2542" s="26" t="s">
        <v>609</v>
      </c>
      <c r="T2542" s="26" t="s">
        <v>278</v>
      </c>
      <c r="U2542" s="26" t="s">
        <v>112</v>
      </c>
      <c r="V2542" s="26" t="s">
        <v>225</v>
      </c>
      <c r="W2542" s="26" t="s">
        <v>226</v>
      </c>
      <c r="X2542" s="26" t="s">
        <v>963</v>
      </c>
      <c r="Y2542" s="26" t="s">
        <v>13796</v>
      </c>
      <c r="Z2542" s="24"/>
      <c r="AA2542" s="24"/>
      <c r="AB2542" s="26" t="s">
        <v>117</v>
      </c>
      <c r="AC2542" s="28">
        <v>17000</v>
      </c>
      <c r="AD2542" s="26" t="s">
        <v>9043</v>
      </c>
      <c r="AE2542" s="24"/>
      <c r="AF2542" s="26" t="s">
        <v>120</v>
      </c>
      <c r="AG2542" s="26" t="s">
        <v>846</v>
      </c>
      <c r="AH2542" s="26" t="s">
        <v>235</v>
      </c>
      <c r="AI2542" s="28">
        <v>17000</v>
      </c>
      <c r="AJ2542" s="26" t="s">
        <v>13803</v>
      </c>
      <c r="AK2542" s="26" t="s">
        <v>13798</v>
      </c>
      <c r="AL2542" s="26" t="s">
        <v>13799</v>
      </c>
      <c r="AM2542" s="24"/>
      <c r="AN2542" s="24"/>
      <c r="AO2542" s="24"/>
      <c r="AP2542" s="24"/>
      <c r="AQ2542" s="26" t="s">
        <v>13804</v>
      </c>
      <c r="AR2542" s="24"/>
      <c r="AS2542" s="24"/>
      <c r="AT2542" s="24"/>
      <c r="AU2542" s="24"/>
      <c r="AV2542" s="24"/>
      <c r="AW2542" s="28">
        <v>247309</v>
      </c>
      <c r="AX2542" s="26">
        <v>1723</v>
      </c>
      <c r="AY2542" s="28">
        <v>75</v>
      </c>
      <c r="AZ2542" s="28">
        <v>78</v>
      </c>
      <c r="BA2542" s="26">
        <v>0</v>
      </c>
      <c r="BB2542" s="26" t="s">
        <v>148</v>
      </c>
      <c r="BC2542" s="26" t="s">
        <v>13801</v>
      </c>
      <c r="BD2542" s="26" t="s">
        <v>125</v>
      </c>
      <c r="BE2542" s="24"/>
      <c r="BF2542" s="26" t="s">
        <v>13805</v>
      </c>
      <c r="BG2542" s="26" t="s">
        <v>226</v>
      </c>
      <c r="BH2542" s="26" t="s">
        <v>288</v>
      </c>
      <c r="BI2542" s="26" t="s">
        <v>261</v>
      </c>
      <c r="BJ2542" s="26" t="s">
        <v>13806</v>
      </c>
      <c r="BK2542" s="26" t="s">
        <v>261</v>
      </c>
      <c r="BL2542" s="26" t="s">
        <v>13807</v>
      </c>
      <c r="BM2542" s="26" t="s">
        <v>226</v>
      </c>
      <c r="BN2542" s="26" t="s">
        <v>13808</v>
      </c>
      <c r="BO2542" s="26" t="s">
        <v>226</v>
      </c>
      <c r="BP2542" s="24"/>
      <c r="BQ2542" s="24"/>
      <c r="BR2542" s="26">
        <v>3</v>
      </c>
      <c r="BS2542" s="26">
        <v>4</v>
      </c>
      <c r="BT2542" s="26">
        <v>4</v>
      </c>
      <c r="BU2542" s="26">
        <v>4</v>
      </c>
      <c r="BV2542" s="26">
        <v>4</v>
      </c>
      <c r="BW2542" s="26">
        <v>5</v>
      </c>
      <c r="BX2542" s="26">
        <v>4</v>
      </c>
      <c r="BY2542" s="26">
        <v>5</v>
      </c>
      <c r="BZ2542" s="24"/>
      <c r="CA2542" s="24"/>
      <c r="CB2542" s="24"/>
      <c r="CC2542" s="24"/>
      <c r="CD2542" s="24"/>
      <c r="CE2542" s="24"/>
      <c r="CF2542" s="24"/>
      <c r="CG2542" s="24"/>
      <c r="CH2542" s="24"/>
      <c r="CI2542" s="24"/>
      <c r="CJ2542" s="24"/>
      <c r="CK2542" s="24"/>
      <c r="CL2542" s="24"/>
      <c r="CM2542" s="24"/>
      <c r="CN2542" s="24"/>
      <c r="CO2542" s="24"/>
      <c r="CP2542" s="24"/>
      <c r="CQ2542" s="24"/>
      <c r="CR2542" s="24"/>
      <c r="CS2542" s="24"/>
      <c r="CT2542" s="24"/>
      <c r="CU2542" s="24"/>
      <c r="CV2542" s="24"/>
      <c r="CW2542" s="24"/>
      <c r="CX2542" s="24"/>
      <c r="CY2542" s="24"/>
      <c r="CZ2542" s="24"/>
      <c r="DA2542" s="24"/>
      <c r="DB2542" s="24"/>
      <c r="DC2542" s="24"/>
      <c r="DD2542" s="24"/>
      <c r="DE2542" s="24"/>
      <c r="DF2542" s="26" t="s">
        <v>120</v>
      </c>
      <c r="DG2542" s="26" t="s">
        <v>120</v>
      </c>
      <c r="DH2542" s="26" t="s">
        <v>139</v>
      </c>
      <c r="DI2542" s="26" t="s">
        <v>139</v>
      </c>
      <c r="DJ2542" s="26" t="s">
        <v>139</v>
      </c>
      <c r="DK2542" s="26" t="s">
        <v>120</v>
      </c>
      <c r="DL2542" s="26" t="s">
        <v>120</v>
      </c>
      <c r="DM2542" s="26" t="s">
        <v>139</v>
      </c>
      <c r="DN2542" s="26" t="s">
        <v>139</v>
      </c>
      <c r="DO2542" s="26" t="s">
        <v>139</v>
      </c>
    </row>
    <row r="2543" spans="1:119" ht="20.100000000000001" customHeight="1" x14ac:dyDescent="0.25">
      <c r="A2543" s="29" t="str">
        <f t="shared" si="560"/>
        <v>Sujaya Foundation6</v>
      </c>
      <c r="B2543" s="29" t="str">
        <f t="shared" si="561"/>
        <v>Sujaya Foundation</v>
      </c>
      <c r="C2543" s="29">
        <f t="shared" si="562"/>
        <v>6</v>
      </c>
      <c r="D2543" s="30" t="str">
        <f t="shared" si="563"/>
        <v>South Asia</v>
      </c>
      <c r="E2543" s="30" t="str">
        <f t="shared" si="564"/>
        <v>Mumbai, India</v>
      </c>
      <c r="F2543" s="31">
        <f t="shared" si="565"/>
        <v>3</v>
      </c>
      <c r="G2543" s="31">
        <f t="shared" si="566"/>
        <v>4</v>
      </c>
      <c r="H2543" s="31">
        <f t="shared" si="567"/>
        <v>4</v>
      </c>
      <c r="I2543" s="31">
        <f t="shared" si="568"/>
        <v>4</v>
      </c>
      <c r="J2543" s="31">
        <f t="shared" si="569"/>
        <v>4</v>
      </c>
      <c r="K2543" s="31">
        <f t="shared" si="570"/>
        <v>4</v>
      </c>
      <c r="L2543" s="31">
        <f t="shared" si="571"/>
        <v>3</v>
      </c>
      <c r="M2543" s="31">
        <f t="shared" si="572"/>
        <v>5</v>
      </c>
      <c r="N2543" s="31">
        <f t="shared" si="573"/>
        <v>3.9</v>
      </c>
      <c r="O2543" s="26" t="s">
        <v>13809</v>
      </c>
      <c r="P2543" s="26" t="s">
        <v>108</v>
      </c>
      <c r="Q2543" s="27">
        <v>41568</v>
      </c>
      <c r="R2543" s="26" t="s">
        <v>166</v>
      </c>
      <c r="S2543" s="26" t="s">
        <v>622</v>
      </c>
      <c r="T2543" s="26" t="s">
        <v>194</v>
      </c>
      <c r="U2543" s="26" t="s">
        <v>112</v>
      </c>
      <c r="V2543" s="26" t="s">
        <v>225</v>
      </c>
      <c r="W2543" s="26" t="s">
        <v>226</v>
      </c>
      <c r="X2543" s="26" t="s">
        <v>963</v>
      </c>
      <c r="Y2543" s="26" t="s">
        <v>13796</v>
      </c>
      <c r="Z2543" s="24"/>
      <c r="AA2543" s="24"/>
      <c r="AB2543" s="26" t="s">
        <v>117</v>
      </c>
      <c r="AC2543" s="28">
        <v>17000</v>
      </c>
      <c r="AD2543" s="26" t="s">
        <v>9043</v>
      </c>
      <c r="AE2543" s="24"/>
      <c r="AF2543" s="26" t="s">
        <v>120</v>
      </c>
      <c r="AG2543" s="26" t="s">
        <v>846</v>
      </c>
      <c r="AH2543" s="26" t="s">
        <v>250</v>
      </c>
      <c r="AI2543" s="28">
        <v>17000</v>
      </c>
      <c r="AJ2543" s="26" t="s">
        <v>13803</v>
      </c>
      <c r="AK2543" s="26" t="s">
        <v>13798</v>
      </c>
      <c r="AL2543" s="26" t="s">
        <v>13810</v>
      </c>
      <c r="AM2543" s="24"/>
      <c r="AN2543" s="24"/>
      <c r="AO2543" s="24"/>
      <c r="AP2543" s="24"/>
      <c r="AQ2543" s="26" t="s">
        <v>13811</v>
      </c>
      <c r="AR2543" s="24"/>
      <c r="AS2543" s="24"/>
      <c r="AT2543" s="24"/>
      <c r="AU2543" s="24"/>
      <c r="AV2543" s="24"/>
      <c r="AW2543" s="28">
        <v>200929</v>
      </c>
      <c r="AX2543" s="26">
        <v>1903</v>
      </c>
      <c r="AY2543" s="28">
        <v>100</v>
      </c>
      <c r="AZ2543" s="28">
        <v>100</v>
      </c>
      <c r="BA2543" s="26">
        <v>0</v>
      </c>
      <c r="BB2543" s="26" t="s">
        <v>148</v>
      </c>
      <c r="BC2543" s="26" t="s">
        <v>13801</v>
      </c>
      <c r="BD2543" s="26" t="s">
        <v>125</v>
      </c>
      <c r="BE2543" s="24"/>
      <c r="BF2543" s="26" t="s">
        <v>13805</v>
      </c>
      <c r="BG2543" s="26" t="s">
        <v>226</v>
      </c>
      <c r="BH2543" s="26" t="s">
        <v>5543</v>
      </c>
      <c r="BI2543" s="26" t="s">
        <v>261</v>
      </c>
      <c r="BJ2543" s="26" t="s">
        <v>13812</v>
      </c>
      <c r="BK2543" s="26" t="s">
        <v>226</v>
      </c>
      <c r="BL2543" s="26" t="s">
        <v>13813</v>
      </c>
      <c r="BM2543" s="26" t="s">
        <v>226</v>
      </c>
      <c r="BN2543" s="26" t="s">
        <v>13814</v>
      </c>
      <c r="BO2543" s="26" t="s">
        <v>226</v>
      </c>
      <c r="BP2543" s="24"/>
      <c r="BQ2543" s="24"/>
      <c r="BR2543" s="26">
        <v>3</v>
      </c>
      <c r="BS2543" s="26">
        <v>4</v>
      </c>
      <c r="BT2543" s="26">
        <v>4</v>
      </c>
      <c r="BU2543" s="26">
        <v>4</v>
      </c>
      <c r="BV2543" s="26">
        <v>4</v>
      </c>
      <c r="BW2543" s="26">
        <v>4</v>
      </c>
      <c r="BX2543" s="26">
        <v>3</v>
      </c>
      <c r="BY2543" s="26">
        <v>5</v>
      </c>
      <c r="BZ2543" s="24"/>
      <c r="CA2543" s="24"/>
      <c r="CB2543" s="24"/>
      <c r="CC2543" s="24"/>
      <c r="CD2543" s="24"/>
      <c r="CE2543" s="24"/>
      <c r="CF2543" s="24"/>
      <c r="CG2543" s="24"/>
      <c r="CH2543" s="24"/>
      <c r="CI2543" s="24"/>
      <c r="CJ2543" s="24"/>
      <c r="CK2543" s="24"/>
      <c r="CL2543" s="24"/>
      <c r="CM2543" s="24"/>
      <c r="CN2543" s="24"/>
      <c r="CO2543" s="24"/>
      <c r="CP2543" s="24"/>
      <c r="CQ2543" s="24"/>
      <c r="CR2543" s="24"/>
      <c r="CS2543" s="24"/>
      <c r="CT2543" s="24"/>
      <c r="CU2543" s="24"/>
      <c r="CV2543" s="24"/>
      <c r="CW2543" s="24"/>
      <c r="CX2543" s="24"/>
      <c r="CY2543" s="24"/>
      <c r="CZ2543" s="24"/>
      <c r="DA2543" s="24"/>
      <c r="DB2543" s="24"/>
      <c r="DC2543" s="24"/>
      <c r="DD2543" s="24"/>
      <c r="DE2543" s="24"/>
      <c r="DF2543" s="26" t="s">
        <v>120</v>
      </c>
      <c r="DG2543" s="26" t="s">
        <v>120</v>
      </c>
      <c r="DH2543" s="26" t="s">
        <v>139</v>
      </c>
      <c r="DI2543" s="26" t="s">
        <v>139</v>
      </c>
      <c r="DJ2543" s="26" t="s">
        <v>139</v>
      </c>
      <c r="DK2543" s="26" t="s">
        <v>120</v>
      </c>
      <c r="DL2543" s="26" t="s">
        <v>120</v>
      </c>
      <c r="DM2543" s="26" t="s">
        <v>139</v>
      </c>
      <c r="DN2543" s="26" t="s">
        <v>139</v>
      </c>
      <c r="DO2543" s="26" t="s">
        <v>139</v>
      </c>
    </row>
    <row r="2544" spans="1:119" ht="20.100000000000001" customHeight="1" x14ac:dyDescent="0.25">
      <c r="A2544" s="29" t="str">
        <f t="shared" si="560"/>
        <v>Sujaya Foundation5</v>
      </c>
      <c r="B2544" s="29" t="str">
        <f t="shared" si="561"/>
        <v>Sujaya Foundation</v>
      </c>
      <c r="C2544" s="29">
        <f t="shared" si="562"/>
        <v>5</v>
      </c>
      <c r="D2544" s="30" t="str">
        <f t="shared" si="563"/>
        <v>South Asia</v>
      </c>
      <c r="E2544" s="30" t="str">
        <f t="shared" si="564"/>
        <v>Mumbai, India</v>
      </c>
      <c r="F2544" s="31">
        <f t="shared" si="565"/>
        <v>5</v>
      </c>
      <c r="G2544" s="31">
        <f t="shared" si="566"/>
        <v>4</v>
      </c>
      <c r="H2544" s="31">
        <f t="shared" si="567"/>
        <v>4</v>
      </c>
      <c r="I2544" s="31">
        <f t="shared" si="568"/>
        <v>4</v>
      </c>
      <c r="J2544" s="31">
        <f t="shared" si="569"/>
        <v>5</v>
      </c>
      <c r="K2544" s="31">
        <f t="shared" si="570"/>
        <v>4</v>
      </c>
      <c r="L2544" s="31">
        <f t="shared" si="571"/>
        <v>3</v>
      </c>
      <c r="M2544" s="31">
        <f t="shared" si="572"/>
        <v>5</v>
      </c>
      <c r="N2544" s="31">
        <f t="shared" si="573"/>
        <v>4.3</v>
      </c>
      <c r="O2544" s="26" t="s">
        <v>13815</v>
      </c>
      <c r="P2544" s="26" t="s">
        <v>108</v>
      </c>
      <c r="Q2544" s="27">
        <v>41204</v>
      </c>
      <c r="R2544" s="26" t="s">
        <v>166</v>
      </c>
      <c r="S2544" s="26" t="s">
        <v>306</v>
      </c>
      <c r="T2544" s="26" t="s">
        <v>207</v>
      </c>
      <c r="U2544" s="26" t="s">
        <v>112</v>
      </c>
      <c r="V2544" s="26" t="s">
        <v>225</v>
      </c>
      <c r="W2544" s="26" t="s">
        <v>226</v>
      </c>
      <c r="X2544" s="26" t="s">
        <v>963</v>
      </c>
      <c r="Y2544" s="26" t="s">
        <v>13796</v>
      </c>
      <c r="Z2544" s="24"/>
      <c r="AA2544" s="24"/>
      <c r="AB2544" s="26" t="s">
        <v>117</v>
      </c>
      <c r="AC2544" s="28">
        <v>14000</v>
      </c>
      <c r="AD2544" s="26" t="s">
        <v>9043</v>
      </c>
      <c r="AE2544" s="24"/>
      <c r="AF2544" s="26" t="s">
        <v>120</v>
      </c>
      <c r="AG2544" s="26" t="s">
        <v>846</v>
      </c>
      <c r="AH2544" s="26" t="s">
        <v>176</v>
      </c>
      <c r="AI2544" s="28">
        <v>14000</v>
      </c>
      <c r="AJ2544" s="26" t="s">
        <v>13816</v>
      </c>
      <c r="AK2544" s="26" t="s">
        <v>13817</v>
      </c>
      <c r="AL2544" s="26" t="s">
        <v>13799</v>
      </c>
      <c r="AM2544" s="24"/>
      <c r="AN2544" s="24"/>
      <c r="AO2544" s="24"/>
      <c r="AP2544" s="24"/>
      <c r="AQ2544" s="26" t="s">
        <v>13818</v>
      </c>
      <c r="AR2544" s="24"/>
      <c r="AS2544" s="24"/>
      <c r="AT2544" s="24"/>
      <c r="AU2544" s="24"/>
      <c r="AV2544" s="24"/>
      <c r="AW2544" s="28">
        <v>172727</v>
      </c>
      <c r="AX2544" s="26">
        <v>952</v>
      </c>
      <c r="AY2544" s="28">
        <v>65</v>
      </c>
      <c r="AZ2544" s="28">
        <v>57</v>
      </c>
      <c r="BA2544" s="26">
        <v>0</v>
      </c>
      <c r="BB2544" s="26" t="s">
        <v>148</v>
      </c>
      <c r="BC2544" s="26" t="s">
        <v>13801</v>
      </c>
      <c r="BD2544" s="26" t="s">
        <v>125</v>
      </c>
      <c r="BE2544" s="24"/>
      <c r="BF2544" s="26" t="s">
        <v>13819</v>
      </c>
      <c r="BG2544" s="26" t="s">
        <v>226</v>
      </c>
      <c r="BH2544" s="26" t="s">
        <v>212</v>
      </c>
      <c r="BI2544" s="26" t="s">
        <v>261</v>
      </c>
      <c r="BJ2544" s="26" t="s">
        <v>7501</v>
      </c>
      <c r="BK2544" s="26" t="s">
        <v>226</v>
      </c>
      <c r="BL2544" s="26" t="s">
        <v>13814</v>
      </c>
      <c r="BM2544" s="26" t="s">
        <v>226</v>
      </c>
      <c r="BN2544" s="26" t="s">
        <v>13820</v>
      </c>
      <c r="BO2544" s="26" t="s">
        <v>226</v>
      </c>
      <c r="BP2544" s="24"/>
      <c r="BQ2544" s="24"/>
      <c r="BR2544" s="26">
        <v>5</v>
      </c>
      <c r="BS2544" s="26">
        <v>4</v>
      </c>
      <c r="BT2544" s="26">
        <v>4</v>
      </c>
      <c r="BU2544" s="26">
        <v>4</v>
      </c>
      <c r="BV2544" s="26">
        <v>5</v>
      </c>
      <c r="BW2544" s="26">
        <v>4</v>
      </c>
      <c r="BX2544" s="26">
        <v>3</v>
      </c>
      <c r="BY2544" s="26">
        <v>5</v>
      </c>
      <c r="BZ2544" s="24"/>
      <c r="CA2544" s="24"/>
      <c r="CB2544" s="24"/>
      <c r="CC2544" s="24"/>
      <c r="CD2544" s="24"/>
      <c r="CE2544" s="24"/>
      <c r="CF2544" s="24"/>
      <c r="CG2544" s="24"/>
      <c r="CH2544" s="24"/>
      <c r="CI2544" s="24"/>
      <c r="CJ2544" s="24"/>
      <c r="CK2544" s="24"/>
      <c r="CL2544" s="24"/>
      <c r="CM2544" s="24"/>
      <c r="CN2544" s="24"/>
      <c r="CO2544" s="24"/>
      <c r="CP2544" s="24"/>
      <c r="CQ2544" s="24"/>
      <c r="CR2544" s="24"/>
      <c r="CS2544" s="24"/>
      <c r="CT2544" s="24"/>
      <c r="CU2544" s="24"/>
      <c r="CV2544" s="24"/>
      <c r="CW2544" s="24"/>
      <c r="CX2544" s="24"/>
      <c r="CY2544" s="24"/>
      <c r="CZ2544" s="24"/>
      <c r="DA2544" s="24"/>
      <c r="DB2544" s="24"/>
      <c r="DC2544" s="24"/>
      <c r="DD2544" s="24"/>
      <c r="DE2544" s="24"/>
      <c r="DF2544" s="26" t="s">
        <v>120</v>
      </c>
      <c r="DG2544" s="26" t="s">
        <v>120</v>
      </c>
      <c r="DH2544" s="26" t="s">
        <v>139</v>
      </c>
      <c r="DI2544" s="26" t="s">
        <v>139</v>
      </c>
      <c r="DJ2544" s="26" t="s">
        <v>139</v>
      </c>
      <c r="DK2544" s="26" t="s">
        <v>120</v>
      </c>
      <c r="DL2544" s="26" t="s">
        <v>120</v>
      </c>
      <c r="DM2544" s="26" t="s">
        <v>139</v>
      </c>
      <c r="DN2544" s="26" t="s">
        <v>139</v>
      </c>
      <c r="DO2544" s="26" t="s">
        <v>139</v>
      </c>
    </row>
    <row r="2545" spans="1:119" ht="20.100000000000001" customHeight="1" x14ac:dyDescent="0.25">
      <c r="A2545" s="29" t="str">
        <f t="shared" si="560"/>
        <v/>
      </c>
      <c r="B2545" s="29" t="str">
        <f t="shared" si="561"/>
        <v>Sujaya Foundation</v>
      </c>
      <c r="C2545" s="29">
        <f t="shared" si="562"/>
        <v>0</v>
      </c>
      <c r="D2545" s="30" t="str">
        <f t="shared" si="563"/>
        <v>South Asia</v>
      </c>
      <c r="E2545" s="30" t="str">
        <f t="shared" si="564"/>
        <v>Mumbai, India</v>
      </c>
      <c r="F2545" s="31">
        <f t="shared" si="565"/>
        <v>0</v>
      </c>
      <c r="G2545" s="31">
        <f t="shared" si="566"/>
        <v>0</v>
      </c>
      <c r="H2545" s="31">
        <f t="shared" si="567"/>
        <v>0</v>
      </c>
      <c r="I2545" s="31">
        <f t="shared" si="568"/>
        <v>0</v>
      </c>
      <c r="J2545" s="31">
        <f t="shared" si="569"/>
        <v>0</v>
      </c>
      <c r="K2545" s="31">
        <f t="shared" si="570"/>
        <v>0</v>
      </c>
      <c r="L2545" s="31">
        <f t="shared" si="571"/>
        <v>0</v>
      </c>
      <c r="M2545" s="31">
        <f t="shared" si="572"/>
        <v>0</v>
      </c>
      <c r="N2545" s="31">
        <f t="shared" si="573"/>
        <v>0</v>
      </c>
      <c r="O2545" s="26" t="s">
        <v>16455</v>
      </c>
      <c r="P2545" s="26" t="s">
        <v>108</v>
      </c>
      <c r="Q2545" s="27">
        <v>41004</v>
      </c>
      <c r="R2545" s="24"/>
      <c r="S2545" s="24"/>
      <c r="T2545" s="26" t="s">
        <v>175</v>
      </c>
      <c r="U2545" s="24"/>
      <c r="V2545" s="26" t="s">
        <v>225</v>
      </c>
      <c r="W2545" s="26" t="s">
        <v>226</v>
      </c>
      <c r="X2545" s="26" t="s">
        <v>963</v>
      </c>
      <c r="Y2545" s="26" t="s">
        <v>13796</v>
      </c>
      <c r="Z2545" s="24"/>
      <c r="AA2545" s="24"/>
      <c r="AB2545" s="26" t="s">
        <v>15733</v>
      </c>
      <c r="AC2545" s="28">
        <v>8079</v>
      </c>
      <c r="AD2545" s="26" t="s">
        <v>9043</v>
      </c>
      <c r="AE2545" s="24"/>
      <c r="AF2545" s="26" t="s">
        <v>120</v>
      </c>
      <c r="AG2545" s="26" t="s">
        <v>846</v>
      </c>
      <c r="AH2545" s="24"/>
      <c r="AI2545" s="28">
        <v>8400</v>
      </c>
      <c r="AJ2545" s="24"/>
      <c r="AK2545" s="24"/>
      <c r="AL2545" s="24"/>
      <c r="AM2545" s="24"/>
      <c r="AN2545" s="24"/>
      <c r="AO2545" s="24"/>
      <c r="AP2545" s="24"/>
      <c r="AQ2545" s="24"/>
      <c r="AR2545" s="24"/>
      <c r="AS2545" s="24"/>
      <c r="AT2545" s="24"/>
      <c r="AU2545" s="24"/>
      <c r="AV2545" s="24"/>
      <c r="AW2545" s="24"/>
      <c r="AX2545" s="24"/>
      <c r="AY2545" s="24"/>
      <c r="AZ2545" s="24"/>
      <c r="BA2545" s="24"/>
      <c r="BB2545" s="24"/>
      <c r="BC2545" s="26" t="s">
        <v>13801</v>
      </c>
      <c r="BD2545" s="24"/>
      <c r="BE2545" s="24"/>
      <c r="BF2545" s="24"/>
      <c r="BG2545" s="24"/>
      <c r="BH2545" s="24"/>
      <c r="BI2545" s="24"/>
      <c r="BJ2545" s="24"/>
      <c r="BK2545" s="24"/>
      <c r="BL2545" s="24"/>
      <c r="BM2545" s="24"/>
      <c r="BN2545" s="24"/>
      <c r="BO2545" s="24"/>
      <c r="BP2545" s="24"/>
      <c r="BQ2545" s="24"/>
      <c r="BR2545" s="24"/>
      <c r="BS2545" s="24"/>
      <c r="BT2545" s="24"/>
      <c r="BU2545" s="24"/>
      <c r="BV2545" s="24"/>
      <c r="BW2545" s="24"/>
      <c r="BX2545" s="24"/>
      <c r="BY2545" s="24"/>
      <c r="BZ2545" s="24"/>
      <c r="CA2545" s="24"/>
      <c r="CB2545" s="24"/>
      <c r="CC2545" s="24"/>
      <c r="CD2545" s="24"/>
      <c r="CE2545" s="24"/>
      <c r="CF2545" s="24"/>
      <c r="CG2545" s="24"/>
      <c r="CH2545" s="24"/>
      <c r="CI2545" s="24"/>
      <c r="CJ2545" s="24"/>
      <c r="CK2545" s="24"/>
      <c r="CL2545" s="24"/>
      <c r="CM2545" s="24"/>
      <c r="CN2545" s="24"/>
      <c r="CO2545" s="24"/>
      <c r="CP2545" s="24"/>
      <c r="CQ2545" s="24"/>
      <c r="CR2545" s="24"/>
      <c r="CS2545" s="24"/>
      <c r="CT2545" s="24"/>
      <c r="CU2545" s="24"/>
      <c r="CV2545" s="24"/>
      <c r="CW2545" s="24"/>
      <c r="CX2545" s="24"/>
      <c r="CY2545" s="24"/>
      <c r="CZ2545" s="24"/>
      <c r="DA2545" s="24"/>
      <c r="DB2545" s="24"/>
      <c r="DC2545" s="24"/>
      <c r="DD2545" s="24"/>
      <c r="DE2545" s="24"/>
      <c r="DF2545" s="26" t="s">
        <v>139</v>
      </c>
      <c r="DG2545" s="26" t="s">
        <v>139</v>
      </c>
      <c r="DH2545" s="26" t="s">
        <v>139</v>
      </c>
      <c r="DI2545" s="26" t="s">
        <v>139</v>
      </c>
      <c r="DJ2545" s="26" t="s">
        <v>139</v>
      </c>
      <c r="DK2545" s="26" t="s">
        <v>139</v>
      </c>
      <c r="DL2545" s="26" t="s">
        <v>139</v>
      </c>
      <c r="DM2545" s="26" t="s">
        <v>139</v>
      </c>
      <c r="DN2545" s="26" t="s">
        <v>139</v>
      </c>
      <c r="DO2545" s="26" t="s">
        <v>139</v>
      </c>
    </row>
    <row r="2546" spans="1:119" ht="20.100000000000001" customHeight="1" x14ac:dyDescent="0.25">
      <c r="A2546" s="29" t="str">
        <f t="shared" si="560"/>
        <v>Sujaya Foundation4</v>
      </c>
      <c r="B2546" s="29" t="str">
        <f t="shared" si="561"/>
        <v>Sujaya Foundation</v>
      </c>
      <c r="C2546" s="29">
        <f t="shared" si="562"/>
        <v>4</v>
      </c>
      <c r="D2546" s="30" t="str">
        <f t="shared" si="563"/>
        <v>South Asia</v>
      </c>
      <c r="E2546" s="30" t="str">
        <f t="shared" si="564"/>
        <v>Mumbai, India</v>
      </c>
      <c r="F2546" s="31">
        <f t="shared" si="565"/>
        <v>3</v>
      </c>
      <c r="G2546" s="31">
        <f t="shared" si="566"/>
        <v>4</v>
      </c>
      <c r="H2546" s="31">
        <f t="shared" si="567"/>
        <v>4</v>
      </c>
      <c r="I2546" s="31">
        <f t="shared" si="568"/>
        <v>4</v>
      </c>
      <c r="J2546" s="31">
        <f t="shared" si="569"/>
        <v>4</v>
      </c>
      <c r="K2546" s="31">
        <f t="shared" si="570"/>
        <v>3</v>
      </c>
      <c r="L2546" s="31">
        <f t="shared" si="571"/>
        <v>3</v>
      </c>
      <c r="M2546" s="31">
        <f t="shared" si="572"/>
        <v>4</v>
      </c>
      <c r="N2546" s="31">
        <f t="shared" si="573"/>
        <v>3.6</v>
      </c>
      <c r="O2546" s="26" t="s">
        <v>13821</v>
      </c>
      <c r="P2546" s="26" t="s">
        <v>108</v>
      </c>
      <c r="Q2546" s="27">
        <v>40833</v>
      </c>
      <c r="R2546" s="26" t="s">
        <v>109</v>
      </c>
      <c r="S2546" s="26" t="s">
        <v>321</v>
      </c>
      <c r="T2546" s="26" t="s">
        <v>175</v>
      </c>
      <c r="U2546" s="26" t="s">
        <v>112</v>
      </c>
      <c r="V2546" s="26" t="s">
        <v>225</v>
      </c>
      <c r="W2546" s="26" t="s">
        <v>226</v>
      </c>
      <c r="X2546" s="26" t="s">
        <v>963</v>
      </c>
      <c r="Y2546" s="26" t="s">
        <v>13796</v>
      </c>
      <c r="Z2546" s="24"/>
      <c r="AA2546" s="24"/>
      <c r="AB2546" s="26" t="s">
        <v>117</v>
      </c>
      <c r="AC2546" s="28">
        <v>10000</v>
      </c>
      <c r="AD2546" s="26" t="s">
        <v>9043</v>
      </c>
      <c r="AE2546" s="24"/>
      <c r="AF2546" s="26" t="s">
        <v>120</v>
      </c>
      <c r="AG2546" s="26" t="s">
        <v>846</v>
      </c>
      <c r="AH2546" s="26" t="s">
        <v>185</v>
      </c>
      <c r="AI2546" s="28">
        <v>10000</v>
      </c>
      <c r="AJ2546" s="24"/>
      <c r="AK2546" s="26" t="s">
        <v>13798</v>
      </c>
      <c r="AL2546" s="26" t="s">
        <v>13822</v>
      </c>
      <c r="AM2546" s="26" t="s">
        <v>13823</v>
      </c>
      <c r="AN2546" s="26" t="s">
        <v>13824</v>
      </c>
      <c r="AO2546" s="26" t="s">
        <v>13825</v>
      </c>
      <c r="AP2546" s="24"/>
      <c r="AQ2546" s="24"/>
      <c r="AR2546" s="24"/>
      <c r="AS2546" s="24"/>
      <c r="AT2546" s="24"/>
      <c r="AU2546" s="24"/>
      <c r="AV2546" s="24"/>
      <c r="AW2546" s="28">
        <v>150189</v>
      </c>
      <c r="AX2546" s="26">
        <v>900</v>
      </c>
      <c r="AY2546" s="28">
        <v>40</v>
      </c>
      <c r="AZ2546" s="28">
        <v>30</v>
      </c>
      <c r="BA2546" s="26">
        <v>0</v>
      </c>
      <c r="BB2546" s="26" t="s">
        <v>148</v>
      </c>
      <c r="BC2546" s="26" t="s">
        <v>13801</v>
      </c>
      <c r="BD2546" s="24"/>
      <c r="BE2546" s="24"/>
      <c r="BF2546" s="26" t="s">
        <v>7501</v>
      </c>
      <c r="BG2546" s="26" t="s">
        <v>226</v>
      </c>
      <c r="BH2546" s="26" t="s">
        <v>7501</v>
      </c>
      <c r="BI2546" s="26" t="s">
        <v>302</v>
      </c>
      <c r="BJ2546" s="24"/>
      <c r="BK2546" s="24"/>
      <c r="BL2546" s="24"/>
      <c r="BM2546" s="24"/>
      <c r="BN2546" s="24"/>
      <c r="BO2546" s="24"/>
      <c r="BP2546" s="24"/>
      <c r="BQ2546" s="24"/>
      <c r="BR2546" s="26">
        <v>3</v>
      </c>
      <c r="BS2546" s="26">
        <v>4</v>
      </c>
      <c r="BT2546" s="26">
        <v>4</v>
      </c>
      <c r="BU2546" s="26">
        <v>4</v>
      </c>
      <c r="BV2546" s="26">
        <v>4</v>
      </c>
      <c r="BW2546" s="26">
        <v>3</v>
      </c>
      <c r="BX2546" s="26">
        <v>3</v>
      </c>
      <c r="BY2546" s="26">
        <v>4</v>
      </c>
      <c r="BZ2546" s="24"/>
      <c r="CA2546" s="24"/>
      <c r="CB2546" s="24"/>
      <c r="CC2546" s="24"/>
      <c r="CD2546" s="24"/>
      <c r="CE2546" s="24"/>
      <c r="CF2546" s="24"/>
      <c r="CG2546" s="24"/>
      <c r="CH2546" s="24"/>
      <c r="CI2546" s="24"/>
      <c r="CJ2546" s="24"/>
      <c r="CK2546" s="24"/>
      <c r="CL2546" s="24"/>
      <c r="CM2546" s="24"/>
      <c r="CN2546" s="24"/>
      <c r="CO2546" s="24"/>
      <c r="CP2546" s="24"/>
      <c r="CQ2546" s="24"/>
      <c r="CR2546" s="24"/>
      <c r="CS2546" s="24"/>
      <c r="CT2546" s="24"/>
      <c r="CU2546" s="24"/>
      <c r="CV2546" s="24"/>
      <c r="CW2546" s="24"/>
      <c r="CX2546" s="24"/>
      <c r="CY2546" s="24"/>
      <c r="CZ2546" s="24"/>
      <c r="DA2546" s="24"/>
      <c r="DB2546" s="24"/>
      <c r="DC2546" s="24"/>
      <c r="DD2546" s="24"/>
      <c r="DE2546" s="24"/>
      <c r="DF2546" s="26" t="s">
        <v>139</v>
      </c>
      <c r="DG2546" s="26" t="s">
        <v>120</v>
      </c>
      <c r="DH2546" s="26" t="s">
        <v>139</v>
      </c>
      <c r="DI2546" s="26" t="s">
        <v>139</v>
      </c>
      <c r="DJ2546" s="26" t="s">
        <v>139</v>
      </c>
      <c r="DK2546" s="26" t="s">
        <v>139</v>
      </c>
      <c r="DL2546" s="26" t="s">
        <v>139</v>
      </c>
      <c r="DM2546" s="26" t="s">
        <v>139</v>
      </c>
      <c r="DN2546" s="26" t="s">
        <v>139</v>
      </c>
      <c r="DO2546" s="26" t="s">
        <v>139</v>
      </c>
    </row>
    <row r="2547" spans="1:119" ht="20.100000000000001" customHeight="1" x14ac:dyDescent="0.25">
      <c r="A2547" s="29" t="str">
        <f t="shared" si="560"/>
        <v>Sujaya Foundation3</v>
      </c>
      <c r="B2547" s="29" t="str">
        <f t="shared" si="561"/>
        <v>Sujaya Foundation</v>
      </c>
      <c r="C2547" s="29">
        <f t="shared" si="562"/>
        <v>3</v>
      </c>
      <c r="D2547" s="30" t="str">
        <f t="shared" si="563"/>
        <v>South Asia</v>
      </c>
      <c r="E2547" s="30" t="str">
        <f t="shared" si="564"/>
        <v>Mumbai, India</v>
      </c>
      <c r="F2547" s="31">
        <f t="shared" si="565"/>
        <v>3</v>
      </c>
      <c r="G2547" s="31">
        <f t="shared" si="566"/>
        <v>4</v>
      </c>
      <c r="H2547" s="31">
        <f t="shared" si="567"/>
        <v>4</v>
      </c>
      <c r="I2547" s="31">
        <f t="shared" si="568"/>
        <v>4</v>
      </c>
      <c r="J2547" s="31">
        <f t="shared" si="569"/>
        <v>3</v>
      </c>
      <c r="K2547" s="31">
        <f t="shared" si="570"/>
        <v>5</v>
      </c>
      <c r="L2547" s="31">
        <f t="shared" si="571"/>
        <v>3</v>
      </c>
      <c r="M2547" s="31">
        <f t="shared" si="572"/>
        <v>4</v>
      </c>
      <c r="N2547" s="31">
        <f t="shared" si="573"/>
        <v>3.8</v>
      </c>
      <c r="O2547" s="26" t="s">
        <v>13826</v>
      </c>
      <c r="P2547" s="26" t="s">
        <v>108</v>
      </c>
      <c r="Q2547" s="27">
        <v>40469</v>
      </c>
      <c r="R2547" s="26" t="s">
        <v>109</v>
      </c>
      <c r="S2547" s="26" t="s">
        <v>332</v>
      </c>
      <c r="T2547" s="26" t="s">
        <v>333</v>
      </c>
      <c r="U2547" s="26" t="s">
        <v>112</v>
      </c>
      <c r="V2547" s="26" t="s">
        <v>225</v>
      </c>
      <c r="W2547" s="26" t="s">
        <v>226</v>
      </c>
      <c r="X2547" s="26" t="s">
        <v>963</v>
      </c>
      <c r="Y2547" s="26" t="s">
        <v>13796</v>
      </c>
      <c r="Z2547" s="24"/>
      <c r="AA2547" s="24"/>
      <c r="AB2547" s="26" t="s">
        <v>117</v>
      </c>
      <c r="AC2547" s="28">
        <v>6000</v>
      </c>
      <c r="AD2547" s="26" t="s">
        <v>9043</v>
      </c>
      <c r="AE2547" s="24"/>
      <c r="AF2547" s="26" t="s">
        <v>120</v>
      </c>
      <c r="AG2547" s="26" t="s">
        <v>846</v>
      </c>
      <c r="AH2547" s="26" t="s">
        <v>121</v>
      </c>
      <c r="AI2547" s="28">
        <v>6000</v>
      </c>
      <c r="AJ2547" s="24"/>
      <c r="AK2547" s="26" t="s">
        <v>13827</v>
      </c>
      <c r="AL2547" s="26" t="s">
        <v>13822</v>
      </c>
      <c r="AM2547" s="26" t="s">
        <v>13828</v>
      </c>
      <c r="AN2547" s="26" t="s">
        <v>13829</v>
      </c>
      <c r="AO2547" s="26" t="s">
        <v>13830</v>
      </c>
      <c r="AP2547" s="24"/>
      <c r="AQ2547" s="24"/>
      <c r="AR2547" s="24"/>
      <c r="AS2547" s="24"/>
      <c r="AT2547" s="26" t="s">
        <v>13831</v>
      </c>
      <c r="AU2547" s="26" t="s">
        <v>13832</v>
      </c>
      <c r="AV2547" s="24"/>
      <c r="AW2547" s="28">
        <v>91500</v>
      </c>
      <c r="AX2547" s="26">
        <v>600</v>
      </c>
      <c r="AY2547" s="28">
        <v>20</v>
      </c>
      <c r="AZ2547" s="28">
        <v>15</v>
      </c>
      <c r="BA2547" s="26">
        <v>0</v>
      </c>
      <c r="BB2547" s="26" t="s">
        <v>148</v>
      </c>
      <c r="BC2547" s="26" t="s">
        <v>13801</v>
      </c>
      <c r="BD2547" s="24"/>
      <c r="BE2547" s="24"/>
      <c r="BF2547" s="24"/>
      <c r="BG2547" s="24"/>
      <c r="BH2547" s="24"/>
      <c r="BI2547" s="24"/>
      <c r="BJ2547" s="24"/>
      <c r="BK2547" s="24"/>
      <c r="BL2547" s="24"/>
      <c r="BM2547" s="24"/>
      <c r="BN2547" s="24"/>
      <c r="BO2547" s="24"/>
      <c r="BP2547" s="24"/>
      <c r="BQ2547" s="24"/>
      <c r="BR2547" s="26">
        <v>3</v>
      </c>
      <c r="BS2547" s="26">
        <v>4</v>
      </c>
      <c r="BT2547" s="26">
        <v>4</v>
      </c>
      <c r="BU2547" s="26">
        <v>4</v>
      </c>
      <c r="BV2547" s="26">
        <v>3</v>
      </c>
      <c r="BW2547" s="26">
        <v>5</v>
      </c>
      <c r="BX2547" s="26">
        <v>3</v>
      </c>
      <c r="BY2547" s="26">
        <v>4</v>
      </c>
      <c r="BZ2547" s="24"/>
      <c r="CA2547" s="24"/>
      <c r="CB2547" s="24"/>
      <c r="CC2547" s="24"/>
      <c r="CD2547" s="24"/>
      <c r="CE2547" s="24"/>
      <c r="CF2547" s="24"/>
      <c r="CG2547" s="24"/>
      <c r="CH2547" s="24"/>
      <c r="CI2547" s="24"/>
      <c r="CJ2547" s="24"/>
      <c r="CK2547" s="24"/>
      <c r="CL2547" s="24"/>
      <c r="CM2547" s="24"/>
      <c r="CN2547" s="24"/>
      <c r="CO2547" s="24"/>
      <c r="CP2547" s="24"/>
      <c r="CQ2547" s="24"/>
      <c r="CR2547" s="24"/>
      <c r="CS2547" s="24"/>
      <c r="CT2547" s="24"/>
      <c r="CU2547" s="24"/>
      <c r="CV2547" s="24"/>
      <c r="CW2547" s="24"/>
      <c r="CX2547" s="24"/>
      <c r="CY2547" s="24"/>
      <c r="CZ2547" s="24"/>
      <c r="DA2547" s="24"/>
      <c r="DB2547" s="24"/>
      <c r="DC2547" s="24"/>
      <c r="DD2547" s="24"/>
      <c r="DE2547" s="24"/>
      <c r="DF2547" s="26" t="s">
        <v>139</v>
      </c>
      <c r="DG2547" s="26" t="s">
        <v>120</v>
      </c>
      <c r="DH2547" s="26" t="s">
        <v>139</v>
      </c>
      <c r="DI2547" s="26" t="s">
        <v>139</v>
      </c>
      <c r="DJ2547" s="26" t="s">
        <v>139</v>
      </c>
      <c r="DK2547" s="26" t="s">
        <v>139</v>
      </c>
      <c r="DL2547" s="26" t="s">
        <v>139</v>
      </c>
      <c r="DM2547" s="26" t="s">
        <v>139</v>
      </c>
      <c r="DN2547" s="26" t="s">
        <v>139</v>
      </c>
      <c r="DO2547" s="26" t="s">
        <v>139</v>
      </c>
    </row>
    <row r="2548" spans="1:119" ht="20.100000000000001" customHeight="1" x14ac:dyDescent="0.25">
      <c r="A2548" s="29" t="str">
        <f t="shared" si="560"/>
        <v>Sulukule Roma Cultural Development and Solidarity Association2</v>
      </c>
      <c r="B2548" s="29" t="str">
        <f t="shared" si="561"/>
        <v>Sulukule Roma Cultural Development and Solidarity Association</v>
      </c>
      <c r="C2548" s="29">
        <f t="shared" si="562"/>
        <v>2</v>
      </c>
      <c r="D2548" s="30" t="str">
        <f t="shared" si="563"/>
        <v>Europe and Eurasia</v>
      </c>
      <c r="E2548" s="30" t="str">
        <f t="shared" si="564"/>
        <v>Istanbul, Turkey</v>
      </c>
      <c r="F2548" s="31">
        <f t="shared" si="565"/>
        <v>3</v>
      </c>
      <c r="G2548" s="31">
        <f t="shared" si="566"/>
        <v>2</v>
      </c>
      <c r="H2548" s="31">
        <f t="shared" si="567"/>
        <v>3</v>
      </c>
      <c r="I2548" s="31">
        <f t="shared" si="568"/>
        <v>2</v>
      </c>
      <c r="J2548" s="31">
        <f t="shared" si="569"/>
        <v>2</v>
      </c>
      <c r="K2548" s="31">
        <f t="shared" si="570"/>
        <v>3</v>
      </c>
      <c r="L2548" s="31">
        <f t="shared" si="571"/>
        <v>4</v>
      </c>
      <c r="M2548" s="31">
        <f t="shared" si="572"/>
        <v>1</v>
      </c>
      <c r="N2548" s="31">
        <f t="shared" si="573"/>
        <v>2.5</v>
      </c>
      <c r="O2548" s="26" t="s">
        <v>13833</v>
      </c>
      <c r="P2548" s="26" t="s">
        <v>108</v>
      </c>
      <c r="Q2548" s="27">
        <v>41771</v>
      </c>
      <c r="R2548" s="26" t="s">
        <v>109</v>
      </c>
      <c r="S2548" s="26" t="s">
        <v>193</v>
      </c>
      <c r="T2548" s="26" t="s">
        <v>194</v>
      </c>
      <c r="U2548" s="26" t="s">
        <v>793</v>
      </c>
      <c r="V2548" s="26" t="s">
        <v>15763</v>
      </c>
      <c r="W2548" s="26" t="s">
        <v>553</v>
      </c>
      <c r="X2548" s="26" t="s">
        <v>8078</v>
      </c>
      <c r="Y2548" s="26" t="s">
        <v>13834</v>
      </c>
      <c r="Z2548" s="24"/>
      <c r="AA2548" s="24"/>
      <c r="AB2548" s="26" t="s">
        <v>117</v>
      </c>
      <c r="AC2548" s="28">
        <v>10000</v>
      </c>
      <c r="AD2548" s="26" t="s">
        <v>13835</v>
      </c>
      <c r="AE2548" s="26" t="s">
        <v>558</v>
      </c>
      <c r="AF2548" s="26" t="s">
        <v>120</v>
      </c>
      <c r="AG2548" s="24"/>
      <c r="AH2548" s="26" t="s">
        <v>143</v>
      </c>
      <c r="AI2548" s="28">
        <v>10000</v>
      </c>
      <c r="AJ2548" s="26" t="s">
        <v>13836</v>
      </c>
      <c r="AK2548" s="26" t="s">
        <v>13837</v>
      </c>
      <c r="AL2548" s="26" t="s">
        <v>13838</v>
      </c>
      <c r="AM2548" s="24"/>
      <c r="AN2548" s="24"/>
      <c r="AO2548" s="24"/>
      <c r="AP2548" s="24"/>
      <c r="AQ2548" s="24"/>
      <c r="AR2548" s="24"/>
      <c r="AS2548" s="26" t="s">
        <v>13839</v>
      </c>
      <c r="AT2548" s="24"/>
      <c r="AU2548" s="24"/>
      <c r="AV2548" s="24"/>
      <c r="AW2548" s="28">
        <v>32000</v>
      </c>
      <c r="AX2548" s="26">
        <v>50</v>
      </c>
      <c r="AY2548" s="28">
        <v>75</v>
      </c>
      <c r="AZ2548" s="28">
        <v>70</v>
      </c>
      <c r="BA2548" s="26">
        <v>0</v>
      </c>
      <c r="BB2548" s="26" t="s">
        <v>148</v>
      </c>
      <c r="BC2548" s="26" t="s">
        <v>13840</v>
      </c>
      <c r="BD2548" s="26" t="s">
        <v>125</v>
      </c>
      <c r="BE2548" s="24"/>
      <c r="BF2548" s="26" t="s">
        <v>13841</v>
      </c>
      <c r="BG2548" s="26" t="s">
        <v>553</v>
      </c>
      <c r="BH2548" s="26" t="s">
        <v>13842</v>
      </c>
      <c r="BI2548" s="26" t="s">
        <v>553</v>
      </c>
      <c r="BJ2548" s="26" t="s">
        <v>7599</v>
      </c>
      <c r="BK2548" s="26" t="s">
        <v>553</v>
      </c>
      <c r="BL2548" s="24"/>
      <c r="BM2548" s="24"/>
      <c r="BN2548" s="24"/>
      <c r="BO2548" s="24"/>
      <c r="BP2548" s="24"/>
      <c r="BQ2548" s="24"/>
      <c r="BR2548" s="26">
        <v>3</v>
      </c>
      <c r="BS2548" s="26">
        <v>2</v>
      </c>
      <c r="BT2548" s="26">
        <v>3</v>
      </c>
      <c r="BU2548" s="26">
        <v>2</v>
      </c>
      <c r="BV2548" s="26">
        <v>2</v>
      </c>
      <c r="BW2548" s="26">
        <v>3</v>
      </c>
      <c r="BX2548" s="26">
        <v>4</v>
      </c>
      <c r="BY2548" s="26">
        <v>1</v>
      </c>
      <c r="BZ2548" s="24"/>
      <c r="CA2548" s="24"/>
      <c r="CB2548" s="24"/>
      <c r="CC2548" s="24"/>
      <c r="CD2548" s="24"/>
      <c r="CE2548" s="24"/>
      <c r="CF2548" s="24"/>
      <c r="CG2548" s="24"/>
      <c r="CH2548" s="24"/>
      <c r="CI2548" s="24"/>
      <c r="CJ2548" s="24"/>
      <c r="CK2548" s="24"/>
      <c r="CL2548" s="24"/>
      <c r="CM2548" s="24"/>
      <c r="CN2548" s="24"/>
      <c r="CO2548" s="24"/>
      <c r="CP2548" s="24"/>
      <c r="CQ2548" s="24"/>
      <c r="CR2548" s="24"/>
      <c r="CS2548" s="24"/>
      <c r="CT2548" s="24"/>
      <c r="CU2548" s="24"/>
      <c r="CV2548" s="24"/>
      <c r="CW2548" s="24"/>
      <c r="CX2548" s="24"/>
      <c r="CY2548" s="24"/>
      <c r="CZ2548" s="24"/>
      <c r="DA2548" s="24"/>
      <c r="DB2548" s="24"/>
      <c r="DC2548" s="24"/>
      <c r="DD2548" s="24"/>
      <c r="DE2548" s="24"/>
      <c r="DF2548" s="26" t="s">
        <v>120</v>
      </c>
      <c r="DG2548" s="26" t="s">
        <v>120</v>
      </c>
      <c r="DH2548" s="26" t="s">
        <v>139</v>
      </c>
      <c r="DI2548" s="26" t="s">
        <v>139</v>
      </c>
      <c r="DJ2548" s="26" t="s">
        <v>139</v>
      </c>
      <c r="DK2548" s="26" t="s">
        <v>139</v>
      </c>
      <c r="DL2548" s="26" t="s">
        <v>139</v>
      </c>
      <c r="DM2548" s="26" t="s">
        <v>139</v>
      </c>
      <c r="DN2548" s="26" t="s">
        <v>139</v>
      </c>
      <c r="DO2548" s="26" t="s">
        <v>139</v>
      </c>
    </row>
    <row r="2549" spans="1:119" ht="20.100000000000001" customHeight="1" x14ac:dyDescent="0.25">
      <c r="A2549" s="29" t="str">
        <f t="shared" si="560"/>
        <v>Sulukule Roma Cultural Development and Solidarity Association1</v>
      </c>
      <c r="B2549" s="29" t="str">
        <f t="shared" si="561"/>
        <v>Sulukule Roma Cultural Development and Solidarity Association</v>
      </c>
      <c r="C2549" s="29">
        <f t="shared" si="562"/>
        <v>1</v>
      </c>
      <c r="D2549" s="30" t="str">
        <f t="shared" si="563"/>
        <v>Europe and Eurasia</v>
      </c>
      <c r="E2549" s="30" t="str">
        <f t="shared" si="564"/>
        <v>Istanbul, Turkey</v>
      </c>
      <c r="F2549" s="31">
        <f t="shared" si="565"/>
        <v>2</v>
      </c>
      <c r="G2549" s="31">
        <f t="shared" si="566"/>
        <v>2</v>
      </c>
      <c r="H2549" s="31">
        <f t="shared" si="567"/>
        <v>2</v>
      </c>
      <c r="I2549" s="31">
        <f t="shared" si="568"/>
        <v>2</v>
      </c>
      <c r="J2549" s="31">
        <f t="shared" si="569"/>
        <v>1</v>
      </c>
      <c r="K2549" s="31">
        <f t="shared" si="570"/>
        <v>2</v>
      </c>
      <c r="L2549" s="31">
        <f t="shared" si="571"/>
        <v>3</v>
      </c>
      <c r="M2549" s="31">
        <f t="shared" si="572"/>
        <v>1</v>
      </c>
      <c r="N2549" s="31">
        <f t="shared" si="573"/>
        <v>1.9</v>
      </c>
      <c r="O2549" s="26" t="s">
        <v>13843</v>
      </c>
      <c r="P2549" s="26" t="s">
        <v>108</v>
      </c>
      <c r="Q2549" s="27">
        <v>41400</v>
      </c>
      <c r="R2549" s="26" t="s">
        <v>155</v>
      </c>
      <c r="S2549" s="26" t="s">
        <v>206</v>
      </c>
      <c r="T2549" s="26" t="s">
        <v>207</v>
      </c>
      <c r="U2549" s="26" t="s">
        <v>793</v>
      </c>
      <c r="V2549" s="26" t="s">
        <v>15763</v>
      </c>
      <c r="W2549" s="26" t="s">
        <v>553</v>
      </c>
      <c r="X2549" s="26" t="s">
        <v>8078</v>
      </c>
      <c r="Y2549" s="26" t="s">
        <v>13834</v>
      </c>
      <c r="Z2549" s="24"/>
      <c r="AA2549" s="24"/>
      <c r="AB2549" s="26" t="s">
        <v>117</v>
      </c>
      <c r="AC2549" s="28">
        <v>9000</v>
      </c>
      <c r="AD2549" s="26" t="s">
        <v>13835</v>
      </c>
      <c r="AE2549" s="26" t="s">
        <v>558</v>
      </c>
      <c r="AF2549" s="26" t="s">
        <v>120</v>
      </c>
      <c r="AG2549" s="24"/>
      <c r="AH2549" s="26" t="s">
        <v>158</v>
      </c>
      <c r="AI2549" s="28">
        <v>9000</v>
      </c>
      <c r="AJ2549" s="26" t="s">
        <v>13844</v>
      </c>
      <c r="AK2549" s="26" t="s">
        <v>13837</v>
      </c>
      <c r="AL2549" s="26" t="s">
        <v>13838</v>
      </c>
      <c r="AM2549" s="26" t="s">
        <v>13845</v>
      </c>
      <c r="AN2549" s="26" t="s">
        <v>13846</v>
      </c>
      <c r="AO2549" s="26" t="s">
        <v>13847</v>
      </c>
      <c r="AP2549" s="26" t="s">
        <v>13848</v>
      </c>
      <c r="AQ2549" s="24"/>
      <c r="AR2549" s="24"/>
      <c r="AS2549" s="24"/>
      <c r="AT2549" s="24"/>
      <c r="AU2549" s="24"/>
      <c r="AV2549" s="24"/>
      <c r="AW2549" s="28">
        <v>22500</v>
      </c>
      <c r="AX2549" s="26">
        <v>80</v>
      </c>
      <c r="AY2549" s="28">
        <v>50</v>
      </c>
      <c r="AZ2549" s="28">
        <v>50</v>
      </c>
      <c r="BA2549" s="26">
        <v>0</v>
      </c>
      <c r="BB2549" s="26" t="s">
        <v>148</v>
      </c>
      <c r="BC2549" s="26" t="s">
        <v>13840</v>
      </c>
      <c r="BD2549" s="24"/>
      <c r="BE2549" s="24"/>
      <c r="BF2549" s="24"/>
      <c r="BG2549" s="24"/>
      <c r="BH2549" s="26" t="s">
        <v>13849</v>
      </c>
      <c r="BI2549" s="26" t="s">
        <v>553</v>
      </c>
      <c r="BJ2549" s="26" t="s">
        <v>13850</v>
      </c>
      <c r="BK2549" s="26" t="s">
        <v>395</v>
      </c>
      <c r="BL2549" s="24"/>
      <c r="BM2549" s="24"/>
      <c r="BN2549" s="26" t="s">
        <v>13851</v>
      </c>
      <c r="BO2549" s="26" t="s">
        <v>553</v>
      </c>
      <c r="BP2549" s="24"/>
      <c r="BQ2549" s="24"/>
      <c r="BR2549" s="26">
        <v>2</v>
      </c>
      <c r="BS2549" s="26">
        <v>2</v>
      </c>
      <c r="BT2549" s="26">
        <v>2</v>
      </c>
      <c r="BU2549" s="26">
        <v>2</v>
      </c>
      <c r="BV2549" s="26">
        <v>1</v>
      </c>
      <c r="BW2549" s="26">
        <v>2</v>
      </c>
      <c r="BX2549" s="26">
        <v>3</v>
      </c>
      <c r="BY2549" s="26">
        <v>1</v>
      </c>
      <c r="BZ2549" s="24"/>
      <c r="CA2549" s="24"/>
      <c r="CB2549" s="24"/>
      <c r="CC2549" s="24"/>
      <c r="CD2549" s="24"/>
      <c r="CE2549" s="24"/>
      <c r="CF2549" s="24"/>
      <c r="CG2549" s="24"/>
      <c r="CH2549" s="24"/>
      <c r="CI2549" s="24"/>
      <c r="CJ2549" s="24"/>
      <c r="CK2549" s="24"/>
      <c r="CL2549" s="24"/>
      <c r="CM2549" s="24"/>
      <c r="CN2549" s="24"/>
      <c r="CO2549" s="24"/>
      <c r="CP2549" s="24"/>
      <c r="CQ2549" s="24"/>
      <c r="CR2549" s="24"/>
      <c r="CS2549" s="24"/>
      <c r="CT2549" s="24"/>
      <c r="CU2549" s="24"/>
      <c r="CV2549" s="24"/>
      <c r="CW2549" s="24"/>
      <c r="CX2549" s="24"/>
      <c r="CY2549" s="24"/>
      <c r="CZ2549" s="24"/>
      <c r="DA2549" s="24"/>
      <c r="DB2549" s="24"/>
      <c r="DC2549" s="24"/>
      <c r="DD2549" s="24"/>
      <c r="DE2549" s="24"/>
      <c r="DF2549" s="26" t="s">
        <v>120</v>
      </c>
      <c r="DG2549" s="26" t="s">
        <v>120</v>
      </c>
      <c r="DH2549" s="26" t="s">
        <v>120</v>
      </c>
      <c r="DI2549" s="26" t="s">
        <v>120</v>
      </c>
      <c r="DJ2549" s="26" t="s">
        <v>139</v>
      </c>
      <c r="DK2549" s="26" t="s">
        <v>139</v>
      </c>
      <c r="DL2549" s="26" t="s">
        <v>139</v>
      </c>
      <c r="DM2549" s="26" t="s">
        <v>139</v>
      </c>
      <c r="DN2549" s="26" t="s">
        <v>139</v>
      </c>
      <c r="DO2549" s="26" t="s">
        <v>139</v>
      </c>
    </row>
    <row r="2550" spans="1:119" ht="20.100000000000001" customHeight="1" x14ac:dyDescent="0.25">
      <c r="A2550" s="29" t="str">
        <f t="shared" si="560"/>
        <v>Sulukule Volunteers Association3</v>
      </c>
      <c r="B2550" s="29" t="str">
        <f t="shared" si="561"/>
        <v>Sulukule Volunteers Association</v>
      </c>
      <c r="C2550" s="29">
        <f t="shared" si="562"/>
        <v>3</v>
      </c>
      <c r="D2550" s="30" t="str">
        <f t="shared" si="563"/>
        <v>Europe and Eurasia</v>
      </c>
      <c r="E2550" s="30" t="str">
        <f t="shared" si="564"/>
        <v>Istanbul, Turkey</v>
      </c>
      <c r="F2550" s="31">
        <f t="shared" si="565"/>
        <v>1</v>
      </c>
      <c r="G2550" s="31">
        <f t="shared" si="566"/>
        <v>1</v>
      </c>
      <c r="H2550" s="31">
        <f t="shared" si="567"/>
        <v>2</v>
      </c>
      <c r="I2550" s="31">
        <f t="shared" si="568"/>
        <v>5</v>
      </c>
      <c r="J2550" s="31">
        <f t="shared" si="569"/>
        <v>3</v>
      </c>
      <c r="K2550" s="31">
        <f t="shared" si="570"/>
        <v>4</v>
      </c>
      <c r="L2550" s="31">
        <f t="shared" si="571"/>
        <v>4</v>
      </c>
      <c r="M2550" s="31">
        <f t="shared" si="572"/>
        <v>2</v>
      </c>
      <c r="N2550" s="31">
        <f t="shared" si="573"/>
        <v>2.8</v>
      </c>
      <c r="O2550" s="26" t="s">
        <v>13852</v>
      </c>
      <c r="P2550" s="26" t="s">
        <v>108</v>
      </c>
      <c r="Q2550" s="27">
        <v>42129</v>
      </c>
      <c r="R2550" s="26" t="s">
        <v>109</v>
      </c>
      <c r="S2550" s="26" t="s">
        <v>277</v>
      </c>
      <c r="T2550" s="26" t="s">
        <v>278</v>
      </c>
      <c r="U2550" s="26" t="s">
        <v>112</v>
      </c>
      <c r="V2550" s="26" t="s">
        <v>15763</v>
      </c>
      <c r="W2550" s="26" t="s">
        <v>553</v>
      </c>
      <c r="X2550" s="26" t="s">
        <v>8078</v>
      </c>
      <c r="Y2550" s="26" t="s">
        <v>13853</v>
      </c>
      <c r="Z2550" s="24"/>
      <c r="AA2550" s="24"/>
      <c r="AB2550" s="26" t="s">
        <v>117</v>
      </c>
      <c r="AC2550" s="28">
        <v>4000</v>
      </c>
      <c r="AD2550" s="26" t="s">
        <v>13854</v>
      </c>
      <c r="AE2550" s="26" t="s">
        <v>558</v>
      </c>
      <c r="AF2550" s="26" t="s">
        <v>120</v>
      </c>
      <c r="AG2550" s="24"/>
      <c r="AH2550" s="26" t="s">
        <v>121</v>
      </c>
      <c r="AI2550" s="28">
        <v>4000</v>
      </c>
      <c r="AJ2550" s="26" t="s">
        <v>13855</v>
      </c>
      <c r="AK2550" s="26" t="s">
        <v>13856</v>
      </c>
      <c r="AL2550" s="26" t="s">
        <v>13857</v>
      </c>
      <c r="AM2550" s="24"/>
      <c r="AN2550" s="24"/>
      <c r="AO2550" s="24"/>
      <c r="AP2550" s="24"/>
      <c r="AQ2550" s="24"/>
      <c r="AR2550" s="24"/>
      <c r="AS2550" s="24"/>
      <c r="AT2550" s="26" t="s">
        <v>13858</v>
      </c>
      <c r="AU2550" s="26" t="s">
        <v>13859</v>
      </c>
      <c r="AV2550" s="24"/>
      <c r="AW2550" s="28">
        <v>23906</v>
      </c>
      <c r="AX2550" s="26">
        <v>113</v>
      </c>
      <c r="AY2550" s="28">
        <v>100</v>
      </c>
      <c r="AZ2550" s="28">
        <v>95</v>
      </c>
      <c r="BA2550" s="26">
        <v>0</v>
      </c>
      <c r="BB2550" s="26" t="s">
        <v>148</v>
      </c>
      <c r="BC2550" s="26" t="s">
        <v>124</v>
      </c>
      <c r="BD2550" s="26" t="s">
        <v>437</v>
      </c>
      <c r="BE2550" s="26" t="s">
        <v>13860</v>
      </c>
      <c r="BF2550" s="26" t="s">
        <v>13861</v>
      </c>
      <c r="BG2550" s="26" t="s">
        <v>553</v>
      </c>
      <c r="BH2550" s="26" t="s">
        <v>13862</v>
      </c>
      <c r="BI2550" s="26" t="s">
        <v>553</v>
      </c>
      <c r="BJ2550" s="26" t="s">
        <v>13863</v>
      </c>
      <c r="BK2550" s="26" t="s">
        <v>553</v>
      </c>
      <c r="BL2550" s="26" t="s">
        <v>13864</v>
      </c>
      <c r="BM2550" s="26" t="s">
        <v>553</v>
      </c>
      <c r="BN2550" s="26" t="s">
        <v>13865</v>
      </c>
      <c r="BO2550" s="26" t="s">
        <v>553</v>
      </c>
      <c r="BP2550" s="24"/>
      <c r="BQ2550" s="24"/>
      <c r="BR2550" s="26">
        <v>1</v>
      </c>
      <c r="BS2550" s="26">
        <v>1</v>
      </c>
      <c r="BT2550" s="26">
        <v>2</v>
      </c>
      <c r="BU2550" s="26">
        <v>5</v>
      </c>
      <c r="BV2550" s="26">
        <v>3</v>
      </c>
      <c r="BW2550" s="26">
        <v>4</v>
      </c>
      <c r="BX2550" s="26">
        <v>4</v>
      </c>
      <c r="BY2550" s="26">
        <v>2</v>
      </c>
      <c r="BZ2550" s="24"/>
      <c r="CA2550" s="24"/>
      <c r="CB2550" s="24"/>
      <c r="CC2550" s="24"/>
      <c r="CD2550" s="24"/>
      <c r="CE2550" s="24"/>
      <c r="CF2550" s="24"/>
      <c r="CG2550" s="24"/>
      <c r="CH2550" s="24"/>
      <c r="CI2550" s="24"/>
      <c r="CJ2550" s="24"/>
      <c r="CK2550" s="24"/>
      <c r="CL2550" s="24"/>
      <c r="CM2550" s="24"/>
      <c r="CN2550" s="24"/>
      <c r="CO2550" s="24"/>
      <c r="CP2550" s="24"/>
      <c r="CQ2550" s="24"/>
      <c r="CR2550" s="24"/>
      <c r="CS2550" s="24"/>
      <c r="CT2550" s="24"/>
      <c r="CU2550" s="24"/>
      <c r="CV2550" s="24"/>
      <c r="CW2550" s="24"/>
      <c r="CX2550" s="24"/>
      <c r="CY2550" s="24"/>
      <c r="CZ2550" s="24"/>
      <c r="DA2550" s="24"/>
      <c r="DB2550" s="24"/>
      <c r="DC2550" s="24"/>
      <c r="DD2550" s="24"/>
      <c r="DE2550" s="24"/>
      <c r="DF2550" s="26" t="s">
        <v>139</v>
      </c>
      <c r="DG2550" s="26" t="s">
        <v>120</v>
      </c>
      <c r="DH2550" s="26" t="s">
        <v>139</v>
      </c>
      <c r="DI2550" s="26" t="s">
        <v>139</v>
      </c>
      <c r="DJ2550" s="26" t="s">
        <v>139</v>
      </c>
      <c r="DK2550" s="26" t="s">
        <v>139</v>
      </c>
      <c r="DL2550" s="26" t="s">
        <v>139</v>
      </c>
      <c r="DM2550" s="26" t="s">
        <v>139</v>
      </c>
      <c r="DN2550" s="26" t="s">
        <v>139</v>
      </c>
      <c r="DO2550" s="26" t="s">
        <v>139</v>
      </c>
    </row>
    <row r="2551" spans="1:119" ht="20.100000000000001" customHeight="1" x14ac:dyDescent="0.25">
      <c r="A2551" s="29" t="str">
        <f t="shared" si="560"/>
        <v>Sulukule Volunteers Association2</v>
      </c>
      <c r="B2551" s="29" t="str">
        <f t="shared" si="561"/>
        <v>Sulukule Volunteers Association</v>
      </c>
      <c r="C2551" s="29">
        <f t="shared" si="562"/>
        <v>2</v>
      </c>
      <c r="D2551" s="30" t="str">
        <f t="shared" si="563"/>
        <v>Europe and Eurasia</v>
      </c>
      <c r="E2551" s="30" t="str">
        <f t="shared" si="564"/>
        <v>Istanbul, Turkey</v>
      </c>
      <c r="F2551" s="31">
        <f t="shared" si="565"/>
        <v>2</v>
      </c>
      <c r="G2551" s="31">
        <f t="shared" si="566"/>
        <v>2</v>
      </c>
      <c r="H2551" s="31">
        <f t="shared" si="567"/>
        <v>2</v>
      </c>
      <c r="I2551" s="31">
        <f t="shared" si="568"/>
        <v>2</v>
      </c>
      <c r="J2551" s="31">
        <f t="shared" si="569"/>
        <v>1</v>
      </c>
      <c r="K2551" s="31">
        <f t="shared" si="570"/>
        <v>3</v>
      </c>
      <c r="L2551" s="31">
        <f t="shared" si="571"/>
        <v>4</v>
      </c>
      <c r="M2551" s="31">
        <f t="shared" si="572"/>
        <v>2</v>
      </c>
      <c r="N2551" s="31">
        <f t="shared" si="573"/>
        <v>2.2999999999999998</v>
      </c>
      <c r="O2551" s="26" t="s">
        <v>13866</v>
      </c>
      <c r="P2551" s="26" t="s">
        <v>108</v>
      </c>
      <c r="Q2551" s="27">
        <v>41771</v>
      </c>
      <c r="R2551" s="26" t="s">
        <v>109</v>
      </c>
      <c r="S2551" s="26" t="s">
        <v>193</v>
      </c>
      <c r="T2551" s="26" t="s">
        <v>194</v>
      </c>
      <c r="U2551" s="26" t="s">
        <v>112</v>
      </c>
      <c r="V2551" s="26" t="s">
        <v>15763</v>
      </c>
      <c r="W2551" s="26" t="s">
        <v>553</v>
      </c>
      <c r="X2551" s="26" t="s">
        <v>8078</v>
      </c>
      <c r="Y2551" s="26" t="s">
        <v>13853</v>
      </c>
      <c r="Z2551" s="24"/>
      <c r="AA2551" s="24"/>
      <c r="AB2551" s="26" t="s">
        <v>117</v>
      </c>
      <c r="AC2551" s="28">
        <v>6000</v>
      </c>
      <c r="AD2551" s="26" t="s">
        <v>13854</v>
      </c>
      <c r="AE2551" s="26" t="s">
        <v>558</v>
      </c>
      <c r="AF2551" s="26" t="s">
        <v>120</v>
      </c>
      <c r="AG2551" s="24"/>
      <c r="AH2551" s="26" t="s">
        <v>143</v>
      </c>
      <c r="AI2551" s="28">
        <v>6000</v>
      </c>
      <c r="AJ2551" s="26" t="s">
        <v>13867</v>
      </c>
      <c r="AK2551" s="26" t="s">
        <v>13856</v>
      </c>
      <c r="AL2551" s="26" t="s">
        <v>13857</v>
      </c>
      <c r="AM2551" s="24"/>
      <c r="AN2551" s="24"/>
      <c r="AO2551" s="24"/>
      <c r="AP2551" s="24"/>
      <c r="AQ2551" s="24"/>
      <c r="AR2551" s="24"/>
      <c r="AS2551" s="26" t="s">
        <v>13868</v>
      </c>
      <c r="AT2551" s="24"/>
      <c r="AU2551" s="26" t="s">
        <v>13869</v>
      </c>
      <c r="AV2551" s="24"/>
      <c r="AW2551" s="28">
        <v>9500</v>
      </c>
      <c r="AX2551" s="26">
        <v>85</v>
      </c>
      <c r="AY2551" s="28">
        <v>100</v>
      </c>
      <c r="AZ2551" s="28">
        <v>100</v>
      </c>
      <c r="BA2551" s="26">
        <v>0</v>
      </c>
      <c r="BB2551" s="26" t="s">
        <v>148</v>
      </c>
      <c r="BC2551" s="26" t="s">
        <v>124</v>
      </c>
      <c r="BD2551" s="26" t="s">
        <v>125</v>
      </c>
      <c r="BE2551" s="24"/>
      <c r="BF2551" s="26" t="s">
        <v>13870</v>
      </c>
      <c r="BG2551" s="26" t="s">
        <v>395</v>
      </c>
      <c r="BH2551" s="24"/>
      <c r="BI2551" s="24"/>
      <c r="BJ2551" s="24"/>
      <c r="BK2551" s="24"/>
      <c r="BL2551" s="24"/>
      <c r="BM2551" s="24"/>
      <c r="BN2551" s="24"/>
      <c r="BO2551" s="24"/>
      <c r="BP2551" s="24"/>
      <c r="BQ2551" s="24"/>
      <c r="BR2551" s="26">
        <v>2</v>
      </c>
      <c r="BS2551" s="26">
        <v>2</v>
      </c>
      <c r="BT2551" s="26">
        <v>2</v>
      </c>
      <c r="BU2551" s="26">
        <v>2</v>
      </c>
      <c r="BV2551" s="26">
        <v>1</v>
      </c>
      <c r="BW2551" s="26">
        <v>3</v>
      </c>
      <c r="BX2551" s="26">
        <v>4</v>
      </c>
      <c r="BY2551" s="26">
        <v>2</v>
      </c>
      <c r="BZ2551" s="24"/>
      <c r="CA2551" s="24"/>
      <c r="CB2551" s="24"/>
      <c r="CC2551" s="24"/>
      <c r="CD2551" s="24"/>
      <c r="CE2551" s="24"/>
      <c r="CF2551" s="24"/>
      <c r="CG2551" s="24"/>
      <c r="CH2551" s="24"/>
      <c r="CI2551" s="24"/>
      <c r="CJ2551" s="24"/>
      <c r="CK2551" s="24"/>
      <c r="CL2551" s="24"/>
      <c r="CM2551" s="24"/>
      <c r="CN2551" s="24"/>
      <c r="CO2551" s="24"/>
      <c r="CP2551" s="24"/>
      <c r="CQ2551" s="24"/>
      <c r="CR2551" s="24"/>
      <c r="CS2551" s="24"/>
      <c r="CT2551" s="24"/>
      <c r="CU2551" s="24"/>
      <c r="CV2551" s="24"/>
      <c r="CW2551" s="24"/>
      <c r="CX2551" s="24"/>
      <c r="CY2551" s="24"/>
      <c r="CZ2551" s="24"/>
      <c r="DA2551" s="24"/>
      <c r="DB2551" s="24"/>
      <c r="DC2551" s="24"/>
      <c r="DD2551" s="24"/>
      <c r="DE2551" s="24"/>
      <c r="DF2551" s="26" t="s">
        <v>139</v>
      </c>
      <c r="DG2551" s="26" t="s">
        <v>120</v>
      </c>
      <c r="DH2551" s="26" t="s">
        <v>139</v>
      </c>
      <c r="DI2551" s="26" t="s">
        <v>139</v>
      </c>
      <c r="DJ2551" s="26" t="s">
        <v>120</v>
      </c>
      <c r="DK2551" s="26" t="s">
        <v>139</v>
      </c>
      <c r="DL2551" s="26" t="s">
        <v>139</v>
      </c>
      <c r="DM2551" s="26" t="s">
        <v>139</v>
      </c>
      <c r="DN2551" s="26" t="s">
        <v>139</v>
      </c>
      <c r="DO2551" s="26" t="s">
        <v>139</v>
      </c>
    </row>
    <row r="2552" spans="1:119" ht="20.100000000000001" customHeight="1" x14ac:dyDescent="0.25">
      <c r="A2552" s="29" t="str">
        <f t="shared" si="560"/>
        <v>Sulukule Volunteers Association1</v>
      </c>
      <c r="B2552" s="29" t="str">
        <f t="shared" si="561"/>
        <v>Sulukule Volunteers Association</v>
      </c>
      <c r="C2552" s="29">
        <f t="shared" si="562"/>
        <v>1</v>
      </c>
      <c r="D2552" s="30" t="str">
        <f t="shared" si="563"/>
        <v>Europe and Eurasia</v>
      </c>
      <c r="E2552" s="30" t="str">
        <f t="shared" si="564"/>
        <v>Istanbul, Turkey</v>
      </c>
      <c r="F2552" s="31">
        <f t="shared" si="565"/>
        <v>2</v>
      </c>
      <c r="G2552" s="31">
        <f t="shared" si="566"/>
        <v>1</v>
      </c>
      <c r="H2552" s="31">
        <f t="shared" si="567"/>
        <v>2</v>
      </c>
      <c r="I2552" s="31">
        <f t="shared" si="568"/>
        <v>1</v>
      </c>
      <c r="J2552" s="31">
        <f t="shared" si="569"/>
        <v>1</v>
      </c>
      <c r="K2552" s="31">
        <f t="shared" si="570"/>
        <v>3</v>
      </c>
      <c r="L2552" s="31">
        <f t="shared" si="571"/>
        <v>4</v>
      </c>
      <c r="M2552" s="31">
        <f t="shared" si="572"/>
        <v>2</v>
      </c>
      <c r="N2552" s="31">
        <f t="shared" si="573"/>
        <v>2</v>
      </c>
      <c r="O2552" s="26" t="s">
        <v>13871</v>
      </c>
      <c r="P2552" s="26" t="s">
        <v>108</v>
      </c>
      <c r="Q2552" s="27">
        <v>41400</v>
      </c>
      <c r="R2552" s="26" t="s">
        <v>155</v>
      </c>
      <c r="S2552" s="26" t="s">
        <v>206</v>
      </c>
      <c r="T2552" s="26" t="s">
        <v>207</v>
      </c>
      <c r="U2552" s="26" t="s">
        <v>112</v>
      </c>
      <c r="V2552" s="26" t="s">
        <v>15763</v>
      </c>
      <c r="W2552" s="26" t="s">
        <v>553</v>
      </c>
      <c r="X2552" s="26" t="s">
        <v>8078</v>
      </c>
      <c r="Y2552" s="26" t="s">
        <v>13853</v>
      </c>
      <c r="Z2552" s="24"/>
      <c r="AA2552" s="24"/>
      <c r="AB2552" s="26" t="s">
        <v>117</v>
      </c>
      <c r="AC2552" s="28">
        <v>5000</v>
      </c>
      <c r="AD2552" s="26" t="s">
        <v>13854</v>
      </c>
      <c r="AE2552" s="26" t="s">
        <v>558</v>
      </c>
      <c r="AF2552" s="26" t="s">
        <v>120</v>
      </c>
      <c r="AG2552" s="24"/>
      <c r="AH2552" s="26" t="s">
        <v>158</v>
      </c>
      <c r="AI2552" s="28">
        <v>5000</v>
      </c>
      <c r="AJ2552" s="26" t="s">
        <v>13872</v>
      </c>
      <c r="AK2552" s="26" t="s">
        <v>13873</v>
      </c>
      <c r="AL2552" s="26" t="s">
        <v>13857</v>
      </c>
      <c r="AM2552" s="26" t="s">
        <v>13845</v>
      </c>
      <c r="AN2552" s="26" t="s">
        <v>13874</v>
      </c>
      <c r="AO2552" s="26" t="s">
        <v>13875</v>
      </c>
      <c r="AP2552" s="26" t="s">
        <v>13876</v>
      </c>
      <c r="AQ2552" s="24"/>
      <c r="AR2552" s="24"/>
      <c r="AS2552" s="24"/>
      <c r="AT2552" s="24"/>
      <c r="AU2552" s="24"/>
      <c r="AV2552" s="24"/>
      <c r="AW2552" s="28">
        <v>18540</v>
      </c>
      <c r="AX2552" s="26">
        <v>300</v>
      </c>
      <c r="AY2552" s="28">
        <v>90</v>
      </c>
      <c r="AZ2552" s="28">
        <v>75</v>
      </c>
      <c r="BA2552" s="26">
        <v>0</v>
      </c>
      <c r="BB2552" s="26" t="s">
        <v>148</v>
      </c>
      <c r="BC2552" s="26" t="s">
        <v>124</v>
      </c>
      <c r="BD2552" s="24"/>
      <c r="BE2552" s="24"/>
      <c r="BF2552" s="24"/>
      <c r="BG2552" s="24"/>
      <c r="BH2552" s="24"/>
      <c r="BI2552" s="24"/>
      <c r="BJ2552" s="24"/>
      <c r="BK2552" s="24"/>
      <c r="BL2552" s="24"/>
      <c r="BM2552" s="24"/>
      <c r="BN2552" s="24"/>
      <c r="BO2552" s="24"/>
      <c r="BP2552" s="24"/>
      <c r="BQ2552" s="24"/>
      <c r="BR2552" s="26">
        <v>2</v>
      </c>
      <c r="BS2552" s="26">
        <v>1</v>
      </c>
      <c r="BT2552" s="26">
        <v>2</v>
      </c>
      <c r="BU2552" s="26">
        <v>1</v>
      </c>
      <c r="BV2552" s="26">
        <v>1</v>
      </c>
      <c r="BW2552" s="26">
        <v>3</v>
      </c>
      <c r="BX2552" s="26">
        <v>4</v>
      </c>
      <c r="BY2552" s="26">
        <v>2</v>
      </c>
      <c r="BZ2552" s="24"/>
      <c r="CA2552" s="24"/>
      <c r="CB2552" s="24"/>
      <c r="CC2552" s="24"/>
      <c r="CD2552" s="24"/>
      <c r="CE2552" s="24"/>
      <c r="CF2552" s="24"/>
      <c r="CG2552" s="24"/>
      <c r="CH2552" s="24"/>
      <c r="CI2552" s="24"/>
      <c r="CJ2552" s="24"/>
      <c r="CK2552" s="24"/>
      <c r="CL2552" s="24"/>
      <c r="CM2552" s="24"/>
      <c r="CN2552" s="24"/>
      <c r="CO2552" s="24"/>
      <c r="CP2552" s="24"/>
      <c r="CQ2552" s="24"/>
      <c r="CR2552" s="24"/>
      <c r="CS2552" s="24"/>
      <c r="CT2552" s="24"/>
      <c r="CU2552" s="24"/>
      <c r="CV2552" s="24"/>
      <c r="CW2552" s="24"/>
      <c r="CX2552" s="24"/>
      <c r="CY2552" s="24"/>
      <c r="CZ2552" s="24"/>
      <c r="DA2552" s="24"/>
      <c r="DB2552" s="24"/>
      <c r="DC2552" s="24"/>
      <c r="DD2552" s="24"/>
      <c r="DE2552" s="24"/>
      <c r="DF2552" s="26" t="s">
        <v>139</v>
      </c>
      <c r="DG2552" s="26" t="s">
        <v>120</v>
      </c>
      <c r="DH2552" s="26" t="s">
        <v>139</v>
      </c>
      <c r="DI2552" s="26" t="s">
        <v>139</v>
      </c>
      <c r="DJ2552" s="26" t="s">
        <v>120</v>
      </c>
      <c r="DK2552" s="26" t="s">
        <v>139</v>
      </c>
      <c r="DL2552" s="26" t="s">
        <v>139</v>
      </c>
      <c r="DM2552" s="26" t="s">
        <v>139</v>
      </c>
      <c r="DN2552" s="26" t="s">
        <v>139</v>
      </c>
      <c r="DO2552" s="26" t="s">
        <v>139</v>
      </c>
    </row>
    <row r="2553" spans="1:119" ht="20.100000000000001" customHeight="1" x14ac:dyDescent="0.25">
      <c r="A2553" s="29" t="str">
        <f t="shared" si="560"/>
        <v/>
      </c>
      <c r="B2553" s="29" t="str">
        <f t="shared" si="561"/>
        <v>Sunera Foundation</v>
      </c>
      <c r="C2553" s="29">
        <f t="shared" si="562"/>
        <v>0</v>
      </c>
      <c r="D2553" s="30" t="str">
        <f t="shared" si="563"/>
        <v>South Asia</v>
      </c>
      <c r="E2553" s="30" t="str">
        <f t="shared" si="564"/>
        <v>Sri Lanka</v>
      </c>
      <c r="F2553" s="31">
        <f t="shared" si="565"/>
        <v>0</v>
      </c>
      <c r="G2553" s="31">
        <f t="shared" si="566"/>
        <v>0</v>
      </c>
      <c r="H2553" s="31">
        <f t="shared" si="567"/>
        <v>0</v>
      </c>
      <c r="I2553" s="31">
        <f t="shared" si="568"/>
        <v>0</v>
      </c>
      <c r="J2553" s="31">
        <f t="shared" si="569"/>
        <v>0</v>
      </c>
      <c r="K2553" s="31">
        <f t="shared" si="570"/>
        <v>0</v>
      </c>
      <c r="L2553" s="31">
        <f t="shared" si="571"/>
        <v>0</v>
      </c>
      <c r="M2553" s="31">
        <f t="shared" si="572"/>
        <v>0</v>
      </c>
      <c r="N2553" s="31">
        <f t="shared" si="573"/>
        <v>0</v>
      </c>
      <c r="O2553" s="26" t="s">
        <v>13877</v>
      </c>
      <c r="P2553" s="26" t="s">
        <v>108</v>
      </c>
      <c r="Q2553" s="27">
        <v>40945</v>
      </c>
      <c r="R2553" s="24"/>
      <c r="S2553" s="24"/>
      <c r="T2553" s="26" t="s">
        <v>175</v>
      </c>
      <c r="U2553" s="24"/>
      <c r="V2553" s="26" t="s">
        <v>225</v>
      </c>
      <c r="W2553" s="26" t="s">
        <v>2101</v>
      </c>
      <c r="X2553" s="24"/>
      <c r="Y2553" s="26" t="s">
        <v>13878</v>
      </c>
      <c r="Z2553" s="24"/>
      <c r="AA2553" s="24"/>
      <c r="AB2553" s="26" t="s">
        <v>228</v>
      </c>
      <c r="AC2553" s="28">
        <v>25000</v>
      </c>
      <c r="AD2553" s="24"/>
      <c r="AE2553" s="24"/>
      <c r="AF2553" s="26" t="s">
        <v>139</v>
      </c>
      <c r="AG2553" s="26" t="s">
        <v>2153</v>
      </c>
      <c r="AH2553" s="24"/>
      <c r="AI2553" s="28">
        <v>25000</v>
      </c>
      <c r="AJ2553" s="24"/>
      <c r="AK2553" s="24"/>
      <c r="AL2553" s="24"/>
      <c r="AM2553" s="26" t="s">
        <v>13879</v>
      </c>
      <c r="AN2553" s="24"/>
      <c r="AO2553" s="24"/>
      <c r="AP2553" s="24"/>
      <c r="AQ2553" s="24"/>
      <c r="AR2553" s="24"/>
      <c r="AS2553" s="24"/>
      <c r="AT2553" s="24"/>
      <c r="AU2553" s="24"/>
      <c r="AV2553" s="24"/>
      <c r="AW2553" s="28">
        <v>186363</v>
      </c>
      <c r="AX2553" s="26">
        <v>1200</v>
      </c>
      <c r="AY2553" s="28">
        <v>0</v>
      </c>
      <c r="AZ2553" s="28">
        <v>0</v>
      </c>
      <c r="BA2553" s="26">
        <v>0</v>
      </c>
      <c r="BB2553" s="24"/>
      <c r="BC2553" s="24"/>
      <c r="BD2553" s="24"/>
      <c r="BE2553" s="24"/>
      <c r="BF2553" s="24"/>
      <c r="BG2553" s="24"/>
      <c r="BH2553" s="24"/>
      <c r="BI2553" s="24"/>
      <c r="BJ2553" s="24"/>
      <c r="BK2553" s="24"/>
      <c r="BL2553" s="24"/>
      <c r="BM2553" s="24"/>
      <c r="BN2553" s="24"/>
      <c r="BO2553" s="24"/>
      <c r="BP2553" s="24"/>
      <c r="BQ2553" s="24"/>
      <c r="BR2553" s="26">
        <v>0</v>
      </c>
      <c r="BS2553" s="26">
        <v>0</v>
      </c>
      <c r="BT2553" s="26">
        <v>0</v>
      </c>
      <c r="BU2553" s="26">
        <v>0</v>
      </c>
      <c r="BV2553" s="26">
        <v>0</v>
      </c>
      <c r="BW2553" s="26">
        <v>0</v>
      </c>
      <c r="BX2553" s="26">
        <v>0</v>
      </c>
      <c r="BY2553" s="26">
        <v>0</v>
      </c>
      <c r="BZ2553" s="24"/>
      <c r="CA2553" s="24"/>
      <c r="CB2553" s="24"/>
      <c r="CC2553" s="24"/>
      <c r="CD2553" s="24"/>
      <c r="CE2553" s="24"/>
      <c r="CF2553" s="24"/>
      <c r="CG2553" s="24"/>
      <c r="CH2553" s="24"/>
      <c r="CI2553" s="24"/>
      <c r="CJ2553" s="24"/>
      <c r="CK2553" s="24"/>
      <c r="CL2553" s="24"/>
      <c r="CM2553" s="24"/>
      <c r="CN2553" s="24"/>
      <c r="CO2553" s="24"/>
      <c r="CP2553" s="24"/>
      <c r="CQ2553" s="24"/>
      <c r="CR2553" s="24"/>
      <c r="CS2553" s="24"/>
      <c r="CT2553" s="24"/>
      <c r="CU2553" s="24"/>
      <c r="CV2553" s="24"/>
      <c r="CW2553" s="24"/>
      <c r="CX2553" s="24"/>
      <c r="CY2553" s="24"/>
      <c r="CZ2553" s="24"/>
      <c r="DA2553" s="24"/>
      <c r="DB2553" s="24"/>
      <c r="DC2553" s="24"/>
      <c r="DD2553" s="24"/>
      <c r="DE2553" s="24"/>
      <c r="DF2553" s="26" t="s">
        <v>139</v>
      </c>
      <c r="DG2553" s="26" t="s">
        <v>139</v>
      </c>
      <c r="DH2553" s="26" t="s">
        <v>139</v>
      </c>
      <c r="DI2553" s="26" t="s">
        <v>139</v>
      </c>
      <c r="DJ2553" s="26" t="s">
        <v>139</v>
      </c>
      <c r="DK2553" s="26" t="s">
        <v>139</v>
      </c>
      <c r="DL2553" s="26" t="s">
        <v>139</v>
      </c>
      <c r="DM2553" s="26" t="s">
        <v>139</v>
      </c>
      <c r="DN2553" s="26" t="s">
        <v>139</v>
      </c>
      <c r="DO2553" s="26" t="s">
        <v>139</v>
      </c>
    </row>
    <row r="2554" spans="1:119" ht="20.100000000000001" customHeight="1" x14ac:dyDescent="0.25">
      <c r="A2554" s="29" t="str">
        <f t="shared" si="560"/>
        <v>Sunera Foundation6</v>
      </c>
      <c r="B2554" s="29" t="str">
        <f t="shared" si="561"/>
        <v>Sunera Foundation</v>
      </c>
      <c r="C2554" s="29">
        <f t="shared" si="562"/>
        <v>6</v>
      </c>
      <c r="D2554" s="30" t="str">
        <f t="shared" si="563"/>
        <v>South Asia</v>
      </c>
      <c r="E2554" s="30" t="str">
        <f t="shared" si="564"/>
        <v>Sri Lanka</v>
      </c>
      <c r="F2554" s="31">
        <f t="shared" si="565"/>
        <v>2</v>
      </c>
      <c r="G2554" s="31">
        <f t="shared" si="566"/>
        <v>2</v>
      </c>
      <c r="H2554" s="31">
        <f t="shared" si="567"/>
        <v>2</v>
      </c>
      <c r="I2554" s="31">
        <f t="shared" si="568"/>
        <v>3</v>
      </c>
      <c r="J2554" s="31">
        <f t="shared" si="569"/>
        <v>4</v>
      </c>
      <c r="K2554" s="31">
        <f t="shared" si="570"/>
        <v>4</v>
      </c>
      <c r="L2554" s="31">
        <f t="shared" si="571"/>
        <v>3</v>
      </c>
      <c r="M2554" s="31">
        <f t="shared" si="572"/>
        <v>4</v>
      </c>
      <c r="N2554" s="31">
        <f t="shared" si="573"/>
        <v>3</v>
      </c>
      <c r="O2554" s="26" t="s">
        <v>13880</v>
      </c>
      <c r="P2554" s="26" t="s">
        <v>108</v>
      </c>
      <c r="Q2554" s="27">
        <v>40833</v>
      </c>
      <c r="R2554" s="26" t="s">
        <v>305</v>
      </c>
      <c r="S2554" s="26" t="s">
        <v>321</v>
      </c>
      <c r="T2554" s="26" t="s">
        <v>175</v>
      </c>
      <c r="U2554" s="26" t="s">
        <v>833</v>
      </c>
      <c r="V2554" s="26" t="s">
        <v>225</v>
      </c>
      <c r="W2554" s="26" t="s">
        <v>2101</v>
      </c>
      <c r="X2554" s="24"/>
      <c r="Y2554" s="26" t="s">
        <v>13878</v>
      </c>
      <c r="Z2554" s="24"/>
      <c r="AA2554" s="24"/>
      <c r="AB2554" s="26" t="s">
        <v>117</v>
      </c>
      <c r="AC2554" s="28">
        <v>18000</v>
      </c>
      <c r="AD2554" s="24"/>
      <c r="AE2554" s="24"/>
      <c r="AF2554" s="26" t="s">
        <v>139</v>
      </c>
      <c r="AG2554" s="26" t="s">
        <v>2153</v>
      </c>
      <c r="AH2554" s="26" t="s">
        <v>250</v>
      </c>
      <c r="AI2554" s="28">
        <v>18000</v>
      </c>
      <c r="AJ2554" s="24"/>
      <c r="AK2554" s="26" t="s">
        <v>13881</v>
      </c>
      <c r="AL2554" s="26" t="s">
        <v>13882</v>
      </c>
      <c r="AM2554" s="26" t="s">
        <v>13883</v>
      </c>
      <c r="AN2554" s="26" t="s">
        <v>13884</v>
      </c>
      <c r="AO2554" s="26" t="s">
        <v>13885</v>
      </c>
      <c r="AP2554" s="24"/>
      <c r="AQ2554" s="24"/>
      <c r="AR2554" s="24"/>
      <c r="AS2554" s="24"/>
      <c r="AT2554" s="26" t="s">
        <v>897</v>
      </c>
      <c r="AU2554" s="24"/>
      <c r="AV2554" s="24"/>
      <c r="AW2554" s="28">
        <v>186363</v>
      </c>
      <c r="AX2554" s="26">
        <v>1200</v>
      </c>
      <c r="AY2554" s="28">
        <v>1300</v>
      </c>
      <c r="AZ2554" s="28">
        <v>1200</v>
      </c>
      <c r="BA2554" s="26">
        <v>0</v>
      </c>
      <c r="BB2554" s="26" t="s">
        <v>241</v>
      </c>
      <c r="BC2554" s="24"/>
      <c r="BD2554" s="24"/>
      <c r="BE2554" s="24"/>
      <c r="BF2554" s="26" t="s">
        <v>13886</v>
      </c>
      <c r="BG2554" s="26" t="s">
        <v>2101</v>
      </c>
      <c r="BH2554" s="26" t="s">
        <v>3043</v>
      </c>
      <c r="BI2554" s="26" t="s">
        <v>191</v>
      </c>
      <c r="BJ2554" s="26" t="s">
        <v>6634</v>
      </c>
      <c r="BK2554" s="26" t="s">
        <v>271</v>
      </c>
      <c r="BL2554" s="24"/>
      <c r="BM2554" s="24"/>
      <c r="BN2554" s="24"/>
      <c r="BO2554" s="24"/>
      <c r="BP2554" s="24"/>
      <c r="BQ2554" s="24"/>
      <c r="BR2554" s="26">
        <v>2</v>
      </c>
      <c r="BS2554" s="26">
        <v>2</v>
      </c>
      <c r="BT2554" s="26">
        <v>2</v>
      </c>
      <c r="BU2554" s="26">
        <v>3</v>
      </c>
      <c r="BV2554" s="26">
        <v>4</v>
      </c>
      <c r="BW2554" s="26">
        <v>4</v>
      </c>
      <c r="BX2554" s="26">
        <v>3</v>
      </c>
      <c r="BY2554" s="26">
        <v>4</v>
      </c>
      <c r="BZ2554" s="24"/>
      <c r="CA2554" s="24"/>
      <c r="CB2554" s="24"/>
      <c r="CC2554" s="24"/>
      <c r="CD2554" s="24"/>
      <c r="CE2554" s="24"/>
      <c r="CF2554" s="24"/>
      <c r="CG2554" s="24"/>
      <c r="CH2554" s="24"/>
      <c r="CI2554" s="24"/>
      <c r="CJ2554" s="24"/>
      <c r="CK2554" s="24"/>
      <c r="CL2554" s="24"/>
      <c r="CM2554" s="24"/>
      <c r="CN2554" s="24"/>
      <c r="CO2554" s="24"/>
      <c r="CP2554" s="24"/>
      <c r="CQ2554" s="24"/>
      <c r="CR2554" s="24"/>
      <c r="CS2554" s="24"/>
      <c r="CT2554" s="24"/>
      <c r="CU2554" s="24"/>
      <c r="CV2554" s="24"/>
      <c r="CW2554" s="24"/>
      <c r="CX2554" s="24"/>
      <c r="CY2554" s="24"/>
      <c r="CZ2554" s="24"/>
      <c r="DA2554" s="24"/>
      <c r="DB2554" s="24"/>
      <c r="DC2554" s="24"/>
      <c r="DD2554" s="24"/>
      <c r="DE2554" s="24"/>
      <c r="DF2554" s="26" t="s">
        <v>139</v>
      </c>
      <c r="DG2554" s="26" t="s">
        <v>120</v>
      </c>
      <c r="DH2554" s="26" t="s">
        <v>139</v>
      </c>
      <c r="DI2554" s="26" t="s">
        <v>139</v>
      </c>
      <c r="DJ2554" s="26" t="s">
        <v>139</v>
      </c>
      <c r="DK2554" s="26" t="s">
        <v>139</v>
      </c>
      <c r="DL2554" s="26" t="s">
        <v>139</v>
      </c>
      <c r="DM2554" s="26" t="s">
        <v>139</v>
      </c>
      <c r="DN2554" s="26" t="s">
        <v>139</v>
      </c>
      <c r="DO2554" s="26" t="s">
        <v>139</v>
      </c>
    </row>
    <row r="2555" spans="1:119" ht="20.100000000000001" customHeight="1" x14ac:dyDescent="0.25">
      <c r="A2555" s="29" t="str">
        <f t="shared" si="560"/>
        <v>Sunera Foundation5</v>
      </c>
      <c r="B2555" s="29" t="str">
        <f t="shared" si="561"/>
        <v>Sunera Foundation</v>
      </c>
      <c r="C2555" s="29">
        <f t="shared" si="562"/>
        <v>5</v>
      </c>
      <c r="D2555" s="30" t="str">
        <f t="shared" si="563"/>
        <v>South Asia</v>
      </c>
      <c r="E2555" s="30" t="str">
        <f t="shared" si="564"/>
        <v>Sri Lanka</v>
      </c>
      <c r="F2555" s="31">
        <f t="shared" si="565"/>
        <v>4</v>
      </c>
      <c r="G2555" s="31">
        <f t="shared" si="566"/>
        <v>3</v>
      </c>
      <c r="H2555" s="31">
        <f t="shared" si="567"/>
        <v>2</v>
      </c>
      <c r="I2555" s="31">
        <f t="shared" si="568"/>
        <v>4</v>
      </c>
      <c r="J2555" s="31">
        <f t="shared" si="569"/>
        <v>4</v>
      </c>
      <c r="K2555" s="31">
        <f t="shared" si="570"/>
        <v>3</v>
      </c>
      <c r="L2555" s="31">
        <f t="shared" si="571"/>
        <v>3</v>
      </c>
      <c r="M2555" s="31">
        <f t="shared" si="572"/>
        <v>3</v>
      </c>
      <c r="N2555" s="31">
        <f t="shared" si="573"/>
        <v>3.3</v>
      </c>
      <c r="O2555" s="26" t="s">
        <v>13887</v>
      </c>
      <c r="P2555" s="26" t="s">
        <v>108</v>
      </c>
      <c r="Q2555" s="27">
        <v>40469</v>
      </c>
      <c r="R2555" s="26" t="s">
        <v>166</v>
      </c>
      <c r="S2555" s="26" t="s">
        <v>332</v>
      </c>
      <c r="T2555" s="26" t="s">
        <v>333</v>
      </c>
      <c r="U2555" s="26" t="s">
        <v>833</v>
      </c>
      <c r="V2555" s="26" t="s">
        <v>225</v>
      </c>
      <c r="W2555" s="26" t="s">
        <v>2101</v>
      </c>
      <c r="X2555" s="24"/>
      <c r="Y2555" s="26" t="s">
        <v>13878</v>
      </c>
      <c r="Z2555" s="24"/>
      <c r="AA2555" s="24"/>
      <c r="AB2555" s="26" t="s">
        <v>117</v>
      </c>
      <c r="AC2555" s="28">
        <v>17500</v>
      </c>
      <c r="AD2555" s="24"/>
      <c r="AE2555" s="24"/>
      <c r="AF2555" s="26" t="s">
        <v>139</v>
      </c>
      <c r="AG2555" s="26" t="s">
        <v>2153</v>
      </c>
      <c r="AH2555" s="26" t="s">
        <v>176</v>
      </c>
      <c r="AI2555" s="28">
        <v>17500</v>
      </c>
      <c r="AJ2555" s="24"/>
      <c r="AK2555" s="26" t="s">
        <v>13888</v>
      </c>
      <c r="AL2555" s="26" t="s">
        <v>13889</v>
      </c>
      <c r="AM2555" s="26" t="s">
        <v>13890</v>
      </c>
      <c r="AN2555" s="26" t="s">
        <v>13884</v>
      </c>
      <c r="AO2555" s="26" t="s">
        <v>13885</v>
      </c>
      <c r="AP2555" s="24"/>
      <c r="AQ2555" s="24"/>
      <c r="AR2555" s="24"/>
      <c r="AS2555" s="24"/>
      <c r="AT2555" s="24"/>
      <c r="AU2555" s="26" t="s">
        <v>13891</v>
      </c>
      <c r="AV2555" s="24"/>
      <c r="AW2555" s="28">
        <v>175500</v>
      </c>
      <c r="AX2555" s="26">
        <v>800</v>
      </c>
      <c r="AY2555" s="28">
        <v>60</v>
      </c>
      <c r="AZ2555" s="28">
        <v>40</v>
      </c>
      <c r="BA2555" s="26">
        <v>0</v>
      </c>
      <c r="BB2555" s="26" t="s">
        <v>148</v>
      </c>
      <c r="BC2555" s="24"/>
      <c r="BD2555" s="24"/>
      <c r="BE2555" s="24"/>
      <c r="BF2555" s="26" t="s">
        <v>13886</v>
      </c>
      <c r="BG2555" s="26" t="s">
        <v>2101</v>
      </c>
      <c r="BH2555" s="26" t="s">
        <v>13892</v>
      </c>
      <c r="BI2555" s="26" t="s">
        <v>2101</v>
      </c>
      <c r="BJ2555" s="24"/>
      <c r="BK2555" s="24"/>
      <c r="BL2555" s="24"/>
      <c r="BM2555" s="24"/>
      <c r="BN2555" s="24"/>
      <c r="BO2555" s="24"/>
      <c r="BP2555" s="24"/>
      <c r="BQ2555" s="24"/>
      <c r="BR2555" s="26">
        <v>4</v>
      </c>
      <c r="BS2555" s="26">
        <v>3</v>
      </c>
      <c r="BT2555" s="26">
        <v>2</v>
      </c>
      <c r="BU2555" s="26">
        <v>4</v>
      </c>
      <c r="BV2555" s="26">
        <v>4</v>
      </c>
      <c r="BW2555" s="26">
        <v>3</v>
      </c>
      <c r="BX2555" s="26">
        <v>3</v>
      </c>
      <c r="BY2555" s="26">
        <v>3</v>
      </c>
      <c r="BZ2555" s="24"/>
      <c r="CA2555" s="24"/>
      <c r="CB2555" s="24"/>
      <c r="CC2555" s="24"/>
      <c r="CD2555" s="24"/>
      <c r="CE2555" s="24"/>
      <c r="CF2555" s="24"/>
      <c r="CG2555" s="24"/>
      <c r="CH2555" s="24"/>
      <c r="CI2555" s="24"/>
      <c r="CJ2555" s="24"/>
      <c r="CK2555" s="24"/>
      <c r="CL2555" s="24"/>
      <c r="CM2555" s="24"/>
      <c r="CN2555" s="24"/>
      <c r="CO2555" s="24"/>
      <c r="CP2555" s="24"/>
      <c r="CQ2555" s="24"/>
      <c r="CR2555" s="24"/>
      <c r="CS2555" s="24"/>
      <c r="CT2555" s="24"/>
      <c r="CU2555" s="24"/>
      <c r="CV2555" s="24"/>
      <c r="CW2555" s="24"/>
      <c r="CX2555" s="24"/>
      <c r="CY2555" s="24"/>
      <c r="CZ2555" s="24"/>
      <c r="DA2555" s="24"/>
      <c r="DB2555" s="24"/>
      <c r="DC2555" s="24"/>
      <c r="DD2555" s="24"/>
      <c r="DE2555" s="24"/>
      <c r="DF2555" s="26" t="s">
        <v>139</v>
      </c>
      <c r="DG2555" s="26" t="s">
        <v>120</v>
      </c>
      <c r="DH2555" s="26" t="s">
        <v>139</v>
      </c>
      <c r="DI2555" s="26" t="s">
        <v>139</v>
      </c>
      <c r="DJ2555" s="26" t="s">
        <v>139</v>
      </c>
      <c r="DK2555" s="26" t="s">
        <v>139</v>
      </c>
      <c r="DL2555" s="26" t="s">
        <v>139</v>
      </c>
      <c r="DM2555" s="26" t="s">
        <v>139</v>
      </c>
      <c r="DN2555" s="26" t="s">
        <v>139</v>
      </c>
      <c r="DO2555" s="26" t="s">
        <v>139</v>
      </c>
    </row>
    <row r="2556" spans="1:119" ht="20.100000000000001" customHeight="1" x14ac:dyDescent="0.25">
      <c r="A2556" s="29" t="str">
        <f t="shared" si="560"/>
        <v>Sunshine Charity7</v>
      </c>
      <c r="B2556" s="29" t="str">
        <f t="shared" si="561"/>
        <v>Sunshine Charity</v>
      </c>
      <c r="C2556" s="29">
        <f t="shared" si="562"/>
        <v>7</v>
      </c>
      <c r="D2556" s="30" t="str">
        <f t="shared" si="563"/>
        <v>South Asia</v>
      </c>
      <c r="E2556" s="30" t="str">
        <f t="shared" si="564"/>
        <v>Trincomalee, Sri Lanka</v>
      </c>
      <c r="F2556" s="31">
        <f t="shared" si="565"/>
        <v>4</v>
      </c>
      <c r="G2556" s="31">
        <f t="shared" si="566"/>
        <v>3</v>
      </c>
      <c r="H2556" s="31">
        <f t="shared" si="567"/>
        <v>4</v>
      </c>
      <c r="I2556" s="31">
        <f t="shared" si="568"/>
        <v>4</v>
      </c>
      <c r="J2556" s="31">
        <f t="shared" si="569"/>
        <v>3</v>
      </c>
      <c r="K2556" s="31">
        <f t="shared" si="570"/>
        <v>3</v>
      </c>
      <c r="L2556" s="31">
        <f t="shared" si="571"/>
        <v>4</v>
      </c>
      <c r="M2556" s="31">
        <f t="shared" si="572"/>
        <v>4</v>
      </c>
      <c r="N2556" s="31">
        <f t="shared" si="573"/>
        <v>3.6</v>
      </c>
      <c r="O2556" s="26" t="s">
        <v>13893</v>
      </c>
      <c r="P2556" s="26" t="s">
        <v>108</v>
      </c>
      <c r="Q2556" s="27">
        <v>42129</v>
      </c>
      <c r="R2556" s="26" t="s">
        <v>305</v>
      </c>
      <c r="S2556" s="26" t="s">
        <v>277</v>
      </c>
      <c r="T2556" s="26" t="s">
        <v>278</v>
      </c>
      <c r="U2556" s="26" t="s">
        <v>112</v>
      </c>
      <c r="V2556" s="26" t="s">
        <v>225</v>
      </c>
      <c r="W2556" s="26" t="s">
        <v>2101</v>
      </c>
      <c r="X2556" s="26" t="s">
        <v>13894</v>
      </c>
      <c r="Y2556" s="26" t="s">
        <v>13895</v>
      </c>
      <c r="Z2556" s="24"/>
      <c r="AA2556" s="24"/>
      <c r="AB2556" s="26" t="s">
        <v>117</v>
      </c>
      <c r="AC2556" s="28">
        <v>7000</v>
      </c>
      <c r="AD2556" s="24"/>
      <c r="AE2556" s="26" t="s">
        <v>249</v>
      </c>
      <c r="AF2556" s="26" t="s">
        <v>139</v>
      </c>
      <c r="AG2556" s="26" t="s">
        <v>645</v>
      </c>
      <c r="AH2556" s="26" t="s">
        <v>235</v>
      </c>
      <c r="AI2556" s="28">
        <v>7000</v>
      </c>
      <c r="AJ2556" s="26" t="s">
        <v>13896</v>
      </c>
      <c r="AK2556" s="26" t="s">
        <v>13897</v>
      </c>
      <c r="AL2556" s="26" t="s">
        <v>13898</v>
      </c>
      <c r="AM2556" s="24"/>
      <c r="AN2556" s="24"/>
      <c r="AO2556" s="24"/>
      <c r="AP2556" s="24"/>
      <c r="AQ2556" s="24"/>
      <c r="AR2556" s="26" t="s">
        <v>13899</v>
      </c>
      <c r="AS2556" s="24"/>
      <c r="AT2556" s="26" t="s">
        <v>13900</v>
      </c>
      <c r="AU2556" s="24"/>
      <c r="AV2556" s="24"/>
      <c r="AW2556" s="28">
        <v>11358</v>
      </c>
      <c r="AX2556" s="26">
        <v>35</v>
      </c>
      <c r="AY2556" s="28">
        <v>35</v>
      </c>
      <c r="AZ2556" s="28">
        <v>28</v>
      </c>
      <c r="BA2556" s="26">
        <v>0</v>
      </c>
      <c r="BB2556" s="26" t="s">
        <v>241</v>
      </c>
      <c r="BC2556" s="26" t="s">
        <v>13901</v>
      </c>
      <c r="BD2556" s="24"/>
      <c r="BE2556" s="24"/>
      <c r="BF2556" s="24"/>
      <c r="BG2556" s="24"/>
      <c r="BH2556" s="24"/>
      <c r="BI2556" s="24"/>
      <c r="BJ2556" s="24"/>
      <c r="BK2556" s="24"/>
      <c r="BL2556" s="24"/>
      <c r="BM2556" s="24"/>
      <c r="BN2556" s="24"/>
      <c r="BO2556" s="24"/>
      <c r="BP2556" s="24"/>
      <c r="BQ2556" s="24"/>
      <c r="BR2556" s="26">
        <v>4</v>
      </c>
      <c r="BS2556" s="26">
        <v>3</v>
      </c>
      <c r="BT2556" s="26">
        <v>4</v>
      </c>
      <c r="BU2556" s="26">
        <v>4</v>
      </c>
      <c r="BV2556" s="26">
        <v>3</v>
      </c>
      <c r="BW2556" s="26">
        <v>3</v>
      </c>
      <c r="BX2556" s="26">
        <v>4</v>
      </c>
      <c r="BY2556" s="26">
        <v>4</v>
      </c>
      <c r="BZ2556" s="24"/>
      <c r="CA2556" s="24"/>
      <c r="CB2556" s="24"/>
      <c r="CC2556" s="24"/>
      <c r="CD2556" s="24"/>
      <c r="CE2556" s="24"/>
      <c r="CF2556" s="24"/>
      <c r="CG2556" s="24"/>
      <c r="CH2556" s="24"/>
      <c r="CI2556" s="24"/>
      <c r="CJ2556" s="24"/>
      <c r="CK2556" s="24"/>
      <c r="CL2556" s="24"/>
      <c r="CM2556" s="24"/>
      <c r="CN2556" s="24"/>
      <c r="CO2556" s="24"/>
      <c r="CP2556" s="24"/>
      <c r="CQ2556" s="24"/>
      <c r="CR2556" s="24"/>
      <c r="CS2556" s="24"/>
      <c r="CT2556" s="24"/>
      <c r="CU2556" s="24"/>
      <c r="CV2556" s="24"/>
      <c r="CW2556" s="24"/>
      <c r="CX2556" s="24"/>
      <c r="CY2556" s="24"/>
      <c r="CZ2556" s="24"/>
      <c r="DA2556" s="24"/>
      <c r="DB2556" s="24"/>
      <c r="DC2556" s="24"/>
      <c r="DD2556" s="24"/>
      <c r="DE2556" s="24"/>
      <c r="DF2556" s="26" t="s">
        <v>139</v>
      </c>
      <c r="DG2556" s="26" t="s">
        <v>120</v>
      </c>
      <c r="DH2556" s="26" t="s">
        <v>120</v>
      </c>
      <c r="DI2556" s="26" t="s">
        <v>139</v>
      </c>
      <c r="DJ2556" s="26" t="s">
        <v>139</v>
      </c>
      <c r="DK2556" s="26" t="s">
        <v>139</v>
      </c>
      <c r="DL2556" s="26" t="s">
        <v>139</v>
      </c>
      <c r="DM2556" s="26" t="s">
        <v>139</v>
      </c>
      <c r="DN2556" s="26" t="s">
        <v>139</v>
      </c>
      <c r="DO2556" s="26" t="s">
        <v>139</v>
      </c>
    </row>
    <row r="2557" spans="1:119" ht="20.100000000000001" customHeight="1" x14ac:dyDescent="0.25">
      <c r="A2557" s="29" t="str">
        <f t="shared" si="560"/>
        <v>Sunshine Charity6</v>
      </c>
      <c r="B2557" s="29" t="str">
        <f t="shared" si="561"/>
        <v>Sunshine Charity</v>
      </c>
      <c r="C2557" s="29">
        <f t="shared" si="562"/>
        <v>6</v>
      </c>
      <c r="D2557" s="30" t="str">
        <f t="shared" si="563"/>
        <v>South Asia</v>
      </c>
      <c r="E2557" s="30" t="str">
        <f t="shared" si="564"/>
        <v>Trincomalee, Sri Lanka</v>
      </c>
      <c r="F2557" s="31">
        <f t="shared" si="565"/>
        <v>4</v>
      </c>
      <c r="G2557" s="31">
        <f t="shared" si="566"/>
        <v>3</v>
      </c>
      <c r="H2557" s="31">
        <f t="shared" si="567"/>
        <v>3</v>
      </c>
      <c r="I2557" s="31">
        <f t="shared" si="568"/>
        <v>4</v>
      </c>
      <c r="J2557" s="31">
        <f t="shared" si="569"/>
        <v>5</v>
      </c>
      <c r="K2557" s="31">
        <f t="shared" si="570"/>
        <v>4</v>
      </c>
      <c r="L2557" s="31">
        <f t="shared" si="571"/>
        <v>5</v>
      </c>
      <c r="M2557" s="31">
        <f t="shared" si="572"/>
        <v>4</v>
      </c>
      <c r="N2557" s="31">
        <f t="shared" si="573"/>
        <v>4</v>
      </c>
      <c r="O2557" s="26" t="s">
        <v>13902</v>
      </c>
      <c r="P2557" s="26" t="s">
        <v>108</v>
      </c>
      <c r="Q2557" s="27">
        <v>41771</v>
      </c>
      <c r="R2557" s="26" t="s">
        <v>166</v>
      </c>
      <c r="S2557" s="26" t="s">
        <v>193</v>
      </c>
      <c r="T2557" s="26" t="s">
        <v>194</v>
      </c>
      <c r="U2557" s="26" t="s">
        <v>112</v>
      </c>
      <c r="V2557" s="26" t="s">
        <v>225</v>
      </c>
      <c r="W2557" s="26" t="s">
        <v>2101</v>
      </c>
      <c r="X2557" s="26" t="s">
        <v>13894</v>
      </c>
      <c r="Y2557" s="26" t="s">
        <v>13895</v>
      </c>
      <c r="Z2557" s="24"/>
      <c r="AA2557" s="24"/>
      <c r="AB2557" s="26" t="s">
        <v>117</v>
      </c>
      <c r="AC2557" s="28">
        <v>8000</v>
      </c>
      <c r="AD2557" s="24"/>
      <c r="AE2557" s="26" t="s">
        <v>249</v>
      </c>
      <c r="AF2557" s="26" t="s">
        <v>139</v>
      </c>
      <c r="AG2557" s="26" t="s">
        <v>645</v>
      </c>
      <c r="AH2557" s="26" t="s">
        <v>250</v>
      </c>
      <c r="AI2557" s="28">
        <v>8000</v>
      </c>
      <c r="AJ2557" s="26" t="s">
        <v>13903</v>
      </c>
      <c r="AK2557" s="26" t="s">
        <v>13904</v>
      </c>
      <c r="AL2557" s="26" t="s">
        <v>13898</v>
      </c>
      <c r="AM2557" s="24"/>
      <c r="AN2557" s="24"/>
      <c r="AO2557" s="24"/>
      <c r="AP2557" s="24"/>
      <c r="AQ2557" s="26" t="s">
        <v>13905</v>
      </c>
      <c r="AR2557" s="24"/>
      <c r="AS2557" s="24"/>
      <c r="AT2557" s="24"/>
      <c r="AU2557" s="24"/>
      <c r="AV2557" s="24"/>
      <c r="AW2557" s="28">
        <v>12606</v>
      </c>
      <c r="AX2557" s="26">
        <v>45</v>
      </c>
      <c r="AY2557" s="28">
        <v>45</v>
      </c>
      <c r="AZ2557" s="28">
        <v>35</v>
      </c>
      <c r="BA2557" s="26">
        <v>0</v>
      </c>
      <c r="BB2557" s="26" t="s">
        <v>241</v>
      </c>
      <c r="BC2557" s="26" t="s">
        <v>13901</v>
      </c>
      <c r="BD2557" s="26" t="s">
        <v>125</v>
      </c>
      <c r="BE2557" s="24"/>
      <c r="BF2557" s="26" t="s">
        <v>13906</v>
      </c>
      <c r="BG2557" s="26" t="s">
        <v>2101</v>
      </c>
      <c r="BH2557" s="26" t="s">
        <v>11620</v>
      </c>
      <c r="BI2557" s="26" t="s">
        <v>2101</v>
      </c>
      <c r="BJ2557" s="26" t="s">
        <v>13907</v>
      </c>
      <c r="BK2557" s="26" t="s">
        <v>261</v>
      </c>
      <c r="BL2557" s="26" t="s">
        <v>13908</v>
      </c>
      <c r="BM2557" s="26" t="s">
        <v>2101</v>
      </c>
      <c r="BN2557" s="26" t="s">
        <v>13908</v>
      </c>
      <c r="BO2557" s="26" t="s">
        <v>2101</v>
      </c>
      <c r="BP2557" s="24"/>
      <c r="BQ2557" s="24"/>
      <c r="BR2557" s="26">
        <v>4</v>
      </c>
      <c r="BS2557" s="26">
        <v>3</v>
      </c>
      <c r="BT2557" s="26">
        <v>3</v>
      </c>
      <c r="BU2557" s="26">
        <v>4</v>
      </c>
      <c r="BV2557" s="26">
        <v>5</v>
      </c>
      <c r="BW2557" s="26">
        <v>4</v>
      </c>
      <c r="BX2557" s="26">
        <v>5</v>
      </c>
      <c r="BY2557" s="26">
        <v>4</v>
      </c>
      <c r="BZ2557" s="24"/>
      <c r="CA2557" s="24"/>
      <c r="CB2557" s="24"/>
      <c r="CC2557" s="24"/>
      <c r="CD2557" s="24"/>
      <c r="CE2557" s="24"/>
      <c r="CF2557" s="24"/>
      <c r="CG2557" s="24"/>
      <c r="CH2557" s="24"/>
      <c r="CI2557" s="24"/>
      <c r="CJ2557" s="24"/>
      <c r="CK2557" s="24"/>
      <c r="CL2557" s="24"/>
      <c r="CM2557" s="24"/>
      <c r="CN2557" s="24"/>
      <c r="CO2557" s="24"/>
      <c r="CP2557" s="24"/>
      <c r="CQ2557" s="24"/>
      <c r="CR2557" s="24"/>
      <c r="CS2557" s="24"/>
      <c r="CT2557" s="24"/>
      <c r="CU2557" s="24"/>
      <c r="CV2557" s="24"/>
      <c r="CW2557" s="24"/>
      <c r="CX2557" s="24"/>
      <c r="CY2557" s="24"/>
      <c r="CZ2557" s="24"/>
      <c r="DA2557" s="24"/>
      <c r="DB2557" s="24"/>
      <c r="DC2557" s="24"/>
      <c r="DD2557" s="24"/>
      <c r="DE2557" s="24"/>
      <c r="DF2557" s="26" t="s">
        <v>120</v>
      </c>
      <c r="DG2557" s="26" t="s">
        <v>120</v>
      </c>
      <c r="DH2557" s="26" t="s">
        <v>120</v>
      </c>
      <c r="DI2557" s="26" t="s">
        <v>139</v>
      </c>
      <c r="DJ2557" s="26" t="s">
        <v>139</v>
      </c>
      <c r="DK2557" s="26" t="s">
        <v>139</v>
      </c>
      <c r="DL2557" s="26" t="s">
        <v>139</v>
      </c>
      <c r="DM2557" s="26" t="s">
        <v>139</v>
      </c>
      <c r="DN2557" s="26" t="s">
        <v>139</v>
      </c>
      <c r="DO2557" s="26" t="s">
        <v>139</v>
      </c>
    </row>
    <row r="2558" spans="1:119" ht="20.100000000000001" customHeight="1" x14ac:dyDescent="0.25">
      <c r="A2558" s="29" t="str">
        <f t="shared" si="560"/>
        <v/>
      </c>
      <c r="B2558" s="29" t="str">
        <f t="shared" si="561"/>
        <v>Sunshine Charity</v>
      </c>
      <c r="C2558" s="29">
        <f t="shared" si="562"/>
        <v>0</v>
      </c>
      <c r="D2558" s="30" t="str">
        <f t="shared" si="563"/>
        <v>South Asia</v>
      </c>
      <c r="E2558" s="30" t="str">
        <f t="shared" si="564"/>
        <v>Trincomalee, Sri Lanka</v>
      </c>
      <c r="F2558" s="31">
        <f t="shared" si="565"/>
        <v>0</v>
      </c>
      <c r="G2558" s="31">
        <f t="shared" si="566"/>
        <v>0</v>
      </c>
      <c r="H2558" s="31">
        <f t="shared" si="567"/>
        <v>0</v>
      </c>
      <c r="I2558" s="31">
        <f t="shared" si="568"/>
        <v>0</v>
      </c>
      <c r="J2558" s="31">
        <f t="shared" si="569"/>
        <v>0</v>
      </c>
      <c r="K2558" s="31">
        <f t="shared" si="570"/>
        <v>0</v>
      </c>
      <c r="L2558" s="31">
        <f t="shared" si="571"/>
        <v>0</v>
      </c>
      <c r="M2558" s="31">
        <f t="shared" si="572"/>
        <v>0</v>
      </c>
      <c r="N2558" s="31">
        <f t="shared" si="573"/>
        <v>0</v>
      </c>
      <c r="O2558" s="26" t="s">
        <v>16456</v>
      </c>
      <c r="P2558" s="26" t="s">
        <v>108</v>
      </c>
      <c r="Q2558" s="27">
        <v>41389</v>
      </c>
      <c r="R2558" s="24"/>
      <c r="S2558" s="24"/>
      <c r="T2558" s="26" t="s">
        <v>207</v>
      </c>
      <c r="U2558" s="24"/>
      <c r="V2558" s="26" t="s">
        <v>225</v>
      </c>
      <c r="W2558" s="26" t="s">
        <v>2101</v>
      </c>
      <c r="X2558" s="26" t="s">
        <v>13894</v>
      </c>
      <c r="Y2558" s="26" t="s">
        <v>13895</v>
      </c>
      <c r="Z2558" s="24"/>
      <c r="AA2558" s="24"/>
      <c r="AB2558" s="26" t="s">
        <v>15733</v>
      </c>
      <c r="AC2558" s="28">
        <v>7000</v>
      </c>
      <c r="AD2558" s="24"/>
      <c r="AE2558" s="26" t="s">
        <v>249</v>
      </c>
      <c r="AF2558" s="26" t="s">
        <v>139</v>
      </c>
      <c r="AG2558" s="26" t="s">
        <v>645</v>
      </c>
      <c r="AH2558" s="24"/>
      <c r="AI2558" s="28">
        <v>7000</v>
      </c>
      <c r="AJ2558" s="24"/>
      <c r="AK2558" s="24"/>
      <c r="AL2558" s="24"/>
      <c r="AM2558" s="24"/>
      <c r="AN2558" s="24"/>
      <c r="AO2558" s="24"/>
      <c r="AP2558" s="24"/>
      <c r="AQ2558" s="24"/>
      <c r="AR2558" s="24"/>
      <c r="AS2558" s="24"/>
      <c r="AT2558" s="24"/>
      <c r="AU2558" s="24"/>
      <c r="AV2558" s="24"/>
      <c r="AW2558" s="24"/>
      <c r="AX2558" s="24"/>
      <c r="AY2558" s="24"/>
      <c r="AZ2558" s="24"/>
      <c r="BA2558" s="24"/>
      <c r="BB2558" s="24"/>
      <c r="BC2558" s="26" t="s">
        <v>13901</v>
      </c>
      <c r="BD2558" s="24"/>
      <c r="BE2558" s="24"/>
      <c r="BF2558" s="24"/>
      <c r="BG2558" s="24"/>
      <c r="BH2558" s="24"/>
      <c r="BI2558" s="24"/>
      <c r="BJ2558" s="24"/>
      <c r="BK2558" s="24"/>
      <c r="BL2558" s="24"/>
      <c r="BM2558" s="24"/>
      <c r="BN2558" s="24"/>
      <c r="BO2558" s="24"/>
      <c r="BP2558" s="24"/>
      <c r="BQ2558" s="24"/>
      <c r="BR2558" s="24"/>
      <c r="BS2558" s="24"/>
      <c r="BT2558" s="24"/>
      <c r="BU2558" s="24"/>
      <c r="BV2558" s="24"/>
      <c r="BW2558" s="24"/>
      <c r="BX2558" s="24"/>
      <c r="BY2558" s="24"/>
      <c r="BZ2558" s="24"/>
      <c r="CA2558" s="24"/>
      <c r="CB2558" s="24"/>
      <c r="CC2558" s="24"/>
      <c r="CD2558" s="24"/>
      <c r="CE2558" s="24"/>
      <c r="CF2558" s="24"/>
      <c r="CG2558" s="24"/>
      <c r="CH2558" s="24"/>
      <c r="CI2558" s="24"/>
      <c r="CJ2558" s="24"/>
      <c r="CK2558" s="24"/>
      <c r="CL2558" s="24"/>
      <c r="CM2558" s="24"/>
      <c r="CN2558" s="24"/>
      <c r="CO2558" s="24"/>
      <c r="CP2558" s="24"/>
      <c r="CQ2558" s="24"/>
      <c r="CR2558" s="24"/>
      <c r="CS2558" s="24"/>
      <c r="CT2558" s="24"/>
      <c r="CU2558" s="24"/>
      <c r="CV2558" s="24"/>
      <c r="CW2558" s="24"/>
      <c r="CX2558" s="24"/>
      <c r="CY2558" s="24"/>
      <c r="CZ2558" s="24"/>
      <c r="DA2558" s="24"/>
      <c r="DB2558" s="24"/>
      <c r="DC2558" s="24"/>
      <c r="DD2558" s="24"/>
      <c r="DE2558" s="24"/>
      <c r="DF2558" s="26" t="s">
        <v>139</v>
      </c>
      <c r="DG2558" s="26" t="s">
        <v>139</v>
      </c>
      <c r="DH2558" s="26" t="s">
        <v>139</v>
      </c>
      <c r="DI2558" s="26" t="s">
        <v>139</v>
      </c>
      <c r="DJ2558" s="26" t="s">
        <v>139</v>
      </c>
      <c r="DK2558" s="26" t="s">
        <v>139</v>
      </c>
      <c r="DL2558" s="26" t="s">
        <v>139</v>
      </c>
      <c r="DM2558" s="26" t="s">
        <v>139</v>
      </c>
      <c r="DN2558" s="26" t="s">
        <v>139</v>
      </c>
      <c r="DO2558" s="26" t="s">
        <v>139</v>
      </c>
    </row>
    <row r="2559" spans="1:119" ht="20.100000000000001" customHeight="1" x14ac:dyDescent="0.25">
      <c r="A2559" s="29" t="str">
        <f t="shared" si="560"/>
        <v>Sunshine Charity5</v>
      </c>
      <c r="B2559" s="29" t="str">
        <f t="shared" si="561"/>
        <v>Sunshine Charity</v>
      </c>
      <c r="C2559" s="29">
        <f t="shared" si="562"/>
        <v>5</v>
      </c>
      <c r="D2559" s="30" t="str">
        <f t="shared" si="563"/>
        <v>South Asia</v>
      </c>
      <c r="E2559" s="30" t="str">
        <f t="shared" si="564"/>
        <v>Trincomalee, Sri Lanka</v>
      </c>
      <c r="F2559" s="31">
        <f t="shared" si="565"/>
        <v>3</v>
      </c>
      <c r="G2559" s="31">
        <f t="shared" si="566"/>
        <v>3</v>
      </c>
      <c r="H2559" s="31">
        <f t="shared" si="567"/>
        <v>3</v>
      </c>
      <c r="I2559" s="31">
        <f t="shared" si="568"/>
        <v>3</v>
      </c>
      <c r="J2559" s="31">
        <f t="shared" si="569"/>
        <v>3</v>
      </c>
      <c r="K2559" s="31">
        <f t="shared" si="570"/>
        <v>4</v>
      </c>
      <c r="L2559" s="31">
        <f t="shared" si="571"/>
        <v>3</v>
      </c>
      <c r="M2559" s="31">
        <f t="shared" si="572"/>
        <v>3</v>
      </c>
      <c r="N2559" s="31">
        <f t="shared" si="573"/>
        <v>3.1</v>
      </c>
      <c r="O2559" s="26" t="s">
        <v>13909</v>
      </c>
      <c r="P2559" s="26" t="s">
        <v>108</v>
      </c>
      <c r="Q2559" s="27">
        <v>41400</v>
      </c>
      <c r="R2559" s="26" t="s">
        <v>166</v>
      </c>
      <c r="S2559" s="26" t="s">
        <v>206</v>
      </c>
      <c r="T2559" s="26" t="s">
        <v>207</v>
      </c>
      <c r="U2559" s="26" t="s">
        <v>112</v>
      </c>
      <c r="V2559" s="26" t="s">
        <v>225</v>
      </c>
      <c r="W2559" s="26" t="s">
        <v>2101</v>
      </c>
      <c r="X2559" s="26" t="s">
        <v>13894</v>
      </c>
      <c r="Y2559" s="26" t="s">
        <v>13895</v>
      </c>
      <c r="Z2559" s="24"/>
      <c r="AA2559" s="24"/>
      <c r="AB2559" s="26" t="s">
        <v>117</v>
      </c>
      <c r="AC2559" s="28">
        <v>8000</v>
      </c>
      <c r="AD2559" s="24"/>
      <c r="AE2559" s="26" t="s">
        <v>249</v>
      </c>
      <c r="AF2559" s="26" t="s">
        <v>139</v>
      </c>
      <c r="AG2559" s="26" t="s">
        <v>645</v>
      </c>
      <c r="AH2559" s="26" t="s">
        <v>176</v>
      </c>
      <c r="AI2559" s="28">
        <v>8000</v>
      </c>
      <c r="AJ2559" s="26" t="s">
        <v>13910</v>
      </c>
      <c r="AK2559" s="26" t="s">
        <v>13911</v>
      </c>
      <c r="AL2559" s="26" t="s">
        <v>13898</v>
      </c>
      <c r="AM2559" s="24"/>
      <c r="AN2559" s="24"/>
      <c r="AO2559" s="24"/>
      <c r="AP2559" s="24"/>
      <c r="AQ2559" s="26" t="s">
        <v>13912</v>
      </c>
      <c r="AR2559" s="24"/>
      <c r="AS2559" s="24"/>
      <c r="AT2559" s="24"/>
      <c r="AU2559" s="24"/>
      <c r="AV2559" s="24"/>
      <c r="AW2559" s="28">
        <v>17750</v>
      </c>
      <c r="AX2559" s="26">
        <v>35</v>
      </c>
      <c r="AY2559" s="28">
        <v>28</v>
      </c>
      <c r="AZ2559" s="28">
        <v>29</v>
      </c>
      <c r="BA2559" s="26">
        <v>0</v>
      </c>
      <c r="BB2559" s="26" t="s">
        <v>241</v>
      </c>
      <c r="BC2559" s="26" t="s">
        <v>13901</v>
      </c>
      <c r="BD2559" s="26" t="s">
        <v>437</v>
      </c>
      <c r="BE2559" s="26" t="s">
        <v>13913</v>
      </c>
      <c r="BF2559" s="26" t="s">
        <v>13907</v>
      </c>
      <c r="BG2559" s="26" t="s">
        <v>261</v>
      </c>
      <c r="BH2559" s="26" t="s">
        <v>13914</v>
      </c>
      <c r="BI2559" s="26" t="s">
        <v>2101</v>
      </c>
      <c r="BJ2559" s="26" t="s">
        <v>13915</v>
      </c>
      <c r="BK2559" s="26" t="s">
        <v>449</v>
      </c>
      <c r="BL2559" s="26" t="s">
        <v>13916</v>
      </c>
      <c r="BM2559" s="26" t="s">
        <v>2101</v>
      </c>
      <c r="BN2559" s="26" t="s">
        <v>13908</v>
      </c>
      <c r="BO2559" s="26" t="s">
        <v>2101</v>
      </c>
      <c r="BP2559" s="24"/>
      <c r="BQ2559" s="24"/>
      <c r="BR2559" s="26">
        <v>3</v>
      </c>
      <c r="BS2559" s="26">
        <v>3</v>
      </c>
      <c r="BT2559" s="26">
        <v>3</v>
      </c>
      <c r="BU2559" s="26">
        <v>3</v>
      </c>
      <c r="BV2559" s="26">
        <v>3</v>
      </c>
      <c r="BW2559" s="26">
        <v>4</v>
      </c>
      <c r="BX2559" s="26">
        <v>3</v>
      </c>
      <c r="BY2559" s="26">
        <v>3</v>
      </c>
      <c r="BZ2559" s="24"/>
      <c r="CA2559" s="24"/>
      <c r="CB2559" s="24"/>
      <c r="CC2559" s="24"/>
      <c r="CD2559" s="24"/>
      <c r="CE2559" s="24"/>
      <c r="CF2559" s="24"/>
      <c r="CG2559" s="24"/>
      <c r="CH2559" s="24"/>
      <c r="CI2559" s="24"/>
      <c r="CJ2559" s="24"/>
      <c r="CK2559" s="24"/>
      <c r="CL2559" s="24"/>
      <c r="CM2559" s="24"/>
      <c r="CN2559" s="24"/>
      <c r="CO2559" s="24"/>
      <c r="CP2559" s="24"/>
      <c r="CQ2559" s="24"/>
      <c r="CR2559" s="24"/>
      <c r="CS2559" s="24"/>
      <c r="CT2559" s="24"/>
      <c r="CU2559" s="24"/>
      <c r="CV2559" s="24"/>
      <c r="CW2559" s="24"/>
      <c r="CX2559" s="24"/>
      <c r="CY2559" s="24"/>
      <c r="CZ2559" s="24"/>
      <c r="DA2559" s="24"/>
      <c r="DB2559" s="24"/>
      <c r="DC2559" s="24"/>
      <c r="DD2559" s="24"/>
      <c r="DE2559" s="24"/>
      <c r="DF2559" s="26" t="s">
        <v>139</v>
      </c>
      <c r="DG2559" s="26" t="s">
        <v>120</v>
      </c>
      <c r="DH2559" s="26" t="s">
        <v>139</v>
      </c>
      <c r="DI2559" s="26" t="s">
        <v>139</v>
      </c>
      <c r="DJ2559" s="26" t="s">
        <v>139</v>
      </c>
      <c r="DK2559" s="26" t="s">
        <v>139</v>
      </c>
      <c r="DL2559" s="26" t="s">
        <v>139</v>
      </c>
      <c r="DM2559" s="26" t="s">
        <v>139</v>
      </c>
      <c r="DN2559" s="26" t="s">
        <v>139</v>
      </c>
      <c r="DO2559" s="26" t="s">
        <v>139</v>
      </c>
    </row>
    <row r="2560" spans="1:119" ht="20.100000000000001" customHeight="1" x14ac:dyDescent="0.25">
      <c r="A2560" s="29" t="str">
        <f t="shared" si="560"/>
        <v>Sunshine Charity4</v>
      </c>
      <c r="B2560" s="29" t="str">
        <f t="shared" si="561"/>
        <v>Sunshine Charity</v>
      </c>
      <c r="C2560" s="29">
        <f t="shared" si="562"/>
        <v>4</v>
      </c>
      <c r="D2560" s="30" t="str">
        <f t="shared" si="563"/>
        <v>South Asia</v>
      </c>
      <c r="E2560" s="30" t="str">
        <f t="shared" si="564"/>
        <v>Trincomalee, Sri Lanka</v>
      </c>
      <c r="F2560" s="31">
        <f t="shared" si="565"/>
        <v>4</v>
      </c>
      <c r="G2560" s="31">
        <f t="shared" si="566"/>
        <v>3</v>
      </c>
      <c r="H2560" s="31">
        <f t="shared" si="567"/>
        <v>4</v>
      </c>
      <c r="I2560" s="31">
        <f t="shared" si="568"/>
        <v>3</v>
      </c>
      <c r="J2560" s="31">
        <f t="shared" si="569"/>
        <v>2</v>
      </c>
      <c r="K2560" s="31">
        <f t="shared" si="570"/>
        <v>3</v>
      </c>
      <c r="L2560" s="31">
        <f t="shared" si="571"/>
        <v>3</v>
      </c>
      <c r="M2560" s="31">
        <f t="shared" si="572"/>
        <v>4</v>
      </c>
      <c r="N2560" s="31">
        <f t="shared" si="573"/>
        <v>3.3</v>
      </c>
      <c r="O2560" s="26" t="s">
        <v>13917</v>
      </c>
      <c r="P2560" s="26" t="s">
        <v>108</v>
      </c>
      <c r="Q2560" s="27">
        <v>41038</v>
      </c>
      <c r="R2560" s="26" t="s">
        <v>109</v>
      </c>
      <c r="S2560" s="26" t="s">
        <v>217</v>
      </c>
      <c r="T2560" s="26" t="s">
        <v>175</v>
      </c>
      <c r="U2560" s="26" t="s">
        <v>112</v>
      </c>
      <c r="V2560" s="26" t="s">
        <v>225</v>
      </c>
      <c r="W2560" s="26" t="s">
        <v>2101</v>
      </c>
      <c r="X2560" s="26" t="s">
        <v>13894</v>
      </c>
      <c r="Y2560" s="26" t="s">
        <v>13895</v>
      </c>
      <c r="Z2560" s="24"/>
      <c r="AA2560" s="24"/>
      <c r="AB2560" s="26" t="s">
        <v>117</v>
      </c>
      <c r="AC2560" s="28">
        <v>8000</v>
      </c>
      <c r="AD2560" s="24"/>
      <c r="AE2560" s="26" t="s">
        <v>249</v>
      </c>
      <c r="AF2560" s="26" t="s">
        <v>139</v>
      </c>
      <c r="AG2560" s="26" t="s">
        <v>645</v>
      </c>
      <c r="AH2560" s="26" t="s">
        <v>185</v>
      </c>
      <c r="AI2560" s="28">
        <v>8000</v>
      </c>
      <c r="AJ2560" s="24"/>
      <c r="AK2560" s="26" t="s">
        <v>13918</v>
      </c>
      <c r="AL2560" s="26" t="s">
        <v>13919</v>
      </c>
      <c r="AM2560" s="24"/>
      <c r="AN2560" s="24"/>
      <c r="AO2560" s="24"/>
      <c r="AP2560" s="24"/>
      <c r="AQ2560" s="24"/>
      <c r="AR2560" s="24"/>
      <c r="AS2560" s="24"/>
      <c r="AT2560" s="26" t="s">
        <v>12142</v>
      </c>
      <c r="AU2560" s="26" t="s">
        <v>13920</v>
      </c>
      <c r="AV2560" s="24"/>
      <c r="AW2560" s="28">
        <v>9538</v>
      </c>
      <c r="AX2560" s="26">
        <v>35</v>
      </c>
      <c r="AY2560" s="28">
        <v>35</v>
      </c>
      <c r="AZ2560" s="28">
        <v>25</v>
      </c>
      <c r="BA2560" s="26">
        <v>0</v>
      </c>
      <c r="BB2560" s="26" t="s">
        <v>241</v>
      </c>
      <c r="BC2560" s="26" t="s">
        <v>13901</v>
      </c>
      <c r="BD2560" s="26" t="s">
        <v>437</v>
      </c>
      <c r="BE2560" s="24"/>
      <c r="BF2560" s="24"/>
      <c r="BG2560" s="24"/>
      <c r="BH2560" s="24"/>
      <c r="BI2560" s="24"/>
      <c r="BJ2560" s="24"/>
      <c r="BK2560" s="24"/>
      <c r="BL2560" s="24"/>
      <c r="BM2560" s="24"/>
      <c r="BN2560" s="24"/>
      <c r="BO2560" s="24"/>
      <c r="BP2560" s="24"/>
      <c r="BQ2560" s="24"/>
      <c r="BR2560" s="26">
        <v>4</v>
      </c>
      <c r="BS2560" s="26">
        <v>3</v>
      </c>
      <c r="BT2560" s="26">
        <v>4</v>
      </c>
      <c r="BU2560" s="26">
        <v>3</v>
      </c>
      <c r="BV2560" s="26">
        <v>2</v>
      </c>
      <c r="BW2560" s="26">
        <v>3</v>
      </c>
      <c r="BX2560" s="26">
        <v>3</v>
      </c>
      <c r="BY2560" s="26">
        <v>4</v>
      </c>
      <c r="BZ2560" s="24"/>
      <c r="CA2560" s="24"/>
      <c r="CB2560" s="24"/>
      <c r="CC2560" s="24"/>
      <c r="CD2560" s="24"/>
      <c r="CE2560" s="24"/>
      <c r="CF2560" s="24"/>
      <c r="CG2560" s="24"/>
      <c r="CH2560" s="24"/>
      <c r="CI2560" s="24"/>
      <c r="CJ2560" s="24"/>
      <c r="CK2560" s="24"/>
      <c r="CL2560" s="24"/>
      <c r="CM2560" s="24"/>
      <c r="CN2560" s="24"/>
      <c r="CO2560" s="24"/>
      <c r="CP2560" s="24"/>
      <c r="CQ2560" s="24"/>
      <c r="CR2560" s="24"/>
      <c r="CS2560" s="24"/>
      <c r="CT2560" s="24"/>
      <c r="CU2560" s="24"/>
      <c r="CV2560" s="24"/>
      <c r="CW2560" s="24"/>
      <c r="CX2560" s="24"/>
      <c r="CY2560" s="24"/>
      <c r="CZ2560" s="24"/>
      <c r="DA2560" s="24"/>
      <c r="DB2560" s="24"/>
      <c r="DC2560" s="24"/>
      <c r="DD2560" s="24"/>
      <c r="DE2560" s="24"/>
      <c r="DF2560" s="26" t="s">
        <v>139</v>
      </c>
      <c r="DG2560" s="26" t="s">
        <v>120</v>
      </c>
      <c r="DH2560" s="26" t="s">
        <v>139</v>
      </c>
      <c r="DI2560" s="26" t="s">
        <v>139</v>
      </c>
      <c r="DJ2560" s="26" t="s">
        <v>139</v>
      </c>
      <c r="DK2560" s="26" t="s">
        <v>139</v>
      </c>
      <c r="DL2560" s="26" t="s">
        <v>139</v>
      </c>
      <c r="DM2560" s="26" t="s">
        <v>139</v>
      </c>
      <c r="DN2560" s="26" t="s">
        <v>139</v>
      </c>
      <c r="DO2560" s="26" t="s">
        <v>139</v>
      </c>
    </row>
    <row r="2561" spans="1:119" ht="20.100000000000001" customHeight="1" x14ac:dyDescent="0.25">
      <c r="A2561" s="29" t="str">
        <f t="shared" si="560"/>
        <v>Sunshine Charity3</v>
      </c>
      <c r="B2561" s="29" t="str">
        <f t="shared" si="561"/>
        <v>Sunshine Charity</v>
      </c>
      <c r="C2561" s="29">
        <f t="shared" si="562"/>
        <v>3</v>
      </c>
      <c r="D2561" s="30" t="str">
        <f t="shared" si="563"/>
        <v>South Asia</v>
      </c>
      <c r="E2561" s="30" t="str">
        <f t="shared" si="564"/>
        <v>Trincomalee, Sri Lanka</v>
      </c>
      <c r="F2561" s="31">
        <f t="shared" si="565"/>
        <v>2</v>
      </c>
      <c r="G2561" s="31">
        <f t="shared" si="566"/>
        <v>2</v>
      </c>
      <c r="H2561" s="31">
        <f t="shared" si="567"/>
        <v>2</v>
      </c>
      <c r="I2561" s="31">
        <f t="shared" si="568"/>
        <v>2</v>
      </c>
      <c r="J2561" s="31">
        <f t="shared" si="569"/>
        <v>1</v>
      </c>
      <c r="K2561" s="31">
        <f t="shared" si="570"/>
        <v>2</v>
      </c>
      <c r="L2561" s="31">
        <f t="shared" si="571"/>
        <v>2</v>
      </c>
      <c r="M2561" s="31">
        <f t="shared" si="572"/>
        <v>2</v>
      </c>
      <c r="N2561" s="31">
        <f t="shared" si="573"/>
        <v>1.9</v>
      </c>
      <c r="O2561" s="26" t="s">
        <v>13921</v>
      </c>
      <c r="P2561" s="26" t="s">
        <v>108</v>
      </c>
      <c r="Q2561" s="27">
        <v>40672</v>
      </c>
      <c r="R2561" s="26" t="s">
        <v>109</v>
      </c>
      <c r="S2561" s="26" t="s">
        <v>409</v>
      </c>
      <c r="T2561" s="26" t="s">
        <v>333</v>
      </c>
      <c r="U2561" s="26" t="s">
        <v>112</v>
      </c>
      <c r="V2561" s="26" t="s">
        <v>225</v>
      </c>
      <c r="W2561" s="26" t="s">
        <v>2101</v>
      </c>
      <c r="X2561" s="26" t="s">
        <v>13894</v>
      </c>
      <c r="Y2561" s="26" t="s">
        <v>13895</v>
      </c>
      <c r="Z2561" s="24"/>
      <c r="AA2561" s="24"/>
      <c r="AB2561" s="26" t="s">
        <v>117</v>
      </c>
      <c r="AC2561" s="28">
        <v>8000</v>
      </c>
      <c r="AD2561" s="24"/>
      <c r="AE2561" s="26" t="s">
        <v>249</v>
      </c>
      <c r="AF2561" s="26" t="s">
        <v>139</v>
      </c>
      <c r="AG2561" s="26" t="s">
        <v>645</v>
      </c>
      <c r="AH2561" s="26" t="s">
        <v>121</v>
      </c>
      <c r="AI2561" s="28">
        <v>8000</v>
      </c>
      <c r="AJ2561" s="24"/>
      <c r="AK2561" s="26" t="s">
        <v>13918</v>
      </c>
      <c r="AL2561" s="26" t="s">
        <v>13922</v>
      </c>
      <c r="AM2561" s="26" t="s">
        <v>13923</v>
      </c>
      <c r="AN2561" s="26" t="s">
        <v>13924</v>
      </c>
      <c r="AO2561" s="26" t="s">
        <v>13925</v>
      </c>
      <c r="AP2561" s="24"/>
      <c r="AQ2561" s="24"/>
      <c r="AR2561" s="24"/>
      <c r="AS2561" s="24"/>
      <c r="AT2561" s="26" t="s">
        <v>8071</v>
      </c>
      <c r="AU2561" s="26" t="s">
        <v>13926</v>
      </c>
      <c r="AV2561" s="24"/>
      <c r="AW2561" s="28">
        <v>8107</v>
      </c>
      <c r="AX2561" s="26">
        <v>35</v>
      </c>
      <c r="AY2561" s="28">
        <v>0</v>
      </c>
      <c r="AZ2561" s="28">
        <v>0</v>
      </c>
      <c r="BA2561" s="26">
        <v>0</v>
      </c>
      <c r="BB2561" s="24"/>
      <c r="BC2561" s="26" t="s">
        <v>13901</v>
      </c>
      <c r="BD2561" s="24"/>
      <c r="BE2561" s="24"/>
      <c r="BF2561" s="26" t="s">
        <v>13927</v>
      </c>
      <c r="BG2561" s="26" t="s">
        <v>2101</v>
      </c>
      <c r="BH2561" s="26" t="s">
        <v>3043</v>
      </c>
      <c r="BI2561" s="26" t="s">
        <v>13928</v>
      </c>
      <c r="BJ2561" s="24"/>
      <c r="BK2561" s="24"/>
      <c r="BL2561" s="24"/>
      <c r="BM2561" s="24"/>
      <c r="BN2561" s="24"/>
      <c r="BO2561" s="24"/>
      <c r="BP2561" s="24"/>
      <c r="BQ2561" s="24"/>
      <c r="BR2561" s="26">
        <v>2</v>
      </c>
      <c r="BS2561" s="26">
        <v>2</v>
      </c>
      <c r="BT2561" s="26">
        <v>2</v>
      </c>
      <c r="BU2561" s="26">
        <v>2</v>
      </c>
      <c r="BV2561" s="26">
        <v>1</v>
      </c>
      <c r="BW2561" s="26">
        <v>2</v>
      </c>
      <c r="BX2561" s="26">
        <v>2</v>
      </c>
      <c r="BY2561" s="26">
        <v>2</v>
      </c>
      <c r="BZ2561" s="24"/>
      <c r="CA2561" s="24"/>
      <c r="CB2561" s="24"/>
      <c r="CC2561" s="24"/>
      <c r="CD2561" s="24"/>
      <c r="CE2561" s="24"/>
      <c r="CF2561" s="24"/>
      <c r="CG2561" s="24"/>
      <c r="CH2561" s="24"/>
      <c r="CI2561" s="24"/>
      <c r="CJ2561" s="24"/>
      <c r="CK2561" s="24"/>
      <c r="CL2561" s="24"/>
      <c r="CM2561" s="24"/>
      <c r="CN2561" s="24"/>
      <c r="CO2561" s="24"/>
      <c r="CP2561" s="24"/>
      <c r="CQ2561" s="24"/>
      <c r="CR2561" s="24"/>
      <c r="CS2561" s="24"/>
      <c r="CT2561" s="24"/>
      <c r="CU2561" s="24"/>
      <c r="CV2561" s="24"/>
      <c r="CW2561" s="24"/>
      <c r="CX2561" s="24"/>
      <c r="CY2561" s="24"/>
      <c r="CZ2561" s="24"/>
      <c r="DA2561" s="24"/>
      <c r="DB2561" s="24"/>
      <c r="DC2561" s="24"/>
      <c r="DD2561" s="24"/>
      <c r="DE2561" s="24"/>
      <c r="DF2561" s="26" t="s">
        <v>120</v>
      </c>
      <c r="DG2561" s="26" t="s">
        <v>120</v>
      </c>
      <c r="DH2561" s="26" t="s">
        <v>139</v>
      </c>
      <c r="DI2561" s="26" t="s">
        <v>139</v>
      </c>
      <c r="DJ2561" s="26" t="s">
        <v>139</v>
      </c>
      <c r="DK2561" s="26" t="s">
        <v>139</v>
      </c>
      <c r="DL2561" s="26" t="s">
        <v>139</v>
      </c>
      <c r="DM2561" s="26" t="s">
        <v>139</v>
      </c>
      <c r="DN2561" s="26" t="s">
        <v>139</v>
      </c>
      <c r="DO2561" s="26" t="s">
        <v>139</v>
      </c>
    </row>
    <row r="2562" spans="1:119" ht="20.100000000000001" customHeight="1" x14ac:dyDescent="0.25">
      <c r="A2562" s="29" t="str">
        <f t="shared" si="560"/>
        <v>Sunshine Charity2</v>
      </c>
      <c r="B2562" s="29" t="str">
        <f t="shared" si="561"/>
        <v>Sunshine Charity</v>
      </c>
      <c r="C2562" s="29">
        <f t="shared" si="562"/>
        <v>2</v>
      </c>
      <c r="D2562" s="30" t="str">
        <f t="shared" si="563"/>
        <v>South Asia</v>
      </c>
      <c r="E2562" s="30" t="str">
        <f t="shared" si="564"/>
        <v>Trincomalee, Sri Lanka</v>
      </c>
      <c r="F2562" s="31">
        <f t="shared" si="565"/>
        <v>3</v>
      </c>
      <c r="G2562" s="31">
        <f t="shared" si="566"/>
        <v>3</v>
      </c>
      <c r="H2562" s="31">
        <f t="shared" si="567"/>
        <v>4</v>
      </c>
      <c r="I2562" s="31">
        <f t="shared" si="568"/>
        <v>3</v>
      </c>
      <c r="J2562" s="31">
        <f t="shared" si="569"/>
        <v>4</v>
      </c>
      <c r="K2562" s="31">
        <f t="shared" si="570"/>
        <v>4</v>
      </c>
      <c r="L2562" s="31">
        <f t="shared" si="571"/>
        <v>4</v>
      </c>
      <c r="M2562" s="31">
        <f t="shared" si="572"/>
        <v>3</v>
      </c>
      <c r="N2562" s="31">
        <f t="shared" si="573"/>
        <v>3.5</v>
      </c>
      <c r="O2562" s="26" t="s">
        <v>13929</v>
      </c>
      <c r="P2562" s="26" t="s">
        <v>108</v>
      </c>
      <c r="Q2562" s="27">
        <v>40315</v>
      </c>
      <c r="R2562" s="26" t="s">
        <v>109</v>
      </c>
      <c r="S2562" s="26" t="s">
        <v>234</v>
      </c>
      <c r="T2562" s="26" t="s">
        <v>224</v>
      </c>
      <c r="U2562" s="26" t="s">
        <v>112</v>
      </c>
      <c r="V2562" s="26" t="s">
        <v>225</v>
      </c>
      <c r="W2562" s="26" t="s">
        <v>2101</v>
      </c>
      <c r="X2562" s="26" t="s">
        <v>13894</v>
      </c>
      <c r="Y2562" s="26" t="s">
        <v>13895</v>
      </c>
      <c r="Z2562" s="24"/>
      <c r="AA2562" s="24"/>
      <c r="AB2562" s="26" t="s">
        <v>117</v>
      </c>
      <c r="AC2562" s="28">
        <v>8000</v>
      </c>
      <c r="AD2562" s="24"/>
      <c r="AE2562" s="26" t="s">
        <v>249</v>
      </c>
      <c r="AF2562" s="26" t="s">
        <v>139</v>
      </c>
      <c r="AG2562" s="26" t="s">
        <v>645</v>
      </c>
      <c r="AH2562" s="26" t="s">
        <v>143</v>
      </c>
      <c r="AI2562" s="28">
        <v>8000</v>
      </c>
      <c r="AJ2562" s="24"/>
      <c r="AK2562" s="26" t="s">
        <v>13918</v>
      </c>
      <c r="AL2562" s="26" t="s">
        <v>13930</v>
      </c>
      <c r="AM2562" s="26" t="s">
        <v>13923</v>
      </c>
      <c r="AN2562" s="26" t="s">
        <v>13924</v>
      </c>
      <c r="AO2562" s="24"/>
      <c r="AP2562" s="24"/>
      <c r="AQ2562" s="24"/>
      <c r="AR2562" s="24"/>
      <c r="AS2562" s="24"/>
      <c r="AT2562" s="26" t="s">
        <v>897</v>
      </c>
      <c r="AU2562" s="24"/>
      <c r="AV2562" s="24"/>
      <c r="AW2562" s="28">
        <v>19762</v>
      </c>
      <c r="AX2562" s="26">
        <v>35</v>
      </c>
      <c r="AY2562" s="28">
        <v>35</v>
      </c>
      <c r="AZ2562" s="28">
        <v>35</v>
      </c>
      <c r="BA2562" s="26">
        <v>0</v>
      </c>
      <c r="BB2562" s="26" t="s">
        <v>241</v>
      </c>
      <c r="BC2562" s="26" t="s">
        <v>13901</v>
      </c>
      <c r="BD2562" s="24"/>
      <c r="BE2562" s="24"/>
      <c r="BF2562" s="24"/>
      <c r="BG2562" s="24"/>
      <c r="BH2562" s="24"/>
      <c r="BI2562" s="24"/>
      <c r="BJ2562" s="24"/>
      <c r="BK2562" s="24"/>
      <c r="BL2562" s="24"/>
      <c r="BM2562" s="24"/>
      <c r="BN2562" s="24"/>
      <c r="BO2562" s="24"/>
      <c r="BP2562" s="24"/>
      <c r="BQ2562" s="24"/>
      <c r="BR2562" s="26">
        <v>3</v>
      </c>
      <c r="BS2562" s="26">
        <v>3</v>
      </c>
      <c r="BT2562" s="26">
        <v>4</v>
      </c>
      <c r="BU2562" s="26">
        <v>3</v>
      </c>
      <c r="BV2562" s="26">
        <v>4</v>
      </c>
      <c r="BW2562" s="26">
        <v>4</v>
      </c>
      <c r="BX2562" s="26">
        <v>4</v>
      </c>
      <c r="BY2562" s="26">
        <v>3</v>
      </c>
      <c r="BZ2562" s="24"/>
      <c r="CA2562" s="24"/>
      <c r="CB2562" s="24"/>
      <c r="CC2562" s="24"/>
      <c r="CD2562" s="24"/>
      <c r="CE2562" s="24"/>
      <c r="CF2562" s="24"/>
      <c r="CG2562" s="24"/>
      <c r="CH2562" s="24"/>
      <c r="CI2562" s="24"/>
      <c r="CJ2562" s="24"/>
      <c r="CK2562" s="24"/>
      <c r="CL2562" s="24"/>
      <c r="CM2562" s="24"/>
      <c r="CN2562" s="24"/>
      <c r="CO2562" s="24"/>
      <c r="CP2562" s="24"/>
      <c r="CQ2562" s="24"/>
      <c r="CR2562" s="24"/>
      <c r="CS2562" s="24"/>
      <c r="CT2562" s="24"/>
      <c r="CU2562" s="24"/>
      <c r="CV2562" s="24"/>
      <c r="CW2562" s="24"/>
      <c r="CX2562" s="24"/>
      <c r="CY2562" s="24"/>
      <c r="CZ2562" s="24"/>
      <c r="DA2562" s="24"/>
      <c r="DB2562" s="24"/>
      <c r="DC2562" s="24"/>
      <c r="DD2562" s="24"/>
      <c r="DE2562" s="24"/>
      <c r="DF2562" s="26" t="s">
        <v>139</v>
      </c>
      <c r="DG2562" s="26" t="s">
        <v>139</v>
      </c>
      <c r="DH2562" s="26" t="s">
        <v>139</v>
      </c>
      <c r="DI2562" s="26" t="s">
        <v>139</v>
      </c>
      <c r="DJ2562" s="26" t="s">
        <v>139</v>
      </c>
      <c r="DK2562" s="26" t="s">
        <v>139</v>
      </c>
      <c r="DL2562" s="26" t="s">
        <v>139</v>
      </c>
      <c r="DM2562" s="26" t="s">
        <v>139</v>
      </c>
      <c r="DN2562" s="26" t="s">
        <v>139</v>
      </c>
      <c r="DO2562" s="26" t="s">
        <v>139</v>
      </c>
    </row>
    <row r="2563" spans="1:119" ht="20.100000000000001" customHeight="1" x14ac:dyDescent="0.25">
      <c r="A2563" s="29" t="str">
        <f t="shared" si="560"/>
        <v>Super Buddies Club6</v>
      </c>
      <c r="B2563" s="29" t="str">
        <f t="shared" si="561"/>
        <v>Super Buddies Club</v>
      </c>
      <c r="C2563" s="29">
        <f t="shared" si="562"/>
        <v>6</v>
      </c>
      <c r="D2563" s="30" t="str">
        <f t="shared" si="563"/>
        <v>Africa and the Middle East</v>
      </c>
      <c r="E2563" s="30" t="str">
        <f t="shared" si="564"/>
        <v>Mbabane , Swaziland</v>
      </c>
      <c r="F2563" s="31">
        <f t="shared" si="565"/>
        <v>3</v>
      </c>
      <c r="G2563" s="31">
        <f t="shared" si="566"/>
        <v>2</v>
      </c>
      <c r="H2563" s="31">
        <f t="shared" si="567"/>
        <v>3</v>
      </c>
      <c r="I2563" s="31">
        <f t="shared" si="568"/>
        <v>3</v>
      </c>
      <c r="J2563" s="31">
        <f t="shared" si="569"/>
        <v>3</v>
      </c>
      <c r="K2563" s="31">
        <f t="shared" si="570"/>
        <v>3</v>
      </c>
      <c r="L2563" s="31">
        <f t="shared" si="571"/>
        <v>4</v>
      </c>
      <c r="M2563" s="31">
        <f t="shared" si="572"/>
        <v>3</v>
      </c>
      <c r="N2563" s="31">
        <f t="shared" si="573"/>
        <v>3</v>
      </c>
      <c r="O2563" s="26" t="s">
        <v>13931</v>
      </c>
      <c r="P2563" s="26" t="s">
        <v>108</v>
      </c>
      <c r="Q2563" s="27">
        <v>42502</v>
      </c>
      <c r="R2563" s="26" t="s">
        <v>166</v>
      </c>
      <c r="S2563" s="26" t="s">
        <v>184</v>
      </c>
      <c r="T2563" s="26" t="s">
        <v>157</v>
      </c>
      <c r="U2563" s="26" t="s">
        <v>833</v>
      </c>
      <c r="V2563" s="26" t="s">
        <v>169</v>
      </c>
      <c r="W2563" s="26" t="s">
        <v>4924</v>
      </c>
      <c r="X2563" s="26" t="s">
        <v>13932</v>
      </c>
      <c r="Y2563" s="26" t="s">
        <v>13933</v>
      </c>
      <c r="Z2563" s="24"/>
      <c r="AA2563" s="24"/>
      <c r="AB2563" s="26" t="s">
        <v>117</v>
      </c>
      <c r="AC2563" s="28">
        <v>4000</v>
      </c>
      <c r="AD2563" s="24"/>
      <c r="AE2563" s="24"/>
      <c r="AF2563" s="26" t="s">
        <v>139</v>
      </c>
      <c r="AG2563" s="26" t="s">
        <v>224</v>
      </c>
      <c r="AH2563" s="26" t="s">
        <v>250</v>
      </c>
      <c r="AI2563" s="28">
        <v>4000</v>
      </c>
      <c r="AJ2563" s="26" t="s">
        <v>13934</v>
      </c>
      <c r="AK2563" s="26" t="s">
        <v>13935</v>
      </c>
      <c r="AL2563" s="26" t="s">
        <v>13936</v>
      </c>
      <c r="AM2563" s="24"/>
      <c r="AN2563" s="24"/>
      <c r="AO2563" s="24"/>
      <c r="AP2563" s="24"/>
      <c r="AQ2563" s="26" t="s">
        <v>13937</v>
      </c>
      <c r="AR2563" s="24"/>
      <c r="AS2563" s="24"/>
      <c r="AT2563" s="24"/>
      <c r="AU2563" s="24"/>
      <c r="AV2563" s="24"/>
      <c r="AW2563" s="28">
        <v>68308</v>
      </c>
      <c r="AX2563" s="26">
        <v>3463</v>
      </c>
      <c r="AY2563" s="28">
        <v>80</v>
      </c>
      <c r="AZ2563" s="28">
        <v>63</v>
      </c>
      <c r="BA2563" s="26">
        <v>0</v>
      </c>
      <c r="BB2563" s="26" t="s">
        <v>148</v>
      </c>
      <c r="BC2563" s="26" t="s">
        <v>1241</v>
      </c>
      <c r="BD2563" s="26" t="s">
        <v>125</v>
      </c>
      <c r="BE2563" s="24"/>
      <c r="BF2563" s="26" t="s">
        <v>13938</v>
      </c>
      <c r="BG2563" s="26" t="s">
        <v>191</v>
      </c>
      <c r="BH2563" s="26" t="s">
        <v>13939</v>
      </c>
      <c r="BI2563" s="26" t="s">
        <v>191</v>
      </c>
      <c r="BJ2563" s="24"/>
      <c r="BK2563" s="24"/>
      <c r="BL2563" s="24"/>
      <c r="BM2563" s="24"/>
      <c r="BN2563" s="24"/>
      <c r="BO2563" s="24"/>
      <c r="BP2563" s="24"/>
      <c r="BQ2563" s="24"/>
      <c r="BR2563" s="26">
        <v>3</v>
      </c>
      <c r="BS2563" s="26">
        <v>2</v>
      </c>
      <c r="BT2563" s="26">
        <v>3</v>
      </c>
      <c r="BU2563" s="26">
        <v>3</v>
      </c>
      <c r="BV2563" s="26">
        <v>3</v>
      </c>
      <c r="BW2563" s="26">
        <v>3</v>
      </c>
      <c r="BX2563" s="26">
        <v>4</v>
      </c>
      <c r="BY2563" s="26">
        <v>3</v>
      </c>
      <c r="BZ2563" s="24"/>
      <c r="CA2563" s="24"/>
      <c r="CB2563" s="24"/>
      <c r="CC2563" s="24"/>
      <c r="CD2563" s="24"/>
      <c r="CE2563" s="24"/>
      <c r="CF2563" s="24"/>
      <c r="CG2563" s="24"/>
      <c r="CH2563" s="24"/>
      <c r="CI2563" s="24"/>
      <c r="CJ2563" s="24"/>
      <c r="CK2563" s="24"/>
      <c r="CL2563" s="24"/>
      <c r="CM2563" s="24"/>
      <c r="CN2563" s="24"/>
      <c r="CO2563" s="24"/>
      <c r="CP2563" s="24"/>
      <c r="CQ2563" s="24"/>
      <c r="CR2563" s="24"/>
      <c r="CS2563" s="24"/>
      <c r="CT2563" s="24"/>
      <c r="CU2563" s="24"/>
      <c r="CV2563" s="24"/>
      <c r="CW2563" s="24"/>
      <c r="CX2563" s="24"/>
      <c r="CY2563" s="24"/>
      <c r="CZ2563" s="24"/>
      <c r="DA2563" s="24"/>
      <c r="DB2563" s="24"/>
      <c r="DC2563" s="24"/>
      <c r="DD2563" s="24"/>
      <c r="DE2563" s="24"/>
      <c r="DF2563" s="26" t="s">
        <v>120</v>
      </c>
      <c r="DG2563" s="26" t="s">
        <v>120</v>
      </c>
      <c r="DH2563" s="26" t="s">
        <v>120</v>
      </c>
      <c r="DI2563" s="26" t="s">
        <v>139</v>
      </c>
      <c r="DJ2563" s="26" t="s">
        <v>139</v>
      </c>
      <c r="DK2563" s="26" t="s">
        <v>139</v>
      </c>
      <c r="DL2563" s="26" t="s">
        <v>139</v>
      </c>
      <c r="DM2563" s="26" t="s">
        <v>139</v>
      </c>
      <c r="DN2563" s="26" t="s">
        <v>139</v>
      </c>
      <c r="DO2563" s="26" t="s">
        <v>139</v>
      </c>
    </row>
    <row r="2564" spans="1:119" ht="20.100000000000001" customHeight="1" x14ac:dyDescent="0.25">
      <c r="A2564" s="29" t="str">
        <f t="shared" si="560"/>
        <v>Super Buddies Club5</v>
      </c>
      <c r="B2564" s="29" t="str">
        <f t="shared" si="561"/>
        <v>Super Buddies Club</v>
      </c>
      <c r="C2564" s="29">
        <f t="shared" si="562"/>
        <v>5</v>
      </c>
      <c r="D2564" s="30" t="str">
        <f t="shared" si="563"/>
        <v>Africa and the Middle East</v>
      </c>
      <c r="E2564" s="30" t="str">
        <f t="shared" si="564"/>
        <v>Mbabane , Swaziland</v>
      </c>
      <c r="F2564" s="31">
        <f t="shared" si="565"/>
        <v>3</v>
      </c>
      <c r="G2564" s="31">
        <f t="shared" si="566"/>
        <v>2</v>
      </c>
      <c r="H2564" s="31">
        <f t="shared" si="567"/>
        <v>3</v>
      </c>
      <c r="I2564" s="31">
        <f t="shared" si="568"/>
        <v>3</v>
      </c>
      <c r="J2564" s="31">
        <f t="shared" si="569"/>
        <v>3</v>
      </c>
      <c r="K2564" s="31">
        <f t="shared" si="570"/>
        <v>4</v>
      </c>
      <c r="L2564" s="31">
        <f t="shared" si="571"/>
        <v>4</v>
      </c>
      <c r="M2564" s="31">
        <f t="shared" si="572"/>
        <v>4</v>
      </c>
      <c r="N2564" s="31">
        <f t="shared" si="573"/>
        <v>3.3</v>
      </c>
      <c r="O2564" s="26" t="s">
        <v>13940</v>
      </c>
      <c r="P2564" s="26" t="s">
        <v>108</v>
      </c>
      <c r="Q2564" s="27">
        <v>41771</v>
      </c>
      <c r="R2564" s="26" t="s">
        <v>166</v>
      </c>
      <c r="S2564" s="26" t="s">
        <v>193</v>
      </c>
      <c r="T2564" s="26" t="s">
        <v>194</v>
      </c>
      <c r="U2564" s="26" t="s">
        <v>833</v>
      </c>
      <c r="V2564" s="26" t="s">
        <v>169</v>
      </c>
      <c r="W2564" s="26" t="s">
        <v>4924</v>
      </c>
      <c r="X2564" s="26" t="s">
        <v>13932</v>
      </c>
      <c r="Y2564" s="26" t="s">
        <v>13933</v>
      </c>
      <c r="Z2564" s="24"/>
      <c r="AA2564" s="24"/>
      <c r="AB2564" s="26" t="s">
        <v>117</v>
      </c>
      <c r="AC2564" s="28">
        <v>13000</v>
      </c>
      <c r="AD2564" s="24"/>
      <c r="AE2564" s="24"/>
      <c r="AF2564" s="26" t="s">
        <v>139</v>
      </c>
      <c r="AG2564" s="26" t="s">
        <v>224</v>
      </c>
      <c r="AH2564" s="26" t="s">
        <v>176</v>
      </c>
      <c r="AI2564" s="28">
        <v>13000</v>
      </c>
      <c r="AJ2564" s="26" t="s">
        <v>13941</v>
      </c>
      <c r="AK2564" s="26" t="s">
        <v>13935</v>
      </c>
      <c r="AL2564" s="26" t="s">
        <v>13936</v>
      </c>
      <c r="AM2564" s="24"/>
      <c r="AN2564" s="24"/>
      <c r="AO2564" s="24"/>
      <c r="AP2564" s="24"/>
      <c r="AQ2564" s="26" t="s">
        <v>13942</v>
      </c>
      <c r="AR2564" s="24"/>
      <c r="AS2564" s="26" t="s">
        <v>13943</v>
      </c>
      <c r="AT2564" s="26" t="s">
        <v>13944</v>
      </c>
      <c r="AU2564" s="26" t="s">
        <v>13945</v>
      </c>
      <c r="AV2564" s="24"/>
      <c r="AW2564" s="28">
        <v>67979</v>
      </c>
      <c r="AX2564" s="26">
        <v>3311</v>
      </c>
      <c r="AY2564" s="28">
        <v>50</v>
      </c>
      <c r="AZ2564" s="28">
        <v>40</v>
      </c>
      <c r="BA2564" s="26">
        <v>0</v>
      </c>
      <c r="BB2564" s="26" t="s">
        <v>148</v>
      </c>
      <c r="BC2564" s="26" t="s">
        <v>1241</v>
      </c>
      <c r="BD2564" s="26" t="s">
        <v>125</v>
      </c>
      <c r="BE2564" s="24"/>
      <c r="BF2564" s="26" t="s">
        <v>13939</v>
      </c>
      <c r="BG2564" s="26" t="s">
        <v>191</v>
      </c>
      <c r="BH2564" s="24"/>
      <c r="BI2564" s="24"/>
      <c r="BJ2564" s="24"/>
      <c r="BK2564" s="24"/>
      <c r="BL2564" s="24"/>
      <c r="BM2564" s="24"/>
      <c r="BN2564" s="24"/>
      <c r="BO2564" s="24"/>
      <c r="BP2564" s="24"/>
      <c r="BQ2564" s="24"/>
      <c r="BR2564" s="26">
        <v>3</v>
      </c>
      <c r="BS2564" s="26">
        <v>2</v>
      </c>
      <c r="BT2564" s="26">
        <v>3</v>
      </c>
      <c r="BU2564" s="26">
        <v>3</v>
      </c>
      <c r="BV2564" s="26">
        <v>3</v>
      </c>
      <c r="BW2564" s="26">
        <v>4</v>
      </c>
      <c r="BX2564" s="26">
        <v>4</v>
      </c>
      <c r="BY2564" s="26">
        <v>4</v>
      </c>
      <c r="BZ2564" s="24"/>
      <c r="CA2564" s="24"/>
      <c r="CB2564" s="24"/>
      <c r="CC2564" s="24"/>
      <c r="CD2564" s="24"/>
      <c r="CE2564" s="24"/>
      <c r="CF2564" s="24"/>
      <c r="CG2564" s="24"/>
      <c r="CH2564" s="24"/>
      <c r="CI2564" s="24"/>
      <c r="CJ2564" s="24"/>
      <c r="CK2564" s="24"/>
      <c r="CL2564" s="24"/>
      <c r="CM2564" s="24"/>
      <c r="CN2564" s="24"/>
      <c r="CO2564" s="24"/>
      <c r="CP2564" s="24"/>
      <c r="CQ2564" s="24"/>
      <c r="CR2564" s="24"/>
      <c r="CS2564" s="24"/>
      <c r="CT2564" s="24"/>
      <c r="CU2564" s="24"/>
      <c r="CV2564" s="24"/>
      <c r="CW2564" s="24"/>
      <c r="CX2564" s="24"/>
      <c r="CY2564" s="24"/>
      <c r="CZ2564" s="24"/>
      <c r="DA2564" s="24"/>
      <c r="DB2564" s="24"/>
      <c r="DC2564" s="24"/>
      <c r="DD2564" s="24"/>
      <c r="DE2564" s="24"/>
      <c r="DF2564" s="26" t="s">
        <v>139</v>
      </c>
      <c r="DG2564" s="26" t="s">
        <v>120</v>
      </c>
      <c r="DH2564" s="26" t="s">
        <v>139</v>
      </c>
      <c r="DI2564" s="26" t="s">
        <v>139</v>
      </c>
      <c r="DJ2564" s="26" t="s">
        <v>139</v>
      </c>
      <c r="DK2564" s="26" t="s">
        <v>139</v>
      </c>
      <c r="DL2564" s="26" t="s">
        <v>139</v>
      </c>
      <c r="DM2564" s="26" t="s">
        <v>139</v>
      </c>
      <c r="DN2564" s="26" t="s">
        <v>139</v>
      </c>
      <c r="DO2564" s="26" t="s">
        <v>139</v>
      </c>
    </row>
    <row r="2565" spans="1:119" ht="20.100000000000001" customHeight="1" x14ac:dyDescent="0.25">
      <c r="A2565" s="29" t="str">
        <f t="shared" si="560"/>
        <v>Super Buddies Club4</v>
      </c>
      <c r="B2565" s="29" t="str">
        <f t="shared" si="561"/>
        <v>Super Buddies Club</v>
      </c>
      <c r="C2565" s="29">
        <f t="shared" si="562"/>
        <v>4</v>
      </c>
      <c r="D2565" s="30" t="str">
        <f t="shared" si="563"/>
        <v>Africa and the Middle East</v>
      </c>
      <c r="E2565" s="30" t="str">
        <f t="shared" si="564"/>
        <v>Mbabane , Swaziland</v>
      </c>
      <c r="F2565" s="31">
        <f t="shared" si="565"/>
        <v>2</v>
      </c>
      <c r="G2565" s="31">
        <f t="shared" si="566"/>
        <v>2</v>
      </c>
      <c r="H2565" s="31">
        <f t="shared" si="567"/>
        <v>2</v>
      </c>
      <c r="I2565" s="31">
        <f t="shared" si="568"/>
        <v>4</v>
      </c>
      <c r="J2565" s="31">
        <f t="shared" si="569"/>
        <v>3</v>
      </c>
      <c r="K2565" s="31">
        <f t="shared" si="570"/>
        <v>2</v>
      </c>
      <c r="L2565" s="31">
        <f t="shared" si="571"/>
        <v>4</v>
      </c>
      <c r="M2565" s="31">
        <f t="shared" si="572"/>
        <v>2</v>
      </c>
      <c r="N2565" s="31">
        <f t="shared" si="573"/>
        <v>2.6</v>
      </c>
      <c r="O2565" s="26" t="s">
        <v>13946</v>
      </c>
      <c r="P2565" s="26" t="s">
        <v>108</v>
      </c>
      <c r="Q2565" s="27">
        <v>41400</v>
      </c>
      <c r="R2565" s="26" t="s">
        <v>166</v>
      </c>
      <c r="S2565" s="26" t="s">
        <v>206</v>
      </c>
      <c r="T2565" s="26" t="s">
        <v>207</v>
      </c>
      <c r="U2565" s="26" t="s">
        <v>833</v>
      </c>
      <c r="V2565" s="26" t="s">
        <v>169</v>
      </c>
      <c r="W2565" s="26" t="s">
        <v>4924</v>
      </c>
      <c r="X2565" s="26" t="s">
        <v>13932</v>
      </c>
      <c r="Y2565" s="26" t="s">
        <v>13933</v>
      </c>
      <c r="Z2565" s="24"/>
      <c r="AA2565" s="24"/>
      <c r="AB2565" s="26" t="s">
        <v>117</v>
      </c>
      <c r="AC2565" s="28">
        <v>12000</v>
      </c>
      <c r="AD2565" s="24"/>
      <c r="AE2565" s="24"/>
      <c r="AF2565" s="26" t="s">
        <v>139</v>
      </c>
      <c r="AG2565" s="26" t="s">
        <v>224</v>
      </c>
      <c r="AH2565" s="26" t="s">
        <v>185</v>
      </c>
      <c r="AI2565" s="28">
        <v>12000</v>
      </c>
      <c r="AJ2565" s="26" t="s">
        <v>13947</v>
      </c>
      <c r="AK2565" s="26" t="s">
        <v>13935</v>
      </c>
      <c r="AL2565" s="26" t="s">
        <v>13936</v>
      </c>
      <c r="AM2565" s="24"/>
      <c r="AN2565" s="24"/>
      <c r="AO2565" s="24"/>
      <c r="AP2565" s="24"/>
      <c r="AQ2565" s="26" t="s">
        <v>13948</v>
      </c>
      <c r="AR2565" s="24"/>
      <c r="AS2565" s="24"/>
      <c r="AT2565" s="24"/>
      <c r="AU2565" s="24"/>
      <c r="AV2565" s="24"/>
      <c r="AW2565" s="28">
        <v>115000</v>
      </c>
      <c r="AX2565" s="26">
        <v>6828</v>
      </c>
      <c r="AY2565" s="28">
        <v>50</v>
      </c>
      <c r="AZ2565" s="28">
        <v>40</v>
      </c>
      <c r="BA2565" s="26">
        <v>0</v>
      </c>
      <c r="BB2565" s="26" t="s">
        <v>148</v>
      </c>
      <c r="BC2565" s="26" t="s">
        <v>1241</v>
      </c>
      <c r="BD2565" s="26" t="s">
        <v>125</v>
      </c>
      <c r="BE2565" s="24"/>
      <c r="BF2565" s="26" t="s">
        <v>13938</v>
      </c>
      <c r="BG2565" s="26" t="s">
        <v>191</v>
      </c>
      <c r="BH2565" s="26" t="s">
        <v>13949</v>
      </c>
      <c r="BI2565" s="26" t="s">
        <v>381</v>
      </c>
      <c r="BJ2565" s="24"/>
      <c r="BK2565" s="24"/>
      <c r="BL2565" s="24"/>
      <c r="BM2565" s="24"/>
      <c r="BN2565" s="24"/>
      <c r="BO2565" s="24"/>
      <c r="BP2565" s="24"/>
      <c r="BQ2565" s="24"/>
      <c r="BR2565" s="26">
        <v>2</v>
      </c>
      <c r="BS2565" s="26">
        <v>2</v>
      </c>
      <c r="BT2565" s="26">
        <v>2</v>
      </c>
      <c r="BU2565" s="26">
        <v>4</v>
      </c>
      <c r="BV2565" s="26">
        <v>3</v>
      </c>
      <c r="BW2565" s="26">
        <v>2</v>
      </c>
      <c r="BX2565" s="26">
        <v>4</v>
      </c>
      <c r="BY2565" s="26">
        <v>2</v>
      </c>
      <c r="BZ2565" s="24"/>
      <c r="CA2565" s="24"/>
      <c r="CB2565" s="24"/>
      <c r="CC2565" s="24"/>
      <c r="CD2565" s="24"/>
      <c r="CE2565" s="24"/>
      <c r="CF2565" s="24"/>
      <c r="CG2565" s="24"/>
      <c r="CH2565" s="24"/>
      <c r="CI2565" s="24"/>
      <c r="CJ2565" s="24"/>
      <c r="CK2565" s="24"/>
      <c r="CL2565" s="24"/>
      <c r="CM2565" s="24"/>
      <c r="CN2565" s="24"/>
      <c r="CO2565" s="24"/>
      <c r="CP2565" s="24"/>
      <c r="CQ2565" s="24"/>
      <c r="CR2565" s="24"/>
      <c r="CS2565" s="24"/>
      <c r="CT2565" s="24"/>
      <c r="CU2565" s="24"/>
      <c r="CV2565" s="24"/>
      <c r="CW2565" s="24"/>
      <c r="CX2565" s="24"/>
      <c r="CY2565" s="24"/>
      <c r="CZ2565" s="24"/>
      <c r="DA2565" s="24"/>
      <c r="DB2565" s="24"/>
      <c r="DC2565" s="24"/>
      <c r="DD2565" s="24"/>
      <c r="DE2565" s="24"/>
      <c r="DF2565" s="26" t="s">
        <v>139</v>
      </c>
      <c r="DG2565" s="26" t="s">
        <v>139</v>
      </c>
      <c r="DH2565" s="26" t="s">
        <v>139</v>
      </c>
      <c r="DI2565" s="26" t="s">
        <v>139</v>
      </c>
      <c r="DJ2565" s="26" t="s">
        <v>139</v>
      </c>
      <c r="DK2565" s="26" t="s">
        <v>139</v>
      </c>
      <c r="DL2565" s="26" t="s">
        <v>139</v>
      </c>
      <c r="DM2565" s="26" t="s">
        <v>139</v>
      </c>
      <c r="DN2565" s="26" t="s">
        <v>139</v>
      </c>
      <c r="DO2565" s="26" t="s">
        <v>139</v>
      </c>
    </row>
    <row r="2566" spans="1:119" ht="20.100000000000001" customHeight="1" x14ac:dyDescent="0.25">
      <c r="A2566" s="29" t="str">
        <f t="shared" si="560"/>
        <v/>
      </c>
      <c r="B2566" s="29" t="str">
        <f t="shared" si="561"/>
        <v>Super Buddies Club</v>
      </c>
      <c r="C2566" s="29">
        <f t="shared" si="562"/>
        <v>0</v>
      </c>
      <c r="D2566" s="30" t="str">
        <f t="shared" si="563"/>
        <v>Africa and the Middle East</v>
      </c>
      <c r="E2566" s="30" t="str">
        <f t="shared" si="564"/>
        <v>Mbabane , Swaziland</v>
      </c>
      <c r="F2566" s="31">
        <f t="shared" si="565"/>
        <v>0</v>
      </c>
      <c r="G2566" s="31">
        <f t="shared" si="566"/>
        <v>0</v>
      </c>
      <c r="H2566" s="31">
        <f t="shared" si="567"/>
        <v>0</v>
      </c>
      <c r="I2566" s="31">
        <f t="shared" si="568"/>
        <v>0</v>
      </c>
      <c r="J2566" s="31">
        <f t="shared" si="569"/>
        <v>0</v>
      </c>
      <c r="K2566" s="31">
        <f t="shared" si="570"/>
        <v>0</v>
      </c>
      <c r="L2566" s="31">
        <f t="shared" si="571"/>
        <v>0</v>
      </c>
      <c r="M2566" s="31">
        <f t="shared" si="572"/>
        <v>0</v>
      </c>
      <c r="N2566" s="31">
        <f t="shared" si="573"/>
        <v>0</v>
      </c>
      <c r="O2566" s="26" t="s">
        <v>13950</v>
      </c>
      <c r="P2566" s="26" t="s">
        <v>108</v>
      </c>
      <c r="Q2566" s="27">
        <v>41394</v>
      </c>
      <c r="R2566" s="24"/>
      <c r="S2566" s="24"/>
      <c r="T2566" s="26" t="s">
        <v>207</v>
      </c>
      <c r="U2566" s="24"/>
      <c r="V2566" s="26" t="s">
        <v>169</v>
      </c>
      <c r="W2566" s="26" t="s">
        <v>4924</v>
      </c>
      <c r="X2566" s="26" t="s">
        <v>13932</v>
      </c>
      <c r="Y2566" s="26" t="s">
        <v>13933</v>
      </c>
      <c r="Z2566" s="24"/>
      <c r="AA2566" s="24"/>
      <c r="AB2566" s="26" t="s">
        <v>723</v>
      </c>
      <c r="AC2566" s="28">
        <v>1800</v>
      </c>
      <c r="AD2566" s="24"/>
      <c r="AE2566" s="24"/>
      <c r="AF2566" s="26" t="s">
        <v>139</v>
      </c>
      <c r="AG2566" s="26" t="s">
        <v>224</v>
      </c>
      <c r="AH2566" s="24"/>
      <c r="AI2566" s="28">
        <v>1800</v>
      </c>
      <c r="AJ2566" s="24"/>
      <c r="AK2566" s="24"/>
      <c r="AL2566" s="24"/>
      <c r="AM2566" s="24"/>
      <c r="AN2566" s="24"/>
      <c r="AO2566" s="24"/>
      <c r="AP2566" s="24"/>
      <c r="AQ2566" s="24"/>
      <c r="AR2566" s="24"/>
      <c r="AS2566" s="24"/>
      <c r="AT2566" s="24"/>
      <c r="AU2566" s="24"/>
      <c r="AV2566" s="24"/>
      <c r="AW2566" s="28">
        <v>0</v>
      </c>
      <c r="AX2566" s="26">
        <v>0</v>
      </c>
      <c r="AY2566" s="28">
        <v>0</v>
      </c>
      <c r="AZ2566" s="28">
        <v>0</v>
      </c>
      <c r="BA2566" s="26">
        <v>0</v>
      </c>
      <c r="BB2566" s="24"/>
      <c r="BC2566" s="26" t="s">
        <v>1241</v>
      </c>
      <c r="BD2566" s="24"/>
      <c r="BE2566" s="24"/>
      <c r="BF2566" s="24"/>
      <c r="BG2566" s="24"/>
      <c r="BH2566" s="24"/>
      <c r="BI2566" s="24"/>
      <c r="BJ2566" s="24"/>
      <c r="BK2566" s="24"/>
      <c r="BL2566" s="24"/>
      <c r="BM2566" s="24"/>
      <c r="BN2566" s="24"/>
      <c r="BO2566" s="24"/>
      <c r="BP2566" s="24"/>
      <c r="BQ2566" s="24"/>
      <c r="BR2566" s="26">
        <v>0</v>
      </c>
      <c r="BS2566" s="26">
        <v>0</v>
      </c>
      <c r="BT2566" s="26">
        <v>0</v>
      </c>
      <c r="BU2566" s="26">
        <v>0</v>
      </c>
      <c r="BV2566" s="26">
        <v>0</v>
      </c>
      <c r="BW2566" s="26">
        <v>0</v>
      </c>
      <c r="BX2566" s="26">
        <v>0</v>
      </c>
      <c r="BY2566" s="26">
        <v>0</v>
      </c>
      <c r="BZ2566" s="24"/>
      <c r="CA2566" s="24"/>
      <c r="CB2566" s="24"/>
      <c r="CC2566" s="24"/>
      <c r="CD2566" s="24"/>
      <c r="CE2566" s="24"/>
      <c r="CF2566" s="24"/>
      <c r="CG2566" s="24"/>
      <c r="CH2566" s="24"/>
      <c r="CI2566" s="24"/>
      <c r="CJ2566" s="24"/>
      <c r="CK2566" s="24"/>
      <c r="CL2566" s="24"/>
      <c r="CM2566" s="24"/>
      <c r="CN2566" s="24"/>
      <c r="CO2566" s="24"/>
      <c r="CP2566" s="24"/>
      <c r="CQ2566" s="24"/>
      <c r="CR2566" s="24"/>
      <c r="CS2566" s="24"/>
      <c r="CT2566" s="24"/>
      <c r="CU2566" s="24"/>
      <c r="CV2566" s="24"/>
      <c r="CW2566" s="24"/>
      <c r="CX2566" s="24"/>
      <c r="CY2566" s="24"/>
      <c r="CZ2566" s="24"/>
      <c r="DA2566" s="24"/>
      <c r="DB2566" s="24"/>
      <c r="DC2566" s="24"/>
      <c r="DD2566" s="24"/>
      <c r="DE2566" s="24"/>
      <c r="DF2566" s="26" t="s">
        <v>139</v>
      </c>
      <c r="DG2566" s="26" t="s">
        <v>139</v>
      </c>
      <c r="DH2566" s="26" t="s">
        <v>139</v>
      </c>
      <c r="DI2566" s="26" t="s">
        <v>139</v>
      </c>
      <c r="DJ2566" s="26" t="s">
        <v>139</v>
      </c>
      <c r="DK2566" s="26" t="s">
        <v>139</v>
      </c>
      <c r="DL2566" s="26" t="s">
        <v>139</v>
      </c>
      <c r="DM2566" s="26" t="s">
        <v>139</v>
      </c>
      <c r="DN2566" s="26" t="s">
        <v>139</v>
      </c>
      <c r="DO2566" s="26" t="s">
        <v>139</v>
      </c>
    </row>
    <row r="2567" spans="1:119" ht="20.100000000000001" customHeight="1" x14ac:dyDescent="0.25">
      <c r="A2567" s="29" t="str">
        <f t="shared" si="560"/>
        <v>Super Buddies Club3</v>
      </c>
      <c r="B2567" s="29" t="str">
        <f t="shared" si="561"/>
        <v>Super Buddies Club</v>
      </c>
      <c r="C2567" s="29">
        <f t="shared" si="562"/>
        <v>3</v>
      </c>
      <c r="D2567" s="30" t="str">
        <f t="shared" si="563"/>
        <v>Africa and the Middle East</v>
      </c>
      <c r="E2567" s="30" t="str">
        <f t="shared" si="564"/>
        <v>Mbabane , Swaziland</v>
      </c>
      <c r="F2567" s="31">
        <f t="shared" si="565"/>
        <v>2</v>
      </c>
      <c r="G2567" s="31">
        <f t="shared" si="566"/>
        <v>2</v>
      </c>
      <c r="H2567" s="31">
        <f t="shared" si="567"/>
        <v>2</v>
      </c>
      <c r="I2567" s="31">
        <f t="shared" si="568"/>
        <v>2</v>
      </c>
      <c r="J2567" s="31">
        <f t="shared" si="569"/>
        <v>3</v>
      </c>
      <c r="K2567" s="31">
        <f t="shared" si="570"/>
        <v>3</v>
      </c>
      <c r="L2567" s="31">
        <f t="shared" si="571"/>
        <v>4</v>
      </c>
      <c r="M2567" s="31">
        <f t="shared" si="572"/>
        <v>2</v>
      </c>
      <c r="N2567" s="31">
        <f t="shared" si="573"/>
        <v>2.5</v>
      </c>
      <c r="O2567" s="26" t="s">
        <v>13951</v>
      </c>
      <c r="P2567" s="26" t="s">
        <v>108</v>
      </c>
      <c r="Q2567" s="27">
        <v>41038</v>
      </c>
      <c r="R2567" s="26" t="s">
        <v>109</v>
      </c>
      <c r="S2567" s="26" t="s">
        <v>217</v>
      </c>
      <c r="T2567" s="26" t="s">
        <v>175</v>
      </c>
      <c r="U2567" s="26" t="s">
        <v>833</v>
      </c>
      <c r="V2567" s="26" t="s">
        <v>169</v>
      </c>
      <c r="W2567" s="26" t="s">
        <v>4924</v>
      </c>
      <c r="X2567" s="26" t="s">
        <v>13932</v>
      </c>
      <c r="Y2567" s="26" t="s">
        <v>13933</v>
      </c>
      <c r="Z2567" s="24"/>
      <c r="AA2567" s="24"/>
      <c r="AB2567" s="26" t="s">
        <v>117</v>
      </c>
      <c r="AC2567" s="28">
        <v>11000</v>
      </c>
      <c r="AD2567" s="24"/>
      <c r="AE2567" s="24"/>
      <c r="AF2567" s="26" t="s">
        <v>139</v>
      </c>
      <c r="AG2567" s="26" t="s">
        <v>224</v>
      </c>
      <c r="AH2567" s="26" t="s">
        <v>121</v>
      </c>
      <c r="AI2567" s="28">
        <v>11000</v>
      </c>
      <c r="AJ2567" s="24"/>
      <c r="AK2567" s="26" t="s">
        <v>13952</v>
      </c>
      <c r="AL2567" s="26" t="s">
        <v>13953</v>
      </c>
      <c r="AM2567" s="24"/>
      <c r="AN2567" s="24"/>
      <c r="AO2567" s="24"/>
      <c r="AP2567" s="24"/>
      <c r="AQ2567" s="24"/>
      <c r="AR2567" s="24"/>
      <c r="AS2567" s="26" t="s">
        <v>13954</v>
      </c>
      <c r="AT2567" s="26" t="s">
        <v>13955</v>
      </c>
      <c r="AU2567" s="26" t="s">
        <v>13956</v>
      </c>
      <c r="AV2567" s="24"/>
      <c r="AW2567" s="28">
        <v>43373</v>
      </c>
      <c r="AX2567" s="26">
        <v>1200</v>
      </c>
      <c r="AY2567" s="28">
        <v>10</v>
      </c>
      <c r="AZ2567" s="28">
        <v>5</v>
      </c>
      <c r="BA2567" s="26">
        <v>0</v>
      </c>
      <c r="BB2567" s="26" t="s">
        <v>148</v>
      </c>
      <c r="BC2567" s="26" t="s">
        <v>1241</v>
      </c>
      <c r="BD2567" s="26" t="s">
        <v>125</v>
      </c>
      <c r="BE2567" s="24"/>
      <c r="BF2567" s="26" t="s">
        <v>13957</v>
      </c>
      <c r="BG2567" s="26" t="s">
        <v>191</v>
      </c>
      <c r="BH2567" s="26" t="s">
        <v>10640</v>
      </c>
      <c r="BI2567" s="26" t="s">
        <v>381</v>
      </c>
      <c r="BJ2567" s="24"/>
      <c r="BK2567" s="24"/>
      <c r="BL2567" s="24"/>
      <c r="BM2567" s="24"/>
      <c r="BN2567" s="24"/>
      <c r="BO2567" s="24"/>
      <c r="BP2567" s="24"/>
      <c r="BQ2567" s="24"/>
      <c r="BR2567" s="26">
        <v>2</v>
      </c>
      <c r="BS2567" s="26">
        <v>2</v>
      </c>
      <c r="BT2567" s="26">
        <v>2</v>
      </c>
      <c r="BU2567" s="26">
        <v>2</v>
      </c>
      <c r="BV2567" s="26">
        <v>3</v>
      </c>
      <c r="BW2567" s="26">
        <v>3</v>
      </c>
      <c r="BX2567" s="26">
        <v>4</v>
      </c>
      <c r="BY2567" s="26">
        <v>2</v>
      </c>
      <c r="BZ2567" s="24"/>
      <c r="CA2567" s="24"/>
      <c r="CB2567" s="24"/>
      <c r="CC2567" s="24"/>
      <c r="CD2567" s="24"/>
      <c r="CE2567" s="24"/>
      <c r="CF2567" s="24"/>
      <c r="CG2567" s="24"/>
      <c r="CH2567" s="24"/>
      <c r="CI2567" s="24"/>
      <c r="CJ2567" s="24"/>
      <c r="CK2567" s="24"/>
      <c r="CL2567" s="24"/>
      <c r="CM2567" s="24"/>
      <c r="CN2567" s="24"/>
      <c r="CO2567" s="24"/>
      <c r="CP2567" s="24"/>
      <c r="CQ2567" s="24"/>
      <c r="CR2567" s="24"/>
      <c r="CS2567" s="24"/>
      <c r="CT2567" s="24"/>
      <c r="CU2567" s="24"/>
      <c r="CV2567" s="24"/>
      <c r="CW2567" s="24"/>
      <c r="CX2567" s="24"/>
      <c r="CY2567" s="24"/>
      <c r="CZ2567" s="24"/>
      <c r="DA2567" s="24"/>
      <c r="DB2567" s="24"/>
      <c r="DC2567" s="24"/>
      <c r="DD2567" s="24"/>
      <c r="DE2567" s="24"/>
      <c r="DF2567" s="26" t="s">
        <v>139</v>
      </c>
      <c r="DG2567" s="26" t="s">
        <v>139</v>
      </c>
      <c r="DH2567" s="26" t="s">
        <v>139</v>
      </c>
      <c r="DI2567" s="26" t="s">
        <v>139</v>
      </c>
      <c r="DJ2567" s="26" t="s">
        <v>139</v>
      </c>
      <c r="DK2567" s="26" t="s">
        <v>139</v>
      </c>
      <c r="DL2567" s="26" t="s">
        <v>139</v>
      </c>
      <c r="DM2567" s="26" t="s">
        <v>139</v>
      </c>
      <c r="DN2567" s="26" t="s">
        <v>139</v>
      </c>
      <c r="DO2567" s="26" t="s">
        <v>139</v>
      </c>
    </row>
    <row r="2568" spans="1:119" ht="20.100000000000001" customHeight="1" x14ac:dyDescent="0.25">
      <c r="A2568" s="29" t="str">
        <f t="shared" si="560"/>
        <v>Super Buddies Club2</v>
      </c>
      <c r="B2568" s="29" t="str">
        <f t="shared" si="561"/>
        <v>Super Buddies Club</v>
      </c>
      <c r="C2568" s="29">
        <f t="shared" si="562"/>
        <v>2</v>
      </c>
      <c r="D2568" s="30" t="str">
        <f t="shared" si="563"/>
        <v>Africa and the Middle East</v>
      </c>
      <c r="E2568" s="30" t="str">
        <f t="shared" si="564"/>
        <v>Mbabane , Swaziland</v>
      </c>
      <c r="F2568" s="31">
        <f t="shared" si="565"/>
        <v>2</v>
      </c>
      <c r="G2568" s="31">
        <f t="shared" si="566"/>
        <v>2</v>
      </c>
      <c r="H2568" s="31">
        <f t="shared" si="567"/>
        <v>2</v>
      </c>
      <c r="I2568" s="31">
        <f t="shared" si="568"/>
        <v>1</v>
      </c>
      <c r="J2568" s="31">
        <f t="shared" si="569"/>
        <v>2</v>
      </c>
      <c r="K2568" s="31">
        <f t="shared" si="570"/>
        <v>2</v>
      </c>
      <c r="L2568" s="31">
        <f t="shared" si="571"/>
        <v>3</v>
      </c>
      <c r="M2568" s="31">
        <f t="shared" si="572"/>
        <v>2</v>
      </c>
      <c r="N2568" s="31">
        <f t="shared" si="573"/>
        <v>2</v>
      </c>
      <c r="O2568" s="26" t="s">
        <v>13958</v>
      </c>
      <c r="P2568" s="26" t="s">
        <v>108</v>
      </c>
      <c r="Q2568" s="27">
        <v>40672</v>
      </c>
      <c r="R2568" s="26" t="s">
        <v>155</v>
      </c>
      <c r="S2568" s="26" t="s">
        <v>409</v>
      </c>
      <c r="T2568" s="26" t="s">
        <v>333</v>
      </c>
      <c r="U2568" s="26" t="s">
        <v>833</v>
      </c>
      <c r="V2568" s="26" t="s">
        <v>169</v>
      </c>
      <c r="W2568" s="26" t="s">
        <v>4924</v>
      </c>
      <c r="X2568" s="26" t="s">
        <v>13932</v>
      </c>
      <c r="Y2568" s="26" t="s">
        <v>13933</v>
      </c>
      <c r="Z2568" s="24"/>
      <c r="AA2568" s="24"/>
      <c r="AB2568" s="26" t="s">
        <v>117</v>
      </c>
      <c r="AC2568" s="28">
        <v>8000</v>
      </c>
      <c r="AD2568" s="24"/>
      <c r="AE2568" s="24"/>
      <c r="AF2568" s="26" t="s">
        <v>139</v>
      </c>
      <c r="AG2568" s="26" t="s">
        <v>224</v>
      </c>
      <c r="AH2568" s="26" t="s">
        <v>143</v>
      </c>
      <c r="AI2568" s="28">
        <v>8000</v>
      </c>
      <c r="AJ2568" s="24"/>
      <c r="AK2568" s="26" t="s">
        <v>13959</v>
      </c>
      <c r="AL2568" s="26" t="s">
        <v>13960</v>
      </c>
      <c r="AM2568" s="26" t="s">
        <v>13961</v>
      </c>
      <c r="AN2568" s="26" t="s">
        <v>13962</v>
      </c>
      <c r="AO2568" s="26" t="s">
        <v>13963</v>
      </c>
      <c r="AP2568" s="24"/>
      <c r="AQ2568" s="24"/>
      <c r="AR2568" s="24"/>
      <c r="AS2568" s="24"/>
      <c r="AT2568" s="26" t="s">
        <v>13964</v>
      </c>
      <c r="AU2568" s="26" t="s">
        <v>13965</v>
      </c>
      <c r="AV2568" s="26" t="s">
        <v>13966</v>
      </c>
      <c r="AW2568" s="28">
        <v>65185</v>
      </c>
      <c r="AX2568" s="26">
        <v>6030</v>
      </c>
      <c r="AY2568" s="28">
        <v>4</v>
      </c>
      <c r="AZ2568" s="28">
        <v>2</v>
      </c>
      <c r="BA2568" s="26">
        <v>0</v>
      </c>
      <c r="BB2568" s="26" t="s">
        <v>148</v>
      </c>
      <c r="BC2568" s="26" t="s">
        <v>1241</v>
      </c>
      <c r="BD2568" s="24"/>
      <c r="BE2568" s="24"/>
      <c r="BF2568" s="26" t="s">
        <v>1695</v>
      </c>
      <c r="BG2568" s="26" t="s">
        <v>4924</v>
      </c>
      <c r="BH2568" s="26" t="s">
        <v>580</v>
      </c>
      <c r="BI2568" s="26" t="s">
        <v>4924</v>
      </c>
      <c r="BJ2568" s="26" t="s">
        <v>13967</v>
      </c>
      <c r="BK2568" s="26" t="s">
        <v>4924</v>
      </c>
      <c r="BL2568" s="24"/>
      <c r="BM2568" s="24"/>
      <c r="BN2568" s="24"/>
      <c r="BO2568" s="24"/>
      <c r="BP2568" s="24"/>
      <c r="BQ2568" s="24"/>
      <c r="BR2568" s="26">
        <v>2</v>
      </c>
      <c r="BS2568" s="26">
        <v>2</v>
      </c>
      <c r="BT2568" s="26">
        <v>2</v>
      </c>
      <c r="BU2568" s="26">
        <v>1</v>
      </c>
      <c r="BV2568" s="26">
        <v>2</v>
      </c>
      <c r="BW2568" s="26">
        <v>2</v>
      </c>
      <c r="BX2568" s="26">
        <v>3</v>
      </c>
      <c r="BY2568" s="26">
        <v>2</v>
      </c>
      <c r="BZ2568" s="24"/>
      <c r="CA2568" s="24"/>
      <c r="CB2568" s="24"/>
      <c r="CC2568" s="24"/>
      <c r="CD2568" s="24"/>
      <c r="CE2568" s="24"/>
      <c r="CF2568" s="24"/>
      <c r="CG2568" s="24"/>
      <c r="CH2568" s="24"/>
      <c r="CI2568" s="24"/>
      <c r="CJ2568" s="24"/>
      <c r="CK2568" s="24"/>
      <c r="CL2568" s="24"/>
      <c r="CM2568" s="24"/>
      <c r="CN2568" s="24"/>
      <c r="CO2568" s="24"/>
      <c r="CP2568" s="24"/>
      <c r="CQ2568" s="24"/>
      <c r="CR2568" s="24"/>
      <c r="CS2568" s="24"/>
      <c r="CT2568" s="24"/>
      <c r="CU2568" s="24"/>
      <c r="CV2568" s="24"/>
      <c r="CW2568" s="24"/>
      <c r="CX2568" s="24"/>
      <c r="CY2568" s="24"/>
      <c r="CZ2568" s="24"/>
      <c r="DA2568" s="24"/>
      <c r="DB2568" s="24"/>
      <c r="DC2568" s="24"/>
      <c r="DD2568" s="24"/>
      <c r="DE2568" s="24"/>
      <c r="DF2568" s="26" t="s">
        <v>139</v>
      </c>
      <c r="DG2568" s="26" t="s">
        <v>139</v>
      </c>
      <c r="DH2568" s="26" t="s">
        <v>139</v>
      </c>
      <c r="DI2568" s="26" t="s">
        <v>139</v>
      </c>
      <c r="DJ2568" s="26" t="s">
        <v>139</v>
      </c>
      <c r="DK2568" s="26" t="s">
        <v>139</v>
      </c>
      <c r="DL2568" s="26" t="s">
        <v>139</v>
      </c>
      <c r="DM2568" s="26" t="s">
        <v>139</v>
      </c>
      <c r="DN2568" s="26" t="s">
        <v>139</v>
      </c>
      <c r="DO2568" s="26" t="s">
        <v>139</v>
      </c>
    </row>
    <row r="2569" spans="1:119" ht="20.100000000000001" customHeight="1" x14ac:dyDescent="0.25">
      <c r="A2569" s="29" t="str">
        <f t="shared" si="560"/>
        <v>Super Buddies Club1</v>
      </c>
      <c r="B2569" s="29" t="str">
        <f t="shared" si="561"/>
        <v>Super Buddies Club</v>
      </c>
      <c r="C2569" s="29">
        <f t="shared" si="562"/>
        <v>1</v>
      </c>
      <c r="D2569" s="30" t="str">
        <f t="shared" si="563"/>
        <v>Africa and the Middle East</v>
      </c>
      <c r="E2569" s="30" t="str">
        <f t="shared" si="564"/>
        <v>Mbabane , Swaziland</v>
      </c>
      <c r="F2569" s="31">
        <f t="shared" si="565"/>
        <v>2</v>
      </c>
      <c r="G2569" s="31">
        <f t="shared" si="566"/>
        <v>2</v>
      </c>
      <c r="H2569" s="31">
        <f t="shared" si="567"/>
        <v>2</v>
      </c>
      <c r="I2569" s="31">
        <f t="shared" si="568"/>
        <v>2</v>
      </c>
      <c r="J2569" s="31">
        <f t="shared" si="569"/>
        <v>2</v>
      </c>
      <c r="K2569" s="31">
        <f t="shared" si="570"/>
        <v>2</v>
      </c>
      <c r="L2569" s="31">
        <f t="shared" si="571"/>
        <v>4</v>
      </c>
      <c r="M2569" s="31">
        <f t="shared" si="572"/>
        <v>3</v>
      </c>
      <c r="N2569" s="31">
        <f t="shared" si="573"/>
        <v>2.4</v>
      </c>
      <c r="O2569" s="26" t="s">
        <v>13968</v>
      </c>
      <c r="P2569" s="26" t="s">
        <v>108</v>
      </c>
      <c r="Q2569" s="27">
        <v>40315</v>
      </c>
      <c r="R2569" s="26" t="s">
        <v>155</v>
      </c>
      <c r="S2569" s="26" t="s">
        <v>234</v>
      </c>
      <c r="T2569" s="26" t="s">
        <v>224</v>
      </c>
      <c r="U2569" s="26" t="s">
        <v>833</v>
      </c>
      <c r="V2569" s="26" t="s">
        <v>169</v>
      </c>
      <c r="W2569" s="26" t="s">
        <v>4924</v>
      </c>
      <c r="X2569" s="26" t="s">
        <v>13932</v>
      </c>
      <c r="Y2569" s="26" t="s">
        <v>13933</v>
      </c>
      <c r="Z2569" s="24"/>
      <c r="AA2569" s="24"/>
      <c r="AB2569" s="26" t="s">
        <v>117</v>
      </c>
      <c r="AC2569" s="28">
        <v>7000</v>
      </c>
      <c r="AD2569" s="24"/>
      <c r="AE2569" s="24"/>
      <c r="AF2569" s="26" t="s">
        <v>139</v>
      </c>
      <c r="AG2569" s="26" t="s">
        <v>224</v>
      </c>
      <c r="AH2569" s="26" t="s">
        <v>158</v>
      </c>
      <c r="AI2569" s="28">
        <v>7000</v>
      </c>
      <c r="AJ2569" s="24"/>
      <c r="AK2569" s="26" t="s">
        <v>13952</v>
      </c>
      <c r="AL2569" s="26" t="s">
        <v>13969</v>
      </c>
      <c r="AM2569" s="26" t="s">
        <v>13970</v>
      </c>
      <c r="AN2569" s="26" t="s">
        <v>13971</v>
      </c>
      <c r="AO2569" s="24"/>
      <c r="AP2569" s="24"/>
      <c r="AQ2569" s="24"/>
      <c r="AR2569" s="24"/>
      <c r="AS2569" s="24"/>
      <c r="AT2569" s="24"/>
      <c r="AU2569" s="24"/>
      <c r="AV2569" s="24"/>
      <c r="AW2569" s="28">
        <v>115964</v>
      </c>
      <c r="AX2569" s="26">
        <v>6000</v>
      </c>
      <c r="AY2569" s="28">
        <v>0</v>
      </c>
      <c r="AZ2569" s="28">
        <v>0</v>
      </c>
      <c r="BA2569" s="26">
        <v>0</v>
      </c>
      <c r="BB2569" s="24"/>
      <c r="BC2569" s="26" t="s">
        <v>1241</v>
      </c>
      <c r="BD2569" s="24"/>
      <c r="BE2569" s="24"/>
      <c r="BF2569" s="24"/>
      <c r="BG2569" s="24"/>
      <c r="BH2569" s="24"/>
      <c r="BI2569" s="24"/>
      <c r="BJ2569" s="24"/>
      <c r="BK2569" s="24"/>
      <c r="BL2569" s="24"/>
      <c r="BM2569" s="24"/>
      <c r="BN2569" s="24"/>
      <c r="BO2569" s="24"/>
      <c r="BP2569" s="24"/>
      <c r="BQ2569" s="24"/>
      <c r="BR2569" s="26">
        <v>2</v>
      </c>
      <c r="BS2569" s="26">
        <v>2</v>
      </c>
      <c r="BT2569" s="26">
        <v>2</v>
      </c>
      <c r="BU2569" s="26">
        <v>2</v>
      </c>
      <c r="BV2569" s="26">
        <v>2</v>
      </c>
      <c r="BW2569" s="26">
        <v>2</v>
      </c>
      <c r="BX2569" s="26">
        <v>4</v>
      </c>
      <c r="BY2569" s="26">
        <v>3</v>
      </c>
      <c r="BZ2569" s="24"/>
      <c r="CA2569" s="24"/>
      <c r="CB2569" s="24"/>
      <c r="CC2569" s="24"/>
      <c r="CD2569" s="24"/>
      <c r="CE2569" s="24"/>
      <c r="CF2569" s="24"/>
      <c r="CG2569" s="24"/>
      <c r="CH2569" s="24"/>
      <c r="CI2569" s="24"/>
      <c r="CJ2569" s="24"/>
      <c r="CK2569" s="24"/>
      <c r="CL2569" s="24"/>
      <c r="CM2569" s="24"/>
      <c r="CN2569" s="24"/>
      <c r="CO2569" s="24"/>
      <c r="CP2569" s="24"/>
      <c r="CQ2569" s="24"/>
      <c r="CR2569" s="24"/>
      <c r="CS2569" s="24"/>
      <c r="CT2569" s="24"/>
      <c r="CU2569" s="24"/>
      <c r="CV2569" s="24"/>
      <c r="CW2569" s="24"/>
      <c r="CX2569" s="24"/>
      <c r="CY2569" s="24"/>
      <c r="CZ2569" s="24"/>
      <c r="DA2569" s="24"/>
      <c r="DB2569" s="24"/>
      <c r="DC2569" s="24"/>
      <c r="DD2569" s="24"/>
      <c r="DE2569" s="24"/>
      <c r="DF2569" s="26" t="s">
        <v>139</v>
      </c>
      <c r="DG2569" s="26" t="s">
        <v>139</v>
      </c>
      <c r="DH2569" s="26" t="s">
        <v>139</v>
      </c>
      <c r="DI2569" s="26" t="s">
        <v>139</v>
      </c>
      <c r="DJ2569" s="26" t="s">
        <v>139</v>
      </c>
      <c r="DK2569" s="26" t="s">
        <v>139</v>
      </c>
      <c r="DL2569" s="26" t="s">
        <v>139</v>
      </c>
      <c r="DM2569" s="26" t="s">
        <v>139</v>
      </c>
      <c r="DN2569" s="26" t="s">
        <v>139</v>
      </c>
      <c r="DO2569" s="26" t="s">
        <v>139</v>
      </c>
    </row>
    <row r="2570" spans="1:119" ht="20.100000000000001" customHeight="1" x14ac:dyDescent="0.25">
      <c r="A2570" s="29" t="str">
        <f t="shared" si="560"/>
        <v>Supporting Orphans and Vulnerable for Better Health, Education, and Nutrition7</v>
      </c>
      <c r="B2570" s="29" t="str">
        <f t="shared" si="561"/>
        <v>Supporting Orphans and Vulnerable for Better Health, Education, and Nutrition</v>
      </c>
      <c r="C2570" s="29">
        <f t="shared" si="562"/>
        <v>7</v>
      </c>
      <c r="D2570" s="30" t="str">
        <f t="shared" si="563"/>
        <v>Africa and the Middle East</v>
      </c>
      <c r="E2570" s="30" t="str">
        <f t="shared" si="564"/>
        <v>Kampala, Uganda</v>
      </c>
      <c r="F2570" s="31">
        <f t="shared" si="565"/>
        <v>4</v>
      </c>
      <c r="G2570" s="31">
        <f t="shared" si="566"/>
        <v>3</v>
      </c>
      <c r="H2570" s="31">
        <f t="shared" si="567"/>
        <v>4</v>
      </c>
      <c r="I2570" s="31">
        <f t="shared" si="568"/>
        <v>4</v>
      </c>
      <c r="J2570" s="31">
        <f t="shared" si="569"/>
        <v>4</v>
      </c>
      <c r="K2570" s="31">
        <f t="shared" si="570"/>
        <v>4</v>
      </c>
      <c r="L2570" s="31">
        <f t="shared" si="571"/>
        <v>4</v>
      </c>
      <c r="M2570" s="31">
        <f t="shared" si="572"/>
        <v>2</v>
      </c>
      <c r="N2570" s="31">
        <f t="shared" si="573"/>
        <v>3.6</v>
      </c>
      <c r="O2570" s="26" t="s">
        <v>13972</v>
      </c>
      <c r="P2570" s="26" t="s">
        <v>108</v>
      </c>
      <c r="Q2570" s="27">
        <v>41400</v>
      </c>
      <c r="R2570" s="26" t="s">
        <v>305</v>
      </c>
      <c r="S2570" s="26" t="s">
        <v>206</v>
      </c>
      <c r="T2570" s="26" t="s">
        <v>207</v>
      </c>
      <c r="U2570" s="26" t="s">
        <v>307</v>
      </c>
      <c r="V2570" s="26" t="s">
        <v>169</v>
      </c>
      <c r="W2570" s="26" t="s">
        <v>1028</v>
      </c>
      <c r="X2570" s="26" t="s">
        <v>13973</v>
      </c>
      <c r="Y2570" s="26" t="s">
        <v>13974</v>
      </c>
      <c r="Z2570" s="24"/>
      <c r="AA2570" s="24"/>
      <c r="AB2570" s="26" t="s">
        <v>117</v>
      </c>
      <c r="AC2570" s="28">
        <v>13000</v>
      </c>
      <c r="AD2570" s="24"/>
      <c r="AE2570" s="24"/>
      <c r="AF2570" s="26" t="s">
        <v>120</v>
      </c>
      <c r="AG2570" s="26" t="s">
        <v>846</v>
      </c>
      <c r="AH2570" s="26" t="s">
        <v>235</v>
      </c>
      <c r="AI2570" s="28">
        <v>13000</v>
      </c>
      <c r="AJ2570" s="26" t="s">
        <v>13975</v>
      </c>
      <c r="AK2570" s="26" t="s">
        <v>13976</v>
      </c>
      <c r="AL2570" s="26" t="s">
        <v>13977</v>
      </c>
      <c r="AM2570" s="24"/>
      <c r="AN2570" s="24"/>
      <c r="AO2570" s="24"/>
      <c r="AP2570" s="24"/>
      <c r="AQ2570" s="24"/>
      <c r="AR2570" s="26" t="s">
        <v>13978</v>
      </c>
      <c r="AS2570" s="24"/>
      <c r="AT2570" s="24"/>
      <c r="AU2570" s="24"/>
      <c r="AV2570" s="24"/>
      <c r="AW2570" s="28">
        <v>106650</v>
      </c>
      <c r="AX2570" s="26">
        <v>1500</v>
      </c>
      <c r="AY2570" s="28">
        <v>100</v>
      </c>
      <c r="AZ2570" s="28">
        <v>100</v>
      </c>
      <c r="BA2570" s="26">
        <v>0</v>
      </c>
      <c r="BB2570" s="26" t="s">
        <v>148</v>
      </c>
      <c r="BC2570" s="26" t="s">
        <v>13979</v>
      </c>
      <c r="BD2570" s="26" t="s">
        <v>125</v>
      </c>
      <c r="BE2570" s="24"/>
      <c r="BF2570" s="26" t="s">
        <v>13980</v>
      </c>
      <c r="BG2570" s="26" t="s">
        <v>191</v>
      </c>
      <c r="BH2570" s="26" t="s">
        <v>13981</v>
      </c>
      <c r="BI2570" s="26" t="s">
        <v>191</v>
      </c>
      <c r="BJ2570" s="26" t="s">
        <v>13982</v>
      </c>
      <c r="BK2570" s="26" t="s">
        <v>191</v>
      </c>
      <c r="BL2570" s="26" t="s">
        <v>13983</v>
      </c>
      <c r="BM2570" s="26" t="s">
        <v>449</v>
      </c>
      <c r="BN2570" s="24"/>
      <c r="BO2570" s="24"/>
      <c r="BP2570" s="24"/>
      <c r="BQ2570" s="24"/>
      <c r="BR2570" s="26">
        <v>4</v>
      </c>
      <c r="BS2570" s="26">
        <v>3</v>
      </c>
      <c r="BT2570" s="26">
        <v>4</v>
      </c>
      <c r="BU2570" s="26">
        <v>4</v>
      </c>
      <c r="BV2570" s="26">
        <v>4</v>
      </c>
      <c r="BW2570" s="26">
        <v>4</v>
      </c>
      <c r="BX2570" s="26">
        <v>4</v>
      </c>
      <c r="BY2570" s="26">
        <v>2</v>
      </c>
      <c r="BZ2570" s="24"/>
      <c r="CA2570" s="24"/>
      <c r="CB2570" s="24"/>
      <c r="CC2570" s="24"/>
      <c r="CD2570" s="24"/>
      <c r="CE2570" s="24"/>
      <c r="CF2570" s="24"/>
      <c r="CG2570" s="24"/>
      <c r="CH2570" s="24"/>
      <c r="CI2570" s="24"/>
      <c r="CJ2570" s="24"/>
      <c r="CK2570" s="24"/>
      <c r="CL2570" s="24"/>
      <c r="CM2570" s="24"/>
      <c r="CN2570" s="24"/>
      <c r="CO2570" s="24"/>
      <c r="CP2570" s="24"/>
      <c r="CQ2570" s="24"/>
      <c r="CR2570" s="24"/>
      <c r="CS2570" s="24"/>
      <c r="CT2570" s="24"/>
      <c r="CU2570" s="24"/>
      <c r="CV2570" s="24"/>
      <c r="CW2570" s="24"/>
      <c r="CX2570" s="24"/>
      <c r="CY2570" s="24"/>
      <c r="CZ2570" s="24"/>
      <c r="DA2570" s="24"/>
      <c r="DB2570" s="24"/>
      <c r="DC2570" s="24"/>
      <c r="DD2570" s="24"/>
      <c r="DE2570" s="24"/>
      <c r="DF2570" s="26" t="s">
        <v>139</v>
      </c>
      <c r="DG2570" s="26" t="s">
        <v>120</v>
      </c>
      <c r="DH2570" s="26" t="s">
        <v>139</v>
      </c>
      <c r="DI2570" s="26" t="s">
        <v>139</v>
      </c>
      <c r="DJ2570" s="26" t="s">
        <v>139</v>
      </c>
      <c r="DK2570" s="26" t="s">
        <v>139</v>
      </c>
      <c r="DL2570" s="26" t="s">
        <v>139</v>
      </c>
      <c r="DM2570" s="26" t="s">
        <v>139</v>
      </c>
      <c r="DN2570" s="26" t="s">
        <v>139</v>
      </c>
      <c r="DO2570" s="26" t="s">
        <v>120</v>
      </c>
    </row>
    <row r="2571" spans="1:119" ht="20.100000000000001" customHeight="1" x14ac:dyDescent="0.25">
      <c r="A2571" s="29" t="str">
        <f t="shared" si="560"/>
        <v>Supporting Orphans and Vulnerable for Better Health, Education, and Nutrition6</v>
      </c>
      <c r="B2571" s="29" t="str">
        <f t="shared" si="561"/>
        <v>Supporting Orphans and Vulnerable for Better Health, Education, and Nutrition</v>
      </c>
      <c r="C2571" s="29">
        <f t="shared" si="562"/>
        <v>6</v>
      </c>
      <c r="D2571" s="30" t="str">
        <f t="shared" si="563"/>
        <v>Africa and the Middle East</v>
      </c>
      <c r="E2571" s="30" t="str">
        <f t="shared" si="564"/>
        <v>Kampala, Uganda</v>
      </c>
      <c r="F2571" s="31">
        <f t="shared" si="565"/>
        <v>2</v>
      </c>
      <c r="G2571" s="31">
        <f t="shared" si="566"/>
        <v>2</v>
      </c>
      <c r="H2571" s="31">
        <f t="shared" si="567"/>
        <v>3</v>
      </c>
      <c r="I2571" s="31">
        <f t="shared" si="568"/>
        <v>4</v>
      </c>
      <c r="J2571" s="31">
        <f t="shared" si="569"/>
        <v>3</v>
      </c>
      <c r="K2571" s="31">
        <f t="shared" si="570"/>
        <v>3</v>
      </c>
      <c r="L2571" s="31">
        <f t="shared" si="571"/>
        <v>4</v>
      </c>
      <c r="M2571" s="31">
        <f t="shared" si="572"/>
        <v>2</v>
      </c>
      <c r="N2571" s="31">
        <f t="shared" si="573"/>
        <v>2.9</v>
      </c>
      <c r="O2571" s="26" t="s">
        <v>13984</v>
      </c>
      <c r="P2571" s="26" t="s">
        <v>108</v>
      </c>
      <c r="Q2571" s="27">
        <v>41038</v>
      </c>
      <c r="R2571" s="26" t="s">
        <v>166</v>
      </c>
      <c r="S2571" s="26" t="s">
        <v>217</v>
      </c>
      <c r="T2571" s="26" t="s">
        <v>175</v>
      </c>
      <c r="U2571" s="26" t="s">
        <v>307</v>
      </c>
      <c r="V2571" s="26" t="s">
        <v>169</v>
      </c>
      <c r="W2571" s="26" t="s">
        <v>1028</v>
      </c>
      <c r="X2571" s="26" t="s">
        <v>13973</v>
      </c>
      <c r="Y2571" s="26" t="s">
        <v>13974</v>
      </c>
      <c r="Z2571" s="24"/>
      <c r="AA2571" s="24"/>
      <c r="AB2571" s="26" t="s">
        <v>117</v>
      </c>
      <c r="AC2571" s="28">
        <v>12000</v>
      </c>
      <c r="AD2571" s="24"/>
      <c r="AE2571" s="24"/>
      <c r="AF2571" s="26" t="s">
        <v>120</v>
      </c>
      <c r="AG2571" s="26" t="s">
        <v>846</v>
      </c>
      <c r="AH2571" s="26" t="s">
        <v>250</v>
      </c>
      <c r="AI2571" s="28">
        <v>12000</v>
      </c>
      <c r="AJ2571" s="24"/>
      <c r="AK2571" s="26" t="s">
        <v>13985</v>
      </c>
      <c r="AL2571" s="26" t="s">
        <v>13986</v>
      </c>
      <c r="AM2571" s="26" t="s">
        <v>13987</v>
      </c>
      <c r="AN2571" s="26" t="s">
        <v>13988</v>
      </c>
      <c r="AO2571" s="26" t="s">
        <v>13989</v>
      </c>
      <c r="AP2571" s="24"/>
      <c r="AQ2571" s="24"/>
      <c r="AR2571" s="24"/>
      <c r="AS2571" s="24"/>
      <c r="AT2571" s="24"/>
      <c r="AU2571" s="24"/>
      <c r="AV2571" s="24"/>
      <c r="AW2571" s="28">
        <v>63992</v>
      </c>
      <c r="AX2571" s="26">
        <v>838</v>
      </c>
      <c r="AY2571" s="28">
        <v>100</v>
      </c>
      <c r="AZ2571" s="28">
        <v>100</v>
      </c>
      <c r="BA2571" s="26">
        <v>0</v>
      </c>
      <c r="BB2571" s="26" t="s">
        <v>148</v>
      </c>
      <c r="BC2571" s="26" t="s">
        <v>13979</v>
      </c>
      <c r="BD2571" s="26" t="s">
        <v>378</v>
      </c>
      <c r="BE2571" s="24"/>
      <c r="BF2571" s="26" t="s">
        <v>13990</v>
      </c>
      <c r="BG2571" s="26" t="s">
        <v>191</v>
      </c>
      <c r="BH2571" s="26" t="s">
        <v>13991</v>
      </c>
      <c r="BI2571" s="26" t="s">
        <v>271</v>
      </c>
      <c r="BJ2571" s="26" t="s">
        <v>13992</v>
      </c>
      <c r="BK2571" s="26" t="s">
        <v>395</v>
      </c>
      <c r="BL2571" s="26" t="s">
        <v>13993</v>
      </c>
      <c r="BM2571" s="26" t="s">
        <v>395</v>
      </c>
      <c r="BN2571" s="24"/>
      <c r="BO2571" s="24"/>
      <c r="BP2571" s="24"/>
      <c r="BQ2571" s="24"/>
      <c r="BR2571" s="26">
        <v>2</v>
      </c>
      <c r="BS2571" s="26">
        <v>2</v>
      </c>
      <c r="BT2571" s="26">
        <v>3</v>
      </c>
      <c r="BU2571" s="26">
        <v>4</v>
      </c>
      <c r="BV2571" s="26">
        <v>3</v>
      </c>
      <c r="BW2571" s="26">
        <v>3</v>
      </c>
      <c r="BX2571" s="26">
        <v>4</v>
      </c>
      <c r="BY2571" s="26">
        <v>2</v>
      </c>
      <c r="BZ2571" s="24"/>
      <c r="CA2571" s="24"/>
      <c r="CB2571" s="24"/>
      <c r="CC2571" s="24"/>
      <c r="CD2571" s="24"/>
      <c r="CE2571" s="24"/>
      <c r="CF2571" s="24"/>
      <c r="CG2571" s="24"/>
      <c r="CH2571" s="24"/>
      <c r="CI2571" s="24"/>
      <c r="CJ2571" s="24"/>
      <c r="CK2571" s="24"/>
      <c r="CL2571" s="24"/>
      <c r="CM2571" s="24"/>
      <c r="CN2571" s="24"/>
      <c r="CO2571" s="24"/>
      <c r="CP2571" s="24"/>
      <c r="CQ2571" s="24"/>
      <c r="CR2571" s="24"/>
      <c r="CS2571" s="24"/>
      <c r="CT2571" s="24"/>
      <c r="CU2571" s="24"/>
      <c r="CV2571" s="24"/>
      <c r="CW2571" s="24"/>
      <c r="CX2571" s="24"/>
      <c r="CY2571" s="24"/>
      <c r="CZ2571" s="24"/>
      <c r="DA2571" s="24"/>
      <c r="DB2571" s="24"/>
      <c r="DC2571" s="24"/>
      <c r="DD2571" s="24"/>
      <c r="DE2571" s="24"/>
      <c r="DF2571" s="26" t="s">
        <v>120</v>
      </c>
      <c r="DG2571" s="26" t="s">
        <v>120</v>
      </c>
      <c r="DH2571" s="26" t="s">
        <v>139</v>
      </c>
      <c r="DI2571" s="26" t="s">
        <v>139</v>
      </c>
      <c r="DJ2571" s="26" t="s">
        <v>120</v>
      </c>
      <c r="DK2571" s="26" t="s">
        <v>139</v>
      </c>
      <c r="DL2571" s="26" t="s">
        <v>139</v>
      </c>
      <c r="DM2571" s="26" t="s">
        <v>139</v>
      </c>
      <c r="DN2571" s="26" t="s">
        <v>139</v>
      </c>
      <c r="DO2571" s="26" t="s">
        <v>139</v>
      </c>
    </row>
    <row r="2572" spans="1:119" ht="20.100000000000001" customHeight="1" x14ac:dyDescent="0.25">
      <c r="A2572" s="29" t="str">
        <f t="shared" si="560"/>
        <v>Supporting Orphans and Vulnerable for Better Health, Education, and Nutrition5</v>
      </c>
      <c r="B2572" s="29" t="str">
        <f t="shared" si="561"/>
        <v>Supporting Orphans and Vulnerable for Better Health, Education, and Nutrition</v>
      </c>
      <c r="C2572" s="29">
        <f t="shared" si="562"/>
        <v>5</v>
      </c>
      <c r="D2572" s="30" t="str">
        <f t="shared" si="563"/>
        <v>Africa and the Middle East</v>
      </c>
      <c r="E2572" s="30" t="str">
        <f t="shared" si="564"/>
        <v>Kampala, Uganda</v>
      </c>
      <c r="F2572" s="31">
        <f t="shared" si="565"/>
        <v>2</v>
      </c>
      <c r="G2572" s="31">
        <f t="shared" si="566"/>
        <v>2</v>
      </c>
      <c r="H2572" s="31">
        <f t="shared" si="567"/>
        <v>3</v>
      </c>
      <c r="I2572" s="31">
        <f t="shared" si="568"/>
        <v>3</v>
      </c>
      <c r="J2572" s="31">
        <f t="shared" si="569"/>
        <v>3</v>
      </c>
      <c r="K2572" s="31">
        <f t="shared" si="570"/>
        <v>3</v>
      </c>
      <c r="L2572" s="31">
        <f t="shared" si="571"/>
        <v>3</v>
      </c>
      <c r="M2572" s="31">
        <f t="shared" si="572"/>
        <v>2</v>
      </c>
      <c r="N2572" s="31">
        <f t="shared" si="573"/>
        <v>2.6</v>
      </c>
      <c r="O2572" s="26" t="s">
        <v>13994</v>
      </c>
      <c r="P2572" s="26" t="s">
        <v>108</v>
      </c>
      <c r="Q2572" s="27">
        <v>40672</v>
      </c>
      <c r="R2572" s="26" t="s">
        <v>166</v>
      </c>
      <c r="S2572" s="26" t="s">
        <v>409</v>
      </c>
      <c r="T2572" s="26" t="s">
        <v>333</v>
      </c>
      <c r="U2572" s="26" t="s">
        <v>307</v>
      </c>
      <c r="V2572" s="26" t="s">
        <v>169</v>
      </c>
      <c r="W2572" s="26" t="s">
        <v>1028</v>
      </c>
      <c r="X2572" s="26" t="s">
        <v>13973</v>
      </c>
      <c r="Y2572" s="26" t="s">
        <v>13974</v>
      </c>
      <c r="Z2572" s="24"/>
      <c r="AA2572" s="24"/>
      <c r="AB2572" s="26" t="s">
        <v>117</v>
      </c>
      <c r="AC2572" s="28">
        <v>11000</v>
      </c>
      <c r="AD2572" s="24"/>
      <c r="AE2572" s="24"/>
      <c r="AF2572" s="26" t="s">
        <v>120</v>
      </c>
      <c r="AG2572" s="26" t="s">
        <v>846</v>
      </c>
      <c r="AH2572" s="26" t="s">
        <v>176</v>
      </c>
      <c r="AI2572" s="28">
        <v>11000</v>
      </c>
      <c r="AJ2572" s="24"/>
      <c r="AK2572" s="26" t="s">
        <v>13985</v>
      </c>
      <c r="AL2572" s="26" t="s">
        <v>13986</v>
      </c>
      <c r="AM2572" s="26" t="s">
        <v>13995</v>
      </c>
      <c r="AN2572" s="26" t="s">
        <v>13996</v>
      </c>
      <c r="AO2572" s="26" t="s">
        <v>13997</v>
      </c>
      <c r="AP2572" s="24"/>
      <c r="AQ2572" s="24"/>
      <c r="AR2572" s="24"/>
      <c r="AS2572" s="24"/>
      <c r="AT2572" s="26" t="s">
        <v>13998</v>
      </c>
      <c r="AU2572" s="26" t="s">
        <v>13999</v>
      </c>
      <c r="AV2572" s="24"/>
      <c r="AW2572" s="28">
        <v>39000</v>
      </c>
      <c r="AX2572" s="26">
        <v>600</v>
      </c>
      <c r="AY2572" s="28">
        <v>100</v>
      </c>
      <c r="AZ2572" s="28">
        <v>100</v>
      </c>
      <c r="BA2572" s="26">
        <v>0</v>
      </c>
      <c r="BB2572" s="26" t="s">
        <v>148</v>
      </c>
      <c r="BC2572" s="26" t="s">
        <v>13979</v>
      </c>
      <c r="BD2572" s="24"/>
      <c r="BE2572" s="24"/>
      <c r="BF2572" s="26" t="s">
        <v>14000</v>
      </c>
      <c r="BG2572" s="26" t="s">
        <v>261</v>
      </c>
      <c r="BH2572" s="24"/>
      <c r="BI2572" s="24"/>
      <c r="BJ2572" s="24"/>
      <c r="BK2572" s="24"/>
      <c r="BL2572" s="24"/>
      <c r="BM2572" s="24"/>
      <c r="BN2572" s="24"/>
      <c r="BO2572" s="24"/>
      <c r="BP2572" s="24"/>
      <c r="BQ2572" s="24"/>
      <c r="BR2572" s="26">
        <v>2</v>
      </c>
      <c r="BS2572" s="26">
        <v>2</v>
      </c>
      <c r="BT2572" s="26">
        <v>3</v>
      </c>
      <c r="BU2572" s="26">
        <v>3</v>
      </c>
      <c r="BV2572" s="26">
        <v>3</v>
      </c>
      <c r="BW2572" s="26">
        <v>3</v>
      </c>
      <c r="BX2572" s="26">
        <v>3</v>
      </c>
      <c r="BY2572" s="26">
        <v>2</v>
      </c>
      <c r="BZ2572" s="24"/>
      <c r="CA2572" s="24"/>
      <c r="CB2572" s="24"/>
      <c r="CC2572" s="24"/>
      <c r="CD2572" s="24"/>
      <c r="CE2572" s="24"/>
      <c r="CF2572" s="24"/>
      <c r="CG2572" s="24"/>
      <c r="CH2572" s="24"/>
      <c r="CI2572" s="24"/>
      <c r="CJ2572" s="24"/>
      <c r="CK2572" s="24"/>
      <c r="CL2572" s="24"/>
      <c r="CM2572" s="24"/>
      <c r="CN2572" s="24"/>
      <c r="CO2572" s="24"/>
      <c r="CP2572" s="24"/>
      <c r="CQ2572" s="24"/>
      <c r="CR2572" s="24"/>
      <c r="CS2572" s="24"/>
      <c r="CT2572" s="24"/>
      <c r="CU2572" s="24"/>
      <c r="CV2572" s="24"/>
      <c r="CW2572" s="24"/>
      <c r="CX2572" s="24"/>
      <c r="CY2572" s="24"/>
      <c r="CZ2572" s="24"/>
      <c r="DA2572" s="24"/>
      <c r="DB2572" s="24"/>
      <c r="DC2572" s="24"/>
      <c r="DD2572" s="24"/>
      <c r="DE2572" s="24"/>
      <c r="DF2572" s="26" t="s">
        <v>120</v>
      </c>
      <c r="DG2572" s="26" t="s">
        <v>120</v>
      </c>
      <c r="DH2572" s="26" t="s">
        <v>120</v>
      </c>
      <c r="DI2572" s="26" t="s">
        <v>139</v>
      </c>
      <c r="DJ2572" s="26" t="s">
        <v>120</v>
      </c>
      <c r="DK2572" s="26" t="s">
        <v>139</v>
      </c>
      <c r="DL2572" s="26" t="s">
        <v>139</v>
      </c>
      <c r="DM2572" s="26" t="s">
        <v>139</v>
      </c>
      <c r="DN2572" s="26" t="s">
        <v>139</v>
      </c>
      <c r="DO2572" s="26" t="s">
        <v>139</v>
      </c>
    </row>
    <row r="2573" spans="1:119" ht="20.100000000000001" customHeight="1" x14ac:dyDescent="0.25">
      <c r="A2573" s="29" t="str">
        <f t="shared" si="560"/>
        <v>Supporting Orphans and Vulnerable for Better Health, Education, and Nutrition4</v>
      </c>
      <c r="B2573" s="29" t="str">
        <f t="shared" si="561"/>
        <v>Supporting Orphans and Vulnerable for Better Health, Education, and Nutrition</v>
      </c>
      <c r="C2573" s="29">
        <f t="shared" si="562"/>
        <v>4</v>
      </c>
      <c r="D2573" s="30" t="str">
        <f t="shared" si="563"/>
        <v>Africa and the Middle East</v>
      </c>
      <c r="E2573" s="30" t="str">
        <f t="shared" si="564"/>
        <v>Kampala, Uganda</v>
      </c>
      <c r="F2573" s="31">
        <f t="shared" si="565"/>
        <v>2</v>
      </c>
      <c r="G2573" s="31">
        <f t="shared" si="566"/>
        <v>2</v>
      </c>
      <c r="H2573" s="31">
        <f t="shared" si="567"/>
        <v>2</v>
      </c>
      <c r="I2573" s="31">
        <f t="shared" si="568"/>
        <v>2</v>
      </c>
      <c r="J2573" s="31">
        <f t="shared" si="569"/>
        <v>3</v>
      </c>
      <c r="K2573" s="31">
        <f t="shared" si="570"/>
        <v>2</v>
      </c>
      <c r="L2573" s="31">
        <f t="shared" si="571"/>
        <v>2</v>
      </c>
      <c r="M2573" s="31">
        <f t="shared" si="572"/>
        <v>2</v>
      </c>
      <c r="N2573" s="31">
        <f t="shared" si="573"/>
        <v>2.1</v>
      </c>
      <c r="O2573" s="26" t="s">
        <v>14001</v>
      </c>
      <c r="P2573" s="26" t="s">
        <v>108</v>
      </c>
      <c r="Q2573" s="27">
        <v>40315</v>
      </c>
      <c r="R2573" s="26" t="s">
        <v>166</v>
      </c>
      <c r="S2573" s="26" t="s">
        <v>234</v>
      </c>
      <c r="T2573" s="26" t="s">
        <v>224</v>
      </c>
      <c r="U2573" s="26" t="s">
        <v>307</v>
      </c>
      <c r="V2573" s="26" t="s">
        <v>169</v>
      </c>
      <c r="W2573" s="26" t="s">
        <v>1028</v>
      </c>
      <c r="X2573" s="26" t="s">
        <v>13973</v>
      </c>
      <c r="Y2573" s="26" t="s">
        <v>13974</v>
      </c>
      <c r="Z2573" s="24"/>
      <c r="AA2573" s="24"/>
      <c r="AB2573" s="26" t="s">
        <v>117</v>
      </c>
      <c r="AC2573" s="28">
        <v>8000</v>
      </c>
      <c r="AD2573" s="24"/>
      <c r="AE2573" s="24"/>
      <c r="AF2573" s="26" t="s">
        <v>120</v>
      </c>
      <c r="AG2573" s="26" t="s">
        <v>846</v>
      </c>
      <c r="AH2573" s="26" t="s">
        <v>185</v>
      </c>
      <c r="AI2573" s="28">
        <v>8000</v>
      </c>
      <c r="AJ2573" s="24"/>
      <c r="AK2573" s="26" t="s">
        <v>14002</v>
      </c>
      <c r="AL2573" s="26" t="s">
        <v>14003</v>
      </c>
      <c r="AM2573" s="26" t="s">
        <v>14004</v>
      </c>
      <c r="AN2573" s="26" t="s">
        <v>13996</v>
      </c>
      <c r="AO2573" s="24"/>
      <c r="AP2573" s="24"/>
      <c r="AQ2573" s="24"/>
      <c r="AR2573" s="24"/>
      <c r="AS2573" s="24"/>
      <c r="AT2573" s="24"/>
      <c r="AU2573" s="24"/>
      <c r="AV2573" s="24"/>
      <c r="AW2573" s="28">
        <v>25080</v>
      </c>
      <c r="AX2573" s="26">
        <v>300</v>
      </c>
      <c r="AY2573" s="28">
        <v>100</v>
      </c>
      <c r="AZ2573" s="28">
        <v>100</v>
      </c>
      <c r="BA2573" s="26">
        <v>0</v>
      </c>
      <c r="BB2573" s="26" t="s">
        <v>148</v>
      </c>
      <c r="BC2573" s="26" t="s">
        <v>13979</v>
      </c>
      <c r="BD2573" s="24"/>
      <c r="BE2573" s="24"/>
      <c r="BF2573" s="24"/>
      <c r="BG2573" s="24"/>
      <c r="BH2573" s="24"/>
      <c r="BI2573" s="24"/>
      <c r="BJ2573" s="24"/>
      <c r="BK2573" s="24"/>
      <c r="BL2573" s="24"/>
      <c r="BM2573" s="24"/>
      <c r="BN2573" s="24"/>
      <c r="BO2573" s="24"/>
      <c r="BP2573" s="24"/>
      <c r="BQ2573" s="24"/>
      <c r="BR2573" s="26">
        <v>2</v>
      </c>
      <c r="BS2573" s="26">
        <v>2</v>
      </c>
      <c r="BT2573" s="26">
        <v>2</v>
      </c>
      <c r="BU2573" s="26">
        <v>2</v>
      </c>
      <c r="BV2573" s="26">
        <v>3</v>
      </c>
      <c r="BW2573" s="26">
        <v>2</v>
      </c>
      <c r="BX2573" s="26">
        <v>2</v>
      </c>
      <c r="BY2573" s="26">
        <v>2</v>
      </c>
      <c r="BZ2573" s="24"/>
      <c r="CA2573" s="24"/>
      <c r="CB2573" s="24"/>
      <c r="CC2573" s="24"/>
      <c r="CD2573" s="24"/>
      <c r="CE2573" s="24"/>
      <c r="CF2573" s="24"/>
      <c r="CG2573" s="24"/>
      <c r="CH2573" s="24"/>
      <c r="CI2573" s="24"/>
      <c r="CJ2573" s="24"/>
      <c r="CK2573" s="24"/>
      <c r="CL2573" s="24"/>
      <c r="CM2573" s="24"/>
      <c r="CN2573" s="24"/>
      <c r="CO2573" s="24"/>
      <c r="CP2573" s="24"/>
      <c r="CQ2573" s="24"/>
      <c r="CR2573" s="24"/>
      <c r="CS2573" s="24"/>
      <c r="CT2573" s="24"/>
      <c r="CU2573" s="24"/>
      <c r="CV2573" s="24"/>
      <c r="CW2573" s="24"/>
      <c r="CX2573" s="24"/>
      <c r="CY2573" s="24"/>
      <c r="CZ2573" s="24"/>
      <c r="DA2573" s="24"/>
      <c r="DB2573" s="24"/>
      <c r="DC2573" s="24"/>
      <c r="DD2573" s="24"/>
      <c r="DE2573" s="24"/>
      <c r="DF2573" s="26" t="s">
        <v>139</v>
      </c>
      <c r="DG2573" s="26" t="s">
        <v>139</v>
      </c>
      <c r="DH2573" s="26" t="s">
        <v>139</v>
      </c>
      <c r="DI2573" s="26" t="s">
        <v>139</v>
      </c>
      <c r="DJ2573" s="26" t="s">
        <v>139</v>
      </c>
      <c r="DK2573" s="26" t="s">
        <v>139</v>
      </c>
      <c r="DL2573" s="26" t="s">
        <v>139</v>
      </c>
      <c r="DM2573" s="26" t="s">
        <v>139</v>
      </c>
      <c r="DN2573" s="26" t="s">
        <v>139</v>
      </c>
      <c r="DO2573" s="26" t="s">
        <v>139</v>
      </c>
    </row>
    <row r="2574" spans="1:119" ht="20.100000000000001" customHeight="1" x14ac:dyDescent="0.25">
      <c r="A2574" s="29" t="str">
        <f t="shared" si="560"/>
        <v>Sustainable Development Society6</v>
      </c>
      <c r="B2574" s="29" t="str">
        <f t="shared" si="561"/>
        <v>Sustainable Development Society</v>
      </c>
      <c r="C2574" s="29">
        <f t="shared" si="562"/>
        <v>6</v>
      </c>
      <c r="D2574" s="30" t="str">
        <f t="shared" si="563"/>
        <v>South Asia</v>
      </c>
      <c r="E2574" s="30" t="str">
        <f t="shared" si="564"/>
        <v>Pakistan</v>
      </c>
      <c r="F2574" s="31">
        <f t="shared" si="565"/>
        <v>4</v>
      </c>
      <c r="G2574" s="31">
        <f t="shared" si="566"/>
        <v>3</v>
      </c>
      <c r="H2574" s="31">
        <f t="shared" si="567"/>
        <v>2</v>
      </c>
      <c r="I2574" s="31">
        <f t="shared" si="568"/>
        <v>5</v>
      </c>
      <c r="J2574" s="31">
        <f t="shared" si="569"/>
        <v>2</v>
      </c>
      <c r="K2574" s="31">
        <f t="shared" si="570"/>
        <v>5</v>
      </c>
      <c r="L2574" s="31">
        <f t="shared" si="571"/>
        <v>2</v>
      </c>
      <c r="M2574" s="31">
        <f t="shared" si="572"/>
        <v>5</v>
      </c>
      <c r="N2574" s="31">
        <f t="shared" si="573"/>
        <v>3.5</v>
      </c>
      <c r="O2574" s="26" t="s">
        <v>14005</v>
      </c>
      <c r="P2574" s="26" t="s">
        <v>108</v>
      </c>
      <c r="Q2574" s="27">
        <v>41038</v>
      </c>
      <c r="R2574" s="26" t="s">
        <v>305</v>
      </c>
      <c r="S2574" s="26" t="s">
        <v>217</v>
      </c>
      <c r="T2574" s="26" t="s">
        <v>175</v>
      </c>
      <c r="U2574" s="26" t="s">
        <v>168</v>
      </c>
      <c r="V2574" s="26" t="s">
        <v>225</v>
      </c>
      <c r="W2574" s="26" t="s">
        <v>369</v>
      </c>
      <c r="X2574" s="24"/>
      <c r="Y2574" s="26" t="s">
        <v>14006</v>
      </c>
      <c r="Z2574" s="24"/>
      <c r="AA2574" s="24"/>
      <c r="AB2574" s="26" t="s">
        <v>117</v>
      </c>
      <c r="AC2574" s="28">
        <v>20000</v>
      </c>
      <c r="AD2574" s="24"/>
      <c r="AE2574" s="24"/>
      <c r="AF2574" s="26" t="s">
        <v>120</v>
      </c>
      <c r="AG2574" s="26" t="s">
        <v>846</v>
      </c>
      <c r="AH2574" s="26" t="s">
        <v>250</v>
      </c>
      <c r="AI2574" s="28">
        <v>20000</v>
      </c>
      <c r="AJ2574" s="24"/>
      <c r="AK2574" s="26" t="s">
        <v>14007</v>
      </c>
      <c r="AL2574" s="26" t="s">
        <v>14008</v>
      </c>
      <c r="AM2574" s="26" t="s">
        <v>14009</v>
      </c>
      <c r="AN2574" s="26" t="s">
        <v>14010</v>
      </c>
      <c r="AO2574" s="26" t="s">
        <v>14011</v>
      </c>
      <c r="AP2574" s="24"/>
      <c r="AQ2574" s="24"/>
      <c r="AR2574" s="24"/>
      <c r="AS2574" s="24"/>
      <c r="AT2574" s="24"/>
      <c r="AU2574" s="24"/>
      <c r="AV2574" s="24"/>
      <c r="AW2574" s="28">
        <v>1251474</v>
      </c>
      <c r="AX2574" s="26">
        <v>45071</v>
      </c>
      <c r="AY2574" s="28">
        <v>23180</v>
      </c>
      <c r="AZ2574" s="28">
        <v>15070</v>
      </c>
      <c r="BA2574" s="26">
        <v>0</v>
      </c>
      <c r="BB2574" s="26" t="s">
        <v>241</v>
      </c>
      <c r="BC2574" s="24"/>
      <c r="BD2574" s="26" t="s">
        <v>125</v>
      </c>
      <c r="BE2574" s="24"/>
      <c r="BF2574" s="26" t="s">
        <v>14012</v>
      </c>
      <c r="BG2574" s="24"/>
      <c r="BH2574" s="26" t="s">
        <v>2556</v>
      </c>
      <c r="BI2574" s="26" t="s">
        <v>395</v>
      </c>
      <c r="BJ2574" s="26" t="s">
        <v>14013</v>
      </c>
      <c r="BK2574" s="26" t="s">
        <v>369</v>
      </c>
      <c r="BL2574" s="24"/>
      <c r="BM2574" s="24"/>
      <c r="BN2574" s="24"/>
      <c r="BO2574" s="24"/>
      <c r="BP2574" s="24"/>
      <c r="BQ2574" s="24"/>
      <c r="BR2574" s="26">
        <v>4</v>
      </c>
      <c r="BS2574" s="26">
        <v>3</v>
      </c>
      <c r="BT2574" s="26">
        <v>2</v>
      </c>
      <c r="BU2574" s="26">
        <v>5</v>
      </c>
      <c r="BV2574" s="26">
        <v>2</v>
      </c>
      <c r="BW2574" s="26">
        <v>5</v>
      </c>
      <c r="BX2574" s="26">
        <v>2</v>
      </c>
      <c r="BY2574" s="26">
        <v>5</v>
      </c>
      <c r="BZ2574" s="24"/>
      <c r="CA2574" s="24"/>
      <c r="CB2574" s="24"/>
      <c r="CC2574" s="24"/>
      <c r="CD2574" s="24"/>
      <c r="CE2574" s="24"/>
      <c r="CF2574" s="24"/>
      <c r="CG2574" s="24"/>
      <c r="CH2574" s="24"/>
      <c r="CI2574" s="24"/>
      <c r="CJ2574" s="24"/>
      <c r="CK2574" s="24"/>
      <c r="CL2574" s="24"/>
      <c r="CM2574" s="24"/>
      <c r="CN2574" s="24"/>
      <c r="CO2574" s="24"/>
      <c r="CP2574" s="24"/>
      <c r="CQ2574" s="24"/>
      <c r="CR2574" s="24"/>
      <c r="CS2574" s="24"/>
      <c r="CT2574" s="24"/>
      <c r="CU2574" s="24"/>
      <c r="CV2574" s="24"/>
      <c r="CW2574" s="24"/>
      <c r="CX2574" s="24"/>
      <c r="CY2574" s="24"/>
      <c r="CZ2574" s="24"/>
      <c r="DA2574" s="24"/>
      <c r="DB2574" s="24"/>
      <c r="DC2574" s="24"/>
      <c r="DD2574" s="24"/>
      <c r="DE2574" s="24"/>
      <c r="DF2574" s="26" t="s">
        <v>139</v>
      </c>
      <c r="DG2574" s="26" t="s">
        <v>139</v>
      </c>
      <c r="DH2574" s="26" t="s">
        <v>139</v>
      </c>
      <c r="DI2574" s="26" t="s">
        <v>139</v>
      </c>
      <c r="DJ2574" s="26" t="s">
        <v>139</v>
      </c>
      <c r="DK2574" s="26" t="s">
        <v>139</v>
      </c>
      <c r="DL2574" s="26" t="s">
        <v>139</v>
      </c>
      <c r="DM2574" s="26" t="s">
        <v>139</v>
      </c>
      <c r="DN2574" s="26" t="s">
        <v>139</v>
      </c>
      <c r="DO2574" s="26" t="s">
        <v>139</v>
      </c>
    </row>
    <row r="2575" spans="1:119" ht="20.100000000000001" customHeight="1" x14ac:dyDescent="0.25">
      <c r="A2575" s="29" t="str">
        <f t="shared" si="560"/>
        <v>Sustainable Development Society5</v>
      </c>
      <c r="B2575" s="29" t="str">
        <f t="shared" si="561"/>
        <v>Sustainable Development Society</v>
      </c>
      <c r="C2575" s="29">
        <f t="shared" si="562"/>
        <v>5</v>
      </c>
      <c r="D2575" s="30" t="str">
        <f t="shared" si="563"/>
        <v>South Asia</v>
      </c>
      <c r="E2575" s="30" t="str">
        <f t="shared" si="564"/>
        <v>Pakistan</v>
      </c>
      <c r="F2575" s="31">
        <f t="shared" si="565"/>
        <v>2</v>
      </c>
      <c r="G2575" s="31">
        <f t="shared" si="566"/>
        <v>2</v>
      </c>
      <c r="H2575" s="31">
        <f t="shared" si="567"/>
        <v>3</v>
      </c>
      <c r="I2575" s="31">
        <f t="shared" si="568"/>
        <v>3</v>
      </c>
      <c r="J2575" s="31">
        <f t="shared" si="569"/>
        <v>2</v>
      </c>
      <c r="K2575" s="31">
        <f t="shared" si="570"/>
        <v>3</v>
      </c>
      <c r="L2575" s="31">
        <f t="shared" si="571"/>
        <v>3</v>
      </c>
      <c r="M2575" s="31">
        <f t="shared" si="572"/>
        <v>3</v>
      </c>
      <c r="N2575" s="31">
        <f t="shared" si="573"/>
        <v>2.6</v>
      </c>
      <c r="O2575" s="26" t="s">
        <v>14014</v>
      </c>
      <c r="P2575" s="26" t="s">
        <v>108</v>
      </c>
      <c r="Q2575" s="27">
        <v>40672</v>
      </c>
      <c r="R2575" s="26" t="s">
        <v>109</v>
      </c>
      <c r="S2575" s="26" t="s">
        <v>409</v>
      </c>
      <c r="T2575" s="26" t="s">
        <v>333</v>
      </c>
      <c r="U2575" s="26" t="s">
        <v>168</v>
      </c>
      <c r="V2575" s="26" t="s">
        <v>225</v>
      </c>
      <c r="W2575" s="26" t="s">
        <v>369</v>
      </c>
      <c r="X2575" s="24"/>
      <c r="Y2575" s="26" t="s">
        <v>14006</v>
      </c>
      <c r="Z2575" s="24"/>
      <c r="AA2575" s="24"/>
      <c r="AB2575" s="26" t="s">
        <v>117</v>
      </c>
      <c r="AC2575" s="28">
        <v>11000</v>
      </c>
      <c r="AD2575" s="24"/>
      <c r="AE2575" s="24"/>
      <c r="AF2575" s="26" t="s">
        <v>120</v>
      </c>
      <c r="AG2575" s="26" t="s">
        <v>846</v>
      </c>
      <c r="AH2575" s="26" t="s">
        <v>176</v>
      </c>
      <c r="AI2575" s="28">
        <v>11000</v>
      </c>
      <c r="AJ2575" s="24"/>
      <c r="AK2575" s="26" t="s">
        <v>14015</v>
      </c>
      <c r="AL2575" s="26" t="s">
        <v>14008</v>
      </c>
      <c r="AM2575" s="26" t="s">
        <v>14016</v>
      </c>
      <c r="AN2575" s="26" t="s">
        <v>14017</v>
      </c>
      <c r="AO2575" s="26" t="s">
        <v>14018</v>
      </c>
      <c r="AP2575" s="24"/>
      <c r="AQ2575" s="24"/>
      <c r="AR2575" s="24"/>
      <c r="AS2575" s="26" t="s">
        <v>14019</v>
      </c>
      <c r="AT2575" s="24"/>
      <c r="AU2575" s="26" t="s">
        <v>14020</v>
      </c>
      <c r="AV2575" s="24"/>
      <c r="AW2575" s="28">
        <v>1100960</v>
      </c>
      <c r="AX2575" s="26">
        <v>26340</v>
      </c>
      <c r="AY2575" s="28">
        <v>0</v>
      </c>
      <c r="AZ2575" s="28">
        <v>0</v>
      </c>
      <c r="BA2575" s="26">
        <v>0</v>
      </c>
      <c r="BB2575" s="24"/>
      <c r="BC2575" s="24"/>
      <c r="BD2575" s="24"/>
      <c r="BE2575" s="24"/>
      <c r="BF2575" s="26" t="s">
        <v>14012</v>
      </c>
      <c r="BG2575" s="24"/>
      <c r="BH2575" s="26" t="s">
        <v>2556</v>
      </c>
      <c r="BI2575" s="26" t="s">
        <v>395</v>
      </c>
      <c r="BJ2575" s="26" t="s">
        <v>14013</v>
      </c>
      <c r="BK2575" s="26" t="s">
        <v>369</v>
      </c>
      <c r="BL2575" s="24"/>
      <c r="BM2575" s="24"/>
      <c r="BN2575" s="24"/>
      <c r="BO2575" s="24"/>
      <c r="BP2575" s="24"/>
      <c r="BQ2575" s="24"/>
      <c r="BR2575" s="26">
        <v>2</v>
      </c>
      <c r="BS2575" s="26">
        <v>2</v>
      </c>
      <c r="BT2575" s="26">
        <v>3</v>
      </c>
      <c r="BU2575" s="26">
        <v>3</v>
      </c>
      <c r="BV2575" s="26">
        <v>2</v>
      </c>
      <c r="BW2575" s="26">
        <v>3</v>
      </c>
      <c r="BX2575" s="26">
        <v>3</v>
      </c>
      <c r="BY2575" s="26">
        <v>3</v>
      </c>
      <c r="BZ2575" s="24"/>
      <c r="CA2575" s="24"/>
      <c r="CB2575" s="24"/>
      <c r="CC2575" s="24"/>
      <c r="CD2575" s="24"/>
      <c r="CE2575" s="24"/>
      <c r="CF2575" s="24"/>
      <c r="CG2575" s="24"/>
      <c r="CH2575" s="24"/>
      <c r="CI2575" s="24"/>
      <c r="CJ2575" s="24"/>
      <c r="CK2575" s="24"/>
      <c r="CL2575" s="24"/>
      <c r="CM2575" s="24"/>
      <c r="CN2575" s="24"/>
      <c r="CO2575" s="24"/>
      <c r="CP2575" s="24"/>
      <c r="CQ2575" s="24"/>
      <c r="CR2575" s="24"/>
      <c r="CS2575" s="24"/>
      <c r="CT2575" s="24"/>
      <c r="CU2575" s="24"/>
      <c r="CV2575" s="24"/>
      <c r="CW2575" s="24"/>
      <c r="CX2575" s="24"/>
      <c r="CY2575" s="24"/>
      <c r="CZ2575" s="24"/>
      <c r="DA2575" s="24"/>
      <c r="DB2575" s="24"/>
      <c r="DC2575" s="24"/>
      <c r="DD2575" s="24"/>
      <c r="DE2575" s="24"/>
      <c r="DF2575" s="26" t="s">
        <v>139</v>
      </c>
      <c r="DG2575" s="26" t="s">
        <v>139</v>
      </c>
      <c r="DH2575" s="26" t="s">
        <v>139</v>
      </c>
      <c r="DI2575" s="26" t="s">
        <v>139</v>
      </c>
      <c r="DJ2575" s="26" t="s">
        <v>139</v>
      </c>
      <c r="DK2575" s="26" t="s">
        <v>139</v>
      </c>
      <c r="DL2575" s="26" t="s">
        <v>139</v>
      </c>
      <c r="DM2575" s="26" t="s">
        <v>139</v>
      </c>
      <c r="DN2575" s="26" t="s">
        <v>139</v>
      </c>
      <c r="DO2575" s="26" t="s">
        <v>139</v>
      </c>
    </row>
    <row r="2576" spans="1:119" ht="20.100000000000001" customHeight="1" x14ac:dyDescent="0.25">
      <c r="A2576" s="29" t="str">
        <f t="shared" si="560"/>
        <v/>
      </c>
      <c r="B2576" s="29" t="str">
        <f t="shared" si="561"/>
        <v>Sustainable Development Society</v>
      </c>
      <c r="C2576" s="29">
        <f t="shared" si="562"/>
        <v>0</v>
      </c>
      <c r="D2576" s="30" t="str">
        <f t="shared" si="563"/>
        <v>South Asia</v>
      </c>
      <c r="E2576" s="30" t="str">
        <f t="shared" si="564"/>
        <v>Pakistan</v>
      </c>
      <c r="F2576" s="31">
        <f t="shared" si="565"/>
        <v>0</v>
      </c>
      <c r="G2576" s="31">
        <f t="shared" si="566"/>
        <v>0</v>
      </c>
      <c r="H2576" s="31">
        <f t="shared" si="567"/>
        <v>0</v>
      </c>
      <c r="I2576" s="31">
        <f t="shared" si="568"/>
        <v>0</v>
      </c>
      <c r="J2576" s="31">
        <f t="shared" si="569"/>
        <v>0</v>
      </c>
      <c r="K2576" s="31">
        <f t="shared" si="570"/>
        <v>0</v>
      </c>
      <c r="L2576" s="31">
        <f t="shared" si="571"/>
        <v>0</v>
      </c>
      <c r="M2576" s="31">
        <f t="shared" si="572"/>
        <v>0</v>
      </c>
      <c r="N2576" s="31">
        <f t="shared" si="573"/>
        <v>0</v>
      </c>
      <c r="O2576" s="26" t="s">
        <v>14021</v>
      </c>
      <c r="P2576" s="26" t="s">
        <v>108</v>
      </c>
      <c r="Q2576" s="27">
        <v>40408</v>
      </c>
      <c r="R2576" s="24"/>
      <c r="S2576" s="24"/>
      <c r="T2576" s="26" t="s">
        <v>333</v>
      </c>
      <c r="U2576" s="24"/>
      <c r="V2576" s="26" t="s">
        <v>225</v>
      </c>
      <c r="W2576" s="26" t="s">
        <v>369</v>
      </c>
      <c r="X2576" s="24"/>
      <c r="Y2576" s="26" t="s">
        <v>14006</v>
      </c>
      <c r="Z2576" s="24"/>
      <c r="AA2576" s="24"/>
      <c r="AB2576" s="26" t="s">
        <v>723</v>
      </c>
      <c r="AC2576" s="28">
        <v>2500</v>
      </c>
      <c r="AD2576" s="24"/>
      <c r="AE2576" s="24"/>
      <c r="AF2576" s="26" t="s">
        <v>120</v>
      </c>
      <c r="AG2576" s="26" t="s">
        <v>846</v>
      </c>
      <c r="AH2576" s="24"/>
      <c r="AI2576" s="28">
        <v>2500</v>
      </c>
      <c r="AJ2576" s="24"/>
      <c r="AK2576" s="24"/>
      <c r="AL2576" s="24"/>
      <c r="AM2576" s="24"/>
      <c r="AN2576" s="24"/>
      <c r="AO2576" s="24"/>
      <c r="AP2576" s="24"/>
      <c r="AQ2576" s="24"/>
      <c r="AR2576" s="24"/>
      <c r="AS2576" s="24"/>
      <c r="AT2576" s="24"/>
      <c r="AU2576" s="24"/>
      <c r="AV2576" s="24"/>
      <c r="AW2576" s="28">
        <v>0</v>
      </c>
      <c r="AX2576" s="26">
        <v>0</v>
      </c>
      <c r="AY2576" s="28">
        <v>0</v>
      </c>
      <c r="AZ2576" s="28">
        <v>0</v>
      </c>
      <c r="BA2576" s="26">
        <v>0</v>
      </c>
      <c r="BB2576" s="24"/>
      <c r="BC2576" s="24"/>
      <c r="BD2576" s="24"/>
      <c r="BE2576" s="24"/>
      <c r="BF2576" s="24"/>
      <c r="BG2576" s="24"/>
      <c r="BH2576" s="24"/>
      <c r="BI2576" s="24"/>
      <c r="BJ2576" s="24"/>
      <c r="BK2576" s="24"/>
      <c r="BL2576" s="24"/>
      <c r="BM2576" s="24"/>
      <c r="BN2576" s="24"/>
      <c r="BO2576" s="24"/>
      <c r="BP2576" s="24"/>
      <c r="BQ2576" s="24"/>
      <c r="BR2576" s="26">
        <v>0</v>
      </c>
      <c r="BS2576" s="26">
        <v>0</v>
      </c>
      <c r="BT2576" s="26">
        <v>0</v>
      </c>
      <c r="BU2576" s="26">
        <v>0</v>
      </c>
      <c r="BV2576" s="26">
        <v>0</v>
      </c>
      <c r="BW2576" s="26">
        <v>0</v>
      </c>
      <c r="BX2576" s="26">
        <v>0</v>
      </c>
      <c r="BY2576" s="26">
        <v>0</v>
      </c>
      <c r="BZ2576" s="24"/>
      <c r="CA2576" s="24"/>
      <c r="CB2576" s="24"/>
      <c r="CC2576" s="24"/>
      <c r="CD2576" s="24"/>
      <c r="CE2576" s="24"/>
      <c r="CF2576" s="24"/>
      <c r="CG2576" s="24"/>
      <c r="CH2576" s="24"/>
      <c r="CI2576" s="24"/>
      <c r="CJ2576" s="24"/>
      <c r="CK2576" s="24"/>
      <c r="CL2576" s="24"/>
      <c r="CM2576" s="24"/>
      <c r="CN2576" s="24"/>
      <c r="CO2576" s="24"/>
      <c r="CP2576" s="24"/>
      <c r="CQ2576" s="24"/>
      <c r="CR2576" s="24"/>
      <c r="CS2576" s="24"/>
      <c r="CT2576" s="24"/>
      <c r="CU2576" s="24"/>
      <c r="CV2576" s="24"/>
      <c r="CW2576" s="24"/>
      <c r="CX2576" s="24"/>
      <c r="CY2576" s="24"/>
      <c r="CZ2576" s="24"/>
      <c r="DA2576" s="24"/>
      <c r="DB2576" s="24"/>
      <c r="DC2576" s="24"/>
      <c r="DD2576" s="24"/>
      <c r="DE2576" s="24"/>
      <c r="DF2576" s="26" t="s">
        <v>139</v>
      </c>
      <c r="DG2576" s="26" t="s">
        <v>139</v>
      </c>
      <c r="DH2576" s="26" t="s">
        <v>139</v>
      </c>
      <c r="DI2576" s="26" t="s">
        <v>139</v>
      </c>
      <c r="DJ2576" s="26" t="s">
        <v>139</v>
      </c>
      <c r="DK2576" s="26" t="s">
        <v>139</v>
      </c>
      <c r="DL2576" s="26" t="s">
        <v>139</v>
      </c>
      <c r="DM2576" s="26" t="s">
        <v>139</v>
      </c>
      <c r="DN2576" s="26" t="s">
        <v>139</v>
      </c>
      <c r="DO2576" s="26" t="s">
        <v>139</v>
      </c>
    </row>
    <row r="2577" spans="1:119" ht="20.100000000000001" customHeight="1" x14ac:dyDescent="0.25">
      <c r="A2577" s="29" t="str">
        <f t="shared" si="560"/>
        <v>Sustainable Development Society4</v>
      </c>
      <c r="B2577" s="29" t="str">
        <f t="shared" si="561"/>
        <v>Sustainable Development Society</v>
      </c>
      <c r="C2577" s="29">
        <f t="shared" si="562"/>
        <v>4</v>
      </c>
      <c r="D2577" s="30" t="str">
        <f t="shared" si="563"/>
        <v>South Asia</v>
      </c>
      <c r="E2577" s="30" t="str">
        <f t="shared" si="564"/>
        <v>Pakistan</v>
      </c>
      <c r="F2577" s="31">
        <f t="shared" si="565"/>
        <v>2</v>
      </c>
      <c r="G2577" s="31">
        <f t="shared" si="566"/>
        <v>2</v>
      </c>
      <c r="H2577" s="31">
        <f t="shared" si="567"/>
        <v>3</v>
      </c>
      <c r="I2577" s="31">
        <f t="shared" si="568"/>
        <v>4</v>
      </c>
      <c r="J2577" s="31">
        <f t="shared" si="569"/>
        <v>3</v>
      </c>
      <c r="K2577" s="31">
        <f t="shared" si="570"/>
        <v>3</v>
      </c>
      <c r="L2577" s="31">
        <f t="shared" si="571"/>
        <v>4</v>
      </c>
      <c r="M2577" s="31">
        <f t="shared" si="572"/>
        <v>3</v>
      </c>
      <c r="N2577" s="31">
        <f t="shared" si="573"/>
        <v>3</v>
      </c>
      <c r="O2577" s="26" t="s">
        <v>14022</v>
      </c>
      <c r="P2577" s="26" t="s">
        <v>108</v>
      </c>
      <c r="Q2577" s="27">
        <v>40315</v>
      </c>
      <c r="R2577" s="26" t="s">
        <v>109</v>
      </c>
      <c r="S2577" s="26" t="s">
        <v>234</v>
      </c>
      <c r="T2577" s="26" t="s">
        <v>224</v>
      </c>
      <c r="U2577" s="26" t="s">
        <v>168</v>
      </c>
      <c r="V2577" s="26" t="s">
        <v>225</v>
      </c>
      <c r="W2577" s="26" t="s">
        <v>369</v>
      </c>
      <c r="X2577" s="24"/>
      <c r="Y2577" s="26" t="s">
        <v>14006</v>
      </c>
      <c r="Z2577" s="24"/>
      <c r="AA2577" s="24"/>
      <c r="AB2577" s="26" t="s">
        <v>117</v>
      </c>
      <c r="AC2577" s="28">
        <v>7000</v>
      </c>
      <c r="AD2577" s="24"/>
      <c r="AE2577" s="24"/>
      <c r="AF2577" s="26" t="s">
        <v>120</v>
      </c>
      <c r="AG2577" s="26" t="s">
        <v>846</v>
      </c>
      <c r="AH2577" s="26" t="s">
        <v>185</v>
      </c>
      <c r="AI2577" s="28">
        <v>7000</v>
      </c>
      <c r="AJ2577" s="24"/>
      <c r="AK2577" s="26" t="s">
        <v>14023</v>
      </c>
      <c r="AL2577" s="26" t="s">
        <v>14024</v>
      </c>
      <c r="AM2577" s="26" t="s">
        <v>14016</v>
      </c>
      <c r="AN2577" s="26" t="s">
        <v>14025</v>
      </c>
      <c r="AO2577" s="24"/>
      <c r="AP2577" s="24"/>
      <c r="AQ2577" s="24"/>
      <c r="AR2577" s="24"/>
      <c r="AS2577" s="26" t="s">
        <v>14026</v>
      </c>
      <c r="AT2577" s="24"/>
      <c r="AU2577" s="26" t="s">
        <v>14027</v>
      </c>
      <c r="AV2577" s="24"/>
      <c r="AW2577" s="28">
        <v>274053</v>
      </c>
      <c r="AX2577" s="26">
        <v>19500</v>
      </c>
      <c r="AY2577" s="28">
        <v>100</v>
      </c>
      <c r="AZ2577" s="28">
        <v>95</v>
      </c>
      <c r="BA2577" s="26">
        <v>0</v>
      </c>
      <c r="BB2577" s="26" t="s">
        <v>148</v>
      </c>
      <c r="BC2577" s="24"/>
      <c r="BD2577" s="24"/>
      <c r="BE2577" s="24"/>
      <c r="BF2577" s="24"/>
      <c r="BG2577" s="24"/>
      <c r="BH2577" s="24"/>
      <c r="BI2577" s="24"/>
      <c r="BJ2577" s="24"/>
      <c r="BK2577" s="24"/>
      <c r="BL2577" s="24"/>
      <c r="BM2577" s="24"/>
      <c r="BN2577" s="24"/>
      <c r="BO2577" s="24"/>
      <c r="BP2577" s="24"/>
      <c r="BQ2577" s="24"/>
      <c r="BR2577" s="26">
        <v>2</v>
      </c>
      <c r="BS2577" s="26">
        <v>2</v>
      </c>
      <c r="BT2577" s="26">
        <v>3</v>
      </c>
      <c r="BU2577" s="26">
        <v>4</v>
      </c>
      <c r="BV2577" s="26">
        <v>3</v>
      </c>
      <c r="BW2577" s="26">
        <v>3</v>
      </c>
      <c r="BX2577" s="26">
        <v>4</v>
      </c>
      <c r="BY2577" s="26">
        <v>3</v>
      </c>
      <c r="BZ2577" s="24"/>
      <c r="CA2577" s="24"/>
      <c r="CB2577" s="24"/>
      <c r="CC2577" s="24"/>
      <c r="CD2577" s="24"/>
      <c r="CE2577" s="24"/>
      <c r="CF2577" s="24"/>
      <c r="CG2577" s="24"/>
      <c r="CH2577" s="24"/>
      <c r="CI2577" s="24"/>
      <c r="CJ2577" s="24"/>
      <c r="CK2577" s="24"/>
      <c r="CL2577" s="24"/>
      <c r="CM2577" s="24"/>
      <c r="CN2577" s="24"/>
      <c r="CO2577" s="24"/>
      <c r="CP2577" s="24"/>
      <c r="CQ2577" s="24"/>
      <c r="CR2577" s="24"/>
      <c r="CS2577" s="24"/>
      <c r="CT2577" s="24"/>
      <c r="CU2577" s="24"/>
      <c r="CV2577" s="24"/>
      <c r="CW2577" s="24"/>
      <c r="CX2577" s="24"/>
      <c r="CY2577" s="24"/>
      <c r="CZ2577" s="24"/>
      <c r="DA2577" s="24"/>
      <c r="DB2577" s="24"/>
      <c r="DC2577" s="24"/>
      <c r="DD2577" s="24"/>
      <c r="DE2577" s="24"/>
      <c r="DF2577" s="26" t="s">
        <v>139</v>
      </c>
      <c r="DG2577" s="26" t="s">
        <v>139</v>
      </c>
      <c r="DH2577" s="26" t="s">
        <v>139</v>
      </c>
      <c r="DI2577" s="26" t="s">
        <v>139</v>
      </c>
      <c r="DJ2577" s="26" t="s">
        <v>139</v>
      </c>
      <c r="DK2577" s="26" t="s">
        <v>139</v>
      </c>
      <c r="DL2577" s="26" t="s">
        <v>139</v>
      </c>
      <c r="DM2577" s="26" t="s">
        <v>139</v>
      </c>
      <c r="DN2577" s="26" t="s">
        <v>139</v>
      </c>
      <c r="DO2577" s="26" t="s">
        <v>139</v>
      </c>
    </row>
    <row r="2578" spans="1:119" ht="20.100000000000001" customHeight="1" x14ac:dyDescent="0.25">
      <c r="A2578" s="29" t="str">
        <f t="shared" si="560"/>
        <v>Synergie pour l'Enfance7</v>
      </c>
      <c r="B2578" s="29" t="str">
        <f t="shared" si="561"/>
        <v>Synergie pour l'Enfance</v>
      </c>
      <c r="C2578" s="29">
        <f t="shared" si="562"/>
        <v>7</v>
      </c>
      <c r="D2578" s="30" t="str">
        <f t="shared" si="563"/>
        <v>Africa and the Middle East</v>
      </c>
      <c r="E2578" s="30" t="str">
        <f t="shared" si="564"/>
        <v>Dakar, Senegal</v>
      </c>
      <c r="F2578" s="31">
        <f t="shared" si="565"/>
        <v>3</v>
      </c>
      <c r="G2578" s="31">
        <f t="shared" si="566"/>
        <v>4</v>
      </c>
      <c r="H2578" s="31">
        <f t="shared" si="567"/>
        <v>3</v>
      </c>
      <c r="I2578" s="31">
        <f t="shared" si="568"/>
        <v>3</v>
      </c>
      <c r="J2578" s="31">
        <f t="shared" si="569"/>
        <v>3</v>
      </c>
      <c r="K2578" s="31">
        <f t="shared" si="570"/>
        <v>4</v>
      </c>
      <c r="L2578" s="31">
        <f t="shared" si="571"/>
        <v>5</v>
      </c>
      <c r="M2578" s="31">
        <f t="shared" si="572"/>
        <v>3</v>
      </c>
      <c r="N2578" s="31">
        <f t="shared" si="573"/>
        <v>3.5</v>
      </c>
      <c r="O2578" s="26" t="s">
        <v>14028</v>
      </c>
      <c r="P2578" s="26" t="s">
        <v>108</v>
      </c>
      <c r="Q2578" s="27">
        <v>41204</v>
      </c>
      <c r="R2578" s="26" t="s">
        <v>305</v>
      </c>
      <c r="S2578" s="26" t="s">
        <v>306</v>
      </c>
      <c r="T2578" s="26" t="s">
        <v>207</v>
      </c>
      <c r="U2578" s="26" t="s">
        <v>833</v>
      </c>
      <c r="V2578" s="26" t="s">
        <v>169</v>
      </c>
      <c r="W2578" s="26" t="s">
        <v>2386</v>
      </c>
      <c r="X2578" s="26" t="s">
        <v>5864</v>
      </c>
      <c r="Y2578" s="26" t="s">
        <v>14029</v>
      </c>
      <c r="Z2578" s="24"/>
      <c r="AA2578" s="24"/>
      <c r="AB2578" s="26" t="s">
        <v>117</v>
      </c>
      <c r="AC2578" s="28">
        <v>22000</v>
      </c>
      <c r="AD2578" s="26" t="s">
        <v>14030</v>
      </c>
      <c r="AE2578" s="24"/>
      <c r="AF2578" s="26" t="s">
        <v>139</v>
      </c>
      <c r="AG2578" s="26" t="s">
        <v>312</v>
      </c>
      <c r="AH2578" s="26" t="s">
        <v>235</v>
      </c>
      <c r="AI2578" s="28">
        <v>22000</v>
      </c>
      <c r="AJ2578" s="26" t="s">
        <v>14031</v>
      </c>
      <c r="AK2578" s="26" t="s">
        <v>14032</v>
      </c>
      <c r="AL2578" s="26" t="s">
        <v>14033</v>
      </c>
      <c r="AM2578" s="24"/>
      <c r="AN2578" s="24"/>
      <c r="AO2578" s="24"/>
      <c r="AP2578" s="24"/>
      <c r="AQ2578" s="24"/>
      <c r="AR2578" s="26" t="s">
        <v>14034</v>
      </c>
      <c r="AS2578" s="24"/>
      <c r="AT2578" s="24"/>
      <c r="AU2578" s="24"/>
      <c r="AV2578" s="24"/>
      <c r="AW2578" s="28">
        <v>202601</v>
      </c>
      <c r="AX2578" s="26">
        <v>609</v>
      </c>
      <c r="AY2578" s="28">
        <v>0</v>
      </c>
      <c r="AZ2578" s="28">
        <v>49</v>
      </c>
      <c r="BA2578" s="26">
        <v>0</v>
      </c>
      <c r="BB2578" s="26" t="s">
        <v>148</v>
      </c>
      <c r="BC2578" s="26" t="s">
        <v>14035</v>
      </c>
      <c r="BD2578" s="24"/>
      <c r="BE2578" s="24"/>
      <c r="BF2578" s="26" t="s">
        <v>7515</v>
      </c>
      <c r="BG2578" s="26" t="s">
        <v>191</v>
      </c>
      <c r="BH2578" s="24"/>
      <c r="BI2578" s="24"/>
      <c r="BJ2578" s="24"/>
      <c r="BK2578" s="24"/>
      <c r="BL2578" s="24"/>
      <c r="BM2578" s="24"/>
      <c r="BN2578" s="24"/>
      <c r="BO2578" s="24"/>
      <c r="BP2578" s="24"/>
      <c r="BQ2578" s="24"/>
      <c r="BR2578" s="26">
        <v>3</v>
      </c>
      <c r="BS2578" s="26">
        <v>4</v>
      </c>
      <c r="BT2578" s="26">
        <v>3</v>
      </c>
      <c r="BU2578" s="26">
        <v>3</v>
      </c>
      <c r="BV2578" s="26">
        <v>3</v>
      </c>
      <c r="BW2578" s="26">
        <v>4</v>
      </c>
      <c r="BX2578" s="26">
        <v>5</v>
      </c>
      <c r="BY2578" s="26">
        <v>3</v>
      </c>
      <c r="BZ2578" s="24"/>
      <c r="CA2578" s="24"/>
      <c r="CB2578" s="24"/>
      <c r="CC2578" s="24"/>
      <c r="CD2578" s="24"/>
      <c r="CE2578" s="24"/>
      <c r="CF2578" s="24"/>
      <c r="CG2578" s="24"/>
      <c r="CH2578" s="24"/>
      <c r="CI2578" s="24"/>
      <c r="CJ2578" s="24"/>
      <c r="CK2578" s="24"/>
      <c r="CL2578" s="24"/>
      <c r="CM2578" s="24"/>
      <c r="CN2578" s="24"/>
      <c r="CO2578" s="24"/>
      <c r="CP2578" s="24"/>
      <c r="CQ2578" s="24"/>
      <c r="CR2578" s="24"/>
      <c r="CS2578" s="24"/>
      <c r="CT2578" s="24"/>
      <c r="CU2578" s="24"/>
      <c r="CV2578" s="24"/>
      <c r="CW2578" s="24"/>
      <c r="CX2578" s="24"/>
      <c r="CY2578" s="24"/>
      <c r="CZ2578" s="24"/>
      <c r="DA2578" s="24"/>
      <c r="DB2578" s="24"/>
      <c r="DC2578" s="24"/>
      <c r="DD2578" s="24"/>
      <c r="DE2578" s="24"/>
      <c r="DF2578" s="26" t="s">
        <v>139</v>
      </c>
      <c r="DG2578" s="26" t="s">
        <v>139</v>
      </c>
      <c r="DH2578" s="26" t="s">
        <v>139</v>
      </c>
      <c r="DI2578" s="26" t="s">
        <v>139</v>
      </c>
      <c r="DJ2578" s="26" t="s">
        <v>139</v>
      </c>
      <c r="DK2578" s="26" t="s">
        <v>139</v>
      </c>
      <c r="DL2578" s="26" t="s">
        <v>139</v>
      </c>
      <c r="DM2578" s="26" t="s">
        <v>139</v>
      </c>
      <c r="DN2578" s="26" t="s">
        <v>139</v>
      </c>
      <c r="DO2578" s="26" t="s">
        <v>120</v>
      </c>
    </row>
    <row r="2579" spans="1:119" ht="20.100000000000001" customHeight="1" x14ac:dyDescent="0.25">
      <c r="A2579" s="29" t="str">
        <f t="shared" si="560"/>
        <v/>
      </c>
      <c r="B2579" s="29" t="str">
        <f t="shared" si="561"/>
        <v>Synergie pour l'Enfance</v>
      </c>
      <c r="C2579" s="29">
        <f t="shared" si="562"/>
        <v>0</v>
      </c>
      <c r="D2579" s="30" t="str">
        <f t="shared" si="563"/>
        <v>Africa and the Middle East</v>
      </c>
      <c r="E2579" s="30" t="str">
        <f t="shared" si="564"/>
        <v>Dakar, Senegal</v>
      </c>
      <c r="F2579" s="31">
        <f t="shared" si="565"/>
        <v>0</v>
      </c>
      <c r="G2579" s="31">
        <f t="shared" si="566"/>
        <v>0</v>
      </c>
      <c r="H2579" s="31">
        <f t="shared" si="567"/>
        <v>0</v>
      </c>
      <c r="I2579" s="31">
        <f t="shared" si="568"/>
        <v>0</v>
      </c>
      <c r="J2579" s="31">
        <f t="shared" si="569"/>
        <v>0</v>
      </c>
      <c r="K2579" s="31">
        <f t="shared" si="570"/>
        <v>0</v>
      </c>
      <c r="L2579" s="31">
        <f t="shared" si="571"/>
        <v>0</v>
      </c>
      <c r="M2579" s="31">
        <f t="shared" si="572"/>
        <v>0</v>
      </c>
      <c r="N2579" s="31">
        <f t="shared" si="573"/>
        <v>0</v>
      </c>
      <c r="O2579" s="26" t="s">
        <v>14036</v>
      </c>
      <c r="P2579" s="26" t="s">
        <v>108</v>
      </c>
      <c r="Q2579" s="27">
        <v>41317</v>
      </c>
      <c r="R2579" s="24"/>
      <c r="S2579" s="24"/>
      <c r="T2579" s="26" t="s">
        <v>207</v>
      </c>
      <c r="U2579" s="24"/>
      <c r="V2579" s="26" t="s">
        <v>169</v>
      </c>
      <c r="W2579" s="26" t="s">
        <v>2386</v>
      </c>
      <c r="X2579" s="26" t="s">
        <v>5864</v>
      </c>
      <c r="Y2579" s="26" t="s">
        <v>14029</v>
      </c>
      <c r="Z2579" s="24"/>
      <c r="AA2579" s="24"/>
      <c r="AB2579" s="26" t="s">
        <v>228</v>
      </c>
      <c r="AC2579" s="28">
        <v>25000</v>
      </c>
      <c r="AD2579" s="26" t="s">
        <v>14030</v>
      </c>
      <c r="AE2579" s="24"/>
      <c r="AF2579" s="26" t="s">
        <v>139</v>
      </c>
      <c r="AG2579" s="26" t="s">
        <v>312</v>
      </c>
      <c r="AH2579" s="24"/>
      <c r="AI2579" s="28">
        <v>25000</v>
      </c>
      <c r="AJ2579" s="24"/>
      <c r="AK2579" s="24"/>
      <c r="AL2579" s="24"/>
      <c r="AM2579" s="26" t="s">
        <v>14037</v>
      </c>
      <c r="AN2579" s="26" t="s">
        <v>14038</v>
      </c>
      <c r="AO2579" s="24"/>
      <c r="AP2579" s="24"/>
      <c r="AQ2579" s="24"/>
      <c r="AR2579" s="24"/>
      <c r="AS2579" s="24"/>
      <c r="AT2579" s="24"/>
      <c r="AU2579" s="24"/>
      <c r="AV2579" s="24"/>
      <c r="AW2579" s="28">
        <v>202601</v>
      </c>
      <c r="AX2579" s="26">
        <v>609</v>
      </c>
      <c r="AY2579" s="28">
        <v>0</v>
      </c>
      <c r="AZ2579" s="28">
        <v>0</v>
      </c>
      <c r="BA2579" s="26">
        <v>0</v>
      </c>
      <c r="BB2579" s="24"/>
      <c r="BC2579" s="26" t="s">
        <v>14035</v>
      </c>
      <c r="BD2579" s="24"/>
      <c r="BE2579" s="24"/>
      <c r="BF2579" s="24"/>
      <c r="BG2579" s="24"/>
      <c r="BH2579" s="24"/>
      <c r="BI2579" s="24"/>
      <c r="BJ2579" s="24"/>
      <c r="BK2579" s="24"/>
      <c r="BL2579" s="24"/>
      <c r="BM2579" s="24"/>
      <c r="BN2579" s="24"/>
      <c r="BO2579" s="24"/>
      <c r="BP2579" s="24"/>
      <c r="BQ2579" s="24"/>
      <c r="BR2579" s="26">
        <v>0</v>
      </c>
      <c r="BS2579" s="26">
        <v>0</v>
      </c>
      <c r="BT2579" s="26">
        <v>0</v>
      </c>
      <c r="BU2579" s="26">
        <v>0</v>
      </c>
      <c r="BV2579" s="26">
        <v>0</v>
      </c>
      <c r="BW2579" s="26">
        <v>0</v>
      </c>
      <c r="BX2579" s="26">
        <v>0</v>
      </c>
      <c r="BY2579" s="26">
        <v>0</v>
      </c>
      <c r="BZ2579" s="24"/>
      <c r="CA2579" s="24"/>
      <c r="CB2579" s="24"/>
      <c r="CC2579" s="24"/>
      <c r="CD2579" s="24"/>
      <c r="CE2579" s="24"/>
      <c r="CF2579" s="24"/>
      <c r="CG2579" s="24"/>
      <c r="CH2579" s="24"/>
      <c r="CI2579" s="24"/>
      <c r="CJ2579" s="24"/>
      <c r="CK2579" s="24"/>
      <c r="CL2579" s="24"/>
      <c r="CM2579" s="24"/>
      <c r="CN2579" s="24"/>
      <c r="CO2579" s="24"/>
      <c r="CP2579" s="24"/>
      <c r="CQ2579" s="24"/>
      <c r="CR2579" s="24"/>
      <c r="CS2579" s="24"/>
      <c r="CT2579" s="24"/>
      <c r="CU2579" s="24"/>
      <c r="CV2579" s="24"/>
      <c r="CW2579" s="24"/>
      <c r="CX2579" s="24"/>
      <c r="CY2579" s="24"/>
      <c r="CZ2579" s="24"/>
      <c r="DA2579" s="24"/>
      <c r="DB2579" s="24"/>
      <c r="DC2579" s="24"/>
      <c r="DD2579" s="24"/>
      <c r="DE2579" s="24"/>
      <c r="DF2579" s="26" t="s">
        <v>139</v>
      </c>
      <c r="DG2579" s="26" t="s">
        <v>139</v>
      </c>
      <c r="DH2579" s="26" t="s">
        <v>139</v>
      </c>
      <c r="DI2579" s="26" t="s">
        <v>139</v>
      </c>
      <c r="DJ2579" s="26" t="s">
        <v>139</v>
      </c>
      <c r="DK2579" s="26" t="s">
        <v>139</v>
      </c>
      <c r="DL2579" s="26" t="s">
        <v>139</v>
      </c>
      <c r="DM2579" s="26" t="s">
        <v>139</v>
      </c>
      <c r="DN2579" s="26" t="s">
        <v>139</v>
      </c>
      <c r="DO2579" s="26" t="s">
        <v>139</v>
      </c>
    </row>
    <row r="2580" spans="1:119" ht="20.100000000000001" customHeight="1" x14ac:dyDescent="0.25">
      <c r="A2580" s="29" t="str">
        <f t="shared" si="560"/>
        <v>Synergie pour l'Enfance6</v>
      </c>
      <c r="B2580" s="29" t="str">
        <f t="shared" si="561"/>
        <v>Synergie pour l'Enfance</v>
      </c>
      <c r="C2580" s="29">
        <f t="shared" si="562"/>
        <v>6</v>
      </c>
      <c r="D2580" s="30" t="str">
        <f t="shared" si="563"/>
        <v>Africa and the Middle East</v>
      </c>
      <c r="E2580" s="30" t="str">
        <f t="shared" si="564"/>
        <v>Dakar, Senegal</v>
      </c>
      <c r="F2580" s="31">
        <f t="shared" si="565"/>
        <v>2</v>
      </c>
      <c r="G2580" s="31">
        <f t="shared" si="566"/>
        <v>2</v>
      </c>
      <c r="H2580" s="31">
        <f t="shared" si="567"/>
        <v>2</v>
      </c>
      <c r="I2580" s="31">
        <f t="shared" si="568"/>
        <v>4</v>
      </c>
      <c r="J2580" s="31">
        <f t="shared" si="569"/>
        <v>3</v>
      </c>
      <c r="K2580" s="31">
        <f t="shared" si="570"/>
        <v>3</v>
      </c>
      <c r="L2580" s="31">
        <f t="shared" si="571"/>
        <v>5</v>
      </c>
      <c r="M2580" s="31">
        <f t="shared" si="572"/>
        <v>2</v>
      </c>
      <c r="N2580" s="31">
        <f t="shared" si="573"/>
        <v>2.9</v>
      </c>
      <c r="O2580" s="26" t="s">
        <v>14039</v>
      </c>
      <c r="P2580" s="26" t="s">
        <v>108</v>
      </c>
      <c r="Q2580" s="27">
        <v>40835</v>
      </c>
      <c r="R2580" s="26" t="s">
        <v>166</v>
      </c>
      <c r="S2580" s="26" t="s">
        <v>321</v>
      </c>
      <c r="T2580" s="26" t="s">
        <v>175</v>
      </c>
      <c r="U2580" s="26" t="s">
        <v>833</v>
      </c>
      <c r="V2580" s="26" t="s">
        <v>169</v>
      </c>
      <c r="W2580" s="26" t="s">
        <v>2386</v>
      </c>
      <c r="X2580" s="26" t="s">
        <v>5864</v>
      </c>
      <c r="Y2580" s="26" t="s">
        <v>14029</v>
      </c>
      <c r="Z2580" s="24"/>
      <c r="AA2580" s="24"/>
      <c r="AB2580" s="26" t="s">
        <v>117</v>
      </c>
      <c r="AC2580" s="28">
        <v>17000</v>
      </c>
      <c r="AD2580" s="26" t="s">
        <v>14030</v>
      </c>
      <c r="AE2580" s="24"/>
      <c r="AF2580" s="26" t="s">
        <v>139</v>
      </c>
      <c r="AG2580" s="26" t="s">
        <v>312</v>
      </c>
      <c r="AH2580" s="26" t="s">
        <v>250</v>
      </c>
      <c r="AI2580" s="28">
        <v>17000</v>
      </c>
      <c r="AJ2580" s="24"/>
      <c r="AK2580" s="26" t="s">
        <v>14040</v>
      </c>
      <c r="AL2580" s="26" t="s">
        <v>826</v>
      </c>
      <c r="AM2580" s="26" t="s">
        <v>14041</v>
      </c>
      <c r="AN2580" s="26" t="s">
        <v>14042</v>
      </c>
      <c r="AO2580" s="26" t="s">
        <v>14043</v>
      </c>
      <c r="AP2580" s="24"/>
      <c r="AQ2580" s="24"/>
      <c r="AR2580" s="24"/>
      <c r="AS2580" s="26" t="s">
        <v>14044</v>
      </c>
      <c r="AT2580" s="26" t="s">
        <v>14045</v>
      </c>
      <c r="AU2580" s="26" t="s">
        <v>14046</v>
      </c>
      <c r="AV2580" s="24"/>
      <c r="AW2580" s="28">
        <v>191706</v>
      </c>
      <c r="AX2580" s="26">
        <v>1435</v>
      </c>
      <c r="AY2580" s="28">
        <v>90</v>
      </c>
      <c r="AZ2580" s="28">
        <v>75</v>
      </c>
      <c r="BA2580" s="26">
        <v>0</v>
      </c>
      <c r="BB2580" s="26" t="s">
        <v>148</v>
      </c>
      <c r="BC2580" s="26" t="s">
        <v>14035</v>
      </c>
      <c r="BD2580" s="24"/>
      <c r="BE2580" s="24"/>
      <c r="BF2580" s="26" t="s">
        <v>1753</v>
      </c>
      <c r="BG2580" s="26" t="s">
        <v>2386</v>
      </c>
      <c r="BH2580" s="26" t="s">
        <v>14047</v>
      </c>
      <c r="BI2580" s="26" t="s">
        <v>2386</v>
      </c>
      <c r="BJ2580" s="24"/>
      <c r="BK2580" s="24"/>
      <c r="BL2580" s="24"/>
      <c r="BM2580" s="24"/>
      <c r="BN2580" s="24"/>
      <c r="BO2580" s="24"/>
      <c r="BP2580" s="24"/>
      <c r="BQ2580" s="24"/>
      <c r="BR2580" s="26">
        <v>2</v>
      </c>
      <c r="BS2580" s="26">
        <v>2</v>
      </c>
      <c r="BT2580" s="26">
        <v>2</v>
      </c>
      <c r="BU2580" s="26">
        <v>4</v>
      </c>
      <c r="BV2580" s="26">
        <v>3</v>
      </c>
      <c r="BW2580" s="26">
        <v>3</v>
      </c>
      <c r="BX2580" s="26">
        <v>5</v>
      </c>
      <c r="BY2580" s="26">
        <v>2</v>
      </c>
      <c r="BZ2580" s="24"/>
      <c r="CA2580" s="24"/>
      <c r="CB2580" s="24"/>
      <c r="CC2580" s="24"/>
      <c r="CD2580" s="24"/>
      <c r="CE2580" s="24"/>
      <c r="CF2580" s="24"/>
      <c r="CG2580" s="24"/>
      <c r="CH2580" s="24"/>
      <c r="CI2580" s="24"/>
      <c r="CJ2580" s="24"/>
      <c r="CK2580" s="24"/>
      <c r="CL2580" s="24"/>
      <c r="CM2580" s="24"/>
      <c r="CN2580" s="24"/>
      <c r="CO2580" s="24"/>
      <c r="CP2580" s="24"/>
      <c r="CQ2580" s="24"/>
      <c r="CR2580" s="24"/>
      <c r="CS2580" s="24"/>
      <c r="CT2580" s="24"/>
      <c r="CU2580" s="24"/>
      <c r="CV2580" s="24"/>
      <c r="CW2580" s="24"/>
      <c r="CX2580" s="24"/>
      <c r="CY2580" s="24"/>
      <c r="CZ2580" s="24"/>
      <c r="DA2580" s="24"/>
      <c r="DB2580" s="24"/>
      <c r="DC2580" s="24"/>
      <c r="DD2580" s="24"/>
      <c r="DE2580" s="24"/>
      <c r="DF2580" s="26" t="s">
        <v>139</v>
      </c>
      <c r="DG2580" s="26" t="s">
        <v>139</v>
      </c>
      <c r="DH2580" s="26" t="s">
        <v>139</v>
      </c>
      <c r="DI2580" s="26" t="s">
        <v>139</v>
      </c>
      <c r="DJ2580" s="26" t="s">
        <v>139</v>
      </c>
      <c r="DK2580" s="26" t="s">
        <v>139</v>
      </c>
      <c r="DL2580" s="26" t="s">
        <v>139</v>
      </c>
      <c r="DM2580" s="26" t="s">
        <v>139</v>
      </c>
      <c r="DN2580" s="26" t="s">
        <v>139</v>
      </c>
      <c r="DO2580" s="26" t="s">
        <v>139</v>
      </c>
    </row>
    <row r="2581" spans="1:119" ht="20.100000000000001" customHeight="1" x14ac:dyDescent="0.25">
      <c r="A2581" s="29" t="str">
        <f t="shared" si="560"/>
        <v>Synergie pour l'Enfance5</v>
      </c>
      <c r="B2581" s="29" t="str">
        <f t="shared" si="561"/>
        <v>Synergie pour l'Enfance</v>
      </c>
      <c r="C2581" s="29">
        <f t="shared" si="562"/>
        <v>5</v>
      </c>
      <c r="D2581" s="30" t="str">
        <f t="shared" si="563"/>
        <v>Africa and the Middle East</v>
      </c>
      <c r="E2581" s="30" t="str">
        <f t="shared" si="564"/>
        <v>Dakar, Senegal</v>
      </c>
      <c r="F2581" s="31">
        <f t="shared" si="565"/>
        <v>3</v>
      </c>
      <c r="G2581" s="31">
        <f t="shared" si="566"/>
        <v>3</v>
      </c>
      <c r="H2581" s="31">
        <f t="shared" si="567"/>
        <v>3</v>
      </c>
      <c r="I2581" s="31">
        <f t="shared" si="568"/>
        <v>4</v>
      </c>
      <c r="J2581" s="31">
        <f t="shared" si="569"/>
        <v>4</v>
      </c>
      <c r="K2581" s="31">
        <f t="shared" si="570"/>
        <v>3</v>
      </c>
      <c r="L2581" s="31">
        <f t="shared" si="571"/>
        <v>4</v>
      </c>
      <c r="M2581" s="31">
        <f t="shared" si="572"/>
        <v>2</v>
      </c>
      <c r="N2581" s="31">
        <f t="shared" si="573"/>
        <v>3.3</v>
      </c>
      <c r="O2581" s="26" t="s">
        <v>14048</v>
      </c>
      <c r="P2581" s="26" t="s">
        <v>108</v>
      </c>
      <c r="Q2581" s="27">
        <v>40469</v>
      </c>
      <c r="R2581" s="26" t="s">
        <v>166</v>
      </c>
      <c r="S2581" s="26" t="s">
        <v>332</v>
      </c>
      <c r="T2581" s="26" t="s">
        <v>333</v>
      </c>
      <c r="U2581" s="26" t="s">
        <v>833</v>
      </c>
      <c r="V2581" s="26" t="s">
        <v>169</v>
      </c>
      <c r="W2581" s="26" t="s">
        <v>2386</v>
      </c>
      <c r="X2581" s="26" t="s">
        <v>5864</v>
      </c>
      <c r="Y2581" s="26" t="s">
        <v>14029</v>
      </c>
      <c r="Z2581" s="24"/>
      <c r="AA2581" s="24"/>
      <c r="AB2581" s="26" t="s">
        <v>117</v>
      </c>
      <c r="AC2581" s="28">
        <v>15000</v>
      </c>
      <c r="AD2581" s="26" t="s">
        <v>14030</v>
      </c>
      <c r="AE2581" s="24"/>
      <c r="AF2581" s="26" t="s">
        <v>139</v>
      </c>
      <c r="AG2581" s="26" t="s">
        <v>312</v>
      </c>
      <c r="AH2581" s="26" t="s">
        <v>176</v>
      </c>
      <c r="AI2581" s="28">
        <v>15000</v>
      </c>
      <c r="AJ2581" s="24"/>
      <c r="AK2581" s="26" t="s">
        <v>14040</v>
      </c>
      <c r="AL2581" s="26" t="s">
        <v>826</v>
      </c>
      <c r="AM2581" s="26" t="s">
        <v>14041</v>
      </c>
      <c r="AN2581" s="26" t="s">
        <v>14049</v>
      </c>
      <c r="AO2581" s="26" t="s">
        <v>14050</v>
      </c>
      <c r="AP2581" s="24"/>
      <c r="AQ2581" s="24"/>
      <c r="AR2581" s="24"/>
      <c r="AS2581" s="26" t="s">
        <v>14051</v>
      </c>
      <c r="AT2581" s="24"/>
      <c r="AU2581" s="24"/>
      <c r="AV2581" s="24"/>
      <c r="AW2581" s="28">
        <v>118379</v>
      </c>
      <c r="AX2581" s="26">
        <v>1257</v>
      </c>
      <c r="AY2581" s="28">
        <v>95</v>
      </c>
      <c r="AZ2581" s="28">
        <v>90</v>
      </c>
      <c r="BA2581" s="26">
        <v>0</v>
      </c>
      <c r="BB2581" s="26" t="s">
        <v>148</v>
      </c>
      <c r="BC2581" s="26" t="s">
        <v>14035</v>
      </c>
      <c r="BD2581" s="24"/>
      <c r="BE2581" s="24"/>
      <c r="BF2581" s="26" t="s">
        <v>1753</v>
      </c>
      <c r="BG2581" s="26" t="s">
        <v>191</v>
      </c>
      <c r="BH2581" s="26" t="s">
        <v>14052</v>
      </c>
      <c r="BI2581" s="26" t="s">
        <v>2386</v>
      </c>
      <c r="BJ2581" s="24"/>
      <c r="BK2581" s="24"/>
      <c r="BL2581" s="24"/>
      <c r="BM2581" s="24"/>
      <c r="BN2581" s="24"/>
      <c r="BO2581" s="24"/>
      <c r="BP2581" s="24"/>
      <c r="BQ2581" s="24"/>
      <c r="BR2581" s="26">
        <v>3</v>
      </c>
      <c r="BS2581" s="26">
        <v>3</v>
      </c>
      <c r="BT2581" s="26">
        <v>3</v>
      </c>
      <c r="BU2581" s="26">
        <v>4</v>
      </c>
      <c r="BV2581" s="26">
        <v>4</v>
      </c>
      <c r="BW2581" s="26">
        <v>3</v>
      </c>
      <c r="BX2581" s="26">
        <v>4</v>
      </c>
      <c r="BY2581" s="26">
        <v>2</v>
      </c>
      <c r="BZ2581" s="24"/>
      <c r="CA2581" s="24"/>
      <c r="CB2581" s="24"/>
      <c r="CC2581" s="24"/>
      <c r="CD2581" s="24"/>
      <c r="CE2581" s="24"/>
      <c r="CF2581" s="24"/>
      <c r="CG2581" s="24"/>
      <c r="CH2581" s="24"/>
      <c r="CI2581" s="24"/>
      <c r="CJ2581" s="24"/>
      <c r="CK2581" s="24"/>
      <c r="CL2581" s="24"/>
      <c r="CM2581" s="24"/>
      <c r="CN2581" s="24"/>
      <c r="CO2581" s="24"/>
      <c r="CP2581" s="24"/>
      <c r="CQ2581" s="24"/>
      <c r="CR2581" s="24"/>
      <c r="CS2581" s="24"/>
      <c r="CT2581" s="24"/>
      <c r="CU2581" s="24"/>
      <c r="CV2581" s="24"/>
      <c r="CW2581" s="24"/>
      <c r="CX2581" s="24"/>
      <c r="CY2581" s="24"/>
      <c r="CZ2581" s="24"/>
      <c r="DA2581" s="24"/>
      <c r="DB2581" s="24"/>
      <c r="DC2581" s="24"/>
      <c r="DD2581" s="24"/>
      <c r="DE2581" s="24"/>
      <c r="DF2581" s="26" t="s">
        <v>139</v>
      </c>
      <c r="DG2581" s="26" t="s">
        <v>139</v>
      </c>
      <c r="DH2581" s="26" t="s">
        <v>139</v>
      </c>
      <c r="DI2581" s="26" t="s">
        <v>139</v>
      </c>
      <c r="DJ2581" s="26" t="s">
        <v>139</v>
      </c>
      <c r="DK2581" s="26" t="s">
        <v>139</v>
      </c>
      <c r="DL2581" s="26" t="s">
        <v>139</v>
      </c>
      <c r="DM2581" s="26" t="s">
        <v>139</v>
      </c>
      <c r="DN2581" s="26" t="s">
        <v>139</v>
      </c>
      <c r="DO2581" s="26" t="s">
        <v>120</v>
      </c>
    </row>
    <row r="2582" spans="1:119" ht="20.100000000000001" customHeight="1" x14ac:dyDescent="0.25">
      <c r="A2582" s="29" t="str">
        <f t="shared" si="560"/>
        <v/>
      </c>
      <c r="B2582" s="29" t="str">
        <f t="shared" si="561"/>
        <v>Tahaddi</v>
      </c>
      <c r="C2582" s="29">
        <f t="shared" si="562"/>
        <v>0</v>
      </c>
      <c r="D2582" s="30" t="str">
        <f t="shared" si="563"/>
        <v>Africa and the Middle East</v>
      </c>
      <c r="E2582" s="30" t="str">
        <f t="shared" si="564"/>
        <v>Beirut, Lebanon</v>
      </c>
      <c r="F2582" s="31">
        <f t="shared" si="565"/>
        <v>0</v>
      </c>
      <c r="G2582" s="31">
        <f t="shared" si="566"/>
        <v>0</v>
      </c>
      <c r="H2582" s="31">
        <f t="shared" si="567"/>
        <v>0</v>
      </c>
      <c r="I2582" s="31">
        <f t="shared" si="568"/>
        <v>0</v>
      </c>
      <c r="J2582" s="31">
        <f t="shared" si="569"/>
        <v>0</v>
      </c>
      <c r="K2582" s="31">
        <f t="shared" si="570"/>
        <v>0</v>
      </c>
      <c r="L2582" s="31">
        <f t="shared" si="571"/>
        <v>0</v>
      </c>
      <c r="M2582" s="31">
        <f t="shared" si="572"/>
        <v>0</v>
      </c>
      <c r="N2582" s="31">
        <f t="shared" si="573"/>
        <v>0</v>
      </c>
      <c r="O2582" s="26" t="s">
        <v>14053</v>
      </c>
      <c r="P2582" s="26" t="s">
        <v>108</v>
      </c>
      <c r="Q2582" s="27">
        <v>43112</v>
      </c>
      <c r="R2582" s="24"/>
      <c r="S2582" s="24"/>
      <c r="T2582" s="26" t="s">
        <v>111</v>
      </c>
      <c r="U2582" s="24"/>
      <c r="V2582" s="26" t="s">
        <v>693</v>
      </c>
      <c r="W2582" s="26" t="s">
        <v>2350</v>
      </c>
      <c r="X2582" s="26" t="s">
        <v>2351</v>
      </c>
      <c r="Y2582" s="26" t="s">
        <v>14054</v>
      </c>
      <c r="Z2582" s="24"/>
      <c r="AA2582" s="24"/>
      <c r="AB2582" s="26" t="s">
        <v>983</v>
      </c>
      <c r="AC2582" s="28">
        <v>25000</v>
      </c>
      <c r="AD2582" s="26" t="s">
        <v>14055</v>
      </c>
      <c r="AE2582" s="26" t="s">
        <v>10809</v>
      </c>
      <c r="AF2582" s="26" t="s">
        <v>139</v>
      </c>
      <c r="AG2582" s="26" t="s">
        <v>645</v>
      </c>
      <c r="AH2582" s="24"/>
      <c r="AI2582" s="28">
        <v>25000</v>
      </c>
      <c r="AJ2582" s="24"/>
      <c r="AK2582" s="24"/>
      <c r="AL2582" s="24"/>
      <c r="AM2582" s="24"/>
      <c r="AN2582" s="24"/>
      <c r="AO2582" s="24"/>
      <c r="AP2582" s="24"/>
      <c r="AQ2582" s="24"/>
      <c r="AR2582" s="24"/>
      <c r="AS2582" s="24"/>
      <c r="AT2582" s="24"/>
      <c r="AU2582" s="24"/>
      <c r="AV2582" s="24"/>
      <c r="AW2582" s="28">
        <v>0</v>
      </c>
      <c r="AX2582" s="26">
        <v>0</v>
      </c>
      <c r="AY2582" s="28">
        <v>0</v>
      </c>
      <c r="AZ2582" s="28">
        <v>0</v>
      </c>
      <c r="BA2582" s="26">
        <v>0</v>
      </c>
      <c r="BB2582" s="24"/>
      <c r="BC2582" s="26" t="s">
        <v>2199</v>
      </c>
      <c r="BD2582" s="24"/>
      <c r="BE2582" s="24"/>
      <c r="BF2582" s="24"/>
      <c r="BG2582" s="24"/>
      <c r="BH2582" s="24"/>
      <c r="BI2582" s="24"/>
      <c r="BJ2582" s="24"/>
      <c r="BK2582" s="24"/>
      <c r="BL2582" s="24"/>
      <c r="BM2582" s="24"/>
      <c r="BN2582" s="24"/>
      <c r="BO2582" s="24"/>
      <c r="BP2582" s="24"/>
      <c r="BQ2582" s="24"/>
      <c r="BR2582" s="26">
        <v>0</v>
      </c>
      <c r="BS2582" s="26">
        <v>0</v>
      </c>
      <c r="BT2582" s="26">
        <v>0</v>
      </c>
      <c r="BU2582" s="26">
        <v>0</v>
      </c>
      <c r="BV2582" s="26">
        <v>0</v>
      </c>
      <c r="BW2582" s="26">
        <v>0</v>
      </c>
      <c r="BX2582" s="26">
        <v>0</v>
      </c>
      <c r="BY2582" s="26">
        <v>0</v>
      </c>
      <c r="BZ2582" s="24"/>
      <c r="CA2582" s="24"/>
      <c r="CB2582" s="24"/>
      <c r="CC2582" s="24"/>
      <c r="CD2582" s="24"/>
      <c r="CE2582" s="24"/>
      <c r="CF2582" s="24"/>
      <c r="CG2582" s="24"/>
      <c r="CH2582" s="24"/>
      <c r="CI2582" s="24"/>
      <c r="CJ2582" s="24"/>
      <c r="CK2582" s="24"/>
      <c r="CL2582" s="24"/>
      <c r="CM2582" s="24"/>
      <c r="CN2582" s="24"/>
      <c r="CO2582" s="24"/>
      <c r="CP2582" s="24"/>
      <c r="CQ2582" s="24"/>
      <c r="CR2582" s="24"/>
      <c r="CS2582" s="24"/>
      <c r="CT2582" s="24"/>
      <c r="CU2582" s="24"/>
      <c r="CV2582" s="24"/>
      <c r="CW2582" s="24"/>
      <c r="CX2582" s="24"/>
      <c r="CY2582" s="24"/>
      <c r="CZ2582" s="24"/>
      <c r="DA2582" s="24"/>
      <c r="DB2582" s="24"/>
      <c r="DC2582" s="24"/>
      <c r="DD2582" s="24"/>
      <c r="DE2582" s="24"/>
      <c r="DF2582" s="26" t="s">
        <v>139</v>
      </c>
      <c r="DG2582" s="26" t="s">
        <v>139</v>
      </c>
      <c r="DH2582" s="26" t="s">
        <v>139</v>
      </c>
      <c r="DI2582" s="26" t="s">
        <v>139</v>
      </c>
      <c r="DJ2582" s="26" t="s">
        <v>139</v>
      </c>
      <c r="DK2582" s="26" t="s">
        <v>139</v>
      </c>
      <c r="DL2582" s="26" t="s">
        <v>139</v>
      </c>
      <c r="DM2582" s="26" t="s">
        <v>139</v>
      </c>
      <c r="DN2582" s="26" t="s">
        <v>139</v>
      </c>
      <c r="DO2582" s="26" t="s">
        <v>139</v>
      </c>
    </row>
    <row r="2583" spans="1:119" ht="20.100000000000001" customHeight="1" x14ac:dyDescent="0.25">
      <c r="A2583" s="29" t="str">
        <f t="shared" si="560"/>
        <v/>
      </c>
      <c r="B2583" s="29" t="str">
        <f t="shared" si="561"/>
        <v>Tahaddi</v>
      </c>
      <c r="C2583" s="29">
        <f t="shared" si="562"/>
        <v>0</v>
      </c>
      <c r="D2583" s="30" t="str">
        <f t="shared" si="563"/>
        <v>Africa and the Middle East</v>
      </c>
      <c r="E2583" s="30" t="str">
        <f t="shared" si="564"/>
        <v>Beirut, Lebanon</v>
      </c>
      <c r="F2583" s="31">
        <f t="shared" si="565"/>
        <v>0</v>
      </c>
      <c r="G2583" s="31">
        <f t="shared" si="566"/>
        <v>0</v>
      </c>
      <c r="H2583" s="31">
        <f t="shared" si="567"/>
        <v>0</v>
      </c>
      <c r="I2583" s="31">
        <f t="shared" si="568"/>
        <v>0</v>
      </c>
      <c r="J2583" s="31">
        <f t="shared" si="569"/>
        <v>0</v>
      </c>
      <c r="K2583" s="31">
        <f t="shared" si="570"/>
        <v>0</v>
      </c>
      <c r="L2583" s="31">
        <f t="shared" si="571"/>
        <v>0</v>
      </c>
      <c r="M2583" s="31">
        <f t="shared" si="572"/>
        <v>0</v>
      </c>
      <c r="N2583" s="31">
        <f t="shared" si="573"/>
        <v>0</v>
      </c>
      <c r="O2583" s="26" t="s">
        <v>14056</v>
      </c>
      <c r="P2583" s="26" t="s">
        <v>108</v>
      </c>
      <c r="Q2583" s="27">
        <v>42879</v>
      </c>
      <c r="R2583" s="24"/>
      <c r="S2583" s="24"/>
      <c r="T2583" s="26" t="s">
        <v>142</v>
      </c>
      <c r="U2583" s="24"/>
      <c r="V2583" s="26" t="s">
        <v>693</v>
      </c>
      <c r="W2583" s="26" t="s">
        <v>2350</v>
      </c>
      <c r="X2583" s="26" t="s">
        <v>2351</v>
      </c>
      <c r="Y2583" s="26" t="s">
        <v>14054</v>
      </c>
      <c r="Z2583" s="24"/>
      <c r="AA2583" s="24"/>
      <c r="AB2583" s="26" t="s">
        <v>723</v>
      </c>
      <c r="AC2583" s="28">
        <v>1279</v>
      </c>
      <c r="AD2583" s="26" t="s">
        <v>14055</v>
      </c>
      <c r="AE2583" s="26" t="s">
        <v>10809</v>
      </c>
      <c r="AF2583" s="26" t="s">
        <v>139</v>
      </c>
      <c r="AG2583" s="26" t="s">
        <v>645</v>
      </c>
      <c r="AH2583" s="24"/>
      <c r="AI2583" s="28">
        <v>1279</v>
      </c>
      <c r="AJ2583" s="24"/>
      <c r="AK2583" s="24"/>
      <c r="AL2583" s="24"/>
      <c r="AM2583" s="24"/>
      <c r="AN2583" s="24"/>
      <c r="AO2583" s="24"/>
      <c r="AP2583" s="24"/>
      <c r="AQ2583" s="24"/>
      <c r="AR2583" s="24"/>
      <c r="AS2583" s="24"/>
      <c r="AT2583" s="24"/>
      <c r="AU2583" s="24"/>
      <c r="AV2583" s="24"/>
      <c r="AW2583" s="28">
        <v>0</v>
      </c>
      <c r="AX2583" s="26">
        <v>0</v>
      </c>
      <c r="AY2583" s="28">
        <v>0</v>
      </c>
      <c r="AZ2583" s="28">
        <v>0</v>
      </c>
      <c r="BA2583" s="26">
        <v>0</v>
      </c>
      <c r="BB2583" s="24"/>
      <c r="BC2583" s="26" t="s">
        <v>2199</v>
      </c>
      <c r="BD2583" s="24"/>
      <c r="BE2583" s="24"/>
      <c r="BF2583" s="24"/>
      <c r="BG2583" s="24"/>
      <c r="BH2583" s="24"/>
      <c r="BI2583" s="24"/>
      <c r="BJ2583" s="24"/>
      <c r="BK2583" s="24"/>
      <c r="BL2583" s="24"/>
      <c r="BM2583" s="24"/>
      <c r="BN2583" s="24"/>
      <c r="BO2583" s="24"/>
      <c r="BP2583" s="24"/>
      <c r="BQ2583" s="24"/>
      <c r="BR2583" s="26">
        <v>0</v>
      </c>
      <c r="BS2583" s="26">
        <v>0</v>
      </c>
      <c r="BT2583" s="26">
        <v>0</v>
      </c>
      <c r="BU2583" s="26">
        <v>0</v>
      </c>
      <c r="BV2583" s="26">
        <v>0</v>
      </c>
      <c r="BW2583" s="26">
        <v>0</v>
      </c>
      <c r="BX2583" s="26">
        <v>0</v>
      </c>
      <c r="BY2583" s="26">
        <v>0</v>
      </c>
      <c r="BZ2583" s="24"/>
      <c r="CA2583" s="24"/>
      <c r="CB2583" s="24"/>
      <c r="CC2583" s="24"/>
      <c r="CD2583" s="24"/>
      <c r="CE2583" s="24"/>
      <c r="CF2583" s="24"/>
      <c r="CG2583" s="24"/>
      <c r="CH2583" s="24"/>
      <c r="CI2583" s="24"/>
      <c r="CJ2583" s="24"/>
      <c r="CK2583" s="24"/>
      <c r="CL2583" s="24"/>
      <c r="CM2583" s="24"/>
      <c r="CN2583" s="24"/>
      <c r="CO2583" s="24"/>
      <c r="CP2583" s="24"/>
      <c r="CQ2583" s="24"/>
      <c r="CR2583" s="24"/>
      <c r="CS2583" s="24"/>
      <c r="CT2583" s="24"/>
      <c r="CU2583" s="24"/>
      <c r="CV2583" s="24"/>
      <c r="CW2583" s="24"/>
      <c r="CX2583" s="24"/>
      <c r="CY2583" s="24"/>
      <c r="CZ2583" s="24"/>
      <c r="DA2583" s="24"/>
      <c r="DB2583" s="24"/>
      <c r="DC2583" s="24"/>
      <c r="DD2583" s="24"/>
      <c r="DE2583" s="24"/>
      <c r="DF2583" s="26" t="s">
        <v>139</v>
      </c>
      <c r="DG2583" s="26" t="s">
        <v>139</v>
      </c>
      <c r="DH2583" s="26" t="s">
        <v>139</v>
      </c>
      <c r="DI2583" s="26" t="s">
        <v>139</v>
      </c>
      <c r="DJ2583" s="26" t="s">
        <v>139</v>
      </c>
      <c r="DK2583" s="26" t="s">
        <v>139</v>
      </c>
      <c r="DL2583" s="26" t="s">
        <v>139</v>
      </c>
      <c r="DM2583" s="26" t="s">
        <v>139</v>
      </c>
      <c r="DN2583" s="26" t="s">
        <v>139</v>
      </c>
      <c r="DO2583" s="26" t="s">
        <v>139</v>
      </c>
    </row>
    <row r="2584" spans="1:119" ht="20.100000000000001" customHeight="1" x14ac:dyDescent="0.25">
      <c r="A2584" s="29" t="str">
        <f t="shared" si="560"/>
        <v>Tahaddi7</v>
      </c>
      <c r="B2584" s="29" t="str">
        <f t="shared" si="561"/>
        <v>Tahaddi</v>
      </c>
      <c r="C2584" s="29">
        <f t="shared" si="562"/>
        <v>7</v>
      </c>
      <c r="D2584" s="30" t="str">
        <f t="shared" si="563"/>
        <v>Africa and the Middle East</v>
      </c>
      <c r="E2584" s="30" t="str">
        <f t="shared" si="564"/>
        <v>Beirut, Lebanon</v>
      </c>
      <c r="F2584" s="31">
        <f t="shared" si="565"/>
        <v>4</v>
      </c>
      <c r="G2584" s="31">
        <f t="shared" si="566"/>
        <v>4</v>
      </c>
      <c r="H2584" s="31">
        <f t="shared" si="567"/>
        <v>4</v>
      </c>
      <c r="I2584" s="31">
        <f t="shared" si="568"/>
        <v>4</v>
      </c>
      <c r="J2584" s="31">
        <f t="shared" si="569"/>
        <v>4</v>
      </c>
      <c r="K2584" s="31">
        <f t="shared" si="570"/>
        <v>4</v>
      </c>
      <c r="L2584" s="31">
        <f t="shared" si="571"/>
        <v>3</v>
      </c>
      <c r="M2584" s="31">
        <f t="shared" si="572"/>
        <v>4</v>
      </c>
      <c r="N2584" s="31">
        <f t="shared" si="573"/>
        <v>3.9</v>
      </c>
      <c r="O2584" s="26" t="s">
        <v>14057</v>
      </c>
      <c r="P2584" s="26" t="s">
        <v>108</v>
      </c>
      <c r="Q2584" s="27">
        <v>42502</v>
      </c>
      <c r="R2584" s="26" t="s">
        <v>305</v>
      </c>
      <c r="S2584" s="26" t="s">
        <v>184</v>
      </c>
      <c r="T2584" s="26" t="s">
        <v>157</v>
      </c>
      <c r="U2584" s="26" t="s">
        <v>112</v>
      </c>
      <c r="V2584" s="26" t="s">
        <v>693</v>
      </c>
      <c r="W2584" s="26" t="s">
        <v>2350</v>
      </c>
      <c r="X2584" s="26" t="s">
        <v>2351</v>
      </c>
      <c r="Y2584" s="26" t="s">
        <v>14054</v>
      </c>
      <c r="Z2584" s="24"/>
      <c r="AA2584" s="24"/>
      <c r="AB2584" s="26" t="s">
        <v>117</v>
      </c>
      <c r="AC2584" s="28">
        <v>5000</v>
      </c>
      <c r="AD2584" s="26" t="s">
        <v>14055</v>
      </c>
      <c r="AE2584" s="26" t="s">
        <v>10809</v>
      </c>
      <c r="AF2584" s="26" t="s">
        <v>139</v>
      </c>
      <c r="AG2584" s="26" t="s">
        <v>645</v>
      </c>
      <c r="AH2584" s="26" t="s">
        <v>235</v>
      </c>
      <c r="AI2584" s="28">
        <v>5000</v>
      </c>
      <c r="AJ2584" s="26" t="s">
        <v>14058</v>
      </c>
      <c r="AK2584" s="26" t="s">
        <v>14059</v>
      </c>
      <c r="AL2584" s="26" t="s">
        <v>14060</v>
      </c>
      <c r="AM2584" s="24"/>
      <c r="AN2584" s="24"/>
      <c r="AO2584" s="24"/>
      <c r="AP2584" s="24"/>
      <c r="AQ2584" s="24"/>
      <c r="AR2584" s="26" t="s">
        <v>14061</v>
      </c>
      <c r="AS2584" s="24"/>
      <c r="AT2584" s="24"/>
      <c r="AU2584" s="26" t="s">
        <v>14062</v>
      </c>
      <c r="AV2584" s="24"/>
      <c r="AW2584" s="28">
        <v>622247</v>
      </c>
      <c r="AX2584" s="26">
        <v>433</v>
      </c>
      <c r="AY2584" s="28">
        <v>90</v>
      </c>
      <c r="AZ2584" s="28">
        <v>95</v>
      </c>
      <c r="BA2584" s="26">
        <v>0</v>
      </c>
      <c r="BB2584" s="26" t="s">
        <v>148</v>
      </c>
      <c r="BC2584" s="26" t="s">
        <v>2199</v>
      </c>
      <c r="BD2584" s="26" t="s">
        <v>125</v>
      </c>
      <c r="BE2584" s="24"/>
      <c r="BF2584" s="26" t="s">
        <v>2668</v>
      </c>
      <c r="BG2584" s="26" t="s">
        <v>271</v>
      </c>
      <c r="BH2584" s="26" t="s">
        <v>14063</v>
      </c>
      <c r="BI2584" s="26" t="s">
        <v>14064</v>
      </c>
      <c r="BJ2584" s="26" t="s">
        <v>14065</v>
      </c>
      <c r="BK2584" s="26" t="s">
        <v>2350</v>
      </c>
      <c r="BL2584" s="24"/>
      <c r="BM2584" s="24"/>
      <c r="BN2584" s="26" t="s">
        <v>14066</v>
      </c>
      <c r="BO2584" s="26" t="s">
        <v>2350</v>
      </c>
      <c r="BP2584" s="24"/>
      <c r="BQ2584" s="24"/>
      <c r="BR2584" s="26">
        <v>4</v>
      </c>
      <c r="BS2584" s="26">
        <v>4</v>
      </c>
      <c r="BT2584" s="26">
        <v>4</v>
      </c>
      <c r="BU2584" s="26">
        <v>4</v>
      </c>
      <c r="BV2584" s="26">
        <v>4</v>
      </c>
      <c r="BW2584" s="26">
        <v>4</v>
      </c>
      <c r="BX2584" s="26">
        <v>3</v>
      </c>
      <c r="BY2584" s="26">
        <v>4</v>
      </c>
      <c r="BZ2584" s="24"/>
      <c r="CA2584" s="24"/>
      <c r="CB2584" s="24"/>
      <c r="CC2584" s="24"/>
      <c r="CD2584" s="24"/>
      <c r="CE2584" s="24"/>
      <c r="CF2584" s="24"/>
      <c r="CG2584" s="24"/>
      <c r="CH2584" s="24"/>
      <c r="CI2584" s="24"/>
      <c r="CJ2584" s="24"/>
      <c r="CK2584" s="24"/>
      <c r="CL2584" s="24"/>
      <c r="CM2584" s="24"/>
      <c r="CN2584" s="24"/>
      <c r="CO2584" s="24"/>
      <c r="CP2584" s="24"/>
      <c r="CQ2584" s="24"/>
      <c r="CR2584" s="24"/>
      <c r="CS2584" s="24"/>
      <c r="CT2584" s="24"/>
      <c r="CU2584" s="24"/>
      <c r="CV2584" s="24"/>
      <c r="CW2584" s="24"/>
      <c r="CX2584" s="24"/>
      <c r="CY2584" s="24"/>
      <c r="CZ2584" s="24"/>
      <c r="DA2584" s="24"/>
      <c r="DB2584" s="24"/>
      <c r="DC2584" s="24"/>
      <c r="DD2584" s="24"/>
      <c r="DE2584" s="24"/>
      <c r="DF2584" s="26" t="s">
        <v>139</v>
      </c>
      <c r="DG2584" s="26" t="s">
        <v>120</v>
      </c>
      <c r="DH2584" s="26" t="s">
        <v>120</v>
      </c>
      <c r="DI2584" s="26" t="s">
        <v>139</v>
      </c>
      <c r="DJ2584" s="26" t="s">
        <v>139</v>
      </c>
      <c r="DK2584" s="26" t="s">
        <v>139</v>
      </c>
      <c r="DL2584" s="26" t="s">
        <v>139</v>
      </c>
      <c r="DM2584" s="26" t="s">
        <v>139</v>
      </c>
      <c r="DN2584" s="26" t="s">
        <v>139</v>
      </c>
      <c r="DO2584" s="26" t="s">
        <v>139</v>
      </c>
    </row>
    <row r="2585" spans="1:119" ht="20.100000000000001" customHeight="1" x14ac:dyDescent="0.25">
      <c r="A2585" s="29" t="str">
        <f t="shared" si="560"/>
        <v/>
      </c>
      <c r="B2585" s="29" t="str">
        <f t="shared" si="561"/>
        <v>Tahaddi</v>
      </c>
      <c r="C2585" s="29">
        <f t="shared" si="562"/>
        <v>0</v>
      </c>
      <c r="D2585" s="30" t="str">
        <f t="shared" si="563"/>
        <v>Africa and the Middle East</v>
      </c>
      <c r="E2585" s="30" t="str">
        <f t="shared" si="564"/>
        <v>Beirut, Lebanon</v>
      </c>
      <c r="F2585" s="31">
        <f t="shared" si="565"/>
        <v>0</v>
      </c>
      <c r="G2585" s="31">
        <f t="shared" si="566"/>
        <v>0</v>
      </c>
      <c r="H2585" s="31">
        <f t="shared" si="567"/>
        <v>0</v>
      </c>
      <c r="I2585" s="31">
        <f t="shared" si="568"/>
        <v>0</v>
      </c>
      <c r="J2585" s="31">
        <f t="shared" si="569"/>
        <v>0</v>
      </c>
      <c r="K2585" s="31">
        <f t="shared" si="570"/>
        <v>0</v>
      </c>
      <c r="L2585" s="31">
        <f t="shared" si="571"/>
        <v>0</v>
      </c>
      <c r="M2585" s="31">
        <f t="shared" si="572"/>
        <v>0</v>
      </c>
      <c r="N2585" s="31">
        <f t="shared" si="573"/>
        <v>0</v>
      </c>
      <c r="O2585" s="26" t="s">
        <v>14067</v>
      </c>
      <c r="P2585" s="26" t="s">
        <v>108</v>
      </c>
      <c r="Q2585" s="27">
        <v>42386</v>
      </c>
      <c r="R2585" s="24"/>
      <c r="S2585" s="24"/>
      <c r="T2585" s="26" t="s">
        <v>157</v>
      </c>
      <c r="U2585" s="24"/>
      <c r="V2585" s="26" t="s">
        <v>693</v>
      </c>
      <c r="W2585" s="26" t="s">
        <v>2350</v>
      </c>
      <c r="X2585" s="26" t="s">
        <v>2351</v>
      </c>
      <c r="Y2585" s="26" t="s">
        <v>14054</v>
      </c>
      <c r="Z2585" s="24"/>
      <c r="AA2585" s="24"/>
      <c r="AB2585" s="26" t="s">
        <v>723</v>
      </c>
      <c r="AC2585" s="28">
        <v>1500</v>
      </c>
      <c r="AD2585" s="26" t="s">
        <v>14055</v>
      </c>
      <c r="AE2585" s="26" t="s">
        <v>10809</v>
      </c>
      <c r="AF2585" s="26" t="s">
        <v>139</v>
      </c>
      <c r="AG2585" s="26" t="s">
        <v>645</v>
      </c>
      <c r="AH2585" s="24"/>
      <c r="AI2585" s="28">
        <v>1500</v>
      </c>
      <c r="AJ2585" s="24"/>
      <c r="AK2585" s="24"/>
      <c r="AL2585" s="24"/>
      <c r="AM2585" s="24"/>
      <c r="AN2585" s="24"/>
      <c r="AO2585" s="24"/>
      <c r="AP2585" s="24"/>
      <c r="AQ2585" s="24"/>
      <c r="AR2585" s="24"/>
      <c r="AS2585" s="24"/>
      <c r="AT2585" s="24"/>
      <c r="AU2585" s="24"/>
      <c r="AV2585" s="24"/>
      <c r="AW2585" s="24"/>
      <c r="AX2585" s="24"/>
      <c r="AY2585" s="24"/>
      <c r="AZ2585" s="24"/>
      <c r="BA2585" s="24"/>
      <c r="BB2585" s="24"/>
      <c r="BC2585" s="26" t="s">
        <v>2199</v>
      </c>
      <c r="BD2585" s="24"/>
      <c r="BE2585" s="24"/>
      <c r="BF2585" s="24"/>
      <c r="BG2585" s="24"/>
      <c r="BH2585" s="24"/>
      <c r="BI2585" s="24"/>
      <c r="BJ2585" s="24"/>
      <c r="BK2585" s="24"/>
      <c r="BL2585" s="24"/>
      <c r="BM2585" s="24"/>
      <c r="BN2585" s="24"/>
      <c r="BO2585" s="24"/>
      <c r="BP2585" s="24"/>
      <c r="BQ2585" s="24"/>
      <c r="BR2585" s="24"/>
      <c r="BS2585" s="24"/>
      <c r="BT2585" s="24"/>
      <c r="BU2585" s="24"/>
      <c r="BV2585" s="24"/>
      <c r="BW2585" s="24"/>
      <c r="BX2585" s="24"/>
      <c r="BY2585" s="24"/>
      <c r="BZ2585" s="24"/>
      <c r="CA2585" s="24"/>
      <c r="CB2585" s="24"/>
      <c r="CC2585" s="24"/>
      <c r="CD2585" s="24"/>
      <c r="CE2585" s="24"/>
      <c r="CF2585" s="24"/>
      <c r="CG2585" s="24"/>
      <c r="CH2585" s="24"/>
      <c r="CI2585" s="24"/>
      <c r="CJ2585" s="24"/>
      <c r="CK2585" s="24"/>
      <c r="CL2585" s="24"/>
      <c r="CM2585" s="24"/>
      <c r="CN2585" s="24"/>
      <c r="CO2585" s="24"/>
      <c r="CP2585" s="24"/>
      <c r="CQ2585" s="24"/>
      <c r="CR2585" s="24"/>
      <c r="CS2585" s="24"/>
      <c r="CT2585" s="24"/>
      <c r="CU2585" s="24"/>
      <c r="CV2585" s="24"/>
      <c r="CW2585" s="24"/>
      <c r="CX2585" s="24"/>
      <c r="CY2585" s="24"/>
      <c r="CZ2585" s="24"/>
      <c r="DA2585" s="24"/>
      <c r="DB2585" s="24"/>
      <c r="DC2585" s="24"/>
      <c r="DD2585" s="24"/>
      <c r="DE2585" s="24"/>
      <c r="DF2585" s="26" t="s">
        <v>139</v>
      </c>
      <c r="DG2585" s="26" t="s">
        <v>139</v>
      </c>
      <c r="DH2585" s="26" t="s">
        <v>139</v>
      </c>
      <c r="DI2585" s="26" t="s">
        <v>139</v>
      </c>
      <c r="DJ2585" s="26" t="s">
        <v>139</v>
      </c>
      <c r="DK2585" s="26" t="s">
        <v>139</v>
      </c>
      <c r="DL2585" s="26" t="s">
        <v>139</v>
      </c>
      <c r="DM2585" s="26" t="s">
        <v>139</v>
      </c>
      <c r="DN2585" s="26" t="s">
        <v>139</v>
      </c>
      <c r="DO2585" s="26" t="s">
        <v>139</v>
      </c>
    </row>
    <row r="2586" spans="1:119" ht="20.100000000000001" customHeight="1" x14ac:dyDescent="0.25">
      <c r="A2586" s="29" t="str">
        <f t="shared" si="560"/>
        <v/>
      </c>
      <c r="B2586" s="29" t="str">
        <f t="shared" si="561"/>
        <v>Tahaddi</v>
      </c>
      <c r="C2586" s="29">
        <f t="shared" si="562"/>
        <v>0</v>
      </c>
      <c r="D2586" s="30" t="str">
        <f t="shared" si="563"/>
        <v>Africa and the Middle East</v>
      </c>
      <c r="E2586" s="30" t="str">
        <f t="shared" si="564"/>
        <v>Beirut, Lebanon</v>
      </c>
      <c r="F2586" s="31">
        <f t="shared" si="565"/>
        <v>0</v>
      </c>
      <c r="G2586" s="31">
        <f t="shared" si="566"/>
        <v>0</v>
      </c>
      <c r="H2586" s="31">
        <f t="shared" si="567"/>
        <v>0</v>
      </c>
      <c r="I2586" s="31">
        <f t="shared" si="568"/>
        <v>0</v>
      </c>
      <c r="J2586" s="31">
        <f t="shared" si="569"/>
        <v>0</v>
      </c>
      <c r="K2586" s="31">
        <f t="shared" si="570"/>
        <v>0</v>
      </c>
      <c r="L2586" s="31">
        <f t="shared" si="571"/>
        <v>0</v>
      </c>
      <c r="M2586" s="31">
        <f t="shared" si="572"/>
        <v>0</v>
      </c>
      <c r="N2586" s="31">
        <f t="shared" si="573"/>
        <v>0</v>
      </c>
      <c r="O2586" s="26" t="s">
        <v>14068</v>
      </c>
      <c r="P2586" s="26" t="s">
        <v>108</v>
      </c>
      <c r="Q2586" s="27">
        <v>42338</v>
      </c>
      <c r="R2586" s="24"/>
      <c r="S2586" s="24"/>
      <c r="T2586" s="26" t="s">
        <v>157</v>
      </c>
      <c r="U2586" s="24"/>
      <c r="V2586" s="26" t="s">
        <v>693</v>
      </c>
      <c r="W2586" s="26" t="s">
        <v>2350</v>
      </c>
      <c r="X2586" s="26" t="s">
        <v>2351</v>
      </c>
      <c r="Y2586" s="26" t="s">
        <v>14054</v>
      </c>
      <c r="Z2586" s="24"/>
      <c r="AA2586" s="24"/>
      <c r="AB2586" s="26" t="s">
        <v>723</v>
      </c>
      <c r="AC2586" s="28">
        <v>2000</v>
      </c>
      <c r="AD2586" s="26" t="s">
        <v>14055</v>
      </c>
      <c r="AE2586" s="26" t="s">
        <v>10809</v>
      </c>
      <c r="AF2586" s="26" t="s">
        <v>139</v>
      </c>
      <c r="AG2586" s="26" t="s">
        <v>645</v>
      </c>
      <c r="AH2586" s="24"/>
      <c r="AI2586" s="28">
        <v>2000</v>
      </c>
      <c r="AJ2586" s="24"/>
      <c r="AK2586" s="24"/>
      <c r="AL2586" s="24"/>
      <c r="AM2586" s="24"/>
      <c r="AN2586" s="24"/>
      <c r="AO2586" s="24"/>
      <c r="AP2586" s="24"/>
      <c r="AQ2586" s="24"/>
      <c r="AR2586" s="24"/>
      <c r="AS2586" s="24"/>
      <c r="AT2586" s="24"/>
      <c r="AU2586" s="24"/>
      <c r="AV2586" s="24"/>
      <c r="AW2586" s="24"/>
      <c r="AX2586" s="24"/>
      <c r="AY2586" s="24"/>
      <c r="AZ2586" s="24"/>
      <c r="BA2586" s="24"/>
      <c r="BB2586" s="24"/>
      <c r="BC2586" s="26" t="s">
        <v>2199</v>
      </c>
      <c r="BD2586" s="24"/>
      <c r="BE2586" s="24"/>
      <c r="BF2586" s="24"/>
      <c r="BG2586" s="24"/>
      <c r="BH2586" s="24"/>
      <c r="BI2586" s="24"/>
      <c r="BJ2586" s="24"/>
      <c r="BK2586" s="24"/>
      <c r="BL2586" s="24"/>
      <c r="BM2586" s="24"/>
      <c r="BN2586" s="24"/>
      <c r="BO2586" s="24"/>
      <c r="BP2586" s="24"/>
      <c r="BQ2586" s="24"/>
      <c r="BR2586" s="24"/>
      <c r="BS2586" s="24"/>
      <c r="BT2586" s="24"/>
      <c r="BU2586" s="24"/>
      <c r="BV2586" s="24"/>
      <c r="BW2586" s="24"/>
      <c r="BX2586" s="24"/>
      <c r="BY2586" s="24"/>
      <c r="BZ2586" s="24"/>
      <c r="CA2586" s="24"/>
      <c r="CB2586" s="24"/>
      <c r="CC2586" s="24"/>
      <c r="CD2586" s="24"/>
      <c r="CE2586" s="24"/>
      <c r="CF2586" s="24"/>
      <c r="CG2586" s="24"/>
      <c r="CH2586" s="24"/>
      <c r="CI2586" s="24"/>
      <c r="CJ2586" s="24"/>
      <c r="CK2586" s="24"/>
      <c r="CL2586" s="24"/>
      <c r="CM2586" s="24"/>
      <c r="CN2586" s="24"/>
      <c r="CO2586" s="24"/>
      <c r="CP2586" s="24"/>
      <c r="CQ2586" s="24"/>
      <c r="CR2586" s="24"/>
      <c r="CS2586" s="24"/>
      <c r="CT2586" s="24"/>
      <c r="CU2586" s="24"/>
      <c r="CV2586" s="24"/>
      <c r="CW2586" s="24"/>
      <c r="CX2586" s="24"/>
      <c r="CY2586" s="24"/>
      <c r="CZ2586" s="24"/>
      <c r="DA2586" s="24"/>
      <c r="DB2586" s="24"/>
      <c r="DC2586" s="24"/>
      <c r="DD2586" s="24"/>
      <c r="DE2586" s="24"/>
      <c r="DF2586" s="26" t="s">
        <v>139</v>
      </c>
      <c r="DG2586" s="26" t="s">
        <v>139</v>
      </c>
      <c r="DH2586" s="26" t="s">
        <v>139</v>
      </c>
      <c r="DI2586" s="26" t="s">
        <v>139</v>
      </c>
      <c r="DJ2586" s="26" t="s">
        <v>139</v>
      </c>
      <c r="DK2586" s="26" t="s">
        <v>139</v>
      </c>
      <c r="DL2586" s="26" t="s">
        <v>139</v>
      </c>
      <c r="DM2586" s="26" t="s">
        <v>139</v>
      </c>
      <c r="DN2586" s="26" t="s">
        <v>139</v>
      </c>
      <c r="DO2586" s="26" t="s">
        <v>139</v>
      </c>
    </row>
    <row r="2587" spans="1:119" ht="20.100000000000001" customHeight="1" x14ac:dyDescent="0.25">
      <c r="A2587" s="29" t="str">
        <f t="shared" si="560"/>
        <v>Tahaddi6</v>
      </c>
      <c r="B2587" s="29" t="str">
        <f t="shared" si="561"/>
        <v>Tahaddi</v>
      </c>
      <c r="C2587" s="29">
        <f t="shared" si="562"/>
        <v>6</v>
      </c>
      <c r="D2587" s="30" t="str">
        <f t="shared" si="563"/>
        <v>Africa and the Middle East</v>
      </c>
      <c r="E2587" s="30" t="str">
        <f t="shared" si="564"/>
        <v>Beirut, Lebanon</v>
      </c>
      <c r="F2587" s="31">
        <f t="shared" si="565"/>
        <v>4</v>
      </c>
      <c r="G2587" s="31">
        <f t="shared" si="566"/>
        <v>3</v>
      </c>
      <c r="H2587" s="31">
        <f t="shared" si="567"/>
        <v>4</v>
      </c>
      <c r="I2587" s="31">
        <f t="shared" si="568"/>
        <v>4</v>
      </c>
      <c r="J2587" s="31">
        <f t="shared" si="569"/>
        <v>4</v>
      </c>
      <c r="K2587" s="31">
        <f t="shared" si="570"/>
        <v>4</v>
      </c>
      <c r="L2587" s="31">
        <f t="shared" si="571"/>
        <v>3</v>
      </c>
      <c r="M2587" s="31">
        <f t="shared" si="572"/>
        <v>4</v>
      </c>
      <c r="N2587" s="31">
        <f t="shared" si="573"/>
        <v>3.8</v>
      </c>
      <c r="O2587" s="26" t="s">
        <v>14069</v>
      </c>
      <c r="P2587" s="26" t="s">
        <v>108</v>
      </c>
      <c r="Q2587" s="27">
        <v>41946</v>
      </c>
      <c r="R2587" s="26" t="s">
        <v>166</v>
      </c>
      <c r="S2587" s="26" t="s">
        <v>609</v>
      </c>
      <c r="T2587" s="26" t="s">
        <v>278</v>
      </c>
      <c r="U2587" s="26" t="s">
        <v>112</v>
      </c>
      <c r="V2587" s="26" t="s">
        <v>693</v>
      </c>
      <c r="W2587" s="26" t="s">
        <v>2350</v>
      </c>
      <c r="X2587" s="26" t="s">
        <v>2351</v>
      </c>
      <c r="Y2587" s="26" t="s">
        <v>14054</v>
      </c>
      <c r="Z2587" s="24"/>
      <c r="AA2587" s="24"/>
      <c r="AB2587" s="26" t="s">
        <v>117</v>
      </c>
      <c r="AC2587" s="28">
        <v>22000</v>
      </c>
      <c r="AD2587" s="26" t="s">
        <v>14055</v>
      </c>
      <c r="AE2587" s="26" t="s">
        <v>10809</v>
      </c>
      <c r="AF2587" s="26" t="s">
        <v>139</v>
      </c>
      <c r="AG2587" s="26" t="s">
        <v>645</v>
      </c>
      <c r="AH2587" s="26" t="s">
        <v>250</v>
      </c>
      <c r="AI2587" s="28">
        <v>22000</v>
      </c>
      <c r="AJ2587" s="26" t="s">
        <v>14070</v>
      </c>
      <c r="AK2587" s="26" t="s">
        <v>14071</v>
      </c>
      <c r="AL2587" s="26" t="s">
        <v>14060</v>
      </c>
      <c r="AM2587" s="24"/>
      <c r="AN2587" s="24"/>
      <c r="AO2587" s="24"/>
      <c r="AP2587" s="24"/>
      <c r="AQ2587" s="26" t="s">
        <v>14072</v>
      </c>
      <c r="AR2587" s="24"/>
      <c r="AS2587" s="26" t="s">
        <v>14073</v>
      </c>
      <c r="AT2587" s="24"/>
      <c r="AU2587" s="26" t="s">
        <v>14074</v>
      </c>
      <c r="AV2587" s="24"/>
      <c r="AW2587" s="28">
        <v>474760</v>
      </c>
      <c r="AX2587" s="26">
        <v>362</v>
      </c>
      <c r="AY2587" s="28">
        <v>80</v>
      </c>
      <c r="AZ2587" s="28">
        <v>93</v>
      </c>
      <c r="BA2587" s="26">
        <v>0</v>
      </c>
      <c r="BB2587" s="26" t="s">
        <v>148</v>
      </c>
      <c r="BC2587" s="26" t="s">
        <v>2199</v>
      </c>
      <c r="BD2587" s="26" t="s">
        <v>125</v>
      </c>
      <c r="BE2587" s="24"/>
      <c r="BF2587" s="26" t="s">
        <v>14075</v>
      </c>
      <c r="BG2587" s="26" t="s">
        <v>271</v>
      </c>
      <c r="BH2587" s="26" t="s">
        <v>14076</v>
      </c>
      <c r="BI2587" s="26" t="s">
        <v>271</v>
      </c>
      <c r="BJ2587" s="26" t="s">
        <v>14077</v>
      </c>
      <c r="BK2587" s="26" t="s">
        <v>14064</v>
      </c>
      <c r="BL2587" s="26" t="s">
        <v>14078</v>
      </c>
      <c r="BM2587" s="26" t="s">
        <v>387</v>
      </c>
      <c r="BN2587" s="26" t="s">
        <v>14079</v>
      </c>
      <c r="BO2587" s="26" t="s">
        <v>191</v>
      </c>
      <c r="BP2587" s="24"/>
      <c r="BQ2587" s="24"/>
      <c r="BR2587" s="26">
        <v>4</v>
      </c>
      <c r="BS2587" s="26">
        <v>3</v>
      </c>
      <c r="BT2587" s="26">
        <v>4</v>
      </c>
      <c r="BU2587" s="26">
        <v>4</v>
      </c>
      <c r="BV2587" s="26">
        <v>4</v>
      </c>
      <c r="BW2587" s="26">
        <v>4</v>
      </c>
      <c r="BX2587" s="26">
        <v>3</v>
      </c>
      <c r="BY2587" s="26">
        <v>4</v>
      </c>
      <c r="BZ2587" s="24"/>
      <c r="CA2587" s="24"/>
      <c r="CB2587" s="24"/>
      <c r="CC2587" s="24"/>
      <c r="CD2587" s="24"/>
      <c r="CE2587" s="24"/>
      <c r="CF2587" s="24"/>
      <c r="CG2587" s="24"/>
      <c r="CH2587" s="24"/>
      <c r="CI2587" s="24"/>
      <c r="CJ2587" s="24"/>
      <c r="CK2587" s="24"/>
      <c r="CL2587" s="24"/>
      <c r="CM2587" s="24"/>
      <c r="CN2587" s="24"/>
      <c r="CO2587" s="24"/>
      <c r="CP2587" s="24"/>
      <c r="CQ2587" s="24"/>
      <c r="CR2587" s="24"/>
      <c r="CS2587" s="24"/>
      <c r="CT2587" s="24"/>
      <c r="CU2587" s="24"/>
      <c r="CV2587" s="24"/>
      <c r="CW2587" s="24"/>
      <c r="CX2587" s="24"/>
      <c r="CY2587" s="24"/>
      <c r="CZ2587" s="24"/>
      <c r="DA2587" s="24"/>
      <c r="DB2587" s="24"/>
      <c r="DC2587" s="24"/>
      <c r="DD2587" s="24"/>
      <c r="DE2587" s="24"/>
      <c r="DF2587" s="26" t="s">
        <v>139</v>
      </c>
      <c r="DG2587" s="26" t="s">
        <v>120</v>
      </c>
      <c r="DH2587" s="26" t="s">
        <v>120</v>
      </c>
      <c r="DI2587" s="26" t="s">
        <v>139</v>
      </c>
      <c r="DJ2587" s="26" t="s">
        <v>139</v>
      </c>
      <c r="DK2587" s="26" t="s">
        <v>139</v>
      </c>
      <c r="DL2587" s="26" t="s">
        <v>139</v>
      </c>
      <c r="DM2587" s="26" t="s">
        <v>139</v>
      </c>
      <c r="DN2587" s="26" t="s">
        <v>139</v>
      </c>
      <c r="DO2587" s="26" t="s">
        <v>139</v>
      </c>
    </row>
    <row r="2588" spans="1:119" ht="20.100000000000001" customHeight="1" x14ac:dyDescent="0.25">
      <c r="A2588" s="29" t="str">
        <f t="shared" si="560"/>
        <v>Tahaddi5</v>
      </c>
      <c r="B2588" s="29" t="str">
        <f t="shared" si="561"/>
        <v>Tahaddi</v>
      </c>
      <c r="C2588" s="29">
        <f t="shared" si="562"/>
        <v>5</v>
      </c>
      <c r="D2588" s="30" t="str">
        <f t="shared" si="563"/>
        <v>Africa and the Middle East</v>
      </c>
      <c r="E2588" s="30" t="str">
        <f t="shared" si="564"/>
        <v>Beirut, Lebanon</v>
      </c>
      <c r="F2588" s="31">
        <f t="shared" si="565"/>
        <v>4</v>
      </c>
      <c r="G2588" s="31">
        <f t="shared" si="566"/>
        <v>4</v>
      </c>
      <c r="H2588" s="31">
        <f t="shared" si="567"/>
        <v>4</v>
      </c>
      <c r="I2588" s="31">
        <f t="shared" si="568"/>
        <v>4</v>
      </c>
      <c r="J2588" s="31">
        <f t="shared" si="569"/>
        <v>4</v>
      </c>
      <c r="K2588" s="31">
        <f t="shared" si="570"/>
        <v>3</v>
      </c>
      <c r="L2588" s="31">
        <f t="shared" si="571"/>
        <v>3</v>
      </c>
      <c r="M2588" s="31">
        <f t="shared" si="572"/>
        <v>4</v>
      </c>
      <c r="N2588" s="31">
        <f t="shared" si="573"/>
        <v>3.8</v>
      </c>
      <c r="O2588" s="26" t="s">
        <v>14080</v>
      </c>
      <c r="P2588" s="26" t="s">
        <v>108</v>
      </c>
      <c r="Q2588" s="27">
        <v>41568</v>
      </c>
      <c r="R2588" s="26" t="s">
        <v>166</v>
      </c>
      <c r="S2588" s="26" t="s">
        <v>622</v>
      </c>
      <c r="T2588" s="26" t="s">
        <v>194</v>
      </c>
      <c r="U2588" s="26" t="s">
        <v>112</v>
      </c>
      <c r="V2588" s="26" t="s">
        <v>693</v>
      </c>
      <c r="W2588" s="26" t="s">
        <v>2350</v>
      </c>
      <c r="X2588" s="26" t="s">
        <v>2351</v>
      </c>
      <c r="Y2588" s="26" t="s">
        <v>14054</v>
      </c>
      <c r="Z2588" s="24"/>
      <c r="AA2588" s="24"/>
      <c r="AB2588" s="26" t="s">
        <v>117</v>
      </c>
      <c r="AC2588" s="28">
        <v>22000</v>
      </c>
      <c r="AD2588" s="26" t="s">
        <v>14055</v>
      </c>
      <c r="AE2588" s="26" t="s">
        <v>10809</v>
      </c>
      <c r="AF2588" s="26" t="s">
        <v>139</v>
      </c>
      <c r="AG2588" s="26" t="s">
        <v>645</v>
      </c>
      <c r="AH2588" s="26" t="s">
        <v>176</v>
      </c>
      <c r="AI2588" s="28">
        <v>22000</v>
      </c>
      <c r="AJ2588" s="26" t="s">
        <v>14081</v>
      </c>
      <c r="AK2588" s="26" t="s">
        <v>14059</v>
      </c>
      <c r="AL2588" s="26" t="s">
        <v>14082</v>
      </c>
      <c r="AM2588" s="24"/>
      <c r="AN2588" s="24"/>
      <c r="AO2588" s="24"/>
      <c r="AP2588" s="24"/>
      <c r="AQ2588" s="26" t="s">
        <v>14083</v>
      </c>
      <c r="AR2588" s="24"/>
      <c r="AS2588" s="24"/>
      <c r="AT2588" s="24"/>
      <c r="AU2588" s="24"/>
      <c r="AV2588" s="24"/>
      <c r="AW2588" s="28">
        <v>397638</v>
      </c>
      <c r="AX2588" s="26">
        <v>276</v>
      </c>
      <c r="AY2588" s="28">
        <v>95</v>
      </c>
      <c r="AZ2588" s="28">
        <v>95</v>
      </c>
      <c r="BA2588" s="26">
        <v>0</v>
      </c>
      <c r="BB2588" s="26" t="s">
        <v>148</v>
      </c>
      <c r="BC2588" s="26" t="s">
        <v>2199</v>
      </c>
      <c r="BD2588" s="26" t="s">
        <v>125</v>
      </c>
      <c r="BE2588" s="24"/>
      <c r="BF2588" s="26" t="s">
        <v>14084</v>
      </c>
      <c r="BG2588" s="26" t="s">
        <v>271</v>
      </c>
      <c r="BH2588" s="26" t="s">
        <v>14085</v>
      </c>
      <c r="BI2588" s="26" t="s">
        <v>14064</v>
      </c>
      <c r="BJ2588" s="26" t="s">
        <v>14086</v>
      </c>
      <c r="BK2588" s="26" t="s">
        <v>387</v>
      </c>
      <c r="BL2588" s="26" t="s">
        <v>14087</v>
      </c>
      <c r="BM2588" s="26" t="s">
        <v>271</v>
      </c>
      <c r="BN2588" s="26" t="s">
        <v>14088</v>
      </c>
      <c r="BO2588" s="26" t="s">
        <v>14064</v>
      </c>
      <c r="BP2588" s="24"/>
      <c r="BQ2588" s="24"/>
      <c r="BR2588" s="26">
        <v>4</v>
      </c>
      <c r="BS2588" s="26">
        <v>4</v>
      </c>
      <c r="BT2588" s="26">
        <v>4</v>
      </c>
      <c r="BU2588" s="26">
        <v>4</v>
      </c>
      <c r="BV2588" s="26">
        <v>4</v>
      </c>
      <c r="BW2588" s="26">
        <v>3</v>
      </c>
      <c r="BX2588" s="26">
        <v>3</v>
      </c>
      <c r="BY2588" s="26">
        <v>4</v>
      </c>
      <c r="BZ2588" s="24"/>
      <c r="CA2588" s="24"/>
      <c r="CB2588" s="24"/>
      <c r="CC2588" s="24"/>
      <c r="CD2588" s="24"/>
      <c r="CE2588" s="24"/>
      <c r="CF2588" s="24"/>
      <c r="CG2588" s="24"/>
      <c r="CH2588" s="24"/>
      <c r="CI2588" s="24"/>
      <c r="CJ2588" s="24"/>
      <c r="CK2588" s="24"/>
      <c r="CL2588" s="24"/>
      <c r="CM2588" s="24"/>
      <c r="CN2588" s="24"/>
      <c r="CO2588" s="24"/>
      <c r="CP2588" s="24"/>
      <c r="CQ2588" s="24"/>
      <c r="CR2588" s="24"/>
      <c r="CS2588" s="24"/>
      <c r="CT2588" s="24"/>
      <c r="CU2588" s="24"/>
      <c r="CV2588" s="24"/>
      <c r="CW2588" s="24"/>
      <c r="CX2588" s="24"/>
      <c r="CY2588" s="24"/>
      <c r="CZ2588" s="24"/>
      <c r="DA2588" s="24"/>
      <c r="DB2588" s="24"/>
      <c r="DC2588" s="24"/>
      <c r="DD2588" s="24"/>
      <c r="DE2588" s="24"/>
      <c r="DF2588" s="26" t="s">
        <v>139</v>
      </c>
      <c r="DG2588" s="26" t="s">
        <v>120</v>
      </c>
      <c r="DH2588" s="26" t="s">
        <v>139</v>
      </c>
      <c r="DI2588" s="26" t="s">
        <v>139</v>
      </c>
      <c r="DJ2588" s="26" t="s">
        <v>120</v>
      </c>
      <c r="DK2588" s="26" t="s">
        <v>139</v>
      </c>
      <c r="DL2588" s="26" t="s">
        <v>139</v>
      </c>
      <c r="DM2588" s="26" t="s">
        <v>139</v>
      </c>
      <c r="DN2588" s="26" t="s">
        <v>139</v>
      </c>
      <c r="DO2588" s="26" t="s">
        <v>139</v>
      </c>
    </row>
    <row r="2589" spans="1:119" ht="20.100000000000001" customHeight="1" x14ac:dyDescent="0.25">
      <c r="A2589" s="29" t="str">
        <f t="shared" si="560"/>
        <v>Tahaddi4</v>
      </c>
      <c r="B2589" s="29" t="str">
        <f t="shared" si="561"/>
        <v>Tahaddi</v>
      </c>
      <c r="C2589" s="29">
        <f t="shared" si="562"/>
        <v>4</v>
      </c>
      <c r="D2589" s="30" t="str">
        <f t="shared" si="563"/>
        <v>Africa and the Middle East</v>
      </c>
      <c r="E2589" s="30" t="str">
        <f t="shared" si="564"/>
        <v>Beirut, Lebanon</v>
      </c>
      <c r="F2589" s="31">
        <f t="shared" si="565"/>
        <v>4</v>
      </c>
      <c r="G2589" s="31">
        <f t="shared" si="566"/>
        <v>4</v>
      </c>
      <c r="H2589" s="31">
        <f t="shared" si="567"/>
        <v>3</v>
      </c>
      <c r="I2589" s="31">
        <f t="shared" si="568"/>
        <v>4</v>
      </c>
      <c r="J2589" s="31">
        <f t="shared" si="569"/>
        <v>3</v>
      </c>
      <c r="K2589" s="31">
        <f t="shared" si="570"/>
        <v>4</v>
      </c>
      <c r="L2589" s="31">
        <f t="shared" si="571"/>
        <v>4</v>
      </c>
      <c r="M2589" s="31">
        <f t="shared" si="572"/>
        <v>4</v>
      </c>
      <c r="N2589" s="31">
        <f t="shared" si="573"/>
        <v>3.8</v>
      </c>
      <c r="O2589" s="26" t="s">
        <v>14089</v>
      </c>
      <c r="P2589" s="26" t="s">
        <v>108</v>
      </c>
      <c r="Q2589" s="27">
        <v>41204</v>
      </c>
      <c r="R2589" s="26" t="s">
        <v>166</v>
      </c>
      <c r="S2589" s="26" t="s">
        <v>306</v>
      </c>
      <c r="T2589" s="26" t="s">
        <v>207</v>
      </c>
      <c r="U2589" s="26" t="s">
        <v>112</v>
      </c>
      <c r="V2589" s="26" t="s">
        <v>693</v>
      </c>
      <c r="W2589" s="26" t="s">
        <v>2350</v>
      </c>
      <c r="X2589" s="26" t="s">
        <v>2351</v>
      </c>
      <c r="Y2589" s="26" t="s">
        <v>14054</v>
      </c>
      <c r="Z2589" s="24"/>
      <c r="AA2589" s="24"/>
      <c r="AB2589" s="26" t="s">
        <v>117</v>
      </c>
      <c r="AC2589" s="28">
        <v>22000</v>
      </c>
      <c r="AD2589" s="26" t="s">
        <v>14055</v>
      </c>
      <c r="AE2589" s="26" t="s">
        <v>10809</v>
      </c>
      <c r="AF2589" s="26" t="s">
        <v>139</v>
      </c>
      <c r="AG2589" s="26" t="s">
        <v>645</v>
      </c>
      <c r="AH2589" s="26" t="s">
        <v>185</v>
      </c>
      <c r="AI2589" s="28">
        <v>22000</v>
      </c>
      <c r="AJ2589" s="26" t="s">
        <v>14090</v>
      </c>
      <c r="AK2589" s="26" t="s">
        <v>14059</v>
      </c>
      <c r="AL2589" s="26" t="s">
        <v>14060</v>
      </c>
      <c r="AM2589" s="24"/>
      <c r="AN2589" s="24"/>
      <c r="AO2589" s="24"/>
      <c r="AP2589" s="24"/>
      <c r="AQ2589" s="26" t="s">
        <v>14091</v>
      </c>
      <c r="AR2589" s="24"/>
      <c r="AS2589" s="24"/>
      <c r="AT2589" s="24"/>
      <c r="AU2589" s="24"/>
      <c r="AV2589" s="24"/>
      <c r="AW2589" s="28">
        <v>366579</v>
      </c>
      <c r="AX2589" s="26">
        <v>104</v>
      </c>
      <c r="AY2589" s="28">
        <v>88</v>
      </c>
      <c r="AZ2589" s="28">
        <v>85</v>
      </c>
      <c r="BA2589" s="26">
        <v>0</v>
      </c>
      <c r="BB2589" s="26" t="s">
        <v>148</v>
      </c>
      <c r="BC2589" s="26" t="s">
        <v>2199</v>
      </c>
      <c r="BD2589" s="26" t="s">
        <v>125</v>
      </c>
      <c r="BE2589" s="24"/>
      <c r="BF2589" s="26" t="s">
        <v>14092</v>
      </c>
      <c r="BG2589" s="26" t="s">
        <v>387</v>
      </c>
      <c r="BH2589" s="26" t="s">
        <v>14075</v>
      </c>
      <c r="BI2589" s="26" t="s">
        <v>271</v>
      </c>
      <c r="BJ2589" s="26" t="s">
        <v>14093</v>
      </c>
      <c r="BK2589" s="26" t="s">
        <v>191</v>
      </c>
      <c r="BL2589" s="26" t="s">
        <v>14094</v>
      </c>
      <c r="BM2589" s="26" t="s">
        <v>271</v>
      </c>
      <c r="BN2589" s="24"/>
      <c r="BO2589" s="24"/>
      <c r="BP2589" s="24"/>
      <c r="BQ2589" s="24"/>
      <c r="BR2589" s="26">
        <v>4</v>
      </c>
      <c r="BS2589" s="26">
        <v>4</v>
      </c>
      <c r="BT2589" s="26">
        <v>3</v>
      </c>
      <c r="BU2589" s="26">
        <v>4</v>
      </c>
      <c r="BV2589" s="26">
        <v>3</v>
      </c>
      <c r="BW2589" s="26">
        <v>4</v>
      </c>
      <c r="BX2589" s="26">
        <v>4</v>
      </c>
      <c r="BY2589" s="26">
        <v>4</v>
      </c>
      <c r="BZ2589" s="24"/>
      <c r="CA2589" s="24"/>
      <c r="CB2589" s="24"/>
      <c r="CC2589" s="24"/>
      <c r="CD2589" s="24"/>
      <c r="CE2589" s="24"/>
      <c r="CF2589" s="24"/>
      <c r="CG2589" s="24"/>
      <c r="CH2589" s="24"/>
      <c r="CI2589" s="24"/>
      <c r="CJ2589" s="24"/>
      <c r="CK2589" s="24"/>
      <c r="CL2589" s="24"/>
      <c r="CM2589" s="24"/>
      <c r="CN2589" s="24"/>
      <c r="CO2589" s="24"/>
      <c r="CP2589" s="24"/>
      <c r="CQ2589" s="24"/>
      <c r="CR2589" s="24"/>
      <c r="CS2589" s="24"/>
      <c r="CT2589" s="24"/>
      <c r="CU2589" s="24"/>
      <c r="CV2589" s="24"/>
      <c r="CW2589" s="24"/>
      <c r="CX2589" s="24"/>
      <c r="CY2589" s="24"/>
      <c r="CZ2589" s="24"/>
      <c r="DA2589" s="24"/>
      <c r="DB2589" s="24"/>
      <c r="DC2589" s="24"/>
      <c r="DD2589" s="24"/>
      <c r="DE2589" s="24"/>
      <c r="DF2589" s="26" t="s">
        <v>139</v>
      </c>
      <c r="DG2589" s="26" t="s">
        <v>120</v>
      </c>
      <c r="DH2589" s="26" t="s">
        <v>139</v>
      </c>
      <c r="DI2589" s="26" t="s">
        <v>139</v>
      </c>
      <c r="DJ2589" s="26" t="s">
        <v>139</v>
      </c>
      <c r="DK2589" s="26" t="s">
        <v>120</v>
      </c>
      <c r="DL2589" s="26" t="s">
        <v>139</v>
      </c>
      <c r="DM2589" s="26" t="s">
        <v>139</v>
      </c>
      <c r="DN2589" s="26" t="s">
        <v>139</v>
      </c>
      <c r="DO2589" s="26" t="s">
        <v>139</v>
      </c>
    </row>
    <row r="2590" spans="1:119" ht="20.100000000000001" customHeight="1" x14ac:dyDescent="0.25">
      <c r="A2590" s="29" t="str">
        <f t="shared" ref="A2590:A2653" si="574">IFERROR(IF(C2590=0,NA(),B2590&amp;C2590),"")</f>
        <v>Tahaddi3</v>
      </c>
      <c r="B2590" s="29" t="str">
        <f t="shared" ref="B2590:B2653" si="575">IFERROR(IF(AA2590=0,Y2590&amp;IF(Z2590=0,""," ("&amp;Z2590&amp;")"),AA2590&amp;IF(Z2590=0,""," ("&amp;Z2590&amp;")")),"")</f>
        <v>Tahaddi</v>
      </c>
      <c r="C2590" s="29">
        <f t="shared" ref="C2590:C2653" si="576">IFERROR(_xlfn.NUMBERVALUE(RIGHT(AH2590,1)),"")</f>
        <v>3</v>
      </c>
      <c r="D2590" s="30" t="str">
        <f t="shared" ref="D2590:D2653" si="577">IFERROR(IF(OR(V2590="Sub-Saharan Africa",V2590="Middle East &amp; North Africa"),"Africa and the Middle East",IF(V2590="Europe &amp; Central Asia","Europe and Eurasia",IF(V2590="East Asia &amp; Pacific","East and Southeast Asia",V2590))),"")</f>
        <v>Africa and the Middle East</v>
      </c>
      <c r="E2590" s="30" t="str">
        <f t="shared" ref="E2590:E2653" si="578">IFERROR(IF(X2590=0,W2590,X2590&amp;", "&amp;W2590),"")</f>
        <v>Beirut, Lebanon</v>
      </c>
      <c r="F2590" s="31">
        <f t="shared" ref="F2590:F2653" si="579">IFERROR(IF(AND(BZ2590+CA2590+CB2590+CC2590&gt;=4,BZ2590+CA2590+CB2590+CC2590&lt;=6),1,IF(AND(BZ2590+CA2590+CB2590+CC2590&gt;=7,BZ2590+CA2590+CB2590+CC2590&lt;=10),2,IF(AND(BZ2590+CA2590+CB2590+CC2590&gt;=11,BZ2590+CA2590+CB2590+CC2590&lt;=14),3,IF(AND(BZ2590+CA2590+CB2590+CC2590&gt;=15,BZ2590+CA2590+CB2590+CC2590&lt;=18),4,IF(AND(BZ2590+CA2590+CB2590+CC2590&gt;=19,BZ2590+CA2590+CB2590+CC2590&lt;=20),5,BR2590))))),"")</f>
        <v>3</v>
      </c>
      <c r="G2590" s="31">
        <f t="shared" ref="G2590:G2653" si="580">IFERROR(IF(AND(CD2590+CE2590+CF2590+CG2590&gt;=4,CD2590+CE2590+CF2590+CG2590&lt;=6),1,IF(AND(CD2590+CE2590+CF2590+CG2590&gt;=7,CD2590+CE2590+CF2590+CG2590&lt;=10),2,IF(AND(CD2590+CE2590+CF2590+CG2590&gt;=11,CD2590+CE2590+CF2590+CG2590&lt;=14),3,IF(AND(CD2590+CE2590+CF2590+CG2590&gt;=15,CD2590+CE2590+CF2590+CG2590&lt;=18),4,IF(AND(CD2590+CE2590+CF2590+CG2590&gt;=19,CD2590+CE2590+CF2590+CG2590&lt;=20),5,BS2590))))),"")</f>
        <v>3</v>
      </c>
      <c r="H2590" s="31">
        <f t="shared" ref="H2590:H2653" si="581">IFERROR(IF(AND(CH2590+CI2590+CJ2590+CK2590&gt;=4,CH2590+CI2590+CJ2590+CK2590&lt;=6),1,IF(AND(CH2590+CI2590+CJ2590+CK2590&gt;=7,CH2590+CI2590+CJ2590+CK2590&lt;=10),2,IF(AND(CH2590+CI2590+CJ2590+CK2590&gt;=11,CH2590+CI2590+CJ2590+CK2590&lt;=14),3,IF(AND(CH2590+CI2590+CJ2590+CK2590&gt;=15,CH2590+CI2590+CJ2590+CK2590&lt;=18),4,IF(AND(CH2590+CI2590+CJ2590+CK2590&gt;=19,CH2590+CI2590+CJ2590+CK2590&lt;=20),5,BT2590))))),"")</f>
        <v>3</v>
      </c>
      <c r="I2590" s="31">
        <f t="shared" ref="I2590:I2653" si="582">IFERROR(IF(AND(CL2590+CM2590+CN2590+CO2590&gt;=4,CL2590+CM2590+CN2590+CO2590&lt;=6),1,IF(AND(CL2590+CM2590+CN2590+CO2590&gt;=7,CL2590+CM2590+CN2590+CO2590&lt;=10),2,IF(AND(CL2590+CM2590+CN2590+CO2590&gt;=11,CL2590+CM2590+CN2590+CO2590&lt;=14),3,IF(AND(CL2590+CM2590+CN2590+CO2590&gt;=15,CL2590+CM2590+CN2590+CO2590&lt;=18),4,IF(AND(CL2590+CM2590+CN2590+CO2590&gt;=19,CL2590+CM2590+CN2590+CO2590&lt;=20),5,BU2590))))),"")</f>
        <v>4</v>
      </c>
      <c r="J2590" s="31">
        <f t="shared" ref="J2590:J2653" si="583">IFERROR(IF(AND(CP2590+CQ2590+CR2590+CS2590&gt;=4,CP2590+CQ2590+CR2590+CS2590&lt;=6),1,IF(AND(CP2590+CQ2590+CR2590+CS2590&gt;=7,CP2590+CQ2590+CR2590+CS2590&lt;=10),2,IF(AND(CP2590+CQ2590+CR2590+CS2590&gt;=11,CP2590+CQ2590+CR2590+CS2590&lt;=14),3,IF(AND(CP2590+CQ2590+CR2590+CS2590&gt;=15,CP2590+CQ2590+CR2590+CS2590&lt;=18),4,IF(AND(CP2590+CQ2590+CR2590+CS2590&gt;=19,CP2590+CQ2590+CR2590+CS2590&lt;=20),5,BV2590))))),"")</f>
        <v>3</v>
      </c>
      <c r="K2590" s="31">
        <f t="shared" ref="K2590:K2653" si="584">IFERROR(IF(AND(CT2590+CU2590+CV2590+CW2590&gt;=4,CT2590+CU2590+CV2590+CW2590&lt;=6),1,IF(AND(CT2590+CU2590+CV2590+CW2590&gt;=7,CT2590+CU2590+CV2590+CW2590&lt;=10),2,IF(AND(CT2590+CU2590+CV2590+CW2590&gt;=11,CT2590+CU2590+CV2590+CW2590&lt;=14),3,IF(AND(CT2590+CU2590+CV2590+CW2590&gt;=15,CT2590+CU2590+CV2590+CW2590&lt;=18),4,IF(AND(CT2590+CU2590+CV2590+CW2590&gt;=19,CT2590+CU2590+CV2590+CW2590&lt;=20),5,BW2590))))),"")</f>
        <v>4</v>
      </c>
      <c r="L2590" s="31">
        <f t="shared" ref="L2590:L2653" si="585">IFERROR(IF(AND(CX2590+CY2590+CZ2590+DA2590&gt;=4,CX2590+CY2590+CZ2590+DA2590&lt;=6),1,IF(AND(CX2590+CY2590+CZ2590+DA2590&gt;=7,CX2590+CY2590+CZ2590+DA2590&lt;=10),2,IF(AND(CX2590+CY2590+CZ2590+DA2590&gt;=11,CX2590+CY2590+CZ2590+DA2590&lt;=14),3,IF(AND(CX2590+CY2590+CZ2590+DA2590&gt;=15,CX2590+CY2590+CZ2590+DA2590&lt;=18),4,IF(AND(CX2590+CY2590+CZ2590+DA2590&gt;=19,CX2590+CY2590+CZ2590+DA2590&lt;=20),5,BX2590))))),"")</f>
        <v>4</v>
      </c>
      <c r="M2590" s="31">
        <f t="shared" ref="M2590:M2653" si="586">IFERROR(IF(AND(DB2590+DC2590+DD2590+DE2590&gt;=4,DB2590+DC2590+DD2590+DE2590&lt;=6),1,IF(AND(DB2590+DC2590+DD2590+DE2590&gt;=7,DB2590+DC2590+DD2590+DE2590&lt;=10),2,IF(AND(DB2590+DC2590+DD2590+DE2590&gt;=11,DB2590+DC2590+DD2590+DE2590&lt;=14),3,IF(AND(DB2590+DC2590+DD2590+DE2590&gt;=15,DB2590+DC2590+DD2590+DE2590&lt;=18),4,IF(AND(DB2590+DC2590+DD2590+DE2590&gt;=19,DB2590+DC2590+DD2590+DE2590&lt;=20),5,BY2590))))),"")</f>
        <v>4</v>
      </c>
      <c r="N2590" s="31">
        <f t="shared" ref="N2590:N2653" si="587">IFERROR(ROUND(AVERAGE(F2590:M2590),1),"")</f>
        <v>3.5</v>
      </c>
      <c r="O2590" s="26" t="s">
        <v>14095</v>
      </c>
      <c r="P2590" s="26" t="s">
        <v>108</v>
      </c>
      <c r="Q2590" s="27">
        <v>40835</v>
      </c>
      <c r="R2590" s="26" t="s">
        <v>166</v>
      </c>
      <c r="S2590" s="26" t="s">
        <v>321</v>
      </c>
      <c r="T2590" s="26" t="s">
        <v>175</v>
      </c>
      <c r="U2590" s="26" t="s">
        <v>112</v>
      </c>
      <c r="V2590" s="26" t="s">
        <v>693</v>
      </c>
      <c r="W2590" s="26" t="s">
        <v>2350</v>
      </c>
      <c r="X2590" s="26" t="s">
        <v>2351</v>
      </c>
      <c r="Y2590" s="26" t="s">
        <v>14054</v>
      </c>
      <c r="Z2590" s="24"/>
      <c r="AA2590" s="24"/>
      <c r="AB2590" s="26" t="s">
        <v>117</v>
      </c>
      <c r="AC2590" s="28">
        <v>18000</v>
      </c>
      <c r="AD2590" s="26" t="s">
        <v>14055</v>
      </c>
      <c r="AE2590" s="26" t="s">
        <v>10809</v>
      </c>
      <c r="AF2590" s="26" t="s">
        <v>139</v>
      </c>
      <c r="AG2590" s="26" t="s">
        <v>645</v>
      </c>
      <c r="AH2590" s="26" t="s">
        <v>121</v>
      </c>
      <c r="AI2590" s="28">
        <v>18000</v>
      </c>
      <c r="AJ2590" s="24"/>
      <c r="AK2590" s="26" t="s">
        <v>14096</v>
      </c>
      <c r="AL2590" s="26" t="s">
        <v>14097</v>
      </c>
      <c r="AM2590" s="26" t="s">
        <v>14098</v>
      </c>
      <c r="AN2590" s="26" t="s">
        <v>14099</v>
      </c>
      <c r="AO2590" s="26" t="s">
        <v>14100</v>
      </c>
      <c r="AP2590" s="24"/>
      <c r="AQ2590" s="24"/>
      <c r="AR2590" s="24"/>
      <c r="AS2590" s="26" t="s">
        <v>14101</v>
      </c>
      <c r="AT2590" s="24"/>
      <c r="AU2590" s="26" t="s">
        <v>14102</v>
      </c>
      <c r="AV2590" s="24"/>
      <c r="AW2590" s="28">
        <v>361111</v>
      </c>
      <c r="AX2590" s="26">
        <v>150</v>
      </c>
      <c r="AY2590" s="28">
        <v>85</v>
      </c>
      <c r="AZ2590" s="28">
        <v>80</v>
      </c>
      <c r="BA2590" s="26">
        <v>0</v>
      </c>
      <c r="BB2590" s="26" t="s">
        <v>148</v>
      </c>
      <c r="BC2590" s="26" t="s">
        <v>2199</v>
      </c>
      <c r="BD2590" s="24"/>
      <c r="BE2590" s="24"/>
      <c r="BF2590" s="26" t="s">
        <v>14103</v>
      </c>
      <c r="BG2590" s="26" t="s">
        <v>14104</v>
      </c>
      <c r="BH2590" s="26" t="s">
        <v>2668</v>
      </c>
      <c r="BI2590" s="26" t="s">
        <v>2350</v>
      </c>
      <c r="BJ2590" s="24"/>
      <c r="BK2590" s="24"/>
      <c r="BL2590" s="24"/>
      <c r="BM2590" s="24"/>
      <c r="BN2590" s="24"/>
      <c r="BO2590" s="24"/>
      <c r="BP2590" s="24"/>
      <c r="BQ2590" s="24"/>
      <c r="BR2590" s="26">
        <v>3</v>
      </c>
      <c r="BS2590" s="26">
        <v>3</v>
      </c>
      <c r="BT2590" s="26">
        <v>3</v>
      </c>
      <c r="BU2590" s="26">
        <v>4</v>
      </c>
      <c r="BV2590" s="26">
        <v>3</v>
      </c>
      <c r="BW2590" s="26">
        <v>4</v>
      </c>
      <c r="BX2590" s="26">
        <v>4</v>
      </c>
      <c r="BY2590" s="26">
        <v>4</v>
      </c>
      <c r="BZ2590" s="24"/>
      <c r="CA2590" s="24"/>
      <c r="CB2590" s="24"/>
      <c r="CC2590" s="24"/>
      <c r="CD2590" s="24"/>
      <c r="CE2590" s="24"/>
      <c r="CF2590" s="24"/>
      <c r="CG2590" s="24"/>
      <c r="CH2590" s="24"/>
      <c r="CI2590" s="24"/>
      <c r="CJ2590" s="24"/>
      <c r="CK2590" s="24"/>
      <c r="CL2590" s="24"/>
      <c r="CM2590" s="24"/>
      <c r="CN2590" s="24"/>
      <c r="CO2590" s="24"/>
      <c r="CP2590" s="24"/>
      <c r="CQ2590" s="24"/>
      <c r="CR2590" s="24"/>
      <c r="CS2590" s="24"/>
      <c r="CT2590" s="24"/>
      <c r="CU2590" s="24"/>
      <c r="CV2590" s="24"/>
      <c r="CW2590" s="24"/>
      <c r="CX2590" s="24"/>
      <c r="CY2590" s="24"/>
      <c r="CZ2590" s="24"/>
      <c r="DA2590" s="24"/>
      <c r="DB2590" s="24"/>
      <c r="DC2590" s="24"/>
      <c r="DD2590" s="24"/>
      <c r="DE2590" s="24"/>
      <c r="DF2590" s="26" t="s">
        <v>139</v>
      </c>
      <c r="DG2590" s="26" t="s">
        <v>139</v>
      </c>
      <c r="DH2590" s="26" t="s">
        <v>139</v>
      </c>
      <c r="DI2590" s="26" t="s">
        <v>139</v>
      </c>
      <c r="DJ2590" s="26" t="s">
        <v>139</v>
      </c>
      <c r="DK2590" s="26" t="s">
        <v>139</v>
      </c>
      <c r="DL2590" s="26" t="s">
        <v>139</v>
      </c>
      <c r="DM2590" s="26" t="s">
        <v>139</v>
      </c>
      <c r="DN2590" s="26" t="s">
        <v>139</v>
      </c>
      <c r="DO2590" s="26" t="s">
        <v>139</v>
      </c>
    </row>
    <row r="2591" spans="1:119" ht="20.100000000000001" customHeight="1" x14ac:dyDescent="0.25">
      <c r="A2591" s="29" t="str">
        <f t="shared" si="574"/>
        <v>Tahaddi2</v>
      </c>
      <c r="B2591" s="29" t="str">
        <f t="shared" si="575"/>
        <v>Tahaddi</v>
      </c>
      <c r="C2591" s="29">
        <f t="shared" si="576"/>
        <v>2</v>
      </c>
      <c r="D2591" s="30" t="str">
        <f t="shared" si="577"/>
        <v>Africa and the Middle East</v>
      </c>
      <c r="E2591" s="30" t="str">
        <f t="shared" si="578"/>
        <v>Beirut, Lebanon</v>
      </c>
      <c r="F2591" s="31">
        <f t="shared" si="579"/>
        <v>3</v>
      </c>
      <c r="G2591" s="31">
        <f t="shared" si="580"/>
        <v>3</v>
      </c>
      <c r="H2591" s="31">
        <f t="shared" si="581"/>
        <v>3</v>
      </c>
      <c r="I2591" s="31">
        <f t="shared" si="582"/>
        <v>4</v>
      </c>
      <c r="J2591" s="31">
        <f t="shared" si="583"/>
        <v>3</v>
      </c>
      <c r="K2591" s="31">
        <f t="shared" si="584"/>
        <v>4</v>
      </c>
      <c r="L2591" s="31">
        <f t="shared" si="585"/>
        <v>4</v>
      </c>
      <c r="M2591" s="31">
        <f t="shared" si="586"/>
        <v>4</v>
      </c>
      <c r="N2591" s="31">
        <f t="shared" si="587"/>
        <v>3.5</v>
      </c>
      <c r="O2591" s="26" t="s">
        <v>14105</v>
      </c>
      <c r="P2591" s="26" t="s">
        <v>108</v>
      </c>
      <c r="Q2591" s="27">
        <v>40469</v>
      </c>
      <c r="R2591" s="26" t="s">
        <v>109</v>
      </c>
      <c r="S2591" s="26" t="s">
        <v>332</v>
      </c>
      <c r="T2591" s="26" t="s">
        <v>333</v>
      </c>
      <c r="U2591" s="26" t="s">
        <v>112</v>
      </c>
      <c r="V2591" s="26" t="s">
        <v>693</v>
      </c>
      <c r="W2591" s="26" t="s">
        <v>2350</v>
      </c>
      <c r="X2591" s="26" t="s">
        <v>2351</v>
      </c>
      <c r="Y2591" s="26" t="s">
        <v>14054</v>
      </c>
      <c r="Z2591" s="24"/>
      <c r="AA2591" s="24"/>
      <c r="AB2591" s="26" t="s">
        <v>117</v>
      </c>
      <c r="AC2591" s="28">
        <v>10000</v>
      </c>
      <c r="AD2591" s="26" t="s">
        <v>14055</v>
      </c>
      <c r="AE2591" s="26" t="s">
        <v>10809</v>
      </c>
      <c r="AF2591" s="26" t="s">
        <v>139</v>
      </c>
      <c r="AG2591" s="26" t="s">
        <v>645</v>
      </c>
      <c r="AH2591" s="26" t="s">
        <v>143</v>
      </c>
      <c r="AI2591" s="28">
        <v>10000</v>
      </c>
      <c r="AJ2591" s="24"/>
      <c r="AK2591" s="26" t="s">
        <v>14096</v>
      </c>
      <c r="AL2591" s="26" t="s">
        <v>14097</v>
      </c>
      <c r="AM2591" s="26" t="s">
        <v>14106</v>
      </c>
      <c r="AN2591" s="26" t="s">
        <v>14107</v>
      </c>
      <c r="AO2591" s="26" t="s">
        <v>14108</v>
      </c>
      <c r="AP2591" s="24"/>
      <c r="AQ2591" s="24"/>
      <c r="AR2591" s="24"/>
      <c r="AS2591" s="24"/>
      <c r="AT2591" s="26" t="s">
        <v>14109</v>
      </c>
      <c r="AU2591" s="24"/>
      <c r="AV2591" s="24"/>
      <c r="AW2591" s="28">
        <v>319176</v>
      </c>
      <c r="AX2591" s="26">
        <v>72</v>
      </c>
      <c r="AY2591" s="28">
        <v>80</v>
      </c>
      <c r="AZ2591" s="28">
        <v>65</v>
      </c>
      <c r="BA2591" s="26">
        <v>0</v>
      </c>
      <c r="BB2591" s="26" t="s">
        <v>241</v>
      </c>
      <c r="BC2591" s="26" t="s">
        <v>2199</v>
      </c>
      <c r="BD2591" s="24"/>
      <c r="BE2591" s="24"/>
      <c r="BF2591" s="26" t="s">
        <v>14103</v>
      </c>
      <c r="BG2591" s="26" t="s">
        <v>14110</v>
      </c>
      <c r="BH2591" s="26" t="s">
        <v>14111</v>
      </c>
      <c r="BI2591" s="26" t="s">
        <v>191</v>
      </c>
      <c r="BJ2591" s="24"/>
      <c r="BK2591" s="24"/>
      <c r="BL2591" s="24"/>
      <c r="BM2591" s="24"/>
      <c r="BN2591" s="24"/>
      <c r="BO2591" s="24"/>
      <c r="BP2591" s="24"/>
      <c r="BQ2591" s="24"/>
      <c r="BR2591" s="26">
        <v>3</v>
      </c>
      <c r="BS2591" s="26">
        <v>3</v>
      </c>
      <c r="BT2591" s="26">
        <v>3</v>
      </c>
      <c r="BU2591" s="26">
        <v>4</v>
      </c>
      <c r="BV2591" s="26">
        <v>3</v>
      </c>
      <c r="BW2591" s="26">
        <v>4</v>
      </c>
      <c r="BX2591" s="26">
        <v>4</v>
      </c>
      <c r="BY2591" s="26">
        <v>4</v>
      </c>
      <c r="BZ2591" s="24"/>
      <c r="CA2591" s="24"/>
      <c r="CB2591" s="24"/>
      <c r="CC2591" s="24"/>
      <c r="CD2591" s="24"/>
      <c r="CE2591" s="24"/>
      <c r="CF2591" s="24"/>
      <c r="CG2591" s="24"/>
      <c r="CH2591" s="24"/>
      <c r="CI2591" s="24"/>
      <c r="CJ2591" s="24"/>
      <c r="CK2591" s="24"/>
      <c r="CL2591" s="24"/>
      <c r="CM2591" s="24"/>
      <c r="CN2591" s="24"/>
      <c r="CO2591" s="24"/>
      <c r="CP2591" s="24"/>
      <c r="CQ2591" s="24"/>
      <c r="CR2591" s="24"/>
      <c r="CS2591" s="24"/>
      <c r="CT2591" s="24"/>
      <c r="CU2591" s="24"/>
      <c r="CV2591" s="24"/>
      <c r="CW2591" s="24"/>
      <c r="CX2591" s="24"/>
      <c r="CY2591" s="24"/>
      <c r="CZ2591" s="24"/>
      <c r="DA2591" s="24"/>
      <c r="DB2591" s="24"/>
      <c r="DC2591" s="24"/>
      <c r="DD2591" s="24"/>
      <c r="DE2591" s="24"/>
      <c r="DF2591" s="26" t="s">
        <v>139</v>
      </c>
      <c r="DG2591" s="26" t="s">
        <v>139</v>
      </c>
      <c r="DH2591" s="26" t="s">
        <v>139</v>
      </c>
      <c r="DI2591" s="26" t="s">
        <v>139</v>
      </c>
      <c r="DJ2591" s="26" t="s">
        <v>139</v>
      </c>
      <c r="DK2591" s="26" t="s">
        <v>139</v>
      </c>
      <c r="DL2591" s="26" t="s">
        <v>139</v>
      </c>
      <c r="DM2591" s="26" t="s">
        <v>139</v>
      </c>
      <c r="DN2591" s="26" t="s">
        <v>139</v>
      </c>
      <c r="DO2591" s="26" t="s">
        <v>139</v>
      </c>
    </row>
    <row r="2592" spans="1:119" ht="20.100000000000001" customHeight="1" x14ac:dyDescent="0.25">
      <c r="A2592" s="29" t="str">
        <f t="shared" si="574"/>
        <v>Tahirih Justice Center1</v>
      </c>
      <c r="B2592" s="29" t="str">
        <f t="shared" si="575"/>
        <v>Tahirih Justice Center</v>
      </c>
      <c r="C2592" s="29">
        <f t="shared" si="576"/>
        <v>1</v>
      </c>
      <c r="D2592" s="30" t="str">
        <f t="shared" si="577"/>
        <v>North America</v>
      </c>
      <c r="E2592" s="30" t="str">
        <f t="shared" si="578"/>
        <v>Houston, United States</v>
      </c>
      <c r="F2592" s="31">
        <f t="shared" si="579"/>
        <v>4</v>
      </c>
      <c r="G2592" s="31">
        <f t="shared" si="580"/>
        <v>4</v>
      </c>
      <c r="H2592" s="31">
        <f t="shared" si="581"/>
        <v>3</v>
      </c>
      <c r="I2592" s="31">
        <f t="shared" si="582"/>
        <v>4</v>
      </c>
      <c r="J2592" s="31">
        <f t="shared" si="583"/>
        <v>4</v>
      </c>
      <c r="K2592" s="31">
        <f t="shared" si="584"/>
        <v>2</v>
      </c>
      <c r="L2592" s="31">
        <f t="shared" si="585"/>
        <v>3</v>
      </c>
      <c r="M2592" s="31">
        <f t="shared" si="586"/>
        <v>5</v>
      </c>
      <c r="N2592" s="31">
        <f t="shared" si="587"/>
        <v>3.6</v>
      </c>
      <c r="O2592" s="26" t="s">
        <v>14112</v>
      </c>
      <c r="P2592" s="26" t="s">
        <v>108</v>
      </c>
      <c r="Q2592" s="27">
        <v>43223</v>
      </c>
      <c r="R2592" s="26" t="s">
        <v>155</v>
      </c>
      <c r="S2592" s="26" t="s">
        <v>244</v>
      </c>
      <c r="T2592" s="26" t="s">
        <v>111</v>
      </c>
      <c r="U2592" s="24"/>
      <c r="V2592" s="26" t="s">
        <v>1142</v>
      </c>
      <c r="W2592" s="26" t="s">
        <v>211</v>
      </c>
      <c r="X2592" s="26" t="s">
        <v>9527</v>
      </c>
      <c r="Y2592" s="26" t="s">
        <v>14113</v>
      </c>
      <c r="Z2592" s="24"/>
      <c r="AA2592" s="24"/>
      <c r="AB2592" s="26" t="s">
        <v>680</v>
      </c>
      <c r="AC2592" s="28">
        <v>25000</v>
      </c>
      <c r="AD2592" s="26" t="s">
        <v>681</v>
      </c>
      <c r="AE2592" s="26" t="s">
        <v>682</v>
      </c>
      <c r="AF2592" s="26" t="s">
        <v>139</v>
      </c>
      <c r="AG2592" s="24"/>
      <c r="AH2592" s="26" t="s">
        <v>158</v>
      </c>
      <c r="AI2592" s="28">
        <v>25000</v>
      </c>
      <c r="AJ2592" s="24"/>
      <c r="AK2592" s="24"/>
      <c r="AL2592" s="24"/>
      <c r="AM2592" s="26" t="s">
        <v>14114</v>
      </c>
      <c r="AN2592" s="26" t="s">
        <v>14115</v>
      </c>
      <c r="AO2592" s="26" t="s">
        <v>14116</v>
      </c>
      <c r="AP2592" s="26" t="s">
        <v>14117</v>
      </c>
      <c r="AQ2592" s="24"/>
      <c r="AR2592" s="24"/>
      <c r="AS2592" s="24"/>
      <c r="AT2592" s="24"/>
      <c r="AU2592" s="24"/>
      <c r="AV2592" s="24"/>
      <c r="AW2592" s="28">
        <v>2500637</v>
      </c>
      <c r="AX2592" s="26">
        <v>258</v>
      </c>
      <c r="AY2592" s="28">
        <v>0</v>
      </c>
      <c r="AZ2592" s="28">
        <v>0</v>
      </c>
      <c r="BA2592" s="26">
        <v>0</v>
      </c>
      <c r="BB2592" s="24"/>
      <c r="BC2592" s="24"/>
      <c r="BD2592" s="24"/>
      <c r="BE2592" s="24"/>
      <c r="BF2592" s="26" t="s">
        <v>14118</v>
      </c>
      <c r="BG2592" s="26" t="s">
        <v>261</v>
      </c>
      <c r="BH2592" s="26" t="s">
        <v>14119</v>
      </c>
      <c r="BI2592" s="26" t="s">
        <v>261</v>
      </c>
      <c r="BJ2592" s="26" t="s">
        <v>14120</v>
      </c>
      <c r="BK2592" s="26" t="s">
        <v>261</v>
      </c>
      <c r="BL2592" s="26" t="s">
        <v>14121</v>
      </c>
      <c r="BM2592" s="26" t="s">
        <v>261</v>
      </c>
      <c r="BN2592" s="26" t="s">
        <v>14122</v>
      </c>
      <c r="BO2592" s="26" t="s">
        <v>261</v>
      </c>
      <c r="BP2592" s="24"/>
      <c r="BQ2592" s="24"/>
      <c r="BR2592" s="26">
        <v>4</v>
      </c>
      <c r="BS2592" s="26">
        <v>4</v>
      </c>
      <c r="BT2592" s="26">
        <v>3</v>
      </c>
      <c r="BU2592" s="26">
        <v>4</v>
      </c>
      <c r="BV2592" s="26">
        <v>4</v>
      </c>
      <c r="BW2592" s="26">
        <v>2</v>
      </c>
      <c r="BX2592" s="26">
        <v>3</v>
      </c>
      <c r="BY2592" s="26">
        <v>5</v>
      </c>
      <c r="BZ2592" s="26" t="s">
        <v>138</v>
      </c>
      <c r="CA2592" s="26" t="s">
        <v>136</v>
      </c>
      <c r="CB2592" s="26" t="s">
        <v>136</v>
      </c>
      <c r="CC2592" s="26" t="s">
        <v>134</v>
      </c>
      <c r="CD2592" s="26" t="s">
        <v>138</v>
      </c>
      <c r="CE2592" s="26" t="s">
        <v>136</v>
      </c>
      <c r="CF2592" s="26" t="s">
        <v>138</v>
      </c>
      <c r="CG2592" s="26" t="s">
        <v>136</v>
      </c>
      <c r="CH2592" s="26" t="s">
        <v>136</v>
      </c>
      <c r="CI2592" s="26" t="s">
        <v>136</v>
      </c>
      <c r="CJ2592" s="26" t="s">
        <v>136</v>
      </c>
      <c r="CK2592" s="26" t="s">
        <v>135</v>
      </c>
      <c r="CL2592" s="26" t="s">
        <v>134</v>
      </c>
      <c r="CM2592" s="26" t="s">
        <v>136</v>
      </c>
      <c r="CN2592" s="26" t="s">
        <v>138</v>
      </c>
      <c r="CO2592" s="26" t="s">
        <v>136</v>
      </c>
      <c r="CP2592" s="26" t="s">
        <v>136</v>
      </c>
      <c r="CQ2592" s="26" t="s">
        <v>134</v>
      </c>
      <c r="CR2592" s="26" t="s">
        <v>134</v>
      </c>
      <c r="CS2592" s="26" t="s">
        <v>138</v>
      </c>
      <c r="CT2592" s="26" t="s">
        <v>136</v>
      </c>
      <c r="CU2592" s="26" t="s">
        <v>135</v>
      </c>
      <c r="CV2592" s="26" t="s">
        <v>135</v>
      </c>
      <c r="CW2592" s="26" t="s">
        <v>135</v>
      </c>
      <c r="CX2592" s="26" t="s">
        <v>136</v>
      </c>
      <c r="CY2592" s="26" t="s">
        <v>134</v>
      </c>
      <c r="CZ2592" s="26" t="s">
        <v>136</v>
      </c>
      <c r="DA2592" s="26" t="s">
        <v>136</v>
      </c>
      <c r="DB2592" s="26" t="s">
        <v>138</v>
      </c>
      <c r="DC2592" s="26" t="s">
        <v>138</v>
      </c>
      <c r="DD2592" s="26" t="s">
        <v>138</v>
      </c>
      <c r="DE2592" s="26" t="s">
        <v>138</v>
      </c>
      <c r="DF2592" s="26" t="s">
        <v>139</v>
      </c>
      <c r="DG2592" s="26" t="s">
        <v>120</v>
      </c>
      <c r="DH2592" s="26" t="s">
        <v>120</v>
      </c>
      <c r="DI2592" s="26" t="s">
        <v>120</v>
      </c>
      <c r="DJ2592" s="26" t="s">
        <v>139</v>
      </c>
      <c r="DK2592" s="26" t="s">
        <v>139</v>
      </c>
      <c r="DL2592" s="26" t="s">
        <v>139</v>
      </c>
      <c r="DM2592" s="26" t="s">
        <v>139</v>
      </c>
      <c r="DN2592" s="26" t="s">
        <v>139</v>
      </c>
      <c r="DO2592" s="26" t="s">
        <v>139</v>
      </c>
    </row>
    <row r="2593" spans="1:119" ht="20.100000000000001" customHeight="1" x14ac:dyDescent="0.25">
      <c r="A2593" s="29" t="str">
        <f t="shared" si="574"/>
        <v/>
      </c>
      <c r="B2593" s="29" t="str">
        <f t="shared" si="575"/>
        <v>Talented Young People Everywhere</v>
      </c>
      <c r="C2593" s="29">
        <f t="shared" si="576"/>
        <v>0</v>
      </c>
      <c r="D2593" s="30" t="str">
        <f t="shared" si="577"/>
        <v>Africa and the Middle East</v>
      </c>
      <c r="E2593" s="30" t="str">
        <f t="shared" si="578"/>
        <v>Port Loko, Sierra Leone</v>
      </c>
      <c r="F2593" s="31">
        <f t="shared" si="579"/>
        <v>0</v>
      </c>
      <c r="G2593" s="31">
        <f t="shared" si="580"/>
        <v>0</v>
      </c>
      <c r="H2593" s="31">
        <f t="shared" si="581"/>
        <v>0</v>
      </c>
      <c r="I2593" s="31">
        <f t="shared" si="582"/>
        <v>0</v>
      </c>
      <c r="J2593" s="31">
        <f t="shared" si="583"/>
        <v>0</v>
      </c>
      <c r="K2593" s="31">
        <f t="shared" si="584"/>
        <v>0</v>
      </c>
      <c r="L2593" s="31">
        <f t="shared" si="585"/>
        <v>0</v>
      </c>
      <c r="M2593" s="31">
        <f t="shared" si="586"/>
        <v>0</v>
      </c>
      <c r="N2593" s="31">
        <f t="shared" si="587"/>
        <v>0</v>
      </c>
      <c r="O2593" s="26" t="s">
        <v>14123</v>
      </c>
      <c r="P2593" s="26" t="s">
        <v>108</v>
      </c>
      <c r="Q2593" s="27">
        <v>41907</v>
      </c>
      <c r="R2593" s="24"/>
      <c r="S2593" s="24"/>
      <c r="T2593" s="26" t="s">
        <v>278</v>
      </c>
      <c r="U2593" s="24"/>
      <c r="V2593" s="26" t="s">
        <v>169</v>
      </c>
      <c r="W2593" s="26" t="s">
        <v>11876</v>
      </c>
      <c r="X2593" s="26" t="s">
        <v>14124</v>
      </c>
      <c r="Y2593" s="26" t="s">
        <v>14125</v>
      </c>
      <c r="Z2593" s="24"/>
      <c r="AA2593" s="24"/>
      <c r="AB2593" s="26" t="s">
        <v>723</v>
      </c>
      <c r="AC2593" s="28">
        <v>700</v>
      </c>
      <c r="AD2593" s="26" t="s">
        <v>14126</v>
      </c>
      <c r="AE2593" s="26" t="s">
        <v>595</v>
      </c>
      <c r="AF2593" s="26" t="s">
        <v>120</v>
      </c>
      <c r="AG2593" s="26" t="s">
        <v>846</v>
      </c>
      <c r="AH2593" s="24"/>
      <c r="AI2593" s="28">
        <v>700</v>
      </c>
      <c r="AJ2593" s="24"/>
      <c r="AK2593" s="24"/>
      <c r="AL2593" s="24"/>
      <c r="AM2593" s="24"/>
      <c r="AN2593" s="24"/>
      <c r="AO2593" s="24"/>
      <c r="AP2593" s="24"/>
      <c r="AQ2593" s="24"/>
      <c r="AR2593" s="24"/>
      <c r="AS2593" s="24"/>
      <c r="AT2593" s="24"/>
      <c r="AU2593" s="24"/>
      <c r="AV2593" s="24"/>
      <c r="AW2593" s="24"/>
      <c r="AX2593" s="24"/>
      <c r="AY2593" s="24"/>
      <c r="AZ2593" s="24"/>
      <c r="BA2593" s="24"/>
      <c r="BB2593" s="24"/>
      <c r="BC2593" s="26" t="s">
        <v>14127</v>
      </c>
      <c r="BD2593" s="24"/>
      <c r="BE2593" s="24"/>
      <c r="BF2593" s="24"/>
      <c r="BG2593" s="24"/>
      <c r="BH2593" s="24"/>
      <c r="BI2593" s="24"/>
      <c r="BJ2593" s="24"/>
      <c r="BK2593" s="24"/>
      <c r="BL2593" s="24"/>
      <c r="BM2593" s="24"/>
      <c r="BN2593" s="24"/>
      <c r="BO2593" s="24"/>
      <c r="BP2593" s="24"/>
      <c r="BQ2593" s="24"/>
      <c r="BR2593" s="24"/>
      <c r="BS2593" s="24"/>
      <c r="BT2593" s="24"/>
      <c r="BU2593" s="24"/>
      <c r="BV2593" s="24"/>
      <c r="BW2593" s="24"/>
      <c r="BX2593" s="24"/>
      <c r="BY2593" s="24"/>
      <c r="BZ2593" s="24"/>
      <c r="CA2593" s="24"/>
      <c r="CB2593" s="24"/>
      <c r="CC2593" s="24"/>
      <c r="CD2593" s="24"/>
      <c r="CE2593" s="24"/>
      <c r="CF2593" s="24"/>
      <c r="CG2593" s="24"/>
      <c r="CH2593" s="24"/>
      <c r="CI2593" s="24"/>
      <c r="CJ2593" s="24"/>
      <c r="CK2593" s="24"/>
      <c r="CL2593" s="24"/>
      <c r="CM2593" s="24"/>
      <c r="CN2593" s="24"/>
      <c r="CO2593" s="24"/>
      <c r="CP2593" s="24"/>
      <c r="CQ2593" s="24"/>
      <c r="CR2593" s="24"/>
      <c r="CS2593" s="24"/>
      <c r="CT2593" s="24"/>
      <c r="CU2593" s="24"/>
      <c r="CV2593" s="24"/>
      <c r="CW2593" s="24"/>
      <c r="CX2593" s="24"/>
      <c r="CY2593" s="24"/>
      <c r="CZ2593" s="24"/>
      <c r="DA2593" s="24"/>
      <c r="DB2593" s="24"/>
      <c r="DC2593" s="24"/>
      <c r="DD2593" s="24"/>
      <c r="DE2593" s="24"/>
      <c r="DF2593" s="26" t="s">
        <v>139</v>
      </c>
      <c r="DG2593" s="26" t="s">
        <v>139</v>
      </c>
      <c r="DH2593" s="26" t="s">
        <v>139</v>
      </c>
      <c r="DI2593" s="26" t="s">
        <v>139</v>
      </c>
      <c r="DJ2593" s="26" t="s">
        <v>139</v>
      </c>
      <c r="DK2593" s="26" t="s">
        <v>139</v>
      </c>
      <c r="DL2593" s="26" t="s">
        <v>139</v>
      </c>
      <c r="DM2593" s="26" t="s">
        <v>139</v>
      </c>
      <c r="DN2593" s="26" t="s">
        <v>139</v>
      </c>
      <c r="DO2593" s="26" t="s">
        <v>139</v>
      </c>
    </row>
    <row r="2594" spans="1:119" ht="20.100000000000001" customHeight="1" x14ac:dyDescent="0.25">
      <c r="A2594" s="29" t="str">
        <f t="shared" si="574"/>
        <v>Talented Young People Everywhere6</v>
      </c>
      <c r="B2594" s="29" t="str">
        <f t="shared" si="575"/>
        <v>Talented Young People Everywhere</v>
      </c>
      <c r="C2594" s="29">
        <f t="shared" si="576"/>
        <v>6</v>
      </c>
      <c r="D2594" s="30" t="str">
        <f t="shared" si="577"/>
        <v>Africa and the Middle East</v>
      </c>
      <c r="E2594" s="30" t="str">
        <f t="shared" si="578"/>
        <v>Port Loko, Sierra Leone</v>
      </c>
      <c r="F2594" s="31">
        <f t="shared" si="579"/>
        <v>3</v>
      </c>
      <c r="G2594" s="31">
        <f t="shared" si="580"/>
        <v>3</v>
      </c>
      <c r="H2594" s="31">
        <f t="shared" si="581"/>
        <v>3</v>
      </c>
      <c r="I2594" s="31">
        <f t="shared" si="582"/>
        <v>3</v>
      </c>
      <c r="J2594" s="31">
        <f t="shared" si="583"/>
        <v>2</v>
      </c>
      <c r="K2594" s="31">
        <f t="shared" si="584"/>
        <v>3</v>
      </c>
      <c r="L2594" s="31">
        <f t="shared" si="585"/>
        <v>5</v>
      </c>
      <c r="M2594" s="31">
        <f t="shared" si="586"/>
        <v>4</v>
      </c>
      <c r="N2594" s="31">
        <f t="shared" si="587"/>
        <v>3.3</v>
      </c>
      <c r="O2594" s="26" t="s">
        <v>14128</v>
      </c>
      <c r="P2594" s="26" t="s">
        <v>108</v>
      </c>
      <c r="Q2594" s="27">
        <v>41204</v>
      </c>
      <c r="R2594" s="26" t="s">
        <v>305</v>
      </c>
      <c r="S2594" s="26" t="s">
        <v>306</v>
      </c>
      <c r="T2594" s="26" t="s">
        <v>207</v>
      </c>
      <c r="U2594" s="26" t="s">
        <v>112</v>
      </c>
      <c r="V2594" s="26" t="s">
        <v>169</v>
      </c>
      <c r="W2594" s="26" t="s">
        <v>11876</v>
      </c>
      <c r="X2594" s="26" t="s">
        <v>14124</v>
      </c>
      <c r="Y2594" s="26" t="s">
        <v>14125</v>
      </c>
      <c r="Z2594" s="24"/>
      <c r="AA2594" s="24"/>
      <c r="AB2594" s="26" t="s">
        <v>117</v>
      </c>
      <c r="AC2594" s="28">
        <v>10000</v>
      </c>
      <c r="AD2594" s="26" t="s">
        <v>14126</v>
      </c>
      <c r="AE2594" s="26" t="s">
        <v>595</v>
      </c>
      <c r="AF2594" s="26" t="s">
        <v>120</v>
      </c>
      <c r="AG2594" s="26" t="s">
        <v>846</v>
      </c>
      <c r="AH2594" s="26" t="s">
        <v>250</v>
      </c>
      <c r="AI2594" s="28">
        <v>10000</v>
      </c>
      <c r="AJ2594" s="26" t="s">
        <v>14129</v>
      </c>
      <c r="AK2594" s="26" t="s">
        <v>14130</v>
      </c>
      <c r="AL2594" s="26" t="s">
        <v>14131</v>
      </c>
      <c r="AM2594" s="24"/>
      <c r="AN2594" s="24"/>
      <c r="AO2594" s="24"/>
      <c r="AP2594" s="24"/>
      <c r="AQ2594" s="24"/>
      <c r="AR2594" s="26" t="s">
        <v>14132</v>
      </c>
      <c r="AS2594" s="24"/>
      <c r="AT2594" s="24"/>
      <c r="AU2594" s="24"/>
      <c r="AV2594" s="24"/>
      <c r="AW2594" s="28">
        <v>106477</v>
      </c>
      <c r="AX2594" s="26">
        <v>1100</v>
      </c>
      <c r="AY2594" s="28">
        <v>0</v>
      </c>
      <c r="AZ2594" s="28">
        <v>91</v>
      </c>
      <c r="BA2594" s="26">
        <v>0</v>
      </c>
      <c r="BB2594" s="26" t="s">
        <v>148</v>
      </c>
      <c r="BC2594" s="26" t="s">
        <v>14127</v>
      </c>
      <c r="BD2594" s="24"/>
      <c r="BE2594" s="24"/>
      <c r="BF2594" s="26" t="s">
        <v>1692</v>
      </c>
      <c r="BG2594" s="24"/>
      <c r="BH2594" s="26" t="s">
        <v>14133</v>
      </c>
      <c r="BI2594" s="24"/>
      <c r="BJ2594" s="24"/>
      <c r="BK2594" s="24"/>
      <c r="BL2594" s="24"/>
      <c r="BM2594" s="24"/>
      <c r="BN2594" s="24"/>
      <c r="BO2594" s="24"/>
      <c r="BP2594" s="24"/>
      <c r="BQ2594" s="24"/>
      <c r="BR2594" s="26">
        <v>3</v>
      </c>
      <c r="BS2594" s="26">
        <v>3</v>
      </c>
      <c r="BT2594" s="26">
        <v>3</v>
      </c>
      <c r="BU2594" s="26">
        <v>3</v>
      </c>
      <c r="BV2594" s="26">
        <v>2</v>
      </c>
      <c r="BW2594" s="26">
        <v>3</v>
      </c>
      <c r="BX2594" s="26">
        <v>5</v>
      </c>
      <c r="BY2594" s="26">
        <v>4</v>
      </c>
      <c r="BZ2594" s="24"/>
      <c r="CA2594" s="24"/>
      <c r="CB2594" s="24"/>
      <c r="CC2594" s="24"/>
      <c r="CD2594" s="24"/>
      <c r="CE2594" s="24"/>
      <c r="CF2594" s="24"/>
      <c r="CG2594" s="24"/>
      <c r="CH2594" s="24"/>
      <c r="CI2594" s="24"/>
      <c r="CJ2594" s="24"/>
      <c r="CK2594" s="24"/>
      <c r="CL2594" s="24"/>
      <c r="CM2594" s="24"/>
      <c r="CN2594" s="24"/>
      <c r="CO2594" s="24"/>
      <c r="CP2594" s="24"/>
      <c r="CQ2594" s="24"/>
      <c r="CR2594" s="24"/>
      <c r="CS2594" s="24"/>
      <c r="CT2594" s="24"/>
      <c r="CU2594" s="24"/>
      <c r="CV2594" s="24"/>
      <c r="CW2594" s="24"/>
      <c r="CX2594" s="24"/>
      <c r="CY2594" s="24"/>
      <c r="CZ2594" s="24"/>
      <c r="DA2594" s="24"/>
      <c r="DB2594" s="24"/>
      <c r="DC2594" s="24"/>
      <c r="DD2594" s="24"/>
      <c r="DE2594" s="24"/>
      <c r="DF2594" s="26" t="s">
        <v>139</v>
      </c>
      <c r="DG2594" s="26" t="s">
        <v>139</v>
      </c>
      <c r="DH2594" s="26" t="s">
        <v>139</v>
      </c>
      <c r="DI2594" s="26" t="s">
        <v>120</v>
      </c>
      <c r="DJ2594" s="26" t="s">
        <v>139</v>
      </c>
      <c r="DK2594" s="26" t="s">
        <v>139</v>
      </c>
      <c r="DL2594" s="26" t="s">
        <v>120</v>
      </c>
      <c r="DM2594" s="26" t="s">
        <v>139</v>
      </c>
      <c r="DN2594" s="26" t="s">
        <v>139</v>
      </c>
      <c r="DO2594" s="26" t="s">
        <v>120</v>
      </c>
    </row>
    <row r="2595" spans="1:119" ht="20.100000000000001" customHeight="1" x14ac:dyDescent="0.25">
      <c r="A2595" s="29" t="str">
        <f t="shared" si="574"/>
        <v>Talented Young People Everywhere5</v>
      </c>
      <c r="B2595" s="29" t="str">
        <f t="shared" si="575"/>
        <v>Talented Young People Everywhere</v>
      </c>
      <c r="C2595" s="29">
        <f t="shared" si="576"/>
        <v>5</v>
      </c>
      <c r="D2595" s="30" t="str">
        <f t="shared" si="577"/>
        <v>Africa and the Middle East</v>
      </c>
      <c r="E2595" s="30" t="str">
        <f t="shared" si="578"/>
        <v>Port Loko, Sierra Leone</v>
      </c>
      <c r="F2595" s="31">
        <f t="shared" si="579"/>
        <v>4</v>
      </c>
      <c r="G2595" s="31">
        <f t="shared" si="580"/>
        <v>4</v>
      </c>
      <c r="H2595" s="31">
        <f t="shared" si="581"/>
        <v>4</v>
      </c>
      <c r="I2595" s="31">
        <f t="shared" si="582"/>
        <v>4</v>
      </c>
      <c r="J2595" s="31">
        <f t="shared" si="583"/>
        <v>3</v>
      </c>
      <c r="K2595" s="31">
        <f t="shared" si="584"/>
        <v>3</v>
      </c>
      <c r="L2595" s="31">
        <f t="shared" si="585"/>
        <v>4</v>
      </c>
      <c r="M2595" s="31">
        <f t="shared" si="586"/>
        <v>4</v>
      </c>
      <c r="N2595" s="31">
        <f t="shared" si="587"/>
        <v>3.8</v>
      </c>
      <c r="O2595" s="26" t="s">
        <v>14134</v>
      </c>
      <c r="P2595" s="26" t="s">
        <v>108</v>
      </c>
      <c r="Q2595" s="27">
        <v>40835</v>
      </c>
      <c r="R2595" s="26" t="s">
        <v>166</v>
      </c>
      <c r="S2595" s="26" t="s">
        <v>321</v>
      </c>
      <c r="T2595" s="26" t="s">
        <v>175</v>
      </c>
      <c r="U2595" s="26" t="s">
        <v>112</v>
      </c>
      <c r="V2595" s="26" t="s">
        <v>169</v>
      </c>
      <c r="W2595" s="26" t="s">
        <v>11876</v>
      </c>
      <c r="X2595" s="26" t="s">
        <v>14124</v>
      </c>
      <c r="Y2595" s="26" t="s">
        <v>14125</v>
      </c>
      <c r="Z2595" s="24"/>
      <c r="AA2595" s="24"/>
      <c r="AB2595" s="26" t="s">
        <v>117</v>
      </c>
      <c r="AC2595" s="28">
        <v>9000</v>
      </c>
      <c r="AD2595" s="26" t="s">
        <v>14126</v>
      </c>
      <c r="AE2595" s="26" t="s">
        <v>595</v>
      </c>
      <c r="AF2595" s="26" t="s">
        <v>120</v>
      </c>
      <c r="AG2595" s="26" t="s">
        <v>846</v>
      </c>
      <c r="AH2595" s="26" t="s">
        <v>176</v>
      </c>
      <c r="AI2595" s="28">
        <v>9000</v>
      </c>
      <c r="AJ2595" s="24"/>
      <c r="AK2595" s="26" t="s">
        <v>14135</v>
      </c>
      <c r="AL2595" s="26" t="s">
        <v>14136</v>
      </c>
      <c r="AM2595" s="26" t="s">
        <v>14137</v>
      </c>
      <c r="AN2595" s="26" t="s">
        <v>14138</v>
      </c>
      <c r="AO2595" s="26" t="s">
        <v>14139</v>
      </c>
      <c r="AP2595" s="24"/>
      <c r="AQ2595" s="24"/>
      <c r="AR2595" s="24"/>
      <c r="AS2595" s="24"/>
      <c r="AT2595" s="26" t="s">
        <v>14140</v>
      </c>
      <c r="AU2595" s="26" t="s">
        <v>14141</v>
      </c>
      <c r="AV2595" s="24"/>
      <c r="AW2595" s="28">
        <v>137500</v>
      </c>
      <c r="AX2595" s="26">
        <v>850</v>
      </c>
      <c r="AY2595" s="28">
        <v>90</v>
      </c>
      <c r="AZ2595" s="28">
        <v>75</v>
      </c>
      <c r="BA2595" s="26">
        <v>0</v>
      </c>
      <c r="BB2595" s="26" t="s">
        <v>148</v>
      </c>
      <c r="BC2595" s="26" t="s">
        <v>14127</v>
      </c>
      <c r="BD2595" s="24"/>
      <c r="BE2595" s="24"/>
      <c r="BF2595" s="26" t="s">
        <v>1692</v>
      </c>
      <c r="BG2595" s="26" t="s">
        <v>11876</v>
      </c>
      <c r="BH2595" s="26" t="s">
        <v>14142</v>
      </c>
      <c r="BI2595" s="26" t="s">
        <v>395</v>
      </c>
      <c r="BJ2595" s="26" t="s">
        <v>14143</v>
      </c>
      <c r="BK2595" s="26" t="s">
        <v>11876</v>
      </c>
      <c r="BL2595" s="24"/>
      <c r="BM2595" s="24"/>
      <c r="BN2595" s="24"/>
      <c r="BO2595" s="24"/>
      <c r="BP2595" s="24"/>
      <c r="BQ2595" s="24"/>
      <c r="BR2595" s="26">
        <v>4</v>
      </c>
      <c r="BS2595" s="26">
        <v>4</v>
      </c>
      <c r="BT2595" s="26">
        <v>4</v>
      </c>
      <c r="BU2595" s="26">
        <v>4</v>
      </c>
      <c r="BV2595" s="26">
        <v>3</v>
      </c>
      <c r="BW2595" s="26">
        <v>3</v>
      </c>
      <c r="BX2595" s="26">
        <v>4</v>
      </c>
      <c r="BY2595" s="26">
        <v>4</v>
      </c>
      <c r="BZ2595" s="24"/>
      <c r="CA2595" s="24"/>
      <c r="CB2595" s="24"/>
      <c r="CC2595" s="24"/>
      <c r="CD2595" s="24"/>
      <c r="CE2595" s="24"/>
      <c r="CF2595" s="24"/>
      <c r="CG2595" s="24"/>
      <c r="CH2595" s="24"/>
      <c r="CI2595" s="24"/>
      <c r="CJ2595" s="24"/>
      <c r="CK2595" s="24"/>
      <c r="CL2595" s="24"/>
      <c r="CM2595" s="24"/>
      <c r="CN2595" s="24"/>
      <c r="CO2595" s="24"/>
      <c r="CP2595" s="24"/>
      <c r="CQ2595" s="24"/>
      <c r="CR2595" s="24"/>
      <c r="CS2595" s="24"/>
      <c r="CT2595" s="24"/>
      <c r="CU2595" s="24"/>
      <c r="CV2595" s="24"/>
      <c r="CW2595" s="24"/>
      <c r="CX2595" s="24"/>
      <c r="CY2595" s="24"/>
      <c r="CZ2595" s="24"/>
      <c r="DA2595" s="24"/>
      <c r="DB2595" s="24"/>
      <c r="DC2595" s="24"/>
      <c r="DD2595" s="24"/>
      <c r="DE2595" s="24"/>
      <c r="DF2595" s="26" t="s">
        <v>139</v>
      </c>
      <c r="DG2595" s="26" t="s">
        <v>139</v>
      </c>
      <c r="DH2595" s="26" t="s">
        <v>139</v>
      </c>
      <c r="DI2595" s="26" t="s">
        <v>139</v>
      </c>
      <c r="DJ2595" s="26" t="s">
        <v>139</v>
      </c>
      <c r="DK2595" s="26" t="s">
        <v>139</v>
      </c>
      <c r="DL2595" s="26" t="s">
        <v>139</v>
      </c>
      <c r="DM2595" s="26" t="s">
        <v>139</v>
      </c>
      <c r="DN2595" s="26" t="s">
        <v>139</v>
      </c>
      <c r="DO2595" s="26" t="s">
        <v>139</v>
      </c>
    </row>
    <row r="2596" spans="1:119" ht="20.100000000000001" customHeight="1" x14ac:dyDescent="0.25">
      <c r="A2596" s="29" t="str">
        <f t="shared" si="574"/>
        <v>Talented Young People Everywhere4</v>
      </c>
      <c r="B2596" s="29" t="str">
        <f t="shared" si="575"/>
        <v>Talented Young People Everywhere</v>
      </c>
      <c r="C2596" s="29">
        <f t="shared" si="576"/>
        <v>4</v>
      </c>
      <c r="D2596" s="30" t="str">
        <f t="shared" si="577"/>
        <v>Africa and the Middle East</v>
      </c>
      <c r="E2596" s="30" t="str">
        <f t="shared" si="578"/>
        <v>Port Loko, Sierra Leone</v>
      </c>
      <c r="F2596" s="31">
        <f t="shared" si="579"/>
        <v>1</v>
      </c>
      <c r="G2596" s="31">
        <f t="shared" si="580"/>
        <v>2</v>
      </c>
      <c r="H2596" s="31">
        <f t="shared" si="581"/>
        <v>4</v>
      </c>
      <c r="I2596" s="31">
        <f t="shared" si="582"/>
        <v>3</v>
      </c>
      <c r="J2596" s="31">
        <f t="shared" si="583"/>
        <v>4</v>
      </c>
      <c r="K2596" s="31">
        <f t="shared" si="584"/>
        <v>4</v>
      </c>
      <c r="L2596" s="31">
        <f t="shared" si="585"/>
        <v>4</v>
      </c>
      <c r="M2596" s="31">
        <f t="shared" si="586"/>
        <v>2</v>
      </c>
      <c r="N2596" s="31">
        <f t="shared" si="587"/>
        <v>3</v>
      </c>
      <c r="O2596" s="26" t="s">
        <v>14144</v>
      </c>
      <c r="P2596" s="26" t="s">
        <v>108</v>
      </c>
      <c r="Q2596" s="27">
        <v>40469</v>
      </c>
      <c r="R2596" s="26" t="s">
        <v>166</v>
      </c>
      <c r="S2596" s="26" t="s">
        <v>332</v>
      </c>
      <c r="T2596" s="26" t="s">
        <v>333</v>
      </c>
      <c r="U2596" s="26" t="s">
        <v>112</v>
      </c>
      <c r="V2596" s="26" t="s">
        <v>169</v>
      </c>
      <c r="W2596" s="26" t="s">
        <v>11876</v>
      </c>
      <c r="X2596" s="26" t="s">
        <v>14124</v>
      </c>
      <c r="Y2596" s="26" t="s">
        <v>14125</v>
      </c>
      <c r="Z2596" s="24"/>
      <c r="AA2596" s="24"/>
      <c r="AB2596" s="26" t="s">
        <v>117</v>
      </c>
      <c r="AC2596" s="28">
        <v>7000</v>
      </c>
      <c r="AD2596" s="26" t="s">
        <v>14126</v>
      </c>
      <c r="AE2596" s="26" t="s">
        <v>595</v>
      </c>
      <c r="AF2596" s="26" t="s">
        <v>120</v>
      </c>
      <c r="AG2596" s="26" t="s">
        <v>846</v>
      </c>
      <c r="AH2596" s="26" t="s">
        <v>185</v>
      </c>
      <c r="AI2596" s="28">
        <v>7000</v>
      </c>
      <c r="AJ2596" s="24"/>
      <c r="AK2596" s="26" t="s">
        <v>14145</v>
      </c>
      <c r="AL2596" s="26" t="s">
        <v>14146</v>
      </c>
      <c r="AM2596" s="26" t="s">
        <v>14147</v>
      </c>
      <c r="AN2596" s="26" t="s">
        <v>14148</v>
      </c>
      <c r="AO2596" s="26" t="s">
        <v>14149</v>
      </c>
      <c r="AP2596" s="24"/>
      <c r="AQ2596" s="24"/>
      <c r="AR2596" s="24"/>
      <c r="AS2596" s="26" t="s">
        <v>14150</v>
      </c>
      <c r="AT2596" s="26" t="s">
        <v>2288</v>
      </c>
      <c r="AU2596" s="26" t="s">
        <v>14151</v>
      </c>
      <c r="AV2596" s="24"/>
      <c r="AW2596" s="28">
        <v>40000</v>
      </c>
      <c r="AX2596" s="26">
        <v>850</v>
      </c>
      <c r="AY2596" s="28">
        <v>100</v>
      </c>
      <c r="AZ2596" s="28">
        <v>80</v>
      </c>
      <c r="BA2596" s="26">
        <v>0</v>
      </c>
      <c r="BB2596" s="26" t="s">
        <v>148</v>
      </c>
      <c r="BC2596" s="26" t="s">
        <v>14127</v>
      </c>
      <c r="BD2596" s="24"/>
      <c r="BE2596" s="24"/>
      <c r="BF2596" s="26" t="s">
        <v>1692</v>
      </c>
      <c r="BG2596" s="24"/>
      <c r="BH2596" s="26" t="s">
        <v>14152</v>
      </c>
      <c r="BI2596" s="26" t="s">
        <v>11876</v>
      </c>
      <c r="BJ2596" s="24"/>
      <c r="BK2596" s="24"/>
      <c r="BL2596" s="24"/>
      <c r="BM2596" s="24"/>
      <c r="BN2596" s="24"/>
      <c r="BO2596" s="24"/>
      <c r="BP2596" s="24"/>
      <c r="BQ2596" s="24"/>
      <c r="BR2596" s="26">
        <v>1</v>
      </c>
      <c r="BS2596" s="26">
        <v>2</v>
      </c>
      <c r="BT2596" s="26">
        <v>4</v>
      </c>
      <c r="BU2596" s="26">
        <v>3</v>
      </c>
      <c r="BV2596" s="26">
        <v>4</v>
      </c>
      <c r="BW2596" s="26">
        <v>4</v>
      </c>
      <c r="BX2596" s="26">
        <v>4</v>
      </c>
      <c r="BY2596" s="26">
        <v>2</v>
      </c>
      <c r="BZ2596" s="24"/>
      <c r="CA2596" s="24"/>
      <c r="CB2596" s="24"/>
      <c r="CC2596" s="24"/>
      <c r="CD2596" s="24"/>
      <c r="CE2596" s="24"/>
      <c r="CF2596" s="24"/>
      <c r="CG2596" s="24"/>
      <c r="CH2596" s="24"/>
      <c r="CI2596" s="24"/>
      <c r="CJ2596" s="24"/>
      <c r="CK2596" s="24"/>
      <c r="CL2596" s="24"/>
      <c r="CM2596" s="24"/>
      <c r="CN2596" s="24"/>
      <c r="CO2596" s="24"/>
      <c r="CP2596" s="24"/>
      <c r="CQ2596" s="24"/>
      <c r="CR2596" s="24"/>
      <c r="CS2596" s="24"/>
      <c r="CT2596" s="24"/>
      <c r="CU2596" s="24"/>
      <c r="CV2596" s="24"/>
      <c r="CW2596" s="24"/>
      <c r="CX2596" s="24"/>
      <c r="CY2596" s="24"/>
      <c r="CZ2596" s="24"/>
      <c r="DA2596" s="24"/>
      <c r="DB2596" s="24"/>
      <c r="DC2596" s="24"/>
      <c r="DD2596" s="24"/>
      <c r="DE2596" s="24"/>
      <c r="DF2596" s="26" t="s">
        <v>120</v>
      </c>
      <c r="DG2596" s="26" t="s">
        <v>139</v>
      </c>
      <c r="DH2596" s="26" t="s">
        <v>139</v>
      </c>
      <c r="DI2596" s="26" t="s">
        <v>139</v>
      </c>
      <c r="DJ2596" s="26" t="s">
        <v>139</v>
      </c>
      <c r="DK2596" s="26" t="s">
        <v>139</v>
      </c>
      <c r="DL2596" s="26" t="s">
        <v>139</v>
      </c>
      <c r="DM2596" s="26" t="s">
        <v>139</v>
      </c>
      <c r="DN2596" s="26" t="s">
        <v>139</v>
      </c>
      <c r="DO2596" s="26" t="s">
        <v>139</v>
      </c>
    </row>
    <row r="2597" spans="1:119" ht="20.100000000000001" customHeight="1" x14ac:dyDescent="0.25">
      <c r="A2597" s="29" t="str">
        <f t="shared" si="574"/>
        <v/>
      </c>
      <c r="B2597" s="29" t="str">
        <f t="shared" si="575"/>
        <v>Tanadgoma Library and Cultural Center for People with Disabilities</v>
      </c>
      <c r="C2597" s="29">
        <f t="shared" si="576"/>
        <v>0</v>
      </c>
      <c r="D2597" s="30" t="str">
        <f t="shared" si="577"/>
        <v>Europe and Eurasia</v>
      </c>
      <c r="E2597" s="30" t="str">
        <f t="shared" si="578"/>
        <v>Georgia</v>
      </c>
      <c r="F2597" s="31">
        <f t="shared" si="579"/>
        <v>0</v>
      </c>
      <c r="G2597" s="31">
        <f t="shared" si="580"/>
        <v>0</v>
      </c>
      <c r="H2597" s="31">
        <f t="shared" si="581"/>
        <v>0</v>
      </c>
      <c r="I2597" s="31">
        <f t="shared" si="582"/>
        <v>0</v>
      </c>
      <c r="J2597" s="31">
        <f t="shared" si="583"/>
        <v>0</v>
      </c>
      <c r="K2597" s="31">
        <f t="shared" si="584"/>
        <v>0</v>
      </c>
      <c r="L2597" s="31">
        <f t="shared" si="585"/>
        <v>0</v>
      </c>
      <c r="M2597" s="31">
        <f t="shared" si="586"/>
        <v>0</v>
      </c>
      <c r="N2597" s="31">
        <f t="shared" si="587"/>
        <v>0</v>
      </c>
      <c r="O2597" s="26" t="s">
        <v>16457</v>
      </c>
      <c r="P2597" s="26" t="s">
        <v>108</v>
      </c>
      <c r="Q2597" s="27">
        <v>41068</v>
      </c>
      <c r="R2597" s="24"/>
      <c r="S2597" s="24"/>
      <c r="T2597" s="26" t="s">
        <v>175</v>
      </c>
      <c r="U2597" s="24"/>
      <c r="V2597" s="26" t="s">
        <v>15763</v>
      </c>
      <c r="W2597" s="26" t="s">
        <v>13288</v>
      </c>
      <c r="X2597" s="24"/>
      <c r="Y2597" s="26" t="s">
        <v>14154</v>
      </c>
      <c r="Z2597" s="24"/>
      <c r="AA2597" s="24"/>
      <c r="AB2597" s="26" t="s">
        <v>15766</v>
      </c>
      <c r="AC2597" s="28">
        <v>2200</v>
      </c>
      <c r="AD2597" s="24"/>
      <c r="AE2597" s="24"/>
      <c r="AF2597" s="26" t="s">
        <v>139</v>
      </c>
      <c r="AG2597" s="26" t="s">
        <v>229</v>
      </c>
      <c r="AH2597" s="24"/>
      <c r="AI2597" s="28">
        <v>2200</v>
      </c>
      <c r="AJ2597" s="24"/>
      <c r="AK2597" s="24"/>
      <c r="AL2597" s="24"/>
      <c r="AM2597" s="24"/>
      <c r="AN2597" s="24"/>
      <c r="AO2597" s="24"/>
      <c r="AP2597" s="24"/>
      <c r="AQ2597" s="24"/>
      <c r="AR2597" s="24"/>
      <c r="AS2597" s="24"/>
      <c r="AT2597" s="24"/>
      <c r="AU2597" s="24"/>
      <c r="AV2597" s="24"/>
      <c r="AW2597" s="24"/>
      <c r="AX2597" s="24"/>
      <c r="AY2597" s="24"/>
      <c r="AZ2597" s="24"/>
      <c r="BA2597" s="24"/>
      <c r="BB2597" s="24"/>
      <c r="BC2597" s="24"/>
      <c r="BD2597" s="24"/>
      <c r="BE2597" s="24"/>
      <c r="BF2597" s="24"/>
      <c r="BG2597" s="24"/>
      <c r="BH2597" s="24"/>
      <c r="BI2597" s="24"/>
      <c r="BJ2597" s="24"/>
      <c r="BK2597" s="24"/>
      <c r="BL2597" s="24"/>
      <c r="BM2597" s="24"/>
      <c r="BN2597" s="24"/>
      <c r="BO2597" s="24"/>
      <c r="BP2597" s="24"/>
      <c r="BQ2597" s="24"/>
      <c r="BR2597" s="24"/>
      <c r="BS2597" s="24"/>
      <c r="BT2597" s="24"/>
      <c r="BU2597" s="24"/>
      <c r="BV2597" s="24"/>
      <c r="BW2597" s="24"/>
      <c r="BX2597" s="24"/>
      <c r="BY2597" s="24"/>
      <c r="BZ2597" s="24"/>
      <c r="CA2597" s="24"/>
      <c r="CB2597" s="24"/>
      <c r="CC2597" s="24"/>
      <c r="CD2597" s="24"/>
      <c r="CE2597" s="24"/>
      <c r="CF2597" s="24"/>
      <c r="CG2597" s="24"/>
      <c r="CH2597" s="24"/>
      <c r="CI2597" s="24"/>
      <c r="CJ2597" s="24"/>
      <c r="CK2597" s="24"/>
      <c r="CL2597" s="24"/>
      <c r="CM2597" s="24"/>
      <c r="CN2597" s="24"/>
      <c r="CO2597" s="24"/>
      <c r="CP2597" s="24"/>
      <c r="CQ2597" s="24"/>
      <c r="CR2597" s="24"/>
      <c r="CS2597" s="24"/>
      <c r="CT2597" s="24"/>
      <c r="CU2597" s="24"/>
      <c r="CV2597" s="24"/>
      <c r="CW2597" s="24"/>
      <c r="CX2597" s="24"/>
      <c r="CY2597" s="24"/>
      <c r="CZ2597" s="24"/>
      <c r="DA2597" s="24"/>
      <c r="DB2597" s="24"/>
      <c r="DC2597" s="24"/>
      <c r="DD2597" s="24"/>
      <c r="DE2597" s="24"/>
      <c r="DF2597" s="26" t="s">
        <v>139</v>
      </c>
      <c r="DG2597" s="26" t="s">
        <v>139</v>
      </c>
      <c r="DH2597" s="26" t="s">
        <v>139</v>
      </c>
      <c r="DI2597" s="26" t="s">
        <v>139</v>
      </c>
      <c r="DJ2597" s="26" t="s">
        <v>139</v>
      </c>
      <c r="DK2597" s="26" t="s">
        <v>139</v>
      </c>
      <c r="DL2597" s="26" t="s">
        <v>139</v>
      </c>
      <c r="DM2597" s="26" t="s">
        <v>139</v>
      </c>
      <c r="DN2597" s="26" t="s">
        <v>139</v>
      </c>
      <c r="DO2597" s="26" t="s">
        <v>139</v>
      </c>
    </row>
    <row r="2598" spans="1:119" ht="20.100000000000001" customHeight="1" x14ac:dyDescent="0.25">
      <c r="A2598" s="29" t="str">
        <f t="shared" si="574"/>
        <v/>
      </c>
      <c r="B2598" s="29" t="str">
        <f t="shared" si="575"/>
        <v>Tanadgoma Library and Cultural Center for People with Disabilities</v>
      </c>
      <c r="C2598" s="29">
        <f t="shared" si="576"/>
        <v>0</v>
      </c>
      <c r="D2598" s="30" t="str">
        <f t="shared" si="577"/>
        <v>Europe and Eurasia</v>
      </c>
      <c r="E2598" s="30" t="str">
        <f t="shared" si="578"/>
        <v>Georgia</v>
      </c>
      <c r="F2598" s="31">
        <f t="shared" si="579"/>
        <v>0</v>
      </c>
      <c r="G2598" s="31">
        <f t="shared" si="580"/>
        <v>0</v>
      </c>
      <c r="H2598" s="31">
        <f t="shared" si="581"/>
        <v>0</v>
      </c>
      <c r="I2598" s="31">
        <f t="shared" si="582"/>
        <v>0</v>
      </c>
      <c r="J2598" s="31">
        <f t="shared" si="583"/>
        <v>0</v>
      </c>
      <c r="K2598" s="31">
        <f t="shared" si="584"/>
        <v>0</v>
      </c>
      <c r="L2598" s="31">
        <f t="shared" si="585"/>
        <v>0</v>
      </c>
      <c r="M2598" s="31">
        <f t="shared" si="586"/>
        <v>0</v>
      </c>
      <c r="N2598" s="31">
        <f t="shared" si="587"/>
        <v>0</v>
      </c>
      <c r="O2598" s="26" t="s">
        <v>16458</v>
      </c>
      <c r="P2598" s="26" t="s">
        <v>108</v>
      </c>
      <c r="Q2598" s="27">
        <v>40673</v>
      </c>
      <c r="R2598" s="24"/>
      <c r="S2598" s="24"/>
      <c r="T2598" s="26" t="s">
        <v>333</v>
      </c>
      <c r="U2598" s="24"/>
      <c r="V2598" s="26" t="s">
        <v>15763</v>
      </c>
      <c r="W2598" s="26" t="s">
        <v>13288</v>
      </c>
      <c r="X2598" s="24"/>
      <c r="Y2598" s="26" t="s">
        <v>14154</v>
      </c>
      <c r="Z2598" s="24"/>
      <c r="AA2598" s="24"/>
      <c r="AB2598" s="26" t="s">
        <v>15766</v>
      </c>
      <c r="AC2598" s="28">
        <v>1500</v>
      </c>
      <c r="AD2598" s="24"/>
      <c r="AE2598" s="24"/>
      <c r="AF2598" s="26" t="s">
        <v>139</v>
      </c>
      <c r="AG2598" s="26" t="s">
        <v>229</v>
      </c>
      <c r="AH2598" s="24"/>
      <c r="AI2598" s="28">
        <v>1500</v>
      </c>
      <c r="AJ2598" s="24"/>
      <c r="AK2598" s="24"/>
      <c r="AL2598" s="24"/>
      <c r="AM2598" s="24"/>
      <c r="AN2598" s="24"/>
      <c r="AO2598" s="24"/>
      <c r="AP2598" s="24"/>
      <c r="AQ2598" s="24"/>
      <c r="AR2598" s="24"/>
      <c r="AS2598" s="24"/>
      <c r="AT2598" s="24"/>
      <c r="AU2598" s="24"/>
      <c r="AV2598" s="24"/>
      <c r="AW2598" s="28">
        <v>0</v>
      </c>
      <c r="AX2598" s="26">
        <v>0</v>
      </c>
      <c r="AY2598" s="28">
        <v>0</v>
      </c>
      <c r="AZ2598" s="28">
        <v>0</v>
      </c>
      <c r="BA2598" s="26">
        <v>0</v>
      </c>
      <c r="BB2598" s="24"/>
      <c r="BC2598" s="24"/>
      <c r="BD2598" s="24"/>
      <c r="BE2598" s="24"/>
      <c r="BF2598" s="24"/>
      <c r="BG2598" s="24"/>
      <c r="BH2598" s="24"/>
      <c r="BI2598" s="24"/>
      <c r="BJ2598" s="24"/>
      <c r="BK2598" s="24"/>
      <c r="BL2598" s="24"/>
      <c r="BM2598" s="24"/>
      <c r="BN2598" s="24"/>
      <c r="BO2598" s="24"/>
      <c r="BP2598" s="24"/>
      <c r="BQ2598" s="24"/>
      <c r="BR2598" s="26">
        <v>0</v>
      </c>
      <c r="BS2598" s="26">
        <v>0</v>
      </c>
      <c r="BT2598" s="26">
        <v>0</v>
      </c>
      <c r="BU2598" s="26">
        <v>0</v>
      </c>
      <c r="BV2598" s="26">
        <v>0</v>
      </c>
      <c r="BW2598" s="26">
        <v>0</v>
      </c>
      <c r="BX2598" s="26">
        <v>0</v>
      </c>
      <c r="BY2598" s="26">
        <v>0</v>
      </c>
      <c r="BZ2598" s="24"/>
      <c r="CA2598" s="24"/>
      <c r="CB2598" s="24"/>
      <c r="CC2598" s="24"/>
      <c r="CD2598" s="24"/>
      <c r="CE2598" s="24"/>
      <c r="CF2598" s="24"/>
      <c r="CG2598" s="24"/>
      <c r="CH2598" s="24"/>
      <c r="CI2598" s="24"/>
      <c r="CJ2598" s="24"/>
      <c r="CK2598" s="24"/>
      <c r="CL2598" s="24"/>
      <c r="CM2598" s="24"/>
      <c r="CN2598" s="24"/>
      <c r="CO2598" s="24"/>
      <c r="CP2598" s="24"/>
      <c r="CQ2598" s="24"/>
      <c r="CR2598" s="24"/>
      <c r="CS2598" s="24"/>
      <c r="CT2598" s="24"/>
      <c r="CU2598" s="24"/>
      <c r="CV2598" s="24"/>
      <c r="CW2598" s="24"/>
      <c r="CX2598" s="24"/>
      <c r="CY2598" s="24"/>
      <c r="CZ2598" s="24"/>
      <c r="DA2598" s="24"/>
      <c r="DB2598" s="24"/>
      <c r="DC2598" s="24"/>
      <c r="DD2598" s="24"/>
      <c r="DE2598" s="24"/>
      <c r="DF2598" s="26" t="s">
        <v>139</v>
      </c>
      <c r="DG2598" s="26" t="s">
        <v>139</v>
      </c>
      <c r="DH2598" s="26" t="s">
        <v>139</v>
      </c>
      <c r="DI2598" s="26" t="s">
        <v>139</v>
      </c>
      <c r="DJ2598" s="26" t="s">
        <v>139</v>
      </c>
      <c r="DK2598" s="26" t="s">
        <v>139</v>
      </c>
      <c r="DL2598" s="26" t="s">
        <v>139</v>
      </c>
      <c r="DM2598" s="26" t="s">
        <v>139</v>
      </c>
      <c r="DN2598" s="26" t="s">
        <v>139</v>
      </c>
      <c r="DO2598" s="26" t="s">
        <v>139</v>
      </c>
    </row>
    <row r="2599" spans="1:119" ht="20.100000000000001" customHeight="1" x14ac:dyDescent="0.25">
      <c r="A2599" s="29" t="str">
        <f t="shared" si="574"/>
        <v/>
      </c>
      <c r="B2599" s="29" t="str">
        <f t="shared" si="575"/>
        <v>Tanadgoma Library and Cultural Center for People with Disabilities</v>
      </c>
      <c r="C2599" s="29">
        <f t="shared" si="576"/>
        <v>0</v>
      </c>
      <c r="D2599" s="30" t="str">
        <f t="shared" si="577"/>
        <v>Europe and Eurasia</v>
      </c>
      <c r="E2599" s="30" t="str">
        <f t="shared" si="578"/>
        <v>Georgia</v>
      </c>
      <c r="F2599" s="31">
        <f t="shared" si="579"/>
        <v>0</v>
      </c>
      <c r="G2599" s="31">
        <f t="shared" si="580"/>
        <v>0</v>
      </c>
      <c r="H2599" s="31">
        <f t="shared" si="581"/>
        <v>0</v>
      </c>
      <c r="I2599" s="31">
        <f t="shared" si="582"/>
        <v>0</v>
      </c>
      <c r="J2599" s="31">
        <f t="shared" si="583"/>
        <v>0</v>
      </c>
      <c r="K2599" s="31">
        <f t="shared" si="584"/>
        <v>0</v>
      </c>
      <c r="L2599" s="31">
        <f t="shared" si="585"/>
        <v>0</v>
      </c>
      <c r="M2599" s="31">
        <f t="shared" si="586"/>
        <v>0</v>
      </c>
      <c r="N2599" s="31">
        <f t="shared" si="587"/>
        <v>0</v>
      </c>
      <c r="O2599" s="26" t="s">
        <v>16459</v>
      </c>
      <c r="P2599" s="26" t="s">
        <v>108</v>
      </c>
      <c r="Q2599" s="27">
        <v>40434</v>
      </c>
      <c r="R2599" s="24"/>
      <c r="S2599" s="24"/>
      <c r="T2599" s="26" t="s">
        <v>333</v>
      </c>
      <c r="U2599" s="24"/>
      <c r="V2599" s="26" t="s">
        <v>15763</v>
      </c>
      <c r="W2599" s="26" t="s">
        <v>13288</v>
      </c>
      <c r="X2599" s="24"/>
      <c r="Y2599" s="26" t="s">
        <v>14154</v>
      </c>
      <c r="Z2599" s="24"/>
      <c r="AA2599" s="24"/>
      <c r="AB2599" s="26" t="s">
        <v>15766</v>
      </c>
      <c r="AC2599" s="28">
        <v>3000</v>
      </c>
      <c r="AD2599" s="24"/>
      <c r="AE2599" s="24"/>
      <c r="AF2599" s="26" t="s">
        <v>139</v>
      </c>
      <c r="AG2599" s="26" t="s">
        <v>229</v>
      </c>
      <c r="AH2599" s="24"/>
      <c r="AI2599" s="28">
        <v>3000</v>
      </c>
      <c r="AJ2599" s="24"/>
      <c r="AK2599" s="24"/>
      <c r="AL2599" s="24"/>
      <c r="AM2599" s="24"/>
      <c r="AN2599" s="24"/>
      <c r="AO2599" s="24"/>
      <c r="AP2599" s="24"/>
      <c r="AQ2599" s="24"/>
      <c r="AR2599" s="24"/>
      <c r="AS2599" s="24"/>
      <c r="AT2599" s="24"/>
      <c r="AU2599" s="24"/>
      <c r="AV2599" s="24"/>
      <c r="AW2599" s="28">
        <v>0</v>
      </c>
      <c r="AX2599" s="26">
        <v>0</v>
      </c>
      <c r="AY2599" s="28">
        <v>0</v>
      </c>
      <c r="AZ2599" s="28">
        <v>0</v>
      </c>
      <c r="BA2599" s="26">
        <v>0</v>
      </c>
      <c r="BB2599" s="24"/>
      <c r="BC2599" s="24"/>
      <c r="BD2599" s="24"/>
      <c r="BE2599" s="24"/>
      <c r="BF2599" s="24"/>
      <c r="BG2599" s="24"/>
      <c r="BH2599" s="24"/>
      <c r="BI2599" s="24"/>
      <c r="BJ2599" s="24"/>
      <c r="BK2599" s="24"/>
      <c r="BL2599" s="24"/>
      <c r="BM2599" s="24"/>
      <c r="BN2599" s="24"/>
      <c r="BO2599" s="24"/>
      <c r="BP2599" s="24"/>
      <c r="BQ2599" s="24"/>
      <c r="BR2599" s="26">
        <v>0</v>
      </c>
      <c r="BS2599" s="26">
        <v>0</v>
      </c>
      <c r="BT2599" s="26">
        <v>0</v>
      </c>
      <c r="BU2599" s="26">
        <v>0</v>
      </c>
      <c r="BV2599" s="26">
        <v>0</v>
      </c>
      <c r="BW2599" s="26">
        <v>0</v>
      </c>
      <c r="BX2599" s="26">
        <v>0</v>
      </c>
      <c r="BY2599" s="26">
        <v>0</v>
      </c>
      <c r="BZ2599" s="24"/>
      <c r="CA2599" s="24"/>
      <c r="CB2599" s="24"/>
      <c r="CC2599" s="24"/>
      <c r="CD2599" s="24"/>
      <c r="CE2599" s="24"/>
      <c r="CF2599" s="24"/>
      <c r="CG2599" s="24"/>
      <c r="CH2599" s="24"/>
      <c r="CI2599" s="24"/>
      <c r="CJ2599" s="24"/>
      <c r="CK2599" s="24"/>
      <c r="CL2599" s="24"/>
      <c r="CM2599" s="24"/>
      <c r="CN2599" s="24"/>
      <c r="CO2599" s="24"/>
      <c r="CP2599" s="24"/>
      <c r="CQ2599" s="24"/>
      <c r="CR2599" s="24"/>
      <c r="CS2599" s="24"/>
      <c r="CT2599" s="24"/>
      <c r="CU2599" s="24"/>
      <c r="CV2599" s="24"/>
      <c r="CW2599" s="24"/>
      <c r="CX2599" s="24"/>
      <c r="CY2599" s="24"/>
      <c r="CZ2599" s="24"/>
      <c r="DA2599" s="24"/>
      <c r="DB2599" s="24"/>
      <c r="DC2599" s="24"/>
      <c r="DD2599" s="24"/>
      <c r="DE2599" s="24"/>
      <c r="DF2599" s="26" t="s">
        <v>139</v>
      </c>
      <c r="DG2599" s="26" t="s">
        <v>139</v>
      </c>
      <c r="DH2599" s="26" t="s">
        <v>139</v>
      </c>
      <c r="DI2599" s="26" t="s">
        <v>139</v>
      </c>
      <c r="DJ2599" s="26" t="s">
        <v>139</v>
      </c>
      <c r="DK2599" s="26" t="s">
        <v>139</v>
      </c>
      <c r="DL2599" s="26" t="s">
        <v>139</v>
      </c>
      <c r="DM2599" s="26" t="s">
        <v>139</v>
      </c>
      <c r="DN2599" s="26" t="s">
        <v>139</v>
      </c>
      <c r="DO2599" s="26" t="s">
        <v>139</v>
      </c>
    </row>
    <row r="2600" spans="1:119" ht="20.100000000000001" customHeight="1" x14ac:dyDescent="0.25">
      <c r="A2600" s="29" t="str">
        <f t="shared" si="574"/>
        <v/>
      </c>
      <c r="B2600" s="29" t="str">
        <f t="shared" si="575"/>
        <v>Tanadgoma Library and Cultural Center for People with Disabilities</v>
      </c>
      <c r="C2600" s="29">
        <f t="shared" si="576"/>
        <v>0</v>
      </c>
      <c r="D2600" s="30" t="str">
        <f t="shared" si="577"/>
        <v>Europe and Eurasia</v>
      </c>
      <c r="E2600" s="30" t="str">
        <f t="shared" si="578"/>
        <v>Georgia</v>
      </c>
      <c r="F2600" s="31">
        <f t="shared" si="579"/>
        <v>0</v>
      </c>
      <c r="G2600" s="31">
        <f t="shared" si="580"/>
        <v>0</v>
      </c>
      <c r="H2600" s="31">
        <f t="shared" si="581"/>
        <v>0</v>
      </c>
      <c r="I2600" s="31">
        <f t="shared" si="582"/>
        <v>0</v>
      </c>
      <c r="J2600" s="31">
        <f t="shared" si="583"/>
        <v>0</v>
      </c>
      <c r="K2600" s="31">
        <f t="shared" si="584"/>
        <v>0</v>
      </c>
      <c r="L2600" s="31">
        <f t="shared" si="585"/>
        <v>0</v>
      </c>
      <c r="M2600" s="31">
        <f t="shared" si="586"/>
        <v>0</v>
      </c>
      <c r="N2600" s="31">
        <f t="shared" si="587"/>
        <v>0</v>
      </c>
      <c r="O2600" s="26" t="s">
        <v>14162</v>
      </c>
      <c r="P2600" s="26" t="s">
        <v>108</v>
      </c>
      <c r="Q2600" s="27">
        <v>40589</v>
      </c>
      <c r="R2600" s="24"/>
      <c r="S2600" s="24"/>
      <c r="T2600" s="26" t="s">
        <v>333</v>
      </c>
      <c r="U2600" s="24"/>
      <c r="V2600" s="26" t="s">
        <v>15763</v>
      </c>
      <c r="W2600" s="26" t="s">
        <v>13288</v>
      </c>
      <c r="X2600" s="24"/>
      <c r="Y2600" s="26" t="s">
        <v>14154</v>
      </c>
      <c r="Z2600" s="24"/>
      <c r="AA2600" s="24"/>
      <c r="AB2600" s="26" t="s">
        <v>228</v>
      </c>
      <c r="AC2600" s="28">
        <v>25000</v>
      </c>
      <c r="AD2600" s="24"/>
      <c r="AE2600" s="24"/>
      <c r="AF2600" s="26" t="s">
        <v>139</v>
      </c>
      <c r="AG2600" s="26" t="s">
        <v>229</v>
      </c>
      <c r="AH2600" s="24"/>
      <c r="AI2600" s="28">
        <v>25000</v>
      </c>
      <c r="AJ2600" s="24"/>
      <c r="AK2600" s="24"/>
      <c r="AL2600" s="24"/>
      <c r="AM2600" s="26" t="s">
        <v>14163</v>
      </c>
      <c r="AN2600" s="26" t="s">
        <v>14164</v>
      </c>
      <c r="AO2600" s="24"/>
      <c r="AP2600" s="24"/>
      <c r="AQ2600" s="24"/>
      <c r="AR2600" s="24"/>
      <c r="AS2600" s="24"/>
      <c r="AT2600" s="24"/>
      <c r="AU2600" s="24"/>
      <c r="AV2600" s="24"/>
      <c r="AW2600" s="28">
        <v>32680</v>
      </c>
      <c r="AX2600" s="26">
        <v>30</v>
      </c>
      <c r="AY2600" s="28">
        <v>0</v>
      </c>
      <c r="AZ2600" s="28">
        <v>0</v>
      </c>
      <c r="BA2600" s="26">
        <v>0</v>
      </c>
      <c r="BB2600" s="24"/>
      <c r="BC2600" s="24"/>
      <c r="BD2600" s="24"/>
      <c r="BE2600" s="24"/>
      <c r="BF2600" s="24"/>
      <c r="BG2600" s="24"/>
      <c r="BH2600" s="24"/>
      <c r="BI2600" s="24"/>
      <c r="BJ2600" s="24"/>
      <c r="BK2600" s="24"/>
      <c r="BL2600" s="24"/>
      <c r="BM2600" s="24"/>
      <c r="BN2600" s="24"/>
      <c r="BO2600" s="24"/>
      <c r="BP2600" s="24"/>
      <c r="BQ2600" s="24"/>
      <c r="BR2600" s="26">
        <v>0</v>
      </c>
      <c r="BS2600" s="26">
        <v>0</v>
      </c>
      <c r="BT2600" s="26">
        <v>0</v>
      </c>
      <c r="BU2600" s="26">
        <v>0</v>
      </c>
      <c r="BV2600" s="26">
        <v>0</v>
      </c>
      <c r="BW2600" s="26">
        <v>0</v>
      </c>
      <c r="BX2600" s="26">
        <v>0</v>
      </c>
      <c r="BY2600" s="26">
        <v>0</v>
      </c>
      <c r="BZ2600" s="24"/>
      <c r="CA2600" s="24"/>
      <c r="CB2600" s="24"/>
      <c r="CC2600" s="24"/>
      <c r="CD2600" s="24"/>
      <c r="CE2600" s="24"/>
      <c r="CF2600" s="24"/>
      <c r="CG2600" s="24"/>
      <c r="CH2600" s="24"/>
      <c r="CI2600" s="24"/>
      <c r="CJ2600" s="24"/>
      <c r="CK2600" s="24"/>
      <c r="CL2600" s="24"/>
      <c r="CM2600" s="24"/>
      <c r="CN2600" s="24"/>
      <c r="CO2600" s="24"/>
      <c r="CP2600" s="24"/>
      <c r="CQ2600" s="24"/>
      <c r="CR2600" s="24"/>
      <c r="CS2600" s="24"/>
      <c r="CT2600" s="24"/>
      <c r="CU2600" s="24"/>
      <c r="CV2600" s="24"/>
      <c r="CW2600" s="24"/>
      <c r="CX2600" s="24"/>
      <c r="CY2600" s="24"/>
      <c r="CZ2600" s="24"/>
      <c r="DA2600" s="24"/>
      <c r="DB2600" s="24"/>
      <c r="DC2600" s="24"/>
      <c r="DD2600" s="24"/>
      <c r="DE2600" s="24"/>
      <c r="DF2600" s="26" t="s">
        <v>139</v>
      </c>
      <c r="DG2600" s="26" t="s">
        <v>139</v>
      </c>
      <c r="DH2600" s="26" t="s">
        <v>139</v>
      </c>
      <c r="DI2600" s="26" t="s">
        <v>139</v>
      </c>
      <c r="DJ2600" s="26" t="s">
        <v>139</v>
      </c>
      <c r="DK2600" s="26" t="s">
        <v>139</v>
      </c>
      <c r="DL2600" s="26" t="s">
        <v>139</v>
      </c>
      <c r="DM2600" s="26" t="s">
        <v>139</v>
      </c>
      <c r="DN2600" s="26" t="s">
        <v>139</v>
      </c>
      <c r="DO2600" s="26" t="s">
        <v>139</v>
      </c>
    </row>
    <row r="2601" spans="1:119" ht="20.100000000000001" customHeight="1" x14ac:dyDescent="0.25">
      <c r="A2601" s="29" t="str">
        <f t="shared" si="574"/>
        <v>Tanadgoma Library and Cultural Center for People with Disabilities7</v>
      </c>
      <c r="B2601" s="29" t="str">
        <f t="shared" si="575"/>
        <v>Tanadgoma Library and Cultural Center for People with Disabilities</v>
      </c>
      <c r="C2601" s="29">
        <f t="shared" si="576"/>
        <v>7</v>
      </c>
      <c r="D2601" s="30" t="str">
        <f t="shared" si="577"/>
        <v>Europe and Eurasia</v>
      </c>
      <c r="E2601" s="30" t="str">
        <f t="shared" si="578"/>
        <v>Georgia</v>
      </c>
      <c r="F2601" s="31">
        <f t="shared" si="579"/>
        <v>2</v>
      </c>
      <c r="G2601" s="31">
        <f t="shared" si="580"/>
        <v>2</v>
      </c>
      <c r="H2601" s="31">
        <f t="shared" si="581"/>
        <v>2</v>
      </c>
      <c r="I2601" s="31">
        <f t="shared" si="582"/>
        <v>3</v>
      </c>
      <c r="J2601" s="31">
        <f t="shared" si="583"/>
        <v>2</v>
      </c>
      <c r="K2601" s="31">
        <f t="shared" si="584"/>
        <v>2</v>
      </c>
      <c r="L2601" s="31">
        <f t="shared" si="585"/>
        <v>4</v>
      </c>
      <c r="M2601" s="31">
        <f t="shared" si="586"/>
        <v>2</v>
      </c>
      <c r="N2601" s="31">
        <f t="shared" si="587"/>
        <v>2.4</v>
      </c>
      <c r="O2601" s="26" t="s">
        <v>14153</v>
      </c>
      <c r="P2601" s="26" t="s">
        <v>108</v>
      </c>
      <c r="Q2601" s="27">
        <v>40469</v>
      </c>
      <c r="R2601" s="26" t="s">
        <v>305</v>
      </c>
      <c r="S2601" s="26" t="s">
        <v>332</v>
      </c>
      <c r="T2601" s="26" t="s">
        <v>333</v>
      </c>
      <c r="U2601" s="26" t="s">
        <v>112</v>
      </c>
      <c r="V2601" s="26" t="s">
        <v>15763</v>
      </c>
      <c r="W2601" s="26" t="s">
        <v>13288</v>
      </c>
      <c r="X2601" s="24"/>
      <c r="Y2601" s="26" t="s">
        <v>14154</v>
      </c>
      <c r="Z2601" s="24"/>
      <c r="AA2601" s="24"/>
      <c r="AB2601" s="26" t="s">
        <v>117</v>
      </c>
      <c r="AC2601" s="28">
        <v>15000</v>
      </c>
      <c r="AD2601" s="24"/>
      <c r="AE2601" s="24"/>
      <c r="AF2601" s="26" t="s">
        <v>139</v>
      </c>
      <c r="AG2601" s="26" t="s">
        <v>229</v>
      </c>
      <c r="AH2601" s="26" t="s">
        <v>235</v>
      </c>
      <c r="AI2601" s="28">
        <v>15000</v>
      </c>
      <c r="AJ2601" s="24"/>
      <c r="AK2601" s="26" t="s">
        <v>14155</v>
      </c>
      <c r="AL2601" s="26" t="s">
        <v>14156</v>
      </c>
      <c r="AM2601" s="26" t="s">
        <v>14157</v>
      </c>
      <c r="AN2601" s="26" t="s">
        <v>14158</v>
      </c>
      <c r="AO2601" s="26" t="s">
        <v>14159</v>
      </c>
      <c r="AP2601" s="24"/>
      <c r="AQ2601" s="24"/>
      <c r="AR2601" s="24"/>
      <c r="AS2601" s="24"/>
      <c r="AT2601" s="24"/>
      <c r="AU2601" s="24"/>
      <c r="AV2601" s="24"/>
      <c r="AW2601" s="28">
        <v>32680</v>
      </c>
      <c r="AX2601" s="26">
        <v>30</v>
      </c>
      <c r="AY2601" s="28">
        <v>27</v>
      </c>
      <c r="AZ2601" s="28">
        <v>15</v>
      </c>
      <c r="BA2601" s="26">
        <v>0</v>
      </c>
      <c r="BB2601" s="26" t="s">
        <v>241</v>
      </c>
      <c r="BC2601" s="24"/>
      <c r="BD2601" s="24"/>
      <c r="BE2601" s="24"/>
      <c r="BF2601" s="26" t="s">
        <v>14160</v>
      </c>
      <c r="BG2601" s="26" t="s">
        <v>13288</v>
      </c>
      <c r="BH2601" s="26" t="s">
        <v>9746</v>
      </c>
      <c r="BI2601" s="26" t="s">
        <v>191</v>
      </c>
      <c r="BJ2601" s="26" t="s">
        <v>14161</v>
      </c>
      <c r="BK2601" s="26" t="s">
        <v>367</v>
      </c>
      <c r="BL2601" s="24"/>
      <c r="BM2601" s="24"/>
      <c r="BN2601" s="24"/>
      <c r="BO2601" s="24"/>
      <c r="BP2601" s="24"/>
      <c r="BQ2601" s="24"/>
      <c r="BR2601" s="26">
        <v>2</v>
      </c>
      <c r="BS2601" s="26">
        <v>2</v>
      </c>
      <c r="BT2601" s="26">
        <v>2</v>
      </c>
      <c r="BU2601" s="26">
        <v>3</v>
      </c>
      <c r="BV2601" s="26">
        <v>2</v>
      </c>
      <c r="BW2601" s="26">
        <v>2</v>
      </c>
      <c r="BX2601" s="26">
        <v>4</v>
      </c>
      <c r="BY2601" s="26">
        <v>2</v>
      </c>
      <c r="BZ2601" s="24"/>
      <c r="CA2601" s="24"/>
      <c r="CB2601" s="24"/>
      <c r="CC2601" s="24"/>
      <c r="CD2601" s="24"/>
      <c r="CE2601" s="24"/>
      <c r="CF2601" s="24"/>
      <c r="CG2601" s="24"/>
      <c r="CH2601" s="24"/>
      <c r="CI2601" s="24"/>
      <c r="CJ2601" s="24"/>
      <c r="CK2601" s="24"/>
      <c r="CL2601" s="24"/>
      <c r="CM2601" s="24"/>
      <c r="CN2601" s="24"/>
      <c r="CO2601" s="24"/>
      <c r="CP2601" s="24"/>
      <c r="CQ2601" s="24"/>
      <c r="CR2601" s="24"/>
      <c r="CS2601" s="24"/>
      <c r="CT2601" s="24"/>
      <c r="CU2601" s="24"/>
      <c r="CV2601" s="24"/>
      <c r="CW2601" s="24"/>
      <c r="CX2601" s="24"/>
      <c r="CY2601" s="24"/>
      <c r="CZ2601" s="24"/>
      <c r="DA2601" s="24"/>
      <c r="DB2601" s="24"/>
      <c r="DC2601" s="24"/>
      <c r="DD2601" s="24"/>
      <c r="DE2601" s="24"/>
      <c r="DF2601" s="26" t="s">
        <v>139</v>
      </c>
      <c r="DG2601" s="26" t="s">
        <v>139</v>
      </c>
      <c r="DH2601" s="26" t="s">
        <v>139</v>
      </c>
      <c r="DI2601" s="26" t="s">
        <v>139</v>
      </c>
      <c r="DJ2601" s="26" t="s">
        <v>139</v>
      </c>
      <c r="DK2601" s="26" t="s">
        <v>139</v>
      </c>
      <c r="DL2601" s="26" t="s">
        <v>139</v>
      </c>
      <c r="DM2601" s="26" t="s">
        <v>139</v>
      </c>
      <c r="DN2601" s="26" t="s">
        <v>139</v>
      </c>
      <c r="DO2601" s="26" t="s">
        <v>139</v>
      </c>
    </row>
    <row r="2602" spans="1:119" ht="20.100000000000001" customHeight="1" x14ac:dyDescent="0.25">
      <c r="A2602" s="29" t="str">
        <f t="shared" si="574"/>
        <v>Teboho Trust7</v>
      </c>
      <c r="B2602" s="29" t="str">
        <f t="shared" si="575"/>
        <v>Teboho Trust</v>
      </c>
      <c r="C2602" s="29">
        <f t="shared" si="576"/>
        <v>7</v>
      </c>
      <c r="D2602" s="30" t="str">
        <f t="shared" si="577"/>
        <v>Africa and the Middle East</v>
      </c>
      <c r="E2602" s="30" t="str">
        <f t="shared" si="578"/>
        <v>Johannesburg, South Africa</v>
      </c>
      <c r="F2602" s="31">
        <f t="shared" si="579"/>
        <v>3</v>
      </c>
      <c r="G2602" s="31">
        <f t="shared" si="580"/>
        <v>1</v>
      </c>
      <c r="H2602" s="31">
        <f t="shared" si="581"/>
        <v>3</v>
      </c>
      <c r="I2602" s="31">
        <f t="shared" si="582"/>
        <v>3</v>
      </c>
      <c r="J2602" s="31">
        <f t="shared" si="583"/>
        <v>2</v>
      </c>
      <c r="K2602" s="31">
        <f t="shared" si="584"/>
        <v>4</v>
      </c>
      <c r="L2602" s="31">
        <f t="shared" si="585"/>
        <v>4</v>
      </c>
      <c r="M2602" s="31">
        <f t="shared" si="586"/>
        <v>4</v>
      </c>
      <c r="N2602" s="31">
        <f t="shared" si="587"/>
        <v>3</v>
      </c>
      <c r="O2602" s="26" t="s">
        <v>14165</v>
      </c>
      <c r="P2602" s="26" t="s">
        <v>108</v>
      </c>
      <c r="Q2602" s="27">
        <v>41400</v>
      </c>
      <c r="R2602" s="26" t="s">
        <v>305</v>
      </c>
      <c r="S2602" s="26" t="s">
        <v>206</v>
      </c>
      <c r="T2602" s="26" t="s">
        <v>207</v>
      </c>
      <c r="U2602" s="26" t="s">
        <v>112</v>
      </c>
      <c r="V2602" s="26" t="s">
        <v>169</v>
      </c>
      <c r="W2602" s="26" t="s">
        <v>4409</v>
      </c>
      <c r="X2602" s="26" t="s">
        <v>7696</v>
      </c>
      <c r="Y2602" s="26" t="s">
        <v>14166</v>
      </c>
      <c r="Z2602" s="24"/>
      <c r="AA2602" s="24"/>
      <c r="AB2602" s="26" t="s">
        <v>117</v>
      </c>
      <c r="AC2602" s="28">
        <v>12000</v>
      </c>
      <c r="AD2602" s="24"/>
      <c r="AE2602" s="26" t="s">
        <v>595</v>
      </c>
      <c r="AF2602" s="26" t="s">
        <v>120</v>
      </c>
      <c r="AG2602" s="26" t="s">
        <v>846</v>
      </c>
      <c r="AH2602" s="26" t="s">
        <v>235</v>
      </c>
      <c r="AI2602" s="28">
        <v>12000</v>
      </c>
      <c r="AJ2602" s="26" t="s">
        <v>14167</v>
      </c>
      <c r="AK2602" s="26" t="s">
        <v>14168</v>
      </c>
      <c r="AL2602" s="26" t="s">
        <v>14169</v>
      </c>
      <c r="AM2602" s="24"/>
      <c r="AN2602" s="24"/>
      <c r="AO2602" s="24"/>
      <c r="AP2602" s="24"/>
      <c r="AQ2602" s="24"/>
      <c r="AR2602" s="26" t="s">
        <v>14170</v>
      </c>
      <c r="AS2602" s="24"/>
      <c r="AT2602" s="24"/>
      <c r="AU2602" s="24"/>
      <c r="AV2602" s="24"/>
      <c r="AW2602" s="28">
        <v>30000</v>
      </c>
      <c r="AX2602" s="26">
        <v>400</v>
      </c>
      <c r="AY2602" s="28">
        <v>100</v>
      </c>
      <c r="AZ2602" s="28">
        <v>100</v>
      </c>
      <c r="BA2602" s="26">
        <v>0</v>
      </c>
      <c r="BB2602" s="26" t="s">
        <v>148</v>
      </c>
      <c r="BC2602" s="26" t="s">
        <v>14171</v>
      </c>
      <c r="BD2602" s="26" t="s">
        <v>125</v>
      </c>
      <c r="BE2602" s="24"/>
      <c r="BF2602" s="26" t="s">
        <v>14172</v>
      </c>
      <c r="BG2602" s="26" t="s">
        <v>191</v>
      </c>
      <c r="BH2602" s="26" t="s">
        <v>14173</v>
      </c>
      <c r="BI2602" s="26" t="s">
        <v>191</v>
      </c>
      <c r="BJ2602" s="26" t="s">
        <v>14174</v>
      </c>
      <c r="BK2602" s="26" t="s">
        <v>4409</v>
      </c>
      <c r="BL2602" s="24"/>
      <c r="BM2602" s="24"/>
      <c r="BN2602" s="24"/>
      <c r="BO2602" s="24"/>
      <c r="BP2602" s="24"/>
      <c r="BQ2602" s="24"/>
      <c r="BR2602" s="26">
        <v>3</v>
      </c>
      <c r="BS2602" s="26">
        <v>1</v>
      </c>
      <c r="BT2602" s="26">
        <v>3</v>
      </c>
      <c r="BU2602" s="26">
        <v>3</v>
      </c>
      <c r="BV2602" s="26">
        <v>2</v>
      </c>
      <c r="BW2602" s="26">
        <v>4</v>
      </c>
      <c r="BX2602" s="26">
        <v>4</v>
      </c>
      <c r="BY2602" s="26">
        <v>4</v>
      </c>
      <c r="BZ2602" s="24"/>
      <c r="CA2602" s="24"/>
      <c r="CB2602" s="24"/>
      <c r="CC2602" s="24"/>
      <c r="CD2602" s="24"/>
      <c r="CE2602" s="24"/>
      <c r="CF2602" s="24"/>
      <c r="CG2602" s="24"/>
      <c r="CH2602" s="24"/>
      <c r="CI2602" s="24"/>
      <c r="CJ2602" s="24"/>
      <c r="CK2602" s="24"/>
      <c r="CL2602" s="24"/>
      <c r="CM2602" s="24"/>
      <c r="CN2602" s="24"/>
      <c r="CO2602" s="24"/>
      <c r="CP2602" s="24"/>
      <c r="CQ2602" s="24"/>
      <c r="CR2602" s="24"/>
      <c r="CS2602" s="24"/>
      <c r="CT2602" s="24"/>
      <c r="CU2602" s="24"/>
      <c r="CV2602" s="24"/>
      <c r="CW2602" s="24"/>
      <c r="CX2602" s="24"/>
      <c r="CY2602" s="24"/>
      <c r="CZ2602" s="24"/>
      <c r="DA2602" s="24"/>
      <c r="DB2602" s="24"/>
      <c r="DC2602" s="24"/>
      <c r="DD2602" s="24"/>
      <c r="DE2602" s="24"/>
      <c r="DF2602" s="26" t="s">
        <v>120</v>
      </c>
      <c r="DG2602" s="26" t="s">
        <v>120</v>
      </c>
      <c r="DH2602" s="26" t="s">
        <v>120</v>
      </c>
      <c r="DI2602" s="26" t="s">
        <v>139</v>
      </c>
      <c r="DJ2602" s="26" t="s">
        <v>120</v>
      </c>
      <c r="DK2602" s="26" t="s">
        <v>139</v>
      </c>
      <c r="DL2602" s="26" t="s">
        <v>139</v>
      </c>
      <c r="DM2602" s="26" t="s">
        <v>139</v>
      </c>
      <c r="DN2602" s="26" t="s">
        <v>139</v>
      </c>
      <c r="DO2602" s="26" t="s">
        <v>139</v>
      </c>
    </row>
    <row r="2603" spans="1:119" ht="20.100000000000001" customHeight="1" x14ac:dyDescent="0.25">
      <c r="A2603" s="29" t="str">
        <f t="shared" si="574"/>
        <v>Teboho Trust6</v>
      </c>
      <c r="B2603" s="29" t="str">
        <f t="shared" si="575"/>
        <v>Teboho Trust</v>
      </c>
      <c r="C2603" s="29">
        <f t="shared" si="576"/>
        <v>6</v>
      </c>
      <c r="D2603" s="30" t="str">
        <f t="shared" si="577"/>
        <v>Africa and the Middle East</v>
      </c>
      <c r="E2603" s="30" t="str">
        <f t="shared" si="578"/>
        <v>Johannesburg, South Africa</v>
      </c>
      <c r="F2603" s="31">
        <f t="shared" si="579"/>
        <v>4</v>
      </c>
      <c r="G2603" s="31">
        <f t="shared" si="580"/>
        <v>1</v>
      </c>
      <c r="H2603" s="31">
        <f t="shared" si="581"/>
        <v>2</v>
      </c>
      <c r="I2603" s="31">
        <f t="shared" si="582"/>
        <v>4</v>
      </c>
      <c r="J2603" s="31">
        <f t="shared" si="583"/>
        <v>2</v>
      </c>
      <c r="K2603" s="31">
        <f t="shared" si="584"/>
        <v>4</v>
      </c>
      <c r="L2603" s="31">
        <f t="shared" si="585"/>
        <v>4</v>
      </c>
      <c r="M2603" s="31">
        <f t="shared" si="586"/>
        <v>4</v>
      </c>
      <c r="N2603" s="31">
        <f t="shared" si="587"/>
        <v>3.1</v>
      </c>
      <c r="O2603" s="26" t="s">
        <v>14175</v>
      </c>
      <c r="P2603" s="26" t="s">
        <v>108</v>
      </c>
      <c r="Q2603" s="27">
        <v>41038</v>
      </c>
      <c r="R2603" s="26" t="s">
        <v>166</v>
      </c>
      <c r="S2603" s="26" t="s">
        <v>217</v>
      </c>
      <c r="T2603" s="26" t="s">
        <v>175</v>
      </c>
      <c r="U2603" s="26" t="s">
        <v>112</v>
      </c>
      <c r="V2603" s="26" t="s">
        <v>169</v>
      </c>
      <c r="W2603" s="26" t="s">
        <v>4409</v>
      </c>
      <c r="X2603" s="26" t="s">
        <v>7696</v>
      </c>
      <c r="Y2603" s="26" t="s">
        <v>14166</v>
      </c>
      <c r="Z2603" s="24"/>
      <c r="AA2603" s="24"/>
      <c r="AB2603" s="26" t="s">
        <v>117</v>
      </c>
      <c r="AC2603" s="28">
        <v>12000</v>
      </c>
      <c r="AD2603" s="24"/>
      <c r="AE2603" s="26" t="s">
        <v>595</v>
      </c>
      <c r="AF2603" s="26" t="s">
        <v>120</v>
      </c>
      <c r="AG2603" s="26" t="s">
        <v>846</v>
      </c>
      <c r="AH2603" s="26" t="s">
        <v>250</v>
      </c>
      <c r="AI2603" s="28">
        <v>12000</v>
      </c>
      <c r="AJ2603" s="24"/>
      <c r="AK2603" s="26" t="s">
        <v>14176</v>
      </c>
      <c r="AL2603" s="26" t="s">
        <v>14177</v>
      </c>
      <c r="AM2603" s="24"/>
      <c r="AN2603" s="24"/>
      <c r="AO2603" s="24"/>
      <c r="AP2603" s="24"/>
      <c r="AQ2603" s="24"/>
      <c r="AR2603" s="24"/>
      <c r="AS2603" s="24"/>
      <c r="AT2603" s="24"/>
      <c r="AU2603" s="26" t="s">
        <v>14178</v>
      </c>
      <c r="AV2603" s="24"/>
      <c r="AW2603" s="28">
        <v>21929</v>
      </c>
      <c r="AX2603" s="26">
        <v>400</v>
      </c>
      <c r="AY2603" s="28">
        <v>100</v>
      </c>
      <c r="AZ2603" s="28">
        <v>100</v>
      </c>
      <c r="BA2603" s="26">
        <v>0</v>
      </c>
      <c r="BB2603" s="26" t="s">
        <v>148</v>
      </c>
      <c r="BC2603" s="26" t="s">
        <v>14171</v>
      </c>
      <c r="BD2603" s="26" t="s">
        <v>125</v>
      </c>
      <c r="BE2603" s="24"/>
      <c r="BF2603" s="26" t="s">
        <v>14179</v>
      </c>
      <c r="BG2603" s="26" t="s">
        <v>4409</v>
      </c>
      <c r="BH2603" s="26" t="s">
        <v>14180</v>
      </c>
      <c r="BI2603" s="26" t="s">
        <v>4409</v>
      </c>
      <c r="BJ2603" s="26" t="s">
        <v>14181</v>
      </c>
      <c r="BK2603" s="26" t="s">
        <v>191</v>
      </c>
      <c r="BL2603" s="24"/>
      <c r="BM2603" s="24"/>
      <c r="BN2603" s="24"/>
      <c r="BO2603" s="24"/>
      <c r="BP2603" s="24"/>
      <c r="BQ2603" s="24"/>
      <c r="BR2603" s="26">
        <v>4</v>
      </c>
      <c r="BS2603" s="26">
        <v>1</v>
      </c>
      <c r="BT2603" s="26">
        <v>2</v>
      </c>
      <c r="BU2603" s="26">
        <v>4</v>
      </c>
      <c r="BV2603" s="26">
        <v>2</v>
      </c>
      <c r="BW2603" s="26">
        <v>4</v>
      </c>
      <c r="BX2603" s="26">
        <v>4</v>
      </c>
      <c r="BY2603" s="26">
        <v>4</v>
      </c>
      <c r="BZ2603" s="24"/>
      <c r="CA2603" s="24"/>
      <c r="CB2603" s="24"/>
      <c r="CC2603" s="24"/>
      <c r="CD2603" s="24"/>
      <c r="CE2603" s="24"/>
      <c r="CF2603" s="24"/>
      <c r="CG2603" s="24"/>
      <c r="CH2603" s="24"/>
      <c r="CI2603" s="24"/>
      <c r="CJ2603" s="24"/>
      <c r="CK2603" s="24"/>
      <c r="CL2603" s="24"/>
      <c r="CM2603" s="24"/>
      <c r="CN2603" s="24"/>
      <c r="CO2603" s="24"/>
      <c r="CP2603" s="24"/>
      <c r="CQ2603" s="24"/>
      <c r="CR2603" s="24"/>
      <c r="CS2603" s="24"/>
      <c r="CT2603" s="24"/>
      <c r="CU2603" s="24"/>
      <c r="CV2603" s="24"/>
      <c r="CW2603" s="24"/>
      <c r="CX2603" s="24"/>
      <c r="CY2603" s="24"/>
      <c r="CZ2603" s="24"/>
      <c r="DA2603" s="24"/>
      <c r="DB2603" s="24"/>
      <c r="DC2603" s="24"/>
      <c r="DD2603" s="24"/>
      <c r="DE2603" s="24"/>
      <c r="DF2603" s="26" t="s">
        <v>139</v>
      </c>
      <c r="DG2603" s="26" t="s">
        <v>120</v>
      </c>
      <c r="DH2603" s="26" t="s">
        <v>139</v>
      </c>
      <c r="DI2603" s="26" t="s">
        <v>139</v>
      </c>
      <c r="DJ2603" s="26" t="s">
        <v>120</v>
      </c>
      <c r="DK2603" s="26" t="s">
        <v>139</v>
      </c>
      <c r="DL2603" s="26" t="s">
        <v>139</v>
      </c>
      <c r="DM2603" s="26" t="s">
        <v>139</v>
      </c>
      <c r="DN2603" s="26" t="s">
        <v>139</v>
      </c>
      <c r="DO2603" s="26" t="s">
        <v>139</v>
      </c>
    </row>
    <row r="2604" spans="1:119" ht="20.100000000000001" customHeight="1" x14ac:dyDescent="0.25">
      <c r="A2604" s="29" t="str">
        <f t="shared" si="574"/>
        <v>Teboho Trust5</v>
      </c>
      <c r="B2604" s="29" t="str">
        <f t="shared" si="575"/>
        <v>Teboho Trust</v>
      </c>
      <c r="C2604" s="29">
        <f t="shared" si="576"/>
        <v>5</v>
      </c>
      <c r="D2604" s="30" t="str">
        <f t="shared" si="577"/>
        <v>Africa and the Middle East</v>
      </c>
      <c r="E2604" s="30" t="str">
        <f t="shared" si="578"/>
        <v>Johannesburg, South Africa</v>
      </c>
      <c r="F2604" s="31">
        <f t="shared" si="579"/>
        <v>3</v>
      </c>
      <c r="G2604" s="31">
        <f t="shared" si="580"/>
        <v>1</v>
      </c>
      <c r="H2604" s="31">
        <f t="shared" si="581"/>
        <v>2</v>
      </c>
      <c r="I2604" s="31">
        <f t="shared" si="582"/>
        <v>3</v>
      </c>
      <c r="J2604" s="31">
        <f t="shared" si="583"/>
        <v>2</v>
      </c>
      <c r="K2604" s="31">
        <f t="shared" si="584"/>
        <v>3</v>
      </c>
      <c r="L2604" s="31">
        <f t="shared" si="585"/>
        <v>2</v>
      </c>
      <c r="M2604" s="31">
        <f t="shared" si="586"/>
        <v>2</v>
      </c>
      <c r="N2604" s="31">
        <f t="shared" si="587"/>
        <v>2.2999999999999998</v>
      </c>
      <c r="O2604" s="26" t="s">
        <v>14182</v>
      </c>
      <c r="P2604" s="26" t="s">
        <v>108</v>
      </c>
      <c r="Q2604" s="27">
        <v>40672</v>
      </c>
      <c r="R2604" s="26" t="s">
        <v>109</v>
      </c>
      <c r="S2604" s="26" t="s">
        <v>409</v>
      </c>
      <c r="T2604" s="26" t="s">
        <v>333</v>
      </c>
      <c r="U2604" s="26" t="s">
        <v>112</v>
      </c>
      <c r="V2604" s="26" t="s">
        <v>169</v>
      </c>
      <c r="W2604" s="26" t="s">
        <v>4409</v>
      </c>
      <c r="X2604" s="26" t="s">
        <v>7696</v>
      </c>
      <c r="Y2604" s="26" t="s">
        <v>14166</v>
      </c>
      <c r="Z2604" s="24"/>
      <c r="AA2604" s="24"/>
      <c r="AB2604" s="26" t="s">
        <v>117</v>
      </c>
      <c r="AC2604" s="28">
        <v>12000</v>
      </c>
      <c r="AD2604" s="24"/>
      <c r="AE2604" s="26" t="s">
        <v>595</v>
      </c>
      <c r="AF2604" s="26" t="s">
        <v>120</v>
      </c>
      <c r="AG2604" s="26" t="s">
        <v>846</v>
      </c>
      <c r="AH2604" s="26" t="s">
        <v>176</v>
      </c>
      <c r="AI2604" s="28">
        <v>12000</v>
      </c>
      <c r="AJ2604" s="24"/>
      <c r="AK2604" s="26" t="s">
        <v>14176</v>
      </c>
      <c r="AL2604" s="26" t="s">
        <v>14183</v>
      </c>
      <c r="AM2604" s="26" t="s">
        <v>14184</v>
      </c>
      <c r="AN2604" s="26" t="s">
        <v>14185</v>
      </c>
      <c r="AO2604" s="26" t="s">
        <v>14186</v>
      </c>
      <c r="AP2604" s="24"/>
      <c r="AQ2604" s="24"/>
      <c r="AR2604" s="24"/>
      <c r="AS2604" s="24"/>
      <c r="AT2604" s="24"/>
      <c r="AU2604" s="24"/>
      <c r="AV2604" s="24"/>
      <c r="AW2604" s="28">
        <v>57143</v>
      </c>
      <c r="AX2604" s="26">
        <v>350</v>
      </c>
      <c r="AY2604" s="28">
        <v>100</v>
      </c>
      <c r="AZ2604" s="28">
        <v>100</v>
      </c>
      <c r="BA2604" s="26">
        <v>0</v>
      </c>
      <c r="BB2604" s="26" t="s">
        <v>148</v>
      </c>
      <c r="BC2604" s="26" t="s">
        <v>14171</v>
      </c>
      <c r="BD2604" s="24"/>
      <c r="BE2604" s="24"/>
      <c r="BF2604" s="26" t="s">
        <v>14181</v>
      </c>
      <c r="BG2604" s="26" t="s">
        <v>191</v>
      </c>
      <c r="BH2604" s="26" t="s">
        <v>14187</v>
      </c>
      <c r="BI2604" s="26" t="s">
        <v>7455</v>
      </c>
      <c r="BJ2604" s="24"/>
      <c r="BK2604" s="24"/>
      <c r="BL2604" s="24"/>
      <c r="BM2604" s="24"/>
      <c r="BN2604" s="24"/>
      <c r="BO2604" s="24"/>
      <c r="BP2604" s="24"/>
      <c r="BQ2604" s="24"/>
      <c r="BR2604" s="26">
        <v>3</v>
      </c>
      <c r="BS2604" s="26">
        <v>1</v>
      </c>
      <c r="BT2604" s="26">
        <v>2</v>
      </c>
      <c r="BU2604" s="26">
        <v>3</v>
      </c>
      <c r="BV2604" s="26">
        <v>2</v>
      </c>
      <c r="BW2604" s="26">
        <v>3</v>
      </c>
      <c r="BX2604" s="26">
        <v>2</v>
      </c>
      <c r="BY2604" s="26">
        <v>2</v>
      </c>
      <c r="BZ2604" s="24"/>
      <c r="CA2604" s="24"/>
      <c r="CB2604" s="24"/>
      <c r="CC2604" s="24"/>
      <c r="CD2604" s="24"/>
      <c r="CE2604" s="24"/>
      <c r="CF2604" s="24"/>
      <c r="CG2604" s="24"/>
      <c r="CH2604" s="24"/>
      <c r="CI2604" s="24"/>
      <c r="CJ2604" s="24"/>
      <c r="CK2604" s="24"/>
      <c r="CL2604" s="24"/>
      <c r="CM2604" s="24"/>
      <c r="CN2604" s="24"/>
      <c r="CO2604" s="24"/>
      <c r="CP2604" s="24"/>
      <c r="CQ2604" s="24"/>
      <c r="CR2604" s="24"/>
      <c r="CS2604" s="24"/>
      <c r="CT2604" s="24"/>
      <c r="CU2604" s="24"/>
      <c r="CV2604" s="24"/>
      <c r="CW2604" s="24"/>
      <c r="CX2604" s="24"/>
      <c r="CY2604" s="24"/>
      <c r="CZ2604" s="24"/>
      <c r="DA2604" s="24"/>
      <c r="DB2604" s="24"/>
      <c r="DC2604" s="24"/>
      <c r="DD2604" s="24"/>
      <c r="DE2604" s="24"/>
      <c r="DF2604" s="26" t="s">
        <v>139</v>
      </c>
      <c r="DG2604" s="26" t="s">
        <v>120</v>
      </c>
      <c r="DH2604" s="26" t="s">
        <v>139</v>
      </c>
      <c r="DI2604" s="26" t="s">
        <v>139</v>
      </c>
      <c r="DJ2604" s="26" t="s">
        <v>139</v>
      </c>
      <c r="DK2604" s="26" t="s">
        <v>139</v>
      </c>
      <c r="DL2604" s="26" t="s">
        <v>139</v>
      </c>
      <c r="DM2604" s="26" t="s">
        <v>139</v>
      </c>
      <c r="DN2604" s="26" t="s">
        <v>139</v>
      </c>
      <c r="DO2604" s="26" t="s">
        <v>139</v>
      </c>
    </row>
    <row r="2605" spans="1:119" ht="20.100000000000001" customHeight="1" x14ac:dyDescent="0.25">
      <c r="A2605" s="29" t="str">
        <f t="shared" si="574"/>
        <v/>
      </c>
      <c r="B2605" s="29" t="str">
        <f t="shared" si="575"/>
        <v>Teboho Trust</v>
      </c>
      <c r="C2605" s="29">
        <f t="shared" si="576"/>
        <v>0</v>
      </c>
      <c r="D2605" s="30" t="str">
        <f t="shared" si="577"/>
        <v>Africa and the Middle East</v>
      </c>
      <c r="E2605" s="30" t="str">
        <f t="shared" si="578"/>
        <v>Johannesburg, South Africa</v>
      </c>
      <c r="F2605" s="31">
        <f t="shared" si="579"/>
        <v>0</v>
      </c>
      <c r="G2605" s="31">
        <f t="shared" si="580"/>
        <v>0</v>
      </c>
      <c r="H2605" s="31">
        <f t="shared" si="581"/>
        <v>0</v>
      </c>
      <c r="I2605" s="31">
        <f t="shared" si="582"/>
        <v>0</v>
      </c>
      <c r="J2605" s="31">
        <f t="shared" si="583"/>
        <v>0</v>
      </c>
      <c r="K2605" s="31">
        <f t="shared" si="584"/>
        <v>0</v>
      </c>
      <c r="L2605" s="31">
        <f t="shared" si="585"/>
        <v>0</v>
      </c>
      <c r="M2605" s="31">
        <f t="shared" si="586"/>
        <v>0</v>
      </c>
      <c r="N2605" s="31">
        <f t="shared" si="587"/>
        <v>0</v>
      </c>
      <c r="O2605" s="26" t="s">
        <v>16460</v>
      </c>
      <c r="P2605" s="26" t="s">
        <v>108</v>
      </c>
      <c r="Q2605" s="27">
        <v>40434</v>
      </c>
      <c r="R2605" s="24"/>
      <c r="S2605" s="24"/>
      <c r="T2605" s="26" t="s">
        <v>333</v>
      </c>
      <c r="U2605" s="24"/>
      <c r="V2605" s="26" t="s">
        <v>169</v>
      </c>
      <c r="W2605" s="26" t="s">
        <v>4409</v>
      </c>
      <c r="X2605" s="26" t="s">
        <v>7696</v>
      </c>
      <c r="Y2605" s="26" t="s">
        <v>14166</v>
      </c>
      <c r="Z2605" s="24"/>
      <c r="AA2605" s="24"/>
      <c r="AB2605" s="26" t="s">
        <v>15766</v>
      </c>
      <c r="AC2605" s="28">
        <v>3000</v>
      </c>
      <c r="AD2605" s="24"/>
      <c r="AE2605" s="26" t="s">
        <v>595</v>
      </c>
      <c r="AF2605" s="26" t="s">
        <v>120</v>
      </c>
      <c r="AG2605" s="26" t="s">
        <v>846</v>
      </c>
      <c r="AH2605" s="24"/>
      <c r="AI2605" s="28">
        <v>3000</v>
      </c>
      <c r="AJ2605" s="24"/>
      <c r="AK2605" s="24"/>
      <c r="AL2605" s="24"/>
      <c r="AM2605" s="24"/>
      <c r="AN2605" s="24"/>
      <c r="AO2605" s="24"/>
      <c r="AP2605" s="24"/>
      <c r="AQ2605" s="24"/>
      <c r="AR2605" s="24"/>
      <c r="AS2605" s="24"/>
      <c r="AT2605" s="24"/>
      <c r="AU2605" s="24"/>
      <c r="AV2605" s="24"/>
      <c r="AW2605" s="28">
        <v>0</v>
      </c>
      <c r="AX2605" s="26">
        <v>0</v>
      </c>
      <c r="AY2605" s="28">
        <v>0</v>
      </c>
      <c r="AZ2605" s="28">
        <v>0</v>
      </c>
      <c r="BA2605" s="26">
        <v>0</v>
      </c>
      <c r="BB2605" s="24"/>
      <c r="BC2605" s="26" t="s">
        <v>14171</v>
      </c>
      <c r="BD2605" s="24"/>
      <c r="BE2605" s="24"/>
      <c r="BF2605" s="24"/>
      <c r="BG2605" s="24"/>
      <c r="BH2605" s="24"/>
      <c r="BI2605" s="24"/>
      <c r="BJ2605" s="24"/>
      <c r="BK2605" s="24"/>
      <c r="BL2605" s="24"/>
      <c r="BM2605" s="24"/>
      <c r="BN2605" s="24"/>
      <c r="BO2605" s="24"/>
      <c r="BP2605" s="24"/>
      <c r="BQ2605" s="24"/>
      <c r="BR2605" s="26">
        <v>0</v>
      </c>
      <c r="BS2605" s="26">
        <v>0</v>
      </c>
      <c r="BT2605" s="26">
        <v>0</v>
      </c>
      <c r="BU2605" s="26">
        <v>0</v>
      </c>
      <c r="BV2605" s="26">
        <v>0</v>
      </c>
      <c r="BW2605" s="26">
        <v>0</v>
      </c>
      <c r="BX2605" s="26">
        <v>0</v>
      </c>
      <c r="BY2605" s="26">
        <v>0</v>
      </c>
      <c r="BZ2605" s="24"/>
      <c r="CA2605" s="24"/>
      <c r="CB2605" s="24"/>
      <c r="CC2605" s="24"/>
      <c r="CD2605" s="24"/>
      <c r="CE2605" s="24"/>
      <c r="CF2605" s="24"/>
      <c r="CG2605" s="24"/>
      <c r="CH2605" s="24"/>
      <c r="CI2605" s="24"/>
      <c r="CJ2605" s="24"/>
      <c r="CK2605" s="24"/>
      <c r="CL2605" s="24"/>
      <c r="CM2605" s="24"/>
      <c r="CN2605" s="24"/>
      <c r="CO2605" s="24"/>
      <c r="CP2605" s="24"/>
      <c r="CQ2605" s="24"/>
      <c r="CR2605" s="24"/>
      <c r="CS2605" s="24"/>
      <c r="CT2605" s="24"/>
      <c r="CU2605" s="24"/>
      <c r="CV2605" s="24"/>
      <c r="CW2605" s="24"/>
      <c r="CX2605" s="24"/>
      <c r="CY2605" s="24"/>
      <c r="CZ2605" s="24"/>
      <c r="DA2605" s="24"/>
      <c r="DB2605" s="24"/>
      <c r="DC2605" s="24"/>
      <c r="DD2605" s="24"/>
      <c r="DE2605" s="24"/>
      <c r="DF2605" s="26" t="s">
        <v>139</v>
      </c>
      <c r="DG2605" s="26" t="s">
        <v>139</v>
      </c>
      <c r="DH2605" s="26" t="s">
        <v>139</v>
      </c>
      <c r="DI2605" s="26" t="s">
        <v>139</v>
      </c>
      <c r="DJ2605" s="26" t="s">
        <v>139</v>
      </c>
      <c r="DK2605" s="26" t="s">
        <v>139</v>
      </c>
      <c r="DL2605" s="26" t="s">
        <v>139</v>
      </c>
      <c r="DM2605" s="26" t="s">
        <v>139</v>
      </c>
      <c r="DN2605" s="26" t="s">
        <v>139</v>
      </c>
      <c r="DO2605" s="26" t="s">
        <v>139</v>
      </c>
    </row>
    <row r="2606" spans="1:119" ht="20.100000000000001" customHeight="1" x14ac:dyDescent="0.25">
      <c r="A2606" s="29" t="str">
        <f t="shared" si="574"/>
        <v>Teboho Trust4</v>
      </c>
      <c r="B2606" s="29" t="str">
        <f t="shared" si="575"/>
        <v>Teboho Trust</v>
      </c>
      <c r="C2606" s="29">
        <f t="shared" si="576"/>
        <v>4</v>
      </c>
      <c r="D2606" s="30" t="str">
        <f t="shared" si="577"/>
        <v>Africa and the Middle East</v>
      </c>
      <c r="E2606" s="30" t="str">
        <f t="shared" si="578"/>
        <v>Johannesburg, South Africa</v>
      </c>
      <c r="F2606" s="31">
        <f t="shared" si="579"/>
        <v>4</v>
      </c>
      <c r="G2606" s="31">
        <f t="shared" si="580"/>
        <v>1</v>
      </c>
      <c r="H2606" s="31">
        <f t="shared" si="581"/>
        <v>3</v>
      </c>
      <c r="I2606" s="31">
        <f t="shared" si="582"/>
        <v>4</v>
      </c>
      <c r="J2606" s="31">
        <f t="shared" si="583"/>
        <v>2</v>
      </c>
      <c r="K2606" s="31">
        <f t="shared" si="584"/>
        <v>3</v>
      </c>
      <c r="L2606" s="31">
        <f t="shared" si="585"/>
        <v>2</v>
      </c>
      <c r="M2606" s="31">
        <f t="shared" si="586"/>
        <v>2</v>
      </c>
      <c r="N2606" s="31">
        <f t="shared" si="587"/>
        <v>2.6</v>
      </c>
      <c r="O2606" s="26" t="s">
        <v>14188</v>
      </c>
      <c r="P2606" s="26" t="s">
        <v>108</v>
      </c>
      <c r="Q2606" s="27">
        <v>40315</v>
      </c>
      <c r="R2606" s="26" t="s">
        <v>109</v>
      </c>
      <c r="S2606" s="26" t="s">
        <v>234</v>
      </c>
      <c r="T2606" s="26" t="s">
        <v>224</v>
      </c>
      <c r="U2606" s="26" t="s">
        <v>112</v>
      </c>
      <c r="V2606" s="26" t="s">
        <v>169</v>
      </c>
      <c r="W2606" s="26" t="s">
        <v>4409</v>
      </c>
      <c r="X2606" s="26" t="s">
        <v>7696</v>
      </c>
      <c r="Y2606" s="26" t="s">
        <v>14166</v>
      </c>
      <c r="Z2606" s="24"/>
      <c r="AA2606" s="24"/>
      <c r="AB2606" s="26" t="s">
        <v>117</v>
      </c>
      <c r="AC2606" s="28">
        <v>11000</v>
      </c>
      <c r="AD2606" s="24"/>
      <c r="AE2606" s="26" t="s">
        <v>595</v>
      </c>
      <c r="AF2606" s="26" t="s">
        <v>120</v>
      </c>
      <c r="AG2606" s="26" t="s">
        <v>846</v>
      </c>
      <c r="AH2606" s="26" t="s">
        <v>185</v>
      </c>
      <c r="AI2606" s="28">
        <v>11000</v>
      </c>
      <c r="AJ2606" s="24"/>
      <c r="AK2606" s="26" t="s">
        <v>14189</v>
      </c>
      <c r="AL2606" s="26" t="s">
        <v>14190</v>
      </c>
      <c r="AM2606" s="26" t="s">
        <v>14191</v>
      </c>
      <c r="AN2606" s="26" t="s">
        <v>14192</v>
      </c>
      <c r="AO2606" s="24"/>
      <c r="AP2606" s="24"/>
      <c r="AQ2606" s="24"/>
      <c r="AR2606" s="24"/>
      <c r="AS2606" s="24"/>
      <c r="AT2606" s="24"/>
      <c r="AU2606" s="26" t="s">
        <v>14193</v>
      </c>
      <c r="AV2606" s="24"/>
      <c r="AW2606" s="28">
        <v>40200</v>
      </c>
      <c r="AX2606" s="26">
        <v>350</v>
      </c>
      <c r="AY2606" s="28">
        <v>100</v>
      </c>
      <c r="AZ2606" s="28">
        <v>97</v>
      </c>
      <c r="BA2606" s="26">
        <v>0</v>
      </c>
      <c r="BB2606" s="26" t="s">
        <v>148</v>
      </c>
      <c r="BC2606" s="26" t="s">
        <v>14171</v>
      </c>
      <c r="BD2606" s="24"/>
      <c r="BE2606" s="24"/>
      <c r="BF2606" s="24"/>
      <c r="BG2606" s="24"/>
      <c r="BH2606" s="24"/>
      <c r="BI2606" s="24"/>
      <c r="BJ2606" s="24"/>
      <c r="BK2606" s="24"/>
      <c r="BL2606" s="24"/>
      <c r="BM2606" s="24"/>
      <c r="BN2606" s="24"/>
      <c r="BO2606" s="24"/>
      <c r="BP2606" s="24"/>
      <c r="BQ2606" s="24"/>
      <c r="BR2606" s="26">
        <v>4</v>
      </c>
      <c r="BS2606" s="26">
        <v>1</v>
      </c>
      <c r="BT2606" s="26">
        <v>3</v>
      </c>
      <c r="BU2606" s="26">
        <v>4</v>
      </c>
      <c r="BV2606" s="26">
        <v>2</v>
      </c>
      <c r="BW2606" s="26">
        <v>3</v>
      </c>
      <c r="BX2606" s="26">
        <v>2</v>
      </c>
      <c r="BY2606" s="26">
        <v>2</v>
      </c>
      <c r="BZ2606" s="24"/>
      <c r="CA2606" s="24"/>
      <c r="CB2606" s="24"/>
      <c r="CC2606" s="24"/>
      <c r="CD2606" s="24"/>
      <c r="CE2606" s="24"/>
      <c r="CF2606" s="24"/>
      <c r="CG2606" s="24"/>
      <c r="CH2606" s="24"/>
      <c r="CI2606" s="24"/>
      <c r="CJ2606" s="24"/>
      <c r="CK2606" s="24"/>
      <c r="CL2606" s="24"/>
      <c r="CM2606" s="24"/>
      <c r="CN2606" s="24"/>
      <c r="CO2606" s="24"/>
      <c r="CP2606" s="24"/>
      <c r="CQ2606" s="24"/>
      <c r="CR2606" s="24"/>
      <c r="CS2606" s="24"/>
      <c r="CT2606" s="24"/>
      <c r="CU2606" s="24"/>
      <c r="CV2606" s="24"/>
      <c r="CW2606" s="24"/>
      <c r="CX2606" s="24"/>
      <c r="CY2606" s="24"/>
      <c r="CZ2606" s="24"/>
      <c r="DA2606" s="24"/>
      <c r="DB2606" s="24"/>
      <c r="DC2606" s="24"/>
      <c r="DD2606" s="24"/>
      <c r="DE2606" s="24"/>
      <c r="DF2606" s="26" t="s">
        <v>139</v>
      </c>
      <c r="DG2606" s="26" t="s">
        <v>139</v>
      </c>
      <c r="DH2606" s="26" t="s">
        <v>139</v>
      </c>
      <c r="DI2606" s="26" t="s">
        <v>139</v>
      </c>
      <c r="DJ2606" s="26" t="s">
        <v>139</v>
      </c>
      <c r="DK2606" s="26" t="s">
        <v>139</v>
      </c>
      <c r="DL2606" s="26" t="s">
        <v>139</v>
      </c>
      <c r="DM2606" s="26" t="s">
        <v>139</v>
      </c>
      <c r="DN2606" s="26" t="s">
        <v>139</v>
      </c>
      <c r="DO2606" s="26" t="s">
        <v>139</v>
      </c>
    </row>
    <row r="2607" spans="1:119" ht="20.100000000000001" customHeight="1" x14ac:dyDescent="0.25">
      <c r="A2607" s="29" t="str">
        <f t="shared" si="574"/>
        <v/>
      </c>
      <c r="B2607" s="29" t="str">
        <f t="shared" si="575"/>
        <v>Teen’s Key</v>
      </c>
      <c r="C2607" s="29">
        <f t="shared" si="576"/>
        <v>0</v>
      </c>
      <c r="D2607" s="30" t="str">
        <f t="shared" si="577"/>
        <v>East and Southeast Asia</v>
      </c>
      <c r="E2607" s="30" t="str">
        <f t="shared" si="578"/>
        <v>Hong Kong (SAR), China</v>
      </c>
      <c r="F2607" s="31">
        <f t="shared" si="579"/>
        <v>0</v>
      </c>
      <c r="G2607" s="31">
        <f t="shared" si="580"/>
        <v>0</v>
      </c>
      <c r="H2607" s="31">
        <f t="shared" si="581"/>
        <v>0</v>
      </c>
      <c r="I2607" s="31">
        <f t="shared" si="582"/>
        <v>0</v>
      </c>
      <c r="J2607" s="31">
        <f t="shared" si="583"/>
        <v>0</v>
      </c>
      <c r="K2607" s="31">
        <f t="shared" si="584"/>
        <v>0</v>
      </c>
      <c r="L2607" s="31">
        <f t="shared" si="585"/>
        <v>0</v>
      </c>
      <c r="M2607" s="31">
        <f t="shared" si="586"/>
        <v>0</v>
      </c>
      <c r="N2607" s="31">
        <f t="shared" si="587"/>
        <v>0</v>
      </c>
      <c r="O2607" s="26" t="s">
        <v>16461</v>
      </c>
      <c r="P2607" s="26" t="s">
        <v>243</v>
      </c>
      <c r="Q2607" s="27">
        <v>43327</v>
      </c>
      <c r="R2607" s="24"/>
      <c r="S2607" s="24"/>
      <c r="T2607" s="24"/>
      <c r="U2607" s="24"/>
      <c r="V2607" s="26" t="s">
        <v>469</v>
      </c>
      <c r="W2607" s="26" t="s">
        <v>2920</v>
      </c>
      <c r="X2607" s="26" t="s">
        <v>7834</v>
      </c>
      <c r="Y2607" s="26" t="s">
        <v>14195</v>
      </c>
      <c r="Z2607" s="24"/>
      <c r="AA2607" s="24"/>
      <c r="AB2607" s="26" t="s">
        <v>983</v>
      </c>
      <c r="AC2607" s="28">
        <v>0</v>
      </c>
      <c r="AD2607" s="26" t="s">
        <v>7836</v>
      </c>
      <c r="AE2607" s="26" t="s">
        <v>474</v>
      </c>
      <c r="AF2607" s="26" t="s">
        <v>120</v>
      </c>
      <c r="AG2607" s="26" t="s">
        <v>175</v>
      </c>
      <c r="AH2607" s="24"/>
      <c r="AI2607" s="28">
        <v>0</v>
      </c>
      <c r="AJ2607" s="24"/>
      <c r="AK2607" s="24"/>
      <c r="AL2607" s="24"/>
      <c r="AM2607" s="24"/>
      <c r="AN2607" s="24"/>
      <c r="AO2607" s="24"/>
      <c r="AP2607" s="24"/>
      <c r="AQ2607" s="24"/>
      <c r="AR2607" s="24"/>
      <c r="AS2607" s="24"/>
      <c r="AT2607" s="24"/>
      <c r="AU2607" s="24"/>
      <c r="AV2607" s="24"/>
      <c r="AW2607" s="28">
        <v>0</v>
      </c>
      <c r="AX2607" s="26">
        <v>0</v>
      </c>
      <c r="AY2607" s="28">
        <v>0</v>
      </c>
      <c r="AZ2607" s="28">
        <v>0</v>
      </c>
      <c r="BA2607" s="26">
        <v>0</v>
      </c>
      <c r="BB2607" s="24"/>
      <c r="BC2607" s="26" t="s">
        <v>14200</v>
      </c>
      <c r="BD2607" s="24"/>
      <c r="BE2607" s="24"/>
      <c r="BF2607" s="24"/>
      <c r="BG2607" s="24"/>
      <c r="BH2607" s="24"/>
      <c r="BI2607" s="24"/>
      <c r="BJ2607" s="24"/>
      <c r="BK2607" s="24"/>
      <c r="BL2607" s="24"/>
      <c r="BM2607" s="24"/>
      <c r="BN2607" s="24"/>
      <c r="BO2607" s="24"/>
      <c r="BP2607" s="24"/>
      <c r="BQ2607" s="24"/>
      <c r="BR2607" s="26">
        <v>0</v>
      </c>
      <c r="BS2607" s="26">
        <v>0</v>
      </c>
      <c r="BT2607" s="26">
        <v>0</v>
      </c>
      <c r="BU2607" s="26">
        <v>0</v>
      </c>
      <c r="BV2607" s="26">
        <v>0</v>
      </c>
      <c r="BW2607" s="26">
        <v>0</v>
      </c>
      <c r="BX2607" s="26">
        <v>0</v>
      </c>
      <c r="BY2607" s="26">
        <v>0</v>
      </c>
      <c r="BZ2607" s="24"/>
      <c r="CA2607" s="24"/>
      <c r="CB2607" s="24"/>
      <c r="CC2607" s="24"/>
      <c r="CD2607" s="24"/>
      <c r="CE2607" s="24"/>
      <c r="CF2607" s="24"/>
      <c r="CG2607" s="24"/>
      <c r="CH2607" s="24"/>
      <c r="CI2607" s="24"/>
      <c r="CJ2607" s="24"/>
      <c r="CK2607" s="24"/>
      <c r="CL2607" s="24"/>
      <c r="CM2607" s="24"/>
      <c r="CN2607" s="24"/>
      <c r="CO2607" s="24"/>
      <c r="CP2607" s="24"/>
      <c r="CQ2607" s="24"/>
      <c r="CR2607" s="24"/>
      <c r="CS2607" s="24"/>
      <c r="CT2607" s="24"/>
      <c r="CU2607" s="24"/>
      <c r="CV2607" s="24"/>
      <c r="CW2607" s="24"/>
      <c r="CX2607" s="24"/>
      <c r="CY2607" s="24"/>
      <c r="CZ2607" s="24"/>
      <c r="DA2607" s="24"/>
      <c r="DB2607" s="24"/>
      <c r="DC2607" s="24"/>
      <c r="DD2607" s="24"/>
      <c r="DE2607" s="24"/>
      <c r="DF2607" s="26" t="s">
        <v>139</v>
      </c>
      <c r="DG2607" s="26" t="s">
        <v>139</v>
      </c>
      <c r="DH2607" s="26" t="s">
        <v>139</v>
      </c>
      <c r="DI2607" s="26" t="s">
        <v>139</v>
      </c>
      <c r="DJ2607" s="26" t="s">
        <v>139</v>
      </c>
      <c r="DK2607" s="26" t="s">
        <v>139</v>
      </c>
      <c r="DL2607" s="26" t="s">
        <v>139</v>
      </c>
      <c r="DM2607" s="26" t="s">
        <v>139</v>
      </c>
      <c r="DN2607" s="26" t="s">
        <v>139</v>
      </c>
      <c r="DO2607" s="26" t="s">
        <v>139</v>
      </c>
    </row>
    <row r="2608" spans="1:119" ht="20.100000000000001" customHeight="1" x14ac:dyDescent="0.25">
      <c r="A2608" s="29" t="str">
        <f t="shared" si="574"/>
        <v>Teen’s Key7</v>
      </c>
      <c r="B2608" s="29" t="str">
        <f t="shared" si="575"/>
        <v>Teen’s Key</v>
      </c>
      <c r="C2608" s="29">
        <f t="shared" si="576"/>
        <v>7</v>
      </c>
      <c r="D2608" s="30" t="str">
        <f t="shared" si="577"/>
        <v>East and Southeast Asia</v>
      </c>
      <c r="E2608" s="30" t="str">
        <f t="shared" si="578"/>
        <v>Hong Kong (SAR), China</v>
      </c>
      <c r="F2608" s="31">
        <f t="shared" si="579"/>
        <v>4</v>
      </c>
      <c r="G2608" s="31">
        <f t="shared" si="580"/>
        <v>3</v>
      </c>
      <c r="H2608" s="31">
        <f t="shared" si="581"/>
        <v>4</v>
      </c>
      <c r="I2608" s="31">
        <f t="shared" si="582"/>
        <v>4</v>
      </c>
      <c r="J2608" s="31">
        <f t="shared" si="583"/>
        <v>4</v>
      </c>
      <c r="K2608" s="31">
        <f t="shared" si="584"/>
        <v>4</v>
      </c>
      <c r="L2608" s="31">
        <f t="shared" si="585"/>
        <v>4</v>
      </c>
      <c r="M2608" s="31">
        <f t="shared" si="586"/>
        <v>4</v>
      </c>
      <c r="N2608" s="31">
        <f t="shared" si="587"/>
        <v>3.9</v>
      </c>
      <c r="O2608" s="26" t="s">
        <v>14194</v>
      </c>
      <c r="P2608" s="26" t="s">
        <v>108</v>
      </c>
      <c r="Q2608" s="27">
        <v>43054</v>
      </c>
      <c r="R2608" s="26" t="s">
        <v>305</v>
      </c>
      <c r="S2608" s="26" t="s">
        <v>110</v>
      </c>
      <c r="T2608" s="26" t="s">
        <v>111</v>
      </c>
      <c r="U2608" s="26" t="s">
        <v>833</v>
      </c>
      <c r="V2608" s="26" t="s">
        <v>469</v>
      </c>
      <c r="W2608" s="26" t="s">
        <v>2920</v>
      </c>
      <c r="X2608" s="26" t="s">
        <v>7834</v>
      </c>
      <c r="Y2608" s="26" t="s">
        <v>14195</v>
      </c>
      <c r="Z2608" s="24"/>
      <c r="AA2608" s="24"/>
      <c r="AB2608" s="26" t="s">
        <v>117</v>
      </c>
      <c r="AC2608" s="28">
        <v>16000</v>
      </c>
      <c r="AD2608" s="26" t="s">
        <v>7836</v>
      </c>
      <c r="AE2608" s="26" t="s">
        <v>474</v>
      </c>
      <c r="AF2608" s="26" t="s">
        <v>120</v>
      </c>
      <c r="AG2608" s="26" t="s">
        <v>175</v>
      </c>
      <c r="AH2608" s="26" t="s">
        <v>235</v>
      </c>
      <c r="AI2608" s="28">
        <v>16000</v>
      </c>
      <c r="AJ2608" s="24"/>
      <c r="AK2608" s="24"/>
      <c r="AL2608" s="24"/>
      <c r="AM2608" s="24"/>
      <c r="AN2608" s="24"/>
      <c r="AO2608" s="24"/>
      <c r="AP2608" s="24"/>
      <c r="AQ2608" s="24"/>
      <c r="AR2608" s="26" t="s">
        <v>14196</v>
      </c>
      <c r="AS2608" s="26" t="s">
        <v>14197</v>
      </c>
      <c r="AT2608" s="24"/>
      <c r="AU2608" s="26" t="s">
        <v>14198</v>
      </c>
      <c r="AV2608" s="26" t="s">
        <v>14199</v>
      </c>
      <c r="AW2608" s="28">
        <v>118100</v>
      </c>
      <c r="AX2608" s="26">
        <v>960</v>
      </c>
      <c r="AY2608" s="28">
        <v>60</v>
      </c>
      <c r="AZ2608" s="28">
        <v>288</v>
      </c>
      <c r="BA2608" s="26">
        <v>560</v>
      </c>
      <c r="BB2608" s="24"/>
      <c r="BC2608" s="26" t="s">
        <v>14200</v>
      </c>
      <c r="BD2608" s="26" t="s">
        <v>125</v>
      </c>
      <c r="BE2608" s="24"/>
      <c r="BF2608" s="26" t="s">
        <v>14201</v>
      </c>
      <c r="BG2608" s="26" t="s">
        <v>2864</v>
      </c>
      <c r="BH2608" s="26" t="s">
        <v>14202</v>
      </c>
      <c r="BI2608" s="26" t="s">
        <v>2864</v>
      </c>
      <c r="BJ2608" s="24"/>
      <c r="BK2608" s="24"/>
      <c r="BL2608" s="24"/>
      <c r="BM2608" s="24"/>
      <c r="BN2608" s="24"/>
      <c r="BO2608" s="24"/>
      <c r="BP2608" s="24"/>
      <c r="BQ2608" s="24"/>
      <c r="BR2608" s="26">
        <v>0</v>
      </c>
      <c r="BS2608" s="26">
        <v>0</v>
      </c>
      <c r="BT2608" s="26">
        <v>0</v>
      </c>
      <c r="BU2608" s="26">
        <v>0</v>
      </c>
      <c r="BV2608" s="26">
        <v>0</v>
      </c>
      <c r="BW2608" s="26">
        <v>0</v>
      </c>
      <c r="BX2608" s="26">
        <v>0</v>
      </c>
      <c r="BY2608" s="26">
        <v>0</v>
      </c>
      <c r="BZ2608" s="26" t="s">
        <v>134</v>
      </c>
      <c r="CA2608" s="26" t="s">
        <v>134</v>
      </c>
      <c r="CB2608" s="26" t="s">
        <v>134</v>
      </c>
      <c r="CC2608" s="26" t="s">
        <v>136</v>
      </c>
      <c r="CD2608" s="26" t="s">
        <v>136</v>
      </c>
      <c r="CE2608" s="26" t="s">
        <v>135</v>
      </c>
      <c r="CF2608" s="26" t="s">
        <v>136</v>
      </c>
      <c r="CG2608" s="26" t="s">
        <v>134</v>
      </c>
      <c r="CH2608" s="26" t="s">
        <v>134</v>
      </c>
      <c r="CI2608" s="26" t="s">
        <v>134</v>
      </c>
      <c r="CJ2608" s="26" t="s">
        <v>138</v>
      </c>
      <c r="CK2608" s="26" t="s">
        <v>136</v>
      </c>
      <c r="CL2608" s="26" t="s">
        <v>134</v>
      </c>
      <c r="CM2608" s="26" t="s">
        <v>134</v>
      </c>
      <c r="CN2608" s="26" t="s">
        <v>134</v>
      </c>
      <c r="CO2608" s="26" t="s">
        <v>138</v>
      </c>
      <c r="CP2608" s="26" t="s">
        <v>136</v>
      </c>
      <c r="CQ2608" s="26" t="s">
        <v>138</v>
      </c>
      <c r="CR2608" s="26" t="s">
        <v>134</v>
      </c>
      <c r="CS2608" s="26" t="s">
        <v>136</v>
      </c>
      <c r="CT2608" s="26" t="s">
        <v>134</v>
      </c>
      <c r="CU2608" s="26" t="s">
        <v>136</v>
      </c>
      <c r="CV2608" s="26" t="s">
        <v>138</v>
      </c>
      <c r="CW2608" s="26" t="s">
        <v>136</v>
      </c>
      <c r="CX2608" s="26" t="s">
        <v>136</v>
      </c>
      <c r="CY2608" s="26" t="s">
        <v>134</v>
      </c>
      <c r="CZ2608" s="26" t="s">
        <v>134</v>
      </c>
      <c r="DA2608" s="26" t="s">
        <v>134</v>
      </c>
      <c r="DB2608" s="26" t="s">
        <v>134</v>
      </c>
      <c r="DC2608" s="26" t="s">
        <v>136</v>
      </c>
      <c r="DD2608" s="26" t="s">
        <v>134</v>
      </c>
      <c r="DE2608" s="26" t="s">
        <v>138</v>
      </c>
      <c r="DF2608" s="26" t="s">
        <v>139</v>
      </c>
      <c r="DG2608" s="26" t="s">
        <v>120</v>
      </c>
      <c r="DH2608" s="26" t="s">
        <v>139</v>
      </c>
      <c r="DI2608" s="26" t="s">
        <v>139</v>
      </c>
      <c r="DJ2608" s="26" t="s">
        <v>139</v>
      </c>
      <c r="DK2608" s="26" t="s">
        <v>120</v>
      </c>
      <c r="DL2608" s="26" t="s">
        <v>120</v>
      </c>
      <c r="DM2608" s="26" t="s">
        <v>139</v>
      </c>
      <c r="DN2608" s="26" t="s">
        <v>139</v>
      </c>
      <c r="DO2608" s="26" t="s">
        <v>139</v>
      </c>
    </row>
    <row r="2609" spans="1:119" ht="20.100000000000001" customHeight="1" x14ac:dyDescent="0.25">
      <c r="A2609" s="29" t="str">
        <f t="shared" si="574"/>
        <v>Teen’s Key6</v>
      </c>
      <c r="B2609" s="29" t="str">
        <f t="shared" si="575"/>
        <v>Teen’s Key</v>
      </c>
      <c r="C2609" s="29">
        <f t="shared" si="576"/>
        <v>6</v>
      </c>
      <c r="D2609" s="30" t="str">
        <f t="shared" si="577"/>
        <v>East and Southeast Asia</v>
      </c>
      <c r="E2609" s="30" t="str">
        <f t="shared" si="578"/>
        <v>Hong Kong (SAR), China</v>
      </c>
      <c r="F2609" s="31">
        <f t="shared" si="579"/>
        <v>3</v>
      </c>
      <c r="G2609" s="31">
        <f t="shared" si="580"/>
        <v>3</v>
      </c>
      <c r="H2609" s="31">
        <f t="shared" si="581"/>
        <v>3</v>
      </c>
      <c r="I2609" s="31">
        <f t="shared" si="582"/>
        <v>5</v>
      </c>
      <c r="J2609" s="31">
        <f t="shared" si="583"/>
        <v>2</v>
      </c>
      <c r="K2609" s="31">
        <f t="shared" si="584"/>
        <v>4</v>
      </c>
      <c r="L2609" s="31">
        <f t="shared" si="585"/>
        <v>4</v>
      </c>
      <c r="M2609" s="31">
        <f t="shared" si="586"/>
        <v>3</v>
      </c>
      <c r="N2609" s="31">
        <f t="shared" si="587"/>
        <v>3.4</v>
      </c>
      <c r="O2609" s="26" t="s">
        <v>14203</v>
      </c>
      <c r="P2609" s="26" t="s">
        <v>108</v>
      </c>
      <c r="Q2609" s="27">
        <v>42640</v>
      </c>
      <c r="R2609" s="26" t="s">
        <v>166</v>
      </c>
      <c r="S2609" s="26" t="s">
        <v>141</v>
      </c>
      <c r="T2609" s="26" t="s">
        <v>142</v>
      </c>
      <c r="U2609" s="26" t="s">
        <v>833</v>
      </c>
      <c r="V2609" s="26" t="s">
        <v>469</v>
      </c>
      <c r="W2609" s="26" t="s">
        <v>2920</v>
      </c>
      <c r="X2609" s="26" t="s">
        <v>7834</v>
      </c>
      <c r="Y2609" s="26" t="s">
        <v>14195</v>
      </c>
      <c r="Z2609" s="24"/>
      <c r="AA2609" s="24"/>
      <c r="AB2609" s="26" t="s">
        <v>117</v>
      </c>
      <c r="AC2609" s="28">
        <v>12000</v>
      </c>
      <c r="AD2609" s="26" t="s">
        <v>7836</v>
      </c>
      <c r="AE2609" s="26" t="s">
        <v>474</v>
      </c>
      <c r="AF2609" s="26" t="s">
        <v>120</v>
      </c>
      <c r="AG2609" s="26" t="s">
        <v>175</v>
      </c>
      <c r="AH2609" s="26" t="s">
        <v>250</v>
      </c>
      <c r="AI2609" s="28">
        <v>12000</v>
      </c>
      <c r="AJ2609" s="26" t="s">
        <v>13872</v>
      </c>
      <c r="AK2609" s="26" t="s">
        <v>14204</v>
      </c>
      <c r="AL2609" s="26" t="s">
        <v>14205</v>
      </c>
      <c r="AM2609" s="24"/>
      <c r="AN2609" s="24"/>
      <c r="AO2609" s="24"/>
      <c r="AP2609" s="24"/>
      <c r="AQ2609" s="26" t="s">
        <v>14206</v>
      </c>
      <c r="AR2609" s="24"/>
      <c r="AS2609" s="24"/>
      <c r="AT2609" s="24"/>
      <c r="AU2609" s="24"/>
      <c r="AV2609" s="24"/>
      <c r="AW2609" s="28">
        <v>74000</v>
      </c>
      <c r="AX2609" s="26">
        <v>720</v>
      </c>
      <c r="AY2609" s="28">
        <v>45</v>
      </c>
      <c r="AZ2609" s="28">
        <v>35</v>
      </c>
      <c r="BA2609" s="24"/>
      <c r="BB2609" s="26" t="s">
        <v>148</v>
      </c>
      <c r="BC2609" s="26" t="s">
        <v>14200</v>
      </c>
      <c r="BD2609" s="26" t="s">
        <v>125</v>
      </c>
      <c r="BE2609" s="24"/>
      <c r="BF2609" s="26" t="s">
        <v>14207</v>
      </c>
      <c r="BG2609" s="26" t="s">
        <v>7843</v>
      </c>
      <c r="BH2609" s="26" t="s">
        <v>14202</v>
      </c>
      <c r="BI2609" s="26" t="s">
        <v>7843</v>
      </c>
      <c r="BJ2609" s="26" t="s">
        <v>14208</v>
      </c>
      <c r="BK2609" s="26" t="s">
        <v>1432</v>
      </c>
      <c r="BL2609" s="24"/>
      <c r="BM2609" s="24"/>
      <c r="BN2609" s="24"/>
      <c r="BO2609" s="24"/>
      <c r="BP2609" s="24"/>
      <c r="BQ2609" s="24"/>
      <c r="BR2609" s="26">
        <v>3</v>
      </c>
      <c r="BS2609" s="26">
        <v>3</v>
      </c>
      <c r="BT2609" s="26">
        <v>3</v>
      </c>
      <c r="BU2609" s="26">
        <v>5</v>
      </c>
      <c r="BV2609" s="26">
        <v>2</v>
      </c>
      <c r="BW2609" s="26">
        <v>4</v>
      </c>
      <c r="BX2609" s="26">
        <v>4</v>
      </c>
      <c r="BY2609" s="26">
        <v>3</v>
      </c>
      <c r="BZ2609" s="24"/>
      <c r="CA2609" s="24"/>
      <c r="CB2609" s="24"/>
      <c r="CC2609" s="24"/>
      <c r="CD2609" s="24"/>
      <c r="CE2609" s="24"/>
      <c r="CF2609" s="24"/>
      <c r="CG2609" s="24"/>
      <c r="CH2609" s="24"/>
      <c r="CI2609" s="24"/>
      <c r="CJ2609" s="24"/>
      <c r="CK2609" s="24"/>
      <c r="CL2609" s="24"/>
      <c r="CM2609" s="24"/>
      <c r="CN2609" s="24"/>
      <c r="CO2609" s="24"/>
      <c r="CP2609" s="24"/>
      <c r="CQ2609" s="24"/>
      <c r="CR2609" s="24"/>
      <c r="CS2609" s="24"/>
      <c r="CT2609" s="24"/>
      <c r="CU2609" s="24"/>
      <c r="CV2609" s="24"/>
      <c r="CW2609" s="24"/>
      <c r="CX2609" s="24"/>
      <c r="CY2609" s="24"/>
      <c r="CZ2609" s="24"/>
      <c r="DA2609" s="24"/>
      <c r="DB2609" s="24"/>
      <c r="DC2609" s="24"/>
      <c r="DD2609" s="24"/>
      <c r="DE2609" s="24"/>
      <c r="DF2609" s="26" t="s">
        <v>120</v>
      </c>
      <c r="DG2609" s="26" t="s">
        <v>120</v>
      </c>
      <c r="DH2609" s="26" t="s">
        <v>139</v>
      </c>
      <c r="DI2609" s="26" t="s">
        <v>120</v>
      </c>
      <c r="DJ2609" s="26" t="s">
        <v>120</v>
      </c>
      <c r="DK2609" s="26" t="s">
        <v>139</v>
      </c>
      <c r="DL2609" s="26" t="s">
        <v>120</v>
      </c>
      <c r="DM2609" s="26" t="s">
        <v>139</v>
      </c>
      <c r="DN2609" s="26" t="s">
        <v>139</v>
      </c>
      <c r="DO2609" s="26" t="s">
        <v>139</v>
      </c>
    </row>
    <row r="2610" spans="1:119" ht="20.100000000000001" customHeight="1" x14ac:dyDescent="0.25">
      <c r="A2610" s="29" t="str">
        <f t="shared" si="574"/>
        <v/>
      </c>
      <c r="B2610" s="29" t="str">
        <f t="shared" si="575"/>
        <v>Teen’s Key</v>
      </c>
      <c r="C2610" s="29">
        <f t="shared" si="576"/>
        <v>0</v>
      </c>
      <c r="D2610" s="30" t="str">
        <f t="shared" si="577"/>
        <v>East and Southeast Asia</v>
      </c>
      <c r="E2610" s="30" t="str">
        <f t="shared" si="578"/>
        <v>Hong Kong (SAR), China</v>
      </c>
      <c r="F2610" s="31">
        <f t="shared" si="579"/>
        <v>0</v>
      </c>
      <c r="G2610" s="31">
        <f t="shared" si="580"/>
        <v>0</v>
      </c>
      <c r="H2610" s="31">
        <f t="shared" si="581"/>
        <v>0</v>
      </c>
      <c r="I2610" s="31">
        <f t="shared" si="582"/>
        <v>0</v>
      </c>
      <c r="J2610" s="31">
        <f t="shared" si="583"/>
        <v>0</v>
      </c>
      <c r="K2610" s="31">
        <f t="shared" si="584"/>
        <v>0</v>
      </c>
      <c r="L2610" s="31">
        <f t="shared" si="585"/>
        <v>0</v>
      </c>
      <c r="M2610" s="31">
        <f t="shared" si="586"/>
        <v>0</v>
      </c>
      <c r="N2610" s="31">
        <f t="shared" si="587"/>
        <v>0</v>
      </c>
      <c r="O2610" s="26" t="s">
        <v>16462</v>
      </c>
      <c r="P2610" s="26" t="s">
        <v>108</v>
      </c>
      <c r="Q2610" s="27">
        <v>42811</v>
      </c>
      <c r="R2610" s="24"/>
      <c r="S2610" s="24"/>
      <c r="T2610" s="26" t="s">
        <v>142</v>
      </c>
      <c r="U2610" s="24"/>
      <c r="V2610" s="26" t="s">
        <v>469</v>
      </c>
      <c r="W2610" s="26" t="s">
        <v>2920</v>
      </c>
      <c r="X2610" s="26" t="s">
        <v>7834</v>
      </c>
      <c r="Y2610" s="26" t="s">
        <v>14195</v>
      </c>
      <c r="Z2610" s="24"/>
      <c r="AA2610" s="24"/>
      <c r="AB2610" s="26" t="s">
        <v>15736</v>
      </c>
      <c r="AC2610" s="28">
        <v>2000</v>
      </c>
      <c r="AD2610" s="26" t="s">
        <v>7836</v>
      </c>
      <c r="AE2610" s="26" t="s">
        <v>474</v>
      </c>
      <c r="AF2610" s="26" t="s">
        <v>120</v>
      </c>
      <c r="AG2610" s="26" t="s">
        <v>175</v>
      </c>
      <c r="AH2610" s="24"/>
      <c r="AI2610" s="28">
        <v>2000</v>
      </c>
      <c r="AJ2610" s="24"/>
      <c r="AK2610" s="24"/>
      <c r="AL2610" s="24"/>
      <c r="AM2610" s="24"/>
      <c r="AN2610" s="24"/>
      <c r="AO2610" s="24"/>
      <c r="AP2610" s="24"/>
      <c r="AQ2610" s="24"/>
      <c r="AR2610" s="24"/>
      <c r="AS2610" s="24"/>
      <c r="AT2610" s="24"/>
      <c r="AU2610" s="24"/>
      <c r="AV2610" s="24"/>
      <c r="AW2610" s="28">
        <v>0</v>
      </c>
      <c r="AX2610" s="26">
        <v>0</v>
      </c>
      <c r="AY2610" s="28">
        <v>0</v>
      </c>
      <c r="AZ2610" s="28">
        <v>0</v>
      </c>
      <c r="BA2610" s="26">
        <v>0</v>
      </c>
      <c r="BB2610" s="24"/>
      <c r="BC2610" s="26" t="s">
        <v>14200</v>
      </c>
      <c r="BD2610" s="24"/>
      <c r="BE2610" s="24"/>
      <c r="BF2610" s="24"/>
      <c r="BG2610" s="24"/>
      <c r="BH2610" s="24"/>
      <c r="BI2610" s="24"/>
      <c r="BJ2610" s="24"/>
      <c r="BK2610" s="24"/>
      <c r="BL2610" s="24"/>
      <c r="BM2610" s="24"/>
      <c r="BN2610" s="24"/>
      <c r="BO2610" s="24"/>
      <c r="BP2610" s="24"/>
      <c r="BQ2610" s="24"/>
      <c r="BR2610" s="26">
        <v>0</v>
      </c>
      <c r="BS2610" s="26">
        <v>0</v>
      </c>
      <c r="BT2610" s="26">
        <v>0</v>
      </c>
      <c r="BU2610" s="26">
        <v>0</v>
      </c>
      <c r="BV2610" s="26">
        <v>0</v>
      </c>
      <c r="BW2610" s="26">
        <v>0</v>
      </c>
      <c r="BX2610" s="26">
        <v>0</v>
      </c>
      <c r="BY2610" s="26">
        <v>0</v>
      </c>
      <c r="BZ2610" s="24"/>
      <c r="CA2610" s="24"/>
      <c r="CB2610" s="24"/>
      <c r="CC2610" s="24"/>
      <c r="CD2610" s="24"/>
      <c r="CE2610" s="24"/>
      <c r="CF2610" s="24"/>
      <c r="CG2610" s="24"/>
      <c r="CH2610" s="24"/>
      <c r="CI2610" s="24"/>
      <c r="CJ2610" s="24"/>
      <c r="CK2610" s="24"/>
      <c r="CL2610" s="24"/>
      <c r="CM2610" s="24"/>
      <c r="CN2610" s="24"/>
      <c r="CO2610" s="24"/>
      <c r="CP2610" s="24"/>
      <c r="CQ2610" s="24"/>
      <c r="CR2610" s="24"/>
      <c r="CS2610" s="24"/>
      <c r="CT2610" s="24"/>
      <c r="CU2610" s="24"/>
      <c r="CV2610" s="24"/>
      <c r="CW2610" s="24"/>
      <c r="CX2610" s="24"/>
      <c r="CY2610" s="24"/>
      <c r="CZ2610" s="24"/>
      <c r="DA2610" s="24"/>
      <c r="DB2610" s="24"/>
      <c r="DC2610" s="24"/>
      <c r="DD2610" s="24"/>
      <c r="DE2610" s="24"/>
      <c r="DF2610" s="26" t="s">
        <v>139</v>
      </c>
      <c r="DG2610" s="26" t="s">
        <v>139</v>
      </c>
      <c r="DH2610" s="26" t="s">
        <v>139</v>
      </c>
      <c r="DI2610" s="26" t="s">
        <v>139</v>
      </c>
      <c r="DJ2610" s="26" t="s">
        <v>139</v>
      </c>
      <c r="DK2610" s="26" t="s">
        <v>139</v>
      </c>
      <c r="DL2610" s="26" t="s">
        <v>139</v>
      </c>
      <c r="DM2610" s="26" t="s">
        <v>139</v>
      </c>
      <c r="DN2610" s="26" t="s">
        <v>139</v>
      </c>
      <c r="DO2610" s="26" t="s">
        <v>139</v>
      </c>
    </row>
    <row r="2611" spans="1:119" ht="20.100000000000001" customHeight="1" x14ac:dyDescent="0.25">
      <c r="A2611" s="29" t="str">
        <f t="shared" si="574"/>
        <v>Teen’s Key5</v>
      </c>
      <c r="B2611" s="29" t="str">
        <f t="shared" si="575"/>
        <v>Teen’s Key</v>
      </c>
      <c r="C2611" s="29">
        <f t="shared" si="576"/>
        <v>5</v>
      </c>
      <c r="D2611" s="30" t="str">
        <f t="shared" si="577"/>
        <v>East and Southeast Asia</v>
      </c>
      <c r="E2611" s="30" t="str">
        <f t="shared" si="578"/>
        <v>Hong Kong (SAR), China</v>
      </c>
      <c r="F2611" s="31">
        <f t="shared" si="579"/>
        <v>3</v>
      </c>
      <c r="G2611" s="31">
        <f t="shared" si="580"/>
        <v>3</v>
      </c>
      <c r="H2611" s="31">
        <f t="shared" si="581"/>
        <v>3</v>
      </c>
      <c r="I2611" s="31">
        <f t="shared" si="582"/>
        <v>5</v>
      </c>
      <c r="J2611" s="31">
        <f t="shared" si="583"/>
        <v>2</v>
      </c>
      <c r="K2611" s="31">
        <f t="shared" si="584"/>
        <v>4</v>
      </c>
      <c r="L2611" s="31">
        <f t="shared" si="585"/>
        <v>4</v>
      </c>
      <c r="M2611" s="31">
        <f t="shared" si="586"/>
        <v>3</v>
      </c>
      <c r="N2611" s="31">
        <f t="shared" si="587"/>
        <v>3.4</v>
      </c>
      <c r="O2611" s="26" t="s">
        <v>14209</v>
      </c>
      <c r="P2611" s="26" t="s">
        <v>108</v>
      </c>
      <c r="Q2611" s="27">
        <v>42502</v>
      </c>
      <c r="R2611" s="26" t="s">
        <v>166</v>
      </c>
      <c r="S2611" s="26" t="s">
        <v>184</v>
      </c>
      <c r="T2611" s="26" t="s">
        <v>157</v>
      </c>
      <c r="U2611" s="26" t="s">
        <v>833</v>
      </c>
      <c r="V2611" s="26" t="s">
        <v>469</v>
      </c>
      <c r="W2611" s="26" t="s">
        <v>2920</v>
      </c>
      <c r="X2611" s="26" t="s">
        <v>7834</v>
      </c>
      <c r="Y2611" s="26" t="s">
        <v>14195</v>
      </c>
      <c r="Z2611" s="24"/>
      <c r="AA2611" s="24"/>
      <c r="AB2611" s="26" t="s">
        <v>117</v>
      </c>
      <c r="AC2611" s="28">
        <v>11000</v>
      </c>
      <c r="AD2611" s="26" t="s">
        <v>7836</v>
      </c>
      <c r="AE2611" s="26" t="s">
        <v>474</v>
      </c>
      <c r="AF2611" s="26" t="s">
        <v>120</v>
      </c>
      <c r="AG2611" s="26" t="s">
        <v>175</v>
      </c>
      <c r="AH2611" s="26" t="s">
        <v>176</v>
      </c>
      <c r="AI2611" s="28">
        <v>11000</v>
      </c>
      <c r="AJ2611" s="26" t="s">
        <v>14210</v>
      </c>
      <c r="AK2611" s="26" t="s">
        <v>14204</v>
      </c>
      <c r="AL2611" s="26" t="s">
        <v>14211</v>
      </c>
      <c r="AM2611" s="24"/>
      <c r="AN2611" s="24"/>
      <c r="AO2611" s="24"/>
      <c r="AP2611" s="24"/>
      <c r="AQ2611" s="26" t="s">
        <v>14212</v>
      </c>
      <c r="AR2611" s="24"/>
      <c r="AS2611" s="24"/>
      <c r="AT2611" s="24"/>
      <c r="AU2611" s="24"/>
      <c r="AV2611" s="24"/>
      <c r="AW2611" s="28">
        <v>74000</v>
      </c>
      <c r="AX2611" s="26">
        <v>720</v>
      </c>
      <c r="AY2611" s="28">
        <v>45</v>
      </c>
      <c r="AZ2611" s="28">
        <v>35</v>
      </c>
      <c r="BA2611" s="24"/>
      <c r="BB2611" s="26" t="s">
        <v>148</v>
      </c>
      <c r="BC2611" s="26" t="s">
        <v>14200</v>
      </c>
      <c r="BD2611" s="26" t="s">
        <v>125</v>
      </c>
      <c r="BE2611" s="24"/>
      <c r="BF2611" s="26" t="s">
        <v>14213</v>
      </c>
      <c r="BG2611" s="26" t="s">
        <v>2864</v>
      </c>
      <c r="BH2611" s="26" t="s">
        <v>14202</v>
      </c>
      <c r="BI2611" s="26" t="s">
        <v>2864</v>
      </c>
      <c r="BJ2611" s="26" t="s">
        <v>14214</v>
      </c>
      <c r="BK2611" s="26" t="s">
        <v>1432</v>
      </c>
      <c r="BL2611" s="24"/>
      <c r="BM2611" s="24"/>
      <c r="BN2611" s="24"/>
      <c r="BO2611" s="24"/>
      <c r="BP2611" s="24"/>
      <c r="BQ2611" s="24"/>
      <c r="BR2611" s="26">
        <v>3</v>
      </c>
      <c r="BS2611" s="26">
        <v>3</v>
      </c>
      <c r="BT2611" s="26">
        <v>3</v>
      </c>
      <c r="BU2611" s="26">
        <v>5</v>
      </c>
      <c r="BV2611" s="26">
        <v>2</v>
      </c>
      <c r="BW2611" s="26">
        <v>4</v>
      </c>
      <c r="BX2611" s="26">
        <v>4</v>
      </c>
      <c r="BY2611" s="26">
        <v>3</v>
      </c>
      <c r="BZ2611" s="24"/>
      <c r="CA2611" s="24"/>
      <c r="CB2611" s="24"/>
      <c r="CC2611" s="24"/>
      <c r="CD2611" s="24"/>
      <c r="CE2611" s="24"/>
      <c r="CF2611" s="24"/>
      <c r="CG2611" s="24"/>
      <c r="CH2611" s="24"/>
      <c r="CI2611" s="24"/>
      <c r="CJ2611" s="24"/>
      <c r="CK2611" s="24"/>
      <c r="CL2611" s="24"/>
      <c r="CM2611" s="24"/>
      <c r="CN2611" s="24"/>
      <c r="CO2611" s="24"/>
      <c r="CP2611" s="24"/>
      <c r="CQ2611" s="24"/>
      <c r="CR2611" s="24"/>
      <c r="CS2611" s="24"/>
      <c r="CT2611" s="24"/>
      <c r="CU2611" s="24"/>
      <c r="CV2611" s="24"/>
      <c r="CW2611" s="24"/>
      <c r="CX2611" s="24"/>
      <c r="CY2611" s="24"/>
      <c r="CZ2611" s="24"/>
      <c r="DA2611" s="24"/>
      <c r="DB2611" s="24"/>
      <c r="DC2611" s="24"/>
      <c r="DD2611" s="24"/>
      <c r="DE2611" s="24"/>
      <c r="DF2611" s="26" t="s">
        <v>120</v>
      </c>
      <c r="DG2611" s="26" t="s">
        <v>120</v>
      </c>
      <c r="DH2611" s="26" t="s">
        <v>139</v>
      </c>
      <c r="DI2611" s="26" t="s">
        <v>120</v>
      </c>
      <c r="DJ2611" s="26" t="s">
        <v>120</v>
      </c>
      <c r="DK2611" s="26" t="s">
        <v>139</v>
      </c>
      <c r="DL2611" s="26" t="s">
        <v>120</v>
      </c>
      <c r="DM2611" s="26" t="s">
        <v>139</v>
      </c>
      <c r="DN2611" s="26" t="s">
        <v>139</v>
      </c>
      <c r="DO2611" s="26" t="s">
        <v>139</v>
      </c>
    </row>
    <row r="2612" spans="1:119" ht="20.100000000000001" customHeight="1" x14ac:dyDescent="0.25">
      <c r="A2612" s="29" t="str">
        <f t="shared" si="574"/>
        <v/>
      </c>
      <c r="B2612" s="29" t="str">
        <f t="shared" si="575"/>
        <v>Teen’s Key</v>
      </c>
      <c r="C2612" s="29">
        <f t="shared" si="576"/>
        <v>0</v>
      </c>
      <c r="D2612" s="30" t="str">
        <f t="shared" si="577"/>
        <v>East and Southeast Asia</v>
      </c>
      <c r="E2612" s="30" t="str">
        <f t="shared" si="578"/>
        <v>Hong Kong (SAR), China</v>
      </c>
      <c r="F2612" s="31">
        <f t="shared" si="579"/>
        <v>0</v>
      </c>
      <c r="G2612" s="31">
        <f t="shared" si="580"/>
        <v>0</v>
      </c>
      <c r="H2612" s="31">
        <f t="shared" si="581"/>
        <v>0</v>
      </c>
      <c r="I2612" s="31">
        <f t="shared" si="582"/>
        <v>0</v>
      </c>
      <c r="J2612" s="31">
        <f t="shared" si="583"/>
        <v>0</v>
      </c>
      <c r="K2612" s="31">
        <f t="shared" si="584"/>
        <v>0</v>
      </c>
      <c r="L2612" s="31">
        <f t="shared" si="585"/>
        <v>0</v>
      </c>
      <c r="M2612" s="31">
        <f t="shared" si="586"/>
        <v>0</v>
      </c>
      <c r="N2612" s="31">
        <f t="shared" si="587"/>
        <v>0</v>
      </c>
      <c r="O2612" s="26" t="s">
        <v>14217</v>
      </c>
      <c r="P2612" s="26" t="s">
        <v>108</v>
      </c>
      <c r="Q2612" s="27">
        <v>42299</v>
      </c>
      <c r="R2612" s="24"/>
      <c r="S2612" s="24"/>
      <c r="T2612" s="26" t="s">
        <v>157</v>
      </c>
      <c r="U2612" s="24"/>
      <c r="V2612" s="26" t="s">
        <v>469</v>
      </c>
      <c r="W2612" s="26" t="s">
        <v>2920</v>
      </c>
      <c r="X2612" s="26" t="s">
        <v>7834</v>
      </c>
      <c r="Y2612" s="26" t="s">
        <v>14195</v>
      </c>
      <c r="Z2612" s="24"/>
      <c r="AA2612" s="24"/>
      <c r="AB2612" s="26" t="s">
        <v>723</v>
      </c>
      <c r="AC2612" s="28">
        <v>2000</v>
      </c>
      <c r="AD2612" s="26" t="s">
        <v>7836</v>
      </c>
      <c r="AE2612" s="26" t="s">
        <v>474</v>
      </c>
      <c r="AF2612" s="26" t="s">
        <v>120</v>
      </c>
      <c r="AG2612" s="26" t="s">
        <v>175</v>
      </c>
      <c r="AH2612" s="24"/>
      <c r="AI2612" s="28">
        <v>2000</v>
      </c>
      <c r="AJ2612" s="24"/>
      <c r="AK2612" s="24"/>
      <c r="AL2612" s="24"/>
      <c r="AM2612" s="24"/>
      <c r="AN2612" s="24"/>
      <c r="AO2612" s="24"/>
      <c r="AP2612" s="24"/>
      <c r="AQ2612" s="24"/>
      <c r="AR2612" s="24"/>
      <c r="AS2612" s="24"/>
      <c r="AT2612" s="24"/>
      <c r="AU2612" s="24"/>
      <c r="AV2612" s="24"/>
      <c r="AW2612" s="24"/>
      <c r="AX2612" s="24"/>
      <c r="AY2612" s="24"/>
      <c r="AZ2612" s="24"/>
      <c r="BA2612" s="24"/>
      <c r="BB2612" s="24"/>
      <c r="BC2612" s="26" t="s">
        <v>14200</v>
      </c>
      <c r="BD2612" s="24"/>
      <c r="BE2612" s="24"/>
      <c r="BF2612" s="24"/>
      <c r="BG2612" s="24"/>
      <c r="BH2612" s="24"/>
      <c r="BI2612" s="24"/>
      <c r="BJ2612" s="24"/>
      <c r="BK2612" s="24"/>
      <c r="BL2612" s="24"/>
      <c r="BM2612" s="24"/>
      <c r="BN2612" s="24"/>
      <c r="BO2612" s="24"/>
      <c r="BP2612" s="24"/>
      <c r="BQ2612" s="24"/>
      <c r="BR2612" s="24"/>
      <c r="BS2612" s="24"/>
      <c r="BT2612" s="24"/>
      <c r="BU2612" s="24"/>
      <c r="BV2612" s="24"/>
      <c r="BW2612" s="24"/>
      <c r="BX2612" s="24"/>
      <c r="BY2612" s="24"/>
      <c r="BZ2612" s="24"/>
      <c r="CA2612" s="24"/>
      <c r="CB2612" s="24"/>
      <c r="CC2612" s="24"/>
      <c r="CD2612" s="24"/>
      <c r="CE2612" s="24"/>
      <c r="CF2612" s="24"/>
      <c r="CG2612" s="24"/>
      <c r="CH2612" s="24"/>
      <c r="CI2612" s="24"/>
      <c r="CJ2612" s="24"/>
      <c r="CK2612" s="24"/>
      <c r="CL2612" s="24"/>
      <c r="CM2612" s="24"/>
      <c r="CN2612" s="24"/>
      <c r="CO2612" s="24"/>
      <c r="CP2612" s="24"/>
      <c r="CQ2612" s="24"/>
      <c r="CR2612" s="24"/>
      <c r="CS2612" s="24"/>
      <c r="CT2612" s="24"/>
      <c r="CU2612" s="24"/>
      <c r="CV2612" s="24"/>
      <c r="CW2612" s="24"/>
      <c r="CX2612" s="24"/>
      <c r="CY2612" s="24"/>
      <c r="CZ2612" s="24"/>
      <c r="DA2612" s="24"/>
      <c r="DB2612" s="24"/>
      <c r="DC2612" s="24"/>
      <c r="DD2612" s="24"/>
      <c r="DE2612" s="24"/>
      <c r="DF2612" s="26" t="s">
        <v>139</v>
      </c>
      <c r="DG2612" s="26" t="s">
        <v>139</v>
      </c>
      <c r="DH2612" s="26" t="s">
        <v>139</v>
      </c>
      <c r="DI2612" s="26" t="s">
        <v>139</v>
      </c>
      <c r="DJ2612" s="26" t="s">
        <v>139</v>
      </c>
      <c r="DK2612" s="26" t="s">
        <v>139</v>
      </c>
      <c r="DL2612" s="26" t="s">
        <v>139</v>
      </c>
      <c r="DM2612" s="26" t="s">
        <v>139</v>
      </c>
      <c r="DN2612" s="26" t="s">
        <v>139</v>
      </c>
      <c r="DO2612" s="26" t="s">
        <v>139</v>
      </c>
    </row>
    <row r="2613" spans="1:119" ht="20.100000000000001" customHeight="1" x14ac:dyDescent="0.25">
      <c r="A2613" s="29" t="str">
        <f t="shared" si="574"/>
        <v/>
      </c>
      <c r="B2613" s="29" t="str">
        <f t="shared" si="575"/>
        <v>Teen’s Key</v>
      </c>
      <c r="C2613" s="29">
        <f t="shared" si="576"/>
        <v>0</v>
      </c>
      <c r="D2613" s="30" t="str">
        <f t="shared" si="577"/>
        <v>East and Southeast Asia</v>
      </c>
      <c r="E2613" s="30" t="str">
        <f t="shared" si="578"/>
        <v>Hong Kong (SAR), China</v>
      </c>
      <c r="F2613" s="31">
        <f t="shared" si="579"/>
        <v>0</v>
      </c>
      <c r="G2613" s="31">
        <f t="shared" si="580"/>
        <v>0</v>
      </c>
      <c r="H2613" s="31">
        <f t="shared" si="581"/>
        <v>0</v>
      </c>
      <c r="I2613" s="31">
        <f t="shared" si="582"/>
        <v>0</v>
      </c>
      <c r="J2613" s="31">
        <f t="shared" si="583"/>
        <v>0</v>
      </c>
      <c r="K2613" s="31">
        <f t="shared" si="584"/>
        <v>0</v>
      </c>
      <c r="L2613" s="31">
        <f t="shared" si="585"/>
        <v>0</v>
      </c>
      <c r="M2613" s="31">
        <f t="shared" si="586"/>
        <v>0</v>
      </c>
      <c r="N2613" s="31">
        <f t="shared" si="587"/>
        <v>0</v>
      </c>
      <c r="O2613" s="26" t="s">
        <v>14215</v>
      </c>
      <c r="P2613" s="26" t="s">
        <v>108</v>
      </c>
      <c r="Q2613" s="27">
        <v>42376</v>
      </c>
      <c r="R2613" s="24"/>
      <c r="S2613" s="24"/>
      <c r="T2613" s="26" t="s">
        <v>157</v>
      </c>
      <c r="U2613" s="24"/>
      <c r="V2613" s="26" t="s">
        <v>469</v>
      </c>
      <c r="W2613" s="26" t="s">
        <v>2920</v>
      </c>
      <c r="X2613" s="26" t="s">
        <v>7834</v>
      </c>
      <c r="Y2613" s="26" t="s">
        <v>14195</v>
      </c>
      <c r="Z2613" s="24"/>
      <c r="AA2613" s="24"/>
      <c r="AB2613" s="26" t="s">
        <v>1263</v>
      </c>
      <c r="AC2613" s="28">
        <v>15000</v>
      </c>
      <c r="AD2613" s="26" t="s">
        <v>7836</v>
      </c>
      <c r="AE2613" s="26" t="s">
        <v>474</v>
      </c>
      <c r="AF2613" s="26" t="s">
        <v>120</v>
      </c>
      <c r="AG2613" s="26" t="s">
        <v>175</v>
      </c>
      <c r="AH2613" s="24"/>
      <c r="AI2613" s="28">
        <v>15000</v>
      </c>
      <c r="AJ2613" s="24"/>
      <c r="AK2613" s="24"/>
      <c r="AL2613" s="24"/>
      <c r="AM2613" s="24"/>
      <c r="AN2613" s="24"/>
      <c r="AO2613" s="24"/>
      <c r="AP2613" s="24"/>
      <c r="AQ2613" s="24"/>
      <c r="AR2613" s="24"/>
      <c r="AS2613" s="24"/>
      <c r="AT2613" s="24"/>
      <c r="AU2613" s="24"/>
      <c r="AV2613" s="24"/>
      <c r="AW2613" s="24"/>
      <c r="AX2613" s="24"/>
      <c r="AY2613" s="24"/>
      <c r="AZ2613" s="24"/>
      <c r="BA2613" s="24"/>
      <c r="BB2613" s="24"/>
      <c r="BC2613" s="26" t="s">
        <v>14200</v>
      </c>
      <c r="BD2613" s="24"/>
      <c r="BE2613" s="24"/>
      <c r="BF2613" s="24"/>
      <c r="BG2613" s="24"/>
      <c r="BH2613" s="24"/>
      <c r="BI2613" s="24"/>
      <c r="BJ2613" s="24"/>
      <c r="BK2613" s="24"/>
      <c r="BL2613" s="24"/>
      <c r="BM2613" s="24"/>
      <c r="BN2613" s="24"/>
      <c r="BO2613" s="24"/>
      <c r="BP2613" s="24"/>
      <c r="BQ2613" s="24"/>
      <c r="BR2613" s="24"/>
      <c r="BS2613" s="24"/>
      <c r="BT2613" s="24"/>
      <c r="BU2613" s="24"/>
      <c r="BV2613" s="24"/>
      <c r="BW2613" s="24"/>
      <c r="BX2613" s="24"/>
      <c r="BY2613" s="24"/>
      <c r="BZ2613" s="24"/>
      <c r="CA2613" s="24"/>
      <c r="CB2613" s="24"/>
      <c r="CC2613" s="24"/>
      <c r="CD2613" s="24"/>
      <c r="CE2613" s="24"/>
      <c r="CF2613" s="24"/>
      <c r="CG2613" s="24"/>
      <c r="CH2613" s="24"/>
      <c r="CI2613" s="24"/>
      <c r="CJ2613" s="24"/>
      <c r="CK2613" s="24"/>
      <c r="CL2613" s="24"/>
      <c r="CM2613" s="24"/>
      <c r="CN2613" s="24"/>
      <c r="CO2613" s="24"/>
      <c r="CP2613" s="24"/>
      <c r="CQ2613" s="24"/>
      <c r="CR2613" s="24"/>
      <c r="CS2613" s="24"/>
      <c r="CT2613" s="24"/>
      <c r="CU2613" s="24"/>
      <c r="CV2613" s="24"/>
      <c r="CW2613" s="24"/>
      <c r="CX2613" s="24"/>
      <c r="CY2613" s="24"/>
      <c r="CZ2613" s="24"/>
      <c r="DA2613" s="24"/>
      <c r="DB2613" s="24"/>
      <c r="DC2613" s="24"/>
      <c r="DD2613" s="24"/>
      <c r="DE2613" s="24"/>
      <c r="DF2613" s="26" t="s">
        <v>139</v>
      </c>
      <c r="DG2613" s="26" t="s">
        <v>139</v>
      </c>
      <c r="DH2613" s="26" t="s">
        <v>139</v>
      </c>
      <c r="DI2613" s="26" t="s">
        <v>139</v>
      </c>
      <c r="DJ2613" s="26" t="s">
        <v>139</v>
      </c>
      <c r="DK2613" s="26" t="s">
        <v>139</v>
      </c>
      <c r="DL2613" s="26" t="s">
        <v>139</v>
      </c>
      <c r="DM2613" s="26" t="s">
        <v>139</v>
      </c>
      <c r="DN2613" s="26" t="s">
        <v>139</v>
      </c>
      <c r="DO2613" s="26" t="s">
        <v>139</v>
      </c>
    </row>
    <row r="2614" spans="1:119" ht="20.100000000000001" customHeight="1" x14ac:dyDescent="0.25">
      <c r="A2614" s="29" t="str">
        <f t="shared" si="574"/>
        <v/>
      </c>
      <c r="B2614" s="29" t="str">
        <f t="shared" si="575"/>
        <v>Teen’s Key</v>
      </c>
      <c r="C2614" s="29">
        <f t="shared" si="576"/>
        <v>0</v>
      </c>
      <c r="D2614" s="30" t="str">
        <f t="shared" si="577"/>
        <v>East and Southeast Asia</v>
      </c>
      <c r="E2614" s="30" t="str">
        <f t="shared" si="578"/>
        <v>Hong Kong (SAR), China</v>
      </c>
      <c r="F2614" s="31">
        <f t="shared" si="579"/>
        <v>0</v>
      </c>
      <c r="G2614" s="31">
        <f t="shared" si="580"/>
        <v>0</v>
      </c>
      <c r="H2614" s="31">
        <f t="shared" si="581"/>
        <v>0</v>
      </c>
      <c r="I2614" s="31">
        <f t="shared" si="582"/>
        <v>0</v>
      </c>
      <c r="J2614" s="31">
        <f t="shared" si="583"/>
        <v>0</v>
      </c>
      <c r="K2614" s="31">
        <f t="shared" si="584"/>
        <v>0</v>
      </c>
      <c r="L2614" s="31">
        <f t="shared" si="585"/>
        <v>0</v>
      </c>
      <c r="M2614" s="31">
        <f t="shared" si="586"/>
        <v>0</v>
      </c>
      <c r="N2614" s="31">
        <f t="shared" si="587"/>
        <v>0</v>
      </c>
      <c r="O2614" s="26" t="s">
        <v>14216</v>
      </c>
      <c r="P2614" s="26" t="s">
        <v>108</v>
      </c>
      <c r="Q2614" s="27">
        <v>42376</v>
      </c>
      <c r="R2614" s="24"/>
      <c r="S2614" s="24"/>
      <c r="T2614" s="26" t="s">
        <v>157</v>
      </c>
      <c r="U2614" s="24"/>
      <c r="V2614" s="26" t="s">
        <v>469</v>
      </c>
      <c r="W2614" s="26" t="s">
        <v>2920</v>
      </c>
      <c r="X2614" s="26" t="s">
        <v>7834</v>
      </c>
      <c r="Y2614" s="26" t="s">
        <v>14195</v>
      </c>
      <c r="Z2614" s="24"/>
      <c r="AA2614" s="24"/>
      <c r="AB2614" s="26" t="s">
        <v>1265</v>
      </c>
      <c r="AC2614" s="28">
        <v>8000</v>
      </c>
      <c r="AD2614" s="26" t="s">
        <v>7836</v>
      </c>
      <c r="AE2614" s="26" t="s">
        <v>474</v>
      </c>
      <c r="AF2614" s="26" t="s">
        <v>120</v>
      </c>
      <c r="AG2614" s="26" t="s">
        <v>175</v>
      </c>
      <c r="AH2614" s="24"/>
      <c r="AI2614" s="28">
        <v>8000</v>
      </c>
      <c r="AJ2614" s="24"/>
      <c r="AK2614" s="24"/>
      <c r="AL2614" s="24"/>
      <c r="AM2614" s="24"/>
      <c r="AN2614" s="24"/>
      <c r="AO2614" s="24"/>
      <c r="AP2614" s="24"/>
      <c r="AQ2614" s="24"/>
      <c r="AR2614" s="24"/>
      <c r="AS2614" s="24"/>
      <c r="AT2614" s="24"/>
      <c r="AU2614" s="24"/>
      <c r="AV2614" s="24"/>
      <c r="AW2614" s="24"/>
      <c r="AX2614" s="24"/>
      <c r="AY2614" s="24"/>
      <c r="AZ2614" s="24"/>
      <c r="BA2614" s="24"/>
      <c r="BB2614" s="24"/>
      <c r="BC2614" s="26" t="s">
        <v>14200</v>
      </c>
      <c r="BD2614" s="24"/>
      <c r="BE2614" s="24"/>
      <c r="BF2614" s="24"/>
      <c r="BG2614" s="24"/>
      <c r="BH2614" s="24"/>
      <c r="BI2614" s="24"/>
      <c r="BJ2614" s="24"/>
      <c r="BK2614" s="24"/>
      <c r="BL2614" s="24"/>
      <c r="BM2614" s="24"/>
      <c r="BN2614" s="24"/>
      <c r="BO2614" s="24"/>
      <c r="BP2614" s="24"/>
      <c r="BQ2614" s="24"/>
      <c r="BR2614" s="24"/>
      <c r="BS2614" s="24"/>
      <c r="BT2614" s="24"/>
      <c r="BU2614" s="24"/>
      <c r="BV2614" s="24"/>
      <c r="BW2614" s="24"/>
      <c r="BX2614" s="24"/>
      <c r="BY2614" s="24"/>
      <c r="BZ2614" s="24"/>
      <c r="CA2614" s="24"/>
      <c r="CB2614" s="24"/>
      <c r="CC2614" s="24"/>
      <c r="CD2614" s="24"/>
      <c r="CE2614" s="24"/>
      <c r="CF2614" s="24"/>
      <c r="CG2614" s="24"/>
      <c r="CH2614" s="24"/>
      <c r="CI2614" s="24"/>
      <c r="CJ2614" s="24"/>
      <c r="CK2614" s="24"/>
      <c r="CL2614" s="24"/>
      <c r="CM2614" s="24"/>
      <c r="CN2614" s="24"/>
      <c r="CO2614" s="24"/>
      <c r="CP2614" s="24"/>
      <c r="CQ2614" s="24"/>
      <c r="CR2614" s="24"/>
      <c r="CS2614" s="24"/>
      <c r="CT2614" s="24"/>
      <c r="CU2614" s="24"/>
      <c r="CV2614" s="24"/>
      <c r="CW2614" s="24"/>
      <c r="CX2614" s="24"/>
      <c r="CY2614" s="24"/>
      <c r="CZ2614" s="24"/>
      <c r="DA2614" s="24"/>
      <c r="DB2614" s="24"/>
      <c r="DC2614" s="24"/>
      <c r="DD2614" s="24"/>
      <c r="DE2614" s="24"/>
      <c r="DF2614" s="26" t="s">
        <v>139</v>
      </c>
      <c r="DG2614" s="26" t="s">
        <v>139</v>
      </c>
      <c r="DH2614" s="26" t="s">
        <v>139</v>
      </c>
      <c r="DI2614" s="26" t="s">
        <v>139</v>
      </c>
      <c r="DJ2614" s="26" t="s">
        <v>139</v>
      </c>
      <c r="DK2614" s="26" t="s">
        <v>139</v>
      </c>
      <c r="DL2614" s="26" t="s">
        <v>139</v>
      </c>
      <c r="DM2614" s="26" t="s">
        <v>139</v>
      </c>
      <c r="DN2614" s="26" t="s">
        <v>139</v>
      </c>
      <c r="DO2614" s="26" t="s">
        <v>139</v>
      </c>
    </row>
    <row r="2615" spans="1:119" ht="20.100000000000001" customHeight="1" x14ac:dyDescent="0.25">
      <c r="A2615" s="29" t="str">
        <f t="shared" si="574"/>
        <v>Teen’s Key4</v>
      </c>
      <c r="B2615" s="29" t="str">
        <f t="shared" si="575"/>
        <v>Teen’s Key</v>
      </c>
      <c r="C2615" s="29">
        <f t="shared" si="576"/>
        <v>4</v>
      </c>
      <c r="D2615" s="30" t="str">
        <f t="shared" si="577"/>
        <v>East and Southeast Asia</v>
      </c>
      <c r="E2615" s="30" t="str">
        <f t="shared" si="578"/>
        <v>Hong Kong (SAR), China</v>
      </c>
      <c r="F2615" s="31">
        <f t="shared" si="579"/>
        <v>3</v>
      </c>
      <c r="G2615" s="31">
        <f t="shared" si="580"/>
        <v>2</v>
      </c>
      <c r="H2615" s="31">
        <f t="shared" si="581"/>
        <v>3</v>
      </c>
      <c r="I2615" s="31">
        <f t="shared" si="582"/>
        <v>4</v>
      </c>
      <c r="J2615" s="31">
        <f t="shared" si="583"/>
        <v>2</v>
      </c>
      <c r="K2615" s="31">
        <f t="shared" si="584"/>
        <v>4</v>
      </c>
      <c r="L2615" s="31">
        <f t="shared" si="585"/>
        <v>2</v>
      </c>
      <c r="M2615" s="31">
        <f t="shared" si="586"/>
        <v>2</v>
      </c>
      <c r="N2615" s="31">
        <f t="shared" si="587"/>
        <v>2.8</v>
      </c>
      <c r="O2615" s="26" t="s">
        <v>14218</v>
      </c>
      <c r="P2615" s="26" t="s">
        <v>108</v>
      </c>
      <c r="Q2615" s="27">
        <v>42129</v>
      </c>
      <c r="R2615" s="26" t="s">
        <v>166</v>
      </c>
      <c r="S2615" s="26" t="s">
        <v>277</v>
      </c>
      <c r="T2615" s="26" t="s">
        <v>278</v>
      </c>
      <c r="U2615" s="26" t="s">
        <v>833</v>
      </c>
      <c r="V2615" s="26" t="s">
        <v>469</v>
      </c>
      <c r="W2615" s="26" t="s">
        <v>2920</v>
      </c>
      <c r="X2615" s="26" t="s">
        <v>7834</v>
      </c>
      <c r="Y2615" s="26" t="s">
        <v>14195</v>
      </c>
      <c r="Z2615" s="24"/>
      <c r="AA2615" s="24"/>
      <c r="AB2615" s="26" t="s">
        <v>117</v>
      </c>
      <c r="AC2615" s="28">
        <v>4000</v>
      </c>
      <c r="AD2615" s="26" t="s">
        <v>7836</v>
      </c>
      <c r="AE2615" s="26" t="s">
        <v>474</v>
      </c>
      <c r="AF2615" s="26" t="s">
        <v>120</v>
      </c>
      <c r="AG2615" s="26" t="s">
        <v>175</v>
      </c>
      <c r="AH2615" s="26" t="s">
        <v>185</v>
      </c>
      <c r="AI2615" s="28">
        <v>4000</v>
      </c>
      <c r="AJ2615" s="26" t="s">
        <v>10538</v>
      </c>
      <c r="AK2615" s="26" t="s">
        <v>14204</v>
      </c>
      <c r="AL2615" s="26" t="s">
        <v>14211</v>
      </c>
      <c r="AM2615" s="24"/>
      <c r="AN2615" s="24"/>
      <c r="AO2615" s="24"/>
      <c r="AP2615" s="24"/>
      <c r="AQ2615" s="26" t="s">
        <v>14219</v>
      </c>
      <c r="AR2615" s="24"/>
      <c r="AS2615" s="26" t="s">
        <v>14220</v>
      </c>
      <c r="AT2615" s="24"/>
      <c r="AU2615" s="24"/>
      <c r="AV2615" s="26" t="s">
        <v>14221</v>
      </c>
      <c r="AW2615" s="28">
        <v>76798</v>
      </c>
      <c r="AX2615" s="26">
        <v>600</v>
      </c>
      <c r="AY2615" s="28">
        <v>35</v>
      </c>
      <c r="AZ2615" s="28">
        <v>25</v>
      </c>
      <c r="BA2615" s="24"/>
      <c r="BB2615" s="26" t="s">
        <v>148</v>
      </c>
      <c r="BC2615" s="26" t="s">
        <v>14200</v>
      </c>
      <c r="BD2615" s="26" t="s">
        <v>125</v>
      </c>
      <c r="BE2615" s="24"/>
      <c r="BF2615" s="26" t="s">
        <v>14222</v>
      </c>
      <c r="BG2615" s="26" t="s">
        <v>2864</v>
      </c>
      <c r="BH2615" s="26" t="s">
        <v>14223</v>
      </c>
      <c r="BI2615" s="26" t="s">
        <v>14224</v>
      </c>
      <c r="BJ2615" s="26" t="s">
        <v>14225</v>
      </c>
      <c r="BK2615" s="26" t="s">
        <v>2864</v>
      </c>
      <c r="BL2615" s="24"/>
      <c r="BM2615" s="24"/>
      <c r="BN2615" s="24"/>
      <c r="BO2615" s="24"/>
      <c r="BP2615" s="24"/>
      <c r="BQ2615" s="24"/>
      <c r="BR2615" s="26">
        <v>3</v>
      </c>
      <c r="BS2615" s="26">
        <v>2</v>
      </c>
      <c r="BT2615" s="26">
        <v>3</v>
      </c>
      <c r="BU2615" s="26">
        <v>4</v>
      </c>
      <c r="BV2615" s="26">
        <v>2</v>
      </c>
      <c r="BW2615" s="26">
        <v>4</v>
      </c>
      <c r="BX2615" s="26">
        <v>2</v>
      </c>
      <c r="BY2615" s="26">
        <v>2</v>
      </c>
      <c r="BZ2615" s="24"/>
      <c r="CA2615" s="24"/>
      <c r="CB2615" s="24"/>
      <c r="CC2615" s="24"/>
      <c r="CD2615" s="24"/>
      <c r="CE2615" s="24"/>
      <c r="CF2615" s="24"/>
      <c r="CG2615" s="24"/>
      <c r="CH2615" s="24"/>
      <c r="CI2615" s="24"/>
      <c r="CJ2615" s="24"/>
      <c r="CK2615" s="24"/>
      <c r="CL2615" s="24"/>
      <c r="CM2615" s="24"/>
      <c r="CN2615" s="24"/>
      <c r="CO2615" s="24"/>
      <c r="CP2615" s="24"/>
      <c r="CQ2615" s="24"/>
      <c r="CR2615" s="24"/>
      <c r="CS2615" s="24"/>
      <c r="CT2615" s="24"/>
      <c r="CU2615" s="24"/>
      <c r="CV2615" s="24"/>
      <c r="CW2615" s="24"/>
      <c r="CX2615" s="24"/>
      <c r="CY2615" s="24"/>
      <c r="CZ2615" s="24"/>
      <c r="DA2615" s="24"/>
      <c r="DB2615" s="24"/>
      <c r="DC2615" s="24"/>
      <c r="DD2615" s="24"/>
      <c r="DE2615" s="24"/>
      <c r="DF2615" s="26" t="s">
        <v>139</v>
      </c>
      <c r="DG2615" s="26" t="s">
        <v>139</v>
      </c>
      <c r="DH2615" s="26" t="s">
        <v>120</v>
      </c>
      <c r="DI2615" s="26" t="s">
        <v>120</v>
      </c>
      <c r="DJ2615" s="26" t="s">
        <v>120</v>
      </c>
      <c r="DK2615" s="26" t="s">
        <v>120</v>
      </c>
      <c r="DL2615" s="26" t="s">
        <v>120</v>
      </c>
      <c r="DM2615" s="26" t="s">
        <v>139</v>
      </c>
      <c r="DN2615" s="26" t="s">
        <v>139</v>
      </c>
      <c r="DO2615" s="26" t="s">
        <v>139</v>
      </c>
    </row>
    <row r="2616" spans="1:119" ht="20.100000000000001" customHeight="1" x14ac:dyDescent="0.25">
      <c r="A2616" s="29" t="str">
        <f t="shared" si="574"/>
        <v>Teen’s Key3</v>
      </c>
      <c r="B2616" s="29" t="str">
        <f t="shared" si="575"/>
        <v>Teen’s Key</v>
      </c>
      <c r="C2616" s="29">
        <f t="shared" si="576"/>
        <v>3</v>
      </c>
      <c r="D2616" s="30" t="str">
        <f t="shared" si="577"/>
        <v>East and Southeast Asia</v>
      </c>
      <c r="E2616" s="30" t="str">
        <f t="shared" si="578"/>
        <v>Hong Kong (SAR), China</v>
      </c>
      <c r="F2616" s="31">
        <f t="shared" si="579"/>
        <v>3</v>
      </c>
      <c r="G2616" s="31">
        <f t="shared" si="580"/>
        <v>2</v>
      </c>
      <c r="H2616" s="31">
        <f t="shared" si="581"/>
        <v>3</v>
      </c>
      <c r="I2616" s="31">
        <f t="shared" si="582"/>
        <v>4</v>
      </c>
      <c r="J2616" s="31">
        <f t="shared" si="583"/>
        <v>2</v>
      </c>
      <c r="K2616" s="31">
        <f t="shared" si="584"/>
        <v>4</v>
      </c>
      <c r="L2616" s="31">
        <f t="shared" si="585"/>
        <v>2</v>
      </c>
      <c r="M2616" s="31">
        <f t="shared" si="586"/>
        <v>3</v>
      </c>
      <c r="N2616" s="31">
        <f t="shared" si="587"/>
        <v>2.9</v>
      </c>
      <c r="O2616" s="26" t="s">
        <v>14226</v>
      </c>
      <c r="P2616" s="26" t="s">
        <v>108</v>
      </c>
      <c r="Q2616" s="27">
        <v>41771</v>
      </c>
      <c r="R2616" s="26" t="s">
        <v>109</v>
      </c>
      <c r="S2616" s="26" t="s">
        <v>193</v>
      </c>
      <c r="T2616" s="26" t="s">
        <v>194</v>
      </c>
      <c r="U2616" s="26" t="s">
        <v>833</v>
      </c>
      <c r="V2616" s="26" t="s">
        <v>469</v>
      </c>
      <c r="W2616" s="26" t="s">
        <v>2920</v>
      </c>
      <c r="X2616" s="26" t="s">
        <v>7834</v>
      </c>
      <c r="Y2616" s="26" t="s">
        <v>14195</v>
      </c>
      <c r="Z2616" s="24"/>
      <c r="AA2616" s="24"/>
      <c r="AB2616" s="26" t="s">
        <v>117</v>
      </c>
      <c r="AC2616" s="28">
        <v>8000</v>
      </c>
      <c r="AD2616" s="26" t="s">
        <v>7836</v>
      </c>
      <c r="AE2616" s="26" t="s">
        <v>474</v>
      </c>
      <c r="AF2616" s="26" t="s">
        <v>120</v>
      </c>
      <c r="AG2616" s="26" t="s">
        <v>175</v>
      </c>
      <c r="AH2616" s="26" t="s">
        <v>121</v>
      </c>
      <c r="AI2616" s="28">
        <v>8000</v>
      </c>
      <c r="AJ2616" s="26" t="s">
        <v>14227</v>
      </c>
      <c r="AK2616" s="26" t="s">
        <v>14228</v>
      </c>
      <c r="AL2616" s="26" t="s">
        <v>14211</v>
      </c>
      <c r="AM2616" s="24"/>
      <c r="AN2616" s="24"/>
      <c r="AO2616" s="24"/>
      <c r="AP2616" s="24"/>
      <c r="AQ2616" s="26" t="s">
        <v>14229</v>
      </c>
      <c r="AR2616" s="26" t="s">
        <v>14230</v>
      </c>
      <c r="AS2616" s="24"/>
      <c r="AT2616" s="26" t="s">
        <v>2983</v>
      </c>
      <c r="AU2616" s="24"/>
      <c r="AV2616" s="24"/>
      <c r="AW2616" s="28">
        <v>54160</v>
      </c>
      <c r="AX2616" s="26">
        <v>140</v>
      </c>
      <c r="AY2616" s="28">
        <v>70</v>
      </c>
      <c r="AZ2616" s="28">
        <v>65</v>
      </c>
      <c r="BA2616" s="26">
        <v>0</v>
      </c>
      <c r="BB2616" s="26" t="s">
        <v>148</v>
      </c>
      <c r="BC2616" s="26" t="s">
        <v>14200</v>
      </c>
      <c r="BD2616" s="26" t="s">
        <v>125</v>
      </c>
      <c r="BE2616" s="24"/>
      <c r="BF2616" s="26" t="s">
        <v>14201</v>
      </c>
      <c r="BG2616" s="26" t="s">
        <v>14231</v>
      </c>
      <c r="BH2616" s="26" t="s">
        <v>14232</v>
      </c>
      <c r="BI2616" s="26" t="s">
        <v>14231</v>
      </c>
      <c r="BJ2616" s="24"/>
      <c r="BK2616" s="24"/>
      <c r="BL2616" s="24"/>
      <c r="BM2616" s="24"/>
      <c r="BN2616" s="24"/>
      <c r="BO2616" s="24"/>
      <c r="BP2616" s="24"/>
      <c r="BQ2616" s="24"/>
      <c r="BR2616" s="26">
        <v>3</v>
      </c>
      <c r="BS2616" s="26">
        <v>2</v>
      </c>
      <c r="BT2616" s="26">
        <v>3</v>
      </c>
      <c r="BU2616" s="26">
        <v>4</v>
      </c>
      <c r="BV2616" s="26">
        <v>2</v>
      </c>
      <c r="BW2616" s="26">
        <v>4</v>
      </c>
      <c r="BX2616" s="26">
        <v>2</v>
      </c>
      <c r="BY2616" s="26">
        <v>3</v>
      </c>
      <c r="BZ2616" s="24"/>
      <c r="CA2616" s="24"/>
      <c r="CB2616" s="24"/>
      <c r="CC2616" s="24"/>
      <c r="CD2616" s="24"/>
      <c r="CE2616" s="24"/>
      <c r="CF2616" s="24"/>
      <c r="CG2616" s="24"/>
      <c r="CH2616" s="24"/>
      <c r="CI2616" s="24"/>
      <c r="CJ2616" s="24"/>
      <c r="CK2616" s="24"/>
      <c r="CL2616" s="24"/>
      <c r="CM2616" s="24"/>
      <c r="CN2616" s="24"/>
      <c r="CO2616" s="24"/>
      <c r="CP2616" s="24"/>
      <c r="CQ2616" s="24"/>
      <c r="CR2616" s="24"/>
      <c r="CS2616" s="24"/>
      <c r="CT2616" s="24"/>
      <c r="CU2616" s="24"/>
      <c r="CV2616" s="24"/>
      <c r="CW2616" s="24"/>
      <c r="CX2616" s="24"/>
      <c r="CY2616" s="24"/>
      <c r="CZ2616" s="24"/>
      <c r="DA2616" s="24"/>
      <c r="DB2616" s="24"/>
      <c r="DC2616" s="24"/>
      <c r="DD2616" s="24"/>
      <c r="DE2616" s="24"/>
      <c r="DF2616" s="26" t="s">
        <v>139</v>
      </c>
      <c r="DG2616" s="26" t="s">
        <v>120</v>
      </c>
      <c r="DH2616" s="26" t="s">
        <v>139</v>
      </c>
      <c r="DI2616" s="26" t="s">
        <v>139</v>
      </c>
      <c r="DJ2616" s="26" t="s">
        <v>120</v>
      </c>
      <c r="DK2616" s="26" t="s">
        <v>139</v>
      </c>
      <c r="DL2616" s="26" t="s">
        <v>120</v>
      </c>
      <c r="DM2616" s="26" t="s">
        <v>139</v>
      </c>
      <c r="DN2616" s="26" t="s">
        <v>139</v>
      </c>
      <c r="DO2616" s="26" t="s">
        <v>139</v>
      </c>
    </row>
    <row r="2617" spans="1:119" ht="20.100000000000001" customHeight="1" x14ac:dyDescent="0.25">
      <c r="A2617" s="29" t="str">
        <f t="shared" si="574"/>
        <v>Teen’s Key2</v>
      </c>
      <c r="B2617" s="29" t="str">
        <f t="shared" si="575"/>
        <v>Teen’s Key</v>
      </c>
      <c r="C2617" s="29">
        <f t="shared" si="576"/>
        <v>2</v>
      </c>
      <c r="D2617" s="30" t="str">
        <f t="shared" si="577"/>
        <v>East and Southeast Asia</v>
      </c>
      <c r="E2617" s="30" t="str">
        <f t="shared" si="578"/>
        <v>Hong Kong (SAR), China</v>
      </c>
      <c r="F2617" s="31">
        <f t="shared" si="579"/>
        <v>3</v>
      </c>
      <c r="G2617" s="31">
        <f t="shared" si="580"/>
        <v>2</v>
      </c>
      <c r="H2617" s="31">
        <f t="shared" si="581"/>
        <v>2</v>
      </c>
      <c r="I2617" s="31">
        <f t="shared" si="582"/>
        <v>4</v>
      </c>
      <c r="J2617" s="31">
        <f t="shared" si="583"/>
        <v>2</v>
      </c>
      <c r="K2617" s="31">
        <f t="shared" si="584"/>
        <v>4</v>
      </c>
      <c r="L2617" s="31">
        <f t="shared" si="585"/>
        <v>2</v>
      </c>
      <c r="M2617" s="31">
        <f t="shared" si="586"/>
        <v>3</v>
      </c>
      <c r="N2617" s="31">
        <f t="shared" si="587"/>
        <v>2.8</v>
      </c>
      <c r="O2617" s="26" t="s">
        <v>14233</v>
      </c>
      <c r="P2617" s="26" t="s">
        <v>108</v>
      </c>
      <c r="Q2617" s="27">
        <v>41400</v>
      </c>
      <c r="R2617" s="26" t="s">
        <v>109</v>
      </c>
      <c r="S2617" s="26" t="s">
        <v>206</v>
      </c>
      <c r="T2617" s="26" t="s">
        <v>207</v>
      </c>
      <c r="U2617" s="26" t="s">
        <v>833</v>
      </c>
      <c r="V2617" s="26" t="s">
        <v>469</v>
      </c>
      <c r="W2617" s="26" t="s">
        <v>2920</v>
      </c>
      <c r="X2617" s="26" t="s">
        <v>7834</v>
      </c>
      <c r="Y2617" s="26" t="s">
        <v>14195</v>
      </c>
      <c r="Z2617" s="24"/>
      <c r="AA2617" s="24"/>
      <c r="AB2617" s="26" t="s">
        <v>117</v>
      </c>
      <c r="AC2617" s="28">
        <v>8000</v>
      </c>
      <c r="AD2617" s="26" t="s">
        <v>7836</v>
      </c>
      <c r="AE2617" s="26" t="s">
        <v>474</v>
      </c>
      <c r="AF2617" s="26" t="s">
        <v>120</v>
      </c>
      <c r="AG2617" s="26" t="s">
        <v>175</v>
      </c>
      <c r="AH2617" s="26" t="s">
        <v>143</v>
      </c>
      <c r="AI2617" s="28">
        <v>8000</v>
      </c>
      <c r="AJ2617" s="26" t="s">
        <v>14234</v>
      </c>
      <c r="AK2617" s="26" t="s">
        <v>14235</v>
      </c>
      <c r="AL2617" s="26" t="s">
        <v>14236</v>
      </c>
      <c r="AM2617" s="24"/>
      <c r="AN2617" s="24"/>
      <c r="AO2617" s="24"/>
      <c r="AP2617" s="24"/>
      <c r="AQ2617" s="24"/>
      <c r="AR2617" s="24"/>
      <c r="AS2617" s="24"/>
      <c r="AT2617" s="24"/>
      <c r="AU2617" s="24"/>
      <c r="AV2617" s="24"/>
      <c r="AW2617" s="28">
        <v>55000</v>
      </c>
      <c r="AX2617" s="26">
        <v>120</v>
      </c>
      <c r="AY2617" s="28">
        <v>60</v>
      </c>
      <c r="AZ2617" s="28">
        <v>50</v>
      </c>
      <c r="BA2617" s="26">
        <v>0</v>
      </c>
      <c r="BB2617" s="26" t="s">
        <v>148</v>
      </c>
      <c r="BC2617" s="26" t="s">
        <v>14200</v>
      </c>
      <c r="BD2617" s="26" t="s">
        <v>125</v>
      </c>
      <c r="BE2617" s="24"/>
      <c r="BF2617" s="26" t="s">
        <v>14237</v>
      </c>
      <c r="BG2617" s="26" t="s">
        <v>14238</v>
      </c>
      <c r="BH2617" s="26" t="s">
        <v>14202</v>
      </c>
      <c r="BI2617" s="26" t="s">
        <v>14238</v>
      </c>
      <c r="BJ2617" s="24"/>
      <c r="BK2617" s="24"/>
      <c r="BL2617" s="24"/>
      <c r="BM2617" s="24"/>
      <c r="BN2617" s="24"/>
      <c r="BO2617" s="24"/>
      <c r="BP2617" s="24"/>
      <c r="BQ2617" s="24"/>
      <c r="BR2617" s="26">
        <v>3</v>
      </c>
      <c r="BS2617" s="26">
        <v>2</v>
      </c>
      <c r="BT2617" s="26">
        <v>2</v>
      </c>
      <c r="BU2617" s="26">
        <v>4</v>
      </c>
      <c r="BV2617" s="26">
        <v>2</v>
      </c>
      <c r="BW2617" s="26">
        <v>4</v>
      </c>
      <c r="BX2617" s="26">
        <v>2</v>
      </c>
      <c r="BY2617" s="26">
        <v>3</v>
      </c>
      <c r="BZ2617" s="24"/>
      <c r="CA2617" s="24"/>
      <c r="CB2617" s="24"/>
      <c r="CC2617" s="24"/>
      <c r="CD2617" s="24"/>
      <c r="CE2617" s="24"/>
      <c r="CF2617" s="24"/>
      <c r="CG2617" s="24"/>
      <c r="CH2617" s="24"/>
      <c r="CI2617" s="24"/>
      <c r="CJ2617" s="24"/>
      <c r="CK2617" s="24"/>
      <c r="CL2617" s="24"/>
      <c r="CM2617" s="24"/>
      <c r="CN2617" s="24"/>
      <c r="CO2617" s="24"/>
      <c r="CP2617" s="24"/>
      <c r="CQ2617" s="24"/>
      <c r="CR2617" s="24"/>
      <c r="CS2617" s="24"/>
      <c r="CT2617" s="24"/>
      <c r="CU2617" s="24"/>
      <c r="CV2617" s="24"/>
      <c r="CW2617" s="24"/>
      <c r="CX2617" s="24"/>
      <c r="CY2617" s="24"/>
      <c r="CZ2617" s="24"/>
      <c r="DA2617" s="24"/>
      <c r="DB2617" s="24"/>
      <c r="DC2617" s="24"/>
      <c r="DD2617" s="24"/>
      <c r="DE2617" s="24"/>
      <c r="DF2617" s="26" t="s">
        <v>139</v>
      </c>
      <c r="DG2617" s="26" t="s">
        <v>139</v>
      </c>
      <c r="DH2617" s="26" t="s">
        <v>139</v>
      </c>
      <c r="DI2617" s="26" t="s">
        <v>139</v>
      </c>
      <c r="DJ2617" s="26" t="s">
        <v>139</v>
      </c>
      <c r="DK2617" s="26" t="s">
        <v>139</v>
      </c>
      <c r="DL2617" s="26" t="s">
        <v>139</v>
      </c>
      <c r="DM2617" s="26" t="s">
        <v>139</v>
      </c>
      <c r="DN2617" s="26" t="s">
        <v>139</v>
      </c>
      <c r="DO2617" s="26" t="s">
        <v>139</v>
      </c>
    </row>
    <row r="2618" spans="1:119" ht="20.100000000000001" customHeight="1" x14ac:dyDescent="0.25">
      <c r="A2618" s="29" t="str">
        <f t="shared" si="574"/>
        <v/>
      </c>
      <c r="B2618" s="29" t="str">
        <f t="shared" si="575"/>
        <v>Teen’s Key</v>
      </c>
      <c r="C2618" s="29">
        <f t="shared" si="576"/>
        <v>0</v>
      </c>
      <c r="D2618" s="30" t="str">
        <f t="shared" si="577"/>
        <v>East and Southeast Asia</v>
      </c>
      <c r="E2618" s="30" t="str">
        <f t="shared" si="578"/>
        <v>Hong Kong (SAR), China</v>
      </c>
      <c r="F2618" s="31">
        <f t="shared" si="579"/>
        <v>0</v>
      </c>
      <c r="G2618" s="31">
        <f t="shared" si="580"/>
        <v>0</v>
      </c>
      <c r="H2618" s="31">
        <f t="shared" si="581"/>
        <v>0</v>
      </c>
      <c r="I2618" s="31">
        <f t="shared" si="582"/>
        <v>0</v>
      </c>
      <c r="J2618" s="31">
        <f t="shared" si="583"/>
        <v>0</v>
      </c>
      <c r="K2618" s="31">
        <f t="shared" si="584"/>
        <v>0</v>
      </c>
      <c r="L2618" s="31">
        <f t="shared" si="585"/>
        <v>0</v>
      </c>
      <c r="M2618" s="31">
        <f t="shared" si="586"/>
        <v>0</v>
      </c>
      <c r="N2618" s="31">
        <f t="shared" si="587"/>
        <v>0</v>
      </c>
      <c r="O2618" s="26" t="s">
        <v>16463</v>
      </c>
      <c r="P2618" s="26" t="s">
        <v>108</v>
      </c>
      <c r="Q2618" s="27">
        <v>41403</v>
      </c>
      <c r="R2618" s="24"/>
      <c r="S2618" s="24"/>
      <c r="T2618" s="26" t="s">
        <v>207</v>
      </c>
      <c r="U2618" s="24"/>
      <c r="V2618" s="26" t="s">
        <v>469</v>
      </c>
      <c r="W2618" s="26" t="s">
        <v>2920</v>
      </c>
      <c r="X2618" s="26" t="s">
        <v>7834</v>
      </c>
      <c r="Y2618" s="26" t="s">
        <v>14195</v>
      </c>
      <c r="Z2618" s="24"/>
      <c r="AA2618" s="24"/>
      <c r="AB2618" s="26" t="s">
        <v>15736</v>
      </c>
      <c r="AC2618" s="28">
        <v>650</v>
      </c>
      <c r="AD2618" s="26" t="s">
        <v>7836</v>
      </c>
      <c r="AE2618" s="26" t="s">
        <v>474</v>
      </c>
      <c r="AF2618" s="26" t="s">
        <v>120</v>
      </c>
      <c r="AG2618" s="26" t="s">
        <v>175</v>
      </c>
      <c r="AH2618" s="24"/>
      <c r="AI2618" s="28">
        <v>650</v>
      </c>
      <c r="AJ2618" s="24"/>
      <c r="AK2618" s="24"/>
      <c r="AL2618" s="24"/>
      <c r="AM2618" s="24"/>
      <c r="AN2618" s="24"/>
      <c r="AO2618" s="24"/>
      <c r="AP2618" s="24"/>
      <c r="AQ2618" s="24"/>
      <c r="AR2618" s="24"/>
      <c r="AS2618" s="24"/>
      <c r="AT2618" s="24"/>
      <c r="AU2618" s="24"/>
      <c r="AV2618" s="24"/>
      <c r="AW2618" s="28">
        <v>0</v>
      </c>
      <c r="AX2618" s="26">
        <v>0</v>
      </c>
      <c r="AY2618" s="28">
        <v>0</v>
      </c>
      <c r="AZ2618" s="28">
        <v>0</v>
      </c>
      <c r="BA2618" s="26">
        <v>0</v>
      </c>
      <c r="BB2618" s="24"/>
      <c r="BC2618" s="26" t="s">
        <v>14200</v>
      </c>
      <c r="BD2618" s="24"/>
      <c r="BE2618" s="24"/>
      <c r="BF2618" s="24"/>
      <c r="BG2618" s="24"/>
      <c r="BH2618" s="24"/>
      <c r="BI2618" s="24"/>
      <c r="BJ2618" s="24"/>
      <c r="BK2618" s="24"/>
      <c r="BL2618" s="24"/>
      <c r="BM2618" s="24"/>
      <c r="BN2618" s="24"/>
      <c r="BO2618" s="24"/>
      <c r="BP2618" s="24"/>
      <c r="BQ2618" s="24"/>
      <c r="BR2618" s="26">
        <v>0</v>
      </c>
      <c r="BS2618" s="26">
        <v>0</v>
      </c>
      <c r="BT2618" s="26">
        <v>0</v>
      </c>
      <c r="BU2618" s="26">
        <v>0</v>
      </c>
      <c r="BV2618" s="26">
        <v>0</v>
      </c>
      <c r="BW2618" s="26">
        <v>0</v>
      </c>
      <c r="BX2618" s="26">
        <v>0</v>
      </c>
      <c r="BY2618" s="26">
        <v>0</v>
      </c>
      <c r="BZ2618" s="24"/>
      <c r="CA2618" s="24"/>
      <c r="CB2618" s="24"/>
      <c r="CC2618" s="24"/>
      <c r="CD2618" s="24"/>
      <c r="CE2618" s="24"/>
      <c r="CF2618" s="24"/>
      <c r="CG2618" s="24"/>
      <c r="CH2618" s="24"/>
      <c r="CI2618" s="24"/>
      <c r="CJ2618" s="24"/>
      <c r="CK2618" s="24"/>
      <c r="CL2618" s="24"/>
      <c r="CM2618" s="24"/>
      <c r="CN2618" s="24"/>
      <c r="CO2618" s="24"/>
      <c r="CP2618" s="24"/>
      <c r="CQ2618" s="24"/>
      <c r="CR2618" s="24"/>
      <c r="CS2618" s="24"/>
      <c r="CT2618" s="24"/>
      <c r="CU2618" s="24"/>
      <c r="CV2618" s="24"/>
      <c r="CW2618" s="24"/>
      <c r="CX2618" s="24"/>
      <c r="CY2618" s="24"/>
      <c r="CZ2618" s="24"/>
      <c r="DA2618" s="24"/>
      <c r="DB2618" s="24"/>
      <c r="DC2618" s="24"/>
      <c r="DD2618" s="24"/>
      <c r="DE2618" s="24"/>
      <c r="DF2618" s="26" t="s">
        <v>139</v>
      </c>
      <c r="DG2618" s="26" t="s">
        <v>139</v>
      </c>
      <c r="DH2618" s="26" t="s">
        <v>139</v>
      </c>
      <c r="DI2618" s="26" t="s">
        <v>139</v>
      </c>
      <c r="DJ2618" s="26" t="s">
        <v>139</v>
      </c>
      <c r="DK2618" s="26" t="s">
        <v>139</v>
      </c>
      <c r="DL2618" s="26" t="s">
        <v>139</v>
      </c>
      <c r="DM2618" s="26" t="s">
        <v>139</v>
      </c>
      <c r="DN2618" s="26" t="s">
        <v>139</v>
      </c>
      <c r="DO2618" s="26" t="s">
        <v>139</v>
      </c>
    </row>
    <row r="2619" spans="1:119" ht="20.100000000000001" customHeight="1" x14ac:dyDescent="0.25">
      <c r="A2619" s="29" t="str">
        <f t="shared" si="574"/>
        <v>Teen’s Key1</v>
      </c>
      <c r="B2619" s="29" t="str">
        <f t="shared" si="575"/>
        <v>Teen’s Key</v>
      </c>
      <c r="C2619" s="29">
        <f t="shared" si="576"/>
        <v>1</v>
      </c>
      <c r="D2619" s="30" t="str">
        <f t="shared" si="577"/>
        <v>East and Southeast Asia</v>
      </c>
      <c r="E2619" s="30" t="str">
        <f t="shared" si="578"/>
        <v>Hong Kong (SAR), China</v>
      </c>
      <c r="F2619" s="31">
        <f t="shared" si="579"/>
        <v>1</v>
      </c>
      <c r="G2619" s="31">
        <f t="shared" si="580"/>
        <v>2</v>
      </c>
      <c r="H2619" s="31">
        <f t="shared" si="581"/>
        <v>2</v>
      </c>
      <c r="I2619" s="31">
        <f t="shared" si="582"/>
        <v>4</v>
      </c>
      <c r="J2619" s="31">
        <f t="shared" si="583"/>
        <v>2</v>
      </c>
      <c r="K2619" s="31">
        <f t="shared" si="584"/>
        <v>3</v>
      </c>
      <c r="L2619" s="31">
        <f t="shared" si="585"/>
        <v>2</v>
      </c>
      <c r="M2619" s="31">
        <f t="shared" si="586"/>
        <v>3</v>
      </c>
      <c r="N2619" s="31">
        <f t="shared" si="587"/>
        <v>2.4</v>
      </c>
      <c r="O2619" s="26" t="s">
        <v>14239</v>
      </c>
      <c r="P2619" s="26" t="s">
        <v>108</v>
      </c>
      <c r="Q2619" s="27">
        <v>41038</v>
      </c>
      <c r="R2619" s="26" t="s">
        <v>155</v>
      </c>
      <c r="S2619" s="26" t="s">
        <v>217</v>
      </c>
      <c r="T2619" s="26" t="s">
        <v>175</v>
      </c>
      <c r="U2619" s="26" t="s">
        <v>833</v>
      </c>
      <c r="V2619" s="26" t="s">
        <v>469</v>
      </c>
      <c r="W2619" s="26" t="s">
        <v>2920</v>
      </c>
      <c r="X2619" s="26" t="s">
        <v>7834</v>
      </c>
      <c r="Y2619" s="26" t="s">
        <v>14195</v>
      </c>
      <c r="Z2619" s="24"/>
      <c r="AA2619" s="24"/>
      <c r="AB2619" s="26" t="s">
        <v>117</v>
      </c>
      <c r="AC2619" s="28">
        <v>5000</v>
      </c>
      <c r="AD2619" s="26" t="s">
        <v>7836</v>
      </c>
      <c r="AE2619" s="26" t="s">
        <v>474</v>
      </c>
      <c r="AF2619" s="26" t="s">
        <v>120</v>
      </c>
      <c r="AG2619" s="26" t="s">
        <v>175</v>
      </c>
      <c r="AH2619" s="26" t="s">
        <v>158</v>
      </c>
      <c r="AI2619" s="28">
        <v>5000</v>
      </c>
      <c r="AJ2619" s="24"/>
      <c r="AK2619" s="26" t="s">
        <v>14235</v>
      </c>
      <c r="AL2619" s="26" t="s">
        <v>14240</v>
      </c>
      <c r="AM2619" s="26" t="s">
        <v>14241</v>
      </c>
      <c r="AN2619" s="26" t="s">
        <v>14242</v>
      </c>
      <c r="AO2619" s="26" t="s">
        <v>14243</v>
      </c>
      <c r="AP2619" s="24"/>
      <c r="AQ2619" s="24"/>
      <c r="AR2619" s="24"/>
      <c r="AS2619" s="24"/>
      <c r="AT2619" s="24"/>
      <c r="AU2619" s="24"/>
      <c r="AV2619" s="24"/>
      <c r="AW2619" s="28">
        <v>44500</v>
      </c>
      <c r="AX2619" s="26">
        <v>83</v>
      </c>
      <c r="AY2619" s="28">
        <v>0</v>
      </c>
      <c r="AZ2619" s="28">
        <v>0</v>
      </c>
      <c r="BA2619" s="26">
        <v>0</v>
      </c>
      <c r="BB2619" s="24"/>
      <c r="BC2619" s="26" t="s">
        <v>14200</v>
      </c>
      <c r="BD2619" s="24"/>
      <c r="BE2619" s="24"/>
      <c r="BF2619" s="24"/>
      <c r="BG2619" s="24"/>
      <c r="BH2619" s="24"/>
      <c r="BI2619" s="24"/>
      <c r="BJ2619" s="24"/>
      <c r="BK2619" s="24"/>
      <c r="BL2619" s="24"/>
      <c r="BM2619" s="24"/>
      <c r="BN2619" s="24"/>
      <c r="BO2619" s="24"/>
      <c r="BP2619" s="24"/>
      <c r="BQ2619" s="24"/>
      <c r="BR2619" s="26">
        <v>1</v>
      </c>
      <c r="BS2619" s="26">
        <v>2</v>
      </c>
      <c r="BT2619" s="26">
        <v>2</v>
      </c>
      <c r="BU2619" s="26">
        <v>4</v>
      </c>
      <c r="BV2619" s="26">
        <v>2</v>
      </c>
      <c r="BW2619" s="26">
        <v>3</v>
      </c>
      <c r="BX2619" s="26">
        <v>2</v>
      </c>
      <c r="BY2619" s="26">
        <v>3</v>
      </c>
      <c r="BZ2619" s="24"/>
      <c r="CA2619" s="24"/>
      <c r="CB2619" s="24"/>
      <c r="CC2619" s="24"/>
      <c r="CD2619" s="24"/>
      <c r="CE2619" s="24"/>
      <c r="CF2619" s="24"/>
      <c r="CG2619" s="24"/>
      <c r="CH2619" s="24"/>
      <c r="CI2619" s="24"/>
      <c r="CJ2619" s="24"/>
      <c r="CK2619" s="24"/>
      <c r="CL2619" s="24"/>
      <c r="CM2619" s="24"/>
      <c r="CN2619" s="24"/>
      <c r="CO2619" s="24"/>
      <c r="CP2619" s="24"/>
      <c r="CQ2619" s="24"/>
      <c r="CR2619" s="24"/>
      <c r="CS2619" s="24"/>
      <c r="CT2619" s="24"/>
      <c r="CU2619" s="24"/>
      <c r="CV2619" s="24"/>
      <c r="CW2619" s="24"/>
      <c r="CX2619" s="24"/>
      <c r="CY2619" s="24"/>
      <c r="CZ2619" s="24"/>
      <c r="DA2619" s="24"/>
      <c r="DB2619" s="24"/>
      <c r="DC2619" s="24"/>
      <c r="DD2619" s="24"/>
      <c r="DE2619" s="24"/>
      <c r="DF2619" s="26" t="s">
        <v>139</v>
      </c>
      <c r="DG2619" s="26" t="s">
        <v>139</v>
      </c>
      <c r="DH2619" s="26" t="s">
        <v>139</v>
      </c>
      <c r="DI2619" s="26" t="s">
        <v>139</v>
      </c>
      <c r="DJ2619" s="26" t="s">
        <v>139</v>
      </c>
      <c r="DK2619" s="26" t="s">
        <v>139</v>
      </c>
      <c r="DL2619" s="26" t="s">
        <v>139</v>
      </c>
      <c r="DM2619" s="26" t="s">
        <v>139</v>
      </c>
      <c r="DN2619" s="26" t="s">
        <v>139</v>
      </c>
      <c r="DO2619" s="26" t="s">
        <v>139</v>
      </c>
    </row>
    <row r="2620" spans="1:119" ht="20.100000000000001" customHeight="1" x14ac:dyDescent="0.25">
      <c r="A2620" s="29" t="str">
        <f t="shared" si="574"/>
        <v>Teleo Producciones Sociedad Anonima (A Million Reading Children)2</v>
      </c>
      <c r="B2620" s="29" t="str">
        <f t="shared" si="575"/>
        <v>Teleo Producciones Sociedad Anonima (A Million Reading Children)</v>
      </c>
      <c r="C2620" s="29">
        <f t="shared" si="576"/>
        <v>2</v>
      </c>
      <c r="D2620" s="30" t="str">
        <f t="shared" si="577"/>
        <v>Americas</v>
      </c>
      <c r="E2620" s="30" t="str">
        <f t="shared" si="578"/>
        <v>Lima, Peru</v>
      </c>
      <c r="F2620" s="31">
        <f t="shared" si="579"/>
        <v>3</v>
      </c>
      <c r="G2620" s="31">
        <f t="shared" si="580"/>
        <v>2</v>
      </c>
      <c r="H2620" s="31">
        <f t="shared" si="581"/>
        <v>3</v>
      </c>
      <c r="I2620" s="31">
        <f t="shared" si="582"/>
        <v>3</v>
      </c>
      <c r="J2620" s="31">
        <f t="shared" si="583"/>
        <v>3</v>
      </c>
      <c r="K2620" s="31">
        <f t="shared" si="584"/>
        <v>3</v>
      </c>
      <c r="L2620" s="31">
        <f t="shared" si="585"/>
        <v>5</v>
      </c>
      <c r="M2620" s="31">
        <f t="shared" si="586"/>
        <v>3</v>
      </c>
      <c r="N2620" s="31">
        <f t="shared" si="587"/>
        <v>3.1</v>
      </c>
      <c r="O2620" s="26" t="s">
        <v>14605</v>
      </c>
      <c r="P2620" s="26" t="s">
        <v>108</v>
      </c>
      <c r="Q2620" s="27">
        <v>42858</v>
      </c>
      <c r="R2620" s="26" t="s">
        <v>109</v>
      </c>
      <c r="S2620" s="26" t="s">
        <v>167</v>
      </c>
      <c r="T2620" s="26" t="s">
        <v>142</v>
      </c>
      <c r="U2620" s="26" t="s">
        <v>112</v>
      </c>
      <c r="V2620" s="26" t="s">
        <v>15731</v>
      </c>
      <c r="W2620" s="26" t="s">
        <v>1229</v>
      </c>
      <c r="X2620" s="26" t="s">
        <v>1230</v>
      </c>
      <c r="Y2620" s="26" t="s">
        <v>16464</v>
      </c>
      <c r="Z2620" s="26" t="s">
        <v>14606</v>
      </c>
      <c r="AA2620" s="24"/>
      <c r="AB2620" s="26" t="s">
        <v>117</v>
      </c>
      <c r="AC2620" s="28">
        <v>5000</v>
      </c>
      <c r="AD2620" s="26" t="s">
        <v>14607</v>
      </c>
      <c r="AE2620" s="26" t="s">
        <v>725</v>
      </c>
      <c r="AF2620" s="26" t="s">
        <v>120</v>
      </c>
      <c r="AG2620" s="26" t="s">
        <v>157</v>
      </c>
      <c r="AH2620" s="26" t="s">
        <v>143</v>
      </c>
      <c r="AI2620" s="28">
        <v>5000</v>
      </c>
      <c r="AJ2620" s="26" t="s">
        <v>14608</v>
      </c>
      <c r="AK2620" s="26" t="s">
        <v>14609</v>
      </c>
      <c r="AL2620" s="26" t="s">
        <v>14610</v>
      </c>
      <c r="AM2620" s="24"/>
      <c r="AN2620" s="24"/>
      <c r="AO2620" s="24"/>
      <c r="AP2620" s="24"/>
      <c r="AQ2620" s="24"/>
      <c r="AR2620" s="24"/>
      <c r="AS2620" s="26" t="s">
        <v>14611</v>
      </c>
      <c r="AT2620" s="26" t="s">
        <v>14612</v>
      </c>
      <c r="AU2620" s="26" t="s">
        <v>14613</v>
      </c>
      <c r="AV2620" s="24"/>
      <c r="AW2620" s="28">
        <v>83473</v>
      </c>
      <c r="AX2620" s="26">
        <v>7981</v>
      </c>
      <c r="AY2620" s="28">
        <v>80</v>
      </c>
      <c r="AZ2620" s="28">
        <v>2270</v>
      </c>
      <c r="BA2620" s="26">
        <v>3800</v>
      </c>
      <c r="BB2620" s="24"/>
      <c r="BC2620" s="26" t="s">
        <v>14614</v>
      </c>
      <c r="BD2620" s="26" t="s">
        <v>125</v>
      </c>
      <c r="BE2620" s="24"/>
      <c r="BF2620" s="26" t="s">
        <v>14615</v>
      </c>
      <c r="BG2620" s="26" t="s">
        <v>14616</v>
      </c>
      <c r="BH2620" s="26" t="s">
        <v>14617</v>
      </c>
      <c r="BI2620" s="26" t="s">
        <v>14616</v>
      </c>
      <c r="BJ2620" s="26" t="s">
        <v>14618</v>
      </c>
      <c r="BK2620" s="26" t="s">
        <v>261</v>
      </c>
      <c r="BL2620" s="26" t="s">
        <v>14619</v>
      </c>
      <c r="BM2620" s="26" t="s">
        <v>14620</v>
      </c>
      <c r="BN2620" s="26" t="s">
        <v>14621</v>
      </c>
      <c r="BO2620" s="26" t="s">
        <v>14616</v>
      </c>
      <c r="BP2620" s="24"/>
      <c r="BQ2620" s="24"/>
      <c r="BR2620" s="26">
        <v>0</v>
      </c>
      <c r="BS2620" s="26">
        <v>0</v>
      </c>
      <c r="BT2620" s="26">
        <v>0</v>
      </c>
      <c r="BU2620" s="26">
        <v>0</v>
      </c>
      <c r="BV2620" s="26">
        <v>0</v>
      </c>
      <c r="BW2620" s="26">
        <v>0</v>
      </c>
      <c r="BX2620" s="26">
        <v>0</v>
      </c>
      <c r="BY2620" s="26">
        <v>0</v>
      </c>
      <c r="BZ2620" s="26" t="s">
        <v>138</v>
      </c>
      <c r="CA2620" s="26" t="s">
        <v>136</v>
      </c>
      <c r="CB2620" s="26" t="s">
        <v>136</v>
      </c>
      <c r="CC2620" s="26" t="s">
        <v>136</v>
      </c>
      <c r="CD2620" s="26" t="s">
        <v>136</v>
      </c>
      <c r="CE2620" s="26" t="s">
        <v>136</v>
      </c>
      <c r="CF2620" s="26" t="s">
        <v>135</v>
      </c>
      <c r="CG2620" s="26" t="s">
        <v>135</v>
      </c>
      <c r="CH2620" s="26" t="s">
        <v>134</v>
      </c>
      <c r="CI2620" s="26" t="s">
        <v>136</v>
      </c>
      <c r="CJ2620" s="26" t="s">
        <v>135</v>
      </c>
      <c r="CK2620" s="26" t="s">
        <v>138</v>
      </c>
      <c r="CL2620" s="26" t="s">
        <v>134</v>
      </c>
      <c r="CM2620" s="26" t="s">
        <v>134</v>
      </c>
      <c r="CN2620" s="26" t="s">
        <v>136</v>
      </c>
      <c r="CO2620" s="26" t="s">
        <v>136</v>
      </c>
      <c r="CP2620" s="26" t="s">
        <v>136</v>
      </c>
      <c r="CQ2620" s="26" t="s">
        <v>136</v>
      </c>
      <c r="CR2620" s="26" t="s">
        <v>138</v>
      </c>
      <c r="CS2620" s="26" t="s">
        <v>137</v>
      </c>
      <c r="CT2620" s="26" t="s">
        <v>136</v>
      </c>
      <c r="CU2620" s="26" t="s">
        <v>136</v>
      </c>
      <c r="CV2620" s="26" t="s">
        <v>136</v>
      </c>
      <c r="CW2620" s="26" t="s">
        <v>138</v>
      </c>
      <c r="CX2620" s="26" t="s">
        <v>138</v>
      </c>
      <c r="CY2620" s="26" t="s">
        <v>138</v>
      </c>
      <c r="CZ2620" s="26" t="s">
        <v>138</v>
      </c>
      <c r="DA2620" s="26" t="s">
        <v>134</v>
      </c>
      <c r="DB2620" s="26" t="s">
        <v>136</v>
      </c>
      <c r="DC2620" s="26" t="s">
        <v>135</v>
      </c>
      <c r="DD2620" s="26" t="s">
        <v>138</v>
      </c>
      <c r="DE2620" s="26" t="s">
        <v>134</v>
      </c>
      <c r="DF2620" s="26" t="s">
        <v>120</v>
      </c>
      <c r="DG2620" s="26" t="s">
        <v>120</v>
      </c>
      <c r="DH2620" s="26" t="s">
        <v>120</v>
      </c>
      <c r="DI2620" s="26" t="s">
        <v>139</v>
      </c>
      <c r="DJ2620" s="26" t="s">
        <v>139</v>
      </c>
      <c r="DK2620" s="26" t="s">
        <v>139</v>
      </c>
      <c r="DL2620" s="26" t="s">
        <v>139</v>
      </c>
      <c r="DM2620" s="26" t="s">
        <v>139</v>
      </c>
      <c r="DN2620" s="26" t="s">
        <v>139</v>
      </c>
      <c r="DO2620" s="26" t="s">
        <v>139</v>
      </c>
    </row>
    <row r="2621" spans="1:119" ht="20.100000000000001" customHeight="1" x14ac:dyDescent="0.25">
      <c r="A2621" s="29" t="str">
        <f t="shared" si="574"/>
        <v>Teleo Producciones Sociedad Anonima (A Million Reading Children)1</v>
      </c>
      <c r="B2621" s="29" t="str">
        <f t="shared" si="575"/>
        <v>Teleo Producciones Sociedad Anonima (A Million Reading Children)</v>
      </c>
      <c r="C2621" s="29">
        <f t="shared" si="576"/>
        <v>1</v>
      </c>
      <c r="D2621" s="30" t="str">
        <f t="shared" si="577"/>
        <v>Americas</v>
      </c>
      <c r="E2621" s="30" t="str">
        <f t="shared" si="578"/>
        <v>Lima, Peru</v>
      </c>
      <c r="F2621" s="31">
        <f t="shared" si="579"/>
        <v>0</v>
      </c>
      <c r="G2621" s="31">
        <f t="shared" si="580"/>
        <v>0</v>
      </c>
      <c r="H2621" s="31">
        <f t="shared" si="581"/>
        <v>0</v>
      </c>
      <c r="I2621" s="31">
        <f t="shared" si="582"/>
        <v>0</v>
      </c>
      <c r="J2621" s="31">
        <f t="shared" si="583"/>
        <v>0</v>
      </c>
      <c r="K2621" s="31">
        <f t="shared" si="584"/>
        <v>0</v>
      </c>
      <c r="L2621" s="31">
        <f t="shared" si="585"/>
        <v>0</v>
      </c>
      <c r="M2621" s="31">
        <f t="shared" si="586"/>
        <v>0</v>
      </c>
      <c r="N2621" s="31">
        <f t="shared" si="587"/>
        <v>0</v>
      </c>
      <c r="O2621" s="26" t="s">
        <v>14622</v>
      </c>
      <c r="P2621" s="26" t="s">
        <v>108</v>
      </c>
      <c r="Q2621" s="27">
        <v>42502</v>
      </c>
      <c r="R2621" s="26" t="s">
        <v>155</v>
      </c>
      <c r="S2621" s="26" t="s">
        <v>184</v>
      </c>
      <c r="T2621" s="26" t="s">
        <v>157</v>
      </c>
      <c r="U2621" s="26" t="s">
        <v>112</v>
      </c>
      <c r="V2621" s="26" t="s">
        <v>15731</v>
      </c>
      <c r="W2621" s="26" t="s">
        <v>1229</v>
      </c>
      <c r="X2621" s="26" t="s">
        <v>1230</v>
      </c>
      <c r="Y2621" s="26" t="s">
        <v>16464</v>
      </c>
      <c r="Z2621" s="26" t="s">
        <v>14606</v>
      </c>
      <c r="AA2621" s="24"/>
      <c r="AB2621" s="26" t="s">
        <v>117</v>
      </c>
      <c r="AC2621" s="28">
        <v>4000</v>
      </c>
      <c r="AD2621" s="26" t="s">
        <v>14607</v>
      </c>
      <c r="AE2621" s="26" t="s">
        <v>725</v>
      </c>
      <c r="AF2621" s="26" t="s">
        <v>120</v>
      </c>
      <c r="AG2621" s="26" t="s">
        <v>157</v>
      </c>
      <c r="AH2621" s="26" t="s">
        <v>158</v>
      </c>
      <c r="AI2621" s="28">
        <v>4000</v>
      </c>
      <c r="AJ2621" s="26" t="s">
        <v>14623</v>
      </c>
      <c r="AK2621" s="26" t="s">
        <v>14624</v>
      </c>
      <c r="AL2621" s="24"/>
      <c r="AM2621" s="26" t="s">
        <v>14625</v>
      </c>
      <c r="AN2621" s="26" t="s">
        <v>14626</v>
      </c>
      <c r="AO2621" s="26" t="s">
        <v>14627</v>
      </c>
      <c r="AP2621" s="26" t="s">
        <v>14628</v>
      </c>
      <c r="AQ2621" s="24"/>
      <c r="AR2621" s="24"/>
      <c r="AS2621" s="24"/>
      <c r="AT2621" s="24"/>
      <c r="AU2621" s="24"/>
      <c r="AV2621" s="24"/>
      <c r="AW2621" s="28">
        <v>54215</v>
      </c>
      <c r="AX2621" s="26">
        <v>2264</v>
      </c>
      <c r="AY2621" s="28">
        <v>0</v>
      </c>
      <c r="AZ2621" s="28">
        <v>0</v>
      </c>
      <c r="BA2621" s="26">
        <v>0</v>
      </c>
      <c r="BB2621" s="24"/>
      <c r="BC2621" s="26" t="s">
        <v>14614</v>
      </c>
      <c r="BD2621" s="24"/>
      <c r="BE2621" s="24"/>
      <c r="BF2621" s="24"/>
      <c r="BG2621" s="24"/>
      <c r="BH2621" s="24"/>
      <c r="BI2621" s="24"/>
      <c r="BJ2621" s="24"/>
      <c r="BK2621" s="24"/>
      <c r="BL2621" s="24"/>
      <c r="BM2621" s="24"/>
      <c r="BN2621" s="24"/>
      <c r="BO2621" s="24"/>
      <c r="BP2621" s="24"/>
      <c r="BQ2621" s="24"/>
      <c r="BR2621" s="26">
        <v>0</v>
      </c>
      <c r="BS2621" s="26">
        <v>0</v>
      </c>
      <c r="BT2621" s="26">
        <v>0</v>
      </c>
      <c r="BU2621" s="26">
        <v>0</v>
      </c>
      <c r="BV2621" s="26">
        <v>0</v>
      </c>
      <c r="BW2621" s="26">
        <v>0</v>
      </c>
      <c r="BX2621" s="26">
        <v>0</v>
      </c>
      <c r="BY2621" s="26">
        <v>0</v>
      </c>
      <c r="BZ2621" s="24"/>
      <c r="CA2621" s="24"/>
      <c r="CB2621" s="24"/>
      <c r="CC2621" s="24"/>
      <c r="CD2621" s="24"/>
      <c r="CE2621" s="24"/>
      <c r="CF2621" s="24"/>
      <c r="CG2621" s="24"/>
      <c r="CH2621" s="24"/>
      <c r="CI2621" s="24"/>
      <c r="CJ2621" s="24"/>
      <c r="CK2621" s="24"/>
      <c r="CL2621" s="24"/>
      <c r="CM2621" s="24"/>
      <c r="CN2621" s="24"/>
      <c r="CO2621" s="24"/>
      <c r="CP2621" s="24"/>
      <c r="CQ2621" s="24"/>
      <c r="CR2621" s="24"/>
      <c r="CS2621" s="24"/>
      <c r="CT2621" s="24"/>
      <c r="CU2621" s="24"/>
      <c r="CV2621" s="24"/>
      <c r="CW2621" s="24"/>
      <c r="CX2621" s="24"/>
      <c r="CY2621" s="24"/>
      <c r="CZ2621" s="24"/>
      <c r="DA2621" s="24"/>
      <c r="DB2621" s="24"/>
      <c r="DC2621" s="24"/>
      <c r="DD2621" s="24"/>
      <c r="DE2621" s="24"/>
      <c r="DF2621" s="26" t="s">
        <v>139</v>
      </c>
      <c r="DG2621" s="26" t="s">
        <v>120</v>
      </c>
      <c r="DH2621" s="26" t="s">
        <v>139</v>
      </c>
      <c r="DI2621" s="26" t="s">
        <v>120</v>
      </c>
      <c r="DJ2621" s="26" t="s">
        <v>139</v>
      </c>
      <c r="DK2621" s="26" t="s">
        <v>139</v>
      </c>
      <c r="DL2621" s="26" t="s">
        <v>139</v>
      </c>
      <c r="DM2621" s="26" t="s">
        <v>139</v>
      </c>
      <c r="DN2621" s="26" t="s">
        <v>120</v>
      </c>
      <c r="DO2621" s="26" t="s">
        <v>120</v>
      </c>
    </row>
    <row r="2622" spans="1:119" ht="20.100000000000001" customHeight="1" x14ac:dyDescent="0.25">
      <c r="A2622" s="29" t="str">
        <f t="shared" si="574"/>
        <v/>
      </c>
      <c r="B2622" s="29" t="str">
        <f t="shared" si="575"/>
        <v>The Eagles Fountains</v>
      </c>
      <c r="C2622" s="29">
        <f t="shared" si="576"/>
        <v>0</v>
      </c>
      <c r="D2622" s="30" t="str">
        <f t="shared" si="577"/>
        <v>Africa and the Middle East</v>
      </c>
      <c r="E2622" s="30" t="str">
        <f t="shared" si="578"/>
        <v>Machakos, Kenya</v>
      </c>
      <c r="F2622" s="31">
        <f t="shared" si="579"/>
        <v>0</v>
      </c>
      <c r="G2622" s="31">
        <f t="shared" si="580"/>
        <v>0</v>
      </c>
      <c r="H2622" s="31">
        <f t="shared" si="581"/>
        <v>0</v>
      </c>
      <c r="I2622" s="31">
        <f t="shared" si="582"/>
        <v>0</v>
      </c>
      <c r="J2622" s="31">
        <f t="shared" si="583"/>
        <v>0</v>
      </c>
      <c r="K2622" s="31">
        <f t="shared" si="584"/>
        <v>0</v>
      </c>
      <c r="L2622" s="31">
        <f t="shared" si="585"/>
        <v>0</v>
      </c>
      <c r="M2622" s="31">
        <f t="shared" si="586"/>
        <v>0</v>
      </c>
      <c r="N2622" s="31">
        <f t="shared" si="587"/>
        <v>0</v>
      </c>
      <c r="O2622" s="26" t="s">
        <v>16465</v>
      </c>
      <c r="P2622" s="26" t="s">
        <v>108</v>
      </c>
      <c r="Q2622" s="27">
        <v>43188</v>
      </c>
      <c r="R2622" s="24"/>
      <c r="S2622" s="24"/>
      <c r="T2622" s="26" t="s">
        <v>111</v>
      </c>
      <c r="U2622" s="24"/>
      <c r="V2622" s="26" t="s">
        <v>169</v>
      </c>
      <c r="W2622" s="26" t="s">
        <v>591</v>
      </c>
      <c r="X2622" s="26" t="s">
        <v>14245</v>
      </c>
      <c r="Y2622" s="26" t="s">
        <v>14246</v>
      </c>
      <c r="Z2622" s="24"/>
      <c r="AA2622" s="24"/>
      <c r="AB2622" s="26" t="s">
        <v>15736</v>
      </c>
      <c r="AC2622" s="28">
        <v>1000</v>
      </c>
      <c r="AD2622" s="24"/>
      <c r="AE2622" s="24"/>
      <c r="AF2622" s="26" t="s">
        <v>139</v>
      </c>
      <c r="AG2622" s="26" t="s">
        <v>175</v>
      </c>
      <c r="AH2622" s="24"/>
      <c r="AI2622" s="28">
        <v>1000</v>
      </c>
      <c r="AJ2622" s="24"/>
      <c r="AK2622" s="24"/>
      <c r="AL2622" s="24"/>
      <c r="AM2622" s="24"/>
      <c r="AN2622" s="24"/>
      <c r="AO2622" s="24"/>
      <c r="AP2622" s="24"/>
      <c r="AQ2622" s="24"/>
      <c r="AR2622" s="24"/>
      <c r="AS2622" s="24"/>
      <c r="AT2622" s="24"/>
      <c r="AU2622" s="24"/>
      <c r="AV2622" s="24"/>
      <c r="AW2622" s="28">
        <v>0</v>
      </c>
      <c r="AX2622" s="26">
        <v>0</v>
      </c>
      <c r="AY2622" s="28">
        <v>0</v>
      </c>
      <c r="AZ2622" s="28">
        <v>0</v>
      </c>
      <c r="BA2622" s="26">
        <v>0</v>
      </c>
      <c r="BB2622" s="24"/>
      <c r="BC2622" s="26" t="s">
        <v>2885</v>
      </c>
      <c r="BD2622" s="24"/>
      <c r="BE2622" s="24"/>
      <c r="BF2622" s="24"/>
      <c r="BG2622" s="24"/>
      <c r="BH2622" s="24"/>
      <c r="BI2622" s="24"/>
      <c r="BJ2622" s="24"/>
      <c r="BK2622" s="24"/>
      <c r="BL2622" s="24"/>
      <c r="BM2622" s="24"/>
      <c r="BN2622" s="24"/>
      <c r="BO2622" s="24"/>
      <c r="BP2622" s="24"/>
      <c r="BQ2622" s="24"/>
      <c r="BR2622" s="26">
        <v>0</v>
      </c>
      <c r="BS2622" s="26">
        <v>0</v>
      </c>
      <c r="BT2622" s="26">
        <v>0</v>
      </c>
      <c r="BU2622" s="26">
        <v>0</v>
      </c>
      <c r="BV2622" s="26">
        <v>0</v>
      </c>
      <c r="BW2622" s="26">
        <v>0</v>
      </c>
      <c r="BX2622" s="26">
        <v>0</v>
      </c>
      <c r="BY2622" s="26">
        <v>0</v>
      </c>
      <c r="BZ2622" s="24"/>
      <c r="CA2622" s="24"/>
      <c r="CB2622" s="24"/>
      <c r="CC2622" s="24"/>
      <c r="CD2622" s="24"/>
      <c r="CE2622" s="24"/>
      <c r="CF2622" s="24"/>
      <c r="CG2622" s="24"/>
      <c r="CH2622" s="24"/>
      <c r="CI2622" s="24"/>
      <c r="CJ2622" s="24"/>
      <c r="CK2622" s="24"/>
      <c r="CL2622" s="24"/>
      <c r="CM2622" s="24"/>
      <c r="CN2622" s="24"/>
      <c r="CO2622" s="24"/>
      <c r="CP2622" s="24"/>
      <c r="CQ2622" s="24"/>
      <c r="CR2622" s="24"/>
      <c r="CS2622" s="24"/>
      <c r="CT2622" s="24"/>
      <c r="CU2622" s="24"/>
      <c r="CV2622" s="24"/>
      <c r="CW2622" s="24"/>
      <c r="CX2622" s="24"/>
      <c r="CY2622" s="24"/>
      <c r="CZ2622" s="24"/>
      <c r="DA2622" s="24"/>
      <c r="DB2622" s="24"/>
      <c r="DC2622" s="24"/>
      <c r="DD2622" s="24"/>
      <c r="DE2622" s="24"/>
      <c r="DF2622" s="26" t="s">
        <v>139</v>
      </c>
      <c r="DG2622" s="26" t="s">
        <v>139</v>
      </c>
      <c r="DH2622" s="26" t="s">
        <v>139</v>
      </c>
      <c r="DI2622" s="26" t="s">
        <v>139</v>
      </c>
      <c r="DJ2622" s="26" t="s">
        <v>139</v>
      </c>
      <c r="DK2622" s="26" t="s">
        <v>139</v>
      </c>
      <c r="DL2622" s="26" t="s">
        <v>139</v>
      </c>
      <c r="DM2622" s="26" t="s">
        <v>139</v>
      </c>
      <c r="DN2622" s="26" t="s">
        <v>139</v>
      </c>
      <c r="DO2622" s="26" t="s">
        <v>139</v>
      </c>
    </row>
    <row r="2623" spans="1:119" ht="20.100000000000001" customHeight="1" x14ac:dyDescent="0.25">
      <c r="A2623" s="29" t="str">
        <f t="shared" si="574"/>
        <v>The Eagles Fountains6</v>
      </c>
      <c r="B2623" s="29" t="str">
        <f t="shared" si="575"/>
        <v>The Eagles Fountains</v>
      </c>
      <c r="C2623" s="29">
        <f t="shared" si="576"/>
        <v>6</v>
      </c>
      <c r="D2623" s="30" t="str">
        <f t="shared" si="577"/>
        <v>Africa and the Middle East</v>
      </c>
      <c r="E2623" s="30" t="str">
        <f t="shared" si="578"/>
        <v>Machakos, Kenya</v>
      </c>
      <c r="F2623" s="31">
        <f t="shared" si="579"/>
        <v>3</v>
      </c>
      <c r="G2623" s="31">
        <f t="shared" si="580"/>
        <v>3</v>
      </c>
      <c r="H2623" s="31">
        <f t="shared" si="581"/>
        <v>3</v>
      </c>
      <c r="I2623" s="31">
        <f t="shared" si="582"/>
        <v>3</v>
      </c>
      <c r="J2623" s="31">
        <f t="shared" si="583"/>
        <v>3</v>
      </c>
      <c r="K2623" s="31">
        <f t="shared" si="584"/>
        <v>3</v>
      </c>
      <c r="L2623" s="31">
        <f t="shared" si="585"/>
        <v>3</v>
      </c>
      <c r="M2623" s="31">
        <f t="shared" si="586"/>
        <v>2</v>
      </c>
      <c r="N2623" s="31">
        <f t="shared" si="587"/>
        <v>2.9</v>
      </c>
      <c r="O2623" s="26" t="s">
        <v>14244</v>
      </c>
      <c r="P2623" s="26" t="s">
        <v>108</v>
      </c>
      <c r="Q2623" s="27">
        <v>43214</v>
      </c>
      <c r="R2623" s="26" t="s">
        <v>166</v>
      </c>
      <c r="S2623" s="26" t="s">
        <v>244</v>
      </c>
      <c r="T2623" s="26" t="s">
        <v>111</v>
      </c>
      <c r="U2623" s="24"/>
      <c r="V2623" s="26" t="s">
        <v>169</v>
      </c>
      <c r="W2623" s="26" t="s">
        <v>591</v>
      </c>
      <c r="X2623" s="26" t="s">
        <v>14245</v>
      </c>
      <c r="Y2623" s="26" t="s">
        <v>14246</v>
      </c>
      <c r="Z2623" s="24"/>
      <c r="AA2623" s="24"/>
      <c r="AB2623" s="26" t="s">
        <v>117</v>
      </c>
      <c r="AC2623" s="28">
        <v>18000</v>
      </c>
      <c r="AD2623" s="24"/>
      <c r="AE2623" s="24"/>
      <c r="AF2623" s="26" t="s">
        <v>139</v>
      </c>
      <c r="AG2623" s="26" t="s">
        <v>175</v>
      </c>
      <c r="AH2623" s="26" t="s">
        <v>250</v>
      </c>
      <c r="AI2623" s="28">
        <v>18000</v>
      </c>
      <c r="AJ2623" s="24"/>
      <c r="AK2623" s="24"/>
      <c r="AL2623" s="24"/>
      <c r="AM2623" s="24"/>
      <c r="AN2623" s="24"/>
      <c r="AO2623" s="24"/>
      <c r="AP2623" s="24"/>
      <c r="AQ2623" s="24"/>
      <c r="AR2623" s="24"/>
      <c r="AS2623" s="26" t="s">
        <v>14247</v>
      </c>
      <c r="AT2623" s="24"/>
      <c r="AU2623" s="26" t="s">
        <v>14248</v>
      </c>
      <c r="AV2623" s="24"/>
      <c r="AW2623" s="28">
        <v>132600</v>
      </c>
      <c r="AX2623" s="26">
        <v>529</v>
      </c>
      <c r="AY2623" s="28">
        <v>650</v>
      </c>
      <c r="AZ2623" s="28">
        <v>465</v>
      </c>
      <c r="BA2623" s="26">
        <v>529</v>
      </c>
      <c r="BB2623" s="24"/>
      <c r="BC2623" s="26" t="s">
        <v>2885</v>
      </c>
      <c r="BD2623" s="26" t="s">
        <v>125</v>
      </c>
      <c r="BE2623" s="24"/>
      <c r="BF2623" s="24"/>
      <c r="BG2623" s="24"/>
      <c r="BH2623" s="26" t="s">
        <v>14249</v>
      </c>
      <c r="BI2623" s="26" t="s">
        <v>261</v>
      </c>
      <c r="BJ2623" s="24"/>
      <c r="BK2623" s="24"/>
      <c r="BL2623" s="24"/>
      <c r="BM2623" s="24"/>
      <c r="BN2623" s="24"/>
      <c r="BO2623" s="24"/>
      <c r="BP2623" s="24"/>
      <c r="BQ2623" s="24"/>
      <c r="BR2623" s="26">
        <v>0</v>
      </c>
      <c r="BS2623" s="26">
        <v>0</v>
      </c>
      <c r="BT2623" s="26">
        <v>0</v>
      </c>
      <c r="BU2623" s="26">
        <v>0</v>
      </c>
      <c r="BV2623" s="26">
        <v>0</v>
      </c>
      <c r="BW2623" s="26">
        <v>0</v>
      </c>
      <c r="BX2623" s="26">
        <v>0</v>
      </c>
      <c r="BY2623" s="26">
        <v>0</v>
      </c>
      <c r="BZ2623" s="26" t="s">
        <v>134</v>
      </c>
      <c r="CA2623" s="26" t="s">
        <v>136</v>
      </c>
      <c r="CB2623" s="26" t="s">
        <v>136</v>
      </c>
      <c r="CC2623" s="26" t="s">
        <v>134</v>
      </c>
      <c r="CD2623" s="26" t="s">
        <v>136</v>
      </c>
      <c r="CE2623" s="26" t="s">
        <v>136</v>
      </c>
      <c r="CF2623" s="26" t="s">
        <v>136</v>
      </c>
      <c r="CG2623" s="26" t="s">
        <v>134</v>
      </c>
      <c r="CH2623" s="26" t="s">
        <v>134</v>
      </c>
      <c r="CI2623" s="26" t="s">
        <v>136</v>
      </c>
      <c r="CJ2623" s="26" t="s">
        <v>136</v>
      </c>
      <c r="CK2623" s="26" t="s">
        <v>136</v>
      </c>
      <c r="CL2623" s="26" t="s">
        <v>134</v>
      </c>
      <c r="CM2623" s="26" t="s">
        <v>134</v>
      </c>
      <c r="CN2623" s="26" t="s">
        <v>136</v>
      </c>
      <c r="CO2623" s="26" t="s">
        <v>136</v>
      </c>
      <c r="CP2623" s="26" t="s">
        <v>135</v>
      </c>
      <c r="CQ2623" s="26" t="s">
        <v>134</v>
      </c>
      <c r="CR2623" s="26" t="s">
        <v>134</v>
      </c>
      <c r="CS2623" s="26" t="s">
        <v>136</v>
      </c>
      <c r="CT2623" s="26" t="s">
        <v>134</v>
      </c>
      <c r="CU2623" s="26" t="s">
        <v>136</v>
      </c>
      <c r="CV2623" s="26" t="s">
        <v>134</v>
      </c>
      <c r="CW2623" s="26" t="s">
        <v>136</v>
      </c>
      <c r="CX2623" s="26" t="s">
        <v>136</v>
      </c>
      <c r="CY2623" s="26" t="s">
        <v>136</v>
      </c>
      <c r="CZ2623" s="26" t="s">
        <v>135</v>
      </c>
      <c r="DA2623" s="26" t="s">
        <v>136</v>
      </c>
      <c r="DB2623" s="26" t="s">
        <v>135</v>
      </c>
      <c r="DC2623" s="26" t="s">
        <v>135</v>
      </c>
      <c r="DD2623" s="26" t="s">
        <v>137</v>
      </c>
      <c r="DE2623" s="26" t="s">
        <v>135</v>
      </c>
      <c r="DF2623" s="26" t="s">
        <v>139</v>
      </c>
      <c r="DG2623" s="26" t="s">
        <v>120</v>
      </c>
      <c r="DH2623" s="26" t="s">
        <v>139</v>
      </c>
      <c r="DI2623" s="26" t="s">
        <v>139</v>
      </c>
      <c r="DJ2623" s="26" t="s">
        <v>139</v>
      </c>
      <c r="DK2623" s="26" t="s">
        <v>139</v>
      </c>
      <c r="DL2623" s="26" t="s">
        <v>139</v>
      </c>
      <c r="DM2623" s="26" t="s">
        <v>139</v>
      </c>
      <c r="DN2623" s="26" t="s">
        <v>139</v>
      </c>
      <c r="DO2623" s="26" t="s">
        <v>139</v>
      </c>
    </row>
    <row r="2624" spans="1:119" ht="20.100000000000001" customHeight="1" x14ac:dyDescent="0.25">
      <c r="A2624" s="29" t="str">
        <f t="shared" si="574"/>
        <v/>
      </c>
      <c r="B2624" s="29" t="str">
        <f t="shared" si="575"/>
        <v>The Eagles Fountains</v>
      </c>
      <c r="C2624" s="29">
        <f t="shared" si="576"/>
        <v>0</v>
      </c>
      <c r="D2624" s="30" t="str">
        <f t="shared" si="577"/>
        <v>Africa and the Middle East</v>
      </c>
      <c r="E2624" s="30" t="str">
        <f t="shared" si="578"/>
        <v>Machakos, Kenya</v>
      </c>
      <c r="F2624" s="31">
        <f t="shared" si="579"/>
        <v>0</v>
      </c>
      <c r="G2624" s="31">
        <f t="shared" si="580"/>
        <v>0</v>
      </c>
      <c r="H2624" s="31">
        <f t="shared" si="581"/>
        <v>0</v>
      </c>
      <c r="I2624" s="31">
        <f t="shared" si="582"/>
        <v>0</v>
      </c>
      <c r="J2624" s="31">
        <f t="shared" si="583"/>
        <v>0</v>
      </c>
      <c r="K2624" s="31">
        <f t="shared" si="584"/>
        <v>0</v>
      </c>
      <c r="L2624" s="31">
        <f t="shared" si="585"/>
        <v>0</v>
      </c>
      <c r="M2624" s="31">
        <f t="shared" si="586"/>
        <v>0</v>
      </c>
      <c r="N2624" s="31">
        <f t="shared" si="587"/>
        <v>0</v>
      </c>
      <c r="O2624" s="26" t="s">
        <v>16466</v>
      </c>
      <c r="P2624" s="26" t="s">
        <v>108</v>
      </c>
      <c r="Q2624" s="27">
        <v>43256</v>
      </c>
      <c r="R2624" s="24"/>
      <c r="S2624" s="24"/>
      <c r="T2624" s="26" t="s">
        <v>111</v>
      </c>
      <c r="U2624" s="24"/>
      <c r="V2624" s="26" t="s">
        <v>169</v>
      </c>
      <c r="W2624" s="26" t="s">
        <v>591</v>
      </c>
      <c r="X2624" s="26" t="s">
        <v>14245</v>
      </c>
      <c r="Y2624" s="26" t="s">
        <v>14246</v>
      </c>
      <c r="Z2624" s="24"/>
      <c r="AA2624" s="24"/>
      <c r="AB2624" s="26" t="s">
        <v>15736</v>
      </c>
      <c r="AC2624" s="28">
        <v>2050</v>
      </c>
      <c r="AD2624" s="24"/>
      <c r="AE2624" s="24"/>
      <c r="AF2624" s="26" t="s">
        <v>139</v>
      </c>
      <c r="AG2624" s="26" t="s">
        <v>175</v>
      </c>
      <c r="AH2624" s="24"/>
      <c r="AI2624" s="28">
        <v>2050</v>
      </c>
      <c r="AJ2624" s="24"/>
      <c r="AK2624" s="24"/>
      <c r="AL2624" s="24"/>
      <c r="AM2624" s="24"/>
      <c r="AN2624" s="24"/>
      <c r="AO2624" s="24"/>
      <c r="AP2624" s="24"/>
      <c r="AQ2624" s="24"/>
      <c r="AR2624" s="24"/>
      <c r="AS2624" s="24"/>
      <c r="AT2624" s="24"/>
      <c r="AU2624" s="24"/>
      <c r="AV2624" s="24"/>
      <c r="AW2624" s="28">
        <v>0</v>
      </c>
      <c r="AX2624" s="26">
        <v>0</v>
      </c>
      <c r="AY2624" s="28">
        <v>0</v>
      </c>
      <c r="AZ2624" s="28">
        <v>0</v>
      </c>
      <c r="BA2624" s="26">
        <v>0</v>
      </c>
      <c r="BB2624" s="24"/>
      <c r="BC2624" s="26" t="s">
        <v>2885</v>
      </c>
      <c r="BD2624" s="24"/>
      <c r="BE2624" s="24"/>
      <c r="BF2624" s="24"/>
      <c r="BG2624" s="24"/>
      <c r="BH2624" s="24"/>
      <c r="BI2624" s="24"/>
      <c r="BJ2624" s="24"/>
      <c r="BK2624" s="24"/>
      <c r="BL2624" s="24"/>
      <c r="BM2624" s="24"/>
      <c r="BN2624" s="24"/>
      <c r="BO2624" s="24"/>
      <c r="BP2624" s="24"/>
      <c r="BQ2624" s="24"/>
      <c r="BR2624" s="26">
        <v>0</v>
      </c>
      <c r="BS2624" s="26">
        <v>0</v>
      </c>
      <c r="BT2624" s="26">
        <v>0</v>
      </c>
      <c r="BU2624" s="26">
        <v>0</v>
      </c>
      <c r="BV2624" s="26">
        <v>0</v>
      </c>
      <c r="BW2624" s="26">
        <v>0</v>
      </c>
      <c r="BX2624" s="26">
        <v>0</v>
      </c>
      <c r="BY2624" s="26">
        <v>0</v>
      </c>
      <c r="BZ2624" s="24"/>
      <c r="CA2624" s="24"/>
      <c r="CB2624" s="24"/>
      <c r="CC2624" s="24"/>
      <c r="CD2624" s="24"/>
      <c r="CE2624" s="24"/>
      <c r="CF2624" s="24"/>
      <c r="CG2624" s="24"/>
      <c r="CH2624" s="24"/>
      <c r="CI2624" s="24"/>
      <c r="CJ2624" s="24"/>
      <c r="CK2624" s="24"/>
      <c r="CL2624" s="24"/>
      <c r="CM2624" s="24"/>
      <c r="CN2624" s="24"/>
      <c r="CO2624" s="24"/>
      <c r="CP2624" s="24"/>
      <c r="CQ2624" s="24"/>
      <c r="CR2624" s="24"/>
      <c r="CS2624" s="24"/>
      <c r="CT2624" s="24"/>
      <c r="CU2624" s="24"/>
      <c r="CV2624" s="24"/>
      <c r="CW2624" s="24"/>
      <c r="CX2624" s="24"/>
      <c r="CY2624" s="24"/>
      <c r="CZ2624" s="24"/>
      <c r="DA2624" s="24"/>
      <c r="DB2624" s="24"/>
      <c r="DC2624" s="24"/>
      <c r="DD2624" s="24"/>
      <c r="DE2624" s="24"/>
      <c r="DF2624" s="26" t="s">
        <v>139</v>
      </c>
      <c r="DG2624" s="26" t="s">
        <v>139</v>
      </c>
      <c r="DH2624" s="26" t="s">
        <v>139</v>
      </c>
      <c r="DI2624" s="26" t="s">
        <v>139</v>
      </c>
      <c r="DJ2624" s="26" t="s">
        <v>139</v>
      </c>
      <c r="DK2624" s="26" t="s">
        <v>139</v>
      </c>
      <c r="DL2624" s="26" t="s">
        <v>139</v>
      </c>
      <c r="DM2624" s="26" t="s">
        <v>139</v>
      </c>
      <c r="DN2624" s="26" t="s">
        <v>139</v>
      </c>
      <c r="DO2624" s="26" t="s">
        <v>139</v>
      </c>
    </row>
    <row r="2625" spans="1:119" ht="20.100000000000001" customHeight="1" x14ac:dyDescent="0.25">
      <c r="A2625" s="29" t="str">
        <f t="shared" si="574"/>
        <v/>
      </c>
      <c r="B2625" s="29" t="str">
        <f t="shared" si="575"/>
        <v>The Eagles Fountains</v>
      </c>
      <c r="C2625" s="29">
        <f t="shared" si="576"/>
        <v>0</v>
      </c>
      <c r="D2625" s="30" t="str">
        <f t="shared" si="577"/>
        <v>Africa and the Middle East</v>
      </c>
      <c r="E2625" s="30" t="str">
        <f t="shared" si="578"/>
        <v>Machakos, Kenya</v>
      </c>
      <c r="F2625" s="31">
        <f t="shared" si="579"/>
        <v>0</v>
      </c>
      <c r="G2625" s="31">
        <f t="shared" si="580"/>
        <v>0</v>
      </c>
      <c r="H2625" s="31">
        <f t="shared" si="581"/>
        <v>0</v>
      </c>
      <c r="I2625" s="31">
        <f t="shared" si="582"/>
        <v>0</v>
      </c>
      <c r="J2625" s="31">
        <f t="shared" si="583"/>
        <v>0</v>
      </c>
      <c r="K2625" s="31">
        <f t="shared" si="584"/>
        <v>0</v>
      </c>
      <c r="L2625" s="31">
        <f t="shared" si="585"/>
        <v>0</v>
      </c>
      <c r="M2625" s="31">
        <f t="shared" si="586"/>
        <v>0</v>
      </c>
      <c r="N2625" s="31">
        <f t="shared" si="587"/>
        <v>0</v>
      </c>
      <c r="O2625" s="26" t="s">
        <v>16467</v>
      </c>
      <c r="P2625" s="26" t="s">
        <v>108</v>
      </c>
      <c r="Q2625" s="27">
        <v>42879</v>
      </c>
      <c r="R2625" s="24"/>
      <c r="S2625" s="24"/>
      <c r="T2625" s="26" t="s">
        <v>142</v>
      </c>
      <c r="U2625" s="24"/>
      <c r="V2625" s="26" t="s">
        <v>169</v>
      </c>
      <c r="W2625" s="26" t="s">
        <v>591</v>
      </c>
      <c r="X2625" s="26" t="s">
        <v>14245</v>
      </c>
      <c r="Y2625" s="26" t="s">
        <v>14246</v>
      </c>
      <c r="Z2625" s="24"/>
      <c r="AA2625" s="24"/>
      <c r="AB2625" s="26" t="s">
        <v>15736</v>
      </c>
      <c r="AC2625" s="28">
        <v>1000</v>
      </c>
      <c r="AD2625" s="24"/>
      <c r="AE2625" s="24"/>
      <c r="AF2625" s="26" t="s">
        <v>139</v>
      </c>
      <c r="AG2625" s="26" t="s">
        <v>175</v>
      </c>
      <c r="AH2625" s="24"/>
      <c r="AI2625" s="28">
        <v>1000</v>
      </c>
      <c r="AJ2625" s="24"/>
      <c r="AK2625" s="24"/>
      <c r="AL2625" s="24"/>
      <c r="AM2625" s="24"/>
      <c r="AN2625" s="24"/>
      <c r="AO2625" s="24"/>
      <c r="AP2625" s="24"/>
      <c r="AQ2625" s="24"/>
      <c r="AR2625" s="24"/>
      <c r="AS2625" s="24"/>
      <c r="AT2625" s="24"/>
      <c r="AU2625" s="24"/>
      <c r="AV2625" s="24"/>
      <c r="AW2625" s="28">
        <v>0</v>
      </c>
      <c r="AX2625" s="26">
        <v>0</v>
      </c>
      <c r="AY2625" s="28">
        <v>0</v>
      </c>
      <c r="AZ2625" s="28">
        <v>0</v>
      </c>
      <c r="BA2625" s="26">
        <v>0</v>
      </c>
      <c r="BB2625" s="24"/>
      <c r="BC2625" s="26" t="s">
        <v>2885</v>
      </c>
      <c r="BD2625" s="24"/>
      <c r="BE2625" s="24"/>
      <c r="BF2625" s="24"/>
      <c r="BG2625" s="24"/>
      <c r="BH2625" s="24"/>
      <c r="BI2625" s="24"/>
      <c r="BJ2625" s="24"/>
      <c r="BK2625" s="24"/>
      <c r="BL2625" s="24"/>
      <c r="BM2625" s="24"/>
      <c r="BN2625" s="24"/>
      <c r="BO2625" s="24"/>
      <c r="BP2625" s="24"/>
      <c r="BQ2625" s="24"/>
      <c r="BR2625" s="26">
        <v>0</v>
      </c>
      <c r="BS2625" s="26">
        <v>0</v>
      </c>
      <c r="BT2625" s="26">
        <v>0</v>
      </c>
      <c r="BU2625" s="26">
        <v>0</v>
      </c>
      <c r="BV2625" s="26">
        <v>0</v>
      </c>
      <c r="BW2625" s="26">
        <v>0</v>
      </c>
      <c r="BX2625" s="26">
        <v>0</v>
      </c>
      <c r="BY2625" s="26">
        <v>0</v>
      </c>
      <c r="BZ2625" s="24"/>
      <c r="CA2625" s="24"/>
      <c r="CB2625" s="24"/>
      <c r="CC2625" s="24"/>
      <c r="CD2625" s="24"/>
      <c r="CE2625" s="24"/>
      <c r="CF2625" s="24"/>
      <c r="CG2625" s="24"/>
      <c r="CH2625" s="24"/>
      <c r="CI2625" s="24"/>
      <c r="CJ2625" s="24"/>
      <c r="CK2625" s="24"/>
      <c r="CL2625" s="24"/>
      <c r="CM2625" s="24"/>
      <c r="CN2625" s="24"/>
      <c r="CO2625" s="24"/>
      <c r="CP2625" s="24"/>
      <c r="CQ2625" s="24"/>
      <c r="CR2625" s="24"/>
      <c r="CS2625" s="24"/>
      <c r="CT2625" s="24"/>
      <c r="CU2625" s="24"/>
      <c r="CV2625" s="24"/>
      <c r="CW2625" s="24"/>
      <c r="CX2625" s="24"/>
      <c r="CY2625" s="24"/>
      <c r="CZ2625" s="24"/>
      <c r="DA2625" s="24"/>
      <c r="DB2625" s="24"/>
      <c r="DC2625" s="24"/>
      <c r="DD2625" s="24"/>
      <c r="DE2625" s="24"/>
      <c r="DF2625" s="26" t="s">
        <v>139</v>
      </c>
      <c r="DG2625" s="26" t="s">
        <v>139</v>
      </c>
      <c r="DH2625" s="26" t="s">
        <v>139</v>
      </c>
      <c r="DI2625" s="26" t="s">
        <v>139</v>
      </c>
      <c r="DJ2625" s="26" t="s">
        <v>139</v>
      </c>
      <c r="DK2625" s="26" t="s">
        <v>139</v>
      </c>
      <c r="DL2625" s="26" t="s">
        <v>139</v>
      </c>
      <c r="DM2625" s="26" t="s">
        <v>139</v>
      </c>
      <c r="DN2625" s="26" t="s">
        <v>139</v>
      </c>
      <c r="DO2625" s="26" t="s">
        <v>139</v>
      </c>
    </row>
    <row r="2626" spans="1:119" ht="20.100000000000001" customHeight="1" x14ac:dyDescent="0.25">
      <c r="A2626" s="29" t="str">
        <f t="shared" si="574"/>
        <v>The Eagles Fountains5</v>
      </c>
      <c r="B2626" s="29" t="str">
        <f t="shared" si="575"/>
        <v>The Eagles Fountains</v>
      </c>
      <c r="C2626" s="29">
        <f t="shared" si="576"/>
        <v>5</v>
      </c>
      <c r="D2626" s="30" t="str">
        <f t="shared" si="577"/>
        <v>Africa and the Middle East</v>
      </c>
      <c r="E2626" s="30" t="str">
        <f t="shared" si="578"/>
        <v>Machakos, Kenya</v>
      </c>
      <c r="F2626" s="31">
        <f t="shared" si="579"/>
        <v>3</v>
      </c>
      <c r="G2626" s="31">
        <f t="shared" si="580"/>
        <v>2</v>
      </c>
      <c r="H2626" s="31">
        <f t="shared" si="581"/>
        <v>2</v>
      </c>
      <c r="I2626" s="31">
        <f t="shared" si="582"/>
        <v>3</v>
      </c>
      <c r="J2626" s="31">
        <f t="shared" si="583"/>
        <v>3</v>
      </c>
      <c r="K2626" s="31">
        <f t="shared" si="584"/>
        <v>3</v>
      </c>
      <c r="L2626" s="31">
        <f t="shared" si="585"/>
        <v>2</v>
      </c>
      <c r="M2626" s="31">
        <f t="shared" si="586"/>
        <v>2</v>
      </c>
      <c r="N2626" s="31">
        <f t="shared" si="587"/>
        <v>2.5</v>
      </c>
      <c r="O2626" s="26" t="s">
        <v>14250</v>
      </c>
      <c r="P2626" s="26" t="s">
        <v>108</v>
      </c>
      <c r="Q2626" s="27">
        <v>42858</v>
      </c>
      <c r="R2626" s="26" t="s">
        <v>166</v>
      </c>
      <c r="S2626" s="26" t="s">
        <v>167</v>
      </c>
      <c r="T2626" s="26" t="s">
        <v>142</v>
      </c>
      <c r="U2626" s="26" t="s">
        <v>168</v>
      </c>
      <c r="V2626" s="26" t="s">
        <v>169</v>
      </c>
      <c r="W2626" s="26" t="s">
        <v>591</v>
      </c>
      <c r="X2626" s="26" t="s">
        <v>14245</v>
      </c>
      <c r="Y2626" s="26" t="s">
        <v>14246</v>
      </c>
      <c r="Z2626" s="24"/>
      <c r="AA2626" s="24"/>
      <c r="AB2626" s="26" t="s">
        <v>117</v>
      </c>
      <c r="AC2626" s="28">
        <v>17000</v>
      </c>
      <c r="AD2626" s="24"/>
      <c r="AE2626" s="24"/>
      <c r="AF2626" s="26" t="s">
        <v>139</v>
      </c>
      <c r="AG2626" s="26" t="s">
        <v>175</v>
      </c>
      <c r="AH2626" s="26" t="s">
        <v>176</v>
      </c>
      <c r="AI2626" s="28">
        <v>17000</v>
      </c>
      <c r="AJ2626" s="26" t="s">
        <v>14251</v>
      </c>
      <c r="AK2626" s="26" t="s">
        <v>14252</v>
      </c>
      <c r="AL2626" s="26" t="s">
        <v>14253</v>
      </c>
      <c r="AM2626" s="24"/>
      <c r="AN2626" s="24"/>
      <c r="AO2626" s="24"/>
      <c r="AP2626" s="24"/>
      <c r="AQ2626" s="26" t="s">
        <v>14254</v>
      </c>
      <c r="AR2626" s="24"/>
      <c r="AS2626" s="24"/>
      <c r="AT2626" s="24"/>
      <c r="AU2626" s="24"/>
      <c r="AV2626" s="24"/>
      <c r="AW2626" s="28">
        <v>85980</v>
      </c>
      <c r="AX2626" s="26">
        <v>307</v>
      </c>
      <c r="AY2626" s="28">
        <v>95</v>
      </c>
      <c r="AZ2626" s="28">
        <v>50</v>
      </c>
      <c r="BA2626" s="26">
        <v>67</v>
      </c>
      <c r="BB2626" s="24"/>
      <c r="BC2626" s="26" t="s">
        <v>2885</v>
      </c>
      <c r="BD2626" s="26" t="s">
        <v>125</v>
      </c>
      <c r="BE2626" s="24"/>
      <c r="BF2626" s="26" t="s">
        <v>14249</v>
      </c>
      <c r="BG2626" s="26" t="s">
        <v>191</v>
      </c>
      <c r="BH2626" s="24"/>
      <c r="BI2626" s="24"/>
      <c r="BJ2626" s="24"/>
      <c r="BK2626" s="24"/>
      <c r="BL2626" s="24"/>
      <c r="BM2626" s="24"/>
      <c r="BN2626" s="24"/>
      <c r="BO2626" s="24"/>
      <c r="BP2626" s="24"/>
      <c r="BQ2626" s="24"/>
      <c r="BR2626" s="26">
        <v>0</v>
      </c>
      <c r="BS2626" s="26">
        <v>0</v>
      </c>
      <c r="BT2626" s="26">
        <v>0</v>
      </c>
      <c r="BU2626" s="26">
        <v>0</v>
      </c>
      <c r="BV2626" s="26">
        <v>0</v>
      </c>
      <c r="BW2626" s="26">
        <v>0</v>
      </c>
      <c r="BX2626" s="26">
        <v>0</v>
      </c>
      <c r="BY2626" s="26">
        <v>0</v>
      </c>
      <c r="BZ2626" s="26" t="s">
        <v>136</v>
      </c>
      <c r="CA2626" s="26" t="s">
        <v>136</v>
      </c>
      <c r="CB2626" s="26" t="s">
        <v>136</v>
      </c>
      <c r="CC2626" s="26" t="s">
        <v>136</v>
      </c>
      <c r="CD2626" s="26" t="s">
        <v>135</v>
      </c>
      <c r="CE2626" s="26" t="s">
        <v>135</v>
      </c>
      <c r="CF2626" s="26" t="s">
        <v>135</v>
      </c>
      <c r="CG2626" s="26" t="s">
        <v>135</v>
      </c>
      <c r="CH2626" s="26" t="s">
        <v>135</v>
      </c>
      <c r="CI2626" s="26" t="s">
        <v>136</v>
      </c>
      <c r="CJ2626" s="26" t="s">
        <v>136</v>
      </c>
      <c r="CK2626" s="26" t="s">
        <v>135</v>
      </c>
      <c r="CL2626" s="26" t="s">
        <v>136</v>
      </c>
      <c r="CM2626" s="26" t="s">
        <v>136</v>
      </c>
      <c r="CN2626" s="26" t="s">
        <v>136</v>
      </c>
      <c r="CO2626" s="26" t="s">
        <v>135</v>
      </c>
      <c r="CP2626" s="26" t="s">
        <v>135</v>
      </c>
      <c r="CQ2626" s="26" t="s">
        <v>136</v>
      </c>
      <c r="CR2626" s="26" t="s">
        <v>134</v>
      </c>
      <c r="CS2626" s="26" t="s">
        <v>136</v>
      </c>
      <c r="CT2626" s="26" t="s">
        <v>136</v>
      </c>
      <c r="CU2626" s="26" t="s">
        <v>136</v>
      </c>
      <c r="CV2626" s="26" t="s">
        <v>135</v>
      </c>
      <c r="CW2626" s="26" t="s">
        <v>136</v>
      </c>
      <c r="CX2626" s="26" t="s">
        <v>135</v>
      </c>
      <c r="CY2626" s="26" t="s">
        <v>136</v>
      </c>
      <c r="CZ2626" s="26" t="s">
        <v>135</v>
      </c>
      <c r="DA2626" s="26" t="s">
        <v>135</v>
      </c>
      <c r="DB2626" s="26" t="s">
        <v>137</v>
      </c>
      <c r="DC2626" s="26" t="s">
        <v>135</v>
      </c>
      <c r="DD2626" s="26" t="s">
        <v>135</v>
      </c>
      <c r="DE2626" s="26" t="s">
        <v>135</v>
      </c>
      <c r="DF2626" s="26" t="s">
        <v>139</v>
      </c>
      <c r="DG2626" s="26" t="s">
        <v>120</v>
      </c>
      <c r="DH2626" s="26" t="s">
        <v>120</v>
      </c>
      <c r="DI2626" s="26" t="s">
        <v>120</v>
      </c>
      <c r="DJ2626" s="26" t="s">
        <v>139</v>
      </c>
      <c r="DK2626" s="26" t="s">
        <v>139</v>
      </c>
      <c r="DL2626" s="26" t="s">
        <v>139</v>
      </c>
      <c r="DM2626" s="26" t="s">
        <v>139</v>
      </c>
      <c r="DN2626" s="26" t="s">
        <v>139</v>
      </c>
      <c r="DO2626" s="26" t="s">
        <v>139</v>
      </c>
    </row>
    <row r="2627" spans="1:119" ht="20.100000000000001" customHeight="1" x14ac:dyDescent="0.25">
      <c r="A2627" s="29" t="str">
        <f t="shared" si="574"/>
        <v>The Eagles Fountains5</v>
      </c>
      <c r="B2627" s="29" t="str">
        <f t="shared" si="575"/>
        <v>The Eagles Fountains</v>
      </c>
      <c r="C2627" s="29">
        <f t="shared" si="576"/>
        <v>5</v>
      </c>
      <c r="D2627" s="30" t="str">
        <f t="shared" si="577"/>
        <v>Africa and the Middle East</v>
      </c>
      <c r="E2627" s="30" t="str">
        <f t="shared" si="578"/>
        <v>Machakos, Kenya</v>
      </c>
      <c r="F2627" s="31">
        <f t="shared" si="579"/>
        <v>0</v>
      </c>
      <c r="G2627" s="31">
        <f t="shared" si="580"/>
        <v>0</v>
      </c>
      <c r="H2627" s="31">
        <f t="shared" si="581"/>
        <v>0</v>
      </c>
      <c r="I2627" s="31">
        <f t="shared" si="582"/>
        <v>0</v>
      </c>
      <c r="J2627" s="31">
        <f t="shared" si="583"/>
        <v>0</v>
      </c>
      <c r="K2627" s="31">
        <f t="shared" si="584"/>
        <v>0</v>
      </c>
      <c r="L2627" s="31">
        <f t="shared" si="585"/>
        <v>0</v>
      </c>
      <c r="M2627" s="31">
        <f t="shared" si="586"/>
        <v>0</v>
      </c>
      <c r="N2627" s="31">
        <f t="shared" si="587"/>
        <v>0</v>
      </c>
      <c r="O2627" s="26" t="s">
        <v>16468</v>
      </c>
      <c r="P2627" s="26" t="s">
        <v>108</v>
      </c>
      <c r="Q2627" s="27">
        <v>42478</v>
      </c>
      <c r="R2627" s="26" t="s">
        <v>166</v>
      </c>
      <c r="S2627" s="26" t="s">
        <v>184</v>
      </c>
      <c r="T2627" s="26" t="s">
        <v>157</v>
      </c>
      <c r="U2627" s="24"/>
      <c r="V2627" s="26" t="s">
        <v>169</v>
      </c>
      <c r="W2627" s="26" t="s">
        <v>591</v>
      </c>
      <c r="X2627" s="26" t="s">
        <v>14245</v>
      </c>
      <c r="Y2627" s="26" t="s">
        <v>14246</v>
      </c>
      <c r="Z2627" s="24"/>
      <c r="AA2627" s="24"/>
      <c r="AB2627" s="26" t="s">
        <v>15733</v>
      </c>
      <c r="AC2627" s="28">
        <v>5000</v>
      </c>
      <c r="AD2627" s="24"/>
      <c r="AE2627" s="24"/>
      <c r="AF2627" s="26" t="s">
        <v>139</v>
      </c>
      <c r="AG2627" s="26" t="s">
        <v>175</v>
      </c>
      <c r="AH2627" s="26" t="s">
        <v>176</v>
      </c>
      <c r="AI2627" s="28">
        <v>5000</v>
      </c>
      <c r="AJ2627" s="24"/>
      <c r="AK2627" s="24"/>
      <c r="AL2627" s="24"/>
      <c r="AM2627" s="24"/>
      <c r="AN2627" s="24"/>
      <c r="AO2627" s="24"/>
      <c r="AP2627" s="24"/>
      <c r="AQ2627" s="24"/>
      <c r="AR2627" s="24"/>
      <c r="AS2627" s="24"/>
      <c r="AT2627" s="24"/>
      <c r="AU2627" s="24"/>
      <c r="AV2627" s="24"/>
      <c r="AW2627" s="24"/>
      <c r="AX2627" s="24"/>
      <c r="AY2627" s="24"/>
      <c r="AZ2627" s="24"/>
      <c r="BA2627" s="24"/>
      <c r="BB2627" s="24"/>
      <c r="BC2627" s="26" t="s">
        <v>2885</v>
      </c>
      <c r="BD2627" s="24"/>
      <c r="BE2627" s="24"/>
      <c r="BF2627" s="24"/>
      <c r="BG2627" s="24"/>
      <c r="BH2627" s="24"/>
      <c r="BI2627" s="24"/>
      <c r="BJ2627" s="24"/>
      <c r="BK2627" s="24"/>
      <c r="BL2627" s="24"/>
      <c r="BM2627" s="24"/>
      <c r="BN2627" s="24"/>
      <c r="BO2627" s="24"/>
      <c r="BP2627" s="24"/>
      <c r="BQ2627" s="24"/>
      <c r="BR2627" s="24"/>
      <c r="BS2627" s="24"/>
      <c r="BT2627" s="24"/>
      <c r="BU2627" s="24"/>
      <c r="BV2627" s="24"/>
      <c r="BW2627" s="24"/>
      <c r="BX2627" s="24"/>
      <c r="BY2627" s="24"/>
      <c r="BZ2627" s="24"/>
      <c r="CA2627" s="24"/>
      <c r="CB2627" s="24"/>
      <c r="CC2627" s="24"/>
      <c r="CD2627" s="24"/>
      <c r="CE2627" s="24"/>
      <c r="CF2627" s="24"/>
      <c r="CG2627" s="24"/>
      <c r="CH2627" s="24"/>
      <c r="CI2627" s="24"/>
      <c r="CJ2627" s="24"/>
      <c r="CK2627" s="24"/>
      <c r="CL2627" s="24"/>
      <c r="CM2627" s="24"/>
      <c r="CN2627" s="24"/>
      <c r="CO2627" s="24"/>
      <c r="CP2627" s="24"/>
      <c r="CQ2627" s="24"/>
      <c r="CR2627" s="24"/>
      <c r="CS2627" s="24"/>
      <c r="CT2627" s="24"/>
      <c r="CU2627" s="24"/>
      <c r="CV2627" s="24"/>
      <c r="CW2627" s="24"/>
      <c r="CX2627" s="24"/>
      <c r="CY2627" s="24"/>
      <c r="CZ2627" s="24"/>
      <c r="DA2627" s="24"/>
      <c r="DB2627" s="24"/>
      <c r="DC2627" s="24"/>
      <c r="DD2627" s="24"/>
      <c r="DE2627" s="24"/>
      <c r="DF2627" s="26" t="s">
        <v>139</v>
      </c>
      <c r="DG2627" s="26" t="s">
        <v>139</v>
      </c>
      <c r="DH2627" s="26" t="s">
        <v>139</v>
      </c>
      <c r="DI2627" s="26" t="s">
        <v>139</v>
      </c>
      <c r="DJ2627" s="26" t="s">
        <v>139</v>
      </c>
      <c r="DK2627" s="26" t="s">
        <v>139</v>
      </c>
      <c r="DL2627" s="26" t="s">
        <v>139</v>
      </c>
      <c r="DM2627" s="26" t="s">
        <v>139</v>
      </c>
      <c r="DN2627" s="26" t="s">
        <v>139</v>
      </c>
      <c r="DO2627" s="26" t="s">
        <v>139</v>
      </c>
    </row>
    <row r="2628" spans="1:119" ht="20.100000000000001" customHeight="1" x14ac:dyDescent="0.25">
      <c r="A2628" s="29" t="str">
        <f t="shared" si="574"/>
        <v/>
      </c>
      <c r="B2628" s="29" t="str">
        <f t="shared" si="575"/>
        <v>The Eagles Fountains</v>
      </c>
      <c r="C2628" s="29">
        <f t="shared" si="576"/>
        <v>0</v>
      </c>
      <c r="D2628" s="30" t="str">
        <f t="shared" si="577"/>
        <v>Africa and the Middle East</v>
      </c>
      <c r="E2628" s="30" t="str">
        <f t="shared" si="578"/>
        <v>Machakos, Kenya</v>
      </c>
      <c r="F2628" s="31">
        <f t="shared" si="579"/>
        <v>0</v>
      </c>
      <c r="G2628" s="31">
        <f t="shared" si="580"/>
        <v>0</v>
      </c>
      <c r="H2628" s="31">
        <f t="shared" si="581"/>
        <v>0</v>
      </c>
      <c r="I2628" s="31">
        <f t="shared" si="582"/>
        <v>0</v>
      </c>
      <c r="J2628" s="31">
        <f t="shared" si="583"/>
        <v>0</v>
      </c>
      <c r="K2628" s="31">
        <f t="shared" si="584"/>
        <v>0</v>
      </c>
      <c r="L2628" s="31">
        <f t="shared" si="585"/>
        <v>0</v>
      </c>
      <c r="M2628" s="31">
        <f t="shared" si="586"/>
        <v>0</v>
      </c>
      <c r="N2628" s="31">
        <f t="shared" si="587"/>
        <v>0</v>
      </c>
      <c r="O2628" s="26" t="s">
        <v>16469</v>
      </c>
      <c r="P2628" s="26" t="s">
        <v>108</v>
      </c>
      <c r="Q2628" s="27">
        <v>42541</v>
      </c>
      <c r="R2628" s="24"/>
      <c r="S2628" s="24"/>
      <c r="T2628" s="26" t="s">
        <v>157</v>
      </c>
      <c r="U2628" s="24"/>
      <c r="V2628" s="26" t="s">
        <v>169</v>
      </c>
      <c r="W2628" s="26" t="s">
        <v>591</v>
      </c>
      <c r="X2628" s="26" t="s">
        <v>14245</v>
      </c>
      <c r="Y2628" s="26" t="s">
        <v>14246</v>
      </c>
      <c r="Z2628" s="24"/>
      <c r="AA2628" s="24"/>
      <c r="AB2628" s="26" t="s">
        <v>15736</v>
      </c>
      <c r="AC2628" s="28">
        <v>2000</v>
      </c>
      <c r="AD2628" s="24"/>
      <c r="AE2628" s="24"/>
      <c r="AF2628" s="26" t="s">
        <v>139</v>
      </c>
      <c r="AG2628" s="26" t="s">
        <v>175</v>
      </c>
      <c r="AH2628" s="24"/>
      <c r="AI2628" s="28">
        <v>2000</v>
      </c>
      <c r="AJ2628" s="24"/>
      <c r="AK2628" s="24"/>
      <c r="AL2628" s="24"/>
      <c r="AM2628" s="24"/>
      <c r="AN2628" s="24"/>
      <c r="AO2628" s="24"/>
      <c r="AP2628" s="24"/>
      <c r="AQ2628" s="24"/>
      <c r="AR2628" s="24"/>
      <c r="AS2628" s="24"/>
      <c r="AT2628" s="24"/>
      <c r="AU2628" s="24"/>
      <c r="AV2628" s="24"/>
      <c r="AW2628" s="24"/>
      <c r="AX2628" s="24"/>
      <c r="AY2628" s="24"/>
      <c r="AZ2628" s="24"/>
      <c r="BA2628" s="24"/>
      <c r="BB2628" s="24"/>
      <c r="BC2628" s="26" t="s">
        <v>2885</v>
      </c>
      <c r="BD2628" s="24"/>
      <c r="BE2628" s="24"/>
      <c r="BF2628" s="24"/>
      <c r="BG2628" s="24"/>
      <c r="BH2628" s="24"/>
      <c r="BI2628" s="24"/>
      <c r="BJ2628" s="24"/>
      <c r="BK2628" s="24"/>
      <c r="BL2628" s="24"/>
      <c r="BM2628" s="24"/>
      <c r="BN2628" s="24"/>
      <c r="BO2628" s="24"/>
      <c r="BP2628" s="24"/>
      <c r="BQ2628" s="24"/>
      <c r="BR2628" s="24"/>
      <c r="BS2628" s="24"/>
      <c r="BT2628" s="24"/>
      <c r="BU2628" s="24"/>
      <c r="BV2628" s="24"/>
      <c r="BW2628" s="24"/>
      <c r="BX2628" s="24"/>
      <c r="BY2628" s="24"/>
      <c r="BZ2628" s="24"/>
      <c r="CA2628" s="24"/>
      <c r="CB2628" s="24"/>
      <c r="CC2628" s="24"/>
      <c r="CD2628" s="24"/>
      <c r="CE2628" s="24"/>
      <c r="CF2628" s="24"/>
      <c r="CG2628" s="24"/>
      <c r="CH2628" s="24"/>
      <c r="CI2628" s="24"/>
      <c r="CJ2628" s="24"/>
      <c r="CK2628" s="24"/>
      <c r="CL2628" s="24"/>
      <c r="CM2628" s="24"/>
      <c r="CN2628" s="24"/>
      <c r="CO2628" s="24"/>
      <c r="CP2628" s="24"/>
      <c r="CQ2628" s="24"/>
      <c r="CR2628" s="24"/>
      <c r="CS2628" s="24"/>
      <c r="CT2628" s="24"/>
      <c r="CU2628" s="24"/>
      <c r="CV2628" s="24"/>
      <c r="CW2628" s="24"/>
      <c r="CX2628" s="24"/>
      <c r="CY2628" s="24"/>
      <c r="CZ2628" s="24"/>
      <c r="DA2628" s="24"/>
      <c r="DB2628" s="24"/>
      <c r="DC2628" s="24"/>
      <c r="DD2628" s="24"/>
      <c r="DE2628" s="24"/>
      <c r="DF2628" s="26" t="s">
        <v>139</v>
      </c>
      <c r="DG2628" s="26" t="s">
        <v>139</v>
      </c>
      <c r="DH2628" s="26" t="s">
        <v>139</v>
      </c>
      <c r="DI2628" s="26" t="s">
        <v>139</v>
      </c>
      <c r="DJ2628" s="26" t="s">
        <v>139</v>
      </c>
      <c r="DK2628" s="26" t="s">
        <v>139</v>
      </c>
      <c r="DL2628" s="26" t="s">
        <v>139</v>
      </c>
      <c r="DM2628" s="26" t="s">
        <v>139</v>
      </c>
      <c r="DN2628" s="26" t="s">
        <v>139</v>
      </c>
      <c r="DO2628" s="26" t="s">
        <v>139</v>
      </c>
    </row>
    <row r="2629" spans="1:119" ht="20.100000000000001" customHeight="1" x14ac:dyDescent="0.25">
      <c r="A2629" s="29" t="str">
        <f t="shared" si="574"/>
        <v>The Eagles Fountains5</v>
      </c>
      <c r="B2629" s="29" t="str">
        <f t="shared" si="575"/>
        <v>The Eagles Fountains</v>
      </c>
      <c r="C2629" s="29">
        <f t="shared" si="576"/>
        <v>5</v>
      </c>
      <c r="D2629" s="30" t="str">
        <f t="shared" si="577"/>
        <v>Africa and the Middle East</v>
      </c>
      <c r="E2629" s="30" t="str">
        <f t="shared" si="578"/>
        <v>Machakos, Kenya</v>
      </c>
      <c r="F2629" s="31">
        <f t="shared" si="579"/>
        <v>3</v>
      </c>
      <c r="G2629" s="31">
        <f t="shared" si="580"/>
        <v>2</v>
      </c>
      <c r="H2629" s="31">
        <f t="shared" si="581"/>
        <v>2</v>
      </c>
      <c r="I2629" s="31">
        <f t="shared" si="582"/>
        <v>3</v>
      </c>
      <c r="J2629" s="31">
        <f t="shared" si="583"/>
        <v>2</v>
      </c>
      <c r="K2629" s="31">
        <f t="shared" si="584"/>
        <v>3</v>
      </c>
      <c r="L2629" s="31">
        <f t="shared" si="585"/>
        <v>3</v>
      </c>
      <c r="M2629" s="31">
        <f t="shared" si="586"/>
        <v>2</v>
      </c>
      <c r="N2629" s="31">
        <f t="shared" si="587"/>
        <v>2.5</v>
      </c>
      <c r="O2629" s="26" t="s">
        <v>14255</v>
      </c>
      <c r="P2629" s="26" t="s">
        <v>108</v>
      </c>
      <c r="Q2629" s="27">
        <v>42502</v>
      </c>
      <c r="R2629" s="26" t="s">
        <v>166</v>
      </c>
      <c r="S2629" s="26" t="s">
        <v>184</v>
      </c>
      <c r="T2629" s="26" t="s">
        <v>157</v>
      </c>
      <c r="U2629" s="26" t="s">
        <v>168</v>
      </c>
      <c r="V2629" s="26" t="s">
        <v>169</v>
      </c>
      <c r="W2629" s="26" t="s">
        <v>591</v>
      </c>
      <c r="X2629" s="26" t="s">
        <v>14245</v>
      </c>
      <c r="Y2629" s="26" t="s">
        <v>14246</v>
      </c>
      <c r="Z2629" s="24"/>
      <c r="AA2629" s="24"/>
      <c r="AB2629" s="26" t="s">
        <v>117</v>
      </c>
      <c r="AC2629" s="28">
        <v>24000</v>
      </c>
      <c r="AD2629" s="24"/>
      <c r="AE2629" s="24"/>
      <c r="AF2629" s="26" t="s">
        <v>139</v>
      </c>
      <c r="AG2629" s="26" t="s">
        <v>175</v>
      </c>
      <c r="AH2629" s="26" t="s">
        <v>176</v>
      </c>
      <c r="AI2629" s="28">
        <v>24000</v>
      </c>
      <c r="AJ2629" s="26" t="s">
        <v>14256</v>
      </c>
      <c r="AK2629" s="26" t="s">
        <v>14257</v>
      </c>
      <c r="AL2629" s="26" t="s">
        <v>14253</v>
      </c>
      <c r="AM2629" s="24"/>
      <c r="AN2629" s="24"/>
      <c r="AO2629" s="24"/>
      <c r="AP2629" s="24"/>
      <c r="AQ2629" s="26" t="s">
        <v>14258</v>
      </c>
      <c r="AR2629" s="24"/>
      <c r="AS2629" s="24"/>
      <c r="AT2629" s="24"/>
      <c r="AU2629" s="24"/>
      <c r="AV2629" s="24"/>
      <c r="AW2629" s="28">
        <v>81876</v>
      </c>
      <c r="AX2629" s="26">
        <v>307</v>
      </c>
      <c r="AY2629" s="28">
        <v>80</v>
      </c>
      <c r="AZ2629" s="28">
        <v>72</v>
      </c>
      <c r="BA2629" s="26">
        <v>0</v>
      </c>
      <c r="BB2629" s="26" t="s">
        <v>241</v>
      </c>
      <c r="BC2629" s="26" t="s">
        <v>2885</v>
      </c>
      <c r="BD2629" s="26" t="s">
        <v>125</v>
      </c>
      <c r="BE2629" s="24"/>
      <c r="BF2629" s="26" t="s">
        <v>14249</v>
      </c>
      <c r="BG2629" s="26" t="s">
        <v>191</v>
      </c>
      <c r="BH2629" s="24"/>
      <c r="BI2629" s="24"/>
      <c r="BJ2629" s="24"/>
      <c r="BK2629" s="24"/>
      <c r="BL2629" s="24"/>
      <c r="BM2629" s="24"/>
      <c r="BN2629" s="24"/>
      <c r="BO2629" s="24"/>
      <c r="BP2629" s="24"/>
      <c r="BQ2629" s="24"/>
      <c r="BR2629" s="26">
        <v>3</v>
      </c>
      <c r="BS2629" s="26">
        <v>2</v>
      </c>
      <c r="BT2629" s="26">
        <v>2</v>
      </c>
      <c r="BU2629" s="26">
        <v>3</v>
      </c>
      <c r="BV2629" s="26">
        <v>2</v>
      </c>
      <c r="BW2629" s="26">
        <v>3</v>
      </c>
      <c r="BX2629" s="26">
        <v>3</v>
      </c>
      <c r="BY2629" s="26">
        <v>2</v>
      </c>
      <c r="BZ2629" s="24"/>
      <c r="CA2629" s="24"/>
      <c r="CB2629" s="24"/>
      <c r="CC2629" s="24"/>
      <c r="CD2629" s="24"/>
      <c r="CE2629" s="24"/>
      <c r="CF2629" s="24"/>
      <c r="CG2629" s="24"/>
      <c r="CH2629" s="24"/>
      <c r="CI2629" s="24"/>
      <c r="CJ2629" s="24"/>
      <c r="CK2629" s="24"/>
      <c r="CL2629" s="24"/>
      <c r="CM2629" s="24"/>
      <c r="CN2629" s="24"/>
      <c r="CO2629" s="24"/>
      <c r="CP2629" s="24"/>
      <c r="CQ2629" s="24"/>
      <c r="CR2629" s="24"/>
      <c r="CS2629" s="24"/>
      <c r="CT2629" s="24"/>
      <c r="CU2629" s="24"/>
      <c r="CV2629" s="24"/>
      <c r="CW2629" s="24"/>
      <c r="CX2629" s="24"/>
      <c r="CY2629" s="24"/>
      <c r="CZ2629" s="24"/>
      <c r="DA2629" s="24"/>
      <c r="DB2629" s="24"/>
      <c r="DC2629" s="24"/>
      <c r="DD2629" s="24"/>
      <c r="DE2629" s="24"/>
      <c r="DF2629" s="26" t="s">
        <v>120</v>
      </c>
      <c r="DG2629" s="26" t="s">
        <v>120</v>
      </c>
      <c r="DH2629" s="26" t="s">
        <v>120</v>
      </c>
      <c r="DI2629" s="26" t="s">
        <v>139</v>
      </c>
      <c r="DJ2629" s="26" t="s">
        <v>139</v>
      </c>
      <c r="DK2629" s="26" t="s">
        <v>120</v>
      </c>
      <c r="DL2629" s="26" t="s">
        <v>139</v>
      </c>
      <c r="DM2629" s="26" t="s">
        <v>139</v>
      </c>
      <c r="DN2629" s="26" t="s">
        <v>139</v>
      </c>
      <c r="DO2629" s="26" t="s">
        <v>139</v>
      </c>
    </row>
    <row r="2630" spans="1:119" ht="20.100000000000001" customHeight="1" x14ac:dyDescent="0.25">
      <c r="A2630" s="29" t="str">
        <f t="shared" si="574"/>
        <v>The Eagles Fountains4</v>
      </c>
      <c r="B2630" s="29" t="str">
        <f t="shared" si="575"/>
        <v>The Eagles Fountains</v>
      </c>
      <c r="C2630" s="29">
        <f t="shared" si="576"/>
        <v>4</v>
      </c>
      <c r="D2630" s="30" t="str">
        <f t="shared" si="577"/>
        <v>Africa and the Middle East</v>
      </c>
      <c r="E2630" s="30" t="str">
        <f t="shared" si="578"/>
        <v>Machakos, Kenya</v>
      </c>
      <c r="F2630" s="31">
        <f t="shared" si="579"/>
        <v>3</v>
      </c>
      <c r="G2630" s="31">
        <f t="shared" si="580"/>
        <v>2</v>
      </c>
      <c r="H2630" s="31">
        <f t="shared" si="581"/>
        <v>2</v>
      </c>
      <c r="I2630" s="31">
        <f t="shared" si="582"/>
        <v>3</v>
      </c>
      <c r="J2630" s="31">
        <f t="shared" si="583"/>
        <v>2</v>
      </c>
      <c r="K2630" s="31">
        <f t="shared" si="584"/>
        <v>2</v>
      </c>
      <c r="L2630" s="31">
        <f t="shared" si="585"/>
        <v>3</v>
      </c>
      <c r="M2630" s="31">
        <f t="shared" si="586"/>
        <v>2</v>
      </c>
      <c r="N2630" s="31">
        <f t="shared" si="587"/>
        <v>2.4</v>
      </c>
      <c r="O2630" s="26" t="s">
        <v>14259</v>
      </c>
      <c r="P2630" s="26" t="s">
        <v>108</v>
      </c>
      <c r="Q2630" s="27">
        <v>42129</v>
      </c>
      <c r="R2630" s="26" t="s">
        <v>166</v>
      </c>
      <c r="S2630" s="26" t="s">
        <v>277</v>
      </c>
      <c r="T2630" s="26" t="s">
        <v>278</v>
      </c>
      <c r="U2630" s="26" t="s">
        <v>168</v>
      </c>
      <c r="V2630" s="26" t="s">
        <v>169</v>
      </c>
      <c r="W2630" s="26" t="s">
        <v>591</v>
      </c>
      <c r="X2630" s="26" t="s">
        <v>14245</v>
      </c>
      <c r="Y2630" s="26" t="s">
        <v>14246</v>
      </c>
      <c r="Z2630" s="24"/>
      <c r="AA2630" s="24"/>
      <c r="AB2630" s="26" t="s">
        <v>117</v>
      </c>
      <c r="AC2630" s="28">
        <v>8000</v>
      </c>
      <c r="AD2630" s="24"/>
      <c r="AE2630" s="24"/>
      <c r="AF2630" s="26" t="s">
        <v>139</v>
      </c>
      <c r="AG2630" s="26" t="s">
        <v>175</v>
      </c>
      <c r="AH2630" s="26" t="s">
        <v>185</v>
      </c>
      <c r="AI2630" s="28">
        <v>8000</v>
      </c>
      <c r="AJ2630" s="26" t="s">
        <v>14260</v>
      </c>
      <c r="AK2630" s="26" t="s">
        <v>14252</v>
      </c>
      <c r="AL2630" s="26" t="s">
        <v>14261</v>
      </c>
      <c r="AM2630" s="24"/>
      <c r="AN2630" s="24"/>
      <c r="AO2630" s="24"/>
      <c r="AP2630" s="24"/>
      <c r="AQ2630" s="26" t="s">
        <v>14262</v>
      </c>
      <c r="AR2630" s="24"/>
      <c r="AS2630" s="26" t="s">
        <v>14263</v>
      </c>
      <c r="AT2630" s="24"/>
      <c r="AU2630" s="26" t="s">
        <v>14264</v>
      </c>
      <c r="AV2630" s="24"/>
      <c r="AW2630" s="28">
        <v>88168</v>
      </c>
      <c r="AX2630" s="26">
        <v>302</v>
      </c>
      <c r="AY2630" s="28">
        <v>60</v>
      </c>
      <c r="AZ2630" s="28">
        <v>56</v>
      </c>
      <c r="BA2630" s="26">
        <v>0</v>
      </c>
      <c r="BB2630" s="26" t="s">
        <v>241</v>
      </c>
      <c r="BC2630" s="26" t="s">
        <v>2885</v>
      </c>
      <c r="BD2630" s="26" t="s">
        <v>125</v>
      </c>
      <c r="BE2630" s="24"/>
      <c r="BF2630" s="26" t="s">
        <v>14249</v>
      </c>
      <c r="BG2630" s="26" t="s">
        <v>191</v>
      </c>
      <c r="BH2630" s="26" t="s">
        <v>14265</v>
      </c>
      <c r="BI2630" s="26" t="s">
        <v>3732</v>
      </c>
      <c r="BJ2630" s="26" t="s">
        <v>14266</v>
      </c>
      <c r="BK2630" s="26" t="s">
        <v>191</v>
      </c>
      <c r="BL2630" s="26" t="s">
        <v>14267</v>
      </c>
      <c r="BM2630" s="26" t="s">
        <v>591</v>
      </c>
      <c r="BN2630" s="24"/>
      <c r="BO2630" s="24"/>
      <c r="BP2630" s="24"/>
      <c r="BQ2630" s="24"/>
      <c r="BR2630" s="26">
        <v>3</v>
      </c>
      <c r="BS2630" s="26">
        <v>2</v>
      </c>
      <c r="BT2630" s="26">
        <v>2</v>
      </c>
      <c r="BU2630" s="26">
        <v>3</v>
      </c>
      <c r="BV2630" s="26">
        <v>2</v>
      </c>
      <c r="BW2630" s="26">
        <v>2</v>
      </c>
      <c r="BX2630" s="26">
        <v>3</v>
      </c>
      <c r="BY2630" s="26">
        <v>2</v>
      </c>
      <c r="BZ2630" s="24"/>
      <c r="CA2630" s="24"/>
      <c r="CB2630" s="24"/>
      <c r="CC2630" s="24"/>
      <c r="CD2630" s="24"/>
      <c r="CE2630" s="24"/>
      <c r="CF2630" s="24"/>
      <c r="CG2630" s="24"/>
      <c r="CH2630" s="24"/>
      <c r="CI2630" s="24"/>
      <c r="CJ2630" s="24"/>
      <c r="CK2630" s="24"/>
      <c r="CL2630" s="24"/>
      <c r="CM2630" s="24"/>
      <c r="CN2630" s="24"/>
      <c r="CO2630" s="24"/>
      <c r="CP2630" s="24"/>
      <c r="CQ2630" s="24"/>
      <c r="CR2630" s="24"/>
      <c r="CS2630" s="24"/>
      <c r="CT2630" s="24"/>
      <c r="CU2630" s="24"/>
      <c r="CV2630" s="24"/>
      <c r="CW2630" s="24"/>
      <c r="CX2630" s="24"/>
      <c r="CY2630" s="24"/>
      <c r="CZ2630" s="24"/>
      <c r="DA2630" s="24"/>
      <c r="DB2630" s="24"/>
      <c r="DC2630" s="24"/>
      <c r="DD2630" s="24"/>
      <c r="DE2630" s="24"/>
      <c r="DF2630" s="26" t="s">
        <v>120</v>
      </c>
      <c r="DG2630" s="26" t="s">
        <v>120</v>
      </c>
      <c r="DH2630" s="26" t="s">
        <v>120</v>
      </c>
      <c r="DI2630" s="26" t="s">
        <v>139</v>
      </c>
      <c r="DJ2630" s="26" t="s">
        <v>139</v>
      </c>
      <c r="DK2630" s="26" t="s">
        <v>120</v>
      </c>
      <c r="DL2630" s="26" t="s">
        <v>139</v>
      </c>
      <c r="DM2630" s="26" t="s">
        <v>139</v>
      </c>
      <c r="DN2630" s="26" t="s">
        <v>139</v>
      </c>
      <c r="DO2630" s="26" t="s">
        <v>139</v>
      </c>
    </row>
    <row r="2631" spans="1:119" ht="20.100000000000001" customHeight="1" x14ac:dyDescent="0.25">
      <c r="A2631" s="29" t="str">
        <f t="shared" si="574"/>
        <v/>
      </c>
      <c r="B2631" s="29" t="str">
        <f t="shared" si="575"/>
        <v>The Eagles Fountains</v>
      </c>
      <c r="C2631" s="29">
        <f t="shared" si="576"/>
        <v>0</v>
      </c>
      <c r="D2631" s="30" t="str">
        <f t="shared" si="577"/>
        <v>Africa and the Middle East</v>
      </c>
      <c r="E2631" s="30" t="str">
        <f t="shared" si="578"/>
        <v>Machakos, Kenya</v>
      </c>
      <c r="F2631" s="31">
        <f t="shared" si="579"/>
        <v>0</v>
      </c>
      <c r="G2631" s="31">
        <f t="shared" si="580"/>
        <v>0</v>
      </c>
      <c r="H2631" s="31">
        <f t="shared" si="581"/>
        <v>0</v>
      </c>
      <c r="I2631" s="31">
        <f t="shared" si="582"/>
        <v>0</v>
      </c>
      <c r="J2631" s="31">
        <f t="shared" si="583"/>
        <v>0</v>
      </c>
      <c r="K2631" s="31">
        <f t="shared" si="584"/>
        <v>0</v>
      </c>
      <c r="L2631" s="31">
        <f t="shared" si="585"/>
        <v>0</v>
      </c>
      <c r="M2631" s="31">
        <f t="shared" si="586"/>
        <v>0</v>
      </c>
      <c r="N2631" s="31">
        <f t="shared" si="587"/>
        <v>0</v>
      </c>
      <c r="O2631" s="26" t="s">
        <v>16470</v>
      </c>
      <c r="P2631" s="26" t="s">
        <v>108</v>
      </c>
      <c r="Q2631" s="27">
        <v>41779</v>
      </c>
      <c r="R2631" s="24"/>
      <c r="S2631" s="24"/>
      <c r="T2631" s="26" t="s">
        <v>194</v>
      </c>
      <c r="U2631" s="24"/>
      <c r="V2631" s="26" t="s">
        <v>169</v>
      </c>
      <c r="W2631" s="26" t="s">
        <v>591</v>
      </c>
      <c r="X2631" s="26" t="s">
        <v>14245</v>
      </c>
      <c r="Y2631" s="26" t="s">
        <v>14246</v>
      </c>
      <c r="Z2631" s="24"/>
      <c r="AA2631" s="24"/>
      <c r="AB2631" s="26" t="s">
        <v>15736</v>
      </c>
      <c r="AC2631" s="28">
        <v>1600</v>
      </c>
      <c r="AD2631" s="24"/>
      <c r="AE2631" s="24"/>
      <c r="AF2631" s="26" t="s">
        <v>139</v>
      </c>
      <c r="AG2631" s="26" t="s">
        <v>175</v>
      </c>
      <c r="AH2631" s="24"/>
      <c r="AI2631" s="28">
        <v>1600</v>
      </c>
      <c r="AJ2631" s="24"/>
      <c r="AK2631" s="24"/>
      <c r="AL2631" s="24"/>
      <c r="AM2631" s="24"/>
      <c r="AN2631" s="24"/>
      <c r="AO2631" s="24"/>
      <c r="AP2631" s="24"/>
      <c r="AQ2631" s="24"/>
      <c r="AR2631" s="24"/>
      <c r="AS2631" s="24"/>
      <c r="AT2631" s="24"/>
      <c r="AU2631" s="24"/>
      <c r="AV2631" s="24"/>
      <c r="AW2631" s="24"/>
      <c r="AX2631" s="24"/>
      <c r="AY2631" s="24"/>
      <c r="AZ2631" s="24"/>
      <c r="BA2631" s="24"/>
      <c r="BB2631" s="24"/>
      <c r="BC2631" s="26" t="s">
        <v>2885</v>
      </c>
      <c r="BD2631" s="24"/>
      <c r="BE2631" s="24"/>
      <c r="BF2631" s="24"/>
      <c r="BG2631" s="24"/>
      <c r="BH2631" s="24"/>
      <c r="BI2631" s="24"/>
      <c r="BJ2631" s="24"/>
      <c r="BK2631" s="24"/>
      <c r="BL2631" s="24"/>
      <c r="BM2631" s="24"/>
      <c r="BN2631" s="24"/>
      <c r="BO2631" s="24"/>
      <c r="BP2631" s="24"/>
      <c r="BQ2631" s="24"/>
      <c r="BR2631" s="24"/>
      <c r="BS2631" s="24"/>
      <c r="BT2631" s="24"/>
      <c r="BU2631" s="24"/>
      <c r="BV2631" s="24"/>
      <c r="BW2631" s="24"/>
      <c r="BX2631" s="24"/>
      <c r="BY2631" s="24"/>
      <c r="BZ2631" s="24"/>
      <c r="CA2631" s="24"/>
      <c r="CB2631" s="24"/>
      <c r="CC2631" s="24"/>
      <c r="CD2631" s="24"/>
      <c r="CE2631" s="24"/>
      <c r="CF2631" s="24"/>
      <c r="CG2631" s="24"/>
      <c r="CH2631" s="24"/>
      <c r="CI2631" s="24"/>
      <c r="CJ2631" s="24"/>
      <c r="CK2631" s="24"/>
      <c r="CL2631" s="24"/>
      <c r="CM2631" s="24"/>
      <c r="CN2631" s="24"/>
      <c r="CO2631" s="24"/>
      <c r="CP2631" s="24"/>
      <c r="CQ2631" s="24"/>
      <c r="CR2631" s="24"/>
      <c r="CS2631" s="24"/>
      <c r="CT2631" s="24"/>
      <c r="CU2631" s="24"/>
      <c r="CV2631" s="24"/>
      <c r="CW2631" s="24"/>
      <c r="CX2631" s="24"/>
      <c r="CY2631" s="24"/>
      <c r="CZ2631" s="24"/>
      <c r="DA2631" s="24"/>
      <c r="DB2631" s="24"/>
      <c r="DC2631" s="24"/>
      <c r="DD2631" s="24"/>
      <c r="DE2631" s="24"/>
      <c r="DF2631" s="26" t="s">
        <v>139</v>
      </c>
      <c r="DG2631" s="26" t="s">
        <v>139</v>
      </c>
      <c r="DH2631" s="26" t="s">
        <v>139</v>
      </c>
      <c r="DI2631" s="26" t="s">
        <v>139</v>
      </c>
      <c r="DJ2631" s="26" t="s">
        <v>139</v>
      </c>
      <c r="DK2631" s="26" t="s">
        <v>139</v>
      </c>
      <c r="DL2631" s="26" t="s">
        <v>139</v>
      </c>
      <c r="DM2631" s="26" t="s">
        <v>139</v>
      </c>
      <c r="DN2631" s="26" t="s">
        <v>139</v>
      </c>
      <c r="DO2631" s="26" t="s">
        <v>139</v>
      </c>
    </row>
    <row r="2632" spans="1:119" ht="20.100000000000001" customHeight="1" x14ac:dyDescent="0.25">
      <c r="A2632" s="29" t="str">
        <f t="shared" si="574"/>
        <v>The Eagles Fountains3</v>
      </c>
      <c r="B2632" s="29" t="str">
        <f t="shared" si="575"/>
        <v>The Eagles Fountains</v>
      </c>
      <c r="C2632" s="29">
        <f t="shared" si="576"/>
        <v>3</v>
      </c>
      <c r="D2632" s="30" t="str">
        <f t="shared" si="577"/>
        <v>Africa and the Middle East</v>
      </c>
      <c r="E2632" s="30" t="str">
        <f t="shared" si="578"/>
        <v>Machakos, Kenya</v>
      </c>
      <c r="F2632" s="31">
        <f t="shared" si="579"/>
        <v>3</v>
      </c>
      <c r="G2632" s="31">
        <f t="shared" si="580"/>
        <v>1</v>
      </c>
      <c r="H2632" s="31">
        <f t="shared" si="581"/>
        <v>2</v>
      </c>
      <c r="I2632" s="31">
        <f t="shared" si="582"/>
        <v>3</v>
      </c>
      <c r="J2632" s="31">
        <f t="shared" si="583"/>
        <v>2</v>
      </c>
      <c r="K2632" s="31">
        <f t="shared" si="584"/>
        <v>2</v>
      </c>
      <c r="L2632" s="31">
        <f t="shared" si="585"/>
        <v>2</v>
      </c>
      <c r="M2632" s="31">
        <f t="shared" si="586"/>
        <v>1</v>
      </c>
      <c r="N2632" s="31">
        <f t="shared" si="587"/>
        <v>2</v>
      </c>
      <c r="O2632" s="26" t="s">
        <v>14268</v>
      </c>
      <c r="P2632" s="26" t="s">
        <v>108</v>
      </c>
      <c r="Q2632" s="27">
        <v>41771</v>
      </c>
      <c r="R2632" s="26" t="s">
        <v>109</v>
      </c>
      <c r="S2632" s="26" t="s">
        <v>193</v>
      </c>
      <c r="T2632" s="26" t="s">
        <v>194</v>
      </c>
      <c r="U2632" s="26" t="s">
        <v>168</v>
      </c>
      <c r="V2632" s="26" t="s">
        <v>169</v>
      </c>
      <c r="W2632" s="26" t="s">
        <v>591</v>
      </c>
      <c r="X2632" s="26" t="s">
        <v>14245</v>
      </c>
      <c r="Y2632" s="26" t="s">
        <v>14246</v>
      </c>
      <c r="Z2632" s="24"/>
      <c r="AA2632" s="24"/>
      <c r="AB2632" s="26" t="s">
        <v>117</v>
      </c>
      <c r="AC2632" s="28">
        <v>16000</v>
      </c>
      <c r="AD2632" s="24"/>
      <c r="AE2632" s="24"/>
      <c r="AF2632" s="26" t="s">
        <v>139</v>
      </c>
      <c r="AG2632" s="26" t="s">
        <v>175</v>
      </c>
      <c r="AH2632" s="26" t="s">
        <v>121</v>
      </c>
      <c r="AI2632" s="28">
        <v>16000</v>
      </c>
      <c r="AJ2632" s="26" t="s">
        <v>14269</v>
      </c>
      <c r="AK2632" s="26" t="s">
        <v>14257</v>
      </c>
      <c r="AL2632" s="26" t="s">
        <v>14253</v>
      </c>
      <c r="AM2632" s="24"/>
      <c r="AN2632" s="24"/>
      <c r="AO2632" s="24"/>
      <c r="AP2632" s="24"/>
      <c r="AQ2632" s="24"/>
      <c r="AR2632" s="24"/>
      <c r="AS2632" s="26" t="s">
        <v>14270</v>
      </c>
      <c r="AT2632" s="24"/>
      <c r="AU2632" s="26" t="s">
        <v>14271</v>
      </c>
      <c r="AV2632" s="24"/>
      <c r="AW2632" s="28">
        <v>83597</v>
      </c>
      <c r="AX2632" s="26">
        <v>287</v>
      </c>
      <c r="AY2632" s="28">
        <v>50</v>
      </c>
      <c r="AZ2632" s="28">
        <v>25</v>
      </c>
      <c r="BA2632" s="24"/>
      <c r="BB2632" s="26" t="s">
        <v>241</v>
      </c>
      <c r="BC2632" s="26" t="s">
        <v>2885</v>
      </c>
      <c r="BD2632" s="26" t="s">
        <v>125</v>
      </c>
      <c r="BE2632" s="24"/>
      <c r="BF2632" s="26" t="s">
        <v>14272</v>
      </c>
      <c r="BG2632" s="26" t="s">
        <v>191</v>
      </c>
      <c r="BH2632" s="24"/>
      <c r="BI2632" s="24"/>
      <c r="BJ2632" s="24"/>
      <c r="BK2632" s="24"/>
      <c r="BL2632" s="24"/>
      <c r="BM2632" s="24"/>
      <c r="BN2632" s="24"/>
      <c r="BO2632" s="24"/>
      <c r="BP2632" s="24"/>
      <c r="BQ2632" s="24"/>
      <c r="BR2632" s="26">
        <v>3</v>
      </c>
      <c r="BS2632" s="26">
        <v>1</v>
      </c>
      <c r="BT2632" s="26">
        <v>2</v>
      </c>
      <c r="BU2632" s="26">
        <v>3</v>
      </c>
      <c r="BV2632" s="26">
        <v>2</v>
      </c>
      <c r="BW2632" s="26">
        <v>2</v>
      </c>
      <c r="BX2632" s="26">
        <v>2</v>
      </c>
      <c r="BY2632" s="26">
        <v>1</v>
      </c>
      <c r="BZ2632" s="24"/>
      <c r="CA2632" s="24"/>
      <c r="CB2632" s="24"/>
      <c r="CC2632" s="24"/>
      <c r="CD2632" s="24"/>
      <c r="CE2632" s="24"/>
      <c r="CF2632" s="24"/>
      <c r="CG2632" s="24"/>
      <c r="CH2632" s="24"/>
      <c r="CI2632" s="24"/>
      <c r="CJ2632" s="24"/>
      <c r="CK2632" s="24"/>
      <c r="CL2632" s="24"/>
      <c r="CM2632" s="24"/>
      <c r="CN2632" s="24"/>
      <c r="CO2632" s="24"/>
      <c r="CP2632" s="24"/>
      <c r="CQ2632" s="24"/>
      <c r="CR2632" s="24"/>
      <c r="CS2632" s="24"/>
      <c r="CT2632" s="24"/>
      <c r="CU2632" s="24"/>
      <c r="CV2632" s="24"/>
      <c r="CW2632" s="24"/>
      <c r="CX2632" s="24"/>
      <c r="CY2632" s="24"/>
      <c r="CZ2632" s="24"/>
      <c r="DA2632" s="24"/>
      <c r="DB2632" s="24"/>
      <c r="DC2632" s="24"/>
      <c r="DD2632" s="24"/>
      <c r="DE2632" s="24"/>
      <c r="DF2632" s="26" t="s">
        <v>139</v>
      </c>
      <c r="DG2632" s="26" t="s">
        <v>120</v>
      </c>
      <c r="DH2632" s="26" t="s">
        <v>139</v>
      </c>
      <c r="DI2632" s="26" t="s">
        <v>139</v>
      </c>
      <c r="DJ2632" s="26" t="s">
        <v>139</v>
      </c>
      <c r="DK2632" s="26" t="s">
        <v>139</v>
      </c>
      <c r="DL2632" s="26" t="s">
        <v>139</v>
      </c>
      <c r="DM2632" s="26" t="s">
        <v>139</v>
      </c>
      <c r="DN2632" s="26" t="s">
        <v>139</v>
      </c>
      <c r="DO2632" s="26" t="s">
        <v>139</v>
      </c>
    </row>
    <row r="2633" spans="1:119" ht="20.100000000000001" customHeight="1" x14ac:dyDescent="0.25">
      <c r="A2633" s="29" t="str">
        <f t="shared" si="574"/>
        <v>The Eagles Fountains2</v>
      </c>
      <c r="B2633" s="29" t="str">
        <f t="shared" si="575"/>
        <v>The Eagles Fountains</v>
      </c>
      <c r="C2633" s="29">
        <f t="shared" si="576"/>
        <v>2</v>
      </c>
      <c r="D2633" s="30" t="str">
        <f t="shared" si="577"/>
        <v>Africa and the Middle East</v>
      </c>
      <c r="E2633" s="30" t="str">
        <f t="shared" si="578"/>
        <v>Machakos, Kenya</v>
      </c>
      <c r="F2633" s="31">
        <f t="shared" si="579"/>
        <v>3</v>
      </c>
      <c r="G2633" s="31">
        <f t="shared" si="580"/>
        <v>2</v>
      </c>
      <c r="H2633" s="31">
        <f t="shared" si="581"/>
        <v>2</v>
      </c>
      <c r="I2633" s="31">
        <f t="shared" si="582"/>
        <v>3</v>
      </c>
      <c r="J2633" s="31">
        <f t="shared" si="583"/>
        <v>3</v>
      </c>
      <c r="K2633" s="31">
        <f t="shared" si="584"/>
        <v>2</v>
      </c>
      <c r="L2633" s="31">
        <f t="shared" si="585"/>
        <v>2</v>
      </c>
      <c r="M2633" s="31">
        <f t="shared" si="586"/>
        <v>2</v>
      </c>
      <c r="N2633" s="31">
        <f t="shared" si="587"/>
        <v>2.4</v>
      </c>
      <c r="O2633" s="26" t="s">
        <v>14273</v>
      </c>
      <c r="P2633" s="26" t="s">
        <v>108</v>
      </c>
      <c r="Q2633" s="27">
        <v>41400</v>
      </c>
      <c r="R2633" s="26" t="s">
        <v>109</v>
      </c>
      <c r="S2633" s="26" t="s">
        <v>206</v>
      </c>
      <c r="T2633" s="26" t="s">
        <v>207</v>
      </c>
      <c r="U2633" s="26" t="s">
        <v>168</v>
      </c>
      <c r="V2633" s="26" t="s">
        <v>169</v>
      </c>
      <c r="W2633" s="26" t="s">
        <v>591</v>
      </c>
      <c r="X2633" s="26" t="s">
        <v>14245</v>
      </c>
      <c r="Y2633" s="26" t="s">
        <v>14246</v>
      </c>
      <c r="Z2633" s="24"/>
      <c r="AA2633" s="24"/>
      <c r="AB2633" s="26" t="s">
        <v>117</v>
      </c>
      <c r="AC2633" s="28">
        <v>12000</v>
      </c>
      <c r="AD2633" s="24"/>
      <c r="AE2633" s="24"/>
      <c r="AF2633" s="26" t="s">
        <v>139</v>
      </c>
      <c r="AG2633" s="26" t="s">
        <v>175</v>
      </c>
      <c r="AH2633" s="26" t="s">
        <v>143</v>
      </c>
      <c r="AI2633" s="28">
        <v>12000</v>
      </c>
      <c r="AJ2633" s="26" t="s">
        <v>14274</v>
      </c>
      <c r="AK2633" s="26" t="s">
        <v>14275</v>
      </c>
      <c r="AL2633" s="26" t="s">
        <v>14276</v>
      </c>
      <c r="AM2633" s="24"/>
      <c r="AN2633" s="24"/>
      <c r="AO2633" s="24"/>
      <c r="AP2633" s="24"/>
      <c r="AQ2633" s="24"/>
      <c r="AR2633" s="24"/>
      <c r="AS2633" s="24"/>
      <c r="AT2633" s="24"/>
      <c r="AU2633" s="24"/>
      <c r="AV2633" s="24"/>
      <c r="AW2633" s="28">
        <v>43578</v>
      </c>
      <c r="AX2633" s="26">
        <v>47</v>
      </c>
      <c r="AY2633" s="28">
        <v>40</v>
      </c>
      <c r="AZ2633" s="28">
        <v>42</v>
      </c>
      <c r="BA2633" s="26">
        <v>0</v>
      </c>
      <c r="BB2633" s="26" t="s">
        <v>241</v>
      </c>
      <c r="BC2633" s="26" t="s">
        <v>2885</v>
      </c>
      <c r="BD2633" s="26" t="s">
        <v>125</v>
      </c>
      <c r="BE2633" s="24"/>
      <c r="BF2633" s="26" t="s">
        <v>14277</v>
      </c>
      <c r="BG2633" s="26" t="s">
        <v>449</v>
      </c>
      <c r="BH2633" s="26" t="s">
        <v>14278</v>
      </c>
      <c r="BI2633" s="26" t="s">
        <v>261</v>
      </c>
      <c r="BJ2633" s="26" t="s">
        <v>14279</v>
      </c>
      <c r="BK2633" s="26" t="s">
        <v>14280</v>
      </c>
      <c r="BL2633" s="24"/>
      <c r="BM2633" s="24"/>
      <c r="BN2633" s="24"/>
      <c r="BO2633" s="24"/>
      <c r="BP2633" s="24"/>
      <c r="BQ2633" s="24"/>
      <c r="BR2633" s="26">
        <v>3</v>
      </c>
      <c r="BS2633" s="26">
        <v>2</v>
      </c>
      <c r="BT2633" s="26">
        <v>2</v>
      </c>
      <c r="BU2633" s="26">
        <v>3</v>
      </c>
      <c r="BV2633" s="26">
        <v>3</v>
      </c>
      <c r="BW2633" s="26">
        <v>2</v>
      </c>
      <c r="BX2633" s="26">
        <v>2</v>
      </c>
      <c r="BY2633" s="26">
        <v>2</v>
      </c>
      <c r="BZ2633" s="24"/>
      <c r="CA2633" s="24"/>
      <c r="CB2633" s="24"/>
      <c r="CC2633" s="24"/>
      <c r="CD2633" s="24"/>
      <c r="CE2633" s="24"/>
      <c r="CF2633" s="24"/>
      <c r="CG2633" s="24"/>
      <c r="CH2633" s="24"/>
      <c r="CI2633" s="24"/>
      <c r="CJ2633" s="24"/>
      <c r="CK2633" s="24"/>
      <c r="CL2633" s="24"/>
      <c r="CM2633" s="24"/>
      <c r="CN2633" s="24"/>
      <c r="CO2633" s="24"/>
      <c r="CP2633" s="24"/>
      <c r="CQ2633" s="24"/>
      <c r="CR2633" s="24"/>
      <c r="CS2633" s="24"/>
      <c r="CT2633" s="24"/>
      <c r="CU2633" s="24"/>
      <c r="CV2633" s="24"/>
      <c r="CW2633" s="24"/>
      <c r="CX2633" s="24"/>
      <c r="CY2633" s="24"/>
      <c r="CZ2633" s="24"/>
      <c r="DA2633" s="24"/>
      <c r="DB2633" s="24"/>
      <c r="DC2633" s="24"/>
      <c r="DD2633" s="24"/>
      <c r="DE2633" s="24"/>
      <c r="DF2633" s="26" t="s">
        <v>139</v>
      </c>
      <c r="DG2633" s="26" t="s">
        <v>139</v>
      </c>
      <c r="DH2633" s="26" t="s">
        <v>139</v>
      </c>
      <c r="DI2633" s="26" t="s">
        <v>139</v>
      </c>
      <c r="DJ2633" s="26" t="s">
        <v>139</v>
      </c>
      <c r="DK2633" s="26" t="s">
        <v>139</v>
      </c>
      <c r="DL2633" s="26" t="s">
        <v>139</v>
      </c>
      <c r="DM2633" s="26" t="s">
        <v>139</v>
      </c>
      <c r="DN2633" s="26" t="s">
        <v>139</v>
      </c>
      <c r="DO2633" s="26" t="s">
        <v>139</v>
      </c>
    </row>
    <row r="2634" spans="1:119" ht="20.100000000000001" customHeight="1" x14ac:dyDescent="0.25">
      <c r="A2634" s="29" t="str">
        <f t="shared" si="574"/>
        <v>The Eagles Fountains1</v>
      </c>
      <c r="B2634" s="29" t="str">
        <f t="shared" si="575"/>
        <v>The Eagles Fountains</v>
      </c>
      <c r="C2634" s="29">
        <f t="shared" si="576"/>
        <v>1</v>
      </c>
      <c r="D2634" s="30" t="str">
        <f t="shared" si="577"/>
        <v>Africa and the Middle East</v>
      </c>
      <c r="E2634" s="30" t="str">
        <f t="shared" si="578"/>
        <v>Machakos, Kenya</v>
      </c>
      <c r="F2634" s="31">
        <f t="shared" si="579"/>
        <v>2</v>
      </c>
      <c r="G2634" s="31">
        <f t="shared" si="580"/>
        <v>1</v>
      </c>
      <c r="H2634" s="31">
        <f t="shared" si="581"/>
        <v>2</v>
      </c>
      <c r="I2634" s="31">
        <f t="shared" si="582"/>
        <v>2</v>
      </c>
      <c r="J2634" s="31">
        <f t="shared" si="583"/>
        <v>2</v>
      </c>
      <c r="K2634" s="31">
        <f t="shared" si="584"/>
        <v>2</v>
      </c>
      <c r="L2634" s="31">
        <f t="shared" si="585"/>
        <v>2</v>
      </c>
      <c r="M2634" s="31">
        <f t="shared" si="586"/>
        <v>2</v>
      </c>
      <c r="N2634" s="31">
        <f t="shared" si="587"/>
        <v>1.9</v>
      </c>
      <c r="O2634" s="26" t="s">
        <v>14281</v>
      </c>
      <c r="P2634" s="26" t="s">
        <v>108</v>
      </c>
      <c r="Q2634" s="27">
        <v>41038</v>
      </c>
      <c r="R2634" s="26" t="s">
        <v>155</v>
      </c>
      <c r="S2634" s="26" t="s">
        <v>217</v>
      </c>
      <c r="T2634" s="26" t="s">
        <v>175</v>
      </c>
      <c r="U2634" s="26" t="s">
        <v>168</v>
      </c>
      <c r="V2634" s="26" t="s">
        <v>169</v>
      </c>
      <c r="W2634" s="26" t="s">
        <v>591</v>
      </c>
      <c r="X2634" s="26" t="s">
        <v>14245</v>
      </c>
      <c r="Y2634" s="26" t="s">
        <v>14246</v>
      </c>
      <c r="Z2634" s="24"/>
      <c r="AA2634" s="24"/>
      <c r="AB2634" s="26" t="s">
        <v>117</v>
      </c>
      <c r="AC2634" s="28">
        <v>7000</v>
      </c>
      <c r="AD2634" s="24"/>
      <c r="AE2634" s="24"/>
      <c r="AF2634" s="26" t="s">
        <v>139</v>
      </c>
      <c r="AG2634" s="26" t="s">
        <v>175</v>
      </c>
      <c r="AH2634" s="26" t="s">
        <v>158</v>
      </c>
      <c r="AI2634" s="28">
        <v>7000</v>
      </c>
      <c r="AJ2634" s="24"/>
      <c r="AK2634" s="26" t="s">
        <v>14282</v>
      </c>
      <c r="AL2634" s="26" t="s">
        <v>14283</v>
      </c>
      <c r="AM2634" s="24"/>
      <c r="AN2634" s="24"/>
      <c r="AO2634" s="24"/>
      <c r="AP2634" s="24"/>
      <c r="AQ2634" s="24"/>
      <c r="AR2634" s="24"/>
      <c r="AS2634" s="24"/>
      <c r="AT2634" s="24"/>
      <c r="AU2634" s="24"/>
      <c r="AV2634" s="24"/>
      <c r="AW2634" s="28">
        <v>42097</v>
      </c>
      <c r="AX2634" s="26">
        <v>40</v>
      </c>
      <c r="AY2634" s="28">
        <v>30</v>
      </c>
      <c r="AZ2634" s="28">
        <v>15</v>
      </c>
      <c r="BA2634" s="26">
        <v>0</v>
      </c>
      <c r="BB2634" s="26" t="s">
        <v>241</v>
      </c>
      <c r="BC2634" s="26" t="s">
        <v>2885</v>
      </c>
      <c r="BD2634" s="26" t="s">
        <v>125</v>
      </c>
      <c r="BE2634" s="24"/>
      <c r="BF2634" s="24"/>
      <c r="BG2634" s="24"/>
      <c r="BH2634" s="24"/>
      <c r="BI2634" s="24"/>
      <c r="BJ2634" s="24"/>
      <c r="BK2634" s="24"/>
      <c r="BL2634" s="24"/>
      <c r="BM2634" s="24"/>
      <c r="BN2634" s="24"/>
      <c r="BO2634" s="24"/>
      <c r="BP2634" s="24"/>
      <c r="BQ2634" s="24"/>
      <c r="BR2634" s="26">
        <v>2</v>
      </c>
      <c r="BS2634" s="26">
        <v>1</v>
      </c>
      <c r="BT2634" s="26">
        <v>2</v>
      </c>
      <c r="BU2634" s="26">
        <v>2</v>
      </c>
      <c r="BV2634" s="26">
        <v>2</v>
      </c>
      <c r="BW2634" s="26">
        <v>2</v>
      </c>
      <c r="BX2634" s="26">
        <v>2</v>
      </c>
      <c r="BY2634" s="26">
        <v>2</v>
      </c>
      <c r="BZ2634" s="24"/>
      <c r="CA2634" s="24"/>
      <c r="CB2634" s="24"/>
      <c r="CC2634" s="24"/>
      <c r="CD2634" s="24"/>
      <c r="CE2634" s="24"/>
      <c r="CF2634" s="24"/>
      <c r="CG2634" s="24"/>
      <c r="CH2634" s="24"/>
      <c r="CI2634" s="24"/>
      <c r="CJ2634" s="24"/>
      <c r="CK2634" s="24"/>
      <c r="CL2634" s="24"/>
      <c r="CM2634" s="24"/>
      <c r="CN2634" s="24"/>
      <c r="CO2634" s="24"/>
      <c r="CP2634" s="24"/>
      <c r="CQ2634" s="24"/>
      <c r="CR2634" s="24"/>
      <c r="CS2634" s="24"/>
      <c r="CT2634" s="24"/>
      <c r="CU2634" s="24"/>
      <c r="CV2634" s="24"/>
      <c r="CW2634" s="24"/>
      <c r="CX2634" s="24"/>
      <c r="CY2634" s="24"/>
      <c r="CZ2634" s="24"/>
      <c r="DA2634" s="24"/>
      <c r="DB2634" s="24"/>
      <c r="DC2634" s="24"/>
      <c r="DD2634" s="24"/>
      <c r="DE2634" s="24"/>
      <c r="DF2634" s="26" t="s">
        <v>139</v>
      </c>
      <c r="DG2634" s="26" t="s">
        <v>120</v>
      </c>
      <c r="DH2634" s="26" t="s">
        <v>139</v>
      </c>
      <c r="DI2634" s="26" t="s">
        <v>139</v>
      </c>
      <c r="DJ2634" s="26" t="s">
        <v>139</v>
      </c>
      <c r="DK2634" s="26" t="s">
        <v>139</v>
      </c>
      <c r="DL2634" s="26" t="s">
        <v>139</v>
      </c>
      <c r="DM2634" s="26" t="s">
        <v>139</v>
      </c>
      <c r="DN2634" s="26" t="s">
        <v>139</v>
      </c>
      <c r="DO2634" s="26" t="s">
        <v>139</v>
      </c>
    </row>
    <row r="2635" spans="1:119" ht="20.100000000000001" customHeight="1" x14ac:dyDescent="0.25">
      <c r="A2635" s="29" t="str">
        <f t="shared" si="574"/>
        <v/>
      </c>
      <c r="B2635" s="29" t="str">
        <f t="shared" si="575"/>
        <v>The Jinpa Project</v>
      </c>
      <c r="C2635" s="29">
        <f t="shared" si="576"/>
        <v>0</v>
      </c>
      <c r="D2635" s="30" t="str">
        <f t="shared" si="577"/>
        <v>East and Southeast Asia</v>
      </c>
      <c r="E2635" s="30" t="str">
        <f t="shared" si="578"/>
        <v>China</v>
      </c>
      <c r="F2635" s="31">
        <f t="shared" si="579"/>
        <v>0</v>
      </c>
      <c r="G2635" s="31">
        <f t="shared" si="580"/>
        <v>0</v>
      </c>
      <c r="H2635" s="31">
        <f t="shared" si="581"/>
        <v>0</v>
      </c>
      <c r="I2635" s="31">
        <f t="shared" si="582"/>
        <v>0</v>
      </c>
      <c r="J2635" s="31">
        <f t="shared" si="583"/>
        <v>0</v>
      </c>
      <c r="K2635" s="31">
        <f t="shared" si="584"/>
        <v>0</v>
      </c>
      <c r="L2635" s="31">
        <f t="shared" si="585"/>
        <v>0</v>
      </c>
      <c r="M2635" s="31">
        <f t="shared" si="586"/>
        <v>0</v>
      </c>
      <c r="N2635" s="31">
        <f t="shared" si="587"/>
        <v>0</v>
      </c>
      <c r="O2635" s="26" t="s">
        <v>14284</v>
      </c>
      <c r="P2635" s="26" t="s">
        <v>108</v>
      </c>
      <c r="Q2635" s="27">
        <v>40347</v>
      </c>
      <c r="R2635" s="24"/>
      <c r="S2635" s="24"/>
      <c r="T2635" s="26" t="s">
        <v>224</v>
      </c>
      <c r="U2635" s="24"/>
      <c r="V2635" s="26" t="s">
        <v>469</v>
      </c>
      <c r="W2635" s="26" t="s">
        <v>2920</v>
      </c>
      <c r="X2635" s="24"/>
      <c r="Y2635" s="26" t="s">
        <v>14285</v>
      </c>
      <c r="Z2635" s="24"/>
      <c r="AA2635" s="24"/>
      <c r="AB2635" s="26" t="s">
        <v>723</v>
      </c>
      <c r="AC2635" s="28">
        <v>2000</v>
      </c>
      <c r="AD2635" s="24"/>
      <c r="AE2635" s="24"/>
      <c r="AF2635" s="26" t="s">
        <v>139</v>
      </c>
      <c r="AG2635" s="26" t="s">
        <v>2153</v>
      </c>
      <c r="AH2635" s="24"/>
      <c r="AI2635" s="28">
        <v>2000</v>
      </c>
      <c r="AJ2635" s="24"/>
      <c r="AK2635" s="24"/>
      <c r="AL2635" s="24"/>
      <c r="AM2635" s="24"/>
      <c r="AN2635" s="24"/>
      <c r="AO2635" s="24"/>
      <c r="AP2635" s="24"/>
      <c r="AQ2635" s="24"/>
      <c r="AR2635" s="24"/>
      <c r="AS2635" s="24"/>
      <c r="AT2635" s="24"/>
      <c r="AU2635" s="24"/>
      <c r="AV2635" s="24"/>
      <c r="AW2635" s="28">
        <v>0</v>
      </c>
      <c r="AX2635" s="26">
        <v>0</v>
      </c>
      <c r="AY2635" s="28">
        <v>0</v>
      </c>
      <c r="AZ2635" s="28">
        <v>0</v>
      </c>
      <c r="BA2635" s="26">
        <v>0</v>
      </c>
      <c r="BB2635" s="24"/>
      <c r="BC2635" s="24"/>
      <c r="BD2635" s="24"/>
      <c r="BE2635" s="24"/>
      <c r="BF2635" s="24"/>
      <c r="BG2635" s="24"/>
      <c r="BH2635" s="24"/>
      <c r="BI2635" s="24"/>
      <c r="BJ2635" s="24"/>
      <c r="BK2635" s="24"/>
      <c r="BL2635" s="24"/>
      <c r="BM2635" s="24"/>
      <c r="BN2635" s="24"/>
      <c r="BO2635" s="24"/>
      <c r="BP2635" s="24"/>
      <c r="BQ2635" s="24"/>
      <c r="BR2635" s="26">
        <v>0</v>
      </c>
      <c r="BS2635" s="26">
        <v>0</v>
      </c>
      <c r="BT2635" s="26">
        <v>0</v>
      </c>
      <c r="BU2635" s="26">
        <v>0</v>
      </c>
      <c r="BV2635" s="26">
        <v>0</v>
      </c>
      <c r="BW2635" s="26">
        <v>0</v>
      </c>
      <c r="BX2635" s="26">
        <v>0</v>
      </c>
      <c r="BY2635" s="26">
        <v>0</v>
      </c>
      <c r="BZ2635" s="24"/>
      <c r="CA2635" s="24"/>
      <c r="CB2635" s="24"/>
      <c r="CC2635" s="24"/>
      <c r="CD2635" s="24"/>
      <c r="CE2635" s="24"/>
      <c r="CF2635" s="24"/>
      <c r="CG2635" s="24"/>
      <c r="CH2635" s="24"/>
      <c r="CI2635" s="24"/>
      <c r="CJ2635" s="24"/>
      <c r="CK2635" s="24"/>
      <c r="CL2635" s="24"/>
      <c r="CM2635" s="24"/>
      <c r="CN2635" s="24"/>
      <c r="CO2635" s="24"/>
      <c r="CP2635" s="24"/>
      <c r="CQ2635" s="24"/>
      <c r="CR2635" s="24"/>
      <c r="CS2635" s="24"/>
      <c r="CT2635" s="24"/>
      <c r="CU2635" s="24"/>
      <c r="CV2635" s="24"/>
      <c r="CW2635" s="24"/>
      <c r="CX2635" s="24"/>
      <c r="CY2635" s="24"/>
      <c r="CZ2635" s="24"/>
      <c r="DA2635" s="24"/>
      <c r="DB2635" s="24"/>
      <c r="DC2635" s="24"/>
      <c r="DD2635" s="24"/>
      <c r="DE2635" s="24"/>
      <c r="DF2635" s="26" t="s">
        <v>139</v>
      </c>
      <c r="DG2635" s="26" t="s">
        <v>139</v>
      </c>
      <c r="DH2635" s="26" t="s">
        <v>139</v>
      </c>
      <c r="DI2635" s="26" t="s">
        <v>139</v>
      </c>
      <c r="DJ2635" s="26" t="s">
        <v>139</v>
      </c>
      <c r="DK2635" s="26" t="s">
        <v>139</v>
      </c>
      <c r="DL2635" s="26" t="s">
        <v>139</v>
      </c>
      <c r="DM2635" s="26" t="s">
        <v>139</v>
      </c>
      <c r="DN2635" s="26" t="s">
        <v>139</v>
      </c>
      <c r="DO2635" s="26" t="s">
        <v>139</v>
      </c>
    </row>
    <row r="2636" spans="1:119" ht="20.100000000000001" customHeight="1" x14ac:dyDescent="0.25">
      <c r="A2636" s="29" t="str">
        <f t="shared" si="574"/>
        <v/>
      </c>
      <c r="B2636" s="29" t="str">
        <f t="shared" si="575"/>
        <v>The Jinpa Project</v>
      </c>
      <c r="C2636" s="29">
        <f t="shared" si="576"/>
        <v>0</v>
      </c>
      <c r="D2636" s="30" t="str">
        <f t="shared" si="577"/>
        <v>East and Southeast Asia</v>
      </c>
      <c r="E2636" s="30" t="str">
        <f t="shared" si="578"/>
        <v>China</v>
      </c>
      <c r="F2636" s="31">
        <f t="shared" si="579"/>
        <v>0</v>
      </c>
      <c r="G2636" s="31">
        <f t="shared" si="580"/>
        <v>0</v>
      </c>
      <c r="H2636" s="31">
        <f t="shared" si="581"/>
        <v>0</v>
      </c>
      <c r="I2636" s="31">
        <f t="shared" si="582"/>
        <v>0</v>
      </c>
      <c r="J2636" s="31">
        <f t="shared" si="583"/>
        <v>0</v>
      </c>
      <c r="K2636" s="31">
        <f t="shared" si="584"/>
        <v>0</v>
      </c>
      <c r="L2636" s="31">
        <f t="shared" si="585"/>
        <v>0</v>
      </c>
      <c r="M2636" s="31">
        <f t="shared" si="586"/>
        <v>0</v>
      </c>
      <c r="N2636" s="31">
        <f t="shared" si="587"/>
        <v>0</v>
      </c>
      <c r="O2636" s="26" t="s">
        <v>14286</v>
      </c>
      <c r="P2636" s="26" t="s">
        <v>108</v>
      </c>
      <c r="Q2636" s="27">
        <v>40232</v>
      </c>
      <c r="R2636" s="24"/>
      <c r="S2636" s="24"/>
      <c r="T2636" s="26" t="s">
        <v>224</v>
      </c>
      <c r="U2636" s="24"/>
      <c r="V2636" s="26" t="s">
        <v>469</v>
      </c>
      <c r="W2636" s="26" t="s">
        <v>2920</v>
      </c>
      <c r="X2636" s="24"/>
      <c r="Y2636" s="26" t="s">
        <v>14285</v>
      </c>
      <c r="Z2636" s="24"/>
      <c r="AA2636" s="24"/>
      <c r="AB2636" s="26" t="s">
        <v>228</v>
      </c>
      <c r="AC2636" s="28">
        <v>25000</v>
      </c>
      <c r="AD2636" s="24"/>
      <c r="AE2636" s="24"/>
      <c r="AF2636" s="26" t="s">
        <v>139</v>
      </c>
      <c r="AG2636" s="26" t="s">
        <v>2153</v>
      </c>
      <c r="AH2636" s="24"/>
      <c r="AI2636" s="28">
        <v>25000</v>
      </c>
      <c r="AJ2636" s="24"/>
      <c r="AK2636" s="26" t="s">
        <v>14287</v>
      </c>
      <c r="AL2636" s="26" t="s">
        <v>231</v>
      </c>
      <c r="AM2636" s="26" t="s">
        <v>14288</v>
      </c>
      <c r="AN2636" s="24"/>
      <c r="AO2636" s="24"/>
      <c r="AP2636" s="24"/>
      <c r="AQ2636" s="24"/>
      <c r="AR2636" s="24"/>
      <c r="AS2636" s="24"/>
      <c r="AT2636" s="24"/>
      <c r="AU2636" s="24"/>
      <c r="AV2636" s="24"/>
      <c r="AW2636" s="28">
        <v>339594</v>
      </c>
      <c r="AX2636" s="26">
        <v>8250</v>
      </c>
      <c r="AY2636" s="28">
        <v>0</v>
      </c>
      <c r="AZ2636" s="28">
        <v>0</v>
      </c>
      <c r="BA2636" s="26">
        <v>0</v>
      </c>
      <c r="BB2636" s="24"/>
      <c r="BC2636" s="24"/>
      <c r="BD2636" s="24"/>
      <c r="BE2636" s="24"/>
      <c r="BF2636" s="24"/>
      <c r="BG2636" s="24"/>
      <c r="BH2636" s="24"/>
      <c r="BI2636" s="24"/>
      <c r="BJ2636" s="24"/>
      <c r="BK2636" s="24"/>
      <c r="BL2636" s="24"/>
      <c r="BM2636" s="24"/>
      <c r="BN2636" s="24"/>
      <c r="BO2636" s="24"/>
      <c r="BP2636" s="24"/>
      <c r="BQ2636" s="24"/>
      <c r="BR2636" s="26">
        <v>0</v>
      </c>
      <c r="BS2636" s="26">
        <v>0</v>
      </c>
      <c r="BT2636" s="26">
        <v>0</v>
      </c>
      <c r="BU2636" s="26">
        <v>0</v>
      </c>
      <c r="BV2636" s="26">
        <v>0</v>
      </c>
      <c r="BW2636" s="26">
        <v>0</v>
      </c>
      <c r="BX2636" s="26">
        <v>0</v>
      </c>
      <c r="BY2636" s="26">
        <v>0</v>
      </c>
      <c r="BZ2636" s="24"/>
      <c r="CA2636" s="24"/>
      <c r="CB2636" s="24"/>
      <c r="CC2636" s="24"/>
      <c r="CD2636" s="24"/>
      <c r="CE2636" s="24"/>
      <c r="CF2636" s="24"/>
      <c r="CG2636" s="24"/>
      <c r="CH2636" s="24"/>
      <c r="CI2636" s="24"/>
      <c r="CJ2636" s="24"/>
      <c r="CK2636" s="24"/>
      <c r="CL2636" s="24"/>
      <c r="CM2636" s="24"/>
      <c r="CN2636" s="24"/>
      <c r="CO2636" s="24"/>
      <c r="CP2636" s="24"/>
      <c r="CQ2636" s="24"/>
      <c r="CR2636" s="24"/>
      <c r="CS2636" s="24"/>
      <c r="CT2636" s="24"/>
      <c r="CU2636" s="24"/>
      <c r="CV2636" s="24"/>
      <c r="CW2636" s="24"/>
      <c r="CX2636" s="24"/>
      <c r="CY2636" s="24"/>
      <c r="CZ2636" s="24"/>
      <c r="DA2636" s="24"/>
      <c r="DB2636" s="24"/>
      <c r="DC2636" s="24"/>
      <c r="DD2636" s="24"/>
      <c r="DE2636" s="24"/>
      <c r="DF2636" s="26" t="s">
        <v>139</v>
      </c>
      <c r="DG2636" s="26" t="s">
        <v>139</v>
      </c>
      <c r="DH2636" s="26" t="s">
        <v>139</v>
      </c>
      <c r="DI2636" s="26" t="s">
        <v>139</v>
      </c>
      <c r="DJ2636" s="26" t="s">
        <v>139</v>
      </c>
      <c r="DK2636" s="26" t="s">
        <v>139</v>
      </c>
      <c r="DL2636" s="26" t="s">
        <v>139</v>
      </c>
      <c r="DM2636" s="26" t="s">
        <v>139</v>
      </c>
      <c r="DN2636" s="26" t="s">
        <v>139</v>
      </c>
      <c r="DO2636" s="26" t="s">
        <v>139</v>
      </c>
    </row>
    <row r="2637" spans="1:119" ht="20.100000000000001" customHeight="1" x14ac:dyDescent="0.25">
      <c r="A2637" s="29" t="str">
        <f t="shared" si="574"/>
        <v>The Jinpa Project6</v>
      </c>
      <c r="B2637" s="29" t="str">
        <f t="shared" si="575"/>
        <v>The Jinpa Project</v>
      </c>
      <c r="C2637" s="29">
        <f t="shared" si="576"/>
        <v>6</v>
      </c>
      <c r="D2637" s="30" t="str">
        <f t="shared" si="577"/>
        <v>East and Southeast Asia</v>
      </c>
      <c r="E2637" s="30" t="str">
        <f t="shared" si="578"/>
        <v>China</v>
      </c>
      <c r="F2637" s="31">
        <f t="shared" si="579"/>
        <v>3</v>
      </c>
      <c r="G2637" s="31">
        <f t="shared" si="580"/>
        <v>2</v>
      </c>
      <c r="H2637" s="31">
        <f t="shared" si="581"/>
        <v>2</v>
      </c>
      <c r="I2637" s="31">
        <f t="shared" si="582"/>
        <v>3</v>
      </c>
      <c r="J2637" s="31">
        <f t="shared" si="583"/>
        <v>2</v>
      </c>
      <c r="K2637" s="31">
        <f t="shared" si="584"/>
        <v>3</v>
      </c>
      <c r="L2637" s="31">
        <f t="shared" si="585"/>
        <v>3</v>
      </c>
      <c r="M2637" s="31">
        <f t="shared" si="586"/>
        <v>3</v>
      </c>
      <c r="N2637" s="31">
        <f t="shared" si="587"/>
        <v>2.6</v>
      </c>
      <c r="O2637" s="26" t="s">
        <v>14289</v>
      </c>
      <c r="P2637" s="26" t="s">
        <v>108</v>
      </c>
      <c r="Q2637" s="27">
        <v>40312</v>
      </c>
      <c r="R2637" s="26" t="s">
        <v>305</v>
      </c>
      <c r="S2637" s="26" t="s">
        <v>234</v>
      </c>
      <c r="T2637" s="26" t="s">
        <v>224</v>
      </c>
      <c r="U2637" s="26" t="s">
        <v>833</v>
      </c>
      <c r="V2637" s="26" t="s">
        <v>469</v>
      </c>
      <c r="W2637" s="26" t="s">
        <v>2920</v>
      </c>
      <c r="X2637" s="24"/>
      <c r="Y2637" s="26" t="s">
        <v>14285</v>
      </c>
      <c r="Z2637" s="24"/>
      <c r="AA2637" s="24"/>
      <c r="AB2637" s="26" t="s">
        <v>117</v>
      </c>
      <c r="AC2637" s="28">
        <v>12000</v>
      </c>
      <c r="AD2637" s="24"/>
      <c r="AE2637" s="24"/>
      <c r="AF2637" s="26" t="s">
        <v>139</v>
      </c>
      <c r="AG2637" s="26" t="s">
        <v>2153</v>
      </c>
      <c r="AH2637" s="26" t="s">
        <v>250</v>
      </c>
      <c r="AI2637" s="28">
        <v>12000</v>
      </c>
      <c r="AJ2637" s="24"/>
      <c r="AK2637" s="26" t="s">
        <v>14290</v>
      </c>
      <c r="AL2637" s="26" t="s">
        <v>14291</v>
      </c>
      <c r="AM2637" s="26" t="s">
        <v>14292</v>
      </c>
      <c r="AN2637" s="26" t="s">
        <v>14293</v>
      </c>
      <c r="AO2637" s="24"/>
      <c r="AP2637" s="24"/>
      <c r="AQ2637" s="24"/>
      <c r="AR2637" s="24"/>
      <c r="AS2637" s="24"/>
      <c r="AT2637" s="24"/>
      <c r="AU2637" s="24"/>
      <c r="AV2637" s="24"/>
      <c r="AW2637" s="28">
        <v>319333</v>
      </c>
      <c r="AX2637" s="26">
        <v>8000</v>
      </c>
      <c r="AY2637" s="28">
        <v>85</v>
      </c>
      <c r="AZ2637" s="28">
        <v>72</v>
      </c>
      <c r="BA2637" s="26">
        <v>0</v>
      </c>
      <c r="BB2637" s="26" t="s">
        <v>148</v>
      </c>
      <c r="BC2637" s="24"/>
      <c r="BD2637" s="24"/>
      <c r="BE2637" s="24"/>
      <c r="BF2637" s="24"/>
      <c r="BG2637" s="24"/>
      <c r="BH2637" s="24"/>
      <c r="BI2637" s="24"/>
      <c r="BJ2637" s="24"/>
      <c r="BK2637" s="24"/>
      <c r="BL2637" s="24"/>
      <c r="BM2637" s="24"/>
      <c r="BN2637" s="24"/>
      <c r="BO2637" s="24"/>
      <c r="BP2637" s="24"/>
      <c r="BQ2637" s="24"/>
      <c r="BR2637" s="26">
        <v>3</v>
      </c>
      <c r="BS2637" s="26">
        <v>2</v>
      </c>
      <c r="BT2637" s="26">
        <v>2</v>
      </c>
      <c r="BU2637" s="26">
        <v>3</v>
      </c>
      <c r="BV2637" s="26">
        <v>2</v>
      </c>
      <c r="BW2637" s="26">
        <v>3</v>
      </c>
      <c r="BX2637" s="26">
        <v>3</v>
      </c>
      <c r="BY2637" s="26">
        <v>3</v>
      </c>
      <c r="BZ2637" s="24"/>
      <c r="CA2637" s="24"/>
      <c r="CB2637" s="24"/>
      <c r="CC2637" s="24"/>
      <c r="CD2637" s="24"/>
      <c r="CE2637" s="24"/>
      <c r="CF2637" s="24"/>
      <c r="CG2637" s="24"/>
      <c r="CH2637" s="24"/>
      <c r="CI2637" s="24"/>
      <c r="CJ2637" s="24"/>
      <c r="CK2637" s="24"/>
      <c r="CL2637" s="24"/>
      <c r="CM2637" s="24"/>
      <c r="CN2637" s="24"/>
      <c r="CO2637" s="24"/>
      <c r="CP2637" s="24"/>
      <c r="CQ2637" s="24"/>
      <c r="CR2637" s="24"/>
      <c r="CS2637" s="24"/>
      <c r="CT2637" s="24"/>
      <c r="CU2637" s="24"/>
      <c r="CV2637" s="24"/>
      <c r="CW2637" s="24"/>
      <c r="CX2637" s="24"/>
      <c r="CY2637" s="24"/>
      <c r="CZ2637" s="24"/>
      <c r="DA2637" s="24"/>
      <c r="DB2637" s="24"/>
      <c r="DC2637" s="24"/>
      <c r="DD2637" s="24"/>
      <c r="DE2637" s="24"/>
      <c r="DF2637" s="26" t="s">
        <v>139</v>
      </c>
      <c r="DG2637" s="26" t="s">
        <v>139</v>
      </c>
      <c r="DH2637" s="26" t="s">
        <v>139</v>
      </c>
      <c r="DI2637" s="26" t="s">
        <v>139</v>
      </c>
      <c r="DJ2637" s="26" t="s">
        <v>139</v>
      </c>
      <c r="DK2637" s="26" t="s">
        <v>139</v>
      </c>
      <c r="DL2637" s="26" t="s">
        <v>139</v>
      </c>
      <c r="DM2637" s="26" t="s">
        <v>139</v>
      </c>
      <c r="DN2637" s="26" t="s">
        <v>139</v>
      </c>
      <c r="DO2637" s="26" t="s">
        <v>139</v>
      </c>
    </row>
    <row r="2638" spans="1:119" ht="20.100000000000001" customHeight="1" x14ac:dyDescent="0.25">
      <c r="A2638" s="29" t="str">
        <f t="shared" si="574"/>
        <v>The Smile Group - Friends of Thay Hung6</v>
      </c>
      <c r="B2638" s="29" t="str">
        <f t="shared" si="575"/>
        <v>The Smile Group - Friends of Thay Hung</v>
      </c>
      <c r="C2638" s="29">
        <f t="shared" si="576"/>
        <v>6</v>
      </c>
      <c r="D2638" s="30" t="str">
        <f t="shared" si="577"/>
        <v>East and Southeast Asia</v>
      </c>
      <c r="E2638" s="30" t="str">
        <f t="shared" si="578"/>
        <v>Ho Chi Minh City, Vietnam</v>
      </c>
      <c r="F2638" s="31">
        <f t="shared" si="579"/>
        <v>3</v>
      </c>
      <c r="G2638" s="31">
        <f t="shared" si="580"/>
        <v>3</v>
      </c>
      <c r="H2638" s="31">
        <f t="shared" si="581"/>
        <v>3</v>
      </c>
      <c r="I2638" s="31">
        <f t="shared" si="582"/>
        <v>3</v>
      </c>
      <c r="J2638" s="31">
        <f t="shared" si="583"/>
        <v>3</v>
      </c>
      <c r="K2638" s="31">
        <f t="shared" si="584"/>
        <v>4</v>
      </c>
      <c r="L2638" s="31">
        <f t="shared" si="585"/>
        <v>4</v>
      </c>
      <c r="M2638" s="31">
        <f t="shared" si="586"/>
        <v>4</v>
      </c>
      <c r="N2638" s="31">
        <f t="shared" si="587"/>
        <v>3.4</v>
      </c>
      <c r="O2638" s="26" t="s">
        <v>14294</v>
      </c>
      <c r="P2638" s="26" t="s">
        <v>108</v>
      </c>
      <c r="Q2638" s="27">
        <v>41771</v>
      </c>
      <c r="R2638" s="26" t="s">
        <v>305</v>
      </c>
      <c r="S2638" s="26" t="s">
        <v>193</v>
      </c>
      <c r="T2638" s="26" t="s">
        <v>194</v>
      </c>
      <c r="U2638" s="26" t="s">
        <v>833</v>
      </c>
      <c r="V2638" s="26" t="s">
        <v>469</v>
      </c>
      <c r="W2638" s="26" t="s">
        <v>6365</v>
      </c>
      <c r="X2638" s="26" t="s">
        <v>14295</v>
      </c>
      <c r="Y2638" s="26" t="s">
        <v>14296</v>
      </c>
      <c r="Z2638" s="24"/>
      <c r="AA2638" s="24"/>
      <c r="AB2638" s="26" t="s">
        <v>117</v>
      </c>
      <c r="AC2638" s="28">
        <v>12000</v>
      </c>
      <c r="AD2638" s="26" t="s">
        <v>5972</v>
      </c>
      <c r="AE2638" s="24"/>
      <c r="AF2638" s="26" t="s">
        <v>120</v>
      </c>
      <c r="AG2638" s="26" t="s">
        <v>645</v>
      </c>
      <c r="AH2638" s="26" t="s">
        <v>250</v>
      </c>
      <c r="AI2638" s="28">
        <v>12000</v>
      </c>
      <c r="AJ2638" s="26" t="s">
        <v>14297</v>
      </c>
      <c r="AK2638" s="26" t="s">
        <v>14298</v>
      </c>
      <c r="AL2638" s="26" t="s">
        <v>14299</v>
      </c>
      <c r="AM2638" s="26" t="s">
        <v>2983</v>
      </c>
      <c r="AN2638" s="26" t="s">
        <v>2983</v>
      </c>
      <c r="AO2638" s="26" t="s">
        <v>2983</v>
      </c>
      <c r="AP2638" s="26" t="s">
        <v>2983</v>
      </c>
      <c r="AQ2638" s="24"/>
      <c r="AR2638" s="26" t="s">
        <v>14300</v>
      </c>
      <c r="AS2638" s="24"/>
      <c r="AT2638" s="26" t="s">
        <v>2983</v>
      </c>
      <c r="AU2638" s="26" t="s">
        <v>2983</v>
      </c>
      <c r="AV2638" s="24"/>
      <c r="AW2638" s="28">
        <v>25000</v>
      </c>
      <c r="AX2638" s="26">
        <v>45</v>
      </c>
      <c r="AY2638" s="28">
        <v>50</v>
      </c>
      <c r="AZ2638" s="28">
        <v>45</v>
      </c>
      <c r="BA2638" s="26">
        <v>0</v>
      </c>
      <c r="BB2638" s="26" t="s">
        <v>241</v>
      </c>
      <c r="BC2638" s="26" t="s">
        <v>14301</v>
      </c>
      <c r="BD2638" s="26" t="s">
        <v>125</v>
      </c>
      <c r="BE2638" s="26" t="s">
        <v>2983</v>
      </c>
      <c r="BF2638" s="26" t="s">
        <v>14302</v>
      </c>
      <c r="BG2638" s="26" t="s">
        <v>6365</v>
      </c>
      <c r="BH2638" s="26" t="s">
        <v>14303</v>
      </c>
      <c r="BI2638" s="26" t="s">
        <v>6365</v>
      </c>
      <c r="BJ2638" s="26" t="s">
        <v>14304</v>
      </c>
      <c r="BK2638" s="26" t="s">
        <v>6365</v>
      </c>
      <c r="BL2638" s="26" t="s">
        <v>14305</v>
      </c>
      <c r="BM2638" s="26" t="s">
        <v>191</v>
      </c>
      <c r="BN2638" s="24"/>
      <c r="BO2638" s="24"/>
      <c r="BP2638" s="24"/>
      <c r="BQ2638" s="24"/>
      <c r="BR2638" s="26">
        <v>3</v>
      </c>
      <c r="BS2638" s="26">
        <v>3</v>
      </c>
      <c r="BT2638" s="26">
        <v>3</v>
      </c>
      <c r="BU2638" s="26">
        <v>3</v>
      </c>
      <c r="BV2638" s="26">
        <v>3</v>
      </c>
      <c r="BW2638" s="26">
        <v>4</v>
      </c>
      <c r="BX2638" s="26">
        <v>4</v>
      </c>
      <c r="BY2638" s="26">
        <v>4</v>
      </c>
      <c r="BZ2638" s="24"/>
      <c r="CA2638" s="24"/>
      <c r="CB2638" s="24"/>
      <c r="CC2638" s="24"/>
      <c r="CD2638" s="24"/>
      <c r="CE2638" s="24"/>
      <c r="CF2638" s="24"/>
      <c r="CG2638" s="24"/>
      <c r="CH2638" s="24"/>
      <c r="CI2638" s="24"/>
      <c r="CJ2638" s="24"/>
      <c r="CK2638" s="24"/>
      <c r="CL2638" s="24"/>
      <c r="CM2638" s="24"/>
      <c r="CN2638" s="24"/>
      <c r="CO2638" s="24"/>
      <c r="CP2638" s="24"/>
      <c r="CQ2638" s="24"/>
      <c r="CR2638" s="24"/>
      <c r="CS2638" s="24"/>
      <c r="CT2638" s="24"/>
      <c r="CU2638" s="24"/>
      <c r="CV2638" s="24"/>
      <c r="CW2638" s="24"/>
      <c r="CX2638" s="24"/>
      <c r="CY2638" s="24"/>
      <c r="CZ2638" s="24"/>
      <c r="DA2638" s="24"/>
      <c r="DB2638" s="24"/>
      <c r="DC2638" s="24"/>
      <c r="DD2638" s="24"/>
      <c r="DE2638" s="24"/>
      <c r="DF2638" s="26" t="s">
        <v>120</v>
      </c>
      <c r="DG2638" s="26" t="s">
        <v>120</v>
      </c>
      <c r="DH2638" s="26" t="s">
        <v>120</v>
      </c>
      <c r="DI2638" s="26" t="s">
        <v>139</v>
      </c>
      <c r="DJ2638" s="26" t="s">
        <v>139</v>
      </c>
      <c r="DK2638" s="26" t="s">
        <v>139</v>
      </c>
      <c r="DL2638" s="26" t="s">
        <v>139</v>
      </c>
      <c r="DM2638" s="26" t="s">
        <v>139</v>
      </c>
      <c r="DN2638" s="26" t="s">
        <v>139</v>
      </c>
      <c r="DO2638" s="26" t="s">
        <v>139</v>
      </c>
    </row>
    <row r="2639" spans="1:119" ht="20.100000000000001" customHeight="1" x14ac:dyDescent="0.25">
      <c r="A2639" s="29" t="str">
        <f t="shared" si="574"/>
        <v>The Smile Group - Friends of Thay Hung5</v>
      </c>
      <c r="B2639" s="29" t="str">
        <f t="shared" si="575"/>
        <v>The Smile Group - Friends of Thay Hung</v>
      </c>
      <c r="C2639" s="29">
        <f t="shared" si="576"/>
        <v>5</v>
      </c>
      <c r="D2639" s="30" t="str">
        <f t="shared" si="577"/>
        <v>East and Southeast Asia</v>
      </c>
      <c r="E2639" s="30" t="str">
        <f t="shared" si="578"/>
        <v>Ho Chi Minh City, Vietnam</v>
      </c>
      <c r="F2639" s="31">
        <f t="shared" si="579"/>
        <v>3</v>
      </c>
      <c r="G2639" s="31">
        <f t="shared" si="580"/>
        <v>3</v>
      </c>
      <c r="H2639" s="31">
        <f t="shared" si="581"/>
        <v>3</v>
      </c>
      <c r="I2639" s="31">
        <f t="shared" si="582"/>
        <v>3</v>
      </c>
      <c r="J2639" s="31">
        <f t="shared" si="583"/>
        <v>2</v>
      </c>
      <c r="K2639" s="31">
        <f t="shared" si="584"/>
        <v>3</v>
      </c>
      <c r="L2639" s="31">
        <f t="shared" si="585"/>
        <v>3</v>
      </c>
      <c r="M2639" s="31">
        <f t="shared" si="586"/>
        <v>3</v>
      </c>
      <c r="N2639" s="31">
        <f t="shared" si="587"/>
        <v>2.9</v>
      </c>
      <c r="O2639" s="26" t="s">
        <v>14306</v>
      </c>
      <c r="P2639" s="26" t="s">
        <v>108</v>
      </c>
      <c r="Q2639" s="27">
        <v>41400</v>
      </c>
      <c r="R2639" s="26" t="s">
        <v>166</v>
      </c>
      <c r="S2639" s="26" t="s">
        <v>206</v>
      </c>
      <c r="T2639" s="26" t="s">
        <v>207</v>
      </c>
      <c r="U2639" s="26" t="s">
        <v>833</v>
      </c>
      <c r="V2639" s="26" t="s">
        <v>469</v>
      </c>
      <c r="W2639" s="26" t="s">
        <v>6365</v>
      </c>
      <c r="X2639" s="26" t="s">
        <v>14295</v>
      </c>
      <c r="Y2639" s="26" t="s">
        <v>14296</v>
      </c>
      <c r="Z2639" s="24"/>
      <c r="AA2639" s="24"/>
      <c r="AB2639" s="26" t="s">
        <v>117</v>
      </c>
      <c r="AC2639" s="28">
        <v>12000</v>
      </c>
      <c r="AD2639" s="26" t="s">
        <v>5972</v>
      </c>
      <c r="AE2639" s="24"/>
      <c r="AF2639" s="26" t="s">
        <v>120</v>
      </c>
      <c r="AG2639" s="26" t="s">
        <v>645</v>
      </c>
      <c r="AH2639" s="26" t="s">
        <v>176</v>
      </c>
      <c r="AI2639" s="28">
        <v>12000</v>
      </c>
      <c r="AJ2639" s="26" t="s">
        <v>14297</v>
      </c>
      <c r="AK2639" s="26" t="s">
        <v>14298</v>
      </c>
      <c r="AL2639" s="26" t="s">
        <v>14307</v>
      </c>
      <c r="AM2639" s="24"/>
      <c r="AN2639" s="24"/>
      <c r="AO2639" s="24"/>
      <c r="AP2639" s="24"/>
      <c r="AQ2639" s="26" t="s">
        <v>14308</v>
      </c>
      <c r="AR2639" s="24"/>
      <c r="AS2639" s="24"/>
      <c r="AT2639" s="24"/>
      <c r="AU2639" s="24"/>
      <c r="AV2639" s="24"/>
      <c r="AW2639" s="28">
        <v>35980</v>
      </c>
      <c r="AX2639" s="26">
        <v>45</v>
      </c>
      <c r="AY2639" s="28">
        <v>100</v>
      </c>
      <c r="AZ2639" s="28">
        <v>96</v>
      </c>
      <c r="BA2639" s="26">
        <v>0</v>
      </c>
      <c r="BB2639" s="26" t="s">
        <v>148</v>
      </c>
      <c r="BC2639" s="26" t="s">
        <v>14301</v>
      </c>
      <c r="BD2639" s="26" t="s">
        <v>125</v>
      </c>
      <c r="BE2639" s="24"/>
      <c r="BF2639" s="26" t="s">
        <v>14309</v>
      </c>
      <c r="BG2639" s="26" t="s">
        <v>211</v>
      </c>
      <c r="BH2639" s="26" t="s">
        <v>14310</v>
      </c>
      <c r="BI2639" s="26" t="s">
        <v>211</v>
      </c>
      <c r="BJ2639" s="24"/>
      <c r="BK2639" s="24"/>
      <c r="BL2639" s="24"/>
      <c r="BM2639" s="24"/>
      <c r="BN2639" s="24"/>
      <c r="BO2639" s="24"/>
      <c r="BP2639" s="24"/>
      <c r="BQ2639" s="24"/>
      <c r="BR2639" s="26">
        <v>3</v>
      </c>
      <c r="BS2639" s="26">
        <v>3</v>
      </c>
      <c r="BT2639" s="26">
        <v>3</v>
      </c>
      <c r="BU2639" s="26">
        <v>3</v>
      </c>
      <c r="BV2639" s="26">
        <v>2</v>
      </c>
      <c r="BW2639" s="26">
        <v>3</v>
      </c>
      <c r="BX2639" s="26">
        <v>3</v>
      </c>
      <c r="BY2639" s="26">
        <v>3</v>
      </c>
      <c r="BZ2639" s="24"/>
      <c r="CA2639" s="24"/>
      <c r="CB2639" s="24"/>
      <c r="CC2639" s="24"/>
      <c r="CD2639" s="24"/>
      <c r="CE2639" s="24"/>
      <c r="CF2639" s="24"/>
      <c r="CG2639" s="24"/>
      <c r="CH2639" s="24"/>
      <c r="CI2639" s="24"/>
      <c r="CJ2639" s="24"/>
      <c r="CK2639" s="24"/>
      <c r="CL2639" s="24"/>
      <c r="CM2639" s="24"/>
      <c r="CN2639" s="24"/>
      <c r="CO2639" s="24"/>
      <c r="CP2639" s="24"/>
      <c r="CQ2639" s="24"/>
      <c r="CR2639" s="24"/>
      <c r="CS2639" s="24"/>
      <c r="CT2639" s="24"/>
      <c r="CU2639" s="24"/>
      <c r="CV2639" s="24"/>
      <c r="CW2639" s="24"/>
      <c r="CX2639" s="24"/>
      <c r="CY2639" s="24"/>
      <c r="CZ2639" s="24"/>
      <c r="DA2639" s="24"/>
      <c r="DB2639" s="24"/>
      <c r="DC2639" s="24"/>
      <c r="DD2639" s="24"/>
      <c r="DE2639" s="24"/>
      <c r="DF2639" s="26" t="s">
        <v>139</v>
      </c>
      <c r="DG2639" s="26" t="s">
        <v>120</v>
      </c>
      <c r="DH2639" s="26" t="s">
        <v>139</v>
      </c>
      <c r="DI2639" s="26" t="s">
        <v>139</v>
      </c>
      <c r="DJ2639" s="26" t="s">
        <v>139</v>
      </c>
      <c r="DK2639" s="26" t="s">
        <v>139</v>
      </c>
      <c r="DL2639" s="26" t="s">
        <v>139</v>
      </c>
      <c r="DM2639" s="26" t="s">
        <v>139</v>
      </c>
      <c r="DN2639" s="26" t="s">
        <v>139</v>
      </c>
      <c r="DO2639" s="26" t="s">
        <v>139</v>
      </c>
    </row>
    <row r="2640" spans="1:119" ht="20.100000000000001" customHeight="1" x14ac:dyDescent="0.25">
      <c r="A2640" s="29" t="str">
        <f t="shared" si="574"/>
        <v>The Smile Group - Friends of Thay Hung4</v>
      </c>
      <c r="B2640" s="29" t="str">
        <f t="shared" si="575"/>
        <v>The Smile Group - Friends of Thay Hung</v>
      </c>
      <c r="C2640" s="29">
        <f t="shared" si="576"/>
        <v>4</v>
      </c>
      <c r="D2640" s="30" t="str">
        <f t="shared" si="577"/>
        <v>East and Southeast Asia</v>
      </c>
      <c r="E2640" s="30" t="str">
        <f t="shared" si="578"/>
        <v>Ho Chi Minh City, Vietnam</v>
      </c>
      <c r="F2640" s="31">
        <f t="shared" si="579"/>
        <v>3</v>
      </c>
      <c r="G2640" s="31">
        <f t="shared" si="580"/>
        <v>2</v>
      </c>
      <c r="H2640" s="31">
        <f t="shared" si="581"/>
        <v>3</v>
      </c>
      <c r="I2640" s="31">
        <f t="shared" si="582"/>
        <v>3</v>
      </c>
      <c r="J2640" s="31">
        <f t="shared" si="583"/>
        <v>3</v>
      </c>
      <c r="K2640" s="31">
        <f t="shared" si="584"/>
        <v>3</v>
      </c>
      <c r="L2640" s="31">
        <f t="shared" si="585"/>
        <v>3</v>
      </c>
      <c r="M2640" s="31">
        <f t="shared" si="586"/>
        <v>3</v>
      </c>
      <c r="N2640" s="31">
        <f t="shared" si="587"/>
        <v>2.9</v>
      </c>
      <c r="O2640" s="26" t="s">
        <v>14311</v>
      </c>
      <c r="P2640" s="26" t="s">
        <v>108</v>
      </c>
      <c r="Q2640" s="27">
        <v>41038</v>
      </c>
      <c r="R2640" s="26" t="s">
        <v>109</v>
      </c>
      <c r="S2640" s="26" t="s">
        <v>217</v>
      </c>
      <c r="T2640" s="26" t="s">
        <v>175</v>
      </c>
      <c r="U2640" s="26" t="s">
        <v>833</v>
      </c>
      <c r="V2640" s="26" t="s">
        <v>469</v>
      </c>
      <c r="W2640" s="26" t="s">
        <v>6365</v>
      </c>
      <c r="X2640" s="26" t="s">
        <v>14295</v>
      </c>
      <c r="Y2640" s="26" t="s">
        <v>14296</v>
      </c>
      <c r="Z2640" s="24"/>
      <c r="AA2640" s="24"/>
      <c r="AB2640" s="26" t="s">
        <v>117</v>
      </c>
      <c r="AC2640" s="28">
        <v>11000</v>
      </c>
      <c r="AD2640" s="26" t="s">
        <v>5972</v>
      </c>
      <c r="AE2640" s="24"/>
      <c r="AF2640" s="26" t="s">
        <v>120</v>
      </c>
      <c r="AG2640" s="26" t="s">
        <v>645</v>
      </c>
      <c r="AH2640" s="26" t="s">
        <v>185</v>
      </c>
      <c r="AI2640" s="28">
        <v>11000</v>
      </c>
      <c r="AJ2640" s="24"/>
      <c r="AK2640" s="26" t="s">
        <v>14312</v>
      </c>
      <c r="AL2640" s="26" t="s">
        <v>14313</v>
      </c>
      <c r="AM2640" s="26" t="s">
        <v>14314</v>
      </c>
      <c r="AN2640" s="26" t="s">
        <v>14315</v>
      </c>
      <c r="AO2640" s="26" t="s">
        <v>14316</v>
      </c>
      <c r="AP2640" s="24"/>
      <c r="AQ2640" s="24"/>
      <c r="AR2640" s="24"/>
      <c r="AS2640" s="24"/>
      <c r="AT2640" s="24"/>
      <c r="AU2640" s="24"/>
      <c r="AV2640" s="24"/>
      <c r="AW2640" s="28">
        <v>45552</v>
      </c>
      <c r="AX2640" s="26">
        <v>55</v>
      </c>
      <c r="AY2640" s="28">
        <v>90</v>
      </c>
      <c r="AZ2640" s="28">
        <v>90</v>
      </c>
      <c r="BA2640" s="26">
        <v>0</v>
      </c>
      <c r="BB2640" s="26" t="s">
        <v>148</v>
      </c>
      <c r="BC2640" s="26" t="s">
        <v>14301</v>
      </c>
      <c r="BD2640" s="26" t="s">
        <v>125</v>
      </c>
      <c r="BE2640" s="24"/>
      <c r="BF2640" s="26" t="s">
        <v>2404</v>
      </c>
      <c r="BG2640" s="26" t="s">
        <v>191</v>
      </c>
      <c r="BH2640" s="26" t="s">
        <v>14317</v>
      </c>
      <c r="BI2640" s="26" t="s">
        <v>387</v>
      </c>
      <c r="BJ2640" s="26" t="s">
        <v>14318</v>
      </c>
      <c r="BK2640" s="26" t="s">
        <v>6365</v>
      </c>
      <c r="BL2640" s="26" t="s">
        <v>14319</v>
      </c>
      <c r="BM2640" s="26" t="s">
        <v>387</v>
      </c>
      <c r="BN2640" s="24"/>
      <c r="BO2640" s="24"/>
      <c r="BP2640" s="24"/>
      <c r="BQ2640" s="24"/>
      <c r="BR2640" s="26">
        <v>3</v>
      </c>
      <c r="BS2640" s="26">
        <v>2</v>
      </c>
      <c r="BT2640" s="26">
        <v>3</v>
      </c>
      <c r="BU2640" s="26">
        <v>3</v>
      </c>
      <c r="BV2640" s="26">
        <v>3</v>
      </c>
      <c r="BW2640" s="26">
        <v>3</v>
      </c>
      <c r="BX2640" s="26">
        <v>3</v>
      </c>
      <c r="BY2640" s="26">
        <v>3</v>
      </c>
      <c r="BZ2640" s="24"/>
      <c r="CA2640" s="24"/>
      <c r="CB2640" s="24"/>
      <c r="CC2640" s="24"/>
      <c r="CD2640" s="24"/>
      <c r="CE2640" s="24"/>
      <c r="CF2640" s="24"/>
      <c r="CG2640" s="24"/>
      <c r="CH2640" s="24"/>
      <c r="CI2640" s="24"/>
      <c r="CJ2640" s="24"/>
      <c r="CK2640" s="24"/>
      <c r="CL2640" s="24"/>
      <c r="CM2640" s="24"/>
      <c r="CN2640" s="24"/>
      <c r="CO2640" s="24"/>
      <c r="CP2640" s="24"/>
      <c r="CQ2640" s="24"/>
      <c r="CR2640" s="24"/>
      <c r="CS2640" s="24"/>
      <c r="CT2640" s="24"/>
      <c r="CU2640" s="24"/>
      <c r="CV2640" s="24"/>
      <c r="CW2640" s="24"/>
      <c r="CX2640" s="24"/>
      <c r="CY2640" s="24"/>
      <c r="CZ2640" s="24"/>
      <c r="DA2640" s="24"/>
      <c r="DB2640" s="24"/>
      <c r="DC2640" s="24"/>
      <c r="DD2640" s="24"/>
      <c r="DE2640" s="24"/>
      <c r="DF2640" s="26" t="s">
        <v>139</v>
      </c>
      <c r="DG2640" s="26" t="s">
        <v>120</v>
      </c>
      <c r="DH2640" s="26" t="s">
        <v>139</v>
      </c>
      <c r="DI2640" s="26" t="s">
        <v>139</v>
      </c>
      <c r="DJ2640" s="26" t="s">
        <v>139</v>
      </c>
      <c r="DK2640" s="26" t="s">
        <v>139</v>
      </c>
      <c r="DL2640" s="26" t="s">
        <v>139</v>
      </c>
      <c r="DM2640" s="26" t="s">
        <v>139</v>
      </c>
      <c r="DN2640" s="26" t="s">
        <v>139</v>
      </c>
      <c r="DO2640" s="26" t="s">
        <v>139</v>
      </c>
    </row>
    <row r="2641" spans="1:119" ht="20.100000000000001" customHeight="1" x14ac:dyDescent="0.25">
      <c r="A2641" s="29" t="str">
        <f t="shared" si="574"/>
        <v>The Smile Group - Friends of Thay Hung3</v>
      </c>
      <c r="B2641" s="29" t="str">
        <f t="shared" si="575"/>
        <v>The Smile Group - Friends of Thay Hung</v>
      </c>
      <c r="C2641" s="29">
        <f t="shared" si="576"/>
        <v>3</v>
      </c>
      <c r="D2641" s="30" t="str">
        <f t="shared" si="577"/>
        <v>East and Southeast Asia</v>
      </c>
      <c r="E2641" s="30" t="str">
        <f t="shared" si="578"/>
        <v>Ho Chi Minh City, Vietnam</v>
      </c>
      <c r="F2641" s="31">
        <f t="shared" si="579"/>
        <v>2</v>
      </c>
      <c r="G2641" s="31">
        <f t="shared" si="580"/>
        <v>3</v>
      </c>
      <c r="H2641" s="31">
        <f t="shared" si="581"/>
        <v>2</v>
      </c>
      <c r="I2641" s="31">
        <f t="shared" si="582"/>
        <v>3</v>
      </c>
      <c r="J2641" s="31">
        <f t="shared" si="583"/>
        <v>2</v>
      </c>
      <c r="K2641" s="31">
        <f t="shared" si="584"/>
        <v>4</v>
      </c>
      <c r="L2641" s="31">
        <f t="shared" si="585"/>
        <v>3</v>
      </c>
      <c r="M2641" s="31">
        <f t="shared" si="586"/>
        <v>3</v>
      </c>
      <c r="N2641" s="31">
        <f t="shared" si="587"/>
        <v>2.8</v>
      </c>
      <c r="O2641" s="26" t="s">
        <v>14320</v>
      </c>
      <c r="P2641" s="26" t="s">
        <v>108</v>
      </c>
      <c r="Q2641" s="27">
        <v>40672</v>
      </c>
      <c r="R2641" s="26" t="s">
        <v>155</v>
      </c>
      <c r="S2641" s="26" t="s">
        <v>409</v>
      </c>
      <c r="T2641" s="26" t="s">
        <v>333</v>
      </c>
      <c r="U2641" s="26" t="s">
        <v>833</v>
      </c>
      <c r="V2641" s="26" t="s">
        <v>469</v>
      </c>
      <c r="W2641" s="26" t="s">
        <v>6365</v>
      </c>
      <c r="X2641" s="26" t="s">
        <v>14295</v>
      </c>
      <c r="Y2641" s="26" t="s">
        <v>14296</v>
      </c>
      <c r="Z2641" s="24"/>
      <c r="AA2641" s="24"/>
      <c r="AB2641" s="26" t="s">
        <v>117</v>
      </c>
      <c r="AC2641" s="28">
        <v>10000</v>
      </c>
      <c r="AD2641" s="26" t="s">
        <v>5972</v>
      </c>
      <c r="AE2641" s="24"/>
      <c r="AF2641" s="26" t="s">
        <v>120</v>
      </c>
      <c r="AG2641" s="26" t="s">
        <v>645</v>
      </c>
      <c r="AH2641" s="26" t="s">
        <v>121</v>
      </c>
      <c r="AI2641" s="28">
        <v>10000</v>
      </c>
      <c r="AJ2641" s="24"/>
      <c r="AK2641" s="26" t="s">
        <v>14321</v>
      </c>
      <c r="AL2641" s="26" t="s">
        <v>14313</v>
      </c>
      <c r="AM2641" s="26" t="s">
        <v>14322</v>
      </c>
      <c r="AN2641" s="26" t="s">
        <v>14323</v>
      </c>
      <c r="AO2641" s="26" t="s">
        <v>14324</v>
      </c>
      <c r="AP2641" s="24"/>
      <c r="AQ2641" s="24"/>
      <c r="AR2641" s="24"/>
      <c r="AS2641" s="26" t="s">
        <v>14325</v>
      </c>
      <c r="AT2641" s="24"/>
      <c r="AU2641" s="26" t="s">
        <v>14326</v>
      </c>
      <c r="AV2641" s="24"/>
      <c r="AW2641" s="28">
        <v>19261</v>
      </c>
      <c r="AX2641" s="26">
        <v>50</v>
      </c>
      <c r="AY2641" s="28">
        <v>90</v>
      </c>
      <c r="AZ2641" s="28">
        <v>90</v>
      </c>
      <c r="BA2641" s="26">
        <v>0</v>
      </c>
      <c r="BB2641" s="26" t="s">
        <v>148</v>
      </c>
      <c r="BC2641" s="26" t="s">
        <v>14301</v>
      </c>
      <c r="BD2641" s="24"/>
      <c r="BE2641" s="24"/>
      <c r="BF2641" s="26" t="s">
        <v>6852</v>
      </c>
      <c r="BG2641" s="26" t="s">
        <v>261</v>
      </c>
      <c r="BH2641" s="26" t="s">
        <v>14327</v>
      </c>
      <c r="BI2641" s="26" t="s">
        <v>387</v>
      </c>
      <c r="BJ2641" s="26" t="s">
        <v>7599</v>
      </c>
      <c r="BK2641" s="26" t="s">
        <v>1432</v>
      </c>
      <c r="BL2641" s="24"/>
      <c r="BM2641" s="24"/>
      <c r="BN2641" s="24"/>
      <c r="BO2641" s="24"/>
      <c r="BP2641" s="24"/>
      <c r="BQ2641" s="24"/>
      <c r="BR2641" s="26">
        <v>2</v>
      </c>
      <c r="BS2641" s="26">
        <v>3</v>
      </c>
      <c r="BT2641" s="26">
        <v>2</v>
      </c>
      <c r="BU2641" s="26">
        <v>3</v>
      </c>
      <c r="BV2641" s="26">
        <v>2</v>
      </c>
      <c r="BW2641" s="26">
        <v>4</v>
      </c>
      <c r="BX2641" s="26">
        <v>3</v>
      </c>
      <c r="BY2641" s="26">
        <v>3</v>
      </c>
      <c r="BZ2641" s="24"/>
      <c r="CA2641" s="24"/>
      <c r="CB2641" s="24"/>
      <c r="CC2641" s="24"/>
      <c r="CD2641" s="24"/>
      <c r="CE2641" s="24"/>
      <c r="CF2641" s="24"/>
      <c r="CG2641" s="24"/>
      <c r="CH2641" s="24"/>
      <c r="CI2641" s="24"/>
      <c r="CJ2641" s="24"/>
      <c r="CK2641" s="24"/>
      <c r="CL2641" s="24"/>
      <c r="CM2641" s="24"/>
      <c r="CN2641" s="24"/>
      <c r="CO2641" s="24"/>
      <c r="CP2641" s="24"/>
      <c r="CQ2641" s="24"/>
      <c r="CR2641" s="24"/>
      <c r="CS2641" s="24"/>
      <c r="CT2641" s="24"/>
      <c r="CU2641" s="24"/>
      <c r="CV2641" s="24"/>
      <c r="CW2641" s="24"/>
      <c r="CX2641" s="24"/>
      <c r="CY2641" s="24"/>
      <c r="CZ2641" s="24"/>
      <c r="DA2641" s="24"/>
      <c r="DB2641" s="24"/>
      <c r="DC2641" s="24"/>
      <c r="DD2641" s="24"/>
      <c r="DE2641" s="24"/>
      <c r="DF2641" s="26" t="s">
        <v>139</v>
      </c>
      <c r="DG2641" s="26" t="s">
        <v>139</v>
      </c>
      <c r="DH2641" s="26" t="s">
        <v>139</v>
      </c>
      <c r="DI2641" s="26" t="s">
        <v>139</v>
      </c>
      <c r="DJ2641" s="26" t="s">
        <v>139</v>
      </c>
      <c r="DK2641" s="26" t="s">
        <v>139</v>
      </c>
      <c r="DL2641" s="26" t="s">
        <v>139</v>
      </c>
      <c r="DM2641" s="26" t="s">
        <v>139</v>
      </c>
      <c r="DN2641" s="26" t="s">
        <v>139</v>
      </c>
      <c r="DO2641" s="26" t="s">
        <v>139</v>
      </c>
    </row>
    <row r="2642" spans="1:119" ht="20.100000000000001" customHeight="1" x14ac:dyDescent="0.25">
      <c r="A2642" s="29" t="str">
        <f t="shared" si="574"/>
        <v/>
      </c>
      <c r="B2642" s="29" t="str">
        <f t="shared" si="575"/>
        <v>The Smile Group - Friends of Thay Hung</v>
      </c>
      <c r="C2642" s="29">
        <f t="shared" si="576"/>
        <v>0</v>
      </c>
      <c r="D2642" s="30" t="str">
        <f t="shared" si="577"/>
        <v>East and Southeast Asia</v>
      </c>
      <c r="E2642" s="30" t="str">
        <f t="shared" si="578"/>
        <v>Ho Chi Minh City, Vietnam</v>
      </c>
      <c r="F2642" s="31">
        <f t="shared" si="579"/>
        <v>0</v>
      </c>
      <c r="G2642" s="31">
        <f t="shared" si="580"/>
        <v>0</v>
      </c>
      <c r="H2642" s="31">
        <f t="shared" si="581"/>
        <v>0</v>
      </c>
      <c r="I2642" s="31">
        <f t="shared" si="582"/>
        <v>0</v>
      </c>
      <c r="J2642" s="31">
        <f t="shared" si="583"/>
        <v>0</v>
      </c>
      <c r="K2642" s="31">
        <f t="shared" si="584"/>
        <v>0</v>
      </c>
      <c r="L2642" s="31">
        <f t="shared" si="585"/>
        <v>0</v>
      </c>
      <c r="M2642" s="31">
        <f t="shared" si="586"/>
        <v>0</v>
      </c>
      <c r="N2642" s="31">
        <f t="shared" si="587"/>
        <v>0</v>
      </c>
      <c r="O2642" s="26" t="s">
        <v>16471</v>
      </c>
      <c r="P2642" s="26" t="s">
        <v>108</v>
      </c>
      <c r="Q2642" s="27">
        <v>40492</v>
      </c>
      <c r="R2642" s="24"/>
      <c r="S2642" s="24"/>
      <c r="T2642" s="26" t="s">
        <v>333</v>
      </c>
      <c r="U2642" s="24"/>
      <c r="V2642" s="26" t="s">
        <v>469</v>
      </c>
      <c r="W2642" s="26" t="s">
        <v>6365</v>
      </c>
      <c r="X2642" s="26" t="s">
        <v>14295</v>
      </c>
      <c r="Y2642" s="26" t="s">
        <v>14296</v>
      </c>
      <c r="Z2642" s="24"/>
      <c r="AA2642" s="24"/>
      <c r="AB2642" s="26" t="s">
        <v>15736</v>
      </c>
      <c r="AC2642" s="28">
        <v>1000</v>
      </c>
      <c r="AD2642" s="26" t="s">
        <v>5972</v>
      </c>
      <c r="AE2642" s="24"/>
      <c r="AF2642" s="26" t="s">
        <v>120</v>
      </c>
      <c r="AG2642" s="26" t="s">
        <v>645</v>
      </c>
      <c r="AH2642" s="24"/>
      <c r="AI2642" s="28">
        <v>1000</v>
      </c>
      <c r="AJ2642" s="24"/>
      <c r="AK2642" s="24"/>
      <c r="AL2642" s="24"/>
      <c r="AM2642" s="24"/>
      <c r="AN2642" s="24"/>
      <c r="AO2642" s="24"/>
      <c r="AP2642" s="24"/>
      <c r="AQ2642" s="24"/>
      <c r="AR2642" s="24"/>
      <c r="AS2642" s="24"/>
      <c r="AT2642" s="24"/>
      <c r="AU2642" s="24"/>
      <c r="AV2642" s="24"/>
      <c r="AW2642" s="28">
        <v>0</v>
      </c>
      <c r="AX2642" s="26">
        <v>0</v>
      </c>
      <c r="AY2642" s="28">
        <v>0</v>
      </c>
      <c r="AZ2642" s="28">
        <v>0</v>
      </c>
      <c r="BA2642" s="26">
        <v>0</v>
      </c>
      <c r="BB2642" s="24"/>
      <c r="BC2642" s="26" t="s">
        <v>14301</v>
      </c>
      <c r="BD2642" s="24"/>
      <c r="BE2642" s="24"/>
      <c r="BF2642" s="24"/>
      <c r="BG2642" s="24"/>
      <c r="BH2642" s="24"/>
      <c r="BI2642" s="24"/>
      <c r="BJ2642" s="24"/>
      <c r="BK2642" s="24"/>
      <c r="BL2642" s="24"/>
      <c r="BM2642" s="24"/>
      <c r="BN2642" s="24"/>
      <c r="BO2642" s="24"/>
      <c r="BP2642" s="24"/>
      <c r="BQ2642" s="24"/>
      <c r="BR2642" s="26">
        <v>0</v>
      </c>
      <c r="BS2642" s="26">
        <v>0</v>
      </c>
      <c r="BT2642" s="26">
        <v>0</v>
      </c>
      <c r="BU2642" s="26">
        <v>0</v>
      </c>
      <c r="BV2642" s="26">
        <v>0</v>
      </c>
      <c r="BW2642" s="26">
        <v>0</v>
      </c>
      <c r="BX2642" s="26">
        <v>0</v>
      </c>
      <c r="BY2642" s="26">
        <v>0</v>
      </c>
      <c r="BZ2642" s="24"/>
      <c r="CA2642" s="24"/>
      <c r="CB2642" s="24"/>
      <c r="CC2642" s="24"/>
      <c r="CD2642" s="24"/>
      <c r="CE2642" s="24"/>
      <c r="CF2642" s="24"/>
      <c r="CG2642" s="24"/>
      <c r="CH2642" s="24"/>
      <c r="CI2642" s="24"/>
      <c r="CJ2642" s="24"/>
      <c r="CK2642" s="24"/>
      <c r="CL2642" s="24"/>
      <c r="CM2642" s="24"/>
      <c r="CN2642" s="24"/>
      <c r="CO2642" s="24"/>
      <c r="CP2642" s="24"/>
      <c r="CQ2642" s="24"/>
      <c r="CR2642" s="24"/>
      <c r="CS2642" s="24"/>
      <c r="CT2642" s="24"/>
      <c r="CU2642" s="24"/>
      <c r="CV2642" s="24"/>
      <c r="CW2642" s="24"/>
      <c r="CX2642" s="24"/>
      <c r="CY2642" s="24"/>
      <c r="CZ2642" s="24"/>
      <c r="DA2642" s="24"/>
      <c r="DB2642" s="24"/>
      <c r="DC2642" s="24"/>
      <c r="DD2642" s="24"/>
      <c r="DE2642" s="24"/>
      <c r="DF2642" s="26" t="s">
        <v>139</v>
      </c>
      <c r="DG2642" s="26" t="s">
        <v>139</v>
      </c>
      <c r="DH2642" s="26" t="s">
        <v>139</v>
      </c>
      <c r="DI2642" s="26" t="s">
        <v>139</v>
      </c>
      <c r="DJ2642" s="26" t="s">
        <v>139</v>
      </c>
      <c r="DK2642" s="26" t="s">
        <v>139</v>
      </c>
      <c r="DL2642" s="26" t="s">
        <v>139</v>
      </c>
      <c r="DM2642" s="26" t="s">
        <v>139</v>
      </c>
      <c r="DN2642" s="26" t="s">
        <v>139</v>
      </c>
      <c r="DO2642" s="26" t="s">
        <v>139</v>
      </c>
    </row>
    <row r="2643" spans="1:119" ht="20.100000000000001" customHeight="1" x14ac:dyDescent="0.25">
      <c r="A2643" s="29" t="str">
        <f t="shared" si="574"/>
        <v/>
      </c>
      <c r="B2643" s="29" t="str">
        <f t="shared" si="575"/>
        <v>The Smile Group - Friends of Thay Hung</v>
      </c>
      <c r="C2643" s="29">
        <f t="shared" si="576"/>
        <v>0</v>
      </c>
      <c r="D2643" s="30" t="str">
        <f t="shared" si="577"/>
        <v>East and Southeast Asia</v>
      </c>
      <c r="E2643" s="30" t="str">
        <f t="shared" si="578"/>
        <v>Ho Chi Minh City, Vietnam</v>
      </c>
      <c r="F2643" s="31">
        <f t="shared" si="579"/>
        <v>0</v>
      </c>
      <c r="G2643" s="31">
        <f t="shared" si="580"/>
        <v>0</v>
      </c>
      <c r="H2643" s="31">
        <f t="shared" si="581"/>
        <v>0</v>
      </c>
      <c r="I2643" s="31">
        <f t="shared" si="582"/>
        <v>0</v>
      </c>
      <c r="J2643" s="31">
        <f t="shared" si="583"/>
        <v>0</v>
      </c>
      <c r="K2643" s="31">
        <f t="shared" si="584"/>
        <v>0</v>
      </c>
      <c r="L2643" s="31">
        <f t="shared" si="585"/>
        <v>0</v>
      </c>
      <c r="M2643" s="31">
        <f t="shared" si="586"/>
        <v>0</v>
      </c>
      <c r="N2643" s="31">
        <f t="shared" si="587"/>
        <v>0</v>
      </c>
      <c r="O2643" s="26" t="s">
        <v>16472</v>
      </c>
      <c r="P2643" s="26" t="s">
        <v>108</v>
      </c>
      <c r="Q2643" s="27">
        <v>40436</v>
      </c>
      <c r="R2643" s="24"/>
      <c r="S2643" s="24"/>
      <c r="T2643" s="26" t="s">
        <v>333</v>
      </c>
      <c r="U2643" s="24"/>
      <c r="V2643" s="26" t="s">
        <v>469</v>
      </c>
      <c r="W2643" s="26" t="s">
        <v>6365</v>
      </c>
      <c r="X2643" s="26" t="s">
        <v>14295</v>
      </c>
      <c r="Y2643" s="26" t="s">
        <v>14296</v>
      </c>
      <c r="Z2643" s="24"/>
      <c r="AA2643" s="24"/>
      <c r="AB2643" s="26" t="s">
        <v>15766</v>
      </c>
      <c r="AC2643" s="28">
        <v>3000</v>
      </c>
      <c r="AD2643" s="26" t="s">
        <v>5972</v>
      </c>
      <c r="AE2643" s="24"/>
      <c r="AF2643" s="26" t="s">
        <v>120</v>
      </c>
      <c r="AG2643" s="26" t="s">
        <v>645</v>
      </c>
      <c r="AH2643" s="24"/>
      <c r="AI2643" s="28">
        <v>3000</v>
      </c>
      <c r="AJ2643" s="24"/>
      <c r="AK2643" s="24"/>
      <c r="AL2643" s="24"/>
      <c r="AM2643" s="24"/>
      <c r="AN2643" s="24"/>
      <c r="AO2643" s="24"/>
      <c r="AP2643" s="24"/>
      <c r="AQ2643" s="24"/>
      <c r="AR2643" s="24"/>
      <c r="AS2643" s="24"/>
      <c r="AT2643" s="24"/>
      <c r="AU2643" s="24"/>
      <c r="AV2643" s="24"/>
      <c r="AW2643" s="28">
        <v>0</v>
      </c>
      <c r="AX2643" s="26">
        <v>0</v>
      </c>
      <c r="AY2643" s="28">
        <v>0</v>
      </c>
      <c r="AZ2643" s="28">
        <v>0</v>
      </c>
      <c r="BA2643" s="26">
        <v>0</v>
      </c>
      <c r="BB2643" s="24"/>
      <c r="BC2643" s="26" t="s">
        <v>14301</v>
      </c>
      <c r="BD2643" s="24"/>
      <c r="BE2643" s="24"/>
      <c r="BF2643" s="24"/>
      <c r="BG2643" s="24"/>
      <c r="BH2643" s="24"/>
      <c r="BI2643" s="24"/>
      <c r="BJ2643" s="24"/>
      <c r="BK2643" s="24"/>
      <c r="BL2643" s="24"/>
      <c r="BM2643" s="24"/>
      <c r="BN2643" s="24"/>
      <c r="BO2643" s="24"/>
      <c r="BP2643" s="24"/>
      <c r="BQ2643" s="24"/>
      <c r="BR2643" s="26">
        <v>0</v>
      </c>
      <c r="BS2643" s="26">
        <v>0</v>
      </c>
      <c r="BT2643" s="26">
        <v>0</v>
      </c>
      <c r="BU2643" s="26">
        <v>0</v>
      </c>
      <c r="BV2643" s="26">
        <v>0</v>
      </c>
      <c r="BW2643" s="26">
        <v>0</v>
      </c>
      <c r="BX2643" s="26">
        <v>0</v>
      </c>
      <c r="BY2643" s="26">
        <v>0</v>
      </c>
      <c r="BZ2643" s="24"/>
      <c r="CA2643" s="24"/>
      <c r="CB2643" s="24"/>
      <c r="CC2643" s="24"/>
      <c r="CD2643" s="24"/>
      <c r="CE2643" s="24"/>
      <c r="CF2643" s="24"/>
      <c r="CG2643" s="24"/>
      <c r="CH2643" s="24"/>
      <c r="CI2643" s="24"/>
      <c r="CJ2643" s="24"/>
      <c r="CK2643" s="24"/>
      <c r="CL2643" s="24"/>
      <c r="CM2643" s="24"/>
      <c r="CN2643" s="24"/>
      <c r="CO2643" s="24"/>
      <c r="CP2643" s="24"/>
      <c r="CQ2643" s="24"/>
      <c r="CR2643" s="24"/>
      <c r="CS2643" s="24"/>
      <c r="CT2643" s="24"/>
      <c r="CU2643" s="24"/>
      <c r="CV2643" s="24"/>
      <c r="CW2643" s="24"/>
      <c r="CX2643" s="24"/>
      <c r="CY2643" s="24"/>
      <c r="CZ2643" s="24"/>
      <c r="DA2643" s="24"/>
      <c r="DB2643" s="24"/>
      <c r="DC2643" s="24"/>
      <c r="DD2643" s="24"/>
      <c r="DE2643" s="24"/>
      <c r="DF2643" s="26" t="s">
        <v>139</v>
      </c>
      <c r="DG2643" s="26" t="s">
        <v>139</v>
      </c>
      <c r="DH2643" s="26" t="s">
        <v>139</v>
      </c>
      <c r="DI2643" s="26" t="s">
        <v>139</v>
      </c>
      <c r="DJ2643" s="26" t="s">
        <v>139</v>
      </c>
      <c r="DK2643" s="26" t="s">
        <v>139</v>
      </c>
      <c r="DL2643" s="26" t="s">
        <v>139</v>
      </c>
      <c r="DM2643" s="26" t="s">
        <v>139</v>
      </c>
      <c r="DN2643" s="26" t="s">
        <v>139</v>
      </c>
      <c r="DO2643" s="26" t="s">
        <v>139</v>
      </c>
    </row>
    <row r="2644" spans="1:119" ht="35.1" customHeight="1" x14ac:dyDescent="0.25">
      <c r="A2644" s="29" t="str">
        <f t="shared" si="574"/>
        <v/>
      </c>
      <c r="B2644" s="29" t="str">
        <f t="shared" si="575"/>
        <v>The Smile Group - Friends of Thay Hung</v>
      </c>
      <c r="C2644" s="29">
        <f t="shared" si="576"/>
        <v>0</v>
      </c>
      <c r="D2644" s="30" t="str">
        <f t="shared" si="577"/>
        <v>East and Southeast Asia</v>
      </c>
      <c r="E2644" s="30" t="str">
        <f t="shared" si="578"/>
        <v>Ho Chi Minh City, Vietnam</v>
      </c>
      <c r="F2644" s="31">
        <f t="shared" si="579"/>
        <v>0</v>
      </c>
      <c r="G2644" s="31">
        <f t="shared" si="580"/>
        <v>0</v>
      </c>
      <c r="H2644" s="31">
        <f t="shared" si="581"/>
        <v>0</v>
      </c>
      <c r="I2644" s="31">
        <f t="shared" si="582"/>
        <v>0</v>
      </c>
      <c r="J2644" s="31">
        <f t="shared" si="583"/>
        <v>0</v>
      </c>
      <c r="K2644" s="31">
        <f t="shared" si="584"/>
        <v>0</v>
      </c>
      <c r="L2644" s="31">
        <f t="shared" si="585"/>
        <v>0</v>
      </c>
      <c r="M2644" s="31">
        <f t="shared" si="586"/>
        <v>0</v>
      </c>
      <c r="N2644" s="31">
        <f t="shared" si="587"/>
        <v>0</v>
      </c>
      <c r="O2644" s="26" t="s">
        <v>16473</v>
      </c>
      <c r="P2644" s="26" t="s">
        <v>108</v>
      </c>
      <c r="Q2644" s="27">
        <v>40673</v>
      </c>
      <c r="R2644" s="24"/>
      <c r="S2644" s="24"/>
      <c r="T2644" s="26" t="s">
        <v>333</v>
      </c>
      <c r="U2644" s="24"/>
      <c r="V2644" s="26" t="s">
        <v>469</v>
      </c>
      <c r="W2644" s="26" t="s">
        <v>6365</v>
      </c>
      <c r="X2644" s="26" t="s">
        <v>14295</v>
      </c>
      <c r="Y2644" s="26" t="s">
        <v>14296</v>
      </c>
      <c r="Z2644" s="24"/>
      <c r="AA2644" s="24"/>
      <c r="AB2644" s="26" t="s">
        <v>15766</v>
      </c>
      <c r="AC2644" s="28">
        <v>1500</v>
      </c>
      <c r="AD2644" s="26" t="s">
        <v>5972</v>
      </c>
      <c r="AE2644" s="24"/>
      <c r="AF2644" s="26" t="s">
        <v>120</v>
      </c>
      <c r="AG2644" s="26" t="s">
        <v>645</v>
      </c>
      <c r="AH2644" s="24"/>
      <c r="AI2644" s="28">
        <v>1500</v>
      </c>
      <c r="AJ2644" s="24"/>
      <c r="AK2644" s="24"/>
      <c r="AL2644" s="24"/>
      <c r="AM2644" s="24"/>
      <c r="AN2644" s="24"/>
      <c r="AO2644" s="24"/>
      <c r="AP2644" s="24"/>
      <c r="AQ2644" s="24"/>
      <c r="AR2644" s="24"/>
      <c r="AS2644" s="24"/>
      <c r="AT2644" s="24"/>
      <c r="AU2644" s="24"/>
      <c r="AV2644" s="24"/>
      <c r="AW2644" s="28">
        <v>0</v>
      </c>
      <c r="AX2644" s="26">
        <v>0</v>
      </c>
      <c r="AY2644" s="28">
        <v>0</v>
      </c>
      <c r="AZ2644" s="28">
        <v>0</v>
      </c>
      <c r="BA2644" s="26">
        <v>0</v>
      </c>
      <c r="BB2644" s="24"/>
      <c r="BC2644" s="26" t="s">
        <v>14301</v>
      </c>
      <c r="BD2644" s="24"/>
      <c r="BE2644" s="24"/>
      <c r="BF2644" s="24"/>
      <c r="BG2644" s="24"/>
      <c r="BH2644" s="24"/>
      <c r="BI2644" s="24"/>
      <c r="BJ2644" s="24"/>
      <c r="BK2644" s="24"/>
      <c r="BL2644" s="24"/>
      <c r="BM2644" s="24"/>
      <c r="BN2644" s="24"/>
      <c r="BO2644" s="24"/>
      <c r="BP2644" s="24"/>
      <c r="BQ2644" s="24"/>
      <c r="BR2644" s="26">
        <v>0</v>
      </c>
      <c r="BS2644" s="26">
        <v>0</v>
      </c>
      <c r="BT2644" s="26">
        <v>0</v>
      </c>
      <c r="BU2644" s="26">
        <v>0</v>
      </c>
      <c r="BV2644" s="26">
        <v>0</v>
      </c>
      <c r="BW2644" s="26">
        <v>0</v>
      </c>
      <c r="BX2644" s="26">
        <v>0</v>
      </c>
      <c r="BY2644" s="26">
        <v>0</v>
      </c>
      <c r="BZ2644" s="24"/>
      <c r="CA2644" s="24"/>
      <c r="CB2644" s="24"/>
      <c r="CC2644" s="24"/>
      <c r="CD2644" s="24"/>
      <c r="CE2644" s="24"/>
      <c r="CF2644" s="24"/>
      <c r="CG2644" s="24"/>
      <c r="CH2644" s="24"/>
      <c r="CI2644" s="24"/>
      <c r="CJ2644" s="24"/>
      <c r="CK2644" s="24"/>
      <c r="CL2644" s="24"/>
      <c r="CM2644" s="24"/>
      <c r="CN2644" s="24"/>
      <c r="CO2644" s="24"/>
      <c r="CP2644" s="24"/>
      <c r="CQ2644" s="24"/>
      <c r="CR2644" s="24"/>
      <c r="CS2644" s="24"/>
      <c r="CT2644" s="24"/>
      <c r="CU2644" s="24"/>
      <c r="CV2644" s="24"/>
      <c r="CW2644" s="24"/>
      <c r="CX2644" s="24"/>
      <c r="CY2644" s="24"/>
      <c r="CZ2644" s="24"/>
      <c r="DA2644" s="24"/>
      <c r="DB2644" s="24"/>
      <c r="DC2644" s="24"/>
      <c r="DD2644" s="24"/>
      <c r="DE2644" s="24"/>
      <c r="DF2644" s="26" t="s">
        <v>139</v>
      </c>
      <c r="DG2644" s="26" t="s">
        <v>139</v>
      </c>
      <c r="DH2644" s="26" t="s">
        <v>139</v>
      </c>
      <c r="DI2644" s="26" t="s">
        <v>139</v>
      </c>
      <c r="DJ2644" s="26" t="s">
        <v>139</v>
      </c>
      <c r="DK2644" s="26" t="s">
        <v>139</v>
      </c>
      <c r="DL2644" s="26" t="s">
        <v>139</v>
      </c>
      <c r="DM2644" s="26" t="s">
        <v>139</v>
      </c>
      <c r="DN2644" s="26" t="s">
        <v>139</v>
      </c>
      <c r="DO2644" s="26" t="s">
        <v>139</v>
      </c>
    </row>
    <row r="2645" spans="1:119" ht="20.100000000000001" customHeight="1" x14ac:dyDescent="0.25">
      <c r="A2645" s="29" t="str">
        <f t="shared" si="574"/>
        <v>The Smile Group - Friends of Thay Hung2</v>
      </c>
      <c r="B2645" s="29" t="str">
        <f t="shared" si="575"/>
        <v>The Smile Group - Friends of Thay Hung</v>
      </c>
      <c r="C2645" s="29">
        <f t="shared" si="576"/>
        <v>2</v>
      </c>
      <c r="D2645" s="30" t="str">
        <f t="shared" si="577"/>
        <v>East and Southeast Asia</v>
      </c>
      <c r="E2645" s="30" t="str">
        <f t="shared" si="578"/>
        <v>Ho Chi Minh City, Vietnam</v>
      </c>
      <c r="F2645" s="31">
        <f t="shared" si="579"/>
        <v>2</v>
      </c>
      <c r="G2645" s="31">
        <f t="shared" si="580"/>
        <v>2</v>
      </c>
      <c r="H2645" s="31">
        <f t="shared" si="581"/>
        <v>2</v>
      </c>
      <c r="I2645" s="31">
        <f t="shared" si="582"/>
        <v>3</v>
      </c>
      <c r="J2645" s="31">
        <f t="shared" si="583"/>
        <v>2</v>
      </c>
      <c r="K2645" s="31">
        <f t="shared" si="584"/>
        <v>3</v>
      </c>
      <c r="L2645" s="31">
        <f t="shared" si="585"/>
        <v>3</v>
      </c>
      <c r="M2645" s="31">
        <f t="shared" si="586"/>
        <v>2</v>
      </c>
      <c r="N2645" s="31">
        <f t="shared" si="587"/>
        <v>2.4</v>
      </c>
      <c r="O2645" s="26" t="s">
        <v>14328</v>
      </c>
      <c r="P2645" s="26" t="s">
        <v>108</v>
      </c>
      <c r="Q2645" s="27">
        <v>40312</v>
      </c>
      <c r="R2645" s="26" t="s">
        <v>155</v>
      </c>
      <c r="S2645" s="26" t="s">
        <v>234</v>
      </c>
      <c r="T2645" s="26" t="s">
        <v>224</v>
      </c>
      <c r="U2645" s="26" t="s">
        <v>833</v>
      </c>
      <c r="V2645" s="26" t="s">
        <v>469</v>
      </c>
      <c r="W2645" s="26" t="s">
        <v>6365</v>
      </c>
      <c r="X2645" s="26" t="s">
        <v>14295</v>
      </c>
      <c r="Y2645" s="26" t="s">
        <v>14296</v>
      </c>
      <c r="Z2645" s="24"/>
      <c r="AA2645" s="24"/>
      <c r="AB2645" s="26" t="s">
        <v>117</v>
      </c>
      <c r="AC2645" s="28">
        <v>10000</v>
      </c>
      <c r="AD2645" s="26" t="s">
        <v>5972</v>
      </c>
      <c r="AE2645" s="24"/>
      <c r="AF2645" s="26" t="s">
        <v>120</v>
      </c>
      <c r="AG2645" s="26" t="s">
        <v>645</v>
      </c>
      <c r="AH2645" s="26" t="s">
        <v>143</v>
      </c>
      <c r="AI2645" s="28">
        <v>10000</v>
      </c>
      <c r="AJ2645" s="24"/>
      <c r="AK2645" s="26" t="s">
        <v>14329</v>
      </c>
      <c r="AL2645" s="26" t="s">
        <v>14330</v>
      </c>
      <c r="AM2645" s="26" t="s">
        <v>14331</v>
      </c>
      <c r="AN2645" s="26" t="s">
        <v>14332</v>
      </c>
      <c r="AO2645" s="24"/>
      <c r="AP2645" s="24"/>
      <c r="AQ2645" s="24"/>
      <c r="AR2645" s="24"/>
      <c r="AS2645" s="26" t="s">
        <v>14333</v>
      </c>
      <c r="AT2645" s="24"/>
      <c r="AU2645" s="24"/>
      <c r="AV2645" s="24"/>
      <c r="AW2645" s="28">
        <v>18483</v>
      </c>
      <c r="AX2645" s="26">
        <v>45</v>
      </c>
      <c r="AY2645" s="28">
        <v>0</v>
      </c>
      <c r="AZ2645" s="28">
        <v>0</v>
      </c>
      <c r="BA2645" s="26">
        <v>0</v>
      </c>
      <c r="BB2645" s="24"/>
      <c r="BC2645" s="26" t="s">
        <v>14301</v>
      </c>
      <c r="BD2645" s="24"/>
      <c r="BE2645" s="24"/>
      <c r="BF2645" s="24"/>
      <c r="BG2645" s="24"/>
      <c r="BH2645" s="24"/>
      <c r="BI2645" s="24"/>
      <c r="BJ2645" s="24"/>
      <c r="BK2645" s="24"/>
      <c r="BL2645" s="24"/>
      <c r="BM2645" s="24"/>
      <c r="BN2645" s="24"/>
      <c r="BO2645" s="24"/>
      <c r="BP2645" s="24"/>
      <c r="BQ2645" s="24"/>
      <c r="BR2645" s="26">
        <v>2</v>
      </c>
      <c r="BS2645" s="26">
        <v>2</v>
      </c>
      <c r="BT2645" s="26">
        <v>2</v>
      </c>
      <c r="BU2645" s="26">
        <v>3</v>
      </c>
      <c r="BV2645" s="26">
        <v>2</v>
      </c>
      <c r="BW2645" s="26">
        <v>3</v>
      </c>
      <c r="BX2645" s="26">
        <v>3</v>
      </c>
      <c r="BY2645" s="26">
        <v>2</v>
      </c>
      <c r="BZ2645" s="24"/>
      <c r="CA2645" s="24"/>
      <c r="CB2645" s="24"/>
      <c r="CC2645" s="24"/>
      <c r="CD2645" s="24"/>
      <c r="CE2645" s="24"/>
      <c r="CF2645" s="24"/>
      <c r="CG2645" s="24"/>
      <c r="CH2645" s="24"/>
      <c r="CI2645" s="24"/>
      <c r="CJ2645" s="24"/>
      <c r="CK2645" s="24"/>
      <c r="CL2645" s="24"/>
      <c r="CM2645" s="24"/>
      <c r="CN2645" s="24"/>
      <c r="CO2645" s="24"/>
      <c r="CP2645" s="24"/>
      <c r="CQ2645" s="24"/>
      <c r="CR2645" s="24"/>
      <c r="CS2645" s="24"/>
      <c r="CT2645" s="24"/>
      <c r="CU2645" s="24"/>
      <c r="CV2645" s="24"/>
      <c r="CW2645" s="24"/>
      <c r="CX2645" s="24"/>
      <c r="CY2645" s="24"/>
      <c r="CZ2645" s="24"/>
      <c r="DA2645" s="24"/>
      <c r="DB2645" s="24"/>
      <c r="DC2645" s="24"/>
      <c r="DD2645" s="24"/>
      <c r="DE2645" s="24"/>
      <c r="DF2645" s="26" t="s">
        <v>139</v>
      </c>
      <c r="DG2645" s="26" t="s">
        <v>139</v>
      </c>
      <c r="DH2645" s="26" t="s">
        <v>139</v>
      </c>
      <c r="DI2645" s="26" t="s">
        <v>139</v>
      </c>
      <c r="DJ2645" s="26" t="s">
        <v>139</v>
      </c>
      <c r="DK2645" s="26" t="s">
        <v>139</v>
      </c>
      <c r="DL2645" s="26" t="s">
        <v>139</v>
      </c>
      <c r="DM2645" s="26" t="s">
        <v>139</v>
      </c>
      <c r="DN2645" s="26" t="s">
        <v>139</v>
      </c>
      <c r="DO2645" s="26" t="s">
        <v>139</v>
      </c>
    </row>
    <row r="2646" spans="1:119" ht="20.100000000000001" customHeight="1" x14ac:dyDescent="0.25">
      <c r="A2646" s="29" t="str">
        <f t="shared" si="574"/>
        <v/>
      </c>
      <c r="B2646" s="29" t="str">
        <f t="shared" si="575"/>
        <v>The YP Foundation</v>
      </c>
      <c r="C2646" s="29">
        <f t="shared" si="576"/>
        <v>0</v>
      </c>
      <c r="D2646" s="30" t="str">
        <f t="shared" si="577"/>
        <v>South Asia</v>
      </c>
      <c r="E2646" s="30" t="str">
        <f t="shared" si="578"/>
        <v>Delhi, India</v>
      </c>
      <c r="F2646" s="31">
        <f t="shared" si="579"/>
        <v>0</v>
      </c>
      <c r="G2646" s="31">
        <f t="shared" si="580"/>
        <v>0</v>
      </c>
      <c r="H2646" s="31">
        <f t="shared" si="581"/>
        <v>0</v>
      </c>
      <c r="I2646" s="31">
        <f t="shared" si="582"/>
        <v>0</v>
      </c>
      <c r="J2646" s="31">
        <f t="shared" si="583"/>
        <v>0</v>
      </c>
      <c r="K2646" s="31">
        <f t="shared" si="584"/>
        <v>0</v>
      </c>
      <c r="L2646" s="31">
        <f t="shared" si="585"/>
        <v>0</v>
      </c>
      <c r="M2646" s="31">
        <f t="shared" si="586"/>
        <v>0</v>
      </c>
      <c r="N2646" s="31">
        <f t="shared" si="587"/>
        <v>0</v>
      </c>
      <c r="O2646" s="26" t="s">
        <v>16474</v>
      </c>
      <c r="P2646" s="26" t="s">
        <v>243</v>
      </c>
      <c r="Q2646" s="27">
        <v>43327</v>
      </c>
      <c r="R2646" s="24"/>
      <c r="S2646" s="24"/>
      <c r="T2646" s="24"/>
      <c r="U2646" s="24"/>
      <c r="V2646" s="26" t="s">
        <v>225</v>
      </c>
      <c r="W2646" s="26" t="s">
        <v>226</v>
      </c>
      <c r="X2646" s="26" t="s">
        <v>14335</v>
      </c>
      <c r="Y2646" s="26" t="s">
        <v>14336</v>
      </c>
      <c r="Z2646" s="24"/>
      <c r="AA2646" s="24"/>
      <c r="AB2646" s="26" t="s">
        <v>983</v>
      </c>
      <c r="AC2646" s="28">
        <v>0</v>
      </c>
      <c r="AD2646" s="26" t="s">
        <v>14337</v>
      </c>
      <c r="AE2646" s="26" t="s">
        <v>249</v>
      </c>
      <c r="AF2646" s="26" t="s">
        <v>120</v>
      </c>
      <c r="AG2646" s="26" t="s">
        <v>528</v>
      </c>
      <c r="AH2646" s="24"/>
      <c r="AI2646" s="28">
        <v>0</v>
      </c>
      <c r="AJ2646" s="24"/>
      <c r="AK2646" s="24"/>
      <c r="AL2646" s="24"/>
      <c r="AM2646" s="24"/>
      <c r="AN2646" s="24"/>
      <c r="AO2646" s="24"/>
      <c r="AP2646" s="24"/>
      <c r="AQ2646" s="24"/>
      <c r="AR2646" s="24"/>
      <c r="AS2646" s="24"/>
      <c r="AT2646" s="24"/>
      <c r="AU2646" s="24"/>
      <c r="AV2646" s="24"/>
      <c r="AW2646" s="28">
        <v>0</v>
      </c>
      <c r="AX2646" s="26">
        <v>0</v>
      </c>
      <c r="AY2646" s="28">
        <v>0</v>
      </c>
      <c r="AZ2646" s="28">
        <v>0</v>
      </c>
      <c r="BA2646" s="26">
        <v>0</v>
      </c>
      <c r="BB2646" s="24"/>
      <c r="BC2646" s="26" t="s">
        <v>2436</v>
      </c>
      <c r="BD2646" s="24"/>
      <c r="BE2646" s="24"/>
      <c r="BF2646" s="24"/>
      <c r="BG2646" s="24"/>
      <c r="BH2646" s="24"/>
      <c r="BI2646" s="24"/>
      <c r="BJ2646" s="24"/>
      <c r="BK2646" s="24"/>
      <c r="BL2646" s="24"/>
      <c r="BM2646" s="24"/>
      <c r="BN2646" s="24"/>
      <c r="BO2646" s="24"/>
      <c r="BP2646" s="24"/>
      <c r="BQ2646" s="24"/>
      <c r="BR2646" s="26">
        <v>0</v>
      </c>
      <c r="BS2646" s="26">
        <v>0</v>
      </c>
      <c r="BT2646" s="26">
        <v>0</v>
      </c>
      <c r="BU2646" s="26">
        <v>0</v>
      </c>
      <c r="BV2646" s="26">
        <v>0</v>
      </c>
      <c r="BW2646" s="26">
        <v>0</v>
      </c>
      <c r="BX2646" s="26">
        <v>0</v>
      </c>
      <c r="BY2646" s="26">
        <v>0</v>
      </c>
      <c r="BZ2646" s="24"/>
      <c r="CA2646" s="24"/>
      <c r="CB2646" s="24"/>
      <c r="CC2646" s="24"/>
      <c r="CD2646" s="24"/>
      <c r="CE2646" s="24"/>
      <c r="CF2646" s="24"/>
      <c r="CG2646" s="24"/>
      <c r="CH2646" s="24"/>
      <c r="CI2646" s="24"/>
      <c r="CJ2646" s="24"/>
      <c r="CK2646" s="24"/>
      <c r="CL2646" s="24"/>
      <c r="CM2646" s="24"/>
      <c r="CN2646" s="24"/>
      <c r="CO2646" s="24"/>
      <c r="CP2646" s="24"/>
      <c r="CQ2646" s="24"/>
      <c r="CR2646" s="24"/>
      <c r="CS2646" s="24"/>
      <c r="CT2646" s="24"/>
      <c r="CU2646" s="24"/>
      <c r="CV2646" s="24"/>
      <c r="CW2646" s="24"/>
      <c r="CX2646" s="24"/>
      <c r="CY2646" s="24"/>
      <c r="CZ2646" s="24"/>
      <c r="DA2646" s="24"/>
      <c r="DB2646" s="24"/>
      <c r="DC2646" s="24"/>
      <c r="DD2646" s="24"/>
      <c r="DE2646" s="24"/>
      <c r="DF2646" s="26" t="s">
        <v>139</v>
      </c>
      <c r="DG2646" s="26" t="s">
        <v>139</v>
      </c>
      <c r="DH2646" s="26" t="s">
        <v>139</v>
      </c>
      <c r="DI2646" s="26" t="s">
        <v>139</v>
      </c>
      <c r="DJ2646" s="26" t="s">
        <v>139</v>
      </c>
      <c r="DK2646" s="26" t="s">
        <v>139</v>
      </c>
      <c r="DL2646" s="26" t="s">
        <v>139</v>
      </c>
      <c r="DM2646" s="26" t="s">
        <v>139</v>
      </c>
      <c r="DN2646" s="26" t="s">
        <v>139</v>
      </c>
      <c r="DO2646" s="26" t="s">
        <v>139</v>
      </c>
    </row>
    <row r="2647" spans="1:119" ht="20.100000000000001" customHeight="1" x14ac:dyDescent="0.25">
      <c r="A2647" s="29" t="str">
        <f t="shared" si="574"/>
        <v>The YP Foundation8</v>
      </c>
      <c r="B2647" s="29" t="str">
        <f t="shared" si="575"/>
        <v>The YP Foundation</v>
      </c>
      <c r="C2647" s="29">
        <f t="shared" si="576"/>
        <v>8</v>
      </c>
      <c r="D2647" s="30" t="str">
        <f t="shared" si="577"/>
        <v>South Asia</v>
      </c>
      <c r="E2647" s="30" t="str">
        <f t="shared" si="578"/>
        <v>Delhi, India</v>
      </c>
      <c r="F2647" s="31">
        <f t="shared" si="579"/>
        <v>5</v>
      </c>
      <c r="G2647" s="31">
        <f t="shared" si="580"/>
        <v>4</v>
      </c>
      <c r="H2647" s="31">
        <f t="shared" si="581"/>
        <v>5</v>
      </c>
      <c r="I2647" s="31">
        <f t="shared" si="582"/>
        <v>4</v>
      </c>
      <c r="J2647" s="31">
        <f t="shared" si="583"/>
        <v>5</v>
      </c>
      <c r="K2647" s="31">
        <f t="shared" si="584"/>
        <v>5</v>
      </c>
      <c r="L2647" s="31">
        <f t="shared" si="585"/>
        <v>4</v>
      </c>
      <c r="M2647" s="31">
        <f t="shared" si="586"/>
        <v>4</v>
      </c>
      <c r="N2647" s="31">
        <f t="shared" si="587"/>
        <v>4.5</v>
      </c>
      <c r="O2647" s="26" t="s">
        <v>14334</v>
      </c>
      <c r="P2647" s="26" t="s">
        <v>108</v>
      </c>
      <c r="Q2647" s="27">
        <v>42502</v>
      </c>
      <c r="R2647" s="26" t="s">
        <v>305</v>
      </c>
      <c r="S2647" s="26" t="s">
        <v>184</v>
      </c>
      <c r="T2647" s="26" t="s">
        <v>157</v>
      </c>
      <c r="U2647" s="26" t="s">
        <v>112</v>
      </c>
      <c r="V2647" s="26" t="s">
        <v>225</v>
      </c>
      <c r="W2647" s="26" t="s">
        <v>226</v>
      </c>
      <c r="X2647" s="26" t="s">
        <v>14335</v>
      </c>
      <c r="Y2647" s="26" t="s">
        <v>14336</v>
      </c>
      <c r="Z2647" s="24"/>
      <c r="AA2647" s="24"/>
      <c r="AB2647" s="26" t="s">
        <v>117</v>
      </c>
      <c r="AC2647" s="28">
        <v>10000</v>
      </c>
      <c r="AD2647" s="26" t="s">
        <v>14337</v>
      </c>
      <c r="AE2647" s="26" t="s">
        <v>249</v>
      </c>
      <c r="AF2647" s="26" t="s">
        <v>120</v>
      </c>
      <c r="AG2647" s="26" t="s">
        <v>528</v>
      </c>
      <c r="AH2647" s="26" t="s">
        <v>906</v>
      </c>
      <c r="AI2647" s="28">
        <v>10000</v>
      </c>
      <c r="AJ2647" s="26" t="s">
        <v>13038</v>
      </c>
      <c r="AK2647" s="26" t="s">
        <v>14338</v>
      </c>
      <c r="AL2647" s="26" t="s">
        <v>14339</v>
      </c>
      <c r="AM2647" s="24"/>
      <c r="AN2647" s="24"/>
      <c r="AO2647" s="24"/>
      <c r="AP2647" s="24"/>
      <c r="AQ2647" s="24"/>
      <c r="AR2647" s="26" t="s">
        <v>14340</v>
      </c>
      <c r="AS2647" s="24"/>
      <c r="AT2647" s="24"/>
      <c r="AU2647" s="24"/>
      <c r="AV2647" s="24"/>
      <c r="AW2647" s="28">
        <v>143635</v>
      </c>
      <c r="AX2647" s="26">
        <v>2000</v>
      </c>
      <c r="AY2647" s="28">
        <v>80</v>
      </c>
      <c r="AZ2647" s="28">
        <v>93</v>
      </c>
      <c r="BA2647" s="26">
        <v>0</v>
      </c>
      <c r="BB2647" s="26" t="s">
        <v>148</v>
      </c>
      <c r="BC2647" s="26" t="s">
        <v>2436</v>
      </c>
      <c r="BD2647" s="26" t="s">
        <v>125</v>
      </c>
      <c r="BE2647" s="24"/>
      <c r="BF2647" s="26" t="s">
        <v>13081</v>
      </c>
      <c r="BG2647" s="26" t="s">
        <v>191</v>
      </c>
      <c r="BH2647" s="26" t="s">
        <v>604</v>
      </c>
      <c r="BI2647" s="26" t="s">
        <v>191</v>
      </c>
      <c r="BJ2647" s="26" t="s">
        <v>14341</v>
      </c>
      <c r="BK2647" s="26" t="s">
        <v>589</v>
      </c>
      <c r="BL2647" s="26" t="s">
        <v>14342</v>
      </c>
      <c r="BM2647" s="26" t="s">
        <v>367</v>
      </c>
      <c r="BN2647" s="26" t="s">
        <v>620</v>
      </c>
      <c r="BO2647" s="26" t="s">
        <v>191</v>
      </c>
      <c r="BP2647" s="24"/>
      <c r="BQ2647" s="24"/>
      <c r="BR2647" s="26">
        <v>5</v>
      </c>
      <c r="BS2647" s="26">
        <v>4</v>
      </c>
      <c r="BT2647" s="26">
        <v>5</v>
      </c>
      <c r="BU2647" s="26">
        <v>4</v>
      </c>
      <c r="BV2647" s="26">
        <v>5</v>
      </c>
      <c r="BW2647" s="26">
        <v>5</v>
      </c>
      <c r="BX2647" s="26">
        <v>4</v>
      </c>
      <c r="BY2647" s="26">
        <v>4</v>
      </c>
      <c r="BZ2647" s="24"/>
      <c r="CA2647" s="24"/>
      <c r="CB2647" s="24"/>
      <c r="CC2647" s="24"/>
      <c r="CD2647" s="24"/>
      <c r="CE2647" s="24"/>
      <c r="CF2647" s="24"/>
      <c r="CG2647" s="24"/>
      <c r="CH2647" s="24"/>
      <c r="CI2647" s="24"/>
      <c r="CJ2647" s="24"/>
      <c r="CK2647" s="24"/>
      <c r="CL2647" s="24"/>
      <c r="CM2647" s="24"/>
      <c r="CN2647" s="24"/>
      <c r="CO2647" s="24"/>
      <c r="CP2647" s="24"/>
      <c r="CQ2647" s="24"/>
      <c r="CR2647" s="24"/>
      <c r="CS2647" s="24"/>
      <c r="CT2647" s="24"/>
      <c r="CU2647" s="24"/>
      <c r="CV2647" s="24"/>
      <c r="CW2647" s="24"/>
      <c r="CX2647" s="24"/>
      <c r="CY2647" s="24"/>
      <c r="CZ2647" s="24"/>
      <c r="DA2647" s="24"/>
      <c r="DB2647" s="24"/>
      <c r="DC2647" s="24"/>
      <c r="DD2647" s="24"/>
      <c r="DE2647" s="24"/>
      <c r="DF2647" s="26" t="s">
        <v>139</v>
      </c>
      <c r="DG2647" s="26" t="s">
        <v>120</v>
      </c>
      <c r="DH2647" s="26" t="s">
        <v>139</v>
      </c>
      <c r="DI2647" s="26" t="s">
        <v>139</v>
      </c>
      <c r="DJ2647" s="26" t="s">
        <v>139</v>
      </c>
      <c r="DK2647" s="26" t="s">
        <v>139</v>
      </c>
      <c r="DL2647" s="26" t="s">
        <v>139</v>
      </c>
      <c r="DM2647" s="26" t="s">
        <v>139</v>
      </c>
      <c r="DN2647" s="26" t="s">
        <v>139</v>
      </c>
      <c r="DO2647" s="26" t="s">
        <v>139</v>
      </c>
    </row>
    <row r="2648" spans="1:119" ht="20.100000000000001" customHeight="1" x14ac:dyDescent="0.25">
      <c r="A2648" s="29" t="str">
        <f t="shared" si="574"/>
        <v>The YP Foundation7</v>
      </c>
      <c r="B2648" s="29" t="str">
        <f t="shared" si="575"/>
        <v>The YP Foundation</v>
      </c>
      <c r="C2648" s="29">
        <f t="shared" si="576"/>
        <v>7</v>
      </c>
      <c r="D2648" s="30" t="str">
        <f t="shared" si="577"/>
        <v>South Asia</v>
      </c>
      <c r="E2648" s="30" t="str">
        <f t="shared" si="578"/>
        <v>Delhi, India</v>
      </c>
      <c r="F2648" s="31">
        <f t="shared" si="579"/>
        <v>4</v>
      </c>
      <c r="G2648" s="31">
        <f t="shared" si="580"/>
        <v>4</v>
      </c>
      <c r="H2648" s="31">
        <f t="shared" si="581"/>
        <v>4</v>
      </c>
      <c r="I2648" s="31">
        <f t="shared" si="582"/>
        <v>4</v>
      </c>
      <c r="J2648" s="31">
        <f t="shared" si="583"/>
        <v>4</v>
      </c>
      <c r="K2648" s="31">
        <f t="shared" si="584"/>
        <v>4</v>
      </c>
      <c r="L2648" s="31">
        <f t="shared" si="585"/>
        <v>4</v>
      </c>
      <c r="M2648" s="31">
        <f t="shared" si="586"/>
        <v>4</v>
      </c>
      <c r="N2648" s="31">
        <f t="shared" si="587"/>
        <v>4</v>
      </c>
      <c r="O2648" s="26" t="s">
        <v>14343</v>
      </c>
      <c r="P2648" s="26" t="s">
        <v>108</v>
      </c>
      <c r="Q2648" s="27">
        <v>41946</v>
      </c>
      <c r="R2648" s="26" t="s">
        <v>166</v>
      </c>
      <c r="S2648" s="26" t="s">
        <v>609</v>
      </c>
      <c r="T2648" s="26" t="s">
        <v>278</v>
      </c>
      <c r="U2648" s="26" t="s">
        <v>112</v>
      </c>
      <c r="V2648" s="26" t="s">
        <v>225</v>
      </c>
      <c r="W2648" s="26" t="s">
        <v>226</v>
      </c>
      <c r="X2648" s="26" t="s">
        <v>14335</v>
      </c>
      <c r="Y2648" s="26" t="s">
        <v>14336</v>
      </c>
      <c r="Z2648" s="24"/>
      <c r="AA2648" s="24"/>
      <c r="AB2648" s="26" t="s">
        <v>117</v>
      </c>
      <c r="AC2648" s="28">
        <v>16000</v>
      </c>
      <c r="AD2648" s="26" t="s">
        <v>14337</v>
      </c>
      <c r="AE2648" s="26" t="s">
        <v>249</v>
      </c>
      <c r="AF2648" s="26" t="s">
        <v>120</v>
      </c>
      <c r="AG2648" s="26" t="s">
        <v>528</v>
      </c>
      <c r="AH2648" s="26" t="s">
        <v>235</v>
      </c>
      <c r="AI2648" s="28">
        <v>16000</v>
      </c>
      <c r="AJ2648" s="26" t="s">
        <v>14344</v>
      </c>
      <c r="AK2648" s="26" t="s">
        <v>14338</v>
      </c>
      <c r="AL2648" s="26" t="s">
        <v>14339</v>
      </c>
      <c r="AM2648" s="24"/>
      <c r="AN2648" s="24"/>
      <c r="AO2648" s="24"/>
      <c r="AP2648" s="24"/>
      <c r="AQ2648" s="26" t="s">
        <v>14345</v>
      </c>
      <c r="AR2648" s="24"/>
      <c r="AS2648" s="24"/>
      <c r="AT2648" s="26" t="s">
        <v>14346</v>
      </c>
      <c r="AU2648" s="26" t="s">
        <v>14347</v>
      </c>
      <c r="AV2648" s="24"/>
      <c r="AW2648" s="28">
        <v>143786</v>
      </c>
      <c r="AX2648" s="26">
        <v>3420</v>
      </c>
      <c r="AY2648" s="28">
        <v>80</v>
      </c>
      <c r="AZ2648" s="28">
        <v>75</v>
      </c>
      <c r="BA2648" s="26">
        <v>0</v>
      </c>
      <c r="BB2648" s="26" t="s">
        <v>148</v>
      </c>
      <c r="BC2648" s="26" t="s">
        <v>2436</v>
      </c>
      <c r="BD2648" s="26" t="s">
        <v>378</v>
      </c>
      <c r="BE2648" s="26" t="s">
        <v>14348</v>
      </c>
      <c r="BF2648" s="26" t="s">
        <v>14349</v>
      </c>
      <c r="BG2648" s="26" t="s">
        <v>261</v>
      </c>
      <c r="BH2648" s="26" t="s">
        <v>14350</v>
      </c>
      <c r="BI2648" s="26" t="s">
        <v>261</v>
      </c>
      <c r="BJ2648" s="26" t="s">
        <v>14351</v>
      </c>
      <c r="BK2648" s="26" t="s">
        <v>367</v>
      </c>
      <c r="BL2648" s="26" t="s">
        <v>14352</v>
      </c>
      <c r="BM2648" s="26" t="s">
        <v>226</v>
      </c>
      <c r="BN2648" s="26" t="s">
        <v>1695</v>
      </c>
      <c r="BO2648" s="26" t="s">
        <v>261</v>
      </c>
      <c r="BP2648" s="24"/>
      <c r="BQ2648" s="24"/>
      <c r="BR2648" s="26">
        <v>4</v>
      </c>
      <c r="BS2648" s="26">
        <v>4</v>
      </c>
      <c r="BT2648" s="26">
        <v>4</v>
      </c>
      <c r="BU2648" s="26">
        <v>4</v>
      </c>
      <c r="BV2648" s="26">
        <v>4</v>
      </c>
      <c r="BW2648" s="26">
        <v>4</v>
      </c>
      <c r="BX2648" s="26">
        <v>4</v>
      </c>
      <c r="BY2648" s="26">
        <v>4</v>
      </c>
      <c r="BZ2648" s="24"/>
      <c r="CA2648" s="24"/>
      <c r="CB2648" s="24"/>
      <c r="CC2648" s="24"/>
      <c r="CD2648" s="24"/>
      <c r="CE2648" s="24"/>
      <c r="CF2648" s="24"/>
      <c r="CG2648" s="24"/>
      <c r="CH2648" s="24"/>
      <c r="CI2648" s="24"/>
      <c r="CJ2648" s="24"/>
      <c r="CK2648" s="24"/>
      <c r="CL2648" s="24"/>
      <c r="CM2648" s="24"/>
      <c r="CN2648" s="24"/>
      <c r="CO2648" s="24"/>
      <c r="CP2648" s="24"/>
      <c r="CQ2648" s="24"/>
      <c r="CR2648" s="24"/>
      <c r="CS2648" s="24"/>
      <c r="CT2648" s="24"/>
      <c r="CU2648" s="24"/>
      <c r="CV2648" s="24"/>
      <c r="CW2648" s="24"/>
      <c r="CX2648" s="24"/>
      <c r="CY2648" s="24"/>
      <c r="CZ2648" s="24"/>
      <c r="DA2648" s="24"/>
      <c r="DB2648" s="24"/>
      <c r="DC2648" s="24"/>
      <c r="DD2648" s="24"/>
      <c r="DE2648" s="24"/>
      <c r="DF2648" s="26" t="s">
        <v>139</v>
      </c>
      <c r="DG2648" s="26" t="s">
        <v>120</v>
      </c>
      <c r="DH2648" s="26" t="s">
        <v>139</v>
      </c>
      <c r="DI2648" s="26" t="s">
        <v>120</v>
      </c>
      <c r="DJ2648" s="26" t="s">
        <v>139</v>
      </c>
      <c r="DK2648" s="26" t="s">
        <v>139</v>
      </c>
      <c r="DL2648" s="26" t="s">
        <v>139</v>
      </c>
      <c r="DM2648" s="26" t="s">
        <v>139</v>
      </c>
      <c r="DN2648" s="26" t="s">
        <v>139</v>
      </c>
      <c r="DO2648" s="26" t="s">
        <v>139</v>
      </c>
    </row>
    <row r="2649" spans="1:119" ht="20.100000000000001" customHeight="1" x14ac:dyDescent="0.25">
      <c r="A2649" s="29" t="str">
        <f t="shared" si="574"/>
        <v>The YP Foundation6</v>
      </c>
      <c r="B2649" s="29" t="str">
        <f t="shared" si="575"/>
        <v>The YP Foundation</v>
      </c>
      <c r="C2649" s="29">
        <f t="shared" si="576"/>
        <v>6</v>
      </c>
      <c r="D2649" s="30" t="str">
        <f t="shared" si="577"/>
        <v>South Asia</v>
      </c>
      <c r="E2649" s="30" t="str">
        <f t="shared" si="578"/>
        <v>Delhi, India</v>
      </c>
      <c r="F2649" s="31">
        <f t="shared" si="579"/>
        <v>4</v>
      </c>
      <c r="G2649" s="31">
        <f t="shared" si="580"/>
        <v>3</v>
      </c>
      <c r="H2649" s="31">
        <f t="shared" si="581"/>
        <v>3</v>
      </c>
      <c r="I2649" s="31">
        <f t="shared" si="582"/>
        <v>4</v>
      </c>
      <c r="J2649" s="31">
        <f t="shared" si="583"/>
        <v>3</v>
      </c>
      <c r="K2649" s="31">
        <f t="shared" si="584"/>
        <v>4</v>
      </c>
      <c r="L2649" s="31">
        <f t="shared" si="585"/>
        <v>3</v>
      </c>
      <c r="M2649" s="31">
        <f t="shared" si="586"/>
        <v>4</v>
      </c>
      <c r="N2649" s="31">
        <f t="shared" si="587"/>
        <v>3.5</v>
      </c>
      <c r="O2649" s="26" t="s">
        <v>14353</v>
      </c>
      <c r="P2649" s="26" t="s">
        <v>108</v>
      </c>
      <c r="Q2649" s="27">
        <v>41568</v>
      </c>
      <c r="R2649" s="26" t="s">
        <v>166</v>
      </c>
      <c r="S2649" s="26" t="s">
        <v>622</v>
      </c>
      <c r="T2649" s="26" t="s">
        <v>194</v>
      </c>
      <c r="U2649" s="26" t="s">
        <v>112</v>
      </c>
      <c r="V2649" s="26" t="s">
        <v>225</v>
      </c>
      <c r="W2649" s="26" t="s">
        <v>226</v>
      </c>
      <c r="X2649" s="26" t="s">
        <v>14335</v>
      </c>
      <c r="Y2649" s="26" t="s">
        <v>14336</v>
      </c>
      <c r="Z2649" s="24"/>
      <c r="AA2649" s="24"/>
      <c r="AB2649" s="26" t="s">
        <v>117</v>
      </c>
      <c r="AC2649" s="28">
        <v>16000</v>
      </c>
      <c r="AD2649" s="26" t="s">
        <v>14337</v>
      </c>
      <c r="AE2649" s="26" t="s">
        <v>249</v>
      </c>
      <c r="AF2649" s="26" t="s">
        <v>120</v>
      </c>
      <c r="AG2649" s="26" t="s">
        <v>528</v>
      </c>
      <c r="AH2649" s="26" t="s">
        <v>250</v>
      </c>
      <c r="AI2649" s="28">
        <v>16000</v>
      </c>
      <c r="AJ2649" s="26" t="s">
        <v>14354</v>
      </c>
      <c r="AK2649" s="26" t="s">
        <v>14355</v>
      </c>
      <c r="AL2649" s="26" t="s">
        <v>14356</v>
      </c>
      <c r="AM2649" s="24"/>
      <c r="AN2649" s="24"/>
      <c r="AO2649" s="24"/>
      <c r="AP2649" s="24"/>
      <c r="AQ2649" s="26" t="s">
        <v>14357</v>
      </c>
      <c r="AR2649" s="24"/>
      <c r="AS2649" s="24"/>
      <c r="AT2649" s="24"/>
      <c r="AU2649" s="24"/>
      <c r="AV2649" s="24"/>
      <c r="AW2649" s="28">
        <v>126498</v>
      </c>
      <c r="AX2649" s="26">
        <v>2812</v>
      </c>
      <c r="AY2649" s="28">
        <v>80</v>
      </c>
      <c r="AZ2649" s="28">
        <v>60</v>
      </c>
      <c r="BA2649" s="26">
        <v>0</v>
      </c>
      <c r="BB2649" s="26" t="s">
        <v>148</v>
      </c>
      <c r="BC2649" s="26" t="s">
        <v>2436</v>
      </c>
      <c r="BD2649" s="26" t="s">
        <v>378</v>
      </c>
      <c r="BE2649" s="26" t="s">
        <v>14358</v>
      </c>
      <c r="BF2649" s="26" t="s">
        <v>14359</v>
      </c>
      <c r="BG2649" s="26" t="s">
        <v>261</v>
      </c>
      <c r="BH2649" s="26" t="s">
        <v>14360</v>
      </c>
      <c r="BI2649" s="26" t="s">
        <v>367</v>
      </c>
      <c r="BJ2649" s="26" t="s">
        <v>2601</v>
      </c>
      <c r="BK2649" s="26" t="s">
        <v>261</v>
      </c>
      <c r="BL2649" s="26" t="s">
        <v>14361</v>
      </c>
      <c r="BM2649" s="26" t="s">
        <v>261</v>
      </c>
      <c r="BN2649" s="26" t="s">
        <v>14362</v>
      </c>
      <c r="BO2649" s="26" t="s">
        <v>226</v>
      </c>
      <c r="BP2649" s="24"/>
      <c r="BQ2649" s="24"/>
      <c r="BR2649" s="26">
        <v>4</v>
      </c>
      <c r="BS2649" s="26">
        <v>3</v>
      </c>
      <c r="BT2649" s="26">
        <v>3</v>
      </c>
      <c r="BU2649" s="26">
        <v>4</v>
      </c>
      <c r="BV2649" s="26">
        <v>3</v>
      </c>
      <c r="BW2649" s="26">
        <v>4</v>
      </c>
      <c r="BX2649" s="26">
        <v>3</v>
      </c>
      <c r="BY2649" s="26">
        <v>4</v>
      </c>
      <c r="BZ2649" s="24"/>
      <c r="CA2649" s="24"/>
      <c r="CB2649" s="24"/>
      <c r="CC2649" s="24"/>
      <c r="CD2649" s="24"/>
      <c r="CE2649" s="24"/>
      <c r="CF2649" s="24"/>
      <c r="CG2649" s="24"/>
      <c r="CH2649" s="24"/>
      <c r="CI2649" s="24"/>
      <c r="CJ2649" s="24"/>
      <c r="CK2649" s="24"/>
      <c r="CL2649" s="24"/>
      <c r="CM2649" s="24"/>
      <c r="CN2649" s="24"/>
      <c r="CO2649" s="24"/>
      <c r="CP2649" s="24"/>
      <c r="CQ2649" s="24"/>
      <c r="CR2649" s="24"/>
      <c r="CS2649" s="24"/>
      <c r="CT2649" s="24"/>
      <c r="CU2649" s="24"/>
      <c r="CV2649" s="24"/>
      <c r="CW2649" s="24"/>
      <c r="CX2649" s="24"/>
      <c r="CY2649" s="24"/>
      <c r="CZ2649" s="24"/>
      <c r="DA2649" s="24"/>
      <c r="DB2649" s="24"/>
      <c r="DC2649" s="24"/>
      <c r="DD2649" s="24"/>
      <c r="DE2649" s="24"/>
      <c r="DF2649" s="26" t="s">
        <v>139</v>
      </c>
      <c r="DG2649" s="26" t="s">
        <v>120</v>
      </c>
      <c r="DH2649" s="26" t="s">
        <v>139</v>
      </c>
      <c r="DI2649" s="26" t="s">
        <v>120</v>
      </c>
      <c r="DJ2649" s="26" t="s">
        <v>139</v>
      </c>
      <c r="DK2649" s="26" t="s">
        <v>139</v>
      </c>
      <c r="DL2649" s="26" t="s">
        <v>139</v>
      </c>
      <c r="DM2649" s="26" t="s">
        <v>139</v>
      </c>
      <c r="DN2649" s="26" t="s">
        <v>139</v>
      </c>
      <c r="DO2649" s="26" t="s">
        <v>139</v>
      </c>
    </row>
    <row r="2650" spans="1:119" ht="35.1" customHeight="1" x14ac:dyDescent="0.25">
      <c r="A2650" s="29" t="str">
        <f t="shared" si="574"/>
        <v>The YP Foundation5</v>
      </c>
      <c r="B2650" s="29" t="str">
        <f t="shared" si="575"/>
        <v>The YP Foundation</v>
      </c>
      <c r="C2650" s="29">
        <f t="shared" si="576"/>
        <v>5</v>
      </c>
      <c r="D2650" s="30" t="str">
        <f t="shared" si="577"/>
        <v>South Asia</v>
      </c>
      <c r="E2650" s="30" t="str">
        <f t="shared" si="578"/>
        <v>Delhi, India</v>
      </c>
      <c r="F2650" s="31">
        <f t="shared" si="579"/>
        <v>4</v>
      </c>
      <c r="G2650" s="31">
        <f t="shared" si="580"/>
        <v>3</v>
      </c>
      <c r="H2650" s="31">
        <f t="shared" si="581"/>
        <v>4</v>
      </c>
      <c r="I2650" s="31">
        <f t="shared" si="582"/>
        <v>4</v>
      </c>
      <c r="J2650" s="31">
        <f t="shared" si="583"/>
        <v>3</v>
      </c>
      <c r="K2650" s="31">
        <f t="shared" si="584"/>
        <v>4</v>
      </c>
      <c r="L2650" s="31">
        <f t="shared" si="585"/>
        <v>4</v>
      </c>
      <c r="M2650" s="31">
        <f t="shared" si="586"/>
        <v>3</v>
      </c>
      <c r="N2650" s="31">
        <f t="shared" si="587"/>
        <v>3.6</v>
      </c>
      <c r="O2650" s="26" t="s">
        <v>14363</v>
      </c>
      <c r="P2650" s="26" t="s">
        <v>108</v>
      </c>
      <c r="Q2650" s="27">
        <v>41204</v>
      </c>
      <c r="R2650" s="26" t="s">
        <v>166</v>
      </c>
      <c r="S2650" s="26" t="s">
        <v>306</v>
      </c>
      <c r="T2650" s="26" t="s">
        <v>207</v>
      </c>
      <c r="U2650" s="26" t="s">
        <v>112</v>
      </c>
      <c r="V2650" s="26" t="s">
        <v>225</v>
      </c>
      <c r="W2650" s="26" t="s">
        <v>226</v>
      </c>
      <c r="X2650" s="26" t="s">
        <v>14335</v>
      </c>
      <c r="Y2650" s="26" t="s">
        <v>14336</v>
      </c>
      <c r="Z2650" s="24"/>
      <c r="AA2650" s="24"/>
      <c r="AB2650" s="26" t="s">
        <v>117</v>
      </c>
      <c r="AC2650" s="28">
        <v>12000</v>
      </c>
      <c r="AD2650" s="26" t="s">
        <v>14337</v>
      </c>
      <c r="AE2650" s="26" t="s">
        <v>249</v>
      </c>
      <c r="AF2650" s="26" t="s">
        <v>120</v>
      </c>
      <c r="AG2650" s="26" t="s">
        <v>528</v>
      </c>
      <c r="AH2650" s="26" t="s">
        <v>176</v>
      </c>
      <c r="AI2650" s="28">
        <v>12000</v>
      </c>
      <c r="AJ2650" s="26" t="s">
        <v>14364</v>
      </c>
      <c r="AK2650" s="26" t="s">
        <v>14355</v>
      </c>
      <c r="AL2650" s="26" t="s">
        <v>14339</v>
      </c>
      <c r="AM2650" s="24"/>
      <c r="AN2650" s="24"/>
      <c r="AO2650" s="24"/>
      <c r="AP2650" s="24"/>
      <c r="AQ2650" s="26" t="s">
        <v>14365</v>
      </c>
      <c r="AR2650" s="24"/>
      <c r="AS2650" s="24"/>
      <c r="AT2650" s="24"/>
      <c r="AU2650" s="24"/>
      <c r="AV2650" s="24"/>
      <c r="AW2650" s="28">
        <v>129474</v>
      </c>
      <c r="AX2650" s="26">
        <v>3780</v>
      </c>
      <c r="AY2650" s="28">
        <v>65</v>
      </c>
      <c r="AZ2650" s="28">
        <v>30</v>
      </c>
      <c r="BA2650" s="26">
        <v>0</v>
      </c>
      <c r="BB2650" s="26" t="s">
        <v>148</v>
      </c>
      <c r="BC2650" s="26" t="s">
        <v>2436</v>
      </c>
      <c r="BD2650" s="26" t="s">
        <v>378</v>
      </c>
      <c r="BE2650" s="26" t="s">
        <v>14366</v>
      </c>
      <c r="BF2650" s="26" t="s">
        <v>14349</v>
      </c>
      <c r="BG2650" s="26" t="s">
        <v>12464</v>
      </c>
      <c r="BH2650" s="26" t="s">
        <v>10922</v>
      </c>
      <c r="BI2650" s="26" t="s">
        <v>226</v>
      </c>
      <c r="BJ2650" s="26" t="s">
        <v>6794</v>
      </c>
      <c r="BK2650" s="26" t="s">
        <v>12464</v>
      </c>
      <c r="BL2650" s="26" t="s">
        <v>14367</v>
      </c>
      <c r="BM2650" s="26" t="s">
        <v>226</v>
      </c>
      <c r="BN2650" s="26" t="s">
        <v>1692</v>
      </c>
      <c r="BO2650" s="26" t="s">
        <v>226</v>
      </c>
      <c r="BP2650" s="24"/>
      <c r="BQ2650" s="24"/>
      <c r="BR2650" s="26">
        <v>4</v>
      </c>
      <c r="BS2650" s="26">
        <v>3</v>
      </c>
      <c r="BT2650" s="26">
        <v>4</v>
      </c>
      <c r="BU2650" s="26">
        <v>4</v>
      </c>
      <c r="BV2650" s="26">
        <v>3</v>
      </c>
      <c r="BW2650" s="26">
        <v>4</v>
      </c>
      <c r="BX2650" s="26">
        <v>4</v>
      </c>
      <c r="BY2650" s="26">
        <v>3</v>
      </c>
      <c r="BZ2650" s="24"/>
      <c r="CA2650" s="24"/>
      <c r="CB2650" s="24"/>
      <c r="CC2650" s="24"/>
      <c r="CD2650" s="24"/>
      <c r="CE2650" s="24"/>
      <c r="CF2650" s="24"/>
      <c r="CG2650" s="24"/>
      <c r="CH2650" s="24"/>
      <c r="CI2650" s="24"/>
      <c r="CJ2650" s="24"/>
      <c r="CK2650" s="24"/>
      <c r="CL2650" s="24"/>
      <c r="CM2650" s="24"/>
      <c r="CN2650" s="24"/>
      <c r="CO2650" s="24"/>
      <c r="CP2650" s="24"/>
      <c r="CQ2650" s="24"/>
      <c r="CR2650" s="24"/>
      <c r="CS2650" s="24"/>
      <c r="CT2650" s="24"/>
      <c r="CU2650" s="24"/>
      <c r="CV2650" s="24"/>
      <c r="CW2650" s="24"/>
      <c r="CX2650" s="24"/>
      <c r="CY2650" s="24"/>
      <c r="CZ2650" s="24"/>
      <c r="DA2650" s="24"/>
      <c r="DB2650" s="24"/>
      <c r="DC2650" s="24"/>
      <c r="DD2650" s="24"/>
      <c r="DE2650" s="24"/>
      <c r="DF2650" s="26" t="s">
        <v>139</v>
      </c>
      <c r="DG2650" s="26" t="s">
        <v>120</v>
      </c>
      <c r="DH2650" s="26" t="s">
        <v>139</v>
      </c>
      <c r="DI2650" s="26" t="s">
        <v>120</v>
      </c>
      <c r="DJ2650" s="26" t="s">
        <v>139</v>
      </c>
      <c r="DK2650" s="26" t="s">
        <v>139</v>
      </c>
      <c r="DL2650" s="26" t="s">
        <v>139</v>
      </c>
      <c r="DM2650" s="26" t="s">
        <v>139</v>
      </c>
      <c r="DN2650" s="26" t="s">
        <v>139</v>
      </c>
      <c r="DO2650" s="26" t="s">
        <v>139</v>
      </c>
    </row>
    <row r="2651" spans="1:119" ht="20.100000000000001" customHeight="1" x14ac:dyDescent="0.25">
      <c r="A2651" s="29" t="str">
        <f t="shared" si="574"/>
        <v>The YP Foundation4</v>
      </c>
      <c r="B2651" s="29" t="str">
        <f t="shared" si="575"/>
        <v>The YP Foundation</v>
      </c>
      <c r="C2651" s="29">
        <f t="shared" si="576"/>
        <v>4</v>
      </c>
      <c r="D2651" s="30" t="str">
        <f t="shared" si="577"/>
        <v>South Asia</v>
      </c>
      <c r="E2651" s="30" t="str">
        <f t="shared" si="578"/>
        <v>Delhi, India</v>
      </c>
      <c r="F2651" s="31">
        <f t="shared" si="579"/>
        <v>3</v>
      </c>
      <c r="G2651" s="31">
        <f t="shared" si="580"/>
        <v>3</v>
      </c>
      <c r="H2651" s="31">
        <f t="shared" si="581"/>
        <v>4</v>
      </c>
      <c r="I2651" s="31">
        <f t="shared" si="582"/>
        <v>4</v>
      </c>
      <c r="J2651" s="31">
        <f t="shared" si="583"/>
        <v>3</v>
      </c>
      <c r="K2651" s="31">
        <f t="shared" si="584"/>
        <v>4</v>
      </c>
      <c r="L2651" s="31">
        <f t="shared" si="585"/>
        <v>4</v>
      </c>
      <c r="M2651" s="31">
        <f t="shared" si="586"/>
        <v>3</v>
      </c>
      <c r="N2651" s="31">
        <f t="shared" si="587"/>
        <v>3.5</v>
      </c>
      <c r="O2651" s="26" t="s">
        <v>14368</v>
      </c>
      <c r="P2651" s="26" t="s">
        <v>108</v>
      </c>
      <c r="Q2651" s="27">
        <v>40833</v>
      </c>
      <c r="R2651" s="26" t="s">
        <v>109</v>
      </c>
      <c r="S2651" s="26" t="s">
        <v>321</v>
      </c>
      <c r="T2651" s="26" t="s">
        <v>175</v>
      </c>
      <c r="U2651" s="26" t="s">
        <v>112</v>
      </c>
      <c r="V2651" s="26" t="s">
        <v>225</v>
      </c>
      <c r="W2651" s="26" t="s">
        <v>226</v>
      </c>
      <c r="X2651" s="26" t="s">
        <v>14335</v>
      </c>
      <c r="Y2651" s="26" t="s">
        <v>14336</v>
      </c>
      <c r="Z2651" s="24"/>
      <c r="AA2651" s="24"/>
      <c r="AB2651" s="26" t="s">
        <v>117</v>
      </c>
      <c r="AC2651" s="28">
        <v>9000</v>
      </c>
      <c r="AD2651" s="26" t="s">
        <v>14337</v>
      </c>
      <c r="AE2651" s="26" t="s">
        <v>249</v>
      </c>
      <c r="AF2651" s="26" t="s">
        <v>120</v>
      </c>
      <c r="AG2651" s="26" t="s">
        <v>528</v>
      </c>
      <c r="AH2651" s="26" t="s">
        <v>185</v>
      </c>
      <c r="AI2651" s="28">
        <v>9000</v>
      </c>
      <c r="AJ2651" s="24"/>
      <c r="AK2651" s="26" t="s">
        <v>14369</v>
      </c>
      <c r="AL2651" s="26" t="s">
        <v>14370</v>
      </c>
      <c r="AM2651" s="26" t="s">
        <v>14371</v>
      </c>
      <c r="AN2651" s="26" t="s">
        <v>14372</v>
      </c>
      <c r="AO2651" s="26" t="s">
        <v>14373</v>
      </c>
      <c r="AP2651" s="24"/>
      <c r="AQ2651" s="24"/>
      <c r="AR2651" s="24"/>
      <c r="AS2651" s="26" t="s">
        <v>14374</v>
      </c>
      <c r="AT2651" s="26" t="s">
        <v>14375</v>
      </c>
      <c r="AU2651" s="24"/>
      <c r="AV2651" s="24"/>
      <c r="AW2651" s="28">
        <v>76241</v>
      </c>
      <c r="AX2651" s="26">
        <v>2585</v>
      </c>
      <c r="AY2651" s="28">
        <v>75</v>
      </c>
      <c r="AZ2651" s="28">
        <v>40</v>
      </c>
      <c r="BA2651" s="26">
        <v>0</v>
      </c>
      <c r="BB2651" s="26" t="s">
        <v>148</v>
      </c>
      <c r="BC2651" s="26" t="s">
        <v>2436</v>
      </c>
      <c r="BD2651" s="24"/>
      <c r="BE2651" s="24"/>
      <c r="BF2651" s="26" t="s">
        <v>393</v>
      </c>
      <c r="BG2651" s="26" t="s">
        <v>226</v>
      </c>
      <c r="BH2651" s="26" t="s">
        <v>1695</v>
      </c>
      <c r="BI2651" s="26" t="s">
        <v>226</v>
      </c>
      <c r="BJ2651" s="26" t="s">
        <v>14376</v>
      </c>
      <c r="BK2651" s="26" t="s">
        <v>191</v>
      </c>
      <c r="BL2651" s="26" t="s">
        <v>14377</v>
      </c>
      <c r="BM2651" s="26" t="s">
        <v>191</v>
      </c>
      <c r="BN2651" s="24"/>
      <c r="BO2651" s="24"/>
      <c r="BP2651" s="24"/>
      <c r="BQ2651" s="24"/>
      <c r="BR2651" s="26">
        <v>3</v>
      </c>
      <c r="BS2651" s="26">
        <v>3</v>
      </c>
      <c r="BT2651" s="26">
        <v>4</v>
      </c>
      <c r="BU2651" s="26">
        <v>4</v>
      </c>
      <c r="BV2651" s="26">
        <v>3</v>
      </c>
      <c r="BW2651" s="26">
        <v>4</v>
      </c>
      <c r="BX2651" s="26">
        <v>4</v>
      </c>
      <c r="BY2651" s="26">
        <v>3</v>
      </c>
      <c r="BZ2651" s="24"/>
      <c r="CA2651" s="24"/>
      <c r="CB2651" s="24"/>
      <c r="CC2651" s="24"/>
      <c r="CD2651" s="24"/>
      <c r="CE2651" s="24"/>
      <c r="CF2651" s="24"/>
      <c r="CG2651" s="24"/>
      <c r="CH2651" s="24"/>
      <c r="CI2651" s="24"/>
      <c r="CJ2651" s="24"/>
      <c r="CK2651" s="24"/>
      <c r="CL2651" s="24"/>
      <c r="CM2651" s="24"/>
      <c r="CN2651" s="24"/>
      <c r="CO2651" s="24"/>
      <c r="CP2651" s="24"/>
      <c r="CQ2651" s="24"/>
      <c r="CR2651" s="24"/>
      <c r="CS2651" s="24"/>
      <c r="CT2651" s="24"/>
      <c r="CU2651" s="24"/>
      <c r="CV2651" s="24"/>
      <c r="CW2651" s="24"/>
      <c r="CX2651" s="24"/>
      <c r="CY2651" s="24"/>
      <c r="CZ2651" s="24"/>
      <c r="DA2651" s="24"/>
      <c r="DB2651" s="24"/>
      <c r="DC2651" s="24"/>
      <c r="DD2651" s="24"/>
      <c r="DE2651" s="24"/>
      <c r="DF2651" s="26" t="s">
        <v>139</v>
      </c>
      <c r="DG2651" s="26" t="s">
        <v>120</v>
      </c>
      <c r="DH2651" s="26" t="s">
        <v>139</v>
      </c>
      <c r="DI2651" s="26" t="s">
        <v>139</v>
      </c>
      <c r="DJ2651" s="26" t="s">
        <v>139</v>
      </c>
      <c r="DK2651" s="26" t="s">
        <v>139</v>
      </c>
      <c r="DL2651" s="26" t="s">
        <v>139</v>
      </c>
      <c r="DM2651" s="26" t="s">
        <v>139</v>
      </c>
      <c r="DN2651" s="26" t="s">
        <v>139</v>
      </c>
      <c r="DO2651" s="26" t="s">
        <v>139</v>
      </c>
    </row>
    <row r="2652" spans="1:119" ht="20.100000000000001" customHeight="1" x14ac:dyDescent="0.25">
      <c r="A2652" s="29" t="str">
        <f t="shared" si="574"/>
        <v/>
      </c>
      <c r="B2652" s="29" t="str">
        <f t="shared" si="575"/>
        <v>The YP Foundation</v>
      </c>
      <c r="C2652" s="29">
        <f t="shared" si="576"/>
        <v>0</v>
      </c>
      <c r="D2652" s="30" t="str">
        <f t="shared" si="577"/>
        <v>South Asia</v>
      </c>
      <c r="E2652" s="30" t="str">
        <f t="shared" si="578"/>
        <v>Delhi, India</v>
      </c>
      <c r="F2652" s="31">
        <f t="shared" si="579"/>
        <v>0</v>
      </c>
      <c r="G2652" s="31">
        <f t="shared" si="580"/>
        <v>0</v>
      </c>
      <c r="H2652" s="31">
        <f t="shared" si="581"/>
        <v>0</v>
      </c>
      <c r="I2652" s="31">
        <f t="shared" si="582"/>
        <v>0</v>
      </c>
      <c r="J2652" s="31">
        <f t="shared" si="583"/>
        <v>0</v>
      </c>
      <c r="K2652" s="31">
        <f t="shared" si="584"/>
        <v>0</v>
      </c>
      <c r="L2652" s="31">
        <f t="shared" si="585"/>
        <v>0</v>
      </c>
      <c r="M2652" s="31">
        <f t="shared" si="586"/>
        <v>0</v>
      </c>
      <c r="N2652" s="31">
        <f t="shared" si="587"/>
        <v>0</v>
      </c>
      <c r="O2652" s="26" t="s">
        <v>16475</v>
      </c>
      <c r="P2652" s="26" t="s">
        <v>108</v>
      </c>
      <c r="Q2652" s="27">
        <v>41071</v>
      </c>
      <c r="R2652" s="24"/>
      <c r="S2652" s="24"/>
      <c r="T2652" s="26" t="s">
        <v>175</v>
      </c>
      <c r="U2652" s="24"/>
      <c r="V2652" s="26" t="s">
        <v>225</v>
      </c>
      <c r="W2652" s="26" t="s">
        <v>226</v>
      </c>
      <c r="X2652" s="26" t="s">
        <v>14335</v>
      </c>
      <c r="Y2652" s="26" t="s">
        <v>14336</v>
      </c>
      <c r="Z2652" s="24"/>
      <c r="AA2652" s="24"/>
      <c r="AB2652" s="26" t="s">
        <v>15766</v>
      </c>
      <c r="AC2652" s="28">
        <v>2200</v>
      </c>
      <c r="AD2652" s="26" t="s">
        <v>14337</v>
      </c>
      <c r="AE2652" s="26" t="s">
        <v>249</v>
      </c>
      <c r="AF2652" s="26" t="s">
        <v>120</v>
      </c>
      <c r="AG2652" s="26" t="s">
        <v>528</v>
      </c>
      <c r="AH2652" s="24"/>
      <c r="AI2652" s="28">
        <v>2200</v>
      </c>
      <c r="AJ2652" s="24"/>
      <c r="AK2652" s="24"/>
      <c r="AL2652" s="24"/>
      <c r="AM2652" s="24"/>
      <c r="AN2652" s="24"/>
      <c r="AO2652" s="24"/>
      <c r="AP2652" s="24"/>
      <c r="AQ2652" s="24"/>
      <c r="AR2652" s="24"/>
      <c r="AS2652" s="24"/>
      <c r="AT2652" s="24"/>
      <c r="AU2652" s="24"/>
      <c r="AV2652" s="24"/>
      <c r="AW2652" s="24"/>
      <c r="AX2652" s="24"/>
      <c r="AY2652" s="24"/>
      <c r="AZ2652" s="24"/>
      <c r="BA2652" s="24"/>
      <c r="BB2652" s="24"/>
      <c r="BC2652" s="26" t="s">
        <v>2436</v>
      </c>
      <c r="BD2652" s="24"/>
      <c r="BE2652" s="24"/>
      <c r="BF2652" s="24"/>
      <c r="BG2652" s="24"/>
      <c r="BH2652" s="24"/>
      <c r="BI2652" s="24"/>
      <c r="BJ2652" s="24"/>
      <c r="BK2652" s="24"/>
      <c r="BL2652" s="24"/>
      <c r="BM2652" s="24"/>
      <c r="BN2652" s="24"/>
      <c r="BO2652" s="24"/>
      <c r="BP2652" s="24"/>
      <c r="BQ2652" s="24"/>
      <c r="BR2652" s="24"/>
      <c r="BS2652" s="24"/>
      <c r="BT2652" s="24"/>
      <c r="BU2652" s="24"/>
      <c r="BV2652" s="24"/>
      <c r="BW2652" s="24"/>
      <c r="BX2652" s="24"/>
      <c r="BY2652" s="24"/>
      <c r="BZ2652" s="24"/>
      <c r="CA2652" s="24"/>
      <c r="CB2652" s="24"/>
      <c r="CC2652" s="24"/>
      <c r="CD2652" s="24"/>
      <c r="CE2652" s="24"/>
      <c r="CF2652" s="24"/>
      <c r="CG2652" s="24"/>
      <c r="CH2652" s="24"/>
      <c r="CI2652" s="24"/>
      <c r="CJ2652" s="24"/>
      <c r="CK2652" s="24"/>
      <c r="CL2652" s="24"/>
      <c r="CM2652" s="24"/>
      <c r="CN2652" s="24"/>
      <c r="CO2652" s="24"/>
      <c r="CP2652" s="24"/>
      <c r="CQ2652" s="24"/>
      <c r="CR2652" s="24"/>
      <c r="CS2652" s="24"/>
      <c r="CT2652" s="24"/>
      <c r="CU2652" s="24"/>
      <c r="CV2652" s="24"/>
      <c r="CW2652" s="24"/>
      <c r="CX2652" s="24"/>
      <c r="CY2652" s="24"/>
      <c r="CZ2652" s="24"/>
      <c r="DA2652" s="24"/>
      <c r="DB2652" s="24"/>
      <c r="DC2652" s="24"/>
      <c r="DD2652" s="24"/>
      <c r="DE2652" s="24"/>
      <c r="DF2652" s="26" t="s">
        <v>139</v>
      </c>
      <c r="DG2652" s="26" t="s">
        <v>139</v>
      </c>
      <c r="DH2652" s="26" t="s">
        <v>139</v>
      </c>
      <c r="DI2652" s="26" t="s">
        <v>139</v>
      </c>
      <c r="DJ2652" s="26" t="s">
        <v>139</v>
      </c>
      <c r="DK2652" s="26" t="s">
        <v>139</v>
      </c>
      <c r="DL2652" s="26" t="s">
        <v>139</v>
      </c>
      <c r="DM2652" s="26" t="s">
        <v>139</v>
      </c>
      <c r="DN2652" s="26" t="s">
        <v>139</v>
      </c>
      <c r="DO2652" s="26" t="s">
        <v>139</v>
      </c>
    </row>
    <row r="2653" spans="1:119" ht="20.100000000000001" customHeight="1" x14ac:dyDescent="0.25">
      <c r="A2653" s="29" t="str">
        <f t="shared" si="574"/>
        <v/>
      </c>
      <c r="B2653" s="29" t="str">
        <f t="shared" si="575"/>
        <v>The YP Foundation</v>
      </c>
      <c r="C2653" s="29">
        <f t="shared" si="576"/>
        <v>0</v>
      </c>
      <c r="D2653" s="30" t="str">
        <f t="shared" si="577"/>
        <v>South Asia</v>
      </c>
      <c r="E2653" s="30" t="str">
        <f t="shared" si="578"/>
        <v>Delhi, India</v>
      </c>
      <c r="F2653" s="31">
        <f t="shared" si="579"/>
        <v>0</v>
      </c>
      <c r="G2653" s="31">
        <f t="shared" si="580"/>
        <v>0</v>
      </c>
      <c r="H2653" s="31">
        <f t="shared" si="581"/>
        <v>0</v>
      </c>
      <c r="I2653" s="31">
        <f t="shared" si="582"/>
        <v>0</v>
      </c>
      <c r="J2653" s="31">
        <f t="shared" si="583"/>
        <v>0</v>
      </c>
      <c r="K2653" s="31">
        <f t="shared" si="584"/>
        <v>0</v>
      </c>
      <c r="L2653" s="31">
        <f t="shared" si="585"/>
        <v>0</v>
      </c>
      <c r="M2653" s="31">
        <f t="shared" si="586"/>
        <v>0</v>
      </c>
      <c r="N2653" s="31">
        <f t="shared" si="587"/>
        <v>0</v>
      </c>
      <c r="O2653" s="26" t="s">
        <v>16476</v>
      </c>
      <c r="P2653" s="26" t="s">
        <v>108</v>
      </c>
      <c r="Q2653" s="27">
        <v>40669</v>
      </c>
      <c r="R2653" s="24"/>
      <c r="S2653" s="24"/>
      <c r="T2653" s="26" t="s">
        <v>333</v>
      </c>
      <c r="U2653" s="24"/>
      <c r="V2653" s="26" t="s">
        <v>225</v>
      </c>
      <c r="W2653" s="26" t="s">
        <v>226</v>
      </c>
      <c r="X2653" s="26" t="s">
        <v>14335</v>
      </c>
      <c r="Y2653" s="26" t="s">
        <v>14336</v>
      </c>
      <c r="Z2653" s="24"/>
      <c r="AA2653" s="24"/>
      <c r="AB2653" s="26" t="s">
        <v>15766</v>
      </c>
      <c r="AC2653" s="28">
        <v>1500</v>
      </c>
      <c r="AD2653" s="26" t="s">
        <v>14337</v>
      </c>
      <c r="AE2653" s="26" t="s">
        <v>249</v>
      </c>
      <c r="AF2653" s="26" t="s">
        <v>120</v>
      </c>
      <c r="AG2653" s="26" t="s">
        <v>528</v>
      </c>
      <c r="AH2653" s="24"/>
      <c r="AI2653" s="28">
        <v>1500</v>
      </c>
      <c r="AJ2653" s="24"/>
      <c r="AK2653" s="24"/>
      <c r="AL2653" s="24"/>
      <c r="AM2653" s="24"/>
      <c r="AN2653" s="24"/>
      <c r="AO2653" s="24"/>
      <c r="AP2653" s="24"/>
      <c r="AQ2653" s="24"/>
      <c r="AR2653" s="24"/>
      <c r="AS2653" s="24"/>
      <c r="AT2653" s="24"/>
      <c r="AU2653" s="24"/>
      <c r="AV2653" s="24"/>
      <c r="AW2653" s="28">
        <v>0</v>
      </c>
      <c r="AX2653" s="26">
        <v>0</v>
      </c>
      <c r="AY2653" s="28">
        <v>0</v>
      </c>
      <c r="AZ2653" s="28">
        <v>0</v>
      </c>
      <c r="BA2653" s="26">
        <v>0</v>
      </c>
      <c r="BB2653" s="24"/>
      <c r="BC2653" s="26" t="s">
        <v>2436</v>
      </c>
      <c r="BD2653" s="24"/>
      <c r="BE2653" s="24"/>
      <c r="BF2653" s="24"/>
      <c r="BG2653" s="24"/>
      <c r="BH2653" s="24"/>
      <c r="BI2653" s="24"/>
      <c r="BJ2653" s="24"/>
      <c r="BK2653" s="24"/>
      <c r="BL2653" s="24"/>
      <c r="BM2653" s="24"/>
      <c r="BN2653" s="24"/>
      <c r="BO2653" s="24"/>
      <c r="BP2653" s="24"/>
      <c r="BQ2653" s="24"/>
      <c r="BR2653" s="26">
        <v>0</v>
      </c>
      <c r="BS2653" s="26">
        <v>0</v>
      </c>
      <c r="BT2653" s="26">
        <v>0</v>
      </c>
      <c r="BU2653" s="26">
        <v>0</v>
      </c>
      <c r="BV2653" s="26">
        <v>0</v>
      </c>
      <c r="BW2653" s="26">
        <v>0</v>
      </c>
      <c r="BX2653" s="26">
        <v>0</v>
      </c>
      <c r="BY2653" s="26">
        <v>0</v>
      </c>
      <c r="BZ2653" s="24"/>
      <c r="CA2653" s="24"/>
      <c r="CB2653" s="24"/>
      <c r="CC2653" s="24"/>
      <c r="CD2653" s="24"/>
      <c r="CE2653" s="24"/>
      <c r="CF2653" s="24"/>
      <c r="CG2653" s="24"/>
      <c r="CH2653" s="24"/>
      <c r="CI2653" s="24"/>
      <c r="CJ2653" s="24"/>
      <c r="CK2653" s="24"/>
      <c r="CL2653" s="24"/>
      <c r="CM2653" s="24"/>
      <c r="CN2653" s="24"/>
      <c r="CO2653" s="24"/>
      <c r="CP2653" s="24"/>
      <c r="CQ2653" s="24"/>
      <c r="CR2653" s="24"/>
      <c r="CS2653" s="24"/>
      <c r="CT2653" s="24"/>
      <c r="CU2653" s="24"/>
      <c r="CV2653" s="24"/>
      <c r="CW2653" s="24"/>
      <c r="CX2653" s="24"/>
      <c r="CY2653" s="24"/>
      <c r="CZ2653" s="24"/>
      <c r="DA2653" s="24"/>
      <c r="DB2653" s="24"/>
      <c r="DC2653" s="24"/>
      <c r="DD2653" s="24"/>
      <c r="DE2653" s="24"/>
      <c r="DF2653" s="26" t="s">
        <v>139</v>
      </c>
      <c r="DG2653" s="26" t="s">
        <v>139</v>
      </c>
      <c r="DH2653" s="26" t="s">
        <v>139</v>
      </c>
      <c r="DI2653" s="26" t="s">
        <v>139</v>
      </c>
      <c r="DJ2653" s="26" t="s">
        <v>139</v>
      </c>
      <c r="DK2653" s="26" t="s">
        <v>139</v>
      </c>
      <c r="DL2653" s="26" t="s">
        <v>139</v>
      </c>
      <c r="DM2653" s="26" t="s">
        <v>139</v>
      </c>
      <c r="DN2653" s="26" t="s">
        <v>139</v>
      </c>
      <c r="DO2653" s="26" t="s">
        <v>139</v>
      </c>
    </row>
    <row r="2654" spans="1:119" ht="20.100000000000001" customHeight="1" x14ac:dyDescent="0.25">
      <c r="A2654" s="29" t="str">
        <f t="shared" ref="A2654:A2717" si="588">IFERROR(IF(C2654=0,NA(),B2654&amp;C2654),"")</f>
        <v/>
      </c>
      <c r="B2654" s="29" t="str">
        <f t="shared" ref="B2654:B2717" si="589">IFERROR(IF(AA2654=0,Y2654&amp;IF(Z2654=0,""," ("&amp;Z2654&amp;")"),AA2654&amp;IF(Z2654=0,""," ("&amp;Z2654&amp;")")),"")</f>
        <v>The YP Foundation</v>
      </c>
      <c r="C2654" s="29">
        <f t="shared" ref="C2654:C2717" si="590">IFERROR(_xlfn.NUMBERVALUE(RIGHT(AH2654,1)),"")</f>
        <v>0</v>
      </c>
      <c r="D2654" s="30" t="str">
        <f t="shared" ref="D2654:D2717" si="591">IFERROR(IF(OR(V2654="Sub-Saharan Africa",V2654="Middle East &amp; North Africa"),"Africa and the Middle East",IF(V2654="Europe &amp; Central Asia","Europe and Eurasia",IF(V2654="East Asia &amp; Pacific","East and Southeast Asia",V2654))),"")</f>
        <v>South Asia</v>
      </c>
      <c r="E2654" s="30" t="str">
        <f t="shared" ref="E2654:E2717" si="592">IFERROR(IF(X2654=0,W2654,X2654&amp;", "&amp;W2654),"")</f>
        <v>Delhi, India</v>
      </c>
      <c r="F2654" s="31">
        <f t="shared" ref="F2654:F2717" si="593">IFERROR(IF(AND(BZ2654+CA2654+CB2654+CC2654&gt;=4,BZ2654+CA2654+CB2654+CC2654&lt;=6),1,IF(AND(BZ2654+CA2654+CB2654+CC2654&gt;=7,BZ2654+CA2654+CB2654+CC2654&lt;=10),2,IF(AND(BZ2654+CA2654+CB2654+CC2654&gt;=11,BZ2654+CA2654+CB2654+CC2654&lt;=14),3,IF(AND(BZ2654+CA2654+CB2654+CC2654&gt;=15,BZ2654+CA2654+CB2654+CC2654&lt;=18),4,IF(AND(BZ2654+CA2654+CB2654+CC2654&gt;=19,BZ2654+CA2654+CB2654+CC2654&lt;=20),5,BR2654))))),"")</f>
        <v>0</v>
      </c>
      <c r="G2654" s="31">
        <f t="shared" ref="G2654:G2717" si="594">IFERROR(IF(AND(CD2654+CE2654+CF2654+CG2654&gt;=4,CD2654+CE2654+CF2654+CG2654&lt;=6),1,IF(AND(CD2654+CE2654+CF2654+CG2654&gt;=7,CD2654+CE2654+CF2654+CG2654&lt;=10),2,IF(AND(CD2654+CE2654+CF2654+CG2654&gt;=11,CD2654+CE2654+CF2654+CG2654&lt;=14),3,IF(AND(CD2654+CE2654+CF2654+CG2654&gt;=15,CD2654+CE2654+CF2654+CG2654&lt;=18),4,IF(AND(CD2654+CE2654+CF2654+CG2654&gt;=19,CD2654+CE2654+CF2654+CG2654&lt;=20),5,BS2654))))),"")</f>
        <v>0</v>
      </c>
      <c r="H2654" s="31">
        <f t="shared" ref="H2654:H2717" si="595">IFERROR(IF(AND(CH2654+CI2654+CJ2654+CK2654&gt;=4,CH2654+CI2654+CJ2654+CK2654&lt;=6),1,IF(AND(CH2654+CI2654+CJ2654+CK2654&gt;=7,CH2654+CI2654+CJ2654+CK2654&lt;=10),2,IF(AND(CH2654+CI2654+CJ2654+CK2654&gt;=11,CH2654+CI2654+CJ2654+CK2654&lt;=14),3,IF(AND(CH2654+CI2654+CJ2654+CK2654&gt;=15,CH2654+CI2654+CJ2654+CK2654&lt;=18),4,IF(AND(CH2654+CI2654+CJ2654+CK2654&gt;=19,CH2654+CI2654+CJ2654+CK2654&lt;=20),5,BT2654))))),"")</f>
        <v>0</v>
      </c>
      <c r="I2654" s="31">
        <f t="shared" ref="I2654:I2717" si="596">IFERROR(IF(AND(CL2654+CM2654+CN2654+CO2654&gt;=4,CL2654+CM2654+CN2654+CO2654&lt;=6),1,IF(AND(CL2654+CM2654+CN2654+CO2654&gt;=7,CL2654+CM2654+CN2654+CO2654&lt;=10),2,IF(AND(CL2654+CM2654+CN2654+CO2654&gt;=11,CL2654+CM2654+CN2654+CO2654&lt;=14),3,IF(AND(CL2654+CM2654+CN2654+CO2654&gt;=15,CL2654+CM2654+CN2654+CO2654&lt;=18),4,IF(AND(CL2654+CM2654+CN2654+CO2654&gt;=19,CL2654+CM2654+CN2654+CO2654&lt;=20),5,BU2654))))),"")</f>
        <v>0</v>
      </c>
      <c r="J2654" s="31">
        <f t="shared" ref="J2654:J2717" si="597">IFERROR(IF(AND(CP2654+CQ2654+CR2654+CS2654&gt;=4,CP2654+CQ2654+CR2654+CS2654&lt;=6),1,IF(AND(CP2654+CQ2654+CR2654+CS2654&gt;=7,CP2654+CQ2654+CR2654+CS2654&lt;=10),2,IF(AND(CP2654+CQ2654+CR2654+CS2654&gt;=11,CP2654+CQ2654+CR2654+CS2654&lt;=14),3,IF(AND(CP2654+CQ2654+CR2654+CS2654&gt;=15,CP2654+CQ2654+CR2654+CS2654&lt;=18),4,IF(AND(CP2654+CQ2654+CR2654+CS2654&gt;=19,CP2654+CQ2654+CR2654+CS2654&lt;=20),5,BV2654))))),"")</f>
        <v>0</v>
      </c>
      <c r="K2654" s="31">
        <f t="shared" ref="K2654:K2717" si="598">IFERROR(IF(AND(CT2654+CU2654+CV2654+CW2654&gt;=4,CT2654+CU2654+CV2654+CW2654&lt;=6),1,IF(AND(CT2654+CU2654+CV2654+CW2654&gt;=7,CT2654+CU2654+CV2654+CW2654&lt;=10),2,IF(AND(CT2654+CU2654+CV2654+CW2654&gt;=11,CT2654+CU2654+CV2654+CW2654&lt;=14),3,IF(AND(CT2654+CU2654+CV2654+CW2654&gt;=15,CT2654+CU2654+CV2654+CW2654&lt;=18),4,IF(AND(CT2654+CU2654+CV2654+CW2654&gt;=19,CT2654+CU2654+CV2654+CW2654&lt;=20),5,BW2654))))),"")</f>
        <v>0</v>
      </c>
      <c r="L2654" s="31">
        <f t="shared" ref="L2654:L2717" si="599">IFERROR(IF(AND(CX2654+CY2654+CZ2654+DA2654&gt;=4,CX2654+CY2654+CZ2654+DA2654&lt;=6),1,IF(AND(CX2654+CY2654+CZ2654+DA2654&gt;=7,CX2654+CY2654+CZ2654+DA2654&lt;=10),2,IF(AND(CX2654+CY2654+CZ2654+DA2654&gt;=11,CX2654+CY2654+CZ2654+DA2654&lt;=14),3,IF(AND(CX2654+CY2654+CZ2654+DA2654&gt;=15,CX2654+CY2654+CZ2654+DA2654&lt;=18),4,IF(AND(CX2654+CY2654+CZ2654+DA2654&gt;=19,CX2654+CY2654+CZ2654+DA2654&lt;=20),5,BX2654))))),"")</f>
        <v>0</v>
      </c>
      <c r="M2654" s="31">
        <f t="shared" ref="M2654:M2717" si="600">IFERROR(IF(AND(DB2654+DC2654+DD2654+DE2654&gt;=4,DB2654+DC2654+DD2654+DE2654&lt;=6),1,IF(AND(DB2654+DC2654+DD2654+DE2654&gt;=7,DB2654+DC2654+DD2654+DE2654&lt;=10),2,IF(AND(DB2654+DC2654+DD2654+DE2654&gt;=11,DB2654+DC2654+DD2654+DE2654&lt;=14),3,IF(AND(DB2654+DC2654+DD2654+DE2654&gt;=15,DB2654+DC2654+DD2654+DE2654&lt;=18),4,IF(AND(DB2654+DC2654+DD2654+DE2654&gt;=19,DB2654+DC2654+DD2654+DE2654&lt;=20),5,BY2654))))),"")</f>
        <v>0</v>
      </c>
      <c r="N2654" s="31">
        <f t="shared" ref="N2654:N2717" si="601">IFERROR(ROUND(AVERAGE(F2654:M2654),1),"")</f>
        <v>0</v>
      </c>
      <c r="O2654" s="26" t="s">
        <v>16477</v>
      </c>
      <c r="P2654" s="26" t="s">
        <v>108</v>
      </c>
      <c r="Q2654" s="27">
        <v>40687</v>
      </c>
      <c r="R2654" s="24"/>
      <c r="S2654" s="24"/>
      <c r="T2654" s="26" t="s">
        <v>333</v>
      </c>
      <c r="U2654" s="24"/>
      <c r="V2654" s="26" t="s">
        <v>225</v>
      </c>
      <c r="W2654" s="26" t="s">
        <v>226</v>
      </c>
      <c r="X2654" s="26" t="s">
        <v>14335</v>
      </c>
      <c r="Y2654" s="26" t="s">
        <v>14336</v>
      </c>
      <c r="Z2654" s="24"/>
      <c r="AA2654" s="24"/>
      <c r="AB2654" s="26" t="s">
        <v>15736</v>
      </c>
      <c r="AC2654" s="28">
        <v>800</v>
      </c>
      <c r="AD2654" s="26" t="s">
        <v>14337</v>
      </c>
      <c r="AE2654" s="26" t="s">
        <v>249</v>
      </c>
      <c r="AF2654" s="26" t="s">
        <v>120</v>
      </c>
      <c r="AG2654" s="26" t="s">
        <v>528</v>
      </c>
      <c r="AH2654" s="24"/>
      <c r="AI2654" s="28">
        <v>800</v>
      </c>
      <c r="AJ2654" s="24"/>
      <c r="AK2654" s="24"/>
      <c r="AL2654" s="24"/>
      <c r="AM2654" s="24"/>
      <c r="AN2654" s="24"/>
      <c r="AO2654" s="24"/>
      <c r="AP2654" s="24"/>
      <c r="AQ2654" s="24"/>
      <c r="AR2654" s="24"/>
      <c r="AS2654" s="24"/>
      <c r="AT2654" s="24"/>
      <c r="AU2654" s="24"/>
      <c r="AV2654" s="24"/>
      <c r="AW2654" s="28">
        <v>0</v>
      </c>
      <c r="AX2654" s="26">
        <v>0</v>
      </c>
      <c r="AY2654" s="28">
        <v>0</v>
      </c>
      <c r="AZ2654" s="28">
        <v>0</v>
      </c>
      <c r="BA2654" s="26">
        <v>0</v>
      </c>
      <c r="BB2654" s="24"/>
      <c r="BC2654" s="26" t="s">
        <v>2436</v>
      </c>
      <c r="BD2654" s="24"/>
      <c r="BE2654" s="24"/>
      <c r="BF2654" s="24"/>
      <c r="BG2654" s="24"/>
      <c r="BH2654" s="24"/>
      <c r="BI2654" s="24"/>
      <c r="BJ2654" s="24"/>
      <c r="BK2654" s="24"/>
      <c r="BL2654" s="24"/>
      <c r="BM2654" s="24"/>
      <c r="BN2654" s="24"/>
      <c r="BO2654" s="24"/>
      <c r="BP2654" s="24"/>
      <c r="BQ2654" s="24"/>
      <c r="BR2654" s="26">
        <v>0</v>
      </c>
      <c r="BS2654" s="26">
        <v>0</v>
      </c>
      <c r="BT2654" s="26">
        <v>0</v>
      </c>
      <c r="BU2654" s="26">
        <v>0</v>
      </c>
      <c r="BV2654" s="26">
        <v>0</v>
      </c>
      <c r="BW2654" s="26">
        <v>0</v>
      </c>
      <c r="BX2654" s="26">
        <v>0</v>
      </c>
      <c r="BY2654" s="26">
        <v>0</v>
      </c>
      <c r="BZ2654" s="24"/>
      <c r="CA2654" s="24"/>
      <c r="CB2654" s="24"/>
      <c r="CC2654" s="24"/>
      <c r="CD2654" s="24"/>
      <c r="CE2654" s="24"/>
      <c r="CF2654" s="24"/>
      <c r="CG2654" s="24"/>
      <c r="CH2654" s="24"/>
      <c r="CI2654" s="24"/>
      <c r="CJ2654" s="24"/>
      <c r="CK2654" s="24"/>
      <c r="CL2654" s="24"/>
      <c r="CM2654" s="24"/>
      <c r="CN2654" s="24"/>
      <c r="CO2654" s="24"/>
      <c r="CP2654" s="24"/>
      <c r="CQ2654" s="24"/>
      <c r="CR2654" s="24"/>
      <c r="CS2654" s="24"/>
      <c r="CT2654" s="24"/>
      <c r="CU2654" s="24"/>
      <c r="CV2654" s="24"/>
      <c r="CW2654" s="24"/>
      <c r="CX2654" s="24"/>
      <c r="CY2654" s="24"/>
      <c r="CZ2654" s="24"/>
      <c r="DA2654" s="24"/>
      <c r="DB2654" s="24"/>
      <c r="DC2654" s="24"/>
      <c r="DD2654" s="24"/>
      <c r="DE2654" s="24"/>
      <c r="DF2654" s="26" t="s">
        <v>139</v>
      </c>
      <c r="DG2654" s="26" t="s">
        <v>139</v>
      </c>
      <c r="DH2654" s="26" t="s">
        <v>139</v>
      </c>
      <c r="DI2654" s="26" t="s">
        <v>139</v>
      </c>
      <c r="DJ2654" s="26" t="s">
        <v>139</v>
      </c>
      <c r="DK2654" s="26" t="s">
        <v>139</v>
      </c>
      <c r="DL2654" s="26" t="s">
        <v>139</v>
      </c>
      <c r="DM2654" s="26" t="s">
        <v>139</v>
      </c>
      <c r="DN2654" s="26" t="s">
        <v>139</v>
      </c>
      <c r="DO2654" s="26" t="s">
        <v>139</v>
      </c>
    </row>
    <row r="2655" spans="1:119" ht="20.100000000000001" customHeight="1" x14ac:dyDescent="0.25">
      <c r="A2655" s="29" t="str">
        <f t="shared" si="588"/>
        <v/>
      </c>
      <c r="B2655" s="29" t="str">
        <f t="shared" si="589"/>
        <v>The YP Foundation</v>
      </c>
      <c r="C2655" s="29">
        <f t="shared" si="590"/>
        <v>0</v>
      </c>
      <c r="D2655" s="30" t="str">
        <f t="shared" si="591"/>
        <v>South Asia</v>
      </c>
      <c r="E2655" s="30" t="str">
        <f t="shared" si="592"/>
        <v>Delhi, India</v>
      </c>
      <c r="F2655" s="31">
        <f t="shared" si="593"/>
        <v>0</v>
      </c>
      <c r="G2655" s="31">
        <f t="shared" si="594"/>
        <v>0</v>
      </c>
      <c r="H2655" s="31">
        <f t="shared" si="595"/>
        <v>0</v>
      </c>
      <c r="I2655" s="31">
        <f t="shared" si="596"/>
        <v>0</v>
      </c>
      <c r="J2655" s="31">
        <f t="shared" si="597"/>
        <v>0</v>
      </c>
      <c r="K2655" s="31">
        <f t="shared" si="598"/>
        <v>0</v>
      </c>
      <c r="L2655" s="31">
        <f t="shared" si="599"/>
        <v>0</v>
      </c>
      <c r="M2655" s="31">
        <f t="shared" si="600"/>
        <v>0</v>
      </c>
      <c r="N2655" s="31">
        <f t="shared" si="601"/>
        <v>0</v>
      </c>
      <c r="O2655" s="26" t="s">
        <v>16478</v>
      </c>
      <c r="P2655" s="26" t="s">
        <v>108</v>
      </c>
      <c r="Q2655" s="27">
        <v>40435</v>
      </c>
      <c r="R2655" s="24"/>
      <c r="S2655" s="24"/>
      <c r="T2655" s="26" t="s">
        <v>333</v>
      </c>
      <c r="U2655" s="24"/>
      <c r="V2655" s="26" t="s">
        <v>225</v>
      </c>
      <c r="W2655" s="26" t="s">
        <v>226</v>
      </c>
      <c r="X2655" s="26" t="s">
        <v>14335</v>
      </c>
      <c r="Y2655" s="26" t="s">
        <v>14336</v>
      </c>
      <c r="Z2655" s="24"/>
      <c r="AA2655" s="24"/>
      <c r="AB2655" s="26" t="s">
        <v>15766</v>
      </c>
      <c r="AC2655" s="28">
        <v>3000</v>
      </c>
      <c r="AD2655" s="26" t="s">
        <v>14337</v>
      </c>
      <c r="AE2655" s="26" t="s">
        <v>249</v>
      </c>
      <c r="AF2655" s="26" t="s">
        <v>120</v>
      </c>
      <c r="AG2655" s="26" t="s">
        <v>528</v>
      </c>
      <c r="AH2655" s="24"/>
      <c r="AI2655" s="28">
        <v>3000</v>
      </c>
      <c r="AJ2655" s="24"/>
      <c r="AK2655" s="24"/>
      <c r="AL2655" s="24"/>
      <c r="AM2655" s="24"/>
      <c r="AN2655" s="24"/>
      <c r="AO2655" s="24"/>
      <c r="AP2655" s="24"/>
      <c r="AQ2655" s="24"/>
      <c r="AR2655" s="24"/>
      <c r="AS2655" s="24"/>
      <c r="AT2655" s="24"/>
      <c r="AU2655" s="24"/>
      <c r="AV2655" s="24"/>
      <c r="AW2655" s="28">
        <v>0</v>
      </c>
      <c r="AX2655" s="26">
        <v>0</v>
      </c>
      <c r="AY2655" s="28">
        <v>0</v>
      </c>
      <c r="AZ2655" s="28">
        <v>0</v>
      </c>
      <c r="BA2655" s="26">
        <v>0</v>
      </c>
      <c r="BB2655" s="24"/>
      <c r="BC2655" s="26" t="s">
        <v>2436</v>
      </c>
      <c r="BD2655" s="24"/>
      <c r="BE2655" s="24"/>
      <c r="BF2655" s="24"/>
      <c r="BG2655" s="24"/>
      <c r="BH2655" s="24"/>
      <c r="BI2655" s="24"/>
      <c r="BJ2655" s="24"/>
      <c r="BK2655" s="24"/>
      <c r="BL2655" s="24"/>
      <c r="BM2655" s="24"/>
      <c r="BN2655" s="24"/>
      <c r="BO2655" s="24"/>
      <c r="BP2655" s="24"/>
      <c r="BQ2655" s="24"/>
      <c r="BR2655" s="26">
        <v>0</v>
      </c>
      <c r="BS2655" s="26">
        <v>0</v>
      </c>
      <c r="BT2655" s="26">
        <v>0</v>
      </c>
      <c r="BU2655" s="26">
        <v>0</v>
      </c>
      <c r="BV2655" s="26">
        <v>0</v>
      </c>
      <c r="BW2655" s="26">
        <v>0</v>
      </c>
      <c r="BX2655" s="26">
        <v>0</v>
      </c>
      <c r="BY2655" s="26">
        <v>0</v>
      </c>
      <c r="BZ2655" s="24"/>
      <c r="CA2655" s="24"/>
      <c r="CB2655" s="24"/>
      <c r="CC2655" s="24"/>
      <c r="CD2655" s="24"/>
      <c r="CE2655" s="24"/>
      <c r="CF2655" s="24"/>
      <c r="CG2655" s="24"/>
      <c r="CH2655" s="24"/>
      <c r="CI2655" s="24"/>
      <c r="CJ2655" s="24"/>
      <c r="CK2655" s="24"/>
      <c r="CL2655" s="24"/>
      <c r="CM2655" s="24"/>
      <c r="CN2655" s="24"/>
      <c r="CO2655" s="24"/>
      <c r="CP2655" s="24"/>
      <c r="CQ2655" s="24"/>
      <c r="CR2655" s="24"/>
      <c r="CS2655" s="24"/>
      <c r="CT2655" s="24"/>
      <c r="CU2655" s="24"/>
      <c r="CV2655" s="24"/>
      <c r="CW2655" s="24"/>
      <c r="CX2655" s="24"/>
      <c r="CY2655" s="24"/>
      <c r="CZ2655" s="24"/>
      <c r="DA2655" s="24"/>
      <c r="DB2655" s="24"/>
      <c r="DC2655" s="24"/>
      <c r="DD2655" s="24"/>
      <c r="DE2655" s="24"/>
      <c r="DF2655" s="26" t="s">
        <v>139</v>
      </c>
      <c r="DG2655" s="26" t="s">
        <v>139</v>
      </c>
      <c r="DH2655" s="26" t="s">
        <v>139</v>
      </c>
      <c r="DI2655" s="26" t="s">
        <v>139</v>
      </c>
      <c r="DJ2655" s="26" t="s">
        <v>139</v>
      </c>
      <c r="DK2655" s="26" t="s">
        <v>139</v>
      </c>
      <c r="DL2655" s="26" t="s">
        <v>139</v>
      </c>
      <c r="DM2655" s="26" t="s">
        <v>139</v>
      </c>
      <c r="DN2655" s="26" t="s">
        <v>139</v>
      </c>
      <c r="DO2655" s="26" t="s">
        <v>139</v>
      </c>
    </row>
    <row r="2656" spans="1:119" ht="20.100000000000001" customHeight="1" x14ac:dyDescent="0.25">
      <c r="A2656" s="29" t="str">
        <f t="shared" si="588"/>
        <v>The YP Foundation3</v>
      </c>
      <c r="B2656" s="29" t="str">
        <f t="shared" si="589"/>
        <v>The YP Foundation</v>
      </c>
      <c r="C2656" s="29">
        <f t="shared" si="590"/>
        <v>3</v>
      </c>
      <c r="D2656" s="30" t="str">
        <f t="shared" si="591"/>
        <v>South Asia</v>
      </c>
      <c r="E2656" s="30" t="str">
        <f t="shared" si="592"/>
        <v>Delhi, India</v>
      </c>
      <c r="F2656" s="31">
        <f t="shared" si="593"/>
        <v>3</v>
      </c>
      <c r="G2656" s="31">
        <f t="shared" si="594"/>
        <v>3</v>
      </c>
      <c r="H2656" s="31">
        <f t="shared" si="595"/>
        <v>3</v>
      </c>
      <c r="I2656" s="31">
        <f t="shared" si="596"/>
        <v>4</v>
      </c>
      <c r="J2656" s="31">
        <f t="shared" si="597"/>
        <v>3</v>
      </c>
      <c r="K2656" s="31">
        <f t="shared" si="598"/>
        <v>4</v>
      </c>
      <c r="L2656" s="31">
        <f t="shared" si="599"/>
        <v>4</v>
      </c>
      <c r="M2656" s="31">
        <f t="shared" si="600"/>
        <v>4</v>
      </c>
      <c r="N2656" s="31">
        <f t="shared" si="601"/>
        <v>3.5</v>
      </c>
      <c r="O2656" s="26" t="s">
        <v>14378</v>
      </c>
      <c r="P2656" s="26" t="s">
        <v>108</v>
      </c>
      <c r="Q2656" s="27">
        <v>40469</v>
      </c>
      <c r="R2656" s="26" t="s">
        <v>109</v>
      </c>
      <c r="S2656" s="26" t="s">
        <v>332</v>
      </c>
      <c r="T2656" s="26" t="s">
        <v>333</v>
      </c>
      <c r="U2656" s="26" t="s">
        <v>112</v>
      </c>
      <c r="V2656" s="26" t="s">
        <v>225</v>
      </c>
      <c r="W2656" s="26" t="s">
        <v>226</v>
      </c>
      <c r="X2656" s="26" t="s">
        <v>14335</v>
      </c>
      <c r="Y2656" s="26" t="s">
        <v>14336</v>
      </c>
      <c r="Z2656" s="24"/>
      <c r="AA2656" s="24"/>
      <c r="AB2656" s="26" t="s">
        <v>117</v>
      </c>
      <c r="AC2656" s="28">
        <v>6000</v>
      </c>
      <c r="AD2656" s="26" t="s">
        <v>14337</v>
      </c>
      <c r="AE2656" s="26" t="s">
        <v>249</v>
      </c>
      <c r="AF2656" s="26" t="s">
        <v>120</v>
      </c>
      <c r="AG2656" s="26" t="s">
        <v>528</v>
      </c>
      <c r="AH2656" s="26" t="s">
        <v>121</v>
      </c>
      <c r="AI2656" s="28">
        <v>6000</v>
      </c>
      <c r="AJ2656" s="24"/>
      <c r="AK2656" s="26" t="s">
        <v>14369</v>
      </c>
      <c r="AL2656" s="26" t="s">
        <v>14370</v>
      </c>
      <c r="AM2656" s="26" t="s">
        <v>14379</v>
      </c>
      <c r="AN2656" s="26" t="s">
        <v>14380</v>
      </c>
      <c r="AO2656" s="26" t="s">
        <v>14381</v>
      </c>
      <c r="AP2656" s="24"/>
      <c r="AQ2656" s="24"/>
      <c r="AR2656" s="24"/>
      <c r="AS2656" s="24"/>
      <c r="AT2656" s="26" t="s">
        <v>14382</v>
      </c>
      <c r="AU2656" s="24"/>
      <c r="AV2656" s="24"/>
      <c r="AW2656" s="28">
        <v>41856</v>
      </c>
      <c r="AX2656" s="26">
        <v>2000</v>
      </c>
      <c r="AY2656" s="28">
        <v>112</v>
      </c>
      <c r="AZ2656" s="28">
        <v>100</v>
      </c>
      <c r="BA2656" s="26">
        <v>0</v>
      </c>
      <c r="BB2656" s="26" t="s">
        <v>241</v>
      </c>
      <c r="BC2656" s="26" t="s">
        <v>2436</v>
      </c>
      <c r="BD2656" s="24"/>
      <c r="BE2656" s="24"/>
      <c r="BF2656" s="26" t="s">
        <v>14383</v>
      </c>
      <c r="BG2656" s="26" t="s">
        <v>226</v>
      </c>
      <c r="BH2656" s="26" t="s">
        <v>14384</v>
      </c>
      <c r="BI2656" s="26" t="s">
        <v>226</v>
      </c>
      <c r="BJ2656" s="26" t="s">
        <v>14385</v>
      </c>
      <c r="BK2656" s="26" t="s">
        <v>226</v>
      </c>
      <c r="BL2656" s="24"/>
      <c r="BM2656" s="24"/>
      <c r="BN2656" s="24"/>
      <c r="BO2656" s="24"/>
      <c r="BP2656" s="24"/>
      <c r="BQ2656" s="24"/>
      <c r="BR2656" s="26">
        <v>3</v>
      </c>
      <c r="BS2656" s="26">
        <v>3</v>
      </c>
      <c r="BT2656" s="26">
        <v>3</v>
      </c>
      <c r="BU2656" s="26">
        <v>4</v>
      </c>
      <c r="BV2656" s="26">
        <v>3</v>
      </c>
      <c r="BW2656" s="26">
        <v>4</v>
      </c>
      <c r="BX2656" s="26">
        <v>4</v>
      </c>
      <c r="BY2656" s="26">
        <v>4</v>
      </c>
      <c r="BZ2656" s="24"/>
      <c r="CA2656" s="24"/>
      <c r="CB2656" s="24"/>
      <c r="CC2656" s="24"/>
      <c r="CD2656" s="24"/>
      <c r="CE2656" s="24"/>
      <c r="CF2656" s="24"/>
      <c r="CG2656" s="24"/>
      <c r="CH2656" s="24"/>
      <c r="CI2656" s="24"/>
      <c r="CJ2656" s="24"/>
      <c r="CK2656" s="24"/>
      <c r="CL2656" s="24"/>
      <c r="CM2656" s="24"/>
      <c r="CN2656" s="24"/>
      <c r="CO2656" s="24"/>
      <c r="CP2656" s="24"/>
      <c r="CQ2656" s="24"/>
      <c r="CR2656" s="24"/>
      <c r="CS2656" s="24"/>
      <c r="CT2656" s="24"/>
      <c r="CU2656" s="24"/>
      <c r="CV2656" s="24"/>
      <c r="CW2656" s="24"/>
      <c r="CX2656" s="24"/>
      <c r="CY2656" s="24"/>
      <c r="CZ2656" s="24"/>
      <c r="DA2656" s="24"/>
      <c r="DB2656" s="24"/>
      <c r="DC2656" s="24"/>
      <c r="DD2656" s="24"/>
      <c r="DE2656" s="24"/>
      <c r="DF2656" s="26" t="s">
        <v>139</v>
      </c>
      <c r="DG2656" s="26" t="s">
        <v>120</v>
      </c>
      <c r="DH2656" s="26" t="s">
        <v>139</v>
      </c>
      <c r="DI2656" s="26" t="s">
        <v>139</v>
      </c>
      <c r="DJ2656" s="26" t="s">
        <v>139</v>
      </c>
      <c r="DK2656" s="26" t="s">
        <v>139</v>
      </c>
      <c r="DL2656" s="26" t="s">
        <v>139</v>
      </c>
      <c r="DM2656" s="26" t="s">
        <v>139</v>
      </c>
      <c r="DN2656" s="26" t="s">
        <v>139</v>
      </c>
      <c r="DO2656" s="26" t="s">
        <v>139</v>
      </c>
    </row>
    <row r="2657" spans="1:119" ht="20.100000000000001" customHeight="1" x14ac:dyDescent="0.25">
      <c r="A2657" s="29" t="str">
        <f t="shared" si="588"/>
        <v/>
      </c>
      <c r="B2657" s="29" t="str">
        <f t="shared" si="589"/>
        <v>Tiny Toones</v>
      </c>
      <c r="C2657" s="29">
        <f t="shared" si="590"/>
        <v>0</v>
      </c>
      <c r="D2657" s="30" t="str">
        <f t="shared" si="591"/>
        <v>East and Southeast Asia</v>
      </c>
      <c r="E2657" s="30" t="str">
        <f t="shared" si="592"/>
        <v>Phnom Penh, Cambodia</v>
      </c>
      <c r="F2657" s="31">
        <f t="shared" si="593"/>
        <v>0</v>
      </c>
      <c r="G2657" s="31">
        <f t="shared" si="594"/>
        <v>0</v>
      </c>
      <c r="H2657" s="31">
        <f t="shared" si="595"/>
        <v>0</v>
      </c>
      <c r="I2657" s="31">
        <f t="shared" si="596"/>
        <v>0</v>
      </c>
      <c r="J2657" s="31">
        <f t="shared" si="597"/>
        <v>0</v>
      </c>
      <c r="K2657" s="31">
        <f t="shared" si="598"/>
        <v>0</v>
      </c>
      <c r="L2657" s="31">
        <f t="shared" si="599"/>
        <v>0</v>
      </c>
      <c r="M2657" s="31">
        <f t="shared" si="600"/>
        <v>0</v>
      </c>
      <c r="N2657" s="31">
        <f t="shared" si="601"/>
        <v>0</v>
      </c>
      <c r="O2657" s="26" t="s">
        <v>16479</v>
      </c>
      <c r="P2657" s="26" t="s">
        <v>108</v>
      </c>
      <c r="Q2657" s="27">
        <v>43195</v>
      </c>
      <c r="R2657" s="24"/>
      <c r="S2657" s="24"/>
      <c r="T2657" s="26" t="s">
        <v>111</v>
      </c>
      <c r="U2657" s="24"/>
      <c r="V2657" s="26" t="s">
        <v>469</v>
      </c>
      <c r="W2657" s="26" t="s">
        <v>470</v>
      </c>
      <c r="X2657" s="26" t="s">
        <v>471</v>
      </c>
      <c r="Y2657" s="26" t="s">
        <v>14387</v>
      </c>
      <c r="Z2657" s="24"/>
      <c r="AA2657" s="24"/>
      <c r="AB2657" s="26" t="s">
        <v>15736</v>
      </c>
      <c r="AC2657" s="28">
        <v>550</v>
      </c>
      <c r="AD2657" s="26" t="s">
        <v>14388</v>
      </c>
      <c r="AE2657" s="24"/>
      <c r="AF2657" s="26" t="s">
        <v>139</v>
      </c>
      <c r="AG2657" s="26" t="s">
        <v>645</v>
      </c>
      <c r="AH2657" s="24"/>
      <c r="AI2657" s="28">
        <v>550</v>
      </c>
      <c r="AJ2657" s="24"/>
      <c r="AK2657" s="24"/>
      <c r="AL2657" s="24"/>
      <c r="AM2657" s="24"/>
      <c r="AN2657" s="24"/>
      <c r="AO2657" s="24"/>
      <c r="AP2657" s="24"/>
      <c r="AQ2657" s="24"/>
      <c r="AR2657" s="24"/>
      <c r="AS2657" s="24"/>
      <c r="AT2657" s="24"/>
      <c r="AU2657" s="24"/>
      <c r="AV2657" s="24"/>
      <c r="AW2657" s="28">
        <v>0</v>
      </c>
      <c r="AX2657" s="26">
        <v>0</v>
      </c>
      <c r="AY2657" s="28">
        <v>0</v>
      </c>
      <c r="AZ2657" s="28">
        <v>0</v>
      </c>
      <c r="BA2657" s="26">
        <v>0</v>
      </c>
      <c r="BB2657" s="24"/>
      <c r="BC2657" s="26" t="s">
        <v>14391</v>
      </c>
      <c r="BD2657" s="24"/>
      <c r="BE2657" s="24"/>
      <c r="BF2657" s="24"/>
      <c r="BG2657" s="24"/>
      <c r="BH2657" s="24"/>
      <c r="BI2657" s="24"/>
      <c r="BJ2657" s="24"/>
      <c r="BK2657" s="24"/>
      <c r="BL2657" s="24"/>
      <c r="BM2657" s="24"/>
      <c r="BN2657" s="24"/>
      <c r="BO2657" s="24"/>
      <c r="BP2657" s="24"/>
      <c r="BQ2657" s="24"/>
      <c r="BR2657" s="26">
        <v>0</v>
      </c>
      <c r="BS2657" s="26">
        <v>0</v>
      </c>
      <c r="BT2657" s="26">
        <v>0</v>
      </c>
      <c r="BU2657" s="26">
        <v>0</v>
      </c>
      <c r="BV2657" s="26">
        <v>0</v>
      </c>
      <c r="BW2657" s="26">
        <v>0</v>
      </c>
      <c r="BX2657" s="26">
        <v>0</v>
      </c>
      <c r="BY2657" s="26">
        <v>0</v>
      </c>
      <c r="BZ2657" s="24"/>
      <c r="CA2657" s="24"/>
      <c r="CB2657" s="24"/>
      <c r="CC2657" s="24"/>
      <c r="CD2657" s="24"/>
      <c r="CE2657" s="24"/>
      <c r="CF2657" s="24"/>
      <c r="CG2657" s="24"/>
      <c r="CH2657" s="24"/>
      <c r="CI2657" s="24"/>
      <c r="CJ2657" s="24"/>
      <c r="CK2657" s="24"/>
      <c r="CL2657" s="24"/>
      <c r="CM2657" s="24"/>
      <c r="CN2657" s="24"/>
      <c r="CO2657" s="24"/>
      <c r="CP2657" s="24"/>
      <c r="CQ2657" s="24"/>
      <c r="CR2657" s="24"/>
      <c r="CS2657" s="24"/>
      <c r="CT2657" s="24"/>
      <c r="CU2657" s="24"/>
      <c r="CV2657" s="24"/>
      <c r="CW2657" s="24"/>
      <c r="CX2657" s="24"/>
      <c r="CY2657" s="24"/>
      <c r="CZ2657" s="24"/>
      <c r="DA2657" s="24"/>
      <c r="DB2657" s="24"/>
      <c r="DC2657" s="24"/>
      <c r="DD2657" s="24"/>
      <c r="DE2657" s="24"/>
      <c r="DF2657" s="26" t="s">
        <v>139</v>
      </c>
      <c r="DG2657" s="26" t="s">
        <v>139</v>
      </c>
      <c r="DH2657" s="26" t="s">
        <v>139</v>
      </c>
      <c r="DI2657" s="26" t="s">
        <v>139</v>
      </c>
      <c r="DJ2657" s="26" t="s">
        <v>139</v>
      </c>
      <c r="DK2657" s="26" t="s">
        <v>139</v>
      </c>
      <c r="DL2657" s="26" t="s">
        <v>139</v>
      </c>
      <c r="DM2657" s="26" t="s">
        <v>139</v>
      </c>
      <c r="DN2657" s="26" t="s">
        <v>139</v>
      </c>
      <c r="DO2657" s="26" t="s">
        <v>139</v>
      </c>
    </row>
    <row r="2658" spans="1:119" ht="20.100000000000001" customHeight="1" x14ac:dyDescent="0.25">
      <c r="A2658" s="29" t="str">
        <f t="shared" si="588"/>
        <v/>
      </c>
      <c r="B2658" s="29" t="str">
        <f t="shared" si="589"/>
        <v>Tiny Toones</v>
      </c>
      <c r="C2658" s="29">
        <f t="shared" si="590"/>
        <v>0</v>
      </c>
      <c r="D2658" s="30" t="str">
        <f t="shared" si="591"/>
        <v>East and Southeast Asia</v>
      </c>
      <c r="E2658" s="30" t="str">
        <f t="shared" si="592"/>
        <v>Phnom Penh, Cambodia</v>
      </c>
      <c r="F2658" s="31">
        <f t="shared" si="593"/>
        <v>0</v>
      </c>
      <c r="G2658" s="31">
        <f t="shared" si="594"/>
        <v>0</v>
      </c>
      <c r="H2658" s="31">
        <f t="shared" si="595"/>
        <v>0</v>
      </c>
      <c r="I2658" s="31">
        <f t="shared" si="596"/>
        <v>0</v>
      </c>
      <c r="J2658" s="31">
        <f t="shared" si="597"/>
        <v>0</v>
      </c>
      <c r="K2658" s="31">
        <f t="shared" si="598"/>
        <v>0</v>
      </c>
      <c r="L2658" s="31">
        <f t="shared" si="599"/>
        <v>0</v>
      </c>
      <c r="M2658" s="31">
        <f t="shared" si="600"/>
        <v>0</v>
      </c>
      <c r="N2658" s="31">
        <f t="shared" si="601"/>
        <v>0</v>
      </c>
      <c r="O2658" s="26" t="s">
        <v>16480</v>
      </c>
      <c r="P2658" s="26" t="s">
        <v>108</v>
      </c>
      <c r="Q2658" s="27">
        <v>42688</v>
      </c>
      <c r="R2658" s="24"/>
      <c r="S2658" s="24"/>
      <c r="T2658" s="26" t="s">
        <v>142</v>
      </c>
      <c r="U2658" s="24"/>
      <c r="V2658" s="26" t="s">
        <v>469</v>
      </c>
      <c r="W2658" s="26" t="s">
        <v>470</v>
      </c>
      <c r="X2658" s="26" t="s">
        <v>471</v>
      </c>
      <c r="Y2658" s="26" t="s">
        <v>14387</v>
      </c>
      <c r="Z2658" s="24"/>
      <c r="AA2658" s="24"/>
      <c r="AB2658" s="26" t="s">
        <v>15736</v>
      </c>
      <c r="AC2658" s="28">
        <v>6500</v>
      </c>
      <c r="AD2658" s="26" t="s">
        <v>14388</v>
      </c>
      <c r="AE2658" s="24"/>
      <c r="AF2658" s="26" t="s">
        <v>139</v>
      </c>
      <c r="AG2658" s="26" t="s">
        <v>645</v>
      </c>
      <c r="AH2658" s="24"/>
      <c r="AI2658" s="28">
        <v>6500</v>
      </c>
      <c r="AJ2658" s="24"/>
      <c r="AK2658" s="24"/>
      <c r="AL2658" s="24"/>
      <c r="AM2658" s="24"/>
      <c r="AN2658" s="24"/>
      <c r="AO2658" s="24"/>
      <c r="AP2658" s="24"/>
      <c r="AQ2658" s="24"/>
      <c r="AR2658" s="24"/>
      <c r="AS2658" s="24"/>
      <c r="AT2658" s="24"/>
      <c r="AU2658" s="24"/>
      <c r="AV2658" s="24"/>
      <c r="AW2658" s="28">
        <v>0</v>
      </c>
      <c r="AX2658" s="26">
        <v>0</v>
      </c>
      <c r="AY2658" s="28">
        <v>0</v>
      </c>
      <c r="AZ2658" s="28">
        <v>0</v>
      </c>
      <c r="BA2658" s="26">
        <v>0</v>
      </c>
      <c r="BB2658" s="24"/>
      <c r="BC2658" s="26" t="s">
        <v>14391</v>
      </c>
      <c r="BD2658" s="24"/>
      <c r="BE2658" s="24"/>
      <c r="BF2658" s="24"/>
      <c r="BG2658" s="24"/>
      <c r="BH2658" s="24"/>
      <c r="BI2658" s="24"/>
      <c r="BJ2658" s="24"/>
      <c r="BK2658" s="24"/>
      <c r="BL2658" s="24"/>
      <c r="BM2658" s="24"/>
      <c r="BN2658" s="24"/>
      <c r="BO2658" s="24"/>
      <c r="BP2658" s="24"/>
      <c r="BQ2658" s="24"/>
      <c r="BR2658" s="26">
        <v>0</v>
      </c>
      <c r="BS2658" s="26">
        <v>0</v>
      </c>
      <c r="BT2658" s="26">
        <v>0</v>
      </c>
      <c r="BU2658" s="26">
        <v>0</v>
      </c>
      <c r="BV2658" s="26">
        <v>0</v>
      </c>
      <c r="BW2658" s="26">
        <v>0</v>
      </c>
      <c r="BX2658" s="26">
        <v>0</v>
      </c>
      <c r="BY2658" s="26">
        <v>0</v>
      </c>
      <c r="BZ2658" s="24"/>
      <c r="CA2658" s="24"/>
      <c r="CB2658" s="24"/>
      <c r="CC2658" s="24"/>
      <c r="CD2658" s="24"/>
      <c r="CE2658" s="24"/>
      <c r="CF2658" s="24"/>
      <c r="CG2658" s="24"/>
      <c r="CH2658" s="24"/>
      <c r="CI2658" s="24"/>
      <c r="CJ2658" s="24"/>
      <c r="CK2658" s="24"/>
      <c r="CL2658" s="24"/>
      <c r="CM2658" s="24"/>
      <c r="CN2658" s="24"/>
      <c r="CO2658" s="24"/>
      <c r="CP2658" s="24"/>
      <c r="CQ2658" s="24"/>
      <c r="CR2658" s="24"/>
      <c r="CS2658" s="24"/>
      <c r="CT2658" s="24"/>
      <c r="CU2658" s="24"/>
      <c r="CV2658" s="24"/>
      <c r="CW2658" s="24"/>
      <c r="CX2658" s="24"/>
      <c r="CY2658" s="24"/>
      <c r="CZ2658" s="24"/>
      <c r="DA2658" s="24"/>
      <c r="DB2658" s="24"/>
      <c r="DC2658" s="24"/>
      <c r="DD2658" s="24"/>
      <c r="DE2658" s="24"/>
      <c r="DF2658" s="26" t="s">
        <v>139</v>
      </c>
      <c r="DG2658" s="26" t="s">
        <v>139</v>
      </c>
      <c r="DH2658" s="26" t="s">
        <v>139</v>
      </c>
      <c r="DI2658" s="26" t="s">
        <v>139</v>
      </c>
      <c r="DJ2658" s="26" t="s">
        <v>139</v>
      </c>
      <c r="DK2658" s="26" t="s">
        <v>139</v>
      </c>
      <c r="DL2658" s="26" t="s">
        <v>139</v>
      </c>
      <c r="DM2658" s="26" t="s">
        <v>139</v>
      </c>
      <c r="DN2658" s="26" t="s">
        <v>139</v>
      </c>
      <c r="DO2658" s="26" t="s">
        <v>139</v>
      </c>
    </row>
    <row r="2659" spans="1:119" ht="20.100000000000001" customHeight="1" x14ac:dyDescent="0.25">
      <c r="A2659" s="29" t="str">
        <f t="shared" si="588"/>
        <v>Tiny Toones5</v>
      </c>
      <c r="B2659" s="29" t="str">
        <f t="shared" si="589"/>
        <v>Tiny Toones</v>
      </c>
      <c r="C2659" s="29">
        <f t="shared" si="590"/>
        <v>5</v>
      </c>
      <c r="D2659" s="30" t="str">
        <f t="shared" si="591"/>
        <v>East and Southeast Asia</v>
      </c>
      <c r="E2659" s="30" t="str">
        <f t="shared" si="592"/>
        <v>Phnom Penh, Cambodia</v>
      </c>
      <c r="F2659" s="31">
        <f t="shared" si="593"/>
        <v>0</v>
      </c>
      <c r="G2659" s="31">
        <f t="shared" si="594"/>
        <v>0</v>
      </c>
      <c r="H2659" s="31">
        <f t="shared" si="595"/>
        <v>0</v>
      </c>
      <c r="I2659" s="31">
        <f t="shared" si="596"/>
        <v>0</v>
      </c>
      <c r="J2659" s="31">
        <f t="shared" si="597"/>
        <v>0</v>
      </c>
      <c r="K2659" s="31">
        <f t="shared" si="598"/>
        <v>0</v>
      </c>
      <c r="L2659" s="31">
        <f t="shared" si="599"/>
        <v>0</v>
      </c>
      <c r="M2659" s="31">
        <f t="shared" si="600"/>
        <v>0</v>
      </c>
      <c r="N2659" s="31">
        <f t="shared" si="601"/>
        <v>0</v>
      </c>
      <c r="O2659" s="26" t="s">
        <v>14386</v>
      </c>
      <c r="P2659" s="26" t="s">
        <v>108</v>
      </c>
      <c r="Q2659" s="27">
        <v>41682</v>
      </c>
      <c r="R2659" s="24"/>
      <c r="S2659" s="24"/>
      <c r="T2659" s="26" t="s">
        <v>194</v>
      </c>
      <c r="U2659" s="24"/>
      <c r="V2659" s="26" t="s">
        <v>469</v>
      </c>
      <c r="W2659" s="26" t="s">
        <v>470</v>
      </c>
      <c r="X2659" s="26" t="s">
        <v>471</v>
      </c>
      <c r="Y2659" s="26" t="s">
        <v>14387</v>
      </c>
      <c r="Z2659" s="24"/>
      <c r="AA2659" s="24"/>
      <c r="AB2659" s="26" t="s">
        <v>228</v>
      </c>
      <c r="AC2659" s="28">
        <v>30000</v>
      </c>
      <c r="AD2659" s="26" t="s">
        <v>14388</v>
      </c>
      <c r="AE2659" s="24"/>
      <c r="AF2659" s="26" t="s">
        <v>139</v>
      </c>
      <c r="AG2659" s="26" t="s">
        <v>645</v>
      </c>
      <c r="AH2659" s="26" t="s">
        <v>176</v>
      </c>
      <c r="AI2659" s="28">
        <v>30000</v>
      </c>
      <c r="AJ2659" s="24"/>
      <c r="AK2659" s="24"/>
      <c r="AL2659" s="24"/>
      <c r="AM2659" s="26" t="s">
        <v>14389</v>
      </c>
      <c r="AN2659" s="26" t="s">
        <v>14390</v>
      </c>
      <c r="AO2659" s="24"/>
      <c r="AP2659" s="24"/>
      <c r="AQ2659" s="24"/>
      <c r="AR2659" s="24"/>
      <c r="AS2659" s="24"/>
      <c r="AT2659" s="24"/>
      <c r="AU2659" s="24"/>
      <c r="AV2659" s="24"/>
      <c r="AW2659" s="28">
        <v>146670</v>
      </c>
      <c r="AX2659" s="26">
        <v>942</v>
      </c>
      <c r="AY2659" s="28">
        <v>0</v>
      </c>
      <c r="AZ2659" s="28">
        <v>0</v>
      </c>
      <c r="BA2659" s="26">
        <v>0</v>
      </c>
      <c r="BB2659" s="24"/>
      <c r="BC2659" s="26" t="s">
        <v>14391</v>
      </c>
      <c r="BD2659" s="24"/>
      <c r="BE2659" s="24"/>
      <c r="BF2659" s="24"/>
      <c r="BG2659" s="24"/>
      <c r="BH2659" s="24"/>
      <c r="BI2659" s="24"/>
      <c r="BJ2659" s="24"/>
      <c r="BK2659" s="24"/>
      <c r="BL2659" s="24"/>
      <c r="BM2659" s="24"/>
      <c r="BN2659" s="24"/>
      <c r="BO2659" s="24"/>
      <c r="BP2659" s="24"/>
      <c r="BQ2659" s="24"/>
      <c r="BR2659" s="26">
        <v>0</v>
      </c>
      <c r="BS2659" s="26">
        <v>0</v>
      </c>
      <c r="BT2659" s="26">
        <v>0</v>
      </c>
      <c r="BU2659" s="26">
        <v>0</v>
      </c>
      <c r="BV2659" s="26">
        <v>0</v>
      </c>
      <c r="BW2659" s="26">
        <v>0</v>
      </c>
      <c r="BX2659" s="26">
        <v>0</v>
      </c>
      <c r="BY2659" s="26">
        <v>0</v>
      </c>
      <c r="BZ2659" s="24"/>
      <c r="CA2659" s="24"/>
      <c r="CB2659" s="24"/>
      <c r="CC2659" s="24"/>
      <c r="CD2659" s="24"/>
      <c r="CE2659" s="24"/>
      <c r="CF2659" s="24"/>
      <c r="CG2659" s="24"/>
      <c r="CH2659" s="24"/>
      <c r="CI2659" s="24"/>
      <c r="CJ2659" s="24"/>
      <c r="CK2659" s="24"/>
      <c r="CL2659" s="24"/>
      <c r="CM2659" s="24"/>
      <c r="CN2659" s="24"/>
      <c r="CO2659" s="24"/>
      <c r="CP2659" s="24"/>
      <c r="CQ2659" s="24"/>
      <c r="CR2659" s="24"/>
      <c r="CS2659" s="24"/>
      <c r="CT2659" s="24"/>
      <c r="CU2659" s="24"/>
      <c r="CV2659" s="24"/>
      <c r="CW2659" s="24"/>
      <c r="CX2659" s="24"/>
      <c r="CY2659" s="24"/>
      <c r="CZ2659" s="24"/>
      <c r="DA2659" s="24"/>
      <c r="DB2659" s="24"/>
      <c r="DC2659" s="24"/>
      <c r="DD2659" s="24"/>
      <c r="DE2659" s="24"/>
      <c r="DF2659" s="26" t="s">
        <v>139</v>
      </c>
      <c r="DG2659" s="26" t="s">
        <v>139</v>
      </c>
      <c r="DH2659" s="26" t="s">
        <v>139</v>
      </c>
      <c r="DI2659" s="26" t="s">
        <v>139</v>
      </c>
      <c r="DJ2659" s="26" t="s">
        <v>139</v>
      </c>
      <c r="DK2659" s="26" t="s">
        <v>139</v>
      </c>
      <c r="DL2659" s="26" t="s">
        <v>139</v>
      </c>
      <c r="DM2659" s="26" t="s">
        <v>139</v>
      </c>
      <c r="DN2659" s="26" t="s">
        <v>139</v>
      </c>
      <c r="DO2659" s="26" t="s">
        <v>139</v>
      </c>
    </row>
    <row r="2660" spans="1:119" ht="20.100000000000001" customHeight="1" x14ac:dyDescent="0.25">
      <c r="A2660" s="29" t="str">
        <f t="shared" si="588"/>
        <v>Tiny Toones6</v>
      </c>
      <c r="B2660" s="29" t="str">
        <f t="shared" si="589"/>
        <v>Tiny Toones</v>
      </c>
      <c r="C2660" s="29">
        <f t="shared" si="590"/>
        <v>6</v>
      </c>
      <c r="D2660" s="30" t="str">
        <f t="shared" si="591"/>
        <v>East and Southeast Asia</v>
      </c>
      <c r="E2660" s="30" t="str">
        <f t="shared" si="592"/>
        <v>Phnom Penh, Cambodia</v>
      </c>
      <c r="F2660" s="31">
        <f t="shared" si="593"/>
        <v>3</v>
      </c>
      <c r="G2660" s="31">
        <f t="shared" si="594"/>
        <v>3</v>
      </c>
      <c r="H2660" s="31">
        <f t="shared" si="595"/>
        <v>3</v>
      </c>
      <c r="I2660" s="31">
        <f t="shared" si="596"/>
        <v>3</v>
      </c>
      <c r="J2660" s="31">
        <f t="shared" si="597"/>
        <v>3</v>
      </c>
      <c r="K2660" s="31">
        <f t="shared" si="598"/>
        <v>3</v>
      </c>
      <c r="L2660" s="31">
        <f t="shared" si="599"/>
        <v>2</v>
      </c>
      <c r="M2660" s="31">
        <f t="shared" si="600"/>
        <v>3</v>
      </c>
      <c r="N2660" s="31">
        <f t="shared" si="601"/>
        <v>2.9</v>
      </c>
      <c r="O2660" s="26" t="s">
        <v>14392</v>
      </c>
      <c r="P2660" s="26" t="s">
        <v>108</v>
      </c>
      <c r="Q2660" s="27">
        <v>41771</v>
      </c>
      <c r="R2660" s="26" t="s">
        <v>305</v>
      </c>
      <c r="S2660" s="26" t="s">
        <v>193</v>
      </c>
      <c r="T2660" s="26" t="s">
        <v>194</v>
      </c>
      <c r="U2660" s="26" t="s">
        <v>168</v>
      </c>
      <c r="V2660" s="26" t="s">
        <v>469</v>
      </c>
      <c r="W2660" s="26" t="s">
        <v>470</v>
      </c>
      <c r="X2660" s="26" t="s">
        <v>471</v>
      </c>
      <c r="Y2660" s="26" t="s">
        <v>14387</v>
      </c>
      <c r="Z2660" s="24"/>
      <c r="AA2660" s="24"/>
      <c r="AB2660" s="26" t="s">
        <v>117</v>
      </c>
      <c r="AC2660" s="28">
        <v>18000</v>
      </c>
      <c r="AD2660" s="26" t="s">
        <v>14388</v>
      </c>
      <c r="AE2660" s="24"/>
      <c r="AF2660" s="26" t="s">
        <v>139</v>
      </c>
      <c r="AG2660" s="26" t="s">
        <v>645</v>
      </c>
      <c r="AH2660" s="26" t="s">
        <v>250</v>
      </c>
      <c r="AI2660" s="28">
        <v>18000</v>
      </c>
      <c r="AJ2660" s="26" t="s">
        <v>14393</v>
      </c>
      <c r="AK2660" s="26" t="s">
        <v>14394</v>
      </c>
      <c r="AL2660" s="26" t="s">
        <v>14395</v>
      </c>
      <c r="AM2660" s="24"/>
      <c r="AN2660" s="24"/>
      <c r="AO2660" s="24"/>
      <c r="AP2660" s="24"/>
      <c r="AQ2660" s="24"/>
      <c r="AR2660" s="26" t="s">
        <v>14396</v>
      </c>
      <c r="AS2660" s="24"/>
      <c r="AT2660" s="24"/>
      <c r="AU2660" s="24"/>
      <c r="AV2660" s="24"/>
      <c r="AW2660" s="28">
        <v>90482</v>
      </c>
      <c r="AX2660" s="26">
        <v>942</v>
      </c>
      <c r="AY2660" s="28">
        <v>83</v>
      </c>
      <c r="AZ2660" s="28">
        <v>83</v>
      </c>
      <c r="BA2660" s="26">
        <v>0</v>
      </c>
      <c r="BB2660" s="26" t="s">
        <v>148</v>
      </c>
      <c r="BC2660" s="26" t="s">
        <v>14391</v>
      </c>
      <c r="BD2660" s="24"/>
      <c r="BE2660" s="24"/>
      <c r="BF2660" s="26" t="s">
        <v>14397</v>
      </c>
      <c r="BG2660" s="26" t="s">
        <v>14398</v>
      </c>
      <c r="BH2660" s="24"/>
      <c r="BI2660" s="24"/>
      <c r="BJ2660" s="24"/>
      <c r="BK2660" s="24"/>
      <c r="BL2660" s="24"/>
      <c r="BM2660" s="24"/>
      <c r="BN2660" s="24"/>
      <c r="BO2660" s="24"/>
      <c r="BP2660" s="24"/>
      <c r="BQ2660" s="24"/>
      <c r="BR2660" s="26">
        <v>3</v>
      </c>
      <c r="BS2660" s="26">
        <v>3</v>
      </c>
      <c r="BT2660" s="26">
        <v>3</v>
      </c>
      <c r="BU2660" s="26">
        <v>3</v>
      </c>
      <c r="BV2660" s="26">
        <v>3</v>
      </c>
      <c r="BW2660" s="26">
        <v>3</v>
      </c>
      <c r="BX2660" s="26">
        <v>2</v>
      </c>
      <c r="BY2660" s="26">
        <v>3</v>
      </c>
      <c r="BZ2660" s="24"/>
      <c r="CA2660" s="24"/>
      <c r="CB2660" s="24"/>
      <c r="CC2660" s="24"/>
      <c r="CD2660" s="24"/>
      <c r="CE2660" s="24"/>
      <c r="CF2660" s="24"/>
      <c r="CG2660" s="24"/>
      <c r="CH2660" s="24"/>
      <c r="CI2660" s="24"/>
      <c r="CJ2660" s="24"/>
      <c r="CK2660" s="24"/>
      <c r="CL2660" s="24"/>
      <c r="CM2660" s="24"/>
      <c r="CN2660" s="24"/>
      <c r="CO2660" s="24"/>
      <c r="CP2660" s="24"/>
      <c r="CQ2660" s="24"/>
      <c r="CR2660" s="24"/>
      <c r="CS2660" s="24"/>
      <c r="CT2660" s="24"/>
      <c r="CU2660" s="24"/>
      <c r="CV2660" s="24"/>
      <c r="CW2660" s="24"/>
      <c r="CX2660" s="24"/>
      <c r="CY2660" s="24"/>
      <c r="CZ2660" s="24"/>
      <c r="DA2660" s="24"/>
      <c r="DB2660" s="24"/>
      <c r="DC2660" s="24"/>
      <c r="DD2660" s="24"/>
      <c r="DE2660" s="24"/>
      <c r="DF2660" s="26" t="s">
        <v>139</v>
      </c>
      <c r="DG2660" s="26" t="s">
        <v>120</v>
      </c>
      <c r="DH2660" s="26" t="s">
        <v>139</v>
      </c>
      <c r="DI2660" s="26" t="s">
        <v>139</v>
      </c>
      <c r="DJ2660" s="26" t="s">
        <v>139</v>
      </c>
      <c r="DK2660" s="26" t="s">
        <v>120</v>
      </c>
      <c r="DL2660" s="26" t="s">
        <v>139</v>
      </c>
      <c r="DM2660" s="26" t="s">
        <v>139</v>
      </c>
      <c r="DN2660" s="26" t="s">
        <v>139</v>
      </c>
      <c r="DO2660" s="26" t="s">
        <v>139</v>
      </c>
    </row>
    <row r="2661" spans="1:119" ht="20.100000000000001" customHeight="1" x14ac:dyDescent="0.25">
      <c r="A2661" s="29" t="str">
        <f t="shared" si="588"/>
        <v/>
      </c>
      <c r="B2661" s="29" t="str">
        <f t="shared" si="589"/>
        <v>Tiny Toones</v>
      </c>
      <c r="C2661" s="29">
        <f t="shared" si="590"/>
        <v>0</v>
      </c>
      <c r="D2661" s="30" t="str">
        <f t="shared" si="591"/>
        <v>East and Southeast Asia</v>
      </c>
      <c r="E2661" s="30" t="str">
        <f t="shared" si="592"/>
        <v>Phnom Penh, Cambodia</v>
      </c>
      <c r="F2661" s="31">
        <f t="shared" si="593"/>
        <v>0</v>
      </c>
      <c r="G2661" s="31">
        <f t="shared" si="594"/>
        <v>0</v>
      </c>
      <c r="H2661" s="31">
        <f t="shared" si="595"/>
        <v>0</v>
      </c>
      <c r="I2661" s="31">
        <f t="shared" si="596"/>
        <v>0</v>
      </c>
      <c r="J2661" s="31">
        <f t="shared" si="597"/>
        <v>0</v>
      </c>
      <c r="K2661" s="31">
        <f t="shared" si="598"/>
        <v>0</v>
      </c>
      <c r="L2661" s="31">
        <f t="shared" si="599"/>
        <v>0</v>
      </c>
      <c r="M2661" s="31">
        <f t="shared" si="600"/>
        <v>0</v>
      </c>
      <c r="N2661" s="31">
        <f t="shared" si="601"/>
        <v>0</v>
      </c>
      <c r="O2661" s="26" t="s">
        <v>16481</v>
      </c>
      <c r="P2661" s="26" t="s">
        <v>108</v>
      </c>
      <c r="Q2661" s="27">
        <v>41754</v>
      </c>
      <c r="R2661" s="24"/>
      <c r="S2661" s="24"/>
      <c r="T2661" s="26" t="s">
        <v>194</v>
      </c>
      <c r="U2661" s="24"/>
      <c r="V2661" s="26" t="s">
        <v>469</v>
      </c>
      <c r="W2661" s="26" t="s">
        <v>470</v>
      </c>
      <c r="X2661" s="26" t="s">
        <v>471</v>
      </c>
      <c r="Y2661" s="26" t="s">
        <v>14387</v>
      </c>
      <c r="Z2661" s="24"/>
      <c r="AA2661" s="24"/>
      <c r="AB2661" s="26" t="s">
        <v>15736</v>
      </c>
      <c r="AC2661" s="28">
        <v>1278</v>
      </c>
      <c r="AD2661" s="26" t="s">
        <v>14388</v>
      </c>
      <c r="AE2661" s="24"/>
      <c r="AF2661" s="26" t="s">
        <v>139</v>
      </c>
      <c r="AG2661" s="26" t="s">
        <v>645</v>
      </c>
      <c r="AH2661" s="24"/>
      <c r="AI2661" s="28">
        <v>1278</v>
      </c>
      <c r="AJ2661" s="24"/>
      <c r="AK2661" s="24"/>
      <c r="AL2661" s="24"/>
      <c r="AM2661" s="24"/>
      <c r="AN2661" s="24"/>
      <c r="AO2661" s="24"/>
      <c r="AP2661" s="24"/>
      <c r="AQ2661" s="24"/>
      <c r="AR2661" s="24"/>
      <c r="AS2661" s="24"/>
      <c r="AT2661" s="24"/>
      <c r="AU2661" s="24"/>
      <c r="AV2661" s="24"/>
      <c r="AW2661" s="24"/>
      <c r="AX2661" s="24"/>
      <c r="AY2661" s="24"/>
      <c r="AZ2661" s="24"/>
      <c r="BA2661" s="24"/>
      <c r="BB2661" s="24"/>
      <c r="BC2661" s="26" t="s">
        <v>14391</v>
      </c>
      <c r="BD2661" s="24"/>
      <c r="BE2661" s="24"/>
      <c r="BF2661" s="24"/>
      <c r="BG2661" s="24"/>
      <c r="BH2661" s="24"/>
      <c r="BI2661" s="24"/>
      <c r="BJ2661" s="24"/>
      <c r="BK2661" s="24"/>
      <c r="BL2661" s="24"/>
      <c r="BM2661" s="24"/>
      <c r="BN2661" s="24"/>
      <c r="BO2661" s="24"/>
      <c r="BP2661" s="24"/>
      <c r="BQ2661" s="24"/>
      <c r="BR2661" s="24"/>
      <c r="BS2661" s="24"/>
      <c r="BT2661" s="24"/>
      <c r="BU2661" s="24"/>
      <c r="BV2661" s="24"/>
      <c r="BW2661" s="24"/>
      <c r="BX2661" s="24"/>
      <c r="BY2661" s="24"/>
      <c r="BZ2661" s="24"/>
      <c r="CA2661" s="24"/>
      <c r="CB2661" s="24"/>
      <c r="CC2661" s="24"/>
      <c r="CD2661" s="24"/>
      <c r="CE2661" s="24"/>
      <c r="CF2661" s="24"/>
      <c r="CG2661" s="24"/>
      <c r="CH2661" s="24"/>
      <c r="CI2661" s="24"/>
      <c r="CJ2661" s="24"/>
      <c r="CK2661" s="24"/>
      <c r="CL2661" s="24"/>
      <c r="CM2661" s="24"/>
      <c r="CN2661" s="24"/>
      <c r="CO2661" s="24"/>
      <c r="CP2661" s="24"/>
      <c r="CQ2661" s="24"/>
      <c r="CR2661" s="24"/>
      <c r="CS2661" s="24"/>
      <c r="CT2661" s="24"/>
      <c r="CU2661" s="24"/>
      <c r="CV2661" s="24"/>
      <c r="CW2661" s="24"/>
      <c r="CX2661" s="24"/>
      <c r="CY2661" s="24"/>
      <c r="CZ2661" s="24"/>
      <c r="DA2661" s="24"/>
      <c r="DB2661" s="24"/>
      <c r="DC2661" s="24"/>
      <c r="DD2661" s="24"/>
      <c r="DE2661" s="24"/>
      <c r="DF2661" s="26" t="s">
        <v>139</v>
      </c>
      <c r="DG2661" s="26" t="s">
        <v>139</v>
      </c>
      <c r="DH2661" s="26" t="s">
        <v>139</v>
      </c>
      <c r="DI2661" s="26" t="s">
        <v>139</v>
      </c>
      <c r="DJ2661" s="26" t="s">
        <v>139</v>
      </c>
      <c r="DK2661" s="26" t="s">
        <v>139</v>
      </c>
      <c r="DL2661" s="26" t="s">
        <v>139</v>
      </c>
      <c r="DM2661" s="26" t="s">
        <v>139</v>
      </c>
      <c r="DN2661" s="26" t="s">
        <v>139</v>
      </c>
      <c r="DO2661" s="26" t="s">
        <v>139</v>
      </c>
    </row>
    <row r="2662" spans="1:119" ht="20.100000000000001" customHeight="1" x14ac:dyDescent="0.25">
      <c r="A2662" s="29" t="str">
        <f t="shared" si="588"/>
        <v>Tiny Toones5</v>
      </c>
      <c r="B2662" s="29" t="str">
        <f t="shared" si="589"/>
        <v>Tiny Toones</v>
      </c>
      <c r="C2662" s="29">
        <f t="shared" si="590"/>
        <v>5</v>
      </c>
      <c r="D2662" s="30" t="str">
        <f t="shared" si="591"/>
        <v>East and Southeast Asia</v>
      </c>
      <c r="E2662" s="30" t="str">
        <f t="shared" si="592"/>
        <v>Phnom Penh, Cambodia</v>
      </c>
      <c r="F2662" s="31">
        <f t="shared" si="593"/>
        <v>2</v>
      </c>
      <c r="G2662" s="31">
        <f t="shared" si="594"/>
        <v>2</v>
      </c>
      <c r="H2662" s="31">
        <f t="shared" si="595"/>
        <v>3</v>
      </c>
      <c r="I2662" s="31">
        <f t="shared" si="596"/>
        <v>4</v>
      </c>
      <c r="J2662" s="31">
        <f t="shared" si="597"/>
        <v>3</v>
      </c>
      <c r="K2662" s="31">
        <f t="shared" si="598"/>
        <v>2</v>
      </c>
      <c r="L2662" s="31">
        <f t="shared" si="599"/>
        <v>3</v>
      </c>
      <c r="M2662" s="31">
        <f t="shared" si="600"/>
        <v>2</v>
      </c>
      <c r="N2662" s="31">
        <f t="shared" si="601"/>
        <v>2.6</v>
      </c>
      <c r="O2662" s="26" t="s">
        <v>14399</v>
      </c>
      <c r="P2662" s="26" t="s">
        <v>108</v>
      </c>
      <c r="Q2662" s="27">
        <v>41400</v>
      </c>
      <c r="R2662" s="26" t="s">
        <v>166</v>
      </c>
      <c r="S2662" s="26" t="s">
        <v>206</v>
      </c>
      <c r="T2662" s="26" t="s">
        <v>207</v>
      </c>
      <c r="U2662" s="26" t="s">
        <v>168</v>
      </c>
      <c r="V2662" s="26" t="s">
        <v>469</v>
      </c>
      <c r="W2662" s="26" t="s">
        <v>470</v>
      </c>
      <c r="X2662" s="26" t="s">
        <v>471</v>
      </c>
      <c r="Y2662" s="26" t="s">
        <v>14387</v>
      </c>
      <c r="Z2662" s="24"/>
      <c r="AA2662" s="24"/>
      <c r="AB2662" s="26" t="s">
        <v>117</v>
      </c>
      <c r="AC2662" s="28">
        <v>18000</v>
      </c>
      <c r="AD2662" s="26" t="s">
        <v>14388</v>
      </c>
      <c r="AE2662" s="24"/>
      <c r="AF2662" s="26" t="s">
        <v>139</v>
      </c>
      <c r="AG2662" s="26" t="s">
        <v>645</v>
      </c>
      <c r="AH2662" s="26" t="s">
        <v>176</v>
      </c>
      <c r="AI2662" s="28">
        <v>18000</v>
      </c>
      <c r="AJ2662" s="26" t="s">
        <v>14393</v>
      </c>
      <c r="AK2662" s="26" t="s">
        <v>14400</v>
      </c>
      <c r="AL2662" s="26" t="s">
        <v>14395</v>
      </c>
      <c r="AM2662" s="24"/>
      <c r="AN2662" s="24"/>
      <c r="AO2662" s="24"/>
      <c r="AP2662" s="24"/>
      <c r="AQ2662" s="26" t="s">
        <v>14401</v>
      </c>
      <c r="AR2662" s="24"/>
      <c r="AS2662" s="24"/>
      <c r="AT2662" s="24"/>
      <c r="AU2662" s="24"/>
      <c r="AV2662" s="24"/>
      <c r="AW2662" s="28">
        <v>146670</v>
      </c>
      <c r="AX2662" s="26">
        <v>942</v>
      </c>
      <c r="AY2662" s="28">
        <v>98</v>
      </c>
      <c r="AZ2662" s="28">
        <v>98</v>
      </c>
      <c r="BA2662" s="26">
        <v>0</v>
      </c>
      <c r="BB2662" s="26" t="s">
        <v>148</v>
      </c>
      <c r="BC2662" s="26" t="s">
        <v>14391</v>
      </c>
      <c r="BD2662" s="26" t="s">
        <v>378</v>
      </c>
      <c r="BE2662" s="26" t="s">
        <v>14402</v>
      </c>
      <c r="BF2662" s="26" t="s">
        <v>14403</v>
      </c>
      <c r="BG2662" s="26" t="s">
        <v>261</v>
      </c>
      <c r="BH2662" s="26" t="s">
        <v>13774</v>
      </c>
      <c r="BI2662" s="26" t="s">
        <v>2479</v>
      </c>
      <c r="BJ2662" s="26" t="s">
        <v>14404</v>
      </c>
      <c r="BK2662" s="26" t="s">
        <v>14405</v>
      </c>
      <c r="BL2662" s="26" t="s">
        <v>14406</v>
      </c>
      <c r="BM2662" s="26" t="s">
        <v>14405</v>
      </c>
      <c r="BN2662" s="26" t="s">
        <v>823</v>
      </c>
      <c r="BO2662" s="26" t="s">
        <v>14405</v>
      </c>
      <c r="BP2662" s="24"/>
      <c r="BQ2662" s="24"/>
      <c r="BR2662" s="26">
        <v>2</v>
      </c>
      <c r="BS2662" s="26">
        <v>2</v>
      </c>
      <c r="BT2662" s="26">
        <v>3</v>
      </c>
      <c r="BU2662" s="26">
        <v>4</v>
      </c>
      <c r="BV2662" s="26">
        <v>3</v>
      </c>
      <c r="BW2662" s="26">
        <v>2</v>
      </c>
      <c r="BX2662" s="26">
        <v>3</v>
      </c>
      <c r="BY2662" s="26">
        <v>2</v>
      </c>
      <c r="BZ2662" s="24"/>
      <c r="CA2662" s="24"/>
      <c r="CB2662" s="24"/>
      <c r="CC2662" s="24"/>
      <c r="CD2662" s="24"/>
      <c r="CE2662" s="24"/>
      <c r="CF2662" s="24"/>
      <c r="CG2662" s="24"/>
      <c r="CH2662" s="24"/>
      <c r="CI2662" s="24"/>
      <c r="CJ2662" s="24"/>
      <c r="CK2662" s="24"/>
      <c r="CL2662" s="24"/>
      <c r="CM2662" s="24"/>
      <c r="CN2662" s="24"/>
      <c r="CO2662" s="24"/>
      <c r="CP2662" s="24"/>
      <c r="CQ2662" s="24"/>
      <c r="CR2662" s="24"/>
      <c r="CS2662" s="24"/>
      <c r="CT2662" s="24"/>
      <c r="CU2662" s="24"/>
      <c r="CV2662" s="24"/>
      <c r="CW2662" s="24"/>
      <c r="CX2662" s="24"/>
      <c r="CY2662" s="24"/>
      <c r="CZ2662" s="24"/>
      <c r="DA2662" s="24"/>
      <c r="DB2662" s="24"/>
      <c r="DC2662" s="24"/>
      <c r="DD2662" s="24"/>
      <c r="DE2662" s="24"/>
      <c r="DF2662" s="26" t="s">
        <v>120</v>
      </c>
      <c r="DG2662" s="26" t="s">
        <v>120</v>
      </c>
      <c r="DH2662" s="26" t="s">
        <v>139</v>
      </c>
      <c r="DI2662" s="26" t="s">
        <v>139</v>
      </c>
      <c r="DJ2662" s="26" t="s">
        <v>139</v>
      </c>
      <c r="DK2662" s="26" t="s">
        <v>139</v>
      </c>
      <c r="DL2662" s="26" t="s">
        <v>120</v>
      </c>
      <c r="DM2662" s="26" t="s">
        <v>139</v>
      </c>
      <c r="DN2662" s="26" t="s">
        <v>139</v>
      </c>
      <c r="DO2662" s="26" t="s">
        <v>139</v>
      </c>
    </row>
    <row r="2663" spans="1:119" ht="20.100000000000001" customHeight="1" x14ac:dyDescent="0.25">
      <c r="A2663" s="29" t="str">
        <f t="shared" si="588"/>
        <v>Tiny Toones4</v>
      </c>
      <c r="B2663" s="29" t="str">
        <f t="shared" si="589"/>
        <v>Tiny Toones</v>
      </c>
      <c r="C2663" s="29">
        <f t="shared" si="590"/>
        <v>4</v>
      </c>
      <c r="D2663" s="30" t="str">
        <f t="shared" si="591"/>
        <v>East and Southeast Asia</v>
      </c>
      <c r="E2663" s="30" t="str">
        <f t="shared" si="592"/>
        <v>Phnom Penh, Cambodia</v>
      </c>
      <c r="F2663" s="31">
        <f t="shared" si="593"/>
        <v>2</v>
      </c>
      <c r="G2663" s="31">
        <f t="shared" si="594"/>
        <v>2</v>
      </c>
      <c r="H2663" s="31">
        <f t="shared" si="595"/>
        <v>2</v>
      </c>
      <c r="I2663" s="31">
        <f t="shared" si="596"/>
        <v>3</v>
      </c>
      <c r="J2663" s="31">
        <f t="shared" si="597"/>
        <v>2</v>
      </c>
      <c r="K2663" s="31">
        <f t="shared" si="598"/>
        <v>2</v>
      </c>
      <c r="L2663" s="31">
        <f t="shared" si="599"/>
        <v>3</v>
      </c>
      <c r="M2663" s="31">
        <f t="shared" si="600"/>
        <v>2</v>
      </c>
      <c r="N2663" s="31">
        <f t="shared" si="601"/>
        <v>2.2999999999999998</v>
      </c>
      <c r="O2663" s="26" t="s">
        <v>14407</v>
      </c>
      <c r="P2663" s="26" t="s">
        <v>108</v>
      </c>
      <c r="Q2663" s="27">
        <v>41038</v>
      </c>
      <c r="R2663" s="26" t="s">
        <v>166</v>
      </c>
      <c r="S2663" s="26" t="s">
        <v>217</v>
      </c>
      <c r="T2663" s="26" t="s">
        <v>175</v>
      </c>
      <c r="U2663" s="26" t="s">
        <v>168</v>
      </c>
      <c r="V2663" s="26" t="s">
        <v>469</v>
      </c>
      <c r="W2663" s="26" t="s">
        <v>470</v>
      </c>
      <c r="X2663" s="26" t="s">
        <v>471</v>
      </c>
      <c r="Y2663" s="26" t="s">
        <v>14387</v>
      </c>
      <c r="Z2663" s="24"/>
      <c r="AA2663" s="24"/>
      <c r="AB2663" s="26" t="s">
        <v>117</v>
      </c>
      <c r="AC2663" s="28">
        <v>13000</v>
      </c>
      <c r="AD2663" s="26" t="s">
        <v>14388</v>
      </c>
      <c r="AE2663" s="24"/>
      <c r="AF2663" s="26" t="s">
        <v>139</v>
      </c>
      <c r="AG2663" s="26" t="s">
        <v>645</v>
      </c>
      <c r="AH2663" s="26" t="s">
        <v>185</v>
      </c>
      <c r="AI2663" s="28">
        <v>13000</v>
      </c>
      <c r="AJ2663" s="24"/>
      <c r="AK2663" s="26" t="s">
        <v>14408</v>
      </c>
      <c r="AL2663" s="26" t="s">
        <v>14409</v>
      </c>
      <c r="AM2663" s="26" t="s">
        <v>14410</v>
      </c>
      <c r="AN2663" s="26" t="s">
        <v>14411</v>
      </c>
      <c r="AO2663" s="26" t="s">
        <v>14412</v>
      </c>
      <c r="AP2663" s="24"/>
      <c r="AQ2663" s="24"/>
      <c r="AR2663" s="24"/>
      <c r="AS2663" s="24"/>
      <c r="AT2663" s="24"/>
      <c r="AU2663" s="24"/>
      <c r="AV2663" s="24"/>
      <c r="AW2663" s="28">
        <v>105283</v>
      </c>
      <c r="AX2663" s="26">
        <v>600</v>
      </c>
      <c r="AY2663" s="28">
        <v>98</v>
      </c>
      <c r="AZ2663" s="28">
        <v>95</v>
      </c>
      <c r="BA2663" s="26">
        <v>0</v>
      </c>
      <c r="BB2663" s="26" t="s">
        <v>148</v>
      </c>
      <c r="BC2663" s="26" t="s">
        <v>14391</v>
      </c>
      <c r="BD2663" s="26" t="s">
        <v>125</v>
      </c>
      <c r="BE2663" s="24"/>
      <c r="BF2663" s="26" t="s">
        <v>14413</v>
      </c>
      <c r="BG2663" s="26" t="s">
        <v>302</v>
      </c>
      <c r="BH2663" s="26" t="s">
        <v>14403</v>
      </c>
      <c r="BI2663" s="26" t="s">
        <v>261</v>
      </c>
      <c r="BJ2663" s="26" t="s">
        <v>13774</v>
      </c>
      <c r="BK2663" s="26" t="s">
        <v>2479</v>
      </c>
      <c r="BL2663" s="26" t="s">
        <v>14414</v>
      </c>
      <c r="BM2663" s="26" t="s">
        <v>470</v>
      </c>
      <c r="BN2663" s="24"/>
      <c r="BO2663" s="24"/>
      <c r="BP2663" s="24"/>
      <c r="BQ2663" s="24"/>
      <c r="BR2663" s="26">
        <v>2</v>
      </c>
      <c r="BS2663" s="26">
        <v>2</v>
      </c>
      <c r="BT2663" s="26">
        <v>2</v>
      </c>
      <c r="BU2663" s="26">
        <v>3</v>
      </c>
      <c r="BV2663" s="26">
        <v>2</v>
      </c>
      <c r="BW2663" s="26">
        <v>2</v>
      </c>
      <c r="BX2663" s="26">
        <v>3</v>
      </c>
      <c r="BY2663" s="26">
        <v>2</v>
      </c>
      <c r="BZ2663" s="24"/>
      <c r="CA2663" s="24"/>
      <c r="CB2663" s="24"/>
      <c r="CC2663" s="24"/>
      <c r="CD2663" s="24"/>
      <c r="CE2663" s="24"/>
      <c r="CF2663" s="24"/>
      <c r="CG2663" s="24"/>
      <c r="CH2663" s="24"/>
      <c r="CI2663" s="24"/>
      <c r="CJ2663" s="24"/>
      <c r="CK2663" s="24"/>
      <c r="CL2663" s="24"/>
      <c r="CM2663" s="24"/>
      <c r="CN2663" s="24"/>
      <c r="CO2663" s="24"/>
      <c r="CP2663" s="24"/>
      <c r="CQ2663" s="24"/>
      <c r="CR2663" s="24"/>
      <c r="CS2663" s="24"/>
      <c r="CT2663" s="24"/>
      <c r="CU2663" s="24"/>
      <c r="CV2663" s="24"/>
      <c r="CW2663" s="24"/>
      <c r="CX2663" s="24"/>
      <c r="CY2663" s="24"/>
      <c r="CZ2663" s="24"/>
      <c r="DA2663" s="24"/>
      <c r="DB2663" s="24"/>
      <c r="DC2663" s="24"/>
      <c r="DD2663" s="24"/>
      <c r="DE2663" s="24"/>
      <c r="DF2663" s="26" t="s">
        <v>120</v>
      </c>
      <c r="DG2663" s="26" t="s">
        <v>120</v>
      </c>
      <c r="DH2663" s="26" t="s">
        <v>139</v>
      </c>
      <c r="DI2663" s="26" t="s">
        <v>139</v>
      </c>
      <c r="DJ2663" s="26" t="s">
        <v>139</v>
      </c>
      <c r="DK2663" s="26" t="s">
        <v>139</v>
      </c>
      <c r="DL2663" s="26" t="s">
        <v>139</v>
      </c>
      <c r="DM2663" s="26" t="s">
        <v>139</v>
      </c>
      <c r="DN2663" s="26" t="s">
        <v>139</v>
      </c>
      <c r="DO2663" s="26" t="s">
        <v>120</v>
      </c>
    </row>
    <row r="2664" spans="1:119" ht="20.100000000000001" customHeight="1" x14ac:dyDescent="0.25">
      <c r="A2664" s="29" t="str">
        <f t="shared" si="588"/>
        <v>Tiny Toones3</v>
      </c>
      <c r="B2664" s="29" t="str">
        <f t="shared" si="589"/>
        <v>Tiny Toones</v>
      </c>
      <c r="C2664" s="29">
        <f t="shared" si="590"/>
        <v>3</v>
      </c>
      <c r="D2664" s="30" t="str">
        <f t="shared" si="591"/>
        <v>East and Southeast Asia</v>
      </c>
      <c r="E2664" s="30" t="str">
        <f t="shared" si="592"/>
        <v>Phnom Penh, Cambodia</v>
      </c>
      <c r="F2664" s="31">
        <f t="shared" si="593"/>
        <v>3</v>
      </c>
      <c r="G2664" s="31">
        <f t="shared" si="594"/>
        <v>2</v>
      </c>
      <c r="H2664" s="31">
        <f t="shared" si="595"/>
        <v>3</v>
      </c>
      <c r="I2664" s="31">
        <f t="shared" si="596"/>
        <v>2</v>
      </c>
      <c r="J2664" s="31">
        <f t="shared" si="597"/>
        <v>3</v>
      </c>
      <c r="K2664" s="31">
        <f t="shared" si="598"/>
        <v>2</v>
      </c>
      <c r="L2664" s="31">
        <f t="shared" si="599"/>
        <v>3</v>
      </c>
      <c r="M2664" s="31">
        <f t="shared" si="600"/>
        <v>2</v>
      </c>
      <c r="N2664" s="31">
        <f t="shared" si="601"/>
        <v>2.5</v>
      </c>
      <c r="O2664" s="26" t="s">
        <v>14415</v>
      </c>
      <c r="P2664" s="26" t="s">
        <v>108</v>
      </c>
      <c r="Q2664" s="27">
        <v>40672</v>
      </c>
      <c r="R2664" s="26" t="s">
        <v>109</v>
      </c>
      <c r="S2664" s="26" t="s">
        <v>409</v>
      </c>
      <c r="T2664" s="26" t="s">
        <v>333</v>
      </c>
      <c r="U2664" s="26" t="s">
        <v>168</v>
      </c>
      <c r="V2664" s="26" t="s">
        <v>469</v>
      </c>
      <c r="W2664" s="26" t="s">
        <v>470</v>
      </c>
      <c r="X2664" s="26" t="s">
        <v>471</v>
      </c>
      <c r="Y2664" s="26" t="s">
        <v>14387</v>
      </c>
      <c r="Z2664" s="24"/>
      <c r="AA2664" s="24"/>
      <c r="AB2664" s="26" t="s">
        <v>117</v>
      </c>
      <c r="AC2664" s="28">
        <v>11000</v>
      </c>
      <c r="AD2664" s="26" t="s">
        <v>14388</v>
      </c>
      <c r="AE2664" s="24"/>
      <c r="AF2664" s="26" t="s">
        <v>139</v>
      </c>
      <c r="AG2664" s="26" t="s">
        <v>645</v>
      </c>
      <c r="AH2664" s="26" t="s">
        <v>121</v>
      </c>
      <c r="AI2664" s="28">
        <v>11000</v>
      </c>
      <c r="AJ2664" s="24"/>
      <c r="AK2664" s="26" t="s">
        <v>14416</v>
      </c>
      <c r="AL2664" s="26" t="s">
        <v>14409</v>
      </c>
      <c r="AM2664" s="26" t="s">
        <v>14417</v>
      </c>
      <c r="AN2664" s="26" t="s">
        <v>14418</v>
      </c>
      <c r="AO2664" s="26" t="s">
        <v>14419</v>
      </c>
      <c r="AP2664" s="24"/>
      <c r="AQ2664" s="24"/>
      <c r="AR2664" s="24"/>
      <c r="AS2664" s="26" t="s">
        <v>14420</v>
      </c>
      <c r="AT2664" s="24"/>
      <c r="AU2664" s="24"/>
      <c r="AV2664" s="24"/>
      <c r="AW2664" s="28">
        <v>97644</v>
      </c>
      <c r="AX2664" s="26">
        <v>612</v>
      </c>
      <c r="AY2664" s="28">
        <v>95</v>
      </c>
      <c r="AZ2664" s="28">
        <v>86</v>
      </c>
      <c r="BA2664" s="26">
        <v>0</v>
      </c>
      <c r="BB2664" s="26" t="s">
        <v>148</v>
      </c>
      <c r="BC2664" s="26" t="s">
        <v>14391</v>
      </c>
      <c r="BD2664" s="24"/>
      <c r="BE2664" s="24"/>
      <c r="BF2664" s="26" t="s">
        <v>14421</v>
      </c>
      <c r="BG2664" s="26" t="s">
        <v>470</v>
      </c>
      <c r="BH2664" s="26" t="s">
        <v>14422</v>
      </c>
      <c r="BI2664" s="26" t="s">
        <v>302</v>
      </c>
      <c r="BJ2664" s="26" t="s">
        <v>14423</v>
      </c>
      <c r="BK2664" s="26" t="s">
        <v>191</v>
      </c>
      <c r="BL2664" s="26" t="s">
        <v>14424</v>
      </c>
      <c r="BM2664" s="26" t="s">
        <v>381</v>
      </c>
      <c r="BN2664" s="26" t="s">
        <v>581</v>
      </c>
      <c r="BO2664" s="26" t="s">
        <v>191</v>
      </c>
      <c r="BP2664" s="26" t="s">
        <v>14425</v>
      </c>
      <c r="BQ2664" s="26" t="s">
        <v>470</v>
      </c>
      <c r="BR2664" s="26">
        <v>3</v>
      </c>
      <c r="BS2664" s="26">
        <v>2</v>
      </c>
      <c r="BT2664" s="26">
        <v>3</v>
      </c>
      <c r="BU2664" s="26">
        <v>2</v>
      </c>
      <c r="BV2664" s="26">
        <v>3</v>
      </c>
      <c r="BW2664" s="26">
        <v>2</v>
      </c>
      <c r="BX2664" s="26">
        <v>3</v>
      </c>
      <c r="BY2664" s="26">
        <v>2</v>
      </c>
      <c r="BZ2664" s="24"/>
      <c r="CA2664" s="24"/>
      <c r="CB2664" s="24"/>
      <c r="CC2664" s="24"/>
      <c r="CD2664" s="24"/>
      <c r="CE2664" s="24"/>
      <c r="CF2664" s="24"/>
      <c r="CG2664" s="24"/>
      <c r="CH2664" s="24"/>
      <c r="CI2664" s="24"/>
      <c r="CJ2664" s="24"/>
      <c r="CK2664" s="24"/>
      <c r="CL2664" s="24"/>
      <c r="CM2664" s="24"/>
      <c r="CN2664" s="24"/>
      <c r="CO2664" s="24"/>
      <c r="CP2664" s="24"/>
      <c r="CQ2664" s="24"/>
      <c r="CR2664" s="24"/>
      <c r="CS2664" s="24"/>
      <c r="CT2664" s="24"/>
      <c r="CU2664" s="24"/>
      <c r="CV2664" s="24"/>
      <c r="CW2664" s="24"/>
      <c r="CX2664" s="24"/>
      <c r="CY2664" s="24"/>
      <c r="CZ2664" s="24"/>
      <c r="DA2664" s="24"/>
      <c r="DB2664" s="24"/>
      <c r="DC2664" s="24"/>
      <c r="DD2664" s="24"/>
      <c r="DE2664" s="24"/>
      <c r="DF2664" s="26" t="s">
        <v>139</v>
      </c>
      <c r="DG2664" s="26" t="s">
        <v>139</v>
      </c>
      <c r="DH2664" s="26" t="s">
        <v>139</v>
      </c>
      <c r="DI2664" s="26" t="s">
        <v>139</v>
      </c>
      <c r="DJ2664" s="26" t="s">
        <v>139</v>
      </c>
      <c r="DK2664" s="26" t="s">
        <v>139</v>
      </c>
      <c r="DL2664" s="26" t="s">
        <v>139</v>
      </c>
      <c r="DM2664" s="26" t="s">
        <v>139</v>
      </c>
      <c r="DN2664" s="26" t="s">
        <v>139</v>
      </c>
      <c r="DO2664" s="26" t="s">
        <v>139</v>
      </c>
    </row>
    <row r="2665" spans="1:119" ht="20.100000000000001" customHeight="1" x14ac:dyDescent="0.25">
      <c r="A2665" s="29" t="str">
        <f t="shared" si="588"/>
        <v/>
      </c>
      <c r="B2665" s="29" t="str">
        <f t="shared" si="589"/>
        <v>Tiny Toones</v>
      </c>
      <c r="C2665" s="29">
        <f t="shared" si="590"/>
        <v>0</v>
      </c>
      <c r="D2665" s="30" t="str">
        <f t="shared" si="591"/>
        <v>East and Southeast Asia</v>
      </c>
      <c r="E2665" s="30" t="str">
        <f t="shared" si="592"/>
        <v>Phnom Penh, Cambodia</v>
      </c>
      <c r="F2665" s="31">
        <f t="shared" si="593"/>
        <v>0</v>
      </c>
      <c r="G2665" s="31">
        <f t="shared" si="594"/>
        <v>0</v>
      </c>
      <c r="H2665" s="31">
        <f t="shared" si="595"/>
        <v>0</v>
      </c>
      <c r="I2665" s="31">
        <f t="shared" si="596"/>
        <v>0</v>
      </c>
      <c r="J2665" s="31">
        <f t="shared" si="597"/>
        <v>0</v>
      </c>
      <c r="K2665" s="31">
        <f t="shared" si="598"/>
        <v>0</v>
      </c>
      <c r="L2665" s="31">
        <f t="shared" si="599"/>
        <v>0</v>
      </c>
      <c r="M2665" s="31">
        <f t="shared" si="600"/>
        <v>0</v>
      </c>
      <c r="N2665" s="31">
        <f t="shared" si="601"/>
        <v>0</v>
      </c>
      <c r="O2665" s="26" t="s">
        <v>16482</v>
      </c>
      <c r="P2665" s="26" t="s">
        <v>108</v>
      </c>
      <c r="Q2665" s="27">
        <v>40723</v>
      </c>
      <c r="R2665" s="24"/>
      <c r="S2665" s="24"/>
      <c r="T2665" s="26" t="s">
        <v>333</v>
      </c>
      <c r="U2665" s="24"/>
      <c r="V2665" s="26" t="s">
        <v>469</v>
      </c>
      <c r="W2665" s="26" t="s">
        <v>470</v>
      </c>
      <c r="X2665" s="26" t="s">
        <v>471</v>
      </c>
      <c r="Y2665" s="26" t="s">
        <v>14387</v>
      </c>
      <c r="Z2665" s="24"/>
      <c r="AA2665" s="24"/>
      <c r="AB2665" s="26" t="s">
        <v>15733</v>
      </c>
      <c r="AC2665" s="28">
        <v>5700</v>
      </c>
      <c r="AD2665" s="26" t="s">
        <v>14388</v>
      </c>
      <c r="AE2665" s="24"/>
      <c r="AF2665" s="26" t="s">
        <v>139</v>
      </c>
      <c r="AG2665" s="26" t="s">
        <v>645</v>
      </c>
      <c r="AH2665" s="24"/>
      <c r="AI2665" s="28">
        <v>5700</v>
      </c>
      <c r="AJ2665" s="24"/>
      <c r="AK2665" s="24"/>
      <c r="AL2665" s="24"/>
      <c r="AM2665" s="24"/>
      <c r="AN2665" s="24"/>
      <c r="AO2665" s="24"/>
      <c r="AP2665" s="24"/>
      <c r="AQ2665" s="24"/>
      <c r="AR2665" s="24"/>
      <c r="AS2665" s="24"/>
      <c r="AT2665" s="24"/>
      <c r="AU2665" s="24"/>
      <c r="AV2665" s="24"/>
      <c r="AW2665" s="28">
        <v>0</v>
      </c>
      <c r="AX2665" s="26">
        <v>0</v>
      </c>
      <c r="AY2665" s="28">
        <v>0</v>
      </c>
      <c r="AZ2665" s="28">
        <v>0</v>
      </c>
      <c r="BA2665" s="26">
        <v>0</v>
      </c>
      <c r="BB2665" s="24"/>
      <c r="BC2665" s="26" t="s">
        <v>14391</v>
      </c>
      <c r="BD2665" s="24"/>
      <c r="BE2665" s="24"/>
      <c r="BF2665" s="24"/>
      <c r="BG2665" s="24"/>
      <c r="BH2665" s="24"/>
      <c r="BI2665" s="24"/>
      <c r="BJ2665" s="24"/>
      <c r="BK2665" s="24"/>
      <c r="BL2665" s="24"/>
      <c r="BM2665" s="24"/>
      <c r="BN2665" s="24"/>
      <c r="BO2665" s="24"/>
      <c r="BP2665" s="24"/>
      <c r="BQ2665" s="24"/>
      <c r="BR2665" s="26">
        <v>0</v>
      </c>
      <c r="BS2665" s="26">
        <v>0</v>
      </c>
      <c r="BT2665" s="26">
        <v>0</v>
      </c>
      <c r="BU2665" s="26">
        <v>0</v>
      </c>
      <c r="BV2665" s="26">
        <v>0</v>
      </c>
      <c r="BW2665" s="26">
        <v>0</v>
      </c>
      <c r="BX2665" s="26">
        <v>0</v>
      </c>
      <c r="BY2665" s="26">
        <v>0</v>
      </c>
      <c r="BZ2665" s="24"/>
      <c r="CA2665" s="24"/>
      <c r="CB2665" s="24"/>
      <c r="CC2665" s="24"/>
      <c r="CD2665" s="24"/>
      <c r="CE2665" s="24"/>
      <c r="CF2665" s="24"/>
      <c r="CG2665" s="24"/>
      <c r="CH2665" s="24"/>
      <c r="CI2665" s="24"/>
      <c r="CJ2665" s="24"/>
      <c r="CK2665" s="24"/>
      <c r="CL2665" s="24"/>
      <c r="CM2665" s="24"/>
      <c r="CN2665" s="24"/>
      <c r="CO2665" s="24"/>
      <c r="CP2665" s="24"/>
      <c r="CQ2665" s="24"/>
      <c r="CR2665" s="24"/>
      <c r="CS2665" s="24"/>
      <c r="CT2665" s="24"/>
      <c r="CU2665" s="24"/>
      <c r="CV2665" s="24"/>
      <c r="CW2665" s="24"/>
      <c r="CX2665" s="24"/>
      <c r="CY2665" s="24"/>
      <c r="CZ2665" s="24"/>
      <c r="DA2665" s="24"/>
      <c r="DB2665" s="24"/>
      <c r="DC2665" s="24"/>
      <c r="DD2665" s="24"/>
      <c r="DE2665" s="24"/>
      <c r="DF2665" s="26" t="s">
        <v>139</v>
      </c>
      <c r="DG2665" s="26" t="s">
        <v>139</v>
      </c>
      <c r="DH2665" s="26" t="s">
        <v>139</v>
      </c>
      <c r="DI2665" s="26" t="s">
        <v>139</v>
      </c>
      <c r="DJ2665" s="26" t="s">
        <v>139</v>
      </c>
      <c r="DK2665" s="26" t="s">
        <v>139</v>
      </c>
      <c r="DL2665" s="26" t="s">
        <v>139</v>
      </c>
      <c r="DM2665" s="26" t="s">
        <v>139</v>
      </c>
      <c r="DN2665" s="26" t="s">
        <v>139</v>
      </c>
      <c r="DO2665" s="26" t="s">
        <v>139</v>
      </c>
    </row>
    <row r="2666" spans="1:119" ht="20.100000000000001" customHeight="1" x14ac:dyDescent="0.25">
      <c r="A2666" s="29" t="str">
        <f t="shared" si="588"/>
        <v>Tiny Toones2</v>
      </c>
      <c r="B2666" s="29" t="str">
        <f t="shared" si="589"/>
        <v>Tiny Toones</v>
      </c>
      <c r="C2666" s="29">
        <f t="shared" si="590"/>
        <v>2</v>
      </c>
      <c r="D2666" s="30" t="str">
        <f t="shared" si="591"/>
        <v>East and Southeast Asia</v>
      </c>
      <c r="E2666" s="30" t="str">
        <f t="shared" si="592"/>
        <v>Phnom Penh, Cambodia</v>
      </c>
      <c r="F2666" s="31">
        <f t="shared" si="593"/>
        <v>2</v>
      </c>
      <c r="G2666" s="31">
        <f t="shared" si="594"/>
        <v>2</v>
      </c>
      <c r="H2666" s="31">
        <f t="shared" si="595"/>
        <v>2</v>
      </c>
      <c r="I2666" s="31">
        <f t="shared" si="596"/>
        <v>3</v>
      </c>
      <c r="J2666" s="31">
        <f t="shared" si="597"/>
        <v>2</v>
      </c>
      <c r="K2666" s="31">
        <f t="shared" si="598"/>
        <v>1</v>
      </c>
      <c r="L2666" s="31">
        <f t="shared" si="599"/>
        <v>3</v>
      </c>
      <c r="M2666" s="31">
        <f t="shared" si="600"/>
        <v>2</v>
      </c>
      <c r="N2666" s="31">
        <f t="shared" si="601"/>
        <v>2.1</v>
      </c>
      <c r="O2666" s="26" t="s">
        <v>14426</v>
      </c>
      <c r="P2666" s="26" t="s">
        <v>108</v>
      </c>
      <c r="Q2666" s="27">
        <v>40312</v>
      </c>
      <c r="R2666" s="26" t="s">
        <v>109</v>
      </c>
      <c r="S2666" s="26" t="s">
        <v>234</v>
      </c>
      <c r="T2666" s="26" t="s">
        <v>224</v>
      </c>
      <c r="U2666" s="26" t="s">
        <v>168</v>
      </c>
      <c r="V2666" s="26" t="s">
        <v>469</v>
      </c>
      <c r="W2666" s="26" t="s">
        <v>470</v>
      </c>
      <c r="X2666" s="26" t="s">
        <v>471</v>
      </c>
      <c r="Y2666" s="26" t="s">
        <v>14387</v>
      </c>
      <c r="Z2666" s="24"/>
      <c r="AA2666" s="24"/>
      <c r="AB2666" s="26" t="s">
        <v>117</v>
      </c>
      <c r="AC2666" s="28">
        <v>8000</v>
      </c>
      <c r="AD2666" s="26" t="s">
        <v>14388</v>
      </c>
      <c r="AE2666" s="24"/>
      <c r="AF2666" s="26" t="s">
        <v>139</v>
      </c>
      <c r="AG2666" s="26" t="s">
        <v>645</v>
      </c>
      <c r="AH2666" s="26" t="s">
        <v>143</v>
      </c>
      <c r="AI2666" s="28">
        <v>8000</v>
      </c>
      <c r="AJ2666" s="24"/>
      <c r="AK2666" s="26" t="s">
        <v>14427</v>
      </c>
      <c r="AL2666" s="26" t="s">
        <v>14428</v>
      </c>
      <c r="AM2666" s="26" t="s">
        <v>14429</v>
      </c>
      <c r="AN2666" s="26" t="s">
        <v>14418</v>
      </c>
      <c r="AO2666" s="24"/>
      <c r="AP2666" s="24"/>
      <c r="AQ2666" s="24"/>
      <c r="AR2666" s="24"/>
      <c r="AS2666" s="26" t="s">
        <v>14430</v>
      </c>
      <c r="AT2666" s="24"/>
      <c r="AU2666" s="24"/>
      <c r="AV2666" s="24"/>
      <c r="AW2666" s="28">
        <v>100251</v>
      </c>
      <c r="AX2666" s="26">
        <v>557</v>
      </c>
      <c r="AY2666" s="28">
        <v>95</v>
      </c>
      <c r="AZ2666" s="28">
        <v>83</v>
      </c>
      <c r="BA2666" s="26">
        <v>0</v>
      </c>
      <c r="BB2666" s="26" t="s">
        <v>148</v>
      </c>
      <c r="BC2666" s="26" t="s">
        <v>14391</v>
      </c>
      <c r="BD2666" s="24"/>
      <c r="BE2666" s="24"/>
      <c r="BF2666" s="24"/>
      <c r="BG2666" s="24"/>
      <c r="BH2666" s="24"/>
      <c r="BI2666" s="24"/>
      <c r="BJ2666" s="24"/>
      <c r="BK2666" s="24"/>
      <c r="BL2666" s="24"/>
      <c r="BM2666" s="24"/>
      <c r="BN2666" s="24"/>
      <c r="BO2666" s="24"/>
      <c r="BP2666" s="24"/>
      <c r="BQ2666" s="24"/>
      <c r="BR2666" s="26">
        <v>2</v>
      </c>
      <c r="BS2666" s="26">
        <v>2</v>
      </c>
      <c r="BT2666" s="26">
        <v>2</v>
      </c>
      <c r="BU2666" s="26">
        <v>3</v>
      </c>
      <c r="BV2666" s="26">
        <v>2</v>
      </c>
      <c r="BW2666" s="26">
        <v>1</v>
      </c>
      <c r="BX2666" s="26">
        <v>3</v>
      </c>
      <c r="BY2666" s="26">
        <v>2</v>
      </c>
      <c r="BZ2666" s="24"/>
      <c r="CA2666" s="24"/>
      <c r="CB2666" s="24"/>
      <c r="CC2666" s="24"/>
      <c r="CD2666" s="24"/>
      <c r="CE2666" s="24"/>
      <c r="CF2666" s="24"/>
      <c r="CG2666" s="24"/>
      <c r="CH2666" s="24"/>
      <c r="CI2666" s="24"/>
      <c r="CJ2666" s="24"/>
      <c r="CK2666" s="24"/>
      <c r="CL2666" s="24"/>
      <c r="CM2666" s="24"/>
      <c r="CN2666" s="24"/>
      <c r="CO2666" s="24"/>
      <c r="CP2666" s="24"/>
      <c r="CQ2666" s="24"/>
      <c r="CR2666" s="24"/>
      <c r="CS2666" s="24"/>
      <c r="CT2666" s="24"/>
      <c r="CU2666" s="24"/>
      <c r="CV2666" s="24"/>
      <c r="CW2666" s="24"/>
      <c r="CX2666" s="24"/>
      <c r="CY2666" s="24"/>
      <c r="CZ2666" s="24"/>
      <c r="DA2666" s="24"/>
      <c r="DB2666" s="24"/>
      <c r="DC2666" s="24"/>
      <c r="DD2666" s="24"/>
      <c r="DE2666" s="24"/>
      <c r="DF2666" s="26" t="s">
        <v>139</v>
      </c>
      <c r="DG2666" s="26" t="s">
        <v>139</v>
      </c>
      <c r="DH2666" s="26" t="s">
        <v>139</v>
      </c>
      <c r="DI2666" s="26" t="s">
        <v>139</v>
      </c>
      <c r="DJ2666" s="26" t="s">
        <v>139</v>
      </c>
      <c r="DK2666" s="26" t="s">
        <v>139</v>
      </c>
      <c r="DL2666" s="26" t="s">
        <v>139</v>
      </c>
      <c r="DM2666" s="26" t="s">
        <v>139</v>
      </c>
      <c r="DN2666" s="26" t="s">
        <v>139</v>
      </c>
      <c r="DO2666" s="26" t="s">
        <v>139</v>
      </c>
    </row>
    <row r="2667" spans="1:119" ht="20.100000000000001" customHeight="1" x14ac:dyDescent="0.25">
      <c r="A2667" s="29" t="str">
        <f t="shared" si="588"/>
        <v>Total War Against AIDS Youth Foundation2</v>
      </c>
      <c r="B2667" s="29" t="str">
        <f t="shared" si="589"/>
        <v>Total War Against AIDS Youth Foundation</v>
      </c>
      <c r="C2667" s="29">
        <f t="shared" si="590"/>
        <v>2</v>
      </c>
      <c r="D2667" s="30" t="str">
        <f t="shared" si="591"/>
        <v>Africa and the Middle East</v>
      </c>
      <c r="E2667" s="30" t="str">
        <f t="shared" si="592"/>
        <v>Mombasa, Kenya</v>
      </c>
      <c r="F2667" s="31">
        <f t="shared" si="593"/>
        <v>2</v>
      </c>
      <c r="G2667" s="31">
        <f t="shared" si="594"/>
        <v>1</v>
      </c>
      <c r="H2667" s="31">
        <f t="shared" si="595"/>
        <v>1</v>
      </c>
      <c r="I2667" s="31">
        <f t="shared" si="596"/>
        <v>3</v>
      </c>
      <c r="J2667" s="31">
        <f t="shared" si="597"/>
        <v>2</v>
      </c>
      <c r="K2667" s="31">
        <f t="shared" si="598"/>
        <v>4</v>
      </c>
      <c r="L2667" s="31">
        <f t="shared" si="599"/>
        <v>4</v>
      </c>
      <c r="M2667" s="31">
        <f t="shared" si="600"/>
        <v>2</v>
      </c>
      <c r="N2667" s="31">
        <f t="shared" si="601"/>
        <v>2.4</v>
      </c>
      <c r="O2667" s="26" t="s">
        <v>14431</v>
      </c>
      <c r="P2667" s="26" t="s">
        <v>108</v>
      </c>
      <c r="Q2667" s="27">
        <v>41204</v>
      </c>
      <c r="R2667" s="26" t="s">
        <v>109</v>
      </c>
      <c r="S2667" s="26" t="s">
        <v>306</v>
      </c>
      <c r="T2667" s="26" t="s">
        <v>207</v>
      </c>
      <c r="U2667" s="26" t="s">
        <v>112</v>
      </c>
      <c r="V2667" s="26" t="s">
        <v>169</v>
      </c>
      <c r="W2667" s="26" t="s">
        <v>591</v>
      </c>
      <c r="X2667" s="26" t="s">
        <v>14432</v>
      </c>
      <c r="Y2667" s="26" t="s">
        <v>14433</v>
      </c>
      <c r="Z2667" s="24"/>
      <c r="AA2667" s="24"/>
      <c r="AB2667" s="26" t="s">
        <v>117</v>
      </c>
      <c r="AC2667" s="28">
        <v>7000</v>
      </c>
      <c r="AD2667" s="26" t="s">
        <v>14434</v>
      </c>
      <c r="AE2667" s="26" t="s">
        <v>14435</v>
      </c>
      <c r="AF2667" s="26" t="s">
        <v>120</v>
      </c>
      <c r="AG2667" s="26" t="s">
        <v>333</v>
      </c>
      <c r="AH2667" s="26" t="s">
        <v>143</v>
      </c>
      <c r="AI2667" s="28">
        <v>7000</v>
      </c>
      <c r="AJ2667" s="26" t="s">
        <v>14436</v>
      </c>
      <c r="AK2667" s="26" t="s">
        <v>14437</v>
      </c>
      <c r="AL2667" s="26" t="s">
        <v>14438</v>
      </c>
      <c r="AM2667" s="24"/>
      <c r="AN2667" s="24"/>
      <c r="AO2667" s="24"/>
      <c r="AP2667" s="24"/>
      <c r="AQ2667" s="24"/>
      <c r="AR2667" s="24"/>
      <c r="AS2667" s="24"/>
      <c r="AT2667" s="24"/>
      <c r="AU2667" s="24"/>
      <c r="AV2667" s="24"/>
      <c r="AW2667" s="28">
        <v>42907</v>
      </c>
      <c r="AX2667" s="26">
        <v>178</v>
      </c>
      <c r="AY2667" s="28">
        <v>100</v>
      </c>
      <c r="AZ2667" s="28">
        <v>90</v>
      </c>
      <c r="BA2667" s="26">
        <v>0</v>
      </c>
      <c r="BB2667" s="26" t="s">
        <v>148</v>
      </c>
      <c r="BC2667" s="26" t="s">
        <v>14439</v>
      </c>
      <c r="BD2667" s="26" t="s">
        <v>125</v>
      </c>
      <c r="BE2667" s="24"/>
      <c r="BF2667" s="26" t="s">
        <v>14440</v>
      </c>
      <c r="BG2667" s="26" t="s">
        <v>2872</v>
      </c>
      <c r="BH2667" s="26" t="s">
        <v>581</v>
      </c>
      <c r="BI2667" s="26" t="s">
        <v>261</v>
      </c>
      <c r="BJ2667" s="26" t="s">
        <v>14441</v>
      </c>
      <c r="BK2667" s="26" t="s">
        <v>395</v>
      </c>
      <c r="BL2667" s="26" t="s">
        <v>14442</v>
      </c>
      <c r="BM2667" s="26" t="s">
        <v>261</v>
      </c>
      <c r="BN2667" s="26" t="s">
        <v>14443</v>
      </c>
      <c r="BO2667" s="26" t="s">
        <v>467</v>
      </c>
      <c r="BP2667" s="24"/>
      <c r="BQ2667" s="24"/>
      <c r="BR2667" s="26">
        <v>2</v>
      </c>
      <c r="BS2667" s="26">
        <v>1</v>
      </c>
      <c r="BT2667" s="26">
        <v>1</v>
      </c>
      <c r="BU2667" s="26">
        <v>3</v>
      </c>
      <c r="BV2667" s="26">
        <v>2</v>
      </c>
      <c r="BW2667" s="26">
        <v>4</v>
      </c>
      <c r="BX2667" s="26">
        <v>4</v>
      </c>
      <c r="BY2667" s="26">
        <v>2</v>
      </c>
      <c r="BZ2667" s="24"/>
      <c r="CA2667" s="24"/>
      <c r="CB2667" s="24"/>
      <c r="CC2667" s="24"/>
      <c r="CD2667" s="24"/>
      <c r="CE2667" s="24"/>
      <c r="CF2667" s="24"/>
      <c r="CG2667" s="24"/>
      <c r="CH2667" s="24"/>
      <c r="CI2667" s="24"/>
      <c r="CJ2667" s="24"/>
      <c r="CK2667" s="24"/>
      <c r="CL2667" s="24"/>
      <c r="CM2667" s="24"/>
      <c r="CN2667" s="24"/>
      <c r="CO2667" s="24"/>
      <c r="CP2667" s="24"/>
      <c r="CQ2667" s="24"/>
      <c r="CR2667" s="24"/>
      <c r="CS2667" s="24"/>
      <c r="CT2667" s="24"/>
      <c r="CU2667" s="24"/>
      <c r="CV2667" s="24"/>
      <c r="CW2667" s="24"/>
      <c r="CX2667" s="24"/>
      <c r="CY2667" s="24"/>
      <c r="CZ2667" s="24"/>
      <c r="DA2667" s="24"/>
      <c r="DB2667" s="24"/>
      <c r="DC2667" s="24"/>
      <c r="DD2667" s="24"/>
      <c r="DE2667" s="24"/>
      <c r="DF2667" s="26" t="s">
        <v>139</v>
      </c>
      <c r="DG2667" s="26" t="s">
        <v>120</v>
      </c>
      <c r="DH2667" s="26" t="s">
        <v>139</v>
      </c>
      <c r="DI2667" s="26" t="s">
        <v>139</v>
      </c>
      <c r="DJ2667" s="26" t="s">
        <v>139</v>
      </c>
      <c r="DK2667" s="26" t="s">
        <v>120</v>
      </c>
      <c r="DL2667" s="26" t="s">
        <v>139</v>
      </c>
      <c r="DM2667" s="26" t="s">
        <v>139</v>
      </c>
      <c r="DN2667" s="26" t="s">
        <v>139</v>
      </c>
      <c r="DO2667" s="26" t="s">
        <v>139</v>
      </c>
    </row>
    <row r="2668" spans="1:119" ht="20.100000000000001" customHeight="1" x14ac:dyDescent="0.25">
      <c r="A2668" s="29" t="str">
        <f t="shared" si="588"/>
        <v>Total War Against AIDS Youth Foundation1</v>
      </c>
      <c r="B2668" s="29" t="str">
        <f t="shared" si="589"/>
        <v>Total War Against AIDS Youth Foundation</v>
      </c>
      <c r="C2668" s="29">
        <f t="shared" si="590"/>
        <v>1</v>
      </c>
      <c r="D2668" s="30" t="str">
        <f t="shared" si="591"/>
        <v>Africa and the Middle East</v>
      </c>
      <c r="E2668" s="30" t="str">
        <f t="shared" si="592"/>
        <v>Mombasa, Kenya</v>
      </c>
      <c r="F2668" s="31">
        <f t="shared" si="593"/>
        <v>1</v>
      </c>
      <c r="G2668" s="31">
        <f t="shared" si="594"/>
        <v>1</v>
      </c>
      <c r="H2668" s="31">
        <f t="shared" si="595"/>
        <v>2</v>
      </c>
      <c r="I2668" s="31">
        <f t="shared" si="596"/>
        <v>3</v>
      </c>
      <c r="J2668" s="31">
        <f t="shared" si="597"/>
        <v>2</v>
      </c>
      <c r="K2668" s="31">
        <f t="shared" si="598"/>
        <v>2</v>
      </c>
      <c r="L2668" s="31">
        <f t="shared" si="599"/>
        <v>1</v>
      </c>
      <c r="M2668" s="31">
        <f t="shared" si="600"/>
        <v>2</v>
      </c>
      <c r="N2668" s="31">
        <f t="shared" si="601"/>
        <v>1.8</v>
      </c>
      <c r="O2668" s="26" t="s">
        <v>14444</v>
      </c>
      <c r="P2668" s="26" t="s">
        <v>108</v>
      </c>
      <c r="Q2668" s="27">
        <v>40835</v>
      </c>
      <c r="R2668" s="26" t="s">
        <v>155</v>
      </c>
      <c r="S2668" s="26" t="s">
        <v>321</v>
      </c>
      <c r="T2668" s="26" t="s">
        <v>175</v>
      </c>
      <c r="U2668" s="26" t="s">
        <v>112</v>
      </c>
      <c r="V2668" s="26" t="s">
        <v>169</v>
      </c>
      <c r="W2668" s="26" t="s">
        <v>591</v>
      </c>
      <c r="X2668" s="26" t="s">
        <v>14432</v>
      </c>
      <c r="Y2668" s="26" t="s">
        <v>14433</v>
      </c>
      <c r="Z2668" s="24"/>
      <c r="AA2668" s="24"/>
      <c r="AB2668" s="26" t="s">
        <v>117</v>
      </c>
      <c r="AC2668" s="28">
        <v>6000</v>
      </c>
      <c r="AD2668" s="26" t="s">
        <v>14434</v>
      </c>
      <c r="AE2668" s="26" t="s">
        <v>14435</v>
      </c>
      <c r="AF2668" s="26" t="s">
        <v>120</v>
      </c>
      <c r="AG2668" s="26" t="s">
        <v>333</v>
      </c>
      <c r="AH2668" s="26" t="s">
        <v>158</v>
      </c>
      <c r="AI2668" s="28">
        <v>6000</v>
      </c>
      <c r="AJ2668" s="24"/>
      <c r="AK2668" s="26" t="s">
        <v>14445</v>
      </c>
      <c r="AL2668" s="26" t="s">
        <v>14446</v>
      </c>
      <c r="AM2668" s="26" t="s">
        <v>14447</v>
      </c>
      <c r="AN2668" s="26" t="s">
        <v>14448</v>
      </c>
      <c r="AO2668" s="26" t="s">
        <v>14449</v>
      </c>
      <c r="AP2668" s="24"/>
      <c r="AQ2668" s="24"/>
      <c r="AR2668" s="24"/>
      <c r="AS2668" s="24"/>
      <c r="AT2668" s="24"/>
      <c r="AU2668" s="24"/>
      <c r="AV2668" s="24"/>
      <c r="AW2668" s="28">
        <v>12955</v>
      </c>
      <c r="AX2668" s="26">
        <v>210</v>
      </c>
      <c r="AY2668" s="28">
        <v>65</v>
      </c>
      <c r="AZ2668" s="28">
        <v>45</v>
      </c>
      <c r="BA2668" s="26">
        <v>0</v>
      </c>
      <c r="BB2668" s="26" t="s">
        <v>241</v>
      </c>
      <c r="BC2668" s="26" t="s">
        <v>14439</v>
      </c>
      <c r="BD2668" s="24"/>
      <c r="BE2668" s="24"/>
      <c r="BF2668" s="26" t="s">
        <v>14450</v>
      </c>
      <c r="BG2668" s="26" t="s">
        <v>395</v>
      </c>
      <c r="BH2668" s="24"/>
      <c r="BI2668" s="24"/>
      <c r="BJ2668" s="24"/>
      <c r="BK2668" s="24"/>
      <c r="BL2668" s="24"/>
      <c r="BM2668" s="24"/>
      <c r="BN2668" s="24"/>
      <c r="BO2668" s="24"/>
      <c r="BP2668" s="24"/>
      <c r="BQ2668" s="24"/>
      <c r="BR2668" s="26">
        <v>1</v>
      </c>
      <c r="BS2668" s="26">
        <v>1</v>
      </c>
      <c r="BT2668" s="26">
        <v>2</v>
      </c>
      <c r="BU2668" s="26">
        <v>3</v>
      </c>
      <c r="BV2668" s="26">
        <v>2</v>
      </c>
      <c r="BW2668" s="26">
        <v>2</v>
      </c>
      <c r="BX2668" s="26">
        <v>1</v>
      </c>
      <c r="BY2668" s="26">
        <v>2</v>
      </c>
      <c r="BZ2668" s="24"/>
      <c r="CA2668" s="24"/>
      <c r="CB2668" s="24"/>
      <c r="CC2668" s="24"/>
      <c r="CD2668" s="24"/>
      <c r="CE2668" s="24"/>
      <c r="CF2668" s="24"/>
      <c r="CG2668" s="24"/>
      <c r="CH2668" s="24"/>
      <c r="CI2668" s="24"/>
      <c r="CJ2668" s="24"/>
      <c r="CK2668" s="24"/>
      <c r="CL2668" s="24"/>
      <c r="CM2668" s="24"/>
      <c r="CN2668" s="24"/>
      <c r="CO2668" s="24"/>
      <c r="CP2668" s="24"/>
      <c r="CQ2668" s="24"/>
      <c r="CR2668" s="24"/>
      <c r="CS2668" s="24"/>
      <c r="CT2668" s="24"/>
      <c r="CU2668" s="24"/>
      <c r="CV2668" s="24"/>
      <c r="CW2668" s="24"/>
      <c r="CX2668" s="24"/>
      <c r="CY2668" s="24"/>
      <c r="CZ2668" s="24"/>
      <c r="DA2668" s="24"/>
      <c r="DB2668" s="24"/>
      <c r="DC2668" s="24"/>
      <c r="DD2668" s="24"/>
      <c r="DE2668" s="24"/>
      <c r="DF2668" s="26" t="s">
        <v>120</v>
      </c>
      <c r="DG2668" s="26" t="s">
        <v>120</v>
      </c>
      <c r="DH2668" s="26" t="s">
        <v>139</v>
      </c>
      <c r="DI2668" s="26" t="s">
        <v>139</v>
      </c>
      <c r="DJ2668" s="26" t="s">
        <v>139</v>
      </c>
      <c r="DK2668" s="26" t="s">
        <v>139</v>
      </c>
      <c r="DL2668" s="26" t="s">
        <v>139</v>
      </c>
      <c r="DM2668" s="26" t="s">
        <v>139</v>
      </c>
      <c r="DN2668" s="26" t="s">
        <v>139</v>
      </c>
      <c r="DO2668" s="26" t="s">
        <v>139</v>
      </c>
    </row>
    <row r="2669" spans="1:119" ht="20.100000000000001" customHeight="1" x14ac:dyDescent="0.25">
      <c r="A2669" s="29" t="str">
        <f t="shared" si="588"/>
        <v>Touching Humanity in Need of Kindness5</v>
      </c>
      <c r="B2669" s="29" t="str">
        <f t="shared" si="589"/>
        <v>Touching Humanity in Need of Kindness</v>
      </c>
      <c r="C2669" s="29">
        <f t="shared" si="590"/>
        <v>5</v>
      </c>
      <c r="D2669" s="30" t="str">
        <f t="shared" si="591"/>
        <v>Africa and the Middle East</v>
      </c>
      <c r="E2669" s="30" t="str">
        <f t="shared" si="592"/>
        <v>Monrovia, Liberia</v>
      </c>
      <c r="F2669" s="31">
        <f t="shared" si="593"/>
        <v>4</v>
      </c>
      <c r="G2669" s="31">
        <f t="shared" si="594"/>
        <v>2</v>
      </c>
      <c r="H2669" s="31">
        <f t="shared" si="595"/>
        <v>3</v>
      </c>
      <c r="I2669" s="31">
        <f t="shared" si="596"/>
        <v>4</v>
      </c>
      <c r="J2669" s="31">
        <f t="shared" si="597"/>
        <v>3</v>
      </c>
      <c r="K2669" s="31">
        <f t="shared" si="598"/>
        <v>4</v>
      </c>
      <c r="L2669" s="31">
        <f t="shared" si="599"/>
        <v>5</v>
      </c>
      <c r="M2669" s="31">
        <f t="shared" si="600"/>
        <v>3</v>
      </c>
      <c r="N2669" s="31">
        <f t="shared" si="601"/>
        <v>3.5</v>
      </c>
      <c r="O2669" s="26" t="s">
        <v>14451</v>
      </c>
      <c r="P2669" s="26" t="s">
        <v>108</v>
      </c>
      <c r="Q2669" s="27">
        <v>42502</v>
      </c>
      <c r="R2669" s="26" t="s">
        <v>166</v>
      </c>
      <c r="S2669" s="26" t="s">
        <v>184</v>
      </c>
      <c r="T2669" s="26" t="s">
        <v>157</v>
      </c>
      <c r="U2669" s="26" t="s">
        <v>168</v>
      </c>
      <c r="V2669" s="26" t="s">
        <v>169</v>
      </c>
      <c r="W2669" s="26" t="s">
        <v>3593</v>
      </c>
      <c r="X2669" s="26" t="s">
        <v>4350</v>
      </c>
      <c r="Y2669" s="26" t="s">
        <v>14452</v>
      </c>
      <c r="Z2669" s="24"/>
      <c r="AA2669" s="24"/>
      <c r="AB2669" s="26" t="s">
        <v>117</v>
      </c>
      <c r="AC2669" s="28">
        <v>4000</v>
      </c>
      <c r="AD2669" s="26" t="s">
        <v>14453</v>
      </c>
      <c r="AE2669" s="24"/>
      <c r="AF2669" s="26" t="s">
        <v>139</v>
      </c>
      <c r="AG2669" s="26" t="s">
        <v>333</v>
      </c>
      <c r="AH2669" s="26" t="s">
        <v>176</v>
      </c>
      <c r="AI2669" s="28">
        <v>4000</v>
      </c>
      <c r="AJ2669" s="26" t="s">
        <v>14454</v>
      </c>
      <c r="AK2669" s="26" t="s">
        <v>14455</v>
      </c>
      <c r="AL2669" s="26" t="s">
        <v>14456</v>
      </c>
      <c r="AM2669" s="24"/>
      <c r="AN2669" s="24"/>
      <c r="AO2669" s="24"/>
      <c r="AP2669" s="24"/>
      <c r="AQ2669" s="26" t="s">
        <v>14457</v>
      </c>
      <c r="AR2669" s="24"/>
      <c r="AS2669" s="26" t="s">
        <v>14458</v>
      </c>
      <c r="AT2669" s="24"/>
      <c r="AU2669" s="24"/>
      <c r="AV2669" s="26" t="s">
        <v>14459</v>
      </c>
      <c r="AW2669" s="28">
        <v>528838</v>
      </c>
      <c r="AX2669" s="26">
        <v>813</v>
      </c>
      <c r="AY2669" s="28">
        <v>150</v>
      </c>
      <c r="AZ2669" s="28">
        <v>100</v>
      </c>
      <c r="BA2669" s="26">
        <v>0</v>
      </c>
      <c r="BB2669" s="26" t="s">
        <v>241</v>
      </c>
      <c r="BC2669" s="26" t="s">
        <v>3079</v>
      </c>
      <c r="BD2669" s="26" t="s">
        <v>125</v>
      </c>
      <c r="BE2669" s="24"/>
      <c r="BF2669" s="26" t="s">
        <v>14460</v>
      </c>
      <c r="BG2669" s="26" t="s">
        <v>3593</v>
      </c>
      <c r="BH2669" s="26" t="s">
        <v>14461</v>
      </c>
      <c r="BI2669" s="26" t="s">
        <v>3593</v>
      </c>
      <c r="BJ2669" s="26" t="s">
        <v>14462</v>
      </c>
      <c r="BK2669" s="26" t="s">
        <v>3593</v>
      </c>
      <c r="BL2669" s="26" t="s">
        <v>14463</v>
      </c>
      <c r="BM2669" s="26" t="s">
        <v>3593</v>
      </c>
      <c r="BN2669" s="26" t="s">
        <v>14464</v>
      </c>
      <c r="BO2669" s="26" t="s">
        <v>3593</v>
      </c>
      <c r="BP2669" s="24"/>
      <c r="BQ2669" s="24"/>
      <c r="BR2669" s="26">
        <v>4</v>
      </c>
      <c r="BS2669" s="26">
        <v>2</v>
      </c>
      <c r="BT2669" s="26">
        <v>3</v>
      </c>
      <c r="BU2669" s="26">
        <v>4</v>
      </c>
      <c r="BV2669" s="26">
        <v>3</v>
      </c>
      <c r="BW2669" s="26">
        <v>4</v>
      </c>
      <c r="BX2669" s="26">
        <v>5</v>
      </c>
      <c r="BY2669" s="26">
        <v>3</v>
      </c>
      <c r="BZ2669" s="24"/>
      <c r="CA2669" s="24"/>
      <c r="CB2669" s="24"/>
      <c r="CC2669" s="24"/>
      <c r="CD2669" s="24"/>
      <c r="CE2669" s="24"/>
      <c r="CF2669" s="24"/>
      <c r="CG2669" s="24"/>
      <c r="CH2669" s="24"/>
      <c r="CI2669" s="24"/>
      <c r="CJ2669" s="24"/>
      <c r="CK2669" s="24"/>
      <c r="CL2669" s="24"/>
      <c r="CM2669" s="24"/>
      <c r="CN2669" s="24"/>
      <c r="CO2669" s="24"/>
      <c r="CP2669" s="24"/>
      <c r="CQ2669" s="24"/>
      <c r="CR2669" s="24"/>
      <c r="CS2669" s="24"/>
      <c r="CT2669" s="24"/>
      <c r="CU2669" s="24"/>
      <c r="CV2669" s="24"/>
      <c r="CW2669" s="24"/>
      <c r="CX2669" s="24"/>
      <c r="CY2669" s="24"/>
      <c r="CZ2669" s="24"/>
      <c r="DA2669" s="24"/>
      <c r="DB2669" s="24"/>
      <c r="DC2669" s="24"/>
      <c r="DD2669" s="24"/>
      <c r="DE2669" s="24"/>
      <c r="DF2669" s="26" t="s">
        <v>139</v>
      </c>
      <c r="DG2669" s="26" t="s">
        <v>120</v>
      </c>
      <c r="DH2669" s="26" t="s">
        <v>120</v>
      </c>
      <c r="DI2669" s="26" t="s">
        <v>139</v>
      </c>
      <c r="DJ2669" s="26" t="s">
        <v>139</v>
      </c>
      <c r="DK2669" s="26" t="s">
        <v>139</v>
      </c>
      <c r="DL2669" s="26" t="s">
        <v>139</v>
      </c>
      <c r="DM2669" s="26" t="s">
        <v>139</v>
      </c>
      <c r="DN2669" s="26" t="s">
        <v>139</v>
      </c>
      <c r="DO2669" s="26" t="s">
        <v>139</v>
      </c>
    </row>
    <row r="2670" spans="1:119" ht="20.100000000000001" customHeight="1" x14ac:dyDescent="0.25">
      <c r="A2670" s="29" t="str">
        <f t="shared" si="588"/>
        <v>Touching Humanity in Need of Kindness4</v>
      </c>
      <c r="B2670" s="29" t="str">
        <f t="shared" si="589"/>
        <v>Touching Humanity in Need of Kindness</v>
      </c>
      <c r="C2670" s="29">
        <f t="shared" si="590"/>
        <v>4</v>
      </c>
      <c r="D2670" s="30" t="str">
        <f t="shared" si="591"/>
        <v>Africa and the Middle East</v>
      </c>
      <c r="E2670" s="30" t="str">
        <f t="shared" si="592"/>
        <v>Monrovia, Liberia</v>
      </c>
      <c r="F2670" s="31">
        <f t="shared" si="593"/>
        <v>4</v>
      </c>
      <c r="G2670" s="31">
        <f t="shared" si="594"/>
        <v>3</v>
      </c>
      <c r="H2670" s="31">
        <f t="shared" si="595"/>
        <v>3</v>
      </c>
      <c r="I2670" s="31">
        <f t="shared" si="596"/>
        <v>4</v>
      </c>
      <c r="J2670" s="31">
        <f t="shared" si="597"/>
        <v>3</v>
      </c>
      <c r="K2670" s="31">
        <f t="shared" si="598"/>
        <v>4</v>
      </c>
      <c r="L2670" s="31">
        <f t="shared" si="599"/>
        <v>4</v>
      </c>
      <c r="M2670" s="31">
        <f t="shared" si="600"/>
        <v>3</v>
      </c>
      <c r="N2670" s="31">
        <f t="shared" si="601"/>
        <v>3.5</v>
      </c>
      <c r="O2670" s="26" t="s">
        <v>14466</v>
      </c>
      <c r="P2670" s="26" t="s">
        <v>108</v>
      </c>
      <c r="Q2670" s="27">
        <v>41946</v>
      </c>
      <c r="R2670" s="26" t="s">
        <v>166</v>
      </c>
      <c r="S2670" s="26" t="s">
        <v>609</v>
      </c>
      <c r="T2670" s="26" t="s">
        <v>278</v>
      </c>
      <c r="U2670" s="26" t="s">
        <v>168</v>
      </c>
      <c r="V2670" s="26" t="s">
        <v>169</v>
      </c>
      <c r="W2670" s="26" t="s">
        <v>3593</v>
      </c>
      <c r="X2670" s="26" t="s">
        <v>4350</v>
      </c>
      <c r="Y2670" s="26" t="s">
        <v>14452</v>
      </c>
      <c r="Z2670" s="24"/>
      <c r="AA2670" s="24"/>
      <c r="AB2670" s="26" t="s">
        <v>117</v>
      </c>
      <c r="AC2670" s="28">
        <v>25000</v>
      </c>
      <c r="AD2670" s="26" t="s">
        <v>14453</v>
      </c>
      <c r="AE2670" s="24"/>
      <c r="AF2670" s="26" t="s">
        <v>139</v>
      </c>
      <c r="AG2670" s="26" t="s">
        <v>333</v>
      </c>
      <c r="AH2670" s="26" t="s">
        <v>185</v>
      </c>
      <c r="AI2670" s="28">
        <v>25000</v>
      </c>
      <c r="AJ2670" s="26" t="s">
        <v>4377</v>
      </c>
      <c r="AK2670" s="26" t="s">
        <v>14467</v>
      </c>
      <c r="AL2670" s="26" t="s">
        <v>14468</v>
      </c>
      <c r="AM2670" s="24"/>
      <c r="AN2670" s="24"/>
      <c r="AO2670" s="24"/>
      <c r="AP2670" s="24"/>
      <c r="AQ2670" s="26" t="s">
        <v>14469</v>
      </c>
      <c r="AR2670" s="24"/>
      <c r="AS2670" s="24"/>
      <c r="AT2670" s="24"/>
      <c r="AU2670" s="26" t="s">
        <v>14470</v>
      </c>
      <c r="AV2670" s="24"/>
      <c r="AW2670" s="28">
        <v>508624</v>
      </c>
      <c r="AX2670" s="26">
        <v>1500</v>
      </c>
      <c r="AY2670" s="28">
        <v>400</v>
      </c>
      <c r="AZ2670" s="28">
        <v>375</v>
      </c>
      <c r="BA2670" s="26">
        <v>0</v>
      </c>
      <c r="BB2670" s="26" t="s">
        <v>241</v>
      </c>
      <c r="BC2670" s="26" t="s">
        <v>3079</v>
      </c>
      <c r="BD2670" s="26" t="s">
        <v>125</v>
      </c>
      <c r="BE2670" s="24"/>
      <c r="BF2670" s="26" t="s">
        <v>14471</v>
      </c>
      <c r="BG2670" s="26" t="s">
        <v>191</v>
      </c>
      <c r="BH2670" s="26" t="s">
        <v>14472</v>
      </c>
      <c r="BI2670" s="26" t="s">
        <v>395</v>
      </c>
      <c r="BJ2670" s="26" t="s">
        <v>2321</v>
      </c>
      <c r="BK2670" s="26" t="s">
        <v>191</v>
      </c>
      <c r="BL2670" s="26" t="s">
        <v>14473</v>
      </c>
      <c r="BM2670" s="26" t="s">
        <v>191</v>
      </c>
      <c r="BN2670" s="26" t="s">
        <v>14474</v>
      </c>
      <c r="BO2670" s="26" t="s">
        <v>191</v>
      </c>
      <c r="BP2670" s="24"/>
      <c r="BQ2670" s="24"/>
      <c r="BR2670" s="26">
        <v>4</v>
      </c>
      <c r="BS2670" s="26">
        <v>3</v>
      </c>
      <c r="BT2670" s="26">
        <v>3</v>
      </c>
      <c r="BU2670" s="26">
        <v>4</v>
      </c>
      <c r="BV2670" s="26">
        <v>3</v>
      </c>
      <c r="BW2670" s="26">
        <v>4</v>
      </c>
      <c r="BX2670" s="26">
        <v>4</v>
      </c>
      <c r="BY2670" s="26">
        <v>3</v>
      </c>
      <c r="BZ2670" s="24"/>
      <c r="CA2670" s="24"/>
      <c r="CB2670" s="24"/>
      <c r="CC2670" s="24"/>
      <c r="CD2670" s="24"/>
      <c r="CE2670" s="24"/>
      <c r="CF2670" s="24"/>
      <c r="CG2670" s="24"/>
      <c r="CH2670" s="24"/>
      <c r="CI2670" s="24"/>
      <c r="CJ2670" s="24"/>
      <c r="CK2670" s="24"/>
      <c r="CL2670" s="24"/>
      <c r="CM2670" s="24"/>
      <c r="CN2670" s="24"/>
      <c r="CO2670" s="24"/>
      <c r="CP2670" s="24"/>
      <c r="CQ2670" s="24"/>
      <c r="CR2670" s="24"/>
      <c r="CS2670" s="24"/>
      <c r="CT2670" s="24"/>
      <c r="CU2670" s="24"/>
      <c r="CV2670" s="24"/>
      <c r="CW2670" s="24"/>
      <c r="CX2670" s="24"/>
      <c r="CY2670" s="24"/>
      <c r="CZ2670" s="24"/>
      <c r="DA2670" s="24"/>
      <c r="DB2670" s="24"/>
      <c r="DC2670" s="24"/>
      <c r="DD2670" s="24"/>
      <c r="DE2670" s="24"/>
      <c r="DF2670" s="26" t="s">
        <v>139</v>
      </c>
      <c r="DG2670" s="26" t="s">
        <v>120</v>
      </c>
      <c r="DH2670" s="26" t="s">
        <v>139</v>
      </c>
      <c r="DI2670" s="26" t="s">
        <v>120</v>
      </c>
      <c r="DJ2670" s="26" t="s">
        <v>139</v>
      </c>
      <c r="DK2670" s="26" t="s">
        <v>139</v>
      </c>
      <c r="DL2670" s="26" t="s">
        <v>139</v>
      </c>
      <c r="DM2670" s="26" t="s">
        <v>139</v>
      </c>
      <c r="DN2670" s="26" t="s">
        <v>139</v>
      </c>
      <c r="DO2670" s="26" t="s">
        <v>139</v>
      </c>
    </row>
    <row r="2671" spans="1:119" ht="20.100000000000001" customHeight="1" x14ac:dyDescent="0.25">
      <c r="A2671" s="29" t="str">
        <f t="shared" si="588"/>
        <v/>
      </c>
      <c r="B2671" s="29" t="str">
        <f t="shared" si="589"/>
        <v>Touching Humanity in Need of Kindness</v>
      </c>
      <c r="C2671" s="29">
        <f t="shared" si="590"/>
        <v>0</v>
      </c>
      <c r="D2671" s="30" t="str">
        <f t="shared" si="591"/>
        <v>Africa and the Middle East</v>
      </c>
      <c r="E2671" s="30" t="str">
        <f t="shared" si="592"/>
        <v>Monrovia, Liberia</v>
      </c>
      <c r="F2671" s="31">
        <f t="shared" si="593"/>
        <v>0</v>
      </c>
      <c r="G2671" s="31">
        <f t="shared" si="594"/>
        <v>0</v>
      </c>
      <c r="H2671" s="31">
        <f t="shared" si="595"/>
        <v>0</v>
      </c>
      <c r="I2671" s="31">
        <f t="shared" si="596"/>
        <v>0</v>
      </c>
      <c r="J2671" s="31">
        <f t="shared" si="597"/>
        <v>0</v>
      </c>
      <c r="K2671" s="31">
        <f t="shared" si="598"/>
        <v>0</v>
      </c>
      <c r="L2671" s="31">
        <f t="shared" si="599"/>
        <v>0</v>
      </c>
      <c r="M2671" s="31">
        <f t="shared" si="600"/>
        <v>0</v>
      </c>
      <c r="N2671" s="31">
        <f t="shared" si="601"/>
        <v>0</v>
      </c>
      <c r="O2671" s="26" t="s">
        <v>14465</v>
      </c>
      <c r="P2671" s="26" t="s">
        <v>108</v>
      </c>
      <c r="Q2671" s="27">
        <v>41907</v>
      </c>
      <c r="R2671" s="24"/>
      <c r="S2671" s="24"/>
      <c r="T2671" s="26" t="s">
        <v>278</v>
      </c>
      <c r="U2671" s="24"/>
      <c r="V2671" s="26" t="s">
        <v>169</v>
      </c>
      <c r="W2671" s="26" t="s">
        <v>3593</v>
      </c>
      <c r="X2671" s="26" t="s">
        <v>4350</v>
      </c>
      <c r="Y2671" s="26" t="s">
        <v>14452</v>
      </c>
      <c r="Z2671" s="24"/>
      <c r="AA2671" s="24"/>
      <c r="AB2671" s="26" t="s">
        <v>723</v>
      </c>
      <c r="AC2671" s="28">
        <v>1300</v>
      </c>
      <c r="AD2671" s="26" t="s">
        <v>14453</v>
      </c>
      <c r="AE2671" s="24"/>
      <c r="AF2671" s="26" t="s">
        <v>139</v>
      </c>
      <c r="AG2671" s="26" t="s">
        <v>333</v>
      </c>
      <c r="AH2671" s="24"/>
      <c r="AI2671" s="28">
        <v>1300</v>
      </c>
      <c r="AJ2671" s="24"/>
      <c r="AK2671" s="24"/>
      <c r="AL2671" s="24"/>
      <c r="AM2671" s="24"/>
      <c r="AN2671" s="24"/>
      <c r="AO2671" s="24"/>
      <c r="AP2671" s="24"/>
      <c r="AQ2671" s="24"/>
      <c r="AR2671" s="24"/>
      <c r="AS2671" s="24"/>
      <c r="AT2671" s="24"/>
      <c r="AU2671" s="24"/>
      <c r="AV2671" s="24"/>
      <c r="AW2671" s="24"/>
      <c r="AX2671" s="24"/>
      <c r="AY2671" s="24"/>
      <c r="AZ2671" s="24"/>
      <c r="BA2671" s="24"/>
      <c r="BB2671" s="24"/>
      <c r="BC2671" s="26" t="s">
        <v>3079</v>
      </c>
      <c r="BD2671" s="24"/>
      <c r="BE2671" s="24"/>
      <c r="BF2671" s="24"/>
      <c r="BG2671" s="24"/>
      <c r="BH2671" s="24"/>
      <c r="BI2671" s="24"/>
      <c r="BJ2671" s="24"/>
      <c r="BK2671" s="24"/>
      <c r="BL2671" s="24"/>
      <c r="BM2671" s="24"/>
      <c r="BN2671" s="24"/>
      <c r="BO2671" s="24"/>
      <c r="BP2671" s="24"/>
      <c r="BQ2671" s="24"/>
      <c r="BR2671" s="24"/>
      <c r="BS2671" s="24"/>
      <c r="BT2671" s="24"/>
      <c r="BU2671" s="24"/>
      <c r="BV2671" s="24"/>
      <c r="BW2671" s="24"/>
      <c r="BX2671" s="24"/>
      <c r="BY2671" s="24"/>
      <c r="BZ2671" s="24"/>
      <c r="CA2671" s="24"/>
      <c r="CB2671" s="24"/>
      <c r="CC2671" s="24"/>
      <c r="CD2671" s="24"/>
      <c r="CE2671" s="24"/>
      <c r="CF2671" s="24"/>
      <c r="CG2671" s="24"/>
      <c r="CH2671" s="24"/>
      <c r="CI2671" s="24"/>
      <c r="CJ2671" s="24"/>
      <c r="CK2671" s="24"/>
      <c r="CL2671" s="24"/>
      <c r="CM2671" s="24"/>
      <c r="CN2671" s="24"/>
      <c r="CO2671" s="24"/>
      <c r="CP2671" s="24"/>
      <c r="CQ2671" s="24"/>
      <c r="CR2671" s="24"/>
      <c r="CS2671" s="24"/>
      <c r="CT2671" s="24"/>
      <c r="CU2671" s="24"/>
      <c r="CV2671" s="24"/>
      <c r="CW2671" s="24"/>
      <c r="CX2671" s="24"/>
      <c r="CY2671" s="24"/>
      <c r="CZ2671" s="24"/>
      <c r="DA2671" s="24"/>
      <c r="DB2671" s="24"/>
      <c r="DC2671" s="24"/>
      <c r="DD2671" s="24"/>
      <c r="DE2671" s="24"/>
      <c r="DF2671" s="26" t="s">
        <v>139</v>
      </c>
      <c r="DG2671" s="26" t="s">
        <v>139</v>
      </c>
      <c r="DH2671" s="26" t="s">
        <v>139</v>
      </c>
      <c r="DI2671" s="26" t="s">
        <v>139</v>
      </c>
      <c r="DJ2671" s="26" t="s">
        <v>139</v>
      </c>
      <c r="DK2671" s="26" t="s">
        <v>139</v>
      </c>
      <c r="DL2671" s="26" t="s">
        <v>139</v>
      </c>
      <c r="DM2671" s="26" t="s">
        <v>139</v>
      </c>
      <c r="DN2671" s="26" t="s">
        <v>139</v>
      </c>
      <c r="DO2671" s="26" t="s">
        <v>139</v>
      </c>
    </row>
    <row r="2672" spans="1:119" ht="20.100000000000001" customHeight="1" x14ac:dyDescent="0.25">
      <c r="A2672" s="29" t="str">
        <f t="shared" si="588"/>
        <v>Touching Humanity in Need of Kindness3</v>
      </c>
      <c r="B2672" s="29" t="str">
        <f t="shared" si="589"/>
        <v>Touching Humanity in Need of Kindness</v>
      </c>
      <c r="C2672" s="29">
        <f t="shared" si="590"/>
        <v>3</v>
      </c>
      <c r="D2672" s="30" t="str">
        <f t="shared" si="591"/>
        <v>Africa and the Middle East</v>
      </c>
      <c r="E2672" s="30" t="str">
        <f t="shared" si="592"/>
        <v>Monrovia, Liberia</v>
      </c>
      <c r="F2672" s="31">
        <f t="shared" si="593"/>
        <v>3</v>
      </c>
      <c r="G2672" s="31">
        <f t="shared" si="594"/>
        <v>2</v>
      </c>
      <c r="H2672" s="31">
        <f t="shared" si="595"/>
        <v>3</v>
      </c>
      <c r="I2672" s="31">
        <f t="shared" si="596"/>
        <v>4</v>
      </c>
      <c r="J2672" s="31">
        <f t="shared" si="597"/>
        <v>3</v>
      </c>
      <c r="K2672" s="31">
        <f t="shared" si="598"/>
        <v>4</v>
      </c>
      <c r="L2672" s="31">
        <f t="shared" si="599"/>
        <v>4</v>
      </c>
      <c r="M2672" s="31">
        <f t="shared" si="600"/>
        <v>3</v>
      </c>
      <c r="N2672" s="31">
        <f t="shared" si="601"/>
        <v>3.3</v>
      </c>
      <c r="O2672" s="26" t="s">
        <v>14475</v>
      </c>
      <c r="P2672" s="26" t="s">
        <v>108</v>
      </c>
      <c r="Q2672" s="27">
        <v>41568</v>
      </c>
      <c r="R2672" s="26" t="s">
        <v>166</v>
      </c>
      <c r="S2672" s="26" t="s">
        <v>622</v>
      </c>
      <c r="T2672" s="26" t="s">
        <v>194</v>
      </c>
      <c r="U2672" s="26" t="s">
        <v>168</v>
      </c>
      <c r="V2672" s="26" t="s">
        <v>169</v>
      </c>
      <c r="W2672" s="26" t="s">
        <v>3593</v>
      </c>
      <c r="X2672" s="26" t="s">
        <v>4350</v>
      </c>
      <c r="Y2672" s="26" t="s">
        <v>14452</v>
      </c>
      <c r="Z2672" s="24"/>
      <c r="AA2672" s="24"/>
      <c r="AB2672" s="26" t="s">
        <v>117</v>
      </c>
      <c r="AC2672" s="28">
        <v>25000</v>
      </c>
      <c r="AD2672" s="26" t="s">
        <v>14453</v>
      </c>
      <c r="AE2672" s="24"/>
      <c r="AF2672" s="26" t="s">
        <v>139</v>
      </c>
      <c r="AG2672" s="26" t="s">
        <v>333</v>
      </c>
      <c r="AH2672" s="26" t="s">
        <v>121</v>
      </c>
      <c r="AI2672" s="28">
        <v>25000</v>
      </c>
      <c r="AJ2672" s="26" t="s">
        <v>14476</v>
      </c>
      <c r="AK2672" s="26" t="s">
        <v>14477</v>
      </c>
      <c r="AL2672" s="26" t="s">
        <v>14478</v>
      </c>
      <c r="AM2672" s="24"/>
      <c r="AN2672" s="24"/>
      <c r="AO2672" s="24"/>
      <c r="AP2672" s="24"/>
      <c r="AQ2672" s="26" t="s">
        <v>14479</v>
      </c>
      <c r="AR2672" s="24"/>
      <c r="AS2672" s="24"/>
      <c r="AT2672" s="24"/>
      <c r="AU2672" s="24"/>
      <c r="AV2672" s="24"/>
      <c r="AW2672" s="28">
        <v>342966</v>
      </c>
      <c r="AX2672" s="26">
        <v>1250</v>
      </c>
      <c r="AY2672" s="28">
        <v>480</v>
      </c>
      <c r="AZ2672" s="28">
        <v>475</v>
      </c>
      <c r="BA2672" s="26">
        <v>0</v>
      </c>
      <c r="BB2672" s="26" t="s">
        <v>241</v>
      </c>
      <c r="BC2672" s="26" t="s">
        <v>3079</v>
      </c>
      <c r="BD2672" s="26" t="s">
        <v>378</v>
      </c>
      <c r="BE2672" s="26" t="s">
        <v>14480</v>
      </c>
      <c r="BF2672" s="26" t="s">
        <v>14471</v>
      </c>
      <c r="BG2672" s="26" t="s">
        <v>191</v>
      </c>
      <c r="BH2672" s="26" t="s">
        <v>14472</v>
      </c>
      <c r="BI2672" s="26" t="s">
        <v>395</v>
      </c>
      <c r="BJ2672" s="26" t="s">
        <v>14481</v>
      </c>
      <c r="BK2672" s="26" t="s">
        <v>14482</v>
      </c>
      <c r="BL2672" s="26" t="s">
        <v>580</v>
      </c>
      <c r="BM2672" s="26" t="s">
        <v>14482</v>
      </c>
      <c r="BN2672" s="26" t="s">
        <v>2321</v>
      </c>
      <c r="BO2672" s="26" t="s">
        <v>191</v>
      </c>
      <c r="BP2672" s="24"/>
      <c r="BQ2672" s="24"/>
      <c r="BR2672" s="26">
        <v>3</v>
      </c>
      <c r="BS2672" s="26">
        <v>2</v>
      </c>
      <c r="BT2672" s="26">
        <v>3</v>
      </c>
      <c r="BU2672" s="26">
        <v>4</v>
      </c>
      <c r="BV2672" s="26">
        <v>3</v>
      </c>
      <c r="BW2672" s="26">
        <v>4</v>
      </c>
      <c r="BX2672" s="26">
        <v>4</v>
      </c>
      <c r="BY2672" s="26">
        <v>3</v>
      </c>
      <c r="BZ2672" s="24"/>
      <c r="CA2672" s="24"/>
      <c r="CB2672" s="24"/>
      <c r="CC2672" s="24"/>
      <c r="CD2672" s="24"/>
      <c r="CE2672" s="24"/>
      <c r="CF2672" s="24"/>
      <c r="CG2672" s="24"/>
      <c r="CH2672" s="24"/>
      <c r="CI2672" s="24"/>
      <c r="CJ2672" s="24"/>
      <c r="CK2672" s="24"/>
      <c r="CL2672" s="24"/>
      <c r="CM2672" s="24"/>
      <c r="CN2672" s="24"/>
      <c r="CO2672" s="24"/>
      <c r="CP2672" s="24"/>
      <c r="CQ2672" s="24"/>
      <c r="CR2672" s="24"/>
      <c r="CS2672" s="24"/>
      <c r="CT2672" s="24"/>
      <c r="CU2672" s="24"/>
      <c r="CV2672" s="24"/>
      <c r="CW2672" s="24"/>
      <c r="CX2672" s="24"/>
      <c r="CY2672" s="24"/>
      <c r="CZ2672" s="24"/>
      <c r="DA2672" s="24"/>
      <c r="DB2672" s="24"/>
      <c r="DC2672" s="24"/>
      <c r="DD2672" s="24"/>
      <c r="DE2672" s="24"/>
      <c r="DF2672" s="26" t="s">
        <v>139</v>
      </c>
      <c r="DG2672" s="26" t="s">
        <v>120</v>
      </c>
      <c r="DH2672" s="26" t="s">
        <v>139</v>
      </c>
      <c r="DI2672" s="26" t="s">
        <v>120</v>
      </c>
      <c r="DJ2672" s="26" t="s">
        <v>139</v>
      </c>
      <c r="DK2672" s="26" t="s">
        <v>139</v>
      </c>
      <c r="DL2672" s="26" t="s">
        <v>139</v>
      </c>
      <c r="DM2672" s="26" t="s">
        <v>139</v>
      </c>
      <c r="DN2672" s="26" t="s">
        <v>139</v>
      </c>
      <c r="DO2672" s="26" t="s">
        <v>139</v>
      </c>
    </row>
    <row r="2673" spans="1:119" ht="20.100000000000001" customHeight="1" x14ac:dyDescent="0.25">
      <c r="A2673" s="29" t="str">
        <f t="shared" si="588"/>
        <v>Touching Humanity in Need of Kindness2</v>
      </c>
      <c r="B2673" s="29" t="str">
        <f t="shared" si="589"/>
        <v>Touching Humanity in Need of Kindness</v>
      </c>
      <c r="C2673" s="29">
        <f t="shared" si="590"/>
        <v>2</v>
      </c>
      <c r="D2673" s="30" t="str">
        <f t="shared" si="591"/>
        <v>Africa and the Middle East</v>
      </c>
      <c r="E2673" s="30" t="str">
        <f t="shared" si="592"/>
        <v>Monrovia, Liberia</v>
      </c>
      <c r="F2673" s="31">
        <f t="shared" si="593"/>
        <v>3</v>
      </c>
      <c r="G2673" s="31">
        <f t="shared" si="594"/>
        <v>2</v>
      </c>
      <c r="H2673" s="31">
        <f t="shared" si="595"/>
        <v>3</v>
      </c>
      <c r="I2673" s="31">
        <f t="shared" si="596"/>
        <v>3</v>
      </c>
      <c r="J2673" s="31">
        <f t="shared" si="597"/>
        <v>2</v>
      </c>
      <c r="K2673" s="31">
        <f t="shared" si="598"/>
        <v>3</v>
      </c>
      <c r="L2673" s="31">
        <f t="shared" si="599"/>
        <v>3</v>
      </c>
      <c r="M2673" s="31">
        <f t="shared" si="600"/>
        <v>2</v>
      </c>
      <c r="N2673" s="31">
        <f t="shared" si="601"/>
        <v>2.6</v>
      </c>
      <c r="O2673" s="26" t="s">
        <v>14483</v>
      </c>
      <c r="P2673" s="26" t="s">
        <v>108</v>
      </c>
      <c r="Q2673" s="27">
        <v>41204</v>
      </c>
      <c r="R2673" s="26" t="s">
        <v>109</v>
      </c>
      <c r="S2673" s="26" t="s">
        <v>306</v>
      </c>
      <c r="T2673" s="26" t="s">
        <v>207</v>
      </c>
      <c r="U2673" s="26" t="s">
        <v>168</v>
      </c>
      <c r="V2673" s="26" t="s">
        <v>169</v>
      </c>
      <c r="W2673" s="26" t="s">
        <v>3593</v>
      </c>
      <c r="X2673" s="26" t="s">
        <v>4350</v>
      </c>
      <c r="Y2673" s="26" t="s">
        <v>14452</v>
      </c>
      <c r="Z2673" s="24"/>
      <c r="AA2673" s="24"/>
      <c r="AB2673" s="26" t="s">
        <v>117</v>
      </c>
      <c r="AC2673" s="28">
        <v>25000</v>
      </c>
      <c r="AD2673" s="26" t="s">
        <v>14453</v>
      </c>
      <c r="AE2673" s="24"/>
      <c r="AF2673" s="26" t="s">
        <v>139</v>
      </c>
      <c r="AG2673" s="26" t="s">
        <v>333</v>
      </c>
      <c r="AH2673" s="26" t="s">
        <v>143</v>
      </c>
      <c r="AI2673" s="28">
        <v>25000</v>
      </c>
      <c r="AJ2673" s="26" t="s">
        <v>14484</v>
      </c>
      <c r="AK2673" s="26" t="s">
        <v>14467</v>
      </c>
      <c r="AL2673" s="26" t="s">
        <v>14485</v>
      </c>
      <c r="AM2673" s="24"/>
      <c r="AN2673" s="24"/>
      <c r="AO2673" s="24"/>
      <c r="AP2673" s="24"/>
      <c r="AQ2673" s="24"/>
      <c r="AR2673" s="24"/>
      <c r="AS2673" s="24"/>
      <c r="AT2673" s="24"/>
      <c r="AU2673" s="24"/>
      <c r="AV2673" s="24"/>
      <c r="AW2673" s="28">
        <v>330065</v>
      </c>
      <c r="AX2673" s="26">
        <v>1150</v>
      </c>
      <c r="AY2673" s="28">
        <v>350</v>
      </c>
      <c r="AZ2673" s="28">
        <v>98</v>
      </c>
      <c r="BA2673" s="26">
        <v>0</v>
      </c>
      <c r="BB2673" s="26" t="s">
        <v>241</v>
      </c>
      <c r="BC2673" s="26" t="s">
        <v>3079</v>
      </c>
      <c r="BD2673" s="26" t="s">
        <v>378</v>
      </c>
      <c r="BE2673" s="26" t="s">
        <v>14486</v>
      </c>
      <c r="BF2673" s="26" t="s">
        <v>580</v>
      </c>
      <c r="BG2673" s="24"/>
      <c r="BH2673" s="26" t="s">
        <v>14471</v>
      </c>
      <c r="BI2673" s="24"/>
      <c r="BJ2673" s="26" t="s">
        <v>3293</v>
      </c>
      <c r="BK2673" s="24"/>
      <c r="BL2673" s="26" t="s">
        <v>2321</v>
      </c>
      <c r="BM2673" s="24"/>
      <c r="BN2673" s="26" t="s">
        <v>14474</v>
      </c>
      <c r="BO2673" s="24"/>
      <c r="BP2673" s="24"/>
      <c r="BQ2673" s="24"/>
      <c r="BR2673" s="26">
        <v>3</v>
      </c>
      <c r="BS2673" s="26">
        <v>2</v>
      </c>
      <c r="BT2673" s="26">
        <v>3</v>
      </c>
      <c r="BU2673" s="26">
        <v>3</v>
      </c>
      <c r="BV2673" s="26">
        <v>2</v>
      </c>
      <c r="BW2673" s="26">
        <v>3</v>
      </c>
      <c r="BX2673" s="26">
        <v>3</v>
      </c>
      <c r="BY2673" s="26">
        <v>2</v>
      </c>
      <c r="BZ2673" s="24"/>
      <c r="CA2673" s="24"/>
      <c r="CB2673" s="24"/>
      <c r="CC2673" s="24"/>
      <c r="CD2673" s="24"/>
      <c r="CE2673" s="24"/>
      <c r="CF2673" s="24"/>
      <c r="CG2673" s="24"/>
      <c r="CH2673" s="24"/>
      <c r="CI2673" s="24"/>
      <c r="CJ2673" s="24"/>
      <c r="CK2673" s="24"/>
      <c r="CL2673" s="24"/>
      <c r="CM2673" s="24"/>
      <c r="CN2673" s="24"/>
      <c r="CO2673" s="24"/>
      <c r="CP2673" s="24"/>
      <c r="CQ2673" s="24"/>
      <c r="CR2673" s="24"/>
      <c r="CS2673" s="24"/>
      <c r="CT2673" s="24"/>
      <c r="CU2673" s="24"/>
      <c r="CV2673" s="24"/>
      <c r="CW2673" s="24"/>
      <c r="CX2673" s="24"/>
      <c r="CY2673" s="24"/>
      <c r="CZ2673" s="24"/>
      <c r="DA2673" s="24"/>
      <c r="DB2673" s="24"/>
      <c r="DC2673" s="24"/>
      <c r="DD2673" s="24"/>
      <c r="DE2673" s="24"/>
      <c r="DF2673" s="26" t="s">
        <v>139</v>
      </c>
      <c r="DG2673" s="26" t="s">
        <v>120</v>
      </c>
      <c r="DH2673" s="26" t="s">
        <v>139</v>
      </c>
      <c r="DI2673" s="26" t="s">
        <v>120</v>
      </c>
      <c r="DJ2673" s="26" t="s">
        <v>139</v>
      </c>
      <c r="DK2673" s="26" t="s">
        <v>139</v>
      </c>
      <c r="DL2673" s="26" t="s">
        <v>139</v>
      </c>
      <c r="DM2673" s="26" t="s">
        <v>139</v>
      </c>
      <c r="DN2673" s="26" t="s">
        <v>139</v>
      </c>
      <c r="DO2673" s="26" t="s">
        <v>139</v>
      </c>
    </row>
    <row r="2674" spans="1:119" ht="20.100000000000001" customHeight="1" x14ac:dyDescent="0.25">
      <c r="A2674" s="29" t="str">
        <f t="shared" si="588"/>
        <v>Touching Humanity in Need of Kindness1</v>
      </c>
      <c r="B2674" s="29" t="str">
        <f t="shared" si="589"/>
        <v>Touching Humanity in Need of Kindness</v>
      </c>
      <c r="C2674" s="29">
        <f t="shared" si="590"/>
        <v>1</v>
      </c>
      <c r="D2674" s="30" t="str">
        <f t="shared" si="591"/>
        <v>Africa and the Middle East</v>
      </c>
      <c r="E2674" s="30" t="str">
        <f t="shared" si="592"/>
        <v>Monrovia, Liberia</v>
      </c>
      <c r="F2674" s="31">
        <f t="shared" si="593"/>
        <v>3</v>
      </c>
      <c r="G2674" s="31">
        <f t="shared" si="594"/>
        <v>3</v>
      </c>
      <c r="H2674" s="31">
        <f t="shared" si="595"/>
        <v>2</v>
      </c>
      <c r="I2674" s="31">
        <f t="shared" si="596"/>
        <v>5</v>
      </c>
      <c r="J2674" s="31">
        <f t="shared" si="597"/>
        <v>5</v>
      </c>
      <c r="K2674" s="31">
        <f t="shared" si="598"/>
        <v>4</v>
      </c>
      <c r="L2674" s="31">
        <f t="shared" si="599"/>
        <v>5</v>
      </c>
      <c r="M2674" s="31">
        <f t="shared" si="600"/>
        <v>3</v>
      </c>
      <c r="N2674" s="31">
        <f t="shared" si="601"/>
        <v>3.8</v>
      </c>
      <c r="O2674" s="26" t="s">
        <v>14487</v>
      </c>
      <c r="P2674" s="26" t="s">
        <v>108</v>
      </c>
      <c r="Q2674" s="27">
        <v>40835</v>
      </c>
      <c r="R2674" s="26" t="s">
        <v>155</v>
      </c>
      <c r="S2674" s="26" t="s">
        <v>321</v>
      </c>
      <c r="T2674" s="26" t="s">
        <v>175</v>
      </c>
      <c r="U2674" s="26" t="s">
        <v>168</v>
      </c>
      <c r="V2674" s="26" t="s">
        <v>169</v>
      </c>
      <c r="W2674" s="26" t="s">
        <v>3593</v>
      </c>
      <c r="X2674" s="26" t="s">
        <v>4350</v>
      </c>
      <c r="Y2674" s="26" t="s">
        <v>14452</v>
      </c>
      <c r="Z2674" s="24"/>
      <c r="AA2674" s="24"/>
      <c r="AB2674" s="26" t="s">
        <v>117</v>
      </c>
      <c r="AC2674" s="28">
        <v>10000</v>
      </c>
      <c r="AD2674" s="26" t="s">
        <v>14453</v>
      </c>
      <c r="AE2674" s="24"/>
      <c r="AF2674" s="26" t="s">
        <v>139</v>
      </c>
      <c r="AG2674" s="26" t="s">
        <v>333</v>
      </c>
      <c r="AH2674" s="26" t="s">
        <v>158</v>
      </c>
      <c r="AI2674" s="28">
        <v>10000</v>
      </c>
      <c r="AJ2674" s="24"/>
      <c r="AK2674" s="26" t="s">
        <v>14488</v>
      </c>
      <c r="AL2674" s="26" t="s">
        <v>14489</v>
      </c>
      <c r="AM2674" s="26" t="s">
        <v>14490</v>
      </c>
      <c r="AN2674" s="26" t="s">
        <v>14491</v>
      </c>
      <c r="AO2674" s="26" t="s">
        <v>14492</v>
      </c>
      <c r="AP2674" s="24"/>
      <c r="AQ2674" s="24"/>
      <c r="AR2674" s="24"/>
      <c r="AS2674" s="24"/>
      <c r="AT2674" s="24"/>
      <c r="AU2674" s="24"/>
      <c r="AV2674" s="24"/>
      <c r="AW2674" s="28">
        <v>128479</v>
      </c>
      <c r="AX2674" s="26">
        <v>990</v>
      </c>
      <c r="AY2674" s="28">
        <v>60</v>
      </c>
      <c r="AZ2674" s="28">
        <v>50</v>
      </c>
      <c r="BA2674" s="26">
        <v>0</v>
      </c>
      <c r="BB2674" s="26" t="s">
        <v>241</v>
      </c>
      <c r="BC2674" s="26" t="s">
        <v>3079</v>
      </c>
      <c r="BD2674" s="24"/>
      <c r="BE2674" s="24"/>
      <c r="BF2674" s="26" t="s">
        <v>3293</v>
      </c>
      <c r="BG2674" s="26" t="s">
        <v>395</v>
      </c>
      <c r="BH2674" s="26" t="s">
        <v>14493</v>
      </c>
      <c r="BI2674" s="26" t="s">
        <v>191</v>
      </c>
      <c r="BJ2674" s="26" t="s">
        <v>580</v>
      </c>
      <c r="BK2674" s="26" t="s">
        <v>3593</v>
      </c>
      <c r="BL2674" s="26" t="s">
        <v>14494</v>
      </c>
      <c r="BM2674" s="24"/>
      <c r="BN2674" s="26" t="s">
        <v>10468</v>
      </c>
      <c r="BO2674" s="26" t="s">
        <v>191</v>
      </c>
      <c r="BP2674" s="24"/>
      <c r="BQ2674" s="24"/>
      <c r="BR2674" s="26">
        <v>3</v>
      </c>
      <c r="BS2674" s="26">
        <v>3</v>
      </c>
      <c r="BT2674" s="26">
        <v>2</v>
      </c>
      <c r="BU2674" s="26">
        <v>5</v>
      </c>
      <c r="BV2674" s="26">
        <v>5</v>
      </c>
      <c r="BW2674" s="26">
        <v>4</v>
      </c>
      <c r="BX2674" s="26">
        <v>5</v>
      </c>
      <c r="BY2674" s="26">
        <v>3</v>
      </c>
      <c r="BZ2674" s="24"/>
      <c r="CA2674" s="24"/>
      <c r="CB2674" s="24"/>
      <c r="CC2674" s="24"/>
      <c r="CD2674" s="24"/>
      <c r="CE2674" s="24"/>
      <c r="CF2674" s="24"/>
      <c r="CG2674" s="24"/>
      <c r="CH2674" s="24"/>
      <c r="CI2674" s="24"/>
      <c r="CJ2674" s="24"/>
      <c r="CK2674" s="24"/>
      <c r="CL2674" s="24"/>
      <c r="CM2674" s="24"/>
      <c r="CN2674" s="24"/>
      <c r="CO2674" s="24"/>
      <c r="CP2674" s="24"/>
      <c r="CQ2674" s="24"/>
      <c r="CR2674" s="24"/>
      <c r="CS2674" s="24"/>
      <c r="CT2674" s="24"/>
      <c r="CU2674" s="24"/>
      <c r="CV2674" s="24"/>
      <c r="CW2674" s="24"/>
      <c r="CX2674" s="24"/>
      <c r="CY2674" s="24"/>
      <c r="CZ2674" s="24"/>
      <c r="DA2674" s="24"/>
      <c r="DB2674" s="24"/>
      <c r="DC2674" s="24"/>
      <c r="DD2674" s="24"/>
      <c r="DE2674" s="24"/>
      <c r="DF2674" s="26" t="s">
        <v>139</v>
      </c>
      <c r="DG2674" s="26" t="s">
        <v>139</v>
      </c>
      <c r="DH2674" s="26" t="s">
        <v>139</v>
      </c>
      <c r="DI2674" s="26" t="s">
        <v>139</v>
      </c>
      <c r="DJ2674" s="26" t="s">
        <v>139</v>
      </c>
      <c r="DK2674" s="26" t="s">
        <v>139</v>
      </c>
      <c r="DL2674" s="26" t="s">
        <v>139</v>
      </c>
      <c r="DM2674" s="26" t="s">
        <v>139</v>
      </c>
      <c r="DN2674" s="26" t="s">
        <v>139</v>
      </c>
      <c r="DO2674" s="26" t="s">
        <v>139</v>
      </c>
    </row>
    <row r="2675" spans="1:119" ht="20.100000000000001" customHeight="1" x14ac:dyDescent="0.25">
      <c r="A2675" s="29" t="str">
        <f t="shared" si="588"/>
        <v>Tudor Foundation5</v>
      </c>
      <c r="B2675" s="29" t="str">
        <f t="shared" si="589"/>
        <v>Tudor Foundation</v>
      </c>
      <c r="C2675" s="29">
        <f t="shared" si="590"/>
        <v>5</v>
      </c>
      <c r="D2675" s="30" t="str">
        <f t="shared" si="591"/>
        <v>Europe and Eurasia</v>
      </c>
      <c r="E2675" s="30" t="str">
        <f t="shared" si="592"/>
        <v>Budapest, Hungary</v>
      </c>
      <c r="F2675" s="31">
        <f t="shared" si="593"/>
        <v>1</v>
      </c>
      <c r="G2675" s="31">
        <f t="shared" si="594"/>
        <v>1</v>
      </c>
      <c r="H2675" s="31">
        <f t="shared" si="595"/>
        <v>2</v>
      </c>
      <c r="I2675" s="31">
        <f t="shared" si="596"/>
        <v>3</v>
      </c>
      <c r="J2675" s="31">
        <f t="shared" si="597"/>
        <v>2</v>
      </c>
      <c r="K2675" s="31">
        <f t="shared" si="598"/>
        <v>2</v>
      </c>
      <c r="L2675" s="31">
        <f t="shared" si="599"/>
        <v>2</v>
      </c>
      <c r="M2675" s="31">
        <f t="shared" si="600"/>
        <v>2</v>
      </c>
      <c r="N2675" s="31">
        <f t="shared" si="601"/>
        <v>1.9</v>
      </c>
      <c r="O2675" s="26" t="s">
        <v>14495</v>
      </c>
      <c r="P2675" s="26" t="s">
        <v>108</v>
      </c>
      <c r="Q2675" s="27">
        <v>41400</v>
      </c>
      <c r="R2675" s="26" t="s">
        <v>305</v>
      </c>
      <c r="S2675" s="26" t="s">
        <v>206</v>
      </c>
      <c r="T2675" s="26" t="s">
        <v>207</v>
      </c>
      <c r="U2675" s="26" t="s">
        <v>112</v>
      </c>
      <c r="V2675" s="26" t="s">
        <v>15763</v>
      </c>
      <c r="W2675" s="26" t="s">
        <v>5667</v>
      </c>
      <c r="X2675" s="26" t="s">
        <v>10699</v>
      </c>
      <c r="Y2675" s="26" t="s">
        <v>14496</v>
      </c>
      <c r="Z2675" s="24"/>
      <c r="AA2675" s="24"/>
      <c r="AB2675" s="26" t="s">
        <v>117</v>
      </c>
      <c r="AC2675" s="28">
        <v>9000</v>
      </c>
      <c r="AD2675" s="24"/>
      <c r="AE2675" s="24"/>
      <c r="AF2675" s="26" t="s">
        <v>120</v>
      </c>
      <c r="AG2675" s="26" t="s">
        <v>645</v>
      </c>
      <c r="AH2675" s="26" t="s">
        <v>176</v>
      </c>
      <c r="AI2675" s="28">
        <v>9000</v>
      </c>
      <c r="AJ2675" s="26" t="s">
        <v>14497</v>
      </c>
      <c r="AK2675" s="26" t="s">
        <v>14498</v>
      </c>
      <c r="AL2675" s="26" t="s">
        <v>14499</v>
      </c>
      <c r="AM2675" s="24"/>
      <c r="AN2675" s="24"/>
      <c r="AO2675" s="24"/>
      <c r="AP2675" s="24"/>
      <c r="AQ2675" s="24"/>
      <c r="AR2675" s="26" t="s">
        <v>14500</v>
      </c>
      <c r="AS2675" s="24"/>
      <c r="AT2675" s="24"/>
      <c r="AU2675" s="24"/>
      <c r="AV2675" s="24"/>
      <c r="AW2675" s="28">
        <v>28000</v>
      </c>
      <c r="AX2675" s="26">
        <v>57</v>
      </c>
      <c r="AY2675" s="28">
        <v>75</v>
      </c>
      <c r="AZ2675" s="28">
        <v>50</v>
      </c>
      <c r="BA2675" s="26">
        <v>0</v>
      </c>
      <c r="BB2675" s="26" t="s">
        <v>148</v>
      </c>
      <c r="BC2675" s="26" t="s">
        <v>14501</v>
      </c>
      <c r="BD2675" s="24"/>
      <c r="BE2675" s="24"/>
      <c r="BF2675" s="24"/>
      <c r="BG2675" s="24"/>
      <c r="BH2675" s="24"/>
      <c r="BI2675" s="24"/>
      <c r="BJ2675" s="24"/>
      <c r="BK2675" s="24"/>
      <c r="BL2675" s="24"/>
      <c r="BM2675" s="24"/>
      <c r="BN2675" s="24"/>
      <c r="BO2675" s="24"/>
      <c r="BP2675" s="24"/>
      <c r="BQ2675" s="24"/>
      <c r="BR2675" s="26">
        <v>1</v>
      </c>
      <c r="BS2675" s="26">
        <v>1</v>
      </c>
      <c r="BT2675" s="26">
        <v>2</v>
      </c>
      <c r="BU2675" s="26">
        <v>3</v>
      </c>
      <c r="BV2675" s="26">
        <v>2</v>
      </c>
      <c r="BW2675" s="26">
        <v>2</v>
      </c>
      <c r="BX2675" s="26">
        <v>2</v>
      </c>
      <c r="BY2675" s="26">
        <v>2</v>
      </c>
      <c r="BZ2675" s="24"/>
      <c r="CA2675" s="24"/>
      <c r="CB2675" s="24"/>
      <c r="CC2675" s="24"/>
      <c r="CD2675" s="24"/>
      <c r="CE2675" s="24"/>
      <c r="CF2675" s="24"/>
      <c r="CG2675" s="24"/>
      <c r="CH2675" s="24"/>
      <c r="CI2675" s="24"/>
      <c r="CJ2675" s="24"/>
      <c r="CK2675" s="24"/>
      <c r="CL2675" s="24"/>
      <c r="CM2675" s="24"/>
      <c r="CN2675" s="24"/>
      <c r="CO2675" s="24"/>
      <c r="CP2675" s="24"/>
      <c r="CQ2675" s="24"/>
      <c r="CR2675" s="24"/>
      <c r="CS2675" s="24"/>
      <c r="CT2675" s="24"/>
      <c r="CU2675" s="24"/>
      <c r="CV2675" s="24"/>
      <c r="CW2675" s="24"/>
      <c r="CX2675" s="24"/>
      <c r="CY2675" s="24"/>
      <c r="CZ2675" s="24"/>
      <c r="DA2675" s="24"/>
      <c r="DB2675" s="24"/>
      <c r="DC2675" s="24"/>
      <c r="DD2675" s="24"/>
      <c r="DE2675" s="24"/>
      <c r="DF2675" s="26" t="s">
        <v>139</v>
      </c>
      <c r="DG2675" s="26" t="s">
        <v>120</v>
      </c>
      <c r="DH2675" s="26" t="s">
        <v>139</v>
      </c>
      <c r="DI2675" s="26" t="s">
        <v>120</v>
      </c>
      <c r="DJ2675" s="26" t="s">
        <v>139</v>
      </c>
      <c r="DK2675" s="26" t="s">
        <v>139</v>
      </c>
      <c r="DL2675" s="26" t="s">
        <v>139</v>
      </c>
      <c r="DM2675" s="26" t="s">
        <v>139</v>
      </c>
      <c r="DN2675" s="26" t="s">
        <v>139</v>
      </c>
      <c r="DO2675" s="26" t="s">
        <v>139</v>
      </c>
    </row>
    <row r="2676" spans="1:119" ht="20.100000000000001" customHeight="1" x14ac:dyDescent="0.25">
      <c r="A2676" s="29" t="str">
        <f t="shared" si="588"/>
        <v/>
      </c>
      <c r="B2676" s="29" t="str">
        <f t="shared" si="589"/>
        <v>Tudor Foundation</v>
      </c>
      <c r="C2676" s="29">
        <f t="shared" si="590"/>
        <v>0</v>
      </c>
      <c r="D2676" s="30" t="str">
        <f t="shared" si="591"/>
        <v>Europe and Eurasia</v>
      </c>
      <c r="E2676" s="30" t="str">
        <f t="shared" si="592"/>
        <v>Budapest, Hungary</v>
      </c>
      <c r="F2676" s="31">
        <f t="shared" si="593"/>
        <v>0</v>
      </c>
      <c r="G2676" s="31">
        <f t="shared" si="594"/>
        <v>0</v>
      </c>
      <c r="H2676" s="31">
        <f t="shared" si="595"/>
        <v>0</v>
      </c>
      <c r="I2676" s="31">
        <f t="shared" si="596"/>
        <v>0</v>
      </c>
      <c r="J2676" s="31">
        <f t="shared" si="597"/>
        <v>0</v>
      </c>
      <c r="K2676" s="31">
        <f t="shared" si="598"/>
        <v>0</v>
      </c>
      <c r="L2676" s="31">
        <f t="shared" si="599"/>
        <v>0</v>
      </c>
      <c r="M2676" s="31">
        <f t="shared" si="600"/>
        <v>0</v>
      </c>
      <c r="N2676" s="31">
        <f t="shared" si="601"/>
        <v>0</v>
      </c>
      <c r="O2676" s="26" t="s">
        <v>16483</v>
      </c>
      <c r="P2676" s="26" t="s">
        <v>108</v>
      </c>
      <c r="Q2676" s="27">
        <v>40882</v>
      </c>
      <c r="R2676" s="24"/>
      <c r="S2676" s="24"/>
      <c r="T2676" s="26" t="s">
        <v>175</v>
      </c>
      <c r="U2676" s="24"/>
      <c r="V2676" s="26" t="s">
        <v>15763</v>
      </c>
      <c r="W2676" s="26" t="s">
        <v>5667</v>
      </c>
      <c r="X2676" s="26" t="s">
        <v>10699</v>
      </c>
      <c r="Y2676" s="26" t="s">
        <v>14496</v>
      </c>
      <c r="Z2676" s="24"/>
      <c r="AA2676" s="24"/>
      <c r="AB2676" s="26" t="s">
        <v>15733</v>
      </c>
      <c r="AC2676" s="28">
        <v>4400</v>
      </c>
      <c r="AD2676" s="24"/>
      <c r="AE2676" s="24"/>
      <c r="AF2676" s="26" t="s">
        <v>120</v>
      </c>
      <c r="AG2676" s="26" t="s">
        <v>645</v>
      </c>
      <c r="AH2676" s="24"/>
      <c r="AI2676" s="28">
        <v>4900</v>
      </c>
      <c r="AJ2676" s="24"/>
      <c r="AK2676" s="24"/>
      <c r="AL2676" s="24"/>
      <c r="AM2676" s="24"/>
      <c r="AN2676" s="24"/>
      <c r="AO2676" s="24"/>
      <c r="AP2676" s="24"/>
      <c r="AQ2676" s="24"/>
      <c r="AR2676" s="24"/>
      <c r="AS2676" s="24"/>
      <c r="AT2676" s="24"/>
      <c r="AU2676" s="24"/>
      <c r="AV2676" s="24"/>
      <c r="AW2676" s="28">
        <v>0</v>
      </c>
      <c r="AX2676" s="26">
        <v>0</v>
      </c>
      <c r="AY2676" s="28">
        <v>0</v>
      </c>
      <c r="AZ2676" s="28">
        <v>0</v>
      </c>
      <c r="BA2676" s="26">
        <v>0</v>
      </c>
      <c r="BB2676" s="24"/>
      <c r="BC2676" s="26" t="s">
        <v>14501</v>
      </c>
      <c r="BD2676" s="24"/>
      <c r="BE2676" s="24"/>
      <c r="BF2676" s="24"/>
      <c r="BG2676" s="24"/>
      <c r="BH2676" s="24"/>
      <c r="BI2676" s="24"/>
      <c r="BJ2676" s="24"/>
      <c r="BK2676" s="24"/>
      <c r="BL2676" s="24"/>
      <c r="BM2676" s="24"/>
      <c r="BN2676" s="24"/>
      <c r="BO2676" s="24"/>
      <c r="BP2676" s="24"/>
      <c r="BQ2676" s="24"/>
      <c r="BR2676" s="26">
        <v>0</v>
      </c>
      <c r="BS2676" s="26">
        <v>0</v>
      </c>
      <c r="BT2676" s="26">
        <v>0</v>
      </c>
      <c r="BU2676" s="26">
        <v>0</v>
      </c>
      <c r="BV2676" s="26">
        <v>0</v>
      </c>
      <c r="BW2676" s="26">
        <v>0</v>
      </c>
      <c r="BX2676" s="26">
        <v>0</v>
      </c>
      <c r="BY2676" s="26">
        <v>0</v>
      </c>
      <c r="BZ2676" s="24"/>
      <c r="CA2676" s="24"/>
      <c r="CB2676" s="24"/>
      <c r="CC2676" s="24"/>
      <c r="CD2676" s="24"/>
      <c r="CE2676" s="24"/>
      <c r="CF2676" s="24"/>
      <c r="CG2676" s="24"/>
      <c r="CH2676" s="24"/>
      <c r="CI2676" s="24"/>
      <c r="CJ2676" s="24"/>
      <c r="CK2676" s="24"/>
      <c r="CL2676" s="24"/>
      <c r="CM2676" s="24"/>
      <c r="CN2676" s="24"/>
      <c r="CO2676" s="24"/>
      <c r="CP2676" s="24"/>
      <c r="CQ2676" s="24"/>
      <c r="CR2676" s="24"/>
      <c r="CS2676" s="24"/>
      <c r="CT2676" s="24"/>
      <c r="CU2676" s="24"/>
      <c r="CV2676" s="24"/>
      <c r="CW2676" s="24"/>
      <c r="CX2676" s="24"/>
      <c r="CY2676" s="24"/>
      <c r="CZ2676" s="24"/>
      <c r="DA2676" s="24"/>
      <c r="DB2676" s="24"/>
      <c r="DC2676" s="24"/>
      <c r="DD2676" s="24"/>
      <c r="DE2676" s="24"/>
      <c r="DF2676" s="26" t="s">
        <v>139</v>
      </c>
      <c r="DG2676" s="26" t="s">
        <v>139</v>
      </c>
      <c r="DH2676" s="26" t="s">
        <v>139</v>
      </c>
      <c r="DI2676" s="26" t="s">
        <v>139</v>
      </c>
      <c r="DJ2676" s="26" t="s">
        <v>139</v>
      </c>
      <c r="DK2676" s="26" t="s">
        <v>139</v>
      </c>
      <c r="DL2676" s="26" t="s">
        <v>139</v>
      </c>
      <c r="DM2676" s="26" t="s">
        <v>139</v>
      </c>
      <c r="DN2676" s="26" t="s">
        <v>139</v>
      </c>
      <c r="DO2676" s="26" t="s">
        <v>139</v>
      </c>
    </row>
    <row r="2677" spans="1:119" ht="20.100000000000001" customHeight="1" x14ac:dyDescent="0.25">
      <c r="A2677" s="29" t="str">
        <f t="shared" si="588"/>
        <v>Tudor Foundation4</v>
      </c>
      <c r="B2677" s="29" t="str">
        <f t="shared" si="589"/>
        <v>Tudor Foundation</v>
      </c>
      <c r="C2677" s="29">
        <f t="shared" si="590"/>
        <v>4</v>
      </c>
      <c r="D2677" s="30" t="str">
        <f t="shared" si="591"/>
        <v>Europe and Eurasia</v>
      </c>
      <c r="E2677" s="30" t="str">
        <f t="shared" si="592"/>
        <v>Budapest, Hungary</v>
      </c>
      <c r="F2677" s="31">
        <f t="shared" si="593"/>
        <v>3</v>
      </c>
      <c r="G2677" s="31">
        <f t="shared" si="594"/>
        <v>2</v>
      </c>
      <c r="H2677" s="31">
        <f t="shared" si="595"/>
        <v>3</v>
      </c>
      <c r="I2677" s="31">
        <f t="shared" si="596"/>
        <v>3</v>
      </c>
      <c r="J2677" s="31">
        <f t="shared" si="597"/>
        <v>2</v>
      </c>
      <c r="K2677" s="31">
        <f t="shared" si="598"/>
        <v>3</v>
      </c>
      <c r="L2677" s="31">
        <f t="shared" si="599"/>
        <v>3</v>
      </c>
      <c r="M2677" s="31">
        <f t="shared" si="600"/>
        <v>2</v>
      </c>
      <c r="N2677" s="31">
        <f t="shared" si="601"/>
        <v>2.6</v>
      </c>
      <c r="O2677" s="26" t="s">
        <v>14502</v>
      </c>
      <c r="P2677" s="26" t="s">
        <v>108</v>
      </c>
      <c r="Q2677" s="27">
        <v>41038</v>
      </c>
      <c r="R2677" s="26" t="s">
        <v>166</v>
      </c>
      <c r="S2677" s="26" t="s">
        <v>217</v>
      </c>
      <c r="T2677" s="26" t="s">
        <v>175</v>
      </c>
      <c r="U2677" s="26" t="s">
        <v>112</v>
      </c>
      <c r="V2677" s="26" t="s">
        <v>15763</v>
      </c>
      <c r="W2677" s="26" t="s">
        <v>5667</v>
      </c>
      <c r="X2677" s="26" t="s">
        <v>10699</v>
      </c>
      <c r="Y2677" s="26" t="s">
        <v>14496</v>
      </c>
      <c r="Z2677" s="24"/>
      <c r="AA2677" s="24"/>
      <c r="AB2677" s="26" t="s">
        <v>117</v>
      </c>
      <c r="AC2677" s="28">
        <v>9000</v>
      </c>
      <c r="AD2677" s="24"/>
      <c r="AE2677" s="24"/>
      <c r="AF2677" s="26" t="s">
        <v>120</v>
      </c>
      <c r="AG2677" s="26" t="s">
        <v>645</v>
      </c>
      <c r="AH2677" s="26" t="s">
        <v>185</v>
      </c>
      <c r="AI2677" s="28">
        <v>9000</v>
      </c>
      <c r="AJ2677" s="24"/>
      <c r="AK2677" s="26" t="s">
        <v>14503</v>
      </c>
      <c r="AL2677" s="26" t="s">
        <v>14504</v>
      </c>
      <c r="AM2677" s="26" t="s">
        <v>14505</v>
      </c>
      <c r="AN2677" s="26" t="s">
        <v>14506</v>
      </c>
      <c r="AO2677" s="26" t="s">
        <v>14507</v>
      </c>
      <c r="AP2677" s="24"/>
      <c r="AQ2677" s="24"/>
      <c r="AR2677" s="24"/>
      <c r="AS2677" s="24"/>
      <c r="AT2677" s="24"/>
      <c r="AU2677" s="24"/>
      <c r="AV2677" s="24"/>
      <c r="AW2677" s="28">
        <v>64617</v>
      </c>
      <c r="AX2677" s="26">
        <v>70</v>
      </c>
      <c r="AY2677" s="28">
        <v>80</v>
      </c>
      <c r="AZ2677" s="28">
        <v>75</v>
      </c>
      <c r="BA2677" s="26">
        <v>0</v>
      </c>
      <c r="BB2677" s="26" t="s">
        <v>148</v>
      </c>
      <c r="BC2677" s="26" t="s">
        <v>14501</v>
      </c>
      <c r="BD2677" s="26" t="s">
        <v>125</v>
      </c>
      <c r="BE2677" s="24"/>
      <c r="BF2677" s="26" t="s">
        <v>14508</v>
      </c>
      <c r="BG2677" s="26" t="s">
        <v>5667</v>
      </c>
      <c r="BH2677" s="26" t="s">
        <v>14509</v>
      </c>
      <c r="BI2677" s="26" t="s">
        <v>5667</v>
      </c>
      <c r="BJ2677" s="24"/>
      <c r="BK2677" s="24"/>
      <c r="BL2677" s="24"/>
      <c r="BM2677" s="24"/>
      <c r="BN2677" s="24"/>
      <c r="BO2677" s="24"/>
      <c r="BP2677" s="24"/>
      <c r="BQ2677" s="24"/>
      <c r="BR2677" s="26">
        <v>3</v>
      </c>
      <c r="BS2677" s="26">
        <v>2</v>
      </c>
      <c r="BT2677" s="26">
        <v>3</v>
      </c>
      <c r="BU2677" s="26">
        <v>3</v>
      </c>
      <c r="BV2677" s="26">
        <v>2</v>
      </c>
      <c r="BW2677" s="26">
        <v>3</v>
      </c>
      <c r="BX2677" s="26">
        <v>3</v>
      </c>
      <c r="BY2677" s="26">
        <v>2</v>
      </c>
      <c r="BZ2677" s="24"/>
      <c r="CA2677" s="24"/>
      <c r="CB2677" s="24"/>
      <c r="CC2677" s="24"/>
      <c r="CD2677" s="24"/>
      <c r="CE2677" s="24"/>
      <c r="CF2677" s="24"/>
      <c r="CG2677" s="24"/>
      <c r="CH2677" s="24"/>
      <c r="CI2677" s="24"/>
      <c r="CJ2677" s="24"/>
      <c r="CK2677" s="24"/>
      <c r="CL2677" s="24"/>
      <c r="CM2677" s="24"/>
      <c r="CN2677" s="24"/>
      <c r="CO2677" s="24"/>
      <c r="CP2677" s="24"/>
      <c r="CQ2677" s="24"/>
      <c r="CR2677" s="24"/>
      <c r="CS2677" s="24"/>
      <c r="CT2677" s="24"/>
      <c r="CU2677" s="24"/>
      <c r="CV2677" s="24"/>
      <c r="CW2677" s="24"/>
      <c r="CX2677" s="24"/>
      <c r="CY2677" s="24"/>
      <c r="CZ2677" s="24"/>
      <c r="DA2677" s="24"/>
      <c r="DB2677" s="24"/>
      <c r="DC2677" s="24"/>
      <c r="DD2677" s="24"/>
      <c r="DE2677" s="24"/>
      <c r="DF2677" s="26" t="s">
        <v>139</v>
      </c>
      <c r="DG2677" s="26" t="s">
        <v>120</v>
      </c>
      <c r="DH2677" s="26" t="s">
        <v>139</v>
      </c>
      <c r="DI2677" s="26" t="s">
        <v>120</v>
      </c>
      <c r="DJ2677" s="26" t="s">
        <v>139</v>
      </c>
      <c r="DK2677" s="26" t="s">
        <v>139</v>
      </c>
      <c r="DL2677" s="26" t="s">
        <v>139</v>
      </c>
      <c r="DM2677" s="26" t="s">
        <v>139</v>
      </c>
      <c r="DN2677" s="26" t="s">
        <v>139</v>
      </c>
      <c r="DO2677" s="26" t="s">
        <v>139</v>
      </c>
    </row>
    <row r="2678" spans="1:119" ht="20.100000000000001" customHeight="1" x14ac:dyDescent="0.25">
      <c r="A2678" s="29" t="str">
        <f t="shared" si="588"/>
        <v>Tudor Foundation3</v>
      </c>
      <c r="B2678" s="29" t="str">
        <f t="shared" si="589"/>
        <v>Tudor Foundation</v>
      </c>
      <c r="C2678" s="29">
        <f t="shared" si="590"/>
        <v>3</v>
      </c>
      <c r="D2678" s="30" t="str">
        <f t="shared" si="591"/>
        <v>Europe and Eurasia</v>
      </c>
      <c r="E2678" s="30" t="str">
        <f t="shared" si="592"/>
        <v>Budapest, Hungary</v>
      </c>
      <c r="F2678" s="31">
        <f t="shared" si="593"/>
        <v>3</v>
      </c>
      <c r="G2678" s="31">
        <f t="shared" si="594"/>
        <v>2</v>
      </c>
      <c r="H2678" s="31">
        <f t="shared" si="595"/>
        <v>3</v>
      </c>
      <c r="I2678" s="31">
        <f t="shared" si="596"/>
        <v>3</v>
      </c>
      <c r="J2678" s="31">
        <f t="shared" si="597"/>
        <v>2</v>
      </c>
      <c r="K2678" s="31">
        <f t="shared" si="598"/>
        <v>3</v>
      </c>
      <c r="L2678" s="31">
        <f t="shared" si="599"/>
        <v>4</v>
      </c>
      <c r="M2678" s="31">
        <f t="shared" si="600"/>
        <v>2</v>
      </c>
      <c r="N2678" s="31">
        <f t="shared" si="601"/>
        <v>2.8</v>
      </c>
      <c r="O2678" s="26" t="s">
        <v>14510</v>
      </c>
      <c r="P2678" s="26" t="s">
        <v>108</v>
      </c>
      <c r="Q2678" s="27">
        <v>40672</v>
      </c>
      <c r="R2678" s="26" t="s">
        <v>109</v>
      </c>
      <c r="S2678" s="26" t="s">
        <v>409</v>
      </c>
      <c r="T2678" s="26" t="s">
        <v>333</v>
      </c>
      <c r="U2678" s="26" t="s">
        <v>112</v>
      </c>
      <c r="V2678" s="26" t="s">
        <v>15763</v>
      </c>
      <c r="W2678" s="26" t="s">
        <v>5667</v>
      </c>
      <c r="X2678" s="26" t="s">
        <v>10699</v>
      </c>
      <c r="Y2678" s="26" t="s">
        <v>14496</v>
      </c>
      <c r="Z2678" s="24"/>
      <c r="AA2678" s="24"/>
      <c r="AB2678" s="26" t="s">
        <v>117</v>
      </c>
      <c r="AC2678" s="28">
        <v>8000</v>
      </c>
      <c r="AD2678" s="24"/>
      <c r="AE2678" s="24"/>
      <c r="AF2678" s="26" t="s">
        <v>120</v>
      </c>
      <c r="AG2678" s="26" t="s">
        <v>645</v>
      </c>
      <c r="AH2678" s="26" t="s">
        <v>121</v>
      </c>
      <c r="AI2678" s="28">
        <v>8000</v>
      </c>
      <c r="AJ2678" s="24"/>
      <c r="AK2678" s="26" t="s">
        <v>14511</v>
      </c>
      <c r="AL2678" s="26" t="s">
        <v>14504</v>
      </c>
      <c r="AM2678" s="26" t="s">
        <v>14505</v>
      </c>
      <c r="AN2678" s="26" t="s">
        <v>14512</v>
      </c>
      <c r="AO2678" s="26" t="s">
        <v>14513</v>
      </c>
      <c r="AP2678" s="24"/>
      <c r="AQ2678" s="24"/>
      <c r="AR2678" s="24"/>
      <c r="AS2678" s="24"/>
      <c r="AT2678" s="24"/>
      <c r="AU2678" s="24"/>
      <c r="AV2678" s="24"/>
      <c r="AW2678" s="28">
        <v>58924</v>
      </c>
      <c r="AX2678" s="26">
        <v>75</v>
      </c>
      <c r="AY2678" s="28">
        <v>88</v>
      </c>
      <c r="AZ2678" s="28">
        <v>86</v>
      </c>
      <c r="BA2678" s="26">
        <v>0</v>
      </c>
      <c r="BB2678" s="26" t="s">
        <v>148</v>
      </c>
      <c r="BC2678" s="26" t="s">
        <v>14501</v>
      </c>
      <c r="BD2678" s="24"/>
      <c r="BE2678" s="24"/>
      <c r="BF2678" s="26" t="s">
        <v>14514</v>
      </c>
      <c r="BG2678" s="26" t="s">
        <v>5667</v>
      </c>
      <c r="BH2678" s="26" t="s">
        <v>14509</v>
      </c>
      <c r="BI2678" s="26" t="s">
        <v>5667</v>
      </c>
      <c r="BJ2678" s="26" t="s">
        <v>14515</v>
      </c>
      <c r="BK2678" s="26" t="s">
        <v>5667</v>
      </c>
      <c r="BL2678" s="24"/>
      <c r="BM2678" s="24"/>
      <c r="BN2678" s="24"/>
      <c r="BO2678" s="24"/>
      <c r="BP2678" s="24"/>
      <c r="BQ2678" s="24"/>
      <c r="BR2678" s="26">
        <v>3</v>
      </c>
      <c r="BS2678" s="26">
        <v>2</v>
      </c>
      <c r="BT2678" s="26">
        <v>3</v>
      </c>
      <c r="BU2678" s="26">
        <v>3</v>
      </c>
      <c r="BV2678" s="26">
        <v>2</v>
      </c>
      <c r="BW2678" s="26">
        <v>3</v>
      </c>
      <c r="BX2678" s="26">
        <v>4</v>
      </c>
      <c r="BY2678" s="26">
        <v>2</v>
      </c>
      <c r="BZ2678" s="24"/>
      <c r="CA2678" s="24"/>
      <c r="CB2678" s="24"/>
      <c r="CC2678" s="24"/>
      <c r="CD2678" s="24"/>
      <c r="CE2678" s="24"/>
      <c r="CF2678" s="24"/>
      <c r="CG2678" s="24"/>
      <c r="CH2678" s="24"/>
      <c r="CI2678" s="24"/>
      <c r="CJ2678" s="24"/>
      <c r="CK2678" s="24"/>
      <c r="CL2678" s="24"/>
      <c r="CM2678" s="24"/>
      <c r="CN2678" s="24"/>
      <c r="CO2678" s="24"/>
      <c r="CP2678" s="24"/>
      <c r="CQ2678" s="24"/>
      <c r="CR2678" s="24"/>
      <c r="CS2678" s="24"/>
      <c r="CT2678" s="24"/>
      <c r="CU2678" s="24"/>
      <c r="CV2678" s="24"/>
      <c r="CW2678" s="24"/>
      <c r="CX2678" s="24"/>
      <c r="CY2678" s="24"/>
      <c r="CZ2678" s="24"/>
      <c r="DA2678" s="24"/>
      <c r="DB2678" s="24"/>
      <c r="DC2678" s="24"/>
      <c r="DD2678" s="24"/>
      <c r="DE2678" s="24"/>
      <c r="DF2678" s="26" t="s">
        <v>139</v>
      </c>
      <c r="DG2678" s="26" t="s">
        <v>139</v>
      </c>
      <c r="DH2678" s="26" t="s">
        <v>120</v>
      </c>
      <c r="DI2678" s="26" t="s">
        <v>120</v>
      </c>
      <c r="DJ2678" s="26" t="s">
        <v>139</v>
      </c>
      <c r="DK2678" s="26" t="s">
        <v>139</v>
      </c>
      <c r="DL2678" s="26" t="s">
        <v>139</v>
      </c>
      <c r="DM2678" s="26" t="s">
        <v>139</v>
      </c>
      <c r="DN2678" s="26" t="s">
        <v>139</v>
      </c>
      <c r="DO2678" s="26" t="s">
        <v>139</v>
      </c>
    </row>
    <row r="2679" spans="1:119" ht="20.100000000000001" customHeight="1" x14ac:dyDescent="0.25">
      <c r="A2679" s="29" t="str">
        <f t="shared" si="588"/>
        <v>Tudor Foundation2</v>
      </c>
      <c r="B2679" s="29" t="str">
        <f t="shared" si="589"/>
        <v>Tudor Foundation</v>
      </c>
      <c r="C2679" s="29">
        <f t="shared" si="590"/>
        <v>2</v>
      </c>
      <c r="D2679" s="30" t="str">
        <f t="shared" si="591"/>
        <v>Europe and Eurasia</v>
      </c>
      <c r="E2679" s="30" t="str">
        <f t="shared" si="592"/>
        <v>Budapest, Hungary</v>
      </c>
      <c r="F2679" s="31">
        <f t="shared" si="593"/>
        <v>3</v>
      </c>
      <c r="G2679" s="31">
        <f t="shared" si="594"/>
        <v>2</v>
      </c>
      <c r="H2679" s="31">
        <f t="shared" si="595"/>
        <v>3</v>
      </c>
      <c r="I2679" s="31">
        <f t="shared" si="596"/>
        <v>3</v>
      </c>
      <c r="J2679" s="31">
        <f t="shared" si="597"/>
        <v>2</v>
      </c>
      <c r="K2679" s="31">
        <f t="shared" si="598"/>
        <v>3</v>
      </c>
      <c r="L2679" s="31">
        <f t="shared" si="599"/>
        <v>4</v>
      </c>
      <c r="M2679" s="31">
        <f t="shared" si="600"/>
        <v>2</v>
      </c>
      <c r="N2679" s="31">
        <f t="shared" si="601"/>
        <v>2.8</v>
      </c>
      <c r="O2679" s="26" t="s">
        <v>14516</v>
      </c>
      <c r="P2679" s="26" t="s">
        <v>108</v>
      </c>
      <c r="Q2679" s="27">
        <v>40316</v>
      </c>
      <c r="R2679" s="26" t="s">
        <v>109</v>
      </c>
      <c r="S2679" s="26" t="s">
        <v>234</v>
      </c>
      <c r="T2679" s="26" t="s">
        <v>224</v>
      </c>
      <c r="U2679" s="26" t="s">
        <v>112</v>
      </c>
      <c r="V2679" s="26" t="s">
        <v>15763</v>
      </c>
      <c r="W2679" s="26" t="s">
        <v>5667</v>
      </c>
      <c r="X2679" s="26" t="s">
        <v>10699</v>
      </c>
      <c r="Y2679" s="26" t="s">
        <v>14496</v>
      </c>
      <c r="Z2679" s="24"/>
      <c r="AA2679" s="24"/>
      <c r="AB2679" s="26" t="s">
        <v>117</v>
      </c>
      <c r="AC2679" s="28">
        <v>6000</v>
      </c>
      <c r="AD2679" s="24"/>
      <c r="AE2679" s="24"/>
      <c r="AF2679" s="26" t="s">
        <v>120</v>
      </c>
      <c r="AG2679" s="26" t="s">
        <v>645</v>
      </c>
      <c r="AH2679" s="26" t="s">
        <v>143</v>
      </c>
      <c r="AI2679" s="28">
        <v>6000</v>
      </c>
      <c r="AJ2679" s="24"/>
      <c r="AK2679" s="26" t="s">
        <v>14517</v>
      </c>
      <c r="AL2679" s="26" t="s">
        <v>14518</v>
      </c>
      <c r="AM2679" s="26" t="s">
        <v>14519</v>
      </c>
      <c r="AN2679" s="26" t="s">
        <v>14520</v>
      </c>
      <c r="AO2679" s="24"/>
      <c r="AP2679" s="24"/>
      <c r="AQ2679" s="24"/>
      <c r="AR2679" s="24"/>
      <c r="AS2679" s="24"/>
      <c r="AT2679" s="24"/>
      <c r="AU2679" s="24"/>
      <c r="AV2679" s="24"/>
      <c r="AW2679" s="28">
        <v>51323</v>
      </c>
      <c r="AX2679" s="26">
        <v>70</v>
      </c>
      <c r="AY2679" s="28">
        <v>88</v>
      </c>
      <c r="AZ2679" s="28">
        <v>84</v>
      </c>
      <c r="BA2679" s="26">
        <v>0</v>
      </c>
      <c r="BB2679" s="26" t="s">
        <v>148</v>
      </c>
      <c r="BC2679" s="26" t="s">
        <v>14501</v>
      </c>
      <c r="BD2679" s="24"/>
      <c r="BE2679" s="24"/>
      <c r="BF2679" s="24"/>
      <c r="BG2679" s="24"/>
      <c r="BH2679" s="24"/>
      <c r="BI2679" s="24"/>
      <c r="BJ2679" s="24"/>
      <c r="BK2679" s="24"/>
      <c r="BL2679" s="24"/>
      <c r="BM2679" s="24"/>
      <c r="BN2679" s="24"/>
      <c r="BO2679" s="24"/>
      <c r="BP2679" s="24"/>
      <c r="BQ2679" s="24"/>
      <c r="BR2679" s="26">
        <v>3</v>
      </c>
      <c r="BS2679" s="26">
        <v>2</v>
      </c>
      <c r="BT2679" s="26">
        <v>3</v>
      </c>
      <c r="BU2679" s="26">
        <v>3</v>
      </c>
      <c r="BV2679" s="26">
        <v>2</v>
      </c>
      <c r="BW2679" s="26">
        <v>3</v>
      </c>
      <c r="BX2679" s="26">
        <v>4</v>
      </c>
      <c r="BY2679" s="26">
        <v>2</v>
      </c>
      <c r="BZ2679" s="24"/>
      <c r="CA2679" s="24"/>
      <c r="CB2679" s="24"/>
      <c r="CC2679" s="24"/>
      <c r="CD2679" s="24"/>
      <c r="CE2679" s="24"/>
      <c r="CF2679" s="24"/>
      <c r="CG2679" s="24"/>
      <c r="CH2679" s="24"/>
      <c r="CI2679" s="24"/>
      <c r="CJ2679" s="24"/>
      <c r="CK2679" s="24"/>
      <c r="CL2679" s="24"/>
      <c r="CM2679" s="24"/>
      <c r="CN2679" s="24"/>
      <c r="CO2679" s="24"/>
      <c r="CP2679" s="24"/>
      <c r="CQ2679" s="24"/>
      <c r="CR2679" s="24"/>
      <c r="CS2679" s="24"/>
      <c r="CT2679" s="24"/>
      <c r="CU2679" s="24"/>
      <c r="CV2679" s="24"/>
      <c r="CW2679" s="24"/>
      <c r="CX2679" s="24"/>
      <c r="CY2679" s="24"/>
      <c r="CZ2679" s="24"/>
      <c r="DA2679" s="24"/>
      <c r="DB2679" s="24"/>
      <c r="DC2679" s="24"/>
      <c r="DD2679" s="24"/>
      <c r="DE2679" s="24"/>
      <c r="DF2679" s="26" t="s">
        <v>139</v>
      </c>
      <c r="DG2679" s="26" t="s">
        <v>139</v>
      </c>
      <c r="DH2679" s="26" t="s">
        <v>139</v>
      </c>
      <c r="DI2679" s="26" t="s">
        <v>139</v>
      </c>
      <c r="DJ2679" s="26" t="s">
        <v>139</v>
      </c>
      <c r="DK2679" s="26" t="s">
        <v>139</v>
      </c>
      <c r="DL2679" s="26" t="s">
        <v>139</v>
      </c>
      <c r="DM2679" s="26" t="s">
        <v>139</v>
      </c>
      <c r="DN2679" s="26" t="s">
        <v>139</v>
      </c>
      <c r="DO2679" s="26" t="s">
        <v>139</v>
      </c>
    </row>
    <row r="2680" spans="1:119" ht="20.100000000000001" customHeight="1" x14ac:dyDescent="0.25">
      <c r="A2680" s="29" t="str">
        <f t="shared" si="588"/>
        <v>Ubumi Children's Project7</v>
      </c>
      <c r="B2680" s="29" t="str">
        <f t="shared" si="589"/>
        <v>Ubumi Children's Project</v>
      </c>
      <c r="C2680" s="29">
        <f t="shared" si="590"/>
        <v>7</v>
      </c>
      <c r="D2680" s="30" t="str">
        <f t="shared" si="591"/>
        <v>Africa and the Middle East</v>
      </c>
      <c r="E2680" s="30" t="str">
        <f t="shared" si="592"/>
        <v>Kitwe, Zambia</v>
      </c>
      <c r="F2680" s="31">
        <f t="shared" si="593"/>
        <v>3</v>
      </c>
      <c r="G2680" s="31">
        <f t="shared" si="594"/>
        <v>2</v>
      </c>
      <c r="H2680" s="31">
        <f t="shared" si="595"/>
        <v>3</v>
      </c>
      <c r="I2680" s="31">
        <f t="shared" si="596"/>
        <v>3</v>
      </c>
      <c r="J2680" s="31">
        <f t="shared" si="597"/>
        <v>3</v>
      </c>
      <c r="K2680" s="31">
        <f t="shared" si="598"/>
        <v>2</v>
      </c>
      <c r="L2680" s="31">
        <f t="shared" si="599"/>
        <v>3</v>
      </c>
      <c r="M2680" s="31">
        <f t="shared" si="600"/>
        <v>2</v>
      </c>
      <c r="N2680" s="31">
        <f t="shared" si="601"/>
        <v>2.6</v>
      </c>
      <c r="O2680" s="26" t="s">
        <v>14521</v>
      </c>
      <c r="P2680" s="26" t="s">
        <v>108</v>
      </c>
      <c r="Q2680" s="27">
        <v>41568</v>
      </c>
      <c r="R2680" s="26" t="s">
        <v>305</v>
      </c>
      <c r="S2680" s="26" t="s">
        <v>622</v>
      </c>
      <c r="T2680" s="26" t="s">
        <v>194</v>
      </c>
      <c r="U2680" s="26" t="s">
        <v>112</v>
      </c>
      <c r="V2680" s="26" t="s">
        <v>169</v>
      </c>
      <c r="W2680" s="26" t="s">
        <v>4580</v>
      </c>
      <c r="X2680" s="26" t="s">
        <v>14522</v>
      </c>
      <c r="Y2680" s="26" t="s">
        <v>14523</v>
      </c>
      <c r="Z2680" s="24"/>
      <c r="AA2680" s="24"/>
      <c r="AB2680" s="26" t="s">
        <v>117</v>
      </c>
      <c r="AC2680" s="28">
        <v>11000</v>
      </c>
      <c r="AD2680" s="24"/>
      <c r="AE2680" s="24"/>
      <c r="AF2680" s="26" t="s">
        <v>139</v>
      </c>
      <c r="AG2680" s="26" t="s">
        <v>846</v>
      </c>
      <c r="AH2680" s="26" t="s">
        <v>235</v>
      </c>
      <c r="AI2680" s="28">
        <v>11000</v>
      </c>
      <c r="AJ2680" s="26" t="s">
        <v>14524</v>
      </c>
      <c r="AK2680" s="26" t="s">
        <v>14525</v>
      </c>
      <c r="AL2680" s="26" t="s">
        <v>14526</v>
      </c>
      <c r="AM2680" s="24"/>
      <c r="AN2680" s="24"/>
      <c r="AO2680" s="24"/>
      <c r="AP2680" s="24"/>
      <c r="AQ2680" s="24"/>
      <c r="AR2680" s="26" t="s">
        <v>14527</v>
      </c>
      <c r="AS2680" s="24"/>
      <c r="AT2680" s="24"/>
      <c r="AU2680" s="24"/>
      <c r="AV2680" s="24"/>
      <c r="AW2680" s="28">
        <v>84440</v>
      </c>
      <c r="AX2680" s="26">
        <v>620</v>
      </c>
      <c r="AY2680" s="28">
        <v>100</v>
      </c>
      <c r="AZ2680" s="28">
        <v>100</v>
      </c>
      <c r="BA2680" s="26">
        <v>0</v>
      </c>
      <c r="BB2680" s="26" t="s">
        <v>148</v>
      </c>
      <c r="BC2680" s="26" t="s">
        <v>14528</v>
      </c>
      <c r="BD2680" s="26" t="s">
        <v>125</v>
      </c>
      <c r="BE2680" s="24"/>
      <c r="BF2680" s="26" t="s">
        <v>14529</v>
      </c>
      <c r="BG2680" s="26" t="s">
        <v>191</v>
      </c>
      <c r="BH2680" s="26" t="s">
        <v>14530</v>
      </c>
      <c r="BI2680" s="26" t="s">
        <v>4580</v>
      </c>
      <c r="BJ2680" s="24"/>
      <c r="BK2680" s="24"/>
      <c r="BL2680" s="24"/>
      <c r="BM2680" s="24"/>
      <c r="BN2680" s="24"/>
      <c r="BO2680" s="24"/>
      <c r="BP2680" s="24"/>
      <c r="BQ2680" s="24"/>
      <c r="BR2680" s="26">
        <v>3</v>
      </c>
      <c r="BS2680" s="26">
        <v>2</v>
      </c>
      <c r="BT2680" s="26">
        <v>3</v>
      </c>
      <c r="BU2680" s="26">
        <v>3</v>
      </c>
      <c r="BV2680" s="26">
        <v>3</v>
      </c>
      <c r="BW2680" s="26">
        <v>2</v>
      </c>
      <c r="BX2680" s="26">
        <v>3</v>
      </c>
      <c r="BY2680" s="26">
        <v>2</v>
      </c>
      <c r="BZ2680" s="24"/>
      <c r="CA2680" s="24"/>
      <c r="CB2680" s="24"/>
      <c r="CC2680" s="24"/>
      <c r="CD2680" s="24"/>
      <c r="CE2680" s="24"/>
      <c r="CF2680" s="24"/>
      <c r="CG2680" s="24"/>
      <c r="CH2680" s="24"/>
      <c r="CI2680" s="24"/>
      <c r="CJ2680" s="24"/>
      <c r="CK2680" s="24"/>
      <c r="CL2680" s="24"/>
      <c r="CM2680" s="24"/>
      <c r="CN2680" s="24"/>
      <c r="CO2680" s="24"/>
      <c r="CP2680" s="24"/>
      <c r="CQ2680" s="24"/>
      <c r="CR2680" s="24"/>
      <c r="CS2680" s="24"/>
      <c r="CT2680" s="24"/>
      <c r="CU2680" s="24"/>
      <c r="CV2680" s="24"/>
      <c r="CW2680" s="24"/>
      <c r="CX2680" s="24"/>
      <c r="CY2680" s="24"/>
      <c r="CZ2680" s="24"/>
      <c r="DA2680" s="24"/>
      <c r="DB2680" s="24"/>
      <c r="DC2680" s="24"/>
      <c r="DD2680" s="24"/>
      <c r="DE2680" s="24"/>
      <c r="DF2680" s="26" t="s">
        <v>120</v>
      </c>
      <c r="DG2680" s="26" t="s">
        <v>120</v>
      </c>
      <c r="DH2680" s="26" t="s">
        <v>120</v>
      </c>
      <c r="DI2680" s="26" t="s">
        <v>120</v>
      </c>
      <c r="DJ2680" s="26" t="s">
        <v>139</v>
      </c>
      <c r="DK2680" s="26" t="s">
        <v>139</v>
      </c>
      <c r="DL2680" s="26" t="s">
        <v>139</v>
      </c>
      <c r="DM2680" s="26" t="s">
        <v>139</v>
      </c>
      <c r="DN2680" s="26" t="s">
        <v>139</v>
      </c>
      <c r="DO2680" s="26" t="s">
        <v>139</v>
      </c>
    </row>
    <row r="2681" spans="1:119" ht="20.100000000000001" customHeight="1" x14ac:dyDescent="0.25">
      <c r="A2681" s="29" t="str">
        <f t="shared" si="588"/>
        <v>Ubumi Children's Project6</v>
      </c>
      <c r="B2681" s="29" t="str">
        <f t="shared" si="589"/>
        <v>Ubumi Children's Project</v>
      </c>
      <c r="C2681" s="29">
        <f t="shared" si="590"/>
        <v>6</v>
      </c>
      <c r="D2681" s="30" t="str">
        <f t="shared" si="591"/>
        <v>Africa and the Middle East</v>
      </c>
      <c r="E2681" s="30" t="str">
        <f t="shared" si="592"/>
        <v>Kitwe, Zambia</v>
      </c>
      <c r="F2681" s="31">
        <f t="shared" si="593"/>
        <v>3</v>
      </c>
      <c r="G2681" s="31">
        <f t="shared" si="594"/>
        <v>2</v>
      </c>
      <c r="H2681" s="31">
        <f t="shared" si="595"/>
        <v>3</v>
      </c>
      <c r="I2681" s="31">
        <f t="shared" si="596"/>
        <v>3</v>
      </c>
      <c r="J2681" s="31">
        <f t="shared" si="597"/>
        <v>3</v>
      </c>
      <c r="K2681" s="31">
        <f t="shared" si="598"/>
        <v>3</v>
      </c>
      <c r="L2681" s="31">
        <f t="shared" si="599"/>
        <v>4</v>
      </c>
      <c r="M2681" s="31">
        <f t="shared" si="600"/>
        <v>3</v>
      </c>
      <c r="N2681" s="31">
        <f t="shared" si="601"/>
        <v>3</v>
      </c>
      <c r="O2681" s="26" t="s">
        <v>14531</v>
      </c>
      <c r="P2681" s="26" t="s">
        <v>108</v>
      </c>
      <c r="Q2681" s="27">
        <v>41204</v>
      </c>
      <c r="R2681" s="26" t="s">
        <v>166</v>
      </c>
      <c r="S2681" s="26" t="s">
        <v>306</v>
      </c>
      <c r="T2681" s="26" t="s">
        <v>207</v>
      </c>
      <c r="U2681" s="26" t="s">
        <v>112</v>
      </c>
      <c r="V2681" s="26" t="s">
        <v>169</v>
      </c>
      <c r="W2681" s="26" t="s">
        <v>4580</v>
      </c>
      <c r="X2681" s="26" t="s">
        <v>14522</v>
      </c>
      <c r="Y2681" s="26" t="s">
        <v>14523</v>
      </c>
      <c r="Z2681" s="24"/>
      <c r="AA2681" s="24"/>
      <c r="AB2681" s="26" t="s">
        <v>117</v>
      </c>
      <c r="AC2681" s="28">
        <v>11000</v>
      </c>
      <c r="AD2681" s="24"/>
      <c r="AE2681" s="24"/>
      <c r="AF2681" s="26" t="s">
        <v>139</v>
      </c>
      <c r="AG2681" s="26" t="s">
        <v>846</v>
      </c>
      <c r="AH2681" s="26" t="s">
        <v>250</v>
      </c>
      <c r="AI2681" s="28">
        <v>11000</v>
      </c>
      <c r="AJ2681" s="26" t="s">
        <v>14532</v>
      </c>
      <c r="AK2681" s="26" t="s">
        <v>14533</v>
      </c>
      <c r="AL2681" s="26" t="s">
        <v>14526</v>
      </c>
      <c r="AM2681" s="24"/>
      <c r="AN2681" s="24"/>
      <c r="AO2681" s="24"/>
      <c r="AP2681" s="24"/>
      <c r="AQ2681" s="26" t="s">
        <v>14534</v>
      </c>
      <c r="AR2681" s="24"/>
      <c r="AS2681" s="24"/>
      <c r="AT2681" s="24"/>
      <c r="AU2681" s="24"/>
      <c r="AV2681" s="24"/>
      <c r="AW2681" s="28">
        <v>89600</v>
      </c>
      <c r="AX2681" s="26">
        <v>690</v>
      </c>
      <c r="AY2681" s="28">
        <v>100</v>
      </c>
      <c r="AZ2681" s="28">
        <v>90</v>
      </c>
      <c r="BA2681" s="26">
        <v>0</v>
      </c>
      <c r="BB2681" s="26" t="s">
        <v>148</v>
      </c>
      <c r="BC2681" s="26" t="s">
        <v>14528</v>
      </c>
      <c r="BD2681" s="26" t="s">
        <v>125</v>
      </c>
      <c r="BE2681" s="24"/>
      <c r="BF2681" s="26" t="s">
        <v>14529</v>
      </c>
      <c r="BG2681" s="26" t="s">
        <v>191</v>
      </c>
      <c r="BH2681" s="26" t="s">
        <v>14535</v>
      </c>
      <c r="BI2681" s="26" t="s">
        <v>4580</v>
      </c>
      <c r="BJ2681" s="26" t="s">
        <v>4427</v>
      </c>
      <c r="BK2681" s="26" t="s">
        <v>4580</v>
      </c>
      <c r="BL2681" s="24"/>
      <c r="BM2681" s="24"/>
      <c r="BN2681" s="26" t="s">
        <v>14536</v>
      </c>
      <c r="BO2681" s="26" t="s">
        <v>395</v>
      </c>
      <c r="BP2681" s="24"/>
      <c r="BQ2681" s="24"/>
      <c r="BR2681" s="26">
        <v>3</v>
      </c>
      <c r="BS2681" s="26">
        <v>2</v>
      </c>
      <c r="BT2681" s="26">
        <v>3</v>
      </c>
      <c r="BU2681" s="26">
        <v>3</v>
      </c>
      <c r="BV2681" s="26">
        <v>3</v>
      </c>
      <c r="BW2681" s="26">
        <v>3</v>
      </c>
      <c r="BX2681" s="26">
        <v>4</v>
      </c>
      <c r="BY2681" s="26">
        <v>3</v>
      </c>
      <c r="BZ2681" s="24"/>
      <c r="CA2681" s="24"/>
      <c r="CB2681" s="24"/>
      <c r="CC2681" s="24"/>
      <c r="CD2681" s="24"/>
      <c r="CE2681" s="24"/>
      <c r="CF2681" s="24"/>
      <c r="CG2681" s="24"/>
      <c r="CH2681" s="24"/>
      <c r="CI2681" s="24"/>
      <c r="CJ2681" s="24"/>
      <c r="CK2681" s="24"/>
      <c r="CL2681" s="24"/>
      <c r="CM2681" s="24"/>
      <c r="CN2681" s="24"/>
      <c r="CO2681" s="24"/>
      <c r="CP2681" s="24"/>
      <c r="CQ2681" s="24"/>
      <c r="CR2681" s="24"/>
      <c r="CS2681" s="24"/>
      <c r="CT2681" s="24"/>
      <c r="CU2681" s="24"/>
      <c r="CV2681" s="24"/>
      <c r="CW2681" s="24"/>
      <c r="CX2681" s="24"/>
      <c r="CY2681" s="24"/>
      <c r="CZ2681" s="24"/>
      <c r="DA2681" s="24"/>
      <c r="DB2681" s="24"/>
      <c r="DC2681" s="24"/>
      <c r="DD2681" s="24"/>
      <c r="DE2681" s="24"/>
      <c r="DF2681" s="26" t="s">
        <v>120</v>
      </c>
      <c r="DG2681" s="26" t="s">
        <v>120</v>
      </c>
      <c r="DH2681" s="26" t="s">
        <v>120</v>
      </c>
      <c r="DI2681" s="26" t="s">
        <v>139</v>
      </c>
      <c r="DJ2681" s="26" t="s">
        <v>139</v>
      </c>
      <c r="DK2681" s="26" t="s">
        <v>139</v>
      </c>
      <c r="DL2681" s="26" t="s">
        <v>139</v>
      </c>
      <c r="DM2681" s="26" t="s">
        <v>139</v>
      </c>
      <c r="DN2681" s="26" t="s">
        <v>139</v>
      </c>
      <c r="DO2681" s="26" t="s">
        <v>139</v>
      </c>
    </row>
    <row r="2682" spans="1:119" ht="20.100000000000001" customHeight="1" x14ac:dyDescent="0.25">
      <c r="A2682" s="29" t="str">
        <f t="shared" si="588"/>
        <v>Ubumi Children's Project5</v>
      </c>
      <c r="B2682" s="29" t="str">
        <f t="shared" si="589"/>
        <v>Ubumi Children's Project</v>
      </c>
      <c r="C2682" s="29">
        <f t="shared" si="590"/>
        <v>5</v>
      </c>
      <c r="D2682" s="30" t="str">
        <f t="shared" si="591"/>
        <v>Africa and the Middle East</v>
      </c>
      <c r="E2682" s="30" t="str">
        <f t="shared" si="592"/>
        <v>Kitwe, Zambia</v>
      </c>
      <c r="F2682" s="31">
        <f t="shared" si="593"/>
        <v>3</v>
      </c>
      <c r="G2682" s="31">
        <f t="shared" si="594"/>
        <v>2</v>
      </c>
      <c r="H2682" s="31">
        <f t="shared" si="595"/>
        <v>3</v>
      </c>
      <c r="I2682" s="31">
        <f t="shared" si="596"/>
        <v>3</v>
      </c>
      <c r="J2682" s="31">
        <f t="shared" si="597"/>
        <v>3</v>
      </c>
      <c r="K2682" s="31">
        <f t="shared" si="598"/>
        <v>3</v>
      </c>
      <c r="L2682" s="31">
        <f t="shared" si="599"/>
        <v>4</v>
      </c>
      <c r="M2682" s="31">
        <f t="shared" si="600"/>
        <v>4</v>
      </c>
      <c r="N2682" s="31">
        <f t="shared" si="601"/>
        <v>3.1</v>
      </c>
      <c r="O2682" s="26" t="s">
        <v>14537</v>
      </c>
      <c r="P2682" s="26" t="s">
        <v>108</v>
      </c>
      <c r="Q2682" s="27">
        <v>40835</v>
      </c>
      <c r="R2682" s="26" t="s">
        <v>166</v>
      </c>
      <c r="S2682" s="26" t="s">
        <v>321</v>
      </c>
      <c r="T2682" s="26" t="s">
        <v>175</v>
      </c>
      <c r="U2682" s="26" t="s">
        <v>112</v>
      </c>
      <c r="V2682" s="26" t="s">
        <v>169</v>
      </c>
      <c r="W2682" s="26" t="s">
        <v>4580</v>
      </c>
      <c r="X2682" s="26" t="s">
        <v>14522</v>
      </c>
      <c r="Y2682" s="26" t="s">
        <v>14523</v>
      </c>
      <c r="Z2682" s="24"/>
      <c r="AA2682" s="24"/>
      <c r="AB2682" s="26" t="s">
        <v>117</v>
      </c>
      <c r="AC2682" s="28">
        <v>11000</v>
      </c>
      <c r="AD2682" s="24"/>
      <c r="AE2682" s="24"/>
      <c r="AF2682" s="26" t="s">
        <v>139</v>
      </c>
      <c r="AG2682" s="26" t="s">
        <v>846</v>
      </c>
      <c r="AH2682" s="26" t="s">
        <v>176</v>
      </c>
      <c r="AI2682" s="28">
        <v>11000</v>
      </c>
      <c r="AJ2682" s="24"/>
      <c r="AK2682" s="26" t="s">
        <v>14538</v>
      </c>
      <c r="AL2682" s="26" t="s">
        <v>14539</v>
      </c>
      <c r="AM2682" s="26" t="s">
        <v>14540</v>
      </c>
      <c r="AN2682" s="26" t="s">
        <v>14541</v>
      </c>
      <c r="AO2682" s="26" t="s">
        <v>14542</v>
      </c>
      <c r="AP2682" s="24"/>
      <c r="AQ2682" s="24"/>
      <c r="AR2682" s="24"/>
      <c r="AS2682" s="24"/>
      <c r="AT2682" s="26" t="s">
        <v>14543</v>
      </c>
      <c r="AU2682" s="24"/>
      <c r="AV2682" s="24"/>
      <c r="AW2682" s="28">
        <v>75112</v>
      </c>
      <c r="AX2682" s="26">
        <v>600</v>
      </c>
      <c r="AY2682" s="28">
        <v>100</v>
      </c>
      <c r="AZ2682" s="28">
        <v>100</v>
      </c>
      <c r="BA2682" s="26">
        <v>0</v>
      </c>
      <c r="BB2682" s="26" t="s">
        <v>148</v>
      </c>
      <c r="BC2682" s="26" t="s">
        <v>14528</v>
      </c>
      <c r="BD2682" s="24"/>
      <c r="BE2682" s="24"/>
      <c r="BF2682" s="26" t="s">
        <v>14529</v>
      </c>
      <c r="BG2682" s="26" t="s">
        <v>191</v>
      </c>
      <c r="BH2682" s="26" t="s">
        <v>14535</v>
      </c>
      <c r="BI2682" s="26" t="s">
        <v>4580</v>
      </c>
      <c r="BJ2682" s="26" t="s">
        <v>14536</v>
      </c>
      <c r="BK2682" s="26" t="s">
        <v>395</v>
      </c>
      <c r="BL2682" s="24"/>
      <c r="BM2682" s="24"/>
      <c r="BN2682" s="24"/>
      <c r="BO2682" s="24"/>
      <c r="BP2682" s="24"/>
      <c r="BQ2682" s="24"/>
      <c r="BR2682" s="26">
        <v>3</v>
      </c>
      <c r="BS2682" s="26">
        <v>2</v>
      </c>
      <c r="BT2682" s="26">
        <v>3</v>
      </c>
      <c r="BU2682" s="26">
        <v>3</v>
      </c>
      <c r="BV2682" s="26">
        <v>3</v>
      </c>
      <c r="BW2682" s="26">
        <v>3</v>
      </c>
      <c r="BX2682" s="26">
        <v>4</v>
      </c>
      <c r="BY2682" s="26">
        <v>4</v>
      </c>
      <c r="BZ2682" s="24"/>
      <c r="CA2682" s="24"/>
      <c r="CB2682" s="24"/>
      <c r="CC2682" s="24"/>
      <c r="CD2682" s="24"/>
      <c r="CE2682" s="24"/>
      <c r="CF2682" s="24"/>
      <c r="CG2682" s="24"/>
      <c r="CH2682" s="24"/>
      <c r="CI2682" s="24"/>
      <c r="CJ2682" s="24"/>
      <c r="CK2682" s="24"/>
      <c r="CL2682" s="24"/>
      <c r="CM2682" s="24"/>
      <c r="CN2682" s="24"/>
      <c r="CO2682" s="24"/>
      <c r="CP2682" s="24"/>
      <c r="CQ2682" s="24"/>
      <c r="CR2682" s="24"/>
      <c r="CS2682" s="24"/>
      <c r="CT2682" s="24"/>
      <c r="CU2682" s="24"/>
      <c r="CV2682" s="24"/>
      <c r="CW2682" s="24"/>
      <c r="CX2682" s="24"/>
      <c r="CY2682" s="24"/>
      <c r="CZ2682" s="24"/>
      <c r="DA2682" s="24"/>
      <c r="DB2682" s="24"/>
      <c r="DC2682" s="24"/>
      <c r="DD2682" s="24"/>
      <c r="DE2682" s="24"/>
      <c r="DF2682" s="26" t="s">
        <v>120</v>
      </c>
      <c r="DG2682" s="26" t="s">
        <v>120</v>
      </c>
      <c r="DH2682" s="26" t="s">
        <v>139</v>
      </c>
      <c r="DI2682" s="26" t="s">
        <v>139</v>
      </c>
      <c r="DJ2682" s="26" t="s">
        <v>139</v>
      </c>
      <c r="DK2682" s="26" t="s">
        <v>139</v>
      </c>
      <c r="DL2682" s="26" t="s">
        <v>139</v>
      </c>
      <c r="DM2682" s="26" t="s">
        <v>139</v>
      </c>
      <c r="DN2682" s="26" t="s">
        <v>139</v>
      </c>
      <c r="DO2682" s="26" t="s">
        <v>139</v>
      </c>
    </row>
    <row r="2683" spans="1:119" ht="20.100000000000001" customHeight="1" x14ac:dyDescent="0.25">
      <c r="A2683" s="29" t="str">
        <f t="shared" si="588"/>
        <v>Ubumi Children's Project4</v>
      </c>
      <c r="B2683" s="29" t="str">
        <f t="shared" si="589"/>
        <v>Ubumi Children's Project</v>
      </c>
      <c r="C2683" s="29">
        <f t="shared" si="590"/>
        <v>4</v>
      </c>
      <c r="D2683" s="30" t="str">
        <f t="shared" si="591"/>
        <v>Africa and the Middle East</v>
      </c>
      <c r="E2683" s="30" t="str">
        <f t="shared" si="592"/>
        <v>Kitwe, Zambia</v>
      </c>
      <c r="F2683" s="31">
        <f t="shared" si="593"/>
        <v>3</v>
      </c>
      <c r="G2683" s="31">
        <f t="shared" si="594"/>
        <v>2</v>
      </c>
      <c r="H2683" s="31">
        <f t="shared" si="595"/>
        <v>3</v>
      </c>
      <c r="I2683" s="31">
        <f t="shared" si="596"/>
        <v>3</v>
      </c>
      <c r="J2683" s="31">
        <f t="shared" si="597"/>
        <v>2</v>
      </c>
      <c r="K2683" s="31">
        <f t="shared" si="598"/>
        <v>3</v>
      </c>
      <c r="L2683" s="31">
        <f t="shared" si="599"/>
        <v>3</v>
      </c>
      <c r="M2683" s="31">
        <f t="shared" si="600"/>
        <v>3</v>
      </c>
      <c r="N2683" s="31">
        <f t="shared" si="601"/>
        <v>2.8</v>
      </c>
      <c r="O2683" s="26" t="s">
        <v>14544</v>
      </c>
      <c r="P2683" s="26" t="s">
        <v>108</v>
      </c>
      <c r="Q2683" s="27">
        <v>40469</v>
      </c>
      <c r="R2683" s="26" t="s">
        <v>109</v>
      </c>
      <c r="S2683" s="26" t="s">
        <v>332</v>
      </c>
      <c r="T2683" s="26" t="s">
        <v>333</v>
      </c>
      <c r="U2683" s="26" t="s">
        <v>112</v>
      </c>
      <c r="V2683" s="26" t="s">
        <v>169</v>
      </c>
      <c r="W2683" s="26" t="s">
        <v>4580</v>
      </c>
      <c r="X2683" s="26" t="s">
        <v>14522</v>
      </c>
      <c r="Y2683" s="26" t="s">
        <v>14523</v>
      </c>
      <c r="Z2683" s="24"/>
      <c r="AA2683" s="24"/>
      <c r="AB2683" s="26" t="s">
        <v>117</v>
      </c>
      <c r="AC2683" s="28">
        <v>10000</v>
      </c>
      <c r="AD2683" s="24"/>
      <c r="AE2683" s="24"/>
      <c r="AF2683" s="26" t="s">
        <v>139</v>
      </c>
      <c r="AG2683" s="26" t="s">
        <v>846</v>
      </c>
      <c r="AH2683" s="26" t="s">
        <v>185</v>
      </c>
      <c r="AI2683" s="28">
        <v>10000</v>
      </c>
      <c r="AJ2683" s="24"/>
      <c r="AK2683" s="26" t="s">
        <v>14538</v>
      </c>
      <c r="AL2683" s="26" t="s">
        <v>14539</v>
      </c>
      <c r="AM2683" s="26" t="s">
        <v>14545</v>
      </c>
      <c r="AN2683" s="26" t="s">
        <v>14541</v>
      </c>
      <c r="AO2683" s="26" t="s">
        <v>14546</v>
      </c>
      <c r="AP2683" s="24"/>
      <c r="AQ2683" s="24"/>
      <c r="AR2683" s="24"/>
      <c r="AS2683" s="24"/>
      <c r="AT2683" s="24"/>
      <c r="AU2683" s="24"/>
      <c r="AV2683" s="24"/>
      <c r="AW2683" s="28">
        <v>73113</v>
      </c>
      <c r="AX2683" s="26">
        <v>500</v>
      </c>
      <c r="AY2683" s="28">
        <v>100</v>
      </c>
      <c r="AZ2683" s="28">
        <v>80</v>
      </c>
      <c r="BA2683" s="26">
        <v>0</v>
      </c>
      <c r="BB2683" s="26" t="s">
        <v>148</v>
      </c>
      <c r="BC2683" s="26" t="s">
        <v>14528</v>
      </c>
      <c r="BD2683" s="24"/>
      <c r="BE2683" s="24"/>
      <c r="BF2683" s="26" t="s">
        <v>14530</v>
      </c>
      <c r="BG2683" s="26" t="s">
        <v>4580</v>
      </c>
      <c r="BH2683" s="26" t="s">
        <v>14529</v>
      </c>
      <c r="BI2683" s="26" t="s">
        <v>191</v>
      </c>
      <c r="BJ2683" s="26" t="s">
        <v>14536</v>
      </c>
      <c r="BK2683" s="26" t="s">
        <v>395</v>
      </c>
      <c r="BL2683" s="24"/>
      <c r="BM2683" s="24"/>
      <c r="BN2683" s="24"/>
      <c r="BO2683" s="24"/>
      <c r="BP2683" s="24"/>
      <c r="BQ2683" s="24"/>
      <c r="BR2683" s="26">
        <v>3</v>
      </c>
      <c r="BS2683" s="26">
        <v>2</v>
      </c>
      <c r="BT2683" s="26">
        <v>3</v>
      </c>
      <c r="BU2683" s="26">
        <v>3</v>
      </c>
      <c r="BV2683" s="26">
        <v>2</v>
      </c>
      <c r="BW2683" s="26">
        <v>3</v>
      </c>
      <c r="BX2683" s="26">
        <v>3</v>
      </c>
      <c r="BY2683" s="26">
        <v>3</v>
      </c>
      <c r="BZ2683" s="24"/>
      <c r="CA2683" s="24"/>
      <c r="CB2683" s="24"/>
      <c r="CC2683" s="24"/>
      <c r="CD2683" s="24"/>
      <c r="CE2683" s="24"/>
      <c r="CF2683" s="24"/>
      <c r="CG2683" s="24"/>
      <c r="CH2683" s="24"/>
      <c r="CI2683" s="24"/>
      <c r="CJ2683" s="24"/>
      <c r="CK2683" s="24"/>
      <c r="CL2683" s="24"/>
      <c r="CM2683" s="24"/>
      <c r="CN2683" s="24"/>
      <c r="CO2683" s="24"/>
      <c r="CP2683" s="24"/>
      <c r="CQ2683" s="24"/>
      <c r="CR2683" s="24"/>
      <c r="CS2683" s="24"/>
      <c r="CT2683" s="24"/>
      <c r="CU2683" s="24"/>
      <c r="CV2683" s="24"/>
      <c r="CW2683" s="24"/>
      <c r="CX2683" s="24"/>
      <c r="CY2683" s="24"/>
      <c r="CZ2683" s="24"/>
      <c r="DA2683" s="24"/>
      <c r="DB2683" s="24"/>
      <c r="DC2683" s="24"/>
      <c r="DD2683" s="24"/>
      <c r="DE2683" s="24"/>
      <c r="DF2683" s="26" t="s">
        <v>139</v>
      </c>
      <c r="DG2683" s="26" t="s">
        <v>139</v>
      </c>
      <c r="DH2683" s="26" t="s">
        <v>139</v>
      </c>
      <c r="DI2683" s="26" t="s">
        <v>139</v>
      </c>
      <c r="DJ2683" s="26" t="s">
        <v>139</v>
      </c>
      <c r="DK2683" s="26" t="s">
        <v>139</v>
      </c>
      <c r="DL2683" s="26" t="s">
        <v>139</v>
      </c>
      <c r="DM2683" s="26" t="s">
        <v>139</v>
      </c>
      <c r="DN2683" s="26" t="s">
        <v>139</v>
      </c>
      <c r="DO2683" s="26" t="s">
        <v>139</v>
      </c>
    </row>
    <row r="2684" spans="1:119" ht="20.100000000000001" customHeight="1" x14ac:dyDescent="0.25">
      <c r="A2684" s="29" t="str">
        <f t="shared" si="588"/>
        <v/>
      </c>
      <c r="B2684" s="29" t="str">
        <f t="shared" si="589"/>
        <v>Ubumi Children's Project</v>
      </c>
      <c r="C2684" s="29">
        <f t="shared" si="590"/>
        <v>0</v>
      </c>
      <c r="D2684" s="30" t="str">
        <f t="shared" si="591"/>
        <v>Africa and the Middle East</v>
      </c>
      <c r="E2684" s="30" t="str">
        <f t="shared" si="592"/>
        <v>Kitwe, Zambia</v>
      </c>
      <c r="F2684" s="31">
        <f t="shared" si="593"/>
        <v>0</v>
      </c>
      <c r="G2684" s="31">
        <f t="shared" si="594"/>
        <v>0</v>
      </c>
      <c r="H2684" s="31">
        <f t="shared" si="595"/>
        <v>0</v>
      </c>
      <c r="I2684" s="31">
        <f t="shared" si="596"/>
        <v>0</v>
      </c>
      <c r="J2684" s="31">
        <f t="shared" si="597"/>
        <v>0</v>
      </c>
      <c r="K2684" s="31">
        <f t="shared" si="598"/>
        <v>0</v>
      </c>
      <c r="L2684" s="31">
        <f t="shared" si="599"/>
        <v>0</v>
      </c>
      <c r="M2684" s="31">
        <f t="shared" si="600"/>
        <v>0</v>
      </c>
      <c r="N2684" s="31">
        <f t="shared" si="601"/>
        <v>0</v>
      </c>
      <c r="O2684" s="26" t="s">
        <v>16484</v>
      </c>
      <c r="P2684" s="26" t="s">
        <v>108</v>
      </c>
      <c r="Q2684" s="27">
        <v>40669</v>
      </c>
      <c r="R2684" s="24"/>
      <c r="S2684" s="24"/>
      <c r="T2684" s="26" t="s">
        <v>333</v>
      </c>
      <c r="U2684" s="24"/>
      <c r="V2684" s="26" t="s">
        <v>169</v>
      </c>
      <c r="W2684" s="26" t="s">
        <v>4580</v>
      </c>
      <c r="X2684" s="26" t="s">
        <v>14522</v>
      </c>
      <c r="Y2684" s="26" t="s">
        <v>14523</v>
      </c>
      <c r="Z2684" s="24"/>
      <c r="AA2684" s="24"/>
      <c r="AB2684" s="26" t="s">
        <v>15766</v>
      </c>
      <c r="AC2684" s="28">
        <v>3000</v>
      </c>
      <c r="AD2684" s="24"/>
      <c r="AE2684" s="24"/>
      <c r="AF2684" s="26" t="s">
        <v>139</v>
      </c>
      <c r="AG2684" s="26" t="s">
        <v>846</v>
      </c>
      <c r="AH2684" s="24"/>
      <c r="AI2684" s="28">
        <v>3000</v>
      </c>
      <c r="AJ2684" s="24"/>
      <c r="AK2684" s="24"/>
      <c r="AL2684" s="24"/>
      <c r="AM2684" s="24"/>
      <c r="AN2684" s="24"/>
      <c r="AO2684" s="24"/>
      <c r="AP2684" s="24"/>
      <c r="AQ2684" s="24"/>
      <c r="AR2684" s="24"/>
      <c r="AS2684" s="24"/>
      <c r="AT2684" s="24"/>
      <c r="AU2684" s="24"/>
      <c r="AV2684" s="24"/>
      <c r="AW2684" s="28">
        <v>0</v>
      </c>
      <c r="AX2684" s="26">
        <v>0</v>
      </c>
      <c r="AY2684" s="28">
        <v>0</v>
      </c>
      <c r="AZ2684" s="28">
        <v>0</v>
      </c>
      <c r="BA2684" s="26">
        <v>0</v>
      </c>
      <c r="BB2684" s="24"/>
      <c r="BC2684" s="26" t="s">
        <v>14528</v>
      </c>
      <c r="BD2684" s="24"/>
      <c r="BE2684" s="24"/>
      <c r="BF2684" s="24"/>
      <c r="BG2684" s="24"/>
      <c r="BH2684" s="24"/>
      <c r="BI2684" s="24"/>
      <c r="BJ2684" s="24"/>
      <c r="BK2684" s="24"/>
      <c r="BL2684" s="24"/>
      <c r="BM2684" s="24"/>
      <c r="BN2684" s="24"/>
      <c r="BO2684" s="24"/>
      <c r="BP2684" s="24"/>
      <c r="BQ2684" s="24"/>
      <c r="BR2684" s="26">
        <v>0</v>
      </c>
      <c r="BS2684" s="26">
        <v>0</v>
      </c>
      <c r="BT2684" s="26">
        <v>0</v>
      </c>
      <c r="BU2684" s="26">
        <v>0</v>
      </c>
      <c r="BV2684" s="26">
        <v>0</v>
      </c>
      <c r="BW2684" s="26">
        <v>0</v>
      </c>
      <c r="BX2684" s="26">
        <v>0</v>
      </c>
      <c r="BY2684" s="26">
        <v>0</v>
      </c>
      <c r="BZ2684" s="24"/>
      <c r="CA2684" s="24"/>
      <c r="CB2684" s="24"/>
      <c r="CC2684" s="24"/>
      <c r="CD2684" s="24"/>
      <c r="CE2684" s="24"/>
      <c r="CF2684" s="24"/>
      <c r="CG2684" s="24"/>
      <c r="CH2684" s="24"/>
      <c r="CI2684" s="24"/>
      <c r="CJ2684" s="24"/>
      <c r="CK2684" s="24"/>
      <c r="CL2684" s="24"/>
      <c r="CM2684" s="24"/>
      <c r="CN2684" s="24"/>
      <c r="CO2684" s="24"/>
      <c r="CP2684" s="24"/>
      <c r="CQ2684" s="24"/>
      <c r="CR2684" s="24"/>
      <c r="CS2684" s="24"/>
      <c r="CT2684" s="24"/>
      <c r="CU2684" s="24"/>
      <c r="CV2684" s="24"/>
      <c r="CW2684" s="24"/>
      <c r="CX2684" s="24"/>
      <c r="CY2684" s="24"/>
      <c r="CZ2684" s="24"/>
      <c r="DA2684" s="24"/>
      <c r="DB2684" s="24"/>
      <c r="DC2684" s="24"/>
      <c r="DD2684" s="24"/>
      <c r="DE2684" s="24"/>
      <c r="DF2684" s="26" t="s">
        <v>139</v>
      </c>
      <c r="DG2684" s="26" t="s">
        <v>139</v>
      </c>
      <c r="DH2684" s="26" t="s">
        <v>139</v>
      </c>
      <c r="DI2684" s="26" t="s">
        <v>139</v>
      </c>
      <c r="DJ2684" s="26" t="s">
        <v>139</v>
      </c>
      <c r="DK2684" s="26" t="s">
        <v>139</v>
      </c>
      <c r="DL2684" s="26" t="s">
        <v>139</v>
      </c>
      <c r="DM2684" s="26" t="s">
        <v>139</v>
      </c>
      <c r="DN2684" s="26" t="s">
        <v>139</v>
      </c>
      <c r="DO2684" s="26" t="s">
        <v>139</v>
      </c>
    </row>
    <row r="2685" spans="1:119" ht="20.100000000000001" customHeight="1" x14ac:dyDescent="0.25">
      <c r="A2685" s="29" t="str">
        <f t="shared" si="588"/>
        <v/>
      </c>
      <c r="B2685" s="29" t="str">
        <f t="shared" si="589"/>
        <v>Ubumi Children's Project</v>
      </c>
      <c r="C2685" s="29">
        <f t="shared" si="590"/>
        <v>0</v>
      </c>
      <c r="D2685" s="30" t="str">
        <f t="shared" si="591"/>
        <v>Africa and the Middle East</v>
      </c>
      <c r="E2685" s="30" t="str">
        <f t="shared" si="592"/>
        <v>Kitwe, Zambia</v>
      </c>
      <c r="F2685" s="31">
        <f t="shared" si="593"/>
        <v>0</v>
      </c>
      <c r="G2685" s="31">
        <f t="shared" si="594"/>
        <v>0</v>
      </c>
      <c r="H2685" s="31">
        <f t="shared" si="595"/>
        <v>0</v>
      </c>
      <c r="I2685" s="31">
        <f t="shared" si="596"/>
        <v>0</v>
      </c>
      <c r="J2685" s="31">
        <f t="shared" si="597"/>
        <v>0</v>
      </c>
      <c r="K2685" s="31">
        <f t="shared" si="598"/>
        <v>0</v>
      </c>
      <c r="L2685" s="31">
        <f t="shared" si="599"/>
        <v>0</v>
      </c>
      <c r="M2685" s="31">
        <f t="shared" si="600"/>
        <v>0</v>
      </c>
      <c r="N2685" s="31">
        <f t="shared" si="601"/>
        <v>0</v>
      </c>
      <c r="O2685" s="26" t="s">
        <v>16485</v>
      </c>
      <c r="P2685" s="26" t="s">
        <v>108</v>
      </c>
      <c r="Q2685" s="27">
        <v>40351</v>
      </c>
      <c r="R2685" s="24"/>
      <c r="S2685" s="24"/>
      <c r="T2685" s="26" t="s">
        <v>224</v>
      </c>
      <c r="U2685" s="24"/>
      <c r="V2685" s="26" t="s">
        <v>169</v>
      </c>
      <c r="W2685" s="26" t="s">
        <v>4580</v>
      </c>
      <c r="X2685" s="26" t="s">
        <v>14522</v>
      </c>
      <c r="Y2685" s="26" t="s">
        <v>14523</v>
      </c>
      <c r="Z2685" s="24"/>
      <c r="AA2685" s="24"/>
      <c r="AB2685" s="26" t="s">
        <v>15733</v>
      </c>
      <c r="AC2685" s="28">
        <v>8000</v>
      </c>
      <c r="AD2685" s="24"/>
      <c r="AE2685" s="24"/>
      <c r="AF2685" s="26" t="s">
        <v>139</v>
      </c>
      <c r="AG2685" s="26" t="s">
        <v>846</v>
      </c>
      <c r="AH2685" s="24"/>
      <c r="AI2685" s="28">
        <v>8000</v>
      </c>
      <c r="AJ2685" s="24"/>
      <c r="AK2685" s="24"/>
      <c r="AL2685" s="24"/>
      <c r="AM2685" s="24"/>
      <c r="AN2685" s="24"/>
      <c r="AO2685" s="24"/>
      <c r="AP2685" s="24"/>
      <c r="AQ2685" s="24"/>
      <c r="AR2685" s="24"/>
      <c r="AS2685" s="24"/>
      <c r="AT2685" s="24"/>
      <c r="AU2685" s="24"/>
      <c r="AV2685" s="24"/>
      <c r="AW2685" s="28">
        <v>0</v>
      </c>
      <c r="AX2685" s="26">
        <v>0</v>
      </c>
      <c r="AY2685" s="28">
        <v>0</v>
      </c>
      <c r="AZ2685" s="28">
        <v>0</v>
      </c>
      <c r="BA2685" s="26">
        <v>0</v>
      </c>
      <c r="BB2685" s="24"/>
      <c r="BC2685" s="26" t="s">
        <v>14528</v>
      </c>
      <c r="BD2685" s="24"/>
      <c r="BE2685" s="24"/>
      <c r="BF2685" s="24"/>
      <c r="BG2685" s="24"/>
      <c r="BH2685" s="24"/>
      <c r="BI2685" s="24"/>
      <c r="BJ2685" s="24"/>
      <c r="BK2685" s="24"/>
      <c r="BL2685" s="24"/>
      <c r="BM2685" s="24"/>
      <c r="BN2685" s="24"/>
      <c r="BO2685" s="24"/>
      <c r="BP2685" s="24"/>
      <c r="BQ2685" s="24"/>
      <c r="BR2685" s="26">
        <v>0</v>
      </c>
      <c r="BS2685" s="26">
        <v>0</v>
      </c>
      <c r="BT2685" s="26">
        <v>0</v>
      </c>
      <c r="BU2685" s="26">
        <v>0</v>
      </c>
      <c r="BV2685" s="26">
        <v>0</v>
      </c>
      <c r="BW2685" s="26">
        <v>0</v>
      </c>
      <c r="BX2685" s="26">
        <v>0</v>
      </c>
      <c r="BY2685" s="26">
        <v>0</v>
      </c>
      <c r="BZ2685" s="24"/>
      <c r="CA2685" s="24"/>
      <c r="CB2685" s="24"/>
      <c r="CC2685" s="24"/>
      <c r="CD2685" s="24"/>
      <c r="CE2685" s="24"/>
      <c r="CF2685" s="24"/>
      <c r="CG2685" s="24"/>
      <c r="CH2685" s="24"/>
      <c r="CI2685" s="24"/>
      <c r="CJ2685" s="24"/>
      <c r="CK2685" s="24"/>
      <c r="CL2685" s="24"/>
      <c r="CM2685" s="24"/>
      <c r="CN2685" s="24"/>
      <c r="CO2685" s="24"/>
      <c r="CP2685" s="24"/>
      <c r="CQ2685" s="24"/>
      <c r="CR2685" s="24"/>
      <c r="CS2685" s="24"/>
      <c r="CT2685" s="24"/>
      <c r="CU2685" s="24"/>
      <c r="CV2685" s="24"/>
      <c r="CW2685" s="24"/>
      <c r="CX2685" s="24"/>
      <c r="CY2685" s="24"/>
      <c r="CZ2685" s="24"/>
      <c r="DA2685" s="24"/>
      <c r="DB2685" s="24"/>
      <c r="DC2685" s="24"/>
      <c r="DD2685" s="24"/>
      <c r="DE2685" s="24"/>
      <c r="DF2685" s="26" t="s">
        <v>139</v>
      </c>
      <c r="DG2685" s="26" t="s">
        <v>139</v>
      </c>
      <c r="DH2685" s="26" t="s">
        <v>139</v>
      </c>
      <c r="DI2685" s="26" t="s">
        <v>139</v>
      </c>
      <c r="DJ2685" s="26" t="s">
        <v>139</v>
      </c>
      <c r="DK2685" s="26" t="s">
        <v>139</v>
      </c>
      <c r="DL2685" s="26" t="s">
        <v>139</v>
      </c>
      <c r="DM2685" s="26" t="s">
        <v>139</v>
      </c>
      <c r="DN2685" s="26" t="s">
        <v>139</v>
      </c>
      <c r="DO2685" s="26" t="s">
        <v>139</v>
      </c>
    </row>
    <row r="2686" spans="1:119" ht="20.100000000000001" customHeight="1" x14ac:dyDescent="0.25">
      <c r="A2686" s="29" t="str">
        <f t="shared" si="588"/>
        <v>Ulybka Public Foundation7</v>
      </c>
      <c r="B2686" s="29" t="str">
        <f t="shared" si="589"/>
        <v>Ulybka Public Foundation</v>
      </c>
      <c r="C2686" s="29">
        <f t="shared" si="590"/>
        <v>7</v>
      </c>
      <c r="D2686" s="30" t="str">
        <f t="shared" si="591"/>
        <v>Europe and Eurasia</v>
      </c>
      <c r="E2686" s="30" t="str">
        <f t="shared" si="592"/>
        <v>Osh, Kyrgyzstan</v>
      </c>
      <c r="F2686" s="31">
        <f t="shared" si="593"/>
        <v>3</v>
      </c>
      <c r="G2686" s="31">
        <f t="shared" si="594"/>
        <v>3</v>
      </c>
      <c r="H2686" s="31">
        <f t="shared" si="595"/>
        <v>2</v>
      </c>
      <c r="I2686" s="31">
        <f t="shared" si="596"/>
        <v>4</v>
      </c>
      <c r="J2686" s="31">
        <f t="shared" si="597"/>
        <v>3</v>
      </c>
      <c r="K2686" s="31">
        <f t="shared" si="598"/>
        <v>4</v>
      </c>
      <c r="L2686" s="31">
        <f t="shared" si="599"/>
        <v>2</v>
      </c>
      <c r="M2686" s="31">
        <f t="shared" si="600"/>
        <v>3</v>
      </c>
      <c r="N2686" s="31">
        <f t="shared" si="601"/>
        <v>3</v>
      </c>
      <c r="O2686" s="26" t="s">
        <v>14552</v>
      </c>
      <c r="P2686" s="26" t="s">
        <v>108</v>
      </c>
      <c r="Q2686" s="27">
        <v>42502</v>
      </c>
      <c r="R2686" s="26" t="s">
        <v>305</v>
      </c>
      <c r="S2686" s="26" t="s">
        <v>184</v>
      </c>
      <c r="T2686" s="26" t="s">
        <v>157</v>
      </c>
      <c r="U2686" s="26" t="s">
        <v>307</v>
      </c>
      <c r="V2686" s="26" t="s">
        <v>15763</v>
      </c>
      <c r="W2686" s="26" t="s">
        <v>3068</v>
      </c>
      <c r="X2686" s="26" t="s">
        <v>14548</v>
      </c>
      <c r="Y2686" s="26" t="s">
        <v>14549</v>
      </c>
      <c r="Z2686" s="24"/>
      <c r="AA2686" s="24"/>
      <c r="AB2686" s="26" t="s">
        <v>117</v>
      </c>
      <c r="AC2686" s="28">
        <v>5000</v>
      </c>
      <c r="AD2686" s="26" t="s">
        <v>14550</v>
      </c>
      <c r="AE2686" s="24"/>
      <c r="AF2686" s="26" t="s">
        <v>120</v>
      </c>
      <c r="AG2686" s="26" t="s">
        <v>528</v>
      </c>
      <c r="AH2686" s="26" t="s">
        <v>235</v>
      </c>
      <c r="AI2686" s="28">
        <v>5000</v>
      </c>
      <c r="AJ2686" s="26" t="s">
        <v>14553</v>
      </c>
      <c r="AK2686" s="26" t="s">
        <v>14554</v>
      </c>
      <c r="AL2686" s="26" t="s">
        <v>14555</v>
      </c>
      <c r="AM2686" s="24"/>
      <c r="AN2686" s="24"/>
      <c r="AO2686" s="24"/>
      <c r="AP2686" s="24"/>
      <c r="AQ2686" s="24"/>
      <c r="AR2686" s="26" t="s">
        <v>14556</v>
      </c>
      <c r="AS2686" s="26" t="s">
        <v>14557</v>
      </c>
      <c r="AT2686" s="24"/>
      <c r="AU2686" s="26" t="s">
        <v>14558</v>
      </c>
      <c r="AV2686" s="24"/>
      <c r="AW2686" s="28">
        <v>12210</v>
      </c>
      <c r="AX2686" s="26">
        <v>856</v>
      </c>
      <c r="AY2686" s="28">
        <v>60</v>
      </c>
      <c r="AZ2686" s="28">
        <v>10</v>
      </c>
      <c r="BA2686" s="26">
        <v>0</v>
      </c>
      <c r="BB2686" s="26" t="s">
        <v>241</v>
      </c>
      <c r="BC2686" s="26" t="s">
        <v>14551</v>
      </c>
      <c r="BD2686" s="24"/>
      <c r="BE2686" s="24"/>
      <c r="BF2686" s="24"/>
      <c r="BG2686" s="24"/>
      <c r="BH2686" s="26" t="s">
        <v>5986</v>
      </c>
      <c r="BI2686" s="26" t="s">
        <v>3068</v>
      </c>
      <c r="BJ2686" s="24"/>
      <c r="BK2686" s="24"/>
      <c r="BL2686" s="24"/>
      <c r="BM2686" s="24"/>
      <c r="BN2686" s="24"/>
      <c r="BO2686" s="24"/>
      <c r="BP2686" s="24"/>
      <c r="BQ2686" s="24"/>
      <c r="BR2686" s="26">
        <v>3</v>
      </c>
      <c r="BS2686" s="26">
        <v>3</v>
      </c>
      <c r="BT2686" s="26">
        <v>2</v>
      </c>
      <c r="BU2686" s="26">
        <v>4</v>
      </c>
      <c r="BV2686" s="26">
        <v>3</v>
      </c>
      <c r="BW2686" s="26">
        <v>4</v>
      </c>
      <c r="BX2686" s="26">
        <v>2</v>
      </c>
      <c r="BY2686" s="26">
        <v>3</v>
      </c>
      <c r="BZ2686" s="24"/>
      <c r="CA2686" s="24"/>
      <c r="CB2686" s="24"/>
      <c r="CC2686" s="24"/>
      <c r="CD2686" s="24"/>
      <c r="CE2686" s="24"/>
      <c r="CF2686" s="24"/>
      <c r="CG2686" s="24"/>
      <c r="CH2686" s="24"/>
      <c r="CI2686" s="24"/>
      <c r="CJ2686" s="24"/>
      <c r="CK2686" s="24"/>
      <c r="CL2686" s="24"/>
      <c r="CM2686" s="24"/>
      <c r="CN2686" s="24"/>
      <c r="CO2686" s="24"/>
      <c r="CP2686" s="24"/>
      <c r="CQ2686" s="24"/>
      <c r="CR2686" s="24"/>
      <c r="CS2686" s="24"/>
      <c r="CT2686" s="24"/>
      <c r="CU2686" s="24"/>
      <c r="CV2686" s="24"/>
      <c r="CW2686" s="24"/>
      <c r="CX2686" s="24"/>
      <c r="CY2686" s="24"/>
      <c r="CZ2686" s="24"/>
      <c r="DA2686" s="24"/>
      <c r="DB2686" s="24"/>
      <c r="DC2686" s="24"/>
      <c r="DD2686" s="24"/>
      <c r="DE2686" s="24"/>
      <c r="DF2686" s="26" t="s">
        <v>139</v>
      </c>
      <c r="DG2686" s="26" t="s">
        <v>120</v>
      </c>
      <c r="DH2686" s="26" t="s">
        <v>139</v>
      </c>
      <c r="DI2686" s="26" t="s">
        <v>139</v>
      </c>
      <c r="DJ2686" s="26" t="s">
        <v>120</v>
      </c>
      <c r="DK2686" s="26" t="s">
        <v>139</v>
      </c>
      <c r="DL2686" s="26" t="s">
        <v>139</v>
      </c>
      <c r="DM2686" s="26" t="s">
        <v>139</v>
      </c>
      <c r="DN2686" s="26" t="s">
        <v>139</v>
      </c>
      <c r="DO2686" s="26" t="s">
        <v>120</v>
      </c>
    </row>
    <row r="2687" spans="1:119" ht="20.100000000000001" customHeight="1" x14ac:dyDescent="0.25">
      <c r="A2687" s="29" t="str">
        <f t="shared" si="588"/>
        <v/>
      </c>
      <c r="B2687" s="29" t="str">
        <f t="shared" si="589"/>
        <v>Ulybka Public Foundation</v>
      </c>
      <c r="C2687" s="29">
        <f t="shared" si="590"/>
        <v>0</v>
      </c>
      <c r="D2687" s="30" t="str">
        <f t="shared" si="591"/>
        <v>Europe and Eurasia</v>
      </c>
      <c r="E2687" s="30" t="str">
        <f t="shared" si="592"/>
        <v>Osh, Kyrgyzstan</v>
      </c>
      <c r="F2687" s="31">
        <f t="shared" si="593"/>
        <v>0</v>
      </c>
      <c r="G2687" s="31">
        <f t="shared" si="594"/>
        <v>0</v>
      </c>
      <c r="H2687" s="31">
        <f t="shared" si="595"/>
        <v>0</v>
      </c>
      <c r="I2687" s="31">
        <f t="shared" si="596"/>
        <v>0</v>
      </c>
      <c r="J2687" s="31">
        <f t="shared" si="597"/>
        <v>0</v>
      </c>
      <c r="K2687" s="31">
        <f t="shared" si="598"/>
        <v>0</v>
      </c>
      <c r="L2687" s="31">
        <f t="shared" si="599"/>
        <v>0</v>
      </c>
      <c r="M2687" s="31">
        <f t="shared" si="600"/>
        <v>0</v>
      </c>
      <c r="N2687" s="31">
        <f t="shared" si="601"/>
        <v>0</v>
      </c>
      <c r="O2687" s="26" t="s">
        <v>14547</v>
      </c>
      <c r="P2687" s="26" t="s">
        <v>108</v>
      </c>
      <c r="Q2687" s="27">
        <v>42191</v>
      </c>
      <c r="R2687" s="24"/>
      <c r="S2687" s="24"/>
      <c r="T2687" s="26" t="s">
        <v>157</v>
      </c>
      <c r="U2687" s="24"/>
      <c r="V2687" s="26" t="s">
        <v>15763</v>
      </c>
      <c r="W2687" s="26" t="s">
        <v>3068</v>
      </c>
      <c r="X2687" s="26" t="s">
        <v>14548</v>
      </c>
      <c r="Y2687" s="26" t="s">
        <v>14549</v>
      </c>
      <c r="Z2687" s="24"/>
      <c r="AA2687" s="24"/>
      <c r="AB2687" s="26" t="s">
        <v>723</v>
      </c>
      <c r="AC2687" s="28">
        <v>1500</v>
      </c>
      <c r="AD2687" s="26" t="s">
        <v>14550</v>
      </c>
      <c r="AE2687" s="24"/>
      <c r="AF2687" s="26" t="s">
        <v>120</v>
      </c>
      <c r="AG2687" s="26" t="s">
        <v>528</v>
      </c>
      <c r="AH2687" s="24"/>
      <c r="AI2687" s="28">
        <v>1500</v>
      </c>
      <c r="AJ2687" s="24"/>
      <c r="AK2687" s="24"/>
      <c r="AL2687" s="24"/>
      <c r="AM2687" s="24"/>
      <c r="AN2687" s="24"/>
      <c r="AO2687" s="24"/>
      <c r="AP2687" s="24"/>
      <c r="AQ2687" s="24"/>
      <c r="AR2687" s="24"/>
      <c r="AS2687" s="24"/>
      <c r="AT2687" s="24"/>
      <c r="AU2687" s="24"/>
      <c r="AV2687" s="24"/>
      <c r="AW2687" s="24"/>
      <c r="AX2687" s="24"/>
      <c r="AY2687" s="24"/>
      <c r="AZ2687" s="24"/>
      <c r="BA2687" s="24"/>
      <c r="BB2687" s="24"/>
      <c r="BC2687" s="26" t="s">
        <v>14551</v>
      </c>
      <c r="BD2687" s="24"/>
      <c r="BE2687" s="24"/>
      <c r="BF2687" s="24"/>
      <c r="BG2687" s="24"/>
      <c r="BH2687" s="24"/>
      <c r="BI2687" s="24"/>
      <c r="BJ2687" s="24"/>
      <c r="BK2687" s="24"/>
      <c r="BL2687" s="24"/>
      <c r="BM2687" s="24"/>
      <c r="BN2687" s="24"/>
      <c r="BO2687" s="24"/>
      <c r="BP2687" s="24"/>
      <c r="BQ2687" s="24"/>
      <c r="BR2687" s="24"/>
      <c r="BS2687" s="24"/>
      <c r="BT2687" s="24"/>
      <c r="BU2687" s="24"/>
      <c r="BV2687" s="24"/>
      <c r="BW2687" s="24"/>
      <c r="BX2687" s="24"/>
      <c r="BY2687" s="24"/>
      <c r="BZ2687" s="24"/>
      <c r="CA2687" s="24"/>
      <c r="CB2687" s="24"/>
      <c r="CC2687" s="24"/>
      <c r="CD2687" s="24"/>
      <c r="CE2687" s="24"/>
      <c r="CF2687" s="24"/>
      <c r="CG2687" s="24"/>
      <c r="CH2687" s="24"/>
      <c r="CI2687" s="24"/>
      <c r="CJ2687" s="24"/>
      <c r="CK2687" s="24"/>
      <c r="CL2687" s="24"/>
      <c r="CM2687" s="24"/>
      <c r="CN2687" s="24"/>
      <c r="CO2687" s="24"/>
      <c r="CP2687" s="24"/>
      <c r="CQ2687" s="24"/>
      <c r="CR2687" s="24"/>
      <c r="CS2687" s="24"/>
      <c r="CT2687" s="24"/>
      <c r="CU2687" s="24"/>
      <c r="CV2687" s="24"/>
      <c r="CW2687" s="24"/>
      <c r="CX2687" s="24"/>
      <c r="CY2687" s="24"/>
      <c r="CZ2687" s="24"/>
      <c r="DA2687" s="24"/>
      <c r="DB2687" s="24"/>
      <c r="DC2687" s="24"/>
      <c r="DD2687" s="24"/>
      <c r="DE2687" s="24"/>
      <c r="DF2687" s="26" t="s">
        <v>139</v>
      </c>
      <c r="DG2687" s="26" t="s">
        <v>139</v>
      </c>
      <c r="DH2687" s="26" t="s">
        <v>139</v>
      </c>
      <c r="DI2687" s="26" t="s">
        <v>139</v>
      </c>
      <c r="DJ2687" s="26" t="s">
        <v>139</v>
      </c>
      <c r="DK2687" s="26" t="s">
        <v>139</v>
      </c>
      <c r="DL2687" s="26" t="s">
        <v>139</v>
      </c>
      <c r="DM2687" s="26" t="s">
        <v>139</v>
      </c>
      <c r="DN2687" s="26" t="s">
        <v>139</v>
      </c>
      <c r="DO2687" s="26" t="s">
        <v>139</v>
      </c>
    </row>
    <row r="2688" spans="1:119" ht="20.100000000000001" customHeight="1" x14ac:dyDescent="0.25">
      <c r="A2688" s="29" t="str">
        <f t="shared" si="588"/>
        <v>Ulybka Public Foundation6</v>
      </c>
      <c r="B2688" s="29" t="str">
        <f t="shared" si="589"/>
        <v>Ulybka Public Foundation</v>
      </c>
      <c r="C2688" s="29">
        <f t="shared" si="590"/>
        <v>6</v>
      </c>
      <c r="D2688" s="30" t="str">
        <f t="shared" si="591"/>
        <v>Europe and Eurasia</v>
      </c>
      <c r="E2688" s="30" t="str">
        <f t="shared" si="592"/>
        <v>Osh, Kyrgyzstan</v>
      </c>
      <c r="F2688" s="31">
        <f t="shared" si="593"/>
        <v>3</v>
      </c>
      <c r="G2688" s="31">
        <f t="shared" si="594"/>
        <v>3</v>
      </c>
      <c r="H2688" s="31">
        <f t="shared" si="595"/>
        <v>3</v>
      </c>
      <c r="I2688" s="31">
        <f t="shared" si="596"/>
        <v>4</v>
      </c>
      <c r="J2688" s="31">
        <f t="shared" si="597"/>
        <v>3</v>
      </c>
      <c r="K2688" s="31">
        <f t="shared" si="598"/>
        <v>4</v>
      </c>
      <c r="L2688" s="31">
        <f t="shared" si="599"/>
        <v>4</v>
      </c>
      <c r="M2688" s="31">
        <f t="shared" si="600"/>
        <v>4</v>
      </c>
      <c r="N2688" s="31">
        <f t="shared" si="601"/>
        <v>3.5</v>
      </c>
      <c r="O2688" s="26" t="s">
        <v>14559</v>
      </c>
      <c r="P2688" s="26" t="s">
        <v>108</v>
      </c>
      <c r="Q2688" s="27">
        <v>41568</v>
      </c>
      <c r="R2688" s="26" t="s">
        <v>166</v>
      </c>
      <c r="S2688" s="26" t="s">
        <v>622</v>
      </c>
      <c r="T2688" s="26" t="s">
        <v>194</v>
      </c>
      <c r="U2688" s="26" t="s">
        <v>307</v>
      </c>
      <c r="V2688" s="26" t="s">
        <v>15763</v>
      </c>
      <c r="W2688" s="26" t="s">
        <v>3068</v>
      </c>
      <c r="X2688" s="26" t="s">
        <v>14548</v>
      </c>
      <c r="Y2688" s="26" t="s">
        <v>14549</v>
      </c>
      <c r="Z2688" s="24"/>
      <c r="AA2688" s="24"/>
      <c r="AB2688" s="26" t="s">
        <v>117</v>
      </c>
      <c r="AC2688" s="28">
        <v>12000</v>
      </c>
      <c r="AD2688" s="26" t="s">
        <v>14550</v>
      </c>
      <c r="AE2688" s="24"/>
      <c r="AF2688" s="26" t="s">
        <v>120</v>
      </c>
      <c r="AG2688" s="26" t="s">
        <v>528</v>
      </c>
      <c r="AH2688" s="26" t="s">
        <v>250</v>
      </c>
      <c r="AI2688" s="28">
        <v>12000</v>
      </c>
      <c r="AJ2688" s="26" t="s">
        <v>14560</v>
      </c>
      <c r="AK2688" s="26" t="s">
        <v>14554</v>
      </c>
      <c r="AL2688" s="26" t="s">
        <v>14561</v>
      </c>
      <c r="AM2688" s="24"/>
      <c r="AN2688" s="24"/>
      <c r="AO2688" s="24"/>
      <c r="AP2688" s="24"/>
      <c r="AQ2688" s="26" t="s">
        <v>14562</v>
      </c>
      <c r="AR2688" s="24"/>
      <c r="AS2688" s="24"/>
      <c r="AT2688" s="24"/>
      <c r="AU2688" s="24"/>
      <c r="AV2688" s="24"/>
      <c r="AW2688" s="28">
        <v>93634</v>
      </c>
      <c r="AX2688" s="26">
        <v>2983</v>
      </c>
      <c r="AY2688" s="24"/>
      <c r="AZ2688" s="28">
        <v>15</v>
      </c>
      <c r="BA2688" s="26">
        <v>0</v>
      </c>
      <c r="BB2688" s="26" t="s">
        <v>241</v>
      </c>
      <c r="BC2688" s="26" t="s">
        <v>14551</v>
      </c>
      <c r="BD2688" s="26" t="s">
        <v>125</v>
      </c>
      <c r="BE2688" s="24"/>
      <c r="BF2688" s="24"/>
      <c r="BG2688" s="24"/>
      <c r="BH2688" s="26" t="s">
        <v>2047</v>
      </c>
      <c r="BI2688" s="24"/>
      <c r="BJ2688" s="26" t="s">
        <v>579</v>
      </c>
      <c r="BK2688" s="26" t="s">
        <v>4486</v>
      </c>
      <c r="BL2688" s="24"/>
      <c r="BM2688" s="24"/>
      <c r="BN2688" s="24"/>
      <c r="BO2688" s="24"/>
      <c r="BP2688" s="24"/>
      <c r="BQ2688" s="24"/>
      <c r="BR2688" s="26">
        <v>3</v>
      </c>
      <c r="BS2688" s="26">
        <v>3</v>
      </c>
      <c r="BT2688" s="26">
        <v>3</v>
      </c>
      <c r="BU2688" s="26">
        <v>4</v>
      </c>
      <c r="BV2688" s="26">
        <v>3</v>
      </c>
      <c r="BW2688" s="26">
        <v>4</v>
      </c>
      <c r="BX2688" s="26">
        <v>4</v>
      </c>
      <c r="BY2688" s="26">
        <v>4</v>
      </c>
      <c r="BZ2688" s="24"/>
      <c r="CA2688" s="24"/>
      <c r="CB2688" s="24"/>
      <c r="CC2688" s="24"/>
      <c r="CD2688" s="24"/>
      <c r="CE2688" s="24"/>
      <c r="CF2688" s="24"/>
      <c r="CG2688" s="24"/>
      <c r="CH2688" s="24"/>
      <c r="CI2688" s="24"/>
      <c r="CJ2688" s="24"/>
      <c r="CK2688" s="24"/>
      <c r="CL2688" s="24"/>
      <c r="CM2688" s="24"/>
      <c r="CN2688" s="24"/>
      <c r="CO2688" s="24"/>
      <c r="CP2688" s="24"/>
      <c r="CQ2688" s="24"/>
      <c r="CR2688" s="24"/>
      <c r="CS2688" s="24"/>
      <c r="CT2688" s="24"/>
      <c r="CU2688" s="24"/>
      <c r="CV2688" s="24"/>
      <c r="CW2688" s="24"/>
      <c r="CX2688" s="24"/>
      <c r="CY2688" s="24"/>
      <c r="CZ2688" s="24"/>
      <c r="DA2688" s="24"/>
      <c r="DB2688" s="24"/>
      <c r="DC2688" s="24"/>
      <c r="DD2688" s="24"/>
      <c r="DE2688" s="24"/>
      <c r="DF2688" s="26" t="s">
        <v>139</v>
      </c>
      <c r="DG2688" s="26" t="s">
        <v>139</v>
      </c>
      <c r="DH2688" s="26" t="s">
        <v>139</v>
      </c>
      <c r="DI2688" s="26" t="s">
        <v>139</v>
      </c>
      <c r="DJ2688" s="26" t="s">
        <v>139</v>
      </c>
      <c r="DK2688" s="26" t="s">
        <v>139</v>
      </c>
      <c r="DL2688" s="26" t="s">
        <v>139</v>
      </c>
      <c r="DM2688" s="26" t="s">
        <v>139</v>
      </c>
      <c r="DN2688" s="26" t="s">
        <v>139</v>
      </c>
      <c r="DO2688" s="26" t="s">
        <v>120</v>
      </c>
    </row>
    <row r="2689" spans="1:119" ht="20.100000000000001" customHeight="1" x14ac:dyDescent="0.25">
      <c r="A2689" s="29" t="str">
        <f t="shared" si="588"/>
        <v>Ulybka Public Foundation5</v>
      </c>
      <c r="B2689" s="29" t="str">
        <f t="shared" si="589"/>
        <v>Ulybka Public Foundation</v>
      </c>
      <c r="C2689" s="29">
        <f t="shared" si="590"/>
        <v>5</v>
      </c>
      <c r="D2689" s="30" t="str">
        <f t="shared" si="591"/>
        <v>Europe and Eurasia</v>
      </c>
      <c r="E2689" s="30" t="str">
        <f t="shared" si="592"/>
        <v>Osh, Kyrgyzstan</v>
      </c>
      <c r="F2689" s="31">
        <f t="shared" si="593"/>
        <v>3</v>
      </c>
      <c r="G2689" s="31">
        <f t="shared" si="594"/>
        <v>3</v>
      </c>
      <c r="H2689" s="31">
        <f t="shared" si="595"/>
        <v>3</v>
      </c>
      <c r="I2689" s="31">
        <f t="shared" si="596"/>
        <v>4</v>
      </c>
      <c r="J2689" s="31">
        <f t="shared" si="597"/>
        <v>3</v>
      </c>
      <c r="K2689" s="31">
        <f t="shared" si="598"/>
        <v>4</v>
      </c>
      <c r="L2689" s="31">
        <f t="shared" si="599"/>
        <v>4</v>
      </c>
      <c r="M2689" s="31">
        <f t="shared" si="600"/>
        <v>4</v>
      </c>
      <c r="N2689" s="31">
        <f t="shared" si="601"/>
        <v>3.5</v>
      </c>
      <c r="O2689" s="26" t="s">
        <v>14563</v>
      </c>
      <c r="P2689" s="26" t="s">
        <v>108</v>
      </c>
      <c r="Q2689" s="27">
        <v>41204</v>
      </c>
      <c r="R2689" s="26" t="s">
        <v>166</v>
      </c>
      <c r="S2689" s="26" t="s">
        <v>306</v>
      </c>
      <c r="T2689" s="26" t="s">
        <v>207</v>
      </c>
      <c r="U2689" s="26" t="s">
        <v>307</v>
      </c>
      <c r="V2689" s="26" t="s">
        <v>15763</v>
      </c>
      <c r="W2689" s="26" t="s">
        <v>3068</v>
      </c>
      <c r="X2689" s="26" t="s">
        <v>14548</v>
      </c>
      <c r="Y2689" s="26" t="s">
        <v>14549</v>
      </c>
      <c r="Z2689" s="24"/>
      <c r="AA2689" s="24"/>
      <c r="AB2689" s="26" t="s">
        <v>117</v>
      </c>
      <c r="AC2689" s="28">
        <v>11000</v>
      </c>
      <c r="AD2689" s="26" t="s">
        <v>14550</v>
      </c>
      <c r="AE2689" s="24"/>
      <c r="AF2689" s="26" t="s">
        <v>120</v>
      </c>
      <c r="AG2689" s="26" t="s">
        <v>528</v>
      </c>
      <c r="AH2689" s="26" t="s">
        <v>176</v>
      </c>
      <c r="AI2689" s="28">
        <v>11000</v>
      </c>
      <c r="AJ2689" s="26" t="s">
        <v>14560</v>
      </c>
      <c r="AK2689" s="26" t="s">
        <v>14564</v>
      </c>
      <c r="AL2689" s="26" t="s">
        <v>14561</v>
      </c>
      <c r="AM2689" s="24"/>
      <c r="AN2689" s="24"/>
      <c r="AO2689" s="24"/>
      <c r="AP2689" s="24"/>
      <c r="AQ2689" s="26" t="s">
        <v>14565</v>
      </c>
      <c r="AR2689" s="24"/>
      <c r="AS2689" s="24"/>
      <c r="AT2689" s="24"/>
      <c r="AU2689" s="24"/>
      <c r="AV2689" s="24"/>
      <c r="AW2689" s="28">
        <v>38361</v>
      </c>
      <c r="AX2689" s="26">
        <v>2487</v>
      </c>
      <c r="AY2689" s="28">
        <v>42</v>
      </c>
      <c r="AZ2689" s="28">
        <v>38</v>
      </c>
      <c r="BA2689" s="26">
        <v>0</v>
      </c>
      <c r="BB2689" s="26" t="s">
        <v>241</v>
      </c>
      <c r="BC2689" s="26" t="s">
        <v>14551</v>
      </c>
      <c r="BD2689" s="26" t="s">
        <v>125</v>
      </c>
      <c r="BE2689" s="24"/>
      <c r="BF2689" s="24"/>
      <c r="BG2689" s="24"/>
      <c r="BH2689" s="24"/>
      <c r="BI2689" s="24"/>
      <c r="BJ2689" s="24"/>
      <c r="BK2689" s="24"/>
      <c r="BL2689" s="24"/>
      <c r="BM2689" s="24"/>
      <c r="BN2689" s="24"/>
      <c r="BO2689" s="24"/>
      <c r="BP2689" s="24"/>
      <c r="BQ2689" s="24"/>
      <c r="BR2689" s="26">
        <v>3</v>
      </c>
      <c r="BS2689" s="26">
        <v>3</v>
      </c>
      <c r="BT2689" s="26">
        <v>3</v>
      </c>
      <c r="BU2689" s="26">
        <v>4</v>
      </c>
      <c r="BV2689" s="26">
        <v>3</v>
      </c>
      <c r="BW2689" s="26">
        <v>4</v>
      </c>
      <c r="BX2689" s="26">
        <v>4</v>
      </c>
      <c r="BY2689" s="26">
        <v>4</v>
      </c>
      <c r="BZ2689" s="24"/>
      <c r="CA2689" s="24"/>
      <c r="CB2689" s="24"/>
      <c r="CC2689" s="24"/>
      <c r="CD2689" s="24"/>
      <c r="CE2689" s="24"/>
      <c r="CF2689" s="24"/>
      <c r="CG2689" s="24"/>
      <c r="CH2689" s="24"/>
      <c r="CI2689" s="24"/>
      <c r="CJ2689" s="24"/>
      <c r="CK2689" s="24"/>
      <c r="CL2689" s="24"/>
      <c r="CM2689" s="24"/>
      <c r="CN2689" s="24"/>
      <c r="CO2689" s="24"/>
      <c r="CP2689" s="24"/>
      <c r="CQ2689" s="24"/>
      <c r="CR2689" s="24"/>
      <c r="CS2689" s="24"/>
      <c r="CT2689" s="24"/>
      <c r="CU2689" s="24"/>
      <c r="CV2689" s="24"/>
      <c r="CW2689" s="24"/>
      <c r="CX2689" s="24"/>
      <c r="CY2689" s="24"/>
      <c r="CZ2689" s="24"/>
      <c r="DA2689" s="24"/>
      <c r="DB2689" s="24"/>
      <c r="DC2689" s="24"/>
      <c r="DD2689" s="24"/>
      <c r="DE2689" s="24"/>
      <c r="DF2689" s="26" t="s">
        <v>139</v>
      </c>
      <c r="DG2689" s="26" t="s">
        <v>139</v>
      </c>
      <c r="DH2689" s="26" t="s">
        <v>139</v>
      </c>
      <c r="DI2689" s="26" t="s">
        <v>139</v>
      </c>
      <c r="DJ2689" s="26" t="s">
        <v>139</v>
      </c>
      <c r="DK2689" s="26" t="s">
        <v>139</v>
      </c>
      <c r="DL2689" s="26" t="s">
        <v>139</v>
      </c>
      <c r="DM2689" s="26" t="s">
        <v>139</v>
      </c>
      <c r="DN2689" s="26" t="s">
        <v>139</v>
      </c>
      <c r="DO2689" s="26" t="s">
        <v>139</v>
      </c>
    </row>
    <row r="2690" spans="1:119" ht="20.100000000000001" customHeight="1" x14ac:dyDescent="0.25">
      <c r="A2690" s="29" t="str">
        <f t="shared" si="588"/>
        <v>Ulybka Public Foundation4</v>
      </c>
      <c r="B2690" s="29" t="str">
        <f t="shared" si="589"/>
        <v>Ulybka Public Foundation</v>
      </c>
      <c r="C2690" s="29">
        <f t="shared" si="590"/>
        <v>4</v>
      </c>
      <c r="D2690" s="30" t="str">
        <f t="shared" si="591"/>
        <v>Europe and Eurasia</v>
      </c>
      <c r="E2690" s="30" t="str">
        <f t="shared" si="592"/>
        <v>Osh, Kyrgyzstan</v>
      </c>
      <c r="F2690" s="31">
        <f t="shared" si="593"/>
        <v>3</v>
      </c>
      <c r="G2690" s="31">
        <f t="shared" si="594"/>
        <v>3</v>
      </c>
      <c r="H2690" s="31">
        <f t="shared" si="595"/>
        <v>2</v>
      </c>
      <c r="I2690" s="31">
        <f t="shared" si="596"/>
        <v>3</v>
      </c>
      <c r="J2690" s="31">
        <f t="shared" si="597"/>
        <v>3</v>
      </c>
      <c r="K2690" s="31">
        <f t="shared" si="598"/>
        <v>3</v>
      </c>
      <c r="L2690" s="31">
        <f t="shared" si="599"/>
        <v>4</v>
      </c>
      <c r="M2690" s="31">
        <f t="shared" si="600"/>
        <v>3</v>
      </c>
      <c r="N2690" s="31">
        <f t="shared" si="601"/>
        <v>3</v>
      </c>
      <c r="O2690" s="26" t="s">
        <v>14566</v>
      </c>
      <c r="P2690" s="26" t="s">
        <v>108</v>
      </c>
      <c r="Q2690" s="27">
        <v>40833</v>
      </c>
      <c r="R2690" s="26" t="s">
        <v>109</v>
      </c>
      <c r="S2690" s="26" t="s">
        <v>321</v>
      </c>
      <c r="T2690" s="26" t="s">
        <v>175</v>
      </c>
      <c r="U2690" s="26" t="s">
        <v>168</v>
      </c>
      <c r="V2690" s="26" t="s">
        <v>15763</v>
      </c>
      <c r="W2690" s="26" t="s">
        <v>3068</v>
      </c>
      <c r="X2690" s="26" t="s">
        <v>14548</v>
      </c>
      <c r="Y2690" s="26" t="s">
        <v>14549</v>
      </c>
      <c r="Z2690" s="24"/>
      <c r="AA2690" s="24"/>
      <c r="AB2690" s="26" t="s">
        <v>117</v>
      </c>
      <c r="AC2690" s="28">
        <v>11000</v>
      </c>
      <c r="AD2690" s="26" t="s">
        <v>14550</v>
      </c>
      <c r="AE2690" s="24"/>
      <c r="AF2690" s="26" t="s">
        <v>120</v>
      </c>
      <c r="AG2690" s="26" t="s">
        <v>528</v>
      </c>
      <c r="AH2690" s="26" t="s">
        <v>185</v>
      </c>
      <c r="AI2690" s="28">
        <v>11000</v>
      </c>
      <c r="AJ2690" s="24"/>
      <c r="AK2690" s="26" t="s">
        <v>14554</v>
      </c>
      <c r="AL2690" s="26" t="s">
        <v>14567</v>
      </c>
      <c r="AM2690" s="26" t="s">
        <v>14568</v>
      </c>
      <c r="AN2690" s="26" t="s">
        <v>14569</v>
      </c>
      <c r="AO2690" s="26" t="s">
        <v>14570</v>
      </c>
      <c r="AP2690" s="24"/>
      <c r="AQ2690" s="24"/>
      <c r="AR2690" s="24"/>
      <c r="AS2690" s="26" t="s">
        <v>14571</v>
      </c>
      <c r="AT2690" s="24"/>
      <c r="AU2690" s="26" t="s">
        <v>14572</v>
      </c>
      <c r="AV2690" s="24"/>
      <c r="AW2690" s="28">
        <v>24781</v>
      </c>
      <c r="AX2690" s="26">
        <v>2000</v>
      </c>
      <c r="AY2690" s="28">
        <v>35</v>
      </c>
      <c r="AZ2690" s="28">
        <v>22</v>
      </c>
      <c r="BA2690" s="26">
        <v>0</v>
      </c>
      <c r="BB2690" s="26" t="s">
        <v>241</v>
      </c>
      <c r="BC2690" s="26" t="s">
        <v>14551</v>
      </c>
      <c r="BD2690" s="26" t="s">
        <v>437</v>
      </c>
      <c r="BE2690" s="24"/>
      <c r="BF2690" s="26" t="s">
        <v>579</v>
      </c>
      <c r="BG2690" s="24"/>
      <c r="BH2690" s="26" t="s">
        <v>14573</v>
      </c>
      <c r="BI2690" s="26" t="s">
        <v>3068</v>
      </c>
      <c r="BJ2690" s="24"/>
      <c r="BK2690" s="24"/>
      <c r="BL2690" s="24"/>
      <c r="BM2690" s="24"/>
      <c r="BN2690" s="24"/>
      <c r="BO2690" s="24"/>
      <c r="BP2690" s="24"/>
      <c r="BQ2690" s="24"/>
      <c r="BR2690" s="26">
        <v>3</v>
      </c>
      <c r="BS2690" s="26">
        <v>3</v>
      </c>
      <c r="BT2690" s="26">
        <v>2</v>
      </c>
      <c r="BU2690" s="26">
        <v>3</v>
      </c>
      <c r="BV2690" s="26">
        <v>3</v>
      </c>
      <c r="BW2690" s="26">
        <v>3</v>
      </c>
      <c r="BX2690" s="26">
        <v>4</v>
      </c>
      <c r="BY2690" s="26">
        <v>3</v>
      </c>
      <c r="BZ2690" s="24"/>
      <c r="CA2690" s="24"/>
      <c r="CB2690" s="24"/>
      <c r="CC2690" s="24"/>
      <c r="CD2690" s="24"/>
      <c r="CE2690" s="24"/>
      <c r="CF2690" s="24"/>
      <c r="CG2690" s="24"/>
      <c r="CH2690" s="24"/>
      <c r="CI2690" s="24"/>
      <c r="CJ2690" s="24"/>
      <c r="CK2690" s="24"/>
      <c r="CL2690" s="24"/>
      <c r="CM2690" s="24"/>
      <c r="CN2690" s="24"/>
      <c r="CO2690" s="24"/>
      <c r="CP2690" s="24"/>
      <c r="CQ2690" s="24"/>
      <c r="CR2690" s="24"/>
      <c r="CS2690" s="24"/>
      <c r="CT2690" s="24"/>
      <c r="CU2690" s="24"/>
      <c r="CV2690" s="24"/>
      <c r="CW2690" s="24"/>
      <c r="CX2690" s="24"/>
      <c r="CY2690" s="24"/>
      <c r="CZ2690" s="24"/>
      <c r="DA2690" s="24"/>
      <c r="DB2690" s="24"/>
      <c r="DC2690" s="24"/>
      <c r="DD2690" s="24"/>
      <c r="DE2690" s="24"/>
      <c r="DF2690" s="26" t="s">
        <v>139</v>
      </c>
      <c r="DG2690" s="26" t="s">
        <v>139</v>
      </c>
      <c r="DH2690" s="26" t="s">
        <v>139</v>
      </c>
      <c r="DI2690" s="26" t="s">
        <v>139</v>
      </c>
      <c r="DJ2690" s="26" t="s">
        <v>139</v>
      </c>
      <c r="DK2690" s="26" t="s">
        <v>139</v>
      </c>
      <c r="DL2690" s="26" t="s">
        <v>139</v>
      </c>
      <c r="DM2690" s="26" t="s">
        <v>139</v>
      </c>
      <c r="DN2690" s="26" t="s">
        <v>139</v>
      </c>
      <c r="DO2690" s="26" t="s">
        <v>139</v>
      </c>
    </row>
    <row r="2691" spans="1:119" ht="20.100000000000001" customHeight="1" x14ac:dyDescent="0.25">
      <c r="A2691" s="29" t="str">
        <f t="shared" si="588"/>
        <v>Ulybka Public Foundation3</v>
      </c>
      <c r="B2691" s="29" t="str">
        <f t="shared" si="589"/>
        <v>Ulybka Public Foundation</v>
      </c>
      <c r="C2691" s="29">
        <f t="shared" si="590"/>
        <v>3</v>
      </c>
      <c r="D2691" s="30" t="str">
        <f t="shared" si="591"/>
        <v>Europe and Eurasia</v>
      </c>
      <c r="E2691" s="30" t="str">
        <f t="shared" si="592"/>
        <v>Osh, Kyrgyzstan</v>
      </c>
      <c r="F2691" s="31">
        <f t="shared" si="593"/>
        <v>3</v>
      </c>
      <c r="G2691" s="31">
        <f t="shared" si="594"/>
        <v>3</v>
      </c>
      <c r="H2691" s="31">
        <f t="shared" si="595"/>
        <v>3</v>
      </c>
      <c r="I2691" s="31">
        <f t="shared" si="596"/>
        <v>3</v>
      </c>
      <c r="J2691" s="31">
        <f t="shared" si="597"/>
        <v>3</v>
      </c>
      <c r="K2691" s="31">
        <f t="shared" si="598"/>
        <v>4</v>
      </c>
      <c r="L2691" s="31">
        <f t="shared" si="599"/>
        <v>3</v>
      </c>
      <c r="M2691" s="31">
        <f t="shared" si="600"/>
        <v>3</v>
      </c>
      <c r="N2691" s="31">
        <f t="shared" si="601"/>
        <v>3.1</v>
      </c>
      <c r="O2691" s="26" t="s">
        <v>14574</v>
      </c>
      <c r="P2691" s="26" t="s">
        <v>108</v>
      </c>
      <c r="Q2691" s="27">
        <v>40469</v>
      </c>
      <c r="R2691" s="26" t="s">
        <v>109</v>
      </c>
      <c r="S2691" s="26" t="s">
        <v>332</v>
      </c>
      <c r="T2691" s="26" t="s">
        <v>333</v>
      </c>
      <c r="U2691" s="26" t="s">
        <v>168</v>
      </c>
      <c r="V2691" s="26" t="s">
        <v>15763</v>
      </c>
      <c r="W2691" s="26" t="s">
        <v>3068</v>
      </c>
      <c r="X2691" s="26" t="s">
        <v>14548</v>
      </c>
      <c r="Y2691" s="26" t="s">
        <v>14549</v>
      </c>
      <c r="Z2691" s="24"/>
      <c r="AA2691" s="24"/>
      <c r="AB2691" s="26" t="s">
        <v>117</v>
      </c>
      <c r="AC2691" s="28">
        <v>8000</v>
      </c>
      <c r="AD2691" s="26" t="s">
        <v>14550</v>
      </c>
      <c r="AE2691" s="24"/>
      <c r="AF2691" s="26" t="s">
        <v>120</v>
      </c>
      <c r="AG2691" s="26" t="s">
        <v>528</v>
      </c>
      <c r="AH2691" s="26" t="s">
        <v>121</v>
      </c>
      <c r="AI2691" s="28">
        <v>8000</v>
      </c>
      <c r="AJ2691" s="24"/>
      <c r="AK2691" s="26" t="s">
        <v>14575</v>
      </c>
      <c r="AL2691" s="26" t="s">
        <v>14576</v>
      </c>
      <c r="AM2691" s="26" t="s">
        <v>14577</v>
      </c>
      <c r="AN2691" s="26" t="s">
        <v>14578</v>
      </c>
      <c r="AO2691" s="26" t="s">
        <v>14579</v>
      </c>
      <c r="AP2691" s="24"/>
      <c r="AQ2691" s="24"/>
      <c r="AR2691" s="24"/>
      <c r="AS2691" s="24"/>
      <c r="AT2691" s="24"/>
      <c r="AU2691" s="24"/>
      <c r="AV2691" s="24"/>
      <c r="AW2691" s="28">
        <v>44500</v>
      </c>
      <c r="AX2691" s="26">
        <v>7000</v>
      </c>
      <c r="AY2691" s="28">
        <v>0</v>
      </c>
      <c r="AZ2691" s="28">
        <v>0</v>
      </c>
      <c r="BA2691" s="26">
        <v>0</v>
      </c>
      <c r="BB2691" s="24"/>
      <c r="BC2691" s="26" t="s">
        <v>14551</v>
      </c>
      <c r="BD2691" s="24"/>
      <c r="BE2691" s="24"/>
      <c r="BF2691" s="26" t="s">
        <v>1694</v>
      </c>
      <c r="BG2691" s="26" t="s">
        <v>3068</v>
      </c>
      <c r="BH2691" s="26" t="s">
        <v>2244</v>
      </c>
      <c r="BI2691" s="26" t="s">
        <v>3068</v>
      </c>
      <c r="BJ2691" s="26" t="s">
        <v>3838</v>
      </c>
      <c r="BK2691" s="26" t="s">
        <v>641</v>
      </c>
      <c r="BL2691" s="24"/>
      <c r="BM2691" s="24"/>
      <c r="BN2691" s="24"/>
      <c r="BO2691" s="24"/>
      <c r="BP2691" s="24"/>
      <c r="BQ2691" s="24"/>
      <c r="BR2691" s="26">
        <v>3</v>
      </c>
      <c r="BS2691" s="26">
        <v>3</v>
      </c>
      <c r="BT2691" s="26">
        <v>3</v>
      </c>
      <c r="BU2691" s="26">
        <v>3</v>
      </c>
      <c r="BV2691" s="26">
        <v>3</v>
      </c>
      <c r="BW2691" s="26">
        <v>4</v>
      </c>
      <c r="BX2691" s="26">
        <v>3</v>
      </c>
      <c r="BY2691" s="26">
        <v>3</v>
      </c>
      <c r="BZ2691" s="24"/>
      <c r="CA2691" s="24"/>
      <c r="CB2691" s="24"/>
      <c r="CC2691" s="24"/>
      <c r="CD2691" s="24"/>
      <c r="CE2691" s="24"/>
      <c r="CF2691" s="24"/>
      <c r="CG2691" s="24"/>
      <c r="CH2691" s="24"/>
      <c r="CI2691" s="24"/>
      <c r="CJ2691" s="24"/>
      <c r="CK2691" s="24"/>
      <c r="CL2691" s="24"/>
      <c r="CM2691" s="24"/>
      <c r="CN2691" s="24"/>
      <c r="CO2691" s="24"/>
      <c r="CP2691" s="24"/>
      <c r="CQ2691" s="24"/>
      <c r="CR2691" s="24"/>
      <c r="CS2691" s="24"/>
      <c r="CT2691" s="24"/>
      <c r="CU2691" s="24"/>
      <c r="CV2691" s="24"/>
      <c r="CW2691" s="24"/>
      <c r="CX2691" s="24"/>
      <c r="CY2691" s="24"/>
      <c r="CZ2691" s="24"/>
      <c r="DA2691" s="24"/>
      <c r="DB2691" s="24"/>
      <c r="DC2691" s="24"/>
      <c r="DD2691" s="24"/>
      <c r="DE2691" s="24"/>
      <c r="DF2691" s="26" t="s">
        <v>139</v>
      </c>
      <c r="DG2691" s="26" t="s">
        <v>139</v>
      </c>
      <c r="DH2691" s="26" t="s">
        <v>139</v>
      </c>
      <c r="DI2691" s="26" t="s">
        <v>139</v>
      </c>
      <c r="DJ2691" s="26" t="s">
        <v>139</v>
      </c>
      <c r="DK2691" s="26" t="s">
        <v>139</v>
      </c>
      <c r="DL2691" s="26" t="s">
        <v>139</v>
      </c>
      <c r="DM2691" s="26" t="s">
        <v>139</v>
      </c>
      <c r="DN2691" s="26" t="s">
        <v>139</v>
      </c>
      <c r="DO2691" s="26" t="s">
        <v>139</v>
      </c>
    </row>
    <row r="2692" spans="1:119" ht="20.100000000000001" customHeight="1" x14ac:dyDescent="0.25">
      <c r="A2692" s="29" t="str">
        <f t="shared" si="588"/>
        <v/>
      </c>
      <c r="B2692" s="29" t="str">
        <f t="shared" si="589"/>
        <v>Ulybka Public Foundation</v>
      </c>
      <c r="C2692" s="29">
        <f t="shared" si="590"/>
        <v>0</v>
      </c>
      <c r="D2692" s="30" t="str">
        <f t="shared" si="591"/>
        <v>Europe and Eurasia</v>
      </c>
      <c r="E2692" s="30" t="str">
        <f t="shared" si="592"/>
        <v>Osh, Kyrgyzstan</v>
      </c>
      <c r="F2692" s="31">
        <f t="shared" si="593"/>
        <v>0</v>
      </c>
      <c r="G2692" s="31">
        <f t="shared" si="594"/>
        <v>0</v>
      </c>
      <c r="H2692" s="31">
        <f t="shared" si="595"/>
        <v>0</v>
      </c>
      <c r="I2692" s="31">
        <f t="shared" si="596"/>
        <v>0</v>
      </c>
      <c r="J2692" s="31">
        <f t="shared" si="597"/>
        <v>0</v>
      </c>
      <c r="K2692" s="31">
        <f t="shared" si="598"/>
        <v>0</v>
      </c>
      <c r="L2692" s="31">
        <f t="shared" si="599"/>
        <v>0</v>
      </c>
      <c r="M2692" s="31">
        <f t="shared" si="600"/>
        <v>0</v>
      </c>
      <c r="N2692" s="31">
        <f t="shared" si="601"/>
        <v>0</v>
      </c>
      <c r="O2692" s="26" t="s">
        <v>14580</v>
      </c>
      <c r="P2692" s="26" t="s">
        <v>108</v>
      </c>
      <c r="Q2692" s="27">
        <v>40373</v>
      </c>
      <c r="R2692" s="24"/>
      <c r="S2692" s="24"/>
      <c r="T2692" s="26" t="s">
        <v>333</v>
      </c>
      <c r="U2692" s="24"/>
      <c r="V2692" s="26" t="s">
        <v>15763</v>
      </c>
      <c r="W2692" s="26" t="s">
        <v>3068</v>
      </c>
      <c r="X2692" s="26" t="s">
        <v>14548</v>
      </c>
      <c r="Y2692" s="26" t="s">
        <v>14549</v>
      </c>
      <c r="Z2692" s="24"/>
      <c r="AA2692" s="24"/>
      <c r="AB2692" s="26" t="s">
        <v>723</v>
      </c>
      <c r="AC2692" s="28">
        <v>2000</v>
      </c>
      <c r="AD2692" s="26" t="s">
        <v>14550</v>
      </c>
      <c r="AE2692" s="24"/>
      <c r="AF2692" s="26" t="s">
        <v>120</v>
      </c>
      <c r="AG2692" s="26" t="s">
        <v>528</v>
      </c>
      <c r="AH2692" s="24"/>
      <c r="AI2692" s="28">
        <v>2000</v>
      </c>
      <c r="AJ2692" s="24"/>
      <c r="AK2692" s="24"/>
      <c r="AL2692" s="24"/>
      <c r="AM2692" s="24"/>
      <c r="AN2692" s="24"/>
      <c r="AO2692" s="24"/>
      <c r="AP2692" s="24"/>
      <c r="AQ2692" s="24"/>
      <c r="AR2692" s="24"/>
      <c r="AS2692" s="24"/>
      <c r="AT2692" s="24"/>
      <c r="AU2692" s="24"/>
      <c r="AV2692" s="24"/>
      <c r="AW2692" s="28">
        <v>0</v>
      </c>
      <c r="AX2692" s="26">
        <v>0</v>
      </c>
      <c r="AY2692" s="28">
        <v>0</v>
      </c>
      <c r="AZ2692" s="28">
        <v>0</v>
      </c>
      <c r="BA2692" s="26">
        <v>0</v>
      </c>
      <c r="BB2692" s="24"/>
      <c r="BC2692" s="26" t="s">
        <v>14551</v>
      </c>
      <c r="BD2692" s="24"/>
      <c r="BE2692" s="24"/>
      <c r="BF2692" s="24"/>
      <c r="BG2692" s="24"/>
      <c r="BH2692" s="24"/>
      <c r="BI2692" s="24"/>
      <c r="BJ2692" s="24"/>
      <c r="BK2692" s="24"/>
      <c r="BL2692" s="24"/>
      <c r="BM2692" s="24"/>
      <c r="BN2692" s="24"/>
      <c r="BO2692" s="24"/>
      <c r="BP2692" s="24"/>
      <c r="BQ2692" s="24"/>
      <c r="BR2692" s="26">
        <v>0</v>
      </c>
      <c r="BS2692" s="26">
        <v>0</v>
      </c>
      <c r="BT2692" s="26">
        <v>0</v>
      </c>
      <c r="BU2692" s="26">
        <v>0</v>
      </c>
      <c r="BV2692" s="26">
        <v>0</v>
      </c>
      <c r="BW2692" s="26">
        <v>0</v>
      </c>
      <c r="BX2692" s="26">
        <v>0</v>
      </c>
      <c r="BY2692" s="26">
        <v>0</v>
      </c>
      <c r="BZ2692" s="24"/>
      <c r="CA2692" s="24"/>
      <c r="CB2692" s="24"/>
      <c r="CC2692" s="24"/>
      <c r="CD2692" s="24"/>
      <c r="CE2692" s="24"/>
      <c r="CF2692" s="24"/>
      <c r="CG2692" s="24"/>
      <c r="CH2692" s="24"/>
      <c r="CI2692" s="24"/>
      <c r="CJ2692" s="24"/>
      <c r="CK2692" s="24"/>
      <c r="CL2692" s="24"/>
      <c r="CM2692" s="24"/>
      <c r="CN2692" s="24"/>
      <c r="CO2692" s="24"/>
      <c r="CP2692" s="24"/>
      <c r="CQ2692" s="24"/>
      <c r="CR2692" s="24"/>
      <c r="CS2692" s="24"/>
      <c r="CT2692" s="24"/>
      <c r="CU2692" s="24"/>
      <c r="CV2692" s="24"/>
      <c r="CW2692" s="24"/>
      <c r="CX2692" s="24"/>
      <c r="CY2692" s="24"/>
      <c r="CZ2692" s="24"/>
      <c r="DA2692" s="24"/>
      <c r="DB2692" s="24"/>
      <c r="DC2692" s="24"/>
      <c r="DD2692" s="24"/>
      <c r="DE2692" s="24"/>
      <c r="DF2692" s="26" t="s">
        <v>139</v>
      </c>
      <c r="DG2692" s="26" t="s">
        <v>139</v>
      </c>
      <c r="DH2692" s="26" t="s">
        <v>139</v>
      </c>
      <c r="DI2692" s="26" t="s">
        <v>139</v>
      </c>
      <c r="DJ2692" s="26" t="s">
        <v>139</v>
      </c>
      <c r="DK2692" s="26" t="s">
        <v>139</v>
      </c>
      <c r="DL2692" s="26" t="s">
        <v>139</v>
      </c>
      <c r="DM2692" s="26" t="s">
        <v>139</v>
      </c>
      <c r="DN2692" s="26" t="s">
        <v>139</v>
      </c>
      <c r="DO2692" s="26" t="s">
        <v>139</v>
      </c>
    </row>
    <row r="2693" spans="1:119" ht="20.100000000000001" customHeight="1" x14ac:dyDescent="0.25">
      <c r="A2693" s="29" t="str">
        <f t="shared" si="588"/>
        <v/>
      </c>
      <c r="B2693" s="29" t="str">
        <f t="shared" si="589"/>
        <v>Ulybka Public Foundation</v>
      </c>
      <c r="C2693" s="29">
        <f t="shared" si="590"/>
        <v>0</v>
      </c>
      <c r="D2693" s="30" t="str">
        <f t="shared" si="591"/>
        <v>Europe and Eurasia</v>
      </c>
      <c r="E2693" s="30" t="str">
        <f t="shared" si="592"/>
        <v>Osh, Kyrgyzstan</v>
      </c>
      <c r="F2693" s="31">
        <f t="shared" si="593"/>
        <v>0</v>
      </c>
      <c r="G2693" s="31">
        <f t="shared" si="594"/>
        <v>0</v>
      </c>
      <c r="H2693" s="31">
        <f t="shared" si="595"/>
        <v>0</v>
      </c>
      <c r="I2693" s="31">
        <f t="shared" si="596"/>
        <v>0</v>
      </c>
      <c r="J2693" s="31">
        <f t="shared" si="597"/>
        <v>0</v>
      </c>
      <c r="K2693" s="31">
        <f t="shared" si="598"/>
        <v>0</v>
      </c>
      <c r="L2693" s="31">
        <f t="shared" si="599"/>
        <v>0</v>
      </c>
      <c r="M2693" s="31">
        <f t="shared" si="600"/>
        <v>0</v>
      </c>
      <c r="N2693" s="31">
        <f t="shared" si="601"/>
        <v>0</v>
      </c>
      <c r="O2693" s="26" t="s">
        <v>16486</v>
      </c>
      <c r="P2693" s="26" t="s">
        <v>108</v>
      </c>
      <c r="Q2693" s="27">
        <v>40653</v>
      </c>
      <c r="R2693" s="24"/>
      <c r="S2693" s="24"/>
      <c r="T2693" s="26" t="s">
        <v>333</v>
      </c>
      <c r="U2693" s="24"/>
      <c r="V2693" s="26" t="s">
        <v>15763</v>
      </c>
      <c r="W2693" s="26" t="s">
        <v>3068</v>
      </c>
      <c r="X2693" s="26" t="s">
        <v>14548</v>
      </c>
      <c r="Y2693" s="26" t="s">
        <v>14549</v>
      </c>
      <c r="Z2693" s="24"/>
      <c r="AA2693" s="24"/>
      <c r="AB2693" s="26" t="s">
        <v>15736</v>
      </c>
      <c r="AC2693" s="28">
        <v>1750</v>
      </c>
      <c r="AD2693" s="26" t="s">
        <v>14550</v>
      </c>
      <c r="AE2693" s="24"/>
      <c r="AF2693" s="26" t="s">
        <v>120</v>
      </c>
      <c r="AG2693" s="26" t="s">
        <v>528</v>
      </c>
      <c r="AH2693" s="24"/>
      <c r="AI2693" s="28">
        <v>1750</v>
      </c>
      <c r="AJ2693" s="24"/>
      <c r="AK2693" s="24"/>
      <c r="AL2693" s="24"/>
      <c r="AM2693" s="24"/>
      <c r="AN2693" s="24"/>
      <c r="AO2693" s="24"/>
      <c r="AP2693" s="24"/>
      <c r="AQ2693" s="24"/>
      <c r="AR2693" s="24"/>
      <c r="AS2693" s="24"/>
      <c r="AT2693" s="24"/>
      <c r="AU2693" s="24"/>
      <c r="AV2693" s="24"/>
      <c r="AW2693" s="28">
        <v>0</v>
      </c>
      <c r="AX2693" s="26">
        <v>0</v>
      </c>
      <c r="AY2693" s="28">
        <v>0</v>
      </c>
      <c r="AZ2693" s="28">
        <v>0</v>
      </c>
      <c r="BA2693" s="26">
        <v>0</v>
      </c>
      <c r="BB2693" s="24"/>
      <c r="BC2693" s="26" t="s">
        <v>14551</v>
      </c>
      <c r="BD2693" s="24"/>
      <c r="BE2693" s="24"/>
      <c r="BF2693" s="24"/>
      <c r="BG2693" s="24"/>
      <c r="BH2693" s="24"/>
      <c r="BI2693" s="24"/>
      <c r="BJ2693" s="24"/>
      <c r="BK2693" s="24"/>
      <c r="BL2693" s="24"/>
      <c r="BM2693" s="24"/>
      <c r="BN2693" s="24"/>
      <c r="BO2693" s="24"/>
      <c r="BP2693" s="24"/>
      <c r="BQ2693" s="24"/>
      <c r="BR2693" s="26">
        <v>0</v>
      </c>
      <c r="BS2693" s="26">
        <v>0</v>
      </c>
      <c r="BT2693" s="26">
        <v>0</v>
      </c>
      <c r="BU2693" s="26">
        <v>0</v>
      </c>
      <c r="BV2693" s="26">
        <v>0</v>
      </c>
      <c r="BW2693" s="26">
        <v>0</v>
      </c>
      <c r="BX2693" s="26">
        <v>0</v>
      </c>
      <c r="BY2693" s="26">
        <v>0</v>
      </c>
      <c r="BZ2693" s="24"/>
      <c r="CA2693" s="24"/>
      <c r="CB2693" s="24"/>
      <c r="CC2693" s="24"/>
      <c r="CD2693" s="24"/>
      <c r="CE2693" s="24"/>
      <c r="CF2693" s="24"/>
      <c r="CG2693" s="24"/>
      <c r="CH2693" s="24"/>
      <c r="CI2693" s="24"/>
      <c r="CJ2693" s="24"/>
      <c r="CK2693" s="24"/>
      <c r="CL2693" s="24"/>
      <c r="CM2693" s="24"/>
      <c r="CN2693" s="24"/>
      <c r="CO2693" s="24"/>
      <c r="CP2693" s="24"/>
      <c r="CQ2693" s="24"/>
      <c r="CR2693" s="24"/>
      <c r="CS2693" s="24"/>
      <c r="CT2693" s="24"/>
      <c r="CU2693" s="24"/>
      <c r="CV2693" s="24"/>
      <c r="CW2693" s="24"/>
      <c r="CX2693" s="24"/>
      <c r="CY2693" s="24"/>
      <c r="CZ2693" s="24"/>
      <c r="DA2693" s="24"/>
      <c r="DB2693" s="24"/>
      <c r="DC2693" s="24"/>
      <c r="DD2693" s="24"/>
      <c r="DE2693" s="24"/>
      <c r="DF2693" s="26" t="s">
        <v>139</v>
      </c>
      <c r="DG2693" s="26" t="s">
        <v>139</v>
      </c>
      <c r="DH2693" s="26" t="s">
        <v>139</v>
      </c>
      <c r="DI2693" s="26" t="s">
        <v>139</v>
      </c>
      <c r="DJ2693" s="26" t="s">
        <v>139</v>
      </c>
      <c r="DK2693" s="26" t="s">
        <v>139</v>
      </c>
      <c r="DL2693" s="26" t="s">
        <v>139</v>
      </c>
      <c r="DM2693" s="26" t="s">
        <v>139</v>
      </c>
      <c r="DN2693" s="26" t="s">
        <v>139</v>
      </c>
      <c r="DO2693" s="26" t="s">
        <v>139</v>
      </c>
    </row>
    <row r="2694" spans="1:119" ht="20.100000000000001" customHeight="1" x14ac:dyDescent="0.25">
      <c r="A2694" s="29" t="str">
        <f t="shared" si="588"/>
        <v/>
      </c>
      <c r="B2694" s="29" t="str">
        <f t="shared" si="589"/>
        <v>Ulybka Public Foundation</v>
      </c>
      <c r="C2694" s="29">
        <f t="shared" si="590"/>
        <v>0</v>
      </c>
      <c r="D2694" s="30" t="str">
        <f t="shared" si="591"/>
        <v>Europe and Eurasia</v>
      </c>
      <c r="E2694" s="30" t="str">
        <f t="shared" si="592"/>
        <v>Osh, Kyrgyzstan</v>
      </c>
      <c r="F2694" s="31">
        <f t="shared" si="593"/>
        <v>0</v>
      </c>
      <c r="G2694" s="31">
        <f t="shared" si="594"/>
        <v>0</v>
      </c>
      <c r="H2694" s="31">
        <f t="shared" si="595"/>
        <v>0</v>
      </c>
      <c r="I2694" s="31">
        <f t="shared" si="596"/>
        <v>0</v>
      </c>
      <c r="J2694" s="31">
        <f t="shared" si="597"/>
        <v>0</v>
      </c>
      <c r="K2694" s="31">
        <f t="shared" si="598"/>
        <v>0</v>
      </c>
      <c r="L2694" s="31">
        <f t="shared" si="599"/>
        <v>0</v>
      </c>
      <c r="M2694" s="31">
        <f t="shared" si="600"/>
        <v>0</v>
      </c>
      <c r="N2694" s="31">
        <f t="shared" si="601"/>
        <v>0</v>
      </c>
      <c r="O2694" s="26" t="s">
        <v>16487</v>
      </c>
      <c r="P2694" s="26" t="s">
        <v>108</v>
      </c>
      <c r="Q2694" s="27">
        <v>40297</v>
      </c>
      <c r="R2694" s="24"/>
      <c r="S2694" s="24"/>
      <c r="T2694" s="26" t="s">
        <v>224</v>
      </c>
      <c r="U2694" s="24"/>
      <c r="V2694" s="26" t="s">
        <v>15763</v>
      </c>
      <c r="W2694" s="26" t="s">
        <v>3068</v>
      </c>
      <c r="X2694" s="26" t="s">
        <v>14548</v>
      </c>
      <c r="Y2694" s="26" t="s">
        <v>14549</v>
      </c>
      <c r="Z2694" s="24"/>
      <c r="AA2694" s="24"/>
      <c r="AB2694" s="26" t="s">
        <v>15736</v>
      </c>
      <c r="AC2694" s="28">
        <v>1120</v>
      </c>
      <c r="AD2694" s="26" t="s">
        <v>14550</v>
      </c>
      <c r="AE2694" s="24"/>
      <c r="AF2694" s="26" t="s">
        <v>120</v>
      </c>
      <c r="AG2694" s="26" t="s">
        <v>528</v>
      </c>
      <c r="AH2694" s="24"/>
      <c r="AI2694" s="28">
        <v>1080</v>
      </c>
      <c r="AJ2694" s="24"/>
      <c r="AK2694" s="24"/>
      <c r="AL2694" s="24"/>
      <c r="AM2694" s="24"/>
      <c r="AN2694" s="24"/>
      <c r="AO2694" s="24"/>
      <c r="AP2694" s="24"/>
      <c r="AQ2694" s="24"/>
      <c r="AR2694" s="24"/>
      <c r="AS2694" s="24"/>
      <c r="AT2694" s="24"/>
      <c r="AU2694" s="24"/>
      <c r="AV2694" s="24"/>
      <c r="AW2694" s="28">
        <v>0</v>
      </c>
      <c r="AX2694" s="26">
        <v>0</v>
      </c>
      <c r="AY2694" s="28">
        <v>0</v>
      </c>
      <c r="AZ2694" s="28">
        <v>0</v>
      </c>
      <c r="BA2694" s="26">
        <v>0</v>
      </c>
      <c r="BB2694" s="24"/>
      <c r="BC2694" s="26" t="s">
        <v>14551</v>
      </c>
      <c r="BD2694" s="24"/>
      <c r="BE2694" s="24"/>
      <c r="BF2694" s="24"/>
      <c r="BG2694" s="24"/>
      <c r="BH2694" s="24"/>
      <c r="BI2694" s="24"/>
      <c r="BJ2694" s="24"/>
      <c r="BK2694" s="24"/>
      <c r="BL2694" s="24"/>
      <c r="BM2694" s="24"/>
      <c r="BN2694" s="24"/>
      <c r="BO2694" s="24"/>
      <c r="BP2694" s="24"/>
      <c r="BQ2694" s="24"/>
      <c r="BR2694" s="26">
        <v>0</v>
      </c>
      <c r="BS2694" s="26">
        <v>0</v>
      </c>
      <c r="BT2694" s="26">
        <v>0</v>
      </c>
      <c r="BU2694" s="26">
        <v>0</v>
      </c>
      <c r="BV2694" s="26">
        <v>0</v>
      </c>
      <c r="BW2694" s="26">
        <v>0</v>
      </c>
      <c r="BX2694" s="26">
        <v>0</v>
      </c>
      <c r="BY2694" s="26">
        <v>0</v>
      </c>
      <c r="BZ2694" s="24"/>
      <c r="CA2694" s="24"/>
      <c r="CB2694" s="24"/>
      <c r="CC2694" s="24"/>
      <c r="CD2694" s="24"/>
      <c r="CE2694" s="24"/>
      <c r="CF2694" s="24"/>
      <c r="CG2694" s="24"/>
      <c r="CH2694" s="24"/>
      <c r="CI2694" s="24"/>
      <c r="CJ2694" s="24"/>
      <c r="CK2694" s="24"/>
      <c r="CL2694" s="24"/>
      <c r="CM2694" s="24"/>
      <c r="CN2694" s="24"/>
      <c r="CO2694" s="24"/>
      <c r="CP2694" s="24"/>
      <c r="CQ2694" s="24"/>
      <c r="CR2694" s="24"/>
      <c r="CS2694" s="24"/>
      <c r="CT2694" s="24"/>
      <c r="CU2694" s="24"/>
      <c r="CV2694" s="24"/>
      <c r="CW2694" s="24"/>
      <c r="CX2694" s="24"/>
      <c r="CY2694" s="24"/>
      <c r="CZ2694" s="24"/>
      <c r="DA2694" s="24"/>
      <c r="DB2694" s="24"/>
      <c r="DC2694" s="24"/>
      <c r="DD2694" s="24"/>
      <c r="DE2694" s="24"/>
      <c r="DF2694" s="26" t="s">
        <v>139</v>
      </c>
      <c r="DG2694" s="26" t="s">
        <v>139</v>
      </c>
      <c r="DH2694" s="26" t="s">
        <v>139</v>
      </c>
      <c r="DI2694" s="26" t="s">
        <v>139</v>
      </c>
      <c r="DJ2694" s="26" t="s">
        <v>139</v>
      </c>
      <c r="DK2694" s="26" t="s">
        <v>139</v>
      </c>
      <c r="DL2694" s="26" t="s">
        <v>139</v>
      </c>
      <c r="DM2694" s="26" t="s">
        <v>139</v>
      </c>
      <c r="DN2694" s="26" t="s">
        <v>139</v>
      </c>
      <c r="DO2694" s="26" t="s">
        <v>139</v>
      </c>
    </row>
    <row r="2695" spans="1:119" ht="20.100000000000001" customHeight="1" x14ac:dyDescent="0.25">
      <c r="A2695" s="29" t="str">
        <f t="shared" si="588"/>
        <v>Umut Isigi—Kadin, Çevre, Kültür, ve Isletme Kooperatifi (Light of Hope—Women, Environment, Culture, and Enterprise Cooperative)7</v>
      </c>
      <c r="B2695" s="29" t="str">
        <f t="shared" si="589"/>
        <v>Umut Isigi—Kadin, Çevre, Kültür, ve Isletme Kooperatifi (Light of Hope—Women, Environment, Culture, and Enterprise Cooperative)</v>
      </c>
      <c r="C2695" s="29">
        <f t="shared" si="590"/>
        <v>7</v>
      </c>
      <c r="D2695" s="30" t="str">
        <f t="shared" si="591"/>
        <v>Europe and Eurasia</v>
      </c>
      <c r="E2695" s="30" t="str">
        <f t="shared" si="592"/>
        <v>Diyarbakir, Turkey</v>
      </c>
      <c r="F2695" s="31">
        <f t="shared" si="593"/>
        <v>4</v>
      </c>
      <c r="G2695" s="31">
        <f t="shared" si="594"/>
        <v>3</v>
      </c>
      <c r="H2695" s="31">
        <f t="shared" si="595"/>
        <v>4</v>
      </c>
      <c r="I2695" s="31">
        <f t="shared" si="596"/>
        <v>4</v>
      </c>
      <c r="J2695" s="31">
        <f t="shared" si="597"/>
        <v>4</v>
      </c>
      <c r="K2695" s="31">
        <f t="shared" si="598"/>
        <v>3</v>
      </c>
      <c r="L2695" s="31">
        <f t="shared" si="599"/>
        <v>3</v>
      </c>
      <c r="M2695" s="31">
        <f t="shared" si="600"/>
        <v>4</v>
      </c>
      <c r="N2695" s="31">
        <f t="shared" si="601"/>
        <v>3.6</v>
      </c>
      <c r="O2695" s="26" t="s">
        <v>14581</v>
      </c>
      <c r="P2695" s="26" t="s">
        <v>108</v>
      </c>
      <c r="Q2695" s="27">
        <v>41568</v>
      </c>
      <c r="R2695" s="26" t="s">
        <v>305</v>
      </c>
      <c r="S2695" s="26" t="s">
        <v>622</v>
      </c>
      <c r="T2695" s="26" t="s">
        <v>194</v>
      </c>
      <c r="U2695" s="26" t="s">
        <v>112</v>
      </c>
      <c r="V2695" s="26" t="s">
        <v>15763</v>
      </c>
      <c r="W2695" s="26" t="s">
        <v>553</v>
      </c>
      <c r="X2695" s="26" t="s">
        <v>4723</v>
      </c>
      <c r="Y2695" s="26" t="s">
        <v>14582</v>
      </c>
      <c r="Z2695" s="26" t="s">
        <v>14583</v>
      </c>
      <c r="AA2695" s="24"/>
      <c r="AB2695" s="26" t="s">
        <v>117</v>
      </c>
      <c r="AC2695" s="28">
        <v>14000</v>
      </c>
      <c r="AD2695" s="26" t="s">
        <v>14584</v>
      </c>
      <c r="AE2695" s="24"/>
      <c r="AF2695" s="26" t="s">
        <v>139</v>
      </c>
      <c r="AG2695" s="26" t="s">
        <v>846</v>
      </c>
      <c r="AH2695" s="26" t="s">
        <v>235</v>
      </c>
      <c r="AI2695" s="28">
        <v>14000</v>
      </c>
      <c r="AJ2695" s="26" t="s">
        <v>14585</v>
      </c>
      <c r="AK2695" s="26" t="s">
        <v>14586</v>
      </c>
      <c r="AL2695" s="26" t="s">
        <v>14587</v>
      </c>
      <c r="AM2695" s="24"/>
      <c r="AN2695" s="24"/>
      <c r="AO2695" s="24"/>
      <c r="AP2695" s="24"/>
      <c r="AQ2695" s="24"/>
      <c r="AR2695" s="26" t="s">
        <v>14588</v>
      </c>
      <c r="AS2695" s="24"/>
      <c r="AT2695" s="24"/>
      <c r="AU2695" s="24"/>
      <c r="AV2695" s="24"/>
      <c r="AW2695" s="28">
        <v>79664</v>
      </c>
      <c r="AX2695" s="26">
        <v>210</v>
      </c>
      <c r="AY2695" s="28">
        <v>60</v>
      </c>
      <c r="AZ2695" s="28">
        <v>60</v>
      </c>
      <c r="BA2695" s="26">
        <v>0</v>
      </c>
      <c r="BB2695" s="26" t="s">
        <v>241</v>
      </c>
      <c r="BC2695" s="26" t="s">
        <v>14589</v>
      </c>
      <c r="BD2695" s="24"/>
      <c r="BE2695" s="24"/>
      <c r="BF2695" s="26" t="s">
        <v>4731</v>
      </c>
      <c r="BG2695" s="26" t="s">
        <v>589</v>
      </c>
      <c r="BH2695" s="24"/>
      <c r="BI2695" s="24"/>
      <c r="BJ2695" s="24"/>
      <c r="BK2695" s="24"/>
      <c r="BL2695" s="24"/>
      <c r="BM2695" s="24"/>
      <c r="BN2695" s="24"/>
      <c r="BO2695" s="24"/>
      <c r="BP2695" s="24"/>
      <c r="BQ2695" s="24"/>
      <c r="BR2695" s="26">
        <v>4</v>
      </c>
      <c r="BS2695" s="26">
        <v>3</v>
      </c>
      <c r="BT2695" s="26">
        <v>4</v>
      </c>
      <c r="BU2695" s="26">
        <v>4</v>
      </c>
      <c r="BV2695" s="26">
        <v>4</v>
      </c>
      <c r="BW2695" s="26">
        <v>3</v>
      </c>
      <c r="BX2695" s="26">
        <v>3</v>
      </c>
      <c r="BY2695" s="26">
        <v>4</v>
      </c>
      <c r="BZ2695" s="24"/>
      <c r="CA2695" s="24"/>
      <c r="CB2695" s="24"/>
      <c r="CC2695" s="24"/>
      <c r="CD2695" s="24"/>
      <c r="CE2695" s="24"/>
      <c r="CF2695" s="24"/>
      <c r="CG2695" s="24"/>
      <c r="CH2695" s="24"/>
      <c r="CI2695" s="24"/>
      <c r="CJ2695" s="24"/>
      <c r="CK2695" s="24"/>
      <c r="CL2695" s="24"/>
      <c r="CM2695" s="24"/>
      <c r="CN2695" s="24"/>
      <c r="CO2695" s="24"/>
      <c r="CP2695" s="24"/>
      <c r="CQ2695" s="24"/>
      <c r="CR2695" s="24"/>
      <c r="CS2695" s="24"/>
      <c r="CT2695" s="24"/>
      <c r="CU2695" s="24"/>
      <c r="CV2695" s="24"/>
      <c r="CW2695" s="24"/>
      <c r="CX2695" s="24"/>
      <c r="CY2695" s="24"/>
      <c r="CZ2695" s="24"/>
      <c r="DA2695" s="24"/>
      <c r="DB2695" s="24"/>
      <c r="DC2695" s="24"/>
      <c r="DD2695" s="24"/>
      <c r="DE2695" s="24"/>
      <c r="DF2695" s="26" t="s">
        <v>120</v>
      </c>
      <c r="DG2695" s="26" t="s">
        <v>120</v>
      </c>
      <c r="DH2695" s="26" t="s">
        <v>139</v>
      </c>
      <c r="DI2695" s="26" t="s">
        <v>139</v>
      </c>
      <c r="DJ2695" s="26" t="s">
        <v>139</v>
      </c>
      <c r="DK2695" s="26" t="s">
        <v>139</v>
      </c>
      <c r="DL2695" s="26" t="s">
        <v>139</v>
      </c>
      <c r="DM2695" s="26" t="s">
        <v>139</v>
      </c>
      <c r="DN2695" s="26" t="s">
        <v>139</v>
      </c>
      <c r="DO2695" s="26" t="s">
        <v>139</v>
      </c>
    </row>
    <row r="2696" spans="1:119" ht="20.100000000000001" customHeight="1" x14ac:dyDescent="0.25">
      <c r="A2696" s="29" t="str">
        <f t="shared" si="588"/>
        <v>Umut Isigi—Kadin, Çevre, Kültür, ve Isletme Kooperatifi (Light of Hope—Women, Environment, Culture, and Enterprise Cooperative)6</v>
      </c>
      <c r="B2696" s="29" t="str">
        <f t="shared" si="589"/>
        <v>Umut Isigi—Kadin, Çevre, Kültür, ve Isletme Kooperatifi (Light of Hope—Women, Environment, Culture, and Enterprise Cooperative)</v>
      </c>
      <c r="C2696" s="29">
        <f t="shared" si="590"/>
        <v>6</v>
      </c>
      <c r="D2696" s="30" t="str">
        <f t="shared" si="591"/>
        <v>Europe and Eurasia</v>
      </c>
      <c r="E2696" s="30" t="str">
        <f t="shared" si="592"/>
        <v>Diyarbakir, Turkey</v>
      </c>
      <c r="F2696" s="31">
        <f t="shared" si="593"/>
        <v>4</v>
      </c>
      <c r="G2696" s="31">
        <f t="shared" si="594"/>
        <v>3</v>
      </c>
      <c r="H2696" s="31">
        <f t="shared" si="595"/>
        <v>5</v>
      </c>
      <c r="I2696" s="31">
        <f t="shared" si="596"/>
        <v>5</v>
      </c>
      <c r="J2696" s="31">
        <f t="shared" si="597"/>
        <v>5</v>
      </c>
      <c r="K2696" s="31">
        <f t="shared" si="598"/>
        <v>4</v>
      </c>
      <c r="L2696" s="31">
        <f t="shared" si="599"/>
        <v>5</v>
      </c>
      <c r="M2696" s="31">
        <f t="shared" si="600"/>
        <v>3</v>
      </c>
      <c r="N2696" s="31">
        <f t="shared" si="601"/>
        <v>4.3</v>
      </c>
      <c r="O2696" s="26" t="s">
        <v>14590</v>
      </c>
      <c r="P2696" s="26" t="s">
        <v>108</v>
      </c>
      <c r="Q2696" s="27">
        <v>41204</v>
      </c>
      <c r="R2696" s="26" t="s">
        <v>166</v>
      </c>
      <c r="S2696" s="26" t="s">
        <v>306</v>
      </c>
      <c r="T2696" s="26" t="s">
        <v>207</v>
      </c>
      <c r="U2696" s="26" t="s">
        <v>112</v>
      </c>
      <c r="V2696" s="26" t="s">
        <v>15763</v>
      </c>
      <c r="W2696" s="26" t="s">
        <v>553</v>
      </c>
      <c r="X2696" s="26" t="s">
        <v>4723</v>
      </c>
      <c r="Y2696" s="26" t="s">
        <v>14582</v>
      </c>
      <c r="Z2696" s="26" t="s">
        <v>14583</v>
      </c>
      <c r="AA2696" s="24"/>
      <c r="AB2696" s="26" t="s">
        <v>117</v>
      </c>
      <c r="AC2696" s="28">
        <v>13000</v>
      </c>
      <c r="AD2696" s="26" t="s">
        <v>14584</v>
      </c>
      <c r="AE2696" s="24"/>
      <c r="AF2696" s="26" t="s">
        <v>139</v>
      </c>
      <c r="AG2696" s="26" t="s">
        <v>846</v>
      </c>
      <c r="AH2696" s="26" t="s">
        <v>250</v>
      </c>
      <c r="AI2696" s="28">
        <v>13000</v>
      </c>
      <c r="AJ2696" s="26" t="s">
        <v>14585</v>
      </c>
      <c r="AK2696" s="26" t="s">
        <v>14591</v>
      </c>
      <c r="AL2696" s="26" t="s">
        <v>14592</v>
      </c>
      <c r="AM2696" s="24"/>
      <c r="AN2696" s="24"/>
      <c r="AO2696" s="24"/>
      <c r="AP2696" s="24"/>
      <c r="AQ2696" s="26" t="s">
        <v>14593</v>
      </c>
      <c r="AR2696" s="24"/>
      <c r="AS2696" s="24"/>
      <c r="AT2696" s="24"/>
      <c r="AU2696" s="24"/>
      <c r="AV2696" s="24"/>
      <c r="AW2696" s="28">
        <v>71235</v>
      </c>
      <c r="AX2696" s="26">
        <v>213</v>
      </c>
      <c r="AY2696" s="28">
        <v>40</v>
      </c>
      <c r="AZ2696" s="28">
        <v>37</v>
      </c>
      <c r="BA2696" s="26">
        <v>0</v>
      </c>
      <c r="BB2696" s="26" t="s">
        <v>241</v>
      </c>
      <c r="BC2696" s="26" t="s">
        <v>14589</v>
      </c>
      <c r="BD2696" s="26" t="s">
        <v>125</v>
      </c>
      <c r="BE2696" s="24"/>
      <c r="BF2696" s="26" t="s">
        <v>14594</v>
      </c>
      <c r="BG2696" s="26" t="s">
        <v>589</v>
      </c>
      <c r="BH2696" s="24"/>
      <c r="BI2696" s="24"/>
      <c r="BJ2696" s="24"/>
      <c r="BK2696" s="24"/>
      <c r="BL2696" s="24"/>
      <c r="BM2696" s="24"/>
      <c r="BN2696" s="24"/>
      <c r="BO2696" s="24"/>
      <c r="BP2696" s="24"/>
      <c r="BQ2696" s="24"/>
      <c r="BR2696" s="26">
        <v>4</v>
      </c>
      <c r="BS2696" s="26">
        <v>3</v>
      </c>
      <c r="BT2696" s="26">
        <v>5</v>
      </c>
      <c r="BU2696" s="26">
        <v>5</v>
      </c>
      <c r="BV2696" s="26">
        <v>5</v>
      </c>
      <c r="BW2696" s="26">
        <v>4</v>
      </c>
      <c r="BX2696" s="26">
        <v>5</v>
      </c>
      <c r="BY2696" s="26">
        <v>3</v>
      </c>
      <c r="BZ2696" s="24"/>
      <c r="CA2696" s="24"/>
      <c r="CB2696" s="24"/>
      <c r="CC2696" s="24"/>
      <c r="CD2696" s="24"/>
      <c r="CE2696" s="24"/>
      <c r="CF2696" s="24"/>
      <c r="CG2696" s="24"/>
      <c r="CH2696" s="24"/>
      <c r="CI2696" s="24"/>
      <c r="CJ2696" s="24"/>
      <c r="CK2696" s="24"/>
      <c r="CL2696" s="24"/>
      <c r="CM2696" s="24"/>
      <c r="CN2696" s="24"/>
      <c r="CO2696" s="24"/>
      <c r="CP2696" s="24"/>
      <c r="CQ2696" s="24"/>
      <c r="CR2696" s="24"/>
      <c r="CS2696" s="24"/>
      <c r="CT2696" s="24"/>
      <c r="CU2696" s="24"/>
      <c r="CV2696" s="24"/>
      <c r="CW2696" s="24"/>
      <c r="CX2696" s="24"/>
      <c r="CY2696" s="24"/>
      <c r="CZ2696" s="24"/>
      <c r="DA2696" s="24"/>
      <c r="DB2696" s="24"/>
      <c r="DC2696" s="24"/>
      <c r="DD2696" s="24"/>
      <c r="DE2696" s="24"/>
      <c r="DF2696" s="26" t="s">
        <v>139</v>
      </c>
      <c r="DG2696" s="26" t="s">
        <v>139</v>
      </c>
      <c r="DH2696" s="26" t="s">
        <v>139</v>
      </c>
      <c r="DI2696" s="26" t="s">
        <v>139</v>
      </c>
      <c r="DJ2696" s="26" t="s">
        <v>139</v>
      </c>
      <c r="DK2696" s="26" t="s">
        <v>139</v>
      </c>
      <c r="DL2696" s="26" t="s">
        <v>139</v>
      </c>
      <c r="DM2696" s="26" t="s">
        <v>139</v>
      </c>
      <c r="DN2696" s="26" t="s">
        <v>139</v>
      </c>
      <c r="DO2696" s="26" t="s">
        <v>139</v>
      </c>
    </row>
    <row r="2697" spans="1:119" ht="20.100000000000001" customHeight="1" x14ac:dyDescent="0.25">
      <c r="A2697" s="29" t="str">
        <f t="shared" si="588"/>
        <v>Umut Isigi—Kadin, Çevre, Kültür, ve Isletme Kooperatifi (Light of Hope—Women, Environment, Culture, and Enterprise Cooperative)5</v>
      </c>
      <c r="B2697" s="29" t="str">
        <f t="shared" si="589"/>
        <v>Umut Isigi—Kadin, Çevre, Kültür, ve Isletme Kooperatifi (Light of Hope—Women, Environment, Culture, and Enterprise Cooperative)</v>
      </c>
      <c r="C2697" s="29">
        <f t="shared" si="590"/>
        <v>5</v>
      </c>
      <c r="D2697" s="30" t="str">
        <f t="shared" si="591"/>
        <v>Europe and Eurasia</v>
      </c>
      <c r="E2697" s="30" t="str">
        <f t="shared" si="592"/>
        <v>Diyarbakir, Turkey</v>
      </c>
      <c r="F2697" s="31">
        <f t="shared" si="593"/>
        <v>3</v>
      </c>
      <c r="G2697" s="31">
        <f t="shared" si="594"/>
        <v>3</v>
      </c>
      <c r="H2697" s="31">
        <f t="shared" si="595"/>
        <v>3</v>
      </c>
      <c r="I2697" s="31">
        <f t="shared" si="596"/>
        <v>3</v>
      </c>
      <c r="J2697" s="31">
        <f t="shared" si="597"/>
        <v>3</v>
      </c>
      <c r="K2697" s="31">
        <f t="shared" si="598"/>
        <v>5</v>
      </c>
      <c r="L2697" s="31">
        <f t="shared" si="599"/>
        <v>4</v>
      </c>
      <c r="M2697" s="31">
        <f t="shared" si="600"/>
        <v>2</v>
      </c>
      <c r="N2697" s="31">
        <f t="shared" si="601"/>
        <v>3.3</v>
      </c>
      <c r="O2697" s="26" t="s">
        <v>14595</v>
      </c>
      <c r="P2697" s="26" t="s">
        <v>108</v>
      </c>
      <c r="Q2697" s="27">
        <v>40833</v>
      </c>
      <c r="R2697" s="26" t="s">
        <v>109</v>
      </c>
      <c r="S2697" s="26" t="s">
        <v>321</v>
      </c>
      <c r="T2697" s="26" t="s">
        <v>175</v>
      </c>
      <c r="U2697" s="26" t="s">
        <v>112</v>
      </c>
      <c r="V2697" s="26" t="s">
        <v>15763</v>
      </c>
      <c r="W2697" s="26" t="s">
        <v>553</v>
      </c>
      <c r="X2697" s="26" t="s">
        <v>4723</v>
      </c>
      <c r="Y2697" s="26" t="s">
        <v>14582</v>
      </c>
      <c r="Z2697" s="26" t="s">
        <v>14583</v>
      </c>
      <c r="AA2697" s="24"/>
      <c r="AB2697" s="26" t="s">
        <v>117</v>
      </c>
      <c r="AC2697" s="28">
        <v>13000</v>
      </c>
      <c r="AD2697" s="26" t="s">
        <v>14584</v>
      </c>
      <c r="AE2697" s="24"/>
      <c r="AF2697" s="26" t="s">
        <v>139</v>
      </c>
      <c r="AG2697" s="26" t="s">
        <v>846</v>
      </c>
      <c r="AH2697" s="26" t="s">
        <v>176</v>
      </c>
      <c r="AI2697" s="28">
        <v>13000</v>
      </c>
      <c r="AJ2697" s="24"/>
      <c r="AK2697" s="26" t="s">
        <v>14596</v>
      </c>
      <c r="AL2697" s="26" t="s">
        <v>14597</v>
      </c>
      <c r="AM2697" s="26" t="s">
        <v>14598</v>
      </c>
      <c r="AN2697" s="26" t="s">
        <v>14599</v>
      </c>
      <c r="AO2697" s="26" t="s">
        <v>14600</v>
      </c>
      <c r="AP2697" s="24"/>
      <c r="AQ2697" s="24"/>
      <c r="AR2697" s="24"/>
      <c r="AS2697" s="26" t="s">
        <v>14601</v>
      </c>
      <c r="AT2697" s="24"/>
      <c r="AU2697" s="24"/>
      <c r="AV2697" s="24"/>
      <c r="AW2697" s="28">
        <v>41941</v>
      </c>
      <c r="AX2697" s="26">
        <v>200</v>
      </c>
      <c r="AY2697" s="28">
        <v>0</v>
      </c>
      <c r="AZ2697" s="28">
        <v>80</v>
      </c>
      <c r="BA2697" s="26">
        <v>0</v>
      </c>
      <c r="BB2697" s="26" t="s">
        <v>241</v>
      </c>
      <c r="BC2697" s="26" t="s">
        <v>14589</v>
      </c>
      <c r="BD2697" s="24"/>
      <c r="BE2697" s="24"/>
      <c r="BF2697" s="26" t="s">
        <v>4738</v>
      </c>
      <c r="BG2697" s="26" t="s">
        <v>589</v>
      </c>
      <c r="BH2697" s="24"/>
      <c r="BI2697" s="24"/>
      <c r="BJ2697" s="24"/>
      <c r="BK2697" s="24"/>
      <c r="BL2697" s="24"/>
      <c r="BM2697" s="24"/>
      <c r="BN2697" s="24"/>
      <c r="BO2697" s="24"/>
      <c r="BP2697" s="24"/>
      <c r="BQ2697" s="24"/>
      <c r="BR2697" s="26">
        <v>3</v>
      </c>
      <c r="BS2697" s="26">
        <v>3</v>
      </c>
      <c r="BT2697" s="26">
        <v>3</v>
      </c>
      <c r="BU2697" s="26">
        <v>3</v>
      </c>
      <c r="BV2697" s="26">
        <v>3</v>
      </c>
      <c r="BW2697" s="26">
        <v>5</v>
      </c>
      <c r="BX2697" s="26">
        <v>4</v>
      </c>
      <c r="BY2697" s="26">
        <v>2</v>
      </c>
      <c r="BZ2697" s="24"/>
      <c r="CA2697" s="24"/>
      <c r="CB2697" s="24"/>
      <c r="CC2697" s="24"/>
      <c r="CD2697" s="24"/>
      <c r="CE2697" s="24"/>
      <c r="CF2697" s="24"/>
      <c r="CG2697" s="24"/>
      <c r="CH2697" s="24"/>
      <c r="CI2697" s="24"/>
      <c r="CJ2697" s="24"/>
      <c r="CK2697" s="24"/>
      <c r="CL2697" s="24"/>
      <c r="CM2697" s="24"/>
      <c r="CN2697" s="24"/>
      <c r="CO2697" s="24"/>
      <c r="CP2697" s="24"/>
      <c r="CQ2697" s="24"/>
      <c r="CR2697" s="24"/>
      <c r="CS2697" s="24"/>
      <c r="CT2697" s="24"/>
      <c r="CU2697" s="24"/>
      <c r="CV2697" s="24"/>
      <c r="CW2697" s="24"/>
      <c r="CX2697" s="24"/>
      <c r="CY2697" s="24"/>
      <c r="CZ2697" s="24"/>
      <c r="DA2697" s="24"/>
      <c r="DB2697" s="24"/>
      <c r="DC2697" s="24"/>
      <c r="DD2697" s="24"/>
      <c r="DE2697" s="24"/>
      <c r="DF2697" s="26" t="s">
        <v>139</v>
      </c>
      <c r="DG2697" s="26" t="s">
        <v>139</v>
      </c>
      <c r="DH2697" s="26" t="s">
        <v>139</v>
      </c>
      <c r="DI2697" s="26" t="s">
        <v>139</v>
      </c>
      <c r="DJ2697" s="26" t="s">
        <v>139</v>
      </c>
      <c r="DK2697" s="26" t="s">
        <v>139</v>
      </c>
      <c r="DL2697" s="26" t="s">
        <v>139</v>
      </c>
      <c r="DM2697" s="26" t="s">
        <v>139</v>
      </c>
      <c r="DN2697" s="26" t="s">
        <v>139</v>
      </c>
      <c r="DO2697" s="26" t="s">
        <v>120</v>
      </c>
    </row>
    <row r="2698" spans="1:119" ht="20.100000000000001" customHeight="1" x14ac:dyDescent="0.25">
      <c r="A2698" s="29" t="str">
        <f t="shared" si="588"/>
        <v>Umut Isigi—Kadin, Çevre, Kültür, ve Isletme Kooperatifi (Light of Hope—Women, Environment, Culture, and Enterprise Cooperative)4</v>
      </c>
      <c r="B2698" s="29" t="str">
        <f t="shared" si="589"/>
        <v>Umut Isigi—Kadin, Çevre, Kültür, ve Isletme Kooperatifi (Light of Hope—Women, Environment, Culture, and Enterprise Cooperative)</v>
      </c>
      <c r="C2698" s="29">
        <f t="shared" si="590"/>
        <v>4</v>
      </c>
      <c r="D2698" s="30" t="str">
        <f t="shared" si="591"/>
        <v>Europe and Eurasia</v>
      </c>
      <c r="E2698" s="30" t="str">
        <f t="shared" si="592"/>
        <v>Diyarbakir, Turkey</v>
      </c>
      <c r="F2698" s="31">
        <f t="shared" si="593"/>
        <v>3</v>
      </c>
      <c r="G2698" s="31">
        <f t="shared" si="594"/>
        <v>3</v>
      </c>
      <c r="H2698" s="31">
        <f t="shared" si="595"/>
        <v>3</v>
      </c>
      <c r="I2698" s="31">
        <f t="shared" si="596"/>
        <v>3</v>
      </c>
      <c r="J2698" s="31">
        <f t="shared" si="597"/>
        <v>3</v>
      </c>
      <c r="K2698" s="31">
        <f t="shared" si="598"/>
        <v>4</v>
      </c>
      <c r="L2698" s="31">
        <f t="shared" si="599"/>
        <v>4</v>
      </c>
      <c r="M2698" s="31">
        <f t="shared" si="600"/>
        <v>2</v>
      </c>
      <c r="N2698" s="31">
        <f t="shared" si="601"/>
        <v>3.1</v>
      </c>
      <c r="O2698" s="26" t="s">
        <v>14602</v>
      </c>
      <c r="P2698" s="26" t="s">
        <v>108</v>
      </c>
      <c r="Q2698" s="27">
        <v>40469</v>
      </c>
      <c r="R2698" s="26" t="s">
        <v>109</v>
      </c>
      <c r="S2698" s="26" t="s">
        <v>332</v>
      </c>
      <c r="T2698" s="26" t="s">
        <v>333</v>
      </c>
      <c r="U2698" s="26" t="s">
        <v>112</v>
      </c>
      <c r="V2698" s="26" t="s">
        <v>15763</v>
      </c>
      <c r="W2698" s="26" t="s">
        <v>553</v>
      </c>
      <c r="X2698" s="26" t="s">
        <v>4723</v>
      </c>
      <c r="Y2698" s="26" t="s">
        <v>14582</v>
      </c>
      <c r="Z2698" s="26" t="s">
        <v>14583</v>
      </c>
      <c r="AA2698" s="24"/>
      <c r="AB2698" s="26" t="s">
        <v>117</v>
      </c>
      <c r="AC2698" s="28">
        <v>10500</v>
      </c>
      <c r="AD2698" s="26" t="s">
        <v>14584</v>
      </c>
      <c r="AE2698" s="24"/>
      <c r="AF2698" s="26" t="s">
        <v>139</v>
      </c>
      <c r="AG2698" s="26" t="s">
        <v>846</v>
      </c>
      <c r="AH2698" s="26" t="s">
        <v>185</v>
      </c>
      <c r="AI2698" s="28">
        <v>10500</v>
      </c>
      <c r="AJ2698" s="24"/>
      <c r="AK2698" s="26" t="s">
        <v>14596</v>
      </c>
      <c r="AL2698" s="26" t="s">
        <v>14597</v>
      </c>
      <c r="AM2698" s="26" t="s">
        <v>14598</v>
      </c>
      <c r="AN2698" s="26" t="s">
        <v>14603</v>
      </c>
      <c r="AO2698" s="26" t="s">
        <v>14604</v>
      </c>
      <c r="AP2698" s="24"/>
      <c r="AQ2698" s="24"/>
      <c r="AR2698" s="24"/>
      <c r="AS2698" s="24"/>
      <c r="AT2698" s="24"/>
      <c r="AU2698" s="24"/>
      <c r="AV2698" s="24"/>
      <c r="AW2698" s="28">
        <v>57247</v>
      </c>
      <c r="AX2698" s="26">
        <v>1200</v>
      </c>
      <c r="AY2698" s="28">
        <v>100</v>
      </c>
      <c r="AZ2698" s="28">
        <v>70</v>
      </c>
      <c r="BA2698" s="26">
        <v>0</v>
      </c>
      <c r="BB2698" s="26" t="s">
        <v>241</v>
      </c>
      <c r="BC2698" s="26" t="s">
        <v>14589</v>
      </c>
      <c r="BD2698" s="24"/>
      <c r="BE2698" s="24"/>
      <c r="BF2698" s="26" t="s">
        <v>4738</v>
      </c>
      <c r="BG2698" s="26" t="s">
        <v>589</v>
      </c>
      <c r="BH2698" s="24"/>
      <c r="BI2698" s="24"/>
      <c r="BJ2698" s="24"/>
      <c r="BK2698" s="24"/>
      <c r="BL2698" s="24"/>
      <c r="BM2698" s="24"/>
      <c r="BN2698" s="24"/>
      <c r="BO2698" s="24"/>
      <c r="BP2698" s="24"/>
      <c r="BQ2698" s="24"/>
      <c r="BR2698" s="26">
        <v>3</v>
      </c>
      <c r="BS2698" s="26">
        <v>3</v>
      </c>
      <c r="BT2698" s="26">
        <v>3</v>
      </c>
      <c r="BU2698" s="26">
        <v>3</v>
      </c>
      <c r="BV2698" s="26">
        <v>3</v>
      </c>
      <c r="BW2698" s="26">
        <v>4</v>
      </c>
      <c r="BX2698" s="26">
        <v>4</v>
      </c>
      <c r="BY2698" s="26">
        <v>2</v>
      </c>
      <c r="BZ2698" s="24"/>
      <c r="CA2698" s="24"/>
      <c r="CB2698" s="24"/>
      <c r="CC2698" s="24"/>
      <c r="CD2698" s="24"/>
      <c r="CE2698" s="24"/>
      <c r="CF2698" s="24"/>
      <c r="CG2698" s="24"/>
      <c r="CH2698" s="24"/>
      <c r="CI2698" s="24"/>
      <c r="CJ2698" s="24"/>
      <c r="CK2698" s="24"/>
      <c r="CL2698" s="24"/>
      <c r="CM2698" s="24"/>
      <c r="CN2698" s="24"/>
      <c r="CO2698" s="24"/>
      <c r="CP2698" s="24"/>
      <c r="CQ2698" s="24"/>
      <c r="CR2698" s="24"/>
      <c r="CS2698" s="24"/>
      <c r="CT2698" s="24"/>
      <c r="CU2698" s="24"/>
      <c r="CV2698" s="24"/>
      <c r="CW2698" s="24"/>
      <c r="CX2698" s="24"/>
      <c r="CY2698" s="24"/>
      <c r="CZ2698" s="24"/>
      <c r="DA2698" s="24"/>
      <c r="DB2698" s="24"/>
      <c r="DC2698" s="24"/>
      <c r="DD2698" s="24"/>
      <c r="DE2698" s="24"/>
      <c r="DF2698" s="26" t="s">
        <v>139</v>
      </c>
      <c r="DG2698" s="26" t="s">
        <v>139</v>
      </c>
      <c r="DH2698" s="26" t="s">
        <v>139</v>
      </c>
      <c r="DI2698" s="26" t="s">
        <v>139</v>
      </c>
      <c r="DJ2698" s="26" t="s">
        <v>139</v>
      </c>
      <c r="DK2698" s="26" t="s">
        <v>139</v>
      </c>
      <c r="DL2698" s="26" t="s">
        <v>139</v>
      </c>
      <c r="DM2698" s="26" t="s">
        <v>139</v>
      </c>
      <c r="DN2698" s="26" t="s">
        <v>139</v>
      </c>
      <c r="DO2698" s="26" t="s">
        <v>139</v>
      </c>
    </row>
    <row r="2699" spans="1:119" ht="20.100000000000001" customHeight="1" x14ac:dyDescent="0.25">
      <c r="A2699" s="29" t="str">
        <f t="shared" si="588"/>
        <v/>
      </c>
      <c r="B2699" s="29" t="str">
        <f t="shared" si="589"/>
        <v>Umut Isigi—Kadin, Çevre, Kültür, ve Isletme Kooperatifi (Light of Hope—Women, Environment, Culture, and Enterprise Cooperative)</v>
      </c>
      <c r="C2699" s="29">
        <f t="shared" si="590"/>
        <v>0</v>
      </c>
      <c r="D2699" s="30" t="str">
        <f t="shared" si="591"/>
        <v>Europe and Eurasia</v>
      </c>
      <c r="E2699" s="30" t="str">
        <f t="shared" si="592"/>
        <v>Diyarbakir, Turkey</v>
      </c>
      <c r="F2699" s="31">
        <f t="shared" si="593"/>
        <v>0</v>
      </c>
      <c r="G2699" s="31">
        <f t="shared" si="594"/>
        <v>0</v>
      </c>
      <c r="H2699" s="31">
        <f t="shared" si="595"/>
        <v>0</v>
      </c>
      <c r="I2699" s="31">
        <f t="shared" si="596"/>
        <v>0</v>
      </c>
      <c r="J2699" s="31">
        <f t="shared" si="597"/>
        <v>0</v>
      </c>
      <c r="K2699" s="31">
        <f t="shared" si="598"/>
        <v>0</v>
      </c>
      <c r="L2699" s="31">
        <f t="shared" si="599"/>
        <v>0</v>
      </c>
      <c r="M2699" s="31">
        <f t="shared" si="600"/>
        <v>0</v>
      </c>
      <c r="N2699" s="31">
        <f t="shared" si="601"/>
        <v>0</v>
      </c>
      <c r="O2699" s="26" t="s">
        <v>16488</v>
      </c>
      <c r="P2699" s="26" t="s">
        <v>108</v>
      </c>
      <c r="Q2699" s="27">
        <v>40653</v>
      </c>
      <c r="R2699" s="24"/>
      <c r="S2699" s="24"/>
      <c r="T2699" s="26" t="s">
        <v>333</v>
      </c>
      <c r="U2699" s="24"/>
      <c r="V2699" s="26" t="s">
        <v>15763</v>
      </c>
      <c r="W2699" s="26" t="s">
        <v>553</v>
      </c>
      <c r="X2699" s="26" t="s">
        <v>4723</v>
      </c>
      <c r="Y2699" s="26" t="s">
        <v>14582</v>
      </c>
      <c r="Z2699" s="26" t="s">
        <v>14583</v>
      </c>
      <c r="AA2699" s="24"/>
      <c r="AB2699" s="26" t="s">
        <v>15733</v>
      </c>
      <c r="AC2699" s="28">
        <v>8000</v>
      </c>
      <c r="AD2699" s="26" t="s">
        <v>14584</v>
      </c>
      <c r="AE2699" s="24"/>
      <c r="AF2699" s="26" t="s">
        <v>139</v>
      </c>
      <c r="AG2699" s="26" t="s">
        <v>846</v>
      </c>
      <c r="AH2699" s="24"/>
      <c r="AI2699" s="28">
        <v>8000</v>
      </c>
      <c r="AJ2699" s="24"/>
      <c r="AK2699" s="24"/>
      <c r="AL2699" s="24"/>
      <c r="AM2699" s="24"/>
      <c r="AN2699" s="24"/>
      <c r="AO2699" s="24"/>
      <c r="AP2699" s="24"/>
      <c r="AQ2699" s="24"/>
      <c r="AR2699" s="24"/>
      <c r="AS2699" s="24"/>
      <c r="AT2699" s="24"/>
      <c r="AU2699" s="24"/>
      <c r="AV2699" s="24"/>
      <c r="AW2699" s="28">
        <v>0</v>
      </c>
      <c r="AX2699" s="26">
        <v>0</v>
      </c>
      <c r="AY2699" s="28">
        <v>0</v>
      </c>
      <c r="AZ2699" s="28">
        <v>0</v>
      </c>
      <c r="BA2699" s="26">
        <v>0</v>
      </c>
      <c r="BB2699" s="24"/>
      <c r="BC2699" s="26" t="s">
        <v>14589</v>
      </c>
      <c r="BD2699" s="24"/>
      <c r="BE2699" s="24"/>
      <c r="BF2699" s="24"/>
      <c r="BG2699" s="24"/>
      <c r="BH2699" s="24"/>
      <c r="BI2699" s="24"/>
      <c r="BJ2699" s="24"/>
      <c r="BK2699" s="24"/>
      <c r="BL2699" s="24"/>
      <c r="BM2699" s="24"/>
      <c r="BN2699" s="24"/>
      <c r="BO2699" s="24"/>
      <c r="BP2699" s="24"/>
      <c r="BQ2699" s="24"/>
      <c r="BR2699" s="26">
        <v>0</v>
      </c>
      <c r="BS2699" s="26">
        <v>0</v>
      </c>
      <c r="BT2699" s="26">
        <v>0</v>
      </c>
      <c r="BU2699" s="26">
        <v>0</v>
      </c>
      <c r="BV2699" s="26">
        <v>0</v>
      </c>
      <c r="BW2699" s="26">
        <v>0</v>
      </c>
      <c r="BX2699" s="26">
        <v>0</v>
      </c>
      <c r="BY2699" s="26">
        <v>0</v>
      </c>
      <c r="BZ2699" s="24"/>
      <c r="CA2699" s="24"/>
      <c r="CB2699" s="24"/>
      <c r="CC2699" s="24"/>
      <c r="CD2699" s="24"/>
      <c r="CE2699" s="24"/>
      <c r="CF2699" s="24"/>
      <c r="CG2699" s="24"/>
      <c r="CH2699" s="24"/>
      <c r="CI2699" s="24"/>
      <c r="CJ2699" s="24"/>
      <c r="CK2699" s="24"/>
      <c r="CL2699" s="24"/>
      <c r="CM2699" s="24"/>
      <c r="CN2699" s="24"/>
      <c r="CO2699" s="24"/>
      <c r="CP2699" s="24"/>
      <c r="CQ2699" s="24"/>
      <c r="CR2699" s="24"/>
      <c r="CS2699" s="24"/>
      <c r="CT2699" s="24"/>
      <c r="CU2699" s="24"/>
      <c r="CV2699" s="24"/>
      <c r="CW2699" s="24"/>
      <c r="CX2699" s="24"/>
      <c r="CY2699" s="24"/>
      <c r="CZ2699" s="24"/>
      <c r="DA2699" s="24"/>
      <c r="DB2699" s="24"/>
      <c r="DC2699" s="24"/>
      <c r="DD2699" s="24"/>
      <c r="DE2699" s="24"/>
      <c r="DF2699" s="26" t="s">
        <v>139</v>
      </c>
      <c r="DG2699" s="26" t="s">
        <v>139</v>
      </c>
      <c r="DH2699" s="26" t="s">
        <v>139</v>
      </c>
      <c r="DI2699" s="26" t="s">
        <v>139</v>
      </c>
      <c r="DJ2699" s="26" t="s">
        <v>139</v>
      </c>
      <c r="DK2699" s="26" t="s">
        <v>139</v>
      </c>
      <c r="DL2699" s="26" t="s">
        <v>139</v>
      </c>
      <c r="DM2699" s="26" t="s">
        <v>139</v>
      </c>
      <c r="DN2699" s="26" t="s">
        <v>139</v>
      </c>
      <c r="DO2699" s="26" t="s">
        <v>139</v>
      </c>
    </row>
    <row r="2700" spans="1:119" ht="20.100000000000001" customHeight="1" x14ac:dyDescent="0.25">
      <c r="A2700" s="29" t="str">
        <f t="shared" si="588"/>
        <v>Unión GTH Vegana (La Vega Union of Gay, Trans, and Other Men)2</v>
      </c>
      <c r="B2700" s="29" t="str">
        <f t="shared" si="589"/>
        <v>Unión GTH Vegana (La Vega Union of Gay, Trans, and Other Men)</v>
      </c>
      <c r="C2700" s="29">
        <f t="shared" si="590"/>
        <v>2</v>
      </c>
      <c r="D2700" s="30" t="str">
        <f t="shared" si="591"/>
        <v>Americas</v>
      </c>
      <c r="E2700" s="30" t="str">
        <f t="shared" si="592"/>
        <v>La Vega, Dominican Republic</v>
      </c>
      <c r="F2700" s="31">
        <f t="shared" si="593"/>
        <v>3</v>
      </c>
      <c r="G2700" s="31">
        <f t="shared" si="594"/>
        <v>1</v>
      </c>
      <c r="H2700" s="31">
        <f t="shared" si="595"/>
        <v>3</v>
      </c>
      <c r="I2700" s="31">
        <f t="shared" si="596"/>
        <v>2</v>
      </c>
      <c r="J2700" s="31">
        <f t="shared" si="597"/>
        <v>3</v>
      </c>
      <c r="K2700" s="31">
        <f t="shared" si="598"/>
        <v>3</v>
      </c>
      <c r="L2700" s="31">
        <f t="shared" si="599"/>
        <v>4</v>
      </c>
      <c r="M2700" s="31">
        <f t="shared" si="600"/>
        <v>2</v>
      </c>
      <c r="N2700" s="31">
        <f t="shared" si="601"/>
        <v>2.6</v>
      </c>
      <c r="O2700" s="26" t="s">
        <v>14629</v>
      </c>
      <c r="P2700" s="26" t="s">
        <v>108</v>
      </c>
      <c r="Q2700" s="27">
        <v>43054</v>
      </c>
      <c r="R2700" s="26" t="s">
        <v>109</v>
      </c>
      <c r="S2700" s="26" t="s">
        <v>110</v>
      </c>
      <c r="T2700" s="26" t="s">
        <v>111</v>
      </c>
      <c r="U2700" s="26" t="s">
        <v>833</v>
      </c>
      <c r="V2700" s="26" t="s">
        <v>15731</v>
      </c>
      <c r="W2700" s="26" t="s">
        <v>113</v>
      </c>
      <c r="X2700" s="26" t="s">
        <v>14630</v>
      </c>
      <c r="Y2700" s="26" t="s">
        <v>14631</v>
      </c>
      <c r="Z2700" s="26" t="s">
        <v>14632</v>
      </c>
      <c r="AA2700" s="24"/>
      <c r="AB2700" s="26" t="s">
        <v>117</v>
      </c>
      <c r="AC2700" s="28">
        <v>7000</v>
      </c>
      <c r="AD2700" s="26" t="s">
        <v>14633</v>
      </c>
      <c r="AE2700" s="26" t="s">
        <v>119</v>
      </c>
      <c r="AF2700" s="26" t="s">
        <v>139</v>
      </c>
      <c r="AG2700" s="24"/>
      <c r="AH2700" s="26" t="s">
        <v>143</v>
      </c>
      <c r="AI2700" s="28">
        <v>7000</v>
      </c>
      <c r="AJ2700" s="24"/>
      <c r="AK2700" s="24"/>
      <c r="AL2700" s="24"/>
      <c r="AM2700" s="24"/>
      <c r="AN2700" s="24"/>
      <c r="AO2700" s="24"/>
      <c r="AP2700" s="24"/>
      <c r="AQ2700" s="24"/>
      <c r="AR2700" s="24"/>
      <c r="AS2700" s="26" t="s">
        <v>14634</v>
      </c>
      <c r="AT2700" s="24"/>
      <c r="AU2700" s="26" t="s">
        <v>14635</v>
      </c>
      <c r="AV2700" s="24"/>
      <c r="AW2700" s="28">
        <v>10000</v>
      </c>
      <c r="AX2700" s="26">
        <v>374</v>
      </c>
      <c r="AY2700" s="28">
        <v>90</v>
      </c>
      <c r="AZ2700" s="28">
        <v>345</v>
      </c>
      <c r="BA2700" s="26">
        <v>374</v>
      </c>
      <c r="BB2700" s="24"/>
      <c r="BC2700" s="26" t="s">
        <v>14636</v>
      </c>
      <c r="BD2700" s="24"/>
      <c r="BE2700" s="24"/>
      <c r="BF2700" s="26" t="s">
        <v>14637</v>
      </c>
      <c r="BG2700" s="26" t="s">
        <v>6809</v>
      </c>
      <c r="BH2700" s="26" t="s">
        <v>14638</v>
      </c>
      <c r="BI2700" s="26" t="s">
        <v>1250</v>
      </c>
      <c r="BJ2700" s="26" t="s">
        <v>14638</v>
      </c>
      <c r="BK2700" s="26" t="s">
        <v>1250</v>
      </c>
      <c r="BL2700" s="24"/>
      <c r="BM2700" s="24"/>
      <c r="BN2700" s="24"/>
      <c r="BO2700" s="24"/>
      <c r="BP2700" s="24"/>
      <c r="BQ2700" s="24"/>
      <c r="BR2700" s="26">
        <v>0</v>
      </c>
      <c r="BS2700" s="26">
        <v>0</v>
      </c>
      <c r="BT2700" s="26">
        <v>0</v>
      </c>
      <c r="BU2700" s="26">
        <v>0</v>
      </c>
      <c r="BV2700" s="26">
        <v>0</v>
      </c>
      <c r="BW2700" s="26">
        <v>0</v>
      </c>
      <c r="BX2700" s="26">
        <v>0</v>
      </c>
      <c r="BY2700" s="26">
        <v>0</v>
      </c>
      <c r="BZ2700" s="26" t="s">
        <v>134</v>
      </c>
      <c r="CA2700" s="26" t="s">
        <v>135</v>
      </c>
      <c r="CB2700" s="26" t="s">
        <v>134</v>
      </c>
      <c r="CC2700" s="26" t="s">
        <v>136</v>
      </c>
      <c r="CD2700" s="26" t="s">
        <v>137</v>
      </c>
      <c r="CE2700" s="26" t="s">
        <v>135</v>
      </c>
      <c r="CF2700" s="26" t="s">
        <v>135</v>
      </c>
      <c r="CG2700" s="26" t="s">
        <v>137</v>
      </c>
      <c r="CH2700" s="26" t="s">
        <v>134</v>
      </c>
      <c r="CI2700" s="26" t="s">
        <v>134</v>
      </c>
      <c r="CJ2700" s="26" t="s">
        <v>137</v>
      </c>
      <c r="CK2700" s="26" t="s">
        <v>135</v>
      </c>
      <c r="CL2700" s="26" t="s">
        <v>137</v>
      </c>
      <c r="CM2700" s="26" t="s">
        <v>135</v>
      </c>
      <c r="CN2700" s="26" t="s">
        <v>137</v>
      </c>
      <c r="CO2700" s="26" t="s">
        <v>138</v>
      </c>
      <c r="CP2700" s="26" t="s">
        <v>136</v>
      </c>
      <c r="CQ2700" s="26" t="s">
        <v>137</v>
      </c>
      <c r="CR2700" s="26" t="s">
        <v>134</v>
      </c>
      <c r="CS2700" s="26" t="s">
        <v>136</v>
      </c>
      <c r="CT2700" s="26" t="s">
        <v>136</v>
      </c>
      <c r="CU2700" s="26" t="s">
        <v>136</v>
      </c>
      <c r="CV2700" s="26" t="s">
        <v>136</v>
      </c>
      <c r="CW2700" s="26" t="s">
        <v>136</v>
      </c>
      <c r="CX2700" s="26" t="s">
        <v>138</v>
      </c>
      <c r="CY2700" s="26" t="s">
        <v>134</v>
      </c>
      <c r="CZ2700" s="26" t="s">
        <v>136</v>
      </c>
      <c r="DA2700" s="26" t="s">
        <v>134</v>
      </c>
      <c r="DB2700" s="26" t="s">
        <v>135</v>
      </c>
      <c r="DC2700" s="26" t="s">
        <v>135</v>
      </c>
      <c r="DD2700" s="26" t="s">
        <v>135</v>
      </c>
      <c r="DE2700" s="26" t="s">
        <v>136</v>
      </c>
      <c r="DF2700" s="26" t="s">
        <v>139</v>
      </c>
      <c r="DG2700" s="26" t="s">
        <v>120</v>
      </c>
      <c r="DH2700" s="26" t="s">
        <v>139</v>
      </c>
      <c r="DI2700" s="26" t="s">
        <v>139</v>
      </c>
      <c r="DJ2700" s="26" t="s">
        <v>139</v>
      </c>
      <c r="DK2700" s="26" t="s">
        <v>139</v>
      </c>
      <c r="DL2700" s="26" t="s">
        <v>139</v>
      </c>
      <c r="DM2700" s="26" t="s">
        <v>139</v>
      </c>
      <c r="DN2700" s="26" t="s">
        <v>139</v>
      </c>
      <c r="DO2700" s="26" t="s">
        <v>139</v>
      </c>
    </row>
    <row r="2701" spans="1:119" ht="20.100000000000001" customHeight="1" x14ac:dyDescent="0.25">
      <c r="A2701" s="29" t="str">
        <f t="shared" si="588"/>
        <v/>
      </c>
      <c r="B2701" s="29" t="str">
        <f t="shared" si="589"/>
        <v>Unión GTH Vegana (La Vega Union of Gay, Trans, and Other Men)</v>
      </c>
      <c r="C2701" s="29">
        <f t="shared" si="590"/>
        <v>0</v>
      </c>
      <c r="D2701" s="30" t="str">
        <f t="shared" si="591"/>
        <v>Americas</v>
      </c>
      <c r="E2701" s="30" t="str">
        <f t="shared" si="592"/>
        <v>La Vega, Dominican Republic</v>
      </c>
      <c r="F2701" s="31">
        <f t="shared" si="593"/>
        <v>0</v>
      </c>
      <c r="G2701" s="31">
        <f t="shared" si="594"/>
        <v>0</v>
      </c>
      <c r="H2701" s="31">
        <f t="shared" si="595"/>
        <v>0</v>
      </c>
      <c r="I2701" s="31">
        <f t="shared" si="596"/>
        <v>0</v>
      </c>
      <c r="J2701" s="31">
        <f t="shared" si="597"/>
        <v>0</v>
      </c>
      <c r="K2701" s="31">
        <f t="shared" si="598"/>
        <v>0</v>
      </c>
      <c r="L2701" s="31">
        <f t="shared" si="599"/>
        <v>0</v>
      </c>
      <c r="M2701" s="31">
        <f t="shared" si="600"/>
        <v>0</v>
      </c>
      <c r="N2701" s="31">
        <f t="shared" si="601"/>
        <v>0</v>
      </c>
      <c r="O2701" s="26" t="s">
        <v>16489</v>
      </c>
      <c r="P2701" s="26" t="s">
        <v>108</v>
      </c>
      <c r="Q2701" s="27">
        <v>42891</v>
      </c>
      <c r="R2701" s="24"/>
      <c r="S2701" s="24"/>
      <c r="T2701" s="26" t="s">
        <v>142</v>
      </c>
      <c r="U2701" s="24"/>
      <c r="V2701" s="26" t="s">
        <v>15731</v>
      </c>
      <c r="W2701" s="26" t="s">
        <v>113</v>
      </c>
      <c r="X2701" s="26" t="s">
        <v>14630</v>
      </c>
      <c r="Y2701" s="26" t="s">
        <v>14631</v>
      </c>
      <c r="Z2701" s="26" t="s">
        <v>14632</v>
      </c>
      <c r="AA2701" s="24"/>
      <c r="AB2701" s="26" t="s">
        <v>15736</v>
      </c>
      <c r="AC2701" s="28">
        <v>2000</v>
      </c>
      <c r="AD2701" s="26" t="s">
        <v>14633</v>
      </c>
      <c r="AE2701" s="26" t="s">
        <v>119</v>
      </c>
      <c r="AF2701" s="26" t="s">
        <v>139</v>
      </c>
      <c r="AG2701" s="24"/>
      <c r="AH2701" s="24"/>
      <c r="AI2701" s="28">
        <v>2000</v>
      </c>
      <c r="AJ2701" s="24"/>
      <c r="AK2701" s="24"/>
      <c r="AL2701" s="24"/>
      <c r="AM2701" s="24"/>
      <c r="AN2701" s="24"/>
      <c r="AO2701" s="24"/>
      <c r="AP2701" s="24"/>
      <c r="AQ2701" s="24"/>
      <c r="AR2701" s="24"/>
      <c r="AS2701" s="24"/>
      <c r="AT2701" s="24"/>
      <c r="AU2701" s="24"/>
      <c r="AV2701" s="24"/>
      <c r="AW2701" s="28">
        <v>0</v>
      </c>
      <c r="AX2701" s="26">
        <v>0</v>
      </c>
      <c r="AY2701" s="28">
        <v>0</v>
      </c>
      <c r="AZ2701" s="28">
        <v>0</v>
      </c>
      <c r="BA2701" s="26">
        <v>0</v>
      </c>
      <c r="BB2701" s="24"/>
      <c r="BC2701" s="26" t="s">
        <v>14636</v>
      </c>
      <c r="BD2701" s="24"/>
      <c r="BE2701" s="24"/>
      <c r="BF2701" s="24"/>
      <c r="BG2701" s="24"/>
      <c r="BH2701" s="24"/>
      <c r="BI2701" s="24"/>
      <c r="BJ2701" s="24"/>
      <c r="BK2701" s="24"/>
      <c r="BL2701" s="24"/>
      <c r="BM2701" s="24"/>
      <c r="BN2701" s="24"/>
      <c r="BO2701" s="24"/>
      <c r="BP2701" s="24"/>
      <c r="BQ2701" s="24"/>
      <c r="BR2701" s="26">
        <v>0</v>
      </c>
      <c r="BS2701" s="26">
        <v>0</v>
      </c>
      <c r="BT2701" s="26">
        <v>0</v>
      </c>
      <c r="BU2701" s="26">
        <v>0</v>
      </c>
      <c r="BV2701" s="26">
        <v>0</v>
      </c>
      <c r="BW2701" s="26">
        <v>0</v>
      </c>
      <c r="BX2701" s="26">
        <v>0</v>
      </c>
      <c r="BY2701" s="26">
        <v>0</v>
      </c>
      <c r="BZ2701" s="24"/>
      <c r="CA2701" s="24"/>
      <c r="CB2701" s="24"/>
      <c r="CC2701" s="24"/>
      <c r="CD2701" s="24"/>
      <c r="CE2701" s="24"/>
      <c r="CF2701" s="24"/>
      <c r="CG2701" s="24"/>
      <c r="CH2701" s="24"/>
      <c r="CI2701" s="24"/>
      <c r="CJ2701" s="24"/>
      <c r="CK2701" s="24"/>
      <c r="CL2701" s="24"/>
      <c r="CM2701" s="24"/>
      <c r="CN2701" s="24"/>
      <c r="CO2701" s="24"/>
      <c r="CP2701" s="24"/>
      <c r="CQ2701" s="24"/>
      <c r="CR2701" s="24"/>
      <c r="CS2701" s="24"/>
      <c r="CT2701" s="24"/>
      <c r="CU2701" s="24"/>
      <c r="CV2701" s="24"/>
      <c r="CW2701" s="24"/>
      <c r="CX2701" s="24"/>
      <c r="CY2701" s="24"/>
      <c r="CZ2701" s="24"/>
      <c r="DA2701" s="24"/>
      <c r="DB2701" s="24"/>
      <c r="DC2701" s="24"/>
      <c r="DD2701" s="24"/>
      <c r="DE2701" s="24"/>
      <c r="DF2701" s="26" t="s">
        <v>139</v>
      </c>
      <c r="DG2701" s="26" t="s">
        <v>139</v>
      </c>
      <c r="DH2701" s="26" t="s">
        <v>139</v>
      </c>
      <c r="DI2701" s="26" t="s">
        <v>139</v>
      </c>
      <c r="DJ2701" s="26" t="s">
        <v>139</v>
      </c>
      <c r="DK2701" s="26" t="s">
        <v>139</v>
      </c>
      <c r="DL2701" s="26" t="s">
        <v>139</v>
      </c>
      <c r="DM2701" s="26" t="s">
        <v>139</v>
      </c>
      <c r="DN2701" s="26" t="s">
        <v>139</v>
      </c>
      <c r="DO2701" s="26" t="s">
        <v>139</v>
      </c>
    </row>
    <row r="2702" spans="1:119" ht="20.100000000000001" customHeight="1" x14ac:dyDescent="0.25">
      <c r="A2702" s="29" t="str">
        <f t="shared" si="588"/>
        <v>Unión GTH Vegana (La Vega Union of Gay, Trans, and Other Men)1</v>
      </c>
      <c r="B2702" s="29" t="str">
        <f t="shared" si="589"/>
        <v>Unión GTH Vegana (La Vega Union of Gay, Trans, and Other Men)</v>
      </c>
      <c r="C2702" s="29">
        <f t="shared" si="590"/>
        <v>1</v>
      </c>
      <c r="D2702" s="30" t="str">
        <f t="shared" si="591"/>
        <v>Americas</v>
      </c>
      <c r="E2702" s="30" t="str">
        <f t="shared" si="592"/>
        <v>La Vega, Dominican Republic</v>
      </c>
      <c r="F2702" s="31">
        <f t="shared" si="593"/>
        <v>4</v>
      </c>
      <c r="G2702" s="31">
        <f t="shared" si="594"/>
        <v>2</v>
      </c>
      <c r="H2702" s="31">
        <f t="shared" si="595"/>
        <v>3</v>
      </c>
      <c r="I2702" s="31">
        <f t="shared" si="596"/>
        <v>2</v>
      </c>
      <c r="J2702" s="31">
        <f t="shared" si="597"/>
        <v>4</v>
      </c>
      <c r="K2702" s="31">
        <f t="shared" si="598"/>
        <v>2</v>
      </c>
      <c r="L2702" s="31">
        <f t="shared" si="599"/>
        <v>4</v>
      </c>
      <c r="M2702" s="31">
        <f t="shared" si="600"/>
        <v>2</v>
      </c>
      <c r="N2702" s="31">
        <f t="shared" si="601"/>
        <v>2.9</v>
      </c>
      <c r="O2702" s="26" t="s">
        <v>14639</v>
      </c>
      <c r="P2702" s="26" t="s">
        <v>108</v>
      </c>
      <c r="Q2702" s="27">
        <v>42640</v>
      </c>
      <c r="R2702" s="26" t="s">
        <v>155</v>
      </c>
      <c r="S2702" s="26" t="s">
        <v>141</v>
      </c>
      <c r="T2702" s="26" t="s">
        <v>142</v>
      </c>
      <c r="U2702" s="26" t="s">
        <v>833</v>
      </c>
      <c r="V2702" s="26" t="s">
        <v>15731</v>
      </c>
      <c r="W2702" s="26" t="s">
        <v>113</v>
      </c>
      <c r="X2702" s="26" t="s">
        <v>14630</v>
      </c>
      <c r="Y2702" s="26" t="s">
        <v>14631</v>
      </c>
      <c r="Z2702" s="26" t="s">
        <v>14632</v>
      </c>
      <c r="AA2702" s="24"/>
      <c r="AB2702" s="26" t="s">
        <v>117</v>
      </c>
      <c r="AC2702" s="28">
        <v>7000</v>
      </c>
      <c r="AD2702" s="26" t="s">
        <v>14633</v>
      </c>
      <c r="AE2702" s="26" t="s">
        <v>119</v>
      </c>
      <c r="AF2702" s="26" t="s">
        <v>139</v>
      </c>
      <c r="AG2702" s="24"/>
      <c r="AH2702" s="26" t="s">
        <v>158</v>
      </c>
      <c r="AI2702" s="28">
        <v>7000</v>
      </c>
      <c r="AJ2702" s="26" t="s">
        <v>14640</v>
      </c>
      <c r="AK2702" s="26" t="s">
        <v>14641</v>
      </c>
      <c r="AL2702" s="26" t="s">
        <v>14642</v>
      </c>
      <c r="AM2702" s="26" t="s">
        <v>14643</v>
      </c>
      <c r="AN2702" s="26" t="s">
        <v>14644</v>
      </c>
      <c r="AO2702" s="26" t="s">
        <v>14645</v>
      </c>
      <c r="AP2702" s="26" t="s">
        <v>14646</v>
      </c>
      <c r="AQ2702" s="24"/>
      <c r="AR2702" s="24"/>
      <c r="AS2702" s="24"/>
      <c r="AT2702" s="24"/>
      <c r="AU2702" s="24"/>
      <c r="AV2702" s="24"/>
      <c r="AW2702" s="28">
        <v>49159</v>
      </c>
      <c r="AX2702" s="26">
        <v>149</v>
      </c>
      <c r="AY2702" s="28">
        <v>100</v>
      </c>
      <c r="AZ2702" s="28">
        <v>149</v>
      </c>
      <c r="BA2702" s="26">
        <v>0</v>
      </c>
      <c r="BB2702" s="26" t="s">
        <v>241</v>
      </c>
      <c r="BC2702" s="26" t="s">
        <v>14636</v>
      </c>
      <c r="BD2702" s="24"/>
      <c r="BE2702" s="24"/>
      <c r="BF2702" s="26" t="s">
        <v>13939</v>
      </c>
      <c r="BG2702" s="26" t="s">
        <v>191</v>
      </c>
      <c r="BH2702" s="26" t="s">
        <v>14647</v>
      </c>
      <c r="BI2702" s="26" t="s">
        <v>367</v>
      </c>
      <c r="BJ2702" s="24"/>
      <c r="BK2702" s="24"/>
      <c r="BL2702" s="24"/>
      <c r="BM2702" s="24"/>
      <c r="BN2702" s="24"/>
      <c r="BO2702" s="24"/>
      <c r="BP2702" s="24"/>
      <c r="BQ2702" s="24"/>
      <c r="BR2702" s="26">
        <v>0</v>
      </c>
      <c r="BS2702" s="26">
        <v>0</v>
      </c>
      <c r="BT2702" s="26">
        <v>0</v>
      </c>
      <c r="BU2702" s="26">
        <v>0</v>
      </c>
      <c r="BV2702" s="26">
        <v>0</v>
      </c>
      <c r="BW2702" s="26">
        <v>0</v>
      </c>
      <c r="BX2702" s="26">
        <v>0</v>
      </c>
      <c r="BY2702" s="26">
        <v>0</v>
      </c>
      <c r="BZ2702" s="26" t="s">
        <v>134</v>
      </c>
      <c r="CA2702" s="26" t="s">
        <v>134</v>
      </c>
      <c r="CB2702" s="26" t="s">
        <v>134</v>
      </c>
      <c r="CC2702" s="26" t="s">
        <v>136</v>
      </c>
      <c r="CD2702" s="26" t="s">
        <v>135</v>
      </c>
      <c r="CE2702" s="26" t="s">
        <v>135</v>
      </c>
      <c r="CF2702" s="26" t="s">
        <v>136</v>
      </c>
      <c r="CG2702" s="26" t="s">
        <v>135</v>
      </c>
      <c r="CH2702" s="26" t="s">
        <v>134</v>
      </c>
      <c r="CI2702" s="26" t="s">
        <v>138</v>
      </c>
      <c r="CJ2702" s="26" t="s">
        <v>135</v>
      </c>
      <c r="CK2702" s="26" t="s">
        <v>135</v>
      </c>
      <c r="CL2702" s="26" t="s">
        <v>137</v>
      </c>
      <c r="CM2702" s="26" t="s">
        <v>136</v>
      </c>
      <c r="CN2702" s="26" t="s">
        <v>137</v>
      </c>
      <c r="CO2702" s="26" t="s">
        <v>138</v>
      </c>
      <c r="CP2702" s="26" t="s">
        <v>134</v>
      </c>
      <c r="CQ2702" s="26" t="s">
        <v>135</v>
      </c>
      <c r="CR2702" s="26" t="s">
        <v>138</v>
      </c>
      <c r="CS2702" s="26" t="s">
        <v>134</v>
      </c>
      <c r="CT2702" s="26" t="s">
        <v>134</v>
      </c>
      <c r="CU2702" s="26" t="s">
        <v>137</v>
      </c>
      <c r="CV2702" s="26" t="s">
        <v>135</v>
      </c>
      <c r="CW2702" s="26" t="s">
        <v>136</v>
      </c>
      <c r="CX2702" s="26" t="s">
        <v>138</v>
      </c>
      <c r="CY2702" s="26" t="s">
        <v>134</v>
      </c>
      <c r="CZ2702" s="26" t="s">
        <v>134</v>
      </c>
      <c r="DA2702" s="26" t="s">
        <v>135</v>
      </c>
      <c r="DB2702" s="26" t="s">
        <v>135</v>
      </c>
      <c r="DC2702" s="26" t="s">
        <v>135</v>
      </c>
      <c r="DD2702" s="26" t="s">
        <v>135</v>
      </c>
      <c r="DE2702" s="26" t="s">
        <v>135</v>
      </c>
      <c r="DF2702" s="26" t="s">
        <v>139</v>
      </c>
      <c r="DG2702" s="26" t="s">
        <v>120</v>
      </c>
      <c r="DH2702" s="26" t="s">
        <v>139</v>
      </c>
      <c r="DI2702" s="26" t="s">
        <v>139</v>
      </c>
      <c r="DJ2702" s="26" t="s">
        <v>139</v>
      </c>
      <c r="DK2702" s="26" t="s">
        <v>139</v>
      </c>
      <c r="DL2702" s="26" t="s">
        <v>139</v>
      </c>
      <c r="DM2702" s="26" t="s">
        <v>139</v>
      </c>
      <c r="DN2702" s="26" t="s">
        <v>139</v>
      </c>
      <c r="DO2702" s="26" t="s">
        <v>139</v>
      </c>
    </row>
    <row r="2703" spans="1:119" ht="20.100000000000001" customHeight="1" x14ac:dyDescent="0.25">
      <c r="A2703" s="29" t="str">
        <f t="shared" si="588"/>
        <v/>
      </c>
      <c r="B2703" s="29" t="str">
        <f t="shared" si="589"/>
        <v>United Houma Nation</v>
      </c>
      <c r="C2703" s="29">
        <f t="shared" si="590"/>
        <v>0</v>
      </c>
      <c r="D2703" s="30" t="str">
        <f t="shared" si="591"/>
        <v>North America</v>
      </c>
      <c r="E2703" s="30" t="str">
        <f t="shared" si="592"/>
        <v>United States</v>
      </c>
      <c r="F2703" s="31">
        <f t="shared" si="593"/>
        <v>0</v>
      </c>
      <c r="G2703" s="31">
        <f t="shared" si="594"/>
        <v>0</v>
      </c>
      <c r="H2703" s="31">
        <f t="shared" si="595"/>
        <v>0</v>
      </c>
      <c r="I2703" s="31">
        <f t="shared" si="596"/>
        <v>0</v>
      </c>
      <c r="J2703" s="31">
        <f t="shared" si="597"/>
        <v>0</v>
      </c>
      <c r="K2703" s="31">
        <f t="shared" si="598"/>
        <v>0</v>
      </c>
      <c r="L2703" s="31">
        <f t="shared" si="599"/>
        <v>0</v>
      </c>
      <c r="M2703" s="31">
        <f t="shared" si="600"/>
        <v>0</v>
      </c>
      <c r="N2703" s="31">
        <f t="shared" si="601"/>
        <v>0</v>
      </c>
      <c r="O2703" s="26" t="s">
        <v>14656</v>
      </c>
      <c r="P2703" s="26" t="s">
        <v>108</v>
      </c>
      <c r="Q2703" s="27">
        <v>40317</v>
      </c>
      <c r="R2703" s="24"/>
      <c r="S2703" s="24"/>
      <c r="T2703" s="26" t="s">
        <v>224</v>
      </c>
      <c r="U2703" s="24"/>
      <c r="V2703" s="26" t="s">
        <v>1142</v>
      </c>
      <c r="W2703" s="26" t="s">
        <v>211</v>
      </c>
      <c r="X2703" s="24"/>
      <c r="Y2703" s="26" t="s">
        <v>14649</v>
      </c>
      <c r="Z2703" s="24"/>
      <c r="AA2703" s="24"/>
      <c r="AB2703" s="26" t="s">
        <v>723</v>
      </c>
      <c r="AC2703" s="28">
        <v>1000</v>
      </c>
      <c r="AD2703" s="24"/>
      <c r="AE2703" s="24"/>
      <c r="AF2703" s="26" t="s">
        <v>139</v>
      </c>
      <c r="AG2703" s="26" t="s">
        <v>846</v>
      </c>
      <c r="AH2703" s="24"/>
      <c r="AI2703" s="28">
        <v>1000</v>
      </c>
      <c r="AJ2703" s="24"/>
      <c r="AK2703" s="24"/>
      <c r="AL2703" s="24"/>
      <c r="AM2703" s="24"/>
      <c r="AN2703" s="24"/>
      <c r="AO2703" s="24"/>
      <c r="AP2703" s="24"/>
      <c r="AQ2703" s="24"/>
      <c r="AR2703" s="24"/>
      <c r="AS2703" s="24"/>
      <c r="AT2703" s="24"/>
      <c r="AU2703" s="24"/>
      <c r="AV2703" s="24"/>
      <c r="AW2703" s="28">
        <v>0</v>
      </c>
      <c r="AX2703" s="26">
        <v>0</v>
      </c>
      <c r="AY2703" s="28">
        <v>0</v>
      </c>
      <c r="AZ2703" s="28">
        <v>0</v>
      </c>
      <c r="BA2703" s="26">
        <v>0</v>
      </c>
      <c r="BB2703" s="24"/>
      <c r="BC2703" s="24"/>
      <c r="BD2703" s="24"/>
      <c r="BE2703" s="24"/>
      <c r="BF2703" s="24"/>
      <c r="BG2703" s="24"/>
      <c r="BH2703" s="24"/>
      <c r="BI2703" s="24"/>
      <c r="BJ2703" s="24"/>
      <c r="BK2703" s="24"/>
      <c r="BL2703" s="24"/>
      <c r="BM2703" s="24"/>
      <c r="BN2703" s="24"/>
      <c r="BO2703" s="24"/>
      <c r="BP2703" s="24"/>
      <c r="BQ2703" s="24"/>
      <c r="BR2703" s="26">
        <v>0</v>
      </c>
      <c r="BS2703" s="26">
        <v>0</v>
      </c>
      <c r="BT2703" s="26">
        <v>0</v>
      </c>
      <c r="BU2703" s="26">
        <v>0</v>
      </c>
      <c r="BV2703" s="26">
        <v>0</v>
      </c>
      <c r="BW2703" s="26">
        <v>0</v>
      </c>
      <c r="BX2703" s="26">
        <v>0</v>
      </c>
      <c r="BY2703" s="26">
        <v>0</v>
      </c>
      <c r="BZ2703" s="24"/>
      <c r="CA2703" s="24"/>
      <c r="CB2703" s="24"/>
      <c r="CC2703" s="24"/>
      <c r="CD2703" s="24"/>
      <c r="CE2703" s="24"/>
      <c r="CF2703" s="24"/>
      <c r="CG2703" s="24"/>
      <c r="CH2703" s="24"/>
      <c r="CI2703" s="24"/>
      <c r="CJ2703" s="24"/>
      <c r="CK2703" s="24"/>
      <c r="CL2703" s="24"/>
      <c r="CM2703" s="24"/>
      <c r="CN2703" s="24"/>
      <c r="CO2703" s="24"/>
      <c r="CP2703" s="24"/>
      <c r="CQ2703" s="24"/>
      <c r="CR2703" s="24"/>
      <c r="CS2703" s="24"/>
      <c r="CT2703" s="24"/>
      <c r="CU2703" s="24"/>
      <c r="CV2703" s="24"/>
      <c r="CW2703" s="24"/>
      <c r="CX2703" s="24"/>
      <c r="CY2703" s="24"/>
      <c r="CZ2703" s="24"/>
      <c r="DA2703" s="24"/>
      <c r="DB2703" s="24"/>
      <c r="DC2703" s="24"/>
      <c r="DD2703" s="24"/>
      <c r="DE2703" s="24"/>
      <c r="DF2703" s="26" t="s">
        <v>139</v>
      </c>
      <c r="DG2703" s="26" t="s">
        <v>139</v>
      </c>
      <c r="DH2703" s="26" t="s">
        <v>139</v>
      </c>
      <c r="DI2703" s="26" t="s">
        <v>139</v>
      </c>
      <c r="DJ2703" s="26" t="s">
        <v>139</v>
      </c>
      <c r="DK2703" s="26" t="s">
        <v>139</v>
      </c>
      <c r="DL2703" s="26" t="s">
        <v>139</v>
      </c>
      <c r="DM2703" s="26" t="s">
        <v>139</v>
      </c>
      <c r="DN2703" s="26" t="s">
        <v>139</v>
      </c>
      <c r="DO2703" s="26" t="s">
        <v>139</v>
      </c>
    </row>
    <row r="2704" spans="1:119" ht="20.100000000000001" customHeight="1" x14ac:dyDescent="0.25">
      <c r="A2704" s="29" t="str">
        <f t="shared" si="588"/>
        <v>United Houma Nation4</v>
      </c>
      <c r="B2704" s="29" t="str">
        <f t="shared" si="589"/>
        <v>United Houma Nation</v>
      </c>
      <c r="C2704" s="29">
        <f t="shared" si="590"/>
        <v>4</v>
      </c>
      <c r="D2704" s="30" t="str">
        <f t="shared" si="591"/>
        <v>North America</v>
      </c>
      <c r="E2704" s="30" t="str">
        <f t="shared" si="592"/>
        <v>United States</v>
      </c>
      <c r="F2704" s="31">
        <f t="shared" si="593"/>
        <v>3</v>
      </c>
      <c r="G2704" s="31">
        <f t="shared" si="594"/>
        <v>3</v>
      </c>
      <c r="H2704" s="31">
        <f t="shared" si="595"/>
        <v>3</v>
      </c>
      <c r="I2704" s="31">
        <f t="shared" si="596"/>
        <v>4</v>
      </c>
      <c r="J2704" s="31">
        <f t="shared" si="597"/>
        <v>5</v>
      </c>
      <c r="K2704" s="31">
        <f t="shared" si="598"/>
        <v>4</v>
      </c>
      <c r="L2704" s="31">
        <f t="shared" si="599"/>
        <v>4</v>
      </c>
      <c r="M2704" s="31">
        <f t="shared" si="600"/>
        <v>4</v>
      </c>
      <c r="N2704" s="31">
        <f t="shared" si="601"/>
        <v>3.8</v>
      </c>
      <c r="O2704" s="26" t="s">
        <v>14648</v>
      </c>
      <c r="P2704" s="26" t="s">
        <v>108</v>
      </c>
      <c r="Q2704" s="27">
        <v>40312</v>
      </c>
      <c r="R2704" s="26" t="s">
        <v>305</v>
      </c>
      <c r="S2704" s="26" t="s">
        <v>234</v>
      </c>
      <c r="T2704" s="26" t="s">
        <v>224</v>
      </c>
      <c r="U2704" s="26" t="s">
        <v>112</v>
      </c>
      <c r="V2704" s="26" t="s">
        <v>1142</v>
      </c>
      <c r="W2704" s="26" t="s">
        <v>211</v>
      </c>
      <c r="X2704" s="24"/>
      <c r="Y2704" s="26" t="s">
        <v>14649</v>
      </c>
      <c r="Z2704" s="24"/>
      <c r="AA2704" s="24"/>
      <c r="AB2704" s="26" t="s">
        <v>117</v>
      </c>
      <c r="AC2704" s="28">
        <v>7000</v>
      </c>
      <c r="AD2704" s="24"/>
      <c r="AE2704" s="24"/>
      <c r="AF2704" s="26" t="s">
        <v>139</v>
      </c>
      <c r="AG2704" s="26" t="s">
        <v>846</v>
      </c>
      <c r="AH2704" s="26" t="s">
        <v>185</v>
      </c>
      <c r="AI2704" s="28">
        <v>7000</v>
      </c>
      <c r="AJ2704" s="24"/>
      <c r="AK2704" s="26" t="s">
        <v>14650</v>
      </c>
      <c r="AL2704" s="26" t="s">
        <v>14651</v>
      </c>
      <c r="AM2704" s="26" t="s">
        <v>14652</v>
      </c>
      <c r="AN2704" s="26" t="s">
        <v>14653</v>
      </c>
      <c r="AO2704" s="24"/>
      <c r="AP2704" s="24"/>
      <c r="AQ2704" s="24"/>
      <c r="AR2704" s="24"/>
      <c r="AS2704" s="24"/>
      <c r="AT2704" s="26" t="s">
        <v>14654</v>
      </c>
      <c r="AU2704" s="26" t="s">
        <v>14655</v>
      </c>
      <c r="AV2704" s="24"/>
      <c r="AW2704" s="28">
        <v>851500</v>
      </c>
      <c r="AX2704" s="26">
        <v>2250</v>
      </c>
      <c r="AY2704" s="28">
        <v>0</v>
      </c>
      <c r="AZ2704" s="28">
        <v>0</v>
      </c>
      <c r="BA2704" s="26">
        <v>0</v>
      </c>
      <c r="BB2704" s="24"/>
      <c r="BC2704" s="24"/>
      <c r="BD2704" s="24"/>
      <c r="BE2704" s="24"/>
      <c r="BF2704" s="24"/>
      <c r="BG2704" s="24"/>
      <c r="BH2704" s="24"/>
      <c r="BI2704" s="24"/>
      <c r="BJ2704" s="24"/>
      <c r="BK2704" s="24"/>
      <c r="BL2704" s="24"/>
      <c r="BM2704" s="24"/>
      <c r="BN2704" s="24"/>
      <c r="BO2704" s="24"/>
      <c r="BP2704" s="24"/>
      <c r="BQ2704" s="24"/>
      <c r="BR2704" s="26">
        <v>3</v>
      </c>
      <c r="BS2704" s="26">
        <v>3</v>
      </c>
      <c r="BT2704" s="26">
        <v>3</v>
      </c>
      <c r="BU2704" s="26">
        <v>4</v>
      </c>
      <c r="BV2704" s="26">
        <v>5</v>
      </c>
      <c r="BW2704" s="26">
        <v>4</v>
      </c>
      <c r="BX2704" s="26">
        <v>4</v>
      </c>
      <c r="BY2704" s="26">
        <v>4</v>
      </c>
      <c r="BZ2704" s="24"/>
      <c r="CA2704" s="24"/>
      <c r="CB2704" s="24"/>
      <c r="CC2704" s="24"/>
      <c r="CD2704" s="24"/>
      <c r="CE2704" s="24"/>
      <c r="CF2704" s="24"/>
      <c r="CG2704" s="24"/>
      <c r="CH2704" s="24"/>
      <c r="CI2704" s="24"/>
      <c r="CJ2704" s="24"/>
      <c r="CK2704" s="24"/>
      <c r="CL2704" s="24"/>
      <c r="CM2704" s="24"/>
      <c r="CN2704" s="24"/>
      <c r="CO2704" s="24"/>
      <c r="CP2704" s="24"/>
      <c r="CQ2704" s="24"/>
      <c r="CR2704" s="24"/>
      <c r="CS2704" s="24"/>
      <c r="CT2704" s="24"/>
      <c r="CU2704" s="24"/>
      <c r="CV2704" s="24"/>
      <c r="CW2704" s="24"/>
      <c r="CX2704" s="24"/>
      <c r="CY2704" s="24"/>
      <c r="CZ2704" s="24"/>
      <c r="DA2704" s="24"/>
      <c r="DB2704" s="24"/>
      <c r="DC2704" s="24"/>
      <c r="DD2704" s="24"/>
      <c r="DE2704" s="24"/>
      <c r="DF2704" s="26" t="s">
        <v>139</v>
      </c>
      <c r="DG2704" s="26" t="s">
        <v>139</v>
      </c>
      <c r="DH2704" s="26" t="s">
        <v>139</v>
      </c>
      <c r="DI2704" s="26" t="s">
        <v>139</v>
      </c>
      <c r="DJ2704" s="26" t="s">
        <v>139</v>
      </c>
      <c r="DK2704" s="26" t="s">
        <v>139</v>
      </c>
      <c r="DL2704" s="26" t="s">
        <v>139</v>
      </c>
      <c r="DM2704" s="26" t="s">
        <v>139</v>
      </c>
      <c r="DN2704" s="26" t="s">
        <v>139</v>
      </c>
      <c r="DO2704" s="26" t="s">
        <v>139</v>
      </c>
    </row>
    <row r="2705" spans="1:119" ht="20.100000000000001" customHeight="1" x14ac:dyDescent="0.25">
      <c r="A2705" s="29" t="str">
        <f t="shared" si="588"/>
        <v>Usdruzenje Nova Generacija6</v>
      </c>
      <c r="B2705" s="29" t="str">
        <f t="shared" si="589"/>
        <v>Usdruzenje Nova Generacija</v>
      </c>
      <c r="C2705" s="29">
        <f t="shared" si="590"/>
        <v>6</v>
      </c>
      <c r="D2705" s="30" t="str">
        <f t="shared" si="591"/>
        <v>Europe and Eurasia</v>
      </c>
      <c r="E2705" s="30" t="str">
        <f t="shared" si="592"/>
        <v>Bosnia and Herzegovina</v>
      </c>
      <c r="F2705" s="31">
        <f t="shared" si="593"/>
        <v>4</v>
      </c>
      <c r="G2705" s="31">
        <f t="shared" si="594"/>
        <v>4</v>
      </c>
      <c r="H2705" s="31">
        <f t="shared" si="595"/>
        <v>3</v>
      </c>
      <c r="I2705" s="31">
        <f t="shared" si="596"/>
        <v>4</v>
      </c>
      <c r="J2705" s="31">
        <f t="shared" si="597"/>
        <v>4</v>
      </c>
      <c r="K2705" s="31">
        <f t="shared" si="598"/>
        <v>5</v>
      </c>
      <c r="L2705" s="31">
        <f t="shared" si="599"/>
        <v>4</v>
      </c>
      <c r="M2705" s="31">
        <f t="shared" si="600"/>
        <v>4</v>
      </c>
      <c r="N2705" s="31">
        <f t="shared" si="601"/>
        <v>4</v>
      </c>
      <c r="O2705" s="26" t="s">
        <v>14657</v>
      </c>
      <c r="P2705" s="26" t="s">
        <v>108</v>
      </c>
      <c r="Q2705" s="27">
        <v>41038</v>
      </c>
      <c r="R2705" s="26" t="s">
        <v>305</v>
      </c>
      <c r="S2705" s="26" t="s">
        <v>217</v>
      </c>
      <c r="T2705" s="26" t="s">
        <v>175</v>
      </c>
      <c r="U2705" s="26" t="s">
        <v>168</v>
      </c>
      <c r="V2705" s="26" t="s">
        <v>15763</v>
      </c>
      <c r="W2705" s="26" t="s">
        <v>14658</v>
      </c>
      <c r="X2705" s="24"/>
      <c r="Y2705" s="26" t="s">
        <v>14659</v>
      </c>
      <c r="Z2705" s="24"/>
      <c r="AA2705" s="24"/>
      <c r="AB2705" s="26" t="s">
        <v>117</v>
      </c>
      <c r="AC2705" s="28">
        <v>12000</v>
      </c>
      <c r="AD2705" s="24"/>
      <c r="AE2705" s="24"/>
      <c r="AF2705" s="26" t="s">
        <v>120</v>
      </c>
      <c r="AG2705" s="26" t="s">
        <v>846</v>
      </c>
      <c r="AH2705" s="26" t="s">
        <v>250</v>
      </c>
      <c r="AI2705" s="28">
        <v>12000</v>
      </c>
      <c r="AJ2705" s="24"/>
      <c r="AK2705" s="26" t="s">
        <v>14660</v>
      </c>
      <c r="AL2705" s="26" t="s">
        <v>14661</v>
      </c>
      <c r="AM2705" s="26" t="s">
        <v>14662</v>
      </c>
      <c r="AN2705" s="26" t="s">
        <v>14663</v>
      </c>
      <c r="AO2705" s="26" t="s">
        <v>14664</v>
      </c>
      <c r="AP2705" s="24"/>
      <c r="AQ2705" s="24"/>
      <c r="AR2705" s="24"/>
      <c r="AS2705" s="24"/>
      <c r="AT2705" s="24"/>
      <c r="AU2705" s="26" t="s">
        <v>14665</v>
      </c>
      <c r="AV2705" s="24"/>
      <c r="AW2705" s="28">
        <v>100100</v>
      </c>
      <c r="AX2705" s="26">
        <v>200</v>
      </c>
      <c r="AY2705" s="28">
        <v>0</v>
      </c>
      <c r="AZ2705" s="28">
        <v>98</v>
      </c>
      <c r="BA2705" s="26">
        <v>0</v>
      </c>
      <c r="BB2705" s="26" t="s">
        <v>148</v>
      </c>
      <c r="BC2705" s="24"/>
      <c r="BD2705" s="26" t="s">
        <v>125</v>
      </c>
      <c r="BE2705" s="24"/>
      <c r="BF2705" s="26" t="s">
        <v>3293</v>
      </c>
      <c r="BG2705" s="26" t="s">
        <v>1448</v>
      </c>
      <c r="BH2705" s="24"/>
      <c r="BI2705" s="24"/>
      <c r="BJ2705" s="24"/>
      <c r="BK2705" s="24"/>
      <c r="BL2705" s="24"/>
      <c r="BM2705" s="24"/>
      <c r="BN2705" s="24"/>
      <c r="BO2705" s="24"/>
      <c r="BP2705" s="24"/>
      <c r="BQ2705" s="24"/>
      <c r="BR2705" s="26">
        <v>4</v>
      </c>
      <c r="BS2705" s="26">
        <v>4</v>
      </c>
      <c r="BT2705" s="26">
        <v>3</v>
      </c>
      <c r="BU2705" s="26">
        <v>4</v>
      </c>
      <c r="BV2705" s="26">
        <v>4</v>
      </c>
      <c r="BW2705" s="26">
        <v>5</v>
      </c>
      <c r="BX2705" s="26">
        <v>4</v>
      </c>
      <c r="BY2705" s="26">
        <v>4</v>
      </c>
      <c r="BZ2705" s="24"/>
      <c r="CA2705" s="24"/>
      <c r="CB2705" s="24"/>
      <c r="CC2705" s="24"/>
      <c r="CD2705" s="24"/>
      <c r="CE2705" s="24"/>
      <c r="CF2705" s="24"/>
      <c r="CG2705" s="24"/>
      <c r="CH2705" s="24"/>
      <c r="CI2705" s="24"/>
      <c r="CJ2705" s="24"/>
      <c r="CK2705" s="24"/>
      <c r="CL2705" s="24"/>
      <c r="CM2705" s="24"/>
      <c r="CN2705" s="24"/>
      <c r="CO2705" s="24"/>
      <c r="CP2705" s="24"/>
      <c r="CQ2705" s="24"/>
      <c r="CR2705" s="24"/>
      <c r="CS2705" s="24"/>
      <c r="CT2705" s="24"/>
      <c r="CU2705" s="24"/>
      <c r="CV2705" s="24"/>
      <c r="CW2705" s="24"/>
      <c r="CX2705" s="24"/>
      <c r="CY2705" s="24"/>
      <c r="CZ2705" s="24"/>
      <c r="DA2705" s="24"/>
      <c r="DB2705" s="24"/>
      <c r="DC2705" s="24"/>
      <c r="DD2705" s="24"/>
      <c r="DE2705" s="24"/>
      <c r="DF2705" s="26" t="s">
        <v>139</v>
      </c>
      <c r="DG2705" s="26" t="s">
        <v>120</v>
      </c>
      <c r="DH2705" s="26" t="s">
        <v>120</v>
      </c>
      <c r="DI2705" s="26" t="s">
        <v>120</v>
      </c>
      <c r="DJ2705" s="26" t="s">
        <v>139</v>
      </c>
      <c r="DK2705" s="26" t="s">
        <v>139</v>
      </c>
      <c r="DL2705" s="26" t="s">
        <v>139</v>
      </c>
      <c r="DM2705" s="26" t="s">
        <v>139</v>
      </c>
      <c r="DN2705" s="26" t="s">
        <v>139</v>
      </c>
      <c r="DO2705" s="26" t="s">
        <v>120</v>
      </c>
    </row>
    <row r="2706" spans="1:119" ht="20.100000000000001" customHeight="1" x14ac:dyDescent="0.25">
      <c r="A2706" s="29" t="str">
        <f t="shared" si="588"/>
        <v>Usdruzenje Nova Generacija5</v>
      </c>
      <c r="B2706" s="29" t="str">
        <f t="shared" si="589"/>
        <v>Usdruzenje Nova Generacija</v>
      </c>
      <c r="C2706" s="29">
        <f t="shared" si="590"/>
        <v>5</v>
      </c>
      <c r="D2706" s="30" t="str">
        <f t="shared" si="591"/>
        <v>Europe and Eurasia</v>
      </c>
      <c r="E2706" s="30" t="str">
        <f t="shared" si="592"/>
        <v>Bosnia and Herzegovina</v>
      </c>
      <c r="F2706" s="31">
        <f t="shared" si="593"/>
        <v>3</v>
      </c>
      <c r="G2706" s="31">
        <f t="shared" si="594"/>
        <v>4</v>
      </c>
      <c r="H2706" s="31">
        <f t="shared" si="595"/>
        <v>3</v>
      </c>
      <c r="I2706" s="31">
        <f t="shared" si="596"/>
        <v>4</v>
      </c>
      <c r="J2706" s="31">
        <f t="shared" si="597"/>
        <v>3</v>
      </c>
      <c r="K2706" s="31">
        <f t="shared" si="598"/>
        <v>5</v>
      </c>
      <c r="L2706" s="31">
        <f t="shared" si="599"/>
        <v>4</v>
      </c>
      <c r="M2706" s="31">
        <f t="shared" si="600"/>
        <v>3</v>
      </c>
      <c r="N2706" s="31">
        <f t="shared" si="601"/>
        <v>3.6</v>
      </c>
      <c r="O2706" s="26" t="s">
        <v>14666</v>
      </c>
      <c r="P2706" s="26" t="s">
        <v>108</v>
      </c>
      <c r="Q2706" s="27">
        <v>40672</v>
      </c>
      <c r="R2706" s="26" t="s">
        <v>166</v>
      </c>
      <c r="S2706" s="26" t="s">
        <v>409</v>
      </c>
      <c r="T2706" s="26" t="s">
        <v>333</v>
      </c>
      <c r="U2706" s="26" t="s">
        <v>168</v>
      </c>
      <c r="V2706" s="26" t="s">
        <v>15763</v>
      </c>
      <c r="W2706" s="26" t="s">
        <v>14658</v>
      </c>
      <c r="X2706" s="24"/>
      <c r="Y2706" s="26" t="s">
        <v>14659</v>
      </c>
      <c r="Z2706" s="24"/>
      <c r="AA2706" s="24"/>
      <c r="AB2706" s="26" t="s">
        <v>117</v>
      </c>
      <c r="AC2706" s="28">
        <v>7000</v>
      </c>
      <c r="AD2706" s="24"/>
      <c r="AE2706" s="24"/>
      <c r="AF2706" s="26" t="s">
        <v>120</v>
      </c>
      <c r="AG2706" s="26" t="s">
        <v>846</v>
      </c>
      <c r="AH2706" s="26" t="s">
        <v>176</v>
      </c>
      <c r="AI2706" s="28">
        <v>7000</v>
      </c>
      <c r="AJ2706" s="24"/>
      <c r="AK2706" s="26" t="s">
        <v>14660</v>
      </c>
      <c r="AL2706" s="26" t="s">
        <v>14667</v>
      </c>
      <c r="AM2706" s="26" t="s">
        <v>14668</v>
      </c>
      <c r="AN2706" s="26" t="s">
        <v>14669</v>
      </c>
      <c r="AO2706" s="26" t="s">
        <v>14670</v>
      </c>
      <c r="AP2706" s="24"/>
      <c r="AQ2706" s="24"/>
      <c r="AR2706" s="24"/>
      <c r="AS2706" s="24"/>
      <c r="AT2706" s="24"/>
      <c r="AU2706" s="24"/>
      <c r="AV2706" s="24"/>
      <c r="AW2706" s="28">
        <v>27247</v>
      </c>
      <c r="AX2706" s="26">
        <v>157</v>
      </c>
      <c r="AY2706" s="28">
        <v>100</v>
      </c>
      <c r="AZ2706" s="28">
        <v>95</v>
      </c>
      <c r="BA2706" s="26">
        <v>0</v>
      </c>
      <c r="BB2706" s="26" t="s">
        <v>148</v>
      </c>
      <c r="BC2706" s="24"/>
      <c r="BD2706" s="24"/>
      <c r="BE2706" s="24"/>
      <c r="BF2706" s="26" t="s">
        <v>14671</v>
      </c>
      <c r="BG2706" s="26" t="s">
        <v>14658</v>
      </c>
      <c r="BH2706" s="24"/>
      <c r="BI2706" s="24"/>
      <c r="BJ2706" s="24"/>
      <c r="BK2706" s="24"/>
      <c r="BL2706" s="24"/>
      <c r="BM2706" s="24"/>
      <c r="BN2706" s="24"/>
      <c r="BO2706" s="24"/>
      <c r="BP2706" s="24"/>
      <c r="BQ2706" s="24"/>
      <c r="BR2706" s="26">
        <v>3</v>
      </c>
      <c r="BS2706" s="26">
        <v>4</v>
      </c>
      <c r="BT2706" s="26">
        <v>3</v>
      </c>
      <c r="BU2706" s="26">
        <v>4</v>
      </c>
      <c r="BV2706" s="26">
        <v>3</v>
      </c>
      <c r="BW2706" s="26">
        <v>5</v>
      </c>
      <c r="BX2706" s="26">
        <v>4</v>
      </c>
      <c r="BY2706" s="26">
        <v>3</v>
      </c>
      <c r="BZ2706" s="24"/>
      <c r="CA2706" s="24"/>
      <c r="CB2706" s="24"/>
      <c r="CC2706" s="24"/>
      <c r="CD2706" s="24"/>
      <c r="CE2706" s="24"/>
      <c r="CF2706" s="24"/>
      <c r="CG2706" s="24"/>
      <c r="CH2706" s="24"/>
      <c r="CI2706" s="24"/>
      <c r="CJ2706" s="24"/>
      <c r="CK2706" s="24"/>
      <c r="CL2706" s="24"/>
      <c r="CM2706" s="24"/>
      <c r="CN2706" s="24"/>
      <c r="CO2706" s="24"/>
      <c r="CP2706" s="24"/>
      <c r="CQ2706" s="24"/>
      <c r="CR2706" s="24"/>
      <c r="CS2706" s="24"/>
      <c r="CT2706" s="24"/>
      <c r="CU2706" s="24"/>
      <c r="CV2706" s="24"/>
      <c r="CW2706" s="24"/>
      <c r="CX2706" s="24"/>
      <c r="CY2706" s="24"/>
      <c r="CZ2706" s="24"/>
      <c r="DA2706" s="24"/>
      <c r="DB2706" s="24"/>
      <c r="DC2706" s="24"/>
      <c r="DD2706" s="24"/>
      <c r="DE2706" s="24"/>
      <c r="DF2706" s="26" t="s">
        <v>139</v>
      </c>
      <c r="DG2706" s="26" t="s">
        <v>120</v>
      </c>
      <c r="DH2706" s="26" t="s">
        <v>120</v>
      </c>
      <c r="DI2706" s="26" t="s">
        <v>120</v>
      </c>
      <c r="DJ2706" s="26" t="s">
        <v>139</v>
      </c>
      <c r="DK2706" s="26" t="s">
        <v>139</v>
      </c>
      <c r="DL2706" s="26" t="s">
        <v>139</v>
      </c>
      <c r="DM2706" s="26" t="s">
        <v>139</v>
      </c>
      <c r="DN2706" s="26" t="s">
        <v>139</v>
      </c>
      <c r="DO2706" s="26" t="s">
        <v>139</v>
      </c>
    </row>
    <row r="2707" spans="1:119" ht="20.100000000000001" customHeight="1" x14ac:dyDescent="0.25">
      <c r="A2707" s="29" t="str">
        <f t="shared" si="588"/>
        <v>Usdruzenje Nova Generacija4</v>
      </c>
      <c r="B2707" s="29" t="str">
        <f t="shared" si="589"/>
        <v>Usdruzenje Nova Generacija</v>
      </c>
      <c r="C2707" s="29">
        <f t="shared" si="590"/>
        <v>4</v>
      </c>
      <c r="D2707" s="30" t="str">
        <f t="shared" si="591"/>
        <v>Europe and Eurasia</v>
      </c>
      <c r="E2707" s="30" t="str">
        <f t="shared" si="592"/>
        <v>Bosnia and Herzegovina</v>
      </c>
      <c r="F2707" s="31">
        <f t="shared" si="593"/>
        <v>3</v>
      </c>
      <c r="G2707" s="31">
        <f t="shared" si="594"/>
        <v>3</v>
      </c>
      <c r="H2707" s="31">
        <f t="shared" si="595"/>
        <v>3</v>
      </c>
      <c r="I2707" s="31">
        <f t="shared" si="596"/>
        <v>3</v>
      </c>
      <c r="J2707" s="31">
        <f t="shared" si="597"/>
        <v>3</v>
      </c>
      <c r="K2707" s="31">
        <f t="shared" si="598"/>
        <v>3</v>
      </c>
      <c r="L2707" s="31">
        <f t="shared" si="599"/>
        <v>4</v>
      </c>
      <c r="M2707" s="31">
        <f t="shared" si="600"/>
        <v>3</v>
      </c>
      <c r="N2707" s="31">
        <f t="shared" si="601"/>
        <v>3.1</v>
      </c>
      <c r="O2707" s="26" t="s">
        <v>14672</v>
      </c>
      <c r="P2707" s="26" t="s">
        <v>108</v>
      </c>
      <c r="Q2707" s="27">
        <v>40316</v>
      </c>
      <c r="R2707" s="26" t="s">
        <v>166</v>
      </c>
      <c r="S2707" s="26" t="s">
        <v>234</v>
      </c>
      <c r="T2707" s="26" t="s">
        <v>224</v>
      </c>
      <c r="U2707" s="26" t="s">
        <v>168</v>
      </c>
      <c r="V2707" s="26" t="s">
        <v>15763</v>
      </c>
      <c r="W2707" s="26" t="s">
        <v>14658</v>
      </c>
      <c r="X2707" s="24"/>
      <c r="Y2707" s="26" t="s">
        <v>14659</v>
      </c>
      <c r="Z2707" s="24"/>
      <c r="AA2707" s="24"/>
      <c r="AB2707" s="26" t="s">
        <v>117</v>
      </c>
      <c r="AC2707" s="28">
        <v>5000</v>
      </c>
      <c r="AD2707" s="24"/>
      <c r="AE2707" s="24"/>
      <c r="AF2707" s="26" t="s">
        <v>120</v>
      </c>
      <c r="AG2707" s="26" t="s">
        <v>846</v>
      </c>
      <c r="AH2707" s="26" t="s">
        <v>185</v>
      </c>
      <c r="AI2707" s="28">
        <v>5000</v>
      </c>
      <c r="AJ2707" s="24"/>
      <c r="AK2707" s="26" t="s">
        <v>14660</v>
      </c>
      <c r="AL2707" s="26" t="s">
        <v>14673</v>
      </c>
      <c r="AM2707" s="26" t="s">
        <v>14674</v>
      </c>
      <c r="AN2707" s="26" t="s">
        <v>14675</v>
      </c>
      <c r="AO2707" s="24"/>
      <c r="AP2707" s="24"/>
      <c r="AQ2707" s="24"/>
      <c r="AR2707" s="24"/>
      <c r="AS2707" s="24"/>
      <c r="AT2707" s="26" t="s">
        <v>3157</v>
      </c>
      <c r="AU2707" s="24"/>
      <c r="AV2707" s="24"/>
      <c r="AW2707" s="28">
        <v>32957</v>
      </c>
      <c r="AX2707" s="26">
        <v>172</v>
      </c>
      <c r="AY2707" s="28">
        <v>0</v>
      </c>
      <c r="AZ2707" s="28">
        <v>0</v>
      </c>
      <c r="BA2707" s="26">
        <v>0</v>
      </c>
      <c r="BB2707" s="24"/>
      <c r="BC2707" s="24"/>
      <c r="BD2707" s="24"/>
      <c r="BE2707" s="24"/>
      <c r="BF2707" s="24"/>
      <c r="BG2707" s="24"/>
      <c r="BH2707" s="24"/>
      <c r="BI2707" s="24"/>
      <c r="BJ2707" s="24"/>
      <c r="BK2707" s="24"/>
      <c r="BL2707" s="24"/>
      <c r="BM2707" s="24"/>
      <c r="BN2707" s="24"/>
      <c r="BO2707" s="24"/>
      <c r="BP2707" s="24"/>
      <c r="BQ2707" s="24"/>
      <c r="BR2707" s="26">
        <v>3</v>
      </c>
      <c r="BS2707" s="26">
        <v>3</v>
      </c>
      <c r="BT2707" s="26">
        <v>3</v>
      </c>
      <c r="BU2707" s="26">
        <v>3</v>
      </c>
      <c r="BV2707" s="26">
        <v>3</v>
      </c>
      <c r="BW2707" s="26">
        <v>3</v>
      </c>
      <c r="BX2707" s="26">
        <v>4</v>
      </c>
      <c r="BY2707" s="26">
        <v>3</v>
      </c>
      <c r="BZ2707" s="24"/>
      <c r="CA2707" s="24"/>
      <c r="CB2707" s="24"/>
      <c r="CC2707" s="24"/>
      <c r="CD2707" s="24"/>
      <c r="CE2707" s="24"/>
      <c r="CF2707" s="24"/>
      <c r="CG2707" s="24"/>
      <c r="CH2707" s="24"/>
      <c r="CI2707" s="24"/>
      <c r="CJ2707" s="24"/>
      <c r="CK2707" s="24"/>
      <c r="CL2707" s="24"/>
      <c r="CM2707" s="24"/>
      <c r="CN2707" s="24"/>
      <c r="CO2707" s="24"/>
      <c r="CP2707" s="24"/>
      <c r="CQ2707" s="24"/>
      <c r="CR2707" s="24"/>
      <c r="CS2707" s="24"/>
      <c r="CT2707" s="24"/>
      <c r="CU2707" s="24"/>
      <c r="CV2707" s="24"/>
      <c r="CW2707" s="24"/>
      <c r="CX2707" s="24"/>
      <c r="CY2707" s="24"/>
      <c r="CZ2707" s="24"/>
      <c r="DA2707" s="24"/>
      <c r="DB2707" s="24"/>
      <c r="DC2707" s="24"/>
      <c r="DD2707" s="24"/>
      <c r="DE2707" s="24"/>
      <c r="DF2707" s="26" t="s">
        <v>139</v>
      </c>
      <c r="DG2707" s="26" t="s">
        <v>139</v>
      </c>
      <c r="DH2707" s="26" t="s">
        <v>139</v>
      </c>
      <c r="DI2707" s="26" t="s">
        <v>139</v>
      </c>
      <c r="DJ2707" s="26" t="s">
        <v>139</v>
      </c>
      <c r="DK2707" s="26" t="s">
        <v>139</v>
      </c>
      <c r="DL2707" s="26" t="s">
        <v>139</v>
      </c>
      <c r="DM2707" s="26" t="s">
        <v>139</v>
      </c>
      <c r="DN2707" s="26" t="s">
        <v>139</v>
      </c>
      <c r="DO2707" s="26" t="s">
        <v>139</v>
      </c>
    </row>
    <row r="2708" spans="1:119" ht="20.100000000000001" customHeight="1" x14ac:dyDescent="0.25">
      <c r="A2708" s="29" t="str">
        <f t="shared" si="588"/>
        <v>Vikasini Girl Child Education Trust5</v>
      </c>
      <c r="B2708" s="29" t="str">
        <f t="shared" si="589"/>
        <v>Vikasini Girl Child Education Trust</v>
      </c>
      <c r="C2708" s="29">
        <f t="shared" si="590"/>
        <v>5</v>
      </c>
      <c r="D2708" s="30" t="str">
        <f t="shared" si="591"/>
        <v>South Asia</v>
      </c>
      <c r="E2708" s="30" t="str">
        <f t="shared" si="592"/>
        <v>India</v>
      </c>
      <c r="F2708" s="31">
        <f t="shared" si="593"/>
        <v>3</v>
      </c>
      <c r="G2708" s="31">
        <f t="shared" si="594"/>
        <v>3</v>
      </c>
      <c r="H2708" s="31">
        <f t="shared" si="595"/>
        <v>4</v>
      </c>
      <c r="I2708" s="31">
        <f t="shared" si="596"/>
        <v>4</v>
      </c>
      <c r="J2708" s="31">
        <f t="shared" si="597"/>
        <v>4</v>
      </c>
      <c r="K2708" s="31">
        <f t="shared" si="598"/>
        <v>4</v>
      </c>
      <c r="L2708" s="31">
        <f t="shared" si="599"/>
        <v>3</v>
      </c>
      <c r="M2708" s="31">
        <f t="shared" si="600"/>
        <v>2</v>
      </c>
      <c r="N2708" s="31">
        <f t="shared" si="601"/>
        <v>3.4</v>
      </c>
      <c r="O2708" s="26" t="s">
        <v>14676</v>
      </c>
      <c r="P2708" s="26" t="s">
        <v>108</v>
      </c>
      <c r="Q2708" s="27">
        <v>40469</v>
      </c>
      <c r="R2708" s="26" t="s">
        <v>305</v>
      </c>
      <c r="S2708" s="26" t="s">
        <v>332</v>
      </c>
      <c r="T2708" s="26" t="s">
        <v>333</v>
      </c>
      <c r="U2708" s="26" t="s">
        <v>112</v>
      </c>
      <c r="V2708" s="26" t="s">
        <v>225</v>
      </c>
      <c r="W2708" s="26" t="s">
        <v>226</v>
      </c>
      <c r="X2708" s="24"/>
      <c r="Y2708" s="26" t="s">
        <v>14677</v>
      </c>
      <c r="Z2708" s="24"/>
      <c r="AA2708" s="24"/>
      <c r="AB2708" s="26" t="s">
        <v>117</v>
      </c>
      <c r="AC2708" s="28">
        <v>10000</v>
      </c>
      <c r="AD2708" s="24"/>
      <c r="AE2708" s="24"/>
      <c r="AF2708" s="26" t="s">
        <v>120</v>
      </c>
      <c r="AG2708" s="26" t="s">
        <v>312</v>
      </c>
      <c r="AH2708" s="26" t="s">
        <v>176</v>
      </c>
      <c r="AI2708" s="28">
        <v>10000</v>
      </c>
      <c r="AJ2708" s="24"/>
      <c r="AK2708" s="26" t="s">
        <v>14678</v>
      </c>
      <c r="AL2708" s="26" t="s">
        <v>14679</v>
      </c>
      <c r="AM2708" s="26" t="s">
        <v>14680</v>
      </c>
      <c r="AN2708" s="26" t="s">
        <v>14681</v>
      </c>
      <c r="AO2708" s="26" t="s">
        <v>14682</v>
      </c>
      <c r="AP2708" s="24"/>
      <c r="AQ2708" s="24"/>
      <c r="AR2708" s="24"/>
      <c r="AS2708" s="24"/>
      <c r="AT2708" s="24"/>
      <c r="AU2708" s="24"/>
      <c r="AV2708" s="24"/>
      <c r="AW2708" s="28">
        <v>18758</v>
      </c>
      <c r="AX2708" s="26">
        <v>100</v>
      </c>
      <c r="AY2708" s="28">
        <v>80</v>
      </c>
      <c r="AZ2708" s="28">
        <v>40</v>
      </c>
      <c r="BA2708" s="26">
        <v>0</v>
      </c>
      <c r="BB2708" s="26" t="s">
        <v>241</v>
      </c>
      <c r="BC2708" s="24"/>
      <c r="BD2708" s="24"/>
      <c r="BE2708" s="24"/>
      <c r="BF2708" s="26" t="s">
        <v>14683</v>
      </c>
      <c r="BG2708" s="26" t="s">
        <v>449</v>
      </c>
      <c r="BH2708" s="24"/>
      <c r="BI2708" s="24"/>
      <c r="BJ2708" s="24"/>
      <c r="BK2708" s="24"/>
      <c r="BL2708" s="24"/>
      <c r="BM2708" s="24"/>
      <c r="BN2708" s="24"/>
      <c r="BO2708" s="24"/>
      <c r="BP2708" s="24"/>
      <c r="BQ2708" s="24"/>
      <c r="BR2708" s="26">
        <v>3</v>
      </c>
      <c r="BS2708" s="26">
        <v>3</v>
      </c>
      <c r="BT2708" s="26">
        <v>4</v>
      </c>
      <c r="BU2708" s="26">
        <v>4</v>
      </c>
      <c r="BV2708" s="26">
        <v>4</v>
      </c>
      <c r="BW2708" s="26">
        <v>4</v>
      </c>
      <c r="BX2708" s="26">
        <v>3</v>
      </c>
      <c r="BY2708" s="26">
        <v>2</v>
      </c>
      <c r="BZ2708" s="24"/>
      <c r="CA2708" s="24"/>
      <c r="CB2708" s="24"/>
      <c r="CC2708" s="24"/>
      <c r="CD2708" s="24"/>
      <c r="CE2708" s="24"/>
      <c r="CF2708" s="24"/>
      <c r="CG2708" s="24"/>
      <c r="CH2708" s="24"/>
      <c r="CI2708" s="24"/>
      <c r="CJ2708" s="24"/>
      <c r="CK2708" s="24"/>
      <c r="CL2708" s="24"/>
      <c r="CM2708" s="24"/>
      <c r="CN2708" s="24"/>
      <c r="CO2708" s="24"/>
      <c r="CP2708" s="24"/>
      <c r="CQ2708" s="24"/>
      <c r="CR2708" s="24"/>
      <c r="CS2708" s="24"/>
      <c r="CT2708" s="24"/>
      <c r="CU2708" s="24"/>
      <c r="CV2708" s="24"/>
      <c r="CW2708" s="24"/>
      <c r="CX2708" s="24"/>
      <c r="CY2708" s="24"/>
      <c r="CZ2708" s="24"/>
      <c r="DA2708" s="24"/>
      <c r="DB2708" s="24"/>
      <c r="DC2708" s="24"/>
      <c r="DD2708" s="24"/>
      <c r="DE2708" s="24"/>
      <c r="DF2708" s="26" t="s">
        <v>139</v>
      </c>
      <c r="DG2708" s="26" t="s">
        <v>120</v>
      </c>
      <c r="DH2708" s="26" t="s">
        <v>139</v>
      </c>
      <c r="DI2708" s="26" t="s">
        <v>139</v>
      </c>
      <c r="DJ2708" s="26" t="s">
        <v>139</v>
      </c>
      <c r="DK2708" s="26" t="s">
        <v>139</v>
      </c>
      <c r="DL2708" s="26" t="s">
        <v>139</v>
      </c>
      <c r="DM2708" s="26" t="s">
        <v>139</v>
      </c>
      <c r="DN2708" s="26" t="s">
        <v>139</v>
      </c>
      <c r="DO2708" s="26" t="s">
        <v>139</v>
      </c>
    </row>
    <row r="2709" spans="1:119" ht="20.100000000000001" customHeight="1" x14ac:dyDescent="0.25">
      <c r="A2709" s="29" t="str">
        <f t="shared" si="588"/>
        <v>Vision Society for Interactive Operational Needs4</v>
      </c>
      <c r="B2709" s="29" t="str">
        <f t="shared" si="589"/>
        <v>Vision Society for Interactive Operational Needs</v>
      </c>
      <c r="C2709" s="29">
        <f t="shared" si="590"/>
        <v>4</v>
      </c>
      <c r="D2709" s="30" t="str">
        <f t="shared" si="591"/>
        <v>South Asia</v>
      </c>
      <c r="E2709" s="30" t="str">
        <f t="shared" si="592"/>
        <v>Varanasi, India</v>
      </c>
      <c r="F2709" s="31">
        <f t="shared" si="593"/>
        <v>3</v>
      </c>
      <c r="G2709" s="31">
        <f t="shared" si="594"/>
        <v>3</v>
      </c>
      <c r="H2709" s="31">
        <f t="shared" si="595"/>
        <v>2</v>
      </c>
      <c r="I2709" s="31">
        <f t="shared" si="596"/>
        <v>3</v>
      </c>
      <c r="J2709" s="31">
        <f t="shared" si="597"/>
        <v>2</v>
      </c>
      <c r="K2709" s="31">
        <f t="shared" si="598"/>
        <v>2</v>
      </c>
      <c r="L2709" s="31">
        <f t="shared" si="599"/>
        <v>3</v>
      </c>
      <c r="M2709" s="31">
        <f t="shared" si="600"/>
        <v>2</v>
      </c>
      <c r="N2709" s="31">
        <f t="shared" si="601"/>
        <v>2.5</v>
      </c>
      <c r="O2709" s="26" t="s">
        <v>14684</v>
      </c>
      <c r="P2709" s="26" t="s">
        <v>108</v>
      </c>
      <c r="Q2709" s="27">
        <v>42129</v>
      </c>
      <c r="R2709" s="26" t="s">
        <v>305</v>
      </c>
      <c r="S2709" s="26" t="s">
        <v>277</v>
      </c>
      <c r="T2709" s="26" t="s">
        <v>278</v>
      </c>
      <c r="U2709" s="26" t="s">
        <v>112</v>
      </c>
      <c r="V2709" s="26" t="s">
        <v>225</v>
      </c>
      <c r="W2709" s="26" t="s">
        <v>226</v>
      </c>
      <c r="X2709" s="26" t="s">
        <v>8036</v>
      </c>
      <c r="Y2709" s="26" t="s">
        <v>14685</v>
      </c>
      <c r="Z2709" s="24"/>
      <c r="AA2709" s="24"/>
      <c r="AB2709" s="26" t="s">
        <v>117</v>
      </c>
      <c r="AC2709" s="28">
        <v>8000</v>
      </c>
      <c r="AD2709" s="24"/>
      <c r="AE2709" s="26" t="s">
        <v>249</v>
      </c>
      <c r="AF2709" s="26" t="s">
        <v>120</v>
      </c>
      <c r="AG2709" s="26" t="s">
        <v>175</v>
      </c>
      <c r="AH2709" s="26" t="s">
        <v>185</v>
      </c>
      <c r="AI2709" s="28">
        <v>8000</v>
      </c>
      <c r="AJ2709" s="26" t="s">
        <v>14686</v>
      </c>
      <c r="AK2709" s="26" t="s">
        <v>14687</v>
      </c>
      <c r="AL2709" s="26" t="s">
        <v>14688</v>
      </c>
      <c r="AM2709" s="24"/>
      <c r="AN2709" s="24"/>
      <c r="AO2709" s="24"/>
      <c r="AP2709" s="24"/>
      <c r="AQ2709" s="24"/>
      <c r="AR2709" s="26" t="s">
        <v>14689</v>
      </c>
      <c r="AS2709" s="24"/>
      <c r="AT2709" s="24"/>
      <c r="AU2709" s="24"/>
      <c r="AV2709" s="26" t="s">
        <v>14690</v>
      </c>
      <c r="AW2709" s="28">
        <v>21500</v>
      </c>
      <c r="AX2709" s="26">
        <v>436</v>
      </c>
      <c r="AY2709" s="28">
        <v>100</v>
      </c>
      <c r="AZ2709" s="28">
        <v>91</v>
      </c>
      <c r="BA2709" s="26">
        <v>0</v>
      </c>
      <c r="BB2709" s="26" t="s">
        <v>148</v>
      </c>
      <c r="BC2709" s="26" t="s">
        <v>14691</v>
      </c>
      <c r="BD2709" s="24"/>
      <c r="BE2709" s="24"/>
      <c r="BF2709" s="26" t="s">
        <v>8064</v>
      </c>
      <c r="BG2709" s="26" t="s">
        <v>226</v>
      </c>
      <c r="BH2709" s="26" t="s">
        <v>14692</v>
      </c>
      <c r="BI2709" s="26" t="s">
        <v>226</v>
      </c>
      <c r="BJ2709" s="24"/>
      <c r="BK2709" s="24"/>
      <c r="BL2709" s="24"/>
      <c r="BM2709" s="24"/>
      <c r="BN2709" s="24"/>
      <c r="BO2709" s="24"/>
      <c r="BP2709" s="24"/>
      <c r="BQ2709" s="24"/>
      <c r="BR2709" s="26">
        <v>3</v>
      </c>
      <c r="BS2709" s="26">
        <v>3</v>
      </c>
      <c r="BT2709" s="26">
        <v>2</v>
      </c>
      <c r="BU2709" s="26">
        <v>3</v>
      </c>
      <c r="BV2709" s="26">
        <v>2</v>
      </c>
      <c r="BW2709" s="26">
        <v>2</v>
      </c>
      <c r="BX2709" s="26">
        <v>3</v>
      </c>
      <c r="BY2709" s="26">
        <v>2</v>
      </c>
      <c r="BZ2709" s="24"/>
      <c r="CA2709" s="24"/>
      <c r="CB2709" s="24"/>
      <c r="CC2709" s="24"/>
      <c r="CD2709" s="24"/>
      <c r="CE2709" s="24"/>
      <c r="CF2709" s="24"/>
      <c r="CG2709" s="24"/>
      <c r="CH2709" s="24"/>
      <c r="CI2709" s="24"/>
      <c r="CJ2709" s="24"/>
      <c r="CK2709" s="24"/>
      <c r="CL2709" s="24"/>
      <c r="CM2709" s="24"/>
      <c r="CN2709" s="24"/>
      <c r="CO2709" s="24"/>
      <c r="CP2709" s="24"/>
      <c r="CQ2709" s="24"/>
      <c r="CR2709" s="24"/>
      <c r="CS2709" s="24"/>
      <c r="CT2709" s="24"/>
      <c r="CU2709" s="24"/>
      <c r="CV2709" s="24"/>
      <c r="CW2709" s="24"/>
      <c r="CX2709" s="24"/>
      <c r="CY2709" s="24"/>
      <c r="CZ2709" s="24"/>
      <c r="DA2709" s="24"/>
      <c r="DB2709" s="24"/>
      <c r="DC2709" s="24"/>
      <c r="DD2709" s="24"/>
      <c r="DE2709" s="24"/>
      <c r="DF2709" s="26" t="s">
        <v>120</v>
      </c>
      <c r="DG2709" s="26" t="s">
        <v>120</v>
      </c>
      <c r="DH2709" s="26" t="s">
        <v>139</v>
      </c>
      <c r="DI2709" s="26" t="s">
        <v>139</v>
      </c>
      <c r="DJ2709" s="26" t="s">
        <v>139</v>
      </c>
      <c r="DK2709" s="26" t="s">
        <v>139</v>
      </c>
      <c r="DL2709" s="26" t="s">
        <v>120</v>
      </c>
      <c r="DM2709" s="26" t="s">
        <v>139</v>
      </c>
      <c r="DN2709" s="26" t="s">
        <v>139</v>
      </c>
      <c r="DO2709" s="26" t="s">
        <v>139</v>
      </c>
    </row>
    <row r="2710" spans="1:119" ht="20.100000000000001" customHeight="1" x14ac:dyDescent="0.25">
      <c r="A2710" s="29" t="str">
        <f t="shared" si="588"/>
        <v/>
      </c>
      <c r="B2710" s="29" t="str">
        <f t="shared" si="589"/>
        <v>Vision Society for Interactive Operational Needs</v>
      </c>
      <c r="C2710" s="29">
        <f t="shared" si="590"/>
        <v>0</v>
      </c>
      <c r="D2710" s="30" t="str">
        <f t="shared" si="591"/>
        <v>South Asia</v>
      </c>
      <c r="E2710" s="30" t="str">
        <f t="shared" si="592"/>
        <v>Varanasi, India</v>
      </c>
      <c r="F2710" s="31">
        <f t="shared" si="593"/>
        <v>0</v>
      </c>
      <c r="G2710" s="31">
        <f t="shared" si="594"/>
        <v>0</v>
      </c>
      <c r="H2710" s="31">
        <f t="shared" si="595"/>
        <v>0</v>
      </c>
      <c r="I2710" s="31">
        <f t="shared" si="596"/>
        <v>0</v>
      </c>
      <c r="J2710" s="31">
        <f t="shared" si="597"/>
        <v>0</v>
      </c>
      <c r="K2710" s="31">
        <f t="shared" si="598"/>
        <v>0</v>
      </c>
      <c r="L2710" s="31">
        <f t="shared" si="599"/>
        <v>0</v>
      </c>
      <c r="M2710" s="31">
        <f t="shared" si="600"/>
        <v>0</v>
      </c>
      <c r="N2710" s="31">
        <f t="shared" si="601"/>
        <v>0</v>
      </c>
      <c r="O2710" s="26" t="s">
        <v>14693</v>
      </c>
      <c r="P2710" s="26" t="s">
        <v>108</v>
      </c>
      <c r="Q2710" s="27">
        <v>41529</v>
      </c>
      <c r="R2710" s="24"/>
      <c r="S2710" s="24"/>
      <c r="T2710" s="26" t="s">
        <v>194</v>
      </c>
      <c r="U2710" s="24"/>
      <c r="V2710" s="26" t="s">
        <v>225</v>
      </c>
      <c r="W2710" s="26" t="s">
        <v>226</v>
      </c>
      <c r="X2710" s="26" t="s">
        <v>8036</v>
      </c>
      <c r="Y2710" s="26" t="s">
        <v>14685</v>
      </c>
      <c r="Z2710" s="24"/>
      <c r="AA2710" s="24"/>
      <c r="AB2710" s="26" t="s">
        <v>723</v>
      </c>
      <c r="AC2710" s="28">
        <v>1000</v>
      </c>
      <c r="AD2710" s="24"/>
      <c r="AE2710" s="26" t="s">
        <v>249</v>
      </c>
      <c r="AF2710" s="26" t="s">
        <v>120</v>
      </c>
      <c r="AG2710" s="26" t="s">
        <v>175</v>
      </c>
      <c r="AH2710" s="24"/>
      <c r="AI2710" s="28">
        <v>1000</v>
      </c>
      <c r="AJ2710" s="24"/>
      <c r="AK2710" s="24"/>
      <c r="AL2710" s="24"/>
      <c r="AM2710" s="24"/>
      <c r="AN2710" s="24"/>
      <c r="AO2710" s="24"/>
      <c r="AP2710" s="24"/>
      <c r="AQ2710" s="24"/>
      <c r="AR2710" s="24"/>
      <c r="AS2710" s="24"/>
      <c r="AT2710" s="24"/>
      <c r="AU2710" s="24"/>
      <c r="AV2710" s="24"/>
      <c r="AW2710" s="24"/>
      <c r="AX2710" s="24"/>
      <c r="AY2710" s="24"/>
      <c r="AZ2710" s="24"/>
      <c r="BA2710" s="24"/>
      <c r="BB2710" s="24"/>
      <c r="BC2710" s="26" t="s">
        <v>14691</v>
      </c>
      <c r="BD2710" s="24"/>
      <c r="BE2710" s="24"/>
      <c r="BF2710" s="24"/>
      <c r="BG2710" s="24"/>
      <c r="BH2710" s="24"/>
      <c r="BI2710" s="24"/>
      <c r="BJ2710" s="24"/>
      <c r="BK2710" s="24"/>
      <c r="BL2710" s="24"/>
      <c r="BM2710" s="24"/>
      <c r="BN2710" s="24"/>
      <c r="BO2710" s="24"/>
      <c r="BP2710" s="24"/>
      <c r="BQ2710" s="24"/>
      <c r="BR2710" s="24"/>
      <c r="BS2710" s="24"/>
      <c r="BT2710" s="24"/>
      <c r="BU2710" s="24"/>
      <c r="BV2710" s="24"/>
      <c r="BW2710" s="24"/>
      <c r="BX2710" s="24"/>
      <c r="BY2710" s="24"/>
      <c r="BZ2710" s="24"/>
      <c r="CA2710" s="24"/>
      <c r="CB2710" s="24"/>
      <c r="CC2710" s="24"/>
      <c r="CD2710" s="24"/>
      <c r="CE2710" s="24"/>
      <c r="CF2710" s="24"/>
      <c r="CG2710" s="24"/>
      <c r="CH2710" s="24"/>
      <c r="CI2710" s="24"/>
      <c r="CJ2710" s="24"/>
      <c r="CK2710" s="24"/>
      <c r="CL2710" s="24"/>
      <c r="CM2710" s="24"/>
      <c r="CN2710" s="24"/>
      <c r="CO2710" s="24"/>
      <c r="CP2710" s="24"/>
      <c r="CQ2710" s="24"/>
      <c r="CR2710" s="24"/>
      <c r="CS2710" s="24"/>
      <c r="CT2710" s="24"/>
      <c r="CU2710" s="24"/>
      <c r="CV2710" s="24"/>
      <c r="CW2710" s="24"/>
      <c r="CX2710" s="24"/>
      <c r="CY2710" s="24"/>
      <c r="CZ2710" s="24"/>
      <c r="DA2710" s="24"/>
      <c r="DB2710" s="24"/>
      <c r="DC2710" s="24"/>
      <c r="DD2710" s="24"/>
      <c r="DE2710" s="24"/>
      <c r="DF2710" s="26" t="s">
        <v>139</v>
      </c>
      <c r="DG2710" s="26" t="s">
        <v>139</v>
      </c>
      <c r="DH2710" s="26" t="s">
        <v>139</v>
      </c>
      <c r="DI2710" s="26" t="s">
        <v>139</v>
      </c>
      <c r="DJ2710" s="26" t="s">
        <v>139</v>
      </c>
      <c r="DK2710" s="26" t="s">
        <v>139</v>
      </c>
      <c r="DL2710" s="26" t="s">
        <v>139</v>
      </c>
      <c r="DM2710" s="26" t="s">
        <v>139</v>
      </c>
      <c r="DN2710" s="26" t="s">
        <v>139</v>
      </c>
      <c r="DO2710" s="26" t="s">
        <v>139</v>
      </c>
    </row>
    <row r="2711" spans="1:119" ht="20.100000000000001" customHeight="1" x14ac:dyDescent="0.25">
      <c r="A2711" s="29" t="str">
        <f t="shared" si="588"/>
        <v>Vision Society for Interactive Operational Needs3</v>
      </c>
      <c r="B2711" s="29" t="str">
        <f t="shared" si="589"/>
        <v>Vision Society for Interactive Operational Needs</v>
      </c>
      <c r="C2711" s="29">
        <f t="shared" si="590"/>
        <v>3</v>
      </c>
      <c r="D2711" s="30" t="str">
        <f t="shared" si="591"/>
        <v>South Asia</v>
      </c>
      <c r="E2711" s="30" t="str">
        <f t="shared" si="592"/>
        <v>Varanasi, India</v>
      </c>
      <c r="F2711" s="31">
        <f t="shared" si="593"/>
        <v>2</v>
      </c>
      <c r="G2711" s="31">
        <f t="shared" si="594"/>
        <v>3</v>
      </c>
      <c r="H2711" s="31">
        <f t="shared" si="595"/>
        <v>2</v>
      </c>
      <c r="I2711" s="31">
        <f t="shared" si="596"/>
        <v>3</v>
      </c>
      <c r="J2711" s="31">
        <f t="shared" si="597"/>
        <v>2</v>
      </c>
      <c r="K2711" s="31">
        <f t="shared" si="598"/>
        <v>2</v>
      </c>
      <c r="L2711" s="31">
        <f t="shared" si="599"/>
        <v>2</v>
      </c>
      <c r="M2711" s="31">
        <f t="shared" si="600"/>
        <v>1</v>
      </c>
      <c r="N2711" s="31">
        <f t="shared" si="601"/>
        <v>2.1</v>
      </c>
      <c r="O2711" s="26" t="s">
        <v>14694</v>
      </c>
      <c r="P2711" s="26" t="s">
        <v>108</v>
      </c>
      <c r="Q2711" s="27">
        <v>41771</v>
      </c>
      <c r="R2711" s="26" t="s">
        <v>109</v>
      </c>
      <c r="S2711" s="26" t="s">
        <v>193</v>
      </c>
      <c r="T2711" s="26" t="s">
        <v>194</v>
      </c>
      <c r="U2711" s="26" t="s">
        <v>112</v>
      </c>
      <c r="V2711" s="26" t="s">
        <v>225</v>
      </c>
      <c r="W2711" s="26" t="s">
        <v>226</v>
      </c>
      <c r="X2711" s="26" t="s">
        <v>8036</v>
      </c>
      <c r="Y2711" s="26" t="s">
        <v>14685</v>
      </c>
      <c r="Z2711" s="24"/>
      <c r="AA2711" s="24"/>
      <c r="AB2711" s="26" t="s">
        <v>117</v>
      </c>
      <c r="AC2711" s="28">
        <v>12000</v>
      </c>
      <c r="AD2711" s="24"/>
      <c r="AE2711" s="26" t="s">
        <v>249</v>
      </c>
      <c r="AF2711" s="26" t="s">
        <v>120</v>
      </c>
      <c r="AG2711" s="26" t="s">
        <v>175</v>
      </c>
      <c r="AH2711" s="26" t="s">
        <v>121</v>
      </c>
      <c r="AI2711" s="28">
        <v>12000</v>
      </c>
      <c r="AJ2711" s="26" t="s">
        <v>967</v>
      </c>
      <c r="AK2711" s="26" t="s">
        <v>14695</v>
      </c>
      <c r="AL2711" s="26" t="s">
        <v>14688</v>
      </c>
      <c r="AM2711" s="24"/>
      <c r="AN2711" s="24"/>
      <c r="AO2711" s="24"/>
      <c r="AP2711" s="24"/>
      <c r="AQ2711" s="24"/>
      <c r="AR2711" s="24"/>
      <c r="AS2711" s="24"/>
      <c r="AT2711" s="24"/>
      <c r="AU2711" s="26" t="s">
        <v>14696</v>
      </c>
      <c r="AV2711" s="24"/>
      <c r="AW2711" s="28">
        <v>20820</v>
      </c>
      <c r="AX2711" s="26">
        <v>254</v>
      </c>
      <c r="AY2711" s="28">
        <v>177</v>
      </c>
      <c r="AZ2711" s="28">
        <v>154</v>
      </c>
      <c r="BA2711" s="26">
        <v>0</v>
      </c>
      <c r="BB2711" s="26" t="s">
        <v>241</v>
      </c>
      <c r="BC2711" s="26" t="s">
        <v>14691</v>
      </c>
      <c r="BD2711" s="26" t="s">
        <v>125</v>
      </c>
      <c r="BE2711" s="24"/>
      <c r="BF2711" s="26" t="s">
        <v>14697</v>
      </c>
      <c r="BG2711" s="26" t="s">
        <v>990</v>
      </c>
      <c r="BH2711" s="26" t="s">
        <v>14698</v>
      </c>
      <c r="BI2711" s="26" t="s">
        <v>14699</v>
      </c>
      <c r="BJ2711" s="26" t="s">
        <v>14700</v>
      </c>
      <c r="BK2711" s="26" t="s">
        <v>990</v>
      </c>
      <c r="BL2711" s="24"/>
      <c r="BM2711" s="24"/>
      <c r="BN2711" s="24"/>
      <c r="BO2711" s="24"/>
      <c r="BP2711" s="24"/>
      <c r="BQ2711" s="24"/>
      <c r="BR2711" s="26">
        <v>2</v>
      </c>
      <c r="BS2711" s="26">
        <v>3</v>
      </c>
      <c r="BT2711" s="26">
        <v>2</v>
      </c>
      <c r="BU2711" s="26">
        <v>3</v>
      </c>
      <c r="BV2711" s="26">
        <v>2</v>
      </c>
      <c r="BW2711" s="26">
        <v>2</v>
      </c>
      <c r="BX2711" s="26">
        <v>2</v>
      </c>
      <c r="BY2711" s="26">
        <v>1</v>
      </c>
      <c r="BZ2711" s="24"/>
      <c r="CA2711" s="24"/>
      <c r="CB2711" s="24"/>
      <c r="CC2711" s="24"/>
      <c r="CD2711" s="24"/>
      <c r="CE2711" s="24"/>
      <c r="CF2711" s="24"/>
      <c r="CG2711" s="24"/>
      <c r="CH2711" s="24"/>
      <c r="CI2711" s="24"/>
      <c r="CJ2711" s="24"/>
      <c r="CK2711" s="24"/>
      <c r="CL2711" s="24"/>
      <c r="CM2711" s="24"/>
      <c r="CN2711" s="24"/>
      <c r="CO2711" s="24"/>
      <c r="CP2711" s="24"/>
      <c r="CQ2711" s="24"/>
      <c r="CR2711" s="24"/>
      <c r="CS2711" s="24"/>
      <c r="CT2711" s="24"/>
      <c r="CU2711" s="24"/>
      <c r="CV2711" s="24"/>
      <c r="CW2711" s="24"/>
      <c r="CX2711" s="24"/>
      <c r="CY2711" s="24"/>
      <c r="CZ2711" s="24"/>
      <c r="DA2711" s="24"/>
      <c r="DB2711" s="24"/>
      <c r="DC2711" s="24"/>
      <c r="DD2711" s="24"/>
      <c r="DE2711" s="24"/>
      <c r="DF2711" s="26" t="s">
        <v>139</v>
      </c>
      <c r="DG2711" s="26" t="s">
        <v>120</v>
      </c>
      <c r="DH2711" s="26" t="s">
        <v>139</v>
      </c>
      <c r="DI2711" s="26" t="s">
        <v>139</v>
      </c>
      <c r="DJ2711" s="26" t="s">
        <v>120</v>
      </c>
      <c r="DK2711" s="26" t="s">
        <v>139</v>
      </c>
      <c r="DL2711" s="26" t="s">
        <v>139</v>
      </c>
      <c r="DM2711" s="26" t="s">
        <v>139</v>
      </c>
      <c r="DN2711" s="26" t="s">
        <v>139</v>
      </c>
      <c r="DO2711" s="26" t="s">
        <v>139</v>
      </c>
    </row>
    <row r="2712" spans="1:119" ht="20.100000000000001" customHeight="1" x14ac:dyDescent="0.25">
      <c r="A2712" s="29" t="str">
        <f t="shared" si="588"/>
        <v>Vision Society for Interactive Operational Needs2</v>
      </c>
      <c r="B2712" s="29" t="str">
        <f t="shared" si="589"/>
        <v>Vision Society for Interactive Operational Needs</v>
      </c>
      <c r="C2712" s="29">
        <f t="shared" si="590"/>
        <v>2</v>
      </c>
      <c r="D2712" s="30" t="str">
        <f t="shared" si="591"/>
        <v>South Asia</v>
      </c>
      <c r="E2712" s="30" t="str">
        <f t="shared" si="592"/>
        <v>Varanasi, India</v>
      </c>
      <c r="F2712" s="31">
        <f t="shared" si="593"/>
        <v>2</v>
      </c>
      <c r="G2712" s="31">
        <f t="shared" si="594"/>
        <v>2</v>
      </c>
      <c r="H2712" s="31">
        <f t="shared" si="595"/>
        <v>2</v>
      </c>
      <c r="I2712" s="31">
        <f t="shared" si="596"/>
        <v>3</v>
      </c>
      <c r="J2712" s="31">
        <f t="shared" si="597"/>
        <v>2</v>
      </c>
      <c r="K2712" s="31">
        <f t="shared" si="598"/>
        <v>2</v>
      </c>
      <c r="L2712" s="31">
        <f t="shared" si="599"/>
        <v>2</v>
      </c>
      <c r="M2712" s="31">
        <f t="shared" si="600"/>
        <v>1</v>
      </c>
      <c r="N2712" s="31">
        <f t="shared" si="601"/>
        <v>2</v>
      </c>
      <c r="O2712" s="26" t="s">
        <v>14701</v>
      </c>
      <c r="P2712" s="26" t="s">
        <v>108</v>
      </c>
      <c r="Q2712" s="27">
        <v>41400</v>
      </c>
      <c r="R2712" s="26" t="s">
        <v>109</v>
      </c>
      <c r="S2712" s="26" t="s">
        <v>206</v>
      </c>
      <c r="T2712" s="26" t="s">
        <v>207</v>
      </c>
      <c r="U2712" s="26" t="s">
        <v>112</v>
      </c>
      <c r="V2712" s="26" t="s">
        <v>225</v>
      </c>
      <c r="W2712" s="26" t="s">
        <v>226</v>
      </c>
      <c r="X2712" s="26" t="s">
        <v>8036</v>
      </c>
      <c r="Y2712" s="26" t="s">
        <v>14685</v>
      </c>
      <c r="Z2712" s="24"/>
      <c r="AA2712" s="24"/>
      <c r="AB2712" s="26" t="s">
        <v>117</v>
      </c>
      <c r="AC2712" s="28">
        <v>12000</v>
      </c>
      <c r="AD2712" s="24"/>
      <c r="AE2712" s="26" t="s">
        <v>249</v>
      </c>
      <c r="AF2712" s="26" t="s">
        <v>120</v>
      </c>
      <c r="AG2712" s="26" t="s">
        <v>175</v>
      </c>
      <c r="AH2712" s="26" t="s">
        <v>143</v>
      </c>
      <c r="AI2712" s="28">
        <v>12000</v>
      </c>
      <c r="AJ2712" s="26" t="s">
        <v>14702</v>
      </c>
      <c r="AK2712" s="26" t="s">
        <v>14703</v>
      </c>
      <c r="AL2712" s="26" t="s">
        <v>14704</v>
      </c>
      <c r="AM2712" s="24"/>
      <c r="AN2712" s="24"/>
      <c r="AO2712" s="24"/>
      <c r="AP2712" s="24"/>
      <c r="AQ2712" s="24"/>
      <c r="AR2712" s="24"/>
      <c r="AS2712" s="24"/>
      <c r="AT2712" s="24"/>
      <c r="AU2712" s="24"/>
      <c r="AV2712" s="24"/>
      <c r="AW2712" s="28">
        <v>25157</v>
      </c>
      <c r="AX2712" s="26">
        <v>254</v>
      </c>
      <c r="AY2712" s="28">
        <v>125</v>
      </c>
      <c r="AZ2712" s="28">
        <v>90</v>
      </c>
      <c r="BA2712" s="26">
        <v>0</v>
      </c>
      <c r="BB2712" s="26" t="s">
        <v>241</v>
      </c>
      <c r="BC2712" s="26" t="s">
        <v>14691</v>
      </c>
      <c r="BD2712" s="26" t="s">
        <v>125</v>
      </c>
      <c r="BE2712" s="24"/>
      <c r="BF2712" s="26" t="s">
        <v>14705</v>
      </c>
      <c r="BG2712" s="26" t="s">
        <v>226</v>
      </c>
      <c r="BH2712" s="26" t="s">
        <v>14706</v>
      </c>
      <c r="BI2712" s="26" t="s">
        <v>226</v>
      </c>
      <c r="BJ2712" s="24"/>
      <c r="BK2712" s="24"/>
      <c r="BL2712" s="24"/>
      <c r="BM2712" s="24"/>
      <c r="BN2712" s="24"/>
      <c r="BO2712" s="24"/>
      <c r="BP2712" s="24"/>
      <c r="BQ2712" s="24"/>
      <c r="BR2712" s="26">
        <v>2</v>
      </c>
      <c r="BS2712" s="26">
        <v>2</v>
      </c>
      <c r="BT2712" s="26">
        <v>2</v>
      </c>
      <c r="BU2712" s="26">
        <v>3</v>
      </c>
      <c r="BV2712" s="26">
        <v>2</v>
      </c>
      <c r="BW2712" s="26">
        <v>2</v>
      </c>
      <c r="BX2712" s="26">
        <v>2</v>
      </c>
      <c r="BY2712" s="26">
        <v>1</v>
      </c>
      <c r="BZ2712" s="24"/>
      <c r="CA2712" s="24"/>
      <c r="CB2712" s="24"/>
      <c r="CC2712" s="24"/>
      <c r="CD2712" s="24"/>
      <c r="CE2712" s="24"/>
      <c r="CF2712" s="24"/>
      <c r="CG2712" s="24"/>
      <c r="CH2712" s="24"/>
      <c r="CI2712" s="24"/>
      <c r="CJ2712" s="24"/>
      <c r="CK2712" s="24"/>
      <c r="CL2712" s="24"/>
      <c r="CM2712" s="24"/>
      <c r="CN2712" s="24"/>
      <c r="CO2712" s="24"/>
      <c r="CP2712" s="24"/>
      <c r="CQ2712" s="24"/>
      <c r="CR2712" s="24"/>
      <c r="CS2712" s="24"/>
      <c r="CT2712" s="24"/>
      <c r="CU2712" s="24"/>
      <c r="CV2712" s="24"/>
      <c r="CW2712" s="24"/>
      <c r="CX2712" s="24"/>
      <c r="CY2712" s="24"/>
      <c r="CZ2712" s="24"/>
      <c r="DA2712" s="24"/>
      <c r="DB2712" s="24"/>
      <c r="DC2712" s="24"/>
      <c r="DD2712" s="24"/>
      <c r="DE2712" s="24"/>
      <c r="DF2712" s="26" t="s">
        <v>139</v>
      </c>
      <c r="DG2712" s="26" t="s">
        <v>139</v>
      </c>
      <c r="DH2712" s="26" t="s">
        <v>139</v>
      </c>
      <c r="DI2712" s="26" t="s">
        <v>139</v>
      </c>
      <c r="DJ2712" s="26" t="s">
        <v>120</v>
      </c>
      <c r="DK2712" s="26" t="s">
        <v>139</v>
      </c>
      <c r="DL2712" s="26" t="s">
        <v>120</v>
      </c>
      <c r="DM2712" s="26" t="s">
        <v>139</v>
      </c>
      <c r="DN2712" s="26" t="s">
        <v>139</v>
      </c>
      <c r="DO2712" s="26" t="s">
        <v>139</v>
      </c>
    </row>
    <row r="2713" spans="1:119" ht="20.100000000000001" customHeight="1" x14ac:dyDescent="0.25">
      <c r="A2713" s="29" t="str">
        <f t="shared" si="588"/>
        <v>Vision Society for Interactive Operational Needs1</v>
      </c>
      <c r="B2713" s="29" t="str">
        <f t="shared" si="589"/>
        <v>Vision Society for Interactive Operational Needs</v>
      </c>
      <c r="C2713" s="29">
        <f t="shared" si="590"/>
        <v>1</v>
      </c>
      <c r="D2713" s="30" t="str">
        <f t="shared" si="591"/>
        <v>South Asia</v>
      </c>
      <c r="E2713" s="30" t="str">
        <f t="shared" si="592"/>
        <v>Varanasi, India</v>
      </c>
      <c r="F2713" s="31">
        <f t="shared" si="593"/>
        <v>2</v>
      </c>
      <c r="G2713" s="31">
        <f t="shared" si="594"/>
        <v>2</v>
      </c>
      <c r="H2713" s="31">
        <f t="shared" si="595"/>
        <v>2</v>
      </c>
      <c r="I2713" s="31">
        <f t="shared" si="596"/>
        <v>3</v>
      </c>
      <c r="J2713" s="31">
        <f t="shared" si="597"/>
        <v>2</v>
      </c>
      <c r="K2713" s="31">
        <f t="shared" si="598"/>
        <v>2</v>
      </c>
      <c r="L2713" s="31">
        <f t="shared" si="599"/>
        <v>2</v>
      </c>
      <c r="M2713" s="31">
        <f t="shared" si="600"/>
        <v>2</v>
      </c>
      <c r="N2713" s="31">
        <f t="shared" si="601"/>
        <v>2.1</v>
      </c>
      <c r="O2713" s="26" t="s">
        <v>14707</v>
      </c>
      <c r="P2713" s="26" t="s">
        <v>108</v>
      </c>
      <c r="Q2713" s="27">
        <v>41038</v>
      </c>
      <c r="R2713" s="26" t="s">
        <v>155</v>
      </c>
      <c r="S2713" s="26" t="s">
        <v>217</v>
      </c>
      <c r="T2713" s="26" t="s">
        <v>175</v>
      </c>
      <c r="U2713" s="26" t="s">
        <v>112</v>
      </c>
      <c r="V2713" s="26" t="s">
        <v>225</v>
      </c>
      <c r="W2713" s="26" t="s">
        <v>226</v>
      </c>
      <c r="X2713" s="26" t="s">
        <v>8036</v>
      </c>
      <c r="Y2713" s="26" t="s">
        <v>14685</v>
      </c>
      <c r="Z2713" s="24"/>
      <c r="AA2713" s="24"/>
      <c r="AB2713" s="26" t="s">
        <v>117</v>
      </c>
      <c r="AC2713" s="28">
        <v>8000</v>
      </c>
      <c r="AD2713" s="24"/>
      <c r="AE2713" s="26" t="s">
        <v>249</v>
      </c>
      <c r="AF2713" s="26" t="s">
        <v>120</v>
      </c>
      <c r="AG2713" s="26" t="s">
        <v>175</v>
      </c>
      <c r="AH2713" s="26" t="s">
        <v>158</v>
      </c>
      <c r="AI2713" s="28">
        <v>8000</v>
      </c>
      <c r="AJ2713" s="24"/>
      <c r="AK2713" s="26" t="s">
        <v>14708</v>
      </c>
      <c r="AL2713" s="26" t="s">
        <v>14709</v>
      </c>
      <c r="AM2713" s="26" t="s">
        <v>14710</v>
      </c>
      <c r="AN2713" s="26" t="s">
        <v>14711</v>
      </c>
      <c r="AO2713" s="26" t="s">
        <v>14712</v>
      </c>
      <c r="AP2713" s="24"/>
      <c r="AQ2713" s="24"/>
      <c r="AR2713" s="24"/>
      <c r="AS2713" s="24"/>
      <c r="AT2713" s="24"/>
      <c r="AU2713" s="24"/>
      <c r="AV2713" s="24"/>
      <c r="AW2713" s="28">
        <v>34791</v>
      </c>
      <c r="AX2713" s="26">
        <v>409</v>
      </c>
      <c r="AY2713" s="28">
        <v>200</v>
      </c>
      <c r="AZ2713" s="28">
        <v>152</v>
      </c>
      <c r="BA2713" s="26">
        <v>0</v>
      </c>
      <c r="BB2713" s="26" t="s">
        <v>241</v>
      </c>
      <c r="BC2713" s="26" t="s">
        <v>14691</v>
      </c>
      <c r="BD2713" s="24"/>
      <c r="BE2713" s="24"/>
      <c r="BF2713" s="26" t="s">
        <v>8594</v>
      </c>
      <c r="BG2713" s="26" t="s">
        <v>226</v>
      </c>
      <c r="BH2713" s="26" t="s">
        <v>8064</v>
      </c>
      <c r="BI2713" s="26" t="s">
        <v>226</v>
      </c>
      <c r="BJ2713" s="24"/>
      <c r="BK2713" s="24"/>
      <c r="BL2713" s="24"/>
      <c r="BM2713" s="24"/>
      <c r="BN2713" s="24"/>
      <c r="BO2713" s="24"/>
      <c r="BP2713" s="24"/>
      <c r="BQ2713" s="24"/>
      <c r="BR2713" s="26">
        <v>2</v>
      </c>
      <c r="BS2713" s="26">
        <v>2</v>
      </c>
      <c r="BT2713" s="26">
        <v>2</v>
      </c>
      <c r="BU2713" s="26">
        <v>3</v>
      </c>
      <c r="BV2713" s="26">
        <v>2</v>
      </c>
      <c r="BW2713" s="26">
        <v>2</v>
      </c>
      <c r="BX2713" s="26">
        <v>2</v>
      </c>
      <c r="BY2713" s="26">
        <v>2</v>
      </c>
      <c r="BZ2713" s="24"/>
      <c r="CA2713" s="24"/>
      <c r="CB2713" s="24"/>
      <c r="CC2713" s="24"/>
      <c r="CD2713" s="24"/>
      <c r="CE2713" s="24"/>
      <c r="CF2713" s="24"/>
      <c r="CG2713" s="24"/>
      <c r="CH2713" s="24"/>
      <c r="CI2713" s="24"/>
      <c r="CJ2713" s="24"/>
      <c r="CK2713" s="24"/>
      <c r="CL2713" s="24"/>
      <c r="CM2713" s="24"/>
      <c r="CN2713" s="24"/>
      <c r="CO2713" s="24"/>
      <c r="CP2713" s="24"/>
      <c r="CQ2713" s="24"/>
      <c r="CR2713" s="24"/>
      <c r="CS2713" s="24"/>
      <c r="CT2713" s="24"/>
      <c r="CU2713" s="24"/>
      <c r="CV2713" s="24"/>
      <c r="CW2713" s="24"/>
      <c r="CX2713" s="24"/>
      <c r="CY2713" s="24"/>
      <c r="CZ2713" s="24"/>
      <c r="DA2713" s="24"/>
      <c r="DB2713" s="24"/>
      <c r="DC2713" s="24"/>
      <c r="DD2713" s="24"/>
      <c r="DE2713" s="24"/>
      <c r="DF2713" s="26" t="s">
        <v>139</v>
      </c>
      <c r="DG2713" s="26" t="s">
        <v>139</v>
      </c>
      <c r="DH2713" s="26" t="s">
        <v>139</v>
      </c>
      <c r="DI2713" s="26" t="s">
        <v>139</v>
      </c>
      <c r="DJ2713" s="26" t="s">
        <v>139</v>
      </c>
      <c r="DK2713" s="26" t="s">
        <v>139</v>
      </c>
      <c r="DL2713" s="26" t="s">
        <v>139</v>
      </c>
      <c r="DM2713" s="26" t="s">
        <v>139</v>
      </c>
      <c r="DN2713" s="26" t="s">
        <v>139</v>
      </c>
      <c r="DO2713" s="26" t="s">
        <v>139</v>
      </c>
    </row>
    <row r="2714" spans="1:119" ht="20.100000000000001" customHeight="1" x14ac:dyDescent="0.25">
      <c r="A2714" s="29" t="str">
        <f t="shared" si="588"/>
        <v/>
      </c>
      <c r="B2714" s="29" t="str">
        <f t="shared" si="589"/>
        <v>Viva a Vida (Long Live Life)</v>
      </c>
      <c r="C2714" s="29">
        <f t="shared" si="590"/>
        <v>0</v>
      </c>
      <c r="D2714" s="30" t="str">
        <f t="shared" si="591"/>
        <v>Americas</v>
      </c>
      <c r="E2714" s="30" t="str">
        <f t="shared" si="592"/>
        <v>Camaçari, Bahia, Brazil</v>
      </c>
      <c r="F2714" s="31">
        <f t="shared" si="593"/>
        <v>0</v>
      </c>
      <c r="G2714" s="31">
        <f t="shared" si="594"/>
        <v>0</v>
      </c>
      <c r="H2714" s="31">
        <f t="shared" si="595"/>
        <v>0</v>
      </c>
      <c r="I2714" s="31">
        <f t="shared" si="596"/>
        <v>0</v>
      </c>
      <c r="J2714" s="31">
        <f t="shared" si="597"/>
        <v>0</v>
      </c>
      <c r="K2714" s="31">
        <f t="shared" si="598"/>
        <v>0</v>
      </c>
      <c r="L2714" s="31">
        <f t="shared" si="599"/>
        <v>0</v>
      </c>
      <c r="M2714" s="31">
        <f t="shared" si="600"/>
        <v>0</v>
      </c>
      <c r="N2714" s="31">
        <f t="shared" si="601"/>
        <v>0</v>
      </c>
      <c r="O2714" s="26" t="s">
        <v>16490</v>
      </c>
      <c r="P2714" s="26" t="s">
        <v>108</v>
      </c>
      <c r="Q2714" s="27">
        <v>43270</v>
      </c>
      <c r="R2714" s="24"/>
      <c r="S2714" s="24"/>
      <c r="T2714" s="26" t="s">
        <v>111</v>
      </c>
      <c r="U2714" s="24"/>
      <c r="V2714" s="26" t="s">
        <v>15731</v>
      </c>
      <c r="W2714" s="26" t="s">
        <v>308</v>
      </c>
      <c r="X2714" s="26" t="s">
        <v>14714</v>
      </c>
      <c r="Y2714" s="26" t="s">
        <v>14715</v>
      </c>
      <c r="Z2714" s="26" t="s">
        <v>14716</v>
      </c>
      <c r="AA2714" s="24"/>
      <c r="AB2714" s="26" t="s">
        <v>15736</v>
      </c>
      <c r="AC2714" s="28">
        <v>1660</v>
      </c>
      <c r="AD2714" s="26" t="s">
        <v>1187</v>
      </c>
      <c r="AE2714" s="26" t="s">
        <v>725</v>
      </c>
      <c r="AF2714" s="26" t="s">
        <v>139</v>
      </c>
      <c r="AG2714" s="26" t="s">
        <v>194</v>
      </c>
      <c r="AH2714" s="24"/>
      <c r="AI2714" s="28">
        <v>1660</v>
      </c>
      <c r="AJ2714" s="24"/>
      <c r="AK2714" s="24"/>
      <c r="AL2714" s="24"/>
      <c r="AM2714" s="24"/>
      <c r="AN2714" s="24"/>
      <c r="AO2714" s="24"/>
      <c r="AP2714" s="24"/>
      <c r="AQ2714" s="24"/>
      <c r="AR2714" s="24"/>
      <c r="AS2714" s="24"/>
      <c r="AT2714" s="24"/>
      <c r="AU2714" s="24"/>
      <c r="AV2714" s="24"/>
      <c r="AW2714" s="28">
        <v>0</v>
      </c>
      <c r="AX2714" s="26">
        <v>0</v>
      </c>
      <c r="AY2714" s="28">
        <v>0</v>
      </c>
      <c r="AZ2714" s="28">
        <v>0</v>
      </c>
      <c r="BA2714" s="26">
        <v>0</v>
      </c>
      <c r="BB2714" s="24"/>
      <c r="BC2714" s="26" t="s">
        <v>1869</v>
      </c>
      <c r="BD2714" s="24"/>
      <c r="BE2714" s="24"/>
      <c r="BF2714" s="24"/>
      <c r="BG2714" s="24"/>
      <c r="BH2714" s="24"/>
      <c r="BI2714" s="24"/>
      <c r="BJ2714" s="24"/>
      <c r="BK2714" s="24"/>
      <c r="BL2714" s="24"/>
      <c r="BM2714" s="24"/>
      <c r="BN2714" s="24"/>
      <c r="BO2714" s="24"/>
      <c r="BP2714" s="24"/>
      <c r="BQ2714" s="24"/>
      <c r="BR2714" s="26">
        <v>0</v>
      </c>
      <c r="BS2714" s="26">
        <v>0</v>
      </c>
      <c r="BT2714" s="26">
        <v>0</v>
      </c>
      <c r="BU2714" s="26">
        <v>0</v>
      </c>
      <c r="BV2714" s="26">
        <v>0</v>
      </c>
      <c r="BW2714" s="26">
        <v>0</v>
      </c>
      <c r="BX2714" s="26">
        <v>0</v>
      </c>
      <c r="BY2714" s="26">
        <v>0</v>
      </c>
      <c r="BZ2714" s="24"/>
      <c r="CA2714" s="24"/>
      <c r="CB2714" s="24"/>
      <c r="CC2714" s="24"/>
      <c r="CD2714" s="24"/>
      <c r="CE2714" s="24"/>
      <c r="CF2714" s="24"/>
      <c r="CG2714" s="24"/>
      <c r="CH2714" s="24"/>
      <c r="CI2714" s="24"/>
      <c r="CJ2714" s="24"/>
      <c r="CK2714" s="24"/>
      <c r="CL2714" s="24"/>
      <c r="CM2714" s="24"/>
      <c r="CN2714" s="24"/>
      <c r="CO2714" s="24"/>
      <c r="CP2714" s="24"/>
      <c r="CQ2714" s="24"/>
      <c r="CR2714" s="24"/>
      <c r="CS2714" s="24"/>
      <c r="CT2714" s="24"/>
      <c r="CU2714" s="24"/>
      <c r="CV2714" s="24"/>
      <c r="CW2714" s="24"/>
      <c r="CX2714" s="24"/>
      <c r="CY2714" s="24"/>
      <c r="CZ2714" s="24"/>
      <c r="DA2714" s="24"/>
      <c r="DB2714" s="24"/>
      <c r="DC2714" s="24"/>
      <c r="DD2714" s="24"/>
      <c r="DE2714" s="24"/>
      <c r="DF2714" s="26" t="s">
        <v>139</v>
      </c>
      <c r="DG2714" s="26" t="s">
        <v>139</v>
      </c>
      <c r="DH2714" s="26" t="s">
        <v>139</v>
      </c>
      <c r="DI2714" s="26" t="s">
        <v>139</v>
      </c>
      <c r="DJ2714" s="26" t="s">
        <v>139</v>
      </c>
      <c r="DK2714" s="26" t="s">
        <v>139</v>
      </c>
      <c r="DL2714" s="26" t="s">
        <v>139</v>
      </c>
      <c r="DM2714" s="26" t="s">
        <v>139</v>
      </c>
      <c r="DN2714" s="26" t="s">
        <v>139</v>
      </c>
      <c r="DO2714" s="26" t="s">
        <v>139</v>
      </c>
    </row>
    <row r="2715" spans="1:119" ht="20.100000000000001" customHeight="1" x14ac:dyDescent="0.25">
      <c r="A2715" s="29" t="str">
        <f t="shared" si="588"/>
        <v>Viva a Vida (Long Live Life)5</v>
      </c>
      <c r="B2715" s="29" t="str">
        <f t="shared" si="589"/>
        <v>Viva a Vida (Long Live Life)</v>
      </c>
      <c r="C2715" s="29">
        <f t="shared" si="590"/>
        <v>5</v>
      </c>
      <c r="D2715" s="30" t="str">
        <f t="shared" si="591"/>
        <v>Americas</v>
      </c>
      <c r="E2715" s="30" t="str">
        <f t="shared" si="592"/>
        <v>Camaçari, Bahia, Brazil</v>
      </c>
      <c r="F2715" s="31">
        <f t="shared" si="593"/>
        <v>3</v>
      </c>
      <c r="G2715" s="31">
        <f t="shared" si="594"/>
        <v>3</v>
      </c>
      <c r="H2715" s="31">
        <f t="shared" si="595"/>
        <v>3</v>
      </c>
      <c r="I2715" s="31">
        <f t="shared" si="596"/>
        <v>4</v>
      </c>
      <c r="J2715" s="31">
        <f t="shared" si="597"/>
        <v>3</v>
      </c>
      <c r="K2715" s="31">
        <f t="shared" si="598"/>
        <v>3</v>
      </c>
      <c r="L2715" s="31">
        <f t="shared" si="599"/>
        <v>2</v>
      </c>
      <c r="M2715" s="31">
        <f t="shared" si="600"/>
        <v>3</v>
      </c>
      <c r="N2715" s="31">
        <f t="shared" si="601"/>
        <v>3</v>
      </c>
      <c r="O2715" s="26" t="s">
        <v>14713</v>
      </c>
      <c r="P2715" s="26" t="s">
        <v>108</v>
      </c>
      <c r="Q2715" s="27">
        <v>43214</v>
      </c>
      <c r="R2715" s="26" t="s">
        <v>109</v>
      </c>
      <c r="S2715" s="26" t="s">
        <v>244</v>
      </c>
      <c r="T2715" s="26" t="s">
        <v>111</v>
      </c>
      <c r="U2715" s="24"/>
      <c r="V2715" s="26" t="s">
        <v>15731</v>
      </c>
      <c r="W2715" s="26" t="s">
        <v>308</v>
      </c>
      <c r="X2715" s="26" t="s">
        <v>14714</v>
      </c>
      <c r="Y2715" s="26" t="s">
        <v>14715</v>
      </c>
      <c r="Z2715" s="26" t="s">
        <v>14716</v>
      </c>
      <c r="AA2715" s="24"/>
      <c r="AB2715" s="26" t="s">
        <v>117</v>
      </c>
      <c r="AC2715" s="28">
        <v>11000</v>
      </c>
      <c r="AD2715" s="26" t="s">
        <v>1187</v>
      </c>
      <c r="AE2715" s="26" t="s">
        <v>725</v>
      </c>
      <c r="AF2715" s="26" t="s">
        <v>139</v>
      </c>
      <c r="AG2715" s="26" t="s">
        <v>194</v>
      </c>
      <c r="AH2715" s="26" t="s">
        <v>176</v>
      </c>
      <c r="AI2715" s="28">
        <v>11000</v>
      </c>
      <c r="AJ2715" s="24"/>
      <c r="AK2715" s="26" t="s">
        <v>14717</v>
      </c>
      <c r="AL2715" s="26" t="s">
        <v>14718</v>
      </c>
      <c r="AM2715" s="24"/>
      <c r="AN2715" s="24"/>
      <c r="AO2715" s="24"/>
      <c r="AP2715" s="24"/>
      <c r="AQ2715" s="26" t="s">
        <v>14719</v>
      </c>
      <c r="AR2715" s="24"/>
      <c r="AS2715" s="24"/>
      <c r="AT2715" s="24"/>
      <c r="AU2715" s="24"/>
      <c r="AV2715" s="24"/>
      <c r="AW2715" s="28">
        <v>56246</v>
      </c>
      <c r="AX2715" s="26">
        <v>395</v>
      </c>
      <c r="AY2715" s="28">
        <v>75</v>
      </c>
      <c r="AZ2715" s="28">
        <v>23</v>
      </c>
      <c r="BA2715" s="26">
        <v>30</v>
      </c>
      <c r="BB2715" s="24"/>
      <c r="BC2715" s="26" t="s">
        <v>1869</v>
      </c>
      <c r="BD2715" s="26" t="s">
        <v>125</v>
      </c>
      <c r="BE2715" s="24"/>
      <c r="BF2715" s="26" t="s">
        <v>14720</v>
      </c>
      <c r="BG2715" s="26" t="s">
        <v>6589</v>
      </c>
      <c r="BH2715" s="26" t="s">
        <v>14721</v>
      </c>
      <c r="BI2715" s="26" t="s">
        <v>6589</v>
      </c>
      <c r="BJ2715" s="26" t="s">
        <v>14722</v>
      </c>
      <c r="BK2715" s="26" t="s">
        <v>10944</v>
      </c>
      <c r="BL2715" s="26" t="s">
        <v>14723</v>
      </c>
      <c r="BM2715" s="26" t="s">
        <v>6589</v>
      </c>
      <c r="BN2715" s="26" t="s">
        <v>202</v>
      </c>
      <c r="BO2715" s="26" t="s">
        <v>1250</v>
      </c>
      <c r="BP2715" s="24"/>
      <c r="BQ2715" s="24"/>
      <c r="BR2715" s="26">
        <v>0</v>
      </c>
      <c r="BS2715" s="26">
        <v>0</v>
      </c>
      <c r="BT2715" s="26">
        <v>0</v>
      </c>
      <c r="BU2715" s="26">
        <v>0</v>
      </c>
      <c r="BV2715" s="26">
        <v>0</v>
      </c>
      <c r="BW2715" s="26">
        <v>0</v>
      </c>
      <c r="BX2715" s="26">
        <v>0</v>
      </c>
      <c r="BY2715" s="26">
        <v>0</v>
      </c>
      <c r="BZ2715" s="26" t="s">
        <v>136</v>
      </c>
      <c r="CA2715" s="26" t="s">
        <v>136</v>
      </c>
      <c r="CB2715" s="26" t="s">
        <v>136</v>
      </c>
      <c r="CC2715" s="26" t="s">
        <v>135</v>
      </c>
      <c r="CD2715" s="26" t="s">
        <v>136</v>
      </c>
      <c r="CE2715" s="26" t="s">
        <v>135</v>
      </c>
      <c r="CF2715" s="26" t="s">
        <v>135</v>
      </c>
      <c r="CG2715" s="26" t="s">
        <v>134</v>
      </c>
      <c r="CH2715" s="26" t="s">
        <v>138</v>
      </c>
      <c r="CI2715" s="26" t="s">
        <v>136</v>
      </c>
      <c r="CJ2715" s="26" t="s">
        <v>136</v>
      </c>
      <c r="CK2715" s="26" t="s">
        <v>135</v>
      </c>
      <c r="CL2715" s="26" t="s">
        <v>134</v>
      </c>
      <c r="CM2715" s="26" t="s">
        <v>138</v>
      </c>
      <c r="CN2715" s="26" t="s">
        <v>135</v>
      </c>
      <c r="CO2715" s="26" t="s">
        <v>138</v>
      </c>
      <c r="CP2715" s="26" t="s">
        <v>136</v>
      </c>
      <c r="CQ2715" s="26" t="s">
        <v>138</v>
      </c>
      <c r="CR2715" s="26" t="s">
        <v>138</v>
      </c>
      <c r="CS2715" s="26" t="s">
        <v>137</v>
      </c>
      <c r="CT2715" s="26" t="s">
        <v>134</v>
      </c>
      <c r="CU2715" s="26" t="s">
        <v>135</v>
      </c>
      <c r="CV2715" s="26" t="s">
        <v>138</v>
      </c>
      <c r="CW2715" s="26" t="s">
        <v>136</v>
      </c>
      <c r="CX2715" s="26" t="s">
        <v>136</v>
      </c>
      <c r="CY2715" s="26" t="s">
        <v>136</v>
      </c>
      <c r="CZ2715" s="26" t="s">
        <v>135</v>
      </c>
      <c r="DA2715" s="26" t="s">
        <v>135</v>
      </c>
      <c r="DB2715" s="26" t="s">
        <v>136</v>
      </c>
      <c r="DC2715" s="26" t="s">
        <v>136</v>
      </c>
      <c r="DD2715" s="26" t="s">
        <v>136</v>
      </c>
      <c r="DE2715" s="26" t="s">
        <v>134</v>
      </c>
      <c r="DF2715" s="26" t="s">
        <v>139</v>
      </c>
      <c r="DG2715" s="26" t="s">
        <v>120</v>
      </c>
      <c r="DH2715" s="26" t="s">
        <v>120</v>
      </c>
      <c r="DI2715" s="26" t="s">
        <v>139</v>
      </c>
      <c r="DJ2715" s="26" t="s">
        <v>139</v>
      </c>
      <c r="DK2715" s="26" t="s">
        <v>139</v>
      </c>
      <c r="DL2715" s="26" t="s">
        <v>139</v>
      </c>
      <c r="DM2715" s="26" t="s">
        <v>139</v>
      </c>
      <c r="DN2715" s="26" t="s">
        <v>139</v>
      </c>
      <c r="DO2715" s="26" t="s">
        <v>139</v>
      </c>
    </row>
    <row r="2716" spans="1:119" ht="35.1" customHeight="1" x14ac:dyDescent="0.25">
      <c r="A2716" s="29" t="str">
        <f t="shared" si="588"/>
        <v>Viva a Vida (Long Live Life)4</v>
      </c>
      <c r="B2716" s="29" t="str">
        <f t="shared" si="589"/>
        <v>Viva a Vida (Long Live Life)</v>
      </c>
      <c r="C2716" s="29">
        <f t="shared" si="590"/>
        <v>4</v>
      </c>
      <c r="D2716" s="30" t="str">
        <f t="shared" si="591"/>
        <v>Americas</v>
      </c>
      <c r="E2716" s="30" t="str">
        <f t="shared" si="592"/>
        <v>Camaçari, Bahia, Brazil</v>
      </c>
      <c r="F2716" s="31">
        <f t="shared" si="593"/>
        <v>3</v>
      </c>
      <c r="G2716" s="31">
        <f t="shared" si="594"/>
        <v>2</v>
      </c>
      <c r="H2716" s="31">
        <f t="shared" si="595"/>
        <v>3</v>
      </c>
      <c r="I2716" s="31">
        <f t="shared" si="596"/>
        <v>4</v>
      </c>
      <c r="J2716" s="31">
        <f t="shared" si="597"/>
        <v>3</v>
      </c>
      <c r="K2716" s="31">
        <f t="shared" si="598"/>
        <v>3</v>
      </c>
      <c r="L2716" s="31">
        <f t="shared" si="599"/>
        <v>2</v>
      </c>
      <c r="M2716" s="31">
        <f t="shared" si="600"/>
        <v>3</v>
      </c>
      <c r="N2716" s="31">
        <f t="shared" si="601"/>
        <v>2.9</v>
      </c>
      <c r="O2716" s="26" t="s">
        <v>14724</v>
      </c>
      <c r="P2716" s="26" t="s">
        <v>108</v>
      </c>
      <c r="Q2716" s="27">
        <v>42850</v>
      </c>
      <c r="R2716" s="26" t="s">
        <v>109</v>
      </c>
      <c r="S2716" s="26" t="s">
        <v>167</v>
      </c>
      <c r="T2716" s="26" t="s">
        <v>142</v>
      </c>
      <c r="U2716" s="26" t="s">
        <v>833</v>
      </c>
      <c r="V2716" s="26" t="s">
        <v>15731</v>
      </c>
      <c r="W2716" s="26" t="s">
        <v>308</v>
      </c>
      <c r="X2716" s="26" t="s">
        <v>14714</v>
      </c>
      <c r="Y2716" s="26" t="s">
        <v>14715</v>
      </c>
      <c r="Z2716" s="26" t="s">
        <v>14716</v>
      </c>
      <c r="AA2716" s="24"/>
      <c r="AB2716" s="26" t="s">
        <v>117</v>
      </c>
      <c r="AC2716" s="28">
        <v>9000</v>
      </c>
      <c r="AD2716" s="26" t="s">
        <v>1187</v>
      </c>
      <c r="AE2716" s="26" t="s">
        <v>725</v>
      </c>
      <c r="AF2716" s="26" t="s">
        <v>139</v>
      </c>
      <c r="AG2716" s="26" t="s">
        <v>194</v>
      </c>
      <c r="AH2716" s="26" t="s">
        <v>185</v>
      </c>
      <c r="AI2716" s="28">
        <v>9000</v>
      </c>
      <c r="AJ2716" s="26" t="s">
        <v>14725</v>
      </c>
      <c r="AK2716" s="26" t="s">
        <v>14717</v>
      </c>
      <c r="AL2716" s="26" t="s">
        <v>14718</v>
      </c>
      <c r="AM2716" s="24"/>
      <c r="AN2716" s="24"/>
      <c r="AO2716" s="24"/>
      <c r="AP2716" s="24"/>
      <c r="AQ2716" s="26" t="s">
        <v>14726</v>
      </c>
      <c r="AR2716" s="24"/>
      <c r="AS2716" s="26" t="s">
        <v>14727</v>
      </c>
      <c r="AT2716" s="24"/>
      <c r="AU2716" s="24"/>
      <c r="AV2716" s="24"/>
      <c r="AW2716" s="28">
        <v>57549</v>
      </c>
      <c r="AX2716" s="26">
        <v>381</v>
      </c>
      <c r="AY2716" s="28">
        <v>75</v>
      </c>
      <c r="AZ2716" s="28">
        <v>28</v>
      </c>
      <c r="BA2716" s="26">
        <v>31</v>
      </c>
      <c r="BB2716" s="24"/>
      <c r="BC2716" s="26" t="s">
        <v>1869</v>
      </c>
      <c r="BD2716" s="26" t="s">
        <v>125</v>
      </c>
      <c r="BE2716" s="24"/>
      <c r="BF2716" s="26" t="s">
        <v>14728</v>
      </c>
      <c r="BG2716" s="26" t="s">
        <v>14729</v>
      </c>
      <c r="BH2716" s="26" t="s">
        <v>14730</v>
      </c>
      <c r="BI2716" s="26" t="s">
        <v>14620</v>
      </c>
      <c r="BJ2716" s="26" t="s">
        <v>14731</v>
      </c>
      <c r="BK2716" s="26" t="s">
        <v>14620</v>
      </c>
      <c r="BL2716" s="26" t="s">
        <v>14732</v>
      </c>
      <c r="BM2716" s="26" t="s">
        <v>14620</v>
      </c>
      <c r="BN2716" s="26" t="s">
        <v>14722</v>
      </c>
      <c r="BO2716" s="26" t="s">
        <v>14733</v>
      </c>
      <c r="BP2716" s="24"/>
      <c r="BQ2716" s="24"/>
      <c r="BR2716" s="26">
        <v>0</v>
      </c>
      <c r="BS2716" s="26">
        <v>0</v>
      </c>
      <c r="BT2716" s="26">
        <v>0</v>
      </c>
      <c r="BU2716" s="26">
        <v>0</v>
      </c>
      <c r="BV2716" s="26">
        <v>0</v>
      </c>
      <c r="BW2716" s="26">
        <v>0</v>
      </c>
      <c r="BX2716" s="26">
        <v>0</v>
      </c>
      <c r="BY2716" s="26">
        <v>0</v>
      </c>
      <c r="BZ2716" s="26" t="s">
        <v>136</v>
      </c>
      <c r="CA2716" s="26" t="s">
        <v>136</v>
      </c>
      <c r="CB2716" s="26" t="s">
        <v>136</v>
      </c>
      <c r="CC2716" s="26" t="s">
        <v>135</v>
      </c>
      <c r="CD2716" s="26" t="s">
        <v>135</v>
      </c>
      <c r="CE2716" s="26" t="s">
        <v>135</v>
      </c>
      <c r="CF2716" s="26" t="s">
        <v>135</v>
      </c>
      <c r="CG2716" s="26" t="s">
        <v>135</v>
      </c>
      <c r="CH2716" s="26" t="s">
        <v>136</v>
      </c>
      <c r="CI2716" s="26" t="s">
        <v>136</v>
      </c>
      <c r="CJ2716" s="26" t="s">
        <v>136</v>
      </c>
      <c r="CK2716" s="26" t="s">
        <v>135</v>
      </c>
      <c r="CL2716" s="26" t="s">
        <v>138</v>
      </c>
      <c r="CM2716" s="26" t="s">
        <v>138</v>
      </c>
      <c r="CN2716" s="26" t="s">
        <v>135</v>
      </c>
      <c r="CO2716" s="26" t="s">
        <v>138</v>
      </c>
      <c r="CP2716" s="26" t="s">
        <v>136</v>
      </c>
      <c r="CQ2716" s="26" t="s">
        <v>138</v>
      </c>
      <c r="CR2716" s="26" t="s">
        <v>138</v>
      </c>
      <c r="CS2716" s="26" t="s">
        <v>137</v>
      </c>
      <c r="CT2716" s="26" t="s">
        <v>134</v>
      </c>
      <c r="CU2716" s="26" t="s">
        <v>135</v>
      </c>
      <c r="CV2716" s="26" t="s">
        <v>138</v>
      </c>
      <c r="CW2716" s="26" t="s">
        <v>136</v>
      </c>
      <c r="CX2716" s="26" t="s">
        <v>135</v>
      </c>
      <c r="CY2716" s="26" t="s">
        <v>136</v>
      </c>
      <c r="CZ2716" s="26" t="s">
        <v>135</v>
      </c>
      <c r="DA2716" s="26" t="s">
        <v>135</v>
      </c>
      <c r="DB2716" s="26" t="s">
        <v>136</v>
      </c>
      <c r="DC2716" s="26" t="s">
        <v>136</v>
      </c>
      <c r="DD2716" s="26" t="s">
        <v>136</v>
      </c>
      <c r="DE2716" s="26" t="s">
        <v>134</v>
      </c>
      <c r="DF2716" s="26" t="s">
        <v>139</v>
      </c>
      <c r="DG2716" s="26" t="s">
        <v>120</v>
      </c>
      <c r="DH2716" s="26" t="s">
        <v>139</v>
      </c>
      <c r="DI2716" s="26" t="s">
        <v>120</v>
      </c>
      <c r="DJ2716" s="26" t="s">
        <v>139</v>
      </c>
      <c r="DK2716" s="26" t="s">
        <v>139</v>
      </c>
      <c r="DL2716" s="26" t="s">
        <v>139</v>
      </c>
      <c r="DM2716" s="26" t="s">
        <v>139</v>
      </c>
      <c r="DN2716" s="26" t="s">
        <v>139</v>
      </c>
      <c r="DO2716" s="26" t="s">
        <v>139</v>
      </c>
    </row>
    <row r="2717" spans="1:119" ht="20.100000000000001" customHeight="1" x14ac:dyDescent="0.25">
      <c r="A2717" s="29" t="str">
        <f t="shared" si="588"/>
        <v>Viva a Vida (Long Live Life)3</v>
      </c>
      <c r="B2717" s="29" t="str">
        <f t="shared" si="589"/>
        <v>Viva a Vida (Long Live Life)</v>
      </c>
      <c r="C2717" s="29">
        <f t="shared" si="590"/>
        <v>3</v>
      </c>
      <c r="D2717" s="30" t="str">
        <f t="shared" si="591"/>
        <v>Americas</v>
      </c>
      <c r="E2717" s="30" t="str">
        <f t="shared" si="592"/>
        <v>Camaçari, Bahia, Brazil</v>
      </c>
      <c r="F2717" s="31">
        <f t="shared" si="593"/>
        <v>3</v>
      </c>
      <c r="G2717" s="31">
        <f t="shared" si="594"/>
        <v>1</v>
      </c>
      <c r="H2717" s="31">
        <f t="shared" si="595"/>
        <v>4</v>
      </c>
      <c r="I2717" s="31">
        <f t="shared" si="596"/>
        <v>4</v>
      </c>
      <c r="J2717" s="31">
        <f t="shared" si="597"/>
        <v>3</v>
      </c>
      <c r="K2717" s="31">
        <f t="shared" si="598"/>
        <v>4</v>
      </c>
      <c r="L2717" s="31">
        <f t="shared" si="599"/>
        <v>2</v>
      </c>
      <c r="M2717" s="31">
        <f t="shared" si="600"/>
        <v>3</v>
      </c>
      <c r="N2717" s="31">
        <f t="shared" si="601"/>
        <v>3</v>
      </c>
      <c r="O2717" s="26" t="s">
        <v>14734</v>
      </c>
      <c r="P2717" s="26" t="s">
        <v>108</v>
      </c>
      <c r="Q2717" s="27">
        <v>42502</v>
      </c>
      <c r="R2717" s="26" t="s">
        <v>109</v>
      </c>
      <c r="S2717" s="26" t="s">
        <v>184</v>
      </c>
      <c r="T2717" s="26" t="s">
        <v>157</v>
      </c>
      <c r="U2717" s="26" t="s">
        <v>833</v>
      </c>
      <c r="V2717" s="26" t="s">
        <v>15731</v>
      </c>
      <c r="W2717" s="26" t="s">
        <v>308</v>
      </c>
      <c r="X2717" s="26" t="s">
        <v>14714</v>
      </c>
      <c r="Y2717" s="26" t="s">
        <v>14715</v>
      </c>
      <c r="Z2717" s="26" t="s">
        <v>14716</v>
      </c>
      <c r="AA2717" s="24"/>
      <c r="AB2717" s="26" t="s">
        <v>117</v>
      </c>
      <c r="AC2717" s="28">
        <v>8000</v>
      </c>
      <c r="AD2717" s="26" t="s">
        <v>1187</v>
      </c>
      <c r="AE2717" s="26" t="s">
        <v>725</v>
      </c>
      <c r="AF2717" s="26" t="s">
        <v>139</v>
      </c>
      <c r="AG2717" s="26" t="s">
        <v>194</v>
      </c>
      <c r="AH2717" s="26" t="s">
        <v>121</v>
      </c>
      <c r="AI2717" s="28">
        <v>8000</v>
      </c>
      <c r="AJ2717" s="26" t="s">
        <v>14725</v>
      </c>
      <c r="AK2717" s="26" t="s">
        <v>14717</v>
      </c>
      <c r="AL2717" s="26" t="s">
        <v>14718</v>
      </c>
      <c r="AM2717" s="24"/>
      <c r="AN2717" s="24"/>
      <c r="AO2717" s="24"/>
      <c r="AP2717" s="24"/>
      <c r="AQ2717" s="24"/>
      <c r="AR2717" s="24"/>
      <c r="AS2717" s="24"/>
      <c r="AT2717" s="24"/>
      <c r="AU2717" s="24"/>
      <c r="AV2717" s="24"/>
      <c r="AW2717" s="28">
        <v>49237</v>
      </c>
      <c r="AX2717" s="26">
        <v>277</v>
      </c>
      <c r="AY2717" s="28">
        <v>75</v>
      </c>
      <c r="AZ2717" s="28">
        <v>86</v>
      </c>
      <c r="BA2717" s="26">
        <v>0</v>
      </c>
      <c r="BB2717" s="26" t="s">
        <v>148</v>
      </c>
      <c r="BC2717" s="26" t="s">
        <v>1869</v>
      </c>
      <c r="BD2717" s="26" t="s">
        <v>125</v>
      </c>
      <c r="BE2717" s="24"/>
      <c r="BF2717" s="26" t="s">
        <v>14735</v>
      </c>
      <c r="BG2717" s="26" t="s">
        <v>395</v>
      </c>
      <c r="BH2717" s="26" t="s">
        <v>14736</v>
      </c>
      <c r="BI2717" s="26" t="s">
        <v>395</v>
      </c>
      <c r="BJ2717" s="26" t="s">
        <v>14737</v>
      </c>
      <c r="BK2717" s="26" t="s">
        <v>395</v>
      </c>
      <c r="BL2717" s="26" t="s">
        <v>14720</v>
      </c>
      <c r="BM2717" s="26" t="s">
        <v>395</v>
      </c>
      <c r="BN2717" s="24"/>
      <c r="BO2717" s="24"/>
      <c r="BP2717" s="24"/>
      <c r="BQ2717" s="24"/>
      <c r="BR2717" s="26">
        <v>3</v>
      </c>
      <c r="BS2717" s="26">
        <v>1</v>
      </c>
      <c r="BT2717" s="26">
        <v>4</v>
      </c>
      <c r="BU2717" s="26">
        <v>4</v>
      </c>
      <c r="BV2717" s="26">
        <v>3</v>
      </c>
      <c r="BW2717" s="26">
        <v>4</v>
      </c>
      <c r="BX2717" s="26">
        <v>2</v>
      </c>
      <c r="BY2717" s="26">
        <v>3</v>
      </c>
      <c r="BZ2717" s="24"/>
      <c r="CA2717" s="24"/>
      <c r="CB2717" s="24"/>
      <c r="CC2717" s="24"/>
      <c r="CD2717" s="24"/>
      <c r="CE2717" s="24"/>
      <c r="CF2717" s="24"/>
      <c r="CG2717" s="24"/>
      <c r="CH2717" s="24"/>
      <c r="CI2717" s="24"/>
      <c r="CJ2717" s="24"/>
      <c r="CK2717" s="24"/>
      <c r="CL2717" s="24"/>
      <c r="CM2717" s="24"/>
      <c r="CN2717" s="24"/>
      <c r="CO2717" s="24"/>
      <c r="CP2717" s="24"/>
      <c r="CQ2717" s="24"/>
      <c r="CR2717" s="24"/>
      <c r="CS2717" s="24"/>
      <c r="CT2717" s="24"/>
      <c r="CU2717" s="24"/>
      <c r="CV2717" s="24"/>
      <c r="CW2717" s="24"/>
      <c r="CX2717" s="24"/>
      <c r="CY2717" s="24"/>
      <c r="CZ2717" s="24"/>
      <c r="DA2717" s="24"/>
      <c r="DB2717" s="24"/>
      <c r="DC2717" s="24"/>
      <c r="DD2717" s="24"/>
      <c r="DE2717" s="24"/>
      <c r="DF2717" s="26" t="s">
        <v>139</v>
      </c>
      <c r="DG2717" s="26" t="s">
        <v>120</v>
      </c>
      <c r="DH2717" s="26" t="s">
        <v>139</v>
      </c>
      <c r="DI2717" s="26" t="s">
        <v>139</v>
      </c>
      <c r="DJ2717" s="26" t="s">
        <v>139</v>
      </c>
      <c r="DK2717" s="26" t="s">
        <v>139</v>
      </c>
      <c r="DL2717" s="26" t="s">
        <v>139</v>
      </c>
      <c r="DM2717" s="26" t="s">
        <v>139</v>
      </c>
      <c r="DN2717" s="26" t="s">
        <v>139</v>
      </c>
      <c r="DO2717" s="26" t="s">
        <v>139</v>
      </c>
    </row>
    <row r="2718" spans="1:119" ht="20.100000000000001" customHeight="1" x14ac:dyDescent="0.25">
      <c r="A2718" s="29" t="str">
        <f t="shared" ref="A2718:A2781" si="602">IFERROR(IF(C2718=0,NA(),B2718&amp;C2718),"")</f>
        <v/>
      </c>
      <c r="B2718" s="29" t="str">
        <f t="shared" ref="B2718:B2781" si="603">IFERROR(IF(AA2718=0,Y2718&amp;IF(Z2718=0,""," ("&amp;Z2718&amp;")"),AA2718&amp;IF(Z2718=0,""," ("&amp;Z2718&amp;")")),"")</f>
        <v>Viva a Vida (Long Live Life)</v>
      </c>
      <c r="C2718" s="29">
        <f t="shared" ref="C2718:C2781" si="604">IFERROR(_xlfn.NUMBERVALUE(RIGHT(AH2718,1)),"")</f>
        <v>0</v>
      </c>
      <c r="D2718" s="30" t="str">
        <f t="shared" ref="D2718:D2781" si="605">IFERROR(IF(OR(V2718="Sub-Saharan Africa",V2718="Middle East &amp; North Africa"),"Africa and the Middle East",IF(V2718="Europe &amp; Central Asia","Europe and Eurasia",IF(V2718="East Asia &amp; Pacific","East and Southeast Asia",V2718))),"")</f>
        <v>Americas</v>
      </c>
      <c r="E2718" s="30" t="str">
        <f t="shared" ref="E2718:E2781" si="606">IFERROR(IF(X2718=0,W2718,X2718&amp;", "&amp;W2718),"")</f>
        <v>Camaçari, Bahia, Brazil</v>
      </c>
      <c r="F2718" s="31">
        <f t="shared" ref="F2718:F2781" si="607">IFERROR(IF(AND(BZ2718+CA2718+CB2718+CC2718&gt;=4,BZ2718+CA2718+CB2718+CC2718&lt;=6),1,IF(AND(BZ2718+CA2718+CB2718+CC2718&gt;=7,BZ2718+CA2718+CB2718+CC2718&lt;=10),2,IF(AND(BZ2718+CA2718+CB2718+CC2718&gt;=11,BZ2718+CA2718+CB2718+CC2718&lt;=14),3,IF(AND(BZ2718+CA2718+CB2718+CC2718&gt;=15,BZ2718+CA2718+CB2718+CC2718&lt;=18),4,IF(AND(BZ2718+CA2718+CB2718+CC2718&gt;=19,BZ2718+CA2718+CB2718+CC2718&lt;=20),5,BR2718))))),"")</f>
        <v>0</v>
      </c>
      <c r="G2718" s="31">
        <f t="shared" ref="G2718:G2781" si="608">IFERROR(IF(AND(CD2718+CE2718+CF2718+CG2718&gt;=4,CD2718+CE2718+CF2718+CG2718&lt;=6),1,IF(AND(CD2718+CE2718+CF2718+CG2718&gt;=7,CD2718+CE2718+CF2718+CG2718&lt;=10),2,IF(AND(CD2718+CE2718+CF2718+CG2718&gt;=11,CD2718+CE2718+CF2718+CG2718&lt;=14),3,IF(AND(CD2718+CE2718+CF2718+CG2718&gt;=15,CD2718+CE2718+CF2718+CG2718&lt;=18),4,IF(AND(CD2718+CE2718+CF2718+CG2718&gt;=19,CD2718+CE2718+CF2718+CG2718&lt;=20),5,BS2718))))),"")</f>
        <v>0</v>
      </c>
      <c r="H2718" s="31">
        <f t="shared" ref="H2718:H2781" si="609">IFERROR(IF(AND(CH2718+CI2718+CJ2718+CK2718&gt;=4,CH2718+CI2718+CJ2718+CK2718&lt;=6),1,IF(AND(CH2718+CI2718+CJ2718+CK2718&gt;=7,CH2718+CI2718+CJ2718+CK2718&lt;=10),2,IF(AND(CH2718+CI2718+CJ2718+CK2718&gt;=11,CH2718+CI2718+CJ2718+CK2718&lt;=14),3,IF(AND(CH2718+CI2718+CJ2718+CK2718&gt;=15,CH2718+CI2718+CJ2718+CK2718&lt;=18),4,IF(AND(CH2718+CI2718+CJ2718+CK2718&gt;=19,CH2718+CI2718+CJ2718+CK2718&lt;=20),5,BT2718))))),"")</f>
        <v>0</v>
      </c>
      <c r="I2718" s="31">
        <f t="shared" ref="I2718:I2781" si="610">IFERROR(IF(AND(CL2718+CM2718+CN2718+CO2718&gt;=4,CL2718+CM2718+CN2718+CO2718&lt;=6),1,IF(AND(CL2718+CM2718+CN2718+CO2718&gt;=7,CL2718+CM2718+CN2718+CO2718&lt;=10),2,IF(AND(CL2718+CM2718+CN2718+CO2718&gt;=11,CL2718+CM2718+CN2718+CO2718&lt;=14),3,IF(AND(CL2718+CM2718+CN2718+CO2718&gt;=15,CL2718+CM2718+CN2718+CO2718&lt;=18),4,IF(AND(CL2718+CM2718+CN2718+CO2718&gt;=19,CL2718+CM2718+CN2718+CO2718&lt;=20),5,BU2718))))),"")</f>
        <v>0</v>
      </c>
      <c r="J2718" s="31">
        <f t="shared" ref="J2718:J2781" si="611">IFERROR(IF(AND(CP2718+CQ2718+CR2718+CS2718&gt;=4,CP2718+CQ2718+CR2718+CS2718&lt;=6),1,IF(AND(CP2718+CQ2718+CR2718+CS2718&gt;=7,CP2718+CQ2718+CR2718+CS2718&lt;=10),2,IF(AND(CP2718+CQ2718+CR2718+CS2718&gt;=11,CP2718+CQ2718+CR2718+CS2718&lt;=14),3,IF(AND(CP2718+CQ2718+CR2718+CS2718&gt;=15,CP2718+CQ2718+CR2718+CS2718&lt;=18),4,IF(AND(CP2718+CQ2718+CR2718+CS2718&gt;=19,CP2718+CQ2718+CR2718+CS2718&lt;=20),5,BV2718))))),"")</f>
        <v>0</v>
      </c>
      <c r="K2718" s="31">
        <f t="shared" ref="K2718:K2781" si="612">IFERROR(IF(AND(CT2718+CU2718+CV2718+CW2718&gt;=4,CT2718+CU2718+CV2718+CW2718&lt;=6),1,IF(AND(CT2718+CU2718+CV2718+CW2718&gt;=7,CT2718+CU2718+CV2718+CW2718&lt;=10),2,IF(AND(CT2718+CU2718+CV2718+CW2718&gt;=11,CT2718+CU2718+CV2718+CW2718&lt;=14),3,IF(AND(CT2718+CU2718+CV2718+CW2718&gt;=15,CT2718+CU2718+CV2718+CW2718&lt;=18),4,IF(AND(CT2718+CU2718+CV2718+CW2718&gt;=19,CT2718+CU2718+CV2718+CW2718&lt;=20),5,BW2718))))),"")</f>
        <v>0</v>
      </c>
      <c r="L2718" s="31">
        <f t="shared" ref="L2718:L2781" si="613">IFERROR(IF(AND(CX2718+CY2718+CZ2718+DA2718&gt;=4,CX2718+CY2718+CZ2718+DA2718&lt;=6),1,IF(AND(CX2718+CY2718+CZ2718+DA2718&gt;=7,CX2718+CY2718+CZ2718+DA2718&lt;=10),2,IF(AND(CX2718+CY2718+CZ2718+DA2718&gt;=11,CX2718+CY2718+CZ2718+DA2718&lt;=14),3,IF(AND(CX2718+CY2718+CZ2718+DA2718&gt;=15,CX2718+CY2718+CZ2718+DA2718&lt;=18),4,IF(AND(CX2718+CY2718+CZ2718+DA2718&gt;=19,CX2718+CY2718+CZ2718+DA2718&lt;=20),5,BX2718))))),"")</f>
        <v>0</v>
      </c>
      <c r="M2718" s="31">
        <f t="shared" ref="M2718:M2781" si="614">IFERROR(IF(AND(DB2718+DC2718+DD2718+DE2718&gt;=4,DB2718+DC2718+DD2718+DE2718&lt;=6),1,IF(AND(DB2718+DC2718+DD2718+DE2718&gt;=7,DB2718+DC2718+DD2718+DE2718&lt;=10),2,IF(AND(DB2718+DC2718+DD2718+DE2718&gt;=11,DB2718+DC2718+DD2718+DE2718&lt;=14),3,IF(AND(DB2718+DC2718+DD2718+DE2718&gt;=15,DB2718+DC2718+DD2718+DE2718&lt;=18),4,IF(AND(DB2718+DC2718+DD2718+DE2718&gt;=19,DB2718+DC2718+DD2718+DE2718&lt;=20),5,BY2718))))),"")</f>
        <v>0</v>
      </c>
      <c r="N2718" s="31">
        <f t="shared" ref="N2718:N2781" si="615">IFERROR(ROUND(AVERAGE(F2718:M2718),1),"")</f>
        <v>0</v>
      </c>
      <c r="O2718" s="26" t="s">
        <v>16491</v>
      </c>
      <c r="P2718" s="26" t="s">
        <v>108</v>
      </c>
      <c r="Q2718" s="27">
        <v>42247</v>
      </c>
      <c r="R2718" s="24"/>
      <c r="S2718" s="24"/>
      <c r="T2718" s="26" t="s">
        <v>157</v>
      </c>
      <c r="U2718" s="24"/>
      <c r="V2718" s="26" t="s">
        <v>15731</v>
      </c>
      <c r="W2718" s="26" t="s">
        <v>308</v>
      </c>
      <c r="X2718" s="26" t="s">
        <v>14714</v>
      </c>
      <c r="Y2718" s="26" t="s">
        <v>14715</v>
      </c>
      <c r="Z2718" s="26" t="s">
        <v>14716</v>
      </c>
      <c r="AA2718" s="24"/>
      <c r="AB2718" s="26" t="s">
        <v>15736</v>
      </c>
      <c r="AC2718" s="28">
        <v>500</v>
      </c>
      <c r="AD2718" s="26" t="s">
        <v>1187</v>
      </c>
      <c r="AE2718" s="26" t="s">
        <v>725</v>
      </c>
      <c r="AF2718" s="26" t="s">
        <v>139</v>
      </c>
      <c r="AG2718" s="26" t="s">
        <v>194</v>
      </c>
      <c r="AH2718" s="24"/>
      <c r="AI2718" s="28">
        <v>500</v>
      </c>
      <c r="AJ2718" s="24"/>
      <c r="AK2718" s="24"/>
      <c r="AL2718" s="24"/>
      <c r="AM2718" s="24"/>
      <c r="AN2718" s="24"/>
      <c r="AO2718" s="24"/>
      <c r="AP2718" s="24"/>
      <c r="AQ2718" s="24"/>
      <c r="AR2718" s="24"/>
      <c r="AS2718" s="24"/>
      <c r="AT2718" s="24"/>
      <c r="AU2718" s="24"/>
      <c r="AV2718" s="24"/>
      <c r="AW2718" s="24"/>
      <c r="AX2718" s="24"/>
      <c r="AY2718" s="24"/>
      <c r="AZ2718" s="24"/>
      <c r="BA2718" s="24"/>
      <c r="BB2718" s="24"/>
      <c r="BC2718" s="26" t="s">
        <v>1869</v>
      </c>
      <c r="BD2718" s="24"/>
      <c r="BE2718" s="24"/>
      <c r="BF2718" s="24"/>
      <c r="BG2718" s="24"/>
      <c r="BH2718" s="24"/>
      <c r="BI2718" s="24"/>
      <c r="BJ2718" s="24"/>
      <c r="BK2718" s="24"/>
      <c r="BL2718" s="24"/>
      <c r="BM2718" s="24"/>
      <c r="BN2718" s="24"/>
      <c r="BO2718" s="24"/>
      <c r="BP2718" s="24"/>
      <c r="BQ2718" s="24"/>
      <c r="BR2718" s="24"/>
      <c r="BS2718" s="24"/>
      <c r="BT2718" s="24"/>
      <c r="BU2718" s="24"/>
      <c r="BV2718" s="24"/>
      <c r="BW2718" s="24"/>
      <c r="BX2718" s="24"/>
      <c r="BY2718" s="24"/>
      <c r="BZ2718" s="24"/>
      <c r="CA2718" s="24"/>
      <c r="CB2718" s="24"/>
      <c r="CC2718" s="24"/>
      <c r="CD2718" s="24"/>
      <c r="CE2718" s="24"/>
      <c r="CF2718" s="24"/>
      <c r="CG2718" s="24"/>
      <c r="CH2718" s="24"/>
      <c r="CI2718" s="24"/>
      <c r="CJ2718" s="24"/>
      <c r="CK2718" s="24"/>
      <c r="CL2718" s="24"/>
      <c r="CM2718" s="24"/>
      <c r="CN2718" s="24"/>
      <c r="CO2718" s="24"/>
      <c r="CP2718" s="24"/>
      <c r="CQ2718" s="24"/>
      <c r="CR2718" s="24"/>
      <c r="CS2718" s="24"/>
      <c r="CT2718" s="24"/>
      <c r="CU2718" s="24"/>
      <c r="CV2718" s="24"/>
      <c r="CW2718" s="24"/>
      <c r="CX2718" s="24"/>
      <c r="CY2718" s="24"/>
      <c r="CZ2718" s="24"/>
      <c r="DA2718" s="24"/>
      <c r="DB2718" s="24"/>
      <c r="DC2718" s="24"/>
      <c r="DD2718" s="24"/>
      <c r="DE2718" s="24"/>
      <c r="DF2718" s="26" t="s">
        <v>139</v>
      </c>
      <c r="DG2718" s="26" t="s">
        <v>139</v>
      </c>
      <c r="DH2718" s="26" t="s">
        <v>139</v>
      </c>
      <c r="DI2718" s="26" t="s">
        <v>139</v>
      </c>
      <c r="DJ2718" s="26" t="s">
        <v>139</v>
      </c>
      <c r="DK2718" s="26" t="s">
        <v>139</v>
      </c>
      <c r="DL2718" s="26" t="s">
        <v>139</v>
      </c>
      <c r="DM2718" s="26" t="s">
        <v>139</v>
      </c>
      <c r="DN2718" s="26" t="s">
        <v>139</v>
      </c>
      <c r="DO2718" s="26" t="s">
        <v>139</v>
      </c>
    </row>
    <row r="2719" spans="1:119" ht="20.100000000000001" customHeight="1" x14ac:dyDescent="0.25">
      <c r="A2719" s="29" t="str">
        <f t="shared" si="602"/>
        <v>Viva a Vida (Long Live Life)2</v>
      </c>
      <c r="B2719" s="29" t="str">
        <f t="shared" si="603"/>
        <v>Viva a Vida (Long Live Life)</v>
      </c>
      <c r="C2719" s="29">
        <f t="shared" si="604"/>
        <v>2</v>
      </c>
      <c r="D2719" s="30" t="str">
        <f t="shared" si="605"/>
        <v>Americas</v>
      </c>
      <c r="E2719" s="30" t="str">
        <f t="shared" si="606"/>
        <v>Camaçari, Bahia, Brazil</v>
      </c>
      <c r="F2719" s="31">
        <f t="shared" si="607"/>
        <v>3</v>
      </c>
      <c r="G2719" s="31">
        <f t="shared" si="608"/>
        <v>1</v>
      </c>
      <c r="H2719" s="31">
        <f t="shared" si="609"/>
        <v>3</v>
      </c>
      <c r="I2719" s="31">
        <f t="shared" si="610"/>
        <v>4</v>
      </c>
      <c r="J2719" s="31">
        <f t="shared" si="611"/>
        <v>3</v>
      </c>
      <c r="K2719" s="31">
        <f t="shared" si="612"/>
        <v>4</v>
      </c>
      <c r="L2719" s="31">
        <f t="shared" si="613"/>
        <v>2</v>
      </c>
      <c r="M2719" s="31">
        <f t="shared" si="614"/>
        <v>3</v>
      </c>
      <c r="N2719" s="31">
        <f t="shared" si="615"/>
        <v>2.9</v>
      </c>
      <c r="O2719" s="26" t="s">
        <v>14738</v>
      </c>
      <c r="P2719" s="26" t="s">
        <v>108</v>
      </c>
      <c r="Q2719" s="27">
        <v>42129</v>
      </c>
      <c r="R2719" s="26" t="s">
        <v>109</v>
      </c>
      <c r="S2719" s="26" t="s">
        <v>277</v>
      </c>
      <c r="T2719" s="26" t="s">
        <v>278</v>
      </c>
      <c r="U2719" s="26" t="s">
        <v>833</v>
      </c>
      <c r="V2719" s="26" t="s">
        <v>15731</v>
      </c>
      <c r="W2719" s="26" t="s">
        <v>308</v>
      </c>
      <c r="X2719" s="26" t="s">
        <v>14714</v>
      </c>
      <c r="Y2719" s="26" t="s">
        <v>14715</v>
      </c>
      <c r="Z2719" s="26" t="s">
        <v>14716</v>
      </c>
      <c r="AA2719" s="24"/>
      <c r="AB2719" s="26" t="s">
        <v>117</v>
      </c>
      <c r="AC2719" s="28">
        <v>8000</v>
      </c>
      <c r="AD2719" s="26" t="s">
        <v>1187</v>
      </c>
      <c r="AE2719" s="26" t="s">
        <v>725</v>
      </c>
      <c r="AF2719" s="26" t="s">
        <v>139</v>
      </c>
      <c r="AG2719" s="26" t="s">
        <v>194</v>
      </c>
      <c r="AH2719" s="26" t="s">
        <v>143</v>
      </c>
      <c r="AI2719" s="28">
        <v>8000</v>
      </c>
      <c r="AJ2719" s="26" t="s">
        <v>14739</v>
      </c>
      <c r="AK2719" s="26" t="s">
        <v>14717</v>
      </c>
      <c r="AL2719" s="26" t="s">
        <v>14718</v>
      </c>
      <c r="AM2719" s="24"/>
      <c r="AN2719" s="24"/>
      <c r="AO2719" s="24"/>
      <c r="AP2719" s="24"/>
      <c r="AQ2719" s="24"/>
      <c r="AR2719" s="24"/>
      <c r="AS2719" s="24"/>
      <c r="AT2719" s="24"/>
      <c r="AU2719" s="24"/>
      <c r="AV2719" s="24"/>
      <c r="AW2719" s="28">
        <v>47949</v>
      </c>
      <c r="AX2719" s="26">
        <v>287</v>
      </c>
      <c r="AY2719" s="28">
        <v>75</v>
      </c>
      <c r="AZ2719" s="28">
        <v>100</v>
      </c>
      <c r="BA2719" s="26">
        <v>0</v>
      </c>
      <c r="BB2719" s="26" t="s">
        <v>148</v>
      </c>
      <c r="BC2719" s="26" t="s">
        <v>1869</v>
      </c>
      <c r="BD2719" s="26" t="s">
        <v>378</v>
      </c>
      <c r="BE2719" s="26" t="s">
        <v>14740</v>
      </c>
      <c r="BF2719" s="26" t="s">
        <v>14741</v>
      </c>
      <c r="BG2719" s="26" t="s">
        <v>395</v>
      </c>
      <c r="BH2719" s="26" t="s">
        <v>14742</v>
      </c>
      <c r="BI2719" s="26" t="s">
        <v>395</v>
      </c>
      <c r="BJ2719" s="24"/>
      <c r="BK2719" s="24"/>
      <c r="BL2719" s="24"/>
      <c r="BM2719" s="24"/>
      <c r="BN2719" s="24"/>
      <c r="BO2719" s="24"/>
      <c r="BP2719" s="24"/>
      <c r="BQ2719" s="24"/>
      <c r="BR2719" s="26">
        <v>3</v>
      </c>
      <c r="BS2719" s="26">
        <v>1</v>
      </c>
      <c r="BT2719" s="26">
        <v>3</v>
      </c>
      <c r="BU2719" s="26">
        <v>4</v>
      </c>
      <c r="BV2719" s="26">
        <v>3</v>
      </c>
      <c r="BW2719" s="26">
        <v>4</v>
      </c>
      <c r="BX2719" s="26">
        <v>2</v>
      </c>
      <c r="BY2719" s="26">
        <v>3</v>
      </c>
      <c r="BZ2719" s="24"/>
      <c r="CA2719" s="24"/>
      <c r="CB2719" s="24"/>
      <c r="CC2719" s="24"/>
      <c r="CD2719" s="24"/>
      <c r="CE2719" s="24"/>
      <c r="CF2719" s="24"/>
      <c r="CG2719" s="24"/>
      <c r="CH2719" s="24"/>
      <c r="CI2719" s="24"/>
      <c r="CJ2719" s="24"/>
      <c r="CK2719" s="24"/>
      <c r="CL2719" s="24"/>
      <c r="CM2719" s="24"/>
      <c r="CN2719" s="24"/>
      <c r="CO2719" s="24"/>
      <c r="CP2719" s="24"/>
      <c r="CQ2719" s="24"/>
      <c r="CR2719" s="24"/>
      <c r="CS2719" s="24"/>
      <c r="CT2719" s="24"/>
      <c r="CU2719" s="24"/>
      <c r="CV2719" s="24"/>
      <c r="CW2719" s="24"/>
      <c r="CX2719" s="24"/>
      <c r="CY2719" s="24"/>
      <c r="CZ2719" s="24"/>
      <c r="DA2719" s="24"/>
      <c r="DB2719" s="24"/>
      <c r="DC2719" s="24"/>
      <c r="DD2719" s="24"/>
      <c r="DE2719" s="24"/>
      <c r="DF2719" s="26" t="s">
        <v>139</v>
      </c>
      <c r="DG2719" s="26" t="s">
        <v>120</v>
      </c>
      <c r="DH2719" s="26" t="s">
        <v>139</v>
      </c>
      <c r="DI2719" s="26" t="s">
        <v>120</v>
      </c>
      <c r="DJ2719" s="26" t="s">
        <v>139</v>
      </c>
      <c r="DK2719" s="26" t="s">
        <v>139</v>
      </c>
      <c r="DL2719" s="26" t="s">
        <v>139</v>
      </c>
      <c r="DM2719" s="26" t="s">
        <v>139</v>
      </c>
      <c r="DN2719" s="26" t="s">
        <v>139</v>
      </c>
      <c r="DO2719" s="26" t="s">
        <v>139</v>
      </c>
    </row>
    <row r="2720" spans="1:119" ht="20.100000000000001" customHeight="1" x14ac:dyDescent="0.25">
      <c r="A2720" s="29" t="str">
        <f t="shared" si="602"/>
        <v>Viva a Vida (Long Live Life)1</v>
      </c>
      <c r="B2720" s="29" t="str">
        <f t="shared" si="603"/>
        <v>Viva a Vida (Long Live Life)</v>
      </c>
      <c r="C2720" s="29">
        <f t="shared" si="604"/>
        <v>1</v>
      </c>
      <c r="D2720" s="30" t="str">
        <f t="shared" si="605"/>
        <v>Americas</v>
      </c>
      <c r="E2720" s="30" t="str">
        <f t="shared" si="606"/>
        <v>Camaçari, Bahia, Brazil</v>
      </c>
      <c r="F2720" s="31">
        <f t="shared" si="607"/>
        <v>2</v>
      </c>
      <c r="G2720" s="31">
        <f t="shared" si="608"/>
        <v>1</v>
      </c>
      <c r="H2720" s="31">
        <f t="shared" si="609"/>
        <v>3</v>
      </c>
      <c r="I2720" s="31">
        <f t="shared" si="610"/>
        <v>4</v>
      </c>
      <c r="J2720" s="31">
        <f t="shared" si="611"/>
        <v>3</v>
      </c>
      <c r="K2720" s="31">
        <f t="shared" si="612"/>
        <v>3</v>
      </c>
      <c r="L2720" s="31">
        <f t="shared" si="613"/>
        <v>2</v>
      </c>
      <c r="M2720" s="31">
        <f t="shared" si="614"/>
        <v>3</v>
      </c>
      <c r="N2720" s="31">
        <f t="shared" si="615"/>
        <v>2.6</v>
      </c>
      <c r="O2720" s="26" t="s">
        <v>14743</v>
      </c>
      <c r="P2720" s="26" t="s">
        <v>108</v>
      </c>
      <c r="Q2720" s="27">
        <v>41771</v>
      </c>
      <c r="R2720" s="26" t="s">
        <v>155</v>
      </c>
      <c r="S2720" s="26" t="s">
        <v>193</v>
      </c>
      <c r="T2720" s="26" t="s">
        <v>194</v>
      </c>
      <c r="U2720" s="26" t="s">
        <v>833</v>
      </c>
      <c r="V2720" s="26" t="s">
        <v>15731</v>
      </c>
      <c r="W2720" s="26" t="s">
        <v>308</v>
      </c>
      <c r="X2720" s="26" t="s">
        <v>14714</v>
      </c>
      <c r="Y2720" s="26" t="s">
        <v>14715</v>
      </c>
      <c r="Z2720" s="26" t="s">
        <v>14716</v>
      </c>
      <c r="AA2720" s="24"/>
      <c r="AB2720" s="26" t="s">
        <v>117</v>
      </c>
      <c r="AC2720" s="28">
        <v>15000</v>
      </c>
      <c r="AD2720" s="26" t="s">
        <v>1187</v>
      </c>
      <c r="AE2720" s="26" t="s">
        <v>725</v>
      </c>
      <c r="AF2720" s="26" t="s">
        <v>139</v>
      </c>
      <c r="AG2720" s="26" t="s">
        <v>194</v>
      </c>
      <c r="AH2720" s="26" t="s">
        <v>158</v>
      </c>
      <c r="AI2720" s="28">
        <v>15000</v>
      </c>
      <c r="AJ2720" s="26" t="s">
        <v>14744</v>
      </c>
      <c r="AK2720" s="26" t="s">
        <v>14745</v>
      </c>
      <c r="AL2720" s="26" t="s">
        <v>14718</v>
      </c>
      <c r="AM2720" s="26" t="s">
        <v>14746</v>
      </c>
      <c r="AN2720" s="26" t="s">
        <v>14747</v>
      </c>
      <c r="AO2720" s="26" t="s">
        <v>14748</v>
      </c>
      <c r="AP2720" s="26" t="s">
        <v>14749</v>
      </c>
      <c r="AQ2720" s="24"/>
      <c r="AR2720" s="24"/>
      <c r="AS2720" s="24"/>
      <c r="AT2720" s="24"/>
      <c r="AU2720" s="24"/>
      <c r="AV2720" s="24"/>
      <c r="AW2720" s="28">
        <v>60730</v>
      </c>
      <c r="AX2720" s="26">
        <v>200</v>
      </c>
      <c r="AY2720" s="28">
        <v>75</v>
      </c>
      <c r="AZ2720" s="28">
        <v>75</v>
      </c>
      <c r="BA2720" s="26">
        <v>0</v>
      </c>
      <c r="BB2720" s="26" t="s">
        <v>148</v>
      </c>
      <c r="BC2720" s="26" t="s">
        <v>1869</v>
      </c>
      <c r="BD2720" s="24"/>
      <c r="BE2720" s="24"/>
      <c r="BF2720" s="26" t="s">
        <v>14750</v>
      </c>
      <c r="BG2720" s="26" t="s">
        <v>395</v>
      </c>
      <c r="BH2720" s="26" t="s">
        <v>14736</v>
      </c>
      <c r="BI2720" s="26" t="s">
        <v>395</v>
      </c>
      <c r="BJ2720" s="26" t="s">
        <v>14751</v>
      </c>
      <c r="BK2720" s="26" t="s">
        <v>395</v>
      </c>
      <c r="BL2720" s="26" t="s">
        <v>14737</v>
      </c>
      <c r="BM2720" s="26" t="s">
        <v>395</v>
      </c>
      <c r="BN2720" s="24"/>
      <c r="BO2720" s="24"/>
      <c r="BP2720" s="24"/>
      <c r="BQ2720" s="24"/>
      <c r="BR2720" s="26">
        <v>2</v>
      </c>
      <c r="BS2720" s="26">
        <v>1</v>
      </c>
      <c r="BT2720" s="26">
        <v>3</v>
      </c>
      <c r="BU2720" s="26">
        <v>4</v>
      </c>
      <c r="BV2720" s="26">
        <v>3</v>
      </c>
      <c r="BW2720" s="26">
        <v>3</v>
      </c>
      <c r="BX2720" s="26">
        <v>2</v>
      </c>
      <c r="BY2720" s="26">
        <v>3</v>
      </c>
      <c r="BZ2720" s="24"/>
      <c r="CA2720" s="24"/>
      <c r="CB2720" s="24"/>
      <c r="CC2720" s="24"/>
      <c r="CD2720" s="24"/>
      <c r="CE2720" s="24"/>
      <c r="CF2720" s="24"/>
      <c r="CG2720" s="24"/>
      <c r="CH2720" s="24"/>
      <c r="CI2720" s="24"/>
      <c r="CJ2720" s="24"/>
      <c r="CK2720" s="24"/>
      <c r="CL2720" s="24"/>
      <c r="CM2720" s="24"/>
      <c r="CN2720" s="24"/>
      <c r="CO2720" s="24"/>
      <c r="CP2720" s="24"/>
      <c r="CQ2720" s="24"/>
      <c r="CR2720" s="24"/>
      <c r="CS2720" s="24"/>
      <c r="CT2720" s="24"/>
      <c r="CU2720" s="24"/>
      <c r="CV2720" s="24"/>
      <c r="CW2720" s="24"/>
      <c r="CX2720" s="24"/>
      <c r="CY2720" s="24"/>
      <c r="CZ2720" s="24"/>
      <c r="DA2720" s="24"/>
      <c r="DB2720" s="24"/>
      <c r="DC2720" s="24"/>
      <c r="DD2720" s="24"/>
      <c r="DE2720" s="24"/>
      <c r="DF2720" s="26" t="s">
        <v>139</v>
      </c>
      <c r="DG2720" s="26" t="s">
        <v>139</v>
      </c>
      <c r="DH2720" s="26" t="s">
        <v>139</v>
      </c>
      <c r="DI2720" s="26" t="s">
        <v>120</v>
      </c>
      <c r="DJ2720" s="26" t="s">
        <v>139</v>
      </c>
      <c r="DK2720" s="26" t="s">
        <v>139</v>
      </c>
      <c r="DL2720" s="26" t="s">
        <v>139</v>
      </c>
      <c r="DM2720" s="26" t="s">
        <v>139</v>
      </c>
      <c r="DN2720" s="26" t="s">
        <v>139</v>
      </c>
      <c r="DO2720" s="26" t="s">
        <v>139</v>
      </c>
    </row>
    <row r="2721" spans="1:119" ht="20.100000000000001" customHeight="1" x14ac:dyDescent="0.25">
      <c r="A2721" s="29" t="str">
        <f t="shared" si="602"/>
        <v>Voces Mesoamericanas Acción con Pueblos Migrantes A.C (Mesoamerican Voices Action with Migrant People)1</v>
      </c>
      <c r="B2721" s="29" t="str">
        <f t="shared" si="603"/>
        <v>Voces Mesoamericanas Acción con Pueblos Migrantes A.C (Mesoamerican Voices Action with Migrant People)</v>
      </c>
      <c r="C2721" s="29">
        <f t="shared" si="604"/>
        <v>1</v>
      </c>
      <c r="D2721" s="30" t="str">
        <f t="shared" si="605"/>
        <v>Americas</v>
      </c>
      <c r="E2721" s="30" t="str">
        <f t="shared" si="606"/>
        <v>San Cristóbal de las Casas, Chiapas, Mexico</v>
      </c>
      <c r="F2721" s="31">
        <f t="shared" si="607"/>
        <v>5</v>
      </c>
      <c r="G2721" s="31">
        <f t="shared" si="608"/>
        <v>3</v>
      </c>
      <c r="H2721" s="31">
        <f t="shared" si="609"/>
        <v>2</v>
      </c>
      <c r="I2721" s="31">
        <f t="shared" si="610"/>
        <v>3</v>
      </c>
      <c r="J2721" s="31">
        <f t="shared" si="611"/>
        <v>3</v>
      </c>
      <c r="K2721" s="31">
        <f t="shared" si="612"/>
        <v>3</v>
      </c>
      <c r="L2721" s="31">
        <f t="shared" si="613"/>
        <v>4</v>
      </c>
      <c r="M2721" s="31">
        <f t="shared" si="614"/>
        <v>3</v>
      </c>
      <c r="N2721" s="31">
        <f t="shared" si="615"/>
        <v>3.3</v>
      </c>
      <c r="O2721" s="26" t="s">
        <v>14752</v>
      </c>
      <c r="P2721" s="26" t="s">
        <v>108</v>
      </c>
      <c r="Q2721" s="27">
        <v>43223</v>
      </c>
      <c r="R2721" s="26" t="s">
        <v>155</v>
      </c>
      <c r="S2721" s="26" t="s">
        <v>244</v>
      </c>
      <c r="T2721" s="26" t="s">
        <v>111</v>
      </c>
      <c r="U2721" s="24"/>
      <c r="V2721" s="26" t="s">
        <v>15731</v>
      </c>
      <c r="W2721" s="26" t="s">
        <v>676</v>
      </c>
      <c r="X2721" s="26" t="s">
        <v>6967</v>
      </c>
      <c r="Y2721" s="26" t="s">
        <v>14753</v>
      </c>
      <c r="Z2721" s="26" t="s">
        <v>14754</v>
      </c>
      <c r="AA2721" s="24"/>
      <c r="AB2721" s="26" t="s">
        <v>680</v>
      </c>
      <c r="AC2721" s="28">
        <v>20000</v>
      </c>
      <c r="AD2721" s="24"/>
      <c r="AE2721" s="26" t="s">
        <v>3861</v>
      </c>
      <c r="AF2721" s="26" t="s">
        <v>139</v>
      </c>
      <c r="AG2721" s="24"/>
      <c r="AH2721" s="26" t="s">
        <v>158</v>
      </c>
      <c r="AI2721" s="28">
        <v>20000</v>
      </c>
      <c r="AJ2721" s="24"/>
      <c r="AK2721" s="24"/>
      <c r="AL2721" s="24"/>
      <c r="AM2721" s="26" t="s">
        <v>14755</v>
      </c>
      <c r="AN2721" s="26" t="s">
        <v>14756</v>
      </c>
      <c r="AO2721" s="26" t="s">
        <v>14757</v>
      </c>
      <c r="AP2721" s="26" t="s">
        <v>14758</v>
      </c>
      <c r="AQ2721" s="24"/>
      <c r="AR2721" s="24"/>
      <c r="AS2721" s="24"/>
      <c r="AT2721" s="24"/>
      <c r="AU2721" s="24"/>
      <c r="AV2721" s="24"/>
      <c r="AW2721" s="28">
        <v>169973</v>
      </c>
      <c r="AX2721" s="26">
        <v>930</v>
      </c>
      <c r="AY2721" s="28">
        <v>0</v>
      </c>
      <c r="AZ2721" s="28">
        <v>0</v>
      </c>
      <c r="BA2721" s="26">
        <v>0</v>
      </c>
      <c r="BB2721" s="24"/>
      <c r="BC2721" s="24"/>
      <c r="BD2721" s="26" t="s">
        <v>125</v>
      </c>
      <c r="BE2721" s="24"/>
      <c r="BF2721" s="26" t="s">
        <v>14759</v>
      </c>
      <c r="BG2721" s="26" t="s">
        <v>756</v>
      </c>
      <c r="BH2721" s="26" t="s">
        <v>14760</v>
      </c>
      <c r="BI2721" s="26" t="s">
        <v>756</v>
      </c>
      <c r="BJ2721" s="26" t="s">
        <v>14761</v>
      </c>
      <c r="BK2721" s="26" t="s">
        <v>357</v>
      </c>
      <c r="BL2721" s="26" t="s">
        <v>14762</v>
      </c>
      <c r="BM2721" s="26" t="s">
        <v>1554</v>
      </c>
      <c r="BN2721" s="26" t="s">
        <v>14763</v>
      </c>
      <c r="BO2721" s="26" t="s">
        <v>1554</v>
      </c>
      <c r="BP2721" s="24"/>
      <c r="BQ2721" s="24"/>
      <c r="BR2721" s="26">
        <v>19</v>
      </c>
      <c r="BS2721" s="26">
        <v>11</v>
      </c>
      <c r="BT2721" s="26">
        <v>7</v>
      </c>
      <c r="BU2721" s="26">
        <v>12</v>
      </c>
      <c r="BV2721" s="26">
        <v>12</v>
      </c>
      <c r="BW2721" s="26">
        <v>14</v>
      </c>
      <c r="BX2721" s="26">
        <v>17</v>
      </c>
      <c r="BY2721" s="26">
        <v>11</v>
      </c>
      <c r="BZ2721" s="26" t="s">
        <v>134</v>
      </c>
      <c r="CA2721" s="26" t="s">
        <v>138</v>
      </c>
      <c r="CB2721" s="26" t="s">
        <v>138</v>
      </c>
      <c r="CC2721" s="26" t="s">
        <v>138</v>
      </c>
      <c r="CD2721" s="26" t="s">
        <v>134</v>
      </c>
      <c r="CE2721" s="26" t="s">
        <v>134</v>
      </c>
      <c r="CF2721" s="26" t="s">
        <v>135</v>
      </c>
      <c r="CG2721" s="26" t="s">
        <v>137</v>
      </c>
      <c r="CH2721" s="26" t="s">
        <v>136</v>
      </c>
      <c r="CI2721" s="26" t="s">
        <v>135</v>
      </c>
      <c r="CJ2721" s="26" t="s">
        <v>137</v>
      </c>
      <c r="CK2721" s="26" t="s">
        <v>137</v>
      </c>
      <c r="CL2721" s="26" t="s">
        <v>136</v>
      </c>
      <c r="CM2721" s="26" t="s">
        <v>134</v>
      </c>
      <c r="CN2721" s="26" t="s">
        <v>137</v>
      </c>
      <c r="CO2721" s="26" t="s">
        <v>134</v>
      </c>
      <c r="CP2721" s="26" t="s">
        <v>137</v>
      </c>
      <c r="CQ2721" s="26" t="s">
        <v>137</v>
      </c>
      <c r="CR2721" s="26" t="s">
        <v>138</v>
      </c>
      <c r="CS2721" s="26" t="s">
        <v>138</v>
      </c>
      <c r="CT2721" s="26" t="s">
        <v>134</v>
      </c>
      <c r="CU2721" s="26" t="s">
        <v>136</v>
      </c>
      <c r="CV2721" s="26" t="s">
        <v>134</v>
      </c>
      <c r="CW2721" s="26" t="s">
        <v>136</v>
      </c>
      <c r="CX2721" s="26" t="s">
        <v>138</v>
      </c>
      <c r="CY2721" s="26" t="s">
        <v>138</v>
      </c>
      <c r="CZ2721" s="26" t="s">
        <v>135</v>
      </c>
      <c r="DA2721" s="26" t="s">
        <v>138</v>
      </c>
      <c r="DB2721" s="26" t="s">
        <v>136</v>
      </c>
      <c r="DC2721" s="26" t="s">
        <v>135</v>
      </c>
      <c r="DD2721" s="26" t="s">
        <v>136</v>
      </c>
      <c r="DE2721" s="26" t="s">
        <v>136</v>
      </c>
      <c r="DF2721" s="26" t="s">
        <v>139</v>
      </c>
      <c r="DG2721" s="26" t="s">
        <v>120</v>
      </c>
      <c r="DH2721" s="26" t="s">
        <v>139</v>
      </c>
      <c r="DI2721" s="26" t="s">
        <v>120</v>
      </c>
      <c r="DJ2721" s="26" t="s">
        <v>139</v>
      </c>
      <c r="DK2721" s="26" t="s">
        <v>139</v>
      </c>
      <c r="DL2721" s="26" t="s">
        <v>139</v>
      </c>
      <c r="DM2721" s="26" t="s">
        <v>139</v>
      </c>
      <c r="DN2721" s="26" t="s">
        <v>139</v>
      </c>
      <c r="DO2721" s="26" t="s">
        <v>139</v>
      </c>
    </row>
    <row r="2722" spans="1:119" ht="20.100000000000001" customHeight="1" x14ac:dyDescent="0.25">
      <c r="A2722" s="29" t="str">
        <f t="shared" si="602"/>
        <v>Voces Mesoamericanas Acción con Pueblos Migrantes A.C (Mesoamerican Voices Action with Migrant People)1</v>
      </c>
      <c r="B2722" s="29" t="str">
        <f t="shared" si="603"/>
        <v>Voces Mesoamericanas Acción con Pueblos Migrantes A.C (Mesoamerican Voices Action with Migrant People)</v>
      </c>
      <c r="C2722" s="29">
        <f t="shared" si="604"/>
        <v>1</v>
      </c>
      <c r="D2722" s="30" t="str">
        <f t="shared" si="605"/>
        <v>Americas</v>
      </c>
      <c r="E2722" s="30" t="str">
        <f t="shared" si="606"/>
        <v>San Cristóbal de las Casas, Chiapas, Mexico</v>
      </c>
      <c r="F2722" s="31">
        <f t="shared" si="607"/>
        <v>0</v>
      </c>
      <c r="G2722" s="31">
        <f t="shared" si="608"/>
        <v>0</v>
      </c>
      <c r="H2722" s="31">
        <f t="shared" si="609"/>
        <v>0</v>
      </c>
      <c r="I2722" s="31">
        <f t="shared" si="610"/>
        <v>0</v>
      </c>
      <c r="J2722" s="31">
        <f t="shared" si="611"/>
        <v>0</v>
      </c>
      <c r="K2722" s="31">
        <f t="shared" si="612"/>
        <v>0</v>
      </c>
      <c r="L2722" s="31">
        <f t="shared" si="613"/>
        <v>0</v>
      </c>
      <c r="M2722" s="31">
        <f t="shared" si="614"/>
        <v>0</v>
      </c>
      <c r="N2722" s="31">
        <f t="shared" si="615"/>
        <v>0</v>
      </c>
      <c r="O2722" s="26" t="s">
        <v>16492</v>
      </c>
      <c r="P2722" s="26" t="s">
        <v>108</v>
      </c>
      <c r="Q2722" s="27">
        <v>43280</v>
      </c>
      <c r="R2722" s="26" t="s">
        <v>155</v>
      </c>
      <c r="S2722" s="26" t="s">
        <v>244</v>
      </c>
      <c r="T2722" s="26" t="s">
        <v>111</v>
      </c>
      <c r="U2722" s="24"/>
      <c r="V2722" s="26" t="s">
        <v>15731</v>
      </c>
      <c r="W2722" s="26" t="s">
        <v>676</v>
      </c>
      <c r="X2722" s="26" t="s">
        <v>6967</v>
      </c>
      <c r="Y2722" s="26" t="s">
        <v>14753</v>
      </c>
      <c r="Z2722" s="26" t="s">
        <v>14754</v>
      </c>
      <c r="AA2722" s="24"/>
      <c r="AB2722" s="26" t="s">
        <v>15736</v>
      </c>
      <c r="AC2722" s="28">
        <v>2139</v>
      </c>
      <c r="AD2722" s="24"/>
      <c r="AE2722" s="26" t="s">
        <v>3861</v>
      </c>
      <c r="AF2722" s="26" t="s">
        <v>139</v>
      </c>
      <c r="AG2722" s="24"/>
      <c r="AH2722" s="26" t="s">
        <v>158</v>
      </c>
      <c r="AI2722" s="28">
        <v>2139</v>
      </c>
      <c r="AJ2722" s="24"/>
      <c r="AK2722" s="24"/>
      <c r="AL2722" s="24"/>
      <c r="AM2722" s="24"/>
      <c r="AN2722" s="24"/>
      <c r="AO2722" s="24"/>
      <c r="AP2722" s="24"/>
      <c r="AQ2722" s="24"/>
      <c r="AR2722" s="24"/>
      <c r="AS2722" s="24"/>
      <c r="AT2722" s="24"/>
      <c r="AU2722" s="24"/>
      <c r="AV2722" s="24"/>
      <c r="AW2722" s="28">
        <v>0</v>
      </c>
      <c r="AX2722" s="26">
        <v>0</v>
      </c>
      <c r="AY2722" s="28">
        <v>0</v>
      </c>
      <c r="AZ2722" s="28">
        <v>0</v>
      </c>
      <c r="BA2722" s="26">
        <v>0</v>
      </c>
      <c r="BB2722" s="24"/>
      <c r="BC2722" s="24"/>
      <c r="BD2722" s="24"/>
      <c r="BE2722" s="24"/>
      <c r="BF2722" s="24"/>
      <c r="BG2722" s="24"/>
      <c r="BH2722" s="24"/>
      <c r="BI2722" s="24"/>
      <c r="BJ2722" s="24"/>
      <c r="BK2722" s="24"/>
      <c r="BL2722" s="24"/>
      <c r="BM2722" s="24"/>
      <c r="BN2722" s="24"/>
      <c r="BO2722" s="24"/>
      <c r="BP2722" s="24"/>
      <c r="BQ2722" s="24"/>
      <c r="BR2722" s="26">
        <v>0</v>
      </c>
      <c r="BS2722" s="26">
        <v>0</v>
      </c>
      <c r="BT2722" s="26">
        <v>0</v>
      </c>
      <c r="BU2722" s="26">
        <v>0</v>
      </c>
      <c r="BV2722" s="26">
        <v>0</v>
      </c>
      <c r="BW2722" s="26">
        <v>0</v>
      </c>
      <c r="BX2722" s="26">
        <v>0</v>
      </c>
      <c r="BY2722" s="26">
        <v>0</v>
      </c>
      <c r="BZ2722" s="24"/>
      <c r="CA2722" s="24"/>
      <c r="CB2722" s="24"/>
      <c r="CC2722" s="24"/>
      <c r="CD2722" s="24"/>
      <c r="CE2722" s="24"/>
      <c r="CF2722" s="24"/>
      <c r="CG2722" s="24"/>
      <c r="CH2722" s="24"/>
      <c r="CI2722" s="24"/>
      <c r="CJ2722" s="24"/>
      <c r="CK2722" s="24"/>
      <c r="CL2722" s="24"/>
      <c r="CM2722" s="24"/>
      <c r="CN2722" s="24"/>
      <c r="CO2722" s="24"/>
      <c r="CP2722" s="24"/>
      <c r="CQ2722" s="24"/>
      <c r="CR2722" s="24"/>
      <c r="CS2722" s="24"/>
      <c r="CT2722" s="24"/>
      <c r="CU2722" s="24"/>
      <c r="CV2722" s="24"/>
      <c r="CW2722" s="24"/>
      <c r="CX2722" s="24"/>
      <c r="CY2722" s="24"/>
      <c r="CZ2722" s="24"/>
      <c r="DA2722" s="24"/>
      <c r="DB2722" s="24"/>
      <c r="DC2722" s="24"/>
      <c r="DD2722" s="24"/>
      <c r="DE2722" s="24"/>
      <c r="DF2722" s="26" t="s">
        <v>139</v>
      </c>
      <c r="DG2722" s="26" t="s">
        <v>139</v>
      </c>
      <c r="DH2722" s="26" t="s">
        <v>139</v>
      </c>
      <c r="DI2722" s="26" t="s">
        <v>139</v>
      </c>
      <c r="DJ2722" s="26" t="s">
        <v>139</v>
      </c>
      <c r="DK2722" s="26" t="s">
        <v>139</v>
      </c>
      <c r="DL2722" s="26" t="s">
        <v>139</v>
      </c>
      <c r="DM2722" s="26" t="s">
        <v>139</v>
      </c>
      <c r="DN2722" s="26" t="s">
        <v>139</v>
      </c>
      <c r="DO2722" s="26" t="s">
        <v>139</v>
      </c>
    </row>
    <row r="2723" spans="1:119" ht="20.100000000000001" customHeight="1" x14ac:dyDescent="0.25">
      <c r="A2723" s="29" t="str">
        <f t="shared" si="602"/>
        <v/>
      </c>
      <c r="B2723" s="29" t="str">
        <f t="shared" si="603"/>
        <v>Voluntary Association for Family Welfare and Social Development</v>
      </c>
      <c r="C2723" s="29">
        <f t="shared" si="604"/>
        <v>0</v>
      </c>
      <c r="D2723" s="30" t="str">
        <f t="shared" si="605"/>
        <v>South Asia</v>
      </c>
      <c r="E2723" s="30" t="str">
        <f t="shared" si="606"/>
        <v>Dhaka, Bangladesh</v>
      </c>
      <c r="F2723" s="31">
        <f t="shared" si="607"/>
        <v>0</v>
      </c>
      <c r="G2723" s="31">
        <f t="shared" si="608"/>
        <v>0</v>
      </c>
      <c r="H2723" s="31">
        <f t="shared" si="609"/>
        <v>0</v>
      </c>
      <c r="I2723" s="31">
        <f t="shared" si="610"/>
        <v>0</v>
      </c>
      <c r="J2723" s="31">
        <f t="shared" si="611"/>
        <v>0</v>
      </c>
      <c r="K2723" s="31">
        <f t="shared" si="612"/>
        <v>0</v>
      </c>
      <c r="L2723" s="31">
        <f t="shared" si="613"/>
        <v>0</v>
      </c>
      <c r="M2723" s="31">
        <f t="shared" si="614"/>
        <v>0</v>
      </c>
      <c r="N2723" s="31">
        <f t="shared" si="615"/>
        <v>0</v>
      </c>
      <c r="O2723" s="26" t="s">
        <v>16493</v>
      </c>
      <c r="P2723" s="26" t="s">
        <v>108</v>
      </c>
      <c r="Q2723" s="27">
        <v>43270</v>
      </c>
      <c r="R2723" s="24"/>
      <c r="S2723" s="24"/>
      <c r="T2723" s="26" t="s">
        <v>111</v>
      </c>
      <c r="U2723" s="24"/>
      <c r="V2723" s="26" t="s">
        <v>225</v>
      </c>
      <c r="W2723" s="26" t="s">
        <v>773</v>
      </c>
      <c r="X2723" s="26" t="s">
        <v>774</v>
      </c>
      <c r="Y2723" s="26" t="s">
        <v>14765</v>
      </c>
      <c r="Z2723" s="24"/>
      <c r="AA2723" s="24"/>
      <c r="AB2723" s="26" t="s">
        <v>15736</v>
      </c>
      <c r="AC2723" s="28">
        <v>3000</v>
      </c>
      <c r="AD2723" s="26" t="s">
        <v>12675</v>
      </c>
      <c r="AE2723" s="26" t="s">
        <v>12600</v>
      </c>
      <c r="AF2723" s="26" t="s">
        <v>120</v>
      </c>
      <c r="AG2723" s="26" t="s">
        <v>207</v>
      </c>
      <c r="AH2723" s="24"/>
      <c r="AI2723" s="28">
        <v>3000</v>
      </c>
      <c r="AJ2723" s="24"/>
      <c r="AK2723" s="24"/>
      <c r="AL2723" s="24"/>
      <c r="AM2723" s="24"/>
      <c r="AN2723" s="24"/>
      <c r="AO2723" s="24"/>
      <c r="AP2723" s="24"/>
      <c r="AQ2723" s="24"/>
      <c r="AR2723" s="24"/>
      <c r="AS2723" s="24"/>
      <c r="AT2723" s="24"/>
      <c r="AU2723" s="24"/>
      <c r="AV2723" s="24"/>
      <c r="AW2723" s="28">
        <v>0</v>
      </c>
      <c r="AX2723" s="26">
        <v>0</v>
      </c>
      <c r="AY2723" s="28">
        <v>0</v>
      </c>
      <c r="AZ2723" s="28">
        <v>0</v>
      </c>
      <c r="BA2723" s="26">
        <v>0</v>
      </c>
      <c r="BB2723" s="24"/>
      <c r="BC2723" s="26" t="s">
        <v>181</v>
      </c>
      <c r="BD2723" s="24"/>
      <c r="BE2723" s="24"/>
      <c r="BF2723" s="24"/>
      <c r="BG2723" s="24"/>
      <c r="BH2723" s="24"/>
      <c r="BI2723" s="24"/>
      <c r="BJ2723" s="24"/>
      <c r="BK2723" s="24"/>
      <c r="BL2723" s="24"/>
      <c r="BM2723" s="24"/>
      <c r="BN2723" s="24"/>
      <c r="BO2723" s="24"/>
      <c r="BP2723" s="24"/>
      <c r="BQ2723" s="24"/>
      <c r="BR2723" s="26">
        <v>0</v>
      </c>
      <c r="BS2723" s="26">
        <v>0</v>
      </c>
      <c r="BT2723" s="26">
        <v>0</v>
      </c>
      <c r="BU2723" s="26">
        <v>0</v>
      </c>
      <c r="BV2723" s="26">
        <v>0</v>
      </c>
      <c r="BW2723" s="26">
        <v>0</v>
      </c>
      <c r="BX2723" s="26">
        <v>0</v>
      </c>
      <c r="BY2723" s="26">
        <v>0</v>
      </c>
      <c r="BZ2723" s="24"/>
      <c r="CA2723" s="24"/>
      <c r="CB2723" s="24"/>
      <c r="CC2723" s="24"/>
      <c r="CD2723" s="24"/>
      <c r="CE2723" s="24"/>
      <c r="CF2723" s="24"/>
      <c r="CG2723" s="24"/>
      <c r="CH2723" s="24"/>
      <c r="CI2723" s="24"/>
      <c r="CJ2723" s="24"/>
      <c r="CK2723" s="24"/>
      <c r="CL2723" s="24"/>
      <c r="CM2723" s="24"/>
      <c r="CN2723" s="24"/>
      <c r="CO2723" s="24"/>
      <c r="CP2723" s="24"/>
      <c r="CQ2723" s="24"/>
      <c r="CR2723" s="24"/>
      <c r="CS2723" s="24"/>
      <c r="CT2723" s="24"/>
      <c r="CU2723" s="24"/>
      <c r="CV2723" s="24"/>
      <c r="CW2723" s="24"/>
      <c r="CX2723" s="24"/>
      <c r="CY2723" s="24"/>
      <c r="CZ2723" s="24"/>
      <c r="DA2723" s="24"/>
      <c r="DB2723" s="24"/>
      <c r="DC2723" s="24"/>
      <c r="DD2723" s="24"/>
      <c r="DE2723" s="24"/>
      <c r="DF2723" s="26" t="s">
        <v>139</v>
      </c>
      <c r="DG2723" s="26" t="s">
        <v>139</v>
      </c>
      <c r="DH2723" s="26" t="s">
        <v>139</v>
      </c>
      <c r="DI2723" s="26" t="s">
        <v>139</v>
      </c>
      <c r="DJ2723" s="26" t="s">
        <v>139</v>
      </c>
      <c r="DK2723" s="26" t="s">
        <v>139</v>
      </c>
      <c r="DL2723" s="26" t="s">
        <v>139</v>
      </c>
      <c r="DM2723" s="26" t="s">
        <v>139</v>
      </c>
      <c r="DN2723" s="26" t="s">
        <v>139</v>
      </c>
      <c r="DO2723" s="26" t="s">
        <v>139</v>
      </c>
    </row>
    <row r="2724" spans="1:119" ht="20.100000000000001" customHeight="1" x14ac:dyDescent="0.25">
      <c r="A2724" s="29" t="str">
        <f t="shared" si="602"/>
        <v>Voluntary Association for Family Welfare and Social Development4</v>
      </c>
      <c r="B2724" s="29" t="str">
        <f t="shared" si="603"/>
        <v>Voluntary Association for Family Welfare and Social Development</v>
      </c>
      <c r="C2724" s="29">
        <f t="shared" si="604"/>
        <v>4</v>
      </c>
      <c r="D2724" s="30" t="str">
        <f t="shared" si="605"/>
        <v>South Asia</v>
      </c>
      <c r="E2724" s="30" t="str">
        <f t="shared" si="606"/>
        <v>Dhaka, Bangladesh</v>
      </c>
      <c r="F2724" s="31">
        <f t="shared" si="607"/>
        <v>3</v>
      </c>
      <c r="G2724" s="31">
        <f t="shared" si="608"/>
        <v>2</v>
      </c>
      <c r="H2724" s="31">
        <f t="shared" si="609"/>
        <v>4</v>
      </c>
      <c r="I2724" s="31">
        <f t="shared" si="610"/>
        <v>4</v>
      </c>
      <c r="J2724" s="31">
        <f t="shared" si="611"/>
        <v>4</v>
      </c>
      <c r="K2724" s="31">
        <f t="shared" si="612"/>
        <v>4</v>
      </c>
      <c r="L2724" s="31">
        <f t="shared" si="613"/>
        <v>3</v>
      </c>
      <c r="M2724" s="31">
        <f t="shared" si="614"/>
        <v>4</v>
      </c>
      <c r="N2724" s="31">
        <f t="shared" si="615"/>
        <v>3.5</v>
      </c>
      <c r="O2724" s="26" t="s">
        <v>14764</v>
      </c>
      <c r="P2724" s="26" t="s">
        <v>108</v>
      </c>
      <c r="Q2724" s="27">
        <v>43214</v>
      </c>
      <c r="R2724" s="26" t="s">
        <v>109</v>
      </c>
      <c r="S2724" s="26" t="s">
        <v>244</v>
      </c>
      <c r="T2724" s="26" t="s">
        <v>111</v>
      </c>
      <c r="U2724" s="24"/>
      <c r="V2724" s="26" t="s">
        <v>225</v>
      </c>
      <c r="W2724" s="26" t="s">
        <v>773</v>
      </c>
      <c r="X2724" s="26" t="s">
        <v>774</v>
      </c>
      <c r="Y2724" s="26" t="s">
        <v>14765</v>
      </c>
      <c r="Z2724" s="24"/>
      <c r="AA2724" s="24"/>
      <c r="AB2724" s="26" t="s">
        <v>117</v>
      </c>
      <c r="AC2724" s="28">
        <v>18000</v>
      </c>
      <c r="AD2724" s="26" t="s">
        <v>12675</v>
      </c>
      <c r="AE2724" s="26" t="s">
        <v>12600</v>
      </c>
      <c r="AF2724" s="26" t="s">
        <v>120</v>
      </c>
      <c r="AG2724" s="26" t="s">
        <v>207</v>
      </c>
      <c r="AH2724" s="26" t="s">
        <v>185</v>
      </c>
      <c r="AI2724" s="28">
        <v>18000</v>
      </c>
      <c r="AJ2724" s="24"/>
      <c r="AK2724" s="24"/>
      <c r="AL2724" s="24"/>
      <c r="AM2724" s="24"/>
      <c r="AN2724" s="24"/>
      <c r="AO2724" s="24"/>
      <c r="AP2724" s="24"/>
      <c r="AQ2724" s="26" t="s">
        <v>14766</v>
      </c>
      <c r="AR2724" s="24"/>
      <c r="AS2724" s="24"/>
      <c r="AT2724" s="24"/>
      <c r="AU2724" s="26" t="s">
        <v>14767</v>
      </c>
      <c r="AV2724" s="24"/>
      <c r="AW2724" s="28">
        <v>70977</v>
      </c>
      <c r="AX2724" s="26">
        <v>5992</v>
      </c>
      <c r="AY2724" s="28">
        <v>96</v>
      </c>
      <c r="AZ2724" s="28">
        <v>103</v>
      </c>
      <c r="BA2724" s="26">
        <v>108</v>
      </c>
      <c r="BB2724" s="24"/>
      <c r="BC2724" s="26" t="s">
        <v>181</v>
      </c>
      <c r="BD2724" s="26" t="s">
        <v>125</v>
      </c>
      <c r="BE2724" s="24"/>
      <c r="BF2724" s="24"/>
      <c r="BG2724" s="24"/>
      <c r="BH2724" s="24"/>
      <c r="BI2724" s="24"/>
      <c r="BJ2724" s="24"/>
      <c r="BK2724" s="24"/>
      <c r="BL2724" s="24"/>
      <c r="BM2724" s="24"/>
      <c r="BN2724" s="24"/>
      <c r="BO2724" s="24"/>
      <c r="BP2724" s="24"/>
      <c r="BQ2724" s="24"/>
      <c r="BR2724" s="26">
        <v>0</v>
      </c>
      <c r="BS2724" s="26">
        <v>0</v>
      </c>
      <c r="BT2724" s="26">
        <v>0</v>
      </c>
      <c r="BU2724" s="26">
        <v>0</v>
      </c>
      <c r="BV2724" s="26">
        <v>0</v>
      </c>
      <c r="BW2724" s="26">
        <v>0</v>
      </c>
      <c r="BX2724" s="26">
        <v>0</v>
      </c>
      <c r="BY2724" s="26">
        <v>0</v>
      </c>
      <c r="BZ2724" s="26" t="s">
        <v>138</v>
      </c>
      <c r="CA2724" s="26" t="s">
        <v>136</v>
      </c>
      <c r="CB2724" s="26" t="s">
        <v>136</v>
      </c>
      <c r="CC2724" s="26" t="s">
        <v>136</v>
      </c>
      <c r="CD2724" s="26" t="s">
        <v>135</v>
      </c>
      <c r="CE2724" s="26" t="s">
        <v>135</v>
      </c>
      <c r="CF2724" s="26" t="s">
        <v>135</v>
      </c>
      <c r="CG2724" s="26" t="s">
        <v>136</v>
      </c>
      <c r="CH2724" s="26" t="s">
        <v>134</v>
      </c>
      <c r="CI2724" s="26" t="s">
        <v>138</v>
      </c>
      <c r="CJ2724" s="26" t="s">
        <v>134</v>
      </c>
      <c r="CK2724" s="26" t="s">
        <v>134</v>
      </c>
      <c r="CL2724" s="26" t="s">
        <v>134</v>
      </c>
      <c r="CM2724" s="26" t="s">
        <v>134</v>
      </c>
      <c r="CN2724" s="26" t="s">
        <v>134</v>
      </c>
      <c r="CO2724" s="26" t="s">
        <v>138</v>
      </c>
      <c r="CP2724" s="26" t="s">
        <v>136</v>
      </c>
      <c r="CQ2724" s="26" t="s">
        <v>138</v>
      </c>
      <c r="CR2724" s="26" t="s">
        <v>138</v>
      </c>
      <c r="CS2724" s="26" t="s">
        <v>136</v>
      </c>
      <c r="CT2724" s="26" t="s">
        <v>136</v>
      </c>
      <c r="CU2724" s="26" t="s">
        <v>134</v>
      </c>
      <c r="CV2724" s="26" t="s">
        <v>138</v>
      </c>
      <c r="CW2724" s="26" t="s">
        <v>138</v>
      </c>
      <c r="CX2724" s="26" t="s">
        <v>134</v>
      </c>
      <c r="CY2724" s="26" t="s">
        <v>134</v>
      </c>
      <c r="CZ2724" s="26" t="s">
        <v>136</v>
      </c>
      <c r="DA2724" s="26" t="s">
        <v>135</v>
      </c>
      <c r="DB2724" s="26" t="s">
        <v>136</v>
      </c>
      <c r="DC2724" s="26" t="s">
        <v>136</v>
      </c>
      <c r="DD2724" s="26" t="s">
        <v>138</v>
      </c>
      <c r="DE2724" s="26" t="s">
        <v>134</v>
      </c>
      <c r="DF2724" s="26" t="s">
        <v>139</v>
      </c>
      <c r="DG2724" s="26" t="s">
        <v>120</v>
      </c>
      <c r="DH2724" s="26" t="s">
        <v>139</v>
      </c>
      <c r="DI2724" s="26" t="s">
        <v>139</v>
      </c>
      <c r="DJ2724" s="26" t="s">
        <v>120</v>
      </c>
      <c r="DK2724" s="26" t="s">
        <v>139</v>
      </c>
      <c r="DL2724" s="26" t="s">
        <v>139</v>
      </c>
      <c r="DM2724" s="26" t="s">
        <v>139</v>
      </c>
      <c r="DN2724" s="26" t="s">
        <v>139</v>
      </c>
      <c r="DO2724" s="26" t="s">
        <v>139</v>
      </c>
    </row>
    <row r="2725" spans="1:119" ht="20.100000000000001" customHeight="1" x14ac:dyDescent="0.25">
      <c r="A2725" s="29" t="str">
        <f t="shared" si="602"/>
        <v/>
      </c>
      <c r="B2725" s="29" t="str">
        <f t="shared" si="603"/>
        <v>Voluntary Association for Family Welfare and Social Development</v>
      </c>
      <c r="C2725" s="29">
        <f t="shared" si="604"/>
        <v>0</v>
      </c>
      <c r="D2725" s="30" t="str">
        <f t="shared" si="605"/>
        <v>South Asia</v>
      </c>
      <c r="E2725" s="30" t="str">
        <f t="shared" si="606"/>
        <v>Dhaka, Bangladesh</v>
      </c>
      <c r="F2725" s="31">
        <f t="shared" si="607"/>
        <v>0</v>
      </c>
      <c r="G2725" s="31">
        <f t="shared" si="608"/>
        <v>0</v>
      </c>
      <c r="H2725" s="31">
        <f t="shared" si="609"/>
        <v>0</v>
      </c>
      <c r="I2725" s="31">
        <f t="shared" si="610"/>
        <v>0</v>
      </c>
      <c r="J2725" s="31">
        <f t="shared" si="611"/>
        <v>0</v>
      </c>
      <c r="K2725" s="31">
        <f t="shared" si="612"/>
        <v>0</v>
      </c>
      <c r="L2725" s="31">
        <f t="shared" si="613"/>
        <v>0</v>
      </c>
      <c r="M2725" s="31">
        <f t="shared" si="614"/>
        <v>0</v>
      </c>
      <c r="N2725" s="31">
        <f t="shared" si="615"/>
        <v>0</v>
      </c>
      <c r="O2725" s="26" t="s">
        <v>16494</v>
      </c>
      <c r="P2725" s="26" t="s">
        <v>108</v>
      </c>
      <c r="Q2725" s="27">
        <v>43073</v>
      </c>
      <c r="R2725" s="24"/>
      <c r="S2725" s="24"/>
      <c r="T2725" s="26" t="s">
        <v>111</v>
      </c>
      <c r="U2725" s="24"/>
      <c r="V2725" s="26" t="s">
        <v>225</v>
      </c>
      <c r="W2725" s="26" t="s">
        <v>773</v>
      </c>
      <c r="X2725" s="26" t="s">
        <v>774</v>
      </c>
      <c r="Y2725" s="26" t="s">
        <v>14765</v>
      </c>
      <c r="Z2725" s="24"/>
      <c r="AA2725" s="24"/>
      <c r="AB2725" s="26" t="s">
        <v>15736</v>
      </c>
      <c r="AC2725" s="28">
        <v>1000</v>
      </c>
      <c r="AD2725" s="26" t="s">
        <v>12675</v>
      </c>
      <c r="AE2725" s="26" t="s">
        <v>12600</v>
      </c>
      <c r="AF2725" s="26" t="s">
        <v>120</v>
      </c>
      <c r="AG2725" s="26" t="s">
        <v>207</v>
      </c>
      <c r="AH2725" s="24"/>
      <c r="AI2725" s="28">
        <v>1000</v>
      </c>
      <c r="AJ2725" s="24"/>
      <c r="AK2725" s="24"/>
      <c r="AL2725" s="24"/>
      <c r="AM2725" s="24"/>
      <c r="AN2725" s="24"/>
      <c r="AO2725" s="24"/>
      <c r="AP2725" s="24"/>
      <c r="AQ2725" s="24"/>
      <c r="AR2725" s="24"/>
      <c r="AS2725" s="24"/>
      <c r="AT2725" s="24"/>
      <c r="AU2725" s="24"/>
      <c r="AV2725" s="24"/>
      <c r="AW2725" s="28">
        <v>0</v>
      </c>
      <c r="AX2725" s="26">
        <v>0</v>
      </c>
      <c r="AY2725" s="28">
        <v>0</v>
      </c>
      <c r="AZ2725" s="28">
        <v>0</v>
      </c>
      <c r="BA2725" s="26">
        <v>0</v>
      </c>
      <c r="BB2725" s="24"/>
      <c r="BC2725" s="26" t="s">
        <v>181</v>
      </c>
      <c r="BD2725" s="24"/>
      <c r="BE2725" s="24"/>
      <c r="BF2725" s="24"/>
      <c r="BG2725" s="24"/>
      <c r="BH2725" s="24"/>
      <c r="BI2725" s="24"/>
      <c r="BJ2725" s="24"/>
      <c r="BK2725" s="24"/>
      <c r="BL2725" s="24"/>
      <c r="BM2725" s="24"/>
      <c r="BN2725" s="24"/>
      <c r="BO2725" s="24"/>
      <c r="BP2725" s="24"/>
      <c r="BQ2725" s="24"/>
      <c r="BR2725" s="26">
        <v>0</v>
      </c>
      <c r="BS2725" s="26">
        <v>0</v>
      </c>
      <c r="BT2725" s="26">
        <v>0</v>
      </c>
      <c r="BU2725" s="26">
        <v>0</v>
      </c>
      <c r="BV2725" s="26">
        <v>0</v>
      </c>
      <c r="BW2725" s="26">
        <v>0</v>
      </c>
      <c r="BX2725" s="26">
        <v>0</v>
      </c>
      <c r="BY2725" s="26">
        <v>0</v>
      </c>
      <c r="BZ2725" s="24"/>
      <c r="CA2725" s="24"/>
      <c r="CB2725" s="24"/>
      <c r="CC2725" s="24"/>
      <c r="CD2725" s="24"/>
      <c r="CE2725" s="24"/>
      <c r="CF2725" s="24"/>
      <c r="CG2725" s="24"/>
      <c r="CH2725" s="24"/>
      <c r="CI2725" s="24"/>
      <c r="CJ2725" s="24"/>
      <c r="CK2725" s="24"/>
      <c r="CL2725" s="24"/>
      <c r="CM2725" s="24"/>
      <c r="CN2725" s="24"/>
      <c r="CO2725" s="24"/>
      <c r="CP2725" s="24"/>
      <c r="CQ2725" s="24"/>
      <c r="CR2725" s="24"/>
      <c r="CS2725" s="24"/>
      <c r="CT2725" s="24"/>
      <c r="CU2725" s="24"/>
      <c r="CV2725" s="24"/>
      <c r="CW2725" s="24"/>
      <c r="CX2725" s="24"/>
      <c r="CY2725" s="24"/>
      <c r="CZ2725" s="24"/>
      <c r="DA2725" s="24"/>
      <c r="DB2725" s="24"/>
      <c r="DC2725" s="24"/>
      <c r="DD2725" s="24"/>
      <c r="DE2725" s="24"/>
      <c r="DF2725" s="26" t="s">
        <v>139</v>
      </c>
      <c r="DG2725" s="26" t="s">
        <v>139</v>
      </c>
      <c r="DH2725" s="26" t="s">
        <v>139</v>
      </c>
      <c r="DI2725" s="26" t="s">
        <v>139</v>
      </c>
      <c r="DJ2725" s="26" t="s">
        <v>139</v>
      </c>
      <c r="DK2725" s="26" t="s">
        <v>139</v>
      </c>
      <c r="DL2725" s="26" t="s">
        <v>139</v>
      </c>
      <c r="DM2725" s="26" t="s">
        <v>139</v>
      </c>
      <c r="DN2725" s="26" t="s">
        <v>139</v>
      </c>
      <c r="DO2725" s="26" t="s">
        <v>139</v>
      </c>
    </row>
    <row r="2726" spans="1:119" ht="20.100000000000001" customHeight="1" x14ac:dyDescent="0.25">
      <c r="A2726" s="29" t="str">
        <f t="shared" si="602"/>
        <v/>
      </c>
      <c r="B2726" s="29" t="str">
        <f t="shared" si="603"/>
        <v>Voluntary Association for Family Welfare and Social Development</v>
      </c>
      <c r="C2726" s="29">
        <f t="shared" si="604"/>
        <v>0</v>
      </c>
      <c r="D2726" s="30" t="str">
        <f t="shared" si="605"/>
        <v>South Asia</v>
      </c>
      <c r="E2726" s="30" t="str">
        <f t="shared" si="606"/>
        <v>Dhaka, Bangladesh</v>
      </c>
      <c r="F2726" s="31">
        <f t="shared" si="607"/>
        <v>0</v>
      </c>
      <c r="G2726" s="31">
        <f t="shared" si="608"/>
        <v>0</v>
      </c>
      <c r="H2726" s="31">
        <f t="shared" si="609"/>
        <v>0</v>
      </c>
      <c r="I2726" s="31">
        <f t="shared" si="610"/>
        <v>0</v>
      </c>
      <c r="J2726" s="31">
        <f t="shared" si="611"/>
        <v>0</v>
      </c>
      <c r="K2726" s="31">
        <f t="shared" si="612"/>
        <v>0</v>
      </c>
      <c r="L2726" s="31">
        <f t="shared" si="613"/>
        <v>0</v>
      </c>
      <c r="M2726" s="31">
        <f t="shared" si="614"/>
        <v>0</v>
      </c>
      <c r="N2726" s="31">
        <f t="shared" si="615"/>
        <v>0</v>
      </c>
      <c r="O2726" s="26" t="s">
        <v>16495</v>
      </c>
      <c r="P2726" s="26" t="s">
        <v>108</v>
      </c>
      <c r="Q2726" s="27">
        <v>42901</v>
      </c>
      <c r="R2726" s="24"/>
      <c r="S2726" s="24"/>
      <c r="T2726" s="26" t="s">
        <v>142</v>
      </c>
      <c r="U2726" s="24"/>
      <c r="V2726" s="26" t="s">
        <v>225</v>
      </c>
      <c r="W2726" s="26" t="s">
        <v>773</v>
      </c>
      <c r="X2726" s="26" t="s">
        <v>774</v>
      </c>
      <c r="Y2726" s="26" t="s">
        <v>14765</v>
      </c>
      <c r="Z2726" s="24"/>
      <c r="AA2726" s="24"/>
      <c r="AB2726" s="26" t="s">
        <v>15733</v>
      </c>
      <c r="AC2726" s="28">
        <v>5000</v>
      </c>
      <c r="AD2726" s="26" t="s">
        <v>12675</v>
      </c>
      <c r="AE2726" s="26" t="s">
        <v>12600</v>
      </c>
      <c r="AF2726" s="26" t="s">
        <v>120</v>
      </c>
      <c r="AG2726" s="26" t="s">
        <v>207</v>
      </c>
      <c r="AH2726" s="24"/>
      <c r="AI2726" s="28">
        <v>5000</v>
      </c>
      <c r="AJ2726" s="24"/>
      <c r="AK2726" s="24"/>
      <c r="AL2726" s="24"/>
      <c r="AM2726" s="24"/>
      <c r="AN2726" s="24"/>
      <c r="AO2726" s="24"/>
      <c r="AP2726" s="24"/>
      <c r="AQ2726" s="24"/>
      <c r="AR2726" s="24"/>
      <c r="AS2726" s="24"/>
      <c r="AT2726" s="24"/>
      <c r="AU2726" s="24"/>
      <c r="AV2726" s="24"/>
      <c r="AW2726" s="28">
        <v>0</v>
      </c>
      <c r="AX2726" s="26">
        <v>0</v>
      </c>
      <c r="AY2726" s="28">
        <v>0</v>
      </c>
      <c r="AZ2726" s="28">
        <v>0</v>
      </c>
      <c r="BA2726" s="26">
        <v>0</v>
      </c>
      <c r="BB2726" s="24"/>
      <c r="BC2726" s="26" t="s">
        <v>181</v>
      </c>
      <c r="BD2726" s="24"/>
      <c r="BE2726" s="24"/>
      <c r="BF2726" s="24"/>
      <c r="BG2726" s="24"/>
      <c r="BH2726" s="24"/>
      <c r="BI2726" s="24"/>
      <c r="BJ2726" s="24"/>
      <c r="BK2726" s="24"/>
      <c r="BL2726" s="24"/>
      <c r="BM2726" s="24"/>
      <c r="BN2726" s="24"/>
      <c r="BO2726" s="24"/>
      <c r="BP2726" s="24"/>
      <c r="BQ2726" s="24"/>
      <c r="BR2726" s="26">
        <v>0</v>
      </c>
      <c r="BS2726" s="26">
        <v>0</v>
      </c>
      <c r="BT2726" s="26">
        <v>0</v>
      </c>
      <c r="BU2726" s="26">
        <v>0</v>
      </c>
      <c r="BV2726" s="26">
        <v>0</v>
      </c>
      <c r="BW2726" s="26">
        <v>0</v>
      </c>
      <c r="BX2726" s="26">
        <v>0</v>
      </c>
      <c r="BY2726" s="26">
        <v>0</v>
      </c>
      <c r="BZ2726" s="24"/>
      <c r="CA2726" s="24"/>
      <c r="CB2726" s="24"/>
      <c r="CC2726" s="24"/>
      <c r="CD2726" s="24"/>
      <c r="CE2726" s="24"/>
      <c r="CF2726" s="24"/>
      <c r="CG2726" s="24"/>
      <c r="CH2726" s="24"/>
      <c r="CI2726" s="24"/>
      <c r="CJ2726" s="24"/>
      <c r="CK2726" s="24"/>
      <c r="CL2726" s="24"/>
      <c r="CM2726" s="24"/>
      <c r="CN2726" s="24"/>
      <c r="CO2726" s="24"/>
      <c r="CP2726" s="24"/>
      <c r="CQ2726" s="24"/>
      <c r="CR2726" s="24"/>
      <c r="CS2726" s="24"/>
      <c r="CT2726" s="24"/>
      <c r="CU2726" s="24"/>
      <c r="CV2726" s="24"/>
      <c r="CW2726" s="24"/>
      <c r="CX2726" s="24"/>
      <c r="CY2726" s="24"/>
      <c r="CZ2726" s="24"/>
      <c r="DA2726" s="24"/>
      <c r="DB2726" s="24"/>
      <c r="DC2726" s="24"/>
      <c r="DD2726" s="24"/>
      <c r="DE2726" s="24"/>
      <c r="DF2726" s="26" t="s">
        <v>139</v>
      </c>
      <c r="DG2726" s="26" t="s">
        <v>139</v>
      </c>
      <c r="DH2726" s="26" t="s">
        <v>139</v>
      </c>
      <c r="DI2726" s="26" t="s">
        <v>139</v>
      </c>
      <c r="DJ2726" s="26" t="s">
        <v>139</v>
      </c>
      <c r="DK2726" s="26" t="s">
        <v>139</v>
      </c>
      <c r="DL2726" s="26" t="s">
        <v>139</v>
      </c>
      <c r="DM2726" s="26" t="s">
        <v>139</v>
      </c>
      <c r="DN2726" s="26" t="s">
        <v>139</v>
      </c>
      <c r="DO2726" s="26" t="s">
        <v>139</v>
      </c>
    </row>
    <row r="2727" spans="1:119" ht="20.100000000000001" customHeight="1" x14ac:dyDescent="0.25">
      <c r="A2727" s="29" t="str">
        <f t="shared" si="602"/>
        <v>Voluntary Association for Family Welfare and Social Development4</v>
      </c>
      <c r="B2727" s="29" t="str">
        <f t="shared" si="603"/>
        <v>Voluntary Association for Family Welfare and Social Development</v>
      </c>
      <c r="C2727" s="29">
        <f t="shared" si="604"/>
        <v>4</v>
      </c>
      <c r="D2727" s="30" t="str">
        <f t="shared" si="605"/>
        <v>South Asia</v>
      </c>
      <c r="E2727" s="30" t="str">
        <f t="shared" si="606"/>
        <v>Dhaka, Bangladesh</v>
      </c>
      <c r="F2727" s="31">
        <f t="shared" si="607"/>
        <v>3</v>
      </c>
      <c r="G2727" s="31">
        <f t="shared" si="608"/>
        <v>3</v>
      </c>
      <c r="H2727" s="31">
        <f t="shared" si="609"/>
        <v>4</v>
      </c>
      <c r="I2727" s="31">
        <f t="shared" si="610"/>
        <v>4</v>
      </c>
      <c r="J2727" s="31">
        <f t="shared" si="611"/>
        <v>4</v>
      </c>
      <c r="K2727" s="31">
        <f t="shared" si="612"/>
        <v>4</v>
      </c>
      <c r="L2727" s="31">
        <f t="shared" si="613"/>
        <v>3</v>
      </c>
      <c r="M2727" s="31">
        <f t="shared" si="614"/>
        <v>4</v>
      </c>
      <c r="N2727" s="31">
        <f t="shared" si="615"/>
        <v>3.6</v>
      </c>
      <c r="O2727" s="26" t="s">
        <v>14768</v>
      </c>
      <c r="P2727" s="26" t="s">
        <v>108</v>
      </c>
      <c r="Q2727" s="27">
        <v>42858</v>
      </c>
      <c r="R2727" s="26" t="s">
        <v>166</v>
      </c>
      <c r="S2727" s="26" t="s">
        <v>167</v>
      </c>
      <c r="T2727" s="26" t="s">
        <v>142</v>
      </c>
      <c r="U2727" s="26" t="s">
        <v>168</v>
      </c>
      <c r="V2727" s="26" t="s">
        <v>225</v>
      </c>
      <c r="W2727" s="26" t="s">
        <v>773</v>
      </c>
      <c r="X2727" s="26" t="s">
        <v>774</v>
      </c>
      <c r="Y2727" s="26" t="s">
        <v>14765</v>
      </c>
      <c r="Z2727" s="24"/>
      <c r="AA2727" s="24"/>
      <c r="AB2727" s="26" t="s">
        <v>117</v>
      </c>
      <c r="AC2727" s="28">
        <v>16000</v>
      </c>
      <c r="AD2727" s="26" t="s">
        <v>12675</v>
      </c>
      <c r="AE2727" s="26" t="s">
        <v>12600</v>
      </c>
      <c r="AF2727" s="26" t="s">
        <v>120</v>
      </c>
      <c r="AG2727" s="26" t="s">
        <v>207</v>
      </c>
      <c r="AH2727" s="26" t="s">
        <v>185</v>
      </c>
      <c r="AI2727" s="28">
        <v>16000</v>
      </c>
      <c r="AJ2727" s="26" t="s">
        <v>14769</v>
      </c>
      <c r="AK2727" s="26" t="s">
        <v>14770</v>
      </c>
      <c r="AL2727" s="26" t="s">
        <v>14771</v>
      </c>
      <c r="AM2727" s="24"/>
      <c r="AN2727" s="24"/>
      <c r="AO2727" s="24"/>
      <c r="AP2727" s="24"/>
      <c r="AQ2727" s="26" t="s">
        <v>14772</v>
      </c>
      <c r="AR2727" s="24"/>
      <c r="AS2727" s="24"/>
      <c r="AT2727" s="24"/>
      <c r="AU2727" s="24"/>
      <c r="AV2727" s="24"/>
      <c r="AW2727" s="28">
        <v>124779</v>
      </c>
      <c r="AX2727" s="26">
        <v>5884</v>
      </c>
      <c r="AY2727" s="28">
        <v>96</v>
      </c>
      <c r="AZ2727" s="28">
        <v>81</v>
      </c>
      <c r="BA2727" s="26">
        <v>84</v>
      </c>
      <c r="BB2727" s="24"/>
      <c r="BC2727" s="26" t="s">
        <v>181</v>
      </c>
      <c r="BD2727" s="26" t="s">
        <v>125</v>
      </c>
      <c r="BE2727" s="24"/>
      <c r="BF2727" s="26" t="s">
        <v>14773</v>
      </c>
      <c r="BG2727" s="26" t="s">
        <v>773</v>
      </c>
      <c r="BH2727" s="26" t="s">
        <v>14774</v>
      </c>
      <c r="BI2727" s="26" t="s">
        <v>773</v>
      </c>
      <c r="BJ2727" s="24"/>
      <c r="BK2727" s="24"/>
      <c r="BL2727" s="24"/>
      <c r="BM2727" s="24"/>
      <c r="BN2727" s="24"/>
      <c r="BO2727" s="24"/>
      <c r="BP2727" s="24"/>
      <c r="BQ2727" s="24"/>
      <c r="BR2727" s="26">
        <v>0</v>
      </c>
      <c r="BS2727" s="26">
        <v>0</v>
      </c>
      <c r="BT2727" s="26">
        <v>0</v>
      </c>
      <c r="BU2727" s="26">
        <v>0</v>
      </c>
      <c r="BV2727" s="26">
        <v>0</v>
      </c>
      <c r="BW2727" s="26">
        <v>0</v>
      </c>
      <c r="BX2727" s="26">
        <v>0</v>
      </c>
      <c r="BY2727" s="26">
        <v>0</v>
      </c>
      <c r="BZ2727" s="26" t="s">
        <v>138</v>
      </c>
      <c r="CA2727" s="26" t="s">
        <v>136</v>
      </c>
      <c r="CB2727" s="26" t="s">
        <v>136</v>
      </c>
      <c r="CC2727" s="26" t="s">
        <v>136</v>
      </c>
      <c r="CD2727" s="26" t="s">
        <v>136</v>
      </c>
      <c r="CE2727" s="26" t="s">
        <v>136</v>
      </c>
      <c r="CF2727" s="26" t="s">
        <v>135</v>
      </c>
      <c r="CG2727" s="26" t="s">
        <v>136</v>
      </c>
      <c r="CH2727" s="26" t="s">
        <v>134</v>
      </c>
      <c r="CI2727" s="26" t="s">
        <v>138</v>
      </c>
      <c r="CJ2727" s="26" t="s">
        <v>134</v>
      </c>
      <c r="CK2727" s="26" t="s">
        <v>134</v>
      </c>
      <c r="CL2727" s="26" t="s">
        <v>134</v>
      </c>
      <c r="CM2727" s="26" t="s">
        <v>134</v>
      </c>
      <c r="CN2727" s="26" t="s">
        <v>134</v>
      </c>
      <c r="CO2727" s="26" t="s">
        <v>138</v>
      </c>
      <c r="CP2727" s="26" t="s">
        <v>136</v>
      </c>
      <c r="CQ2727" s="26" t="s">
        <v>138</v>
      </c>
      <c r="CR2727" s="26" t="s">
        <v>138</v>
      </c>
      <c r="CS2727" s="26" t="s">
        <v>136</v>
      </c>
      <c r="CT2727" s="26" t="s">
        <v>136</v>
      </c>
      <c r="CU2727" s="26" t="s">
        <v>134</v>
      </c>
      <c r="CV2727" s="26" t="s">
        <v>138</v>
      </c>
      <c r="CW2727" s="26" t="s">
        <v>138</v>
      </c>
      <c r="CX2727" s="26" t="s">
        <v>134</v>
      </c>
      <c r="CY2727" s="26" t="s">
        <v>134</v>
      </c>
      <c r="CZ2727" s="26" t="s">
        <v>136</v>
      </c>
      <c r="DA2727" s="26" t="s">
        <v>135</v>
      </c>
      <c r="DB2727" s="26" t="s">
        <v>136</v>
      </c>
      <c r="DC2727" s="26" t="s">
        <v>136</v>
      </c>
      <c r="DD2727" s="26" t="s">
        <v>138</v>
      </c>
      <c r="DE2727" s="26" t="s">
        <v>134</v>
      </c>
      <c r="DF2727" s="26" t="s">
        <v>139</v>
      </c>
      <c r="DG2727" s="26" t="s">
        <v>120</v>
      </c>
      <c r="DH2727" s="26" t="s">
        <v>139</v>
      </c>
      <c r="DI2727" s="26" t="s">
        <v>139</v>
      </c>
      <c r="DJ2727" s="26" t="s">
        <v>120</v>
      </c>
      <c r="DK2727" s="26" t="s">
        <v>139</v>
      </c>
      <c r="DL2727" s="26" t="s">
        <v>139</v>
      </c>
      <c r="DM2727" s="26" t="s">
        <v>139</v>
      </c>
      <c r="DN2727" s="26" t="s">
        <v>139</v>
      </c>
      <c r="DO2727" s="26" t="s">
        <v>139</v>
      </c>
    </row>
    <row r="2728" spans="1:119" ht="20.100000000000001" customHeight="1" x14ac:dyDescent="0.25">
      <c r="A2728" s="29" t="str">
        <f t="shared" si="602"/>
        <v>Voluntary Association for Family Welfare and Social Development3</v>
      </c>
      <c r="B2728" s="29" t="str">
        <f t="shared" si="603"/>
        <v>Voluntary Association for Family Welfare and Social Development</v>
      </c>
      <c r="C2728" s="29">
        <f t="shared" si="604"/>
        <v>3</v>
      </c>
      <c r="D2728" s="30" t="str">
        <f t="shared" si="605"/>
        <v>South Asia</v>
      </c>
      <c r="E2728" s="30" t="str">
        <f t="shared" si="606"/>
        <v>Dhaka, Bangladesh</v>
      </c>
      <c r="F2728" s="31">
        <f t="shared" si="607"/>
        <v>3</v>
      </c>
      <c r="G2728" s="31">
        <f t="shared" si="608"/>
        <v>3</v>
      </c>
      <c r="H2728" s="31">
        <f t="shared" si="609"/>
        <v>3</v>
      </c>
      <c r="I2728" s="31">
        <f t="shared" si="610"/>
        <v>4</v>
      </c>
      <c r="J2728" s="31">
        <f t="shared" si="611"/>
        <v>3</v>
      </c>
      <c r="K2728" s="31">
        <f t="shared" si="612"/>
        <v>3</v>
      </c>
      <c r="L2728" s="31">
        <f t="shared" si="613"/>
        <v>3</v>
      </c>
      <c r="M2728" s="31">
        <f t="shared" si="614"/>
        <v>3</v>
      </c>
      <c r="N2728" s="31">
        <f t="shared" si="615"/>
        <v>3.1</v>
      </c>
      <c r="O2728" s="26" t="s">
        <v>14775</v>
      </c>
      <c r="P2728" s="26" t="s">
        <v>108</v>
      </c>
      <c r="Q2728" s="27">
        <v>42502</v>
      </c>
      <c r="R2728" s="26" t="s">
        <v>109</v>
      </c>
      <c r="S2728" s="26" t="s">
        <v>184</v>
      </c>
      <c r="T2728" s="26" t="s">
        <v>157</v>
      </c>
      <c r="U2728" s="26" t="s">
        <v>168</v>
      </c>
      <c r="V2728" s="26" t="s">
        <v>225</v>
      </c>
      <c r="W2728" s="26" t="s">
        <v>773</v>
      </c>
      <c r="X2728" s="26" t="s">
        <v>774</v>
      </c>
      <c r="Y2728" s="26" t="s">
        <v>14765</v>
      </c>
      <c r="Z2728" s="24"/>
      <c r="AA2728" s="24"/>
      <c r="AB2728" s="26" t="s">
        <v>117</v>
      </c>
      <c r="AC2728" s="28">
        <v>12000</v>
      </c>
      <c r="AD2728" s="26" t="s">
        <v>12675</v>
      </c>
      <c r="AE2728" s="26" t="s">
        <v>12600</v>
      </c>
      <c r="AF2728" s="26" t="s">
        <v>120</v>
      </c>
      <c r="AG2728" s="26" t="s">
        <v>207</v>
      </c>
      <c r="AH2728" s="26" t="s">
        <v>121</v>
      </c>
      <c r="AI2728" s="28">
        <v>12000</v>
      </c>
      <c r="AJ2728" s="26" t="s">
        <v>14769</v>
      </c>
      <c r="AK2728" s="26" t="s">
        <v>14770</v>
      </c>
      <c r="AL2728" s="26" t="s">
        <v>14771</v>
      </c>
      <c r="AM2728" s="24"/>
      <c r="AN2728" s="24"/>
      <c r="AO2728" s="24"/>
      <c r="AP2728" s="24"/>
      <c r="AQ2728" s="24"/>
      <c r="AR2728" s="24"/>
      <c r="AS2728" s="24"/>
      <c r="AT2728" s="26" t="s">
        <v>14776</v>
      </c>
      <c r="AU2728" s="24"/>
      <c r="AV2728" s="26" t="s">
        <v>14777</v>
      </c>
      <c r="AW2728" s="28">
        <v>123049</v>
      </c>
      <c r="AX2728" s="26">
        <v>5000</v>
      </c>
      <c r="AY2728" s="28">
        <v>95</v>
      </c>
      <c r="AZ2728" s="28">
        <v>94</v>
      </c>
      <c r="BA2728" s="24"/>
      <c r="BB2728" s="26" t="s">
        <v>148</v>
      </c>
      <c r="BC2728" s="26" t="s">
        <v>181</v>
      </c>
      <c r="BD2728" s="26" t="s">
        <v>125</v>
      </c>
      <c r="BE2728" s="24"/>
      <c r="BF2728" s="24"/>
      <c r="BG2728" s="24"/>
      <c r="BH2728" s="24"/>
      <c r="BI2728" s="24"/>
      <c r="BJ2728" s="24"/>
      <c r="BK2728" s="24"/>
      <c r="BL2728" s="24"/>
      <c r="BM2728" s="24"/>
      <c r="BN2728" s="24"/>
      <c r="BO2728" s="24"/>
      <c r="BP2728" s="24"/>
      <c r="BQ2728" s="24"/>
      <c r="BR2728" s="26">
        <v>3</v>
      </c>
      <c r="BS2728" s="26">
        <v>3</v>
      </c>
      <c r="BT2728" s="26">
        <v>3</v>
      </c>
      <c r="BU2728" s="26">
        <v>4</v>
      </c>
      <c r="BV2728" s="26">
        <v>3</v>
      </c>
      <c r="BW2728" s="26">
        <v>3</v>
      </c>
      <c r="BX2728" s="26">
        <v>3</v>
      </c>
      <c r="BY2728" s="26">
        <v>3</v>
      </c>
      <c r="BZ2728" s="24"/>
      <c r="CA2728" s="24"/>
      <c r="CB2728" s="24"/>
      <c r="CC2728" s="24"/>
      <c r="CD2728" s="24"/>
      <c r="CE2728" s="24"/>
      <c r="CF2728" s="24"/>
      <c r="CG2728" s="24"/>
      <c r="CH2728" s="24"/>
      <c r="CI2728" s="24"/>
      <c r="CJ2728" s="24"/>
      <c r="CK2728" s="24"/>
      <c r="CL2728" s="24"/>
      <c r="CM2728" s="24"/>
      <c r="CN2728" s="24"/>
      <c r="CO2728" s="24"/>
      <c r="CP2728" s="24"/>
      <c r="CQ2728" s="24"/>
      <c r="CR2728" s="24"/>
      <c r="CS2728" s="24"/>
      <c r="CT2728" s="24"/>
      <c r="CU2728" s="24"/>
      <c r="CV2728" s="24"/>
      <c r="CW2728" s="24"/>
      <c r="CX2728" s="24"/>
      <c r="CY2728" s="24"/>
      <c r="CZ2728" s="24"/>
      <c r="DA2728" s="24"/>
      <c r="DB2728" s="24"/>
      <c r="DC2728" s="24"/>
      <c r="DD2728" s="24"/>
      <c r="DE2728" s="24"/>
      <c r="DF2728" s="26" t="s">
        <v>139</v>
      </c>
      <c r="DG2728" s="26" t="s">
        <v>139</v>
      </c>
      <c r="DH2728" s="26" t="s">
        <v>139</v>
      </c>
      <c r="DI2728" s="26" t="s">
        <v>139</v>
      </c>
      <c r="DJ2728" s="26" t="s">
        <v>139</v>
      </c>
      <c r="DK2728" s="26" t="s">
        <v>139</v>
      </c>
      <c r="DL2728" s="26" t="s">
        <v>139</v>
      </c>
      <c r="DM2728" s="26" t="s">
        <v>139</v>
      </c>
      <c r="DN2728" s="26" t="s">
        <v>139</v>
      </c>
      <c r="DO2728" s="26" t="s">
        <v>139</v>
      </c>
    </row>
    <row r="2729" spans="1:119" ht="20.100000000000001" customHeight="1" x14ac:dyDescent="0.25">
      <c r="A2729" s="29" t="str">
        <f t="shared" si="602"/>
        <v>Voluntary Association for Family Welfare and Social Development2</v>
      </c>
      <c r="B2729" s="29" t="str">
        <f t="shared" si="603"/>
        <v>Voluntary Association for Family Welfare and Social Development</v>
      </c>
      <c r="C2729" s="29">
        <f t="shared" si="604"/>
        <v>2</v>
      </c>
      <c r="D2729" s="30" t="str">
        <f t="shared" si="605"/>
        <v>South Asia</v>
      </c>
      <c r="E2729" s="30" t="str">
        <f t="shared" si="606"/>
        <v>Dhaka, Bangladesh</v>
      </c>
      <c r="F2729" s="31">
        <f t="shared" si="607"/>
        <v>3</v>
      </c>
      <c r="G2729" s="31">
        <f t="shared" si="608"/>
        <v>2</v>
      </c>
      <c r="H2729" s="31">
        <f t="shared" si="609"/>
        <v>2</v>
      </c>
      <c r="I2729" s="31">
        <f t="shared" si="610"/>
        <v>3</v>
      </c>
      <c r="J2729" s="31">
        <f t="shared" si="611"/>
        <v>2</v>
      </c>
      <c r="K2729" s="31">
        <f t="shared" si="612"/>
        <v>2</v>
      </c>
      <c r="L2729" s="31">
        <f t="shared" si="613"/>
        <v>2</v>
      </c>
      <c r="M2729" s="31">
        <f t="shared" si="614"/>
        <v>2</v>
      </c>
      <c r="N2729" s="31">
        <f t="shared" si="615"/>
        <v>2.2999999999999998</v>
      </c>
      <c r="O2729" s="26" t="s">
        <v>14778</v>
      </c>
      <c r="P2729" s="26" t="s">
        <v>108</v>
      </c>
      <c r="Q2729" s="27">
        <v>41771</v>
      </c>
      <c r="R2729" s="26" t="s">
        <v>109</v>
      </c>
      <c r="S2729" s="26" t="s">
        <v>193</v>
      </c>
      <c r="T2729" s="26" t="s">
        <v>194</v>
      </c>
      <c r="U2729" s="26" t="s">
        <v>168</v>
      </c>
      <c r="V2729" s="26" t="s">
        <v>225</v>
      </c>
      <c r="W2729" s="26" t="s">
        <v>773</v>
      </c>
      <c r="X2729" s="26" t="s">
        <v>774</v>
      </c>
      <c r="Y2729" s="26" t="s">
        <v>14765</v>
      </c>
      <c r="Z2729" s="24"/>
      <c r="AA2729" s="24"/>
      <c r="AB2729" s="26" t="s">
        <v>117</v>
      </c>
      <c r="AC2729" s="28">
        <v>12000</v>
      </c>
      <c r="AD2729" s="26" t="s">
        <v>12675</v>
      </c>
      <c r="AE2729" s="26" t="s">
        <v>12600</v>
      </c>
      <c r="AF2729" s="26" t="s">
        <v>120</v>
      </c>
      <c r="AG2729" s="26" t="s">
        <v>207</v>
      </c>
      <c r="AH2729" s="26" t="s">
        <v>143</v>
      </c>
      <c r="AI2729" s="28">
        <v>12000</v>
      </c>
      <c r="AJ2729" s="26" t="s">
        <v>14779</v>
      </c>
      <c r="AK2729" s="26" t="s">
        <v>14780</v>
      </c>
      <c r="AL2729" s="26" t="s">
        <v>14771</v>
      </c>
      <c r="AM2729" s="24"/>
      <c r="AN2729" s="24"/>
      <c r="AO2729" s="24"/>
      <c r="AP2729" s="24"/>
      <c r="AQ2729" s="24"/>
      <c r="AR2729" s="24"/>
      <c r="AS2729" s="24"/>
      <c r="AT2729" s="24"/>
      <c r="AU2729" s="24"/>
      <c r="AV2729" s="24"/>
      <c r="AW2729" s="28">
        <v>109948</v>
      </c>
      <c r="AX2729" s="26">
        <v>5542</v>
      </c>
      <c r="AY2729" s="28">
        <v>2</v>
      </c>
      <c r="AZ2729" s="28">
        <v>56</v>
      </c>
      <c r="BA2729" s="26">
        <v>0</v>
      </c>
      <c r="BB2729" s="26" t="s">
        <v>241</v>
      </c>
      <c r="BC2729" s="26" t="s">
        <v>181</v>
      </c>
      <c r="BD2729" s="26" t="s">
        <v>125</v>
      </c>
      <c r="BE2729" s="24"/>
      <c r="BF2729" s="26" t="s">
        <v>13033</v>
      </c>
      <c r="BG2729" s="26" t="s">
        <v>773</v>
      </c>
      <c r="BH2729" s="26" t="s">
        <v>13033</v>
      </c>
      <c r="BI2729" s="26" t="s">
        <v>773</v>
      </c>
      <c r="BJ2729" s="26" t="s">
        <v>14781</v>
      </c>
      <c r="BK2729" s="26" t="s">
        <v>773</v>
      </c>
      <c r="BL2729" s="24"/>
      <c r="BM2729" s="24"/>
      <c r="BN2729" s="24"/>
      <c r="BO2729" s="24"/>
      <c r="BP2729" s="24"/>
      <c r="BQ2729" s="24"/>
      <c r="BR2729" s="26">
        <v>3</v>
      </c>
      <c r="BS2729" s="26">
        <v>2</v>
      </c>
      <c r="BT2729" s="26">
        <v>2</v>
      </c>
      <c r="BU2729" s="26">
        <v>3</v>
      </c>
      <c r="BV2729" s="26">
        <v>2</v>
      </c>
      <c r="BW2729" s="26">
        <v>2</v>
      </c>
      <c r="BX2729" s="26">
        <v>2</v>
      </c>
      <c r="BY2729" s="26">
        <v>2</v>
      </c>
      <c r="BZ2729" s="24"/>
      <c r="CA2729" s="24"/>
      <c r="CB2729" s="24"/>
      <c r="CC2729" s="24"/>
      <c r="CD2729" s="24"/>
      <c r="CE2729" s="24"/>
      <c r="CF2729" s="24"/>
      <c r="CG2729" s="24"/>
      <c r="CH2729" s="24"/>
      <c r="CI2729" s="24"/>
      <c r="CJ2729" s="24"/>
      <c r="CK2729" s="24"/>
      <c r="CL2729" s="24"/>
      <c r="CM2729" s="24"/>
      <c r="CN2729" s="24"/>
      <c r="CO2729" s="24"/>
      <c r="CP2729" s="24"/>
      <c r="CQ2729" s="24"/>
      <c r="CR2729" s="24"/>
      <c r="CS2729" s="24"/>
      <c r="CT2729" s="24"/>
      <c r="CU2729" s="24"/>
      <c r="CV2729" s="24"/>
      <c r="CW2729" s="24"/>
      <c r="CX2729" s="24"/>
      <c r="CY2729" s="24"/>
      <c r="CZ2729" s="24"/>
      <c r="DA2729" s="24"/>
      <c r="DB2729" s="24"/>
      <c r="DC2729" s="24"/>
      <c r="DD2729" s="24"/>
      <c r="DE2729" s="24"/>
      <c r="DF2729" s="26" t="s">
        <v>139</v>
      </c>
      <c r="DG2729" s="26" t="s">
        <v>120</v>
      </c>
      <c r="DH2729" s="26" t="s">
        <v>120</v>
      </c>
      <c r="DI2729" s="26" t="s">
        <v>120</v>
      </c>
      <c r="DJ2729" s="26" t="s">
        <v>120</v>
      </c>
      <c r="DK2729" s="26" t="s">
        <v>139</v>
      </c>
      <c r="DL2729" s="26" t="s">
        <v>139</v>
      </c>
      <c r="DM2729" s="26" t="s">
        <v>139</v>
      </c>
      <c r="DN2729" s="26" t="s">
        <v>139</v>
      </c>
      <c r="DO2729" s="26" t="s">
        <v>120</v>
      </c>
    </row>
    <row r="2730" spans="1:119" ht="20.100000000000001" customHeight="1" x14ac:dyDescent="0.25">
      <c r="A2730" s="29" t="str">
        <f t="shared" si="602"/>
        <v>Voluntary Association for Family Welfare and Social Development1</v>
      </c>
      <c r="B2730" s="29" t="str">
        <f t="shared" si="603"/>
        <v>Voluntary Association for Family Welfare and Social Development</v>
      </c>
      <c r="C2730" s="29">
        <f t="shared" si="604"/>
        <v>1</v>
      </c>
      <c r="D2730" s="30" t="str">
        <f t="shared" si="605"/>
        <v>South Asia</v>
      </c>
      <c r="E2730" s="30" t="str">
        <f t="shared" si="606"/>
        <v>Dhaka, Bangladesh</v>
      </c>
      <c r="F2730" s="31">
        <f t="shared" si="607"/>
        <v>3</v>
      </c>
      <c r="G2730" s="31">
        <f t="shared" si="608"/>
        <v>2</v>
      </c>
      <c r="H2730" s="31">
        <f t="shared" si="609"/>
        <v>2</v>
      </c>
      <c r="I2730" s="31">
        <f t="shared" si="610"/>
        <v>3</v>
      </c>
      <c r="J2730" s="31">
        <f t="shared" si="611"/>
        <v>2</v>
      </c>
      <c r="K2730" s="31">
        <f t="shared" si="612"/>
        <v>2</v>
      </c>
      <c r="L2730" s="31">
        <f t="shared" si="613"/>
        <v>2</v>
      </c>
      <c r="M2730" s="31">
        <f t="shared" si="614"/>
        <v>2</v>
      </c>
      <c r="N2730" s="31">
        <f t="shared" si="615"/>
        <v>2.2999999999999998</v>
      </c>
      <c r="O2730" s="26" t="s">
        <v>14782</v>
      </c>
      <c r="P2730" s="26" t="s">
        <v>108</v>
      </c>
      <c r="Q2730" s="27">
        <v>41400</v>
      </c>
      <c r="R2730" s="26" t="s">
        <v>155</v>
      </c>
      <c r="S2730" s="26" t="s">
        <v>206</v>
      </c>
      <c r="T2730" s="26" t="s">
        <v>207</v>
      </c>
      <c r="U2730" s="26" t="s">
        <v>168</v>
      </c>
      <c r="V2730" s="26" t="s">
        <v>225</v>
      </c>
      <c r="W2730" s="26" t="s">
        <v>773</v>
      </c>
      <c r="X2730" s="26" t="s">
        <v>774</v>
      </c>
      <c r="Y2730" s="26" t="s">
        <v>14765</v>
      </c>
      <c r="Z2730" s="24"/>
      <c r="AA2730" s="24"/>
      <c r="AB2730" s="26" t="s">
        <v>117</v>
      </c>
      <c r="AC2730" s="28">
        <v>9000</v>
      </c>
      <c r="AD2730" s="26" t="s">
        <v>12675</v>
      </c>
      <c r="AE2730" s="26" t="s">
        <v>12600</v>
      </c>
      <c r="AF2730" s="26" t="s">
        <v>120</v>
      </c>
      <c r="AG2730" s="26" t="s">
        <v>207</v>
      </c>
      <c r="AH2730" s="26" t="s">
        <v>158</v>
      </c>
      <c r="AI2730" s="28">
        <v>9000</v>
      </c>
      <c r="AJ2730" s="26" t="s">
        <v>14783</v>
      </c>
      <c r="AK2730" s="26" t="s">
        <v>14784</v>
      </c>
      <c r="AL2730" s="26" t="s">
        <v>14771</v>
      </c>
      <c r="AM2730" s="26" t="s">
        <v>14785</v>
      </c>
      <c r="AN2730" s="26" t="s">
        <v>14786</v>
      </c>
      <c r="AO2730" s="26" t="s">
        <v>14787</v>
      </c>
      <c r="AP2730" s="26" t="s">
        <v>14788</v>
      </c>
      <c r="AQ2730" s="24"/>
      <c r="AR2730" s="24"/>
      <c r="AS2730" s="24"/>
      <c r="AT2730" s="24"/>
      <c r="AU2730" s="24"/>
      <c r="AV2730" s="24"/>
      <c r="AW2730" s="28">
        <v>94019</v>
      </c>
      <c r="AX2730" s="26">
        <v>5542</v>
      </c>
      <c r="AY2730" s="28">
        <v>120</v>
      </c>
      <c r="AZ2730" s="28">
        <v>85</v>
      </c>
      <c r="BA2730" s="26">
        <v>0</v>
      </c>
      <c r="BB2730" s="26" t="s">
        <v>241</v>
      </c>
      <c r="BC2730" s="26" t="s">
        <v>181</v>
      </c>
      <c r="BD2730" s="24"/>
      <c r="BE2730" s="24"/>
      <c r="BF2730" s="26" t="s">
        <v>13033</v>
      </c>
      <c r="BG2730" s="26" t="s">
        <v>773</v>
      </c>
      <c r="BH2730" s="24"/>
      <c r="BI2730" s="24"/>
      <c r="BJ2730" s="24"/>
      <c r="BK2730" s="24"/>
      <c r="BL2730" s="24"/>
      <c r="BM2730" s="24"/>
      <c r="BN2730" s="24"/>
      <c r="BO2730" s="24"/>
      <c r="BP2730" s="24"/>
      <c r="BQ2730" s="24"/>
      <c r="BR2730" s="26">
        <v>3</v>
      </c>
      <c r="BS2730" s="26">
        <v>2</v>
      </c>
      <c r="BT2730" s="26">
        <v>2</v>
      </c>
      <c r="BU2730" s="26">
        <v>3</v>
      </c>
      <c r="BV2730" s="26">
        <v>2</v>
      </c>
      <c r="BW2730" s="26">
        <v>2</v>
      </c>
      <c r="BX2730" s="26">
        <v>2</v>
      </c>
      <c r="BY2730" s="26">
        <v>2</v>
      </c>
      <c r="BZ2730" s="24"/>
      <c r="CA2730" s="24"/>
      <c r="CB2730" s="24"/>
      <c r="CC2730" s="24"/>
      <c r="CD2730" s="24"/>
      <c r="CE2730" s="24"/>
      <c r="CF2730" s="24"/>
      <c r="CG2730" s="24"/>
      <c r="CH2730" s="24"/>
      <c r="CI2730" s="24"/>
      <c r="CJ2730" s="24"/>
      <c r="CK2730" s="24"/>
      <c r="CL2730" s="24"/>
      <c r="CM2730" s="24"/>
      <c r="CN2730" s="24"/>
      <c r="CO2730" s="24"/>
      <c r="CP2730" s="24"/>
      <c r="CQ2730" s="24"/>
      <c r="CR2730" s="24"/>
      <c r="CS2730" s="24"/>
      <c r="CT2730" s="24"/>
      <c r="CU2730" s="24"/>
      <c r="CV2730" s="24"/>
      <c r="CW2730" s="24"/>
      <c r="CX2730" s="24"/>
      <c r="CY2730" s="24"/>
      <c r="CZ2730" s="24"/>
      <c r="DA2730" s="24"/>
      <c r="DB2730" s="24"/>
      <c r="DC2730" s="24"/>
      <c r="DD2730" s="24"/>
      <c r="DE2730" s="24"/>
      <c r="DF2730" s="26" t="s">
        <v>139</v>
      </c>
      <c r="DG2730" s="26" t="s">
        <v>139</v>
      </c>
      <c r="DH2730" s="26" t="s">
        <v>120</v>
      </c>
      <c r="DI2730" s="26" t="s">
        <v>139</v>
      </c>
      <c r="DJ2730" s="26" t="s">
        <v>120</v>
      </c>
      <c r="DK2730" s="26" t="s">
        <v>139</v>
      </c>
      <c r="DL2730" s="26" t="s">
        <v>139</v>
      </c>
      <c r="DM2730" s="26" t="s">
        <v>139</v>
      </c>
      <c r="DN2730" s="26" t="s">
        <v>139</v>
      </c>
      <c r="DO2730" s="26" t="s">
        <v>139</v>
      </c>
    </row>
    <row r="2731" spans="1:119" ht="20.100000000000001" customHeight="1" x14ac:dyDescent="0.25">
      <c r="A2731" s="29" t="str">
        <f t="shared" si="602"/>
        <v>Vumundzuku-bya Vana | Our Children’s Future5</v>
      </c>
      <c r="B2731" s="29" t="str">
        <f t="shared" si="603"/>
        <v>Vumundzuku-bya Vana | Our Children’s Future</v>
      </c>
      <c r="C2731" s="29">
        <f t="shared" si="604"/>
        <v>5</v>
      </c>
      <c r="D2731" s="30" t="str">
        <f t="shared" si="605"/>
        <v>Africa and the Middle East</v>
      </c>
      <c r="E2731" s="30" t="str">
        <f t="shared" si="606"/>
        <v>Gauteng, South Africa</v>
      </c>
      <c r="F2731" s="31">
        <f t="shared" si="607"/>
        <v>3</v>
      </c>
      <c r="G2731" s="31">
        <f t="shared" si="608"/>
        <v>2</v>
      </c>
      <c r="H2731" s="31">
        <f t="shared" si="609"/>
        <v>2</v>
      </c>
      <c r="I2731" s="31">
        <f t="shared" si="610"/>
        <v>2</v>
      </c>
      <c r="J2731" s="31">
        <f t="shared" si="611"/>
        <v>3</v>
      </c>
      <c r="K2731" s="31">
        <f t="shared" si="612"/>
        <v>2</v>
      </c>
      <c r="L2731" s="31">
        <f t="shared" si="613"/>
        <v>2</v>
      </c>
      <c r="M2731" s="31">
        <f t="shared" si="614"/>
        <v>2</v>
      </c>
      <c r="N2731" s="31">
        <f t="shared" si="615"/>
        <v>2.2999999999999998</v>
      </c>
      <c r="O2731" s="26" t="s">
        <v>14789</v>
      </c>
      <c r="P2731" s="26" t="s">
        <v>108</v>
      </c>
      <c r="Q2731" s="27">
        <v>43054</v>
      </c>
      <c r="R2731" s="26" t="s">
        <v>166</v>
      </c>
      <c r="S2731" s="26" t="s">
        <v>110</v>
      </c>
      <c r="T2731" s="26" t="s">
        <v>111</v>
      </c>
      <c r="U2731" s="26" t="s">
        <v>168</v>
      </c>
      <c r="V2731" s="26" t="s">
        <v>169</v>
      </c>
      <c r="W2731" s="26" t="s">
        <v>4409</v>
      </c>
      <c r="X2731" s="26" t="s">
        <v>14790</v>
      </c>
      <c r="Y2731" s="26" t="s">
        <v>14791</v>
      </c>
      <c r="Z2731" s="24"/>
      <c r="AA2731" s="24"/>
      <c r="AB2731" s="26" t="s">
        <v>117</v>
      </c>
      <c r="AC2731" s="28">
        <v>16000</v>
      </c>
      <c r="AD2731" s="26" t="s">
        <v>420</v>
      </c>
      <c r="AE2731" s="26" t="s">
        <v>343</v>
      </c>
      <c r="AF2731" s="26" t="s">
        <v>120</v>
      </c>
      <c r="AG2731" s="24"/>
      <c r="AH2731" s="26" t="s">
        <v>176</v>
      </c>
      <c r="AI2731" s="28">
        <v>16000</v>
      </c>
      <c r="AJ2731" s="24"/>
      <c r="AK2731" s="24"/>
      <c r="AL2731" s="24"/>
      <c r="AM2731" s="24"/>
      <c r="AN2731" s="24"/>
      <c r="AO2731" s="24"/>
      <c r="AP2731" s="24"/>
      <c r="AQ2731" s="26" t="s">
        <v>14792</v>
      </c>
      <c r="AR2731" s="24"/>
      <c r="AS2731" s="24"/>
      <c r="AT2731" s="24"/>
      <c r="AU2731" s="26" t="s">
        <v>14793</v>
      </c>
      <c r="AV2731" s="24"/>
      <c r="AW2731" s="28">
        <v>32783</v>
      </c>
      <c r="AX2731" s="26">
        <v>160</v>
      </c>
      <c r="AY2731" s="28">
        <v>95</v>
      </c>
      <c r="AZ2731" s="28">
        <v>60</v>
      </c>
      <c r="BA2731" s="26">
        <v>60</v>
      </c>
      <c r="BB2731" s="24"/>
      <c r="BC2731" s="26" t="s">
        <v>14794</v>
      </c>
      <c r="BD2731" s="26" t="s">
        <v>125</v>
      </c>
      <c r="BE2731" s="24"/>
      <c r="BF2731" s="26" t="s">
        <v>14795</v>
      </c>
      <c r="BG2731" s="26" t="s">
        <v>261</v>
      </c>
      <c r="BH2731" s="24"/>
      <c r="BI2731" s="24"/>
      <c r="BJ2731" s="24"/>
      <c r="BK2731" s="24"/>
      <c r="BL2731" s="24"/>
      <c r="BM2731" s="24"/>
      <c r="BN2731" s="24"/>
      <c r="BO2731" s="24"/>
      <c r="BP2731" s="24"/>
      <c r="BQ2731" s="24"/>
      <c r="BR2731" s="26">
        <v>0</v>
      </c>
      <c r="BS2731" s="26">
        <v>0</v>
      </c>
      <c r="BT2731" s="26">
        <v>0</v>
      </c>
      <c r="BU2731" s="26">
        <v>0</v>
      </c>
      <c r="BV2731" s="26">
        <v>0</v>
      </c>
      <c r="BW2731" s="26">
        <v>0</v>
      </c>
      <c r="BX2731" s="26">
        <v>0</v>
      </c>
      <c r="BY2731" s="26">
        <v>0</v>
      </c>
      <c r="BZ2731" s="26" t="s">
        <v>134</v>
      </c>
      <c r="CA2731" s="26" t="s">
        <v>136</v>
      </c>
      <c r="CB2731" s="26" t="s">
        <v>135</v>
      </c>
      <c r="CC2731" s="26" t="s">
        <v>136</v>
      </c>
      <c r="CD2731" s="26" t="s">
        <v>135</v>
      </c>
      <c r="CE2731" s="26" t="s">
        <v>135</v>
      </c>
      <c r="CF2731" s="26" t="s">
        <v>136</v>
      </c>
      <c r="CG2731" s="26" t="s">
        <v>135</v>
      </c>
      <c r="CH2731" s="26" t="s">
        <v>135</v>
      </c>
      <c r="CI2731" s="26" t="s">
        <v>135</v>
      </c>
      <c r="CJ2731" s="26" t="s">
        <v>135</v>
      </c>
      <c r="CK2731" s="26" t="s">
        <v>136</v>
      </c>
      <c r="CL2731" s="26" t="s">
        <v>135</v>
      </c>
      <c r="CM2731" s="26" t="s">
        <v>136</v>
      </c>
      <c r="CN2731" s="26" t="s">
        <v>137</v>
      </c>
      <c r="CO2731" s="26" t="s">
        <v>135</v>
      </c>
      <c r="CP2731" s="26" t="s">
        <v>136</v>
      </c>
      <c r="CQ2731" s="26" t="s">
        <v>136</v>
      </c>
      <c r="CR2731" s="26" t="s">
        <v>136</v>
      </c>
      <c r="CS2731" s="26" t="s">
        <v>134</v>
      </c>
      <c r="CT2731" s="26" t="s">
        <v>136</v>
      </c>
      <c r="CU2731" s="26" t="s">
        <v>137</v>
      </c>
      <c r="CV2731" s="26" t="s">
        <v>135</v>
      </c>
      <c r="CW2731" s="26" t="s">
        <v>136</v>
      </c>
      <c r="CX2731" s="26" t="s">
        <v>135</v>
      </c>
      <c r="CY2731" s="26" t="s">
        <v>135</v>
      </c>
      <c r="CZ2731" s="26" t="s">
        <v>135</v>
      </c>
      <c r="DA2731" s="26" t="s">
        <v>137</v>
      </c>
      <c r="DB2731" s="26" t="s">
        <v>137</v>
      </c>
      <c r="DC2731" s="26" t="s">
        <v>135</v>
      </c>
      <c r="DD2731" s="26" t="s">
        <v>136</v>
      </c>
      <c r="DE2731" s="26" t="s">
        <v>135</v>
      </c>
      <c r="DF2731" s="26" t="s">
        <v>139</v>
      </c>
      <c r="DG2731" s="26" t="s">
        <v>139</v>
      </c>
      <c r="DH2731" s="26" t="s">
        <v>139</v>
      </c>
      <c r="DI2731" s="26" t="s">
        <v>139</v>
      </c>
      <c r="DJ2731" s="26" t="s">
        <v>139</v>
      </c>
      <c r="DK2731" s="26" t="s">
        <v>139</v>
      </c>
      <c r="DL2731" s="26" t="s">
        <v>139</v>
      </c>
      <c r="DM2731" s="26" t="s">
        <v>139</v>
      </c>
      <c r="DN2731" s="26" t="s">
        <v>139</v>
      </c>
      <c r="DO2731" s="26" t="s">
        <v>139</v>
      </c>
    </row>
    <row r="2732" spans="1:119" ht="20.100000000000001" customHeight="1" x14ac:dyDescent="0.25">
      <c r="A2732" s="29" t="str">
        <f t="shared" si="602"/>
        <v/>
      </c>
      <c r="B2732" s="29" t="str">
        <f t="shared" si="603"/>
        <v>Vumundzuku-bya Vana | Our Children’s Future</v>
      </c>
      <c r="C2732" s="29">
        <f t="shared" si="604"/>
        <v>0</v>
      </c>
      <c r="D2732" s="30" t="str">
        <f t="shared" si="605"/>
        <v>Africa and the Middle East</v>
      </c>
      <c r="E2732" s="30" t="str">
        <f t="shared" si="606"/>
        <v>Gauteng, South Africa</v>
      </c>
      <c r="F2732" s="31">
        <f t="shared" si="607"/>
        <v>0</v>
      </c>
      <c r="G2732" s="31">
        <f t="shared" si="608"/>
        <v>0</v>
      </c>
      <c r="H2732" s="31">
        <f t="shared" si="609"/>
        <v>0</v>
      </c>
      <c r="I2732" s="31">
        <f t="shared" si="610"/>
        <v>0</v>
      </c>
      <c r="J2732" s="31">
        <f t="shared" si="611"/>
        <v>0</v>
      </c>
      <c r="K2732" s="31">
        <f t="shared" si="612"/>
        <v>0</v>
      </c>
      <c r="L2732" s="31">
        <f t="shared" si="613"/>
        <v>0</v>
      </c>
      <c r="M2732" s="31">
        <f t="shared" si="614"/>
        <v>0</v>
      </c>
      <c r="N2732" s="31">
        <f t="shared" si="615"/>
        <v>0</v>
      </c>
      <c r="O2732" s="26" t="s">
        <v>16496</v>
      </c>
      <c r="P2732" s="26" t="s">
        <v>108</v>
      </c>
      <c r="Q2732" s="27">
        <v>42704</v>
      </c>
      <c r="R2732" s="24"/>
      <c r="S2732" s="24"/>
      <c r="T2732" s="26" t="s">
        <v>142</v>
      </c>
      <c r="U2732" s="24"/>
      <c r="V2732" s="26" t="s">
        <v>169</v>
      </c>
      <c r="W2732" s="26" t="s">
        <v>4409</v>
      </c>
      <c r="X2732" s="26" t="s">
        <v>14790</v>
      </c>
      <c r="Y2732" s="26" t="s">
        <v>14791</v>
      </c>
      <c r="Z2732" s="24"/>
      <c r="AA2732" s="24"/>
      <c r="AB2732" s="26" t="s">
        <v>15733</v>
      </c>
      <c r="AC2732" s="28">
        <v>5000</v>
      </c>
      <c r="AD2732" s="26" t="s">
        <v>420</v>
      </c>
      <c r="AE2732" s="26" t="s">
        <v>343</v>
      </c>
      <c r="AF2732" s="26" t="s">
        <v>120</v>
      </c>
      <c r="AG2732" s="24"/>
      <c r="AH2732" s="24"/>
      <c r="AI2732" s="28">
        <v>5000</v>
      </c>
      <c r="AJ2732" s="24"/>
      <c r="AK2732" s="24"/>
      <c r="AL2732" s="24"/>
      <c r="AM2732" s="24"/>
      <c r="AN2732" s="24"/>
      <c r="AO2732" s="24"/>
      <c r="AP2732" s="24"/>
      <c r="AQ2732" s="24"/>
      <c r="AR2732" s="24"/>
      <c r="AS2732" s="24"/>
      <c r="AT2732" s="24"/>
      <c r="AU2732" s="24"/>
      <c r="AV2732" s="24"/>
      <c r="AW2732" s="28">
        <v>0</v>
      </c>
      <c r="AX2732" s="26">
        <v>0</v>
      </c>
      <c r="AY2732" s="28">
        <v>0</v>
      </c>
      <c r="AZ2732" s="28">
        <v>0</v>
      </c>
      <c r="BA2732" s="26">
        <v>0</v>
      </c>
      <c r="BB2732" s="24"/>
      <c r="BC2732" s="26" t="s">
        <v>14794</v>
      </c>
      <c r="BD2732" s="24"/>
      <c r="BE2732" s="24"/>
      <c r="BF2732" s="24"/>
      <c r="BG2732" s="24"/>
      <c r="BH2732" s="24"/>
      <c r="BI2732" s="24"/>
      <c r="BJ2732" s="24"/>
      <c r="BK2732" s="24"/>
      <c r="BL2732" s="24"/>
      <c r="BM2732" s="24"/>
      <c r="BN2732" s="24"/>
      <c r="BO2732" s="24"/>
      <c r="BP2732" s="24"/>
      <c r="BQ2732" s="24"/>
      <c r="BR2732" s="26">
        <v>0</v>
      </c>
      <c r="BS2732" s="26">
        <v>0</v>
      </c>
      <c r="BT2732" s="26">
        <v>0</v>
      </c>
      <c r="BU2732" s="26">
        <v>0</v>
      </c>
      <c r="BV2732" s="26">
        <v>0</v>
      </c>
      <c r="BW2732" s="26">
        <v>0</v>
      </c>
      <c r="BX2732" s="26">
        <v>0</v>
      </c>
      <c r="BY2732" s="26">
        <v>0</v>
      </c>
      <c r="BZ2732" s="24"/>
      <c r="CA2732" s="24"/>
      <c r="CB2732" s="24"/>
      <c r="CC2732" s="24"/>
      <c r="CD2732" s="24"/>
      <c r="CE2732" s="24"/>
      <c r="CF2732" s="24"/>
      <c r="CG2732" s="24"/>
      <c r="CH2732" s="24"/>
      <c r="CI2732" s="24"/>
      <c r="CJ2732" s="24"/>
      <c r="CK2732" s="24"/>
      <c r="CL2732" s="24"/>
      <c r="CM2732" s="24"/>
      <c r="CN2732" s="24"/>
      <c r="CO2732" s="24"/>
      <c r="CP2732" s="24"/>
      <c r="CQ2732" s="24"/>
      <c r="CR2732" s="24"/>
      <c r="CS2732" s="24"/>
      <c r="CT2732" s="24"/>
      <c r="CU2732" s="24"/>
      <c r="CV2732" s="24"/>
      <c r="CW2732" s="24"/>
      <c r="CX2732" s="24"/>
      <c r="CY2732" s="24"/>
      <c r="CZ2732" s="24"/>
      <c r="DA2732" s="24"/>
      <c r="DB2732" s="24"/>
      <c r="DC2732" s="24"/>
      <c r="DD2732" s="24"/>
      <c r="DE2732" s="24"/>
      <c r="DF2732" s="26" t="s">
        <v>139</v>
      </c>
      <c r="DG2732" s="26" t="s">
        <v>139</v>
      </c>
      <c r="DH2732" s="26" t="s">
        <v>139</v>
      </c>
      <c r="DI2732" s="26" t="s">
        <v>139</v>
      </c>
      <c r="DJ2732" s="26" t="s">
        <v>139</v>
      </c>
      <c r="DK2732" s="26" t="s">
        <v>139</v>
      </c>
      <c r="DL2732" s="26" t="s">
        <v>139</v>
      </c>
      <c r="DM2732" s="26" t="s">
        <v>139</v>
      </c>
      <c r="DN2732" s="26" t="s">
        <v>139</v>
      </c>
      <c r="DO2732" s="26" t="s">
        <v>139</v>
      </c>
    </row>
    <row r="2733" spans="1:119" ht="20.100000000000001" customHeight="1" x14ac:dyDescent="0.25">
      <c r="A2733" s="29" t="str">
        <f t="shared" si="602"/>
        <v>Vumundzuku-bya Vana | Our Children’s Future4</v>
      </c>
      <c r="B2733" s="29" t="str">
        <f t="shared" si="603"/>
        <v>Vumundzuku-bya Vana | Our Children’s Future</v>
      </c>
      <c r="C2733" s="29">
        <f t="shared" si="604"/>
        <v>4</v>
      </c>
      <c r="D2733" s="30" t="str">
        <f t="shared" si="605"/>
        <v>Africa and the Middle East</v>
      </c>
      <c r="E2733" s="30" t="str">
        <f t="shared" si="606"/>
        <v>Gauteng, South Africa</v>
      </c>
      <c r="F2733" s="31">
        <f t="shared" si="607"/>
        <v>3</v>
      </c>
      <c r="G2733" s="31">
        <f t="shared" si="608"/>
        <v>2</v>
      </c>
      <c r="H2733" s="31">
        <f t="shared" si="609"/>
        <v>2</v>
      </c>
      <c r="I2733" s="31">
        <f t="shared" si="610"/>
        <v>3</v>
      </c>
      <c r="J2733" s="31">
        <f t="shared" si="611"/>
        <v>3</v>
      </c>
      <c r="K2733" s="31">
        <f t="shared" si="612"/>
        <v>2</v>
      </c>
      <c r="L2733" s="31">
        <f t="shared" si="613"/>
        <v>3</v>
      </c>
      <c r="M2733" s="31">
        <f t="shared" si="614"/>
        <v>2</v>
      </c>
      <c r="N2733" s="31">
        <f t="shared" si="615"/>
        <v>2.5</v>
      </c>
      <c r="O2733" s="26" t="s">
        <v>14796</v>
      </c>
      <c r="P2733" s="26" t="s">
        <v>108</v>
      </c>
      <c r="Q2733" s="27">
        <v>42640</v>
      </c>
      <c r="R2733" s="26" t="s">
        <v>109</v>
      </c>
      <c r="S2733" s="26" t="s">
        <v>141</v>
      </c>
      <c r="T2733" s="26" t="s">
        <v>142</v>
      </c>
      <c r="U2733" s="26" t="s">
        <v>168</v>
      </c>
      <c r="V2733" s="26" t="s">
        <v>169</v>
      </c>
      <c r="W2733" s="26" t="s">
        <v>4409</v>
      </c>
      <c r="X2733" s="26" t="s">
        <v>14790</v>
      </c>
      <c r="Y2733" s="26" t="s">
        <v>14791</v>
      </c>
      <c r="Z2733" s="24"/>
      <c r="AA2733" s="24"/>
      <c r="AB2733" s="26" t="s">
        <v>117</v>
      </c>
      <c r="AC2733" s="28">
        <v>14000</v>
      </c>
      <c r="AD2733" s="26" t="s">
        <v>420</v>
      </c>
      <c r="AE2733" s="26" t="s">
        <v>343</v>
      </c>
      <c r="AF2733" s="26" t="s">
        <v>120</v>
      </c>
      <c r="AG2733" s="24"/>
      <c r="AH2733" s="26" t="s">
        <v>185</v>
      </c>
      <c r="AI2733" s="28">
        <v>14000</v>
      </c>
      <c r="AJ2733" s="26" t="s">
        <v>14797</v>
      </c>
      <c r="AK2733" s="26" t="s">
        <v>14798</v>
      </c>
      <c r="AL2733" s="26" t="s">
        <v>14799</v>
      </c>
      <c r="AM2733" s="24"/>
      <c r="AN2733" s="24"/>
      <c r="AO2733" s="24"/>
      <c r="AP2733" s="24"/>
      <c r="AQ2733" s="24"/>
      <c r="AR2733" s="24"/>
      <c r="AS2733" s="24"/>
      <c r="AT2733" s="26" t="s">
        <v>14800</v>
      </c>
      <c r="AU2733" s="26" t="s">
        <v>14801</v>
      </c>
      <c r="AV2733" s="24"/>
      <c r="AW2733" s="28">
        <v>41452</v>
      </c>
      <c r="AX2733" s="26">
        <v>190</v>
      </c>
      <c r="AY2733" s="28">
        <v>90</v>
      </c>
      <c r="AZ2733" s="28">
        <v>95</v>
      </c>
      <c r="BA2733" s="26">
        <v>0</v>
      </c>
      <c r="BB2733" s="26" t="s">
        <v>148</v>
      </c>
      <c r="BC2733" s="26" t="s">
        <v>14794</v>
      </c>
      <c r="BD2733" s="26" t="s">
        <v>125</v>
      </c>
      <c r="BE2733" s="24"/>
      <c r="BF2733" s="26" t="s">
        <v>14795</v>
      </c>
      <c r="BG2733" s="26" t="s">
        <v>191</v>
      </c>
      <c r="BH2733" s="24"/>
      <c r="BI2733" s="24"/>
      <c r="BJ2733" s="24"/>
      <c r="BK2733" s="24"/>
      <c r="BL2733" s="24"/>
      <c r="BM2733" s="24"/>
      <c r="BN2733" s="24"/>
      <c r="BO2733" s="24"/>
      <c r="BP2733" s="24"/>
      <c r="BQ2733" s="24"/>
      <c r="BR2733" s="26">
        <v>3</v>
      </c>
      <c r="BS2733" s="26">
        <v>2</v>
      </c>
      <c r="BT2733" s="26">
        <v>2</v>
      </c>
      <c r="BU2733" s="26">
        <v>3</v>
      </c>
      <c r="BV2733" s="26">
        <v>3</v>
      </c>
      <c r="BW2733" s="26">
        <v>2</v>
      </c>
      <c r="BX2733" s="26">
        <v>3</v>
      </c>
      <c r="BY2733" s="26">
        <v>2</v>
      </c>
      <c r="BZ2733" s="24"/>
      <c r="CA2733" s="24"/>
      <c r="CB2733" s="24"/>
      <c r="CC2733" s="24"/>
      <c r="CD2733" s="24"/>
      <c r="CE2733" s="24"/>
      <c r="CF2733" s="24"/>
      <c r="CG2733" s="24"/>
      <c r="CH2733" s="24"/>
      <c r="CI2733" s="24"/>
      <c r="CJ2733" s="24"/>
      <c r="CK2733" s="24"/>
      <c r="CL2733" s="24"/>
      <c r="CM2733" s="24"/>
      <c r="CN2733" s="24"/>
      <c r="CO2733" s="24"/>
      <c r="CP2733" s="24"/>
      <c r="CQ2733" s="24"/>
      <c r="CR2733" s="24"/>
      <c r="CS2733" s="24"/>
      <c r="CT2733" s="24"/>
      <c r="CU2733" s="24"/>
      <c r="CV2733" s="24"/>
      <c r="CW2733" s="24"/>
      <c r="CX2733" s="24"/>
      <c r="CY2733" s="24"/>
      <c r="CZ2733" s="24"/>
      <c r="DA2733" s="24"/>
      <c r="DB2733" s="24"/>
      <c r="DC2733" s="24"/>
      <c r="DD2733" s="24"/>
      <c r="DE2733" s="24"/>
      <c r="DF2733" s="26" t="s">
        <v>139</v>
      </c>
      <c r="DG2733" s="26" t="s">
        <v>120</v>
      </c>
      <c r="DH2733" s="26" t="s">
        <v>120</v>
      </c>
      <c r="DI2733" s="26" t="s">
        <v>120</v>
      </c>
      <c r="DJ2733" s="26" t="s">
        <v>139</v>
      </c>
      <c r="DK2733" s="26" t="s">
        <v>139</v>
      </c>
      <c r="DL2733" s="26" t="s">
        <v>139</v>
      </c>
      <c r="DM2733" s="26" t="s">
        <v>139</v>
      </c>
      <c r="DN2733" s="26" t="s">
        <v>139</v>
      </c>
      <c r="DO2733" s="26" t="s">
        <v>139</v>
      </c>
    </row>
    <row r="2734" spans="1:119" ht="20.100000000000001" customHeight="1" x14ac:dyDescent="0.25">
      <c r="A2734" s="29" t="str">
        <f t="shared" si="602"/>
        <v>Vumundzuku-bya Vana | Our Children’s Future3</v>
      </c>
      <c r="B2734" s="29" t="str">
        <f t="shared" si="603"/>
        <v>Vumundzuku-bya Vana | Our Children’s Future</v>
      </c>
      <c r="C2734" s="29">
        <f t="shared" si="604"/>
        <v>3</v>
      </c>
      <c r="D2734" s="30" t="str">
        <f t="shared" si="605"/>
        <v>Africa and the Middle East</v>
      </c>
      <c r="E2734" s="30" t="str">
        <f t="shared" si="606"/>
        <v>Gauteng, South Africa</v>
      </c>
      <c r="F2734" s="31">
        <f t="shared" si="607"/>
        <v>3</v>
      </c>
      <c r="G2734" s="31">
        <f t="shared" si="608"/>
        <v>1</v>
      </c>
      <c r="H2734" s="31">
        <f t="shared" si="609"/>
        <v>2</v>
      </c>
      <c r="I2734" s="31">
        <f t="shared" si="610"/>
        <v>2</v>
      </c>
      <c r="J2734" s="31">
        <f t="shared" si="611"/>
        <v>2</v>
      </c>
      <c r="K2734" s="31">
        <f t="shared" si="612"/>
        <v>2</v>
      </c>
      <c r="L2734" s="31">
        <f t="shared" si="613"/>
        <v>3</v>
      </c>
      <c r="M2734" s="31">
        <f t="shared" si="614"/>
        <v>2</v>
      </c>
      <c r="N2734" s="31">
        <f t="shared" si="615"/>
        <v>2.1</v>
      </c>
      <c r="O2734" s="26" t="s">
        <v>14802</v>
      </c>
      <c r="P2734" s="26" t="s">
        <v>108</v>
      </c>
      <c r="Q2734" s="27">
        <v>42502</v>
      </c>
      <c r="R2734" s="26" t="s">
        <v>109</v>
      </c>
      <c r="S2734" s="26" t="s">
        <v>184</v>
      </c>
      <c r="T2734" s="26" t="s">
        <v>157</v>
      </c>
      <c r="U2734" s="26" t="s">
        <v>168</v>
      </c>
      <c r="V2734" s="26" t="s">
        <v>169</v>
      </c>
      <c r="W2734" s="26" t="s">
        <v>4409</v>
      </c>
      <c r="X2734" s="26" t="s">
        <v>14790</v>
      </c>
      <c r="Y2734" s="26" t="s">
        <v>14791</v>
      </c>
      <c r="Z2734" s="24"/>
      <c r="AA2734" s="24"/>
      <c r="AB2734" s="26" t="s">
        <v>117</v>
      </c>
      <c r="AC2734" s="28">
        <v>11000</v>
      </c>
      <c r="AD2734" s="26" t="s">
        <v>420</v>
      </c>
      <c r="AE2734" s="26" t="s">
        <v>343</v>
      </c>
      <c r="AF2734" s="26" t="s">
        <v>120</v>
      </c>
      <c r="AG2734" s="24"/>
      <c r="AH2734" s="26" t="s">
        <v>121</v>
      </c>
      <c r="AI2734" s="28">
        <v>11000</v>
      </c>
      <c r="AJ2734" s="26" t="s">
        <v>14803</v>
      </c>
      <c r="AK2734" s="26" t="s">
        <v>14804</v>
      </c>
      <c r="AL2734" s="26" t="s">
        <v>14805</v>
      </c>
      <c r="AM2734" s="24"/>
      <c r="AN2734" s="24"/>
      <c r="AO2734" s="24"/>
      <c r="AP2734" s="24"/>
      <c r="AQ2734" s="24"/>
      <c r="AR2734" s="24"/>
      <c r="AS2734" s="24"/>
      <c r="AT2734" s="24"/>
      <c r="AU2734" s="26" t="s">
        <v>14806</v>
      </c>
      <c r="AV2734" s="24"/>
      <c r="AW2734" s="28">
        <v>24197</v>
      </c>
      <c r="AX2734" s="26">
        <v>185</v>
      </c>
      <c r="AY2734" s="28">
        <v>80</v>
      </c>
      <c r="AZ2734" s="28">
        <v>90</v>
      </c>
      <c r="BA2734" s="26">
        <v>0</v>
      </c>
      <c r="BB2734" s="26" t="s">
        <v>148</v>
      </c>
      <c r="BC2734" s="26" t="s">
        <v>14794</v>
      </c>
      <c r="BD2734" s="26" t="s">
        <v>125</v>
      </c>
      <c r="BE2734" s="24"/>
      <c r="BF2734" s="26" t="s">
        <v>14795</v>
      </c>
      <c r="BG2734" s="26" t="s">
        <v>191</v>
      </c>
      <c r="BH2734" s="24"/>
      <c r="BI2734" s="24"/>
      <c r="BJ2734" s="24"/>
      <c r="BK2734" s="24"/>
      <c r="BL2734" s="24"/>
      <c r="BM2734" s="24"/>
      <c r="BN2734" s="24"/>
      <c r="BO2734" s="24"/>
      <c r="BP2734" s="24"/>
      <c r="BQ2734" s="24"/>
      <c r="BR2734" s="26">
        <v>3</v>
      </c>
      <c r="BS2734" s="26">
        <v>1</v>
      </c>
      <c r="BT2734" s="26">
        <v>2</v>
      </c>
      <c r="BU2734" s="26">
        <v>2</v>
      </c>
      <c r="BV2734" s="26">
        <v>2</v>
      </c>
      <c r="BW2734" s="26">
        <v>2</v>
      </c>
      <c r="BX2734" s="26">
        <v>3</v>
      </c>
      <c r="BY2734" s="26">
        <v>2</v>
      </c>
      <c r="BZ2734" s="24"/>
      <c r="CA2734" s="24"/>
      <c r="CB2734" s="24"/>
      <c r="CC2734" s="24"/>
      <c r="CD2734" s="24"/>
      <c r="CE2734" s="24"/>
      <c r="CF2734" s="24"/>
      <c r="CG2734" s="24"/>
      <c r="CH2734" s="24"/>
      <c r="CI2734" s="24"/>
      <c r="CJ2734" s="24"/>
      <c r="CK2734" s="24"/>
      <c r="CL2734" s="24"/>
      <c r="CM2734" s="24"/>
      <c r="CN2734" s="24"/>
      <c r="CO2734" s="24"/>
      <c r="CP2734" s="24"/>
      <c r="CQ2734" s="24"/>
      <c r="CR2734" s="24"/>
      <c r="CS2734" s="24"/>
      <c r="CT2734" s="24"/>
      <c r="CU2734" s="24"/>
      <c r="CV2734" s="24"/>
      <c r="CW2734" s="24"/>
      <c r="CX2734" s="24"/>
      <c r="CY2734" s="24"/>
      <c r="CZ2734" s="24"/>
      <c r="DA2734" s="24"/>
      <c r="DB2734" s="24"/>
      <c r="DC2734" s="24"/>
      <c r="DD2734" s="24"/>
      <c r="DE2734" s="24"/>
      <c r="DF2734" s="26" t="s">
        <v>139</v>
      </c>
      <c r="DG2734" s="26" t="s">
        <v>120</v>
      </c>
      <c r="DH2734" s="26" t="s">
        <v>120</v>
      </c>
      <c r="DI2734" s="26" t="s">
        <v>139</v>
      </c>
      <c r="DJ2734" s="26" t="s">
        <v>139</v>
      </c>
      <c r="DK2734" s="26" t="s">
        <v>139</v>
      </c>
      <c r="DL2734" s="26" t="s">
        <v>139</v>
      </c>
      <c r="DM2734" s="26" t="s">
        <v>139</v>
      </c>
      <c r="DN2734" s="26" t="s">
        <v>139</v>
      </c>
      <c r="DO2734" s="26" t="s">
        <v>139</v>
      </c>
    </row>
    <row r="2735" spans="1:119" ht="20.100000000000001" customHeight="1" x14ac:dyDescent="0.25">
      <c r="A2735" s="29" t="str">
        <f t="shared" si="602"/>
        <v/>
      </c>
      <c r="B2735" s="29" t="str">
        <f t="shared" si="603"/>
        <v>Vumundzuku-bya Vana | Our Children’s Future</v>
      </c>
      <c r="C2735" s="29">
        <f t="shared" si="604"/>
        <v>0</v>
      </c>
      <c r="D2735" s="30" t="str">
        <f t="shared" si="605"/>
        <v>Africa and the Middle East</v>
      </c>
      <c r="E2735" s="30" t="str">
        <f t="shared" si="606"/>
        <v>Gauteng, South Africa</v>
      </c>
      <c r="F2735" s="31">
        <f t="shared" si="607"/>
        <v>0</v>
      </c>
      <c r="G2735" s="31">
        <f t="shared" si="608"/>
        <v>0</v>
      </c>
      <c r="H2735" s="31">
        <f t="shared" si="609"/>
        <v>0</v>
      </c>
      <c r="I2735" s="31">
        <f t="shared" si="610"/>
        <v>0</v>
      </c>
      <c r="J2735" s="31">
        <f t="shared" si="611"/>
        <v>0</v>
      </c>
      <c r="K2735" s="31">
        <f t="shared" si="612"/>
        <v>0</v>
      </c>
      <c r="L2735" s="31">
        <f t="shared" si="613"/>
        <v>0</v>
      </c>
      <c r="M2735" s="31">
        <f t="shared" si="614"/>
        <v>0</v>
      </c>
      <c r="N2735" s="31">
        <f t="shared" si="615"/>
        <v>0</v>
      </c>
      <c r="O2735" s="26" t="s">
        <v>16497</v>
      </c>
      <c r="P2735" s="26" t="s">
        <v>108</v>
      </c>
      <c r="Q2735" s="27">
        <v>42408</v>
      </c>
      <c r="R2735" s="24"/>
      <c r="S2735" s="24"/>
      <c r="T2735" s="26" t="s">
        <v>157</v>
      </c>
      <c r="U2735" s="24"/>
      <c r="V2735" s="26" t="s">
        <v>169</v>
      </c>
      <c r="W2735" s="26" t="s">
        <v>4409</v>
      </c>
      <c r="X2735" s="26" t="s">
        <v>14790</v>
      </c>
      <c r="Y2735" s="26" t="s">
        <v>14791</v>
      </c>
      <c r="Z2735" s="24"/>
      <c r="AA2735" s="24"/>
      <c r="AB2735" s="26" t="s">
        <v>15736</v>
      </c>
      <c r="AC2735" s="28">
        <v>3000</v>
      </c>
      <c r="AD2735" s="26" t="s">
        <v>420</v>
      </c>
      <c r="AE2735" s="26" t="s">
        <v>343</v>
      </c>
      <c r="AF2735" s="26" t="s">
        <v>120</v>
      </c>
      <c r="AG2735" s="24"/>
      <c r="AH2735" s="24"/>
      <c r="AI2735" s="28">
        <v>3000</v>
      </c>
      <c r="AJ2735" s="24"/>
      <c r="AK2735" s="24"/>
      <c r="AL2735" s="24"/>
      <c r="AM2735" s="24"/>
      <c r="AN2735" s="24"/>
      <c r="AO2735" s="24"/>
      <c r="AP2735" s="24"/>
      <c r="AQ2735" s="24"/>
      <c r="AR2735" s="24"/>
      <c r="AS2735" s="24"/>
      <c r="AT2735" s="24"/>
      <c r="AU2735" s="24"/>
      <c r="AV2735" s="24"/>
      <c r="AW2735" s="24"/>
      <c r="AX2735" s="24"/>
      <c r="AY2735" s="24"/>
      <c r="AZ2735" s="24"/>
      <c r="BA2735" s="24"/>
      <c r="BB2735" s="24"/>
      <c r="BC2735" s="26" t="s">
        <v>14794</v>
      </c>
      <c r="BD2735" s="24"/>
      <c r="BE2735" s="24"/>
      <c r="BF2735" s="24"/>
      <c r="BG2735" s="24"/>
      <c r="BH2735" s="24"/>
      <c r="BI2735" s="24"/>
      <c r="BJ2735" s="24"/>
      <c r="BK2735" s="24"/>
      <c r="BL2735" s="24"/>
      <c r="BM2735" s="24"/>
      <c r="BN2735" s="24"/>
      <c r="BO2735" s="24"/>
      <c r="BP2735" s="24"/>
      <c r="BQ2735" s="24"/>
      <c r="BR2735" s="24"/>
      <c r="BS2735" s="24"/>
      <c r="BT2735" s="24"/>
      <c r="BU2735" s="24"/>
      <c r="BV2735" s="24"/>
      <c r="BW2735" s="24"/>
      <c r="BX2735" s="24"/>
      <c r="BY2735" s="24"/>
      <c r="BZ2735" s="24"/>
      <c r="CA2735" s="24"/>
      <c r="CB2735" s="24"/>
      <c r="CC2735" s="24"/>
      <c r="CD2735" s="24"/>
      <c r="CE2735" s="24"/>
      <c r="CF2735" s="24"/>
      <c r="CG2735" s="24"/>
      <c r="CH2735" s="24"/>
      <c r="CI2735" s="24"/>
      <c r="CJ2735" s="24"/>
      <c r="CK2735" s="24"/>
      <c r="CL2735" s="24"/>
      <c r="CM2735" s="24"/>
      <c r="CN2735" s="24"/>
      <c r="CO2735" s="24"/>
      <c r="CP2735" s="24"/>
      <c r="CQ2735" s="24"/>
      <c r="CR2735" s="24"/>
      <c r="CS2735" s="24"/>
      <c r="CT2735" s="24"/>
      <c r="CU2735" s="24"/>
      <c r="CV2735" s="24"/>
      <c r="CW2735" s="24"/>
      <c r="CX2735" s="24"/>
      <c r="CY2735" s="24"/>
      <c r="CZ2735" s="24"/>
      <c r="DA2735" s="24"/>
      <c r="DB2735" s="24"/>
      <c r="DC2735" s="24"/>
      <c r="DD2735" s="24"/>
      <c r="DE2735" s="24"/>
      <c r="DF2735" s="26" t="s">
        <v>139</v>
      </c>
      <c r="DG2735" s="26" t="s">
        <v>139</v>
      </c>
      <c r="DH2735" s="26" t="s">
        <v>139</v>
      </c>
      <c r="DI2735" s="26" t="s">
        <v>139</v>
      </c>
      <c r="DJ2735" s="26" t="s">
        <v>139</v>
      </c>
      <c r="DK2735" s="26" t="s">
        <v>139</v>
      </c>
      <c r="DL2735" s="26" t="s">
        <v>139</v>
      </c>
      <c r="DM2735" s="26" t="s">
        <v>139</v>
      </c>
      <c r="DN2735" s="26" t="s">
        <v>139</v>
      </c>
      <c r="DO2735" s="26" t="s">
        <v>139</v>
      </c>
    </row>
    <row r="2736" spans="1:119" ht="20.100000000000001" customHeight="1" x14ac:dyDescent="0.25">
      <c r="A2736" s="29" t="str">
        <f t="shared" si="602"/>
        <v>Vumundzuku-bya Vana | Our Children’s Future2</v>
      </c>
      <c r="B2736" s="29" t="str">
        <f t="shared" si="603"/>
        <v>Vumundzuku-bya Vana | Our Children’s Future</v>
      </c>
      <c r="C2736" s="29">
        <f t="shared" si="604"/>
        <v>2</v>
      </c>
      <c r="D2736" s="30" t="str">
        <f t="shared" si="605"/>
        <v>Africa and the Middle East</v>
      </c>
      <c r="E2736" s="30" t="str">
        <f t="shared" si="606"/>
        <v>Gauteng, South Africa</v>
      </c>
      <c r="F2736" s="31">
        <f t="shared" si="607"/>
        <v>3</v>
      </c>
      <c r="G2736" s="31">
        <f t="shared" si="608"/>
        <v>1</v>
      </c>
      <c r="H2736" s="31">
        <f t="shared" si="609"/>
        <v>1</v>
      </c>
      <c r="I2736" s="31">
        <f t="shared" si="610"/>
        <v>2</v>
      </c>
      <c r="J2736" s="31">
        <f t="shared" si="611"/>
        <v>2</v>
      </c>
      <c r="K2736" s="31">
        <f t="shared" si="612"/>
        <v>1</v>
      </c>
      <c r="L2736" s="31">
        <f t="shared" si="613"/>
        <v>3</v>
      </c>
      <c r="M2736" s="31">
        <f t="shared" si="614"/>
        <v>2</v>
      </c>
      <c r="N2736" s="31">
        <f t="shared" si="615"/>
        <v>1.9</v>
      </c>
      <c r="O2736" s="26" t="s">
        <v>14807</v>
      </c>
      <c r="P2736" s="26" t="s">
        <v>108</v>
      </c>
      <c r="Q2736" s="27">
        <v>41771</v>
      </c>
      <c r="R2736" s="26" t="s">
        <v>109</v>
      </c>
      <c r="S2736" s="26" t="s">
        <v>193</v>
      </c>
      <c r="T2736" s="26" t="s">
        <v>194</v>
      </c>
      <c r="U2736" s="26" t="s">
        <v>168</v>
      </c>
      <c r="V2736" s="26" t="s">
        <v>169</v>
      </c>
      <c r="W2736" s="26" t="s">
        <v>4409</v>
      </c>
      <c r="X2736" s="26" t="s">
        <v>14790</v>
      </c>
      <c r="Y2736" s="26" t="s">
        <v>14791</v>
      </c>
      <c r="Z2736" s="24"/>
      <c r="AA2736" s="24"/>
      <c r="AB2736" s="26" t="s">
        <v>117</v>
      </c>
      <c r="AC2736" s="28">
        <v>7000</v>
      </c>
      <c r="AD2736" s="26" t="s">
        <v>420</v>
      </c>
      <c r="AE2736" s="26" t="s">
        <v>343</v>
      </c>
      <c r="AF2736" s="26" t="s">
        <v>120</v>
      </c>
      <c r="AG2736" s="24"/>
      <c r="AH2736" s="26" t="s">
        <v>143</v>
      </c>
      <c r="AI2736" s="28">
        <v>7000</v>
      </c>
      <c r="AJ2736" s="26" t="s">
        <v>14808</v>
      </c>
      <c r="AK2736" s="26" t="s">
        <v>14809</v>
      </c>
      <c r="AL2736" s="26" t="s">
        <v>14799</v>
      </c>
      <c r="AM2736" s="24"/>
      <c r="AN2736" s="24"/>
      <c r="AO2736" s="24"/>
      <c r="AP2736" s="24"/>
      <c r="AQ2736" s="24"/>
      <c r="AR2736" s="24"/>
      <c r="AS2736" s="24"/>
      <c r="AT2736" s="26" t="s">
        <v>14810</v>
      </c>
      <c r="AU2736" s="26" t="s">
        <v>14811</v>
      </c>
      <c r="AV2736" s="24"/>
      <c r="AW2736" s="28">
        <v>17000</v>
      </c>
      <c r="AX2736" s="26">
        <v>160</v>
      </c>
      <c r="AY2736" s="28">
        <v>85</v>
      </c>
      <c r="AZ2736" s="28">
        <v>80</v>
      </c>
      <c r="BA2736" s="26">
        <v>0</v>
      </c>
      <c r="BB2736" s="26" t="s">
        <v>148</v>
      </c>
      <c r="BC2736" s="26" t="s">
        <v>14794</v>
      </c>
      <c r="BD2736" s="26" t="s">
        <v>125</v>
      </c>
      <c r="BE2736" s="24"/>
      <c r="BF2736" s="26" t="s">
        <v>14795</v>
      </c>
      <c r="BG2736" s="26" t="s">
        <v>191</v>
      </c>
      <c r="BH2736" s="24"/>
      <c r="BI2736" s="24"/>
      <c r="BJ2736" s="24"/>
      <c r="BK2736" s="24"/>
      <c r="BL2736" s="24"/>
      <c r="BM2736" s="24"/>
      <c r="BN2736" s="24"/>
      <c r="BO2736" s="24"/>
      <c r="BP2736" s="24"/>
      <c r="BQ2736" s="24"/>
      <c r="BR2736" s="26">
        <v>3</v>
      </c>
      <c r="BS2736" s="26">
        <v>1</v>
      </c>
      <c r="BT2736" s="26">
        <v>1</v>
      </c>
      <c r="BU2736" s="26">
        <v>2</v>
      </c>
      <c r="BV2736" s="26">
        <v>2</v>
      </c>
      <c r="BW2736" s="26">
        <v>1</v>
      </c>
      <c r="BX2736" s="26">
        <v>3</v>
      </c>
      <c r="BY2736" s="26">
        <v>2</v>
      </c>
      <c r="BZ2736" s="24"/>
      <c r="CA2736" s="24"/>
      <c r="CB2736" s="24"/>
      <c r="CC2736" s="24"/>
      <c r="CD2736" s="24"/>
      <c r="CE2736" s="24"/>
      <c r="CF2736" s="24"/>
      <c r="CG2736" s="24"/>
      <c r="CH2736" s="24"/>
      <c r="CI2736" s="24"/>
      <c r="CJ2736" s="24"/>
      <c r="CK2736" s="24"/>
      <c r="CL2736" s="24"/>
      <c r="CM2736" s="24"/>
      <c r="CN2736" s="24"/>
      <c r="CO2736" s="24"/>
      <c r="CP2736" s="24"/>
      <c r="CQ2736" s="24"/>
      <c r="CR2736" s="24"/>
      <c r="CS2736" s="24"/>
      <c r="CT2736" s="24"/>
      <c r="CU2736" s="24"/>
      <c r="CV2736" s="24"/>
      <c r="CW2736" s="24"/>
      <c r="CX2736" s="24"/>
      <c r="CY2736" s="24"/>
      <c r="CZ2736" s="24"/>
      <c r="DA2736" s="24"/>
      <c r="DB2736" s="24"/>
      <c r="DC2736" s="24"/>
      <c r="DD2736" s="24"/>
      <c r="DE2736" s="24"/>
      <c r="DF2736" s="26" t="s">
        <v>139</v>
      </c>
      <c r="DG2736" s="26" t="s">
        <v>139</v>
      </c>
      <c r="DH2736" s="26" t="s">
        <v>139</v>
      </c>
      <c r="DI2736" s="26" t="s">
        <v>139</v>
      </c>
      <c r="DJ2736" s="26" t="s">
        <v>139</v>
      </c>
      <c r="DK2736" s="26" t="s">
        <v>139</v>
      </c>
      <c r="DL2736" s="26" t="s">
        <v>139</v>
      </c>
      <c r="DM2736" s="26" t="s">
        <v>139</v>
      </c>
      <c r="DN2736" s="26" t="s">
        <v>139</v>
      </c>
      <c r="DO2736" s="26" t="s">
        <v>139</v>
      </c>
    </row>
    <row r="2737" spans="1:119" ht="20.100000000000001" customHeight="1" x14ac:dyDescent="0.25">
      <c r="A2737" s="29" t="str">
        <f t="shared" si="602"/>
        <v/>
      </c>
      <c r="B2737" s="29" t="str">
        <f t="shared" si="603"/>
        <v>Vumundzuku-bya Vana | Our Children’s Future</v>
      </c>
      <c r="C2737" s="29">
        <f t="shared" si="604"/>
        <v>0</v>
      </c>
      <c r="D2737" s="30" t="str">
        <f t="shared" si="605"/>
        <v>Africa and the Middle East</v>
      </c>
      <c r="E2737" s="30" t="str">
        <f t="shared" si="606"/>
        <v>Gauteng, South Africa</v>
      </c>
      <c r="F2737" s="31">
        <f t="shared" si="607"/>
        <v>0</v>
      </c>
      <c r="G2737" s="31">
        <f t="shared" si="608"/>
        <v>0</v>
      </c>
      <c r="H2737" s="31">
        <f t="shared" si="609"/>
        <v>0</v>
      </c>
      <c r="I2737" s="31">
        <f t="shared" si="610"/>
        <v>0</v>
      </c>
      <c r="J2737" s="31">
        <f t="shared" si="611"/>
        <v>0</v>
      </c>
      <c r="K2737" s="31">
        <f t="shared" si="612"/>
        <v>0</v>
      </c>
      <c r="L2737" s="31">
        <f t="shared" si="613"/>
        <v>0</v>
      </c>
      <c r="M2737" s="31">
        <f t="shared" si="614"/>
        <v>0</v>
      </c>
      <c r="N2737" s="31">
        <f t="shared" si="615"/>
        <v>0</v>
      </c>
      <c r="O2737" s="26" t="s">
        <v>16498</v>
      </c>
      <c r="P2737" s="26" t="s">
        <v>108</v>
      </c>
      <c r="Q2737" s="27">
        <v>41709</v>
      </c>
      <c r="R2737" s="24"/>
      <c r="S2737" s="24"/>
      <c r="T2737" s="26" t="s">
        <v>194</v>
      </c>
      <c r="U2737" s="24"/>
      <c r="V2737" s="26" t="s">
        <v>169</v>
      </c>
      <c r="W2737" s="26" t="s">
        <v>4409</v>
      </c>
      <c r="X2737" s="26" t="s">
        <v>14790</v>
      </c>
      <c r="Y2737" s="26" t="s">
        <v>14791</v>
      </c>
      <c r="Z2737" s="24"/>
      <c r="AA2737" s="24"/>
      <c r="AB2737" s="26" t="s">
        <v>15736</v>
      </c>
      <c r="AC2737" s="28">
        <v>1880</v>
      </c>
      <c r="AD2737" s="26" t="s">
        <v>420</v>
      </c>
      <c r="AE2737" s="26" t="s">
        <v>343</v>
      </c>
      <c r="AF2737" s="26" t="s">
        <v>120</v>
      </c>
      <c r="AG2737" s="24"/>
      <c r="AH2737" s="24"/>
      <c r="AI2737" s="28">
        <v>1880</v>
      </c>
      <c r="AJ2737" s="24"/>
      <c r="AK2737" s="24"/>
      <c r="AL2737" s="24"/>
      <c r="AM2737" s="24"/>
      <c r="AN2737" s="24"/>
      <c r="AO2737" s="24"/>
      <c r="AP2737" s="24"/>
      <c r="AQ2737" s="24"/>
      <c r="AR2737" s="24"/>
      <c r="AS2737" s="24"/>
      <c r="AT2737" s="24"/>
      <c r="AU2737" s="24"/>
      <c r="AV2737" s="24"/>
      <c r="AW2737" s="24"/>
      <c r="AX2737" s="24"/>
      <c r="AY2737" s="24"/>
      <c r="AZ2737" s="24"/>
      <c r="BA2737" s="24"/>
      <c r="BB2737" s="24"/>
      <c r="BC2737" s="26" t="s">
        <v>14794</v>
      </c>
      <c r="BD2737" s="24"/>
      <c r="BE2737" s="24"/>
      <c r="BF2737" s="24"/>
      <c r="BG2737" s="24"/>
      <c r="BH2737" s="24"/>
      <c r="BI2737" s="24"/>
      <c r="BJ2737" s="24"/>
      <c r="BK2737" s="24"/>
      <c r="BL2737" s="24"/>
      <c r="BM2737" s="24"/>
      <c r="BN2737" s="24"/>
      <c r="BO2737" s="24"/>
      <c r="BP2737" s="24"/>
      <c r="BQ2737" s="24"/>
      <c r="BR2737" s="24"/>
      <c r="BS2737" s="24"/>
      <c r="BT2737" s="24"/>
      <c r="BU2737" s="24"/>
      <c r="BV2737" s="24"/>
      <c r="BW2737" s="24"/>
      <c r="BX2737" s="24"/>
      <c r="BY2737" s="24"/>
      <c r="BZ2737" s="24"/>
      <c r="CA2737" s="24"/>
      <c r="CB2737" s="24"/>
      <c r="CC2737" s="24"/>
      <c r="CD2737" s="24"/>
      <c r="CE2737" s="24"/>
      <c r="CF2737" s="24"/>
      <c r="CG2737" s="24"/>
      <c r="CH2737" s="24"/>
      <c r="CI2737" s="24"/>
      <c r="CJ2737" s="24"/>
      <c r="CK2737" s="24"/>
      <c r="CL2737" s="24"/>
      <c r="CM2737" s="24"/>
      <c r="CN2737" s="24"/>
      <c r="CO2737" s="24"/>
      <c r="CP2737" s="24"/>
      <c r="CQ2737" s="24"/>
      <c r="CR2737" s="24"/>
      <c r="CS2737" s="24"/>
      <c r="CT2737" s="24"/>
      <c r="CU2737" s="24"/>
      <c r="CV2737" s="24"/>
      <c r="CW2737" s="24"/>
      <c r="CX2737" s="24"/>
      <c r="CY2737" s="24"/>
      <c r="CZ2737" s="24"/>
      <c r="DA2737" s="24"/>
      <c r="DB2737" s="24"/>
      <c r="DC2737" s="24"/>
      <c r="DD2737" s="24"/>
      <c r="DE2737" s="24"/>
      <c r="DF2737" s="26" t="s">
        <v>139</v>
      </c>
      <c r="DG2737" s="26" t="s">
        <v>139</v>
      </c>
      <c r="DH2737" s="26" t="s">
        <v>139</v>
      </c>
      <c r="DI2737" s="26" t="s">
        <v>139</v>
      </c>
      <c r="DJ2737" s="26" t="s">
        <v>139</v>
      </c>
      <c r="DK2737" s="26" t="s">
        <v>139</v>
      </c>
      <c r="DL2737" s="26" t="s">
        <v>139</v>
      </c>
      <c r="DM2737" s="26" t="s">
        <v>139</v>
      </c>
      <c r="DN2737" s="26" t="s">
        <v>139</v>
      </c>
      <c r="DO2737" s="26" t="s">
        <v>139</v>
      </c>
    </row>
    <row r="2738" spans="1:119" ht="20.100000000000001" customHeight="1" x14ac:dyDescent="0.25">
      <c r="A2738" s="29" t="str">
        <f t="shared" si="602"/>
        <v>Vumundzuku-bya Vana | Our Children’s Future1</v>
      </c>
      <c r="B2738" s="29" t="str">
        <f t="shared" si="603"/>
        <v>Vumundzuku-bya Vana | Our Children’s Future</v>
      </c>
      <c r="C2738" s="29">
        <f t="shared" si="604"/>
        <v>1</v>
      </c>
      <c r="D2738" s="30" t="str">
        <f t="shared" si="605"/>
        <v>Africa and the Middle East</v>
      </c>
      <c r="E2738" s="30" t="str">
        <f t="shared" si="606"/>
        <v>Gauteng, South Africa</v>
      </c>
      <c r="F2738" s="31">
        <f t="shared" si="607"/>
        <v>2</v>
      </c>
      <c r="G2738" s="31">
        <f t="shared" si="608"/>
        <v>1</v>
      </c>
      <c r="H2738" s="31">
        <f t="shared" si="609"/>
        <v>1</v>
      </c>
      <c r="I2738" s="31">
        <f t="shared" si="610"/>
        <v>1</v>
      </c>
      <c r="J2738" s="31">
        <f t="shared" si="611"/>
        <v>1</v>
      </c>
      <c r="K2738" s="31">
        <f t="shared" si="612"/>
        <v>1</v>
      </c>
      <c r="L2738" s="31">
        <f t="shared" si="613"/>
        <v>2</v>
      </c>
      <c r="M2738" s="31">
        <f t="shared" si="614"/>
        <v>1</v>
      </c>
      <c r="N2738" s="31">
        <f t="shared" si="615"/>
        <v>1.3</v>
      </c>
      <c r="O2738" s="26" t="s">
        <v>14812</v>
      </c>
      <c r="P2738" s="26" t="s">
        <v>108</v>
      </c>
      <c r="Q2738" s="27">
        <v>41400</v>
      </c>
      <c r="R2738" s="26" t="s">
        <v>155</v>
      </c>
      <c r="S2738" s="26" t="s">
        <v>206</v>
      </c>
      <c r="T2738" s="26" t="s">
        <v>207</v>
      </c>
      <c r="U2738" s="26" t="s">
        <v>168</v>
      </c>
      <c r="V2738" s="26" t="s">
        <v>169</v>
      </c>
      <c r="W2738" s="26" t="s">
        <v>4409</v>
      </c>
      <c r="X2738" s="26" t="s">
        <v>14790</v>
      </c>
      <c r="Y2738" s="26" t="s">
        <v>14791</v>
      </c>
      <c r="Z2738" s="24"/>
      <c r="AA2738" s="24"/>
      <c r="AB2738" s="26" t="s">
        <v>117</v>
      </c>
      <c r="AC2738" s="28">
        <v>5000</v>
      </c>
      <c r="AD2738" s="26" t="s">
        <v>420</v>
      </c>
      <c r="AE2738" s="26" t="s">
        <v>343</v>
      </c>
      <c r="AF2738" s="26" t="s">
        <v>120</v>
      </c>
      <c r="AG2738" s="24"/>
      <c r="AH2738" s="26" t="s">
        <v>158</v>
      </c>
      <c r="AI2738" s="28">
        <v>5000</v>
      </c>
      <c r="AJ2738" s="26" t="s">
        <v>14813</v>
      </c>
      <c r="AK2738" s="26" t="s">
        <v>14814</v>
      </c>
      <c r="AL2738" s="26" t="s">
        <v>14799</v>
      </c>
      <c r="AM2738" s="26" t="s">
        <v>14815</v>
      </c>
      <c r="AN2738" s="26" t="s">
        <v>14816</v>
      </c>
      <c r="AO2738" s="26" t="s">
        <v>14817</v>
      </c>
      <c r="AP2738" s="26" t="s">
        <v>14818</v>
      </c>
      <c r="AQ2738" s="24"/>
      <c r="AR2738" s="24"/>
      <c r="AS2738" s="24"/>
      <c r="AT2738" s="24"/>
      <c r="AU2738" s="24"/>
      <c r="AV2738" s="24"/>
      <c r="AW2738" s="28">
        <v>12000</v>
      </c>
      <c r="AX2738" s="26">
        <v>160</v>
      </c>
      <c r="AY2738" s="28">
        <v>80</v>
      </c>
      <c r="AZ2738" s="28">
        <v>66</v>
      </c>
      <c r="BA2738" s="26">
        <v>0</v>
      </c>
      <c r="BB2738" s="26" t="s">
        <v>148</v>
      </c>
      <c r="BC2738" s="26" t="s">
        <v>14794</v>
      </c>
      <c r="BD2738" s="24"/>
      <c r="BE2738" s="24"/>
      <c r="BF2738" s="26" t="s">
        <v>14795</v>
      </c>
      <c r="BG2738" s="26" t="s">
        <v>191</v>
      </c>
      <c r="BH2738" s="24"/>
      <c r="BI2738" s="24"/>
      <c r="BJ2738" s="24"/>
      <c r="BK2738" s="24"/>
      <c r="BL2738" s="24"/>
      <c r="BM2738" s="24"/>
      <c r="BN2738" s="24"/>
      <c r="BO2738" s="24"/>
      <c r="BP2738" s="24"/>
      <c r="BQ2738" s="24"/>
      <c r="BR2738" s="26">
        <v>2</v>
      </c>
      <c r="BS2738" s="26">
        <v>1</v>
      </c>
      <c r="BT2738" s="26">
        <v>1</v>
      </c>
      <c r="BU2738" s="26">
        <v>1</v>
      </c>
      <c r="BV2738" s="26">
        <v>1</v>
      </c>
      <c r="BW2738" s="26">
        <v>1</v>
      </c>
      <c r="BX2738" s="26">
        <v>2</v>
      </c>
      <c r="BY2738" s="26">
        <v>1</v>
      </c>
      <c r="BZ2738" s="24"/>
      <c r="CA2738" s="24"/>
      <c r="CB2738" s="24"/>
      <c r="CC2738" s="24"/>
      <c r="CD2738" s="24"/>
      <c r="CE2738" s="24"/>
      <c r="CF2738" s="24"/>
      <c r="CG2738" s="24"/>
      <c r="CH2738" s="24"/>
      <c r="CI2738" s="24"/>
      <c r="CJ2738" s="24"/>
      <c r="CK2738" s="24"/>
      <c r="CL2738" s="24"/>
      <c r="CM2738" s="24"/>
      <c r="CN2738" s="24"/>
      <c r="CO2738" s="24"/>
      <c r="CP2738" s="24"/>
      <c r="CQ2738" s="24"/>
      <c r="CR2738" s="24"/>
      <c r="CS2738" s="24"/>
      <c r="CT2738" s="24"/>
      <c r="CU2738" s="24"/>
      <c r="CV2738" s="24"/>
      <c r="CW2738" s="24"/>
      <c r="CX2738" s="24"/>
      <c r="CY2738" s="24"/>
      <c r="CZ2738" s="24"/>
      <c r="DA2738" s="24"/>
      <c r="DB2738" s="24"/>
      <c r="DC2738" s="24"/>
      <c r="DD2738" s="24"/>
      <c r="DE2738" s="24"/>
      <c r="DF2738" s="26" t="s">
        <v>139</v>
      </c>
      <c r="DG2738" s="26" t="s">
        <v>120</v>
      </c>
      <c r="DH2738" s="26" t="s">
        <v>139</v>
      </c>
      <c r="DI2738" s="26" t="s">
        <v>139</v>
      </c>
      <c r="DJ2738" s="26" t="s">
        <v>139</v>
      </c>
      <c r="DK2738" s="26" t="s">
        <v>139</v>
      </c>
      <c r="DL2738" s="26" t="s">
        <v>139</v>
      </c>
      <c r="DM2738" s="26" t="s">
        <v>139</v>
      </c>
      <c r="DN2738" s="26" t="s">
        <v>139</v>
      </c>
      <c r="DO2738" s="26" t="s">
        <v>139</v>
      </c>
    </row>
    <row r="2739" spans="1:119" ht="20.100000000000001" customHeight="1" x14ac:dyDescent="0.25">
      <c r="A2739" s="29" t="str">
        <f t="shared" si="602"/>
        <v>Waloko Kwo Support Organization5</v>
      </c>
      <c r="B2739" s="29" t="str">
        <f t="shared" si="603"/>
        <v>Waloko Kwo Support Organization</v>
      </c>
      <c r="C2739" s="29">
        <f t="shared" si="604"/>
        <v>5</v>
      </c>
      <c r="D2739" s="30" t="str">
        <f t="shared" si="605"/>
        <v>Africa and the Middle East</v>
      </c>
      <c r="E2739" s="30" t="str">
        <f t="shared" si="606"/>
        <v>Gulu, Uganda</v>
      </c>
      <c r="F2739" s="31">
        <f t="shared" si="607"/>
        <v>4</v>
      </c>
      <c r="G2739" s="31">
        <f t="shared" si="608"/>
        <v>3</v>
      </c>
      <c r="H2739" s="31">
        <f t="shared" si="609"/>
        <v>4</v>
      </c>
      <c r="I2739" s="31">
        <f t="shared" si="610"/>
        <v>4</v>
      </c>
      <c r="J2739" s="31">
        <f t="shared" si="611"/>
        <v>4</v>
      </c>
      <c r="K2739" s="31">
        <f t="shared" si="612"/>
        <v>5</v>
      </c>
      <c r="L2739" s="31">
        <f t="shared" si="613"/>
        <v>4</v>
      </c>
      <c r="M2739" s="31">
        <f t="shared" si="614"/>
        <v>3</v>
      </c>
      <c r="N2739" s="31">
        <f t="shared" si="615"/>
        <v>3.9</v>
      </c>
      <c r="O2739" s="26" t="s">
        <v>14819</v>
      </c>
      <c r="P2739" s="26" t="s">
        <v>108</v>
      </c>
      <c r="Q2739" s="27">
        <v>41771</v>
      </c>
      <c r="R2739" s="26" t="s">
        <v>166</v>
      </c>
      <c r="S2739" s="26" t="s">
        <v>193</v>
      </c>
      <c r="T2739" s="26" t="s">
        <v>194</v>
      </c>
      <c r="U2739" s="26" t="s">
        <v>833</v>
      </c>
      <c r="V2739" s="26" t="s">
        <v>169</v>
      </c>
      <c r="W2739" s="26" t="s">
        <v>1028</v>
      </c>
      <c r="X2739" s="26" t="s">
        <v>7870</v>
      </c>
      <c r="Y2739" s="26" t="s">
        <v>14820</v>
      </c>
      <c r="Z2739" s="24"/>
      <c r="AA2739" s="24"/>
      <c r="AB2739" s="26" t="s">
        <v>117</v>
      </c>
      <c r="AC2739" s="28">
        <v>11000</v>
      </c>
      <c r="AD2739" s="24"/>
      <c r="AE2739" s="24"/>
      <c r="AF2739" s="26" t="s">
        <v>139</v>
      </c>
      <c r="AG2739" s="26" t="s">
        <v>224</v>
      </c>
      <c r="AH2739" s="26" t="s">
        <v>176</v>
      </c>
      <c r="AI2739" s="28">
        <v>11000</v>
      </c>
      <c r="AJ2739" s="26" t="s">
        <v>14821</v>
      </c>
      <c r="AK2739" s="26" t="s">
        <v>14822</v>
      </c>
      <c r="AL2739" s="26" t="s">
        <v>14823</v>
      </c>
      <c r="AM2739" s="24"/>
      <c r="AN2739" s="24"/>
      <c r="AO2739" s="24"/>
      <c r="AP2739" s="24"/>
      <c r="AQ2739" s="26" t="s">
        <v>14824</v>
      </c>
      <c r="AR2739" s="24"/>
      <c r="AS2739" s="26" t="s">
        <v>14825</v>
      </c>
      <c r="AT2739" s="26" t="s">
        <v>14826</v>
      </c>
      <c r="AU2739" s="26" t="s">
        <v>14827</v>
      </c>
      <c r="AV2739" s="24"/>
      <c r="AW2739" s="28">
        <v>57312</v>
      </c>
      <c r="AX2739" s="26">
        <v>1200</v>
      </c>
      <c r="AY2739" s="28">
        <v>1200</v>
      </c>
      <c r="AZ2739" s="28">
        <v>1200</v>
      </c>
      <c r="BA2739" s="26">
        <v>0</v>
      </c>
      <c r="BB2739" s="26" t="s">
        <v>241</v>
      </c>
      <c r="BC2739" s="26" t="s">
        <v>14828</v>
      </c>
      <c r="BD2739" s="26" t="s">
        <v>125</v>
      </c>
      <c r="BE2739" s="24"/>
      <c r="BF2739" s="26" t="s">
        <v>14829</v>
      </c>
      <c r="BG2739" s="26" t="s">
        <v>191</v>
      </c>
      <c r="BH2739" s="26" t="s">
        <v>7885</v>
      </c>
      <c r="BI2739" s="26" t="s">
        <v>395</v>
      </c>
      <c r="BJ2739" s="24"/>
      <c r="BK2739" s="24"/>
      <c r="BL2739" s="24"/>
      <c r="BM2739" s="24"/>
      <c r="BN2739" s="24"/>
      <c r="BO2739" s="24"/>
      <c r="BP2739" s="24"/>
      <c r="BQ2739" s="24"/>
      <c r="BR2739" s="26">
        <v>4</v>
      </c>
      <c r="BS2739" s="26">
        <v>3</v>
      </c>
      <c r="BT2739" s="26">
        <v>4</v>
      </c>
      <c r="BU2739" s="26">
        <v>4</v>
      </c>
      <c r="BV2739" s="26">
        <v>4</v>
      </c>
      <c r="BW2739" s="26">
        <v>5</v>
      </c>
      <c r="BX2739" s="26">
        <v>4</v>
      </c>
      <c r="BY2739" s="26">
        <v>3</v>
      </c>
      <c r="BZ2739" s="24"/>
      <c r="CA2739" s="24"/>
      <c r="CB2739" s="24"/>
      <c r="CC2739" s="24"/>
      <c r="CD2739" s="24"/>
      <c r="CE2739" s="24"/>
      <c r="CF2739" s="24"/>
      <c r="CG2739" s="24"/>
      <c r="CH2739" s="24"/>
      <c r="CI2739" s="24"/>
      <c r="CJ2739" s="24"/>
      <c r="CK2739" s="24"/>
      <c r="CL2739" s="24"/>
      <c r="CM2739" s="24"/>
      <c r="CN2739" s="24"/>
      <c r="CO2739" s="24"/>
      <c r="CP2739" s="24"/>
      <c r="CQ2739" s="24"/>
      <c r="CR2739" s="24"/>
      <c r="CS2739" s="24"/>
      <c r="CT2739" s="24"/>
      <c r="CU2739" s="24"/>
      <c r="CV2739" s="24"/>
      <c r="CW2739" s="24"/>
      <c r="CX2739" s="24"/>
      <c r="CY2739" s="24"/>
      <c r="CZ2739" s="24"/>
      <c r="DA2739" s="24"/>
      <c r="DB2739" s="24"/>
      <c r="DC2739" s="24"/>
      <c r="DD2739" s="24"/>
      <c r="DE2739" s="24"/>
      <c r="DF2739" s="26" t="s">
        <v>139</v>
      </c>
      <c r="DG2739" s="26" t="s">
        <v>120</v>
      </c>
      <c r="DH2739" s="26" t="s">
        <v>120</v>
      </c>
      <c r="DI2739" s="26" t="s">
        <v>139</v>
      </c>
      <c r="DJ2739" s="26" t="s">
        <v>139</v>
      </c>
      <c r="DK2739" s="26" t="s">
        <v>139</v>
      </c>
      <c r="DL2739" s="26" t="s">
        <v>139</v>
      </c>
      <c r="DM2739" s="26" t="s">
        <v>139</v>
      </c>
      <c r="DN2739" s="26" t="s">
        <v>139</v>
      </c>
      <c r="DO2739" s="26" t="s">
        <v>139</v>
      </c>
    </row>
    <row r="2740" spans="1:119" ht="20.100000000000001" customHeight="1" x14ac:dyDescent="0.25">
      <c r="A2740" s="29" t="str">
        <f t="shared" si="602"/>
        <v>Waloko Kwo Support Organization4</v>
      </c>
      <c r="B2740" s="29" t="str">
        <f t="shared" si="603"/>
        <v>Waloko Kwo Support Organization</v>
      </c>
      <c r="C2740" s="29">
        <f t="shared" si="604"/>
        <v>4</v>
      </c>
      <c r="D2740" s="30" t="str">
        <f t="shared" si="605"/>
        <v>Africa and the Middle East</v>
      </c>
      <c r="E2740" s="30" t="str">
        <f t="shared" si="606"/>
        <v>Gulu, Uganda</v>
      </c>
      <c r="F2740" s="31">
        <f t="shared" si="607"/>
        <v>4</v>
      </c>
      <c r="G2740" s="31">
        <f t="shared" si="608"/>
        <v>1</v>
      </c>
      <c r="H2740" s="31">
        <f t="shared" si="609"/>
        <v>4</v>
      </c>
      <c r="I2740" s="31">
        <f t="shared" si="610"/>
        <v>4</v>
      </c>
      <c r="J2740" s="31">
        <f t="shared" si="611"/>
        <v>4</v>
      </c>
      <c r="K2740" s="31">
        <f t="shared" si="612"/>
        <v>4</v>
      </c>
      <c r="L2740" s="31">
        <f t="shared" si="613"/>
        <v>4</v>
      </c>
      <c r="M2740" s="31">
        <f t="shared" si="614"/>
        <v>3</v>
      </c>
      <c r="N2740" s="31">
        <f t="shared" si="615"/>
        <v>3.5</v>
      </c>
      <c r="O2740" s="26" t="s">
        <v>14830</v>
      </c>
      <c r="P2740" s="26" t="s">
        <v>108</v>
      </c>
      <c r="Q2740" s="27">
        <v>41400</v>
      </c>
      <c r="R2740" s="26" t="s">
        <v>166</v>
      </c>
      <c r="S2740" s="26" t="s">
        <v>206</v>
      </c>
      <c r="T2740" s="26" t="s">
        <v>207</v>
      </c>
      <c r="U2740" s="26" t="s">
        <v>833</v>
      </c>
      <c r="V2740" s="26" t="s">
        <v>169</v>
      </c>
      <c r="W2740" s="26" t="s">
        <v>1028</v>
      </c>
      <c r="X2740" s="26" t="s">
        <v>7870</v>
      </c>
      <c r="Y2740" s="26" t="s">
        <v>14820</v>
      </c>
      <c r="Z2740" s="24"/>
      <c r="AA2740" s="24"/>
      <c r="AB2740" s="26" t="s">
        <v>117</v>
      </c>
      <c r="AC2740" s="28">
        <v>10000</v>
      </c>
      <c r="AD2740" s="24"/>
      <c r="AE2740" s="24"/>
      <c r="AF2740" s="26" t="s">
        <v>139</v>
      </c>
      <c r="AG2740" s="26" t="s">
        <v>224</v>
      </c>
      <c r="AH2740" s="26" t="s">
        <v>185</v>
      </c>
      <c r="AI2740" s="28">
        <v>10000</v>
      </c>
      <c r="AJ2740" s="26" t="s">
        <v>14831</v>
      </c>
      <c r="AK2740" s="26" t="s">
        <v>14822</v>
      </c>
      <c r="AL2740" s="26" t="s">
        <v>14832</v>
      </c>
      <c r="AM2740" s="24"/>
      <c r="AN2740" s="24"/>
      <c r="AO2740" s="24"/>
      <c r="AP2740" s="24"/>
      <c r="AQ2740" s="26" t="s">
        <v>14833</v>
      </c>
      <c r="AR2740" s="24"/>
      <c r="AS2740" s="24"/>
      <c r="AT2740" s="24"/>
      <c r="AU2740" s="24"/>
      <c r="AV2740" s="24"/>
      <c r="AW2740" s="28">
        <v>40000</v>
      </c>
      <c r="AX2740" s="26">
        <v>1070</v>
      </c>
      <c r="AY2740" s="28">
        <v>1100</v>
      </c>
      <c r="AZ2740" s="28">
        <v>1070</v>
      </c>
      <c r="BA2740" s="26">
        <v>0</v>
      </c>
      <c r="BB2740" s="26" t="s">
        <v>241</v>
      </c>
      <c r="BC2740" s="26" t="s">
        <v>14828</v>
      </c>
      <c r="BD2740" s="26" t="s">
        <v>125</v>
      </c>
      <c r="BE2740" s="24"/>
      <c r="BF2740" s="26" t="s">
        <v>14834</v>
      </c>
      <c r="BG2740" s="26" t="s">
        <v>395</v>
      </c>
      <c r="BH2740" s="26" t="s">
        <v>14835</v>
      </c>
      <c r="BI2740" s="26" t="s">
        <v>14836</v>
      </c>
      <c r="BJ2740" s="24"/>
      <c r="BK2740" s="24"/>
      <c r="BL2740" s="24"/>
      <c r="BM2740" s="24"/>
      <c r="BN2740" s="24"/>
      <c r="BO2740" s="24"/>
      <c r="BP2740" s="24"/>
      <c r="BQ2740" s="24"/>
      <c r="BR2740" s="26">
        <v>4</v>
      </c>
      <c r="BS2740" s="26">
        <v>1</v>
      </c>
      <c r="BT2740" s="26">
        <v>4</v>
      </c>
      <c r="BU2740" s="26">
        <v>4</v>
      </c>
      <c r="BV2740" s="26">
        <v>4</v>
      </c>
      <c r="BW2740" s="26">
        <v>4</v>
      </c>
      <c r="BX2740" s="26">
        <v>4</v>
      </c>
      <c r="BY2740" s="26">
        <v>3</v>
      </c>
      <c r="BZ2740" s="24"/>
      <c r="CA2740" s="24"/>
      <c r="CB2740" s="24"/>
      <c r="CC2740" s="24"/>
      <c r="CD2740" s="24"/>
      <c r="CE2740" s="24"/>
      <c r="CF2740" s="24"/>
      <c r="CG2740" s="24"/>
      <c r="CH2740" s="24"/>
      <c r="CI2740" s="24"/>
      <c r="CJ2740" s="24"/>
      <c r="CK2740" s="24"/>
      <c r="CL2740" s="24"/>
      <c r="CM2740" s="24"/>
      <c r="CN2740" s="24"/>
      <c r="CO2740" s="24"/>
      <c r="CP2740" s="24"/>
      <c r="CQ2740" s="24"/>
      <c r="CR2740" s="24"/>
      <c r="CS2740" s="24"/>
      <c r="CT2740" s="24"/>
      <c r="CU2740" s="24"/>
      <c r="CV2740" s="24"/>
      <c r="CW2740" s="24"/>
      <c r="CX2740" s="24"/>
      <c r="CY2740" s="24"/>
      <c r="CZ2740" s="24"/>
      <c r="DA2740" s="24"/>
      <c r="DB2740" s="24"/>
      <c r="DC2740" s="24"/>
      <c r="DD2740" s="24"/>
      <c r="DE2740" s="24"/>
      <c r="DF2740" s="26" t="s">
        <v>139</v>
      </c>
      <c r="DG2740" s="26" t="s">
        <v>139</v>
      </c>
      <c r="DH2740" s="26" t="s">
        <v>139</v>
      </c>
      <c r="DI2740" s="26" t="s">
        <v>139</v>
      </c>
      <c r="DJ2740" s="26" t="s">
        <v>139</v>
      </c>
      <c r="DK2740" s="26" t="s">
        <v>139</v>
      </c>
      <c r="DL2740" s="26" t="s">
        <v>139</v>
      </c>
      <c r="DM2740" s="26" t="s">
        <v>139</v>
      </c>
      <c r="DN2740" s="26" t="s">
        <v>139</v>
      </c>
      <c r="DO2740" s="26" t="s">
        <v>139</v>
      </c>
    </row>
    <row r="2741" spans="1:119" ht="20.100000000000001" customHeight="1" x14ac:dyDescent="0.25">
      <c r="A2741" s="29" t="str">
        <f t="shared" si="602"/>
        <v>Waloko Kwo Support Organization3</v>
      </c>
      <c r="B2741" s="29" t="str">
        <f t="shared" si="603"/>
        <v>Waloko Kwo Support Organization</v>
      </c>
      <c r="C2741" s="29">
        <f t="shared" si="604"/>
        <v>3</v>
      </c>
      <c r="D2741" s="30" t="str">
        <f t="shared" si="605"/>
        <v>Africa and the Middle East</v>
      </c>
      <c r="E2741" s="30" t="str">
        <f t="shared" si="606"/>
        <v>Gulu, Uganda</v>
      </c>
      <c r="F2741" s="31">
        <f t="shared" si="607"/>
        <v>0</v>
      </c>
      <c r="G2741" s="31">
        <f t="shared" si="608"/>
        <v>0</v>
      </c>
      <c r="H2741" s="31">
        <f t="shared" si="609"/>
        <v>0</v>
      </c>
      <c r="I2741" s="31">
        <f t="shared" si="610"/>
        <v>0</v>
      </c>
      <c r="J2741" s="31">
        <f t="shared" si="611"/>
        <v>0</v>
      </c>
      <c r="K2741" s="31">
        <f t="shared" si="612"/>
        <v>0</v>
      </c>
      <c r="L2741" s="31">
        <f t="shared" si="613"/>
        <v>0</v>
      </c>
      <c r="M2741" s="31">
        <f t="shared" si="614"/>
        <v>0</v>
      </c>
      <c r="N2741" s="31">
        <f t="shared" si="615"/>
        <v>0</v>
      </c>
      <c r="O2741" s="26" t="s">
        <v>14837</v>
      </c>
      <c r="P2741" s="26" t="s">
        <v>108</v>
      </c>
      <c r="Q2741" s="27">
        <v>41038</v>
      </c>
      <c r="R2741" s="26" t="s">
        <v>109</v>
      </c>
      <c r="S2741" s="26" t="s">
        <v>217</v>
      </c>
      <c r="T2741" s="26" t="s">
        <v>175</v>
      </c>
      <c r="U2741" s="26" t="s">
        <v>833</v>
      </c>
      <c r="V2741" s="26" t="s">
        <v>169</v>
      </c>
      <c r="W2741" s="26" t="s">
        <v>1028</v>
      </c>
      <c r="X2741" s="26" t="s">
        <v>7870</v>
      </c>
      <c r="Y2741" s="26" t="s">
        <v>14820</v>
      </c>
      <c r="Z2741" s="24"/>
      <c r="AA2741" s="24"/>
      <c r="AB2741" s="26" t="s">
        <v>117</v>
      </c>
      <c r="AC2741" s="28">
        <v>9000</v>
      </c>
      <c r="AD2741" s="24"/>
      <c r="AE2741" s="24"/>
      <c r="AF2741" s="26" t="s">
        <v>139</v>
      </c>
      <c r="AG2741" s="26" t="s">
        <v>224</v>
      </c>
      <c r="AH2741" s="26" t="s">
        <v>121</v>
      </c>
      <c r="AI2741" s="28">
        <v>9000</v>
      </c>
      <c r="AJ2741" s="24"/>
      <c r="AK2741" s="26" t="s">
        <v>14838</v>
      </c>
      <c r="AL2741" s="26" t="s">
        <v>14839</v>
      </c>
      <c r="AM2741" s="26" t="s">
        <v>14840</v>
      </c>
      <c r="AN2741" s="26" t="s">
        <v>14841</v>
      </c>
      <c r="AO2741" s="26" t="s">
        <v>14842</v>
      </c>
      <c r="AP2741" s="24"/>
      <c r="AQ2741" s="24"/>
      <c r="AR2741" s="24"/>
      <c r="AS2741" s="24"/>
      <c r="AT2741" s="24"/>
      <c r="AU2741" s="26" t="s">
        <v>14843</v>
      </c>
      <c r="AV2741" s="24"/>
      <c r="AW2741" s="28">
        <v>43000</v>
      </c>
      <c r="AX2741" s="26">
        <v>1080</v>
      </c>
      <c r="AY2741" s="28">
        <v>1000</v>
      </c>
      <c r="AZ2741" s="28">
        <v>1080</v>
      </c>
      <c r="BA2741" s="26">
        <v>0</v>
      </c>
      <c r="BB2741" s="26" t="s">
        <v>241</v>
      </c>
      <c r="BC2741" s="26" t="s">
        <v>14828</v>
      </c>
      <c r="BD2741" s="26" t="s">
        <v>125</v>
      </c>
      <c r="BE2741" s="24"/>
      <c r="BF2741" s="26" t="s">
        <v>14844</v>
      </c>
      <c r="BG2741" s="26" t="s">
        <v>191</v>
      </c>
      <c r="BH2741" s="26" t="s">
        <v>14845</v>
      </c>
      <c r="BI2741" s="26" t="s">
        <v>1028</v>
      </c>
      <c r="BJ2741" s="24"/>
      <c r="BK2741" s="24"/>
      <c r="BL2741" s="24"/>
      <c r="BM2741" s="24"/>
      <c r="BN2741" s="24"/>
      <c r="BO2741" s="24"/>
      <c r="BP2741" s="24"/>
      <c r="BQ2741" s="24"/>
      <c r="BR2741" s="26">
        <v>0</v>
      </c>
      <c r="BS2741" s="26">
        <v>0</v>
      </c>
      <c r="BT2741" s="26">
        <v>0</v>
      </c>
      <c r="BU2741" s="26">
        <v>0</v>
      </c>
      <c r="BV2741" s="26">
        <v>0</v>
      </c>
      <c r="BW2741" s="26">
        <v>0</v>
      </c>
      <c r="BX2741" s="26">
        <v>0</v>
      </c>
      <c r="BY2741" s="26">
        <v>0</v>
      </c>
      <c r="BZ2741" s="24"/>
      <c r="CA2741" s="24"/>
      <c r="CB2741" s="24"/>
      <c r="CC2741" s="24"/>
      <c r="CD2741" s="24"/>
      <c r="CE2741" s="24"/>
      <c r="CF2741" s="24"/>
      <c r="CG2741" s="24"/>
      <c r="CH2741" s="24"/>
      <c r="CI2741" s="24"/>
      <c r="CJ2741" s="24"/>
      <c r="CK2741" s="24"/>
      <c r="CL2741" s="24"/>
      <c r="CM2741" s="24"/>
      <c r="CN2741" s="24"/>
      <c r="CO2741" s="24"/>
      <c r="CP2741" s="24"/>
      <c r="CQ2741" s="24"/>
      <c r="CR2741" s="24"/>
      <c r="CS2741" s="24"/>
      <c r="CT2741" s="24"/>
      <c r="CU2741" s="24"/>
      <c r="CV2741" s="24"/>
      <c r="CW2741" s="24"/>
      <c r="CX2741" s="24"/>
      <c r="CY2741" s="24"/>
      <c r="CZ2741" s="24"/>
      <c r="DA2741" s="24"/>
      <c r="DB2741" s="24"/>
      <c r="DC2741" s="24"/>
      <c r="DD2741" s="24"/>
      <c r="DE2741" s="24"/>
      <c r="DF2741" s="26" t="s">
        <v>139</v>
      </c>
      <c r="DG2741" s="26" t="s">
        <v>139</v>
      </c>
      <c r="DH2741" s="26" t="s">
        <v>139</v>
      </c>
      <c r="DI2741" s="26" t="s">
        <v>120</v>
      </c>
      <c r="DJ2741" s="26" t="s">
        <v>139</v>
      </c>
      <c r="DK2741" s="26" t="s">
        <v>139</v>
      </c>
      <c r="DL2741" s="26" t="s">
        <v>139</v>
      </c>
      <c r="DM2741" s="26" t="s">
        <v>139</v>
      </c>
      <c r="DN2741" s="26" t="s">
        <v>139</v>
      </c>
      <c r="DO2741" s="26" t="s">
        <v>139</v>
      </c>
    </row>
    <row r="2742" spans="1:119" ht="20.100000000000001" customHeight="1" x14ac:dyDescent="0.25">
      <c r="A2742" s="29" t="str">
        <f t="shared" si="602"/>
        <v>Waloko Kwo Support Organization2</v>
      </c>
      <c r="B2742" s="29" t="str">
        <f t="shared" si="603"/>
        <v>Waloko Kwo Support Organization</v>
      </c>
      <c r="C2742" s="29">
        <f t="shared" si="604"/>
        <v>2</v>
      </c>
      <c r="D2742" s="30" t="str">
        <f t="shared" si="605"/>
        <v>Africa and the Middle East</v>
      </c>
      <c r="E2742" s="30" t="str">
        <f t="shared" si="606"/>
        <v>Gulu, Uganda</v>
      </c>
      <c r="F2742" s="31">
        <f t="shared" si="607"/>
        <v>3</v>
      </c>
      <c r="G2742" s="31">
        <f t="shared" si="608"/>
        <v>2</v>
      </c>
      <c r="H2742" s="31">
        <f t="shared" si="609"/>
        <v>3</v>
      </c>
      <c r="I2742" s="31">
        <f t="shared" si="610"/>
        <v>4</v>
      </c>
      <c r="J2742" s="31">
        <f t="shared" si="611"/>
        <v>3</v>
      </c>
      <c r="K2742" s="31">
        <f t="shared" si="612"/>
        <v>3</v>
      </c>
      <c r="L2742" s="31">
        <f t="shared" si="613"/>
        <v>4</v>
      </c>
      <c r="M2742" s="31">
        <f t="shared" si="614"/>
        <v>2</v>
      </c>
      <c r="N2742" s="31">
        <f t="shared" si="615"/>
        <v>3</v>
      </c>
      <c r="O2742" s="26" t="s">
        <v>14846</v>
      </c>
      <c r="P2742" s="26" t="s">
        <v>108</v>
      </c>
      <c r="Q2742" s="27">
        <v>40672</v>
      </c>
      <c r="R2742" s="26" t="s">
        <v>155</v>
      </c>
      <c r="S2742" s="26" t="s">
        <v>409</v>
      </c>
      <c r="T2742" s="26" t="s">
        <v>333</v>
      </c>
      <c r="U2742" s="26" t="s">
        <v>833</v>
      </c>
      <c r="V2742" s="26" t="s">
        <v>169</v>
      </c>
      <c r="W2742" s="26" t="s">
        <v>1028</v>
      </c>
      <c r="X2742" s="26" t="s">
        <v>7870</v>
      </c>
      <c r="Y2742" s="26" t="s">
        <v>14820</v>
      </c>
      <c r="Z2742" s="24"/>
      <c r="AA2742" s="24"/>
      <c r="AB2742" s="26" t="s">
        <v>117</v>
      </c>
      <c r="AC2742" s="28">
        <v>8000</v>
      </c>
      <c r="AD2742" s="24"/>
      <c r="AE2742" s="24"/>
      <c r="AF2742" s="26" t="s">
        <v>139</v>
      </c>
      <c r="AG2742" s="26" t="s">
        <v>224</v>
      </c>
      <c r="AH2742" s="26" t="s">
        <v>143</v>
      </c>
      <c r="AI2742" s="28">
        <v>8000</v>
      </c>
      <c r="AJ2742" s="24"/>
      <c r="AK2742" s="26" t="s">
        <v>14847</v>
      </c>
      <c r="AL2742" s="26" t="s">
        <v>14839</v>
      </c>
      <c r="AM2742" s="26" t="s">
        <v>14848</v>
      </c>
      <c r="AN2742" s="26" t="s">
        <v>14841</v>
      </c>
      <c r="AO2742" s="26" t="s">
        <v>14849</v>
      </c>
      <c r="AP2742" s="24"/>
      <c r="AQ2742" s="24"/>
      <c r="AR2742" s="24"/>
      <c r="AS2742" s="24"/>
      <c r="AT2742" s="24"/>
      <c r="AU2742" s="24"/>
      <c r="AV2742" s="24"/>
      <c r="AW2742" s="28">
        <v>113062</v>
      </c>
      <c r="AX2742" s="26">
        <v>950</v>
      </c>
      <c r="AY2742" s="28">
        <v>0</v>
      </c>
      <c r="AZ2742" s="28">
        <v>772</v>
      </c>
      <c r="BA2742" s="26">
        <v>0</v>
      </c>
      <c r="BB2742" s="26" t="s">
        <v>241</v>
      </c>
      <c r="BC2742" s="26" t="s">
        <v>14828</v>
      </c>
      <c r="BD2742" s="24"/>
      <c r="BE2742" s="24"/>
      <c r="BF2742" s="26" t="s">
        <v>2175</v>
      </c>
      <c r="BG2742" s="26" t="s">
        <v>367</v>
      </c>
      <c r="BH2742" s="26" t="s">
        <v>14844</v>
      </c>
      <c r="BI2742" s="26" t="s">
        <v>191</v>
      </c>
      <c r="BJ2742" s="24"/>
      <c r="BK2742" s="24"/>
      <c r="BL2742" s="24"/>
      <c r="BM2742" s="24"/>
      <c r="BN2742" s="24"/>
      <c r="BO2742" s="24"/>
      <c r="BP2742" s="24"/>
      <c r="BQ2742" s="24"/>
      <c r="BR2742" s="26">
        <v>3</v>
      </c>
      <c r="BS2742" s="26">
        <v>2</v>
      </c>
      <c r="BT2742" s="26">
        <v>3</v>
      </c>
      <c r="BU2742" s="26">
        <v>4</v>
      </c>
      <c r="BV2742" s="26">
        <v>3</v>
      </c>
      <c r="BW2742" s="26">
        <v>3</v>
      </c>
      <c r="BX2742" s="26">
        <v>4</v>
      </c>
      <c r="BY2742" s="26">
        <v>2</v>
      </c>
      <c r="BZ2742" s="24"/>
      <c r="CA2742" s="24"/>
      <c r="CB2742" s="24"/>
      <c r="CC2742" s="24"/>
      <c r="CD2742" s="24"/>
      <c r="CE2742" s="24"/>
      <c r="CF2742" s="24"/>
      <c r="CG2742" s="24"/>
      <c r="CH2742" s="24"/>
      <c r="CI2742" s="24"/>
      <c r="CJ2742" s="24"/>
      <c r="CK2742" s="24"/>
      <c r="CL2742" s="24"/>
      <c r="CM2742" s="24"/>
      <c r="CN2742" s="24"/>
      <c r="CO2742" s="24"/>
      <c r="CP2742" s="24"/>
      <c r="CQ2742" s="24"/>
      <c r="CR2742" s="24"/>
      <c r="CS2742" s="24"/>
      <c r="CT2742" s="24"/>
      <c r="CU2742" s="24"/>
      <c r="CV2742" s="24"/>
      <c r="CW2742" s="24"/>
      <c r="CX2742" s="24"/>
      <c r="CY2742" s="24"/>
      <c r="CZ2742" s="24"/>
      <c r="DA2742" s="24"/>
      <c r="DB2742" s="24"/>
      <c r="DC2742" s="24"/>
      <c r="DD2742" s="24"/>
      <c r="DE2742" s="24"/>
      <c r="DF2742" s="26" t="s">
        <v>139</v>
      </c>
      <c r="DG2742" s="26" t="s">
        <v>139</v>
      </c>
      <c r="DH2742" s="26" t="s">
        <v>139</v>
      </c>
      <c r="DI2742" s="26" t="s">
        <v>139</v>
      </c>
      <c r="DJ2742" s="26" t="s">
        <v>139</v>
      </c>
      <c r="DK2742" s="26" t="s">
        <v>139</v>
      </c>
      <c r="DL2742" s="26" t="s">
        <v>139</v>
      </c>
      <c r="DM2742" s="26" t="s">
        <v>139</v>
      </c>
      <c r="DN2742" s="26" t="s">
        <v>139</v>
      </c>
      <c r="DO2742" s="26" t="s">
        <v>139</v>
      </c>
    </row>
    <row r="2743" spans="1:119" ht="20.100000000000001" customHeight="1" x14ac:dyDescent="0.25">
      <c r="A2743" s="29" t="str">
        <f t="shared" si="602"/>
        <v>Waloko Kwo Support Organization1</v>
      </c>
      <c r="B2743" s="29" t="str">
        <f t="shared" si="603"/>
        <v>Waloko Kwo Support Organization</v>
      </c>
      <c r="C2743" s="29">
        <f t="shared" si="604"/>
        <v>1</v>
      </c>
      <c r="D2743" s="30" t="str">
        <f t="shared" si="605"/>
        <v>Africa and the Middle East</v>
      </c>
      <c r="E2743" s="30" t="str">
        <f t="shared" si="606"/>
        <v>Gulu, Uganda</v>
      </c>
      <c r="F2743" s="31">
        <f t="shared" si="607"/>
        <v>3</v>
      </c>
      <c r="G2743" s="31">
        <f t="shared" si="608"/>
        <v>2</v>
      </c>
      <c r="H2743" s="31">
        <f t="shared" si="609"/>
        <v>2</v>
      </c>
      <c r="I2743" s="31">
        <f t="shared" si="610"/>
        <v>3</v>
      </c>
      <c r="J2743" s="31">
        <f t="shared" si="611"/>
        <v>3</v>
      </c>
      <c r="K2743" s="31">
        <f t="shared" si="612"/>
        <v>3</v>
      </c>
      <c r="L2743" s="31">
        <f t="shared" si="613"/>
        <v>3</v>
      </c>
      <c r="M2743" s="31">
        <f t="shared" si="614"/>
        <v>1</v>
      </c>
      <c r="N2743" s="31">
        <f t="shared" si="615"/>
        <v>2.5</v>
      </c>
      <c r="O2743" s="26" t="s">
        <v>14850</v>
      </c>
      <c r="P2743" s="26" t="s">
        <v>108</v>
      </c>
      <c r="Q2743" s="27">
        <v>40315</v>
      </c>
      <c r="R2743" s="26" t="s">
        <v>155</v>
      </c>
      <c r="S2743" s="26" t="s">
        <v>234</v>
      </c>
      <c r="T2743" s="26" t="s">
        <v>224</v>
      </c>
      <c r="U2743" s="26" t="s">
        <v>833</v>
      </c>
      <c r="V2743" s="26" t="s">
        <v>169</v>
      </c>
      <c r="W2743" s="26" t="s">
        <v>1028</v>
      </c>
      <c r="X2743" s="26" t="s">
        <v>7870</v>
      </c>
      <c r="Y2743" s="26" t="s">
        <v>14820</v>
      </c>
      <c r="Z2743" s="24"/>
      <c r="AA2743" s="24"/>
      <c r="AB2743" s="26" t="s">
        <v>117</v>
      </c>
      <c r="AC2743" s="28">
        <v>6000</v>
      </c>
      <c r="AD2743" s="24"/>
      <c r="AE2743" s="24"/>
      <c r="AF2743" s="26" t="s">
        <v>139</v>
      </c>
      <c r="AG2743" s="26" t="s">
        <v>224</v>
      </c>
      <c r="AH2743" s="26" t="s">
        <v>158</v>
      </c>
      <c r="AI2743" s="28">
        <v>6000</v>
      </c>
      <c r="AJ2743" s="24"/>
      <c r="AK2743" s="26" t="s">
        <v>14851</v>
      </c>
      <c r="AL2743" s="26" t="s">
        <v>14852</v>
      </c>
      <c r="AM2743" s="26" t="s">
        <v>14853</v>
      </c>
      <c r="AN2743" s="26" t="s">
        <v>14854</v>
      </c>
      <c r="AO2743" s="24"/>
      <c r="AP2743" s="24"/>
      <c r="AQ2743" s="24"/>
      <c r="AR2743" s="24"/>
      <c r="AS2743" s="24"/>
      <c r="AT2743" s="24"/>
      <c r="AU2743" s="24"/>
      <c r="AV2743" s="24"/>
      <c r="AW2743" s="28">
        <v>53157</v>
      </c>
      <c r="AX2743" s="26">
        <v>1236</v>
      </c>
      <c r="AY2743" s="28">
        <v>0</v>
      </c>
      <c r="AZ2743" s="28">
        <v>0</v>
      </c>
      <c r="BA2743" s="26">
        <v>0</v>
      </c>
      <c r="BB2743" s="24"/>
      <c r="BC2743" s="26" t="s">
        <v>14828</v>
      </c>
      <c r="BD2743" s="24"/>
      <c r="BE2743" s="24"/>
      <c r="BF2743" s="24"/>
      <c r="BG2743" s="24"/>
      <c r="BH2743" s="24"/>
      <c r="BI2743" s="24"/>
      <c r="BJ2743" s="24"/>
      <c r="BK2743" s="24"/>
      <c r="BL2743" s="24"/>
      <c r="BM2743" s="24"/>
      <c r="BN2743" s="24"/>
      <c r="BO2743" s="24"/>
      <c r="BP2743" s="24"/>
      <c r="BQ2743" s="24"/>
      <c r="BR2743" s="26">
        <v>3</v>
      </c>
      <c r="BS2743" s="26">
        <v>2</v>
      </c>
      <c r="BT2743" s="26">
        <v>2</v>
      </c>
      <c r="BU2743" s="26">
        <v>3</v>
      </c>
      <c r="BV2743" s="26">
        <v>3</v>
      </c>
      <c r="BW2743" s="26">
        <v>3</v>
      </c>
      <c r="BX2743" s="26">
        <v>3</v>
      </c>
      <c r="BY2743" s="26">
        <v>1</v>
      </c>
      <c r="BZ2743" s="24"/>
      <c r="CA2743" s="24"/>
      <c r="CB2743" s="24"/>
      <c r="CC2743" s="24"/>
      <c r="CD2743" s="24"/>
      <c r="CE2743" s="24"/>
      <c r="CF2743" s="24"/>
      <c r="CG2743" s="24"/>
      <c r="CH2743" s="24"/>
      <c r="CI2743" s="24"/>
      <c r="CJ2743" s="24"/>
      <c r="CK2743" s="24"/>
      <c r="CL2743" s="24"/>
      <c r="CM2743" s="24"/>
      <c r="CN2743" s="24"/>
      <c r="CO2743" s="24"/>
      <c r="CP2743" s="24"/>
      <c r="CQ2743" s="24"/>
      <c r="CR2743" s="24"/>
      <c r="CS2743" s="24"/>
      <c r="CT2743" s="24"/>
      <c r="CU2743" s="24"/>
      <c r="CV2743" s="24"/>
      <c r="CW2743" s="24"/>
      <c r="CX2743" s="24"/>
      <c r="CY2743" s="24"/>
      <c r="CZ2743" s="24"/>
      <c r="DA2743" s="24"/>
      <c r="DB2743" s="24"/>
      <c r="DC2743" s="24"/>
      <c r="DD2743" s="24"/>
      <c r="DE2743" s="24"/>
      <c r="DF2743" s="26" t="s">
        <v>139</v>
      </c>
      <c r="DG2743" s="26" t="s">
        <v>139</v>
      </c>
      <c r="DH2743" s="26" t="s">
        <v>139</v>
      </c>
      <c r="DI2743" s="26" t="s">
        <v>139</v>
      </c>
      <c r="DJ2743" s="26" t="s">
        <v>139</v>
      </c>
      <c r="DK2743" s="26" t="s">
        <v>139</v>
      </c>
      <c r="DL2743" s="26" t="s">
        <v>139</v>
      </c>
      <c r="DM2743" s="26" t="s">
        <v>139</v>
      </c>
      <c r="DN2743" s="26" t="s">
        <v>139</v>
      </c>
      <c r="DO2743" s="26" t="s">
        <v>139</v>
      </c>
    </row>
    <row r="2744" spans="1:119" ht="20.100000000000001" customHeight="1" x14ac:dyDescent="0.25">
      <c r="A2744" s="29" t="str">
        <f t="shared" si="602"/>
        <v>Warma Tarinakuy4</v>
      </c>
      <c r="B2744" s="29" t="str">
        <f t="shared" si="603"/>
        <v>Warma Tarinakuy</v>
      </c>
      <c r="C2744" s="29">
        <f t="shared" si="604"/>
        <v>4</v>
      </c>
      <c r="D2744" s="30" t="str">
        <f t="shared" si="605"/>
        <v>Americas</v>
      </c>
      <c r="E2744" s="30" t="str">
        <f t="shared" si="606"/>
        <v>Peru</v>
      </c>
      <c r="F2744" s="31">
        <f t="shared" si="607"/>
        <v>4</v>
      </c>
      <c r="G2744" s="31">
        <f t="shared" si="608"/>
        <v>2</v>
      </c>
      <c r="H2744" s="31">
        <f t="shared" si="609"/>
        <v>2</v>
      </c>
      <c r="I2744" s="31">
        <f t="shared" si="610"/>
        <v>1</v>
      </c>
      <c r="J2744" s="31">
        <f t="shared" si="611"/>
        <v>1</v>
      </c>
      <c r="K2744" s="31">
        <f t="shared" si="612"/>
        <v>5</v>
      </c>
      <c r="L2744" s="31">
        <f t="shared" si="613"/>
        <v>5</v>
      </c>
      <c r="M2744" s="31">
        <f t="shared" si="614"/>
        <v>1</v>
      </c>
      <c r="N2744" s="31">
        <f t="shared" si="615"/>
        <v>2.6</v>
      </c>
      <c r="O2744" s="26" t="s">
        <v>14855</v>
      </c>
      <c r="P2744" s="26" t="s">
        <v>108</v>
      </c>
      <c r="Q2744" s="27">
        <v>40311</v>
      </c>
      <c r="R2744" s="26" t="s">
        <v>166</v>
      </c>
      <c r="S2744" s="26" t="s">
        <v>234</v>
      </c>
      <c r="T2744" s="26" t="s">
        <v>224</v>
      </c>
      <c r="U2744" s="26" t="s">
        <v>307</v>
      </c>
      <c r="V2744" s="26" t="s">
        <v>15731</v>
      </c>
      <c r="W2744" s="26" t="s">
        <v>1229</v>
      </c>
      <c r="X2744" s="24"/>
      <c r="Y2744" s="26" t="s">
        <v>14856</v>
      </c>
      <c r="Z2744" s="24"/>
      <c r="AA2744" s="24"/>
      <c r="AB2744" s="26" t="s">
        <v>117</v>
      </c>
      <c r="AC2744" s="28">
        <v>9000</v>
      </c>
      <c r="AD2744" s="24"/>
      <c r="AE2744" s="24"/>
      <c r="AF2744" s="26" t="s">
        <v>139</v>
      </c>
      <c r="AG2744" s="26" t="s">
        <v>312</v>
      </c>
      <c r="AH2744" s="26" t="s">
        <v>185</v>
      </c>
      <c r="AI2744" s="28">
        <v>9000</v>
      </c>
      <c r="AJ2744" s="24"/>
      <c r="AK2744" s="26" t="s">
        <v>14857</v>
      </c>
      <c r="AL2744" s="26" t="s">
        <v>14858</v>
      </c>
      <c r="AM2744" s="26" t="s">
        <v>14859</v>
      </c>
      <c r="AN2744" s="26" t="s">
        <v>14860</v>
      </c>
      <c r="AO2744" s="24"/>
      <c r="AP2744" s="24"/>
      <c r="AQ2744" s="24"/>
      <c r="AR2744" s="24"/>
      <c r="AS2744" s="24"/>
      <c r="AT2744" s="26" t="s">
        <v>14861</v>
      </c>
      <c r="AU2744" s="24"/>
      <c r="AV2744" s="24"/>
      <c r="AW2744" s="28">
        <v>10103</v>
      </c>
      <c r="AX2744" s="26">
        <v>90</v>
      </c>
      <c r="AY2744" s="28">
        <v>50</v>
      </c>
      <c r="AZ2744" s="28">
        <v>27</v>
      </c>
      <c r="BA2744" s="26">
        <v>0</v>
      </c>
      <c r="BB2744" s="24"/>
      <c r="BC2744" s="24"/>
      <c r="BD2744" s="24"/>
      <c r="BE2744" s="24"/>
      <c r="BF2744" s="24"/>
      <c r="BG2744" s="24"/>
      <c r="BH2744" s="24"/>
      <c r="BI2744" s="24"/>
      <c r="BJ2744" s="24"/>
      <c r="BK2744" s="24"/>
      <c r="BL2744" s="24"/>
      <c r="BM2744" s="24"/>
      <c r="BN2744" s="24"/>
      <c r="BO2744" s="24"/>
      <c r="BP2744" s="24"/>
      <c r="BQ2744" s="24"/>
      <c r="BR2744" s="26">
        <v>4</v>
      </c>
      <c r="BS2744" s="26">
        <v>2</v>
      </c>
      <c r="BT2744" s="26">
        <v>2</v>
      </c>
      <c r="BU2744" s="26">
        <v>1</v>
      </c>
      <c r="BV2744" s="26">
        <v>1</v>
      </c>
      <c r="BW2744" s="26">
        <v>5</v>
      </c>
      <c r="BX2744" s="26">
        <v>5</v>
      </c>
      <c r="BY2744" s="26">
        <v>1</v>
      </c>
      <c r="BZ2744" s="24"/>
      <c r="CA2744" s="24"/>
      <c r="CB2744" s="24"/>
      <c r="CC2744" s="24"/>
      <c r="CD2744" s="24"/>
      <c r="CE2744" s="24"/>
      <c r="CF2744" s="24"/>
      <c r="CG2744" s="24"/>
      <c r="CH2744" s="24"/>
      <c r="CI2744" s="24"/>
      <c r="CJ2744" s="24"/>
      <c r="CK2744" s="24"/>
      <c r="CL2744" s="24"/>
      <c r="CM2744" s="24"/>
      <c r="CN2744" s="24"/>
      <c r="CO2744" s="24"/>
      <c r="CP2744" s="24"/>
      <c r="CQ2744" s="24"/>
      <c r="CR2744" s="24"/>
      <c r="CS2744" s="24"/>
      <c r="CT2744" s="24"/>
      <c r="CU2744" s="24"/>
      <c r="CV2744" s="24"/>
      <c r="CW2744" s="24"/>
      <c r="CX2744" s="24"/>
      <c r="CY2744" s="24"/>
      <c r="CZ2744" s="24"/>
      <c r="DA2744" s="24"/>
      <c r="DB2744" s="24"/>
      <c r="DC2744" s="24"/>
      <c r="DD2744" s="24"/>
      <c r="DE2744" s="24"/>
      <c r="DF2744" s="26" t="s">
        <v>139</v>
      </c>
      <c r="DG2744" s="26" t="s">
        <v>139</v>
      </c>
      <c r="DH2744" s="26" t="s">
        <v>139</v>
      </c>
      <c r="DI2744" s="26" t="s">
        <v>139</v>
      </c>
      <c r="DJ2744" s="26" t="s">
        <v>139</v>
      </c>
      <c r="DK2744" s="26" t="s">
        <v>139</v>
      </c>
      <c r="DL2744" s="26" t="s">
        <v>139</v>
      </c>
      <c r="DM2744" s="26" t="s">
        <v>139</v>
      </c>
      <c r="DN2744" s="26" t="s">
        <v>139</v>
      </c>
      <c r="DO2744" s="26" t="s">
        <v>139</v>
      </c>
    </row>
    <row r="2745" spans="1:119" ht="20.100000000000001" customHeight="1" x14ac:dyDescent="0.25">
      <c r="A2745" s="29" t="str">
        <f t="shared" si="602"/>
        <v>Washington Youth Choir2</v>
      </c>
      <c r="B2745" s="29" t="str">
        <f t="shared" si="603"/>
        <v>Washington Youth Choir</v>
      </c>
      <c r="C2745" s="29">
        <f t="shared" si="604"/>
        <v>2</v>
      </c>
      <c r="D2745" s="30" t="str">
        <f t="shared" si="605"/>
        <v>North America</v>
      </c>
      <c r="E2745" s="30" t="str">
        <f t="shared" si="606"/>
        <v>United States</v>
      </c>
      <c r="F2745" s="31">
        <f t="shared" si="607"/>
        <v>3</v>
      </c>
      <c r="G2745" s="31">
        <f t="shared" si="608"/>
        <v>3</v>
      </c>
      <c r="H2745" s="31">
        <f t="shared" si="609"/>
        <v>3</v>
      </c>
      <c r="I2745" s="31">
        <f t="shared" si="610"/>
        <v>4</v>
      </c>
      <c r="J2745" s="31">
        <f t="shared" si="611"/>
        <v>3</v>
      </c>
      <c r="K2745" s="31">
        <f t="shared" si="612"/>
        <v>4</v>
      </c>
      <c r="L2745" s="31">
        <f t="shared" si="613"/>
        <v>4</v>
      </c>
      <c r="M2745" s="31">
        <f t="shared" si="614"/>
        <v>3</v>
      </c>
      <c r="N2745" s="31">
        <f t="shared" si="615"/>
        <v>3.4</v>
      </c>
      <c r="O2745" s="26" t="s">
        <v>14862</v>
      </c>
      <c r="P2745" s="26" t="s">
        <v>108</v>
      </c>
      <c r="Q2745" s="27">
        <v>40833</v>
      </c>
      <c r="R2745" s="26" t="s">
        <v>109</v>
      </c>
      <c r="S2745" s="26" t="s">
        <v>321</v>
      </c>
      <c r="T2745" s="26" t="s">
        <v>175</v>
      </c>
      <c r="U2745" s="26" t="s">
        <v>793</v>
      </c>
      <c r="V2745" s="26" t="s">
        <v>1142</v>
      </c>
      <c r="W2745" s="26" t="s">
        <v>211</v>
      </c>
      <c r="X2745" s="24"/>
      <c r="Y2745" s="26" t="s">
        <v>14863</v>
      </c>
      <c r="Z2745" s="24"/>
      <c r="AA2745" s="24"/>
      <c r="AB2745" s="26" t="s">
        <v>117</v>
      </c>
      <c r="AC2745" s="28">
        <v>15000</v>
      </c>
      <c r="AD2745" s="24"/>
      <c r="AE2745" s="24"/>
      <c r="AF2745" s="26" t="s">
        <v>139</v>
      </c>
      <c r="AG2745" s="26" t="s">
        <v>528</v>
      </c>
      <c r="AH2745" s="26" t="s">
        <v>143</v>
      </c>
      <c r="AI2745" s="28">
        <v>15000</v>
      </c>
      <c r="AJ2745" s="24"/>
      <c r="AK2745" s="26" t="s">
        <v>14864</v>
      </c>
      <c r="AL2745" s="26" t="s">
        <v>826</v>
      </c>
      <c r="AM2745" s="26" t="s">
        <v>14865</v>
      </c>
      <c r="AN2745" s="26" t="s">
        <v>14866</v>
      </c>
      <c r="AO2745" s="26" t="s">
        <v>14867</v>
      </c>
      <c r="AP2745" s="24"/>
      <c r="AQ2745" s="24"/>
      <c r="AR2745" s="24"/>
      <c r="AS2745" s="24"/>
      <c r="AT2745" s="26" t="s">
        <v>14868</v>
      </c>
      <c r="AU2745" s="26" t="s">
        <v>14869</v>
      </c>
      <c r="AV2745" s="24"/>
      <c r="AW2745" s="28">
        <v>130891</v>
      </c>
      <c r="AX2745" s="26">
        <v>40</v>
      </c>
      <c r="AY2745" s="28">
        <v>100</v>
      </c>
      <c r="AZ2745" s="28">
        <v>100</v>
      </c>
      <c r="BA2745" s="26">
        <v>0</v>
      </c>
      <c r="BB2745" s="26" t="s">
        <v>148</v>
      </c>
      <c r="BC2745" s="24"/>
      <c r="BD2745" s="26" t="s">
        <v>437</v>
      </c>
      <c r="BE2745" s="24"/>
      <c r="BF2745" s="26" t="s">
        <v>6290</v>
      </c>
      <c r="BG2745" s="26" t="s">
        <v>191</v>
      </c>
      <c r="BH2745" s="26" t="s">
        <v>7808</v>
      </c>
      <c r="BI2745" s="26" t="s">
        <v>191</v>
      </c>
      <c r="BJ2745" s="26" t="s">
        <v>14870</v>
      </c>
      <c r="BK2745" s="26" t="s">
        <v>191</v>
      </c>
      <c r="BL2745" s="26" t="s">
        <v>7817</v>
      </c>
      <c r="BM2745" s="26" t="s">
        <v>191</v>
      </c>
      <c r="BN2745" s="24"/>
      <c r="BO2745" s="24"/>
      <c r="BP2745" s="24"/>
      <c r="BQ2745" s="24"/>
      <c r="BR2745" s="26">
        <v>3</v>
      </c>
      <c r="BS2745" s="26">
        <v>3</v>
      </c>
      <c r="BT2745" s="26">
        <v>3</v>
      </c>
      <c r="BU2745" s="26">
        <v>4</v>
      </c>
      <c r="BV2745" s="26">
        <v>3</v>
      </c>
      <c r="BW2745" s="26">
        <v>4</v>
      </c>
      <c r="BX2745" s="26">
        <v>4</v>
      </c>
      <c r="BY2745" s="26">
        <v>3</v>
      </c>
      <c r="BZ2745" s="24"/>
      <c r="CA2745" s="24"/>
      <c r="CB2745" s="24"/>
      <c r="CC2745" s="24"/>
      <c r="CD2745" s="24"/>
      <c r="CE2745" s="24"/>
      <c r="CF2745" s="24"/>
      <c r="CG2745" s="24"/>
      <c r="CH2745" s="24"/>
      <c r="CI2745" s="24"/>
      <c r="CJ2745" s="24"/>
      <c r="CK2745" s="24"/>
      <c r="CL2745" s="24"/>
      <c r="CM2745" s="24"/>
      <c r="CN2745" s="24"/>
      <c r="CO2745" s="24"/>
      <c r="CP2745" s="24"/>
      <c r="CQ2745" s="24"/>
      <c r="CR2745" s="24"/>
      <c r="CS2745" s="24"/>
      <c r="CT2745" s="24"/>
      <c r="CU2745" s="24"/>
      <c r="CV2745" s="24"/>
      <c r="CW2745" s="24"/>
      <c r="CX2745" s="24"/>
      <c r="CY2745" s="24"/>
      <c r="CZ2745" s="24"/>
      <c r="DA2745" s="24"/>
      <c r="DB2745" s="24"/>
      <c r="DC2745" s="24"/>
      <c r="DD2745" s="24"/>
      <c r="DE2745" s="24"/>
      <c r="DF2745" s="26" t="s">
        <v>139</v>
      </c>
      <c r="DG2745" s="26" t="s">
        <v>139</v>
      </c>
      <c r="DH2745" s="26" t="s">
        <v>139</v>
      </c>
      <c r="DI2745" s="26" t="s">
        <v>139</v>
      </c>
      <c r="DJ2745" s="26" t="s">
        <v>139</v>
      </c>
      <c r="DK2745" s="26" t="s">
        <v>139</v>
      </c>
      <c r="DL2745" s="26" t="s">
        <v>139</v>
      </c>
      <c r="DM2745" s="26" t="s">
        <v>139</v>
      </c>
      <c r="DN2745" s="26" t="s">
        <v>139</v>
      </c>
      <c r="DO2745" s="26" t="s">
        <v>139</v>
      </c>
    </row>
    <row r="2746" spans="1:119" ht="20.100000000000001" customHeight="1" x14ac:dyDescent="0.25">
      <c r="A2746" s="29" t="str">
        <f t="shared" si="602"/>
        <v>Washington Youth Choir1</v>
      </c>
      <c r="B2746" s="29" t="str">
        <f t="shared" si="603"/>
        <v>Washington Youth Choir</v>
      </c>
      <c r="C2746" s="29">
        <f t="shared" si="604"/>
        <v>1</v>
      </c>
      <c r="D2746" s="30" t="str">
        <f t="shared" si="605"/>
        <v>North America</v>
      </c>
      <c r="E2746" s="30" t="str">
        <f t="shared" si="606"/>
        <v>United States</v>
      </c>
      <c r="F2746" s="31">
        <f t="shared" si="607"/>
        <v>3</v>
      </c>
      <c r="G2746" s="31">
        <f t="shared" si="608"/>
        <v>1</v>
      </c>
      <c r="H2746" s="31">
        <f t="shared" si="609"/>
        <v>3</v>
      </c>
      <c r="I2746" s="31">
        <f t="shared" si="610"/>
        <v>2</v>
      </c>
      <c r="J2746" s="31">
        <f t="shared" si="611"/>
        <v>3</v>
      </c>
      <c r="K2746" s="31">
        <f t="shared" si="612"/>
        <v>3</v>
      </c>
      <c r="L2746" s="31">
        <f t="shared" si="613"/>
        <v>4</v>
      </c>
      <c r="M2746" s="31">
        <f t="shared" si="614"/>
        <v>3</v>
      </c>
      <c r="N2746" s="31">
        <f t="shared" si="615"/>
        <v>2.8</v>
      </c>
      <c r="O2746" s="26" t="s">
        <v>14871</v>
      </c>
      <c r="P2746" s="26" t="s">
        <v>108</v>
      </c>
      <c r="Q2746" s="27">
        <v>40469</v>
      </c>
      <c r="R2746" s="26" t="s">
        <v>155</v>
      </c>
      <c r="S2746" s="26" t="s">
        <v>332</v>
      </c>
      <c r="T2746" s="26" t="s">
        <v>333</v>
      </c>
      <c r="U2746" s="26" t="s">
        <v>793</v>
      </c>
      <c r="V2746" s="26" t="s">
        <v>1142</v>
      </c>
      <c r="W2746" s="26" t="s">
        <v>211</v>
      </c>
      <c r="X2746" s="24"/>
      <c r="Y2746" s="26" t="s">
        <v>14863</v>
      </c>
      <c r="Z2746" s="24"/>
      <c r="AA2746" s="24"/>
      <c r="AB2746" s="26" t="s">
        <v>117</v>
      </c>
      <c r="AC2746" s="28">
        <v>7000</v>
      </c>
      <c r="AD2746" s="24"/>
      <c r="AE2746" s="24"/>
      <c r="AF2746" s="26" t="s">
        <v>139</v>
      </c>
      <c r="AG2746" s="26" t="s">
        <v>528</v>
      </c>
      <c r="AH2746" s="26" t="s">
        <v>158</v>
      </c>
      <c r="AI2746" s="28">
        <v>7000</v>
      </c>
      <c r="AJ2746" s="24"/>
      <c r="AK2746" s="26" t="s">
        <v>14864</v>
      </c>
      <c r="AL2746" s="26" t="s">
        <v>826</v>
      </c>
      <c r="AM2746" s="26" t="s">
        <v>14872</v>
      </c>
      <c r="AN2746" s="26" t="s">
        <v>14873</v>
      </c>
      <c r="AO2746" s="26" t="s">
        <v>14874</v>
      </c>
      <c r="AP2746" s="24"/>
      <c r="AQ2746" s="24"/>
      <c r="AR2746" s="24"/>
      <c r="AS2746" s="24"/>
      <c r="AT2746" s="24"/>
      <c r="AU2746" s="24"/>
      <c r="AV2746" s="24"/>
      <c r="AW2746" s="28">
        <v>175806</v>
      </c>
      <c r="AX2746" s="26">
        <v>24</v>
      </c>
      <c r="AY2746" s="28">
        <v>100</v>
      </c>
      <c r="AZ2746" s="28">
        <v>100</v>
      </c>
      <c r="BA2746" s="26">
        <v>0</v>
      </c>
      <c r="BB2746" s="26" t="s">
        <v>148</v>
      </c>
      <c r="BC2746" s="24"/>
      <c r="BD2746" s="24"/>
      <c r="BE2746" s="24"/>
      <c r="BF2746" s="26" t="s">
        <v>6290</v>
      </c>
      <c r="BG2746" s="26" t="s">
        <v>191</v>
      </c>
      <c r="BH2746" s="26" t="s">
        <v>6289</v>
      </c>
      <c r="BI2746" s="26" t="s">
        <v>191</v>
      </c>
      <c r="BJ2746" s="26" t="s">
        <v>14875</v>
      </c>
      <c r="BK2746" s="26" t="s">
        <v>191</v>
      </c>
      <c r="BL2746" s="26" t="s">
        <v>14876</v>
      </c>
      <c r="BM2746" s="26" t="s">
        <v>191</v>
      </c>
      <c r="BN2746" s="24"/>
      <c r="BO2746" s="24"/>
      <c r="BP2746" s="24"/>
      <c r="BQ2746" s="24"/>
      <c r="BR2746" s="26">
        <v>3</v>
      </c>
      <c r="BS2746" s="26">
        <v>1</v>
      </c>
      <c r="BT2746" s="26">
        <v>3</v>
      </c>
      <c r="BU2746" s="26">
        <v>2</v>
      </c>
      <c r="BV2746" s="26">
        <v>3</v>
      </c>
      <c r="BW2746" s="26">
        <v>3</v>
      </c>
      <c r="BX2746" s="26">
        <v>4</v>
      </c>
      <c r="BY2746" s="26">
        <v>3</v>
      </c>
      <c r="BZ2746" s="24"/>
      <c r="CA2746" s="24"/>
      <c r="CB2746" s="24"/>
      <c r="CC2746" s="24"/>
      <c r="CD2746" s="24"/>
      <c r="CE2746" s="24"/>
      <c r="CF2746" s="24"/>
      <c r="CG2746" s="24"/>
      <c r="CH2746" s="24"/>
      <c r="CI2746" s="24"/>
      <c r="CJ2746" s="24"/>
      <c r="CK2746" s="24"/>
      <c r="CL2746" s="24"/>
      <c r="CM2746" s="24"/>
      <c r="CN2746" s="24"/>
      <c r="CO2746" s="24"/>
      <c r="CP2746" s="24"/>
      <c r="CQ2746" s="24"/>
      <c r="CR2746" s="24"/>
      <c r="CS2746" s="24"/>
      <c r="CT2746" s="24"/>
      <c r="CU2746" s="24"/>
      <c r="CV2746" s="24"/>
      <c r="CW2746" s="24"/>
      <c r="CX2746" s="24"/>
      <c r="CY2746" s="24"/>
      <c r="CZ2746" s="24"/>
      <c r="DA2746" s="24"/>
      <c r="DB2746" s="24"/>
      <c r="DC2746" s="24"/>
      <c r="DD2746" s="24"/>
      <c r="DE2746" s="24"/>
      <c r="DF2746" s="26" t="s">
        <v>139</v>
      </c>
      <c r="DG2746" s="26" t="s">
        <v>139</v>
      </c>
      <c r="DH2746" s="26" t="s">
        <v>139</v>
      </c>
      <c r="DI2746" s="26" t="s">
        <v>139</v>
      </c>
      <c r="DJ2746" s="26" t="s">
        <v>139</v>
      </c>
      <c r="DK2746" s="26" t="s">
        <v>139</v>
      </c>
      <c r="DL2746" s="26" t="s">
        <v>139</v>
      </c>
      <c r="DM2746" s="26" t="s">
        <v>139</v>
      </c>
      <c r="DN2746" s="26" t="s">
        <v>139</v>
      </c>
      <c r="DO2746" s="26" t="s">
        <v>139</v>
      </c>
    </row>
    <row r="2747" spans="1:119" ht="20.100000000000001" customHeight="1" x14ac:dyDescent="0.25">
      <c r="A2747" s="29" t="str">
        <f t="shared" si="602"/>
        <v/>
      </c>
      <c r="B2747" s="29" t="str">
        <f t="shared" si="603"/>
        <v>Women Development Association</v>
      </c>
      <c r="C2747" s="29">
        <f t="shared" si="604"/>
        <v>0</v>
      </c>
      <c r="D2747" s="30" t="str">
        <f t="shared" si="605"/>
        <v>East and Southeast Asia</v>
      </c>
      <c r="E2747" s="30" t="str">
        <f t="shared" si="606"/>
        <v>Cambodia</v>
      </c>
      <c r="F2747" s="31">
        <f t="shared" si="607"/>
        <v>0</v>
      </c>
      <c r="G2747" s="31">
        <f t="shared" si="608"/>
        <v>0</v>
      </c>
      <c r="H2747" s="31">
        <f t="shared" si="609"/>
        <v>0</v>
      </c>
      <c r="I2747" s="31">
        <f t="shared" si="610"/>
        <v>0</v>
      </c>
      <c r="J2747" s="31">
        <f t="shared" si="611"/>
        <v>0</v>
      </c>
      <c r="K2747" s="31">
        <f t="shared" si="612"/>
        <v>0</v>
      </c>
      <c r="L2747" s="31">
        <f t="shared" si="613"/>
        <v>0</v>
      </c>
      <c r="M2747" s="31">
        <f t="shared" si="614"/>
        <v>0</v>
      </c>
      <c r="N2747" s="31">
        <f t="shared" si="615"/>
        <v>0</v>
      </c>
      <c r="O2747" s="26" t="s">
        <v>16499</v>
      </c>
      <c r="P2747" s="26" t="s">
        <v>108</v>
      </c>
      <c r="Q2747" s="27">
        <v>40820</v>
      </c>
      <c r="R2747" s="24"/>
      <c r="S2747" s="24"/>
      <c r="T2747" s="26" t="s">
        <v>175</v>
      </c>
      <c r="U2747" s="24"/>
      <c r="V2747" s="26" t="s">
        <v>469</v>
      </c>
      <c r="W2747" s="26" t="s">
        <v>470</v>
      </c>
      <c r="X2747" s="24"/>
      <c r="Y2747" s="26" t="s">
        <v>14878</v>
      </c>
      <c r="Z2747" s="24"/>
      <c r="AA2747" s="24"/>
      <c r="AB2747" s="26" t="s">
        <v>15736</v>
      </c>
      <c r="AC2747" s="28">
        <v>1000</v>
      </c>
      <c r="AD2747" s="24"/>
      <c r="AE2747" s="24"/>
      <c r="AF2747" s="26" t="s">
        <v>120</v>
      </c>
      <c r="AG2747" s="26" t="s">
        <v>229</v>
      </c>
      <c r="AH2747" s="24"/>
      <c r="AI2747" s="28">
        <v>1000</v>
      </c>
      <c r="AJ2747" s="24"/>
      <c r="AK2747" s="24"/>
      <c r="AL2747" s="24"/>
      <c r="AM2747" s="24"/>
      <c r="AN2747" s="24"/>
      <c r="AO2747" s="24"/>
      <c r="AP2747" s="24"/>
      <c r="AQ2747" s="24"/>
      <c r="AR2747" s="24"/>
      <c r="AS2747" s="24"/>
      <c r="AT2747" s="24"/>
      <c r="AU2747" s="24"/>
      <c r="AV2747" s="24"/>
      <c r="AW2747" s="28">
        <v>0</v>
      </c>
      <c r="AX2747" s="26">
        <v>0</v>
      </c>
      <c r="AY2747" s="28">
        <v>0</v>
      </c>
      <c r="AZ2747" s="28">
        <v>0</v>
      </c>
      <c r="BA2747" s="26">
        <v>0</v>
      </c>
      <c r="BB2747" s="24"/>
      <c r="BC2747" s="24"/>
      <c r="BD2747" s="24"/>
      <c r="BE2747" s="24"/>
      <c r="BF2747" s="24"/>
      <c r="BG2747" s="24"/>
      <c r="BH2747" s="24"/>
      <c r="BI2747" s="24"/>
      <c r="BJ2747" s="24"/>
      <c r="BK2747" s="24"/>
      <c r="BL2747" s="24"/>
      <c r="BM2747" s="24"/>
      <c r="BN2747" s="24"/>
      <c r="BO2747" s="24"/>
      <c r="BP2747" s="24"/>
      <c r="BQ2747" s="24"/>
      <c r="BR2747" s="26">
        <v>0</v>
      </c>
      <c r="BS2747" s="26">
        <v>0</v>
      </c>
      <c r="BT2747" s="26">
        <v>0</v>
      </c>
      <c r="BU2747" s="26">
        <v>0</v>
      </c>
      <c r="BV2747" s="26">
        <v>0</v>
      </c>
      <c r="BW2747" s="26">
        <v>0</v>
      </c>
      <c r="BX2747" s="26">
        <v>0</v>
      </c>
      <c r="BY2747" s="26">
        <v>0</v>
      </c>
      <c r="BZ2747" s="24"/>
      <c r="CA2747" s="24"/>
      <c r="CB2747" s="24"/>
      <c r="CC2747" s="24"/>
      <c r="CD2747" s="24"/>
      <c r="CE2747" s="24"/>
      <c r="CF2747" s="24"/>
      <c r="CG2747" s="24"/>
      <c r="CH2747" s="24"/>
      <c r="CI2747" s="24"/>
      <c r="CJ2747" s="24"/>
      <c r="CK2747" s="24"/>
      <c r="CL2747" s="24"/>
      <c r="CM2747" s="24"/>
      <c r="CN2747" s="24"/>
      <c r="CO2747" s="24"/>
      <c r="CP2747" s="24"/>
      <c r="CQ2747" s="24"/>
      <c r="CR2747" s="24"/>
      <c r="CS2747" s="24"/>
      <c r="CT2747" s="24"/>
      <c r="CU2747" s="24"/>
      <c r="CV2747" s="24"/>
      <c r="CW2747" s="24"/>
      <c r="CX2747" s="24"/>
      <c r="CY2747" s="24"/>
      <c r="CZ2747" s="24"/>
      <c r="DA2747" s="24"/>
      <c r="DB2747" s="24"/>
      <c r="DC2747" s="24"/>
      <c r="DD2747" s="24"/>
      <c r="DE2747" s="24"/>
      <c r="DF2747" s="26" t="s">
        <v>139</v>
      </c>
      <c r="DG2747" s="26" t="s">
        <v>139</v>
      </c>
      <c r="DH2747" s="26" t="s">
        <v>139</v>
      </c>
      <c r="DI2747" s="26" t="s">
        <v>139</v>
      </c>
      <c r="DJ2747" s="26" t="s">
        <v>139</v>
      </c>
      <c r="DK2747" s="26" t="s">
        <v>139</v>
      </c>
      <c r="DL2747" s="26" t="s">
        <v>139</v>
      </c>
      <c r="DM2747" s="26" t="s">
        <v>139</v>
      </c>
      <c r="DN2747" s="26" t="s">
        <v>139</v>
      </c>
      <c r="DO2747" s="26" t="s">
        <v>139</v>
      </c>
    </row>
    <row r="2748" spans="1:119" ht="20.100000000000001" customHeight="1" x14ac:dyDescent="0.25">
      <c r="A2748" s="29" t="str">
        <f t="shared" si="602"/>
        <v/>
      </c>
      <c r="B2748" s="29" t="str">
        <f t="shared" si="603"/>
        <v>Women Development Association</v>
      </c>
      <c r="C2748" s="29">
        <f t="shared" si="604"/>
        <v>0</v>
      </c>
      <c r="D2748" s="30" t="str">
        <f t="shared" si="605"/>
        <v>East and Southeast Asia</v>
      </c>
      <c r="E2748" s="30" t="str">
        <f t="shared" si="606"/>
        <v>Cambodia</v>
      </c>
      <c r="F2748" s="31">
        <f t="shared" si="607"/>
        <v>0</v>
      </c>
      <c r="G2748" s="31">
        <f t="shared" si="608"/>
        <v>0</v>
      </c>
      <c r="H2748" s="31">
        <f t="shared" si="609"/>
        <v>0</v>
      </c>
      <c r="I2748" s="31">
        <f t="shared" si="610"/>
        <v>0</v>
      </c>
      <c r="J2748" s="31">
        <f t="shared" si="611"/>
        <v>0</v>
      </c>
      <c r="K2748" s="31">
        <f t="shared" si="612"/>
        <v>0</v>
      </c>
      <c r="L2748" s="31">
        <f t="shared" si="613"/>
        <v>0</v>
      </c>
      <c r="M2748" s="31">
        <f t="shared" si="614"/>
        <v>0</v>
      </c>
      <c r="N2748" s="31">
        <f t="shared" si="615"/>
        <v>0</v>
      </c>
      <c r="O2748" s="26" t="s">
        <v>14877</v>
      </c>
      <c r="P2748" s="26" t="s">
        <v>108</v>
      </c>
      <c r="Q2748" s="27">
        <v>40232</v>
      </c>
      <c r="R2748" s="24"/>
      <c r="S2748" s="24"/>
      <c r="T2748" s="26" t="s">
        <v>224</v>
      </c>
      <c r="U2748" s="24"/>
      <c r="V2748" s="26" t="s">
        <v>469</v>
      </c>
      <c r="W2748" s="26" t="s">
        <v>470</v>
      </c>
      <c r="X2748" s="24"/>
      <c r="Y2748" s="26" t="s">
        <v>14878</v>
      </c>
      <c r="Z2748" s="24"/>
      <c r="AA2748" s="24"/>
      <c r="AB2748" s="26" t="s">
        <v>228</v>
      </c>
      <c r="AC2748" s="28">
        <v>25000</v>
      </c>
      <c r="AD2748" s="24"/>
      <c r="AE2748" s="24"/>
      <c r="AF2748" s="26" t="s">
        <v>120</v>
      </c>
      <c r="AG2748" s="26" t="s">
        <v>229</v>
      </c>
      <c r="AH2748" s="24"/>
      <c r="AI2748" s="28">
        <v>25000</v>
      </c>
      <c r="AJ2748" s="24"/>
      <c r="AK2748" s="26" t="s">
        <v>14879</v>
      </c>
      <c r="AL2748" s="26" t="s">
        <v>231</v>
      </c>
      <c r="AM2748" s="26" t="s">
        <v>14880</v>
      </c>
      <c r="AN2748" s="24"/>
      <c r="AO2748" s="24"/>
      <c r="AP2748" s="24"/>
      <c r="AQ2748" s="24"/>
      <c r="AR2748" s="24"/>
      <c r="AS2748" s="24"/>
      <c r="AT2748" s="24"/>
      <c r="AU2748" s="24"/>
      <c r="AV2748" s="24"/>
      <c r="AW2748" s="28">
        <v>189359</v>
      </c>
      <c r="AX2748" s="26">
        <v>1500</v>
      </c>
      <c r="AY2748" s="28">
        <v>0</v>
      </c>
      <c r="AZ2748" s="28">
        <v>0</v>
      </c>
      <c r="BA2748" s="26">
        <v>0</v>
      </c>
      <c r="BB2748" s="24"/>
      <c r="BC2748" s="24"/>
      <c r="BD2748" s="24"/>
      <c r="BE2748" s="24"/>
      <c r="BF2748" s="24"/>
      <c r="BG2748" s="24"/>
      <c r="BH2748" s="24"/>
      <c r="BI2748" s="24"/>
      <c r="BJ2748" s="24"/>
      <c r="BK2748" s="24"/>
      <c r="BL2748" s="24"/>
      <c r="BM2748" s="24"/>
      <c r="BN2748" s="24"/>
      <c r="BO2748" s="24"/>
      <c r="BP2748" s="24"/>
      <c r="BQ2748" s="24"/>
      <c r="BR2748" s="26">
        <v>0</v>
      </c>
      <c r="BS2748" s="26">
        <v>0</v>
      </c>
      <c r="BT2748" s="26">
        <v>0</v>
      </c>
      <c r="BU2748" s="26">
        <v>0</v>
      </c>
      <c r="BV2748" s="26">
        <v>0</v>
      </c>
      <c r="BW2748" s="26">
        <v>0</v>
      </c>
      <c r="BX2748" s="26">
        <v>0</v>
      </c>
      <c r="BY2748" s="26">
        <v>0</v>
      </c>
      <c r="BZ2748" s="24"/>
      <c r="CA2748" s="24"/>
      <c r="CB2748" s="24"/>
      <c r="CC2748" s="24"/>
      <c r="CD2748" s="24"/>
      <c r="CE2748" s="24"/>
      <c r="CF2748" s="24"/>
      <c r="CG2748" s="24"/>
      <c r="CH2748" s="24"/>
      <c r="CI2748" s="24"/>
      <c r="CJ2748" s="24"/>
      <c r="CK2748" s="24"/>
      <c r="CL2748" s="24"/>
      <c r="CM2748" s="24"/>
      <c r="CN2748" s="24"/>
      <c r="CO2748" s="24"/>
      <c r="CP2748" s="24"/>
      <c r="CQ2748" s="24"/>
      <c r="CR2748" s="24"/>
      <c r="CS2748" s="24"/>
      <c r="CT2748" s="24"/>
      <c r="CU2748" s="24"/>
      <c r="CV2748" s="24"/>
      <c r="CW2748" s="24"/>
      <c r="CX2748" s="24"/>
      <c r="CY2748" s="24"/>
      <c r="CZ2748" s="24"/>
      <c r="DA2748" s="24"/>
      <c r="DB2748" s="24"/>
      <c r="DC2748" s="24"/>
      <c r="DD2748" s="24"/>
      <c r="DE2748" s="24"/>
      <c r="DF2748" s="26" t="s">
        <v>139</v>
      </c>
      <c r="DG2748" s="26" t="s">
        <v>139</v>
      </c>
      <c r="DH2748" s="26" t="s">
        <v>139</v>
      </c>
      <c r="DI2748" s="26" t="s">
        <v>139</v>
      </c>
      <c r="DJ2748" s="26" t="s">
        <v>139</v>
      </c>
      <c r="DK2748" s="26" t="s">
        <v>139</v>
      </c>
      <c r="DL2748" s="26" t="s">
        <v>139</v>
      </c>
      <c r="DM2748" s="26" t="s">
        <v>139</v>
      </c>
      <c r="DN2748" s="26" t="s">
        <v>139</v>
      </c>
      <c r="DO2748" s="26" t="s">
        <v>139</v>
      </c>
    </row>
    <row r="2749" spans="1:119" ht="20.100000000000001" customHeight="1" x14ac:dyDescent="0.25">
      <c r="A2749" s="29" t="str">
        <f t="shared" si="602"/>
        <v>Women Development Association7</v>
      </c>
      <c r="B2749" s="29" t="str">
        <f t="shared" si="603"/>
        <v>Women Development Association</v>
      </c>
      <c r="C2749" s="29">
        <f t="shared" si="604"/>
        <v>7</v>
      </c>
      <c r="D2749" s="30" t="str">
        <f t="shared" si="605"/>
        <v>East and Southeast Asia</v>
      </c>
      <c r="E2749" s="30" t="str">
        <f t="shared" si="606"/>
        <v>Cambodia</v>
      </c>
      <c r="F2749" s="31">
        <f t="shared" si="607"/>
        <v>3</v>
      </c>
      <c r="G2749" s="31">
        <f t="shared" si="608"/>
        <v>3</v>
      </c>
      <c r="H2749" s="31">
        <f t="shared" si="609"/>
        <v>3</v>
      </c>
      <c r="I2749" s="31">
        <f t="shared" si="610"/>
        <v>4</v>
      </c>
      <c r="J2749" s="31">
        <f t="shared" si="611"/>
        <v>3</v>
      </c>
      <c r="K2749" s="31">
        <f t="shared" si="612"/>
        <v>4</v>
      </c>
      <c r="L2749" s="31">
        <f t="shared" si="613"/>
        <v>4</v>
      </c>
      <c r="M2749" s="31">
        <f t="shared" si="614"/>
        <v>4</v>
      </c>
      <c r="N2749" s="31">
        <f t="shared" si="615"/>
        <v>3.5</v>
      </c>
      <c r="O2749" s="26" t="s">
        <v>14881</v>
      </c>
      <c r="P2749" s="26" t="s">
        <v>108</v>
      </c>
      <c r="Q2749" s="27">
        <v>40312</v>
      </c>
      <c r="R2749" s="26" t="s">
        <v>305</v>
      </c>
      <c r="S2749" s="26" t="s">
        <v>234</v>
      </c>
      <c r="T2749" s="26" t="s">
        <v>224</v>
      </c>
      <c r="U2749" s="26" t="s">
        <v>307</v>
      </c>
      <c r="V2749" s="26" t="s">
        <v>469</v>
      </c>
      <c r="W2749" s="26" t="s">
        <v>470</v>
      </c>
      <c r="X2749" s="24"/>
      <c r="Y2749" s="26" t="s">
        <v>14878</v>
      </c>
      <c r="Z2749" s="24"/>
      <c r="AA2749" s="24"/>
      <c r="AB2749" s="26" t="s">
        <v>117</v>
      </c>
      <c r="AC2749" s="28">
        <v>16000</v>
      </c>
      <c r="AD2749" s="24"/>
      <c r="AE2749" s="24"/>
      <c r="AF2749" s="26" t="s">
        <v>120</v>
      </c>
      <c r="AG2749" s="26" t="s">
        <v>229</v>
      </c>
      <c r="AH2749" s="26" t="s">
        <v>235</v>
      </c>
      <c r="AI2749" s="28">
        <v>16000</v>
      </c>
      <c r="AJ2749" s="24"/>
      <c r="AK2749" s="26" t="s">
        <v>14882</v>
      </c>
      <c r="AL2749" s="26" t="s">
        <v>14883</v>
      </c>
      <c r="AM2749" s="26" t="s">
        <v>14884</v>
      </c>
      <c r="AN2749" s="26" t="s">
        <v>14885</v>
      </c>
      <c r="AO2749" s="24"/>
      <c r="AP2749" s="24"/>
      <c r="AQ2749" s="24"/>
      <c r="AR2749" s="24"/>
      <c r="AS2749" s="26" t="s">
        <v>14886</v>
      </c>
      <c r="AT2749" s="24"/>
      <c r="AU2749" s="24"/>
      <c r="AV2749" s="24"/>
      <c r="AW2749" s="28">
        <v>224226</v>
      </c>
      <c r="AX2749" s="26">
        <v>2729</v>
      </c>
      <c r="AY2749" s="28">
        <v>90</v>
      </c>
      <c r="AZ2749" s="28">
        <v>70</v>
      </c>
      <c r="BA2749" s="26">
        <v>0</v>
      </c>
      <c r="BB2749" s="26" t="s">
        <v>148</v>
      </c>
      <c r="BC2749" s="24"/>
      <c r="BD2749" s="24"/>
      <c r="BE2749" s="24"/>
      <c r="BF2749" s="24"/>
      <c r="BG2749" s="24"/>
      <c r="BH2749" s="24"/>
      <c r="BI2749" s="24"/>
      <c r="BJ2749" s="24"/>
      <c r="BK2749" s="24"/>
      <c r="BL2749" s="24"/>
      <c r="BM2749" s="24"/>
      <c r="BN2749" s="24"/>
      <c r="BO2749" s="24"/>
      <c r="BP2749" s="24"/>
      <c r="BQ2749" s="24"/>
      <c r="BR2749" s="26">
        <v>3</v>
      </c>
      <c r="BS2749" s="26">
        <v>3</v>
      </c>
      <c r="BT2749" s="26">
        <v>3</v>
      </c>
      <c r="BU2749" s="26">
        <v>4</v>
      </c>
      <c r="BV2749" s="26">
        <v>3</v>
      </c>
      <c r="BW2749" s="26">
        <v>4</v>
      </c>
      <c r="BX2749" s="26">
        <v>4</v>
      </c>
      <c r="BY2749" s="26">
        <v>4</v>
      </c>
      <c r="BZ2749" s="24"/>
      <c r="CA2749" s="24"/>
      <c r="CB2749" s="24"/>
      <c r="CC2749" s="24"/>
      <c r="CD2749" s="24"/>
      <c r="CE2749" s="24"/>
      <c r="CF2749" s="24"/>
      <c r="CG2749" s="24"/>
      <c r="CH2749" s="24"/>
      <c r="CI2749" s="24"/>
      <c r="CJ2749" s="24"/>
      <c r="CK2749" s="24"/>
      <c r="CL2749" s="24"/>
      <c r="CM2749" s="24"/>
      <c r="CN2749" s="24"/>
      <c r="CO2749" s="24"/>
      <c r="CP2749" s="24"/>
      <c r="CQ2749" s="24"/>
      <c r="CR2749" s="24"/>
      <c r="CS2749" s="24"/>
      <c r="CT2749" s="24"/>
      <c r="CU2749" s="24"/>
      <c r="CV2749" s="24"/>
      <c r="CW2749" s="24"/>
      <c r="CX2749" s="24"/>
      <c r="CY2749" s="24"/>
      <c r="CZ2749" s="24"/>
      <c r="DA2749" s="24"/>
      <c r="DB2749" s="24"/>
      <c r="DC2749" s="24"/>
      <c r="DD2749" s="24"/>
      <c r="DE2749" s="24"/>
      <c r="DF2749" s="26" t="s">
        <v>139</v>
      </c>
      <c r="DG2749" s="26" t="s">
        <v>139</v>
      </c>
      <c r="DH2749" s="26" t="s">
        <v>139</v>
      </c>
      <c r="DI2749" s="26" t="s">
        <v>139</v>
      </c>
      <c r="DJ2749" s="26" t="s">
        <v>139</v>
      </c>
      <c r="DK2749" s="26" t="s">
        <v>139</v>
      </c>
      <c r="DL2749" s="26" t="s">
        <v>139</v>
      </c>
      <c r="DM2749" s="26" t="s">
        <v>139</v>
      </c>
      <c r="DN2749" s="26" t="s">
        <v>139</v>
      </c>
      <c r="DO2749" s="26" t="s">
        <v>139</v>
      </c>
    </row>
    <row r="2750" spans="1:119" ht="20.100000000000001" customHeight="1" x14ac:dyDescent="0.25">
      <c r="A2750" s="29" t="str">
        <f t="shared" si="602"/>
        <v>Women in Social Entrepreneurship6</v>
      </c>
      <c r="B2750" s="29" t="str">
        <f t="shared" si="603"/>
        <v>Women in Social Entrepreneurship</v>
      </c>
      <c r="C2750" s="29">
        <f t="shared" si="604"/>
        <v>6</v>
      </c>
      <c r="D2750" s="30" t="str">
        <f t="shared" si="605"/>
        <v>Africa and the Middle East</v>
      </c>
      <c r="E2750" s="30" t="str">
        <f t="shared" si="606"/>
        <v>Tanzania</v>
      </c>
      <c r="F2750" s="31">
        <f t="shared" si="607"/>
        <v>4</v>
      </c>
      <c r="G2750" s="31">
        <f t="shared" si="608"/>
        <v>3</v>
      </c>
      <c r="H2750" s="31">
        <f t="shared" si="609"/>
        <v>4</v>
      </c>
      <c r="I2750" s="31">
        <f t="shared" si="610"/>
        <v>4</v>
      </c>
      <c r="J2750" s="31">
        <f t="shared" si="611"/>
        <v>4</v>
      </c>
      <c r="K2750" s="31">
        <f t="shared" si="612"/>
        <v>4</v>
      </c>
      <c r="L2750" s="31">
        <f t="shared" si="613"/>
        <v>4</v>
      </c>
      <c r="M2750" s="31">
        <f t="shared" si="614"/>
        <v>3</v>
      </c>
      <c r="N2750" s="31">
        <f t="shared" si="615"/>
        <v>3.8</v>
      </c>
      <c r="O2750" s="26" t="s">
        <v>14887</v>
      </c>
      <c r="P2750" s="26" t="s">
        <v>108</v>
      </c>
      <c r="Q2750" s="27">
        <v>41038</v>
      </c>
      <c r="R2750" s="26" t="s">
        <v>305</v>
      </c>
      <c r="S2750" s="26" t="s">
        <v>217</v>
      </c>
      <c r="T2750" s="26" t="s">
        <v>175</v>
      </c>
      <c r="U2750" s="26" t="s">
        <v>307</v>
      </c>
      <c r="V2750" s="26" t="s">
        <v>169</v>
      </c>
      <c r="W2750" s="26" t="s">
        <v>417</v>
      </c>
      <c r="X2750" s="24"/>
      <c r="Y2750" s="26" t="s">
        <v>14888</v>
      </c>
      <c r="Z2750" s="24"/>
      <c r="AA2750" s="24"/>
      <c r="AB2750" s="26" t="s">
        <v>117</v>
      </c>
      <c r="AC2750" s="28">
        <v>14000</v>
      </c>
      <c r="AD2750" s="24"/>
      <c r="AE2750" s="24"/>
      <c r="AF2750" s="26" t="s">
        <v>120</v>
      </c>
      <c r="AG2750" s="26" t="s">
        <v>846</v>
      </c>
      <c r="AH2750" s="26" t="s">
        <v>250</v>
      </c>
      <c r="AI2750" s="28">
        <v>14000</v>
      </c>
      <c r="AJ2750" s="24"/>
      <c r="AK2750" s="26" t="s">
        <v>14889</v>
      </c>
      <c r="AL2750" s="26" t="s">
        <v>14890</v>
      </c>
      <c r="AM2750" s="26" t="s">
        <v>14891</v>
      </c>
      <c r="AN2750" s="26" t="s">
        <v>14892</v>
      </c>
      <c r="AO2750" s="26" t="s">
        <v>14893</v>
      </c>
      <c r="AP2750" s="24"/>
      <c r="AQ2750" s="24"/>
      <c r="AR2750" s="24"/>
      <c r="AS2750" s="24"/>
      <c r="AT2750" s="24"/>
      <c r="AU2750" s="26" t="s">
        <v>14894</v>
      </c>
      <c r="AV2750" s="24"/>
      <c r="AW2750" s="28">
        <v>284448</v>
      </c>
      <c r="AX2750" s="26">
        <v>473</v>
      </c>
      <c r="AY2750" s="28">
        <v>0</v>
      </c>
      <c r="AZ2750" s="28">
        <v>95</v>
      </c>
      <c r="BA2750" s="26">
        <v>0</v>
      </c>
      <c r="BB2750" s="26" t="s">
        <v>241</v>
      </c>
      <c r="BC2750" s="24"/>
      <c r="BD2750" s="26" t="s">
        <v>125</v>
      </c>
      <c r="BE2750" s="24"/>
      <c r="BF2750" s="26" t="s">
        <v>14895</v>
      </c>
      <c r="BG2750" s="26" t="s">
        <v>417</v>
      </c>
      <c r="BH2750" s="24"/>
      <c r="BI2750" s="24"/>
      <c r="BJ2750" s="24"/>
      <c r="BK2750" s="24"/>
      <c r="BL2750" s="24"/>
      <c r="BM2750" s="24"/>
      <c r="BN2750" s="24"/>
      <c r="BO2750" s="24"/>
      <c r="BP2750" s="24"/>
      <c r="BQ2750" s="24"/>
      <c r="BR2750" s="26">
        <v>4</v>
      </c>
      <c r="BS2750" s="26">
        <v>3</v>
      </c>
      <c r="BT2750" s="26">
        <v>4</v>
      </c>
      <c r="BU2750" s="26">
        <v>4</v>
      </c>
      <c r="BV2750" s="26">
        <v>4</v>
      </c>
      <c r="BW2750" s="26">
        <v>4</v>
      </c>
      <c r="BX2750" s="26">
        <v>4</v>
      </c>
      <c r="BY2750" s="26">
        <v>3</v>
      </c>
      <c r="BZ2750" s="24"/>
      <c r="CA2750" s="24"/>
      <c r="CB2750" s="24"/>
      <c r="CC2750" s="24"/>
      <c r="CD2750" s="24"/>
      <c r="CE2750" s="24"/>
      <c r="CF2750" s="24"/>
      <c r="CG2750" s="24"/>
      <c r="CH2750" s="24"/>
      <c r="CI2750" s="24"/>
      <c r="CJ2750" s="24"/>
      <c r="CK2750" s="24"/>
      <c r="CL2750" s="24"/>
      <c r="CM2750" s="24"/>
      <c r="CN2750" s="24"/>
      <c r="CO2750" s="24"/>
      <c r="CP2750" s="24"/>
      <c r="CQ2750" s="24"/>
      <c r="CR2750" s="24"/>
      <c r="CS2750" s="24"/>
      <c r="CT2750" s="24"/>
      <c r="CU2750" s="24"/>
      <c r="CV2750" s="24"/>
      <c r="CW2750" s="24"/>
      <c r="CX2750" s="24"/>
      <c r="CY2750" s="24"/>
      <c r="CZ2750" s="24"/>
      <c r="DA2750" s="24"/>
      <c r="DB2750" s="24"/>
      <c r="DC2750" s="24"/>
      <c r="DD2750" s="24"/>
      <c r="DE2750" s="24"/>
      <c r="DF2750" s="26" t="s">
        <v>139</v>
      </c>
      <c r="DG2750" s="26" t="s">
        <v>139</v>
      </c>
      <c r="DH2750" s="26" t="s">
        <v>139</v>
      </c>
      <c r="DI2750" s="26" t="s">
        <v>139</v>
      </c>
      <c r="DJ2750" s="26" t="s">
        <v>139</v>
      </c>
      <c r="DK2750" s="26" t="s">
        <v>139</v>
      </c>
      <c r="DL2750" s="26" t="s">
        <v>139</v>
      </c>
      <c r="DM2750" s="26" t="s">
        <v>139</v>
      </c>
      <c r="DN2750" s="26" t="s">
        <v>139</v>
      </c>
      <c r="DO2750" s="26" t="s">
        <v>120</v>
      </c>
    </row>
    <row r="2751" spans="1:119" ht="20.100000000000001" customHeight="1" x14ac:dyDescent="0.25">
      <c r="A2751" s="29" t="str">
        <f t="shared" si="602"/>
        <v/>
      </c>
      <c r="B2751" s="29" t="str">
        <f t="shared" si="603"/>
        <v>Women in Social Entrepreneurship</v>
      </c>
      <c r="C2751" s="29">
        <f t="shared" si="604"/>
        <v>0</v>
      </c>
      <c r="D2751" s="30" t="str">
        <f t="shared" si="605"/>
        <v>Africa and the Middle East</v>
      </c>
      <c r="E2751" s="30" t="str">
        <f t="shared" si="606"/>
        <v>Tanzania</v>
      </c>
      <c r="F2751" s="31">
        <f t="shared" si="607"/>
        <v>0</v>
      </c>
      <c r="G2751" s="31">
        <f t="shared" si="608"/>
        <v>0</v>
      </c>
      <c r="H2751" s="31">
        <f t="shared" si="609"/>
        <v>0</v>
      </c>
      <c r="I2751" s="31">
        <f t="shared" si="610"/>
        <v>0</v>
      </c>
      <c r="J2751" s="31">
        <f t="shared" si="611"/>
        <v>0</v>
      </c>
      <c r="K2751" s="31">
        <f t="shared" si="612"/>
        <v>0</v>
      </c>
      <c r="L2751" s="31">
        <f t="shared" si="613"/>
        <v>0</v>
      </c>
      <c r="M2751" s="31">
        <f t="shared" si="614"/>
        <v>0</v>
      </c>
      <c r="N2751" s="31">
        <f t="shared" si="615"/>
        <v>0</v>
      </c>
      <c r="O2751" s="26" t="s">
        <v>14896</v>
      </c>
      <c r="P2751" s="26" t="s">
        <v>108</v>
      </c>
      <c r="Q2751" s="27">
        <v>40945</v>
      </c>
      <c r="R2751" s="24"/>
      <c r="S2751" s="24"/>
      <c r="T2751" s="26" t="s">
        <v>175</v>
      </c>
      <c r="U2751" s="24"/>
      <c r="V2751" s="26" t="s">
        <v>169</v>
      </c>
      <c r="W2751" s="26" t="s">
        <v>417</v>
      </c>
      <c r="X2751" s="24"/>
      <c r="Y2751" s="26" t="s">
        <v>14888</v>
      </c>
      <c r="Z2751" s="24"/>
      <c r="AA2751" s="24"/>
      <c r="AB2751" s="26" t="s">
        <v>228</v>
      </c>
      <c r="AC2751" s="28">
        <v>25000</v>
      </c>
      <c r="AD2751" s="24"/>
      <c r="AE2751" s="24"/>
      <c r="AF2751" s="26" t="s">
        <v>120</v>
      </c>
      <c r="AG2751" s="26" t="s">
        <v>846</v>
      </c>
      <c r="AH2751" s="24"/>
      <c r="AI2751" s="28">
        <v>25000</v>
      </c>
      <c r="AJ2751" s="24"/>
      <c r="AK2751" s="24"/>
      <c r="AL2751" s="24"/>
      <c r="AM2751" s="26" t="s">
        <v>14897</v>
      </c>
      <c r="AN2751" s="26" t="s">
        <v>14898</v>
      </c>
      <c r="AO2751" s="24"/>
      <c r="AP2751" s="24"/>
      <c r="AQ2751" s="24"/>
      <c r="AR2751" s="24"/>
      <c r="AS2751" s="24"/>
      <c r="AT2751" s="24"/>
      <c r="AU2751" s="24"/>
      <c r="AV2751" s="24"/>
      <c r="AW2751" s="28">
        <v>473897</v>
      </c>
      <c r="AX2751" s="26">
        <v>1700</v>
      </c>
      <c r="AY2751" s="28">
        <v>0</v>
      </c>
      <c r="AZ2751" s="28">
        <v>0</v>
      </c>
      <c r="BA2751" s="26">
        <v>0</v>
      </c>
      <c r="BB2751" s="24"/>
      <c r="BC2751" s="24"/>
      <c r="BD2751" s="24"/>
      <c r="BE2751" s="24"/>
      <c r="BF2751" s="24"/>
      <c r="BG2751" s="24"/>
      <c r="BH2751" s="24"/>
      <c r="BI2751" s="24"/>
      <c r="BJ2751" s="24"/>
      <c r="BK2751" s="24"/>
      <c r="BL2751" s="24"/>
      <c r="BM2751" s="24"/>
      <c r="BN2751" s="24"/>
      <c r="BO2751" s="24"/>
      <c r="BP2751" s="24"/>
      <c r="BQ2751" s="24"/>
      <c r="BR2751" s="26">
        <v>0</v>
      </c>
      <c r="BS2751" s="26">
        <v>0</v>
      </c>
      <c r="BT2751" s="26">
        <v>0</v>
      </c>
      <c r="BU2751" s="26">
        <v>0</v>
      </c>
      <c r="BV2751" s="26">
        <v>0</v>
      </c>
      <c r="BW2751" s="26">
        <v>0</v>
      </c>
      <c r="BX2751" s="26">
        <v>0</v>
      </c>
      <c r="BY2751" s="26">
        <v>0</v>
      </c>
      <c r="BZ2751" s="24"/>
      <c r="CA2751" s="24"/>
      <c r="CB2751" s="24"/>
      <c r="CC2751" s="24"/>
      <c r="CD2751" s="24"/>
      <c r="CE2751" s="24"/>
      <c r="CF2751" s="24"/>
      <c r="CG2751" s="24"/>
      <c r="CH2751" s="24"/>
      <c r="CI2751" s="24"/>
      <c r="CJ2751" s="24"/>
      <c r="CK2751" s="24"/>
      <c r="CL2751" s="24"/>
      <c r="CM2751" s="24"/>
      <c r="CN2751" s="24"/>
      <c r="CO2751" s="24"/>
      <c r="CP2751" s="24"/>
      <c r="CQ2751" s="24"/>
      <c r="CR2751" s="24"/>
      <c r="CS2751" s="24"/>
      <c r="CT2751" s="24"/>
      <c r="CU2751" s="24"/>
      <c r="CV2751" s="24"/>
      <c r="CW2751" s="24"/>
      <c r="CX2751" s="24"/>
      <c r="CY2751" s="24"/>
      <c r="CZ2751" s="24"/>
      <c r="DA2751" s="24"/>
      <c r="DB2751" s="24"/>
      <c r="DC2751" s="24"/>
      <c r="DD2751" s="24"/>
      <c r="DE2751" s="24"/>
      <c r="DF2751" s="26" t="s">
        <v>139</v>
      </c>
      <c r="DG2751" s="26" t="s">
        <v>139</v>
      </c>
      <c r="DH2751" s="26" t="s">
        <v>139</v>
      </c>
      <c r="DI2751" s="26" t="s">
        <v>139</v>
      </c>
      <c r="DJ2751" s="26" t="s">
        <v>139</v>
      </c>
      <c r="DK2751" s="26" t="s">
        <v>139</v>
      </c>
      <c r="DL2751" s="26" t="s">
        <v>139</v>
      </c>
      <c r="DM2751" s="26" t="s">
        <v>139</v>
      </c>
      <c r="DN2751" s="26" t="s">
        <v>139</v>
      </c>
      <c r="DO2751" s="26" t="s">
        <v>139</v>
      </c>
    </row>
    <row r="2752" spans="1:119" ht="20.100000000000001" customHeight="1" x14ac:dyDescent="0.25">
      <c r="A2752" s="29" t="str">
        <f t="shared" si="602"/>
        <v>Women in Social Entrepreneurship5</v>
      </c>
      <c r="B2752" s="29" t="str">
        <f t="shared" si="603"/>
        <v>Women in Social Entrepreneurship</v>
      </c>
      <c r="C2752" s="29">
        <f t="shared" si="604"/>
        <v>5</v>
      </c>
      <c r="D2752" s="30" t="str">
        <f t="shared" si="605"/>
        <v>Africa and the Middle East</v>
      </c>
      <c r="E2752" s="30" t="str">
        <f t="shared" si="606"/>
        <v>Tanzania</v>
      </c>
      <c r="F2752" s="31">
        <f t="shared" si="607"/>
        <v>4</v>
      </c>
      <c r="G2752" s="31">
        <f t="shared" si="608"/>
        <v>3</v>
      </c>
      <c r="H2752" s="31">
        <f t="shared" si="609"/>
        <v>3</v>
      </c>
      <c r="I2752" s="31">
        <f t="shared" si="610"/>
        <v>4</v>
      </c>
      <c r="J2752" s="31">
        <f t="shared" si="611"/>
        <v>4</v>
      </c>
      <c r="K2752" s="31">
        <f t="shared" si="612"/>
        <v>3</v>
      </c>
      <c r="L2752" s="31">
        <f t="shared" si="613"/>
        <v>4</v>
      </c>
      <c r="M2752" s="31">
        <f t="shared" si="614"/>
        <v>3</v>
      </c>
      <c r="N2752" s="31">
        <f t="shared" si="615"/>
        <v>3.5</v>
      </c>
      <c r="O2752" s="26" t="s">
        <v>14899</v>
      </c>
      <c r="P2752" s="26" t="s">
        <v>108</v>
      </c>
      <c r="Q2752" s="27">
        <v>40672</v>
      </c>
      <c r="R2752" s="26" t="s">
        <v>109</v>
      </c>
      <c r="S2752" s="26" t="s">
        <v>409</v>
      </c>
      <c r="T2752" s="26" t="s">
        <v>333</v>
      </c>
      <c r="U2752" s="26" t="s">
        <v>307</v>
      </c>
      <c r="V2752" s="26" t="s">
        <v>169</v>
      </c>
      <c r="W2752" s="26" t="s">
        <v>417</v>
      </c>
      <c r="X2752" s="24"/>
      <c r="Y2752" s="26" t="s">
        <v>14888</v>
      </c>
      <c r="Z2752" s="24"/>
      <c r="AA2752" s="24"/>
      <c r="AB2752" s="26" t="s">
        <v>117</v>
      </c>
      <c r="AC2752" s="28">
        <v>11000</v>
      </c>
      <c r="AD2752" s="24"/>
      <c r="AE2752" s="24"/>
      <c r="AF2752" s="26" t="s">
        <v>120</v>
      </c>
      <c r="AG2752" s="26" t="s">
        <v>846</v>
      </c>
      <c r="AH2752" s="26" t="s">
        <v>176</v>
      </c>
      <c r="AI2752" s="28">
        <v>11000</v>
      </c>
      <c r="AJ2752" s="24"/>
      <c r="AK2752" s="26" t="s">
        <v>14889</v>
      </c>
      <c r="AL2752" s="26" t="s">
        <v>14890</v>
      </c>
      <c r="AM2752" s="26" t="s">
        <v>14900</v>
      </c>
      <c r="AN2752" s="26" t="s">
        <v>14892</v>
      </c>
      <c r="AO2752" s="26" t="s">
        <v>14901</v>
      </c>
      <c r="AP2752" s="24"/>
      <c r="AQ2752" s="24"/>
      <c r="AR2752" s="24"/>
      <c r="AS2752" s="26" t="s">
        <v>14902</v>
      </c>
      <c r="AT2752" s="24"/>
      <c r="AU2752" s="24"/>
      <c r="AV2752" s="24"/>
      <c r="AW2752" s="28">
        <v>473897</v>
      </c>
      <c r="AX2752" s="26">
        <v>473</v>
      </c>
      <c r="AY2752" s="28">
        <v>80</v>
      </c>
      <c r="AZ2752" s="28">
        <v>50</v>
      </c>
      <c r="BA2752" s="26">
        <v>0</v>
      </c>
      <c r="BB2752" s="26" t="s">
        <v>241</v>
      </c>
      <c r="BC2752" s="24"/>
      <c r="BD2752" s="24"/>
      <c r="BE2752" s="24"/>
      <c r="BF2752" s="26" t="s">
        <v>14895</v>
      </c>
      <c r="BG2752" s="26" t="s">
        <v>417</v>
      </c>
      <c r="BH2752" s="26" t="s">
        <v>393</v>
      </c>
      <c r="BI2752" s="26" t="s">
        <v>417</v>
      </c>
      <c r="BJ2752" s="24"/>
      <c r="BK2752" s="24"/>
      <c r="BL2752" s="24"/>
      <c r="BM2752" s="24"/>
      <c r="BN2752" s="24"/>
      <c r="BO2752" s="24"/>
      <c r="BP2752" s="24"/>
      <c r="BQ2752" s="24"/>
      <c r="BR2752" s="26">
        <v>4</v>
      </c>
      <c r="BS2752" s="26">
        <v>3</v>
      </c>
      <c r="BT2752" s="26">
        <v>3</v>
      </c>
      <c r="BU2752" s="26">
        <v>4</v>
      </c>
      <c r="BV2752" s="26">
        <v>4</v>
      </c>
      <c r="BW2752" s="26">
        <v>3</v>
      </c>
      <c r="BX2752" s="26">
        <v>4</v>
      </c>
      <c r="BY2752" s="26">
        <v>3</v>
      </c>
      <c r="BZ2752" s="24"/>
      <c r="CA2752" s="24"/>
      <c r="CB2752" s="24"/>
      <c r="CC2752" s="24"/>
      <c r="CD2752" s="24"/>
      <c r="CE2752" s="24"/>
      <c r="CF2752" s="24"/>
      <c r="CG2752" s="24"/>
      <c r="CH2752" s="24"/>
      <c r="CI2752" s="24"/>
      <c r="CJ2752" s="24"/>
      <c r="CK2752" s="24"/>
      <c r="CL2752" s="24"/>
      <c r="CM2752" s="24"/>
      <c r="CN2752" s="24"/>
      <c r="CO2752" s="24"/>
      <c r="CP2752" s="24"/>
      <c r="CQ2752" s="24"/>
      <c r="CR2752" s="24"/>
      <c r="CS2752" s="24"/>
      <c r="CT2752" s="24"/>
      <c r="CU2752" s="24"/>
      <c r="CV2752" s="24"/>
      <c r="CW2752" s="24"/>
      <c r="CX2752" s="24"/>
      <c r="CY2752" s="24"/>
      <c r="CZ2752" s="24"/>
      <c r="DA2752" s="24"/>
      <c r="DB2752" s="24"/>
      <c r="DC2752" s="24"/>
      <c r="DD2752" s="24"/>
      <c r="DE2752" s="24"/>
      <c r="DF2752" s="26" t="s">
        <v>139</v>
      </c>
      <c r="DG2752" s="26" t="s">
        <v>139</v>
      </c>
      <c r="DH2752" s="26" t="s">
        <v>139</v>
      </c>
      <c r="DI2752" s="26" t="s">
        <v>139</v>
      </c>
      <c r="DJ2752" s="26" t="s">
        <v>139</v>
      </c>
      <c r="DK2752" s="26" t="s">
        <v>139</v>
      </c>
      <c r="DL2752" s="26" t="s">
        <v>139</v>
      </c>
      <c r="DM2752" s="26" t="s">
        <v>139</v>
      </c>
      <c r="DN2752" s="26" t="s">
        <v>139</v>
      </c>
      <c r="DO2752" s="26" t="s">
        <v>139</v>
      </c>
    </row>
    <row r="2753" spans="1:119" ht="20.100000000000001" customHeight="1" x14ac:dyDescent="0.25">
      <c r="A2753" s="29" t="str">
        <f t="shared" si="602"/>
        <v>Women in Social Entrepreneurship4</v>
      </c>
      <c r="B2753" s="29" t="str">
        <f t="shared" si="603"/>
        <v>Women in Social Entrepreneurship</v>
      </c>
      <c r="C2753" s="29">
        <f t="shared" si="604"/>
        <v>4</v>
      </c>
      <c r="D2753" s="30" t="str">
        <f t="shared" si="605"/>
        <v>Africa and the Middle East</v>
      </c>
      <c r="E2753" s="30" t="str">
        <f t="shared" si="606"/>
        <v>Tanzania</v>
      </c>
      <c r="F2753" s="31">
        <f t="shared" si="607"/>
        <v>4</v>
      </c>
      <c r="G2753" s="31">
        <f t="shared" si="608"/>
        <v>3</v>
      </c>
      <c r="H2753" s="31">
        <f t="shared" si="609"/>
        <v>3</v>
      </c>
      <c r="I2753" s="31">
        <f t="shared" si="610"/>
        <v>5</v>
      </c>
      <c r="J2753" s="31">
        <f t="shared" si="611"/>
        <v>4</v>
      </c>
      <c r="K2753" s="31">
        <f t="shared" si="612"/>
        <v>4</v>
      </c>
      <c r="L2753" s="31">
        <f t="shared" si="613"/>
        <v>4</v>
      </c>
      <c r="M2753" s="31">
        <f t="shared" si="614"/>
        <v>4</v>
      </c>
      <c r="N2753" s="31">
        <f t="shared" si="615"/>
        <v>3.9</v>
      </c>
      <c r="O2753" s="26" t="s">
        <v>14903</v>
      </c>
      <c r="P2753" s="26" t="s">
        <v>108</v>
      </c>
      <c r="Q2753" s="27">
        <v>40315</v>
      </c>
      <c r="R2753" s="26" t="s">
        <v>109</v>
      </c>
      <c r="S2753" s="26" t="s">
        <v>234</v>
      </c>
      <c r="T2753" s="26" t="s">
        <v>224</v>
      </c>
      <c r="U2753" s="26" t="s">
        <v>307</v>
      </c>
      <c r="V2753" s="26" t="s">
        <v>169</v>
      </c>
      <c r="W2753" s="26" t="s">
        <v>417</v>
      </c>
      <c r="X2753" s="24"/>
      <c r="Y2753" s="26" t="s">
        <v>14888</v>
      </c>
      <c r="Z2753" s="24"/>
      <c r="AA2753" s="24"/>
      <c r="AB2753" s="26" t="s">
        <v>117</v>
      </c>
      <c r="AC2753" s="28">
        <v>7000</v>
      </c>
      <c r="AD2753" s="24"/>
      <c r="AE2753" s="24"/>
      <c r="AF2753" s="26" t="s">
        <v>120</v>
      </c>
      <c r="AG2753" s="26" t="s">
        <v>846</v>
      </c>
      <c r="AH2753" s="26" t="s">
        <v>185</v>
      </c>
      <c r="AI2753" s="28">
        <v>7000</v>
      </c>
      <c r="AJ2753" s="24"/>
      <c r="AK2753" s="26" t="s">
        <v>14889</v>
      </c>
      <c r="AL2753" s="26" t="s">
        <v>14904</v>
      </c>
      <c r="AM2753" s="26" t="s">
        <v>14905</v>
      </c>
      <c r="AN2753" s="26" t="s">
        <v>14892</v>
      </c>
      <c r="AO2753" s="24"/>
      <c r="AP2753" s="24"/>
      <c r="AQ2753" s="24"/>
      <c r="AR2753" s="24"/>
      <c r="AS2753" s="24"/>
      <c r="AT2753" s="26" t="s">
        <v>10284</v>
      </c>
      <c r="AU2753" s="26" t="s">
        <v>14906</v>
      </c>
      <c r="AV2753" s="26" t="s">
        <v>14907</v>
      </c>
      <c r="AW2753" s="28">
        <v>495000</v>
      </c>
      <c r="AX2753" s="26">
        <v>1700</v>
      </c>
      <c r="AY2753" s="28">
        <v>15</v>
      </c>
      <c r="AZ2753" s="28">
        <v>0</v>
      </c>
      <c r="BA2753" s="26">
        <v>0</v>
      </c>
      <c r="BB2753" s="26" t="s">
        <v>148</v>
      </c>
      <c r="BC2753" s="24"/>
      <c r="BD2753" s="24"/>
      <c r="BE2753" s="24"/>
      <c r="BF2753" s="24"/>
      <c r="BG2753" s="24"/>
      <c r="BH2753" s="24"/>
      <c r="BI2753" s="24"/>
      <c r="BJ2753" s="24"/>
      <c r="BK2753" s="24"/>
      <c r="BL2753" s="24"/>
      <c r="BM2753" s="24"/>
      <c r="BN2753" s="24"/>
      <c r="BO2753" s="24"/>
      <c r="BP2753" s="24"/>
      <c r="BQ2753" s="24"/>
      <c r="BR2753" s="26">
        <v>4</v>
      </c>
      <c r="BS2753" s="26">
        <v>3</v>
      </c>
      <c r="BT2753" s="26">
        <v>3</v>
      </c>
      <c r="BU2753" s="26">
        <v>5</v>
      </c>
      <c r="BV2753" s="26">
        <v>4</v>
      </c>
      <c r="BW2753" s="26">
        <v>4</v>
      </c>
      <c r="BX2753" s="26">
        <v>4</v>
      </c>
      <c r="BY2753" s="26">
        <v>4</v>
      </c>
      <c r="BZ2753" s="24"/>
      <c r="CA2753" s="24"/>
      <c r="CB2753" s="24"/>
      <c r="CC2753" s="24"/>
      <c r="CD2753" s="24"/>
      <c r="CE2753" s="24"/>
      <c r="CF2753" s="24"/>
      <c r="CG2753" s="24"/>
      <c r="CH2753" s="24"/>
      <c r="CI2753" s="24"/>
      <c r="CJ2753" s="24"/>
      <c r="CK2753" s="24"/>
      <c r="CL2753" s="24"/>
      <c r="CM2753" s="24"/>
      <c r="CN2753" s="24"/>
      <c r="CO2753" s="24"/>
      <c r="CP2753" s="24"/>
      <c r="CQ2753" s="24"/>
      <c r="CR2753" s="24"/>
      <c r="CS2753" s="24"/>
      <c r="CT2753" s="24"/>
      <c r="CU2753" s="24"/>
      <c r="CV2753" s="24"/>
      <c r="CW2753" s="24"/>
      <c r="CX2753" s="24"/>
      <c r="CY2753" s="24"/>
      <c r="CZ2753" s="24"/>
      <c r="DA2753" s="24"/>
      <c r="DB2753" s="24"/>
      <c r="DC2753" s="24"/>
      <c r="DD2753" s="24"/>
      <c r="DE2753" s="24"/>
      <c r="DF2753" s="26" t="s">
        <v>139</v>
      </c>
      <c r="DG2753" s="26" t="s">
        <v>139</v>
      </c>
      <c r="DH2753" s="26" t="s">
        <v>139</v>
      </c>
      <c r="DI2753" s="26" t="s">
        <v>139</v>
      </c>
      <c r="DJ2753" s="26" t="s">
        <v>139</v>
      </c>
      <c r="DK2753" s="26" t="s">
        <v>139</v>
      </c>
      <c r="DL2753" s="26" t="s">
        <v>139</v>
      </c>
      <c r="DM2753" s="26" t="s">
        <v>139</v>
      </c>
      <c r="DN2753" s="26" t="s">
        <v>139</v>
      </c>
      <c r="DO2753" s="26" t="s">
        <v>139</v>
      </c>
    </row>
    <row r="2754" spans="1:119" ht="20.100000000000001" customHeight="1" x14ac:dyDescent="0.25">
      <c r="A2754" s="29" t="str">
        <f t="shared" si="602"/>
        <v>Women’s Network for Unity5</v>
      </c>
      <c r="B2754" s="29" t="str">
        <f t="shared" si="603"/>
        <v>Women’s Network for Unity</v>
      </c>
      <c r="C2754" s="29">
        <f t="shared" si="604"/>
        <v>5</v>
      </c>
      <c r="D2754" s="30" t="str">
        <f t="shared" si="605"/>
        <v>East and Southeast Asia</v>
      </c>
      <c r="E2754" s="30" t="str">
        <f t="shared" si="606"/>
        <v>Phnom Penh, Cambodia</v>
      </c>
      <c r="F2754" s="31">
        <f t="shared" si="607"/>
        <v>3</v>
      </c>
      <c r="G2754" s="31">
        <f t="shared" si="608"/>
        <v>3</v>
      </c>
      <c r="H2754" s="31">
        <f t="shared" si="609"/>
        <v>2</v>
      </c>
      <c r="I2754" s="31">
        <f t="shared" si="610"/>
        <v>4</v>
      </c>
      <c r="J2754" s="31">
        <f t="shared" si="611"/>
        <v>3</v>
      </c>
      <c r="K2754" s="31">
        <f t="shared" si="612"/>
        <v>3</v>
      </c>
      <c r="L2754" s="31">
        <f t="shared" si="613"/>
        <v>2</v>
      </c>
      <c r="M2754" s="31">
        <f t="shared" si="614"/>
        <v>4</v>
      </c>
      <c r="N2754" s="31">
        <f t="shared" si="615"/>
        <v>3</v>
      </c>
      <c r="O2754" s="26" t="s">
        <v>14908</v>
      </c>
      <c r="P2754" s="26" t="s">
        <v>108</v>
      </c>
      <c r="Q2754" s="27">
        <v>41946</v>
      </c>
      <c r="R2754" s="26" t="s">
        <v>166</v>
      </c>
      <c r="S2754" s="26" t="s">
        <v>609</v>
      </c>
      <c r="T2754" s="26" t="s">
        <v>278</v>
      </c>
      <c r="U2754" s="26" t="s">
        <v>112</v>
      </c>
      <c r="V2754" s="26" t="s">
        <v>469</v>
      </c>
      <c r="W2754" s="26" t="s">
        <v>470</v>
      </c>
      <c r="X2754" s="26" t="s">
        <v>471</v>
      </c>
      <c r="Y2754" s="26" t="s">
        <v>14909</v>
      </c>
      <c r="Z2754" s="24"/>
      <c r="AA2754" s="24"/>
      <c r="AB2754" s="26" t="s">
        <v>117</v>
      </c>
      <c r="AC2754" s="28">
        <v>12000</v>
      </c>
      <c r="AD2754" s="26" t="s">
        <v>13753</v>
      </c>
      <c r="AE2754" s="24"/>
      <c r="AF2754" s="26" t="s">
        <v>139</v>
      </c>
      <c r="AG2754" s="26" t="s">
        <v>224</v>
      </c>
      <c r="AH2754" s="26" t="s">
        <v>176</v>
      </c>
      <c r="AI2754" s="28">
        <v>12000</v>
      </c>
      <c r="AJ2754" s="26" t="s">
        <v>14910</v>
      </c>
      <c r="AK2754" s="26" t="s">
        <v>14911</v>
      </c>
      <c r="AL2754" s="26" t="s">
        <v>14912</v>
      </c>
      <c r="AM2754" s="24"/>
      <c r="AN2754" s="24"/>
      <c r="AO2754" s="24"/>
      <c r="AP2754" s="24"/>
      <c r="AQ2754" s="26" t="s">
        <v>14913</v>
      </c>
      <c r="AR2754" s="24"/>
      <c r="AS2754" s="26" t="s">
        <v>14914</v>
      </c>
      <c r="AT2754" s="24"/>
      <c r="AU2754" s="24"/>
      <c r="AV2754" s="24"/>
      <c r="AW2754" s="28">
        <v>122815</v>
      </c>
      <c r="AX2754" s="26">
        <v>336</v>
      </c>
      <c r="AY2754" s="28">
        <v>55</v>
      </c>
      <c r="AZ2754" s="28">
        <v>50</v>
      </c>
      <c r="BA2754" s="26">
        <v>0</v>
      </c>
      <c r="BB2754" s="26" t="s">
        <v>148</v>
      </c>
      <c r="BC2754" s="26" t="s">
        <v>14915</v>
      </c>
      <c r="BD2754" s="26" t="s">
        <v>125</v>
      </c>
      <c r="BE2754" s="24"/>
      <c r="BF2754" s="26" t="s">
        <v>14916</v>
      </c>
      <c r="BG2754" s="24"/>
      <c r="BH2754" s="26" t="s">
        <v>14917</v>
      </c>
      <c r="BI2754" s="26" t="s">
        <v>261</v>
      </c>
      <c r="BJ2754" s="26" t="s">
        <v>14918</v>
      </c>
      <c r="BK2754" s="26" t="s">
        <v>1955</v>
      </c>
      <c r="BL2754" s="26" t="s">
        <v>14919</v>
      </c>
      <c r="BM2754" s="26" t="s">
        <v>14920</v>
      </c>
      <c r="BN2754" s="24"/>
      <c r="BO2754" s="24"/>
      <c r="BP2754" s="24"/>
      <c r="BQ2754" s="24"/>
      <c r="BR2754" s="26">
        <v>3</v>
      </c>
      <c r="BS2754" s="26">
        <v>3</v>
      </c>
      <c r="BT2754" s="26">
        <v>2</v>
      </c>
      <c r="BU2754" s="26">
        <v>4</v>
      </c>
      <c r="BV2754" s="26">
        <v>3</v>
      </c>
      <c r="BW2754" s="26">
        <v>3</v>
      </c>
      <c r="BX2754" s="26">
        <v>2</v>
      </c>
      <c r="BY2754" s="26">
        <v>4</v>
      </c>
      <c r="BZ2754" s="24"/>
      <c r="CA2754" s="24"/>
      <c r="CB2754" s="24"/>
      <c r="CC2754" s="24"/>
      <c r="CD2754" s="24"/>
      <c r="CE2754" s="24"/>
      <c r="CF2754" s="24"/>
      <c r="CG2754" s="24"/>
      <c r="CH2754" s="24"/>
      <c r="CI2754" s="24"/>
      <c r="CJ2754" s="24"/>
      <c r="CK2754" s="24"/>
      <c r="CL2754" s="24"/>
      <c r="CM2754" s="24"/>
      <c r="CN2754" s="24"/>
      <c r="CO2754" s="24"/>
      <c r="CP2754" s="24"/>
      <c r="CQ2754" s="24"/>
      <c r="CR2754" s="24"/>
      <c r="CS2754" s="24"/>
      <c r="CT2754" s="24"/>
      <c r="CU2754" s="24"/>
      <c r="CV2754" s="24"/>
      <c r="CW2754" s="24"/>
      <c r="CX2754" s="24"/>
      <c r="CY2754" s="24"/>
      <c r="CZ2754" s="24"/>
      <c r="DA2754" s="24"/>
      <c r="DB2754" s="24"/>
      <c r="DC2754" s="24"/>
      <c r="DD2754" s="24"/>
      <c r="DE2754" s="24"/>
      <c r="DF2754" s="26" t="s">
        <v>139</v>
      </c>
      <c r="DG2754" s="26" t="s">
        <v>139</v>
      </c>
      <c r="DH2754" s="26" t="s">
        <v>139</v>
      </c>
      <c r="DI2754" s="26" t="s">
        <v>139</v>
      </c>
      <c r="DJ2754" s="26" t="s">
        <v>139</v>
      </c>
      <c r="DK2754" s="26" t="s">
        <v>139</v>
      </c>
      <c r="DL2754" s="26" t="s">
        <v>139</v>
      </c>
      <c r="DM2754" s="26" t="s">
        <v>139</v>
      </c>
      <c r="DN2754" s="26" t="s">
        <v>139</v>
      </c>
      <c r="DO2754" s="26" t="s">
        <v>139</v>
      </c>
    </row>
    <row r="2755" spans="1:119" ht="20.100000000000001" customHeight="1" x14ac:dyDescent="0.25">
      <c r="A2755" s="29" t="str">
        <f t="shared" si="602"/>
        <v>Women’s Network for Unity4</v>
      </c>
      <c r="B2755" s="29" t="str">
        <f t="shared" si="603"/>
        <v>Women’s Network for Unity</v>
      </c>
      <c r="C2755" s="29">
        <f t="shared" si="604"/>
        <v>4</v>
      </c>
      <c r="D2755" s="30" t="str">
        <f t="shared" si="605"/>
        <v>East and Southeast Asia</v>
      </c>
      <c r="E2755" s="30" t="str">
        <f t="shared" si="606"/>
        <v>Phnom Penh, Cambodia</v>
      </c>
      <c r="F2755" s="31">
        <f t="shared" si="607"/>
        <v>3</v>
      </c>
      <c r="G2755" s="31">
        <f t="shared" si="608"/>
        <v>2</v>
      </c>
      <c r="H2755" s="31">
        <f t="shared" si="609"/>
        <v>4</v>
      </c>
      <c r="I2755" s="31">
        <f t="shared" si="610"/>
        <v>3</v>
      </c>
      <c r="J2755" s="31">
        <f t="shared" si="611"/>
        <v>4</v>
      </c>
      <c r="K2755" s="31">
        <f t="shared" si="612"/>
        <v>3</v>
      </c>
      <c r="L2755" s="31">
        <f t="shared" si="613"/>
        <v>4</v>
      </c>
      <c r="M2755" s="31">
        <f t="shared" si="614"/>
        <v>4</v>
      </c>
      <c r="N2755" s="31">
        <f t="shared" si="615"/>
        <v>3.4</v>
      </c>
      <c r="O2755" s="26" t="s">
        <v>14921</v>
      </c>
      <c r="P2755" s="26" t="s">
        <v>108</v>
      </c>
      <c r="Q2755" s="27">
        <v>41568</v>
      </c>
      <c r="R2755" s="26" t="s">
        <v>166</v>
      </c>
      <c r="S2755" s="26" t="s">
        <v>622</v>
      </c>
      <c r="T2755" s="26" t="s">
        <v>194</v>
      </c>
      <c r="U2755" s="26" t="s">
        <v>112</v>
      </c>
      <c r="V2755" s="26" t="s">
        <v>469</v>
      </c>
      <c r="W2755" s="26" t="s">
        <v>470</v>
      </c>
      <c r="X2755" s="26" t="s">
        <v>471</v>
      </c>
      <c r="Y2755" s="26" t="s">
        <v>14909</v>
      </c>
      <c r="Z2755" s="24"/>
      <c r="AA2755" s="24"/>
      <c r="AB2755" s="26" t="s">
        <v>117</v>
      </c>
      <c r="AC2755" s="28">
        <v>12000</v>
      </c>
      <c r="AD2755" s="26" t="s">
        <v>13753</v>
      </c>
      <c r="AE2755" s="24"/>
      <c r="AF2755" s="26" t="s">
        <v>139</v>
      </c>
      <c r="AG2755" s="26" t="s">
        <v>224</v>
      </c>
      <c r="AH2755" s="26" t="s">
        <v>185</v>
      </c>
      <c r="AI2755" s="28">
        <v>12000</v>
      </c>
      <c r="AJ2755" s="26" t="s">
        <v>14922</v>
      </c>
      <c r="AK2755" s="26" t="s">
        <v>14923</v>
      </c>
      <c r="AL2755" s="26" t="s">
        <v>14924</v>
      </c>
      <c r="AM2755" s="24"/>
      <c r="AN2755" s="24"/>
      <c r="AO2755" s="24"/>
      <c r="AP2755" s="24"/>
      <c r="AQ2755" s="26" t="s">
        <v>14925</v>
      </c>
      <c r="AR2755" s="24"/>
      <c r="AS2755" s="24"/>
      <c r="AT2755" s="24"/>
      <c r="AU2755" s="24"/>
      <c r="AV2755" s="24"/>
      <c r="AW2755" s="28">
        <v>103128</v>
      </c>
      <c r="AX2755" s="26">
        <v>70</v>
      </c>
      <c r="AY2755" s="28">
        <v>100</v>
      </c>
      <c r="AZ2755" s="28">
        <v>50</v>
      </c>
      <c r="BA2755" s="26">
        <v>0</v>
      </c>
      <c r="BB2755" s="26" t="s">
        <v>241</v>
      </c>
      <c r="BC2755" s="26" t="s">
        <v>14915</v>
      </c>
      <c r="BD2755" s="26" t="s">
        <v>125</v>
      </c>
      <c r="BE2755" s="24"/>
      <c r="BF2755" s="26" t="s">
        <v>4129</v>
      </c>
      <c r="BG2755" s="26" t="s">
        <v>367</v>
      </c>
      <c r="BH2755" s="26" t="s">
        <v>14926</v>
      </c>
      <c r="BI2755" s="26" t="s">
        <v>367</v>
      </c>
      <c r="BJ2755" s="24"/>
      <c r="BK2755" s="24"/>
      <c r="BL2755" s="24"/>
      <c r="BM2755" s="24"/>
      <c r="BN2755" s="24"/>
      <c r="BO2755" s="24"/>
      <c r="BP2755" s="24"/>
      <c r="BQ2755" s="24"/>
      <c r="BR2755" s="26">
        <v>3</v>
      </c>
      <c r="BS2755" s="26">
        <v>2</v>
      </c>
      <c r="BT2755" s="26">
        <v>4</v>
      </c>
      <c r="BU2755" s="26">
        <v>3</v>
      </c>
      <c r="BV2755" s="26">
        <v>4</v>
      </c>
      <c r="BW2755" s="26">
        <v>3</v>
      </c>
      <c r="BX2755" s="26">
        <v>4</v>
      </c>
      <c r="BY2755" s="26">
        <v>4</v>
      </c>
      <c r="BZ2755" s="24"/>
      <c r="CA2755" s="24"/>
      <c r="CB2755" s="24"/>
      <c r="CC2755" s="24"/>
      <c r="CD2755" s="24"/>
      <c r="CE2755" s="24"/>
      <c r="CF2755" s="24"/>
      <c r="CG2755" s="24"/>
      <c r="CH2755" s="24"/>
      <c r="CI2755" s="24"/>
      <c r="CJ2755" s="24"/>
      <c r="CK2755" s="24"/>
      <c r="CL2755" s="24"/>
      <c r="CM2755" s="24"/>
      <c r="CN2755" s="24"/>
      <c r="CO2755" s="24"/>
      <c r="CP2755" s="24"/>
      <c r="CQ2755" s="24"/>
      <c r="CR2755" s="24"/>
      <c r="CS2755" s="24"/>
      <c r="CT2755" s="24"/>
      <c r="CU2755" s="24"/>
      <c r="CV2755" s="24"/>
      <c r="CW2755" s="24"/>
      <c r="CX2755" s="24"/>
      <c r="CY2755" s="24"/>
      <c r="CZ2755" s="24"/>
      <c r="DA2755" s="24"/>
      <c r="DB2755" s="24"/>
      <c r="DC2755" s="24"/>
      <c r="DD2755" s="24"/>
      <c r="DE2755" s="24"/>
      <c r="DF2755" s="26" t="s">
        <v>139</v>
      </c>
      <c r="DG2755" s="26" t="s">
        <v>139</v>
      </c>
      <c r="DH2755" s="26" t="s">
        <v>139</v>
      </c>
      <c r="DI2755" s="26" t="s">
        <v>139</v>
      </c>
      <c r="DJ2755" s="26" t="s">
        <v>139</v>
      </c>
      <c r="DK2755" s="26" t="s">
        <v>139</v>
      </c>
      <c r="DL2755" s="26" t="s">
        <v>139</v>
      </c>
      <c r="DM2755" s="26" t="s">
        <v>139</v>
      </c>
      <c r="DN2755" s="26" t="s">
        <v>139</v>
      </c>
      <c r="DO2755" s="26" t="s">
        <v>139</v>
      </c>
    </row>
    <row r="2756" spans="1:119" ht="20.100000000000001" customHeight="1" x14ac:dyDescent="0.25">
      <c r="A2756" s="29" t="str">
        <f t="shared" si="602"/>
        <v>Women’s Network for Unity3</v>
      </c>
      <c r="B2756" s="29" t="str">
        <f t="shared" si="603"/>
        <v>Women’s Network for Unity</v>
      </c>
      <c r="C2756" s="29">
        <f t="shared" si="604"/>
        <v>3</v>
      </c>
      <c r="D2756" s="30" t="str">
        <f t="shared" si="605"/>
        <v>East and Southeast Asia</v>
      </c>
      <c r="E2756" s="30" t="str">
        <f t="shared" si="606"/>
        <v>Phnom Penh, Cambodia</v>
      </c>
      <c r="F2756" s="31">
        <f t="shared" si="607"/>
        <v>3</v>
      </c>
      <c r="G2756" s="31">
        <f t="shared" si="608"/>
        <v>3</v>
      </c>
      <c r="H2756" s="31">
        <f t="shared" si="609"/>
        <v>3</v>
      </c>
      <c r="I2756" s="31">
        <f t="shared" si="610"/>
        <v>3</v>
      </c>
      <c r="J2756" s="31">
        <f t="shared" si="611"/>
        <v>4</v>
      </c>
      <c r="K2756" s="31">
        <f t="shared" si="612"/>
        <v>3</v>
      </c>
      <c r="L2756" s="31">
        <f t="shared" si="613"/>
        <v>3</v>
      </c>
      <c r="M2756" s="31">
        <f t="shared" si="614"/>
        <v>4</v>
      </c>
      <c r="N2756" s="31">
        <f t="shared" si="615"/>
        <v>3.3</v>
      </c>
      <c r="O2756" s="26" t="s">
        <v>14927</v>
      </c>
      <c r="P2756" s="26" t="s">
        <v>108</v>
      </c>
      <c r="Q2756" s="27">
        <v>41204</v>
      </c>
      <c r="R2756" s="26" t="s">
        <v>109</v>
      </c>
      <c r="S2756" s="26" t="s">
        <v>306</v>
      </c>
      <c r="T2756" s="26" t="s">
        <v>207</v>
      </c>
      <c r="U2756" s="26" t="s">
        <v>112</v>
      </c>
      <c r="V2756" s="26" t="s">
        <v>469</v>
      </c>
      <c r="W2756" s="26" t="s">
        <v>470</v>
      </c>
      <c r="X2756" s="26" t="s">
        <v>471</v>
      </c>
      <c r="Y2756" s="26" t="s">
        <v>14909</v>
      </c>
      <c r="Z2756" s="24"/>
      <c r="AA2756" s="24"/>
      <c r="AB2756" s="26" t="s">
        <v>117</v>
      </c>
      <c r="AC2756" s="28">
        <v>11000</v>
      </c>
      <c r="AD2756" s="26" t="s">
        <v>13753</v>
      </c>
      <c r="AE2756" s="24"/>
      <c r="AF2756" s="26" t="s">
        <v>139</v>
      </c>
      <c r="AG2756" s="26" t="s">
        <v>224</v>
      </c>
      <c r="AH2756" s="26" t="s">
        <v>121</v>
      </c>
      <c r="AI2756" s="28">
        <v>11000</v>
      </c>
      <c r="AJ2756" s="26" t="s">
        <v>14928</v>
      </c>
      <c r="AK2756" s="26" t="s">
        <v>14929</v>
      </c>
      <c r="AL2756" s="26" t="s">
        <v>14912</v>
      </c>
      <c r="AM2756" s="24"/>
      <c r="AN2756" s="24"/>
      <c r="AO2756" s="24"/>
      <c r="AP2756" s="24"/>
      <c r="AQ2756" s="24"/>
      <c r="AR2756" s="24"/>
      <c r="AS2756" s="24"/>
      <c r="AT2756" s="24"/>
      <c r="AU2756" s="24"/>
      <c r="AV2756" s="24"/>
      <c r="AW2756" s="28">
        <v>105500</v>
      </c>
      <c r="AX2756" s="26">
        <v>318</v>
      </c>
      <c r="AY2756" s="28">
        <v>50</v>
      </c>
      <c r="AZ2756" s="28">
        <v>53</v>
      </c>
      <c r="BA2756" s="26">
        <v>0</v>
      </c>
      <c r="BB2756" s="26" t="s">
        <v>241</v>
      </c>
      <c r="BC2756" s="26" t="s">
        <v>14915</v>
      </c>
      <c r="BD2756" s="26" t="s">
        <v>125</v>
      </c>
      <c r="BE2756" s="24"/>
      <c r="BF2756" s="26" t="s">
        <v>14930</v>
      </c>
      <c r="BG2756" s="26" t="s">
        <v>470</v>
      </c>
      <c r="BH2756" s="26" t="s">
        <v>12482</v>
      </c>
      <c r="BI2756" s="26" t="s">
        <v>261</v>
      </c>
      <c r="BJ2756" s="26" t="s">
        <v>14931</v>
      </c>
      <c r="BK2756" s="26" t="s">
        <v>261</v>
      </c>
      <c r="BL2756" s="26" t="s">
        <v>4129</v>
      </c>
      <c r="BM2756" s="26" t="s">
        <v>14932</v>
      </c>
      <c r="BN2756" s="26" t="s">
        <v>14933</v>
      </c>
      <c r="BO2756" s="26" t="s">
        <v>2872</v>
      </c>
      <c r="BP2756" s="24"/>
      <c r="BQ2756" s="24"/>
      <c r="BR2756" s="26">
        <v>3</v>
      </c>
      <c r="BS2756" s="26">
        <v>3</v>
      </c>
      <c r="BT2756" s="26">
        <v>3</v>
      </c>
      <c r="BU2756" s="26">
        <v>3</v>
      </c>
      <c r="BV2756" s="26">
        <v>4</v>
      </c>
      <c r="BW2756" s="26">
        <v>3</v>
      </c>
      <c r="BX2756" s="26">
        <v>3</v>
      </c>
      <c r="BY2756" s="26">
        <v>4</v>
      </c>
      <c r="BZ2756" s="24"/>
      <c r="CA2756" s="24"/>
      <c r="CB2756" s="24"/>
      <c r="CC2756" s="24"/>
      <c r="CD2756" s="24"/>
      <c r="CE2756" s="24"/>
      <c r="CF2756" s="24"/>
      <c r="CG2756" s="24"/>
      <c r="CH2756" s="24"/>
      <c r="CI2756" s="24"/>
      <c r="CJ2756" s="24"/>
      <c r="CK2756" s="24"/>
      <c r="CL2756" s="24"/>
      <c r="CM2756" s="24"/>
      <c r="CN2756" s="24"/>
      <c r="CO2756" s="24"/>
      <c r="CP2756" s="24"/>
      <c r="CQ2756" s="24"/>
      <c r="CR2756" s="24"/>
      <c r="CS2756" s="24"/>
      <c r="CT2756" s="24"/>
      <c r="CU2756" s="24"/>
      <c r="CV2756" s="24"/>
      <c r="CW2756" s="24"/>
      <c r="CX2756" s="24"/>
      <c r="CY2756" s="24"/>
      <c r="CZ2756" s="24"/>
      <c r="DA2756" s="24"/>
      <c r="DB2756" s="24"/>
      <c r="DC2756" s="24"/>
      <c r="DD2756" s="24"/>
      <c r="DE2756" s="24"/>
      <c r="DF2756" s="26" t="s">
        <v>120</v>
      </c>
      <c r="DG2756" s="26" t="s">
        <v>139</v>
      </c>
      <c r="DH2756" s="26" t="s">
        <v>139</v>
      </c>
      <c r="DI2756" s="26" t="s">
        <v>139</v>
      </c>
      <c r="DJ2756" s="26" t="s">
        <v>139</v>
      </c>
      <c r="DK2756" s="26" t="s">
        <v>139</v>
      </c>
      <c r="DL2756" s="26" t="s">
        <v>139</v>
      </c>
      <c r="DM2756" s="26" t="s">
        <v>139</v>
      </c>
      <c r="DN2756" s="26" t="s">
        <v>139</v>
      </c>
      <c r="DO2756" s="26" t="s">
        <v>139</v>
      </c>
    </row>
    <row r="2757" spans="1:119" ht="20.100000000000001" customHeight="1" x14ac:dyDescent="0.25">
      <c r="A2757" s="29" t="str">
        <f t="shared" si="602"/>
        <v/>
      </c>
      <c r="B2757" s="29" t="str">
        <f t="shared" si="603"/>
        <v>Women’s Network for Unity</v>
      </c>
      <c r="C2757" s="29">
        <f t="shared" si="604"/>
        <v>0</v>
      </c>
      <c r="D2757" s="30" t="str">
        <f t="shared" si="605"/>
        <v>East and Southeast Asia</v>
      </c>
      <c r="E2757" s="30" t="str">
        <f t="shared" si="606"/>
        <v>Phnom Penh, Cambodia</v>
      </c>
      <c r="F2757" s="31">
        <f t="shared" si="607"/>
        <v>0</v>
      </c>
      <c r="G2757" s="31">
        <f t="shared" si="608"/>
        <v>0</v>
      </c>
      <c r="H2757" s="31">
        <f t="shared" si="609"/>
        <v>0</v>
      </c>
      <c r="I2757" s="31">
        <f t="shared" si="610"/>
        <v>0</v>
      </c>
      <c r="J2757" s="31">
        <f t="shared" si="611"/>
        <v>0</v>
      </c>
      <c r="K2757" s="31">
        <f t="shared" si="612"/>
        <v>0</v>
      </c>
      <c r="L2757" s="31">
        <f t="shared" si="613"/>
        <v>0</v>
      </c>
      <c r="M2757" s="31">
        <f t="shared" si="614"/>
        <v>0</v>
      </c>
      <c r="N2757" s="31">
        <f t="shared" si="615"/>
        <v>0</v>
      </c>
      <c r="O2757" s="26" t="s">
        <v>16500</v>
      </c>
      <c r="P2757" s="26" t="s">
        <v>108</v>
      </c>
      <c r="Q2757" s="27">
        <v>41367</v>
      </c>
      <c r="R2757" s="24"/>
      <c r="S2757" s="24"/>
      <c r="T2757" s="26" t="s">
        <v>207</v>
      </c>
      <c r="U2757" s="24"/>
      <c r="V2757" s="26" t="s">
        <v>469</v>
      </c>
      <c r="W2757" s="26" t="s">
        <v>470</v>
      </c>
      <c r="X2757" s="26" t="s">
        <v>471</v>
      </c>
      <c r="Y2757" s="26" t="s">
        <v>14909</v>
      </c>
      <c r="Z2757" s="24"/>
      <c r="AA2757" s="24"/>
      <c r="AB2757" s="26" t="s">
        <v>15733</v>
      </c>
      <c r="AC2757" s="28">
        <v>4000</v>
      </c>
      <c r="AD2757" s="26" t="s">
        <v>13753</v>
      </c>
      <c r="AE2757" s="24"/>
      <c r="AF2757" s="26" t="s">
        <v>139</v>
      </c>
      <c r="AG2757" s="26" t="s">
        <v>224</v>
      </c>
      <c r="AH2757" s="24"/>
      <c r="AI2757" s="28">
        <v>4000</v>
      </c>
      <c r="AJ2757" s="24"/>
      <c r="AK2757" s="24"/>
      <c r="AL2757" s="24"/>
      <c r="AM2757" s="24"/>
      <c r="AN2757" s="24"/>
      <c r="AO2757" s="24"/>
      <c r="AP2757" s="24"/>
      <c r="AQ2757" s="24"/>
      <c r="AR2757" s="24"/>
      <c r="AS2757" s="24"/>
      <c r="AT2757" s="24"/>
      <c r="AU2757" s="24"/>
      <c r="AV2757" s="24"/>
      <c r="AW2757" s="28">
        <v>0</v>
      </c>
      <c r="AX2757" s="26">
        <v>0</v>
      </c>
      <c r="AY2757" s="28">
        <v>0</v>
      </c>
      <c r="AZ2757" s="28">
        <v>0</v>
      </c>
      <c r="BA2757" s="26">
        <v>0</v>
      </c>
      <c r="BB2757" s="24"/>
      <c r="BC2757" s="26" t="s">
        <v>14915</v>
      </c>
      <c r="BD2757" s="24"/>
      <c r="BE2757" s="24"/>
      <c r="BF2757" s="24"/>
      <c r="BG2757" s="24"/>
      <c r="BH2757" s="24"/>
      <c r="BI2757" s="24"/>
      <c r="BJ2757" s="24"/>
      <c r="BK2757" s="24"/>
      <c r="BL2757" s="24"/>
      <c r="BM2757" s="24"/>
      <c r="BN2757" s="24"/>
      <c r="BO2757" s="24"/>
      <c r="BP2757" s="24"/>
      <c r="BQ2757" s="24"/>
      <c r="BR2757" s="26">
        <v>0</v>
      </c>
      <c r="BS2757" s="26">
        <v>0</v>
      </c>
      <c r="BT2757" s="26">
        <v>0</v>
      </c>
      <c r="BU2757" s="26">
        <v>0</v>
      </c>
      <c r="BV2757" s="26">
        <v>0</v>
      </c>
      <c r="BW2757" s="26">
        <v>0</v>
      </c>
      <c r="BX2757" s="26">
        <v>0</v>
      </c>
      <c r="BY2757" s="26">
        <v>0</v>
      </c>
      <c r="BZ2757" s="24"/>
      <c r="CA2757" s="24"/>
      <c r="CB2757" s="24"/>
      <c r="CC2757" s="24"/>
      <c r="CD2757" s="24"/>
      <c r="CE2757" s="24"/>
      <c r="CF2757" s="24"/>
      <c r="CG2757" s="24"/>
      <c r="CH2757" s="24"/>
      <c r="CI2757" s="24"/>
      <c r="CJ2757" s="24"/>
      <c r="CK2757" s="24"/>
      <c r="CL2757" s="24"/>
      <c r="CM2757" s="24"/>
      <c r="CN2757" s="24"/>
      <c r="CO2757" s="24"/>
      <c r="CP2757" s="24"/>
      <c r="CQ2757" s="24"/>
      <c r="CR2757" s="24"/>
      <c r="CS2757" s="24"/>
      <c r="CT2757" s="24"/>
      <c r="CU2757" s="24"/>
      <c r="CV2757" s="24"/>
      <c r="CW2757" s="24"/>
      <c r="CX2757" s="24"/>
      <c r="CY2757" s="24"/>
      <c r="CZ2757" s="24"/>
      <c r="DA2757" s="24"/>
      <c r="DB2757" s="24"/>
      <c r="DC2757" s="24"/>
      <c r="DD2757" s="24"/>
      <c r="DE2757" s="24"/>
      <c r="DF2757" s="26" t="s">
        <v>139</v>
      </c>
      <c r="DG2757" s="26" t="s">
        <v>139</v>
      </c>
      <c r="DH2757" s="26" t="s">
        <v>139</v>
      </c>
      <c r="DI2757" s="26" t="s">
        <v>139</v>
      </c>
      <c r="DJ2757" s="26" t="s">
        <v>139</v>
      </c>
      <c r="DK2757" s="26" t="s">
        <v>139</v>
      </c>
      <c r="DL2757" s="26" t="s">
        <v>139</v>
      </c>
      <c r="DM2757" s="26" t="s">
        <v>139</v>
      </c>
      <c r="DN2757" s="26" t="s">
        <v>139</v>
      </c>
      <c r="DO2757" s="26" t="s">
        <v>139</v>
      </c>
    </row>
    <row r="2758" spans="1:119" ht="20.100000000000001" customHeight="1" x14ac:dyDescent="0.25">
      <c r="A2758" s="29" t="str">
        <f t="shared" si="602"/>
        <v>Women’s Network for Unity2</v>
      </c>
      <c r="B2758" s="29" t="str">
        <f t="shared" si="603"/>
        <v>Women’s Network for Unity</v>
      </c>
      <c r="C2758" s="29">
        <f t="shared" si="604"/>
        <v>2</v>
      </c>
      <c r="D2758" s="30" t="str">
        <f t="shared" si="605"/>
        <v>East and Southeast Asia</v>
      </c>
      <c r="E2758" s="30" t="str">
        <f t="shared" si="606"/>
        <v>Phnom Penh, Cambodia</v>
      </c>
      <c r="F2758" s="31">
        <f t="shared" si="607"/>
        <v>3</v>
      </c>
      <c r="G2758" s="31">
        <f t="shared" si="608"/>
        <v>3</v>
      </c>
      <c r="H2758" s="31">
        <f t="shared" si="609"/>
        <v>3</v>
      </c>
      <c r="I2758" s="31">
        <f t="shared" si="610"/>
        <v>3</v>
      </c>
      <c r="J2758" s="31">
        <f t="shared" si="611"/>
        <v>3</v>
      </c>
      <c r="K2758" s="31">
        <f t="shared" si="612"/>
        <v>3</v>
      </c>
      <c r="L2758" s="31">
        <f t="shared" si="613"/>
        <v>4</v>
      </c>
      <c r="M2758" s="31">
        <f t="shared" si="614"/>
        <v>3</v>
      </c>
      <c r="N2758" s="31">
        <f t="shared" si="615"/>
        <v>3.1</v>
      </c>
      <c r="O2758" s="26" t="s">
        <v>14934</v>
      </c>
      <c r="P2758" s="26" t="s">
        <v>108</v>
      </c>
      <c r="Q2758" s="27">
        <v>40833</v>
      </c>
      <c r="R2758" s="26" t="s">
        <v>109</v>
      </c>
      <c r="S2758" s="26" t="s">
        <v>321</v>
      </c>
      <c r="T2758" s="26" t="s">
        <v>175</v>
      </c>
      <c r="U2758" s="26" t="s">
        <v>112</v>
      </c>
      <c r="V2758" s="26" t="s">
        <v>469</v>
      </c>
      <c r="W2758" s="26" t="s">
        <v>470</v>
      </c>
      <c r="X2758" s="26" t="s">
        <v>471</v>
      </c>
      <c r="Y2758" s="26" t="s">
        <v>14909</v>
      </c>
      <c r="Z2758" s="24"/>
      <c r="AA2758" s="24"/>
      <c r="AB2758" s="26" t="s">
        <v>117</v>
      </c>
      <c r="AC2758" s="28">
        <v>9000</v>
      </c>
      <c r="AD2758" s="26" t="s">
        <v>13753</v>
      </c>
      <c r="AE2758" s="24"/>
      <c r="AF2758" s="26" t="s">
        <v>139</v>
      </c>
      <c r="AG2758" s="26" t="s">
        <v>224</v>
      </c>
      <c r="AH2758" s="26" t="s">
        <v>143</v>
      </c>
      <c r="AI2758" s="28">
        <v>9000</v>
      </c>
      <c r="AJ2758" s="24"/>
      <c r="AK2758" s="26" t="s">
        <v>14935</v>
      </c>
      <c r="AL2758" s="26" t="s">
        <v>14936</v>
      </c>
      <c r="AM2758" s="26" t="s">
        <v>14937</v>
      </c>
      <c r="AN2758" s="26" t="s">
        <v>14938</v>
      </c>
      <c r="AO2758" s="26" t="s">
        <v>14939</v>
      </c>
      <c r="AP2758" s="24"/>
      <c r="AQ2758" s="24"/>
      <c r="AR2758" s="24"/>
      <c r="AS2758" s="26" t="s">
        <v>14940</v>
      </c>
      <c r="AT2758" s="26" t="s">
        <v>14941</v>
      </c>
      <c r="AU2758" s="24"/>
      <c r="AV2758" s="24"/>
      <c r="AW2758" s="28">
        <v>118174</v>
      </c>
      <c r="AX2758" s="26">
        <v>310</v>
      </c>
      <c r="AY2758" s="28">
        <v>50</v>
      </c>
      <c r="AZ2758" s="28">
        <v>50</v>
      </c>
      <c r="BA2758" s="26">
        <v>0</v>
      </c>
      <c r="BB2758" s="26" t="s">
        <v>241</v>
      </c>
      <c r="BC2758" s="26" t="s">
        <v>14915</v>
      </c>
      <c r="BD2758" s="26" t="s">
        <v>378</v>
      </c>
      <c r="BE2758" s="24"/>
      <c r="BF2758" s="26" t="s">
        <v>4129</v>
      </c>
      <c r="BG2758" s="26" t="s">
        <v>367</v>
      </c>
      <c r="BH2758" s="26" t="s">
        <v>14930</v>
      </c>
      <c r="BI2758" s="26" t="s">
        <v>470</v>
      </c>
      <c r="BJ2758" s="26" t="s">
        <v>7641</v>
      </c>
      <c r="BK2758" s="26" t="s">
        <v>191</v>
      </c>
      <c r="BL2758" s="26" t="s">
        <v>4749</v>
      </c>
      <c r="BM2758" s="26" t="s">
        <v>191</v>
      </c>
      <c r="BN2758" s="26" t="s">
        <v>580</v>
      </c>
      <c r="BO2758" s="24"/>
      <c r="BP2758" s="26" t="s">
        <v>14942</v>
      </c>
      <c r="BQ2758" s="26" t="s">
        <v>367</v>
      </c>
      <c r="BR2758" s="26">
        <v>3</v>
      </c>
      <c r="BS2758" s="26">
        <v>3</v>
      </c>
      <c r="BT2758" s="26">
        <v>3</v>
      </c>
      <c r="BU2758" s="26">
        <v>3</v>
      </c>
      <c r="BV2758" s="26">
        <v>3</v>
      </c>
      <c r="BW2758" s="26">
        <v>3</v>
      </c>
      <c r="BX2758" s="26">
        <v>4</v>
      </c>
      <c r="BY2758" s="26">
        <v>3</v>
      </c>
      <c r="BZ2758" s="24"/>
      <c r="CA2758" s="24"/>
      <c r="CB2758" s="24"/>
      <c r="CC2758" s="24"/>
      <c r="CD2758" s="24"/>
      <c r="CE2758" s="24"/>
      <c r="CF2758" s="24"/>
      <c r="CG2758" s="24"/>
      <c r="CH2758" s="24"/>
      <c r="CI2758" s="24"/>
      <c r="CJ2758" s="24"/>
      <c r="CK2758" s="24"/>
      <c r="CL2758" s="24"/>
      <c r="CM2758" s="24"/>
      <c r="CN2758" s="24"/>
      <c r="CO2758" s="24"/>
      <c r="CP2758" s="24"/>
      <c r="CQ2758" s="24"/>
      <c r="CR2758" s="24"/>
      <c r="CS2758" s="24"/>
      <c r="CT2758" s="24"/>
      <c r="CU2758" s="24"/>
      <c r="CV2758" s="24"/>
      <c r="CW2758" s="24"/>
      <c r="CX2758" s="24"/>
      <c r="CY2758" s="24"/>
      <c r="CZ2758" s="24"/>
      <c r="DA2758" s="24"/>
      <c r="DB2758" s="24"/>
      <c r="DC2758" s="24"/>
      <c r="DD2758" s="24"/>
      <c r="DE2758" s="24"/>
      <c r="DF2758" s="26" t="s">
        <v>139</v>
      </c>
      <c r="DG2758" s="26" t="s">
        <v>139</v>
      </c>
      <c r="DH2758" s="26" t="s">
        <v>139</v>
      </c>
      <c r="DI2758" s="26" t="s">
        <v>139</v>
      </c>
      <c r="DJ2758" s="26" t="s">
        <v>139</v>
      </c>
      <c r="DK2758" s="26" t="s">
        <v>139</v>
      </c>
      <c r="DL2758" s="26" t="s">
        <v>139</v>
      </c>
      <c r="DM2758" s="26" t="s">
        <v>139</v>
      </c>
      <c r="DN2758" s="26" t="s">
        <v>139</v>
      </c>
      <c r="DO2758" s="26" t="s">
        <v>139</v>
      </c>
    </row>
    <row r="2759" spans="1:119" ht="20.100000000000001" customHeight="1" x14ac:dyDescent="0.25">
      <c r="A2759" s="29" t="str">
        <f t="shared" si="602"/>
        <v>Women’s Network for Unity1</v>
      </c>
      <c r="B2759" s="29" t="str">
        <f t="shared" si="603"/>
        <v>Women’s Network for Unity</v>
      </c>
      <c r="C2759" s="29">
        <f t="shared" si="604"/>
        <v>1</v>
      </c>
      <c r="D2759" s="30" t="str">
        <f t="shared" si="605"/>
        <v>East and Southeast Asia</v>
      </c>
      <c r="E2759" s="30" t="str">
        <f t="shared" si="606"/>
        <v>Phnom Penh, Cambodia</v>
      </c>
      <c r="F2759" s="31">
        <f t="shared" si="607"/>
        <v>3</v>
      </c>
      <c r="G2759" s="31">
        <f t="shared" si="608"/>
        <v>2</v>
      </c>
      <c r="H2759" s="31">
        <f t="shared" si="609"/>
        <v>2</v>
      </c>
      <c r="I2759" s="31">
        <f t="shared" si="610"/>
        <v>3</v>
      </c>
      <c r="J2759" s="31">
        <f t="shared" si="611"/>
        <v>3</v>
      </c>
      <c r="K2759" s="31">
        <f t="shared" si="612"/>
        <v>2</v>
      </c>
      <c r="L2759" s="31">
        <f t="shared" si="613"/>
        <v>4</v>
      </c>
      <c r="M2759" s="31">
        <f t="shared" si="614"/>
        <v>4</v>
      </c>
      <c r="N2759" s="31">
        <f t="shared" si="615"/>
        <v>2.9</v>
      </c>
      <c r="O2759" s="26" t="s">
        <v>14943</v>
      </c>
      <c r="P2759" s="26" t="s">
        <v>108</v>
      </c>
      <c r="Q2759" s="27">
        <v>40469</v>
      </c>
      <c r="R2759" s="26" t="s">
        <v>155</v>
      </c>
      <c r="S2759" s="26" t="s">
        <v>332</v>
      </c>
      <c r="T2759" s="26" t="s">
        <v>333</v>
      </c>
      <c r="U2759" s="26" t="s">
        <v>112</v>
      </c>
      <c r="V2759" s="26" t="s">
        <v>469</v>
      </c>
      <c r="W2759" s="26" t="s">
        <v>470</v>
      </c>
      <c r="X2759" s="26" t="s">
        <v>471</v>
      </c>
      <c r="Y2759" s="26" t="s">
        <v>14909</v>
      </c>
      <c r="Z2759" s="24"/>
      <c r="AA2759" s="24"/>
      <c r="AB2759" s="26" t="s">
        <v>117</v>
      </c>
      <c r="AC2759" s="28">
        <v>6000</v>
      </c>
      <c r="AD2759" s="26" t="s">
        <v>13753</v>
      </c>
      <c r="AE2759" s="24"/>
      <c r="AF2759" s="26" t="s">
        <v>139</v>
      </c>
      <c r="AG2759" s="26" t="s">
        <v>224</v>
      </c>
      <c r="AH2759" s="26" t="s">
        <v>158</v>
      </c>
      <c r="AI2759" s="28">
        <v>6000</v>
      </c>
      <c r="AJ2759" s="24"/>
      <c r="AK2759" s="26" t="s">
        <v>14935</v>
      </c>
      <c r="AL2759" s="26" t="s">
        <v>14944</v>
      </c>
      <c r="AM2759" s="26" t="s">
        <v>14945</v>
      </c>
      <c r="AN2759" s="26" t="s">
        <v>14946</v>
      </c>
      <c r="AO2759" s="26" t="s">
        <v>14947</v>
      </c>
      <c r="AP2759" s="24"/>
      <c r="AQ2759" s="24"/>
      <c r="AR2759" s="24"/>
      <c r="AS2759" s="24"/>
      <c r="AT2759" s="24"/>
      <c r="AU2759" s="24"/>
      <c r="AV2759" s="24"/>
      <c r="AW2759" s="28">
        <v>101628</v>
      </c>
      <c r="AX2759" s="26">
        <v>370</v>
      </c>
      <c r="AY2759" s="28">
        <v>0</v>
      </c>
      <c r="AZ2759" s="28">
        <v>0</v>
      </c>
      <c r="BA2759" s="26">
        <v>0</v>
      </c>
      <c r="BB2759" s="24"/>
      <c r="BC2759" s="26" t="s">
        <v>14915</v>
      </c>
      <c r="BD2759" s="24"/>
      <c r="BE2759" s="24"/>
      <c r="BF2759" s="26" t="s">
        <v>3386</v>
      </c>
      <c r="BG2759" s="26" t="s">
        <v>261</v>
      </c>
      <c r="BH2759" s="26" t="s">
        <v>4749</v>
      </c>
      <c r="BI2759" s="26" t="s">
        <v>261</v>
      </c>
      <c r="BJ2759" s="26" t="s">
        <v>14930</v>
      </c>
      <c r="BK2759" s="26" t="s">
        <v>470</v>
      </c>
      <c r="BL2759" s="26" t="s">
        <v>4129</v>
      </c>
      <c r="BM2759" s="26" t="s">
        <v>367</v>
      </c>
      <c r="BN2759" s="26" t="s">
        <v>14948</v>
      </c>
      <c r="BO2759" s="26" t="s">
        <v>470</v>
      </c>
      <c r="BP2759" s="26" t="s">
        <v>14949</v>
      </c>
      <c r="BQ2759" s="26" t="s">
        <v>367</v>
      </c>
      <c r="BR2759" s="26">
        <v>3</v>
      </c>
      <c r="BS2759" s="26">
        <v>2</v>
      </c>
      <c r="BT2759" s="26">
        <v>2</v>
      </c>
      <c r="BU2759" s="26">
        <v>3</v>
      </c>
      <c r="BV2759" s="26">
        <v>3</v>
      </c>
      <c r="BW2759" s="26">
        <v>2</v>
      </c>
      <c r="BX2759" s="26">
        <v>4</v>
      </c>
      <c r="BY2759" s="26">
        <v>4</v>
      </c>
      <c r="BZ2759" s="24"/>
      <c r="CA2759" s="24"/>
      <c r="CB2759" s="24"/>
      <c r="CC2759" s="24"/>
      <c r="CD2759" s="24"/>
      <c r="CE2759" s="24"/>
      <c r="CF2759" s="24"/>
      <c r="CG2759" s="24"/>
      <c r="CH2759" s="24"/>
      <c r="CI2759" s="24"/>
      <c r="CJ2759" s="24"/>
      <c r="CK2759" s="24"/>
      <c r="CL2759" s="24"/>
      <c r="CM2759" s="24"/>
      <c r="CN2759" s="24"/>
      <c r="CO2759" s="24"/>
      <c r="CP2759" s="24"/>
      <c r="CQ2759" s="24"/>
      <c r="CR2759" s="24"/>
      <c r="CS2759" s="24"/>
      <c r="CT2759" s="24"/>
      <c r="CU2759" s="24"/>
      <c r="CV2759" s="24"/>
      <c r="CW2759" s="24"/>
      <c r="CX2759" s="24"/>
      <c r="CY2759" s="24"/>
      <c r="CZ2759" s="24"/>
      <c r="DA2759" s="24"/>
      <c r="DB2759" s="24"/>
      <c r="DC2759" s="24"/>
      <c r="DD2759" s="24"/>
      <c r="DE2759" s="24"/>
      <c r="DF2759" s="26" t="s">
        <v>139</v>
      </c>
      <c r="DG2759" s="26" t="s">
        <v>139</v>
      </c>
      <c r="DH2759" s="26" t="s">
        <v>139</v>
      </c>
      <c r="DI2759" s="26" t="s">
        <v>139</v>
      </c>
      <c r="DJ2759" s="26" t="s">
        <v>139</v>
      </c>
      <c r="DK2759" s="26" t="s">
        <v>139</v>
      </c>
      <c r="DL2759" s="26" t="s">
        <v>139</v>
      </c>
      <c r="DM2759" s="26" t="s">
        <v>139</v>
      </c>
      <c r="DN2759" s="26" t="s">
        <v>139</v>
      </c>
      <c r="DO2759" s="26" t="s">
        <v>139</v>
      </c>
    </row>
    <row r="2760" spans="1:119" ht="20.100000000000001" customHeight="1" x14ac:dyDescent="0.25">
      <c r="A2760" s="29" t="str">
        <f t="shared" si="602"/>
        <v/>
      </c>
      <c r="B2760" s="29" t="str">
        <f t="shared" si="603"/>
        <v>Women's Education for Advancement and Empowerment</v>
      </c>
      <c r="C2760" s="29">
        <f t="shared" si="604"/>
        <v>0</v>
      </c>
      <c r="D2760" s="30" t="str">
        <f t="shared" si="605"/>
        <v>East and Southeast Asia</v>
      </c>
      <c r="E2760" s="30" t="str">
        <f t="shared" si="606"/>
        <v>Thailand</v>
      </c>
      <c r="F2760" s="31">
        <f t="shared" si="607"/>
        <v>0</v>
      </c>
      <c r="G2760" s="31">
        <f t="shared" si="608"/>
        <v>0</v>
      </c>
      <c r="H2760" s="31">
        <f t="shared" si="609"/>
        <v>0</v>
      </c>
      <c r="I2760" s="31">
        <f t="shared" si="610"/>
        <v>0</v>
      </c>
      <c r="J2760" s="31">
        <f t="shared" si="611"/>
        <v>0</v>
      </c>
      <c r="K2760" s="31">
        <f t="shared" si="612"/>
        <v>0</v>
      </c>
      <c r="L2760" s="31">
        <f t="shared" si="613"/>
        <v>0</v>
      </c>
      <c r="M2760" s="31">
        <f t="shared" si="614"/>
        <v>0</v>
      </c>
      <c r="N2760" s="31">
        <f t="shared" si="615"/>
        <v>0</v>
      </c>
      <c r="O2760" s="26" t="s">
        <v>16501</v>
      </c>
      <c r="P2760" s="26" t="s">
        <v>108</v>
      </c>
      <c r="Q2760" s="27">
        <v>41852</v>
      </c>
      <c r="R2760" s="24"/>
      <c r="S2760" s="24"/>
      <c r="T2760" s="26" t="s">
        <v>278</v>
      </c>
      <c r="U2760" s="24"/>
      <c r="V2760" s="26" t="s">
        <v>469</v>
      </c>
      <c r="W2760" s="26" t="s">
        <v>938</v>
      </c>
      <c r="X2760" s="24"/>
      <c r="Y2760" s="26" t="s">
        <v>8919</v>
      </c>
      <c r="Z2760" s="24"/>
      <c r="AA2760" s="24"/>
      <c r="AB2760" s="26" t="s">
        <v>15736</v>
      </c>
      <c r="AC2760" s="28">
        <v>2000</v>
      </c>
      <c r="AD2760" s="24"/>
      <c r="AE2760" s="24"/>
      <c r="AF2760" s="26" t="s">
        <v>139</v>
      </c>
      <c r="AG2760" s="26" t="s">
        <v>2153</v>
      </c>
      <c r="AH2760" s="24"/>
      <c r="AI2760" s="28">
        <v>2000</v>
      </c>
      <c r="AJ2760" s="24"/>
      <c r="AK2760" s="24"/>
      <c r="AL2760" s="24"/>
      <c r="AM2760" s="24"/>
      <c r="AN2760" s="24"/>
      <c r="AO2760" s="24"/>
      <c r="AP2760" s="24"/>
      <c r="AQ2760" s="24"/>
      <c r="AR2760" s="24"/>
      <c r="AS2760" s="24"/>
      <c r="AT2760" s="24"/>
      <c r="AU2760" s="24"/>
      <c r="AV2760" s="24"/>
      <c r="AW2760" s="24"/>
      <c r="AX2760" s="24"/>
      <c r="AY2760" s="24"/>
      <c r="AZ2760" s="24"/>
      <c r="BA2760" s="24"/>
      <c r="BB2760" s="24"/>
      <c r="BC2760" s="26" t="s">
        <v>14952</v>
      </c>
      <c r="BD2760" s="24"/>
      <c r="BE2760" s="24"/>
      <c r="BF2760" s="24"/>
      <c r="BG2760" s="24"/>
      <c r="BH2760" s="24"/>
      <c r="BI2760" s="24"/>
      <c r="BJ2760" s="24"/>
      <c r="BK2760" s="24"/>
      <c r="BL2760" s="24"/>
      <c r="BM2760" s="24"/>
      <c r="BN2760" s="24"/>
      <c r="BO2760" s="24"/>
      <c r="BP2760" s="24"/>
      <c r="BQ2760" s="24"/>
      <c r="BR2760" s="24"/>
      <c r="BS2760" s="24"/>
      <c r="BT2760" s="24"/>
      <c r="BU2760" s="24"/>
      <c r="BV2760" s="24"/>
      <c r="BW2760" s="24"/>
      <c r="BX2760" s="24"/>
      <c r="BY2760" s="24"/>
      <c r="BZ2760" s="24"/>
      <c r="CA2760" s="24"/>
      <c r="CB2760" s="24"/>
      <c r="CC2760" s="24"/>
      <c r="CD2760" s="24"/>
      <c r="CE2760" s="24"/>
      <c r="CF2760" s="24"/>
      <c r="CG2760" s="24"/>
      <c r="CH2760" s="24"/>
      <c r="CI2760" s="24"/>
      <c r="CJ2760" s="24"/>
      <c r="CK2760" s="24"/>
      <c r="CL2760" s="24"/>
      <c r="CM2760" s="24"/>
      <c r="CN2760" s="24"/>
      <c r="CO2760" s="24"/>
      <c r="CP2760" s="24"/>
      <c r="CQ2760" s="24"/>
      <c r="CR2760" s="24"/>
      <c r="CS2760" s="24"/>
      <c r="CT2760" s="24"/>
      <c r="CU2760" s="24"/>
      <c r="CV2760" s="24"/>
      <c r="CW2760" s="24"/>
      <c r="CX2760" s="24"/>
      <c r="CY2760" s="24"/>
      <c r="CZ2760" s="24"/>
      <c r="DA2760" s="24"/>
      <c r="DB2760" s="24"/>
      <c r="DC2760" s="24"/>
      <c r="DD2760" s="24"/>
      <c r="DE2760" s="24"/>
      <c r="DF2760" s="26" t="s">
        <v>139</v>
      </c>
      <c r="DG2760" s="26" t="s">
        <v>139</v>
      </c>
      <c r="DH2760" s="26" t="s">
        <v>139</v>
      </c>
      <c r="DI2760" s="26" t="s">
        <v>139</v>
      </c>
      <c r="DJ2760" s="26" t="s">
        <v>139</v>
      </c>
      <c r="DK2760" s="26" t="s">
        <v>139</v>
      </c>
      <c r="DL2760" s="26" t="s">
        <v>139</v>
      </c>
      <c r="DM2760" s="26" t="s">
        <v>139</v>
      </c>
      <c r="DN2760" s="26" t="s">
        <v>139</v>
      </c>
      <c r="DO2760" s="26" t="s">
        <v>139</v>
      </c>
    </row>
    <row r="2761" spans="1:119" ht="20.100000000000001" customHeight="1" x14ac:dyDescent="0.25">
      <c r="A2761" s="29" t="str">
        <f t="shared" si="602"/>
        <v/>
      </c>
      <c r="B2761" s="29" t="str">
        <f t="shared" si="603"/>
        <v>Women's Education for Advancement and Empowerment</v>
      </c>
      <c r="C2761" s="29">
        <f t="shared" si="604"/>
        <v>0</v>
      </c>
      <c r="D2761" s="30" t="str">
        <f t="shared" si="605"/>
        <v>East and Southeast Asia</v>
      </c>
      <c r="E2761" s="30" t="str">
        <f t="shared" si="606"/>
        <v>Thailand</v>
      </c>
      <c r="F2761" s="31">
        <f t="shared" si="607"/>
        <v>0</v>
      </c>
      <c r="G2761" s="31">
        <f t="shared" si="608"/>
        <v>0</v>
      </c>
      <c r="H2761" s="31">
        <f t="shared" si="609"/>
        <v>0</v>
      </c>
      <c r="I2761" s="31">
        <f t="shared" si="610"/>
        <v>0</v>
      </c>
      <c r="J2761" s="31">
        <f t="shared" si="611"/>
        <v>0</v>
      </c>
      <c r="K2761" s="31">
        <f t="shared" si="612"/>
        <v>0</v>
      </c>
      <c r="L2761" s="31">
        <f t="shared" si="613"/>
        <v>0</v>
      </c>
      <c r="M2761" s="31">
        <f t="shared" si="614"/>
        <v>0</v>
      </c>
      <c r="N2761" s="31">
        <f t="shared" si="615"/>
        <v>0</v>
      </c>
      <c r="O2761" s="26" t="s">
        <v>16502</v>
      </c>
      <c r="P2761" s="26" t="s">
        <v>108</v>
      </c>
      <c r="Q2761" s="27">
        <v>41376</v>
      </c>
      <c r="R2761" s="24"/>
      <c r="S2761" s="24"/>
      <c r="T2761" s="26" t="s">
        <v>207</v>
      </c>
      <c r="U2761" s="24"/>
      <c r="V2761" s="26" t="s">
        <v>469</v>
      </c>
      <c r="W2761" s="26" t="s">
        <v>938</v>
      </c>
      <c r="X2761" s="24"/>
      <c r="Y2761" s="26" t="s">
        <v>8919</v>
      </c>
      <c r="Z2761" s="24"/>
      <c r="AA2761" s="24"/>
      <c r="AB2761" s="26" t="s">
        <v>15736</v>
      </c>
      <c r="AC2761" s="28">
        <v>1000</v>
      </c>
      <c r="AD2761" s="24"/>
      <c r="AE2761" s="24"/>
      <c r="AF2761" s="26" t="s">
        <v>139</v>
      </c>
      <c r="AG2761" s="26" t="s">
        <v>2153</v>
      </c>
      <c r="AH2761" s="24"/>
      <c r="AI2761" s="28">
        <v>1000</v>
      </c>
      <c r="AJ2761" s="24"/>
      <c r="AK2761" s="24"/>
      <c r="AL2761" s="24"/>
      <c r="AM2761" s="24"/>
      <c r="AN2761" s="24"/>
      <c r="AO2761" s="24"/>
      <c r="AP2761" s="24"/>
      <c r="AQ2761" s="24"/>
      <c r="AR2761" s="24"/>
      <c r="AS2761" s="24"/>
      <c r="AT2761" s="24"/>
      <c r="AU2761" s="24"/>
      <c r="AV2761" s="24"/>
      <c r="AW2761" s="28">
        <v>0</v>
      </c>
      <c r="AX2761" s="26">
        <v>0</v>
      </c>
      <c r="AY2761" s="28">
        <v>0</v>
      </c>
      <c r="AZ2761" s="28">
        <v>0</v>
      </c>
      <c r="BA2761" s="26">
        <v>0</v>
      </c>
      <c r="BB2761" s="24"/>
      <c r="BC2761" s="26" t="s">
        <v>14952</v>
      </c>
      <c r="BD2761" s="24"/>
      <c r="BE2761" s="24"/>
      <c r="BF2761" s="24"/>
      <c r="BG2761" s="24"/>
      <c r="BH2761" s="24"/>
      <c r="BI2761" s="24"/>
      <c r="BJ2761" s="24"/>
      <c r="BK2761" s="24"/>
      <c r="BL2761" s="24"/>
      <c r="BM2761" s="24"/>
      <c r="BN2761" s="24"/>
      <c r="BO2761" s="24"/>
      <c r="BP2761" s="24"/>
      <c r="BQ2761" s="24"/>
      <c r="BR2761" s="26">
        <v>0</v>
      </c>
      <c r="BS2761" s="26">
        <v>0</v>
      </c>
      <c r="BT2761" s="26">
        <v>0</v>
      </c>
      <c r="BU2761" s="26">
        <v>0</v>
      </c>
      <c r="BV2761" s="26">
        <v>0</v>
      </c>
      <c r="BW2761" s="26">
        <v>0</v>
      </c>
      <c r="BX2761" s="26">
        <v>0</v>
      </c>
      <c r="BY2761" s="26">
        <v>0</v>
      </c>
      <c r="BZ2761" s="24"/>
      <c r="CA2761" s="24"/>
      <c r="CB2761" s="24"/>
      <c r="CC2761" s="24"/>
      <c r="CD2761" s="24"/>
      <c r="CE2761" s="24"/>
      <c r="CF2761" s="24"/>
      <c r="CG2761" s="24"/>
      <c r="CH2761" s="24"/>
      <c r="CI2761" s="24"/>
      <c r="CJ2761" s="24"/>
      <c r="CK2761" s="24"/>
      <c r="CL2761" s="24"/>
      <c r="CM2761" s="24"/>
      <c r="CN2761" s="24"/>
      <c r="CO2761" s="24"/>
      <c r="CP2761" s="24"/>
      <c r="CQ2761" s="24"/>
      <c r="CR2761" s="24"/>
      <c r="CS2761" s="24"/>
      <c r="CT2761" s="24"/>
      <c r="CU2761" s="24"/>
      <c r="CV2761" s="24"/>
      <c r="CW2761" s="24"/>
      <c r="CX2761" s="24"/>
      <c r="CY2761" s="24"/>
      <c r="CZ2761" s="24"/>
      <c r="DA2761" s="24"/>
      <c r="DB2761" s="24"/>
      <c r="DC2761" s="24"/>
      <c r="DD2761" s="24"/>
      <c r="DE2761" s="24"/>
      <c r="DF2761" s="26" t="s">
        <v>139</v>
      </c>
      <c r="DG2761" s="26" t="s">
        <v>139</v>
      </c>
      <c r="DH2761" s="26" t="s">
        <v>139</v>
      </c>
      <c r="DI2761" s="26" t="s">
        <v>139</v>
      </c>
      <c r="DJ2761" s="26" t="s">
        <v>139</v>
      </c>
      <c r="DK2761" s="26" t="s">
        <v>139</v>
      </c>
      <c r="DL2761" s="26" t="s">
        <v>139</v>
      </c>
      <c r="DM2761" s="26" t="s">
        <v>139</v>
      </c>
      <c r="DN2761" s="26" t="s">
        <v>139</v>
      </c>
      <c r="DO2761" s="26" t="s">
        <v>139</v>
      </c>
    </row>
    <row r="2762" spans="1:119" ht="20.100000000000001" customHeight="1" x14ac:dyDescent="0.25">
      <c r="A2762" s="29" t="str">
        <f t="shared" si="602"/>
        <v/>
      </c>
      <c r="B2762" s="29" t="str">
        <f t="shared" si="603"/>
        <v>Women's Education for Advancement and Empowerment</v>
      </c>
      <c r="C2762" s="29">
        <f t="shared" si="604"/>
        <v>0</v>
      </c>
      <c r="D2762" s="30" t="str">
        <f t="shared" si="605"/>
        <v>East and Southeast Asia</v>
      </c>
      <c r="E2762" s="30" t="str">
        <f t="shared" si="606"/>
        <v>Thailand</v>
      </c>
      <c r="F2762" s="31">
        <f t="shared" si="607"/>
        <v>0</v>
      </c>
      <c r="G2762" s="31">
        <f t="shared" si="608"/>
        <v>0</v>
      </c>
      <c r="H2762" s="31">
        <f t="shared" si="609"/>
        <v>0</v>
      </c>
      <c r="I2762" s="31">
        <f t="shared" si="610"/>
        <v>0</v>
      </c>
      <c r="J2762" s="31">
        <f t="shared" si="611"/>
        <v>0</v>
      </c>
      <c r="K2762" s="31">
        <f t="shared" si="612"/>
        <v>0</v>
      </c>
      <c r="L2762" s="31">
        <f t="shared" si="613"/>
        <v>0</v>
      </c>
      <c r="M2762" s="31">
        <f t="shared" si="614"/>
        <v>0</v>
      </c>
      <c r="N2762" s="31">
        <f t="shared" si="615"/>
        <v>0</v>
      </c>
      <c r="O2762" s="26" t="s">
        <v>16503</v>
      </c>
      <c r="P2762" s="26" t="s">
        <v>108</v>
      </c>
      <c r="Q2762" s="27">
        <v>40877</v>
      </c>
      <c r="R2762" s="24"/>
      <c r="S2762" s="24"/>
      <c r="T2762" s="26" t="s">
        <v>175</v>
      </c>
      <c r="U2762" s="24"/>
      <c r="V2762" s="26" t="s">
        <v>469</v>
      </c>
      <c r="W2762" s="26" t="s">
        <v>938</v>
      </c>
      <c r="X2762" s="24"/>
      <c r="Y2762" s="26" t="s">
        <v>8919</v>
      </c>
      <c r="Z2762" s="24"/>
      <c r="AA2762" s="24"/>
      <c r="AB2762" s="26" t="s">
        <v>15736</v>
      </c>
      <c r="AC2762" s="28">
        <v>5000</v>
      </c>
      <c r="AD2762" s="24"/>
      <c r="AE2762" s="24"/>
      <c r="AF2762" s="26" t="s">
        <v>139</v>
      </c>
      <c r="AG2762" s="26" t="s">
        <v>2153</v>
      </c>
      <c r="AH2762" s="24"/>
      <c r="AI2762" s="28">
        <v>5000</v>
      </c>
      <c r="AJ2762" s="24"/>
      <c r="AK2762" s="24"/>
      <c r="AL2762" s="24"/>
      <c r="AM2762" s="24"/>
      <c r="AN2762" s="24"/>
      <c r="AO2762" s="24"/>
      <c r="AP2762" s="24"/>
      <c r="AQ2762" s="24"/>
      <c r="AR2762" s="24"/>
      <c r="AS2762" s="24"/>
      <c r="AT2762" s="24"/>
      <c r="AU2762" s="24"/>
      <c r="AV2762" s="24"/>
      <c r="AW2762" s="28">
        <v>0</v>
      </c>
      <c r="AX2762" s="26">
        <v>0</v>
      </c>
      <c r="AY2762" s="28">
        <v>0</v>
      </c>
      <c r="AZ2762" s="28">
        <v>0</v>
      </c>
      <c r="BA2762" s="26">
        <v>0</v>
      </c>
      <c r="BB2762" s="24"/>
      <c r="BC2762" s="26" t="s">
        <v>14952</v>
      </c>
      <c r="BD2762" s="24"/>
      <c r="BE2762" s="24"/>
      <c r="BF2762" s="24"/>
      <c r="BG2762" s="24"/>
      <c r="BH2762" s="24"/>
      <c r="BI2762" s="24"/>
      <c r="BJ2762" s="24"/>
      <c r="BK2762" s="24"/>
      <c r="BL2762" s="24"/>
      <c r="BM2762" s="24"/>
      <c r="BN2762" s="24"/>
      <c r="BO2762" s="24"/>
      <c r="BP2762" s="24"/>
      <c r="BQ2762" s="24"/>
      <c r="BR2762" s="26">
        <v>0</v>
      </c>
      <c r="BS2762" s="26">
        <v>0</v>
      </c>
      <c r="BT2762" s="26">
        <v>0</v>
      </c>
      <c r="BU2762" s="26">
        <v>0</v>
      </c>
      <c r="BV2762" s="26">
        <v>0</v>
      </c>
      <c r="BW2762" s="26">
        <v>0</v>
      </c>
      <c r="BX2762" s="26">
        <v>0</v>
      </c>
      <c r="BY2762" s="26">
        <v>0</v>
      </c>
      <c r="BZ2762" s="24"/>
      <c r="CA2762" s="24"/>
      <c r="CB2762" s="24"/>
      <c r="CC2762" s="24"/>
      <c r="CD2762" s="24"/>
      <c r="CE2762" s="24"/>
      <c r="CF2762" s="24"/>
      <c r="CG2762" s="24"/>
      <c r="CH2762" s="24"/>
      <c r="CI2762" s="24"/>
      <c r="CJ2762" s="24"/>
      <c r="CK2762" s="24"/>
      <c r="CL2762" s="24"/>
      <c r="CM2762" s="24"/>
      <c r="CN2762" s="24"/>
      <c r="CO2762" s="24"/>
      <c r="CP2762" s="24"/>
      <c r="CQ2762" s="24"/>
      <c r="CR2762" s="24"/>
      <c r="CS2762" s="24"/>
      <c r="CT2762" s="24"/>
      <c r="CU2762" s="24"/>
      <c r="CV2762" s="24"/>
      <c r="CW2762" s="24"/>
      <c r="CX2762" s="24"/>
      <c r="CY2762" s="24"/>
      <c r="CZ2762" s="24"/>
      <c r="DA2762" s="24"/>
      <c r="DB2762" s="24"/>
      <c r="DC2762" s="24"/>
      <c r="DD2762" s="24"/>
      <c r="DE2762" s="24"/>
      <c r="DF2762" s="26" t="s">
        <v>139</v>
      </c>
      <c r="DG2762" s="26" t="s">
        <v>139</v>
      </c>
      <c r="DH2762" s="26" t="s">
        <v>139</v>
      </c>
      <c r="DI2762" s="26" t="s">
        <v>139</v>
      </c>
      <c r="DJ2762" s="26" t="s">
        <v>139</v>
      </c>
      <c r="DK2762" s="26" t="s">
        <v>139</v>
      </c>
      <c r="DL2762" s="26" t="s">
        <v>139</v>
      </c>
      <c r="DM2762" s="26" t="s">
        <v>139</v>
      </c>
      <c r="DN2762" s="26" t="s">
        <v>139</v>
      </c>
      <c r="DO2762" s="26" t="s">
        <v>139</v>
      </c>
    </row>
    <row r="2763" spans="1:119" ht="20.100000000000001" customHeight="1" x14ac:dyDescent="0.25">
      <c r="A2763" s="29" t="str">
        <f t="shared" si="602"/>
        <v/>
      </c>
      <c r="B2763" s="29" t="str">
        <f t="shared" si="603"/>
        <v>Women's Education for Advancement and Empowerment</v>
      </c>
      <c r="C2763" s="29">
        <f t="shared" si="604"/>
        <v>0</v>
      </c>
      <c r="D2763" s="30" t="str">
        <f t="shared" si="605"/>
        <v>East and Southeast Asia</v>
      </c>
      <c r="E2763" s="30" t="str">
        <f t="shared" si="606"/>
        <v>Thailand</v>
      </c>
      <c r="F2763" s="31">
        <f t="shared" si="607"/>
        <v>0</v>
      </c>
      <c r="G2763" s="31">
        <f t="shared" si="608"/>
        <v>0</v>
      </c>
      <c r="H2763" s="31">
        <f t="shared" si="609"/>
        <v>0</v>
      </c>
      <c r="I2763" s="31">
        <f t="shared" si="610"/>
        <v>0</v>
      </c>
      <c r="J2763" s="31">
        <f t="shared" si="611"/>
        <v>0</v>
      </c>
      <c r="K2763" s="31">
        <f t="shared" si="612"/>
        <v>0</v>
      </c>
      <c r="L2763" s="31">
        <f t="shared" si="613"/>
        <v>0</v>
      </c>
      <c r="M2763" s="31">
        <f t="shared" si="614"/>
        <v>0</v>
      </c>
      <c r="N2763" s="31">
        <f t="shared" si="615"/>
        <v>0</v>
      </c>
      <c r="O2763" s="26" t="s">
        <v>14950</v>
      </c>
      <c r="P2763" s="26" t="s">
        <v>108</v>
      </c>
      <c r="Q2763" s="27">
        <v>40945</v>
      </c>
      <c r="R2763" s="24"/>
      <c r="S2763" s="24"/>
      <c r="T2763" s="26" t="s">
        <v>175</v>
      </c>
      <c r="U2763" s="24"/>
      <c r="V2763" s="26" t="s">
        <v>469</v>
      </c>
      <c r="W2763" s="26" t="s">
        <v>938</v>
      </c>
      <c r="X2763" s="24"/>
      <c r="Y2763" s="26" t="s">
        <v>8919</v>
      </c>
      <c r="Z2763" s="24"/>
      <c r="AA2763" s="24"/>
      <c r="AB2763" s="26" t="s">
        <v>228</v>
      </c>
      <c r="AC2763" s="28">
        <v>25000</v>
      </c>
      <c r="AD2763" s="24"/>
      <c r="AE2763" s="24"/>
      <c r="AF2763" s="26" t="s">
        <v>139</v>
      </c>
      <c r="AG2763" s="26" t="s">
        <v>2153</v>
      </c>
      <c r="AH2763" s="24"/>
      <c r="AI2763" s="28">
        <v>25000</v>
      </c>
      <c r="AJ2763" s="24"/>
      <c r="AK2763" s="24"/>
      <c r="AL2763" s="24"/>
      <c r="AM2763" s="26" t="s">
        <v>14951</v>
      </c>
      <c r="AN2763" s="24"/>
      <c r="AO2763" s="24"/>
      <c r="AP2763" s="24"/>
      <c r="AQ2763" s="24"/>
      <c r="AR2763" s="24"/>
      <c r="AS2763" s="24"/>
      <c r="AT2763" s="24"/>
      <c r="AU2763" s="24"/>
      <c r="AV2763" s="24"/>
      <c r="AW2763" s="28">
        <v>450259</v>
      </c>
      <c r="AX2763" s="26">
        <v>4430</v>
      </c>
      <c r="AY2763" s="28">
        <v>0</v>
      </c>
      <c r="AZ2763" s="28">
        <v>0</v>
      </c>
      <c r="BA2763" s="26">
        <v>0</v>
      </c>
      <c r="BB2763" s="24"/>
      <c r="BC2763" s="26" t="s">
        <v>14952</v>
      </c>
      <c r="BD2763" s="24"/>
      <c r="BE2763" s="24"/>
      <c r="BF2763" s="24"/>
      <c r="BG2763" s="24"/>
      <c r="BH2763" s="24"/>
      <c r="BI2763" s="24"/>
      <c r="BJ2763" s="24"/>
      <c r="BK2763" s="24"/>
      <c r="BL2763" s="24"/>
      <c r="BM2763" s="24"/>
      <c r="BN2763" s="24"/>
      <c r="BO2763" s="24"/>
      <c r="BP2763" s="24"/>
      <c r="BQ2763" s="24"/>
      <c r="BR2763" s="26">
        <v>0</v>
      </c>
      <c r="BS2763" s="26">
        <v>0</v>
      </c>
      <c r="BT2763" s="26">
        <v>0</v>
      </c>
      <c r="BU2763" s="26">
        <v>0</v>
      </c>
      <c r="BV2763" s="26">
        <v>0</v>
      </c>
      <c r="BW2763" s="26">
        <v>0</v>
      </c>
      <c r="BX2763" s="26">
        <v>0</v>
      </c>
      <c r="BY2763" s="26">
        <v>0</v>
      </c>
      <c r="BZ2763" s="24"/>
      <c r="CA2763" s="24"/>
      <c r="CB2763" s="24"/>
      <c r="CC2763" s="24"/>
      <c r="CD2763" s="24"/>
      <c r="CE2763" s="24"/>
      <c r="CF2763" s="24"/>
      <c r="CG2763" s="24"/>
      <c r="CH2763" s="24"/>
      <c r="CI2763" s="24"/>
      <c r="CJ2763" s="24"/>
      <c r="CK2763" s="24"/>
      <c r="CL2763" s="24"/>
      <c r="CM2763" s="24"/>
      <c r="CN2763" s="24"/>
      <c r="CO2763" s="24"/>
      <c r="CP2763" s="24"/>
      <c r="CQ2763" s="24"/>
      <c r="CR2763" s="24"/>
      <c r="CS2763" s="24"/>
      <c r="CT2763" s="24"/>
      <c r="CU2763" s="24"/>
      <c r="CV2763" s="24"/>
      <c r="CW2763" s="24"/>
      <c r="CX2763" s="24"/>
      <c r="CY2763" s="24"/>
      <c r="CZ2763" s="24"/>
      <c r="DA2763" s="24"/>
      <c r="DB2763" s="24"/>
      <c r="DC2763" s="24"/>
      <c r="DD2763" s="24"/>
      <c r="DE2763" s="24"/>
      <c r="DF2763" s="26" t="s">
        <v>139</v>
      </c>
      <c r="DG2763" s="26" t="s">
        <v>139</v>
      </c>
      <c r="DH2763" s="26" t="s">
        <v>139</v>
      </c>
      <c r="DI2763" s="26" t="s">
        <v>139</v>
      </c>
      <c r="DJ2763" s="26" t="s">
        <v>139</v>
      </c>
      <c r="DK2763" s="26" t="s">
        <v>139</v>
      </c>
      <c r="DL2763" s="26" t="s">
        <v>139</v>
      </c>
      <c r="DM2763" s="26" t="s">
        <v>139</v>
      </c>
      <c r="DN2763" s="26" t="s">
        <v>139</v>
      </c>
      <c r="DO2763" s="26" t="s">
        <v>139</v>
      </c>
    </row>
    <row r="2764" spans="1:119" ht="20.100000000000001" customHeight="1" x14ac:dyDescent="0.25">
      <c r="A2764" s="29" t="str">
        <f t="shared" si="602"/>
        <v>Women's Education for Advancement and Empowerment7</v>
      </c>
      <c r="B2764" s="29" t="str">
        <f t="shared" si="603"/>
        <v>Women's Education for Advancement and Empowerment</v>
      </c>
      <c r="C2764" s="29">
        <f t="shared" si="604"/>
        <v>7</v>
      </c>
      <c r="D2764" s="30" t="str">
        <f t="shared" si="605"/>
        <v>East and Southeast Asia</v>
      </c>
      <c r="E2764" s="30" t="str">
        <f t="shared" si="606"/>
        <v>Thailand</v>
      </c>
      <c r="F2764" s="31">
        <f t="shared" si="607"/>
        <v>4</v>
      </c>
      <c r="G2764" s="31">
        <f t="shared" si="608"/>
        <v>4</v>
      </c>
      <c r="H2764" s="31">
        <f t="shared" si="609"/>
        <v>4</v>
      </c>
      <c r="I2764" s="31">
        <f t="shared" si="610"/>
        <v>4</v>
      </c>
      <c r="J2764" s="31">
        <f t="shared" si="611"/>
        <v>4</v>
      </c>
      <c r="K2764" s="31">
        <f t="shared" si="612"/>
        <v>5</v>
      </c>
      <c r="L2764" s="31">
        <f t="shared" si="613"/>
        <v>4</v>
      </c>
      <c r="M2764" s="31">
        <f t="shared" si="614"/>
        <v>4</v>
      </c>
      <c r="N2764" s="31">
        <f t="shared" si="615"/>
        <v>4.0999999999999996</v>
      </c>
      <c r="O2764" s="26" t="s">
        <v>14953</v>
      </c>
      <c r="P2764" s="26" t="s">
        <v>108</v>
      </c>
      <c r="Q2764" s="27">
        <v>40833</v>
      </c>
      <c r="R2764" s="26" t="s">
        <v>305</v>
      </c>
      <c r="S2764" s="26" t="s">
        <v>321</v>
      </c>
      <c r="T2764" s="26" t="s">
        <v>175</v>
      </c>
      <c r="U2764" s="26" t="s">
        <v>112</v>
      </c>
      <c r="V2764" s="26" t="s">
        <v>469</v>
      </c>
      <c r="W2764" s="26" t="s">
        <v>938</v>
      </c>
      <c r="X2764" s="24"/>
      <c r="Y2764" s="26" t="s">
        <v>8919</v>
      </c>
      <c r="Z2764" s="24"/>
      <c r="AA2764" s="24"/>
      <c r="AB2764" s="26" t="s">
        <v>117</v>
      </c>
      <c r="AC2764" s="28">
        <v>20000</v>
      </c>
      <c r="AD2764" s="24"/>
      <c r="AE2764" s="24"/>
      <c r="AF2764" s="26" t="s">
        <v>139</v>
      </c>
      <c r="AG2764" s="26" t="s">
        <v>2153</v>
      </c>
      <c r="AH2764" s="26" t="s">
        <v>235</v>
      </c>
      <c r="AI2764" s="28">
        <v>20000</v>
      </c>
      <c r="AJ2764" s="24"/>
      <c r="AK2764" s="26" t="s">
        <v>14954</v>
      </c>
      <c r="AL2764" s="26" t="s">
        <v>14955</v>
      </c>
      <c r="AM2764" s="26" t="s">
        <v>14956</v>
      </c>
      <c r="AN2764" s="26" t="s">
        <v>14957</v>
      </c>
      <c r="AO2764" s="26" t="s">
        <v>14958</v>
      </c>
      <c r="AP2764" s="24"/>
      <c r="AQ2764" s="24"/>
      <c r="AR2764" s="24"/>
      <c r="AS2764" s="24"/>
      <c r="AT2764" s="26" t="s">
        <v>14959</v>
      </c>
      <c r="AU2764" s="24"/>
      <c r="AV2764" s="24"/>
      <c r="AW2764" s="28">
        <v>450529</v>
      </c>
      <c r="AX2764" s="26">
        <v>4430</v>
      </c>
      <c r="AY2764" s="28">
        <v>55</v>
      </c>
      <c r="AZ2764" s="28">
        <v>52</v>
      </c>
      <c r="BA2764" s="26">
        <v>0</v>
      </c>
      <c r="BB2764" s="26" t="s">
        <v>241</v>
      </c>
      <c r="BC2764" s="26" t="s">
        <v>14952</v>
      </c>
      <c r="BD2764" s="26" t="s">
        <v>378</v>
      </c>
      <c r="BE2764" s="24"/>
      <c r="BF2764" s="26" t="s">
        <v>4129</v>
      </c>
      <c r="BG2764" s="26" t="s">
        <v>367</v>
      </c>
      <c r="BH2764" s="26" t="s">
        <v>4732</v>
      </c>
      <c r="BI2764" s="26" t="s">
        <v>367</v>
      </c>
      <c r="BJ2764" s="26" t="s">
        <v>6634</v>
      </c>
      <c r="BK2764" s="26" t="s">
        <v>449</v>
      </c>
      <c r="BL2764" s="26" t="s">
        <v>14960</v>
      </c>
      <c r="BM2764" s="26" t="s">
        <v>14961</v>
      </c>
      <c r="BN2764" s="26" t="s">
        <v>4088</v>
      </c>
      <c r="BO2764" s="26" t="s">
        <v>191</v>
      </c>
      <c r="BP2764" s="24"/>
      <c r="BQ2764" s="24"/>
      <c r="BR2764" s="26">
        <v>4</v>
      </c>
      <c r="BS2764" s="26">
        <v>4</v>
      </c>
      <c r="BT2764" s="26">
        <v>4</v>
      </c>
      <c r="BU2764" s="26">
        <v>4</v>
      </c>
      <c r="BV2764" s="26">
        <v>4</v>
      </c>
      <c r="BW2764" s="26">
        <v>5</v>
      </c>
      <c r="BX2764" s="26">
        <v>4</v>
      </c>
      <c r="BY2764" s="26">
        <v>4</v>
      </c>
      <c r="BZ2764" s="24"/>
      <c r="CA2764" s="24"/>
      <c r="CB2764" s="24"/>
      <c r="CC2764" s="24"/>
      <c r="CD2764" s="24"/>
      <c r="CE2764" s="24"/>
      <c r="CF2764" s="24"/>
      <c r="CG2764" s="24"/>
      <c r="CH2764" s="24"/>
      <c r="CI2764" s="24"/>
      <c r="CJ2764" s="24"/>
      <c r="CK2764" s="24"/>
      <c r="CL2764" s="24"/>
      <c r="CM2764" s="24"/>
      <c r="CN2764" s="24"/>
      <c r="CO2764" s="24"/>
      <c r="CP2764" s="24"/>
      <c r="CQ2764" s="24"/>
      <c r="CR2764" s="24"/>
      <c r="CS2764" s="24"/>
      <c r="CT2764" s="24"/>
      <c r="CU2764" s="24"/>
      <c r="CV2764" s="24"/>
      <c r="CW2764" s="24"/>
      <c r="CX2764" s="24"/>
      <c r="CY2764" s="24"/>
      <c r="CZ2764" s="24"/>
      <c r="DA2764" s="24"/>
      <c r="DB2764" s="24"/>
      <c r="DC2764" s="24"/>
      <c r="DD2764" s="24"/>
      <c r="DE2764" s="24"/>
      <c r="DF2764" s="26" t="s">
        <v>120</v>
      </c>
      <c r="DG2764" s="26" t="s">
        <v>139</v>
      </c>
      <c r="DH2764" s="26" t="s">
        <v>139</v>
      </c>
      <c r="DI2764" s="26" t="s">
        <v>139</v>
      </c>
      <c r="DJ2764" s="26" t="s">
        <v>139</v>
      </c>
      <c r="DK2764" s="26" t="s">
        <v>139</v>
      </c>
      <c r="DL2764" s="26" t="s">
        <v>139</v>
      </c>
      <c r="DM2764" s="26" t="s">
        <v>139</v>
      </c>
      <c r="DN2764" s="26" t="s">
        <v>139</v>
      </c>
      <c r="DO2764" s="26" t="s">
        <v>139</v>
      </c>
    </row>
    <row r="2765" spans="1:119" ht="20.100000000000001" customHeight="1" x14ac:dyDescent="0.25">
      <c r="A2765" s="29" t="str">
        <f t="shared" si="602"/>
        <v>Women's Education for Advancement and Empowerment6</v>
      </c>
      <c r="B2765" s="29" t="str">
        <f t="shared" si="603"/>
        <v>Women's Education for Advancement and Empowerment</v>
      </c>
      <c r="C2765" s="29">
        <f t="shared" si="604"/>
        <v>6</v>
      </c>
      <c r="D2765" s="30" t="str">
        <f t="shared" si="605"/>
        <v>East and Southeast Asia</v>
      </c>
      <c r="E2765" s="30" t="str">
        <f t="shared" si="606"/>
        <v>Thailand</v>
      </c>
      <c r="F2765" s="31">
        <f t="shared" si="607"/>
        <v>4</v>
      </c>
      <c r="G2765" s="31">
        <f t="shared" si="608"/>
        <v>4</v>
      </c>
      <c r="H2765" s="31">
        <f t="shared" si="609"/>
        <v>4</v>
      </c>
      <c r="I2765" s="31">
        <f t="shared" si="610"/>
        <v>3</v>
      </c>
      <c r="J2765" s="31">
        <f t="shared" si="611"/>
        <v>4</v>
      </c>
      <c r="K2765" s="31">
        <f t="shared" si="612"/>
        <v>5</v>
      </c>
      <c r="L2765" s="31">
        <f t="shared" si="613"/>
        <v>4</v>
      </c>
      <c r="M2765" s="31">
        <f t="shared" si="614"/>
        <v>4</v>
      </c>
      <c r="N2765" s="31">
        <f t="shared" si="615"/>
        <v>4</v>
      </c>
      <c r="O2765" s="26" t="s">
        <v>14962</v>
      </c>
      <c r="P2765" s="26" t="s">
        <v>108</v>
      </c>
      <c r="Q2765" s="27">
        <v>40469</v>
      </c>
      <c r="R2765" s="26" t="s">
        <v>305</v>
      </c>
      <c r="S2765" s="26" t="s">
        <v>332</v>
      </c>
      <c r="T2765" s="26" t="s">
        <v>333</v>
      </c>
      <c r="U2765" s="26" t="s">
        <v>112</v>
      </c>
      <c r="V2765" s="26" t="s">
        <v>469</v>
      </c>
      <c r="W2765" s="26" t="s">
        <v>938</v>
      </c>
      <c r="X2765" s="24"/>
      <c r="Y2765" s="26" t="s">
        <v>8919</v>
      </c>
      <c r="Z2765" s="24"/>
      <c r="AA2765" s="24"/>
      <c r="AB2765" s="26" t="s">
        <v>117</v>
      </c>
      <c r="AC2765" s="28">
        <v>20000</v>
      </c>
      <c r="AD2765" s="24"/>
      <c r="AE2765" s="24"/>
      <c r="AF2765" s="26" t="s">
        <v>139</v>
      </c>
      <c r="AG2765" s="26" t="s">
        <v>2153</v>
      </c>
      <c r="AH2765" s="26" t="s">
        <v>250</v>
      </c>
      <c r="AI2765" s="28">
        <v>20000</v>
      </c>
      <c r="AJ2765" s="24"/>
      <c r="AK2765" s="26" t="s">
        <v>14954</v>
      </c>
      <c r="AL2765" s="26" t="s">
        <v>14955</v>
      </c>
      <c r="AM2765" s="26" t="s">
        <v>14956</v>
      </c>
      <c r="AN2765" s="26" t="s">
        <v>14963</v>
      </c>
      <c r="AO2765" s="26" t="s">
        <v>14964</v>
      </c>
      <c r="AP2765" s="24"/>
      <c r="AQ2765" s="24"/>
      <c r="AR2765" s="24"/>
      <c r="AS2765" s="26" t="s">
        <v>14965</v>
      </c>
      <c r="AT2765" s="26" t="s">
        <v>14966</v>
      </c>
      <c r="AU2765" s="26" t="s">
        <v>14967</v>
      </c>
      <c r="AV2765" s="24"/>
      <c r="AW2765" s="28">
        <v>436019</v>
      </c>
      <c r="AX2765" s="26">
        <v>4350</v>
      </c>
      <c r="AY2765" s="28">
        <v>50</v>
      </c>
      <c r="AZ2765" s="28">
        <v>40</v>
      </c>
      <c r="BA2765" s="26">
        <v>0</v>
      </c>
      <c r="BB2765" s="26" t="s">
        <v>148</v>
      </c>
      <c r="BC2765" s="26" t="s">
        <v>14952</v>
      </c>
      <c r="BD2765" s="24"/>
      <c r="BE2765" s="24"/>
      <c r="BF2765" s="26" t="s">
        <v>4129</v>
      </c>
      <c r="BG2765" s="26" t="s">
        <v>14920</v>
      </c>
      <c r="BH2765" s="26" t="s">
        <v>4732</v>
      </c>
      <c r="BI2765" s="26" t="s">
        <v>14920</v>
      </c>
      <c r="BJ2765" s="26" t="s">
        <v>212</v>
      </c>
      <c r="BK2765" s="26" t="s">
        <v>261</v>
      </c>
      <c r="BL2765" s="26" t="s">
        <v>6634</v>
      </c>
      <c r="BM2765" s="26" t="s">
        <v>449</v>
      </c>
      <c r="BN2765" s="26" t="s">
        <v>14968</v>
      </c>
      <c r="BO2765" s="26" t="s">
        <v>1197</v>
      </c>
      <c r="BP2765" s="26" t="s">
        <v>14969</v>
      </c>
      <c r="BQ2765" s="26" t="s">
        <v>14961</v>
      </c>
      <c r="BR2765" s="26">
        <v>4</v>
      </c>
      <c r="BS2765" s="26">
        <v>4</v>
      </c>
      <c r="BT2765" s="26">
        <v>4</v>
      </c>
      <c r="BU2765" s="26">
        <v>3</v>
      </c>
      <c r="BV2765" s="26">
        <v>4</v>
      </c>
      <c r="BW2765" s="26">
        <v>5</v>
      </c>
      <c r="BX2765" s="26">
        <v>4</v>
      </c>
      <c r="BY2765" s="26">
        <v>4</v>
      </c>
      <c r="BZ2765" s="24"/>
      <c r="CA2765" s="24"/>
      <c r="CB2765" s="24"/>
      <c r="CC2765" s="24"/>
      <c r="CD2765" s="24"/>
      <c r="CE2765" s="24"/>
      <c r="CF2765" s="24"/>
      <c r="CG2765" s="24"/>
      <c r="CH2765" s="24"/>
      <c r="CI2765" s="24"/>
      <c r="CJ2765" s="24"/>
      <c r="CK2765" s="24"/>
      <c r="CL2765" s="24"/>
      <c r="CM2765" s="24"/>
      <c r="CN2765" s="24"/>
      <c r="CO2765" s="24"/>
      <c r="CP2765" s="24"/>
      <c r="CQ2765" s="24"/>
      <c r="CR2765" s="24"/>
      <c r="CS2765" s="24"/>
      <c r="CT2765" s="24"/>
      <c r="CU2765" s="24"/>
      <c r="CV2765" s="24"/>
      <c r="CW2765" s="24"/>
      <c r="CX2765" s="24"/>
      <c r="CY2765" s="24"/>
      <c r="CZ2765" s="24"/>
      <c r="DA2765" s="24"/>
      <c r="DB2765" s="24"/>
      <c r="DC2765" s="24"/>
      <c r="DD2765" s="24"/>
      <c r="DE2765" s="24"/>
      <c r="DF2765" s="26" t="s">
        <v>120</v>
      </c>
      <c r="DG2765" s="26" t="s">
        <v>120</v>
      </c>
      <c r="DH2765" s="26" t="s">
        <v>139</v>
      </c>
      <c r="DI2765" s="26" t="s">
        <v>139</v>
      </c>
      <c r="DJ2765" s="26" t="s">
        <v>139</v>
      </c>
      <c r="DK2765" s="26" t="s">
        <v>139</v>
      </c>
      <c r="DL2765" s="26" t="s">
        <v>139</v>
      </c>
      <c r="DM2765" s="26" t="s">
        <v>139</v>
      </c>
      <c r="DN2765" s="26" t="s">
        <v>139</v>
      </c>
      <c r="DO2765" s="26" t="s">
        <v>139</v>
      </c>
    </row>
    <row r="2766" spans="1:119" ht="20.100000000000001" customHeight="1" x14ac:dyDescent="0.25">
      <c r="A2766" s="29" t="str">
        <f t="shared" si="602"/>
        <v/>
      </c>
      <c r="B2766" s="29" t="str">
        <f t="shared" si="603"/>
        <v>Women's Education for Advancement and Empowerment</v>
      </c>
      <c r="C2766" s="29">
        <f t="shared" si="604"/>
        <v>0</v>
      </c>
      <c r="D2766" s="30" t="str">
        <f t="shared" si="605"/>
        <v>East and Southeast Asia</v>
      </c>
      <c r="E2766" s="30" t="str">
        <f t="shared" si="606"/>
        <v>Thailand</v>
      </c>
      <c r="F2766" s="31">
        <f t="shared" si="607"/>
        <v>0</v>
      </c>
      <c r="G2766" s="31">
        <f t="shared" si="608"/>
        <v>0</v>
      </c>
      <c r="H2766" s="31">
        <f t="shared" si="609"/>
        <v>0</v>
      </c>
      <c r="I2766" s="31">
        <f t="shared" si="610"/>
        <v>0</v>
      </c>
      <c r="J2766" s="31">
        <f t="shared" si="611"/>
        <v>0</v>
      </c>
      <c r="K2766" s="31">
        <f t="shared" si="612"/>
        <v>0</v>
      </c>
      <c r="L2766" s="31">
        <f t="shared" si="613"/>
        <v>0</v>
      </c>
      <c r="M2766" s="31">
        <f t="shared" si="614"/>
        <v>0</v>
      </c>
      <c r="N2766" s="31">
        <f t="shared" si="615"/>
        <v>0</v>
      </c>
      <c r="O2766" s="26" t="s">
        <v>16504</v>
      </c>
      <c r="P2766" s="26" t="s">
        <v>108</v>
      </c>
      <c r="Q2766" s="27">
        <v>40452</v>
      </c>
      <c r="R2766" s="24"/>
      <c r="S2766" s="24"/>
      <c r="T2766" s="26" t="s">
        <v>333</v>
      </c>
      <c r="U2766" s="24"/>
      <c r="V2766" s="26" t="s">
        <v>469</v>
      </c>
      <c r="W2766" s="26" t="s">
        <v>938</v>
      </c>
      <c r="X2766" s="24"/>
      <c r="Y2766" s="26" t="s">
        <v>8919</v>
      </c>
      <c r="Z2766" s="24"/>
      <c r="AA2766" s="24"/>
      <c r="AB2766" s="26" t="s">
        <v>15736</v>
      </c>
      <c r="AC2766" s="28">
        <v>1800</v>
      </c>
      <c r="AD2766" s="24"/>
      <c r="AE2766" s="24"/>
      <c r="AF2766" s="26" t="s">
        <v>139</v>
      </c>
      <c r="AG2766" s="26" t="s">
        <v>2153</v>
      </c>
      <c r="AH2766" s="24"/>
      <c r="AI2766" s="28">
        <v>1800</v>
      </c>
      <c r="AJ2766" s="24"/>
      <c r="AK2766" s="24"/>
      <c r="AL2766" s="24"/>
      <c r="AM2766" s="24"/>
      <c r="AN2766" s="24"/>
      <c r="AO2766" s="24"/>
      <c r="AP2766" s="24"/>
      <c r="AQ2766" s="24"/>
      <c r="AR2766" s="24"/>
      <c r="AS2766" s="24"/>
      <c r="AT2766" s="24"/>
      <c r="AU2766" s="24"/>
      <c r="AV2766" s="24"/>
      <c r="AW2766" s="28">
        <v>0</v>
      </c>
      <c r="AX2766" s="26">
        <v>0</v>
      </c>
      <c r="AY2766" s="28">
        <v>0</v>
      </c>
      <c r="AZ2766" s="28">
        <v>0</v>
      </c>
      <c r="BA2766" s="26">
        <v>0</v>
      </c>
      <c r="BB2766" s="24"/>
      <c r="BC2766" s="26" t="s">
        <v>14952</v>
      </c>
      <c r="BD2766" s="24"/>
      <c r="BE2766" s="24"/>
      <c r="BF2766" s="24"/>
      <c r="BG2766" s="24"/>
      <c r="BH2766" s="24"/>
      <c r="BI2766" s="24"/>
      <c r="BJ2766" s="24"/>
      <c r="BK2766" s="24"/>
      <c r="BL2766" s="24"/>
      <c r="BM2766" s="24"/>
      <c r="BN2766" s="24"/>
      <c r="BO2766" s="24"/>
      <c r="BP2766" s="24"/>
      <c r="BQ2766" s="24"/>
      <c r="BR2766" s="26">
        <v>0</v>
      </c>
      <c r="BS2766" s="26">
        <v>0</v>
      </c>
      <c r="BT2766" s="26">
        <v>0</v>
      </c>
      <c r="BU2766" s="26">
        <v>0</v>
      </c>
      <c r="BV2766" s="26">
        <v>0</v>
      </c>
      <c r="BW2766" s="26">
        <v>0</v>
      </c>
      <c r="BX2766" s="26">
        <v>0</v>
      </c>
      <c r="BY2766" s="26">
        <v>0</v>
      </c>
      <c r="BZ2766" s="24"/>
      <c r="CA2766" s="24"/>
      <c r="CB2766" s="24"/>
      <c r="CC2766" s="24"/>
      <c r="CD2766" s="24"/>
      <c r="CE2766" s="24"/>
      <c r="CF2766" s="24"/>
      <c r="CG2766" s="24"/>
      <c r="CH2766" s="24"/>
      <c r="CI2766" s="24"/>
      <c r="CJ2766" s="24"/>
      <c r="CK2766" s="24"/>
      <c r="CL2766" s="24"/>
      <c r="CM2766" s="24"/>
      <c r="CN2766" s="24"/>
      <c r="CO2766" s="24"/>
      <c r="CP2766" s="24"/>
      <c r="CQ2766" s="24"/>
      <c r="CR2766" s="24"/>
      <c r="CS2766" s="24"/>
      <c r="CT2766" s="24"/>
      <c r="CU2766" s="24"/>
      <c r="CV2766" s="24"/>
      <c r="CW2766" s="24"/>
      <c r="CX2766" s="24"/>
      <c r="CY2766" s="24"/>
      <c r="CZ2766" s="24"/>
      <c r="DA2766" s="24"/>
      <c r="DB2766" s="24"/>
      <c r="DC2766" s="24"/>
      <c r="DD2766" s="24"/>
      <c r="DE2766" s="24"/>
      <c r="DF2766" s="26" t="s">
        <v>139</v>
      </c>
      <c r="DG2766" s="26" t="s">
        <v>139</v>
      </c>
      <c r="DH2766" s="26" t="s">
        <v>139</v>
      </c>
      <c r="DI2766" s="26" t="s">
        <v>139</v>
      </c>
      <c r="DJ2766" s="26" t="s">
        <v>139</v>
      </c>
      <c r="DK2766" s="26" t="s">
        <v>139</v>
      </c>
      <c r="DL2766" s="26" t="s">
        <v>139</v>
      </c>
      <c r="DM2766" s="26" t="s">
        <v>139</v>
      </c>
      <c r="DN2766" s="26" t="s">
        <v>139</v>
      </c>
      <c r="DO2766" s="26" t="s">
        <v>139</v>
      </c>
    </row>
    <row r="2767" spans="1:119" ht="20.100000000000001" customHeight="1" x14ac:dyDescent="0.25">
      <c r="A2767" s="29" t="str">
        <f t="shared" si="602"/>
        <v/>
      </c>
      <c r="B2767" s="29" t="str">
        <f t="shared" si="603"/>
        <v>Women's Education for Advancement and Empowerment</v>
      </c>
      <c r="C2767" s="29">
        <f t="shared" si="604"/>
        <v>0</v>
      </c>
      <c r="D2767" s="30" t="str">
        <f t="shared" si="605"/>
        <v>East and Southeast Asia</v>
      </c>
      <c r="E2767" s="30" t="str">
        <f t="shared" si="606"/>
        <v>Thailand</v>
      </c>
      <c r="F2767" s="31">
        <f t="shared" si="607"/>
        <v>0</v>
      </c>
      <c r="G2767" s="31">
        <f t="shared" si="608"/>
        <v>0</v>
      </c>
      <c r="H2767" s="31">
        <f t="shared" si="609"/>
        <v>0</v>
      </c>
      <c r="I2767" s="31">
        <f t="shared" si="610"/>
        <v>0</v>
      </c>
      <c r="J2767" s="31">
        <f t="shared" si="611"/>
        <v>0</v>
      </c>
      <c r="K2767" s="31">
        <f t="shared" si="612"/>
        <v>0</v>
      </c>
      <c r="L2767" s="31">
        <f t="shared" si="613"/>
        <v>0</v>
      </c>
      <c r="M2767" s="31">
        <f t="shared" si="614"/>
        <v>0</v>
      </c>
      <c r="N2767" s="31">
        <f t="shared" si="615"/>
        <v>0</v>
      </c>
      <c r="O2767" s="26" t="s">
        <v>14970</v>
      </c>
      <c r="P2767" s="26" t="s">
        <v>108</v>
      </c>
      <c r="Q2767" s="27">
        <v>40388</v>
      </c>
      <c r="R2767" s="24"/>
      <c r="S2767" s="24"/>
      <c r="T2767" s="26" t="s">
        <v>333</v>
      </c>
      <c r="U2767" s="24"/>
      <c r="V2767" s="26" t="s">
        <v>469</v>
      </c>
      <c r="W2767" s="26" t="s">
        <v>938</v>
      </c>
      <c r="X2767" s="24"/>
      <c r="Y2767" s="26" t="s">
        <v>8919</v>
      </c>
      <c r="Z2767" s="24"/>
      <c r="AA2767" s="24"/>
      <c r="AB2767" s="26" t="s">
        <v>723</v>
      </c>
      <c r="AC2767" s="28">
        <v>1200</v>
      </c>
      <c r="AD2767" s="24"/>
      <c r="AE2767" s="24"/>
      <c r="AF2767" s="26" t="s">
        <v>139</v>
      </c>
      <c r="AG2767" s="26" t="s">
        <v>2153</v>
      </c>
      <c r="AH2767" s="24"/>
      <c r="AI2767" s="28">
        <v>1200</v>
      </c>
      <c r="AJ2767" s="24"/>
      <c r="AK2767" s="24"/>
      <c r="AL2767" s="24"/>
      <c r="AM2767" s="24"/>
      <c r="AN2767" s="24"/>
      <c r="AO2767" s="24"/>
      <c r="AP2767" s="24"/>
      <c r="AQ2767" s="24"/>
      <c r="AR2767" s="24"/>
      <c r="AS2767" s="24"/>
      <c r="AT2767" s="24"/>
      <c r="AU2767" s="24"/>
      <c r="AV2767" s="24"/>
      <c r="AW2767" s="28">
        <v>0</v>
      </c>
      <c r="AX2767" s="26">
        <v>0</v>
      </c>
      <c r="AY2767" s="28">
        <v>0</v>
      </c>
      <c r="AZ2767" s="28">
        <v>0</v>
      </c>
      <c r="BA2767" s="26">
        <v>0</v>
      </c>
      <c r="BB2767" s="24"/>
      <c r="BC2767" s="26" t="s">
        <v>14952</v>
      </c>
      <c r="BD2767" s="24"/>
      <c r="BE2767" s="24"/>
      <c r="BF2767" s="24"/>
      <c r="BG2767" s="24"/>
      <c r="BH2767" s="24"/>
      <c r="BI2767" s="24"/>
      <c r="BJ2767" s="24"/>
      <c r="BK2767" s="24"/>
      <c r="BL2767" s="24"/>
      <c r="BM2767" s="24"/>
      <c r="BN2767" s="24"/>
      <c r="BO2767" s="24"/>
      <c r="BP2767" s="24"/>
      <c r="BQ2767" s="24"/>
      <c r="BR2767" s="26">
        <v>0</v>
      </c>
      <c r="BS2767" s="26">
        <v>0</v>
      </c>
      <c r="BT2767" s="26">
        <v>0</v>
      </c>
      <c r="BU2767" s="26">
        <v>0</v>
      </c>
      <c r="BV2767" s="26">
        <v>0</v>
      </c>
      <c r="BW2767" s="26">
        <v>0</v>
      </c>
      <c r="BX2767" s="26">
        <v>0</v>
      </c>
      <c r="BY2767" s="26">
        <v>0</v>
      </c>
      <c r="BZ2767" s="24"/>
      <c r="CA2767" s="24"/>
      <c r="CB2767" s="24"/>
      <c r="CC2767" s="24"/>
      <c r="CD2767" s="24"/>
      <c r="CE2767" s="24"/>
      <c r="CF2767" s="24"/>
      <c r="CG2767" s="24"/>
      <c r="CH2767" s="24"/>
      <c r="CI2767" s="24"/>
      <c r="CJ2767" s="24"/>
      <c r="CK2767" s="24"/>
      <c r="CL2767" s="24"/>
      <c r="CM2767" s="24"/>
      <c r="CN2767" s="24"/>
      <c r="CO2767" s="24"/>
      <c r="CP2767" s="24"/>
      <c r="CQ2767" s="24"/>
      <c r="CR2767" s="24"/>
      <c r="CS2767" s="24"/>
      <c r="CT2767" s="24"/>
      <c r="CU2767" s="24"/>
      <c r="CV2767" s="24"/>
      <c r="CW2767" s="24"/>
      <c r="CX2767" s="24"/>
      <c r="CY2767" s="24"/>
      <c r="CZ2767" s="24"/>
      <c r="DA2767" s="24"/>
      <c r="DB2767" s="24"/>
      <c r="DC2767" s="24"/>
      <c r="DD2767" s="24"/>
      <c r="DE2767" s="24"/>
      <c r="DF2767" s="26" t="s">
        <v>139</v>
      </c>
      <c r="DG2767" s="26" t="s">
        <v>139</v>
      </c>
      <c r="DH2767" s="26" t="s">
        <v>139</v>
      </c>
      <c r="DI2767" s="26" t="s">
        <v>139</v>
      </c>
      <c r="DJ2767" s="26" t="s">
        <v>139</v>
      </c>
      <c r="DK2767" s="26" t="s">
        <v>139</v>
      </c>
      <c r="DL2767" s="26" t="s">
        <v>139</v>
      </c>
      <c r="DM2767" s="26" t="s">
        <v>139</v>
      </c>
      <c r="DN2767" s="26" t="s">
        <v>139</v>
      </c>
      <c r="DO2767" s="26" t="s">
        <v>139</v>
      </c>
    </row>
    <row r="2768" spans="1:119" ht="20.100000000000001" customHeight="1" x14ac:dyDescent="0.25">
      <c r="A2768" s="29" t="str">
        <f t="shared" si="602"/>
        <v/>
      </c>
      <c r="B2768" s="29" t="str">
        <f t="shared" si="603"/>
        <v>Words Beats &amp; Life</v>
      </c>
      <c r="C2768" s="29">
        <f t="shared" si="604"/>
        <v>0</v>
      </c>
      <c r="D2768" s="30" t="str">
        <f t="shared" si="605"/>
        <v>North America</v>
      </c>
      <c r="E2768" s="30" t="str">
        <f t="shared" si="606"/>
        <v>United States</v>
      </c>
      <c r="F2768" s="31">
        <f t="shared" si="607"/>
        <v>0</v>
      </c>
      <c r="G2768" s="31">
        <f t="shared" si="608"/>
        <v>0</v>
      </c>
      <c r="H2768" s="31">
        <f t="shared" si="609"/>
        <v>0</v>
      </c>
      <c r="I2768" s="31">
        <f t="shared" si="610"/>
        <v>0</v>
      </c>
      <c r="J2768" s="31">
        <f t="shared" si="611"/>
        <v>0</v>
      </c>
      <c r="K2768" s="31">
        <f t="shared" si="612"/>
        <v>0</v>
      </c>
      <c r="L2768" s="31">
        <f t="shared" si="613"/>
        <v>0</v>
      </c>
      <c r="M2768" s="31">
        <f t="shared" si="614"/>
        <v>0</v>
      </c>
      <c r="N2768" s="31">
        <f t="shared" si="615"/>
        <v>0</v>
      </c>
      <c r="O2768" s="26" t="s">
        <v>14971</v>
      </c>
      <c r="P2768" s="26" t="s">
        <v>108</v>
      </c>
      <c r="Q2768" s="27">
        <v>40589</v>
      </c>
      <c r="R2768" s="24"/>
      <c r="S2768" s="24"/>
      <c r="T2768" s="26" t="s">
        <v>333</v>
      </c>
      <c r="U2768" s="24"/>
      <c r="V2768" s="26" t="s">
        <v>1142</v>
      </c>
      <c r="W2768" s="26" t="s">
        <v>211</v>
      </c>
      <c r="X2768" s="24"/>
      <c r="Y2768" s="26" t="s">
        <v>14972</v>
      </c>
      <c r="Z2768" s="24"/>
      <c r="AA2768" s="24"/>
      <c r="AB2768" s="26" t="s">
        <v>228</v>
      </c>
      <c r="AC2768" s="28">
        <v>25000</v>
      </c>
      <c r="AD2768" s="24"/>
      <c r="AE2768" s="24"/>
      <c r="AF2768" s="26" t="s">
        <v>139</v>
      </c>
      <c r="AG2768" s="26" t="s">
        <v>846</v>
      </c>
      <c r="AH2768" s="24"/>
      <c r="AI2768" s="28">
        <v>25000</v>
      </c>
      <c r="AJ2768" s="24"/>
      <c r="AK2768" s="24"/>
      <c r="AL2768" s="24"/>
      <c r="AM2768" s="26" t="s">
        <v>14973</v>
      </c>
      <c r="AN2768" s="26" t="s">
        <v>14974</v>
      </c>
      <c r="AO2768" s="24"/>
      <c r="AP2768" s="24"/>
      <c r="AQ2768" s="24"/>
      <c r="AR2768" s="24"/>
      <c r="AS2768" s="24"/>
      <c r="AT2768" s="24"/>
      <c r="AU2768" s="24"/>
      <c r="AV2768" s="24"/>
      <c r="AW2768" s="28">
        <v>409273</v>
      </c>
      <c r="AX2768" s="26">
        <v>150</v>
      </c>
      <c r="AY2768" s="28">
        <v>0</v>
      </c>
      <c r="AZ2768" s="28">
        <v>0</v>
      </c>
      <c r="BA2768" s="26">
        <v>0</v>
      </c>
      <c r="BB2768" s="24"/>
      <c r="BC2768" s="24"/>
      <c r="BD2768" s="24"/>
      <c r="BE2768" s="24"/>
      <c r="BF2768" s="24"/>
      <c r="BG2768" s="24"/>
      <c r="BH2768" s="24"/>
      <c r="BI2768" s="24"/>
      <c r="BJ2768" s="24"/>
      <c r="BK2768" s="24"/>
      <c r="BL2768" s="24"/>
      <c r="BM2768" s="24"/>
      <c r="BN2768" s="24"/>
      <c r="BO2768" s="24"/>
      <c r="BP2768" s="24"/>
      <c r="BQ2768" s="24"/>
      <c r="BR2768" s="26">
        <v>0</v>
      </c>
      <c r="BS2768" s="26">
        <v>0</v>
      </c>
      <c r="BT2768" s="26">
        <v>0</v>
      </c>
      <c r="BU2768" s="26">
        <v>0</v>
      </c>
      <c r="BV2768" s="26">
        <v>0</v>
      </c>
      <c r="BW2768" s="26">
        <v>0</v>
      </c>
      <c r="BX2768" s="26">
        <v>0</v>
      </c>
      <c r="BY2768" s="26">
        <v>0</v>
      </c>
      <c r="BZ2768" s="24"/>
      <c r="CA2768" s="24"/>
      <c r="CB2768" s="24"/>
      <c r="CC2768" s="24"/>
      <c r="CD2768" s="24"/>
      <c r="CE2768" s="24"/>
      <c r="CF2768" s="24"/>
      <c r="CG2768" s="24"/>
      <c r="CH2768" s="24"/>
      <c r="CI2768" s="24"/>
      <c r="CJ2768" s="24"/>
      <c r="CK2768" s="24"/>
      <c r="CL2768" s="24"/>
      <c r="CM2768" s="24"/>
      <c r="CN2768" s="24"/>
      <c r="CO2768" s="24"/>
      <c r="CP2768" s="24"/>
      <c r="CQ2768" s="24"/>
      <c r="CR2768" s="24"/>
      <c r="CS2768" s="24"/>
      <c r="CT2768" s="24"/>
      <c r="CU2768" s="24"/>
      <c r="CV2768" s="24"/>
      <c r="CW2768" s="24"/>
      <c r="CX2768" s="24"/>
      <c r="CY2768" s="24"/>
      <c r="CZ2768" s="24"/>
      <c r="DA2768" s="24"/>
      <c r="DB2768" s="24"/>
      <c r="DC2768" s="24"/>
      <c r="DD2768" s="24"/>
      <c r="DE2768" s="24"/>
      <c r="DF2768" s="26" t="s">
        <v>139</v>
      </c>
      <c r="DG2768" s="26" t="s">
        <v>139</v>
      </c>
      <c r="DH2768" s="26" t="s">
        <v>139</v>
      </c>
      <c r="DI2768" s="26" t="s">
        <v>139</v>
      </c>
      <c r="DJ2768" s="26" t="s">
        <v>139</v>
      </c>
      <c r="DK2768" s="26" t="s">
        <v>139</v>
      </c>
      <c r="DL2768" s="26" t="s">
        <v>139</v>
      </c>
      <c r="DM2768" s="26" t="s">
        <v>139</v>
      </c>
      <c r="DN2768" s="26" t="s">
        <v>139</v>
      </c>
      <c r="DO2768" s="26" t="s">
        <v>139</v>
      </c>
    </row>
    <row r="2769" spans="1:119" ht="20.100000000000001" customHeight="1" x14ac:dyDescent="0.25">
      <c r="A2769" s="29" t="str">
        <f t="shared" si="602"/>
        <v>Words Beats &amp; Life4</v>
      </c>
      <c r="B2769" s="29" t="str">
        <f t="shared" si="603"/>
        <v>Words Beats &amp; Life</v>
      </c>
      <c r="C2769" s="29">
        <f t="shared" si="604"/>
        <v>4</v>
      </c>
      <c r="D2769" s="30" t="str">
        <f t="shared" si="605"/>
        <v>North America</v>
      </c>
      <c r="E2769" s="30" t="str">
        <f t="shared" si="606"/>
        <v>United States</v>
      </c>
      <c r="F2769" s="31">
        <f t="shared" si="607"/>
        <v>3</v>
      </c>
      <c r="G2769" s="31">
        <f t="shared" si="608"/>
        <v>2</v>
      </c>
      <c r="H2769" s="31">
        <f t="shared" si="609"/>
        <v>3</v>
      </c>
      <c r="I2769" s="31">
        <f t="shared" si="610"/>
        <v>2</v>
      </c>
      <c r="J2769" s="31">
        <f t="shared" si="611"/>
        <v>3</v>
      </c>
      <c r="K2769" s="31">
        <f t="shared" si="612"/>
        <v>3</v>
      </c>
      <c r="L2769" s="31">
        <f t="shared" si="613"/>
        <v>4</v>
      </c>
      <c r="M2769" s="31">
        <f t="shared" si="614"/>
        <v>4</v>
      </c>
      <c r="N2769" s="31">
        <f t="shared" si="615"/>
        <v>3</v>
      </c>
      <c r="O2769" s="26" t="s">
        <v>14975</v>
      </c>
      <c r="P2769" s="26" t="s">
        <v>108</v>
      </c>
      <c r="Q2769" s="27">
        <v>40469</v>
      </c>
      <c r="R2769" s="26" t="s">
        <v>305</v>
      </c>
      <c r="S2769" s="26" t="s">
        <v>332</v>
      </c>
      <c r="T2769" s="26" t="s">
        <v>333</v>
      </c>
      <c r="U2769" s="26" t="s">
        <v>793</v>
      </c>
      <c r="V2769" s="26" t="s">
        <v>1142</v>
      </c>
      <c r="W2769" s="26" t="s">
        <v>211</v>
      </c>
      <c r="X2769" s="24"/>
      <c r="Y2769" s="26" t="s">
        <v>14972</v>
      </c>
      <c r="Z2769" s="24"/>
      <c r="AA2769" s="24"/>
      <c r="AB2769" s="26" t="s">
        <v>117</v>
      </c>
      <c r="AC2769" s="28">
        <v>14000</v>
      </c>
      <c r="AD2769" s="24"/>
      <c r="AE2769" s="24"/>
      <c r="AF2769" s="26" t="s">
        <v>139</v>
      </c>
      <c r="AG2769" s="26" t="s">
        <v>846</v>
      </c>
      <c r="AH2769" s="26" t="s">
        <v>185</v>
      </c>
      <c r="AI2769" s="28">
        <v>14000</v>
      </c>
      <c r="AJ2769" s="24"/>
      <c r="AK2769" s="26" t="s">
        <v>14976</v>
      </c>
      <c r="AL2769" s="26" t="s">
        <v>14977</v>
      </c>
      <c r="AM2769" s="26" t="s">
        <v>14978</v>
      </c>
      <c r="AN2769" s="26" t="s">
        <v>14979</v>
      </c>
      <c r="AO2769" s="26" t="s">
        <v>14980</v>
      </c>
      <c r="AP2769" s="24"/>
      <c r="AQ2769" s="24"/>
      <c r="AR2769" s="24"/>
      <c r="AS2769" s="26" t="s">
        <v>14981</v>
      </c>
      <c r="AT2769" s="26" t="s">
        <v>14982</v>
      </c>
      <c r="AU2769" s="24"/>
      <c r="AV2769" s="24"/>
      <c r="AW2769" s="28">
        <v>409273</v>
      </c>
      <c r="AX2769" s="26">
        <v>150</v>
      </c>
      <c r="AY2769" s="28">
        <v>100</v>
      </c>
      <c r="AZ2769" s="28">
        <v>75</v>
      </c>
      <c r="BA2769" s="26">
        <v>0</v>
      </c>
      <c r="BB2769" s="26" t="s">
        <v>148</v>
      </c>
      <c r="BC2769" s="24"/>
      <c r="BD2769" s="24"/>
      <c r="BE2769" s="24"/>
      <c r="BF2769" s="26" t="s">
        <v>14983</v>
      </c>
      <c r="BG2769" s="26" t="s">
        <v>191</v>
      </c>
      <c r="BH2769" s="26" t="s">
        <v>6290</v>
      </c>
      <c r="BI2769" s="26" t="s">
        <v>191</v>
      </c>
      <c r="BJ2769" s="26" t="s">
        <v>6289</v>
      </c>
      <c r="BK2769" s="26" t="s">
        <v>191</v>
      </c>
      <c r="BL2769" s="26" t="s">
        <v>6020</v>
      </c>
      <c r="BM2769" s="26" t="s">
        <v>191</v>
      </c>
      <c r="BN2769" s="26" t="s">
        <v>14984</v>
      </c>
      <c r="BO2769" s="26" t="s">
        <v>191</v>
      </c>
      <c r="BP2769" s="24"/>
      <c r="BQ2769" s="24"/>
      <c r="BR2769" s="26">
        <v>3</v>
      </c>
      <c r="BS2769" s="26">
        <v>2</v>
      </c>
      <c r="BT2769" s="26">
        <v>3</v>
      </c>
      <c r="BU2769" s="26">
        <v>2</v>
      </c>
      <c r="BV2769" s="26">
        <v>3</v>
      </c>
      <c r="BW2769" s="26">
        <v>3</v>
      </c>
      <c r="BX2769" s="26">
        <v>4</v>
      </c>
      <c r="BY2769" s="26">
        <v>4</v>
      </c>
      <c r="BZ2769" s="24"/>
      <c r="CA2769" s="24"/>
      <c r="CB2769" s="24"/>
      <c r="CC2769" s="24"/>
      <c r="CD2769" s="24"/>
      <c r="CE2769" s="24"/>
      <c r="CF2769" s="24"/>
      <c r="CG2769" s="24"/>
      <c r="CH2769" s="24"/>
      <c r="CI2769" s="24"/>
      <c r="CJ2769" s="24"/>
      <c r="CK2769" s="24"/>
      <c r="CL2769" s="24"/>
      <c r="CM2769" s="24"/>
      <c r="CN2769" s="24"/>
      <c r="CO2769" s="24"/>
      <c r="CP2769" s="24"/>
      <c r="CQ2769" s="24"/>
      <c r="CR2769" s="24"/>
      <c r="CS2769" s="24"/>
      <c r="CT2769" s="24"/>
      <c r="CU2769" s="24"/>
      <c r="CV2769" s="24"/>
      <c r="CW2769" s="24"/>
      <c r="CX2769" s="24"/>
      <c r="CY2769" s="24"/>
      <c r="CZ2769" s="24"/>
      <c r="DA2769" s="24"/>
      <c r="DB2769" s="24"/>
      <c r="DC2769" s="24"/>
      <c r="DD2769" s="24"/>
      <c r="DE2769" s="24"/>
      <c r="DF2769" s="26" t="s">
        <v>139</v>
      </c>
      <c r="DG2769" s="26" t="s">
        <v>139</v>
      </c>
      <c r="DH2769" s="26" t="s">
        <v>139</v>
      </c>
      <c r="DI2769" s="26" t="s">
        <v>139</v>
      </c>
      <c r="DJ2769" s="26" t="s">
        <v>139</v>
      </c>
      <c r="DK2769" s="26" t="s">
        <v>139</v>
      </c>
      <c r="DL2769" s="26" t="s">
        <v>139</v>
      </c>
      <c r="DM2769" s="26" t="s">
        <v>139</v>
      </c>
      <c r="DN2769" s="26" t="s">
        <v>139</v>
      </c>
      <c r="DO2769" s="26" t="s">
        <v>139</v>
      </c>
    </row>
    <row r="2770" spans="1:119" ht="20.100000000000001" customHeight="1" x14ac:dyDescent="0.25">
      <c r="A2770" s="29" t="str">
        <f t="shared" si="602"/>
        <v/>
      </c>
      <c r="B2770" s="29" t="str">
        <f t="shared" si="603"/>
        <v>Words Beats &amp; Life</v>
      </c>
      <c r="C2770" s="29">
        <f t="shared" si="604"/>
        <v>0</v>
      </c>
      <c r="D2770" s="30" t="str">
        <f t="shared" si="605"/>
        <v>North America</v>
      </c>
      <c r="E2770" s="30" t="str">
        <f t="shared" si="606"/>
        <v>United States</v>
      </c>
      <c r="F2770" s="31">
        <f t="shared" si="607"/>
        <v>0</v>
      </c>
      <c r="G2770" s="31">
        <f t="shared" si="608"/>
        <v>0</v>
      </c>
      <c r="H2770" s="31">
        <f t="shared" si="609"/>
        <v>0</v>
      </c>
      <c r="I2770" s="31">
        <f t="shared" si="610"/>
        <v>0</v>
      </c>
      <c r="J2770" s="31">
        <f t="shared" si="611"/>
        <v>0</v>
      </c>
      <c r="K2770" s="31">
        <f t="shared" si="612"/>
        <v>0</v>
      </c>
      <c r="L2770" s="31">
        <f t="shared" si="613"/>
        <v>0</v>
      </c>
      <c r="M2770" s="31">
        <f t="shared" si="614"/>
        <v>0</v>
      </c>
      <c r="N2770" s="31">
        <f t="shared" si="615"/>
        <v>0</v>
      </c>
      <c r="O2770" s="26" t="s">
        <v>16505</v>
      </c>
      <c r="P2770" s="26" t="s">
        <v>108</v>
      </c>
      <c r="Q2770" s="27">
        <v>40255</v>
      </c>
      <c r="R2770" s="24"/>
      <c r="S2770" s="24"/>
      <c r="T2770" s="26" t="s">
        <v>224</v>
      </c>
      <c r="U2770" s="24"/>
      <c r="V2770" s="26" t="s">
        <v>1142</v>
      </c>
      <c r="W2770" s="26" t="s">
        <v>211</v>
      </c>
      <c r="X2770" s="24"/>
      <c r="Y2770" s="26" t="s">
        <v>14972</v>
      </c>
      <c r="Z2770" s="24"/>
      <c r="AA2770" s="24"/>
      <c r="AB2770" s="26" t="s">
        <v>15736</v>
      </c>
      <c r="AC2770" s="28">
        <v>1500</v>
      </c>
      <c r="AD2770" s="24"/>
      <c r="AE2770" s="24"/>
      <c r="AF2770" s="26" t="s">
        <v>139</v>
      </c>
      <c r="AG2770" s="26" t="s">
        <v>846</v>
      </c>
      <c r="AH2770" s="24"/>
      <c r="AI2770" s="28">
        <v>1500</v>
      </c>
      <c r="AJ2770" s="24"/>
      <c r="AK2770" s="24"/>
      <c r="AL2770" s="24"/>
      <c r="AM2770" s="24"/>
      <c r="AN2770" s="24"/>
      <c r="AO2770" s="24"/>
      <c r="AP2770" s="24"/>
      <c r="AQ2770" s="24"/>
      <c r="AR2770" s="24"/>
      <c r="AS2770" s="24"/>
      <c r="AT2770" s="24"/>
      <c r="AU2770" s="24"/>
      <c r="AV2770" s="24"/>
      <c r="AW2770" s="28">
        <v>0</v>
      </c>
      <c r="AX2770" s="26">
        <v>0</v>
      </c>
      <c r="AY2770" s="28">
        <v>0</v>
      </c>
      <c r="AZ2770" s="28">
        <v>0</v>
      </c>
      <c r="BA2770" s="26">
        <v>0</v>
      </c>
      <c r="BB2770" s="24"/>
      <c r="BC2770" s="24"/>
      <c r="BD2770" s="24"/>
      <c r="BE2770" s="24"/>
      <c r="BF2770" s="24"/>
      <c r="BG2770" s="24"/>
      <c r="BH2770" s="24"/>
      <c r="BI2770" s="24"/>
      <c r="BJ2770" s="24"/>
      <c r="BK2770" s="24"/>
      <c r="BL2770" s="24"/>
      <c r="BM2770" s="24"/>
      <c r="BN2770" s="24"/>
      <c r="BO2770" s="24"/>
      <c r="BP2770" s="24"/>
      <c r="BQ2770" s="24"/>
      <c r="BR2770" s="26">
        <v>0</v>
      </c>
      <c r="BS2770" s="26">
        <v>0</v>
      </c>
      <c r="BT2770" s="26">
        <v>0</v>
      </c>
      <c r="BU2770" s="26">
        <v>0</v>
      </c>
      <c r="BV2770" s="26">
        <v>0</v>
      </c>
      <c r="BW2770" s="26">
        <v>0</v>
      </c>
      <c r="BX2770" s="26">
        <v>0</v>
      </c>
      <c r="BY2770" s="26">
        <v>0</v>
      </c>
      <c r="BZ2770" s="24"/>
      <c r="CA2770" s="24"/>
      <c r="CB2770" s="24"/>
      <c r="CC2770" s="24"/>
      <c r="CD2770" s="24"/>
      <c r="CE2770" s="24"/>
      <c r="CF2770" s="24"/>
      <c r="CG2770" s="24"/>
      <c r="CH2770" s="24"/>
      <c r="CI2770" s="24"/>
      <c r="CJ2770" s="24"/>
      <c r="CK2770" s="24"/>
      <c r="CL2770" s="24"/>
      <c r="CM2770" s="24"/>
      <c r="CN2770" s="24"/>
      <c r="CO2770" s="24"/>
      <c r="CP2770" s="24"/>
      <c r="CQ2770" s="24"/>
      <c r="CR2770" s="24"/>
      <c r="CS2770" s="24"/>
      <c r="CT2770" s="24"/>
      <c r="CU2770" s="24"/>
      <c r="CV2770" s="24"/>
      <c r="CW2770" s="24"/>
      <c r="CX2770" s="24"/>
      <c r="CY2770" s="24"/>
      <c r="CZ2770" s="24"/>
      <c r="DA2770" s="24"/>
      <c r="DB2770" s="24"/>
      <c r="DC2770" s="24"/>
      <c r="DD2770" s="24"/>
      <c r="DE2770" s="24"/>
      <c r="DF2770" s="26" t="s">
        <v>139</v>
      </c>
      <c r="DG2770" s="26" t="s">
        <v>139</v>
      </c>
      <c r="DH2770" s="26" t="s">
        <v>139</v>
      </c>
      <c r="DI2770" s="26" t="s">
        <v>139</v>
      </c>
      <c r="DJ2770" s="26" t="s">
        <v>139</v>
      </c>
      <c r="DK2770" s="26" t="s">
        <v>139</v>
      </c>
      <c r="DL2770" s="26" t="s">
        <v>139</v>
      </c>
      <c r="DM2770" s="26" t="s">
        <v>139</v>
      </c>
      <c r="DN2770" s="26" t="s">
        <v>139</v>
      </c>
      <c r="DO2770" s="26" t="s">
        <v>139</v>
      </c>
    </row>
    <row r="2771" spans="1:119" ht="20.100000000000001" customHeight="1" x14ac:dyDescent="0.25">
      <c r="A2771" s="29" t="str">
        <f t="shared" si="602"/>
        <v/>
      </c>
      <c r="B2771" s="29" t="str">
        <f t="shared" si="603"/>
        <v>Yanapanakusun</v>
      </c>
      <c r="C2771" s="29">
        <f t="shared" si="604"/>
        <v>0</v>
      </c>
      <c r="D2771" s="30" t="str">
        <f t="shared" si="605"/>
        <v>Americas</v>
      </c>
      <c r="E2771" s="30" t="str">
        <f t="shared" si="606"/>
        <v>Peru</v>
      </c>
      <c r="F2771" s="31">
        <f t="shared" si="607"/>
        <v>0</v>
      </c>
      <c r="G2771" s="31">
        <f t="shared" si="608"/>
        <v>0</v>
      </c>
      <c r="H2771" s="31">
        <f t="shared" si="609"/>
        <v>0</v>
      </c>
      <c r="I2771" s="31">
        <f t="shared" si="610"/>
        <v>0</v>
      </c>
      <c r="J2771" s="31">
        <f t="shared" si="611"/>
        <v>0</v>
      </c>
      <c r="K2771" s="31">
        <f t="shared" si="612"/>
        <v>0</v>
      </c>
      <c r="L2771" s="31">
        <f t="shared" si="613"/>
        <v>0</v>
      </c>
      <c r="M2771" s="31">
        <f t="shared" si="614"/>
        <v>0</v>
      </c>
      <c r="N2771" s="31">
        <f t="shared" si="615"/>
        <v>0</v>
      </c>
      <c r="O2771" s="26" t="s">
        <v>16506</v>
      </c>
      <c r="P2771" s="26" t="s">
        <v>108</v>
      </c>
      <c r="Q2771" s="27">
        <v>41375</v>
      </c>
      <c r="R2771" s="24"/>
      <c r="S2771" s="24"/>
      <c r="T2771" s="26" t="s">
        <v>207</v>
      </c>
      <c r="U2771" s="24"/>
      <c r="V2771" s="26" t="s">
        <v>15731</v>
      </c>
      <c r="W2771" s="26" t="s">
        <v>1229</v>
      </c>
      <c r="X2771" s="24"/>
      <c r="Y2771" s="26" t="s">
        <v>14986</v>
      </c>
      <c r="Z2771" s="24"/>
      <c r="AA2771" s="24"/>
      <c r="AB2771" s="26" t="s">
        <v>15736</v>
      </c>
      <c r="AC2771" s="28">
        <v>3000</v>
      </c>
      <c r="AD2771" s="24"/>
      <c r="AE2771" s="24"/>
      <c r="AF2771" s="26" t="s">
        <v>139</v>
      </c>
      <c r="AG2771" s="26" t="s">
        <v>312</v>
      </c>
      <c r="AH2771" s="24"/>
      <c r="AI2771" s="28">
        <v>3000</v>
      </c>
      <c r="AJ2771" s="24"/>
      <c r="AK2771" s="24"/>
      <c r="AL2771" s="24"/>
      <c r="AM2771" s="24"/>
      <c r="AN2771" s="24"/>
      <c r="AO2771" s="24"/>
      <c r="AP2771" s="24"/>
      <c r="AQ2771" s="24"/>
      <c r="AR2771" s="24"/>
      <c r="AS2771" s="24"/>
      <c r="AT2771" s="24"/>
      <c r="AU2771" s="24"/>
      <c r="AV2771" s="24"/>
      <c r="AW2771" s="28">
        <v>0</v>
      </c>
      <c r="AX2771" s="26">
        <v>0</v>
      </c>
      <c r="AY2771" s="28">
        <v>0</v>
      </c>
      <c r="AZ2771" s="28">
        <v>0</v>
      </c>
      <c r="BA2771" s="26">
        <v>0</v>
      </c>
      <c r="BB2771" s="24"/>
      <c r="BC2771" s="24"/>
      <c r="BD2771" s="24"/>
      <c r="BE2771" s="24"/>
      <c r="BF2771" s="24"/>
      <c r="BG2771" s="24"/>
      <c r="BH2771" s="24"/>
      <c r="BI2771" s="24"/>
      <c r="BJ2771" s="24"/>
      <c r="BK2771" s="24"/>
      <c r="BL2771" s="24"/>
      <c r="BM2771" s="24"/>
      <c r="BN2771" s="24"/>
      <c r="BO2771" s="24"/>
      <c r="BP2771" s="24"/>
      <c r="BQ2771" s="24"/>
      <c r="BR2771" s="26">
        <v>0</v>
      </c>
      <c r="BS2771" s="26">
        <v>0</v>
      </c>
      <c r="BT2771" s="26">
        <v>0</v>
      </c>
      <c r="BU2771" s="26">
        <v>0</v>
      </c>
      <c r="BV2771" s="26">
        <v>0</v>
      </c>
      <c r="BW2771" s="26">
        <v>0</v>
      </c>
      <c r="BX2771" s="26">
        <v>0</v>
      </c>
      <c r="BY2771" s="26">
        <v>0</v>
      </c>
      <c r="BZ2771" s="24"/>
      <c r="CA2771" s="24"/>
      <c r="CB2771" s="24"/>
      <c r="CC2771" s="24"/>
      <c r="CD2771" s="24"/>
      <c r="CE2771" s="24"/>
      <c r="CF2771" s="24"/>
      <c r="CG2771" s="24"/>
      <c r="CH2771" s="24"/>
      <c r="CI2771" s="24"/>
      <c r="CJ2771" s="24"/>
      <c r="CK2771" s="24"/>
      <c r="CL2771" s="24"/>
      <c r="CM2771" s="24"/>
      <c r="CN2771" s="24"/>
      <c r="CO2771" s="24"/>
      <c r="CP2771" s="24"/>
      <c r="CQ2771" s="24"/>
      <c r="CR2771" s="24"/>
      <c r="CS2771" s="24"/>
      <c r="CT2771" s="24"/>
      <c r="CU2771" s="24"/>
      <c r="CV2771" s="24"/>
      <c r="CW2771" s="24"/>
      <c r="CX2771" s="24"/>
      <c r="CY2771" s="24"/>
      <c r="CZ2771" s="24"/>
      <c r="DA2771" s="24"/>
      <c r="DB2771" s="24"/>
      <c r="DC2771" s="24"/>
      <c r="DD2771" s="24"/>
      <c r="DE2771" s="24"/>
      <c r="DF2771" s="26" t="s">
        <v>139</v>
      </c>
      <c r="DG2771" s="26" t="s">
        <v>139</v>
      </c>
      <c r="DH2771" s="26" t="s">
        <v>139</v>
      </c>
      <c r="DI2771" s="26" t="s">
        <v>139</v>
      </c>
      <c r="DJ2771" s="26" t="s">
        <v>139</v>
      </c>
      <c r="DK2771" s="26" t="s">
        <v>139</v>
      </c>
      <c r="DL2771" s="26" t="s">
        <v>139</v>
      </c>
      <c r="DM2771" s="26" t="s">
        <v>139</v>
      </c>
      <c r="DN2771" s="26" t="s">
        <v>139</v>
      </c>
      <c r="DO2771" s="26" t="s">
        <v>139</v>
      </c>
    </row>
    <row r="2772" spans="1:119" ht="20.100000000000001" customHeight="1" x14ac:dyDescent="0.25">
      <c r="A2772" s="29" t="str">
        <f t="shared" si="602"/>
        <v/>
      </c>
      <c r="B2772" s="29" t="str">
        <f t="shared" si="603"/>
        <v>Yanapanakusun</v>
      </c>
      <c r="C2772" s="29">
        <f t="shared" si="604"/>
        <v>0</v>
      </c>
      <c r="D2772" s="30" t="str">
        <f t="shared" si="605"/>
        <v>Americas</v>
      </c>
      <c r="E2772" s="30" t="str">
        <f t="shared" si="606"/>
        <v>Peru</v>
      </c>
      <c r="F2772" s="31">
        <f t="shared" si="607"/>
        <v>0</v>
      </c>
      <c r="G2772" s="31">
        <f t="shared" si="608"/>
        <v>0</v>
      </c>
      <c r="H2772" s="31">
        <f t="shared" si="609"/>
        <v>0</v>
      </c>
      <c r="I2772" s="31">
        <f t="shared" si="610"/>
        <v>0</v>
      </c>
      <c r="J2772" s="31">
        <f t="shared" si="611"/>
        <v>0</v>
      </c>
      <c r="K2772" s="31">
        <f t="shared" si="612"/>
        <v>0</v>
      </c>
      <c r="L2772" s="31">
        <f t="shared" si="613"/>
        <v>0</v>
      </c>
      <c r="M2772" s="31">
        <f t="shared" si="614"/>
        <v>0</v>
      </c>
      <c r="N2772" s="31">
        <f t="shared" si="615"/>
        <v>0</v>
      </c>
      <c r="O2772" s="26" t="s">
        <v>14996</v>
      </c>
      <c r="P2772" s="26" t="s">
        <v>108</v>
      </c>
      <c r="Q2772" s="27">
        <v>40945</v>
      </c>
      <c r="R2772" s="24"/>
      <c r="S2772" s="24"/>
      <c r="T2772" s="26" t="s">
        <v>175</v>
      </c>
      <c r="U2772" s="24"/>
      <c r="V2772" s="26" t="s">
        <v>15731</v>
      </c>
      <c r="W2772" s="26" t="s">
        <v>1229</v>
      </c>
      <c r="X2772" s="24"/>
      <c r="Y2772" s="26" t="s">
        <v>14986</v>
      </c>
      <c r="Z2772" s="24"/>
      <c r="AA2772" s="24"/>
      <c r="AB2772" s="26" t="s">
        <v>228</v>
      </c>
      <c r="AC2772" s="28">
        <v>25000</v>
      </c>
      <c r="AD2772" s="24"/>
      <c r="AE2772" s="24"/>
      <c r="AF2772" s="26" t="s">
        <v>139</v>
      </c>
      <c r="AG2772" s="26" t="s">
        <v>312</v>
      </c>
      <c r="AH2772" s="24"/>
      <c r="AI2772" s="28">
        <v>25000</v>
      </c>
      <c r="AJ2772" s="24"/>
      <c r="AK2772" s="24"/>
      <c r="AL2772" s="24"/>
      <c r="AM2772" s="26" t="s">
        <v>14997</v>
      </c>
      <c r="AN2772" s="26" t="s">
        <v>14998</v>
      </c>
      <c r="AO2772" s="24"/>
      <c r="AP2772" s="24"/>
      <c r="AQ2772" s="24"/>
      <c r="AR2772" s="24"/>
      <c r="AS2772" s="24"/>
      <c r="AT2772" s="24"/>
      <c r="AU2772" s="24"/>
      <c r="AV2772" s="24"/>
      <c r="AW2772" s="28">
        <v>377500</v>
      </c>
      <c r="AX2772" s="26">
        <v>3100</v>
      </c>
      <c r="AY2772" s="28">
        <v>0</v>
      </c>
      <c r="AZ2772" s="28">
        <v>0</v>
      </c>
      <c r="BA2772" s="26">
        <v>0</v>
      </c>
      <c r="BB2772" s="24"/>
      <c r="BC2772" s="24"/>
      <c r="BD2772" s="24"/>
      <c r="BE2772" s="24"/>
      <c r="BF2772" s="24"/>
      <c r="BG2772" s="24"/>
      <c r="BH2772" s="24"/>
      <c r="BI2772" s="24"/>
      <c r="BJ2772" s="24"/>
      <c r="BK2772" s="24"/>
      <c r="BL2772" s="24"/>
      <c r="BM2772" s="24"/>
      <c r="BN2772" s="24"/>
      <c r="BO2772" s="24"/>
      <c r="BP2772" s="24"/>
      <c r="BQ2772" s="24"/>
      <c r="BR2772" s="26">
        <v>0</v>
      </c>
      <c r="BS2772" s="26">
        <v>0</v>
      </c>
      <c r="BT2772" s="26">
        <v>0</v>
      </c>
      <c r="BU2772" s="26">
        <v>0</v>
      </c>
      <c r="BV2772" s="26">
        <v>0</v>
      </c>
      <c r="BW2772" s="26">
        <v>0</v>
      </c>
      <c r="BX2772" s="26">
        <v>0</v>
      </c>
      <c r="BY2772" s="26">
        <v>0</v>
      </c>
      <c r="BZ2772" s="24"/>
      <c r="CA2772" s="24"/>
      <c r="CB2772" s="24"/>
      <c r="CC2772" s="24"/>
      <c r="CD2772" s="24"/>
      <c r="CE2772" s="24"/>
      <c r="CF2772" s="24"/>
      <c r="CG2772" s="24"/>
      <c r="CH2772" s="24"/>
      <c r="CI2772" s="24"/>
      <c r="CJ2772" s="24"/>
      <c r="CK2772" s="24"/>
      <c r="CL2772" s="24"/>
      <c r="CM2772" s="24"/>
      <c r="CN2772" s="24"/>
      <c r="CO2772" s="24"/>
      <c r="CP2772" s="24"/>
      <c r="CQ2772" s="24"/>
      <c r="CR2772" s="24"/>
      <c r="CS2772" s="24"/>
      <c r="CT2772" s="24"/>
      <c r="CU2772" s="24"/>
      <c r="CV2772" s="24"/>
      <c r="CW2772" s="24"/>
      <c r="CX2772" s="24"/>
      <c r="CY2772" s="24"/>
      <c r="CZ2772" s="24"/>
      <c r="DA2772" s="24"/>
      <c r="DB2772" s="24"/>
      <c r="DC2772" s="24"/>
      <c r="DD2772" s="24"/>
      <c r="DE2772" s="24"/>
      <c r="DF2772" s="26" t="s">
        <v>139</v>
      </c>
      <c r="DG2772" s="26" t="s">
        <v>139</v>
      </c>
      <c r="DH2772" s="26" t="s">
        <v>139</v>
      </c>
      <c r="DI2772" s="26" t="s">
        <v>139</v>
      </c>
      <c r="DJ2772" s="26" t="s">
        <v>139</v>
      </c>
      <c r="DK2772" s="26" t="s">
        <v>139</v>
      </c>
      <c r="DL2772" s="26" t="s">
        <v>139</v>
      </c>
      <c r="DM2772" s="26" t="s">
        <v>139</v>
      </c>
      <c r="DN2772" s="26" t="s">
        <v>139</v>
      </c>
      <c r="DO2772" s="26" t="s">
        <v>139</v>
      </c>
    </row>
    <row r="2773" spans="1:119" ht="20.100000000000001" customHeight="1" x14ac:dyDescent="0.25">
      <c r="A2773" s="29" t="str">
        <f t="shared" si="602"/>
        <v>Yanapanakusun6</v>
      </c>
      <c r="B2773" s="29" t="str">
        <f t="shared" si="603"/>
        <v>Yanapanakusun</v>
      </c>
      <c r="C2773" s="29">
        <f t="shared" si="604"/>
        <v>6</v>
      </c>
      <c r="D2773" s="30" t="str">
        <f t="shared" si="605"/>
        <v>Americas</v>
      </c>
      <c r="E2773" s="30" t="str">
        <f t="shared" si="606"/>
        <v>Peru</v>
      </c>
      <c r="F2773" s="31">
        <f t="shared" si="607"/>
        <v>3</v>
      </c>
      <c r="G2773" s="31">
        <f t="shared" si="608"/>
        <v>3</v>
      </c>
      <c r="H2773" s="31">
        <f t="shared" si="609"/>
        <v>2</v>
      </c>
      <c r="I2773" s="31">
        <f t="shared" si="610"/>
        <v>2</v>
      </c>
      <c r="J2773" s="31">
        <f t="shared" si="611"/>
        <v>2</v>
      </c>
      <c r="K2773" s="31">
        <f t="shared" si="612"/>
        <v>2</v>
      </c>
      <c r="L2773" s="31">
        <f t="shared" si="613"/>
        <v>3</v>
      </c>
      <c r="M2773" s="31">
        <f t="shared" si="614"/>
        <v>2</v>
      </c>
      <c r="N2773" s="31">
        <f t="shared" si="615"/>
        <v>2.4</v>
      </c>
      <c r="O2773" s="26" t="s">
        <v>14985</v>
      </c>
      <c r="P2773" s="26" t="s">
        <v>108</v>
      </c>
      <c r="Q2773" s="27">
        <v>40826</v>
      </c>
      <c r="R2773" s="26" t="s">
        <v>166</v>
      </c>
      <c r="S2773" s="26" t="s">
        <v>321</v>
      </c>
      <c r="T2773" s="26" t="s">
        <v>175</v>
      </c>
      <c r="U2773" s="26" t="s">
        <v>168</v>
      </c>
      <c r="V2773" s="26" t="s">
        <v>15731</v>
      </c>
      <c r="W2773" s="26" t="s">
        <v>1229</v>
      </c>
      <c r="X2773" s="24"/>
      <c r="Y2773" s="26" t="s">
        <v>14986</v>
      </c>
      <c r="Z2773" s="24"/>
      <c r="AA2773" s="24"/>
      <c r="AB2773" s="26" t="s">
        <v>117</v>
      </c>
      <c r="AC2773" s="28">
        <v>20000</v>
      </c>
      <c r="AD2773" s="24"/>
      <c r="AE2773" s="24"/>
      <c r="AF2773" s="26" t="s">
        <v>139</v>
      </c>
      <c r="AG2773" s="26" t="s">
        <v>312</v>
      </c>
      <c r="AH2773" s="26" t="s">
        <v>250</v>
      </c>
      <c r="AI2773" s="28">
        <v>20000</v>
      </c>
      <c r="AJ2773" s="24"/>
      <c r="AK2773" s="26" t="s">
        <v>14987</v>
      </c>
      <c r="AL2773" s="26" t="s">
        <v>14988</v>
      </c>
      <c r="AM2773" s="26" t="s">
        <v>14989</v>
      </c>
      <c r="AN2773" s="26" t="s">
        <v>14990</v>
      </c>
      <c r="AO2773" s="26" t="s">
        <v>14991</v>
      </c>
      <c r="AP2773" s="24"/>
      <c r="AQ2773" s="24"/>
      <c r="AR2773" s="24"/>
      <c r="AS2773" s="24"/>
      <c r="AT2773" s="24"/>
      <c r="AU2773" s="24"/>
      <c r="AV2773" s="24"/>
      <c r="AW2773" s="28">
        <v>377500</v>
      </c>
      <c r="AX2773" s="26">
        <v>3100</v>
      </c>
      <c r="AY2773" s="28">
        <v>35</v>
      </c>
      <c r="AZ2773" s="28">
        <v>30</v>
      </c>
      <c r="BA2773" s="26">
        <v>0</v>
      </c>
      <c r="BB2773" s="26" t="s">
        <v>148</v>
      </c>
      <c r="BC2773" s="24"/>
      <c r="BD2773" s="26" t="s">
        <v>378</v>
      </c>
      <c r="BE2773" s="24"/>
      <c r="BF2773" s="26" t="s">
        <v>14992</v>
      </c>
      <c r="BG2773" s="26" t="s">
        <v>392</v>
      </c>
      <c r="BH2773" s="26" t="s">
        <v>14993</v>
      </c>
      <c r="BI2773" s="26" t="s">
        <v>449</v>
      </c>
      <c r="BJ2773" s="26" t="s">
        <v>14994</v>
      </c>
      <c r="BK2773" s="26" t="s">
        <v>392</v>
      </c>
      <c r="BL2773" s="26" t="s">
        <v>14995</v>
      </c>
      <c r="BM2773" s="26" t="s">
        <v>392</v>
      </c>
      <c r="BN2773" s="24"/>
      <c r="BO2773" s="24"/>
      <c r="BP2773" s="24"/>
      <c r="BQ2773" s="24"/>
      <c r="BR2773" s="26">
        <v>3</v>
      </c>
      <c r="BS2773" s="26">
        <v>3</v>
      </c>
      <c r="BT2773" s="26">
        <v>2</v>
      </c>
      <c r="BU2773" s="26">
        <v>2</v>
      </c>
      <c r="BV2773" s="26">
        <v>2</v>
      </c>
      <c r="BW2773" s="26">
        <v>2</v>
      </c>
      <c r="BX2773" s="26">
        <v>3</v>
      </c>
      <c r="BY2773" s="26">
        <v>2</v>
      </c>
      <c r="BZ2773" s="24"/>
      <c r="CA2773" s="24"/>
      <c r="CB2773" s="24"/>
      <c r="CC2773" s="24"/>
      <c r="CD2773" s="24"/>
      <c r="CE2773" s="24"/>
      <c r="CF2773" s="24"/>
      <c r="CG2773" s="24"/>
      <c r="CH2773" s="24"/>
      <c r="CI2773" s="24"/>
      <c r="CJ2773" s="24"/>
      <c r="CK2773" s="24"/>
      <c r="CL2773" s="24"/>
      <c r="CM2773" s="24"/>
      <c r="CN2773" s="24"/>
      <c r="CO2773" s="24"/>
      <c r="CP2773" s="24"/>
      <c r="CQ2773" s="24"/>
      <c r="CR2773" s="24"/>
      <c r="CS2773" s="24"/>
      <c r="CT2773" s="24"/>
      <c r="CU2773" s="24"/>
      <c r="CV2773" s="24"/>
      <c r="CW2773" s="24"/>
      <c r="CX2773" s="24"/>
      <c r="CY2773" s="24"/>
      <c r="CZ2773" s="24"/>
      <c r="DA2773" s="24"/>
      <c r="DB2773" s="24"/>
      <c r="DC2773" s="24"/>
      <c r="DD2773" s="24"/>
      <c r="DE2773" s="24"/>
      <c r="DF2773" s="26" t="s">
        <v>120</v>
      </c>
      <c r="DG2773" s="26" t="s">
        <v>139</v>
      </c>
      <c r="DH2773" s="26" t="s">
        <v>139</v>
      </c>
      <c r="DI2773" s="26" t="s">
        <v>139</v>
      </c>
      <c r="DJ2773" s="26" t="s">
        <v>139</v>
      </c>
      <c r="DK2773" s="26" t="s">
        <v>139</v>
      </c>
      <c r="DL2773" s="26" t="s">
        <v>139</v>
      </c>
      <c r="DM2773" s="26" t="s">
        <v>139</v>
      </c>
      <c r="DN2773" s="26" t="s">
        <v>139</v>
      </c>
      <c r="DO2773" s="26" t="s">
        <v>139</v>
      </c>
    </row>
    <row r="2774" spans="1:119" ht="20.100000000000001" customHeight="1" x14ac:dyDescent="0.25">
      <c r="A2774" s="29" t="str">
        <f t="shared" si="602"/>
        <v>Yanapanakusun5</v>
      </c>
      <c r="B2774" s="29" t="str">
        <f t="shared" si="603"/>
        <v>Yanapanakusun</v>
      </c>
      <c r="C2774" s="29">
        <f t="shared" si="604"/>
        <v>5</v>
      </c>
      <c r="D2774" s="30" t="str">
        <f t="shared" si="605"/>
        <v>Americas</v>
      </c>
      <c r="E2774" s="30" t="str">
        <f t="shared" si="606"/>
        <v>Peru</v>
      </c>
      <c r="F2774" s="31">
        <f t="shared" si="607"/>
        <v>3</v>
      </c>
      <c r="G2774" s="31">
        <f t="shared" si="608"/>
        <v>3</v>
      </c>
      <c r="H2774" s="31">
        <f t="shared" si="609"/>
        <v>2</v>
      </c>
      <c r="I2774" s="31">
        <f t="shared" si="610"/>
        <v>3</v>
      </c>
      <c r="J2774" s="31">
        <f t="shared" si="611"/>
        <v>2</v>
      </c>
      <c r="K2774" s="31">
        <f t="shared" si="612"/>
        <v>2</v>
      </c>
      <c r="L2774" s="31">
        <f t="shared" si="613"/>
        <v>4</v>
      </c>
      <c r="M2774" s="31">
        <f t="shared" si="614"/>
        <v>4</v>
      </c>
      <c r="N2774" s="31">
        <f t="shared" si="615"/>
        <v>2.9</v>
      </c>
      <c r="O2774" s="26" t="s">
        <v>14999</v>
      </c>
      <c r="P2774" s="26" t="s">
        <v>108</v>
      </c>
      <c r="Q2774" s="27">
        <v>40469</v>
      </c>
      <c r="R2774" s="26" t="s">
        <v>166</v>
      </c>
      <c r="S2774" s="26" t="s">
        <v>332</v>
      </c>
      <c r="T2774" s="26" t="s">
        <v>333</v>
      </c>
      <c r="U2774" s="26" t="s">
        <v>168</v>
      </c>
      <c r="V2774" s="26" t="s">
        <v>15731</v>
      </c>
      <c r="W2774" s="26" t="s">
        <v>1229</v>
      </c>
      <c r="X2774" s="24"/>
      <c r="Y2774" s="26" t="s">
        <v>14986</v>
      </c>
      <c r="Z2774" s="24"/>
      <c r="AA2774" s="24"/>
      <c r="AB2774" s="26" t="s">
        <v>117</v>
      </c>
      <c r="AC2774" s="28">
        <v>11000</v>
      </c>
      <c r="AD2774" s="24"/>
      <c r="AE2774" s="24"/>
      <c r="AF2774" s="26" t="s">
        <v>139</v>
      </c>
      <c r="AG2774" s="26" t="s">
        <v>312</v>
      </c>
      <c r="AH2774" s="26" t="s">
        <v>176</v>
      </c>
      <c r="AI2774" s="28">
        <v>11000</v>
      </c>
      <c r="AJ2774" s="24"/>
      <c r="AK2774" s="26" t="s">
        <v>14987</v>
      </c>
      <c r="AL2774" s="26" t="s">
        <v>14988</v>
      </c>
      <c r="AM2774" s="26" t="s">
        <v>14989</v>
      </c>
      <c r="AN2774" s="26" t="s">
        <v>15000</v>
      </c>
      <c r="AO2774" s="26" t="s">
        <v>15001</v>
      </c>
      <c r="AP2774" s="24"/>
      <c r="AQ2774" s="24"/>
      <c r="AR2774" s="24"/>
      <c r="AS2774" s="24"/>
      <c r="AT2774" s="24"/>
      <c r="AU2774" s="24"/>
      <c r="AV2774" s="24"/>
      <c r="AW2774" s="28">
        <v>323457</v>
      </c>
      <c r="AX2774" s="26">
        <v>3000</v>
      </c>
      <c r="AY2774" s="28">
        <v>20</v>
      </c>
      <c r="AZ2774" s="28">
        <v>15</v>
      </c>
      <c r="BA2774" s="26">
        <v>0</v>
      </c>
      <c r="BB2774" s="26" t="s">
        <v>148</v>
      </c>
      <c r="BC2774" s="24"/>
      <c r="BD2774" s="24"/>
      <c r="BE2774" s="24"/>
      <c r="BF2774" s="26" t="s">
        <v>1942</v>
      </c>
      <c r="BG2774" s="26" t="s">
        <v>1953</v>
      </c>
      <c r="BH2774" s="26" t="s">
        <v>15002</v>
      </c>
      <c r="BI2774" s="26" t="s">
        <v>392</v>
      </c>
      <c r="BJ2774" s="26" t="s">
        <v>14994</v>
      </c>
      <c r="BK2774" s="26" t="s">
        <v>392</v>
      </c>
      <c r="BL2774" s="26" t="s">
        <v>14993</v>
      </c>
      <c r="BM2774" s="26" t="s">
        <v>449</v>
      </c>
      <c r="BN2774" s="24"/>
      <c r="BO2774" s="24"/>
      <c r="BP2774" s="24"/>
      <c r="BQ2774" s="24"/>
      <c r="BR2774" s="26">
        <v>3</v>
      </c>
      <c r="BS2774" s="26">
        <v>3</v>
      </c>
      <c r="BT2774" s="26">
        <v>2</v>
      </c>
      <c r="BU2774" s="26">
        <v>3</v>
      </c>
      <c r="BV2774" s="26">
        <v>2</v>
      </c>
      <c r="BW2774" s="26">
        <v>2</v>
      </c>
      <c r="BX2774" s="26">
        <v>4</v>
      </c>
      <c r="BY2774" s="26">
        <v>4</v>
      </c>
      <c r="BZ2774" s="24"/>
      <c r="CA2774" s="24"/>
      <c r="CB2774" s="24"/>
      <c r="CC2774" s="24"/>
      <c r="CD2774" s="24"/>
      <c r="CE2774" s="24"/>
      <c r="CF2774" s="24"/>
      <c r="CG2774" s="24"/>
      <c r="CH2774" s="24"/>
      <c r="CI2774" s="24"/>
      <c r="CJ2774" s="24"/>
      <c r="CK2774" s="24"/>
      <c r="CL2774" s="24"/>
      <c r="CM2774" s="24"/>
      <c r="CN2774" s="24"/>
      <c r="CO2774" s="24"/>
      <c r="CP2774" s="24"/>
      <c r="CQ2774" s="24"/>
      <c r="CR2774" s="24"/>
      <c r="CS2774" s="24"/>
      <c r="CT2774" s="24"/>
      <c r="CU2774" s="24"/>
      <c r="CV2774" s="24"/>
      <c r="CW2774" s="24"/>
      <c r="CX2774" s="24"/>
      <c r="CY2774" s="24"/>
      <c r="CZ2774" s="24"/>
      <c r="DA2774" s="24"/>
      <c r="DB2774" s="24"/>
      <c r="DC2774" s="24"/>
      <c r="DD2774" s="24"/>
      <c r="DE2774" s="24"/>
      <c r="DF2774" s="26" t="s">
        <v>120</v>
      </c>
      <c r="DG2774" s="26" t="s">
        <v>139</v>
      </c>
      <c r="DH2774" s="26" t="s">
        <v>139</v>
      </c>
      <c r="DI2774" s="26" t="s">
        <v>139</v>
      </c>
      <c r="DJ2774" s="26" t="s">
        <v>139</v>
      </c>
      <c r="DK2774" s="26" t="s">
        <v>139</v>
      </c>
      <c r="DL2774" s="26" t="s">
        <v>139</v>
      </c>
      <c r="DM2774" s="26" t="s">
        <v>139</v>
      </c>
      <c r="DN2774" s="26" t="s">
        <v>139</v>
      </c>
      <c r="DO2774" s="26" t="s">
        <v>139</v>
      </c>
    </row>
    <row r="2775" spans="1:119" ht="20.100000000000001" customHeight="1" x14ac:dyDescent="0.25">
      <c r="A2775" s="29" t="str">
        <f t="shared" si="602"/>
        <v/>
      </c>
      <c r="B2775" s="29" t="str">
        <f t="shared" si="603"/>
        <v>Yanapanakusun</v>
      </c>
      <c r="C2775" s="29">
        <f t="shared" si="604"/>
        <v>0</v>
      </c>
      <c r="D2775" s="30" t="str">
        <f t="shared" si="605"/>
        <v>Americas</v>
      </c>
      <c r="E2775" s="30" t="str">
        <f t="shared" si="606"/>
        <v>Peru</v>
      </c>
      <c r="F2775" s="31">
        <f t="shared" si="607"/>
        <v>0</v>
      </c>
      <c r="G2775" s="31">
        <f t="shared" si="608"/>
        <v>0</v>
      </c>
      <c r="H2775" s="31">
        <f t="shared" si="609"/>
        <v>0</v>
      </c>
      <c r="I2775" s="31">
        <f t="shared" si="610"/>
        <v>0</v>
      </c>
      <c r="J2775" s="31">
        <f t="shared" si="611"/>
        <v>0</v>
      </c>
      <c r="K2775" s="31">
        <f t="shared" si="612"/>
        <v>0</v>
      </c>
      <c r="L2775" s="31">
        <f t="shared" si="613"/>
        <v>0</v>
      </c>
      <c r="M2775" s="31">
        <f t="shared" si="614"/>
        <v>0</v>
      </c>
      <c r="N2775" s="31">
        <f t="shared" si="615"/>
        <v>0</v>
      </c>
      <c r="O2775" s="26" t="s">
        <v>15003</v>
      </c>
      <c r="P2775" s="26" t="s">
        <v>108</v>
      </c>
      <c r="Q2775" s="27">
        <v>40212</v>
      </c>
      <c r="R2775" s="24"/>
      <c r="S2775" s="24"/>
      <c r="T2775" s="26" t="s">
        <v>224</v>
      </c>
      <c r="U2775" s="24"/>
      <c r="V2775" s="26" t="s">
        <v>15731</v>
      </c>
      <c r="W2775" s="26" t="s">
        <v>1229</v>
      </c>
      <c r="X2775" s="24"/>
      <c r="Y2775" s="26" t="s">
        <v>14986</v>
      </c>
      <c r="Z2775" s="24"/>
      <c r="AA2775" s="24"/>
      <c r="AB2775" s="26" t="s">
        <v>723</v>
      </c>
      <c r="AC2775" s="28">
        <v>2000</v>
      </c>
      <c r="AD2775" s="24"/>
      <c r="AE2775" s="24"/>
      <c r="AF2775" s="26" t="s">
        <v>139</v>
      </c>
      <c r="AG2775" s="26" t="s">
        <v>312</v>
      </c>
      <c r="AH2775" s="24"/>
      <c r="AI2775" s="28">
        <v>2000</v>
      </c>
      <c r="AJ2775" s="24"/>
      <c r="AK2775" s="24"/>
      <c r="AL2775" s="24"/>
      <c r="AM2775" s="24"/>
      <c r="AN2775" s="24"/>
      <c r="AO2775" s="24"/>
      <c r="AP2775" s="24"/>
      <c r="AQ2775" s="24"/>
      <c r="AR2775" s="24"/>
      <c r="AS2775" s="24"/>
      <c r="AT2775" s="24"/>
      <c r="AU2775" s="24"/>
      <c r="AV2775" s="24"/>
      <c r="AW2775" s="28">
        <v>0</v>
      </c>
      <c r="AX2775" s="26">
        <v>0</v>
      </c>
      <c r="AY2775" s="28">
        <v>0</v>
      </c>
      <c r="AZ2775" s="28">
        <v>0</v>
      </c>
      <c r="BA2775" s="26">
        <v>0</v>
      </c>
      <c r="BB2775" s="24"/>
      <c r="BC2775" s="24"/>
      <c r="BD2775" s="24"/>
      <c r="BE2775" s="24"/>
      <c r="BF2775" s="24"/>
      <c r="BG2775" s="24"/>
      <c r="BH2775" s="24"/>
      <c r="BI2775" s="24"/>
      <c r="BJ2775" s="24"/>
      <c r="BK2775" s="24"/>
      <c r="BL2775" s="24"/>
      <c r="BM2775" s="24"/>
      <c r="BN2775" s="24"/>
      <c r="BO2775" s="24"/>
      <c r="BP2775" s="24"/>
      <c r="BQ2775" s="24"/>
      <c r="BR2775" s="26">
        <v>0</v>
      </c>
      <c r="BS2775" s="26">
        <v>0</v>
      </c>
      <c r="BT2775" s="26">
        <v>0</v>
      </c>
      <c r="BU2775" s="26">
        <v>0</v>
      </c>
      <c r="BV2775" s="26">
        <v>0</v>
      </c>
      <c r="BW2775" s="26">
        <v>0</v>
      </c>
      <c r="BX2775" s="26">
        <v>0</v>
      </c>
      <c r="BY2775" s="26">
        <v>0</v>
      </c>
      <c r="BZ2775" s="24"/>
      <c r="CA2775" s="24"/>
      <c r="CB2775" s="24"/>
      <c r="CC2775" s="24"/>
      <c r="CD2775" s="24"/>
      <c r="CE2775" s="24"/>
      <c r="CF2775" s="24"/>
      <c r="CG2775" s="24"/>
      <c r="CH2775" s="24"/>
      <c r="CI2775" s="24"/>
      <c r="CJ2775" s="24"/>
      <c r="CK2775" s="24"/>
      <c r="CL2775" s="24"/>
      <c r="CM2775" s="24"/>
      <c r="CN2775" s="24"/>
      <c r="CO2775" s="24"/>
      <c r="CP2775" s="24"/>
      <c r="CQ2775" s="24"/>
      <c r="CR2775" s="24"/>
      <c r="CS2775" s="24"/>
      <c r="CT2775" s="24"/>
      <c r="CU2775" s="24"/>
      <c r="CV2775" s="24"/>
      <c r="CW2775" s="24"/>
      <c r="CX2775" s="24"/>
      <c r="CY2775" s="24"/>
      <c r="CZ2775" s="24"/>
      <c r="DA2775" s="24"/>
      <c r="DB2775" s="24"/>
      <c r="DC2775" s="24"/>
      <c r="DD2775" s="24"/>
      <c r="DE2775" s="24"/>
      <c r="DF2775" s="26" t="s">
        <v>139</v>
      </c>
      <c r="DG2775" s="26" t="s">
        <v>139</v>
      </c>
      <c r="DH2775" s="26" t="s">
        <v>139</v>
      </c>
      <c r="DI2775" s="26" t="s">
        <v>139</v>
      </c>
      <c r="DJ2775" s="26" t="s">
        <v>139</v>
      </c>
      <c r="DK2775" s="26" t="s">
        <v>139</v>
      </c>
      <c r="DL2775" s="26" t="s">
        <v>139</v>
      </c>
      <c r="DM2775" s="26" t="s">
        <v>139</v>
      </c>
      <c r="DN2775" s="26" t="s">
        <v>139</v>
      </c>
      <c r="DO2775" s="26" t="s">
        <v>139</v>
      </c>
    </row>
    <row r="2776" spans="1:119" ht="20.100000000000001" customHeight="1" x14ac:dyDescent="0.25">
      <c r="A2776" s="29" t="str">
        <f t="shared" si="602"/>
        <v>Yayasan Anak Akar (Child Workshop Foundation)6</v>
      </c>
      <c r="B2776" s="29" t="str">
        <f t="shared" si="603"/>
        <v>Yayasan Anak Akar (Child Workshop Foundation)</v>
      </c>
      <c r="C2776" s="29">
        <f t="shared" si="604"/>
        <v>6</v>
      </c>
      <c r="D2776" s="30" t="str">
        <f t="shared" si="605"/>
        <v>East and Southeast Asia</v>
      </c>
      <c r="E2776" s="30" t="str">
        <f t="shared" si="606"/>
        <v>Jakarta, Indonesia</v>
      </c>
      <c r="F2776" s="31">
        <f t="shared" si="607"/>
        <v>4</v>
      </c>
      <c r="G2776" s="31">
        <f t="shared" si="608"/>
        <v>2</v>
      </c>
      <c r="H2776" s="31">
        <f t="shared" si="609"/>
        <v>3</v>
      </c>
      <c r="I2776" s="31">
        <f t="shared" si="610"/>
        <v>3</v>
      </c>
      <c r="J2776" s="31">
        <f t="shared" si="611"/>
        <v>3</v>
      </c>
      <c r="K2776" s="31">
        <f t="shared" si="612"/>
        <v>4</v>
      </c>
      <c r="L2776" s="31">
        <f t="shared" si="613"/>
        <v>5</v>
      </c>
      <c r="M2776" s="31">
        <f t="shared" si="614"/>
        <v>3</v>
      </c>
      <c r="N2776" s="31">
        <f t="shared" si="615"/>
        <v>3.4</v>
      </c>
      <c r="O2776" s="26" t="s">
        <v>15004</v>
      </c>
      <c r="P2776" s="26" t="s">
        <v>108</v>
      </c>
      <c r="Q2776" s="27">
        <v>41568</v>
      </c>
      <c r="R2776" s="26" t="s">
        <v>305</v>
      </c>
      <c r="S2776" s="26" t="s">
        <v>622</v>
      </c>
      <c r="T2776" s="26" t="s">
        <v>194</v>
      </c>
      <c r="U2776" s="26" t="s">
        <v>793</v>
      </c>
      <c r="V2776" s="26" t="s">
        <v>469</v>
      </c>
      <c r="W2776" s="26" t="s">
        <v>5988</v>
      </c>
      <c r="X2776" s="26" t="s">
        <v>6029</v>
      </c>
      <c r="Y2776" s="26" t="s">
        <v>15005</v>
      </c>
      <c r="Z2776" s="26" t="s">
        <v>15006</v>
      </c>
      <c r="AA2776" s="24"/>
      <c r="AB2776" s="26" t="s">
        <v>117</v>
      </c>
      <c r="AC2776" s="28">
        <v>8000</v>
      </c>
      <c r="AD2776" s="24"/>
      <c r="AE2776" s="24"/>
      <c r="AF2776" s="26" t="s">
        <v>120</v>
      </c>
      <c r="AG2776" s="26" t="s">
        <v>846</v>
      </c>
      <c r="AH2776" s="26" t="s">
        <v>250</v>
      </c>
      <c r="AI2776" s="28">
        <v>8000</v>
      </c>
      <c r="AJ2776" s="26" t="s">
        <v>15007</v>
      </c>
      <c r="AK2776" s="26" t="s">
        <v>15008</v>
      </c>
      <c r="AL2776" s="26" t="s">
        <v>15009</v>
      </c>
      <c r="AM2776" s="24"/>
      <c r="AN2776" s="24"/>
      <c r="AO2776" s="24"/>
      <c r="AP2776" s="24"/>
      <c r="AQ2776" s="24"/>
      <c r="AR2776" s="26" t="s">
        <v>15010</v>
      </c>
      <c r="AS2776" s="24"/>
      <c r="AT2776" s="24"/>
      <c r="AU2776" s="24"/>
      <c r="AV2776" s="24"/>
      <c r="AW2776" s="28">
        <v>36665</v>
      </c>
      <c r="AX2776" s="26">
        <v>90</v>
      </c>
      <c r="AY2776" s="28">
        <v>90</v>
      </c>
      <c r="AZ2776" s="28">
        <v>80</v>
      </c>
      <c r="BA2776" s="26">
        <v>0</v>
      </c>
      <c r="BB2776" s="26" t="s">
        <v>148</v>
      </c>
      <c r="BC2776" s="26" t="s">
        <v>15011</v>
      </c>
      <c r="BD2776" s="24"/>
      <c r="BE2776" s="24"/>
      <c r="BF2776" s="26" t="s">
        <v>15012</v>
      </c>
      <c r="BG2776" s="26" t="s">
        <v>5988</v>
      </c>
      <c r="BH2776" s="24"/>
      <c r="BI2776" s="24"/>
      <c r="BJ2776" s="24"/>
      <c r="BK2776" s="24"/>
      <c r="BL2776" s="24"/>
      <c r="BM2776" s="24"/>
      <c r="BN2776" s="24"/>
      <c r="BO2776" s="24"/>
      <c r="BP2776" s="24"/>
      <c r="BQ2776" s="24"/>
      <c r="BR2776" s="26">
        <v>4</v>
      </c>
      <c r="BS2776" s="26">
        <v>2</v>
      </c>
      <c r="BT2776" s="26">
        <v>3</v>
      </c>
      <c r="BU2776" s="26">
        <v>3</v>
      </c>
      <c r="BV2776" s="26">
        <v>3</v>
      </c>
      <c r="BW2776" s="26">
        <v>4</v>
      </c>
      <c r="BX2776" s="26">
        <v>5</v>
      </c>
      <c r="BY2776" s="26">
        <v>3</v>
      </c>
      <c r="BZ2776" s="24"/>
      <c r="CA2776" s="24"/>
      <c r="CB2776" s="24"/>
      <c r="CC2776" s="24"/>
      <c r="CD2776" s="24"/>
      <c r="CE2776" s="24"/>
      <c r="CF2776" s="24"/>
      <c r="CG2776" s="24"/>
      <c r="CH2776" s="24"/>
      <c r="CI2776" s="24"/>
      <c r="CJ2776" s="24"/>
      <c r="CK2776" s="24"/>
      <c r="CL2776" s="24"/>
      <c r="CM2776" s="24"/>
      <c r="CN2776" s="24"/>
      <c r="CO2776" s="24"/>
      <c r="CP2776" s="24"/>
      <c r="CQ2776" s="24"/>
      <c r="CR2776" s="24"/>
      <c r="CS2776" s="24"/>
      <c r="CT2776" s="24"/>
      <c r="CU2776" s="24"/>
      <c r="CV2776" s="24"/>
      <c r="CW2776" s="24"/>
      <c r="CX2776" s="24"/>
      <c r="CY2776" s="24"/>
      <c r="CZ2776" s="24"/>
      <c r="DA2776" s="24"/>
      <c r="DB2776" s="24"/>
      <c r="DC2776" s="24"/>
      <c r="DD2776" s="24"/>
      <c r="DE2776" s="24"/>
      <c r="DF2776" s="26" t="s">
        <v>120</v>
      </c>
      <c r="DG2776" s="26" t="s">
        <v>120</v>
      </c>
      <c r="DH2776" s="26" t="s">
        <v>120</v>
      </c>
      <c r="DI2776" s="26" t="s">
        <v>139</v>
      </c>
      <c r="DJ2776" s="26" t="s">
        <v>139</v>
      </c>
      <c r="DK2776" s="26" t="s">
        <v>139</v>
      </c>
      <c r="DL2776" s="26" t="s">
        <v>139</v>
      </c>
      <c r="DM2776" s="26" t="s">
        <v>139</v>
      </c>
      <c r="DN2776" s="26" t="s">
        <v>139</v>
      </c>
      <c r="DO2776" s="26" t="s">
        <v>139</v>
      </c>
    </row>
    <row r="2777" spans="1:119" ht="20.100000000000001" customHeight="1" x14ac:dyDescent="0.25">
      <c r="A2777" s="29" t="str">
        <f t="shared" si="602"/>
        <v>Yayasan Anak Akar (Child Workshop Foundation)5</v>
      </c>
      <c r="B2777" s="29" t="str">
        <f t="shared" si="603"/>
        <v>Yayasan Anak Akar (Child Workshop Foundation)</v>
      </c>
      <c r="C2777" s="29">
        <f t="shared" si="604"/>
        <v>5</v>
      </c>
      <c r="D2777" s="30" t="str">
        <f t="shared" si="605"/>
        <v>East and Southeast Asia</v>
      </c>
      <c r="E2777" s="30" t="str">
        <f t="shared" si="606"/>
        <v>Jakarta, Indonesia</v>
      </c>
      <c r="F2777" s="31">
        <f t="shared" si="607"/>
        <v>4</v>
      </c>
      <c r="G2777" s="31">
        <f t="shared" si="608"/>
        <v>2</v>
      </c>
      <c r="H2777" s="31">
        <f t="shared" si="609"/>
        <v>3</v>
      </c>
      <c r="I2777" s="31">
        <f t="shared" si="610"/>
        <v>3</v>
      </c>
      <c r="J2777" s="31">
        <f t="shared" si="611"/>
        <v>3</v>
      </c>
      <c r="K2777" s="31">
        <f t="shared" si="612"/>
        <v>4</v>
      </c>
      <c r="L2777" s="31">
        <f t="shared" si="613"/>
        <v>5</v>
      </c>
      <c r="M2777" s="31">
        <f t="shared" si="614"/>
        <v>5</v>
      </c>
      <c r="N2777" s="31">
        <f t="shared" si="615"/>
        <v>3.6</v>
      </c>
      <c r="O2777" s="26" t="s">
        <v>15013</v>
      </c>
      <c r="P2777" s="26" t="s">
        <v>108</v>
      </c>
      <c r="Q2777" s="27">
        <v>41204</v>
      </c>
      <c r="R2777" s="26" t="s">
        <v>166</v>
      </c>
      <c r="S2777" s="26" t="s">
        <v>306</v>
      </c>
      <c r="T2777" s="26" t="s">
        <v>207</v>
      </c>
      <c r="U2777" s="26" t="s">
        <v>793</v>
      </c>
      <c r="V2777" s="26" t="s">
        <v>469</v>
      </c>
      <c r="W2777" s="26" t="s">
        <v>5988</v>
      </c>
      <c r="X2777" s="26" t="s">
        <v>6029</v>
      </c>
      <c r="Y2777" s="26" t="s">
        <v>15005</v>
      </c>
      <c r="Z2777" s="26" t="s">
        <v>15006</v>
      </c>
      <c r="AA2777" s="24"/>
      <c r="AB2777" s="26" t="s">
        <v>117</v>
      </c>
      <c r="AC2777" s="28">
        <v>8000</v>
      </c>
      <c r="AD2777" s="24"/>
      <c r="AE2777" s="24"/>
      <c r="AF2777" s="26" t="s">
        <v>120</v>
      </c>
      <c r="AG2777" s="26" t="s">
        <v>846</v>
      </c>
      <c r="AH2777" s="26" t="s">
        <v>176</v>
      </c>
      <c r="AI2777" s="28">
        <v>8000</v>
      </c>
      <c r="AJ2777" s="26" t="s">
        <v>15014</v>
      </c>
      <c r="AK2777" s="26" t="s">
        <v>15008</v>
      </c>
      <c r="AL2777" s="26" t="s">
        <v>15015</v>
      </c>
      <c r="AM2777" s="24"/>
      <c r="AN2777" s="24"/>
      <c r="AO2777" s="24"/>
      <c r="AP2777" s="24"/>
      <c r="AQ2777" s="26" t="s">
        <v>15016</v>
      </c>
      <c r="AR2777" s="24"/>
      <c r="AS2777" s="24"/>
      <c r="AT2777" s="24"/>
      <c r="AU2777" s="24"/>
      <c r="AV2777" s="24"/>
      <c r="AW2777" s="28">
        <v>59045</v>
      </c>
      <c r="AX2777" s="26">
        <v>100</v>
      </c>
      <c r="AY2777" s="28">
        <v>80</v>
      </c>
      <c r="AZ2777" s="28">
        <v>75</v>
      </c>
      <c r="BA2777" s="26">
        <v>0</v>
      </c>
      <c r="BB2777" s="26" t="s">
        <v>148</v>
      </c>
      <c r="BC2777" s="26" t="s">
        <v>15011</v>
      </c>
      <c r="BD2777" s="26" t="s">
        <v>125</v>
      </c>
      <c r="BE2777" s="24"/>
      <c r="BF2777" s="26" t="s">
        <v>15017</v>
      </c>
      <c r="BG2777" s="26" t="s">
        <v>5988</v>
      </c>
      <c r="BH2777" s="26" t="s">
        <v>212</v>
      </c>
      <c r="BI2777" s="26" t="s">
        <v>261</v>
      </c>
      <c r="BJ2777" s="26" t="s">
        <v>15018</v>
      </c>
      <c r="BK2777" s="26" t="s">
        <v>261</v>
      </c>
      <c r="BL2777" s="24"/>
      <c r="BM2777" s="24"/>
      <c r="BN2777" s="24"/>
      <c r="BO2777" s="24"/>
      <c r="BP2777" s="24"/>
      <c r="BQ2777" s="24"/>
      <c r="BR2777" s="26">
        <v>4</v>
      </c>
      <c r="BS2777" s="26">
        <v>2</v>
      </c>
      <c r="BT2777" s="26">
        <v>3</v>
      </c>
      <c r="BU2777" s="26">
        <v>3</v>
      </c>
      <c r="BV2777" s="26">
        <v>3</v>
      </c>
      <c r="BW2777" s="26">
        <v>4</v>
      </c>
      <c r="BX2777" s="26">
        <v>5</v>
      </c>
      <c r="BY2777" s="26">
        <v>5</v>
      </c>
      <c r="BZ2777" s="24"/>
      <c r="CA2777" s="24"/>
      <c r="CB2777" s="24"/>
      <c r="CC2777" s="24"/>
      <c r="CD2777" s="24"/>
      <c r="CE2777" s="24"/>
      <c r="CF2777" s="24"/>
      <c r="CG2777" s="24"/>
      <c r="CH2777" s="24"/>
      <c r="CI2777" s="24"/>
      <c r="CJ2777" s="24"/>
      <c r="CK2777" s="24"/>
      <c r="CL2777" s="24"/>
      <c r="CM2777" s="24"/>
      <c r="CN2777" s="24"/>
      <c r="CO2777" s="24"/>
      <c r="CP2777" s="24"/>
      <c r="CQ2777" s="24"/>
      <c r="CR2777" s="24"/>
      <c r="CS2777" s="24"/>
      <c r="CT2777" s="24"/>
      <c r="CU2777" s="24"/>
      <c r="CV2777" s="24"/>
      <c r="CW2777" s="24"/>
      <c r="CX2777" s="24"/>
      <c r="CY2777" s="24"/>
      <c r="CZ2777" s="24"/>
      <c r="DA2777" s="24"/>
      <c r="DB2777" s="24"/>
      <c r="DC2777" s="24"/>
      <c r="DD2777" s="24"/>
      <c r="DE2777" s="24"/>
      <c r="DF2777" s="26" t="s">
        <v>120</v>
      </c>
      <c r="DG2777" s="26" t="s">
        <v>120</v>
      </c>
      <c r="DH2777" s="26" t="s">
        <v>139</v>
      </c>
      <c r="DI2777" s="26" t="s">
        <v>139</v>
      </c>
      <c r="DJ2777" s="26" t="s">
        <v>139</v>
      </c>
      <c r="DK2777" s="26" t="s">
        <v>139</v>
      </c>
      <c r="DL2777" s="26" t="s">
        <v>120</v>
      </c>
      <c r="DM2777" s="26" t="s">
        <v>139</v>
      </c>
      <c r="DN2777" s="26" t="s">
        <v>139</v>
      </c>
      <c r="DO2777" s="26" t="s">
        <v>139</v>
      </c>
    </row>
    <row r="2778" spans="1:119" ht="20.100000000000001" customHeight="1" x14ac:dyDescent="0.25">
      <c r="A2778" s="29" t="str">
        <f t="shared" si="602"/>
        <v>Yayasan Anak Akar (Child Workshop Foundation)4</v>
      </c>
      <c r="B2778" s="29" t="str">
        <f t="shared" si="603"/>
        <v>Yayasan Anak Akar (Child Workshop Foundation)</v>
      </c>
      <c r="C2778" s="29">
        <f t="shared" si="604"/>
        <v>4</v>
      </c>
      <c r="D2778" s="30" t="str">
        <f t="shared" si="605"/>
        <v>East and Southeast Asia</v>
      </c>
      <c r="E2778" s="30" t="str">
        <f t="shared" si="606"/>
        <v>Jakarta, Indonesia</v>
      </c>
      <c r="F2778" s="31">
        <f t="shared" si="607"/>
        <v>4</v>
      </c>
      <c r="G2778" s="31">
        <f t="shared" si="608"/>
        <v>2</v>
      </c>
      <c r="H2778" s="31">
        <f t="shared" si="609"/>
        <v>4</v>
      </c>
      <c r="I2778" s="31">
        <f t="shared" si="610"/>
        <v>3</v>
      </c>
      <c r="J2778" s="31">
        <f t="shared" si="611"/>
        <v>2</v>
      </c>
      <c r="K2778" s="31">
        <f t="shared" si="612"/>
        <v>4</v>
      </c>
      <c r="L2778" s="31">
        <f t="shared" si="613"/>
        <v>4</v>
      </c>
      <c r="M2778" s="31">
        <f t="shared" si="614"/>
        <v>4</v>
      </c>
      <c r="N2778" s="31">
        <f t="shared" si="615"/>
        <v>3.4</v>
      </c>
      <c r="O2778" s="26" t="s">
        <v>15019</v>
      </c>
      <c r="P2778" s="26" t="s">
        <v>108</v>
      </c>
      <c r="Q2778" s="27">
        <v>40833</v>
      </c>
      <c r="R2778" s="26" t="s">
        <v>155</v>
      </c>
      <c r="S2778" s="26" t="s">
        <v>321</v>
      </c>
      <c r="T2778" s="26" t="s">
        <v>175</v>
      </c>
      <c r="U2778" s="26" t="s">
        <v>793</v>
      </c>
      <c r="V2778" s="26" t="s">
        <v>469</v>
      </c>
      <c r="W2778" s="26" t="s">
        <v>5988</v>
      </c>
      <c r="X2778" s="26" t="s">
        <v>6029</v>
      </c>
      <c r="Y2778" s="26" t="s">
        <v>15005</v>
      </c>
      <c r="Z2778" s="26" t="s">
        <v>15006</v>
      </c>
      <c r="AA2778" s="24"/>
      <c r="AB2778" s="26" t="s">
        <v>117</v>
      </c>
      <c r="AC2778" s="28">
        <v>7000</v>
      </c>
      <c r="AD2778" s="24"/>
      <c r="AE2778" s="24"/>
      <c r="AF2778" s="26" t="s">
        <v>120</v>
      </c>
      <c r="AG2778" s="26" t="s">
        <v>846</v>
      </c>
      <c r="AH2778" s="26" t="s">
        <v>185</v>
      </c>
      <c r="AI2778" s="28">
        <v>7000</v>
      </c>
      <c r="AJ2778" s="24"/>
      <c r="AK2778" s="26" t="s">
        <v>15020</v>
      </c>
      <c r="AL2778" s="26" t="s">
        <v>15021</v>
      </c>
      <c r="AM2778" s="26" t="s">
        <v>15022</v>
      </c>
      <c r="AN2778" s="26" t="s">
        <v>15023</v>
      </c>
      <c r="AO2778" s="26" t="s">
        <v>15024</v>
      </c>
      <c r="AP2778" s="24"/>
      <c r="AQ2778" s="24"/>
      <c r="AR2778" s="24"/>
      <c r="AS2778" s="24"/>
      <c r="AT2778" s="24"/>
      <c r="AU2778" s="26" t="s">
        <v>15025</v>
      </c>
      <c r="AV2778" s="24"/>
      <c r="AW2778" s="28">
        <v>45347</v>
      </c>
      <c r="AX2778" s="26">
        <v>80</v>
      </c>
      <c r="AY2778" s="28">
        <v>60</v>
      </c>
      <c r="AZ2778" s="28">
        <v>40</v>
      </c>
      <c r="BA2778" s="26">
        <v>0</v>
      </c>
      <c r="BB2778" s="26" t="s">
        <v>148</v>
      </c>
      <c r="BC2778" s="26" t="s">
        <v>15011</v>
      </c>
      <c r="BD2778" s="24"/>
      <c r="BE2778" s="24"/>
      <c r="BF2778" s="26" t="s">
        <v>15026</v>
      </c>
      <c r="BG2778" s="26" t="s">
        <v>5988</v>
      </c>
      <c r="BH2778" s="26" t="s">
        <v>15012</v>
      </c>
      <c r="BI2778" s="26" t="s">
        <v>5988</v>
      </c>
      <c r="BJ2778" s="26" t="s">
        <v>15027</v>
      </c>
      <c r="BK2778" s="26" t="s">
        <v>5988</v>
      </c>
      <c r="BL2778" s="24"/>
      <c r="BM2778" s="24"/>
      <c r="BN2778" s="24"/>
      <c r="BO2778" s="24"/>
      <c r="BP2778" s="24"/>
      <c r="BQ2778" s="24"/>
      <c r="BR2778" s="26">
        <v>4</v>
      </c>
      <c r="BS2778" s="26">
        <v>2</v>
      </c>
      <c r="BT2778" s="26">
        <v>4</v>
      </c>
      <c r="BU2778" s="26">
        <v>3</v>
      </c>
      <c r="BV2778" s="26">
        <v>2</v>
      </c>
      <c r="BW2778" s="26">
        <v>4</v>
      </c>
      <c r="BX2778" s="26">
        <v>4</v>
      </c>
      <c r="BY2778" s="26">
        <v>4</v>
      </c>
      <c r="BZ2778" s="24"/>
      <c r="CA2778" s="24"/>
      <c r="CB2778" s="24"/>
      <c r="CC2778" s="24"/>
      <c r="CD2778" s="24"/>
      <c r="CE2778" s="24"/>
      <c r="CF2778" s="24"/>
      <c r="CG2778" s="24"/>
      <c r="CH2778" s="24"/>
      <c r="CI2778" s="24"/>
      <c r="CJ2778" s="24"/>
      <c r="CK2778" s="24"/>
      <c r="CL2778" s="24"/>
      <c r="CM2778" s="24"/>
      <c r="CN2778" s="24"/>
      <c r="CO2778" s="24"/>
      <c r="CP2778" s="24"/>
      <c r="CQ2778" s="24"/>
      <c r="CR2778" s="24"/>
      <c r="CS2778" s="24"/>
      <c r="CT2778" s="24"/>
      <c r="CU2778" s="24"/>
      <c r="CV2778" s="24"/>
      <c r="CW2778" s="24"/>
      <c r="CX2778" s="24"/>
      <c r="CY2778" s="24"/>
      <c r="CZ2778" s="24"/>
      <c r="DA2778" s="24"/>
      <c r="DB2778" s="24"/>
      <c r="DC2778" s="24"/>
      <c r="DD2778" s="24"/>
      <c r="DE2778" s="24"/>
      <c r="DF2778" s="26" t="s">
        <v>120</v>
      </c>
      <c r="DG2778" s="26" t="s">
        <v>120</v>
      </c>
      <c r="DH2778" s="26" t="s">
        <v>139</v>
      </c>
      <c r="DI2778" s="26" t="s">
        <v>139</v>
      </c>
      <c r="DJ2778" s="26" t="s">
        <v>139</v>
      </c>
      <c r="DK2778" s="26" t="s">
        <v>139</v>
      </c>
      <c r="DL2778" s="26" t="s">
        <v>139</v>
      </c>
      <c r="DM2778" s="26" t="s">
        <v>139</v>
      </c>
      <c r="DN2778" s="26" t="s">
        <v>139</v>
      </c>
      <c r="DO2778" s="26" t="s">
        <v>139</v>
      </c>
    </row>
    <row r="2779" spans="1:119" ht="20.100000000000001" customHeight="1" x14ac:dyDescent="0.25">
      <c r="A2779" s="29" t="str">
        <f t="shared" si="602"/>
        <v/>
      </c>
      <c r="B2779" s="29" t="str">
        <f t="shared" si="603"/>
        <v>Yayasan Anak Akar (Child Workshop Foundation)</v>
      </c>
      <c r="C2779" s="29">
        <f t="shared" si="604"/>
        <v>0</v>
      </c>
      <c r="D2779" s="30" t="str">
        <f t="shared" si="605"/>
        <v>East and Southeast Asia</v>
      </c>
      <c r="E2779" s="30" t="str">
        <f t="shared" si="606"/>
        <v>Jakarta, Indonesia</v>
      </c>
      <c r="F2779" s="31">
        <f t="shared" si="607"/>
        <v>0</v>
      </c>
      <c r="G2779" s="31">
        <f t="shared" si="608"/>
        <v>0</v>
      </c>
      <c r="H2779" s="31">
        <f t="shared" si="609"/>
        <v>0</v>
      </c>
      <c r="I2779" s="31">
        <f t="shared" si="610"/>
        <v>0</v>
      </c>
      <c r="J2779" s="31">
        <f t="shared" si="611"/>
        <v>0</v>
      </c>
      <c r="K2779" s="31">
        <f t="shared" si="612"/>
        <v>0</v>
      </c>
      <c r="L2779" s="31">
        <f t="shared" si="613"/>
        <v>0</v>
      </c>
      <c r="M2779" s="31">
        <f t="shared" si="614"/>
        <v>0</v>
      </c>
      <c r="N2779" s="31">
        <f t="shared" si="615"/>
        <v>0</v>
      </c>
      <c r="O2779" s="26" t="s">
        <v>16507</v>
      </c>
      <c r="P2779" s="26" t="s">
        <v>108</v>
      </c>
      <c r="Q2779" s="27">
        <v>40437</v>
      </c>
      <c r="R2779" s="24"/>
      <c r="S2779" s="24"/>
      <c r="T2779" s="26" t="s">
        <v>333</v>
      </c>
      <c r="U2779" s="24"/>
      <c r="V2779" s="26" t="s">
        <v>469</v>
      </c>
      <c r="W2779" s="26" t="s">
        <v>5988</v>
      </c>
      <c r="X2779" s="26" t="s">
        <v>6029</v>
      </c>
      <c r="Y2779" s="26" t="s">
        <v>15005</v>
      </c>
      <c r="Z2779" s="26" t="s">
        <v>15006</v>
      </c>
      <c r="AA2779" s="24"/>
      <c r="AB2779" s="26" t="s">
        <v>15766</v>
      </c>
      <c r="AC2779" s="28">
        <v>3000</v>
      </c>
      <c r="AD2779" s="24"/>
      <c r="AE2779" s="24"/>
      <c r="AF2779" s="26" t="s">
        <v>120</v>
      </c>
      <c r="AG2779" s="26" t="s">
        <v>846</v>
      </c>
      <c r="AH2779" s="24"/>
      <c r="AI2779" s="28">
        <v>3000</v>
      </c>
      <c r="AJ2779" s="24"/>
      <c r="AK2779" s="24"/>
      <c r="AL2779" s="24"/>
      <c r="AM2779" s="24"/>
      <c r="AN2779" s="24"/>
      <c r="AO2779" s="24"/>
      <c r="AP2779" s="24"/>
      <c r="AQ2779" s="24"/>
      <c r="AR2779" s="24"/>
      <c r="AS2779" s="24"/>
      <c r="AT2779" s="24"/>
      <c r="AU2779" s="24"/>
      <c r="AV2779" s="24"/>
      <c r="AW2779" s="28">
        <v>0</v>
      </c>
      <c r="AX2779" s="26">
        <v>0</v>
      </c>
      <c r="AY2779" s="28">
        <v>0</v>
      </c>
      <c r="AZ2779" s="28">
        <v>0</v>
      </c>
      <c r="BA2779" s="26">
        <v>0</v>
      </c>
      <c r="BB2779" s="24"/>
      <c r="BC2779" s="26" t="s">
        <v>15011</v>
      </c>
      <c r="BD2779" s="24"/>
      <c r="BE2779" s="24"/>
      <c r="BF2779" s="24"/>
      <c r="BG2779" s="24"/>
      <c r="BH2779" s="24"/>
      <c r="BI2779" s="24"/>
      <c r="BJ2779" s="24"/>
      <c r="BK2779" s="24"/>
      <c r="BL2779" s="24"/>
      <c r="BM2779" s="24"/>
      <c r="BN2779" s="24"/>
      <c r="BO2779" s="24"/>
      <c r="BP2779" s="24"/>
      <c r="BQ2779" s="24"/>
      <c r="BR2779" s="26">
        <v>0</v>
      </c>
      <c r="BS2779" s="26">
        <v>0</v>
      </c>
      <c r="BT2779" s="26">
        <v>0</v>
      </c>
      <c r="BU2779" s="26">
        <v>0</v>
      </c>
      <c r="BV2779" s="26">
        <v>0</v>
      </c>
      <c r="BW2779" s="26">
        <v>0</v>
      </c>
      <c r="BX2779" s="26">
        <v>0</v>
      </c>
      <c r="BY2779" s="26">
        <v>0</v>
      </c>
      <c r="BZ2779" s="24"/>
      <c r="CA2779" s="24"/>
      <c r="CB2779" s="24"/>
      <c r="CC2779" s="24"/>
      <c r="CD2779" s="24"/>
      <c r="CE2779" s="24"/>
      <c r="CF2779" s="24"/>
      <c r="CG2779" s="24"/>
      <c r="CH2779" s="24"/>
      <c r="CI2779" s="24"/>
      <c r="CJ2779" s="24"/>
      <c r="CK2779" s="24"/>
      <c r="CL2779" s="24"/>
      <c r="CM2779" s="24"/>
      <c r="CN2779" s="24"/>
      <c r="CO2779" s="24"/>
      <c r="CP2779" s="24"/>
      <c r="CQ2779" s="24"/>
      <c r="CR2779" s="24"/>
      <c r="CS2779" s="24"/>
      <c r="CT2779" s="24"/>
      <c r="CU2779" s="24"/>
      <c r="CV2779" s="24"/>
      <c r="CW2779" s="24"/>
      <c r="CX2779" s="24"/>
      <c r="CY2779" s="24"/>
      <c r="CZ2779" s="24"/>
      <c r="DA2779" s="24"/>
      <c r="DB2779" s="24"/>
      <c r="DC2779" s="24"/>
      <c r="DD2779" s="24"/>
      <c r="DE2779" s="24"/>
      <c r="DF2779" s="26" t="s">
        <v>139</v>
      </c>
      <c r="DG2779" s="26" t="s">
        <v>139</v>
      </c>
      <c r="DH2779" s="26" t="s">
        <v>139</v>
      </c>
      <c r="DI2779" s="26" t="s">
        <v>139</v>
      </c>
      <c r="DJ2779" s="26" t="s">
        <v>139</v>
      </c>
      <c r="DK2779" s="26" t="s">
        <v>139</v>
      </c>
      <c r="DL2779" s="26" t="s">
        <v>139</v>
      </c>
      <c r="DM2779" s="26" t="s">
        <v>139</v>
      </c>
      <c r="DN2779" s="26" t="s">
        <v>139</v>
      </c>
      <c r="DO2779" s="26" t="s">
        <v>139</v>
      </c>
    </row>
    <row r="2780" spans="1:119" ht="20.100000000000001" customHeight="1" x14ac:dyDescent="0.25">
      <c r="A2780" s="29" t="str">
        <f t="shared" si="602"/>
        <v>Yayasan Anak Akar (Child Workshop Foundation)3</v>
      </c>
      <c r="B2780" s="29" t="str">
        <f t="shared" si="603"/>
        <v>Yayasan Anak Akar (Child Workshop Foundation)</v>
      </c>
      <c r="C2780" s="29">
        <f t="shared" si="604"/>
        <v>3</v>
      </c>
      <c r="D2780" s="30" t="str">
        <f t="shared" si="605"/>
        <v>East and Southeast Asia</v>
      </c>
      <c r="E2780" s="30" t="str">
        <f t="shared" si="606"/>
        <v>Jakarta, Indonesia</v>
      </c>
      <c r="F2780" s="31">
        <f t="shared" si="607"/>
        <v>4</v>
      </c>
      <c r="G2780" s="31">
        <f t="shared" si="608"/>
        <v>1</v>
      </c>
      <c r="H2780" s="31">
        <f t="shared" si="609"/>
        <v>2</v>
      </c>
      <c r="I2780" s="31">
        <f t="shared" si="610"/>
        <v>3</v>
      </c>
      <c r="J2780" s="31">
        <f t="shared" si="611"/>
        <v>2</v>
      </c>
      <c r="K2780" s="31">
        <f t="shared" si="612"/>
        <v>2</v>
      </c>
      <c r="L2780" s="31">
        <f t="shared" si="613"/>
        <v>3</v>
      </c>
      <c r="M2780" s="31">
        <f t="shared" si="614"/>
        <v>3</v>
      </c>
      <c r="N2780" s="31">
        <f t="shared" si="615"/>
        <v>2.5</v>
      </c>
      <c r="O2780" s="26" t="s">
        <v>15028</v>
      </c>
      <c r="P2780" s="26" t="s">
        <v>108</v>
      </c>
      <c r="Q2780" s="27">
        <v>40469</v>
      </c>
      <c r="R2780" s="26" t="s">
        <v>155</v>
      </c>
      <c r="S2780" s="26" t="s">
        <v>332</v>
      </c>
      <c r="T2780" s="26" t="s">
        <v>333</v>
      </c>
      <c r="U2780" s="26" t="s">
        <v>793</v>
      </c>
      <c r="V2780" s="26" t="s">
        <v>469</v>
      </c>
      <c r="W2780" s="26" t="s">
        <v>5988</v>
      </c>
      <c r="X2780" s="26" t="s">
        <v>6029</v>
      </c>
      <c r="Y2780" s="26" t="s">
        <v>15005</v>
      </c>
      <c r="Z2780" s="26" t="s">
        <v>15006</v>
      </c>
      <c r="AA2780" s="24"/>
      <c r="AB2780" s="26" t="s">
        <v>117</v>
      </c>
      <c r="AC2780" s="28">
        <v>6500</v>
      </c>
      <c r="AD2780" s="24"/>
      <c r="AE2780" s="24"/>
      <c r="AF2780" s="26" t="s">
        <v>120</v>
      </c>
      <c r="AG2780" s="26" t="s">
        <v>846</v>
      </c>
      <c r="AH2780" s="26" t="s">
        <v>121</v>
      </c>
      <c r="AI2780" s="28">
        <v>6500</v>
      </c>
      <c r="AJ2780" s="24"/>
      <c r="AK2780" s="26" t="s">
        <v>15020</v>
      </c>
      <c r="AL2780" s="26" t="s">
        <v>15029</v>
      </c>
      <c r="AM2780" s="26" t="s">
        <v>15030</v>
      </c>
      <c r="AN2780" s="26" t="s">
        <v>15031</v>
      </c>
      <c r="AO2780" s="26" t="s">
        <v>15032</v>
      </c>
      <c r="AP2780" s="24"/>
      <c r="AQ2780" s="24"/>
      <c r="AR2780" s="24"/>
      <c r="AS2780" s="24"/>
      <c r="AT2780" s="24"/>
      <c r="AU2780" s="24"/>
      <c r="AV2780" s="24"/>
      <c r="AW2780" s="28">
        <v>35595</v>
      </c>
      <c r="AX2780" s="26">
        <v>80</v>
      </c>
      <c r="AY2780" s="28">
        <v>100</v>
      </c>
      <c r="AZ2780" s="28">
        <v>50</v>
      </c>
      <c r="BA2780" s="26">
        <v>0</v>
      </c>
      <c r="BB2780" s="26" t="s">
        <v>148</v>
      </c>
      <c r="BC2780" s="26" t="s">
        <v>15011</v>
      </c>
      <c r="BD2780" s="24"/>
      <c r="BE2780" s="24"/>
      <c r="BF2780" s="26" t="s">
        <v>15033</v>
      </c>
      <c r="BG2780" s="26" t="s">
        <v>5988</v>
      </c>
      <c r="BH2780" s="26" t="s">
        <v>15026</v>
      </c>
      <c r="BI2780" s="26" t="s">
        <v>5988</v>
      </c>
      <c r="BJ2780" s="24"/>
      <c r="BK2780" s="24"/>
      <c r="BL2780" s="24"/>
      <c r="BM2780" s="24"/>
      <c r="BN2780" s="24"/>
      <c r="BO2780" s="24"/>
      <c r="BP2780" s="24"/>
      <c r="BQ2780" s="24"/>
      <c r="BR2780" s="26">
        <v>4</v>
      </c>
      <c r="BS2780" s="26">
        <v>1</v>
      </c>
      <c r="BT2780" s="26">
        <v>2</v>
      </c>
      <c r="BU2780" s="26">
        <v>3</v>
      </c>
      <c r="BV2780" s="26">
        <v>2</v>
      </c>
      <c r="BW2780" s="26">
        <v>2</v>
      </c>
      <c r="BX2780" s="26">
        <v>3</v>
      </c>
      <c r="BY2780" s="26">
        <v>3</v>
      </c>
      <c r="BZ2780" s="24"/>
      <c r="CA2780" s="24"/>
      <c r="CB2780" s="24"/>
      <c r="CC2780" s="24"/>
      <c r="CD2780" s="24"/>
      <c r="CE2780" s="24"/>
      <c r="CF2780" s="24"/>
      <c r="CG2780" s="24"/>
      <c r="CH2780" s="24"/>
      <c r="CI2780" s="24"/>
      <c r="CJ2780" s="24"/>
      <c r="CK2780" s="24"/>
      <c r="CL2780" s="24"/>
      <c r="CM2780" s="24"/>
      <c r="CN2780" s="24"/>
      <c r="CO2780" s="24"/>
      <c r="CP2780" s="24"/>
      <c r="CQ2780" s="24"/>
      <c r="CR2780" s="24"/>
      <c r="CS2780" s="24"/>
      <c r="CT2780" s="24"/>
      <c r="CU2780" s="24"/>
      <c r="CV2780" s="24"/>
      <c r="CW2780" s="24"/>
      <c r="CX2780" s="24"/>
      <c r="CY2780" s="24"/>
      <c r="CZ2780" s="24"/>
      <c r="DA2780" s="24"/>
      <c r="DB2780" s="24"/>
      <c r="DC2780" s="24"/>
      <c r="DD2780" s="24"/>
      <c r="DE2780" s="24"/>
      <c r="DF2780" s="26" t="s">
        <v>120</v>
      </c>
      <c r="DG2780" s="26" t="s">
        <v>120</v>
      </c>
      <c r="DH2780" s="26" t="s">
        <v>139</v>
      </c>
      <c r="DI2780" s="26" t="s">
        <v>139</v>
      </c>
      <c r="DJ2780" s="26" t="s">
        <v>139</v>
      </c>
      <c r="DK2780" s="26" t="s">
        <v>139</v>
      </c>
      <c r="DL2780" s="26" t="s">
        <v>139</v>
      </c>
      <c r="DM2780" s="26" t="s">
        <v>139</v>
      </c>
      <c r="DN2780" s="26" t="s">
        <v>139</v>
      </c>
      <c r="DO2780" s="26" t="s">
        <v>139</v>
      </c>
    </row>
    <row r="2781" spans="1:119" ht="20.100000000000001" customHeight="1" x14ac:dyDescent="0.25">
      <c r="A2781" s="29" t="str">
        <f t="shared" si="602"/>
        <v/>
      </c>
      <c r="B2781" s="29" t="str">
        <f t="shared" si="603"/>
        <v>Yayasan Anak Akar (Child Workshop Foundation)</v>
      </c>
      <c r="C2781" s="29">
        <f t="shared" si="604"/>
        <v>0</v>
      </c>
      <c r="D2781" s="30" t="str">
        <f t="shared" si="605"/>
        <v>East and Southeast Asia</v>
      </c>
      <c r="E2781" s="30" t="str">
        <f t="shared" si="606"/>
        <v>Jakarta, Indonesia</v>
      </c>
      <c r="F2781" s="31">
        <f t="shared" si="607"/>
        <v>0</v>
      </c>
      <c r="G2781" s="31">
        <f t="shared" si="608"/>
        <v>0</v>
      </c>
      <c r="H2781" s="31">
        <f t="shared" si="609"/>
        <v>0</v>
      </c>
      <c r="I2781" s="31">
        <f t="shared" si="610"/>
        <v>0</v>
      </c>
      <c r="J2781" s="31">
        <f t="shared" si="611"/>
        <v>0</v>
      </c>
      <c r="K2781" s="31">
        <f t="shared" si="612"/>
        <v>0</v>
      </c>
      <c r="L2781" s="31">
        <f t="shared" si="613"/>
        <v>0</v>
      </c>
      <c r="M2781" s="31">
        <f t="shared" si="614"/>
        <v>0</v>
      </c>
      <c r="N2781" s="31">
        <f t="shared" si="615"/>
        <v>0</v>
      </c>
      <c r="O2781" s="26" t="s">
        <v>16508</v>
      </c>
      <c r="P2781" s="26" t="s">
        <v>108</v>
      </c>
      <c r="Q2781" s="27">
        <v>40669</v>
      </c>
      <c r="R2781" s="24"/>
      <c r="S2781" s="24"/>
      <c r="T2781" s="26" t="s">
        <v>333</v>
      </c>
      <c r="U2781" s="24"/>
      <c r="V2781" s="26" t="s">
        <v>469</v>
      </c>
      <c r="W2781" s="26" t="s">
        <v>5988</v>
      </c>
      <c r="X2781" s="26" t="s">
        <v>6029</v>
      </c>
      <c r="Y2781" s="26" t="s">
        <v>15005</v>
      </c>
      <c r="Z2781" s="26" t="s">
        <v>15006</v>
      </c>
      <c r="AA2781" s="24"/>
      <c r="AB2781" s="26" t="s">
        <v>15766</v>
      </c>
      <c r="AC2781" s="28">
        <v>1500</v>
      </c>
      <c r="AD2781" s="24"/>
      <c r="AE2781" s="24"/>
      <c r="AF2781" s="26" t="s">
        <v>120</v>
      </c>
      <c r="AG2781" s="26" t="s">
        <v>846</v>
      </c>
      <c r="AH2781" s="24"/>
      <c r="AI2781" s="28">
        <v>1500</v>
      </c>
      <c r="AJ2781" s="24"/>
      <c r="AK2781" s="24"/>
      <c r="AL2781" s="24"/>
      <c r="AM2781" s="24"/>
      <c r="AN2781" s="24"/>
      <c r="AO2781" s="24"/>
      <c r="AP2781" s="24"/>
      <c r="AQ2781" s="24"/>
      <c r="AR2781" s="24"/>
      <c r="AS2781" s="24"/>
      <c r="AT2781" s="24"/>
      <c r="AU2781" s="24"/>
      <c r="AV2781" s="24"/>
      <c r="AW2781" s="28">
        <v>0</v>
      </c>
      <c r="AX2781" s="26">
        <v>0</v>
      </c>
      <c r="AY2781" s="28">
        <v>0</v>
      </c>
      <c r="AZ2781" s="28">
        <v>0</v>
      </c>
      <c r="BA2781" s="26">
        <v>0</v>
      </c>
      <c r="BB2781" s="24"/>
      <c r="BC2781" s="26" t="s">
        <v>15011</v>
      </c>
      <c r="BD2781" s="24"/>
      <c r="BE2781" s="24"/>
      <c r="BF2781" s="24"/>
      <c r="BG2781" s="24"/>
      <c r="BH2781" s="24"/>
      <c r="BI2781" s="24"/>
      <c r="BJ2781" s="24"/>
      <c r="BK2781" s="24"/>
      <c r="BL2781" s="24"/>
      <c r="BM2781" s="24"/>
      <c r="BN2781" s="24"/>
      <c r="BO2781" s="24"/>
      <c r="BP2781" s="24"/>
      <c r="BQ2781" s="24"/>
      <c r="BR2781" s="26">
        <v>0</v>
      </c>
      <c r="BS2781" s="26">
        <v>0</v>
      </c>
      <c r="BT2781" s="26">
        <v>0</v>
      </c>
      <c r="BU2781" s="26">
        <v>0</v>
      </c>
      <c r="BV2781" s="26">
        <v>0</v>
      </c>
      <c r="BW2781" s="26">
        <v>0</v>
      </c>
      <c r="BX2781" s="26">
        <v>0</v>
      </c>
      <c r="BY2781" s="26">
        <v>0</v>
      </c>
      <c r="BZ2781" s="24"/>
      <c r="CA2781" s="24"/>
      <c r="CB2781" s="24"/>
      <c r="CC2781" s="24"/>
      <c r="CD2781" s="24"/>
      <c r="CE2781" s="24"/>
      <c r="CF2781" s="24"/>
      <c r="CG2781" s="24"/>
      <c r="CH2781" s="24"/>
      <c r="CI2781" s="24"/>
      <c r="CJ2781" s="24"/>
      <c r="CK2781" s="24"/>
      <c r="CL2781" s="24"/>
      <c r="CM2781" s="24"/>
      <c r="CN2781" s="24"/>
      <c r="CO2781" s="24"/>
      <c r="CP2781" s="24"/>
      <c r="CQ2781" s="24"/>
      <c r="CR2781" s="24"/>
      <c r="CS2781" s="24"/>
      <c r="CT2781" s="24"/>
      <c r="CU2781" s="24"/>
      <c r="CV2781" s="24"/>
      <c r="CW2781" s="24"/>
      <c r="CX2781" s="24"/>
      <c r="CY2781" s="24"/>
      <c r="CZ2781" s="24"/>
      <c r="DA2781" s="24"/>
      <c r="DB2781" s="24"/>
      <c r="DC2781" s="24"/>
      <c r="DD2781" s="24"/>
      <c r="DE2781" s="24"/>
      <c r="DF2781" s="26" t="s">
        <v>139</v>
      </c>
      <c r="DG2781" s="26" t="s">
        <v>139</v>
      </c>
      <c r="DH2781" s="26" t="s">
        <v>139</v>
      </c>
      <c r="DI2781" s="26" t="s">
        <v>139</v>
      </c>
      <c r="DJ2781" s="26" t="s">
        <v>139</v>
      </c>
      <c r="DK2781" s="26" t="s">
        <v>139</v>
      </c>
      <c r="DL2781" s="26" t="s">
        <v>139</v>
      </c>
      <c r="DM2781" s="26" t="s">
        <v>139</v>
      </c>
      <c r="DN2781" s="26" t="s">
        <v>139</v>
      </c>
      <c r="DO2781" s="26" t="s">
        <v>139</v>
      </c>
    </row>
    <row r="2782" spans="1:119" ht="20.100000000000001" customHeight="1" x14ac:dyDescent="0.25">
      <c r="A2782" s="29" t="str">
        <f t="shared" ref="A2782:A2845" si="616">IFERROR(IF(C2782=0,NA(),B2782&amp;C2782),"")</f>
        <v>Yayasan Mitra ImaDei (ImaDei Friends Foundation)7</v>
      </c>
      <c r="B2782" s="29" t="str">
        <f t="shared" ref="B2782:B2845" si="617">IFERROR(IF(AA2782=0,Y2782&amp;IF(Z2782=0,""," ("&amp;Z2782&amp;")"),AA2782&amp;IF(Z2782=0,""," ("&amp;Z2782&amp;")")),"")</f>
        <v>Yayasan Mitra ImaDei (ImaDei Friends Foundation)</v>
      </c>
      <c r="C2782" s="29">
        <f t="shared" ref="C2782:C2845" si="618">IFERROR(_xlfn.NUMBERVALUE(RIGHT(AH2782,1)),"")</f>
        <v>7</v>
      </c>
      <c r="D2782" s="30" t="str">
        <f t="shared" ref="D2782:D2845" si="619">IFERROR(IF(OR(V2782="Sub-Saharan Africa",V2782="Middle East &amp; North Africa"),"Africa and the Middle East",IF(V2782="Europe &amp; Central Asia","Europe and Eurasia",IF(V2782="East Asia &amp; Pacific","East and Southeast Asia",V2782))),"")</f>
        <v>East and Southeast Asia</v>
      </c>
      <c r="E2782" s="30" t="str">
        <f t="shared" ref="E2782:E2845" si="620">IFERROR(IF(X2782=0,W2782,X2782&amp;", "&amp;W2782),"")</f>
        <v>Jakarta, Indonesia</v>
      </c>
      <c r="F2782" s="31">
        <f t="shared" ref="F2782:F2845" si="621">IFERROR(IF(AND(BZ2782+CA2782+CB2782+CC2782&gt;=4,BZ2782+CA2782+CB2782+CC2782&lt;=6),1,IF(AND(BZ2782+CA2782+CB2782+CC2782&gt;=7,BZ2782+CA2782+CB2782+CC2782&lt;=10),2,IF(AND(BZ2782+CA2782+CB2782+CC2782&gt;=11,BZ2782+CA2782+CB2782+CC2782&lt;=14),3,IF(AND(BZ2782+CA2782+CB2782+CC2782&gt;=15,BZ2782+CA2782+CB2782+CC2782&lt;=18),4,IF(AND(BZ2782+CA2782+CB2782+CC2782&gt;=19,BZ2782+CA2782+CB2782+CC2782&lt;=20),5,BR2782))))),"")</f>
        <v>4</v>
      </c>
      <c r="G2782" s="31">
        <f t="shared" ref="G2782:G2845" si="622">IFERROR(IF(AND(CD2782+CE2782+CF2782+CG2782&gt;=4,CD2782+CE2782+CF2782+CG2782&lt;=6),1,IF(AND(CD2782+CE2782+CF2782+CG2782&gt;=7,CD2782+CE2782+CF2782+CG2782&lt;=10),2,IF(AND(CD2782+CE2782+CF2782+CG2782&gt;=11,CD2782+CE2782+CF2782+CG2782&lt;=14),3,IF(AND(CD2782+CE2782+CF2782+CG2782&gt;=15,CD2782+CE2782+CF2782+CG2782&lt;=18),4,IF(AND(CD2782+CE2782+CF2782+CG2782&gt;=19,CD2782+CE2782+CF2782+CG2782&lt;=20),5,BS2782))))),"")</f>
        <v>2</v>
      </c>
      <c r="H2782" s="31">
        <f t="shared" ref="H2782:H2845" si="623">IFERROR(IF(AND(CH2782+CI2782+CJ2782+CK2782&gt;=4,CH2782+CI2782+CJ2782+CK2782&lt;=6),1,IF(AND(CH2782+CI2782+CJ2782+CK2782&gt;=7,CH2782+CI2782+CJ2782+CK2782&lt;=10),2,IF(AND(CH2782+CI2782+CJ2782+CK2782&gt;=11,CH2782+CI2782+CJ2782+CK2782&lt;=14),3,IF(AND(CH2782+CI2782+CJ2782+CK2782&gt;=15,CH2782+CI2782+CJ2782+CK2782&lt;=18),4,IF(AND(CH2782+CI2782+CJ2782+CK2782&gt;=19,CH2782+CI2782+CJ2782+CK2782&lt;=20),5,BT2782))))),"")</f>
        <v>4</v>
      </c>
      <c r="I2782" s="31">
        <f t="shared" ref="I2782:I2845" si="624">IFERROR(IF(AND(CL2782+CM2782+CN2782+CO2782&gt;=4,CL2782+CM2782+CN2782+CO2782&lt;=6),1,IF(AND(CL2782+CM2782+CN2782+CO2782&gt;=7,CL2782+CM2782+CN2782+CO2782&lt;=10),2,IF(AND(CL2782+CM2782+CN2782+CO2782&gt;=11,CL2782+CM2782+CN2782+CO2782&lt;=14),3,IF(AND(CL2782+CM2782+CN2782+CO2782&gt;=15,CL2782+CM2782+CN2782+CO2782&lt;=18),4,IF(AND(CL2782+CM2782+CN2782+CO2782&gt;=19,CL2782+CM2782+CN2782+CO2782&lt;=20),5,BU2782))))),"")</f>
        <v>3</v>
      </c>
      <c r="J2782" s="31">
        <f t="shared" ref="J2782:J2845" si="625">IFERROR(IF(AND(CP2782+CQ2782+CR2782+CS2782&gt;=4,CP2782+CQ2782+CR2782+CS2782&lt;=6),1,IF(AND(CP2782+CQ2782+CR2782+CS2782&gt;=7,CP2782+CQ2782+CR2782+CS2782&lt;=10),2,IF(AND(CP2782+CQ2782+CR2782+CS2782&gt;=11,CP2782+CQ2782+CR2782+CS2782&lt;=14),3,IF(AND(CP2782+CQ2782+CR2782+CS2782&gt;=15,CP2782+CQ2782+CR2782+CS2782&lt;=18),4,IF(AND(CP2782+CQ2782+CR2782+CS2782&gt;=19,CP2782+CQ2782+CR2782+CS2782&lt;=20),5,BV2782))))),"")</f>
        <v>4</v>
      </c>
      <c r="K2782" s="31">
        <f t="shared" ref="K2782:K2845" si="626">IFERROR(IF(AND(CT2782+CU2782+CV2782+CW2782&gt;=4,CT2782+CU2782+CV2782+CW2782&lt;=6),1,IF(AND(CT2782+CU2782+CV2782+CW2782&gt;=7,CT2782+CU2782+CV2782+CW2782&lt;=10),2,IF(AND(CT2782+CU2782+CV2782+CW2782&gt;=11,CT2782+CU2782+CV2782+CW2782&lt;=14),3,IF(AND(CT2782+CU2782+CV2782+CW2782&gt;=15,CT2782+CU2782+CV2782+CW2782&lt;=18),4,IF(AND(CT2782+CU2782+CV2782+CW2782&gt;=19,CT2782+CU2782+CV2782+CW2782&lt;=20),5,BW2782))))),"")</f>
        <v>4</v>
      </c>
      <c r="L2782" s="31">
        <f t="shared" ref="L2782:L2845" si="627">IFERROR(IF(AND(CX2782+CY2782+CZ2782+DA2782&gt;=4,CX2782+CY2782+CZ2782+DA2782&lt;=6),1,IF(AND(CX2782+CY2782+CZ2782+DA2782&gt;=7,CX2782+CY2782+CZ2782+DA2782&lt;=10),2,IF(AND(CX2782+CY2782+CZ2782+DA2782&gt;=11,CX2782+CY2782+CZ2782+DA2782&lt;=14),3,IF(AND(CX2782+CY2782+CZ2782+DA2782&gt;=15,CX2782+CY2782+CZ2782+DA2782&lt;=18),4,IF(AND(CX2782+CY2782+CZ2782+DA2782&gt;=19,CX2782+CY2782+CZ2782+DA2782&lt;=20),5,BX2782))))),"")</f>
        <v>3</v>
      </c>
      <c r="M2782" s="31">
        <f t="shared" ref="M2782:M2845" si="628">IFERROR(IF(AND(DB2782+DC2782+DD2782+DE2782&gt;=4,DB2782+DC2782+DD2782+DE2782&lt;=6),1,IF(AND(DB2782+DC2782+DD2782+DE2782&gt;=7,DB2782+DC2782+DD2782+DE2782&lt;=10),2,IF(AND(DB2782+DC2782+DD2782+DE2782&gt;=11,DB2782+DC2782+DD2782+DE2782&lt;=14),3,IF(AND(DB2782+DC2782+DD2782+DE2782&gt;=15,DB2782+DC2782+DD2782+DE2782&lt;=18),4,IF(AND(DB2782+DC2782+DD2782+DE2782&gt;=19,DB2782+DC2782+DD2782+DE2782&lt;=20),5,BY2782))))),"")</f>
        <v>4</v>
      </c>
      <c r="N2782" s="31">
        <f t="shared" ref="N2782:N2845" si="629">IFERROR(ROUND(AVERAGE(F2782:M2782),1),"")</f>
        <v>3.5</v>
      </c>
      <c r="O2782" s="26" t="s">
        <v>15034</v>
      </c>
      <c r="P2782" s="26" t="s">
        <v>108</v>
      </c>
      <c r="Q2782" s="27">
        <v>43214</v>
      </c>
      <c r="R2782" s="26" t="s">
        <v>166</v>
      </c>
      <c r="S2782" s="26" t="s">
        <v>244</v>
      </c>
      <c r="T2782" s="26" t="s">
        <v>111</v>
      </c>
      <c r="U2782" s="24"/>
      <c r="V2782" s="26" t="s">
        <v>469</v>
      </c>
      <c r="W2782" s="26" t="s">
        <v>5988</v>
      </c>
      <c r="X2782" s="26" t="s">
        <v>6029</v>
      </c>
      <c r="Y2782" s="26" t="s">
        <v>15035</v>
      </c>
      <c r="Z2782" s="26" t="s">
        <v>15036</v>
      </c>
      <c r="AA2782" s="24"/>
      <c r="AB2782" s="26" t="s">
        <v>117</v>
      </c>
      <c r="AC2782" s="28">
        <v>12000</v>
      </c>
      <c r="AD2782" s="26" t="s">
        <v>15037</v>
      </c>
      <c r="AE2782" s="26" t="s">
        <v>474</v>
      </c>
      <c r="AF2782" s="26" t="s">
        <v>120</v>
      </c>
      <c r="AG2782" s="26" t="s">
        <v>175</v>
      </c>
      <c r="AH2782" s="26" t="s">
        <v>235</v>
      </c>
      <c r="AI2782" s="28">
        <v>12000</v>
      </c>
      <c r="AJ2782" s="24"/>
      <c r="AK2782" s="26" t="s">
        <v>15046</v>
      </c>
      <c r="AL2782" s="26" t="s">
        <v>15038</v>
      </c>
      <c r="AM2782" s="24"/>
      <c r="AN2782" s="24"/>
      <c r="AO2782" s="24"/>
      <c r="AP2782" s="24"/>
      <c r="AQ2782" s="26" t="s">
        <v>15039</v>
      </c>
      <c r="AR2782" s="24"/>
      <c r="AS2782" s="26" t="s">
        <v>15040</v>
      </c>
      <c r="AT2782" s="24"/>
      <c r="AU2782" s="24"/>
      <c r="AV2782" s="24"/>
      <c r="AW2782" s="28">
        <v>45500</v>
      </c>
      <c r="AX2782" s="26">
        <v>15</v>
      </c>
      <c r="AY2782" s="28">
        <v>100</v>
      </c>
      <c r="AZ2782" s="28">
        <v>15</v>
      </c>
      <c r="BA2782" s="26">
        <v>15</v>
      </c>
      <c r="BB2782" s="24"/>
      <c r="BC2782" s="26" t="s">
        <v>15041</v>
      </c>
      <c r="BD2782" s="26" t="s">
        <v>437</v>
      </c>
      <c r="BE2782" s="26" t="s">
        <v>15042</v>
      </c>
      <c r="BF2782" s="26" t="s">
        <v>5346</v>
      </c>
      <c r="BG2782" s="26" t="s">
        <v>15043</v>
      </c>
      <c r="BH2782" s="24"/>
      <c r="BI2782" s="24"/>
      <c r="BJ2782" s="24"/>
      <c r="BK2782" s="24"/>
      <c r="BL2782" s="24"/>
      <c r="BM2782" s="24"/>
      <c r="BN2782" s="24"/>
      <c r="BO2782" s="24"/>
      <c r="BP2782" s="24"/>
      <c r="BQ2782" s="24"/>
      <c r="BR2782" s="26">
        <v>0</v>
      </c>
      <c r="BS2782" s="26">
        <v>0</v>
      </c>
      <c r="BT2782" s="26">
        <v>0</v>
      </c>
      <c r="BU2782" s="26">
        <v>0</v>
      </c>
      <c r="BV2782" s="26">
        <v>0</v>
      </c>
      <c r="BW2782" s="26">
        <v>0</v>
      </c>
      <c r="BX2782" s="26">
        <v>0</v>
      </c>
      <c r="BY2782" s="26">
        <v>0</v>
      </c>
      <c r="BZ2782" s="26" t="s">
        <v>134</v>
      </c>
      <c r="CA2782" s="26" t="s">
        <v>134</v>
      </c>
      <c r="CB2782" s="26" t="s">
        <v>134</v>
      </c>
      <c r="CC2782" s="26" t="s">
        <v>134</v>
      </c>
      <c r="CD2782" s="24"/>
      <c r="CE2782" s="26" t="s">
        <v>136</v>
      </c>
      <c r="CF2782" s="26" t="s">
        <v>136</v>
      </c>
      <c r="CG2782" s="26" t="s">
        <v>134</v>
      </c>
      <c r="CH2782" s="26" t="s">
        <v>134</v>
      </c>
      <c r="CI2782" s="26" t="s">
        <v>134</v>
      </c>
      <c r="CJ2782" s="26" t="s">
        <v>134</v>
      </c>
      <c r="CK2782" s="26" t="s">
        <v>136</v>
      </c>
      <c r="CL2782" s="26" t="s">
        <v>136</v>
      </c>
      <c r="CM2782" s="26" t="s">
        <v>134</v>
      </c>
      <c r="CN2782" s="26" t="s">
        <v>134</v>
      </c>
      <c r="CO2782" s="26" t="s">
        <v>136</v>
      </c>
      <c r="CP2782" s="26" t="s">
        <v>134</v>
      </c>
      <c r="CQ2782" s="26" t="s">
        <v>134</v>
      </c>
      <c r="CR2782" s="26" t="s">
        <v>134</v>
      </c>
      <c r="CS2782" s="26" t="s">
        <v>134</v>
      </c>
      <c r="CT2782" s="26" t="s">
        <v>134</v>
      </c>
      <c r="CU2782" s="26" t="s">
        <v>134</v>
      </c>
      <c r="CV2782" s="26" t="s">
        <v>138</v>
      </c>
      <c r="CW2782" s="26" t="s">
        <v>136</v>
      </c>
      <c r="CX2782" s="26" t="s">
        <v>136</v>
      </c>
      <c r="CY2782" s="26" t="s">
        <v>135</v>
      </c>
      <c r="CZ2782" s="26" t="s">
        <v>136</v>
      </c>
      <c r="DA2782" s="26" t="s">
        <v>136</v>
      </c>
      <c r="DB2782" s="26" t="s">
        <v>134</v>
      </c>
      <c r="DC2782" s="26" t="s">
        <v>134</v>
      </c>
      <c r="DD2782" s="26" t="s">
        <v>136</v>
      </c>
      <c r="DE2782" s="26" t="s">
        <v>134</v>
      </c>
      <c r="DF2782" s="26" t="s">
        <v>139</v>
      </c>
      <c r="DG2782" s="26" t="s">
        <v>120</v>
      </c>
      <c r="DH2782" s="26" t="s">
        <v>139</v>
      </c>
      <c r="DI2782" s="26" t="s">
        <v>120</v>
      </c>
      <c r="DJ2782" s="26" t="s">
        <v>120</v>
      </c>
      <c r="DK2782" s="26" t="s">
        <v>139</v>
      </c>
      <c r="DL2782" s="26" t="s">
        <v>139</v>
      </c>
      <c r="DM2782" s="26" t="s">
        <v>120</v>
      </c>
      <c r="DN2782" s="26" t="s">
        <v>139</v>
      </c>
      <c r="DO2782" s="26" t="s">
        <v>139</v>
      </c>
    </row>
    <row r="2783" spans="1:119" ht="20.100000000000001" customHeight="1" x14ac:dyDescent="0.25">
      <c r="A2783" s="29" t="str">
        <f t="shared" si="616"/>
        <v/>
      </c>
      <c r="B2783" s="29" t="str">
        <f t="shared" si="617"/>
        <v>Yayasan Mitra ImaDei (ImaDei Friends Foundation)</v>
      </c>
      <c r="C2783" s="29">
        <f t="shared" si="618"/>
        <v>0</v>
      </c>
      <c r="D2783" s="30" t="str">
        <f t="shared" si="619"/>
        <v>East and Southeast Asia</v>
      </c>
      <c r="E2783" s="30" t="str">
        <f t="shared" si="620"/>
        <v>Jakarta, Indonesia</v>
      </c>
      <c r="F2783" s="31">
        <f t="shared" si="621"/>
        <v>0</v>
      </c>
      <c r="G2783" s="31">
        <f t="shared" si="622"/>
        <v>0</v>
      </c>
      <c r="H2783" s="31">
        <f t="shared" si="623"/>
        <v>0</v>
      </c>
      <c r="I2783" s="31">
        <f t="shared" si="624"/>
        <v>0</v>
      </c>
      <c r="J2783" s="31">
        <f t="shared" si="625"/>
        <v>0</v>
      </c>
      <c r="K2783" s="31">
        <f t="shared" si="626"/>
        <v>0</v>
      </c>
      <c r="L2783" s="31">
        <f t="shared" si="627"/>
        <v>0</v>
      </c>
      <c r="M2783" s="31">
        <f t="shared" si="628"/>
        <v>0</v>
      </c>
      <c r="N2783" s="31">
        <f t="shared" si="629"/>
        <v>0</v>
      </c>
      <c r="O2783" s="26" t="s">
        <v>16509</v>
      </c>
      <c r="P2783" s="26" t="s">
        <v>108</v>
      </c>
      <c r="Q2783" s="27">
        <v>43251</v>
      </c>
      <c r="R2783" s="24"/>
      <c r="S2783" s="24"/>
      <c r="T2783" s="26" t="s">
        <v>111</v>
      </c>
      <c r="U2783" s="24"/>
      <c r="V2783" s="26" t="s">
        <v>469</v>
      </c>
      <c r="W2783" s="26" t="s">
        <v>5988</v>
      </c>
      <c r="X2783" s="26" t="s">
        <v>6029</v>
      </c>
      <c r="Y2783" s="26" t="s">
        <v>15035</v>
      </c>
      <c r="Z2783" s="26" t="s">
        <v>15036</v>
      </c>
      <c r="AA2783" s="24"/>
      <c r="AB2783" s="26" t="s">
        <v>15736</v>
      </c>
      <c r="AC2783" s="28">
        <v>2400</v>
      </c>
      <c r="AD2783" s="26" t="s">
        <v>15037</v>
      </c>
      <c r="AE2783" s="26" t="s">
        <v>474</v>
      </c>
      <c r="AF2783" s="26" t="s">
        <v>120</v>
      </c>
      <c r="AG2783" s="26" t="s">
        <v>175</v>
      </c>
      <c r="AH2783" s="24"/>
      <c r="AI2783" s="28">
        <v>2400</v>
      </c>
      <c r="AJ2783" s="24"/>
      <c r="AK2783" s="24"/>
      <c r="AL2783" s="24"/>
      <c r="AM2783" s="24"/>
      <c r="AN2783" s="24"/>
      <c r="AO2783" s="24"/>
      <c r="AP2783" s="24"/>
      <c r="AQ2783" s="24"/>
      <c r="AR2783" s="24"/>
      <c r="AS2783" s="24"/>
      <c r="AT2783" s="24"/>
      <c r="AU2783" s="24"/>
      <c r="AV2783" s="24"/>
      <c r="AW2783" s="28">
        <v>0</v>
      </c>
      <c r="AX2783" s="26">
        <v>0</v>
      </c>
      <c r="AY2783" s="28">
        <v>0</v>
      </c>
      <c r="AZ2783" s="28">
        <v>0</v>
      </c>
      <c r="BA2783" s="26">
        <v>0</v>
      </c>
      <c r="BB2783" s="24"/>
      <c r="BC2783" s="26" t="s">
        <v>15041</v>
      </c>
      <c r="BD2783" s="24"/>
      <c r="BE2783" s="24"/>
      <c r="BF2783" s="24"/>
      <c r="BG2783" s="24"/>
      <c r="BH2783" s="24"/>
      <c r="BI2783" s="24"/>
      <c r="BJ2783" s="24"/>
      <c r="BK2783" s="24"/>
      <c r="BL2783" s="24"/>
      <c r="BM2783" s="24"/>
      <c r="BN2783" s="24"/>
      <c r="BO2783" s="24"/>
      <c r="BP2783" s="24"/>
      <c r="BQ2783" s="24"/>
      <c r="BR2783" s="26">
        <v>0</v>
      </c>
      <c r="BS2783" s="26">
        <v>0</v>
      </c>
      <c r="BT2783" s="26">
        <v>0</v>
      </c>
      <c r="BU2783" s="26">
        <v>0</v>
      </c>
      <c r="BV2783" s="26">
        <v>0</v>
      </c>
      <c r="BW2783" s="26">
        <v>0</v>
      </c>
      <c r="BX2783" s="26">
        <v>0</v>
      </c>
      <c r="BY2783" s="26">
        <v>0</v>
      </c>
      <c r="BZ2783" s="24"/>
      <c r="CA2783" s="24"/>
      <c r="CB2783" s="24"/>
      <c r="CC2783" s="24"/>
      <c r="CD2783" s="24"/>
      <c r="CE2783" s="24"/>
      <c r="CF2783" s="24"/>
      <c r="CG2783" s="24"/>
      <c r="CH2783" s="24"/>
      <c r="CI2783" s="24"/>
      <c r="CJ2783" s="24"/>
      <c r="CK2783" s="24"/>
      <c r="CL2783" s="24"/>
      <c r="CM2783" s="24"/>
      <c r="CN2783" s="24"/>
      <c r="CO2783" s="24"/>
      <c r="CP2783" s="24"/>
      <c r="CQ2783" s="24"/>
      <c r="CR2783" s="24"/>
      <c r="CS2783" s="24"/>
      <c r="CT2783" s="24"/>
      <c r="CU2783" s="24"/>
      <c r="CV2783" s="24"/>
      <c r="CW2783" s="24"/>
      <c r="CX2783" s="24"/>
      <c r="CY2783" s="24"/>
      <c r="CZ2783" s="24"/>
      <c r="DA2783" s="24"/>
      <c r="DB2783" s="24"/>
      <c r="DC2783" s="24"/>
      <c r="DD2783" s="24"/>
      <c r="DE2783" s="24"/>
      <c r="DF2783" s="26" t="s">
        <v>139</v>
      </c>
      <c r="DG2783" s="26" t="s">
        <v>139</v>
      </c>
      <c r="DH2783" s="26" t="s">
        <v>139</v>
      </c>
      <c r="DI2783" s="26" t="s">
        <v>139</v>
      </c>
      <c r="DJ2783" s="26" t="s">
        <v>139</v>
      </c>
      <c r="DK2783" s="26" t="s">
        <v>139</v>
      </c>
      <c r="DL2783" s="26" t="s">
        <v>139</v>
      </c>
      <c r="DM2783" s="26" t="s">
        <v>139</v>
      </c>
      <c r="DN2783" s="26" t="s">
        <v>139</v>
      </c>
      <c r="DO2783" s="26" t="s">
        <v>139</v>
      </c>
    </row>
    <row r="2784" spans="1:119" ht="20.100000000000001" customHeight="1" x14ac:dyDescent="0.25">
      <c r="A2784" s="29" t="str">
        <f t="shared" si="616"/>
        <v>Yayasan Mitra ImaDei (ImaDei Friends Foundation)6</v>
      </c>
      <c r="B2784" s="29" t="str">
        <f t="shared" si="617"/>
        <v>Yayasan Mitra ImaDei (ImaDei Friends Foundation)</v>
      </c>
      <c r="C2784" s="29">
        <f t="shared" si="618"/>
        <v>6</v>
      </c>
      <c r="D2784" s="30" t="str">
        <f t="shared" si="619"/>
        <v>East and Southeast Asia</v>
      </c>
      <c r="E2784" s="30" t="str">
        <f t="shared" si="620"/>
        <v>Jakarta, Indonesia</v>
      </c>
      <c r="F2784" s="31">
        <f t="shared" si="621"/>
        <v>4</v>
      </c>
      <c r="G2784" s="31">
        <f t="shared" si="622"/>
        <v>3</v>
      </c>
      <c r="H2784" s="31">
        <f t="shared" si="623"/>
        <v>4</v>
      </c>
      <c r="I2784" s="31">
        <f t="shared" si="624"/>
        <v>4</v>
      </c>
      <c r="J2784" s="31">
        <f t="shared" si="625"/>
        <v>4</v>
      </c>
      <c r="K2784" s="31">
        <f t="shared" si="626"/>
        <v>4</v>
      </c>
      <c r="L2784" s="31">
        <f t="shared" si="627"/>
        <v>4</v>
      </c>
      <c r="M2784" s="31">
        <f t="shared" si="628"/>
        <v>4</v>
      </c>
      <c r="N2784" s="31">
        <f t="shared" si="629"/>
        <v>3.9</v>
      </c>
      <c r="O2784" s="26" t="s">
        <v>15044</v>
      </c>
      <c r="P2784" s="26" t="s">
        <v>108</v>
      </c>
      <c r="Q2784" s="27">
        <v>42858</v>
      </c>
      <c r="R2784" s="26" t="s">
        <v>166</v>
      </c>
      <c r="S2784" s="26" t="s">
        <v>167</v>
      </c>
      <c r="T2784" s="26" t="s">
        <v>142</v>
      </c>
      <c r="U2784" s="26" t="s">
        <v>307</v>
      </c>
      <c r="V2784" s="26" t="s">
        <v>469</v>
      </c>
      <c r="W2784" s="26" t="s">
        <v>5988</v>
      </c>
      <c r="X2784" s="26" t="s">
        <v>6029</v>
      </c>
      <c r="Y2784" s="26" t="s">
        <v>15035</v>
      </c>
      <c r="Z2784" s="26" t="s">
        <v>15036</v>
      </c>
      <c r="AA2784" s="24"/>
      <c r="AB2784" s="26" t="s">
        <v>117</v>
      </c>
      <c r="AC2784" s="28">
        <v>12000</v>
      </c>
      <c r="AD2784" s="26" t="s">
        <v>15037</v>
      </c>
      <c r="AE2784" s="26" t="s">
        <v>474</v>
      </c>
      <c r="AF2784" s="26" t="s">
        <v>120</v>
      </c>
      <c r="AG2784" s="26" t="s">
        <v>175</v>
      </c>
      <c r="AH2784" s="26" t="s">
        <v>250</v>
      </c>
      <c r="AI2784" s="28">
        <v>12000</v>
      </c>
      <c r="AJ2784" s="26" t="s">
        <v>15045</v>
      </c>
      <c r="AK2784" s="26" t="s">
        <v>15046</v>
      </c>
      <c r="AL2784" s="26" t="s">
        <v>15038</v>
      </c>
      <c r="AM2784" s="24"/>
      <c r="AN2784" s="24"/>
      <c r="AO2784" s="24"/>
      <c r="AP2784" s="24"/>
      <c r="AQ2784" s="26" t="s">
        <v>15047</v>
      </c>
      <c r="AR2784" s="24"/>
      <c r="AS2784" s="26" t="s">
        <v>15048</v>
      </c>
      <c r="AT2784" s="24"/>
      <c r="AU2784" s="24"/>
      <c r="AV2784" s="24"/>
      <c r="AW2784" s="28">
        <v>49554</v>
      </c>
      <c r="AX2784" s="26">
        <v>30</v>
      </c>
      <c r="AY2784" s="28">
        <v>80</v>
      </c>
      <c r="AZ2784" s="28">
        <v>80</v>
      </c>
      <c r="BA2784" s="26">
        <v>0</v>
      </c>
      <c r="BB2784" s="24"/>
      <c r="BC2784" s="26" t="s">
        <v>15041</v>
      </c>
      <c r="BD2784" s="26" t="s">
        <v>125</v>
      </c>
      <c r="BE2784" s="24"/>
      <c r="BF2784" s="26" t="s">
        <v>5346</v>
      </c>
      <c r="BG2784" s="26" t="s">
        <v>15043</v>
      </c>
      <c r="BH2784" s="26" t="s">
        <v>15049</v>
      </c>
      <c r="BI2784" s="26" t="s">
        <v>5988</v>
      </c>
      <c r="BJ2784" s="26" t="s">
        <v>15050</v>
      </c>
      <c r="BK2784" s="26" t="s">
        <v>5988</v>
      </c>
      <c r="BL2784" s="24"/>
      <c r="BM2784" s="24"/>
      <c r="BN2784" s="24"/>
      <c r="BO2784" s="24"/>
      <c r="BP2784" s="24"/>
      <c r="BQ2784" s="24"/>
      <c r="BR2784" s="26">
        <v>4</v>
      </c>
      <c r="BS2784" s="26">
        <v>3</v>
      </c>
      <c r="BT2784" s="26">
        <v>4</v>
      </c>
      <c r="BU2784" s="26">
        <v>4</v>
      </c>
      <c r="BV2784" s="26">
        <v>4</v>
      </c>
      <c r="BW2784" s="26">
        <v>4</v>
      </c>
      <c r="BX2784" s="26">
        <v>4</v>
      </c>
      <c r="BY2784" s="26">
        <v>4</v>
      </c>
      <c r="BZ2784" s="24"/>
      <c r="CA2784" s="24"/>
      <c r="CB2784" s="24"/>
      <c r="CC2784" s="24"/>
      <c r="CD2784" s="24"/>
      <c r="CE2784" s="24"/>
      <c r="CF2784" s="24"/>
      <c r="CG2784" s="24"/>
      <c r="CH2784" s="24"/>
      <c r="CI2784" s="24"/>
      <c r="CJ2784" s="24"/>
      <c r="CK2784" s="24"/>
      <c r="CL2784" s="24"/>
      <c r="CM2784" s="24"/>
      <c r="CN2784" s="24"/>
      <c r="CO2784" s="24"/>
      <c r="CP2784" s="24"/>
      <c r="CQ2784" s="24"/>
      <c r="CR2784" s="24"/>
      <c r="CS2784" s="24"/>
      <c r="CT2784" s="24"/>
      <c r="CU2784" s="24"/>
      <c r="CV2784" s="24"/>
      <c r="CW2784" s="24"/>
      <c r="CX2784" s="24"/>
      <c r="CY2784" s="24"/>
      <c r="CZ2784" s="24"/>
      <c r="DA2784" s="24"/>
      <c r="DB2784" s="24"/>
      <c r="DC2784" s="24"/>
      <c r="DD2784" s="24"/>
      <c r="DE2784" s="24"/>
      <c r="DF2784" s="26" t="s">
        <v>139</v>
      </c>
      <c r="DG2784" s="26" t="s">
        <v>120</v>
      </c>
      <c r="DH2784" s="26" t="s">
        <v>139</v>
      </c>
      <c r="DI2784" s="26" t="s">
        <v>139</v>
      </c>
      <c r="DJ2784" s="26" t="s">
        <v>139</v>
      </c>
      <c r="DK2784" s="26" t="s">
        <v>139</v>
      </c>
      <c r="DL2784" s="26" t="s">
        <v>139</v>
      </c>
      <c r="DM2784" s="26" t="s">
        <v>139</v>
      </c>
      <c r="DN2784" s="26" t="s">
        <v>139</v>
      </c>
      <c r="DO2784" s="26" t="s">
        <v>139</v>
      </c>
    </row>
    <row r="2785" spans="1:119" ht="20.100000000000001" customHeight="1" x14ac:dyDescent="0.25">
      <c r="A2785" s="29" t="str">
        <f t="shared" si="616"/>
        <v>Yayasan Mitra ImaDei (ImaDei Friends Foundation)5</v>
      </c>
      <c r="B2785" s="29" t="str">
        <f t="shared" si="617"/>
        <v>Yayasan Mitra ImaDei (ImaDei Friends Foundation)</v>
      </c>
      <c r="C2785" s="29">
        <f t="shared" si="618"/>
        <v>5</v>
      </c>
      <c r="D2785" s="30" t="str">
        <f t="shared" si="619"/>
        <v>East and Southeast Asia</v>
      </c>
      <c r="E2785" s="30" t="str">
        <f t="shared" si="620"/>
        <v>Jakarta, Indonesia</v>
      </c>
      <c r="F2785" s="31">
        <f t="shared" si="621"/>
        <v>4</v>
      </c>
      <c r="G2785" s="31">
        <f t="shared" si="622"/>
        <v>3</v>
      </c>
      <c r="H2785" s="31">
        <f t="shared" si="623"/>
        <v>4</v>
      </c>
      <c r="I2785" s="31">
        <f t="shared" si="624"/>
        <v>4</v>
      </c>
      <c r="J2785" s="31">
        <f t="shared" si="625"/>
        <v>4</v>
      </c>
      <c r="K2785" s="31">
        <f t="shared" si="626"/>
        <v>5</v>
      </c>
      <c r="L2785" s="31">
        <f t="shared" si="627"/>
        <v>4</v>
      </c>
      <c r="M2785" s="31">
        <f t="shared" si="628"/>
        <v>4</v>
      </c>
      <c r="N2785" s="31">
        <f t="shared" si="629"/>
        <v>4</v>
      </c>
      <c r="O2785" s="26" t="s">
        <v>15051</v>
      </c>
      <c r="P2785" s="26" t="s">
        <v>108</v>
      </c>
      <c r="Q2785" s="27">
        <v>42502</v>
      </c>
      <c r="R2785" s="26" t="s">
        <v>166</v>
      </c>
      <c r="S2785" s="26" t="s">
        <v>184</v>
      </c>
      <c r="T2785" s="26" t="s">
        <v>157</v>
      </c>
      <c r="U2785" s="26" t="s">
        <v>112</v>
      </c>
      <c r="V2785" s="26" t="s">
        <v>469</v>
      </c>
      <c r="W2785" s="26" t="s">
        <v>5988</v>
      </c>
      <c r="X2785" s="26" t="s">
        <v>6029</v>
      </c>
      <c r="Y2785" s="26" t="s">
        <v>15035</v>
      </c>
      <c r="Z2785" s="26" t="s">
        <v>15036</v>
      </c>
      <c r="AA2785" s="24"/>
      <c r="AB2785" s="26" t="s">
        <v>117</v>
      </c>
      <c r="AC2785" s="28">
        <v>12000</v>
      </c>
      <c r="AD2785" s="26" t="s">
        <v>15037</v>
      </c>
      <c r="AE2785" s="26" t="s">
        <v>474</v>
      </c>
      <c r="AF2785" s="26" t="s">
        <v>120</v>
      </c>
      <c r="AG2785" s="26" t="s">
        <v>175</v>
      </c>
      <c r="AH2785" s="26" t="s">
        <v>176</v>
      </c>
      <c r="AI2785" s="28">
        <v>12000</v>
      </c>
      <c r="AJ2785" s="26" t="s">
        <v>15045</v>
      </c>
      <c r="AK2785" s="26" t="s">
        <v>15046</v>
      </c>
      <c r="AL2785" s="26" t="s">
        <v>15038</v>
      </c>
      <c r="AM2785" s="24"/>
      <c r="AN2785" s="24"/>
      <c r="AO2785" s="24"/>
      <c r="AP2785" s="24"/>
      <c r="AQ2785" s="26" t="s">
        <v>15052</v>
      </c>
      <c r="AR2785" s="24"/>
      <c r="AS2785" s="26" t="s">
        <v>15053</v>
      </c>
      <c r="AT2785" s="26" t="s">
        <v>15054</v>
      </c>
      <c r="AU2785" s="24"/>
      <c r="AV2785" s="24"/>
      <c r="AW2785" s="28">
        <v>51000</v>
      </c>
      <c r="AX2785" s="26">
        <v>21</v>
      </c>
      <c r="AY2785" s="28">
        <v>80</v>
      </c>
      <c r="AZ2785" s="28">
        <v>85</v>
      </c>
      <c r="BA2785" s="24"/>
      <c r="BB2785" s="26" t="s">
        <v>148</v>
      </c>
      <c r="BC2785" s="26" t="s">
        <v>15041</v>
      </c>
      <c r="BD2785" s="26" t="s">
        <v>437</v>
      </c>
      <c r="BE2785" s="26" t="s">
        <v>15055</v>
      </c>
      <c r="BF2785" s="26" t="s">
        <v>15056</v>
      </c>
      <c r="BG2785" s="26" t="s">
        <v>15043</v>
      </c>
      <c r="BH2785" s="24"/>
      <c r="BI2785" s="24"/>
      <c r="BJ2785" s="24"/>
      <c r="BK2785" s="24"/>
      <c r="BL2785" s="24"/>
      <c r="BM2785" s="24"/>
      <c r="BN2785" s="24"/>
      <c r="BO2785" s="24"/>
      <c r="BP2785" s="24"/>
      <c r="BQ2785" s="24"/>
      <c r="BR2785" s="26">
        <v>4</v>
      </c>
      <c r="BS2785" s="26">
        <v>3</v>
      </c>
      <c r="BT2785" s="26">
        <v>4</v>
      </c>
      <c r="BU2785" s="26">
        <v>4</v>
      </c>
      <c r="BV2785" s="26">
        <v>4</v>
      </c>
      <c r="BW2785" s="26">
        <v>5</v>
      </c>
      <c r="BX2785" s="26">
        <v>4</v>
      </c>
      <c r="BY2785" s="26">
        <v>4</v>
      </c>
      <c r="BZ2785" s="24"/>
      <c r="CA2785" s="24"/>
      <c r="CB2785" s="24"/>
      <c r="CC2785" s="24"/>
      <c r="CD2785" s="24"/>
      <c r="CE2785" s="24"/>
      <c r="CF2785" s="24"/>
      <c r="CG2785" s="24"/>
      <c r="CH2785" s="24"/>
      <c r="CI2785" s="24"/>
      <c r="CJ2785" s="24"/>
      <c r="CK2785" s="24"/>
      <c r="CL2785" s="24"/>
      <c r="CM2785" s="24"/>
      <c r="CN2785" s="24"/>
      <c r="CO2785" s="24"/>
      <c r="CP2785" s="24"/>
      <c r="CQ2785" s="24"/>
      <c r="CR2785" s="24"/>
      <c r="CS2785" s="24"/>
      <c r="CT2785" s="24"/>
      <c r="CU2785" s="24"/>
      <c r="CV2785" s="24"/>
      <c r="CW2785" s="24"/>
      <c r="CX2785" s="24"/>
      <c r="CY2785" s="24"/>
      <c r="CZ2785" s="24"/>
      <c r="DA2785" s="24"/>
      <c r="DB2785" s="24"/>
      <c r="DC2785" s="24"/>
      <c r="DD2785" s="24"/>
      <c r="DE2785" s="24"/>
      <c r="DF2785" s="26" t="s">
        <v>139</v>
      </c>
      <c r="DG2785" s="26" t="s">
        <v>120</v>
      </c>
      <c r="DH2785" s="26" t="s">
        <v>139</v>
      </c>
      <c r="DI2785" s="26" t="s">
        <v>120</v>
      </c>
      <c r="DJ2785" s="26" t="s">
        <v>120</v>
      </c>
      <c r="DK2785" s="26" t="s">
        <v>139</v>
      </c>
      <c r="DL2785" s="26" t="s">
        <v>120</v>
      </c>
      <c r="DM2785" s="26" t="s">
        <v>139</v>
      </c>
      <c r="DN2785" s="26" t="s">
        <v>139</v>
      </c>
      <c r="DO2785" s="26" t="s">
        <v>139</v>
      </c>
    </row>
    <row r="2786" spans="1:119" ht="20.100000000000001" customHeight="1" x14ac:dyDescent="0.25">
      <c r="A2786" s="29" t="str">
        <f t="shared" si="616"/>
        <v/>
      </c>
      <c r="B2786" s="29" t="str">
        <f t="shared" si="617"/>
        <v>Yayasan Mitra ImaDei (ImaDei Friends Foundation)</v>
      </c>
      <c r="C2786" s="29">
        <f t="shared" si="618"/>
        <v>0</v>
      </c>
      <c r="D2786" s="30" t="str">
        <f t="shared" si="619"/>
        <v>East and Southeast Asia</v>
      </c>
      <c r="E2786" s="30" t="str">
        <f t="shared" si="620"/>
        <v>Jakarta, Indonesia</v>
      </c>
      <c r="F2786" s="31">
        <f t="shared" si="621"/>
        <v>0</v>
      </c>
      <c r="G2786" s="31">
        <f t="shared" si="622"/>
        <v>0</v>
      </c>
      <c r="H2786" s="31">
        <f t="shared" si="623"/>
        <v>0</v>
      </c>
      <c r="I2786" s="31">
        <f t="shared" si="624"/>
        <v>0</v>
      </c>
      <c r="J2786" s="31">
        <f t="shared" si="625"/>
        <v>0</v>
      </c>
      <c r="K2786" s="31">
        <f t="shared" si="626"/>
        <v>0</v>
      </c>
      <c r="L2786" s="31">
        <f t="shared" si="627"/>
        <v>0</v>
      </c>
      <c r="M2786" s="31">
        <f t="shared" si="628"/>
        <v>0</v>
      </c>
      <c r="N2786" s="31">
        <f t="shared" si="629"/>
        <v>0</v>
      </c>
      <c r="O2786" s="26" t="s">
        <v>16510</v>
      </c>
      <c r="P2786" s="26" t="s">
        <v>108</v>
      </c>
      <c r="Q2786" s="27">
        <v>42265</v>
      </c>
      <c r="R2786" s="24"/>
      <c r="S2786" s="24"/>
      <c r="T2786" s="26" t="s">
        <v>157</v>
      </c>
      <c r="U2786" s="24"/>
      <c r="V2786" s="26" t="s">
        <v>469</v>
      </c>
      <c r="W2786" s="26" t="s">
        <v>5988</v>
      </c>
      <c r="X2786" s="26" t="s">
        <v>6029</v>
      </c>
      <c r="Y2786" s="26" t="s">
        <v>15035</v>
      </c>
      <c r="Z2786" s="26" t="s">
        <v>15036</v>
      </c>
      <c r="AA2786" s="24"/>
      <c r="AB2786" s="26" t="s">
        <v>15736</v>
      </c>
      <c r="AC2786" s="28">
        <v>2800</v>
      </c>
      <c r="AD2786" s="26" t="s">
        <v>15037</v>
      </c>
      <c r="AE2786" s="26" t="s">
        <v>474</v>
      </c>
      <c r="AF2786" s="26" t="s">
        <v>120</v>
      </c>
      <c r="AG2786" s="26" t="s">
        <v>175</v>
      </c>
      <c r="AH2786" s="24"/>
      <c r="AI2786" s="28">
        <v>2800</v>
      </c>
      <c r="AJ2786" s="24"/>
      <c r="AK2786" s="24"/>
      <c r="AL2786" s="24"/>
      <c r="AM2786" s="24"/>
      <c r="AN2786" s="24"/>
      <c r="AO2786" s="24"/>
      <c r="AP2786" s="24"/>
      <c r="AQ2786" s="24"/>
      <c r="AR2786" s="24"/>
      <c r="AS2786" s="24"/>
      <c r="AT2786" s="24"/>
      <c r="AU2786" s="24"/>
      <c r="AV2786" s="24"/>
      <c r="AW2786" s="24"/>
      <c r="AX2786" s="24"/>
      <c r="AY2786" s="24"/>
      <c r="AZ2786" s="24"/>
      <c r="BA2786" s="24"/>
      <c r="BB2786" s="24"/>
      <c r="BC2786" s="26" t="s">
        <v>15041</v>
      </c>
      <c r="BD2786" s="24"/>
      <c r="BE2786" s="24"/>
      <c r="BF2786" s="24"/>
      <c r="BG2786" s="24"/>
      <c r="BH2786" s="24"/>
      <c r="BI2786" s="24"/>
      <c r="BJ2786" s="24"/>
      <c r="BK2786" s="24"/>
      <c r="BL2786" s="24"/>
      <c r="BM2786" s="24"/>
      <c r="BN2786" s="24"/>
      <c r="BO2786" s="24"/>
      <c r="BP2786" s="24"/>
      <c r="BQ2786" s="24"/>
      <c r="BR2786" s="24"/>
      <c r="BS2786" s="24"/>
      <c r="BT2786" s="24"/>
      <c r="BU2786" s="24"/>
      <c r="BV2786" s="24"/>
      <c r="BW2786" s="24"/>
      <c r="BX2786" s="24"/>
      <c r="BY2786" s="24"/>
      <c r="BZ2786" s="24"/>
      <c r="CA2786" s="24"/>
      <c r="CB2786" s="24"/>
      <c r="CC2786" s="24"/>
      <c r="CD2786" s="24"/>
      <c r="CE2786" s="24"/>
      <c r="CF2786" s="24"/>
      <c r="CG2786" s="24"/>
      <c r="CH2786" s="24"/>
      <c r="CI2786" s="24"/>
      <c r="CJ2786" s="24"/>
      <c r="CK2786" s="24"/>
      <c r="CL2786" s="24"/>
      <c r="CM2786" s="24"/>
      <c r="CN2786" s="24"/>
      <c r="CO2786" s="24"/>
      <c r="CP2786" s="24"/>
      <c r="CQ2786" s="24"/>
      <c r="CR2786" s="24"/>
      <c r="CS2786" s="24"/>
      <c r="CT2786" s="24"/>
      <c r="CU2786" s="24"/>
      <c r="CV2786" s="24"/>
      <c r="CW2786" s="24"/>
      <c r="CX2786" s="24"/>
      <c r="CY2786" s="24"/>
      <c r="CZ2786" s="24"/>
      <c r="DA2786" s="24"/>
      <c r="DB2786" s="24"/>
      <c r="DC2786" s="24"/>
      <c r="DD2786" s="24"/>
      <c r="DE2786" s="24"/>
      <c r="DF2786" s="26" t="s">
        <v>139</v>
      </c>
      <c r="DG2786" s="26" t="s">
        <v>139</v>
      </c>
      <c r="DH2786" s="26" t="s">
        <v>139</v>
      </c>
      <c r="DI2786" s="26" t="s">
        <v>139</v>
      </c>
      <c r="DJ2786" s="26" t="s">
        <v>139</v>
      </c>
      <c r="DK2786" s="26" t="s">
        <v>139</v>
      </c>
      <c r="DL2786" s="26" t="s">
        <v>139</v>
      </c>
      <c r="DM2786" s="26" t="s">
        <v>139</v>
      </c>
      <c r="DN2786" s="26" t="s">
        <v>139</v>
      </c>
      <c r="DO2786" s="26" t="s">
        <v>139</v>
      </c>
    </row>
    <row r="2787" spans="1:119" ht="20.100000000000001" customHeight="1" x14ac:dyDescent="0.25">
      <c r="A2787" s="29" t="str">
        <f t="shared" si="616"/>
        <v>Yayasan Mitra ImaDei (ImaDei Friends Foundation)4</v>
      </c>
      <c r="B2787" s="29" t="str">
        <f t="shared" si="617"/>
        <v>Yayasan Mitra ImaDei (ImaDei Friends Foundation)</v>
      </c>
      <c r="C2787" s="29">
        <f t="shared" si="618"/>
        <v>4</v>
      </c>
      <c r="D2787" s="30" t="str">
        <f t="shared" si="619"/>
        <v>East and Southeast Asia</v>
      </c>
      <c r="E2787" s="30" t="str">
        <f t="shared" si="620"/>
        <v>Jakarta, Indonesia</v>
      </c>
      <c r="F2787" s="31">
        <f t="shared" si="621"/>
        <v>4</v>
      </c>
      <c r="G2787" s="31">
        <f t="shared" si="622"/>
        <v>3</v>
      </c>
      <c r="H2787" s="31">
        <f t="shared" si="623"/>
        <v>4</v>
      </c>
      <c r="I2787" s="31">
        <f t="shared" si="624"/>
        <v>4</v>
      </c>
      <c r="J2787" s="31">
        <f t="shared" si="625"/>
        <v>4</v>
      </c>
      <c r="K2787" s="31">
        <f t="shared" si="626"/>
        <v>4</v>
      </c>
      <c r="L2787" s="31">
        <f t="shared" si="627"/>
        <v>4</v>
      </c>
      <c r="M2787" s="31">
        <f t="shared" si="628"/>
        <v>4</v>
      </c>
      <c r="N2787" s="31">
        <f t="shared" si="629"/>
        <v>3.9</v>
      </c>
      <c r="O2787" s="26" t="s">
        <v>15057</v>
      </c>
      <c r="P2787" s="26" t="s">
        <v>108</v>
      </c>
      <c r="Q2787" s="27">
        <v>42129</v>
      </c>
      <c r="R2787" s="26" t="s">
        <v>166</v>
      </c>
      <c r="S2787" s="26" t="s">
        <v>277</v>
      </c>
      <c r="T2787" s="26" t="s">
        <v>278</v>
      </c>
      <c r="U2787" s="26" t="s">
        <v>112</v>
      </c>
      <c r="V2787" s="26" t="s">
        <v>469</v>
      </c>
      <c r="W2787" s="26" t="s">
        <v>5988</v>
      </c>
      <c r="X2787" s="26" t="s">
        <v>6029</v>
      </c>
      <c r="Y2787" s="26" t="s">
        <v>15035</v>
      </c>
      <c r="Z2787" s="26" t="s">
        <v>15036</v>
      </c>
      <c r="AA2787" s="24"/>
      <c r="AB2787" s="26" t="s">
        <v>117</v>
      </c>
      <c r="AC2787" s="28">
        <v>12000</v>
      </c>
      <c r="AD2787" s="26" t="s">
        <v>15037</v>
      </c>
      <c r="AE2787" s="26" t="s">
        <v>474</v>
      </c>
      <c r="AF2787" s="26" t="s">
        <v>120</v>
      </c>
      <c r="AG2787" s="26" t="s">
        <v>175</v>
      </c>
      <c r="AH2787" s="26" t="s">
        <v>185</v>
      </c>
      <c r="AI2787" s="28">
        <v>12000</v>
      </c>
      <c r="AJ2787" s="26" t="s">
        <v>15058</v>
      </c>
      <c r="AK2787" s="26" t="s">
        <v>15046</v>
      </c>
      <c r="AL2787" s="26" t="s">
        <v>15038</v>
      </c>
      <c r="AM2787" s="24"/>
      <c r="AN2787" s="24"/>
      <c r="AO2787" s="24"/>
      <c r="AP2787" s="24"/>
      <c r="AQ2787" s="26" t="s">
        <v>15059</v>
      </c>
      <c r="AR2787" s="24"/>
      <c r="AS2787" s="26" t="s">
        <v>15060</v>
      </c>
      <c r="AT2787" s="24"/>
      <c r="AU2787" s="26" t="s">
        <v>15061</v>
      </c>
      <c r="AV2787" s="24"/>
      <c r="AW2787" s="28">
        <v>53000</v>
      </c>
      <c r="AX2787" s="26">
        <v>1235</v>
      </c>
      <c r="AY2787" s="28">
        <v>80</v>
      </c>
      <c r="AZ2787" s="28">
        <v>80</v>
      </c>
      <c r="BA2787" s="24"/>
      <c r="BB2787" s="26" t="s">
        <v>148</v>
      </c>
      <c r="BC2787" s="26" t="s">
        <v>15041</v>
      </c>
      <c r="BD2787" s="26" t="s">
        <v>125</v>
      </c>
      <c r="BE2787" s="24"/>
      <c r="BF2787" s="26" t="s">
        <v>5346</v>
      </c>
      <c r="BG2787" s="26" t="s">
        <v>15043</v>
      </c>
      <c r="BH2787" s="26" t="s">
        <v>15062</v>
      </c>
      <c r="BI2787" s="26" t="s">
        <v>627</v>
      </c>
      <c r="BJ2787" s="24"/>
      <c r="BK2787" s="24"/>
      <c r="BL2787" s="24"/>
      <c r="BM2787" s="24"/>
      <c r="BN2787" s="24"/>
      <c r="BO2787" s="24"/>
      <c r="BP2787" s="24"/>
      <c r="BQ2787" s="24"/>
      <c r="BR2787" s="26">
        <v>4</v>
      </c>
      <c r="BS2787" s="26">
        <v>3</v>
      </c>
      <c r="BT2787" s="26">
        <v>4</v>
      </c>
      <c r="BU2787" s="26">
        <v>4</v>
      </c>
      <c r="BV2787" s="26">
        <v>4</v>
      </c>
      <c r="BW2787" s="26">
        <v>4</v>
      </c>
      <c r="BX2787" s="26">
        <v>4</v>
      </c>
      <c r="BY2787" s="26">
        <v>4</v>
      </c>
      <c r="BZ2787" s="24"/>
      <c r="CA2787" s="24"/>
      <c r="CB2787" s="24"/>
      <c r="CC2787" s="24"/>
      <c r="CD2787" s="24"/>
      <c r="CE2787" s="24"/>
      <c r="CF2787" s="24"/>
      <c r="CG2787" s="24"/>
      <c r="CH2787" s="24"/>
      <c r="CI2787" s="24"/>
      <c r="CJ2787" s="24"/>
      <c r="CK2787" s="24"/>
      <c r="CL2787" s="24"/>
      <c r="CM2787" s="24"/>
      <c r="CN2787" s="24"/>
      <c r="CO2787" s="24"/>
      <c r="CP2787" s="24"/>
      <c r="CQ2787" s="24"/>
      <c r="CR2787" s="24"/>
      <c r="CS2787" s="24"/>
      <c r="CT2787" s="24"/>
      <c r="CU2787" s="24"/>
      <c r="CV2787" s="24"/>
      <c r="CW2787" s="24"/>
      <c r="CX2787" s="24"/>
      <c r="CY2787" s="24"/>
      <c r="CZ2787" s="24"/>
      <c r="DA2787" s="24"/>
      <c r="DB2787" s="24"/>
      <c r="DC2787" s="24"/>
      <c r="DD2787" s="24"/>
      <c r="DE2787" s="24"/>
      <c r="DF2787" s="26" t="s">
        <v>139</v>
      </c>
      <c r="DG2787" s="26" t="s">
        <v>120</v>
      </c>
      <c r="DH2787" s="26" t="s">
        <v>139</v>
      </c>
      <c r="DI2787" s="26" t="s">
        <v>120</v>
      </c>
      <c r="DJ2787" s="26" t="s">
        <v>120</v>
      </c>
      <c r="DK2787" s="26" t="s">
        <v>139</v>
      </c>
      <c r="DL2787" s="26" t="s">
        <v>120</v>
      </c>
      <c r="DM2787" s="26" t="s">
        <v>139</v>
      </c>
      <c r="DN2787" s="26" t="s">
        <v>139</v>
      </c>
      <c r="DO2787" s="26" t="s">
        <v>139</v>
      </c>
    </row>
    <row r="2788" spans="1:119" ht="20.100000000000001" customHeight="1" x14ac:dyDescent="0.25">
      <c r="A2788" s="29" t="str">
        <f t="shared" si="616"/>
        <v>Yayasan Mitra ImaDei (ImaDei Friends Foundation)3</v>
      </c>
      <c r="B2788" s="29" t="str">
        <f t="shared" si="617"/>
        <v>Yayasan Mitra ImaDei (ImaDei Friends Foundation)</v>
      </c>
      <c r="C2788" s="29">
        <f t="shared" si="618"/>
        <v>3</v>
      </c>
      <c r="D2788" s="30" t="str">
        <f t="shared" si="619"/>
        <v>East and Southeast Asia</v>
      </c>
      <c r="E2788" s="30" t="str">
        <f t="shared" si="620"/>
        <v>Jakarta, Indonesia</v>
      </c>
      <c r="F2788" s="31">
        <f t="shared" si="621"/>
        <v>3</v>
      </c>
      <c r="G2788" s="31">
        <f t="shared" si="622"/>
        <v>3</v>
      </c>
      <c r="H2788" s="31">
        <f t="shared" si="623"/>
        <v>2</v>
      </c>
      <c r="I2788" s="31">
        <f t="shared" si="624"/>
        <v>3</v>
      </c>
      <c r="J2788" s="31">
        <f t="shared" si="625"/>
        <v>3</v>
      </c>
      <c r="K2788" s="31">
        <f t="shared" si="626"/>
        <v>4</v>
      </c>
      <c r="L2788" s="31">
        <f t="shared" si="627"/>
        <v>4</v>
      </c>
      <c r="M2788" s="31">
        <f t="shared" si="628"/>
        <v>2</v>
      </c>
      <c r="N2788" s="31">
        <f t="shared" si="629"/>
        <v>3</v>
      </c>
      <c r="O2788" s="26" t="s">
        <v>15063</v>
      </c>
      <c r="P2788" s="26" t="s">
        <v>108</v>
      </c>
      <c r="Q2788" s="27">
        <v>41771</v>
      </c>
      <c r="R2788" s="26" t="s">
        <v>109</v>
      </c>
      <c r="S2788" s="26" t="s">
        <v>193</v>
      </c>
      <c r="T2788" s="26" t="s">
        <v>194</v>
      </c>
      <c r="U2788" s="26" t="s">
        <v>112</v>
      </c>
      <c r="V2788" s="26" t="s">
        <v>469</v>
      </c>
      <c r="W2788" s="26" t="s">
        <v>5988</v>
      </c>
      <c r="X2788" s="26" t="s">
        <v>6029</v>
      </c>
      <c r="Y2788" s="26" t="s">
        <v>15035</v>
      </c>
      <c r="Z2788" s="26" t="s">
        <v>15036</v>
      </c>
      <c r="AA2788" s="24"/>
      <c r="AB2788" s="26" t="s">
        <v>117</v>
      </c>
      <c r="AC2788" s="28">
        <v>12000</v>
      </c>
      <c r="AD2788" s="26" t="s">
        <v>15037</v>
      </c>
      <c r="AE2788" s="26" t="s">
        <v>474</v>
      </c>
      <c r="AF2788" s="26" t="s">
        <v>120</v>
      </c>
      <c r="AG2788" s="26" t="s">
        <v>175</v>
      </c>
      <c r="AH2788" s="26" t="s">
        <v>121</v>
      </c>
      <c r="AI2788" s="28">
        <v>12000</v>
      </c>
      <c r="AJ2788" s="26" t="s">
        <v>15064</v>
      </c>
      <c r="AK2788" s="26" t="s">
        <v>15065</v>
      </c>
      <c r="AL2788" s="26" t="s">
        <v>15038</v>
      </c>
      <c r="AM2788" s="26" t="s">
        <v>15066</v>
      </c>
      <c r="AN2788" s="26" t="s">
        <v>2983</v>
      </c>
      <c r="AO2788" s="26" t="s">
        <v>2983</v>
      </c>
      <c r="AP2788" s="24"/>
      <c r="AQ2788" s="26" t="s">
        <v>2983</v>
      </c>
      <c r="AR2788" s="24"/>
      <c r="AS2788" s="24"/>
      <c r="AT2788" s="24"/>
      <c r="AU2788" s="24"/>
      <c r="AV2788" s="24"/>
      <c r="AW2788" s="28">
        <v>69200</v>
      </c>
      <c r="AX2788" s="26">
        <v>3620</v>
      </c>
      <c r="AY2788" s="28">
        <v>80</v>
      </c>
      <c r="AZ2788" s="28">
        <v>70</v>
      </c>
      <c r="BA2788" s="26">
        <v>0</v>
      </c>
      <c r="BB2788" s="26" t="s">
        <v>148</v>
      </c>
      <c r="BC2788" s="26" t="s">
        <v>15041</v>
      </c>
      <c r="BD2788" s="26" t="s">
        <v>437</v>
      </c>
      <c r="BE2788" s="26" t="s">
        <v>15067</v>
      </c>
      <c r="BF2788" s="26" t="s">
        <v>15062</v>
      </c>
      <c r="BG2788" s="26" t="s">
        <v>367</v>
      </c>
      <c r="BH2788" s="26" t="s">
        <v>5346</v>
      </c>
      <c r="BI2788" s="26" t="s">
        <v>15068</v>
      </c>
      <c r="BJ2788" s="26" t="s">
        <v>15069</v>
      </c>
      <c r="BK2788" s="24"/>
      <c r="BL2788" s="26" t="s">
        <v>15070</v>
      </c>
      <c r="BM2788" s="26" t="s">
        <v>15068</v>
      </c>
      <c r="BN2788" s="26" t="s">
        <v>15071</v>
      </c>
      <c r="BO2788" s="26" t="s">
        <v>15068</v>
      </c>
      <c r="BP2788" s="24"/>
      <c r="BQ2788" s="24"/>
      <c r="BR2788" s="26">
        <v>3</v>
      </c>
      <c r="BS2788" s="26">
        <v>3</v>
      </c>
      <c r="BT2788" s="26">
        <v>2</v>
      </c>
      <c r="BU2788" s="26">
        <v>3</v>
      </c>
      <c r="BV2788" s="26">
        <v>3</v>
      </c>
      <c r="BW2788" s="26">
        <v>4</v>
      </c>
      <c r="BX2788" s="26">
        <v>4</v>
      </c>
      <c r="BY2788" s="26">
        <v>2</v>
      </c>
      <c r="BZ2788" s="24"/>
      <c r="CA2788" s="24"/>
      <c r="CB2788" s="24"/>
      <c r="CC2788" s="24"/>
      <c r="CD2788" s="24"/>
      <c r="CE2788" s="24"/>
      <c r="CF2788" s="24"/>
      <c r="CG2788" s="24"/>
      <c r="CH2788" s="24"/>
      <c r="CI2788" s="24"/>
      <c r="CJ2788" s="24"/>
      <c r="CK2788" s="24"/>
      <c r="CL2788" s="24"/>
      <c r="CM2788" s="24"/>
      <c r="CN2788" s="24"/>
      <c r="CO2788" s="24"/>
      <c r="CP2788" s="24"/>
      <c r="CQ2788" s="24"/>
      <c r="CR2788" s="24"/>
      <c r="CS2788" s="24"/>
      <c r="CT2788" s="24"/>
      <c r="CU2788" s="24"/>
      <c r="CV2788" s="24"/>
      <c r="CW2788" s="24"/>
      <c r="CX2788" s="24"/>
      <c r="CY2788" s="24"/>
      <c r="CZ2788" s="24"/>
      <c r="DA2788" s="24"/>
      <c r="DB2788" s="24"/>
      <c r="DC2788" s="24"/>
      <c r="DD2788" s="24"/>
      <c r="DE2788" s="24"/>
      <c r="DF2788" s="26" t="s">
        <v>139</v>
      </c>
      <c r="DG2788" s="26" t="s">
        <v>120</v>
      </c>
      <c r="DH2788" s="26" t="s">
        <v>139</v>
      </c>
      <c r="DI2788" s="26" t="s">
        <v>120</v>
      </c>
      <c r="DJ2788" s="26" t="s">
        <v>120</v>
      </c>
      <c r="DK2788" s="26" t="s">
        <v>139</v>
      </c>
      <c r="DL2788" s="26" t="s">
        <v>120</v>
      </c>
      <c r="DM2788" s="26" t="s">
        <v>139</v>
      </c>
      <c r="DN2788" s="26" t="s">
        <v>139</v>
      </c>
      <c r="DO2788" s="26" t="s">
        <v>139</v>
      </c>
    </row>
    <row r="2789" spans="1:119" ht="20.100000000000001" customHeight="1" x14ac:dyDescent="0.25">
      <c r="A2789" s="29" t="str">
        <f t="shared" si="616"/>
        <v>Yayasan Mitra ImaDei (ImaDei Friends Foundation)2</v>
      </c>
      <c r="B2789" s="29" t="str">
        <f t="shared" si="617"/>
        <v>Yayasan Mitra ImaDei (ImaDei Friends Foundation)</v>
      </c>
      <c r="C2789" s="29">
        <f t="shared" si="618"/>
        <v>2</v>
      </c>
      <c r="D2789" s="30" t="str">
        <f t="shared" si="619"/>
        <v>East and Southeast Asia</v>
      </c>
      <c r="E2789" s="30" t="str">
        <f t="shared" si="620"/>
        <v>Jakarta, Indonesia</v>
      </c>
      <c r="F2789" s="31">
        <f t="shared" si="621"/>
        <v>3</v>
      </c>
      <c r="G2789" s="31">
        <f t="shared" si="622"/>
        <v>2</v>
      </c>
      <c r="H2789" s="31">
        <f t="shared" si="623"/>
        <v>2</v>
      </c>
      <c r="I2789" s="31">
        <f t="shared" si="624"/>
        <v>3</v>
      </c>
      <c r="J2789" s="31">
        <f t="shared" si="625"/>
        <v>2</v>
      </c>
      <c r="K2789" s="31">
        <f t="shared" si="626"/>
        <v>2</v>
      </c>
      <c r="L2789" s="31">
        <f t="shared" si="627"/>
        <v>3</v>
      </c>
      <c r="M2789" s="31">
        <f t="shared" si="628"/>
        <v>2</v>
      </c>
      <c r="N2789" s="31">
        <f t="shared" si="629"/>
        <v>2.4</v>
      </c>
      <c r="O2789" s="26" t="s">
        <v>15072</v>
      </c>
      <c r="P2789" s="26" t="s">
        <v>108</v>
      </c>
      <c r="Q2789" s="27">
        <v>41400</v>
      </c>
      <c r="R2789" s="26" t="s">
        <v>109</v>
      </c>
      <c r="S2789" s="26" t="s">
        <v>206</v>
      </c>
      <c r="T2789" s="26" t="s">
        <v>207</v>
      </c>
      <c r="U2789" s="26" t="s">
        <v>112</v>
      </c>
      <c r="V2789" s="26" t="s">
        <v>469</v>
      </c>
      <c r="W2789" s="26" t="s">
        <v>5988</v>
      </c>
      <c r="X2789" s="26" t="s">
        <v>6029</v>
      </c>
      <c r="Y2789" s="26" t="s">
        <v>15035</v>
      </c>
      <c r="Z2789" s="26" t="s">
        <v>15036</v>
      </c>
      <c r="AA2789" s="24"/>
      <c r="AB2789" s="26" t="s">
        <v>117</v>
      </c>
      <c r="AC2789" s="28">
        <v>12000</v>
      </c>
      <c r="AD2789" s="26" t="s">
        <v>15037</v>
      </c>
      <c r="AE2789" s="26" t="s">
        <v>474</v>
      </c>
      <c r="AF2789" s="26" t="s">
        <v>120</v>
      </c>
      <c r="AG2789" s="26" t="s">
        <v>175</v>
      </c>
      <c r="AH2789" s="26" t="s">
        <v>143</v>
      </c>
      <c r="AI2789" s="28">
        <v>12000</v>
      </c>
      <c r="AJ2789" s="26" t="s">
        <v>15064</v>
      </c>
      <c r="AK2789" s="26" t="s">
        <v>15073</v>
      </c>
      <c r="AL2789" s="26" t="s">
        <v>15038</v>
      </c>
      <c r="AM2789" s="24"/>
      <c r="AN2789" s="24"/>
      <c r="AO2789" s="24"/>
      <c r="AP2789" s="24"/>
      <c r="AQ2789" s="24"/>
      <c r="AR2789" s="24"/>
      <c r="AS2789" s="24"/>
      <c r="AT2789" s="24"/>
      <c r="AU2789" s="24"/>
      <c r="AV2789" s="24"/>
      <c r="AW2789" s="28">
        <v>67000</v>
      </c>
      <c r="AX2789" s="26">
        <v>1173</v>
      </c>
      <c r="AY2789" s="28">
        <v>100</v>
      </c>
      <c r="AZ2789" s="28">
        <v>32</v>
      </c>
      <c r="BA2789" s="26">
        <v>0</v>
      </c>
      <c r="BB2789" s="26" t="s">
        <v>148</v>
      </c>
      <c r="BC2789" s="26" t="s">
        <v>15041</v>
      </c>
      <c r="BD2789" s="26" t="s">
        <v>437</v>
      </c>
      <c r="BE2789" s="26" t="s">
        <v>15074</v>
      </c>
      <c r="BF2789" s="26" t="s">
        <v>15075</v>
      </c>
      <c r="BG2789" s="26" t="s">
        <v>15076</v>
      </c>
      <c r="BH2789" s="26" t="s">
        <v>5346</v>
      </c>
      <c r="BI2789" s="26" t="s">
        <v>15077</v>
      </c>
      <c r="BJ2789" s="26" t="s">
        <v>15078</v>
      </c>
      <c r="BK2789" s="26" t="s">
        <v>5988</v>
      </c>
      <c r="BL2789" s="26" t="s">
        <v>15079</v>
      </c>
      <c r="BM2789" s="26" t="s">
        <v>2872</v>
      </c>
      <c r="BN2789" s="26" t="s">
        <v>15080</v>
      </c>
      <c r="BO2789" s="24"/>
      <c r="BP2789" s="24"/>
      <c r="BQ2789" s="24"/>
      <c r="BR2789" s="26">
        <v>3</v>
      </c>
      <c r="BS2789" s="26">
        <v>2</v>
      </c>
      <c r="BT2789" s="26">
        <v>2</v>
      </c>
      <c r="BU2789" s="26">
        <v>3</v>
      </c>
      <c r="BV2789" s="26">
        <v>2</v>
      </c>
      <c r="BW2789" s="26">
        <v>2</v>
      </c>
      <c r="BX2789" s="26">
        <v>3</v>
      </c>
      <c r="BY2789" s="26">
        <v>2</v>
      </c>
      <c r="BZ2789" s="24"/>
      <c r="CA2789" s="24"/>
      <c r="CB2789" s="24"/>
      <c r="CC2789" s="24"/>
      <c r="CD2789" s="24"/>
      <c r="CE2789" s="24"/>
      <c r="CF2789" s="24"/>
      <c r="CG2789" s="24"/>
      <c r="CH2789" s="24"/>
      <c r="CI2789" s="24"/>
      <c r="CJ2789" s="24"/>
      <c r="CK2789" s="24"/>
      <c r="CL2789" s="24"/>
      <c r="CM2789" s="24"/>
      <c r="CN2789" s="24"/>
      <c r="CO2789" s="24"/>
      <c r="CP2789" s="24"/>
      <c r="CQ2789" s="24"/>
      <c r="CR2789" s="24"/>
      <c r="CS2789" s="24"/>
      <c r="CT2789" s="24"/>
      <c r="CU2789" s="24"/>
      <c r="CV2789" s="24"/>
      <c r="CW2789" s="24"/>
      <c r="CX2789" s="24"/>
      <c r="CY2789" s="24"/>
      <c r="CZ2789" s="24"/>
      <c r="DA2789" s="24"/>
      <c r="DB2789" s="24"/>
      <c r="DC2789" s="24"/>
      <c r="DD2789" s="24"/>
      <c r="DE2789" s="24"/>
      <c r="DF2789" s="26" t="s">
        <v>139</v>
      </c>
      <c r="DG2789" s="26" t="s">
        <v>139</v>
      </c>
      <c r="DH2789" s="26" t="s">
        <v>139</v>
      </c>
      <c r="DI2789" s="26" t="s">
        <v>139</v>
      </c>
      <c r="DJ2789" s="26" t="s">
        <v>120</v>
      </c>
      <c r="DK2789" s="26" t="s">
        <v>139</v>
      </c>
      <c r="DL2789" s="26" t="s">
        <v>120</v>
      </c>
      <c r="DM2789" s="26" t="s">
        <v>139</v>
      </c>
      <c r="DN2789" s="26" t="s">
        <v>139</v>
      </c>
      <c r="DO2789" s="26" t="s">
        <v>139</v>
      </c>
    </row>
    <row r="2790" spans="1:119" ht="20.100000000000001" customHeight="1" x14ac:dyDescent="0.25">
      <c r="A2790" s="29" t="str">
        <f t="shared" si="616"/>
        <v>Yayasan Mitra ImaDei (ImaDei Friends Foundation)1</v>
      </c>
      <c r="B2790" s="29" t="str">
        <f t="shared" si="617"/>
        <v>Yayasan Mitra ImaDei (ImaDei Friends Foundation)</v>
      </c>
      <c r="C2790" s="29">
        <f t="shared" si="618"/>
        <v>1</v>
      </c>
      <c r="D2790" s="30" t="str">
        <f t="shared" si="619"/>
        <v>East and Southeast Asia</v>
      </c>
      <c r="E2790" s="30" t="str">
        <f t="shared" si="620"/>
        <v>Jakarta, Indonesia</v>
      </c>
      <c r="F2790" s="31">
        <f t="shared" si="621"/>
        <v>2</v>
      </c>
      <c r="G2790" s="31">
        <f t="shared" si="622"/>
        <v>1</v>
      </c>
      <c r="H2790" s="31">
        <f t="shared" si="623"/>
        <v>2</v>
      </c>
      <c r="I2790" s="31">
        <f t="shared" si="624"/>
        <v>2</v>
      </c>
      <c r="J2790" s="31">
        <f t="shared" si="625"/>
        <v>1</v>
      </c>
      <c r="K2790" s="31">
        <f t="shared" si="626"/>
        <v>2</v>
      </c>
      <c r="L2790" s="31">
        <f t="shared" si="627"/>
        <v>2</v>
      </c>
      <c r="M2790" s="31">
        <f t="shared" si="628"/>
        <v>1</v>
      </c>
      <c r="N2790" s="31">
        <f t="shared" si="629"/>
        <v>1.6</v>
      </c>
      <c r="O2790" s="26" t="s">
        <v>15081</v>
      </c>
      <c r="P2790" s="26" t="s">
        <v>108</v>
      </c>
      <c r="Q2790" s="27">
        <v>41038</v>
      </c>
      <c r="R2790" s="26" t="s">
        <v>155</v>
      </c>
      <c r="S2790" s="26" t="s">
        <v>217</v>
      </c>
      <c r="T2790" s="26" t="s">
        <v>175</v>
      </c>
      <c r="U2790" s="26" t="s">
        <v>112</v>
      </c>
      <c r="V2790" s="26" t="s">
        <v>469</v>
      </c>
      <c r="W2790" s="26" t="s">
        <v>5988</v>
      </c>
      <c r="X2790" s="26" t="s">
        <v>6029</v>
      </c>
      <c r="Y2790" s="26" t="s">
        <v>15035</v>
      </c>
      <c r="Z2790" s="26" t="s">
        <v>15036</v>
      </c>
      <c r="AA2790" s="24"/>
      <c r="AB2790" s="26" t="s">
        <v>117</v>
      </c>
      <c r="AC2790" s="28">
        <v>9000</v>
      </c>
      <c r="AD2790" s="26" t="s">
        <v>15037</v>
      </c>
      <c r="AE2790" s="26" t="s">
        <v>474</v>
      </c>
      <c r="AF2790" s="26" t="s">
        <v>120</v>
      </c>
      <c r="AG2790" s="26" t="s">
        <v>175</v>
      </c>
      <c r="AH2790" s="26" t="s">
        <v>158</v>
      </c>
      <c r="AI2790" s="28">
        <v>9000</v>
      </c>
      <c r="AJ2790" s="24"/>
      <c r="AK2790" s="26" t="s">
        <v>15082</v>
      </c>
      <c r="AL2790" s="26" t="s">
        <v>15083</v>
      </c>
      <c r="AM2790" s="26" t="s">
        <v>15084</v>
      </c>
      <c r="AN2790" s="26" t="s">
        <v>15085</v>
      </c>
      <c r="AO2790" s="26" t="s">
        <v>15086</v>
      </c>
      <c r="AP2790" s="24"/>
      <c r="AQ2790" s="24"/>
      <c r="AR2790" s="24"/>
      <c r="AS2790" s="24"/>
      <c r="AT2790" s="24"/>
      <c r="AU2790" s="24"/>
      <c r="AV2790" s="24"/>
      <c r="AW2790" s="28">
        <v>113000</v>
      </c>
      <c r="AX2790" s="26">
        <v>1380</v>
      </c>
      <c r="AY2790" s="28">
        <v>80</v>
      </c>
      <c r="AZ2790" s="28">
        <v>60</v>
      </c>
      <c r="BA2790" s="26">
        <v>0</v>
      </c>
      <c r="BB2790" s="26" t="s">
        <v>148</v>
      </c>
      <c r="BC2790" s="26" t="s">
        <v>15041</v>
      </c>
      <c r="BD2790" s="24"/>
      <c r="BE2790" s="24"/>
      <c r="BF2790" s="26" t="s">
        <v>15087</v>
      </c>
      <c r="BG2790" s="26" t="s">
        <v>367</v>
      </c>
      <c r="BH2790" s="26" t="s">
        <v>15088</v>
      </c>
      <c r="BI2790" s="26" t="s">
        <v>5988</v>
      </c>
      <c r="BJ2790" s="26" t="s">
        <v>15089</v>
      </c>
      <c r="BK2790" s="26" t="s">
        <v>5988</v>
      </c>
      <c r="BL2790" s="26" t="s">
        <v>15090</v>
      </c>
      <c r="BM2790" s="26" t="s">
        <v>5988</v>
      </c>
      <c r="BN2790" s="24"/>
      <c r="BO2790" s="24"/>
      <c r="BP2790" s="24"/>
      <c r="BQ2790" s="24"/>
      <c r="BR2790" s="26">
        <v>2</v>
      </c>
      <c r="BS2790" s="26">
        <v>1</v>
      </c>
      <c r="BT2790" s="26">
        <v>2</v>
      </c>
      <c r="BU2790" s="26">
        <v>2</v>
      </c>
      <c r="BV2790" s="26">
        <v>1</v>
      </c>
      <c r="BW2790" s="26">
        <v>2</v>
      </c>
      <c r="BX2790" s="26">
        <v>2</v>
      </c>
      <c r="BY2790" s="26">
        <v>1</v>
      </c>
      <c r="BZ2790" s="24"/>
      <c r="CA2790" s="24"/>
      <c r="CB2790" s="24"/>
      <c r="CC2790" s="24"/>
      <c r="CD2790" s="24"/>
      <c r="CE2790" s="24"/>
      <c r="CF2790" s="24"/>
      <c r="CG2790" s="24"/>
      <c r="CH2790" s="24"/>
      <c r="CI2790" s="24"/>
      <c r="CJ2790" s="24"/>
      <c r="CK2790" s="24"/>
      <c r="CL2790" s="24"/>
      <c r="CM2790" s="24"/>
      <c r="CN2790" s="24"/>
      <c r="CO2790" s="24"/>
      <c r="CP2790" s="24"/>
      <c r="CQ2790" s="24"/>
      <c r="CR2790" s="24"/>
      <c r="CS2790" s="24"/>
      <c r="CT2790" s="24"/>
      <c r="CU2790" s="24"/>
      <c r="CV2790" s="24"/>
      <c r="CW2790" s="24"/>
      <c r="CX2790" s="24"/>
      <c r="CY2790" s="24"/>
      <c r="CZ2790" s="24"/>
      <c r="DA2790" s="24"/>
      <c r="DB2790" s="24"/>
      <c r="DC2790" s="24"/>
      <c r="DD2790" s="24"/>
      <c r="DE2790" s="24"/>
      <c r="DF2790" s="26" t="s">
        <v>120</v>
      </c>
      <c r="DG2790" s="26" t="s">
        <v>120</v>
      </c>
      <c r="DH2790" s="26" t="s">
        <v>139</v>
      </c>
      <c r="DI2790" s="26" t="s">
        <v>139</v>
      </c>
      <c r="DJ2790" s="26" t="s">
        <v>139</v>
      </c>
      <c r="DK2790" s="26" t="s">
        <v>139</v>
      </c>
      <c r="DL2790" s="26" t="s">
        <v>139</v>
      </c>
      <c r="DM2790" s="26" t="s">
        <v>139</v>
      </c>
      <c r="DN2790" s="26" t="s">
        <v>139</v>
      </c>
      <c r="DO2790" s="26" t="s">
        <v>139</v>
      </c>
    </row>
    <row r="2791" spans="1:119" ht="20.100000000000001" customHeight="1" x14ac:dyDescent="0.25">
      <c r="A2791" s="29" t="str">
        <f t="shared" si="616"/>
        <v>Yayasan Sahabat Kapas3</v>
      </c>
      <c r="B2791" s="29" t="str">
        <f t="shared" si="617"/>
        <v>Yayasan Sahabat Kapas</v>
      </c>
      <c r="C2791" s="29">
        <f t="shared" si="618"/>
        <v>3</v>
      </c>
      <c r="D2791" s="30" t="str">
        <f t="shared" si="619"/>
        <v>East and Southeast Asia</v>
      </c>
      <c r="E2791" s="30" t="str">
        <f t="shared" si="620"/>
        <v>Surakarta, Indonesia</v>
      </c>
      <c r="F2791" s="31">
        <f t="shared" si="621"/>
        <v>4</v>
      </c>
      <c r="G2791" s="31">
        <f t="shared" si="622"/>
        <v>2</v>
      </c>
      <c r="H2791" s="31">
        <f t="shared" si="623"/>
        <v>3</v>
      </c>
      <c r="I2791" s="31">
        <f t="shared" si="624"/>
        <v>3</v>
      </c>
      <c r="J2791" s="31">
        <f t="shared" si="625"/>
        <v>3</v>
      </c>
      <c r="K2791" s="31">
        <f t="shared" si="626"/>
        <v>4</v>
      </c>
      <c r="L2791" s="31">
        <f t="shared" si="627"/>
        <v>4</v>
      </c>
      <c r="M2791" s="31">
        <f t="shared" si="628"/>
        <v>4</v>
      </c>
      <c r="N2791" s="31">
        <f t="shared" si="629"/>
        <v>3.4</v>
      </c>
      <c r="O2791" s="26" t="s">
        <v>15091</v>
      </c>
      <c r="P2791" s="26" t="s">
        <v>108</v>
      </c>
      <c r="Q2791" s="27">
        <v>43214</v>
      </c>
      <c r="R2791" s="26" t="s">
        <v>109</v>
      </c>
      <c r="S2791" s="26" t="s">
        <v>244</v>
      </c>
      <c r="T2791" s="26" t="s">
        <v>111</v>
      </c>
      <c r="U2791" s="24"/>
      <c r="V2791" s="26" t="s">
        <v>469</v>
      </c>
      <c r="W2791" s="26" t="s">
        <v>5988</v>
      </c>
      <c r="X2791" s="26" t="s">
        <v>15092</v>
      </c>
      <c r="Y2791" s="26" t="s">
        <v>15093</v>
      </c>
      <c r="Z2791" s="24"/>
      <c r="AA2791" s="24"/>
      <c r="AB2791" s="26" t="s">
        <v>117</v>
      </c>
      <c r="AC2791" s="28">
        <v>10000</v>
      </c>
      <c r="AD2791" s="26" t="s">
        <v>15094</v>
      </c>
      <c r="AE2791" s="26" t="s">
        <v>15095</v>
      </c>
      <c r="AF2791" s="26" t="s">
        <v>120</v>
      </c>
      <c r="AG2791" s="26" t="s">
        <v>157</v>
      </c>
      <c r="AH2791" s="26" t="s">
        <v>121</v>
      </c>
      <c r="AI2791" s="28">
        <v>10000</v>
      </c>
      <c r="AJ2791" s="24"/>
      <c r="AK2791" s="26" t="s">
        <v>15096</v>
      </c>
      <c r="AL2791" s="26" t="s">
        <v>15097</v>
      </c>
      <c r="AM2791" s="24"/>
      <c r="AN2791" s="24"/>
      <c r="AO2791" s="24"/>
      <c r="AP2791" s="24"/>
      <c r="AQ2791" s="24"/>
      <c r="AR2791" s="24"/>
      <c r="AS2791" s="26" t="s">
        <v>15098</v>
      </c>
      <c r="AT2791" s="24"/>
      <c r="AU2791" s="26" t="s">
        <v>15099</v>
      </c>
      <c r="AV2791" s="24"/>
      <c r="AW2791" s="28">
        <v>13500</v>
      </c>
      <c r="AX2791" s="26">
        <v>127</v>
      </c>
      <c r="AY2791" s="28">
        <v>65</v>
      </c>
      <c r="AZ2791" s="28">
        <v>48</v>
      </c>
      <c r="BA2791" s="26">
        <v>78</v>
      </c>
      <c r="BB2791" s="24"/>
      <c r="BC2791" s="26" t="s">
        <v>566</v>
      </c>
      <c r="BD2791" s="26" t="s">
        <v>125</v>
      </c>
      <c r="BE2791" s="24"/>
      <c r="BF2791" s="26" t="s">
        <v>15100</v>
      </c>
      <c r="BG2791" s="26" t="s">
        <v>5988</v>
      </c>
      <c r="BH2791" s="26" t="s">
        <v>15101</v>
      </c>
      <c r="BI2791" s="26" t="s">
        <v>5988</v>
      </c>
      <c r="BJ2791" s="24"/>
      <c r="BK2791" s="24"/>
      <c r="BL2791" s="24"/>
      <c r="BM2791" s="24"/>
      <c r="BN2791" s="24"/>
      <c r="BO2791" s="24"/>
      <c r="BP2791" s="24"/>
      <c r="BQ2791" s="24"/>
      <c r="BR2791" s="26">
        <v>0</v>
      </c>
      <c r="BS2791" s="26">
        <v>0</v>
      </c>
      <c r="BT2791" s="26">
        <v>0</v>
      </c>
      <c r="BU2791" s="26">
        <v>0</v>
      </c>
      <c r="BV2791" s="26">
        <v>0</v>
      </c>
      <c r="BW2791" s="26">
        <v>0</v>
      </c>
      <c r="BX2791" s="26">
        <v>0</v>
      </c>
      <c r="BY2791" s="26">
        <v>0</v>
      </c>
      <c r="BZ2791" s="26" t="s">
        <v>134</v>
      </c>
      <c r="CA2791" s="26" t="s">
        <v>134</v>
      </c>
      <c r="CB2791" s="26" t="s">
        <v>134</v>
      </c>
      <c r="CC2791" s="26" t="s">
        <v>134</v>
      </c>
      <c r="CD2791" s="26" t="s">
        <v>135</v>
      </c>
      <c r="CE2791" s="26" t="s">
        <v>135</v>
      </c>
      <c r="CF2791" s="26" t="s">
        <v>136</v>
      </c>
      <c r="CG2791" s="26" t="s">
        <v>136</v>
      </c>
      <c r="CH2791" s="26" t="s">
        <v>134</v>
      </c>
      <c r="CI2791" s="26" t="s">
        <v>136</v>
      </c>
      <c r="CJ2791" s="26" t="s">
        <v>136</v>
      </c>
      <c r="CK2791" s="26" t="s">
        <v>136</v>
      </c>
      <c r="CL2791" s="26" t="s">
        <v>136</v>
      </c>
      <c r="CM2791" s="26" t="s">
        <v>136</v>
      </c>
      <c r="CN2791" s="26" t="s">
        <v>136</v>
      </c>
      <c r="CO2791" s="26" t="s">
        <v>134</v>
      </c>
      <c r="CP2791" s="26" t="s">
        <v>136</v>
      </c>
      <c r="CQ2791" s="26" t="s">
        <v>136</v>
      </c>
      <c r="CR2791" s="26" t="s">
        <v>136</v>
      </c>
      <c r="CS2791" s="26" t="s">
        <v>135</v>
      </c>
      <c r="CT2791" s="26" t="s">
        <v>134</v>
      </c>
      <c r="CU2791" s="26" t="s">
        <v>134</v>
      </c>
      <c r="CV2791" s="26" t="s">
        <v>134</v>
      </c>
      <c r="CW2791" s="26" t="s">
        <v>134</v>
      </c>
      <c r="CX2791" s="26" t="s">
        <v>134</v>
      </c>
      <c r="CY2791" s="26" t="s">
        <v>134</v>
      </c>
      <c r="CZ2791" s="26" t="s">
        <v>134</v>
      </c>
      <c r="DA2791" s="26" t="s">
        <v>134</v>
      </c>
      <c r="DB2791" s="26" t="s">
        <v>134</v>
      </c>
      <c r="DC2791" s="26" t="s">
        <v>136</v>
      </c>
      <c r="DD2791" s="26" t="s">
        <v>138</v>
      </c>
      <c r="DE2791" s="26" t="s">
        <v>134</v>
      </c>
      <c r="DF2791" s="26" t="s">
        <v>139</v>
      </c>
      <c r="DG2791" s="26" t="s">
        <v>120</v>
      </c>
      <c r="DH2791" s="26" t="s">
        <v>139</v>
      </c>
      <c r="DI2791" s="26" t="s">
        <v>139</v>
      </c>
      <c r="DJ2791" s="26" t="s">
        <v>139</v>
      </c>
      <c r="DK2791" s="26" t="s">
        <v>139</v>
      </c>
      <c r="DL2791" s="26" t="s">
        <v>139</v>
      </c>
      <c r="DM2791" s="26" t="s">
        <v>139</v>
      </c>
      <c r="DN2791" s="26" t="s">
        <v>139</v>
      </c>
      <c r="DO2791" s="26" t="s">
        <v>139</v>
      </c>
    </row>
    <row r="2792" spans="1:119" ht="20.100000000000001" customHeight="1" x14ac:dyDescent="0.25">
      <c r="A2792" s="29" t="str">
        <f t="shared" si="616"/>
        <v>Yayasan Sahabat Kapas2</v>
      </c>
      <c r="B2792" s="29" t="str">
        <f t="shared" si="617"/>
        <v>Yayasan Sahabat Kapas</v>
      </c>
      <c r="C2792" s="29">
        <f t="shared" si="618"/>
        <v>2</v>
      </c>
      <c r="D2792" s="30" t="str">
        <f t="shared" si="619"/>
        <v>East and Southeast Asia</v>
      </c>
      <c r="E2792" s="30" t="str">
        <f t="shared" si="620"/>
        <v>Surakarta, Indonesia</v>
      </c>
      <c r="F2792" s="31">
        <f t="shared" si="621"/>
        <v>4</v>
      </c>
      <c r="G2792" s="31">
        <f t="shared" si="622"/>
        <v>2</v>
      </c>
      <c r="H2792" s="31">
        <f t="shared" si="623"/>
        <v>3</v>
      </c>
      <c r="I2792" s="31">
        <f t="shared" si="624"/>
        <v>3</v>
      </c>
      <c r="J2792" s="31">
        <f t="shared" si="625"/>
        <v>3</v>
      </c>
      <c r="K2792" s="31">
        <f t="shared" si="626"/>
        <v>3</v>
      </c>
      <c r="L2792" s="31">
        <f t="shared" si="627"/>
        <v>4</v>
      </c>
      <c r="M2792" s="31">
        <f t="shared" si="628"/>
        <v>3</v>
      </c>
      <c r="N2792" s="31">
        <f t="shared" si="629"/>
        <v>3.1</v>
      </c>
      <c r="O2792" s="26" t="s">
        <v>15102</v>
      </c>
      <c r="P2792" s="26" t="s">
        <v>108</v>
      </c>
      <c r="Q2792" s="27">
        <v>42858</v>
      </c>
      <c r="R2792" s="26" t="s">
        <v>109</v>
      </c>
      <c r="S2792" s="26" t="s">
        <v>167</v>
      </c>
      <c r="T2792" s="26" t="s">
        <v>142</v>
      </c>
      <c r="U2792" s="26" t="s">
        <v>168</v>
      </c>
      <c r="V2792" s="26" t="s">
        <v>469</v>
      </c>
      <c r="W2792" s="26" t="s">
        <v>5988</v>
      </c>
      <c r="X2792" s="26" t="s">
        <v>15092</v>
      </c>
      <c r="Y2792" s="26" t="s">
        <v>15093</v>
      </c>
      <c r="Z2792" s="24"/>
      <c r="AA2792" s="24"/>
      <c r="AB2792" s="26" t="s">
        <v>117</v>
      </c>
      <c r="AC2792" s="28">
        <v>7000</v>
      </c>
      <c r="AD2792" s="26" t="s">
        <v>15094</v>
      </c>
      <c r="AE2792" s="26" t="s">
        <v>15095</v>
      </c>
      <c r="AF2792" s="26" t="s">
        <v>120</v>
      </c>
      <c r="AG2792" s="26" t="s">
        <v>157</v>
      </c>
      <c r="AH2792" s="26" t="s">
        <v>143</v>
      </c>
      <c r="AI2792" s="28">
        <v>7000</v>
      </c>
      <c r="AJ2792" s="26" t="s">
        <v>15103</v>
      </c>
      <c r="AK2792" s="26" t="s">
        <v>15096</v>
      </c>
      <c r="AL2792" s="26" t="s">
        <v>15104</v>
      </c>
      <c r="AM2792" s="24"/>
      <c r="AN2792" s="24"/>
      <c r="AO2792" s="24"/>
      <c r="AP2792" s="24"/>
      <c r="AQ2792" s="24"/>
      <c r="AR2792" s="24"/>
      <c r="AS2792" s="24"/>
      <c r="AT2792" s="26" t="s">
        <v>15105</v>
      </c>
      <c r="AU2792" s="24"/>
      <c r="AV2792" s="24"/>
      <c r="AW2792" s="28">
        <v>25378</v>
      </c>
      <c r="AX2792" s="26">
        <v>494</v>
      </c>
      <c r="AY2792" s="28">
        <v>60</v>
      </c>
      <c r="AZ2792" s="28">
        <v>34</v>
      </c>
      <c r="BA2792" s="26">
        <v>80</v>
      </c>
      <c r="BB2792" s="24"/>
      <c r="BC2792" s="26" t="s">
        <v>566</v>
      </c>
      <c r="BD2792" s="26" t="s">
        <v>125</v>
      </c>
      <c r="BE2792" s="24"/>
      <c r="BF2792" s="26" t="s">
        <v>15106</v>
      </c>
      <c r="BG2792" s="26" t="s">
        <v>5988</v>
      </c>
      <c r="BH2792" s="26" t="s">
        <v>1695</v>
      </c>
      <c r="BI2792" s="26" t="s">
        <v>5988</v>
      </c>
      <c r="BJ2792" s="26" t="s">
        <v>15107</v>
      </c>
      <c r="BK2792" s="26" t="s">
        <v>5988</v>
      </c>
      <c r="BL2792" s="26" t="s">
        <v>15108</v>
      </c>
      <c r="BM2792" s="26" t="s">
        <v>5988</v>
      </c>
      <c r="BN2792" s="26" t="s">
        <v>15109</v>
      </c>
      <c r="BO2792" s="26" t="s">
        <v>5988</v>
      </c>
      <c r="BP2792" s="24"/>
      <c r="BQ2792" s="24"/>
      <c r="BR2792" s="26">
        <v>0</v>
      </c>
      <c r="BS2792" s="26">
        <v>0</v>
      </c>
      <c r="BT2792" s="26">
        <v>0</v>
      </c>
      <c r="BU2792" s="26">
        <v>0</v>
      </c>
      <c r="BV2792" s="26">
        <v>0</v>
      </c>
      <c r="BW2792" s="26">
        <v>0</v>
      </c>
      <c r="BX2792" s="26">
        <v>0</v>
      </c>
      <c r="BY2792" s="26">
        <v>0</v>
      </c>
      <c r="BZ2792" s="26" t="s">
        <v>136</v>
      </c>
      <c r="CA2792" s="26" t="s">
        <v>134</v>
      </c>
      <c r="CB2792" s="26" t="s">
        <v>134</v>
      </c>
      <c r="CC2792" s="26" t="s">
        <v>134</v>
      </c>
      <c r="CD2792" s="26" t="s">
        <v>135</v>
      </c>
      <c r="CE2792" s="26" t="s">
        <v>135</v>
      </c>
      <c r="CF2792" s="26" t="s">
        <v>135</v>
      </c>
      <c r="CG2792" s="26" t="s">
        <v>136</v>
      </c>
      <c r="CH2792" s="26" t="s">
        <v>134</v>
      </c>
      <c r="CI2792" s="26" t="s">
        <v>136</v>
      </c>
      <c r="CJ2792" s="26" t="s">
        <v>136</v>
      </c>
      <c r="CK2792" s="26" t="s">
        <v>135</v>
      </c>
      <c r="CL2792" s="26" t="s">
        <v>136</v>
      </c>
      <c r="CM2792" s="26" t="s">
        <v>136</v>
      </c>
      <c r="CN2792" s="26" t="s">
        <v>136</v>
      </c>
      <c r="CO2792" s="26" t="s">
        <v>134</v>
      </c>
      <c r="CP2792" s="26" t="s">
        <v>136</v>
      </c>
      <c r="CQ2792" s="26" t="s">
        <v>136</v>
      </c>
      <c r="CR2792" s="26" t="s">
        <v>136</v>
      </c>
      <c r="CS2792" s="26" t="s">
        <v>135</v>
      </c>
      <c r="CT2792" s="26" t="s">
        <v>134</v>
      </c>
      <c r="CU2792" s="26" t="s">
        <v>134</v>
      </c>
      <c r="CV2792" s="26" t="s">
        <v>136</v>
      </c>
      <c r="CW2792" s="26" t="s">
        <v>136</v>
      </c>
      <c r="CX2792" s="26" t="s">
        <v>134</v>
      </c>
      <c r="CY2792" s="26" t="s">
        <v>136</v>
      </c>
      <c r="CZ2792" s="26" t="s">
        <v>134</v>
      </c>
      <c r="DA2792" s="26" t="s">
        <v>134</v>
      </c>
      <c r="DB2792" s="26" t="s">
        <v>134</v>
      </c>
      <c r="DC2792" s="26" t="s">
        <v>136</v>
      </c>
      <c r="DD2792" s="26" t="s">
        <v>136</v>
      </c>
      <c r="DE2792" s="26" t="s">
        <v>134</v>
      </c>
      <c r="DF2792" s="26" t="s">
        <v>139</v>
      </c>
      <c r="DG2792" s="26" t="s">
        <v>120</v>
      </c>
      <c r="DH2792" s="26" t="s">
        <v>139</v>
      </c>
      <c r="DI2792" s="26" t="s">
        <v>139</v>
      </c>
      <c r="DJ2792" s="26" t="s">
        <v>139</v>
      </c>
      <c r="DK2792" s="26" t="s">
        <v>139</v>
      </c>
      <c r="DL2792" s="26" t="s">
        <v>139</v>
      </c>
      <c r="DM2792" s="26" t="s">
        <v>139</v>
      </c>
      <c r="DN2792" s="26" t="s">
        <v>139</v>
      </c>
      <c r="DO2792" s="26" t="s">
        <v>139</v>
      </c>
    </row>
    <row r="2793" spans="1:119" ht="20.100000000000001" customHeight="1" x14ac:dyDescent="0.25">
      <c r="A2793" s="29" t="str">
        <f t="shared" si="616"/>
        <v>Yayasan Sahabat Kapas1</v>
      </c>
      <c r="B2793" s="29" t="str">
        <f t="shared" si="617"/>
        <v>Yayasan Sahabat Kapas</v>
      </c>
      <c r="C2793" s="29">
        <f t="shared" si="618"/>
        <v>1</v>
      </c>
      <c r="D2793" s="30" t="str">
        <f t="shared" si="619"/>
        <v>East and Southeast Asia</v>
      </c>
      <c r="E2793" s="30" t="str">
        <f t="shared" si="620"/>
        <v>Surakarta, Indonesia</v>
      </c>
      <c r="F2793" s="31">
        <f t="shared" si="621"/>
        <v>0</v>
      </c>
      <c r="G2793" s="31">
        <f t="shared" si="622"/>
        <v>0</v>
      </c>
      <c r="H2793" s="31">
        <f t="shared" si="623"/>
        <v>0</v>
      </c>
      <c r="I2793" s="31">
        <f t="shared" si="624"/>
        <v>0</v>
      </c>
      <c r="J2793" s="31">
        <f t="shared" si="625"/>
        <v>0</v>
      </c>
      <c r="K2793" s="31">
        <f t="shared" si="626"/>
        <v>0</v>
      </c>
      <c r="L2793" s="31">
        <f t="shared" si="627"/>
        <v>0</v>
      </c>
      <c r="M2793" s="31">
        <f t="shared" si="628"/>
        <v>0</v>
      </c>
      <c r="N2793" s="31">
        <f t="shared" si="629"/>
        <v>0</v>
      </c>
      <c r="O2793" s="26" t="s">
        <v>15110</v>
      </c>
      <c r="P2793" s="26" t="s">
        <v>108</v>
      </c>
      <c r="Q2793" s="27">
        <v>42502</v>
      </c>
      <c r="R2793" s="26" t="s">
        <v>155</v>
      </c>
      <c r="S2793" s="26" t="s">
        <v>184</v>
      </c>
      <c r="T2793" s="26" t="s">
        <v>157</v>
      </c>
      <c r="U2793" s="26" t="s">
        <v>168</v>
      </c>
      <c r="V2793" s="26" t="s">
        <v>469</v>
      </c>
      <c r="W2793" s="26" t="s">
        <v>5988</v>
      </c>
      <c r="X2793" s="26" t="s">
        <v>15092</v>
      </c>
      <c r="Y2793" s="26" t="s">
        <v>15093</v>
      </c>
      <c r="Z2793" s="24"/>
      <c r="AA2793" s="24"/>
      <c r="AB2793" s="26" t="s">
        <v>117</v>
      </c>
      <c r="AC2793" s="28">
        <v>7000</v>
      </c>
      <c r="AD2793" s="26" t="s">
        <v>15094</v>
      </c>
      <c r="AE2793" s="26" t="s">
        <v>15095</v>
      </c>
      <c r="AF2793" s="26" t="s">
        <v>120</v>
      </c>
      <c r="AG2793" s="26" t="s">
        <v>157</v>
      </c>
      <c r="AH2793" s="26" t="s">
        <v>158</v>
      </c>
      <c r="AI2793" s="28">
        <v>7000</v>
      </c>
      <c r="AJ2793" s="26" t="s">
        <v>15103</v>
      </c>
      <c r="AK2793" s="26" t="s">
        <v>15096</v>
      </c>
      <c r="AL2793" s="26" t="s">
        <v>15104</v>
      </c>
      <c r="AM2793" s="26" t="s">
        <v>15111</v>
      </c>
      <c r="AN2793" s="26" t="s">
        <v>15112</v>
      </c>
      <c r="AO2793" s="26" t="s">
        <v>15113</v>
      </c>
      <c r="AP2793" s="26" t="s">
        <v>15114</v>
      </c>
      <c r="AQ2793" s="24"/>
      <c r="AR2793" s="24"/>
      <c r="AS2793" s="24"/>
      <c r="AT2793" s="24"/>
      <c r="AU2793" s="24"/>
      <c r="AV2793" s="24"/>
      <c r="AW2793" s="28">
        <v>27510</v>
      </c>
      <c r="AX2793" s="26">
        <v>134</v>
      </c>
      <c r="AY2793" s="28">
        <v>50</v>
      </c>
      <c r="AZ2793" s="24"/>
      <c r="BA2793" s="26">
        <v>0</v>
      </c>
      <c r="BB2793" s="26" t="s">
        <v>148</v>
      </c>
      <c r="BC2793" s="26" t="s">
        <v>566</v>
      </c>
      <c r="BD2793" s="24"/>
      <c r="BE2793" s="24"/>
      <c r="BF2793" s="26" t="s">
        <v>6036</v>
      </c>
      <c r="BG2793" s="26" t="s">
        <v>5988</v>
      </c>
      <c r="BH2793" s="26" t="s">
        <v>15107</v>
      </c>
      <c r="BI2793" s="26" t="s">
        <v>5988</v>
      </c>
      <c r="BJ2793" s="26" t="s">
        <v>15115</v>
      </c>
      <c r="BK2793" s="26" t="s">
        <v>5988</v>
      </c>
      <c r="BL2793" s="24"/>
      <c r="BM2793" s="24"/>
      <c r="BN2793" s="24"/>
      <c r="BO2793" s="24"/>
      <c r="BP2793" s="24"/>
      <c r="BQ2793" s="24"/>
      <c r="BR2793" s="26">
        <v>0</v>
      </c>
      <c r="BS2793" s="26">
        <v>0</v>
      </c>
      <c r="BT2793" s="26">
        <v>0</v>
      </c>
      <c r="BU2793" s="26">
        <v>0</v>
      </c>
      <c r="BV2793" s="26">
        <v>0</v>
      </c>
      <c r="BW2793" s="26">
        <v>0</v>
      </c>
      <c r="BX2793" s="26">
        <v>0</v>
      </c>
      <c r="BY2793" s="26">
        <v>0</v>
      </c>
      <c r="BZ2793" s="24"/>
      <c r="CA2793" s="24"/>
      <c r="CB2793" s="24"/>
      <c r="CC2793" s="24"/>
      <c r="CD2793" s="24"/>
      <c r="CE2793" s="24"/>
      <c r="CF2793" s="24"/>
      <c r="CG2793" s="24"/>
      <c r="CH2793" s="24"/>
      <c r="CI2793" s="24"/>
      <c r="CJ2793" s="24"/>
      <c r="CK2793" s="24"/>
      <c r="CL2793" s="24"/>
      <c r="CM2793" s="24"/>
      <c r="CN2793" s="24"/>
      <c r="CO2793" s="24"/>
      <c r="CP2793" s="24"/>
      <c r="CQ2793" s="24"/>
      <c r="CR2793" s="24"/>
      <c r="CS2793" s="24"/>
      <c r="CT2793" s="24"/>
      <c r="CU2793" s="24"/>
      <c r="CV2793" s="24"/>
      <c r="CW2793" s="24"/>
      <c r="CX2793" s="24"/>
      <c r="CY2793" s="24"/>
      <c r="CZ2793" s="24"/>
      <c r="DA2793" s="24"/>
      <c r="DB2793" s="24"/>
      <c r="DC2793" s="24"/>
      <c r="DD2793" s="24"/>
      <c r="DE2793" s="24"/>
      <c r="DF2793" s="26" t="s">
        <v>139</v>
      </c>
      <c r="DG2793" s="26" t="s">
        <v>120</v>
      </c>
      <c r="DH2793" s="26" t="s">
        <v>139</v>
      </c>
      <c r="DI2793" s="26" t="s">
        <v>139</v>
      </c>
      <c r="DJ2793" s="26" t="s">
        <v>139</v>
      </c>
      <c r="DK2793" s="26" t="s">
        <v>139</v>
      </c>
      <c r="DL2793" s="26" t="s">
        <v>139</v>
      </c>
      <c r="DM2793" s="26" t="s">
        <v>139</v>
      </c>
      <c r="DN2793" s="26" t="s">
        <v>139</v>
      </c>
      <c r="DO2793" s="26" t="s">
        <v>139</v>
      </c>
    </row>
    <row r="2794" spans="1:119" ht="20.100000000000001" customHeight="1" x14ac:dyDescent="0.25">
      <c r="A2794" s="29" t="str">
        <f t="shared" si="616"/>
        <v>Yayasan Satu Karsa Karya (Foundation for Unity of Will and Action)6</v>
      </c>
      <c r="B2794" s="29" t="str">
        <f t="shared" si="617"/>
        <v>Yayasan Satu Karsa Karya (Foundation for Unity of Will and Action)</v>
      </c>
      <c r="C2794" s="29">
        <f t="shared" si="618"/>
        <v>6</v>
      </c>
      <c r="D2794" s="30" t="str">
        <f t="shared" si="619"/>
        <v>East and Southeast Asia</v>
      </c>
      <c r="E2794" s="30" t="str">
        <f t="shared" si="620"/>
        <v>Surakarta, Indonesia</v>
      </c>
      <c r="F2794" s="31">
        <f t="shared" si="621"/>
        <v>4</v>
      </c>
      <c r="G2794" s="31">
        <f t="shared" si="622"/>
        <v>2</v>
      </c>
      <c r="H2794" s="31">
        <f t="shared" si="623"/>
        <v>3</v>
      </c>
      <c r="I2794" s="31">
        <f t="shared" si="624"/>
        <v>3</v>
      </c>
      <c r="J2794" s="31">
        <f t="shared" si="625"/>
        <v>3</v>
      </c>
      <c r="K2794" s="31">
        <f t="shared" si="626"/>
        <v>4</v>
      </c>
      <c r="L2794" s="31">
        <f t="shared" si="627"/>
        <v>3</v>
      </c>
      <c r="M2794" s="31">
        <f t="shared" si="628"/>
        <v>3</v>
      </c>
      <c r="N2794" s="31">
        <f t="shared" si="629"/>
        <v>3.1</v>
      </c>
      <c r="O2794" s="26" t="s">
        <v>15116</v>
      </c>
      <c r="P2794" s="26" t="s">
        <v>108</v>
      </c>
      <c r="Q2794" s="27">
        <v>42858</v>
      </c>
      <c r="R2794" s="26" t="s">
        <v>166</v>
      </c>
      <c r="S2794" s="26" t="s">
        <v>167</v>
      </c>
      <c r="T2794" s="26" t="s">
        <v>142</v>
      </c>
      <c r="U2794" s="26" t="s">
        <v>112</v>
      </c>
      <c r="V2794" s="26" t="s">
        <v>469</v>
      </c>
      <c r="W2794" s="26" t="s">
        <v>5988</v>
      </c>
      <c r="X2794" s="26" t="s">
        <v>15092</v>
      </c>
      <c r="Y2794" s="26" t="s">
        <v>15117</v>
      </c>
      <c r="Z2794" s="26" t="s">
        <v>15118</v>
      </c>
      <c r="AA2794" s="24"/>
      <c r="AB2794" s="26" t="s">
        <v>117</v>
      </c>
      <c r="AC2794" s="28">
        <v>5000</v>
      </c>
      <c r="AD2794" s="26" t="s">
        <v>15119</v>
      </c>
      <c r="AE2794" s="26" t="s">
        <v>474</v>
      </c>
      <c r="AF2794" s="26" t="s">
        <v>139</v>
      </c>
      <c r="AG2794" s="26" t="s">
        <v>175</v>
      </c>
      <c r="AH2794" s="26" t="s">
        <v>250</v>
      </c>
      <c r="AI2794" s="28">
        <v>5000</v>
      </c>
      <c r="AJ2794" s="26" t="s">
        <v>15120</v>
      </c>
      <c r="AK2794" s="26" t="s">
        <v>15121</v>
      </c>
      <c r="AL2794" s="26" t="s">
        <v>15122</v>
      </c>
      <c r="AM2794" s="24"/>
      <c r="AN2794" s="24"/>
      <c r="AO2794" s="24"/>
      <c r="AP2794" s="24"/>
      <c r="AQ2794" s="26" t="s">
        <v>15123</v>
      </c>
      <c r="AR2794" s="24"/>
      <c r="AS2794" s="24"/>
      <c r="AT2794" s="24"/>
      <c r="AU2794" s="26" t="s">
        <v>15124</v>
      </c>
      <c r="AV2794" s="26" t="s">
        <v>15125</v>
      </c>
      <c r="AW2794" s="28">
        <v>90000</v>
      </c>
      <c r="AX2794" s="26">
        <v>381</v>
      </c>
      <c r="AY2794" s="28">
        <v>75</v>
      </c>
      <c r="AZ2794" s="28">
        <v>381</v>
      </c>
      <c r="BA2794" s="26">
        <v>567</v>
      </c>
      <c r="BB2794" s="24"/>
      <c r="BC2794" s="26" t="s">
        <v>15126</v>
      </c>
      <c r="BD2794" s="26" t="s">
        <v>125</v>
      </c>
      <c r="BE2794" s="24"/>
      <c r="BF2794" s="26" t="s">
        <v>15127</v>
      </c>
      <c r="BG2794" s="26" t="s">
        <v>261</v>
      </c>
      <c r="BH2794" s="26" t="s">
        <v>15128</v>
      </c>
      <c r="BI2794" s="26" t="s">
        <v>2765</v>
      </c>
      <c r="BJ2794" s="26" t="s">
        <v>14573</v>
      </c>
      <c r="BK2794" s="26" t="s">
        <v>2479</v>
      </c>
      <c r="BL2794" s="26" t="s">
        <v>15129</v>
      </c>
      <c r="BM2794" s="26" t="s">
        <v>381</v>
      </c>
      <c r="BN2794" s="24"/>
      <c r="BO2794" s="24"/>
      <c r="BP2794" s="24"/>
      <c r="BQ2794" s="24"/>
      <c r="BR2794" s="26">
        <v>0</v>
      </c>
      <c r="BS2794" s="26">
        <v>0</v>
      </c>
      <c r="BT2794" s="26">
        <v>0</v>
      </c>
      <c r="BU2794" s="26">
        <v>0</v>
      </c>
      <c r="BV2794" s="26">
        <v>0</v>
      </c>
      <c r="BW2794" s="26">
        <v>0</v>
      </c>
      <c r="BX2794" s="26">
        <v>0</v>
      </c>
      <c r="BY2794" s="26">
        <v>0</v>
      </c>
      <c r="BZ2794" s="26" t="s">
        <v>134</v>
      </c>
      <c r="CA2794" s="26" t="s">
        <v>134</v>
      </c>
      <c r="CB2794" s="26" t="s">
        <v>134</v>
      </c>
      <c r="CC2794" s="26" t="s">
        <v>136</v>
      </c>
      <c r="CD2794" s="26" t="s">
        <v>136</v>
      </c>
      <c r="CE2794" s="26" t="s">
        <v>135</v>
      </c>
      <c r="CF2794" s="26" t="s">
        <v>136</v>
      </c>
      <c r="CG2794" s="26" t="s">
        <v>135</v>
      </c>
      <c r="CH2794" s="26" t="s">
        <v>136</v>
      </c>
      <c r="CI2794" s="26" t="s">
        <v>134</v>
      </c>
      <c r="CJ2794" s="26" t="s">
        <v>136</v>
      </c>
      <c r="CK2794" s="26" t="s">
        <v>136</v>
      </c>
      <c r="CL2794" s="26" t="s">
        <v>136</v>
      </c>
      <c r="CM2794" s="26" t="s">
        <v>136</v>
      </c>
      <c r="CN2794" s="26" t="s">
        <v>136</v>
      </c>
      <c r="CO2794" s="26" t="s">
        <v>134</v>
      </c>
      <c r="CP2794" s="26" t="s">
        <v>136</v>
      </c>
      <c r="CQ2794" s="26" t="s">
        <v>135</v>
      </c>
      <c r="CR2794" s="26" t="s">
        <v>138</v>
      </c>
      <c r="CS2794" s="26" t="s">
        <v>134</v>
      </c>
      <c r="CT2794" s="26" t="s">
        <v>134</v>
      </c>
      <c r="CU2794" s="26" t="s">
        <v>134</v>
      </c>
      <c r="CV2794" s="26" t="s">
        <v>136</v>
      </c>
      <c r="CW2794" s="26" t="s">
        <v>134</v>
      </c>
      <c r="CX2794" s="26" t="s">
        <v>134</v>
      </c>
      <c r="CY2794" s="26" t="s">
        <v>136</v>
      </c>
      <c r="CZ2794" s="26" t="s">
        <v>136</v>
      </c>
      <c r="DA2794" s="26" t="s">
        <v>136</v>
      </c>
      <c r="DB2794" s="26" t="s">
        <v>134</v>
      </c>
      <c r="DC2794" s="26" t="s">
        <v>136</v>
      </c>
      <c r="DD2794" s="26" t="s">
        <v>136</v>
      </c>
      <c r="DE2794" s="26" t="s">
        <v>136</v>
      </c>
      <c r="DF2794" s="26" t="s">
        <v>120</v>
      </c>
      <c r="DG2794" s="26" t="s">
        <v>139</v>
      </c>
      <c r="DH2794" s="26" t="s">
        <v>139</v>
      </c>
      <c r="DI2794" s="26" t="s">
        <v>139</v>
      </c>
      <c r="DJ2794" s="26" t="s">
        <v>139</v>
      </c>
      <c r="DK2794" s="26" t="s">
        <v>139</v>
      </c>
      <c r="DL2794" s="26" t="s">
        <v>120</v>
      </c>
      <c r="DM2794" s="26" t="s">
        <v>139</v>
      </c>
      <c r="DN2794" s="26" t="s">
        <v>139</v>
      </c>
      <c r="DO2794" s="26" t="s">
        <v>139</v>
      </c>
    </row>
    <row r="2795" spans="1:119" ht="20.100000000000001" customHeight="1" x14ac:dyDescent="0.25">
      <c r="A2795" s="29" t="str">
        <f t="shared" si="616"/>
        <v>Yayasan Satu Karsa Karya (Foundation for Unity of Will and Action)5</v>
      </c>
      <c r="B2795" s="29" t="str">
        <f t="shared" si="617"/>
        <v>Yayasan Satu Karsa Karya (Foundation for Unity of Will and Action)</v>
      </c>
      <c r="C2795" s="29">
        <f t="shared" si="618"/>
        <v>5</v>
      </c>
      <c r="D2795" s="30" t="str">
        <f t="shared" si="619"/>
        <v>East and Southeast Asia</v>
      </c>
      <c r="E2795" s="30" t="str">
        <f t="shared" si="620"/>
        <v>Surakarta, Indonesia</v>
      </c>
      <c r="F2795" s="31">
        <f t="shared" si="621"/>
        <v>3</v>
      </c>
      <c r="G2795" s="31">
        <f t="shared" si="622"/>
        <v>3</v>
      </c>
      <c r="H2795" s="31">
        <f t="shared" si="623"/>
        <v>3</v>
      </c>
      <c r="I2795" s="31">
        <f t="shared" si="624"/>
        <v>4</v>
      </c>
      <c r="J2795" s="31">
        <f t="shared" si="625"/>
        <v>4</v>
      </c>
      <c r="K2795" s="31">
        <f t="shared" si="626"/>
        <v>3</v>
      </c>
      <c r="L2795" s="31">
        <f t="shared" si="627"/>
        <v>4</v>
      </c>
      <c r="M2795" s="31">
        <f t="shared" si="628"/>
        <v>5</v>
      </c>
      <c r="N2795" s="31">
        <f t="shared" si="629"/>
        <v>3.6</v>
      </c>
      <c r="O2795" s="26" t="s">
        <v>15130</v>
      </c>
      <c r="P2795" s="26" t="s">
        <v>108</v>
      </c>
      <c r="Q2795" s="27">
        <v>42502</v>
      </c>
      <c r="R2795" s="26" t="s">
        <v>166</v>
      </c>
      <c r="S2795" s="26" t="s">
        <v>184</v>
      </c>
      <c r="T2795" s="26" t="s">
        <v>157</v>
      </c>
      <c r="U2795" s="26" t="s">
        <v>112</v>
      </c>
      <c r="V2795" s="26" t="s">
        <v>469</v>
      </c>
      <c r="W2795" s="26" t="s">
        <v>5988</v>
      </c>
      <c r="X2795" s="26" t="s">
        <v>15092</v>
      </c>
      <c r="Y2795" s="26" t="s">
        <v>15117</v>
      </c>
      <c r="Z2795" s="26" t="s">
        <v>15118</v>
      </c>
      <c r="AA2795" s="24"/>
      <c r="AB2795" s="26" t="s">
        <v>117</v>
      </c>
      <c r="AC2795" s="28">
        <v>5000</v>
      </c>
      <c r="AD2795" s="26" t="s">
        <v>15119</v>
      </c>
      <c r="AE2795" s="26" t="s">
        <v>474</v>
      </c>
      <c r="AF2795" s="26" t="s">
        <v>139</v>
      </c>
      <c r="AG2795" s="26" t="s">
        <v>175</v>
      </c>
      <c r="AH2795" s="26" t="s">
        <v>176</v>
      </c>
      <c r="AI2795" s="28">
        <v>5000</v>
      </c>
      <c r="AJ2795" s="26" t="s">
        <v>15120</v>
      </c>
      <c r="AK2795" s="26" t="s">
        <v>15121</v>
      </c>
      <c r="AL2795" s="26" t="s">
        <v>15122</v>
      </c>
      <c r="AM2795" s="24"/>
      <c r="AN2795" s="24"/>
      <c r="AO2795" s="24"/>
      <c r="AP2795" s="24"/>
      <c r="AQ2795" s="26" t="s">
        <v>15131</v>
      </c>
      <c r="AR2795" s="24"/>
      <c r="AS2795" s="24"/>
      <c r="AT2795" s="24"/>
      <c r="AU2795" s="26" t="s">
        <v>15132</v>
      </c>
      <c r="AV2795" s="24"/>
      <c r="AW2795" s="28">
        <v>287984</v>
      </c>
      <c r="AX2795" s="26">
        <v>282</v>
      </c>
      <c r="AY2795" s="28">
        <v>90</v>
      </c>
      <c r="AZ2795" s="28">
        <v>100</v>
      </c>
      <c r="BA2795" s="26">
        <v>0</v>
      </c>
      <c r="BB2795" s="26" t="s">
        <v>148</v>
      </c>
      <c r="BC2795" s="26" t="s">
        <v>15126</v>
      </c>
      <c r="BD2795" s="26" t="s">
        <v>125</v>
      </c>
      <c r="BE2795" s="24"/>
      <c r="BF2795" s="26" t="s">
        <v>14573</v>
      </c>
      <c r="BG2795" s="26" t="s">
        <v>2479</v>
      </c>
      <c r="BH2795" s="26" t="s">
        <v>15133</v>
      </c>
      <c r="BI2795" s="26" t="s">
        <v>15134</v>
      </c>
      <c r="BJ2795" s="24"/>
      <c r="BK2795" s="24"/>
      <c r="BL2795" s="24"/>
      <c r="BM2795" s="24"/>
      <c r="BN2795" s="24"/>
      <c r="BO2795" s="24"/>
      <c r="BP2795" s="24"/>
      <c r="BQ2795" s="24"/>
      <c r="BR2795" s="26">
        <v>3</v>
      </c>
      <c r="BS2795" s="26">
        <v>3</v>
      </c>
      <c r="BT2795" s="26">
        <v>3</v>
      </c>
      <c r="BU2795" s="26">
        <v>4</v>
      </c>
      <c r="BV2795" s="26">
        <v>4</v>
      </c>
      <c r="BW2795" s="26">
        <v>3</v>
      </c>
      <c r="BX2795" s="26">
        <v>4</v>
      </c>
      <c r="BY2795" s="26">
        <v>5</v>
      </c>
      <c r="BZ2795" s="24"/>
      <c r="CA2795" s="24"/>
      <c r="CB2795" s="24"/>
      <c r="CC2795" s="24"/>
      <c r="CD2795" s="24"/>
      <c r="CE2795" s="24"/>
      <c r="CF2795" s="24"/>
      <c r="CG2795" s="24"/>
      <c r="CH2795" s="24"/>
      <c r="CI2795" s="24"/>
      <c r="CJ2795" s="24"/>
      <c r="CK2795" s="24"/>
      <c r="CL2795" s="24"/>
      <c r="CM2795" s="24"/>
      <c r="CN2795" s="24"/>
      <c r="CO2795" s="24"/>
      <c r="CP2795" s="24"/>
      <c r="CQ2795" s="24"/>
      <c r="CR2795" s="24"/>
      <c r="CS2795" s="24"/>
      <c r="CT2795" s="24"/>
      <c r="CU2795" s="24"/>
      <c r="CV2795" s="24"/>
      <c r="CW2795" s="24"/>
      <c r="CX2795" s="24"/>
      <c r="CY2795" s="24"/>
      <c r="CZ2795" s="24"/>
      <c r="DA2795" s="24"/>
      <c r="DB2795" s="24"/>
      <c r="DC2795" s="24"/>
      <c r="DD2795" s="24"/>
      <c r="DE2795" s="24"/>
      <c r="DF2795" s="26" t="s">
        <v>139</v>
      </c>
      <c r="DG2795" s="26" t="s">
        <v>139</v>
      </c>
      <c r="DH2795" s="26" t="s">
        <v>139</v>
      </c>
      <c r="DI2795" s="26" t="s">
        <v>139</v>
      </c>
      <c r="DJ2795" s="26" t="s">
        <v>139</v>
      </c>
      <c r="DK2795" s="26" t="s">
        <v>139</v>
      </c>
      <c r="DL2795" s="26" t="s">
        <v>139</v>
      </c>
      <c r="DM2795" s="26" t="s">
        <v>139</v>
      </c>
      <c r="DN2795" s="26" t="s">
        <v>139</v>
      </c>
      <c r="DO2795" s="26" t="s">
        <v>139</v>
      </c>
    </row>
    <row r="2796" spans="1:119" ht="20.100000000000001" customHeight="1" x14ac:dyDescent="0.25">
      <c r="A2796" s="29" t="str">
        <f t="shared" si="616"/>
        <v/>
      </c>
      <c r="B2796" s="29" t="str">
        <f t="shared" si="617"/>
        <v>Yayasan Satu Karsa Karya (Foundation for Unity of Will and Action)</v>
      </c>
      <c r="C2796" s="29">
        <f t="shared" si="618"/>
        <v>0</v>
      </c>
      <c r="D2796" s="30" t="str">
        <f t="shared" si="619"/>
        <v>East and Southeast Asia</v>
      </c>
      <c r="E2796" s="30" t="str">
        <f t="shared" si="620"/>
        <v>Surakarta, Indonesia</v>
      </c>
      <c r="F2796" s="31">
        <f t="shared" si="621"/>
        <v>0</v>
      </c>
      <c r="G2796" s="31">
        <f t="shared" si="622"/>
        <v>0</v>
      </c>
      <c r="H2796" s="31">
        <f t="shared" si="623"/>
        <v>0</v>
      </c>
      <c r="I2796" s="31">
        <f t="shared" si="624"/>
        <v>0</v>
      </c>
      <c r="J2796" s="31">
        <f t="shared" si="625"/>
        <v>0</v>
      </c>
      <c r="K2796" s="31">
        <f t="shared" si="626"/>
        <v>0</v>
      </c>
      <c r="L2796" s="31">
        <f t="shared" si="627"/>
        <v>0</v>
      </c>
      <c r="M2796" s="31">
        <f t="shared" si="628"/>
        <v>0</v>
      </c>
      <c r="N2796" s="31">
        <f t="shared" si="629"/>
        <v>0</v>
      </c>
      <c r="O2796" s="26" t="s">
        <v>16511</v>
      </c>
      <c r="P2796" s="26" t="s">
        <v>108</v>
      </c>
      <c r="Q2796" s="27">
        <v>42310</v>
      </c>
      <c r="R2796" s="24"/>
      <c r="S2796" s="24"/>
      <c r="T2796" s="26" t="s">
        <v>157</v>
      </c>
      <c r="U2796" s="24"/>
      <c r="V2796" s="26" t="s">
        <v>469</v>
      </c>
      <c r="W2796" s="26" t="s">
        <v>5988</v>
      </c>
      <c r="X2796" s="26" t="s">
        <v>15092</v>
      </c>
      <c r="Y2796" s="26" t="s">
        <v>15117</v>
      </c>
      <c r="Z2796" s="26" t="s">
        <v>15118</v>
      </c>
      <c r="AA2796" s="24"/>
      <c r="AB2796" s="26" t="s">
        <v>15736</v>
      </c>
      <c r="AC2796" s="28">
        <v>2000</v>
      </c>
      <c r="AD2796" s="26" t="s">
        <v>15119</v>
      </c>
      <c r="AE2796" s="26" t="s">
        <v>474</v>
      </c>
      <c r="AF2796" s="26" t="s">
        <v>139</v>
      </c>
      <c r="AG2796" s="26" t="s">
        <v>175</v>
      </c>
      <c r="AH2796" s="24"/>
      <c r="AI2796" s="28">
        <v>2000</v>
      </c>
      <c r="AJ2796" s="24"/>
      <c r="AK2796" s="24"/>
      <c r="AL2796" s="24"/>
      <c r="AM2796" s="24"/>
      <c r="AN2796" s="24"/>
      <c r="AO2796" s="24"/>
      <c r="AP2796" s="24"/>
      <c r="AQ2796" s="24"/>
      <c r="AR2796" s="24"/>
      <c r="AS2796" s="24"/>
      <c r="AT2796" s="24"/>
      <c r="AU2796" s="24"/>
      <c r="AV2796" s="24"/>
      <c r="AW2796" s="24"/>
      <c r="AX2796" s="24"/>
      <c r="AY2796" s="24"/>
      <c r="AZ2796" s="24"/>
      <c r="BA2796" s="24"/>
      <c r="BB2796" s="24"/>
      <c r="BC2796" s="26" t="s">
        <v>15126</v>
      </c>
      <c r="BD2796" s="24"/>
      <c r="BE2796" s="24"/>
      <c r="BF2796" s="24"/>
      <c r="BG2796" s="24"/>
      <c r="BH2796" s="24"/>
      <c r="BI2796" s="24"/>
      <c r="BJ2796" s="24"/>
      <c r="BK2796" s="24"/>
      <c r="BL2796" s="24"/>
      <c r="BM2796" s="24"/>
      <c r="BN2796" s="24"/>
      <c r="BO2796" s="24"/>
      <c r="BP2796" s="24"/>
      <c r="BQ2796" s="24"/>
      <c r="BR2796" s="24"/>
      <c r="BS2796" s="24"/>
      <c r="BT2796" s="24"/>
      <c r="BU2796" s="24"/>
      <c r="BV2796" s="24"/>
      <c r="BW2796" s="24"/>
      <c r="BX2796" s="24"/>
      <c r="BY2796" s="24"/>
      <c r="BZ2796" s="24"/>
      <c r="CA2796" s="24"/>
      <c r="CB2796" s="24"/>
      <c r="CC2796" s="24"/>
      <c r="CD2796" s="24"/>
      <c r="CE2796" s="24"/>
      <c r="CF2796" s="24"/>
      <c r="CG2796" s="24"/>
      <c r="CH2796" s="24"/>
      <c r="CI2796" s="24"/>
      <c r="CJ2796" s="24"/>
      <c r="CK2796" s="24"/>
      <c r="CL2796" s="24"/>
      <c r="CM2796" s="24"/>
      <c r="CN2796" s="24"/>
      <c r="CO2796" s="24"/>
      <c r="CP2796" s="24"/>
      <c r="CQ2796" s="24"/>
      <c r="CR2796" s="24"/>
      <c r="CS2796" s="24"/>
      <c r="CT2796" s="24"/>
      <c r="CU2796" s="24"/>
      <c r="CV2796" s="24"/>
      <c r="CW2796" s="24"/>
      <c r="CX2796" s="24"/>
      <c r="CY2796" s="24"/>
      <c r="CZ2796" s="24"/>
      <c r="DA2796" s="24"/>
      <c r="DB2796" s="24"/>
      <c r="DC2796" s="24"/>
      <c r="DD2796" s="24"/>
      <c r="DE2796" s="24"/>
      <c r="DF2796" s="26" t="s">
        <v>139</v>
      </c>
      <c r="DG2796" s="26" t="s">
        <v>139</v>
      </c>
      <c r="DH2796" s="26" t="s">
        <v>139</v>
      </c>
      <c r="DI2796" s="26" t="s">
        <v>139</v>
      </c>
      <c r="DJ2796" s="26" t="s">
        <v>139</v>
      </c>
      <c r="DK2796" s="26" t="s">
        <v>139</v>
      </c>
      <c r="DL2796" s="26" t="s">
        <v>139</v>
      </c>
      <c r="DM2796" s="26" t="s">
        <v>139</v>
      </c>
      <c r="DN2796" s="26" t="s">
        <v>139</v>
      </c>
      <c r="DO2796" s="26" t="s">
        <v>139</v>
      </c>
    </row>
    <row r="2797" spans="1:119" ht="20.100000000000001" customHeight="1" x14ac:dyDescent="0.25">
      <c r="A2797" s="29" t="str">
        <f t="shared" si="616"/>
        <v>Yayasan Satu Karsa Karya (Foundation for Unity of Will and Action)4</v>
      </c>
      <c r="B2797" s="29" t="str">
        <f t="shared" si="617"/>
        <v>Yayasan Satu Karsa Karya (Foundation for Unity of Will and Action)</v>
      </c>
      <c r="C2797" s="29">
        <f t="shared" si="618"/>
        <v>4</v>
      </c>
      <c r="D2797" s="30" t="str">
        <f t="shared" si="619"/>
        <v>East and Southeast Asia</v>
      </c>
      <c r="E2797" s="30" t="str">
        <f t="shared" si="620"/>
        <v>Surakarta, Indonesia</v>
      </c>
      <c r="F2797" s="31">
        <f t="shared" si="621"/>
        <v>3</v>
      </c>
      <c r="G2797" s="31">
        <f t="shared" si="622"/>
        <v>3</v>
      </c>
      <c r="H2797" s="31">
        <f t="shared" si="623"/>
        <v>3</v>
      </c>
      <c r="I2797" s="31">
        <f t="shared" si="624"/>
        <v>3</v>
      </c>
      <c r="J2797" s="31">
        <f t="shared" si="625"/>
        <v>3</v>
      </c>
      <c r="K2797" s="31">
        <f t="shared" si="626"/>
        <v>4</v>
      </c>
      <c r="L2797" s="31">
        <f t="shared" si="627"/>
        <v>3</v>
      </c>
      <c r="M2797" s="31">
        <f t="shared" si="628"/>
        <v>4</v>
      </c>
      <c r="N2797" s="31">
        <f t="shared" si="629"/>
        <v>3.3</v>
      </c>
      <c r="O2797" s="26" t="s">
        <v>15135</v>
      </c>
      <c r="P2797" s="26" t="s">
        <v>108</v>
      </c>
      <c r="Q2797" s="27">
        <v>42129</v>
      </c>
      <c r="R2797" s="26" t="s">
        <v>166</v>
      </c>
      <c r="S2797" s="26" t="s">
        <v>277</v>
      </c>
      <c r="T2797" s="26" t="s">
        <v>278</v>
      </c>
      <c r="U2797" s="26" t="s">
        <v>112</v>
      </c>
      <c r="V2797" s="26" t="s">
        <v>469</v>
      </c>
      <c r="W2797" s="26" t="s">
        <v>5988</v>
      </c>
      <c r="X2797" s="26" t="s">
        <v>15092</v>
      </c>
      <c r="Y2797" s="26" t="s">
        <v>15117</v>
      </c>
      <c r="Z2797" s="26" t="s">
        <v>15118</v>
      </c>
      <c r="AA2797" s="24"/>
      <c r="AB2797" s="26" t="s">
        <v>117</v>
      </c>
      <c r="AC2797" s="28">
        <v>7000</v>
      </c>
      <c r="AD2797" s="26" t="s">
        <v>15119</v>
      </c>
      <c r="AE2797" s="26" t="s">
        <v>474</v>
      </c>
      <c r="AF2797" s="26" t="s">
        <v>139</v>
      </c>
      <c r="AG2797" s="26" t="s">
        <v>175</v>
      </c>
      <c r="AH2797" s="26" t="s">
        <v>185</v>
      </c>
      <c r="AI2797" s="28">
        <v>7000</v>
      </c>
      <c r="AJ2797" s="26" t="s">
        <v>15136</v>
      </c>
      <c r="AK2797" s="26" t="s">
        <v>15121</v>
      </c>
      <c r="AL2797" s="26" t="s">
        <v>15122</v>
      </c>
      <c r="AM2797" s="24"/>
      <c r="AN2797" s="24"/>
      <c r="AO2797" s="24"/>
      <c r="AP2797" s="24"/>
      <c r="AQ2797" s="26" t="s">
        <v>15137</v>
      </c>
      <c r="AR2797" s="24"/>
      <c r="AS2797" s="24"/>
      <c r="AT2797" s="24"/>
      <c r="AU2797" s="26" t="s">
        <v>15138</v>
      </c>
      <c r="AV2797" s="24"/>
      <c r="AW2797" s="28">
        <v>106199</v>
      </c>
      <c r="AX2797" s="26">
        <v>323</v>
      </c>
      <c r="AY2797" s="28">
        <v>90</v>
      </c>
      <c r="AZ2797" s="28">
        <v>80</v>
      </c>
      <c r="BA2797" s="26">
        <v>0</v>
      </c>
      <c r="BB2797" s="26" t="s">
        <v>148</v>
      </c>
      <c r="BC2797" s="26" t="s">
        <v>15126</v>
      </c>
      <c r="BD2797" s="26" t="s">
        <v>125</v>
      </c>
      <c r="BE2797" s="24"/>
      <c r="BF2797" s="26" t="s">
        <v>14573</v>
      </c>
      <c r="BG2797" s="26" t="s">
        <v>2479</v>
      </c>
      <c r="BH2797" s="26" t="s">
        <v>15139</v>
      </c>
      <c r="BI2797" s="26" t="s">
        <v>15140</v>
      </c>
      <c r="BJ2797" s="24"/>
      <c r="BK2797" s="24"/>
      <c r="BL2797" s="24"/>
      <c r="BM2797" s="24"/>
      <c r="BN2797" s="24"/>
      <c r="BO2797" s="24"/>
      <c r="BP2797" s="24"/>
      <c r="BQ2797" s="24"/>
      <c r="BR2797" s="26">
        <v>3</v>
      </c>
      <c r="BS2797" s="26">
        <v>3</v>
      </c>
      <c r="BT2797" s="26">
        <v>3</v>
      </c>
      <c r="BU2797" s="26">
        <v>3</v>
      </c>
      <c r="BV2797" s="26">
        <v>3</v>
      </c>
      <c r="BW2797" s="26">
        <v>4</v>
      </c>
      <c r="BX2797" s="26">
        <v>3</v>
      </c>
      <c r="BY2797" s="26">
        <v>4</v>
      </c>
      <c r="BZ2797" s="24"/>
      <c r="CA2797" s="24"/>
      <c r="CB2797" s="24"/>
      <c r="CC2797" s="24"/>
      <c r="CD2797" s="24"/>
      <c r="CE2797" s="24"/>
      <c r="CF2797" s="24"/>
      <c r="CG2797" s="24"/>
      <c r="CH2797" s="24"/>
      <c r="CI2797" s="24"/>
      <c r="CJ2797" s="24"/>
      <c r="CK2797" s="24"/>
      <c r="CL2797" s="24"/>
      <c r="CM2797" s="24"/>
      <c r="CN2797" s="24"/>
      <c r="CO2797" s="24"/>
      <c r="CP2797" s="24"/>
      <c r="CQ2797" s="24"/>
      <c r="CR2797" s="24"/>
      <c r="CS2797" s="24"/>
      <c r="CT2797" s="24"/>
      <c r="CU2797" s="24"/>
      <c r="CV2797" s="24"/>
      <c r="CW2797" s="24"/>
      <c r="CX2797" s="24"/>
      <c r="CY2797" s="24"/>
      <c r="CZ2797" s="24"/>
      <c r="DA2797" s="24"/>
      <c r="DB2797" s="24"/>
      <c r="DC2797" s="24"/>
      <c r="DD2797" s="24"/>
      <c r="DE2797" s="24"/>
      <c r="DF2797" s="26" t="s">
        <v>139</v>
      </c>
      <c r="DG2797" s="26" t="s">
        <v>139</v>
      </c>
      <c r="DH2797" s="26" t="s">
        <v>139</v>
      </c>
      <c r="DI2797" s="26" t="s">
        <v>139</v>
      </c>
      <c r="DJ2797" s="26" t="s">
        <v>139</v>
      </c>
      <c r="DK2797" s="26" t="s">
        <v>139</v>
      </c>
      <c r="DL2797" s="26" t="s">
        <v>139</v>
      </c>
      <c r="DM2797" s="26" t="s">
        <v>139</v>
      </c>
      <c r="DN2797" s="26" t="s">
        <v>139</v>
      </c>
      <c r="DO2797" s="26" t="s">
        <v>139</v>
      </c>
    </row>
    <row r="2798" spans="1:119" ht="20.100000000000001" customHeight="1" x14ac:dyDescent="0.25">
      <c r="A2798" s="29" t="str">
        <f t="shared" si="616"/>
        <v>Yayasan Satu Karsa Karya (Foundation for Unity of Will and Action)3</v>
      </c>
      <c r="B2798" s="29" t="str">
        <f t="shared" si="617"/>
        <v>Yayasan Satu Karsa Karya (Foundation for Unity of Will and Action)</v>
      </c>
      <c r="C2798" s="29">
        <f t="shared" si="618"/>
        <v>3</v>
      </c>
      <c r="D2798" s="30" t="str">
        <f t="shared" si="619"/>
        <v>East and Southeast Asia</v>
      </c>
      <c r="E2798" s="30" t="str">
        <f t="shared" si="620"/>
        <v>Surakarta, Indonesia</v>
      </c>
      <c r="F2798" s="31">
        <f t="shared" si="621"/>
        <v>3</v>
      </c>
      <c r="G2798" s="31">
        <f t="shared" si="622"/>
        <v>2</v>
      </c>
      <c r="H2798" s="31">
        <f t="shared" si="623"/>
        <v>2</v>
      </c>
      <c r="I2798" s="31">
        <f t="shared" si="624"/>
        <v>3</v>
      </c>
      <c r="J2798" s="31">
        <f t="shared" si="625"/>
        <v>3</v>
      </c>
      <c r="K2798" s="31">
        <f t="shared" si="626"/>
        <v>4</v>
      </c>
      <c r="L2798" s="31">
        <f t="shared" si="627"/>
        <v>4</v>
      </c>
      <c r="M2798" s="31">
        <f t="shared" si="628"/>
        <v>3</v>
      </c>
      <c r="N2798" s="31">
        <f t="shared" si="629"/>
        <v>3</v>
      </c>
      <c r="O2798" s="26" t="s">
        <v>15141</v>
      </c>
      <c r="P2798" s="26" t="s">
        <v>108</v>
      </c>
      <c r="Q2798" s="27">
        <v>41771</v>
      </c>
      <c r="R2798" s="26" t="s">
        <v>166</v>
      </c>
      <c r="S2798" s="26" t="s">
        <v>193</v>
      </c>
      <c r="T2798" s="26" t="s">
        <v>194</v>
      </c>
      <c r="U2798" s="26" t="s">
        <v>112</v>
      </c>
      <c r="V2798" s="26" t="s">
        <v>469</v>
      </c>
      <c r="W2798" s="26" t="s">
        <v>5988</v>
      </c>
      <c r="X2798" s="26" t="s">
        <v>15092</v>
      </c>
      <c r="Y2798" s="26" t="s">
        <v>15117</v>
      </c>
      <c r="Z2798" s="26" t="s">
        <v>15118</v>
      </c>
      <c r="AA2798" s="24"/>
      <c r="AB2798" s="26" t="s">
        <v>117</v>
      </c>
      <c r="AC2798" s="28">
        <v>14000</v>
      </c>
      <c r="AD2798" s="26" t="s">
        <v>15119</v>
      </c>
      <c r="AE2798" s="26" t="s">
        <v>474</v>
      </c>
      <c r="AF2798" s="26" t="s">
        <v>139</v>
      </c>
      <c r="AG2798" s="26" t="s">
        <v>175</v>
      </c>
      <c r="AH2798" s="26" t="s">
        <v>121</v>
      </c>
      <c r="AI2798" s="28">
        <v>14000</v>
      </c>
      <c r="AJ2798" s="26" t="s">
        <v>15142</v>
      </c>
      <c r="AK2798" s="26" t="s">
        <v>15143</v>
      </c>
      <c r="AL2798" s="26" t="s">
        <v>15122</v>
      </c>
      <c r="AM2798" s="24"/>
      <c r="AN2798" s="24"/>
      <c r="AO2798" s="24"/>
      <c r="AP2798" s="24"/>
      <c r="AQ2798" s="26" t="s">
        <v>15144</v>
      </c>
      <c r="AR2798" s="24"/>
      <c r="AS2798" s="24"/>
      <c r="AT2798" s="24"/>
      <c r="AU2798" s="24"/>
      <c r="AV2798" s="24"/>
      <c r="AW2798" s="28">
        <v>52454</v>
      </c>
      <c r="AX2798" s="26">
        <v>326</v>
      </c>
      <c r="AY2798" s="28">
        <v>80</v>
      </c>
      <c r="AZ2798" s="28">
        <v>66</v>
      </c>
      <c r="BA2798" s="26">
        <v>0</v>
      </c>
      <c r="BB2798" s="26" t="s">
        <v>148</v>
      </c>
      <c r="BC2798" s="26" t="s">
        <v>15126</v>
      </c>
      <c r="BD2798" s="26" t="s">
        <v>437</v>
      </c>
      <c r="BE2798" s="26" t="s">
        <v>15145</v>
      </c>
      <c r="BF2798" s="26" t="s">
        <v>15146</v>
      </c>
      <c r="BG2798" s="26" t="s">
        <v>5988</v>
      </c>
      <c r="BH2798" s="26" t="s">
        <v>15147</v>
      </c>
      <c r="BI2798" s="26" t="s">
        <v>191</v>
      </c>
      <c r="BJ2798" s="24"/>
      <c r="BK2798" s="24"/>
      <c r="BL2798" s="24"/>
      <c r="BM2798" s="24"/>
      <c r="BN2798" s="24"/>
      <c r="BO2798" s="24"/>
      <c r="BP2798" s="24"/>
      <c r="BQ2798" s="24"/>
      <c r="BR2798" s="26">
        <v>3</v>
      </c>
      <c r="BS2798" s="26">
        <v>2</v>
      </c>
      <c r="BT2798" s="26">
        <v>2</v>
      </c>
      <c r="BU2798" s="26">
        <v>3</v>
      </c>
      <c r="BV2798" s="26">
        <v>3</v>
      </c>
      <c r="BW2798" s="26">
        <v>4</v>
      </c>
      <c r="BX2798" s="26">
        <v>4</v>
      </c>
      <c r="BY2798" s="26">
        <v>3</v>
      </c>
      <c r="BZ2798" s="24"/>
      <c r="CA2798" s="24"/>
      <c r="CB2798" s="24"/>
      <c r="CC2798" s="24"/>
      <c r="CD2798" s="24"/>
      <c r="CE2798" s="24"/>
      <c r="CF2798" s="24"/>
      <c r="CG2798" s="24"/>
      <c r="CH2798" s="24"/>
      <c r="CI2798" s="24"/>
      <c r="CJ2798" s="24"/>
      <c r="CK2798" s="24"/>
      <c r="CL2798" s="24"/>
      <c r="CM2798" s="24"/>
      <c r="CN2798" s="24"/>
      <c r="CO2798" s="24"/>
      <c r="CP2798" s="24"/>
      <c r="CQ2798" s="24"/>
      <c r="CR2798" s="24"/>
      <c r="CS2798" s="24"/>
      <c r="CT2798" s="24"/>
      <c r="CU2798" s="24"/>
      <c r="CV2798" s="24"/>
      <c r="CW2798" s="24"/>
      <c r="CX2798" s="24"/>
      <c r="CY2798" s="24"/>
      <c r="CZ2798" s="24"/>
      <c r="DA2798" s="24"/>
      <c r="DB2798" s="24"/>
      <c r="DC2798" s="24"/>
      <c r="DD2798" s="24"/>
      <c r="DE2798" s="24"/>
      <c r="DF2798" s="26" t="s">
        <v>120</v>
      </c>
      <c r="DG2798" s="26" t="s">
        <v>139</v>
      </c>
      <c r="DH2798" s="26" t="s">
        <v>139</v>
      </c>
      <c r="DI2798" s="26" t="s">
        <v>139</v>
      </c>
      <c r="DJ2798" s="26" t="s">
        <v>139</v>
      </c>
      <c r="DK2798" s="26" t="s">
        <v>139</v>
      </c>
      <c r="DL2798" s="26" t="s">
        <v>139</v>
      </c>
      <c r="DM2798" s="26" t="s">
        <v>139</v>
      </c>
      <c r="DN2798" s="26" t="s">
        <v>139</v>
      </c>
      <c r="DO2798" s="26" t="s">
        <v>139</v>
      </c>
    </row>
    <row r="2799" spans="1:119" ht="20.100000000000001" customHeight="1" x14ac:dyDescent="0.25">
      <c r="A2799" s="29" t="str">
        <f t="shared" si="616"/>
        <v>Yayasan Satu Karsa Karya (Foundation for Unity of Will and Action)2</v>
      </c>
      <c r="B2799" s="29" t="str">
        <f t="shared" si="617"/>
        <v>Yayasan Satu Karsa Karya (Foundation for Unity of Will and Action)</v>
      </c>
      <c r="C2799" s="29">
        <f t="shared" si="618"/>
        <v>2</v>
      </c>
      <c r="D2799" s="30" t="str">
        <f t="shared" si="619"/>
        <v>East and Southeast Asia</v>
      </c>
      <c r="E2799" s="30" t="str">
        <f t="shared" si="620"/>
        <v>Surakarta, Indonesia</v>
      </c>
      <c r="F2799" s="31">
        <f t="shared" si="621"/>
        <v>4</v>
      </c>
      <c r="G2799" s="31">
        <f t="shared" si="622"/>
        <v>2</v>
      </c>
      <c r="H2799" s="31">
        <f t="shared" si="623"/>
        <v>4</v>
      </c>
      <c r="I2799" s="31">
        <f t="shared" si="624"/>
        <v>3</v>
      </c>
      <c r="J2799" s="31">
        <f t="shared" si="625"/>
        <v>3</v>
      </c>
      <c r="K2799" s="31">
        <f t="shared" si="626"/>
        <v>4</v>
      </c>
      <c r="L2799" s="31">
        <f t="shared" si="627"/>
        <v>3</v>
      </c>
      <c r="M2799" s="31">
        <f t="shared" si="628"/>
        <v>4</v>
      </c>
      <c r="N2799" s="31">
        <f t="shared" si="629"/>
        <v>3.4</v>
      </c>
      <c r="O2799" s="26" t="s">
        <v>15148</v>
      </c>
      <c r="P2799" s="26" t="s">
        <v>108</v>
      </c>
      <c r="Q2799" s="27">
        <v>41400</v>
      </c>
      <c r="R2799" s="26" t="s">
        <v>109</v>
      </c>
      <c r="S2799" s="26" t="s">
        <v>206</v>
      </c>
      <c r="T2799" s="26" t="s">
        <v>207</v>
      </c>
      <c r="U2799" s="26" t="s">
        <v>112</v>
      </c>
      <c r="V2799" s="26" t="s">
        <v>469</v>
      </c>
      <c r="W2799" s="26" t="s">
        <v>5988</v>
      </c>
      <c r="X2799" s="26" t="s">
        <v>15092</v>
      </c>
      <c r="Y2799" s="26" t="s">
        <v>15117</v>
      </c>
      <c r="Z2799" s="26" t="s">
        <v>15118</v>
      </c>
      <c r="AA2799" s="24"/>
      <c r="AB2799" s="26" t="s">
        <v>117</v>
      </c>
      <c r="AC2799" s="28">
        <v>10000</v>
      </c>
      <c r="AD2799" s="26" t="s">
        <v>15119</v>
      </c>
      <c r="AE2799" s="26" t="s">
        <v>474</v>
      </c>
      <c r="AF2799" s="26" t="s">
        <v>139</v>
      </c>
      <c r="AG2799" s="26" t="s">
        <v>175</v>
      </c>
      <c r="AH2799" s="26" t="s">
        <v>143</v>
      </c>
      <c r="AI2799" s="28">
        <v>10000</v>
      </c>
      <c r="AJ2799" s="26" t="s">
        <v>15142</v>
      </c>
      <c r="AK2799" s="26" t="s">
        <v>15149</v>
      </c>
      <c r="AL2799" s="26" t="s">
        <v>15122</v>
      </c>
      <c r="AM2799" s="24"/>
      <c r="AN2799" s="24"/>
      <c r="AO2799" s="24"/>
      <c r="AP2799" s="24"/>
      <c r="AQ2799" s="24"/>
      <c r="AR2799" s="24"/>
      <c r="AS2799" s="24"/>
      <c r="AT2799" s="24"/>
      <c r="AU2799" s="24"/>
      <c r="AV2799" s="24"/>
      <c r="AW2799" s="28">
        <v>132362</v>
      </c>
      <c r="AX2799" s="26">
        <v>652</v>
      </c>
      <c r="AY2799" s="28">
        <v>75</v>
      </c>
      <c r="AZ2799" s="28">
        <v>61</v>
      </c>
      <c r="BA2799" s="26">
        <v>0</v>
      </c>
      <c r="BB2799" s="26" t="s">
        <v>148</v>
      </c>
      <c r="BC2799" s="26" t="s">
        <v>15126</v>
      </c>
      <c r="BD2799" s="26" t="s">
        <v>125</v>
      </c>
      <c r="BE2799" s="24"/>
      <c r="BF2799" s="26" t="s">
        <v>15150</v>
      </c>
      <c r="BG2799" s="26" t="s">
        <v>2765</v>
      </c>
      <c r="BH2799" s="26" t="s">
        <v>15151</v>
      </c>
      <c r="BI2799" s="26" t="s">
        <v>5988</v>
      </c>
      <c r="BJ2799" s="26" t="s">
        <v>15152</v>
      </c>
      <c r="BK2799" s="26" t="s">
        <v>261</v>
      </c>
      <c r="BL2799" s="24"/>
      <c r="BM2799" s="24"/>
      <c r="BN2799" s="24"/>
      <c r="BO2799" s="24"/>
      <c r="BP2799" s="24"/>
      <c r="BQ2799" s="24"/>
      <c r="BR2799" s="26">
        <v>4</v>
      </c>
      <c r="BS2799" s="26">
        <v>2</v>
      </c>
      <c r="BT2799" s="26">
        <v>4</v>
      </c>
      <c r="BU2799" s="26">
        <v>3</v>
      </c>
      <c r="BV2799" s="26">
        <v>3</v>
      </c>
      <c r="BW2799" s="26">
        <v>4</v>
      </c>
      <c r="BX2799" s="26">
        <v>3</v>
      </c>
      <c r="BY2799" s="26">
        <v>4</v>
      </c>
      <c r="BZ2799" s="24"/>
      <c r="CA2799" s="24"/>
      <c r="CB2799" s="24"/>
      <c r="CC2799" s="24"/>
      <c r="CD2799" s="24"/>
      <c r="CE2799" s="24"/>
      <c r="CF2799" s="24"/>
      <c r="CG2799" s="24"/>
      <c r="CH2799" s="24"/>
      <c r="CI2799" s="24"/>
      <c r="CJ2799" s="24"/>
      <c r="CK2799" s="24"/>
      <c r="CL2799" s="24"/>
      <c r="CM2799" s="24"/>
      <c r="CN2799" s="24"/>
      <c r="CO2799" s="24"/>
      <c r="CP2799" s="24"/>
      <c r="CQ2799" s="24"/>
      <c r="CR2799" s="24"/>
      <c r="CS2799" s="24"/>
      <c r="CT2799" s="24"/>
      <c r="CU2799" s="24"/>
      <c r="CV2799" s="24"/>
      <c r="CW2799" s="24"/>
      <c r="CX2799" s="24"/>
      <c r="CY2799" s="24"/>
      <c r="CZ2799" s="24"/>
      <c r="DA2799" s="24"/>
      <c r="DB2799" s="24"/>
      <c r="DC2799" s="24"/>
      <c r="DD2799" s="24"/>
      <c r="DE2799" s="24"/>
      <c r="DF2799" s="26" t="s">
        <v>139</v>
      </c>
      <c r="DG2799" s="26" t="s">
        <v>139</v>
      </c>
      <c r="DH2799" s="26" t="s">
        <v>139</v>
      </c>
      <c r="DI2799" s="26" t="s">
        <v>139</v>
      </c>
      <c r="DJ2799" s="26" t="s">
        <v>139</v>
      </c>
      <c r="DK2799" s="26" t="s">
        <v>139</v>
      </c>
      <c r="DL2799" s="26" t="s">
        <v>139</v>
      </c>
      <c r="DM2799" s="26" t="s">
        <v>139</v>
      </c>
      <c r="DN2799" s="26" t="s">
        <v>139</v>
      </c>
      <c r="DO2799" s="26" t="s">
        <v>139</v>
      </c>
    </row>
    <row r="2800" spans="1:119" ht="20.100000000000001" customHeight="1" x14ac:dyDescent="0.25">
      <c r="A2800" s="29" t="str">
        <f t="shared" si="616"/>
        <v>Yayasan Satu Karsa Karya (Foundation for Unity of Will and Action)1</v>
      </c>
      <c r="B2800" s="29" t="str">
        <f t="shared" si="617"/>
        <v>Yayasan Satu Karsa Karya (Foundation for Unity of Will and Action)</v>
      </c>
      <c r="C2800" s="29">
        <f t="shared" si="618"/>
        <v>1</v>
      </c>
      <c r="D2800" s="30" t="str">
        <f t="shared" si="619"/>
        <v>East and Southeast Asia</v>
      </c>
      <c r="E2800" s="30" t="str">
        <f t="shared" si="620"/>
        <v>Surakarta, Indonesia</v>
      </c>
      <c r="F2800" s="31">
        <f t="shared" si="621"/>
        <v>3</v>
      </c>
      <c r="G2800" s="31">
        <f t="shared" si="622"/>
        <v>2</v>
      </c>
      <c r="H2800" s="31">
        <f t="shared" si="623"/>
        <v>3</v>
      </c>
      <c r="I2800" s="31">
        <f t="shared" si="624"/>
        <v>3</v>
      </c>
      <c r="J2800" s="31">
        <f t="shared" si="625"/>
        <v>2</v>
      </c>
      <c r="K2800" s="31">
        <f t="shared" si="626"/>
        <v>4</v>
      </c>
      <c r="L2800" s="31">
        <f t="shared" si="627"/>
        <v>2</v>
      </c>
      <c r="M2800" s="31">
        <f t="shared" si="628"/>
        <v>3</v>
      </c>
      <c r="N2800" s="31">
        <f t="shared" si="629"/>
        <v>2.8</v>
      </c>
      <c r="O2800" s="26" t="s">
        <v>15153</v>
      </c>
      <c r="P2800" s="26" t="s">
        <v>108</v>
      </c>
      <c r="Q2800" s="27">
        <v>41038</v>
      </c>
      <c r="R2800" s="26" t="s">
        <v>155</v>
      </c>
      <c r="S2800" s="26" t="s">
        <v>217</v>
      </c>
      <c r="T2800" s="26" t="s">
        <v>175</v>
      </c>
      <c r="U2800" s="26" t="s">
        <v>112</v>
      </c>
      <c r="V2800" s="26" t="s">
        <v>469</v>
      </c>
      <c r="W2800" s="26" t="s">
        <v>5988</v>
      </c>
      <c r="X2800" s="26" t="s">
        <v>15092</v>
      </c>
      <c r="Y2800" s="26" t="s">
        <v>15117</v>
      </c>
      <c r="Z2800" s="26" t="s">
        <v>15118</v>
      </c>
      <c r="AA2800" s="24"/>
      <c r="AB2800" s="26" t="s">
        <v>117</v>
      </c>
      <c r="AC2800" s="28">
        <v>6000</v>
      </c>
      <c r="AD2800" s="26" t="s">
        <v>15119</v>
      </c>
      <c r="AE2800" s="26" t="s">
        <v>474</v>
      </c>
      <c r="AF2800" s="26" t="s">
        <v>139</v>
      </c>
      <c r="AG2800" s="26" t="s">
        <v>175</v>
      </c>
      <c r="AH2800" s="26" t="s">
        <v>158</v>
      </c>
      <c r="AI2800" s="28">
        <v>6000</v>
      </c>
      <c r="AJ2800" s="24"/>
      <c r="AK2800" s="26" t="s">
        <v>15154</v>
      </c>
      <c r="AL2800" s="26" t="s">
        <v>15155</v>
      </c>
      <c r="AM2800" s="26" t="s">
        <v>15156</v>
      </c>
      <c r="AN2800" s="26" t="s">
        <v>15157</v>
      </c>
      <c r="AO2800" s="26" t="s">
        <v>15158</v>
      </c>
      <c r="AP2800" s="24"/>
      <c r="AQ2800" s="24"/>
      <c r="AR2800" s="24"/>
      <c r="AS2800" s="24"/>
      <c r="AT2800" s="24"/>
      <c r="AU2800" s="24"/>
      <c r="AV2800" s="24"/>
      <c r="AW2800" s="28">
        <v>44126</v>
      </c>
      <c r="AX2800" s="26">
        <v>295</v>
      </c>
      <c r="AY2800" s="28">
        <v>80</v>
      </c>
      <c r="AZ2800" s="28">
        <v>70</v>
      </c>
      <c r="BA2800" s="26">
        <v>0</v>
      </c>
      <c r="BB2800" s="26" t="s">
        <v>148</v>
      </c>
      <c r="BC2800" s="26" t="s">
        <v>15126</v>
      </c>
      <c r="BD2800" s="24"/>
      <c r="BE2800" s="24"/>
      <c r="BF2800" s="26" t="s">
        <v>6634</v>
      </c>
      <c r="BG2800" s="26" t="s">
        <v>367</v>
      </c>
      <c r="BH2800" s="26" t="s">
        <v>15146</v>
      </c>
      <c r="BI2800" s="26" t="s">
        <v>5988</v>
      </c>
      <c r="BJ2800" s="24"/>
      <c r="BK2800" s="24"/>
      <c r="BL2800" s="24"/>
      <c r="BM2800" s="24"/>
      <c r="BN2800" s="24"/>
      <c r="BO2800" s="24"/>
      <c r="BP2800" s="24"/>
      <c r="BQ2800" s="24"/>
      <c r="BR2800" s="26">
        <v>3</v>
      </c>
      <c r="BS2800" s="26">
        <v>2</v>
      </c>
      <c r="BT2800" s="26">
        <v>3</v>
      </c>
      <c r="BU2800" s="26">
        <v>3</v>
      </c>
      <c r="BV2800" s="26">
        <v>2</v>
      </c>
      <c r="BW2800" s="26">
        <v>4</v>
      </c>
      <c r="BX2800" s="26">
        <v>2</v>
      </c>
      <c r="BY2800" s="26">
        <v>3</v>
      </c>
      <c r="BZ2800" s="24"/>
      <c r="CA2800" s="24"/>
      <c r="CB2800" s="24"/>
      <c r="CC2800" s="24"/>
      <c r="CD2800" s="24"/>
      <c r="CE2800" s="24"/>
      <c r="CF2800" s="24"/>
      <c r="CG2800" s="24"/>
      <c r="CH2800" s="24"/>
      <c r="CI2800" s="24"/>
      <c r="CJ2800" s="24"/>
      <c r="CK2800" s="24"/>
      <c r="CL2800" s="24"/>
      <c r="CM2800" s="24"/>
      <c r="CN2800" s="24"/>
      <c r="CO2800" s="24"/>
      <c r="CP2800" s="24"/>
      <c r="CQ2800" s="24"/>
      <c r="CR2800" s="24"/>
      <c r="CS2800" s="24"/>
      <c r="CT2800" s="24"/>
      <c r="CU2800" s="24"/>
      <c r="CV2800" s="24"/>
      <c r="CW2800" s="24"/>
      <c r="CX2800" s="24"/>
      <c r="CY2800" s="24"/>
      <c r="CZ2800" s="24"/>
      <c r="DA2800" s="24"/>
      <c r="DB2800" s="24"/>
      <c r="DC2800" s="24"/>
      <c r="DD2800" s="24"/>
      <c r="DE2800" s="24"/>
      <c r="DF2800" s="26" t="s">
        <v>120</v>
      </c>
      <c r="DG2800" s="26" t="s">
        <v>139</v>
      </c>
      <c r="DH2800" s="26" t="s">
        <v>139</v>
      </c>
      <c r="DI2800" s="26" t="s">
        <v>139</v>
      </c>
      <c r="DJ2800" s="26" t="s">
        <v>139</v>
      </c>
      <c r="DK2800" s="26" t="s">
        <v>139</v>
      </c>
      <c r="DL2800" s="26" t="s">
        <v>139</v>
      </c>
      <c r="DM2800" s="26" t="s">
        <v>139</v>
      </c>
      <c r="DN2800" s="26" t="s">
        <v>139</v>
      </c>
      <c r="DO2800" s="26" t="s">
        <v>139</v>
      </c>
    </row>
    <row r="2801" spans="1:119" ht="20.100000000000001" customHeight="1" x14ac:dyDescent="0.25">
      <c r="A2801" s="29" t="str">
        <f t="shared" si="616"/>
        <v/>
      </c>
      <c r="B2801" s="29" t="str">
        <f t="shared" si="617"/>
        <v>YOH</v>
      </c>
      <c r="C2801" s="29">
        <f t="shared" si="618"/>
        <v>0</v>
      </c>
      <c r="D2801" s="30" t="str">
        <f t="shared" si="619"/>
        <v>Europe and Eurasia</v>
      </c>
      <c r="E2801" s="30" t="str">
        <f t="shared" si="620"/>
        <v>London, United Kingdom</v>
      </c>
      <c r="F2801" s="31">
        <f t="shared" si="621"/>
        <v>0</v>
      </c>
      <c r="G2801" s="31">
        <f t="shared" si="622"/>
        <v>0</v>
      </c>
      <c r="H2801" s="31">
        <f t="shared" si="623"/>
        <v>0</v>
      </c>
      <c r="I2801" s="31">
        <f t="shared" si="624"/>
        <v>0</v>
      </c>
      <c r="J2801" s="31">
        <f t="shared" si="625"/>
        <v>0</v>
      </c>
      <c r="K2801" s="31">
        <f t="shared" si="626"/>
        <v>0</v>
      </c>
      <c r="L2801" s="31">
        <f t="shared" si="627"/>
        <v>0</v>
      </c>
      <c r="M2801" s="31">
        <f t="shared" si="628"/>
        <v>0</v>
      </c>
      <c r="N2801" s="31">
        <f t="shared" si="629"/>
        <v>0</v>
      </c>
      <c r="O2801" s="26" t="s">
        <v>16512</v>
      </c>
      <c r="P2801" s="26" t="s">
        <v>108</v>
      </c>
      <c r="Q2801" s="27">
        <v>41960</v>
      </c>
      <c r="R2801" s="24"/>
      <c r="S2801" s="24"/>
      <c r="T2801" s="26" t="s">
        <v>278</v>
      </c>
      <c r="U2801" s="24"/>
      <c r="V2801" s="26" t="s">
        <v>15763</v>
      </c>
      <c r="W2801" s="26" t="s">
        <v>1204</v>
      </c>
      <c r="X2801" s="26" t="s">
        <v>2050</v>
      </c>
      <c r="Y2801" s="26" t="s">
        <v>15160</v>
      </c>
      <c r="Z2801" s="24"/>
      <c r="AA2801" s="24"/>
      <c r="AB2801" s="26" t="s">
        <v>15736</v>
      </c>
      <c r="AC2801" s="28">
        <v>500</v>
      </c>
      <c r="AD2801" s="26" t="s">
        <v>5837</v>
      </c>
      <c r="AE2801" s="26" t="s">
        <v>558</v>
      </c>
      <c r="AF2801" s="26" t="s">
        <v>120</v>
      </c>
      <c r="AG2801" s="26" t="s">
        <v>175</v>
      </c>
      <c r="AH2801" s="24"/>
      <c r="AI2801" s="28">
        <v>500</v>
      </c>
      <c r="AJ2801" s="24"/>
      <c r="AK2801" s="24"/>
      <c r="AL2801" s="24"/>
      <c r="AM2801" s="24"/>
      <c r="AN2801" s="24"/>
      <c r="AO2801" s="24"/>
      <c r="AP2801" s="24"/>
      <c r="AQ2801" s="24"/>
      <c r="AR2801" s="24"/>
      <c r="AS2801" s="24"/>
      <c r="AT2801" s="24"/>
      <c r="AU2801" s="24"/>
      <c r="AV2801" s="24"/>
      <c r="AW2801" s="24"/>
      <c r="AX2801" s="24"/>
      <c r="AY2801" s="24"/>
      <c r="AZ2801" s="24"/>
      <c r="BA2801" s="24"/>
      <c r="BB2801" s="24"/>
      <c r="BC2801" s="26" t="s">
        <v>15166</v>
      </c>
      <c r="BD2801" s="24"/>
      <c r="BE2801" s="24"/>
      <c r="BF2801" s="24"/>
      <c r="BG2801" s="24"/>
      <c r="BH2801" s="24"/>
      <c r="BI2801" s="24"/>
      <c r="BJ2801" s="24"/>
      <c r="BK2801" s="24"/>
      <c r="BL2801" s="24"/>
      <c r="BM2801" s="24"/>
      <c r="BN2801" s="24"/>
      <c r="BO2801" s="24"/>
      <c r="BP2801" s="24"/>
      <c r="BQ2801" s="24"/>
      <c r="BR2801" s="24"/>
      <c r="BS2801" s="24"/>
      <c r="BT2801" s="24"/>
      <c r="BU2801" s="24"/>
      <c r="BV2801" s="24"/>
      <c r="BW2801" s="24"/>
      <c r="BX2801" s="24"/>
      <c r="BY2801" s="24"/>
      <c r="BZ2801" s="24"/>
      <c r="CA2801" s="24"/>
      <c r="CB2801" s="24"/>
      <c r="CC2801" s="24"/>
      <c r="CD2801" s="24"/>
      <c r="CE2801" s="24"/>
      <c r="CF2801" s="24"/>
      <c r="CG2801" s="24"/>
      <c r="CH2801" s="24"/>
      <c r="CI2801" s="24"/>
      <c r="CJ2801" s="24"/>
      <c r="CK2801" s="24"/>
      <c r="CL2801" s="24"/>
      <c r="CM2801" s="24"/>
      <c r="CN2801" s="24"/>
      <c r="CO2801" s="24"/>
      <c r="CP2801" s="24"/>
      <c r="CQ2801" s="24"/>
      <c r="CR2801" s="24"/>
      <c r="CS2801" s="24"/>
      <c r="CT2801" s="24"/>
      <c r="CU2801" s="24"/>
      <c r="CV2801" s="24"/>
      <c r="CW2801" s="24"/>
      <c r="CX2801" s="24"/>
      <c r="CY2801" s="24"/>
      <c r="CZ2801" s="24"/>
      <c r="DA2801" s="24"/>
      <c r="DB2801" s="24"/>
      <c r="DC2801" s="24"/>
      <c r="DD2801" s="24"/>
      <c r="DE2801" s="24"/>
      <c r="DF2801" s="26" t="s">
        <v>139</v>
      </c>
      <c r="DG2801" s="26" t="s">
        <v>139</v>
      </c>
      <c r="DH2801" s="26" t="s">
        <v>139</v>
      </c>
      <c r="DI2801" s="26" t="s">
        <v>139</v>
      </c>
      <c r="DJ2801" s="26" t="s">
        <v>139</v>
      </c>
      <c r="DK2801" s="26" t="s">
        <v>139</v>
      </c>
      <c r="DL2801" s="26" t="s">
        <v>139</v>
      </c>
      <c r="DM2801" s="26" t="s">
        <v>139</v>
      </c>
      <c r="DN2801" s="26" t="s">
        <v>139</v>
      </c>
      <c r="DO2801" s="26" t="s">
        <v>139</v>
      </c>
    </row>
    <row r="2802" spans="1:119" ht="20.100000000000001" customHeight="1" x14ac:dyDescent="0.25">
      <c r="A2802" s="29" t="str">
        <f t="shared" si="616"/>
        <v>YOH4</v>
      </c>
      <c r="B2802" s="29" t="str">
        <f t="shared" si="617"/>
        <v>YOH</v>
      </c>
      <c r="C2802" s="29">
        <f t="shared" si="618"/>
        <v>4</v>
      </c>
      <c r="D2802" s="30" t="str">
        <f t="shared" si="619"/>
        <v>Europe and Eurasia</v>
      </c>
      <c r="E2802" s="30" t="str">
        <f t="shared" si="620"/>
        <v>London, United Kingdom</v>
      </c>
      <c r="F2802" s="31">
        <f t="shared" si="621"/>
        <v>3</v>
      </c>
      <c r="G2802" s="31">
        <f t="shared" si="622"/>
        <v>4</v>
      </c>
      <c r="H2802" s="31">
        <f t="shared" si="623"/>
        <v>4</v>
      </c>
      <c r="I2802" s="31">
        <f t="shared" si="624"/>
        <v>5</v>
      </c>
      <c r="J2802" s="31">
        <f t="shared" si="625"/>
        <v>4</v>
      </c>
      <c r="K2802" s="31">
        <f t="shared" si="626"/>
        <v>5</v>
      </c>
      <c r="L2802" s="31">
        <f t="shared" si="627"/>
        <v>4</v>
      </c>
      <c r="M2802" s="31">
        <f t="shared" si="628"/>
        <v>4</v>
      </c>
      <c r="N2802" s="31">
        <f t="shared" si="629"/>
        <v>4.0999999999999996</v>
      </c>
      <c r="O2802" s="26" t="s">
        <v>15159</v>
      </c>
      <c r="P2802" s="26" t="s">
        <v>108</v>
      </c>
      <c r="Q2802" s="27">
        <v>42129</v>
      </c>
      <c r="R2802" s="26" t="s">
        <v>305</v>
      </c>
      <c r="S2802" s="26" t="s">
        <v>277</v>
      </c>
      <c r="T2802" s="26" t="s">
        <v>278</v>
      </c>
      <c r="U2802" s="26" t="s">
        <v>112</v>
      </c>
      <c r="V2802" s="26" t="s">
        <v>15763</v>
      </c>
      <c r="W2802" s="26" t="s">
        <v>1204</v>
      </c>
      <c r="X2802" s="26" t="s">
        <v>2050</v>
      </c>
      <c r="Y2802" s="26" t="s">
        <v>15160</v>
      </c>
      <c r="Z2802" s="24"/>
      <c r="AA2802" s="24"/>
      <c r="AB2802" s="26" t="s">
        <v>117</v>
      </c>
      <c r="AC2802" s="28">
        <v>20000</v>
      </c>
      <c r="AD2802" s="26" t="s">
        <v>5837</v>
      </c>
      <c r="AE2802" s="26" t="s">
        <v>558</v>
      </c>
      <c r="AF2802" s="26" t="s">
        <v>120</v>
      </c>
      <c r="AG2802" s="26" t="s">
        <v>175</v>
      </c>
      <c r="AH2802" s="26" t="s">
        <v>185</v>
      </c>
      <c r="AI2802" s="28">
        <v>20000</v>
      </c>
      <c r="AJ2802" s="26" t="s">
        <v>15161</v>
      </c>
      <c r="AK2802" s="26" t="s">
        <v>15162</v>
      </c>
      <c r="AL2802" s="26" t="s">
        <v>15163</v>
      </c>
      <c r="AM2802" s="24"/>
      <c r="AN2802" s="24"/>
      <c r="AO2802" s="24"/>
      <c r="AP2802" s="24"/>
      <c r="AQ2802" s="24"/>
      <c r="AR2802" s="26" t="s">
        <v>15164</v>
      </c>
      <c r="AS2802" s="24"/>
      <c r="AT2802" s="24"/>
      <c r="AU2802" s="26" t="s">
        <v>15165</v>
      </c>
      <c r="AV2802" s="24"/>
      <c r="AW2802" s="28">
        <v>235000</v>
      </c>
      <c r="AX2802" s="26">
        <v>1128</v>
      </c>
      <c r="AY2802" s="24"/>
      <c r="AZ2802" s="28">
        <v>63</v>
      </c>
      <c r="BA2802" s="24"/>
      <c r="BB2802" s="26" t="s">
        <v>241</v>
      </c>
      <c r="BC2802" s="26" t="s">
        <v>15166</v>
      </c>
      <c r="BD2802" s="26" t="s">
        <v>125</v>
      </c>
      <c r="BE2802" s="24"/>
      <c r="BF2802" s="24"/>
      <c r="BG2802" s="24"/>
      <c r="BH2802" s="26" t="s">
        <v>2074</v>
      </c>
      <c r="BI2802" s="26" t="s">
        <v>395</v>
      </c>
      <c r="BJ2802" s="24"/>
      <c r="BK2802" s="24"/>
      <c r="BL2802" s="24"/>
      <c r="BM2802" s="24"/>
      <c r="BN2802" s="24"/>
      <c r="BO2802" s="24"/>
      <c r="BP2802" s="24"/>
      <c r="BQ2802" s="24"/>
      <c r="BR2802" s="26">
        <v>3</v>
      </c>
      <c r="BS2802" s="26">
        <v>4</v>
      </c>
      <c r="BT2802" s="26">
        <v>4</v>
      </c>
      <c r="BU2802" s="26">
        <v>5</v>
      </c>
      <c r="BV2802" s="26">
        <v>4</v>
      </c>
      <c r="BW2802" s="26">
        <v>5</v>
      </c>
      <c r="BX2802" s="26">
        <v>4</v>
      </c>
      <c r="BY2802" s="26">
        <v>4</v>
      </c>
      <c r="BZ2802" s="24"/>
      <c r="CA2802" s="24"/>
      <c r="CB2802" s="24"/>
      <c r="CC2802" s="24"/>
      <c r="CD2802" s="24"/>
      <c r="CE2802" s="24"/>
      <c r="CF2802" s="24"/>
      <c r="CG2802" s="24"/>
      <c r="CH2802" s="24"/>
      <c r="CI2802" s="24"/>
      <c r="CJ2802" s="24"/>
      <c r="CK2802" s="24"/>
      <c r="CL2802" s="24"/>
      <c r="CM2802" s="24"/>
      <c r="CN2802" s="24"/>
      <c r="CO2802" s="24"/>
      <c r="CP2802" s="24"/>
      <c r="CQ2802" s="24"/>
      <c r="CR2802" s="24"/>
      <c r="CS2802" s="24"/>
      <c r="CT2802" s="24"/>
      <c r="CU2802" s="24"/>
      <c r="CV2802" s="24"/>
      <c r="CW2802" s="24"/>
      <c r="CX2802" s="24"/>
      <c r="CY2802" s="24"/>
      <c r="CZ2802" s="24"/>
      <c r="DA2802" s="24"/>
      <c r="DB2802" s="24"/>
      <c r="DC2802" s="24"/>
      <c r="DD2802" s="24"/>
      <c r="DE2802" s="24"/>
      <c r="DF2802" s="26" t="s">
        <v>139</v>
      </c>
      <c r="DG2802" s="26" t="s">
        <v>139</v>
      </c>
      <c r="DH2802" s="26" t="s">
        <v>120</v>
      </c>
      <c r="DI2802" s="26" t="s">
        <v>120</v>
      </c>
      <c r="DJ2802" s="26" t="s">
        <v>139</v>
      </c>
      <c r="DK2802" s="26" t="s">
        <v>139</v>
      </c>
      <c r="DL2802" s="26" t="s">
        <v>139</v>
      </c>
      <c r="DM2802" s="26" t="s">
        <v>139</v>
      </c>
      <c r="DN2802" s="26" t="s">
        <v>139</v>
      </c>
      <c r="DO2802" s="26" t="s">
        <v>120</v>
      </c>
    </row>
    <row r="2803" spans="1:119" ht="20.100000000000001" customHeight="1" x14ac:dyDescent="0.25">
      <c r="A2803" s="29" t="str">
        <f t="shared" si="616"/>
        <v>YOH3</v>
      </c>
      <c r="B2803" s="29" t="str">
        <f t="shared" si="617"/>
        <v>YOH</v>
      </c>
      <c r="C2803" s="29">
        <f t="shared" si="618"/>
        <v>3</v>
      </c>
      <c r="D2803" s="30" t="str">
        <f t="shared" si="619"/>
        <v>Europe and Eurasia</v>
      </c>
      <c r="E2803" s="30" t="str">
        <f t="shared" si="620"/>
        <v>London, United Kingdom</v>
      </c>
      <c r="F2803" s="31">
        <f t="shared" si="621"/>
        <v>3</v>
      </c>
      <c r="G2803" s="31">
        <f t="shared" si="622"/>
        <v>3</v>
      </c>
      <c r="H2803" s="31">
        <f t="shared" si="623"/>
        <v>2</v>
      </c>
      <c r="I2803" s="31">
        <f t="shared" si="624"/>
        <v>4</v>
      </c>
      <c r="J2803" s="31">
        <f t="shared" si="625"/>
        <v>3</v>
      </c>
      <c r="K2803" s="31">
        <f t="shared" si="626"/>
        <v>4</v>
      </c>
      <c r="L2803" s="31">
        <f t="shared" si="627"/>
        <v>4</v>
      </c>
      <c r="M2803" s="31">
        <f t="shared" si="628"/>
        <v>4</v>
      </c>
      <c r="N2803" s="31">
        <f t="shared" si="629"/>
        <v>3.4</v>
      </c>
      <c r="O2803" s="26" t="s">
        <v>15167</v>
      </c>
      <c r="P2803" s="26" t="s">
        <v>108</v>
      </c>
      <c r="Q2803" s="27">
        <v>41771</v>
      </c>
      <c r="R2803" s="26" t="s">
        <v>166</v>
      </c>
      <c r="S2803" s="26" t="s">
        <v>193</v>
      </c>
      <c r="T2803" s="26" t="s">
        <v>194</v>
      </c>
      <c r="U2803" s="26" t="s">
        <v>112</v>
      </c>
      <c r="V2803" s="26" t="s">
        <v>15763</v>
      </c>
      <c r="W2803" s="26" t="s">
        <v>1204</v>
      </c>
      <c r="X2803" s="26" t="s">
        <v>2050</v>
      </c>
      <c r="Y2803" s="26" t="s">
        <v>15160</v>
      </c>
      <c r="Z2803" s="24"/>
      <c r="AA2803" s="24"/>
      <c r="AB2803" s="26" t="s">
        <v>117</v>
      </c>
      <c r="AC2803" s="28">
        <v>23000</v>
      </c>
      <c r="AD2803" s="26" t="s">
        <v>5837</v>
      </c>
      <c r="AE2803" s="26" t="s">
        <v>558</v>
      </c>
      <c r="AF2803" s="26" t="s">
        <v>120</v>
      </c>
      <c r="AG2803" s="26" t="s">
        <v>175</v>
      </c>
      <c r="AH2803" s="26" t="s">
        <v>121</v>
      </c>
      <c r="AI2803" s="28">
        <v>23000</v>
      </c>
      <c r="AJ2803" s="26" t="s">
        <v>15168</v>
      </c>
      <c r="AK2803" s="26" t="s">
        <v>15169</v>
      </c>
      <c r="AL2803" s="26" t="s">
        <v>15163</v>
      </c>
      <c r="AM2803" s="24"/>
      <c r="AN2803" s="24"/>
      <c r="AO2803" s="24"/>
      <c r="AP2803" s="24"/>
      <c r="AQ2803" s="26" t="s">
        <v>15170</v>
      </c>
      <c r="AR2803" s="24"/>
      <c r="AS2803" s="26" t="s">
        <v>15171</v>
      </c>
      <c r="AT2803" s="24"/>
      <c r="AU2803" s="24"/>
      <c r="AV2803" s="24"/>
      <c r="AW2803" s="28">
        <v>314818</v>
      </c>
      <c r="AX2803" s="26">
        <v>1500</v>
      </c>
      <c r="AY2803" s="28">
        <v>50</v>
      </c>
      <c r="AZ2803" s="28">
        <v>47</v>
      </c>
      <c r="BA2803" s="26">
        <v>0</v>
      </c>
      <c r="BB2803" s="26" t="s">
        <v>241</v>
      </c>
      <c r="BC2803" s="26" t="s">
        <v>15166</v>
      </c>
      <c r="BD2803" s="26" t="s">
        <v>125</v>
      </c>
      <c r="BE2803" s="24"/>
      <c r="BF2803" s="26" t="s">
        <v>15172</v>
      </c>
      <c r="BG2803" s="26" t="s">
        <v>1204</v>
      </c>
      <c r="BH2803" s="26" t="s">
        <v>5595</v>
      </c>
      <c r="BI2803" s="26" t="s">
        <v>1204</v>
      </c>
      <c r="BJ2803" s="26" t="s">
        <v>15173</v>
      </c>
      <c r="BK2803" s="26" t="s">
        <v>1204</v>
      </c>
      <c r="BL2803" s="26" t="s">
        <v>5846</v>
      </c>
      <c r="BM2803" s="26" t="s">
        <v>1204</v>
      </c>
      <c r="BN2803" s="26" t="s">
        <v>15174</v>
      </c>
      <c r="BO2803" s="26" t="s">
        <v>1204</v>
      </c>
      <c r="BP2803" s="24"/>
      <c r="BQ2803" s="24"/>
      <c r="BR2803" s="26">
        <v>3</v>
      </c>
      <c r="BS2803" s="26">
        <v>3</v>
      </c>
      <c r="BT2803" s="26">
        <v>2</v>
      </c>
      <c r="BU2803" s="26">
        <v>4</v>
      </c>
      <c r="BV2803" s="26">
        <v>3</v>
      </c>
      <c r="BW2803" s="26">
        <v>4</v>
      </c>
      <c r="BX2803" s="26">
        <v>4</v>
      </c>
      <c r="BY2803" s="26">
        <v>4</v>
      </c>
      <c r="BZ2803" s="24"/>
      <c r="CA2803" s="24"/>
      <c r="CB2803" s="24"/>
      <c r="CC2803" s="24"/>
      <c r="CD2803" s="24"/>
      <c r="CE2803" s="24"/>
      <c r="CF2803" s="24"/>
      <c r="CG2803" s="24"/>
      <c r="CH2803" s="24"/>
      <c r="CI2803" s="24"/>
      <c r="CJ2803" s="24"/>
      <c r="CK2803" s="24"/>
      <c r="CL2803" s="24"/>
      <c r="CM2803" s="24"/>
      <c r="CN2803" s="24"/>
      <c r="CO2803" s="24"/>
      <c r="CP2803" s="24"/>
      <c r="CQ2803" s="24"/>
      <c r="CR2803" s="24"/>
      <c r="CS2803" s="24"/>
      <c r="CT2803" s="24"/>
      <c r="CU2803" s="24"/>
      <c r="CV2803" s="24"/>
      <c r="CW2803" s="24"/>
      <c r="CX2803" s="24"/>
      <c r="CY2803" s="24"/>
      <c r="CZ2803" s="24"/>
      <c r="DA2803" s="24"/>
      <c r="DB2803" s="24"/>
      <c r="DC2803" s="24"/>
      <c r="DD2803" s="24"/>
      <c r="DE2803" s="24"/>
      <c r="DF2803" s="26" t="s">
        <v>139</v>
      </c>
      <c r="DG2803" s="26" t="s">
        <v>120</v>
      </c>
      <c r="DH2803" s="26" t="s">
        <v>120</v>
      </c>
      <c r="DI2803" s="26" t="s">
        <v>120</v>
      </c>
      <c r="DJ2803" s="26" t="s">
        <v>139</v>
      </c>
      <c r="DK2803" s="26" t="s">
        <v>139</v>
      </c>
      <c r="DL2803" s="26" t="s">
        <v>139</v>
      </c>
      <c r="DM2803" s="26" t="s">
        <v>139</v>
      </c>
      <c r="DN2803" s="26" t="s">
        <v>139</v>
      </c>
      <c r="DO2803" s="26" t="s">
        <v>139</v>
      </c>
    </row>
    <row r="2804" spans="1:119" ht="20.100000000000001" customHeight="1" x14ac:dyDescent="0.25">
      <c r="A2804" s="29" t="str">
        <f t="shared" si="616"/>
        <v>YOH2</v>
      </c>
      <c r="B2804" s="29" t="str">
        <f t="shared" si="617"/>
        <v>YOH</v>
      </c>
      <c r="C2804" s="29">
        <f t="shared" si="618"/>
        <v>2</v>
      </c>
      <c r="D2804" s="30" t="str">
        <f t="shared" si="619"/>
        <v>Europe and Eurasia</v>
      </c>
      <c r="E2804" s="30" t="str">
        <f t="shared" si="620"/>
        <v>London, United Kingdom</v>
      </c>
      <c r="F2804" s="31">
        <f t="shared" si="621"/>
        <v>2</v>
      </c>
      <c r="G2804" s="31">
        <f t="shared" si="622"/>
        <v>3</v>
      </c>
      <c r="H2804" s="31">
        <f t="shared" si="623"/>
        <v>2</v>
      </c>
      <c r="I2804" s="31">
        <f t="shared" si="624"/>
        <v>3</v>
      </c>
      <c r="J2804" s="31">
        <f t="shared" si="625"/>
        <v>2</v>
      </c>
      <c r="K2804" s="31">
        <f t="shared" si="626"/>
        <v>2</v>
      </c>
      <c r="L2804" s="31">
        <f t="shared" si="627"/>
        <v>3</v>
      </c>
      <c r="M2804" s="31">
        <f t="shared" si="628"/>
        <v>3</v>
      </c>
      <c r="N2804" s="31">
        <f t="shared" si="629"/>
        <v>2.5</v>
      </c>
      <c r="O2804" s="26" t="s">
        <v>15175</v>
      </c>
      <c r="P2804" s="26" t="s">
        <v>108</v>
      </c>
      <c r="Q2804" s="27">
        <v>41400</v>
      </c>
      <c r="R2804" s="26" t="s">
        <v>109</v>
      </c>
      <c r="S2804" s="26" t="s">
        <v>206</v>
      </c>
      <c r="T2804" s="26" t="s">
        <v>207</v>
      </c>
      <c r="U2804" s="26" t="s">
        <v>112</v>
      </c>
      <c r="V2804" s="26" t="s">
        <v>15763</v>
      </c>
      <c r="W2804" s="26" t="s">
        <v>1204</v>
      </c>
      <c r="X2804" s="26" t="s">
        <v>2050</v>
      </c>
      <c r="Y2804" s="26" t="s">
        <v>15160</v>
      </c>
      <c r="Z2804" s="24"/>
      <c r="AA2804" s="24"/>
      <c r="AB2804" s="26" t="s">
        <v>117</v>
      </c>
      <c r="AC2804" s="28">
        <v>20000</v>
      </c>
      <c r="AD2804" s="26" t="s">
        <v>5837</v>
      </c>
      <c r="AE2804" s="26" t="s">
        <v>558</v>
      </c>
      <c r="AF2804" s="26" t="s">
        <v>120</v>
      </c>
      <c r="AG2804" s="26" t="s">
        <v>175</v>
      </c>
      <c r="AH2804" s="26" t="s">
        <v>143</v>
      </c>
      <c r="AI2804" s="28">
        <v>20000</v>
      </c>
      <c r="AJ2804" s="26" t="s">
        <v>15176</v>
      </c>
      <c r="AK2804" s="26" t="s">
        <v>15169</v>
      </c>
      <c r="AL2804" s="26" t="s">
        <v>15163</v>
      </c>
      <c r="AM2804" s="24"/>
      <c r="AN2804" s="24"/>
      <c r="AO2804" s="24"/>
      <c r="AP2804" s="24"/>
      <c r="AQ2804" s="24"/>
      <c r="AR2804" s="24"/>
      <c r="AS2804" s="24"/>
      <c r="AT2804" s="24"/>
      <c r="AU2804" s="24"/>
      <c r="AV2804" s="24"/>
      <c r="AW2804" s="28">
        <v>210425</v>
      </c>
      <c r="AX2804" s="26">
        <v>2110</v>
      </c>
      <c r="AY2804" s="28">
        <v>14</v>
      </c>
      <c r="AZ2804" s="28">
        <v>40</v>
      </c>
      <c r="BA2804" s="26">
        <v>0</v>
      </c>
      <c r="BB2804" s="26" t="s">
        <v>241</v>
      </c>
      <c r="BC2804" s="26" t="s">
        <v>15166</v>
      </c>
      <c r="BD2804" s="26" t="s">
        <v>125</v>
      </c>
      <c r="BE2804" s="24"/>
      <c r="BF2804" s="24"/>
      <c r="BG2804" s="24"/>
      <c r="BH2804" s="24"/>
      <c r="BI2804" s="24"/>
      <c r="BJ2804" s="26" t="s">
        <v>2073</v>
      </c>
      <c r="BK2804" s="26" t="s">
        <v>395</v>
      </c>
      <c r="BL2804" s="26" t="s">
        <v>15177</v>
      </c>
      <c r="BM2804" s="26" t="s">
        <v>395</v>
      </c>
      <c r="BN2804" s="26" t="s">
        <v>12254</v>
      </c>
      <c r="BO2804" s="26" t="s">
        <v>395</v>
      </c>
      <c r="BP2804" s="24"/>
      <c r="BQ2804" s="24"/>
      <c r="BR2804" s="26">
        <v>2</v>
      </c>
      <c r="BS2804" s="26">
        <v>3</v>
      </c>
      <c r="BT2804" s="26">
        <v>2</v>
      </c>
      <c r="BU2804" s="26">
        <v>3</v>
      </c>
      <c r="BV2804" s="26">
        <v>2</v>
      </c>
      <c r="BW2804" s="26">
        <v>2</v>
      </c>
      <c r="BX2804" s="26">
        <v>3</v>
      </c>
      <c r="BY2804" s="26">
        <v>3</v>
      </c>
      <c r="BZ2804" s="24"/>
      <c r="CA2804" s="24"/>
      <c r="CB2804" s="24"/>
      <c r="CC2804" s="24"/>
      <c r="CD2804" s="24"/>
      <c r="CE2804" s="24"/>
      <c r="CF2804" s="24"/>
      <c r="CG2804" s="24"/>
      <c r="CH2804" s="24"/>
      <c r="CI2804" s="24"/>
      <c r="CJ2804" s="24"/>
      <c r="CK2804" s="24"/>
      <c r="CL2804" s="24"/>
      <c r="CM2804" s="24"/>
      <c r="CN2804" s="24"/>
      <c r="CO2804" s="24"/>
      <c r="CP2804" s="24"/>
      <c r="CQ2804" s="24"/>
      <c r="CR2804" s="24"/>
      <c r="CS2804" s="24"/>
      <c r="CT2804" s="24"/>
      <c r="CU2804" s="24"/>
      <c r="CV2804" s="24"/>
      <c r="CW2804" s="24"/>
      <c r="CX2804" s="24"/>
      <c r="CY2804" s="24"/>
      <c r="CZ2804" s="24"/>
      <c r="DA2804" s="24"/>
      <c r="DB2804" s="24"/>
      <c r="DC2804" s="24"/>
      <c r="DD2804" s="24"/>
      <c r="DE2804" s="24"/>
      <c r="DF2804" s="26" t="s">
        <v>139</v>
      </c>
      <c r="DG2804" s="26" t="s">
        <v>120</v>
      </c>
      <c r="DH2804" s="26" t="s">
        <v>139</v>
      </c>
      <c r="DI2804" s="26" t="s">
        <v>120</v>
      </c>
      <c r="DJ2804" s="26" t="s">
        <v>139</v>
      </c>
      <c r="DK2804" s="26" t="s">
        <v>139</v>
      </c>
      <c r="DL2804" s="26" t="s">
        <v>139</v>
      </c>
      <c r="DM2804" s="26" t="s">
        <v>139</v>
      </c>
      <c r="DN2804" s="26" t="s">
        <v>139</v>
      </c>
      <c r="DO2804" s="26" t="s">
        <v>139</v>
      </c>
    </row>
    <row r="2805" spans="1:119" ht="20.100000000000001" customHeight="1" x14ac:dyDescent="0.25">
      <c r="A2805" s="29" t="str">
        <f t="shared" si="616"/>
        <v>YOH1</v>
      </c>
      <c r="B2805" s="29" t="str">
        <f t="shared" si="617"/>
        <v>YOH</v>
      </c>
      <c r="C2805" s="29">
        <f t="shared" si="618"/>
        <v>1</v>
      </c>
      <c r="D2805" s="30" t="str">
        <f t="shared" si="619"/>
        <v>Europe and Eurasia</v>
      </c>
      <c r="E2805" s="30" t="str">
        <f t="shared" si="620"/>
        <v>London, United Kingdom</v>
      </c>
      <c r="F2805" s="31">
        <f t="shared" si="621"/>
        <v>3</v>
      </c>
      <c r="G2805" s="31">
        <f t="shared" si="622"/>
        <v>4</v>
      </c>
      <c r="H2805" s="31">
        <f t="shared" si="623"/>
        <v>2</v>
      </c>
      <c r="I2805" s="31">
        <f t="shared" si="624"/>
        <v>3</v>
      </c>
      <c r="J2805" s="31">
        <f t="shared" si="625"/>
        <v>2</v>
      </c>
      <c r="K2805" s="31">
        <f t="shared" si="626"/>
        <v>2</v>
      </c>
      <c r="L2805" s="31">
        <f t="shared" si="627"/>
        <v>2</v>
      </c>
      <c r="M2805" s="31">
        <f t="shared" si="628"/>
        <v>3</v>
      </c>
      <c r="N2805" s="31">
        <f t="shared" si="629"/>
        <v>2.6</v>
      </c>
      <c r="O2805" s="26" t="s">
        <v>15178</v>
      </c>
      <c r="P2805" s="26" t="s">
        <v>108</v>
      </c>
      <c r="Q2805" s="27">
        <v>41038</v>
      </c>
      <c r="R2805" s="26" t="s">
        <v>155</v>
      </c>
      <c r="S2805" s="26" t="s">
        <v>217</v>
      </c>
      <c r="T2805" s="26" t="s">
        <v>175</v>
      </c>
      <c r="U2805" s="26" t="s">
        <v>112</v>
      </c>
      <c r="V2805" s="26" t="s">
        <v>15763</v>
      </c>
      <c r="W2805" s="26" t="s">
        <v>1204</v>
      </c>
      <c r="X2805" s="26" t="s">
        <v>2050</v>
      </c>
      <c r="Y2805" s="26" t="s">
        <v>15160</v>
      </c>
      <c r="Z2805" s="24"/>
      <c r="AA2805" s="24"/>
      <c r="AB2805" s="26" t="s">
        <v>117</v>
      </c>
      <c r="AC2805" s="28">
        <v>12000</v>
      </c>
      <c r="AD2805" s="26" t="s">
        <v>5837</v>
      </c>
      <c r="AE2805" s="26" t="s">
        <v>558</v>
      </c>
      <c r="AF2805" s="26" t="s">
        <v>120</v>
      </c>
      <c r="AG2805" s="26" t="s">
        <v>175</v>
      </c>
      <c r="AH2805" s="26" t="s">
        <v>158</v>
      </c>
      <c r="AI2805" s="28">
        <v>12000</v>
      </c>
      <c r="AJ2805" s="24"/>
      <c r="AK2805" s="26" t="s">
        <v>15162</v>
      </c>
      <c r="AL2805" s="26" t="s">
        <v>15179</v>
      </c>
      <c r="AM2805" s="26" t="s">
        <v>15180</v>
      </c>
      <c r="AN2805" s="26" t="s">
        <v>15181</v>
      </c>
      <c r="AO2805" s="26" t="s">
        <v>15182</v>
      </c>
      <c r="AP2805" s="24"/>
      <c r="AQ2805" s="24"/>
      <c r="AR2805" s="24"/>
      <c r="AS2805" s="24"/>
      <c r="AT2805" s="24"/>
      <c r="AU2805" s="24"/>
      <c r="AV2805" s="24"/>
      <c r="AW2805" s="28">
        <v>242424</v>
      </c>
      <c r="AX2805" s="26">
        <v>152</v>
      </c>
      <c r="AY2805" s="28">
        <v>75</v>
      </c>
      <c r="AZ2805" s="28">
        <v>75</v>
      </c>
      <c r="BA2805" s="26">
        <v>0</v>
      </c>
      <c r="BB2805" s="26" t="s">
        <v>241</v>
      </c>
      <c r="BC2805" s="26" t="s">
        <v>15166</v>
      </c>
      <c r="BD2805" s="24"/>
      <c r="BE2805" s="24"/>
      <c r="BF2805" s="26" t="s">
        <v>15183</v>
      </c>
      <c r="BG2805" s="26" t="s">
        <v>395</v>
      </c>
      <c r="BH2805" s="24"/>
      <c r="BI2805" s="24"/>
      <c r="BJ2805" s="24"/>
      <c r="BK2805" s="24"/>
      <c r="BL2805" s="24"/>
      <c r="BM2805" s="24"/>
      <c r="BN2805" s="24"/>
      <c r="BO2805" s="24"/>
      <c r="BP2805" s="24"/>
      <c r="BQ2805" s="24"/>
      <c r="BR2805" s="26">
        <v>3</v>
      </c>
      <c r="BS2805" s="26">
        <v>4</v>
      </c>
      <c r="BT2805" s="26">
        <v>2</v>
      </c>
      <c r="BU2805" s="26">
        <v>3</v>
      </c>
      <c r="BV2805" s="26">
        <v>2</v>
      </c>
      <c r="BW2805" s="26">
        <v>2</v>
      </c>
      <c r="BX2805" s="26">
        <v>2</v>
      </c>
      <c r="BY2805" s="26">
        <v>3</v>
      </c>
      <c r="BZ2805" s="24"/>
      <c r="CA2805" s="24"/>
      <c r="CB2805" s="24"/>
      <c r="CC2805" s="24"/>
      <c r="CD2805" s="24"/>
      <c r="CE2805" s="24"/>
      <c r="CF2805" s="24"/>
      <c r="CG2805" s="24"/>
      <c r="CH2805" s="24"/>
      <c r="CI2805" s="24"/>
      <c r="CJ2805" s="24"/>
      <c r="CK2805" s="24"/>
      <c r="CL2805" s="24"/>
      <c r="CM2805" s="24"/>
      <c r="CN2805" s="24"/>
      <c r="CO2805" s="24"/>
      <c r="CP2805" s="24"/>
      <c r="CQ2805" s="24"/>
      <c r="CR2805" s="24"/>
      <c r="CS2805" s="24"/>
      <c r="CT2805" s="24"/>
      <c r="CU2805" s="24"/>
      <c r="CV2805" s="24"/>
      <c r="CW2805" s="24"/>
      <c r="CX2805" s="24"/>
      <c r="CY2805" s="24"/>
      <c r="CZ2805" s="24"/>
      <c r="DA2805" s="24"/>
      <c r="DB2805" s="24"/>
      <c r="DC2805" s="24"/>
      <c r="DD2805" s="24"/>
      <c r="DE2805" s="24"/>
      <c r="DF2805" s="26" t="s">
        <v>139</v>
      </c>
      <c r="DG2805" s="26" t="s">
        <v>139</v>
      </c>
      <c r="DH2805" s="26" t="s">
        <v>120</v>
      </c>
      <c r="DI2805" s="26" t="s">
        <v>120</v>
      </c>
      <c r="DJ2805" s="26" t="s">
        <v>139</v>
      </c>
      <c r="DK2805" s="26" t="s">
        <v>139</v>
      </c>
      <c r="DL2805" s="26" t="s">
        <v>139</v>
      </c>
      <c r="DM2805" s="26" t="s">
        <v>139</v>
      </c>
      <c r="DN2805" s="26" t="s">
        <v>139</v>
      </c>
      <c r="DO2805" s="26" t="s">
        <v>139</v>
      </c>
    </row>
    <row r="2806" spans="1:119" ht="20.100000000000001" customHeight="1" x14ac:dyDescent="0.25">
      <c r="A2806" s="29" t="str">
        <f t="shared" si="616"/>
        <v>Young Disabled Sports Club6</v>
      </c>
      <c r="B2806" s="29" t="str">
        <f t="shared" si="617"/>
        <v>Young Disabled Sports Club</v>
      </c>
      <c r="C2806" s="29">
        <f t="shared" si="618"/>
        <v>6</v>
      </c>
      <c r="D2806" s="30" t="str">
        <f t="shared" si="619"/>
        <v>Europe and Eurasia</v>
      </c>
      <c r="E2806" s="30" t="str">
        <f t="shared" si="620"/>
        <v>Adana, Turkey</v>
      </c>
      <c r="F2806" s="31">
        <f t="shared" si="621"/>
        <v>4</v>
      </c>
      <c r="G2806" s="31">
        <f t="shared" si="622"/>
        <v>2</v>
      </c>
      <c r="H2806" s="31">
        <f t="shared" si="623"/>
        <v>3</v>
      </c>
      <c r="I2806" s="31">
        <f t="shared" si="624"/>
        <v>3</v>
      </c>
      <c r="J2806" s="31">
        <f t="shared" si="625"/>
        <v>3</v>
      </c>
      <c r="K2806" s="31">
        <f t="shared" si="626"/>
        <v>3</v>
      </c>
      <c r="L2806" s="31">
        <f t="shared" si="627"/>
        <v>3</v>
      </c>
      <c r="M2806" s="31">
        <f t="shared" si="628"/>
        <v>3</v>
      </c>
      <c r="N2806" s="31">
        <f t="shared" si="629"/>
        <v>3</v>
      </c>
      <c r="O2806" s="26" t="s">
        <v>15184</v>
      </c>
      <c r="P2806" s="26" t="s">
        <v>108</v>
      </c>
      <c r="Q2806" s="27">
        <v>43214</v>
      </c>
      <c r="R2806" s="26" t="s">
        <v>166</v>
      </c>
      <c r="S2806" s="26" t="s">
        <v>244</v>
      </c>
      <c r="T2806" s="26" t="s">
        <v>111</v>
      </c>
      <c r="U2806" s="24"/>
      <c r="V2806" s="26" t="s">
        <v>15763</v>
      </c>
      <c r="W2806" s="26" t="s">
        <v>553</v>
      </c>
      <c r="X2806" s="26" t="s">
        <v>15185</v>
      </c>
      <c r="Y2806" s="26" t="s">
        <v>15186</v>
      </c>
      <c r="Z2806" s="24"/>
      <c r="AA2806" s="24"/>
      <c r="AB2806" s="26" t="s">
        <v>117</v>
      </c>
      <c r="AC2806" s="28">
        <v>10000</v>
      </c>
      <c r="AD2806" s="26" t="s">
        <v>15187</v>
      </c>
      <c r="AE2806" s="26" t="s">
        <v>558</v>
      </c>
      <c r="AF2806" s="26" t="s">
        <v>120</v>
      </c>
      <c r="AG2806" s="26" t="s">
        <v>207</v>
      </c>
      <c r="AH2806" s="26" t="s">
        <v>250</v>
      </c>
      <c r="AI2806" s="28">
        <v>10000</v>
      </c>
      <c r="AJ2806" s="24"/>
      <c r="AK2806" s="24"/>
      <c r="AL2806" s="24"/>
      <c r="AM2806" s="24"/>
      <c r="AN2806" s="24"/>
      <c r="AO2806" s="24"/>
      <c r="AP2806" s="24"/>
      <c r="AQ2806" s="24"/>
      <c r="AR2806" s="26" t="s">
        <v>15188</v>
      </c>
      <c r="AS2806" s="24"/>
      <c r="AT2806" s="24"/>
      <c r="AU2806" s="24"/>
      <c r="AV2806" s="24"/>
      <c r="AW2806" s="28">
        <v>32000</v>
      </c>
      <c r="AX2806" s="26">
        <v>780</v>
      </c>
      <c r="AY2806" s="28">
        <v>85</v>
      </c>
      <c r="AZ2806" s="28">
        <v>80</v>
      </c>
      <c r="BA2806" s="26">
        <v>100</v>
      </c>
      <c r="BB2806" s="24"/>
      <c r="BC2806" s="26" t="s">
        <v>566</v>
      </c>
      <c r="BD2806" s="26" t="s">
        <v>125</v>
      </c>
      <c r="BE2806" s="24"/>
      <c r="BF2806" s="24"/>
      <c r="BG2806" s="24"/>
      <c r="BH2806" s="24"/>
      <c r="BI2806" s="24"/>
      <c r="BJ2806" s="24"/>
      <c r="BK2806" s="24"/>
      <c r="BL2806" s="24"/>
      <c r="BM2806" s="24"/>
      <c r="BN2806" s="24"/>
      <c r="BO2806" s="24"/>
      <c r="BP2806" s="24"/>
      <c r="BQ2806" s="24"/>
      <c r="BR2806" s="26">
        <v>4</v>
      </c>
      <c r="BS2806" s="26">
        <v>2</v>
      </c>
      <c r="BT2806" s="26">
        <v>3</v>
      </c>
      <c r="BU2806" s="26">
        <v>3</v>
      </c>
      <c r="BV2806" s="26">
        <v>3</v>
      </c>
      <c r="BW2806" s="26">
        <v>3</v>
      </c>
      <c r="BX2806" s="26">
        <v>3</v>
      </c>
      <c r="BY2806" s="26">
        <v>3</v>
      </c>
      <c r="BZ2806" s="24"/>
      <c r="CA2806" s="24"/>
      <c r="CB2806" s="24"/>
      <c r="CC2806" s="24"/>
      <c r="CD2806" s="24"/>
      <c r="CE2806" s="24"/>
      <c r="CF2806" s="24"/>
      <c r="CG2806" s="24"/>
      <c r="CH2806" s="24"/>
      <c r="CI2806" s="24"/>
      <c r="CJ2806" s="24"/>
      <c r="CK2806" s="24"/>
      <c r="CL2806" s="24"/>
      <c r="CM2806" s="24"/>
      <c r="CN2806" s="24"/>
      <c r="CO2806" s="24"/>
      <c r="CP2806" s="24"/>
      <c r="CQ2806" s="24"/>
      <c r="CR2806" s="24"/>
      <c r="CS2806" s="24"/>
      <c r="CT2806" s="24"/>
      <c r="CU2806" s="24"/>
      <c r="CV2806" s="24"/>
      <c r="CW2806" s="24"/>
      <c r="CX2806" s="24"/>
      <c r="CY2806" s="24"/>
      <c r="CZ2806" s="24"/>
      <c r="DA2806" s="24"/>
      <c r="DB2806" s="24"/>
      <c r="DC2806" s="24"/>
      <c r="DD2806" s="24"/>
      <c r="DE2806" s="24"/>
      <c r="DF2806" s="26" t="s">
        <v>139</v>
      </c>
      <c r="DG2806" s="26" t="s">
        <v>139</v>
      </c>
      <c r="DH2806" s="26" t="s">
        <v>139</v>
      </c>
      <c r="DI2806" s="26" t="s">
        <v>139</v>
      </c>
      <c r="DJ2806" s="26" t="s">
        <v>139</v>
      </c>
      <c r="DK2806" s="26" t="s">
        <v>139</v>
      </c>
      <c r="DL2806" s="26" t="s">
        <v>139</v>
      </c>
      <c r="DM2806" s="26" t="s">
        <v>139</v>
      </c>
      <c r="DN2806" s="26" t="s">
        <v>139</v>
      </c>
      <c r="DO2806" s="26" t="s">
        <v>139</v>
      </c>
    </row>
    <row r="2807" spans="1:119" ht="20.100000000000001" customHeight="1" x14ac:dyDescent="0.25">
      <c r="A2807" s="29" t="str">
        <f t="shared" si="616"/>
        <v>Young Disabled Sports Club5</v>
      </c>
      <c r="B2807" s="29" t="str">
        <f t="shared" si="617"/>
        <v>Young Disabled Sports Club</v>
      </c>
      <c r="C2807" s="29">
        <f t="shared" si="618"/>
        <v>5</v>
      </c>
      <c r="D2807" s="30" t="str">
        <f t="shared" si="619"/>
        <v>Europe and Eurasia</v>
      </c>
      <c r="E2807" s="30" t="str">
        <f t="shared" si="620"/>
        <v>Adana, Turkey</v>
      </c>
      <c r="F2807" s="31">
        <f t="shared" si="621"/>
        <v>3</v>
      </c>
      <c r="G2807" s="31">
        <f t="shared" si="622"/>
        <v>2</v>
      </c>
      <c r="H2807" s="31">
        <f t="shared" si="623"/>
        <v>2</v>
      </c>
      <c r="I2807" s="31">
        <f t="shared" si="624"/>
        <v>2</v>
      </c>
      <c r="J2807" s="31">
        <f t="shared" si="625"/>
        <v>3</v>
      </c>
      <c r="K2807" s="31">
        <f t="shared" si="626"/>
        <v>2</v>
      </c>
      <c r="L2807" s="31">
        <f t="shared" si="627"/>
        <v>4</v>
      </c>
      <c r="M2807" s="31">
        <f t="shared" si="628"/>
        <v>2</v>
      </c>
      <c r="N2807" s="31">
        <f t="shared" si="629"/>
        <v>2.5</v>
      </c>
      <c r="O2807" s="26" t="s">
        <v>15189</v>
      </c>
      <c r="P2807" s="26" t="s">
        <v>108</v>
      </c>
      <c r="Q2807" s="27">
        <v>42858</v>
      </c>
      <c r="R2807" s="26" t="s">
        <v>166</v>
      </c>
      <c r="S2807" s="26" t="s">
        <v>167</v>
      </c>
      <c r="T2807" s="26" t="s">
        <v>142</v>
      </c>
      <c r="U2807" s="26" t="s">
        <v>833</v>
      </c>
      <c r="V2807" s="26" t="s">
        <v>15763</v>
      </c>
      <c r="W2807" s="26" t="s">
        <v>553</v>
      </c>
      <c r="X2807" s="26" t="s">
        <v>15185</v>
      </c>
      <c r="Y2807" s="26" t="s">
        <v>15186</v>
      </c>
      <c r="Z2807" s="24"/>
      <c r="AA2807" s="24"/>
      <c r="AB2807" s="26" t="s">
        <v>117</v>
      </c>
      <c r="AC2807" s="28">
        <v>10000</v>
      </c>
      <c r="AD2807" s="26" t="s">
        <v>15187</v>
      </c>
      <c r="AE2807" s="26" t="s">
        <v>558</v>
      </c>
      <c r="AF2807" s="26" t="s">
        <v>120</v>
      </c>
      <c r="AG2807" s="26" t="s">
        <v>207</v>
      </c>
      <c r="AH2807" s="26" t="s">
        <v>176</v>
      </c>
      <c r="AI2807" s="28">
        <v>10000</v>
      </c>
      <c r="AJ2807" s="26" t="s">
        <v>15190</v>
      </c>
      <c r="AK2807" s="26" t="s">
        <v>15191</v>
      </c>
      <c r="AL2807" s="26" t="s">
        <v>15192</v>
      </c>
      <c r="AM2807" s="24"/>
      <c r="AN2807" s="24"/>
      <c r="AO2807" s="24"/>
      <c r="AP2807" s="24"/>
      <c r="AQ2807" s="26" t="s">
        <v>15193</v>
      </c>
      <c r="AR2807" s="24"/>
      <c r="AS2807" s="24"/>
      <c r="AT2807" s="24"/>
      <c r="AU2807" s="24"/>
      <c r="AV2807" s="24"/>
      <c r="AW2807" s="28">
        <v>25200</v>
      </c>
      <c r="AX2807" s="26">
        <v>770</v>
      </c>
      <c r="AY2807" s="28">
        <v>90</v>
      </c>
      <c r="AZ2807" s="28">
        <v>1790</v>
      </c>
      <c r="BA2807" s="26">
        <v>2120</v>
      </c>
      <c r="BB2807" s="24"/>
      <c r="BC2807" s="26" t="s">
        <v>566</v>
      </c>
      <c r="BD2807" s="26" t="s">
        <v>125</v>
      </c>
      <c r="BE2807" s="24"/>
      <c r="BF2807" s="24"/>
      <c r="BG2807" s="24"/>
      <c r="BH2807" s="24"/>
      <c r="BI2807" s="24"/>
      <c r="BJ2807" s="24"/>
      <c r="BK2807" s="24"/>
      <c r="BL2807" s="24"/>
      <c r="BM2807" s="24"/>
      <c r="BN2807" s="24"/>
      <c r="BO2807" s="24"/>
      <c r="BP2807" s="24"/>
      <c r="BQ2807" s="24"/>
      <c r="BR2807" s="26">
        <v>0</v>
      </c>
      <c r="BS2807" s="26">
        <v>0</v>
      </c>
      <c r="BT2807" s="26">
        <v>0</v>
      </c>
      <c r="BU2807" s="26">
        <v>0</v>
      </c>
      <c r="BV2807" s="26">
        <v>0</v>
      </c>
      <c r="BW2807" s="26">
        <v>0</v>
      </c>
      <c r="BX2807" s="26">
        <v>0</v>
      </c>
      <c r="BY2807" s="26">
        <v>0</v>
      </c>
      <c r="BZ2807" s="26" t="s">
        <v>134</v>
      </c>
      <c r="CA2807" s="26" t="s">
        <v>136</v>
      </c>
      <c r="CB2807" s="26" t="s">
        <v>136</v>
      </c>
      <c r="CC2807" s="26" t="s">
        <v>134</v>
      </c>
      <c r="CD2807" s="26" t="s">
        <v>135</v>
      </c>
      <c r="CE2807" s="26" t="s">
        <v>135</v>
      </c>
      <c r="CF2807" s="26" t="s">
        <v>135</v>
      </c>
      <c r="CG2807" s="26" t="s">
        <v>136</v>
      </c>
      <c r="CH2807" s="26" t="s">
        <v>136</v>
      </c>
      <c r="CI2807" s="26" t="s">
        <v>135</v>
      </c>
      <c r="CJ2807" s="26" t="s">
        <v>135</v>
      </c>
      <c r="CK2807" s="26" t="s">
        <v>135</v>
      </c>
      <c r="CL2807" s="26" t="s">
        <v>136</v>
      </c>
      <c r="CM2807" s="26" t="s">
        <v>135</v>
      </c>
      <c r="CN2807" s="26" t="s">
        <v>136</v>
      </c>
      <c r="CO2807" s="26" t="s">
        <v>135</v>
      </c>
      <c r="CP2807" s="26" t="s">
        <v>135</v>
      </c>
      <c r="CQ2807" s="26" t="s">
        <v>137</v>
      </c>
      <c r="CR2807" s="26" t="s">
        <v>138</v>
      </c>
      <c r="CS2807" s="26" t="s">
        <v>134</v>
      </c>
      <c r="CT2807" s="26" t="s">
        <v>137</v>
      </c>
      <c r="CU2807" s="26" t="s">
        <v>135</v>
      </c>
      <c r="CV2807" s="26" t="s">
        <v>135</v>
      </c>
      <c r="CW2807" s="26" t="s">
        <v>136</v>
      </c>
      <c r="CX2807" s="26" t="s">
        <v>138</v>
      </c>
      <c r="CY2807" s="26" t="s">
        <v>138</v>
      </c>
      <c r="CZ2807" s="26" t="s">
        <v>134</v>
      </c>
      <c r="DA2807" s="26" t="s">
        <v>135</v>
      </c>
      <c r="DB2807" s="26" t="s">
        <v>136</v>
      </c>
      <c r="DC2807" s="26" t="s">
        <v>135</v>
      </c>
      <c r="DD2807" s="26" t="s">
        <v>135</v>
      </c>
      <c r="DE2807" s="26" t="s">
        <v>136</v>
      </c>
      <c r="DF2807" s="26" t="s">
        <v>139</v>
      </c>
      <c r="DG2807" s="26" t="s">
        <v>139</v>
      </c>
      <c r="DH2807" s="26" t="s">
        <v>139</v>
      </c>
      <c r="DI2807" s="26" t="s">
        <v>139</v>
      </c>
      <c r="DJ2807" s="26" t="s">
        <v>139</v>
      </c>
      <c r="DK2807" s="26" t="s">
        <v>139</v>
      </c>
      <c r="DL2807" s="26" t="s">
        <v>139</v>
      </c>
      <c r="DM2807" s="26" t="s">
        <v>139</v>
      </c>
      <c r="DN2807" s="26" t="s">
        <v>139</v>
      </c>
      <c r="DO2807" s="26" t="s">
        <v>139</v>
      </c>
    </row>
    <row r="2808" spans="1:119" ht="20.100000000000001" customHeight="1" x14ac:dyDescent="0.25">
      <c r="A2808" s="29" t="str">
        <f t="shared" si="616"/>
        <v>Young Disabled Sports Club4</v>
      </c>
      <c r="B2808" s="29" t="str">
        <f t="shared" si="617"/>
        <v>Young Disabled Sports Club</v>
      </c>
      <c r="C2808" s="29">
        <f t="shared" si="618"/>
        <v>4</v>
      </c>
      <c r="D2808" s="30" t="str">
        <f t="shared" si="619"/>
        <v>Europe and Eurasia</v>
      </c>
      <c r="E2808" s="30" t="str">
        <f t="shared" si="620"/>
        <v>Adana, Turkey</v>
      </c>
      <c r="F2808" s="31">
        <f t="shared" si="621"/>
        <v>3</v>
      </c>
      <c r="G2808" s="31">
        <f t="shared" si="622"/>
        <v>2</v>
      </c>
      <c r="H2808" s="31">
        <f t="shared" si="623"/>
        <v>3</v>
      </c>
      <c r="I2808" s="31">
        <f t="shared" si="624"/>
        <v>2</v>
      </c>
      <c r="J2808" s="31">
        <f t="shared" si="625"/>
        <v>3</v>
      </c>
      <c r="K2808" s="31">
        <f t="shared" si="626"/>
        <v>3</v>
      </c>
      <c r="L2808" s="31">
        <f t="shared" si="627"/>
        <v>4</v>
      </c>
      <c r="M2808" s="31">
        <f t="shared" si="628"/>
        <v>2</v>
      </c>
      <c r="N2808" s="31">
        <f t="shared" si="629"/>
        <v>2.8</v>
      </c>
      <c r="O2808" s="26" t="s">
        <v>15194</v>
      </c>
      <c r="P2808" s="26" t="s">
        <v>108</v>
      </c>
      <c r="Q2808" s="27">
        <v>42502</v>
      </c>
      <c r="R2808" s="26" t="s">
        <v>166</v>
      </c>
      <c r="S2808" s="26" t="s">
        <v>184</v>
      </c>
      <c r="T2808" s="26" t="s">
        <v>157</v>
      </c>
      <c r="U2808" s="26" t="s">
        <v>833</v>
      </c>
      <c r="V2808" s="26" t="s">
        <v>15763</v>
      </c>
      <c r="W2808" s="26" t="s">
        <v>553</v>
      </c>
      <c r="X2808" s="26" t="s">
        <v>15185</v>
      </c>
      <c r="Y2808" s="26" t="s">
        <v>15186</v>
      </c>
      <c r="Z2808" s="24"/>
      <c r="AA2808" s="24"/>
      <c r="AB2808" s="26" t="s">
        <v>117</v>
      </c>
      <c r="AC2808" s="28">
        <v>10000</v>
      </c>
      <c r="AD2808" s="26" t="s">
        <v>15187</v>
      </c>
      <c r="AE2808" s="26" t="s">
        <v>558</v>
      </c>
      <c r="AF2808" s="26" t="s">
        <v>120</v>
      </c>
      <c r="AG2808" s="26" t="s">
        <v>207</v>
      </c>
      <c r="AH2808" s="26" t="s">
        <v>185</v>
      </c>
      <c r="AI2808" s="28">
        <v>10000</v>
      </c>
      <c r="AJ2808" s="26" t="s">
        <v>15195</v>
      </c>
      <c r="AK2808" s="26" t="s">
        <v>15191</v>
      </c>
      <c r="AL2808" s="26" t="s">
        <v>15192</v>
      </c>
      <c r="AM2808" s="24"/>
      <c r="AN2808" s="24"/>
      <c r="AO2808" s="24"/>
      <c r="AP2808" s="24"/>
      <c r="AQ2808" s="26" t="s">
        <v>15196</v>
      </c>
      <c r="AR2808" s="24"/>
      <c r="AS2808" s="24"/>
      <c r="AT2808" s="24"/>
      <c r="AU2808" s="26" t="s">
        <v>15197</v>
      </c>
      <c r="AV2808" s="24"/>
      <c r="AW2808" s="28">
        <v>35000</v>
      </c>
      <c r="AX2808" s="26">
        <v>700</v>
      </c>
      <c r="AY2808" s="28">
        <v>85</v>
      </c>
      <c r="AZ2808" s="28">
        <v>75</v>
      </c>
      <c r="BA2808" s="26">
        <v>0</v>
      </c>
      <c r="BB2808" s="26" t="s">
        <v>148</v>
      </c>
      <c r="BC2808" s="26" t="s">
        <v>566</v>
      </c>
      <c r="BD2808" s="26" t="s">
        <v>125</v>
      </c>
      <c r="BE2808" s="24"/>
      <c r="BF2808" s="24"/>
      <c r="BG2808" s="24"/>
      <c r="BH2808" s="24"/>
      <c r="BI2808" s="24"/>
      <c r="BJ2808" s="24"/>
      <c r="BK2808" s="24"/>
      <c r="BL2808" s="24"/>
      <c r="BM2808" s="24"/>
      <c r="BN2808" s="24"/>
      <c r="BO2808" s="24"/>
      <c r="BP2808" s="24"/>
      <c r="BQ2808" s="24"/>
      <c r="BR2808" s="26">
        <v>3</v>
      </c>
      <c r="BS2808" s="26">
        <v>2</v>
      </c>
      <c r="BT2808" s="26">
        <v>3</v>
      </c>
      <c r="BU2808" s="26">
        <v>2</v>
      </c>
      <c r="BV2808" s="26">
        <v>3</v>
      </c>
      <c r="BW2808" s="26">
        <v>3</v>
      </c>
      <c r="BX2808" s="26">
        <v>4</v>
      </c>
      <c r="BY2808" s="26">
        <v>2</v>
      </c>
      <c r="BZ2808" s="24"/>
      <c r="CA2808" s="24"/>
      <c r="CB2808" s="24"/>
      <c r="CC2808" s="24"/>
      <c r="CD2808" s="24"/>
      <c r="CE2808" s="24"/>
      <c r="CF2808" s="24"/>
      <c r="CG2808" s="24"/>
      <c r="CH2808" s="24"/>
      <c r="CI2808" s="24"/>
      <c r="CJ2808" s="24"/>
      <c r="CK2808" s="24"/>
      <c r="CL2808" s="24"/>
      <c r="CM2808" s="24"/>
      <c r="CN2808" s="24"/>
      <c r="CO2808" s="24"/>
      <c r="CP2808" s="24"/>
      <c r="CQ2808" s="24"/>
      <c r="CR2808" s="24"/>
      <c r="CS2808" s="24"/>
      <c r="CT2808" s="24"/>
      <c r="CU2808" s="24"/>
      <c r="CV2808" s="24"/>
      <c r="CW2808" s="24"/>
      <c r="CX2808" s="24"/>
      <c r="CY2808" s="24"/>
      <c r="CZ2808" s="24"/>
      <c r="DA2808" s="24"/>
      <c r="DB2808" s="24"/>
      <c r="DC2808" s="24"/>
      <c r="DD2808" s="24"/>
      <c r="DE2808" s="24"/>
      <c r="DF2808" s="26" t="s">
        <v>139</v>
      </c>
      <c r="DG2808" s="26" t="s">
        <v>139</v>
      </c>
      <c r="DH2808" s="26" t="s">
        <v>139</v>
      </c>
      <c r="DI2808" s="26" t="s">
        <v>139</v>
      </c>
      <c r="DJ2808" s="26" t="s">
        <v>139</v>
      </c>
      <c r="DK2808" s="26" t="s">
        <v>139</v>
      </c>
      <c r="DL2808" s="26" t="s">
        <v>139</v>
      </c>
      <c r="DM2808" s="26" t="s">
        <v>139</v>
      </c>
      <c r="DN2808" s="26" t="s">
        <v>139</v>
      </c>
      <c r="DO2808" s="26" t="s">
        <v>139</v>
      </c>
    </row>
    <row r="2809" spans="1:119" ht="20.100000000000001" customHeight="1" x14ac:dyDescent="0.25">
      <c r="A2809" s="29" t="str">
        <f t="shared" si="616"/>
        <v>Young Disabled Sports Club3</v>
      </c>
      <c r="B2809" s="29" t="str">
        <f t="shared" si="617"/>
        <v>Young Disabled Sports Club</v>
      </c>
      <c r="C2809" s="29">
        <f t="shared" si="618"/>
        <v>3</v>
      </c>
      <c r="D2809" s="30" t="str">
        <f t="shared" si="619"/>
        <v>Europe and Eurasia</v>
      </c>
      <c r="E2809" s="30" t="str">
        <f t="shared" si="620"/>
        <v>Adana, Turkey</v>
      </c>
      <c r="F2809" s="31">
        <f t="shared" si="621"/>
        <v>4</v>
      </c>
      <c r="G2809" s="31">
        <f t="shared" si="622"/>
        <v>2</v>
      </c>
      <c r="H2809" s="31">
        <f t="shared" si="623"/>
        <v>3</v>
      </c>
      <c r="I2809" s="31">
        <f t="shared" si="624"/>
        <v>4</v>
      </c>
      <c r="J2809" s="31">
        <f t="shared" si="625"/>
        <v>3</v>
      </c>
      <c r="K2809" s="31">
        <f t="shared" si="626"/>
        <v>3</v>
      </c>
      <c r="L2809" s="31">
        <f t="shared" si="627"/>
        <v>4</v>
      </c>
      <c r="M2809" s="31">
        <f t="shared" si="628"/>
        <v>2</v>
      </c>
      <c r="N2809" s="31">
        <f t="shared" si="629"/>
        <v>3.1</v>
      </c>
      <c r="O2809" s="26" t="s">
        <v>15198</v>
      </c>
      <c r="P2809" s="26" t="s">
        <v>108</v>
      </c>
      <c r="Q2809" s="27">
        <v>42129</v>
      </c>
      <c r="R2809" s="26" t="s">
        <v>109</v>
      </c>
      <c r="S2809" s="26" t="s">
        <v>277</v>
      </c>
      <c r="T2809" s="26" t="s">
        <v>278</v>
      </c>
      <c r="U2809" s="26" t="s">
        <v>833</v>
      </c>
      <c r="V2809" s="26" t="s">
        <v>15763</v>
      </c>
      <c r="W2809" s="26" t="s">
        <v>553</v>
      </c>
      <c r="X2809" s="26" t="s">
        <v>15185</v>
      </c>
      <c r="Y2809" s="26" t="s">
        <v>15186</v>
      </c>
      <c r="Z2809" s="24"/>
      <c r="AA2809" s="24"/>
      <c r="AB2809" s="26" t="s">
        <v>117</v>
      </c>
      <c r="AC2809" s="28">
        <v>10000</v>
      </c>
      <c r="AD2809" s="26" t="s">
        <v>15187</v>
      </c>
      <c r="AE2809" s="26" t="s">
        <v>558</v>
      </c>
      <c r="AF2809" s="26" t="s">
        <v>120</v>
      </c>
      <c r="AG2809" s="26" t="s">
        <v>207</v>
      </c>
      <c r="AH2809" s="26" t="s">
        <v>121</v>
      </c>
      <c r="AI2809" s="28">
        <v>10000</v>
      </c>
      <c r="AJ2809" s="26" t="s">
        <v>15199</v>
      </c>
      <c r="AK2809" s="26" t="s">
        <v>15191</v>
      </c>
      <c r="AL2809" s="26" t="s">
        <v>15192</v>
      </c>
      <c r="AM2809" s="24"/>
      <c r="AN2809" s="24"/>
      <c r="AO2809" s="24"/>
      <c r="AP2809" s="24"/>
      <c r="AQ2809" s="24"/>
      <c r="AR2809" s="24"/>
      <c r="AS2809" s="24"/>
      <c r="AT2809" s="24"/>
      <c r="AU2809" s="24"/>
      <c r="AV2809" s="24"/>
      <c r="AW2809" s="28">
        <v>55000</v>
      </c>
      <c r="AX2809" s="26">
        <v>627</v>
      </c>
      <c r="AY2809" s="28">
        <v>85</v>
      </c>
      <c r="AZ2809" s="28">
        <v>70</v>
      </c>
      <c r="BA2809" s="26">
        <v>0</v>
      </c>
      <c r="BB2809" s="26" t="s">
        <v>148</v>
      </c>
      <c r="BC2809" s="26" t="s">
        <v>566</v>
      </c>
      <c r="BD2809" s="26" t="s">
        <v>125</v>
      </c>
      <c r="BE2809" s="24"/>
      <c r="BF2809" s="24"/>
      <c r="BG2809" s="24"/>
      <c r="BH2809" s="24"/>
      <c r="BI2809" s="24"/>
      <c r="BJ2809" s="24"/>
      <c r="BK2809" s="24"/>
      <c r="BL2809" s="24"/>
      <c r="BM2809" s="24"/>
      <c r="BN2809" s="24"/>
      <c r="BO2809" s="24"/>
      <c r="BP2809" s="24"/>
      <c r="BQ2809" s="24"/>
      <c r="BR2809" s="26">
        <v>4</v>
      </c>
      <c r="BS2809" s="26">
        <v>2</v>
      </c>
      <c r="BT2809" s="26">
        <v>3</v>
      </c>
      <c r="BU2809" s="26">
        <v>4</v>
      </c>
      <c r="BV2809" s="26">
        <v>3</v>
      </c>
      <c r="BW2809" s="26">
        <v>3</v>
      </c>
      <c r="BX2809" s="26">
        <v>4</v>
      </c>
      <c r="BY2809" s="26">
        <v>2</v>
      </c>
      <c r="BZ2809" s="24"/>
      <c r="CA2809" s="24"/>
      <c r="CB2809" s="24"/>
      <c r="CC2809" s="24"/>
      <c r="CD2809" s="24"/>
      <c r="CE2809" s="24"/>
      <c r="CF2809" s="24"/>
      <c r="CG2809" s="24"/>
      <c r="CH2809" s="24"/>
      <c r="CI2809" s="24"/>
      <c r="CJ2809" s="24"/>
      <c r="CK2809" s="24"/>
      <c r="CL2809" s="24"/>
      <c r="CM2809" s="24"/>
      <c r="CN2809" s="24"/>
      <c r="CO2809" s="24"/>
      <c r="CP2809" s="24"/>
      <c r="CQ2809" s="24"/>
      <c r="CR2809" s="24"/>
      <c r="CS2809" s="24"/>
      <c r="CT2809" s="24"/>
      <c r="CU2809" s="24"/>
      <c r="CV2809" s="24"/>
      <c r="CW2809" s="24"/>
      <c r="CX2809" s="24"/>
      <c r="CY2809" s="24"/>
      <c r="CZ2809" s="24"/>
      <c r="DA2809" s="24"/>
      <c r="DB2809" s="24"/>
      <c r="DC2809" s="24"/>
      <c r="DD2809" s="24"/>
      <c r="DE2809" s="24"/>
      <c r="DF2809" s="26" t="s">
        <v>120</v>
      </c>
      <c r="DG2809" s="26" t="s">
        <v>120</v>
      </c>
      <c r="DH2809" s="26" t="s">
        <v>139</v>
      </c>
      <c r="DI2809" s="26" t="s">
        <v>120</v>
      </c>
      <c r="DJ2809" s="26" t="s">
        <v>139</v>
      </c>
      <c r="DK2809" s="26" t="s">
        <v>139</v>
      </c>
      <c r="DL2809" s="26" t="s">
        <v>139</v>
      </c>
      <c r="DM2809" s="26" t="s">
        <v>139</v>
      </c>
      <c r="DN2809" s="26" t="s">
        <v>139</v>
      </c>
      <c r="DO2809" s="26" t="s">
        <v>139</v>
      </c>
    </row>
    <row r="2810" spans="1:119" ht="20.100000000000001" customHeight="1" x14ac:dyDescent="0.25">
      <c r="A2810" s="29" t="str">
        <f t="shared" si="616"/>
        <v>Young Disabled Sports Club2</v>
      </c>
      <c r="B2810" s="29" t="str">
        <f t="shared" si="617"/>
        <v>Young Disabled Sports Club</v>
      </c>
      <c r="C2810" s="29">
        <f t="shared" si="618"/>
        <v>2</v>
      </c>
      <c r="D2810" s="30" t="str">
        <f t="shared" si="619"/>
        <v>Europe and Eurasia</v>
      </c>
      <c r="E2810" s="30" t="str">
        <f t="shared" si="620"/>
        <v>Adana, Turkey</v>
      </c>
      <c r="F2810" s="31">
        <f t="shared" si="621"/>
        <v>3</v>
      </c>
      <c r="G2810" s="31">
        <f t="shared" si="622"/>
        <v>3</v>
      </c>
      <c r="H2810" s="31">
        <f t="shared" si="623"/>
        <v>4</v>
      </c>
      <c r="I2810" s="31">
        <f t="shared" si="624"/>
        <v>3</v>
      </c>
      <c r="J2810" s="31">
        <f t="shared" si="625"/>
        <v>2</v>
      </c>
      <c r="K2810" s="31">
        <f t="shared" si="626"/>
        <v>3</v>
      </c>
      <c r="L2810" s="31">
        <f t="shared" si="627"/>
        <v>4</v>
      </c>
      <c r="M2810" s="31">
        <f t="shared" si="628"/>
        <v>2</v>
      </c>
      <c r="N2810" s="31">
        <f t="shared" si="629"/>
        <v>3</v>
      </c>
      <c r="O2810" s="26" t="s">
        <v>15200</v>
      </c>
      <c r="P2810" s="26" t="s">
        <v>108</v>
      </c>
      <c r="Q2810" s="27">
        <v>41771</v>
      </c>
      <c r="R2810" s="26" t="s">
        <v>109</v>
      </c>
      <c r="S2810" s="26" t="s">
        <v>193</v>
      </c>
      <c r="T2810" s="26" t="s">
        <v>194</v>
      </c>
      <c r="U2810" s="26" t="s">
        <v>833</v>
      </c>
      <c r="V2810" s="26" t="s">
        <v>15763</v>
      </c>
      <c r="W2810" s="26" t="s">
        <v>553</v>
      </c>
      <c r="X2810" s="26" t="s">
        <v>15185</v>
      </c>
      <c r="Y2810" s="26" t="s">
        <v>15186</v>
      </c>
      <c r="Z2810" s="24"/>
      <c r="AA2810" s="24"/>
      <c r="AB2810" s="26" t="s">
        <v>117</v>
      </c>
      <c r="AC2810" s="28">
        <v>9000</v>
      </c>
      <c r="AD2810" s="26" t="s">
        <v>15187</v>
      </c>
      <c r="AE2810" s="26" t="s">
        <v>558</v>
      </c>
      <c r="AF2810" s="26" t="s">
        <v>120</v>
      </c>
      <c r="AG2810" s="26" t="s">
        <v>207</v>
      </c>
      <c r="AH2810" s="26" t="s">
        <v>143</v>
      </c>
      <c r="AI2810" s="28">
        <v>9000</v>
      </c>
      <c r="AJ2810" s="26" t="s">
        <v>15201</v>
      </c>
      <c r="AK2810" s="26" t="s">
        <v>15202</v>
      </c>
      <c r="AL2810" s="26" t="s">
        <v>15192</v>
      </c>
      <c r="AM2810" s="24"/>
      <c r="AN2810" s="24"/>
      <c r="AO2810" s="24"/>
      <c r="AP2810" s="24"/>
      <c r="AQ2810" s="24"/>
      <c r="AR2810" s="24"/>
      <c r="AS2810" s="26" t="s">
        <v>15203</v>
      </c>
      <c r="AT2810" s="24"/>
      <c r="AU2810" s="26" t="s">
        <v>15204</v>
      </c>
      <c r="AV2810" s="24"/>
      <c r="AW2810" s="28">
        <v>30000</v>
      </c>
      <c r="AX2810" s="26">
        <v>453</v>
      </c>
      <c r="AY2810" s="28">
        <v>85</v>
      </c>
      <c r="AZ2810" s="28">
        <v>70</v>
      </c>
      <c r="BA2810" s="26">
        <v>0</v>
      </c>
      <c r="BB2810" s="26" t="s">
        <v>148</v>
      </c>
      <c r="BC2810" s="26" t="s">
        <v>566</v>
      </c>
      <c r="BD2810" s="26" t="s">
        <v>125</v>
      </c>
      <c r="BE2810" s="24"/>
      <c r="BF2810" s="26" t="s">
        <v>15205</v>
      </c>
      <c r="BG2810" s="26" t="s">
        <v>553</v>
      </c>
      <c r="BH2810" s="26" t="s">
        <v>15206</v>
      </c>
      <c r="BI2810" s="26" t="s">
        <v>553</v>
      </c>
      <c r="BJ2810" s="26" t="s">
        <v>15207</v>
      </c>
      <c r="BK2810" s="26" t="s">
        <v>553</v>
      </c>
      <c r="BL2810" s="24"/>
      <c r="BM2810" s="24"/>
      <c r="BN2810" s="24"/>
      <c r="BO2810" s="24"/>
      <c r="BP2810" s="24"/>
      <c r="BQ2810" s="24"/>
      <c r="BR2810" s="26">
        <v>3</v>
      </c>
      <c r="BS2810" s="26">
        <v>3</v>
      </c>
      <c r="BT2810" s="26">
        <v>4</v>
      </c>
      <c r="BU2810" s="26">
        <v>3</v>
      </c>
      <c r="BV2810" s="26">
        <v>2</v>
      </c>
      <c r="BW2810" s="26">
        <v>3</v>
      </c>
      <c r="BX2810" s="26">
        <v>4</v>
      </c>
      <c r="BY2810" s="26">
        <v>2</v>
      </c>
      <c r="BZ2810" s="24"/>
      <c r="CA2810" s="24"/>
      <c r="CB2810" s="24"/>
      <c r="CC2810" s="24"/>
      <c r="CD2810" s="24"/>
      <c r="CE2810" s="24"/>
      <c r="CF2810" s="24"/>
      <c r="CG2810" s="24"/>
      <c r="CH2810" s="24"/>
      <c r="CI2810" s="24"/>
      <c r="CJ2810" s="24"/>
      <c r="CK2810" s="24"/>
      <c r="CL2810" s="24"/>
      <c r="CM2810" s="24"/>
      <c r="CN2810" s="24"/>
      <c r="CO2810" s="24"/>
      <c r="CP2810" s="24"/>
      <c r="CQ2810" s="24"/>
      <c r="CR2810" s="24"/>
      <c r="CS2810" s="24"/>
      <c r="CT2810" s="24"/>
      <c r="CU2810" s="24"/>
      <c r="CV2810" s="24"/>
      <c r="CW2810" s="24"/>
      <c r="CX2810" s="24"/>
      <c r="CY2810" s="24"/>
      <c r="CZ2810" s="24"/>
      <c r="DA2810" s="24"/>
      <c r="DB2810" s="24"/>
      <c r="DC2810" s="24"/>
      <c r="DD2810" s="24"/>
      <c r="DE2810" s="24"/>
      <c r="DF2810" s="26" t="s">
        <v>139</v>
      </c>
      <c r="DG2810" s="26" t="s">
        <v>120</v>
      </c>
      <c r="DH2810" s="26" t="s">
        <v>139</v>
      </c>
      <c r="DI2810" s="26" t="s">
        <v>120</v>
      </c>
      <c r="DJ2810" s="26" t="s">
        <v>139</v>
      </c>
      <c r="DK2810" s="26" t="s">
        <v>139</v>
      </c>
      <c r="DL2810" s="26" t="s">
        <v>139</v>
      </c>
      <c r="DM2810" s="26" t="s">
        <v>139</v>
      </c>
      <c r="DN2810" s="26" t="s">
        <v>139</v>
      </c>
      <c r="DO2810" s="26" t="s">
        <v>139</v>
      </c>
    </row>
    <row r="2811" spans="1:119" ht="20.100000000000001" customHeight="1" x14ac:dyDescent="0.25">
      <c r="A2811" s="29" t="str">
        <f t="shared" si="616"/>
        <v>Young Disabled Sports Club1</v>
      </c>
      <c r="B2811" s="29" t="str">
        <f t="shared" si="617"/>
        <v>Young Disabled Sports Club</v>
      </c>
      <c r="C2811" s="29">
        <f t="shared" si="618"/>
        <v>1</v>
      </c>
      <c r="D2811" s="30" t="str">
        <f t="shared" si="619"/>
        <v>Europe and Eurasia</v>
      </c>
      <c r="E2811" s="30" t="str">
        <f t="shared" si="620"/>
        <v>Adana, Turkey</v>
      </c>
      <c r="F2811" s="31">
        <f t="shared" si="621"/>
        <v>2</v>
      </c>
      <c r="G2811" s="31">
        <f t="shared" si="622"/>
        <v>2</v>
      </c>
      <c r="H2811" s="31">
        <f t="shared" si="623"/>
        <v>1</v>
      </c>
      <c r="I2811" s="31">
        <f t="shared" si="624"/>
        <v>2</v>
      </c>
      <c r="J2811" s="31">
        <f t="shared" si="625"/>
        <v>1</v>
      </c>
      <c r="K2811" s="31">
        <f t="shared" si="626"/>
        <v>3</v>
      </c>
      <c r="L2811" s="31">
        <f t="shared" si="627"/>
        <v>3</v>
      </c>
      <c r="M2811" s="31">
        <f t="shared" si="628"/>
        <v>2</v>
      </c>
      <c r="N2811" s="31">
        <f t="shared" si="629"/>
        <v>2</v>
      </c>
      <c r="O2811" s="26" t="s">
        <v>15208</v>
      </c>
      <c r="P2811" s="26" t="s">
        <v>108</v>
      </c>
      <c r="Q2811" s="27">
        <v>41400</v>
      </c>
      <c r="R2811" s="26" t="s">
        <v>155</v>
      </c>
      <c r="S2811" s="26" t="s">
        <v>206</v>
      </c>
      <c r="T2811" s="26" t="s">
        <v>207</v>
      </c>
      <c r="U2811" s="26" t="s">
        <v>833</v>
      </c>
      <c r="V2811" s="26" t="s">
        <v>15763</v>
      </c>
      <c r="W2811" s="26" t="s">
        <v>553</v>
      </c>
      <c r="X2811" s="26" t="s">
        <v>15185</v>
      </c>
      <c r="Y2811" s="26" t="s">
        <v>15186</v>
      </c>
      <c r="Z2811" s="24"/>
      <c r="AA2811" s="24"/>
      <c r="AB2811" s="26" t="s">
        <v>117</v>
      </c>
      <c r="AC2811" s="28">
        <v>8000</v>
      </c>
      <c r="AD2811" s="26" t="s">
        <v>15187</v>
      </c>
      <c r="AE2811" s="26" t="s">
        <v>558</v>
      </c>
      <c r="AF2811" s="26" t="s">
        <v>120</v>
      </c>
      <c r="AG2811" s="26" t="s">
        <v>207</v>
      </c>
      <c r="AH2811" s="26" t="s">
        <v>158</v>
      </c>
      <c r="AI2811" s="28">
        <v>8000</v>
      </c>
      <c r="AJ2811" s="26" t="s">
        <v>15209</v>
      </c>
      <c r="AK2811" s="26" t="s">
        <v>15202</v>
      </c>
      <c r="AL2811" s="26" t="s">
        <v>15192</v>
      </c>
      <c r="AM2811" s="26" t="s">
        <v>15210</v>
      </c>
      <c r="AN2811" s="26" t="s">
        <v>15211</v>
      </c>
      <c r="AO2811" s="26" t="s">
        <v>15212</v>
      </c>
      <c r="AP2811" s="26" t="s">
        <v>15213</v>
      </c>
      <c r="AQ2811" s="24"/>
      <c r="AR2811" s="26" t="s">
        <v>15214</v>
      </c>
      <c r="AS2811" s="24"/>
      <c r="AT2811" s="24"/>
      <c r="AU2811" s="24"/>
      <c r="AV2811" s="24"/>
      <c r="AW2811" s="28">
        <v>17000</v>
      </c>
      <c r="AX2811" s="26">
        <v>70</v>
      </c>
      <c r="AY2811" s="28">
        <v>75</v>
      </c>
      <c r="AZ2811" s="28">
        <v>45</v>
      </c>
      <c r="BA2811" s="26">
        <v>0</v>
      </c>
      <c r="BB2811" s="26" t="s">
        <v>148</v>
      </c>
      <c r="BC2811" s="26" t="s">
        <v>566</v>
      </c>
      <c r="BD2811" s="24"/>
      <c r="BE2811" s="24"/>
      <c r="BF2811" s="24"/>
      <c r="BG2811" s="24"/>
      <c r="BH2811" s="26" t="s">
        <v>2245</v>
      </c>
      <c r="BI2811" s="24"/>
      <c r="BJ2811" s="24"/>
      <c r="BK2811" s="24"/>
      <c r="BL2811" s="24"/>
      <c r="BM2811" s="24"/>
      <c r="BN2811" s="24"/>
      <c r="BO2811" s="24"/>
      <c r="BP2811" s="24"/>
      <c r="BQ2811" s="24"/>
      <c r="BR2811" s="26">
        <v>2</v>
      </c>
      <c r="BS2811" s="26">
        <v>2</v>
      </c>
      <c r="BT2811" s="26">
        <v>1</v>
      </c>
      <c r="BU2811" s="26">
        <v>2</v>
      </c>
      <c r="BV2811" s="26">
        <v>1</v>
      </c>
      <c r="BW2811" s="26">
        <v>3</v>
      </c>
      <c r="BX2811" s="26">
        <v>3</v>
      </c>
      <c r="BY2811" s="26">
        <v>2</v>
      </c>
      <c r="BZ2811" s="24"/>
      <c r="CA2811" s="24"/>
      <c r="CB2811" s="24"/>
      <c r="CC2811" s="24"/>
      <c r="CD2811" s="24"/>
      <c r="CE2811" s="24"/>
      <c r="CF2811" s="24"/>
      <c r="CG2811" s="24"/>
      <c r="CH2811" s="24"/>
      <c r="CI2811" s="24"/>
      <c r="CJ2811" s="24"/>
      <c r="CK2811" s="24"/>
      <c r="CL2811" s="24"/>
      <c r="CM2811" s="24"/>
      <c r="CN2811" s="24"/>
      <c r="CO2811" s="24"/>
      <c r="CP2811" s="24"/>
      <c r="CQ2811" s="24"/>
      <c r="CR2811" s="24"/>
      <c r="CS2811" s="24"/>
      <c r="CT2811" s="24"/>
      <c r="CU2811" s="24"/>
      <c r="CV2811" s="24"/>
      <c r="CW2811" s="24"/>
      <c r="CX2811" s="24"/>
      <c r="CY2811" s="24"/>
      <c r="CZ2811" s="24"/>
      <c r="DA2811" s="24"/>
      <c r="DB2811" s="24"/>
      <c r="DC2811" s="24"/>
      <c r="DD2811" s="24"/>
      <c r="DE2811" s="24"/>
      <c r="DF2811" s="26" t="s">
        <v>120</v>
      </c>
      <c r="DG2811" s="26" t="s">
        <v>120</v>
      </c>
      <c r="DH2811" s="26" t="s">
        <v>139</v>
      </c>
      <c r="DI2811" s="26" t="s">
        <v>120</v>
      </c>
      <c r="DJ2811" s="26" t="s">
        <v>120</v>
      </c>
      <c r="DK2811" s="26" t="s">
        <v>139</v>
      </c>
      <c r="DL2811" s="26" t="s">
        <v>139</v>
      </c>
      <c r="DM2811" s="26" t="s">
        <v>139</v>
      </c>
      <c r="DN2811" s="26" t="s">
        <v>139</v>
      </c>
      <c r="DO2811" s="26" t="s">
        <v>139</v>
      </c>
    </row>
    <row r="2812" spans="1:119" ht="20.100000000000001" customHeight="1" x14ac:dyDescent="0.25">
      <c r="A2812" s="29" t="str">
        <f t="shared" si="616"/>
        <v>Young Generation of Tajikistan6</v>
      </c>
      <c r="B2812" s="29" t="str">
        <f t="shared" si="617"/>
        <v>Young Generation of Tajikistan</v>
      </c>
      <c r="C2812" s="29">
        <f t="shared" si="618"/>
        <v>6</v>
      </c>
      <c r="D2812" s="30" t="str">
        <f t="shared" si="619"/>
        <v>Europe and Eurasia</v>
      </c>
      <c r="E2812" s="30" t="str">
        <f t="shared" si="620"/>
        <v>Dushanbe, Tajikistan</v>
      </c>
      <c r="F2812" s="31">
        <f t="shared" si="621"/>
        <v>4</v>
      </c>
      <c r="G2812" s="31">
        <f t="shared" si="622"/>
        <v>3</v>
      </c>
      <c r="H2812" s="31">
        <f t="shared" si="623"/>
        <v>4</v>
      </c>
      <c r="I2812" s="31">
        <f t="shared" si="624"/>
        <v>4</v>
      </c>
      <c r="J2812" s="31">
        <f t="shared" si="625"/>
        <v>4</v>
      </c>
      <c r="K2812" s="31">
        <f t="shared" si="626"/>
        <v>4</v>
      </c>
      <c r="L2812" s="31">
        <f t="shared" si="627"/>
        <v>4</v>
      </c>
      <c r="M2812" s="31">
        <f t="shared" si="628"/>
        <v>4</v>
      </c>
      <c r="N2812" s="31">
        <f t="shared" si="629"/>
        <v>3.9</v>
      </c>
      <c r="O2812" s="26" t="s">
        <v>15215</v>
      </c>
      <c r="P2812" s="26" t="s">
        <v>108</v>
      </c>
      <c r="Q2812" s="27">
        <v>42858</v>
      </c>
      <c r="R2812" s="26" t="s">
        <v>305</v>
      </c>
      <c r="S2812" s="26" t="s">
        <v>167</v>
      </c>
      <c r="T2812" s="26" t="s">
        <v>142</v>
      </c>
      <c r="U2812" s="26" t="s">
        <v>833</v>
      </c>
      <c r="V2812" s="26" t="s">
        <v>15763</v>
      </c>
      <c r="W2812" s="26" t="s">
        <v>5628</v>
      </c>
      <c r="X2812" s="26" t="s">
        <v>5629</v>
      </c>
      <c r="Y2812" s="26" t="s">
        <v>15216</v>
      </c>
      <c r="Z2812" s="24"/>
      <c r="AA2812" s="24"/>
      <c r="AB2812" s="26" t="s">
        <v>117</v>
      </c>
      <c r="AC2812" s="28">
        <v>4000</v>
      </c>
      <c r="AD2812" s="26" t="s">
        <v>15217</v>
      </c>
      <c r="AE2812" s="24"/>
      <c r="AF2812" s="26" t="s">
        <v>120</v>
      </c>
      <c r="AG2812" s="26" t="s">
        <v>333</v>
      </c>
      <c r="AH2812" s="26" t="s">
        <v>250</v>
      </c>
      <c r="AI2812" s="28">
        <v>4000</v>
      </c>
      <c r="AJ2812" s="26" t="s">
        <v>15218</v>
      </c>
      <c r="AK2812" s="26" t="s">
        <v>15219</v>
      </c>
      <c r="AL2812" s="26" t="s">
        <v>15220</v>
      </c>
      <c r="AM2812" s="24"/>
      <c r="AN2812" s="24"/>
      <c r="AO2812" s="24"/>
      <c r="AP2812" s="24"/>
      <c r="AQ2812" s="24"/>
      <c r="AR2812" s="26" t="s">
        <v>15221</v>
      </c>
      <c r="AS2812" s="24"/>
      <c r="AT2812" s="24"/>
      <c r="AU2812" s="26" t="s">
        <v>15222</v>
      </c>
      <c r="AV2812" s="26" t="s">
        <v>15223</v>
      </c>
      <c r="AW2812" s="28">
        <v>187492</v>
      </c>
      <c r="AX2812" s="26">
        <v>4012</v>
      </c>
      <c r="AY2812" s="28">
        <v>100</v>
      </c>
      <c r="AZ2812" s="28">
        <v>98</v>
      </c>
      <c r="BA2812" s="26">
        <v>4012</v>
      </c>
      <c r="BB2812" s="24"/>
      <c r="BC2812" s="26" t="s">
        <v>6034</v>
      </c>
      <c r="BD2812" s="26" t="s">
        <v>125</v>
      </c>
      <c r="BE2812" s="24"/>
      <c r="BF2812" s="26" t="s">
        <v>448</v>
      </c>
      <c r="BG2812" s="26" t="s">
        <v>449</v>
      </c>
      <c r="BH2812" s="26" t="s">
        <v>15224</v>
      </c>
      <c r="BI2812" s="26" t="s">
        <v>2426</v>
      </c>
      <c r="BJ2812" s="24"/>
      <c r="BK2812" s="24"/>
      <c r="BL2812" s="26" t="s">
        <v>15225</v>
      </c>
      <c r="BM2812" s="26" t="s">
        <v>271</v>
      </c>
      <c r="BN2812" s="26" t="s">
        <v>1695</v>
      </c>
      <c r="BO2812" s="26" t="s">
        <v>5628</v>
      </c>
      <c r="BP2812" s="24"/>
      <c r="BQ2812" s="24"/>
      <c r="BR2812" s="26">
        <v>0</v>
      </c>
      <c r="BS2812" s="26">
        <v>0</v>
      </c>
      <c r="BT2812" s="26">
        <v>0</v>
      </c>
      <c r="BU2812" s="26">
        <v>0</v>
      </c>
      <c r="BV2812" s="26">
        <v>0</v>
      </c>
      <c r="BW2812" s="26">
        <v>0</v>
      </c>
      <c r="BX2812" s="26">
        <v>0</v>
      </c>
      <c r="BY2812" s="26">
        <v>0</v>
      </c>
      <c r="BZ2812" s="26" t="s">
        <v>138</v>
      </c>
      <c r="CA2812" s="26" t="s">
        <v>138</v>
      </c>
      <c r="CB2812" s="26" t="s">
        <v>134</v>
      </c>
      <c r="CC2812" s="26" t="s">
        <v>136</v>
      </c>
      <c r="CD2812" s="26" t="s">
        <v>134</v>
      </c>
      <c r="CE2812" s="26" t="s">
        <v>136</v>
      </c>
      <c r="CF2812" s="26" t="s">
        <v>135</v>
      </c>
      <c r="CG2812" s="26" t="s">
        <v>134</v>
      </c>
      <c r="CH2812" s="26" t="s">
        <v>134</v>
      </c>
      <c r="CI2812" s="26" t="s">
        <v>135</v>
      </c>
      <c r="CJ2812" s="26" t="s">
        <v>138</v>
      </c>
      <c r="CK2812" s="26" t="s">
        <v>134</v>
      </c>
      <c r="CL2812" s="26" t="s">
        <v>136</v>
      </c>
      <c r="CM2812" s="26" t="s">
        <v>134</v>
      </c>
      <c r="CN2812" s="26" t="s">
        <v>136</v>
      </c>
      <c r="CO2812" s="26" t="s">
        <v>138</v>
      </c>
      <c r="CP2812" s="26" t="s">
        <v>136</v>
      </c>
      <c r="CQ2812" s="26" t="s">
        <v>138</v>
      </c>
      <c r="CR2812" s="26" t="s">
        <v>138</v>
      </c>
      <c r="CS2812" s="26" t="s">
        <v>138</v>
      </c>
      <c r="CT2812" s="26" t="s">
        <v>134</v>
      </c>
      <c r="CU2812" s="26" t="s">
        <v>136</v>
      </c>
      <c r="CV2812" s="26" t="s">
        <v>138</v>
      </c>
      <c r="CW2812" s="26" t="s">
        <v>138</v>
      </c>
      <c r="CX2812" s="26" t="s">
        <v>138</v>
      </c>
      <c r="CY2812" s="26" t="s">
        <v>138</v>
      </c>
      <c r="CZ2812" s="26" t="s">
        <v>136</v>
      </c>
      <c r="DA2812" s="26" t="s">
        <v>134</v>
      </c>
      <c r="DB2812" s="26" t="s">
        <v>134</v>
      </c>
      <c r="DC2812" s="26" t="s">
        <v>136</v>
      </c>
      <c r="DD2812" s="26" t="s">
        <v>138</v>
      </c>
      <c r="DE2812" s="26" t="s">
        <v>134</v>
      </c>
      <c r="DF2812" s="26" t="s">
        <v>139</v>
      </c>
      <c r="DG2812" s="26" t="s">
        <v>139</v>
      </c>
      <c r="DH2812" s="26" t="s">
        <v>120</v>
      </c>
      <c r="DI2812" s="26" t="s">
        <v>120</v>
      </c>
      <c r="DJ2812" s="26" t="s">
        <v>139</v>
      </c>
      <c r="DK2812" s="26" t="s">
        <v>139</v>
      </c>
      <c r="DL2812" s="26" t="s">
        <v>139</v>
      </c>
      <c r="DM2812" s="26" t="s">
        <v>139</v>
      </c>
      <c r="DN2812" s="26" t="s">
        <v>139</v>
      </c>
      <c r="DO2812" s="26" t="s">
        <v>139</v>
      </c>
    </row>
    <row r="2813" spans="1:119" ht="20.100000000000001" customHeight="1" x14ac:dyDescent="0.25">
      <c r="A2813" s="29" t="str">
        <f t="shared" si="616"/>
        <v>Young Generation of Tajikistan5</v>
      </c>
      <c r="B2813" s="29" t="str">
        <f t="shared" si="617"/>
        <v>Young Generation of Tajikistan</v>
      </c>
      <c r="C2813" s="29">
        <f t="shared" si="618"/>
        <v>5</v>
      </c>
      <c r="D2813" s="30" t="str">
        <f t="shared" si="619"/>
        <v>Europe and Eurasia</v>
      </c>
      <c r="E2813" s="30" t="str">
        <f t="shared" si="620"/>
        <v>Dushanbe, Tajikistan</v>
      </c>
      <c r="F2813" s="31">
        <f t="shared" si="621"/>
        <v>5</v>
      </c>
      <c r="G2813" s="31">
        <f t="shared" si="622"/>
        <v>4</v>
      </c>
      <c r="H2813" s="31">
        <f t="shared" si="623"/>
        <v>3</v>
      </c>
      <c r="I2813" s="31">
        <f t="shared" si="624"/>
        <v>4</v>
      </c>
      <c r="J2813" s="31">
        <f t="shared" si="625"/>
        <v>3</v>
      </c>
      <c r="K2813" s="31">
        <f t="shared" si="626"/>
        <v>4</v>
      </c>
      <c r="L2813" s="31">
        <f t="shared" si="627"/>
        <v>5</v>
      </c>
      <c r="M2813" s="31">
        <f t="shared" si="628"/>
        <v>4</v>
      </c>
      <c r="N2813" s="31">
        <f t="shared" si="629"/>
        <v>4</v>
      </c>
      <c r="O2813" s="26" t="s">
        <v>15226</v>
      </c>
      <c r="P2813" s="26" t="s">
        <v>108</v>
      </c>
      <c r="Q2813" s="27">
        <v>42502</v>
      </c>
      <c r="R2813" s="26" t="s">
        <v>166</v>
      </c>
      <c r="S2813" s="26" t="s">
        <v>184</v>
      </c>
      <c r="T2813" s="26" t="s">
        <v>157</v>
      </c>
      <c r="U2813" s="26" t="s">
        <v>833</v>
      </c>
      <c r="V2813" s="26" t="s">
        <v>15763</v>
      </c>
      <c r="W2813" s="26" t="s">
        <v>5628</v>
      </c>
      <c r="X2813" s="26" t="s">
        <v>5629</v>
      </c>
      <c r="Y2813" s="26" t="s">
        <v>15216</v>
      </c>
      <c r="Z2813" s="24"/>
      <c r="AA2813" s="24"/>
      <c r="AB2813" s="26" t="s">
        <v>117</v>
      </c>
      <c r="AC2813" s="28">
        <v>4000</v>
      </c>
      <c r="AD2813" s="26" t="s">
        <v>15217</v>
      </c>
      <c r="AE2813" s="24"/>
      <c r="AF2813" s="26" t="s">
        <v>120</v>
      </c>
      <c r="AG2813" s="26" t="s">
        <v>333</v>
      </c>
      <c r="AH2813" s="26" t="s">
        <v>176</v>
      </c>
      <c r="AI2813" s="28">
        <v>4000</v>
      </c>
      <c r="AJ2813" s="26" t="s">
        <v>15227</v>
      </c>
      <c r="AK2813" s="26" t="s">
        <v>15219</v>
      </c>
      <c r="AL2813" s="26" t="s">
        <v>15220</v>
      </c>
      <c r="AM2813" s="24"/>
      <c r="AN2813" s="24"/>
      <c r="AO2813" s="24"/>
      <c r="AP2813" s="24"/>
      <c r="AQ2813" s="26" t="s">
        <v>15228</v>
      </c>
      <c r="AR2813" s="24"/>
      <c r="AS2813" s="26" t="s">
        <v>15229</v>
      </c>
      <c r="AT2813" s="24"/>
      <c r="AU2813" s="24"/>
      <c r="AV2813" s="26" t="s">
        <v>15230</v>
      </c>
      <c r="AW2813" s="28">
        <v>117716</v>
      </c>
      <c r="AX2813" s="26">
        <v>6163</v>
      </c>
      <c r="AY2813" s="28">
        <v>0</v>
      </c>
      <c r="AZ2813" s="28">
        <v>144</v>
      </c>
      <c r="BA2813" s="26">
        <v>0</v>
      </c>
      <c r="BB2813" s="26" t="s">
        <v>241</v>
      </c>
      <c r="BC2813" s="26" t="s">
        <v>6034</v>
      </c>
      <c r="BD2813" s="26" t="s">
        <v>125</v>
      </c>
      <c r="BE2813" s="24"/>
      <c r="BF2813" s="26" t="s">
        <v>448</v>
      </c>
      <c r="BG2813" s="26" t="s">
        <v>449</v>
      </c>
      <c r="BH2813" s="26" t="s">
        <v>15231</v>
      </c>
      <c r="BI2813" s="26" t="s">
        <v>2872</v>
      </c>
      <c r="BJ2813" s="26" t="s">
        <v>15232</v>
      </c>
      <c r="BK2813" s="26" t="s">
        <v>5628</v>
      </c>
      <c r="BL2813" s="24"/>
      <c r="BM2813" s="24"/>
      <c r="BN2813" s="24"/>
      <c r="BO2813" s="24"/>
      <c r="BP2813" s="24"/>
      <c r="BQ2813" s="24"/>
      <c r="BR2813" s="26">
        <v>5</v>
      </c>
      <c r="BS2813" s="26">
        <v>4</v>
      </c>
      <c r="BT2813" s="26">
        <v>3</v>
      </c>
      <c r="BU2813" s="26">
        <v>4</v>
      </c>
      <c r="BV2813" s="26">
        <v>3</v>
      </c>
      <c r="BW2813" s="26">
        <v>4</v>
      </c>
      <c r="BX2813" s="26">
        <v>5</v>
      </c>
      <c r="BY2813" s="26">
        <v>4</v>
      </c>
      <c r="BZ2813" s="24"/>
      <c r="CA2813" s="24"/>
      <c r="CB2813" s="24"/>
      <c r="CC2813" s="24"/>
      <c r="CD2813" s="24"/>
      <c r="CE2813" s="24"/>
      <c r="CF2813" s="24"/>
      <c r="CG2813" s="24"/>
      <c r="CH2813" s="24"/>
      <c r="CI2813" s="24"/>
      <c r="CJ2813" s="24"/>
      <c r="CK2813" s="24"/>
      <c r="CL2813" s="24"/>
      <c r="CM2813" s="24"/>
      <c r="CN2813" s="24"/>
      <c r="CO2813" s="24"/>
      <c r="CP2813" s="24"/>
      <c r="CQ2813" s="24"/>
      <c r="CR2813" s="24"/>
      <c r="CS2813" s="24"/>
      <c r="CT2813" s="24"/>
      <c r="CU2813" s="24"/>
      <c r="CV2813" s="24"/>
      <c r="CW2813" s="24"/>
      <c r="CX2813" s="24"/>
      <c r="CY2813" s="24"/>
      <c r="CZ2813" s="24"/>
      <c r="DA2813" s="24"/>
      <c r="DB2813" s="24"/>
      <c r="DC2813" s="24"/>
      <c r="DD2813" s="24"/>
      <c r="DE2813" s="24"/>
      <c r="DF2813" s="26" t="s">
        <v>139</v>
      </c>
      <c r="DG2813" s="26" t="s">
        <v>139</v>
      </c>
      <c r="DH2813" s="26" t="s">
        <v>139</v>
      </c>
      <c r="DI2813" s="26" t="s">
        <v>120</v>
      </c>
      <c r="DJ2813" s="26" t="s">
        <v>139</v>
      </c>
      <c r="DK2813" s="26" t="s">
        <v>139</v>
      </c>
      <c r="DL2813" s="26" t="s">
        <v>139</v>
      </c>
      <c r="DM2813" s="26" t="s">
        <v>139</v>
      </c>
      <c r="DN2813" s="26" t="s">
        <v>139</v>
      </c>
      <c r="DO2813" s="26" t="s">
        <v>120</v>
      </c>
    </row>
    <row r="2814" spans="1:119" ht="20.100000000000001" customHeight="1" x14ac:dyDescent="0.25">
      <c r="A2814" s="29" t="str">
        <f t="shared" si="616"/>
        <v/>
      </c>
      <c r="B2814" s="29" t="str">
        <f t="shared" si="617"/>
        <v>Young Generation of Tajikistan</v>
      </c>
      <c r="C2814" s="29">
        <f t="shared" si="618"/>
        <v>0</v>
      </c>
      <c r="D2814" s="30" t="str">
        <f t="shared" si="619"/>
        <v>Europe and Eurasia</v>
      </c>
      <c r="E2814" s="30" t="str">
        <f t="shared" si="620"/>
        <v>Dushanbe, Tajikistan</v>
      </c>
      <c r="F2814" s="31">
        <f t="shared" si="621"/>
        <v>0</v>
      </c>
      <c r="G2814" s="31">
        <f t="shared" si="622"/>
        <v>0</v>
      </c>
      <c r="H2814" s="31">
        <f t="shared" si="623"/>
        <v>0</v>
      </c>
      <c r="I2814" s="31">
        <f t="shared" si="624"/>
        <v>0</v>
      </c>
      <c r="J2814" s="31">
        <f t="shared" si="625"/>
        <v>0</v>
      </c>
      <c r="K2814" s="31">
        <f t="shared" si="626"/>
        <v>0</v>
      </c>
      <c r="L2814" s="31">
        <f t="shared" si="627"/>
        <v>0</v>
      </c>
      <c r="M2814" s="31">
        <f t="shared" si="628"/>
        <v>0</v>
      </c>
      <c r="N2814" s="31">
        <f t="shared" si="629"/>
        <v>0</v>
      </c>
      <c r="O2814" s="26" t="s">
        <v>16513</v>
      </c>
      <c r="P2814" s="26" t="s">
        <v>108</v>
      </c>
      <c r="Q2814" s="27">
        <v>42391</v>
      </c>
      <c r="R2814" s="24"/>
      <c r="S2814" s="24"/>
      <c r="T2814" s="26" t="s">
        <v>157</v>
      </c>
      <c r="U2814" s="24"/>
      <c r="V2814" s="26" t="s">
        <v>15763</v>
      </c>
      <c r="W2814" s="26" t="s">
        <v>5628</v>
      </c>
      <c r="X2814" s="26" t="s">
        <v>5629</v>
      </c>
      <c r="Y2814" s="26" t="s">
        <v>15216</v>
      </c>
      <c r="Z2814" s="24"/>
      <c r="AA2814" s="24"/>
      <c r="AB2814" s="26" t="s">
        <v>15733</v>
      </c>
      <c r="AC2814" s="28">
        <v>5000</v>
      </c>
      <c r="AD2814" s="26" t="s">
        <v>15217</v>
      </c>
      <c r="AE2814" s="24"/>
      <c r="AF2814" s="26" t="s">
        <v>120</v>
      </c>
      <c r="AG2814" s="26" t="s">
        <v>333</v>
      </c>
      <c r="AH2814" s="24"/>
      <c r="AI2814" s="28">
        <v>5000</v>
      </c>
      <c r="AJ2814" s="24"/>
      <c r="AK2814" s="24"/>
      <c r="AL2814" s="24"/>
      <c r="AM2814" s="24"/>
      <c r="AN2814" s="24"/>
      <c r="AO2814" s="24"/>
      <c r="AP2814" s="24"/>
      <c r="AQ2814" s="24"/>
      <c r="AR2814" s="24"/>
      <c r="AS2814" s="24"/>
      <c r="AT2814" s="24"/>
      <c r="AU2814" s="24"/>
      <c r="AV2814" s="24"/>
      <c r="AW2814" s="24"/>
      <c r="AX2814" s="24"/>
      <c r="AY2814" s="24"/>
      <c r="AZ2814" s="24"/>
      <c r="BA2814" s="24"/>
      <c r="BB2814" s="24"/>
      <c r="BC2814" s="26" t="s">
        <v>6034</v>
      </c>
      <c r="BD2814" s="24"/>
      <c r="BE2814" s="24"/>
      <c r="BF2814" s="24"/>
      <c r="BG2814" s="24"/>
      <c r="BH2814" s="24"/>
      <c r="BI2814" s="24"/>
      <c r="BJ2814" s="24"/>
      <c r="BK2814" s="24"/>
      <c r="BL2814" s="24"/>
      <c r="BM2814" s="24"/>
      <c r="BN2814" s="24"/>
      <c r="BO2814" s="24"/>
      <c r="BP2814" s="24"/>
      <c r="BQ2814" s="24"/>
      <c r="BR2814" s="24"/>
      <c r="BS2814" s="24"/>
      <c r="BT2814" s="24"/>
      <c r="BU2814" s="24"/>
      <c r="BV2814" s="24"/>
      <c r="BW2814" s="24"/>
      <c r="BX2814" s="24"/>
      <c r="BY2814" s="24"/>
      <c r="BZ2814" s="24"/>
      <c r="CA2814" s="24"/>
      <c r="CB2814" s="24"/>
      <c r="CC2814" s="24"/>
      <c r="CD2814" s="24"/>
      <c r="CE2814" s="24"/>
      <c r="CF2814" s="24"/>
      <c r="CG2814" s="24"/>
      <c r="CH2814" s="24"/>
      <c r="CI2814" s="24"/>
      <c r="CJ2814" s="24"/>
      <c r="CK2814" s="24"/>
      <c r="CL2814" s="24"/>
      <c r="CM2814" s="24"/>
      <c r="CN2814" s="24"/>
      <c r="CO2814" s="24"/>
      <c r="CP2814" s="24"/>
      <c r="CQ2814" s="24"/>
      <c r="CR2814" s="24"/>
      <c r="CS2814" s="24"/>
      <c r="CT2814" s="24"/>
      <c r="CU2814" s="24"/>
      <c r="CV2814" s="24"/>
      <c r="CW2814" s="24"/>
      <c r="CX2814" s="24"/>
      <c r="CY2814" s="24"/>
      <c r="CZ2814" s="24"/>
      <c r="DA2814" s="24"/>
      <c r="DB2814" s="24"/>
      <c r="DC2814" s="24"/>
      <c r="DD2814" s="24"/>
      <c r="DE2814" s="24"/>
      <c r="DF2814" s="26" t="s">
        <v>139</v>
      </c>
      <c r="DG2814" s="26" t="s">
        <v>139</v>
      </c>
      <c r="DH2814" s="26" t="s">
        <v>139</v>
      </c>
      <c r="DI2814" s="26" t="s">
        <v>139</v>
      </c>
      <c r="DJ2814" s="26" t="s">
        <v>139</v>
      </c>
      <c r="DK2814" s="26" t="s">
        <v>139</v>
      </c>
      <c r="DL2814" s="26" t="s">
        <v>139</v>
      </c>
      <c r="DM2814" s="26" t="s">
        <v>139</v>
      </c>
      <c r="DN2814" s="26" t="s">
        <v>139</v>
      </c>
      <c r="DO2814" s="26" t="s">
        <v>139</v>
      </c>
    </row>
    <row r="2815" spans="1:119" ht="20.100000000000001" customHeight="1" x14ac:dyDescent="0.25">
      <c r="A2815" s="29" t="str">
        <f t="shared" si="616"/>
        <v>Young Generation of Tajikistan4</v>
      </c>
      <c r="B2815" s="29" t="str">
        <f t="shared" si="617"/>
        <v>Young Generation of Tajikistan</v>
      </c>
      <c r="C2815" s="29">
        <f t="shared" si="618"/>
        <v>4</v>
      </c>
      <c r="D2815" s="30" t="str">
        <f t="shared" si="619"/>
        <v>Europe and Eurasia</v>
      </c>
      <c r="E2815" s="30" t="str">
        <f t="shared" si="620"/>
        <v>Dushanbe, Tajikistan</v>
      </c>
      <c r="F2815" s="31">
        <f t="shared" si="621"/>
        <v>4</v>
      </c>
      <c r="G2815" s="31">
        <f t="shared" si="622"/>
        <v>3</v>
      </c>
      <c r="H2815" s="31">
        <f t="shared" si="623"/>
        <v>3</v>
      </c>
      <c r="I2815" s="31">
        <f t="shared" si="624"/>
        <v>3</v>
      </c>
      <c r="J2815" s="31">
        <f t="shared" si="625"/>
        <v>2</v>
      </c>
      <c r="K2815" s="31">
        <f t="shared" si="626"/>
        <v>4</v>
      </c>
      <c r="L2815" s="31">
        <f t="shared" si="627"/>
        <v>5</v>
      </c>
      <c r="M2815" s="31">
        <f t="shared" si="628"/>
        <v>3</v>
      </c>
      <c r="N2815" s="31">
        <f t="shared" si="629"/>
        <v>3.4</v>
      </c>
      <c r="O2815" s="26" t="s">
        <v>15233</v>
      </c>
      <c r="P2815" s="26" t="s">
        <v>108</v>
      </c>
      <c r="Q2815" s="27">
        <v>41946</v>
      </c>
      <c r="R2815" s="26" t="s">
        <v>166</v>
      </c>
      <c r="S2815" s="26" t="s">
        <v>609</v>
      </c>
      <c r="T2815" s="26" t="s">
        <v>278</v>
      </c>
      <c r="U2815" s="26" t="s">
        <v>833</v>
      </c>
      <c r="V2815" s="26" t="s">
        <v>15763</v>
      </c>
      <c r="W2815" s="26" t="s">
        <v>5628</v>
      </c>
      <c r="X2815" s="26" t="s">
        <v>5629</v>
      </c>
      <c r="Y2815" s="26" t="s">
        <v>15216</v>
      </c>
      <c r="Z2815" s="24"/>
      <c r="AA2815" s="24"/>
      <c r="AB2815" s="26" t="s">
        <v>117</v>
      </c>
      <c r="AC2815" s="28">
        <v>11000</v>
      </c>
      <c r="AD2815" s="26" t="s">
        <v>15217</v>
      </c>
      <c r="AE2815" s="24"/>
      <c r="AF2815" s="26" t="s">
        <v>120</v>
      </c>
      <c r="AG2815" s="26" t="s">
        <v>333</v>
      </c>
      <c r="AH2815" s="26" t="s">
        <v>185</v>
      </c>
      <c r="AI2815" s="28">
        <v>11000</v>
      </c>
      <c r="AJ2815" s="26" t="s">
        <v>15234</v>
      </c>
      <c r="AK2815" s="26" t="s">
        <v>15219</v>
      </c>
      <c r="AL2815" s="26" t="s">
        <v>15220</v>
      </c>
      <c r="AM2815" s="24"/>
      <c r="AN2815" s="24"/>
      <c r="AO2815" s="24"/>
      <c r="AP2815" s="24"/>
      <c r="AQ2815" s="26" t="s">
        <v>15235</v>
      </c>
      <c r="AR2815" s="24"/>
      <c r="AS2815" s="24"/>
      <c r="AT2815" s="24"/>
      <c r="AU2815" s="26" t="s">
        <v>15236</v>
      </c>
      <c r="AV2815" s="24"/>
      <c r="AW2815" s="28">
        <v>81431</v>
      </c>
      <c r="AX2815" s="26">
        <v>11244</v>
      </c>
      <c r="AY2815" s="28">
        <v>75</v>
      </c>
      <c r="AZ2815" s="28">
        <v>4235</v>
      </c>
      <c r="BA2815" s="26">
        <v>0</v>
      </c>
      <c r="BB2815" s="26" t="s">
        <v>241</v>
      </c>
      <c r="BC2815" s="26" t="s">
        <v>6034</v>
      </c>
      <c r="BD2815" s="26" t="s">
        <v>125</v>
      </c>
      <c r="BE2815" s="24"/>
      <c r="BF2815" s="26" t="s">
        <v>1695</v>
      </c>
      <c r="BG2815" s="26" t="s">
        <v>5628</v>
      </c>
      <c r="BH2815" s="26" t="s">
        <v>15237</v>
      </c>
      <c r="BI2815" s="26" t="s">
        <v>5628</v>
      </c>
      <c r="BJ2815" s="26" t="s">
        <v>802</v>
      </c>
      <c r="BK2815" s="26" t="s">
        <v>5628</v>
      </c>
      <c r="BL2815" s="24"/>
      <c r="BM2815" s="24"/>
      <c r="BN2815" s="24"/>
      <c r="BO2815" s="24"/>
      <c r="BP2815" s="24"/>
      <c r="BQ2815" s="24"/>
      <c r="BR2815" s="26">
        <v>4</v>
      </c>
      <c r="BS2815" s="26">
        <v>3</v>
      </c>
      <c r="BT2815" s="26">
        <v>3</v>
      </c>
      <c r="BU2815" s="26">
        <v>3</v>
      </c>
      <c r="BV2815" s="26">
        <v>2</v>
      </c>
      <c r="BW2815" s="26">
        <v>4</v>
      </c>
      <c r="BX2815" s="26">
        <v>5</v>
      </c>
      <c r="BY2815" s="26">
        <v>3</v>
      </c>
      <c r="BZ2815" s="24"/>
      <c r="CA2815" s="24"/>
      <c r="CB2815" s="24"/>
      <c r="CC2815" s="24"/>
      <c r="CD2815" s="24"/>
      <c r="CE2815" s="24"/>
      <c r="CF2815" s="24"/>
      <c r="CG2815" s="24"/>
      <c r="CH2815" s="24"/>
      <c r="CI2815" s="24"/>
      <c r="CJ2815" s="24"/>
      <c r="CK2815" s="24"/>
      <c r="CL2815" s="24"/>
      <c r="CM2815" s="24"/>
      <c r="CN2815" s="24"/>
      <c r="CO2815" s="24"/>
      <c r="CP2815" s="24"/>
      <c r="CQ2815" s="24"/>
      <c r="CR2815" s="24"/>
      <c r="CS2815" s="24"/>
      <c r="CT2815" s="24"/>
      <c r="CU2815" s="24"/>
      <c r="CV2815" s="24"/>
      <c r="CW2815" s="24"/>
      <c r="CX2815" s="24"/>
      <c r="CY2815" s="24"/>
      <c r="CZ2815" s="24"/>
      <c r="DA2815" s="24"/>
      <c r="DB2815" s="24"/>
      <c r="DC2815" s="24"/>
      <c r="DD2815" s="24"/>
      <c r="DE2815" s="24"/>
      <c r="DF2815" s="26" t="s">
        <v>139</v>
      </c>
      <c r="DG2815" s="26" t="s">
        <v>139</v>
      </c>
      <c r="DH2815" s="26" t="s">
        <v>139</v>
      </c>
      <c r="DI2815" s="26" t="s">
        <v>139</v>
      </c>
      <c r="DJ2815" s="26" t="s">
        <v>139</v>
      </c>
      <c r="DK2815" s="26" t="s">
        <v>139</v>
      </c>
      <c r="DL2815" s="26" t="s">
        <v>139</v>
      </c>
      <c r="DM2815" s="26" t="s">
        <v>139</v>
      </c>
      <c r="DN2815" s="26" t="s">
        <v>139</v>
      </c>
      <c r="DO2815" s="26" t="s">
        <v>120</v>
      </c>
    </row>
    <row r="2816" spans="1:119" ht="20.100000000000001" customHeight="1" x14ac:dyDescent="0.25">
      <c r="A2816" s="29" t="str">
        <f t="shared" si="616"/>
        <v/>
      </c>
      <c r="B2816" s="29" t="str">
        <f t="shared" si="617"/>
        <v>Young Generation of Tajikistan</v>
      </c>
      <c r="C2816" s="29">
        <f t="shared" si="618"/>
        <v>0</v>
      </c>
      <c r="D2816" s="30" t="str">
        <f t="shared" si="619"/>
        <v>Europe and Eurasia</v>
      </c>
      <c r="E2816" s="30" t="str">
        <f t="shared" si="620"/>
        <v>Dushanbe, Tajikistan</v>
      </c>
      <c r="F2816" s="31">
        <f t="shared" si="621"/>
        <v>0</v>
      </c>
      <c r="G2816" s="31">
        <f t="shared" si="622"/>
        <v>0</v>
      </c>
      <c r="H2816" s="31">
        <f t="shared" si="623"/>
        <v>0</v>
      </c>
      <c r="I2816" s="31">
        <f t="shared" si="624"/>
        <v>0</v>
      </c>
      <c r="J2816" s="31">
        <f t="shared" si="625"/>
        <v>0</v>
      </c>
      <c r="K2816" s="31">
        <f t="shared" si="626"/>
        <v>0</v>
      </c>
      <c r="L2816" s="31">
        <f t="shared" si="627"/>
        <v>0</v>
      </c>
      <c r="M2816" s="31">
        <f t="shared" si="628"/>
        <v>0</v>
      </c>
      <c r="N2816" s="31">
        <f t="shared" si="629"/>
        <v>0</v>
      </c>
      <c r="O2816" s="26" t="s">
        <v>16514</v>
      </c>
      <c r="P2816" s="26" t="s">
        <v>108</v>
      </c>
      <c r="Q2816" s="27">
        <v>41554</v>
      </c>
      <c r="R2816" s="24"/>
      <c r="S2816" s="24"/>
      <c r="T2816" s="26" t="s">
        <v>194</v>
      </c>
      <c r="U2816" s="24"/>
      <c r="V2816" s="26" t="s">
        <v>15763</v>
      </c>
      <c r="W2816" s="26" t="s">
        <v>5628</v>
      </c>
      <c r="X2816" s="26" t="s">
        <v>5629</v>
      </c>
      <c r="Y2816" s="26" t="s">
        <v>15216</v>
      </c>
      <c r="Z2816" s="24"/>
      <c r="AA2816" s="24"/>
      <c r="AB2816" s="26" t="s">
        <v>15736</v>
      </c>
      <c r="AC2816" s="28">
        <v>1687</v>
      </c>
      <c r="AD2816" s="26" t="s">
        <v>15217</v>
      </c>
      <c r="AE2816" s="24"/>
      <c r="AF2816" s="26" t="s">
        <v>120</v>
      </c>
      <c r="AG2816" s="26" t="s">
        <v>333</v>
      </c>
      <c r="AH2816" s="24"/>
      <c r="AI2816" s="28">
        <v>1687</v>
      </c>
      <c r="AJ2816" s="24"/>
      <c r="AK2816" s="24"/>
      <c r="AL2816" s="24"/>
      <c r="AM2816" s="24"/>
      <c r="AN2816" s="24"/>
      <c r="AO2816" s="24"/>
      <c r="AP2816" s="24"/>
      <c r="AQ2816" s="24"/>
      <c r="AR2816" s="24"/>
      <c r="AS2816" s="24"/>
      <c r="AT2816" s="24"/>
      <c r="AU2816" s="24"/>
      <c r="AV2816" s="24"/>
      <c r="AW2816" s="24"/>
      <c r="AX2816" s="24"/>
      <c r="AY2816" s="24"/>
      <c r="AZ2816" s="24"/>
      <c r="BA2816" s="24"/>
      <c r="BB2816" s="24"/>
      <c r="BC2816" s="26" t="s">
        <v>6034</v>
      </c>
      <c r="BD2816" s="24"/>
      <c r="BE2816" s="24"/>
      <c r="BF2816" s="24"/>
      <c r="BG2816" s="24"/>
      <c r="BH2816" s="24"/>
      <c r="BI2816" s="24"/>
      <c r="BJ2816" s="24"/>
      <c r="BK2816" s="24"/>
      <c r="BL2816" s="24"/>
      <c r="BM2816" s="24"/>
      <c r="BN2816" s="24"/>
      <c r="BO2816" s="24"/>
      <c r="BP2816" s="24"/>
      <c r="BQ2816" s="24"/>
      <c r="BR2816" s="24"/>
      <c r="BS2816" s="24"/>
      <c r="BT2816" s="24"/>
      <c r="BU2816" s="24"/>
      <c r="BV2816" s="24"/>
      <c r="BW2816" s="24"/>
      <c r="BX2816" s="24"/>
      <c r="BY2816" s="24"/>
      <c r="BZ2816" s="24"/>
      <c r="CA2816" s="24"/>
      <c r="CB2816" s="24"/>
      <c r="CC2816" s="24"/>
      <c r="CD2816" s="24"/>
      <c r="CE2816" s="24"/>
      <c r="CF2816" s="24"/>
      <c r="CG2816" s="24"/>
      <c r="CH2816" s="24"/>
      <c r="CI2816" s="24"/>
      <c r="CJ2816" s="24"/>
      <c r="CK2816" s="24"/>
      <c r="CL2816" s="24"/>
      <c r="CM2816" s="24"/>
      <c r="CN2816" s="24"/>
      <c r="CO2816" s="24"/>
      <c r="CP2816" s="24"/>
      <c r="CQ2816" s="24"/>
      <c r="CR2816" s="24"/>
      <c r="CS2816" s="24"/>
      <c r="CT2816" s="24"/>
      <c r="CU2816" s="24"/>
      <c r="CV2816" s="24"/>
      <c r="CW2816" s="24"/>
      <c r="CX2816" s="24"/>
      <c r="CY2816" s="24"/>
      <c r="CZ2816" s="24"/>
      <c r="DA2816" s="24"/>
      <c r="DB2816" s="24"/>
      <c r="DC2816" s="24"/>
      <c r="DD2816" s="24"/>
      <c r="DE2816" s="24"/>
      <c r="DF2816" s="26" t="s">
        <v>139</v>
      </c>
      <c r="DG2816" s="26" t="s">
        <v>139</v>
      </c>
      <c r="DH2816" s="26" t="s">
        <v>139</v>
      </c>
      <c r="DI2816" s="26" t="s">
        <v>139</v>
      </c>
      <c r="DJ2816" s="26" t="s">
        <v>139</v>
      </c>
      <c r="DK2816" s="26" t="s">
        <v>139</v>
      </c>
      <c r="DL2816" s="26" t="s">
        <v>139</v>
      </c>
      <c r="DM2816" s="26" t="s">
        <v>139</v>
      </c>
      <c r="DN2816" s="26" t="s">
        <v>139</v>
      </c>
      <c r="DO2816" s="26" t="s">
        <v>139</v>
      </c>
    </row>
    <row r="2817" spans="1:119" ht="20.100000000000001" customHeight="1" x14ac:dyDescent="0.25">
      <c r="A2817" s="29" t="str">
        <f t="shared" si="616"/>
        <v>Young Generation of Tajikistan3</v>
      </c>
      <c r="B2817" s="29" t="str">
        <f t="shared" si="617"/>
        <v>Young Generation of Tajikistan</v>
      </c>
      <c r="C2817" s="29">
        <f t="shared" si="618"/>
        <v>3</v>
      </c>
      <c r="D2817" s="30" t="str">
        <f t="shared" si="619"/>
        <v>Europe and Eurasia</v>
      </c>
      <c r="E2817" s="30" t="str">
        <f t="shared" si="620"/>
        <v>Dushanbe, Tajikistan</v>
      </c>
      <c r="F2817" s="31">
        <f t="shared" si="621"/>
        <v>4</v>
      </c>
      <c r="G2817" s="31">
        <f t="shared" si="622"/>
        <v>4</v>
      </c>
      <c r="H2817" s="31">
        <f t="shared" si="623"/>
        <v>3</v>
      </c>
      <c r="I2817" s="31">
        <f t="shared" si="624"/>
        <v>4</v>
      </c>
      <c r="J2817" s="31">
        <f t="shared" si="625"/>
        <v>2</v>
      </c>
      <c r="K2817" s="31">
        <f t="shared" si="626"/>
        <v>4</v>
      </c>
      <c r="L2817" s="31">
        <f t="shared" si="627"/>
        <v>5</v>
      </c>
      <c r="M2817" s="31">
        <f t="shared" si="628"/>
        <v>3</v>
      </c>
      <c r="N2817" s="31">
        <f t="shared" si="629"/>
        <v>3.6</v>
      </c>
      <c r="O2817" s="26" t="s">
        <v>15238</v>
      </c>
      <c r="P2817" s="26" t="s">
        <v>108</v>
      </c>
      <c r="Q2817" s="27">
        <v>41568</v>
      </c>
      <c r="R2817" s="26" t="s">
        <v>166</v>
      </c>
      <c r="S2817" s="26" t="s">
        <v>622</v>
      </c>
      <c r="T2817" s="26" t="s">
        <v>194</v>
      </c>
      <c r="U2817" s="26" t="s">
        <v>833</v>
      </c>
      <c r="V2817" s="26" t="s">
        <v>15763</v>
      </c>
      <c r="W2817" s="26" t="s">
        <v>5628</v>
      </c>
      <c r="X2817" s="26" t="s">
        <v>5629</v>
      </c>
      <c r="Y2817" s="26" t="s">
        <v>15216</v>
      </c>
      <c r="Z2817" s="24"/>
      <c r="AA2817" s="24"/>
      <c r="AB2817" s="26" t="s">
        <v>117</v>
      </c>
      <c r="AC2817" s="28">
        <v>11000</v>
      </c>
      <c r="AD2817" s="26" t="s">
        <v>15217</v>
      </c>
      <c r="AE2817" s="24"/>
      <c r="AF2817" s="26" t="s">
        <v>120</v>
      </c>
      <c r="AG2817" s="26" t="s">
        <v>333</v>
      </c>
      <c r="AH2817" s="26" t="s">
        <v>121</v>
      </c>
      <c r="AI2817" s="28">
        <v>11000</v>
      </c>
      <c r="AJ2817" s="26" t="s">
        <v>15234</v>
      </c>
      <c r="AK2817" s="26" t="s">
        <v>15239</v>
      </c>
      <c r="AL2817" s="26" t="s">
        <v>15240</v>
      </c>
      <c r="AM2817" s="24"/>
      <c r="AN2817" s="24"/>
      <c r="AO2817" s="24"/>
      <c r="AP2817" s="24"/>
      <c r="AQ2817" s="26" t="s">
        <v>15241</v>
      </c>
      <c r="AR2817" s="24"/>
      <c r="AS2817" s="24"/>
      <c r="AT2817" s="24"/>
      <c r="AU2817" s="24"/>
      <c r="AV2817" s="24"/>
      <c r="AW2817" s="28">
        <v>122000</v>
      </c>
      <c r="AX2817" s="26">
        <v>7413</v>
      </c>
      <c r="AY2817" s="24"/>
      <c r="AZ2817" s="28">
        <v>3042</v>
      </c>
      <c r="BA2817" s="26">
        <v>0</v>
      </c>
      <c r="BB2817" s="26" t="s">
        <v>241</v>
      </c>
      <c r="BC2817" s="26" t="s">
        <v>6034</v>
      </c>
      <c r="BD2817" s="26" t="s">
        <v>125</v>
      </c>
      <c r="BE2817" s="24"/>
      <c r="BF2817" s="26" t="s">
        <v>802</v>
      </c>
      <c r="BG2817" s="26" t="s">
        <v>5628</v>
      </c>
      <c r="BH2817" s="26" t="s">
        <v>1695</v>
      </c>
      <c r="BI2817" s="26" t="s">
        <v>5628</v>
      </c>
      <c r="BJ2817" s="26" t="s">
        <v>2047</v>
      </c>
      <c r="BK2817" s="26" t="s">
        <v>5628</v>
      </c>
      <c r="BL2817" s="26" t="s">
        <v>15237</v>
      </c>
      <c r="BM2817" s="26" t="s">
        <v>5628</v>
      </c>
      <c r="BN2817" s="26" t="s">
        <v>2244</v>
      </c>
      <c r="BO2817" s="26" t="s">
        <v>5628</v>
      </c>
      <c r="BP2817" s="24"/>
      <c r="BQ2817" s="24"/>
      <c r="BR2817" s="26">
        <v>4</v>
      </c>
      <c r="BS2817" s="26">
        <v>4</v>
      </c>
      <c r="BT2817" s="26">
        <v>3</v>
      </c>
      <c r="BU2817" s="26">
        <v>4</v>
      </c>
      <c r="BV2817" s="26">
        <v>2</v>
      </c>
      <c r="BW2817" s="26">
        <v>4</v>
      </c>
      <c r="BX2817" s="26">
        <v>5</v>
      </c>
      <c r="BY2817" s="26">
        <v>3</v>
      </c>
      <c r="BZ2817" s="24"/>
      <c r="CA2817" s="24"/>
      <c r="CB2817" s="24"/>
      <c r="CC2817" s="24"/>
      <c r="CD2817" s="24"/>
      <c r="CE2817" s="24"/>
      <c r="CF2817" s="24"/>
      <c r="CG2817" s="24"/>
      <c r="CH2817" s="24"/>
      <c r="CI2817" s="24"/>
      <c r="CJ2817" s="24"/>
      <c r="CK2817" s="24"/>
      <c r="CL2817" s="24"/>
      <c r="CM2817" s="24"/>
      <c r="CN2817" s="24"/>
      <c r="CO2817" s="24"/>
      <c r="CP2817" s="24"/>
      <c r="CQ2817" s="24"/>
      <c r="CR2817" s="24"/>
      <c r="CS2817" s="24"/>
      <c r="CT2817" s="24"/>
      <c r="CU2817" s="24"/>
      <c r="CV2817" s="24"/>
      <c r="CW2817" s="24"/>
      <c r="CX2817" s="24"/>
      <c r="CY2817" s="24"/>
      <c r="CZ2817" s="24"/>
      <c r="DA2817" s="24"/>
      <c r="DB2817" s="24"/>
      <c r="DC2817" s="24"/>
      <c r="DD2817" s="24"/>
      <c r="DE2817" s="24"/>
      <c r="DF2817" s="26" t="s">
        <v>139</v>
      </c>
      <c r="DG2817" s="26" t="s">
        <v>139</v>
      </c>
      <c r="DH2817" s="26" t="s">
        <v>139</v>
      </c>
      <c r="DI2817" s="26" t="s">
        <v>139</v>
      </c>
      <c r="DJ2817" s="26" t="s">
        <v>139</v>
      </c>
      <c r="DK2817" s="26" t="s">
        <v>139</v>
      </c>
      <c r="DL2817" s="26" t="s">
        <v>139</v>
      </c>
      <c r="DM2817" s="26" t="s">
        <v>139</v>
      </c>
      <c r="DN2817" s="26" t="s">
        <v>139</v>
      </c>
      <c r="DO2817" s="26" t="s">
        <v>120</v>
      </c>
    </row>
    <row r="2818" spans="1:119" ht="20.100000000000001" customHeight="1" x14ac:dyDescent="0.25">
      <c r="A2818" s="29" t="str">
        <f t="shared" si="616"/>
        <v/>
      </c>
      <c r="B2818" s="29" t="str">
        <f t="shared" si="617"/>
        <v>Young Generation of Tajikistan</v>
      </c>
      <c r="C2818" s="29">
        <f t="shared" si="618"/>
        <v>0</v>
      </c>
      <c r="D2818" s="30" t="str">
        <f t="shared" si="619"/>
        <v>Europe and Eurasia</v>
      </c>
      <c r="E2818" s="30" t="str">
        <f t="shared" si="620"/>
        <v>Dushanbe, Tajikistan</v>
      </c>
      <c r="F2818" s="31">
        <f t="shared" si="621"/>
        <v>0</v>
      </c>
      <c r="G2818" s="31">
        <f t="shared" si="622"/>
        <v>0</v>
      </c>
      <c r="H2818" s="31">
        <f t="shared" si="623"/>
        <v>0</v>
      </c>
      <c r="I2818" s="31">
        <f t="shared" si="624"/>
        <v>0</v>
      </c>
      <c r="J2818" s="31">
        <f t="shared" si="625"/>
        <v>0</v>
      </c>
      <c r="K2818" s="31">
        <f t="shared" si="626"/>
        <v>0</v>
      </c>
      <c r="L2818" s="31">
        <f t="shared" si="627"/>
        <v>0</v>
      </c>
      <c r="M2818" s="31">
        <f t="shared" si="628"/>
        <v>0</v>
      </c>
      <c r="N2818" s="31">
        <f t="shared" si="629"/>
        <v>0</v>
      </c>
      <c r="O2818" s="26" t="s">
        <v>16515</v>
      </c>
      <c r="P2818" s="26" t="s">
        <v>108</v>
      </c>
      <c r="Q2818" s="27">
        <v>41312</v>
      </c>
      <c r="R2818" s="26" t="s">
        <v>109</v>
      </c>
      <c r="S2818" s="24"/>
      <c r="T2818" s="26" t="s">
        <v>207</v>
      </c>
      <c r="U2818" s="24"/>
      <c r="V2818" s="26" t="s">
        <v>15763</v>
      </c>
      <c r="W2818" s="26" t="s">
        <v>5628</v>
      </c>
      <c r="X2818" s="26" t="s">
        <v>5629</v>
      </c>
      <c r="Y2818" s="26" t="s">
        <v>15216</v>
      </c>
      <c r="Z2818" s="24"/>
      <c r="AA2818" s="24"/>
      <c r="AB2818" s="26" t="s">
        <v>15733</v>
      </c>
      <c r="AC2818" s="28">
        <v>8000</v>
      </c>
      <c r="AD2818" s="26" t="s">
        <v>15217</v>
      </c>
      <c r="AE2818" s="24"/>
      <c r="AF2818" s="26" t="s">
        <v>120</v>
      </c>
      <c r="AG2818" s="26" t="s">
        <v>333</v>
      </c>
      <c r="AH2818" s="24"/>
      <c r="AI2818" s="28">
        <v>8000</v>
      </c>
      <c r="AJ2818" s="24"/>
      <c r="AK2818" s="24"/>
      <c r="AL2818" s="24"/>
      <c r="AM2818" s="24"/>
      <c r="AN2818" s="24"/>
      <c r="AO2818" s="24"/>
      <c r="AP2818" s="24"/>
      <c r="AQ2818" s="24"/>
      <c r="AR2818" s="24"/>
      <c r="AS2818" s="24"/>
      <c r="AT2818" s="24"/>
      <c r="AU2818" s="24"/>
      <c r="AV2818" s="24"/>
      <c r="AW2818" s="28">
        <v>0</v>
      </c>
      <c r="AX2818" s="26">
        <v>0</v>
      </c>
      <c r="AY2818" s="28">
        <v>0</v>
      </c>
      <c r="AZ2818" s="28">
        <v>0</v>
      </c>
      <c r="BA2818" s="26">
        <v>0</v>
      </c>
      <c r="BB2818" s="24"/>
      <c r="BC2818" s="26" t="s">
        <v>6034</v>
      </c>
      <c r="BD2818" s="24"/>
      <c r="BE2818" s="24"/>
      <c r="BF2818" s="24"/>
      <c r="BG2818" s="24"/>
      <c r="BH2818" s="24"/>
      <c r="BI2818" s="24"/>
      <c r="BJ2818" s="24"/>
      <c r="BK2818" s="24"/>
      <c r="BL2818" s="24"/>
      <c r="BM2818" s="24"/>
      <c r="BN2818" s="24"/>
      <c r="BO2818" s="24"/>
      <c r="BP2818" s="24"/>
      <c r="BQ2818" s="24"/>
      <c r="BR2818" s="26">
        <v>0</v>
      </c>
      <c r="BS2818" s="26">
        <v>0</v>
      </c>
      <c r="BT2818" s="26">
        <v>0</v>
      </c>
      <c r="BU2818" s="26">
        <v>0</v>
      </c>
      <c r="BV2818" s="26">
        <v>0</v>
      </c>
      <c r="BW2818" s="26">
        <v>0</v>
      </c>
      <c r="BX2818" s="26">
        <v>0</v>
      </c>
      <c r="BY2818" s="26">
        <v>0</v>
      </c>
      <c r="BZ2818" s="24"/>
      <c r="CA2818" s="24"/>
      <c r="CB2818" s="24"/>
      <c r="CC2818" s="24"/>
      <c r="CD2818" s="24"/>
      <c r="CE2818" s="24"/>
      <c r="CF2818" s="24"/>
      <c r="CG2818" s="24"/>
      <c r="CH2818" s="24"/>
      <c r="CI2818" s="24"/>
      <c r="CJ2818" s="24"/>
      <c r="CK2818" s="24"/>
      <c r="CL2818" s="24"/>
      <c r="CM2818" s="24"/>
      <c r="CN2818" s="24"/>
      <c r="CO2818" s="24"/>
      <c r="CP2818" s="24"/>
      <c r="CQ2818" s="24"/>
      <c r="CR2818" s="24"/>
      <c r="CS2818" s="24"/>
      <c r="CT2818" s="24"/>
      <c r="CU2818" s="24"/>
      <c r="CV2818" s="24"/>
      <c r="CW2818" s="24"/>
      <c r="CX2818" s="24"/>
      <c r="CY2818" s="24"/>
      <c r="CZ2818" s="24"/>
      <c r="DA2818" s="24"/>
      <c r="DB2818" s="24"/>
      <c r="DC2818" s="24"/>
      <c r="DD2818" s="24"/>
      <c r="DE2818" s="24"/>
      <c r="DF2818" s="26" t="s">
        <v>139</v>
      </c>
      <c r="DG2818" s="26" t="s">
        <v>139</v>
      </c>
      <c r="DH2818" s="26" t="s">
        <v>139</v>
      </c>
      <c r="DI2818" s="26" t="s">
        <v>139</v>
      </c>
      <c r="DJ2818" s="26" t="s">
        <v>139</v>
      </c>
      <c r="DK2818" s="26" t="s">
        <v>139</v>
      </c>
      <c r="DL2818" s="26" t="s">
        <v>139</v>
      </c>
      <c r="DM2818" s="26" t="s">
        <v>139</v>
      </c>
      <c r="DN2818" s="26" t="s">
        <v>139</v>
      </c>
      <c r="DO2818" s="26" t="s">
        <v>139</v>
      </c>
    </row>
    <row r="2819" spans="1:119" ht="20.100000000000001" customHeight="1" x14ac:dyDescent="0.25">
      <c r="A2819" s="29" t="str">
        <f t="shared" si="616"/>
        <v>Young Generation of Tajikistan2</v>
      </c>
      <c r="B2819" s="29" t="str">
        <f t="shared" si="617"/>
        <v>Young Generation of Tajikistan</v>
      </c>
      <c r="C2819" s="29">
        <f t="shared" si="618"/>
        <v>2</v>
      </c>
      <c r="D2819" s="30" t="str">
        <f t="shared" si="619"/>
        <v>Europe and Eurasia</v>
      </c>
      <c r="E2819" s="30" t="str">
        <f t="shared" si="620"/>
        <v>Dushanbe, Tajikistan</v>
      </c>
      <c r="F2819" s="31">
        <f t="shared" si="621"/>
        <v>4</v>
      </c>
      <c r="G2819" s="31">
        <f t="shared" si="622"/>
        <v>3</v>
      </c>
      <c r="H2819" s="31">
        <f t="shared" si="623"/>
        <v>3</v>
      </c>
      <c r="I2819" s="31">
        <f t="shared" si="624"/>
        <v>3</v>
      </c>
      <c r="J2819" s="31">
        <f t="shared" si="625"/>
        <v>2</v>
      </c>
      <c r="K2819" s="31">
        <f t="shared" si="626"/>
        <v>3</v>
      </c>
      <c r="L2819" s="31">
        <f t="shared" si="627"/>
        <v>4</v>
      </c>
      <c r="M2819" s="31">
        <f t="shared" si="628"/>
        <v>2</v>
      </c>
      <c r="N2819" s="31">
        <f t="shared" si="629"/>
        <v>3</v>
      </c>
      <c r="O2819" s="26" t="s">
        <v>15242</v>
      </c>
      <c r="P2819" s="26" t="s">
        <v>108</v>
      </c>
      <c r="Q2819" s="27">
        <v>41204</v>
      </c>
      <c r="R2819" s="26" t="s">
        <v>109</v>
      </c>
      <c r="S2819" s="26" t="s">
        <v>306</v>
      </c>
      <c r="T2819" s="26" t="s">
        <v>207</v>
      </c>
      <c r="U2819" s="26" t="s">
        <v>833</v>
      </c>
      <c r="V2819" s="26" t="s">
        <v>15763</v>
      </c>
      <c r="W2819" s="26" t="s">
        <v>5628</v>
      </c>
      <c r="X2819" s="26" t="s">
        <v>5629</v>
      </c>
      <c r="Y2819" s="26" t="s">
        <v>15216</v>
      </c>
      <c r="Z2819" s="24"/>
      <c r="AA2819" s="24"/>
      <c r="AB2819" s="26" t="s">
        <v>117</v>
      </c>
      <c r="AC2819" s="28">
        <v>9000</v>
      </c>
      <c r="AD2819" s="26" t="s">
        <v>15217</v>
      </c>
      <c r="AE2819" s="24"/>
      <c r="AF2819" s="26" t="s">
        <v>120</v>
      </c>
      <c r="AG2819" s="26" t="s">
        <v>333</v>
      </c>
      <c r="AH2819" s="26" t="s">
        <v>143</v>
      </c>
      <c r="AI2819" s="28">
        <v>9000</v>
      </c>
      <c r="AJ2819" s="26" t="s">
        <v>15234</v>
      </c>
      <c r="AK2819" s="26" t="s">
        <v>15243</v>
      </c>
      <c r="AL2819" s="26" t="s">
        <v>15244</v>
      </c>
      <c r="AM2819" s="24"/>
      <c r="AN2819" s="24"/>
      <c r="AO2819" s="24"/>
      <c r="AP2819" s="24"/>
      <c r="AQ2819" s="24"/>
      <c r="AR2819" s="24"/>
      <c r="AS2819" s="24"/>
      <c r="AT2819" s="24"/>
      <c r="AU2819" s="24"/>
      <c r="AV2819" s="24"/>
      <c r="AW2819" s="28">
        <v>56013</v>
      </c>
      <c r="AX2819" s="26">
        <v>11828</v>
      </c>
      <c r="AY2819" s="28">
        <v>0</v>
      </c>
      <c r="AZ2819" s="28">
        <v>2059</v>
      </c>
      <c r="BA2819" s="26">
        <v>0</v>
      </c>
      <c r="BB2819" s="26" t="s">
        <v>241</v>
      </c>
      <c r="BC2819" s="26" t="s">
        <v>6034</v>
      </c>
      <c r="BD2819" s="26" t="s">
        <v>125</v>
      </c>
      <c r="BE2819" s="24"/>
      <c r="BF2819" s="26" t="s">
        <v>1695</v>
      </c>
      <c r="BG2819" s="24"/>
      <c r="BH2819" s="24"/>
      <c r="BI2819" s="24"/>
      <c r="BJ2819" s="26" t="s">
        <v>802</v>
      </c>
      <c r="BK2819" s="26" t="s">
        <v>5628</v>
      </c>
      <c r="BL2819" s="26" t="s">
        <v>15237</v>
      </c>
      <c r="BM2819" s="26" t="s">
        <v>5628</v>
      </c>
      <c r="BN2819" s="24"/>
      <c r="BO2819" s="24"/>
      <c r="BP2819" s="24"/>
      <c r="BQ2819" s="24"/>
      <c r="BR2819" s="26">
        <v>4</v>
      </c>
      <c r="BS2819" s="26">
        <v>3</v>
      </c>
      <c r="BT2819" s="26">
        <v>3</v>
      </c>
      <c r="BU2819" s="26">
        <v>3</v>
      </c>
      <c r="BV2819" s="26">
        <v>2</v>
      </c>
      <c r="BW2819" s="26">
        <v>3</v>
      </c>
      <c r="BX2819" s="26">
        <v>4</v>
      </c>
      <c r="BY2819" s="26">
        <v>2</v>
      </c>
      <c r="BZ2819" s="24"/>
      <c r="CA2819" s="24"/>
      <c r="CB2819" s="24"/>
      <c r="CC2819" s="24"/>
      <c r="CD2819" s="24"/>
      <c r="CE2819" s="24"/>
      <c r="CF2819" s="24"/>
      <c r="CG2819" s="24"/>
      <c r="CH2819" s="24"/>
      <c r="CI2819" s="24"/>
      <c r="CJ2819" s="24"/>
      <c r="CK2819" s="24"/>
      <c r="CL2819" s="24"/>
      <c r="CM2819" s="24"/>
      <c r="CN2819" s="24"/>
      <c r="CO2819" s="24"/>
      <c r="CP2819" s="24"/>
      <c r="CQ2819" s="24"/>
      <c r="CR2819" s="24"/>
      <c r="CS2819" s="24"/>
      <c r="CT2819" s="24"/>
      <c r="CU2819" s="24"/>
      <c r="CV2819" s="24"/>
      <c r="CW2819" s="24"/>
      <c r="CX2819" s="24"/>
      <c r="CY2819" s="24"/>
      <c r="CZ2819" s="24"/>
      <c r="DA2819" s="24"/>
      <c r="DB2819" s="24"/>
      <c r="DC2819" s="24"/>
      <c r="DD2819" s="24"/>
      <c r="DE2819" s="24"/>
      <c r="DF2819" s="26" t="s">
        <v>139</v>
      </c>
      <c r="DG2819" s="26" t="s">
        <v>139</v>
      </c>
      <c r="DH2819" s="26" t="s">
        <v>139</v>
      </c>
      <c r="DI2819" s="26" t="s">
        <v>139</v>
      </c>
      <c r="DJ2819" s="26" t="s">
        <v>139</v>
      </c>
      <c r="DK2819" s="26" t="s">
        <v>139</v>
      </c>
      <c r="DL2819" s="26" t="s">
        <v>139</v>
      </c>
      <c r="DM2819" s="26" t="s">
        <v>139</v>
      </c>
      <c r="DN2819" s="26" t="s">
        <v>139</v>
      </c>
      <c r="DO2819" s="26" t="s">
        <v>120</v>
      </c>
    </row>
    <row r="2820" spans="1:119" ht="20.100000000000001" customHeight="1" x14ac:dyDescent="0.25">
      <c r="A2820" s="29" t="str">
        <f t="shared" si="616"/>
        <v>Young Generation of Tajikistan1</v>
      </c>
      <c r="B2820" s="29" t="str">
        <f t="shared" si="617"/>
        <v>Young Generation of Tajikistan</v>
      </c>
      <c r="C2820" s="29">
        <f t="shared" si="618"/>
        <v>1</v>
      </c>
      <c r="D2820" s="30" t="str">
        <f t="shared" si="619"/>
        <v>Europe and Eurasia</v>
      </c>
      <c r="E2820" s="30" t="str">
        <f t="shared" si="620"/>
        <v>Dushanbe, Tajikistan</v>
      </c>
      <c r="F2820" s="31">
        <f t="shared" si="621"/>
        <v>3</v>
      </c>
      <c r="G2820" s="31">
        <f t="shared" si="622"/>
        <v>3</v>
      </c>
      <c r="H2820" s="31">
        <f t="shared" si="623"/>
        <v>3</v>
      </c>
      <c r="I2820" s="31">
        <f t="shared" si="624"/>
        <v>2</v>
      </c>
      <c r="J2820" s="31">
        <f t="shared" si="625"/>
        <v>2</v>
      </c>
      <c r="K2820" s="31">
        <f t="shared" si="626"/>
        <v>3</v>
      </c>
      <c r="L2820" s="31">
        <f t="shared" si="627"/>
        <v>4</v>
      </c>
      <c r="M2820" s="31">
        <f t="shared" si="628"/>
        <v>2</v>
      </c>
      <c r="N2820" s="31">
        <f t="shared" si="629"/>
        <v>2.8</v>
      </c>
      <c r="O2820" s="26" t="s">
        <v>15245</v>
      </c>
      <c r="P2820" s="26" t="s">
        <v>108</v>
      </c>
      <c r="Q2820" s="27">
        <v>40833</v>
      </c>
      <c r="R2820" s="26" t="s">
        <v>155</v>
      </c>
      <c r="S2820" s="26" t="s">
        <v>321</v>
      </c>
      <c r="T2820" s="26" t="s">
        <v>175</v>
      </c>
      <c r="U2820" s="26" t="s">
        <v>833</v>
      </c>
      <c r="V2820" s="26" t="s">
        <v>15763</v>
      </c>
      <c r="W2820" s="26" t="s">
        <v>5628</v>
      </c>
      <c r="X2820" s="26" t="s">
        <v>5629</v>
      </c>
      <c r="Y2820" s="26" t="s">
        <v>15216</v>
      </c>
      <c r="Z2820" s="24"/>
      <c r="AA2820" s="24"/>
      <c r="AB2820" s="26" t="s">
        <v>117</v>
      </c>
      <c r="AC2820" s="28">
        <v>8000</v>
      </c>
      <c r="AD2820" s="26" t="s">
        <v>15217</v>
      </c>
      <c r="AE2820" s="24"/>
      <c r="AF2820" s="26" t="s">
        <v>120</v>
      </c>
      <c r="AG2820" s="26" t="s">
        <v>333</v>
      </c>
      <c r="AH2820" s="26" t="s">
        <v>158</v>
      </c>
      <c r="AI2820" s="28">
        <v>8000</v>
      </c>
      <c r="AJ2820" s="24"/>
      <c r="AK2820" s="26" t="s">
        <v>15246</v>
      </c>
      <c r="AL2820" s="26" t="s">
        <v>15247</v>
      </c>
      <c r="AM2820" s="26" t="s">
        <v>15248</v>
      </c>
      <c r="AN2820" s="26" t="s">
        <v>15249</v>
      </c>
      <c r="AO2820" s="26" t="s">
        <v>15250</v>
      </c>
      <c r="AP2820" s="24"/>
      <c r="AQ2820" s="24"/>
      <c r="AR2820" s="24"/>
      <c r="AS2820" s="24"/>
      <c r="AT2820" s="24"/>
      <c r="AU2820" s="24"/>
      <c r="AV2820" s="24"/>
      <c r="AW2820" s="28">
        <v>42000</v>
      </c>
      <c r="AX2820" s="26">
        <v>6074</v>
      </c>
      <c r="AY2820" s="28">
        <v>0</v>
      </c>
      <c r="AZ2820" s="28">
        <v>2520</v>
      </c>
      <c r="BA2820" s="26">
        <v>0</v>
      </c>
      <c r="BB2820" s="26" t="s">
        <v>241</v>
      </c>
      <c r="BC2820" s="26" t="s">
        <v>6034</v>
      </c>
      <c r="BD2820" s="24"/>
      <c r="BE2820" s="24"/>
      <c r="BF2820" s="26" t="s">
        <v>1695</v>
      </c>
      <c r="BG2820" s="24"/>
      <c r="BH2820" s="26" t="s">
        <v>15251</v>
      </c>
      <c r="BI2820" s="26" t="s">
        <v>5628</v>
      </c>
      <c r="BJ2820" s="24"/>
      <c r="BK2820" s="24"/>
      <c r="BL2820" s="24"/>
      <c r="BM2820" s="24"/>
      <c r="BN2820" s="24"/>
      <c r="BO2820" s="24"/>
      <c r="BP2820" s="24"/>
      <c r="BQ2820" s="24"/>
      <c r="BR2820" s="26">
        <v>3</v>
      </c>
      <c r="BS2820" s="26">
        <v>3</v>
      </c>
      <c r="BT2820" s="26">
        <v>3</v>
      </c>
      <c r="BU2820" s="26">
        <v>2</v>
      </c>
      <c r="BV2820" s="26">
        <v>2</v>
      </c>
      <c r="BW2820" s="26">
        <v>3</v>
      </c>
      <c r="BX2820" s="26">
        <v>4</v>
      </c>
      <c r="BY2820" s="26">
        <v>2</v>
      </c>
      <c r="BZ2820" s="24"/>
      <c r="CA2820" s="24"/>
      <c r="CB2820" s="24"/>
      <c r="CC2820" s="24"/>
      <c r="CD2820" s="24"/>
      <c r="CE2820" s="24"/>
      <c r="CF2820" s="24"/>
      <c r="CG2820" s="24"/>
      <c r="CH2820" s="24"/>
      <c r="CI2820" s="24"/>
      <c r="CJ2820" s="24"/>
      <c r="CK2820" s="24"/>
      <c r="CL2820" s="24"/>
      <c r="CM2820" s="24"/>
      <c r="CN2820" s="24"/>
      <c r="CO2820" s="24"/>
      <c r="CP2820" s="24"/>
      <c r="CQ2820" s="24"/>
      <c r="CR2820" s="24"/>
      <c r="CS2820" s="24"/>
      <c r="CT2820" s="24"/>
      <c r="CU2820" s="24"/>
      <c r="CV2820" s="24"/>
      <c r="CW2820" s="24"/>
      <c r="CX2820" s="24"/>
      <c r="CY2820" s="24"/>
      <c r="CZ2820" s="24"/>
      <c r="DA2820" s="24"/>
      <c r="DB2820" s="24"/>
      <c r="DC2820" s="24"/>
      <c r="DD2820" s="24"/>
      <c r="DE2820" s="24"/>
      <c r="DF2820" s="26" t="s">
        <v>139</v>
      </c>
      <c r="DG2820" s="26" t="s">
        <v>139</v>
      </c>
      <c r="DH2820" s="26" t="s">
        <v>139</v>
      </c>
      <c r="DI2820" s="26" t="s">
        <v>139</v>
      </c>
      <c r="DJ2820" s="26" t="s">
        <v>139</v>
      </c>
      <c r="DK2820" s="26" t="s">
        <v>139</v>
      </c>
      <c r="DL2820" s="26" t="s">
        <v>139</v>
      </c>
      <c r="DM2820" s="26" t="s">
        <v>139</v>
      </c>
      <c r="DN2820" s="26" t="s">
        <v>139</v>
      </c>
      <c r="DO2820" s="26" t="s">
        <v>120</v>
      </c>
    </row>
    <row r="2821" spans="1:119" ht="20.100000000000001" customHeight="1" x14ac:dyDescent="0.25">
      <c r="A2821" s="29" t="str">
        <f t="shared" si="616"/>
        <v>Young Heroes Foundation4</v>
      </c>
      <c r="B2821" s="29" t="str">
        <f t="shared" si="617"/>
        <v>Young Heroes Foundation</v>
      </c>
      <c r="C2821" s="29">
        <f t="shared" si="618"/>
        <v>4</v>
      </c>
      <c r="D2821" s="30" t="str">
        <f t="shared" si="619"/>
        <v>Africa and the Middle East</v>
      </c>
      <c r="E2821" s="30" t="str">
        <f t="shared" si="620"/>
        <v>Manzini, Swaziland</v>
      </c>
      <c r="F2821" s="31">
        <f t="shared" si="621"/>
        <v>3</v>
      </c>
      <c r="G2821" s="31">
        <f t="shared" si="622"/>
        <v>4</v>
      </c>
      <c r="H2821" s="31">
        <f t="shared" si="623"/>
        <v>4</v>
      </c>
      <c r="I2821" s="31">
        <f t="shared" si="624"/>
        <v>4</v>
      </c>
      <c r="J2821" s="31">
        <f t="shared" si="625"/>
        <v>4</v>
      </c>
      <c r="K2821" s="31">
        <f t="shared" si="626"/>
        <v>4</v>
      </c>
      <c r="L2821" s="31">
        <f t="shared" si="627"/>
        <v>4</v>
      </c>
      <c r="M2821" s="31">
        <f t="shared" si="628"/>
        <v>4</v>
      </c>
      <c r="N2821" s="31">
        <f t="shared" si="629"/>
        <v>3.9</v>
      </c>
      <c r="O2821" s="26" t="s">
        <v>15252</v>
      </c>
      <c r="P2821" s="26" t="s">
        <v>108</v>
      </c>
      <c r="Q2821" s="27">
        <v>42502</v>
      </c>
      <c r="R2821" s="26" t="s">
        <v>166</v>
      </c>
      <c r="S2821" s="26" t="s">
        <v>184</v>
      </c>
      <c r="T2821" s="26" t="s">
        <v>157</v>
      </c>
      <c r="U2821" s="26" t="s">
        <v>833</v>
      </c>
      <c r="V2821" s="26" t="s">
        <v>169</v>
      </c>
      <c r="W2821" s="26" t="s">
        <v>4924</v>
      </c>
      <c r="X2821" s="26" t="s">
        <v>15253</v>
      </c>
      <c r="Y2821" s="26" t="s">
        <v>15254</v>
      </c>
      <c r="Z2821" s="24"/>
      <c r="AA2821" s="24"/>
      <c r="AB2821" s="26" t="s">
        <v>117</v>
      </c>
      <c r="AC2821" s="28">
        <v>4000</v>
      </c>
      <c r="AD2821" s="24"/>
      <c r="AE2821" s="26" t="s">
        <v>343</v>
      </c>
      <c r="AF2821" s="26" t="s">
        <v>139</v>
      </c>
      <c r="AG2821" s="26" t="s">
        <v>175</v>
      </c>
      <c r="AH2821" s="26" t="s">
        <v>185</v>
      </c>
      <c r="AI2821" s="28">
        <v>4000</v>
      </c>
      <c r="AJ2821" s="26" t="s">
        <v>15255</v>
      </c>
      <c r="AK2821" s="26" t="s">
        <v>15256</v>
      </c>
      <c r="AL2821" s="26" t="s">
        <v>15257</v>
      </c>
      <c r="AM2821" s="24"/>
      <c r="AN2821" s="24"/>
      <c r="AO2821" s="24"/>
      <c r="AP2821" s="24"/>
      <c r="AQ2821" s="26" t="s">
        <v>15258</v>
      </c>
      <c r="AR2821" s="24"/>
      <c r="AS2821" s="24"/>
      <c r="AT2821" s="24"/>
      <c r="AU2821" s="26" t="s">
        <v>15259</v>
      </c>
      <c r="AV2821" s="24"/>
      <c r="AW2821" s="28">
        <v>445000</v>
      </c>
      <c r="AX2821" s="26">
        <v>2600</v>
      </c>
      <c r="AY2821" s="28">
        <v>80</v>
      </c>
      <c r="AZ2821" s="28">
        <v>77</v>
      </c>
      <c r="BA2821" s="26">
        <v>0</v>
      </c>
      <c r="BB2821" s="26" t="s">
        <v>148</v>
      </c>
      <c r="BC2821" s="26" t="s">
        <v>181</v>
      </c>
      <c r="BD2821" s="26" t="s">
        <v>125</v>
      </c>
      <c r="BE2821" s="24"/>
      <c r="BF2821" s="26" t="s">
        <v>15260</v>
      </c>
      <c r="BG2821" s="26" t="s">
        <v>4924</v>
      </c>
      <c r="BH2821" s="26" t="s">
        <v>15261</v>
      </c>
      <c r="BI2821" s="26" t="s">
        <v>15262</v>
      </c>
      <c r="BJ2821" s="26" t="s">
        <v>13359</v>
      </c>
      <c r="BK2821" s="26" t="s">
        <v>191</v>
      </c>
      <c r="BL2821" s="26" t="s">
        <v>15263</v>
      </c>
      <c r="BM2821" s="26" t="s">
        <v>191</v>
      </c>
      <c r="BN2821" s="26" t="s">
        <v>15264</v>
      </c>
      <c r="BO2821" s="26" t="s">
        <v>191</v>
      </c>
      <c r="BP2821" s="24"/>
      <c r="BQ2821" s="24"/>
      <c r="BR2821" s="26">
        <v>3</v>
      </c>
      <c r="BS2821" s="26">
        <v>4</v>
      </c>
      <c r="BT2821" s="26">
        <v>4</v>
      </c>
      <c r="BU2821" s="26">
        <v>4</v>
      </c>
      <c r="BV2821" s="26">
        <v>4</v>
      </c>
      <c r="BW2821" s="26">
        <v>4</v>
      </c>
      <c r="BX2821" s="26">
        <v>4</v>
      </c>
      <c r="BY2821" s="26">
        <v>4</v>
      </c>
      <c r="BZ2821" s="24"/>
      <c r="CA2821" s="24"/>
      <c r="CB2821" s="24"/>
      <c r="CC2821" s="24"/>
      <c r="CD2821" s="24"/>
      <c r="CE2821" s="24"/>
      <c r="CF2821" s="24"/>
      <c r="CG2821" s="24"/>
      <c r="CH2821" s="24"/>
      <c r="CI2821" s="24"/>
      <c r="CJ2821" s="24"/>
      <c r="CK2821" s="24"/>
      <c r="CL2821" s="24"/>
      <c r="CM2821" s="24"/>
      <c r="CN2821" s="24"/>
      <c r="CO2821" s="24"/>
      <c r="CP2821" s="24"/>
      <c r="CQ2821" s="24"/>
      <c r="CR2821" s="24"/>
      <c r="CS2821" s="24"/>
      <c r="CT2821" s="24"/>
      <c r="CU2821" s="24"/>
      <c r="CV2821" s="24"/>
      <c r="CW2821" s="24"/>
      <c r="CX2821" s="24"/>
      <c r="CY2821" s="24"/>
      <c r="CZ2821" s="24"/>
      <c r="DA2821" s="24"/>
      <c r="DB2821" s="24"/>
      <c r="DC2821" s="24"/>
      <c r="DD2821" s="24"/>
      <c r="DE2821" s="24"/>
      <c r="DF2821" s="26" t="s">
        <v>139</v>
      </c>
      <c r="DG2821" s="26" t="s">
        <v>120</v>
      </c>
      <c r="DH2821" s="26" t="s">
        <v>120</v>
      </c>
      <c r="DI2821" s="26" t="s">
        <v>139</v>
      </c>
      <c r="DJ2821" s="26" t="s">
        <v>139</v>
      </c>
      <c r="DK2821" s="26" t="s">
        <v>139</v>
      </c>
      <c r="DL2821" s="26" t="s">
        <v>139</v>
      </c>
      <c r="DM2821" s="26" t="s">
        <v>139</v>
      </c>
      <c r="DN2821" s="26" t="s">
        <v>139</v>
      </c>
      <c r="DO2821" s="26" t="s">
        <v>139</v>
      </c>
    </row>
    <row r="2822" spans="1:119" ht="20.100000000000001" customHeight="1" x14ac:dyDescent="0.25">
      <c r="A2822" s="29" t="str">
        <f t="shared" si="616"/>
        <v>Young Heroes Foundation3</v>
      </c>
      <c r="B2822" s="29" t="str">
        <f t="shared" si="617"/>
        <v>Young Heroes Foundation</v>
      </c>
      <c r="C2822" s="29">
        <f t="shared" si="618"/>
        <v>3</v>
      </c>
      <c r="D2822" s="30" t="str">
        <f t="shared" si="619"/>
        <v>Africa and the Middle East</v>
      </c>
      <c r="E2822" s="30" t="str">
        <f t="shared" si="620"/>
        <v>Manzini, Swaziland</v>
      </c>
      <c r="F2822" s="31">
        <f t="shared" si="621"/>
        <v>3</v>
      </c>
      <c r="G2822" s="31">
        <f t="shared" si="622"/>
        <v>3</v>
      </c>
      <c r="H2822" s="31">
        <f t="shared" si="623"/>
        <v>4</v>
      </c>
      <c r="I2822" s="31">
        <f t="shared" si="624"/>
        <v>4</v>
      </c>
      <c r="J2822" s="31">
        <f t="shared" si="625"/>
        <v>4</v>
      </c>
      <c r="K2822" s="31">
        <f t="shared" si="626"/>
        <v>3</v>
      </c>
      <c r="L2822" s="31">
        <f t="shared" si="627"/>
        <v>4</v>
      </c>
      <c r="M2822" s="31">
        <f t="shared" si="628"/>
        <v>3</v>
      </c>
      <c r="N2822" s="31">
        <f t="shared" si="629"/>
        <v>3.5</v>
      </c>
      <c r="O2822" s="26" t="s">
        <v>15265</v>
      </c>
      <c r="P2822" s="26" t="s">
        <v>108</v>
      </c>
      <c r="Q2822" s="27">
        <v>41771</v>
      </c>
      <c r="R2822" s="26" t="s">
        <v>166</v>
      </c>
      <c r="S2822" s="26" t="s">
        <v>193</v>
      </c>
      <c r="T2822" s="26" t="s">
        <v>194</v>
      </c>
      <c r="U2822" s="26" t="s">
        <v>833</v>
      </c>
      <c r="V2822" s="26" t="s">
        <v>169</v>
      </c>
      <c r="W2822" s="26" t="s">
        <v>4924</v>
      </c>
      <c r="X2822" s="26" t="s">
        <v>15253</v>
      </c>
      <c r="Y2822" s="26" t="s">
        <v>15254</v>
      </c>
      <c r="Z2822" s="24"/>
      <c r="AA2822" s="24"/>
      <c r="AB2822" s="26" t="s">
        <v>117</v>
      </c>
      <c r="AC2822" s="28">
        <v>16000</v>
      </c>
      <c r="AD2822" s="24"/>
      <c r="AE2822" s="26" t="s">
        <v>343</v>
      </c>
      <c r="AF2822" s="26" t="s">
        <v>139</v>
      </c>
      <c r="AG2822" s="26" t="s">
        <v>175</v>
      </c>
      <c r="AH2822" s="26" t="s">
        <v>121</v>
      </c>
      <c r="AI2822" s="28">
        <v>16000</v>
      </c>
      <c r="AJ2822" s="26" t="s">
        <v>15266</v>
      </c>
      <c r="AK2822" s="26" t="s">
        <v>15256</v>
      </c>
      <c r="AL2822" s="26" t="s">
        <v>15257</v>
      </c>
      <c r="AM2822" s="24"/>
      <c r="AN2822" s="24"/>
      <c r="AO2822" s="24"/>
      <c r="AP2822" s="24"/>
      <c r="AQ2822" s="26" t="s">
        <v>15267</v>
      </c>
      <c r="AR2822" s="24"/>
      <c r="AS2822" s="26" t="s">
        <v>15268</v>
      </c>
      <c r="AT2822" s="24"/>
      <c r="AU2822" s="26" t="s">
        <v>15269</v>
      </c>
      <c r="AV2822" s="24"/>
      <c r="AW2822" s="28">
        <v>255691</v>
      </c>
      <c r="AX2822" s="26">
        <v>2400</v>
      </c>
      <c r="AY2822" s="28">
        <v>95</v>
      </c>
      <c r="AZ2822" s="28">
        <v>95</v>
      </c>
      <c r="BA2822" s="26">
        <v>0</v>
      </c>
      <c r="BB2822" s="26" t="s">
        <v>148</v>
      </c>
      <c r="BC2822" s="26" t="s">
        <v>181</v>
      </c>
      <c r="BD2822" s="26" t="s">
        <v>125</v>
      </c>
      <c r="BE2822" s="24"/>
      <c r="BF2822" s="26" t="s">
        <v>15270</v>
      </c>
      <c r="BG2822" s="26" t="s">
        <v>4924</v>
      </c>
      <c r="BH2822" s="26" t="s">
        <v>15271</v>
      </c>
      <c r="BI2822" s="26" t="s">
        <v>191</v>
      </c>
      <c r="BJ2822" s="26" t="s">
        <v>15272</v>
      </c>
      <c r="BK2822" s="26" t="s">
        <v>191</v>
      </c>
      <c r="BL2822" s="26" t="s">
        <v>15273</v>
      </c>
      <c r="BM2822" s="26" t="s">
        <v>4409</v>
      </c>
      <c r="BN2822" s="26" t="s">
        <v>13002</v>
      </c>
      <c r="BO2822" s="26" t="s">
        <v>191</v>
      </c>
      <c r="BP2822" s="24"/>
      <c r="BQ2822" s="24"/>
      <c r="BR2822" s="26">
        <v>3</v>
      </c>
      <c r="BS2822" s="26">
        <v>3</v>
      </c>
      <c r="BT2822" s="26">
        <v>4</v>
      </c>
      <c r="BU2822" s="26">
        <v>4</v>
      </c>
      <c r="BV2822" s="26">
        <v>4</v>
      </c>
      <c r="BW2822" s="26">
        <v>3</v>
      </c>
      <c r="BX2822" s="26">
        <v>4</v>
      </c>
      <c r="BY2822" s="26">
        <v>3</v>
      </c>
      <c r="BZ2822" s="24"/>
      <c r="CA2822" s="24"/>
      <c r="CB2822" s="24"/>
      <c r="CC2822" s="24"/>
      <c r="CD2822" s="24"/>
      <c r="CE2822" s="24"/>
      <c r="CF2822" s="24"/>
      <c r="CG2822" s="24"/>
      <c r="CH2822" s="24"/>
      <c r="CI2822" s="24"/>
      <c r="CJ2822" s="24"/>
      <c r="CK2822" s="24"/>
      <c r="CL2822" s="24"/>
      <c r="CM2822" s="24"/>
      <c r="CN2822" s="24"/>
      <c r="CO2822" s="24"/>
      <c r="CP2822" s="24"/>
      <c r="CQ2822" s="24"/>
      <c r="CR2822" s="24"/>
      <c r="CS2822" s="24"/>
      <c r="CT2822" s="24"/>
      <c r="CU2822" s="24"/>
      <c r="CV2822" s="24"/>
      <c r="CW2822" s="24"/>
      <c r="CX2822" s="24"/>
      <c r="CY2822" s="24"/>
      <c r="CZ2822" s="24"/>
      <c r="DA2822" s="24"/>
      <c r="DB2822" s="24"/>
      <c r="DC2822" s="24"/>
      <c r="DD2822" s="24"/>
      <c r="DE2822" s="24"/>
      <c r="DF2822" s="26" t="s">
        <v>139</v>
      </c>
      <c r="DG2822" s="26" t="s">
        <v>120</v>
      </c>
      <c r="DH2822" s="26" t="s">
        <v>139</v>
      </c>
      <c r="DI2822" s="26" t="s">
        <v>139</v>
      </c>
      <c r="DJ2822" s="26" t="s">
        <v>139</v>
      </c>
      <c r="DK2822" s="26" t="s">
        <v>139</v>
      </c>
      <c r="DL2822" s="26" t="s">
        <v>139</v>
      </c>
      <c r="DM2822" s="26" t="s">
        <v>139</v>
      </c>
      <c r="DN2822" s="26" t="s">
        <v>139</v>
      </c>
      <c r="DO2822" s="26" t="s">
        <v>139</v>
      </c>
    </row>
    <row r="2823" spans="1:119" ht="20.100000000000001" customHeight="1" x14ac:dyDescent="0.25">
      <c r="A2823" s="29" t="str">
        <f t="shared" si="616"/>
        <v>Young Heroes Foundation2</v>
      </c>
      <c r="B2823" s="29" t="str">
        <f t="shared" si="617"/>
        <v>Young Heroes Foundation</v>
      </c>
      <c r="C2823" s="29">
        <f t="shared" si="618"/>
        <v>2</v>
      </c>
      <c r="D2823" s="30" t="str">
        <f t="shared" si="619"/>
        <v>Africa and the Middle East</v>
      </c>
      <c r="E2823" s="30" t="str">
        <f t="shared" si="620"/>
        <v>Manzini, Swaziland</v>
      </c>
      <c r="F2823" s="31">
        <f t="shared" si="621"/>
        <v>3</v>
      </c>
      <c r="G2823" s="31">
        <f t="shared" si="622"/>
        <v>3</v>
      </c>
      <c r="H2823" s="31">
        <f t="shared" si="623"/>
        <v>4</v>
      </c>
      <c r="I2823" s="31">
        <f t="shared" si="624"/>
        <v>4</v>
      </c>
      <c r="J2823" s="31">
        <f t="shared" si="625"/>
        <v>4</v>
      </c>
      <c r="K2823" s="31">
        <f t="shared" si="626"/>
        <v>4</v>
      </c>
      <c r="L2823" s="31">
        <f t="shared" si="627"/>
        <v>3</v>
      </c>
      <c r="M2823" s="31">
        <f t="shared" si="628"/>
        <v>3</v>
      </c>
      <c r="N2823" s="31">
        <f t="shared" si="629"/>
        <v>3.5</v>
      </c>
      <c r="O2823" s="26" t="s">
        <v>15274</v>
      </c>
      <c r="P2823" s="26" t="s">
        <v>108</v>
      </c>
      <c r="Q2823" s="27">
        <v>41400</v>
      </c>
      <c r="R2823" s="26" t="s">
        <v>109</v>
      </c>
      <c r="S2823" s="26" t="s">
        <v>206</v>
      </c>
      <c r="T2823" s="26" t="s">
        <v>207</v>
      </c>
      <c r="U2823" s="26" t="s">
        <v>833</v>
      </c>
      <c r="V2823" s="26" t="s">
        <v>169</v>
      </c>
      <c r="W2823" s="26" t="s">
        <v>4924</v>
      </c>
      <c r="X2823" s="26" t="s">
        <v>15253</v>
      </c>
      <c r="Y2823" s="26" t="s">
        <v>15254</v>
      </c>
      <c r="Z2823" s="24"/>
      <c r="AA2823" s="24"/>
      <c r="AB2823" s="26" t="s">
        <v>117</v>
      </c>
      <c r="AC2823" s="28">
        <v>11000</v>
      </c>
      <c r="AD2823" s="24"/>
      <c r="AE2823" s="26" t="s">
        <v>343</v>
      </c>
      <c r="AF2823" s="26" t="s">
        <v>139</v>
      </c>
      <c r="AG2823" s="26" t="s">
        <v>175</v>
      </c>
      <c r="AH2823" s="26" t="s">
        <v>143</v>
      </c>
      <c r="AI2823" s="28">
        <v>11000</v>
      </c>
      <c r="AJ2823" s="26" t="s">
        <v>15275</v>
      </c>
      <c r="AK2823" s="26" t="s">
        <v>15256</v>
      </c>
      <c r="AL2823" s="26" t="s">
        <v>15276</v>
      </c>
      <c r="AM2823" s="24"/>
      <c r="AN2823" s="24"/>
      <c r="AO2823" s="24"/>
      <c r="AP2823" s="24"/>
      <c r="AQ2823" s="24"/>
      <c r="AR2823" s="24"/>
      <c r="AS2823" s="24"/>
      <c r="AT2823" s="24"/>
      <c r="AU2823" s="24"/>
      <c r="AV2823" s="24"/>
      <c r="AW2823" s="28">
        <v>217000</v>
      </c>
      <c r="AX2823" s="26">
        <v>1083</v>
      </c>
      <c r="AY2823" s="28">
        <v>95</v>
      </c>
      <c r="AZ2823" s="28">
        <v>94</v>
      </c>
      <c r="BA2823" s="26">
        <v>0</v>
      </c>
      <c r="BB2823" s="26" t="s">
        <v>148</v>
      </c>
      <c r="BC2823" s="26" t="s">
        <v>181</v>
      </c>
      <c r="BD2823" s="26" t="s">
        <v>125</v>
      </c>
      <c r="BE2823" s="24"/>
      <c r="BF2823" s="26" t="s">
        <v>15260</v>
      </c>
      <c r="BG2823" s="26" t="s">
        <v>4924</v>
      </c>
      <c r="BH2823" s="26" t="s">
        <v>13002</v>
      </c>
      <c r="BI2823" s="26" t="s">
        <v>191</v>
      </c>
      <c r="BJ2823" s="26" t="s">
        <v>10227</v>
      </c>
      <c r="BK2823" s="26" t="s">
        <v>191</v>
      </c>
      <c r="BL2823" s="24"/>
      <c r="BM2823" s="26" t="s">
        <v>191</v>
      </c>
      <c r="BN2823" s="24"/>
      <c r="BO2823" s="24"/>
      <c r="BP2823" s="24"/>
      <c r="BQ2823" s="24"/>
      <c r="BR2823" s="26">
        <v>3</v>
      </c>
      <c r="BS2823" s="26">
        <v>3</v>
      </c>
      <c r="BT2823" s="26">
        <v>4</v>
      </c>
      <c r="BU2823" s="26">
        <v>4</v>
      </c>
      <c r="BV2823" s="26">
        <v>4</v>
      </c>
      <c r="BW2823" s="26">
        <v>4</v>
      </c>
      <c r="BX2823" s="26">
        <v>3</v>
      </c>
      <c r="BY2823" s="26">
        <v>3</v>
      </c>
      <c r="BZ2823" s="24"/>
      <c r="CA2823" s="24"/>
      <c r="CB2823" s="24"/>
      <c r="CC2823" s="24"/>
      <c r="CD2823" s="24"/>
      <c r="CE2823" s="24"/>
      <c r="CF2823" s="24"/>
      <c r="CG2823" s="24"/>
      <c r="CH2823" s="24"/>
      <c r="CI2823" s="24"/>
      <c r="CJ2823" s="24"/>
      <c r="CK2823" s="24"/>
      <c r="CL2823" s="24"/>
      <c r="CM2823" s="24"/>
      <c r="CN2823" s="24"/>
      <c r="CO2823" s="24"/>
      <c r="CP2823" s="24"/>
      <c r="CQ2823" s="24"/>
      <c r="CR2823" s="24"/>
      <c r="CS2823" s="24"/>
      <c r="CT2823" s="24"/>
      <c r="CU2823" s="24"/>
      <c r="CV2823" s="24"/>
      <c r="CW2823" s="24"/>
      <c r="CX2823" s="24"/>
      <c r="CY2823" s="24"/>
      <c r="CZ2823" s="24"/>
      <c r="DA2823" s="24"/>
      <c r="DB2823" s="24"/>
      <c r="DC2823" s="24"/>
      <c r="DD2823" s="24"/>
      <c r="DE2823" s="24"/>
      <c r="DF2823" s="26" t="s">
        <v>139</v>
      </c>
      <c r="DG2823" s="26" t="s">
        <v>120</v>
      </c>
      <c r="DH2823" s="26" t="s">
        <v>120</v>
      </c>
      <c r="DI2823" s="26" t="s">
        <v>139</v>
      </c>
      <c r="DJ2823" s="26" t="s">
        <v>139</v>
      </c>
      <c r="DK2823" s="26" t="s">
        <v>139</v>
      </c>
      <c r="DL2823" s="26" t="s">
        <v>139</v>
      </c>
      <c r="DM2823" s="26" t="s">
        <v>139</v>
      </c>
      <c r="DN2823" s="26" t="s">
        <v>139</v>
      </c>
      <c r="DO2823" s="26" t="s">
        <v>139</v>
      </c>
    </row>
    <row r="2824" spans="1:119" ht="20.100000000000001" customHeight="1" x14ac:dyDescent="0.25">
      <c r="A2824" s="29" t="str">
        <f t="shared" si="616"/>
        <v>Young Heroes Foundation1</v>
      </c>
      <c r="B2824" s="29" t="str">
        <f t="shared" si="617"/>
        <v>Young Heroes Foundation</v>
      </c>
      <c r="C2824" s="29">
        <f t="shared" si="618"/>
        <v>1</v>
      </c>
      <c r="D2824" s="30" t="str">
        <f t="shared" si="619"/>
        <v>Africa and the Middle East</v>
      </c>
      <c r="E2824" s="30" t="str">
        <f t="shared" si="620"/>
        <v>Manzini, Swaziland</v>
      </c>
      <c r="F2824" s="31">
        <f t="shared" si="621"/>
        <v>3</v>
      </c>
      <c r="G2824" s="31">
        <f t="shared" si="622"/>
        <v>2</v>
      </c>
      <c r="H2824" s="31">
        <f t="shared" si="623"/>
        <v>3</v>
      </c>
      <c r="I2824" s="31">
        <f t="shared" si="624"/>
        <v>2</v>
      </c>
      <c r="J2824" s="31">
        <f t="shared" si="625"/>
        <v>2</v>
      </c>
      <c r="K2824" s="31">
        <f t="shared" si="626"/>
        <v>2</v>
      </c>
      <c r="L2824" s="31">
        <f t="shared" si="627"/>
        <v>2</v>
      </c>
      <c r="M2824" s="31">
        <f t="shared" si="628"/>
        <v>3</v>
      </c>
      <c r="N2824" s="31">
        <f t="shared" si="629"/>
        <v>2.4</v>
      </c>
      <c r="O2824" s="26" t="s">
        <v>15277</v>
      </c>
      <c r="P2824" s="26" t="s">
        <v>108</v>
      </c>
      <c r="Q2824" s="27">
        <v>41038</v>
      </c>
      <c r="R2824" s="26" t="s">
        <v>155</v>
      </c>
      <c r="S2824" s="26" t="s">
        <v>217</v>
      </c>
      <c r="T2824" s="26" t="s">
        <v>175</v>
      </c>
      <c r="U2824" s="26" t="s">
        <v>833</v>
      </c>
      <c r="V2824" s="26" t="s">
        <v>169</v>
      </c>
      <c r="W2824" s="26" t="s">
        <v>4924</v>
      </c>
      <c r="X2824" s="26" t="s">
        <v>15253</v>
      </c>
      <c r="Y2824" s="26" t="s">
        <v>15254</v>
      </c>
      <c r="Z2824" s="24"/>
      <c r="AA2824" s="24"/>
      <c r="AB2824" s="26" t="s">
        <v>117</v>
      </c>
      <c r="AC2824" s="28">
        <v>8000</v>
      </c>
      <c r="AD2824" s="24"/>
      <c r="AE2824" s="26" t="s">
        <v>343</v>
      </c>
      <c r="AF2824" s="26" t="s">
        <v>139</v>
      </c>
      <c r="AG2824" s="26" t="s">
        <v>175</v>
      </c>
      <c r="AH2824" s="26" t="s">
        <v>158</v>
      </c>
      <c r="AI2824" s="28">
        <v>8000</v>
      </c>
      <c r="AJ2824" s="24"/>
      <c r="AK2824" s="26" t="s">
        <v>15278</v>
      </c>
      <c r="AL2824" s="26" t="s">
        <v>15279</v>
      </c>
      <c r="AM2824" s="24"/>
      <c r="AN2824" s="24"/>
      <c r="AO2824" s="24"/>
      <c r="AP2824" s="24"/>
      <c r="AQ2824" s="24"/>
      <c r="AR2824" s="24"/>
      <c r="AS2824" s="24"/>
      <c r="AT2824" s="24"/>
      <c r="AU2824" s="24"/>
      <c r="AV2824" s="24"/>
      <c r="AW2824" s="28">
        <v>70000</v>
      </c>
      <c r="AX2824" s="26">
        <v>727</v>
      </c>
      <c r="AY2824" s="28">
        <v>90</v>
      </c>
      <c r="AZ2824" s="28">
        <v>90</v>
      </c>
      <c r="BA2824" s="26">
        <v>0</v>
      </c>
      <c r="BB2824" s="26" t="s">
        <v>148</v>
      </c>
      <c r="BC2824" s="26" t="s">
        <v>181</v>
      </c>
      <c r="BD2824" s="26" t="s">
        <v>125</v>
      </c>
      <c r="BE2824" s="24"/>
      <c r="BF2824" s="26" t="s">
        <v>15280</v>
      </c>
      <c r="BG2824" s="26" t="s">
        <v>191</v>
      </c>
      <c r="BH2824" s="26" t="s">
        <v>10227</v>
      </c>
      <c r="BI2824" s="26" t="s">
        <v>191</v>
      </c>
      <c r="BJ2824" s="26" t="s">
        <v>13002</v>
      </c>
      <c r="BK2824" s="26" t="s">
        <v>191</v>
      </c>
      <c r="BL2824" s="26" t="s">
        <v>15281</v>
      </c>
      <c r="BM2824" s="26" t="s">
        <v>191</v>
      </c>
      <c r="BN2824" s="24"/>
      <c r="BO2824" s="24"/>
      <c r="BP2824" s="24"/>
      <c r="BQ2824" s="24"/>
      <c r="BR2824" s="26">
        <v>3</v>
      </c>
      <c r="BS2824" s="26">
        <v>2</v>
      </c>
      <c r="BT2824" s="26">
        <v>3</v>
      </c>
      <c r="BU2824" s="26">
        <v>2</v>
      </c>
      <c r="BV2824" s="26">
        <v>2</v>
      </c>
      <c r="BW2824" s="26">
        <v>2</v>
      </c>
      <c r="BX2824" s="26">
        <v>2</v>
      </c>
      <c r="BY2824" s="26">
        <v>3</v>
      </c>
      <c r="BZ2824" s="24"/>
      <c r="CA2824" s="24"/>
      <c r="CB2824" s="24"/>
      <c r="CC2824" s="24"/>
      <c r="CD2824" s="24"/>
      <c r="CE2824" s="24"/>
      <c r="CF2824" s="24"/>
      <c r="CG2824" s="24"/>
      <c r="CH2824" s="24"/>
      <c r="CI2824" s="24"/>
      <c r="CJ2824" s="24"/>
      <c r="CK2824" s="24"/>
      <c r="CL2824" s="24"/>
      <c r="CM2824" s="24"/>
      <c r="CN2824" s="24"/>
      <c r="CO2824" s="24"/>
      <c r="CP2824" s="24"/>
      <c r="CQ2824" s="24"/>
      <c r="CR2824" s="24"/>
      <c r="CS2824" s="24"/>
      <c r="CT2824" s="24"/>
      <c r="CU2824" s="24"/>
      <c r="CV2824" s="24"/>
      <c r="CW2824" s="24"/>
      <c r="CX2824" s="24"/>
      <c r="CY2824" s="24"/>
      <c r="CZ2824" s="24"/>
      <c r="DA2824" s="24"/>
      <c r="DB2824" s="24"/>
      <c r="DC2824" s="24"/>
      <c r="DD2824" s="24"/>
      <c r="DE2824" s="24"/>
      <c r="DF2824" s="26" t="s">
        <v>139</v>
      </c>
      <c r="DG2824" s="26" t="s">
        <v>139</v>
      </c>
      <c r="DH2824" s="26" t="s">
        <v>139</v>
      </c>
      <c r="DI2824" s="26" t="s">
        <v>139</v>
      </c>
      <c r="DJ2824" s="26" t="s">
        <v>139</v>
      </c>
      <c r="DK2824" s="26" t="s">
        <v>139</v>
      </c>
      <c r="DL2824" s="26" t="s">
        <v>139</v>
      </c>
      <c r="DM2824" s="26" t="s">
        <v>139</v>
      </c>
      <c r="DN2824" s="26" t="s">
        <v>139</v>
      </c>
      <c r="DO2824" s="26" t="s">
        <v>139</v>
      </c>
    </row>
    <row r="2825" spans="1:119" ht="20.100000000000001" customHeight="1" x14ac:dyDescent="0.25">
      <c r="A2825" s="29" t="str">
        <f t="shared" si="616"/>
        <v>Youth Activists Organization5</v>
      </c>
      <c r="B2825" s="29" t="str">
        <f t="shared" si="617"/>
        <v>Youth Activists Organization</v>
      </c>
      <c r="C2825" s="29">
        <f t="shared" si="618"/>
        <v>5</v>
      </c>
      <c r="D2825" s="30" t="str">
        <f t="shared" si="619"/>
        <v>Africa and the Middle East</v>
      </c>
      <c r="E2825" s="30" t="str">
        <f t="shared" si="620"/>
        <v>Zambia</v>
      </c>
      <c r="F2825" s="31">
        <f t="shared" si="621"/>
        <v>2</v>
      </c>
      <c r="G2825" s="31">
        <f t="shared" si="622"/>
        <v>2</v>
      </c>
      <c r="H2825" s="31">
        <f t="shared" si="623"/>
        <v>2</v>
      </c>
      <c r="I2825" s="31">
        <f t="shared" si="624"/>
        <v>2</v>
      </c>
      <c r="J2825" s="31">
        <f t="shared" si="625"/>
        <v>2</v>
      </c>
      <c r="K2825" s="31">
        <f t="shared" si="626"/>
        <v>2</v>
      </c>
      <c r="L2825" s="31">
        <f t="shared" si="627"/>
        <v>2</v>
      </c>
      <c r="M2825" s="31">
        <f t="shared" si="628"/>
        <v>2</v>
      </c>
      <c r="N2825" s="31">
        <f t="shared" si="629"/>
        <v>2</v>
      </c>
      <c r="O2825" s="26" t="s">
        <v>15282</v>
      </c>
      <c r="P2825" s="26" t="s">
        <v>108</v>
      </c>
      <c r="Q2825" s="27">
        <v>40672</v>
      </c>
      <c r="R2825" s="26" t="s">
        <v>305</v>
      </c>
      <c r="S2825" s="26" t="s">
        <v>409</v>
      </c>
      <c r="T2825" s="26" t="s">
        <v>333</v>
      </c>
      <c r="U2825" s="26" t="s">
        <v>833</v>
      </c>
      <c r="V2825" s="26" t="s">
        <v>169</v>
      </c>
      <c r="W2825" s="26" t="s">
        <v>4580</v>
      </c>
      <c r="X2825" s="24"/>
      <c r="Y2825" s="26" t="s">
        <v>15283</v>
      </c>
      <c r="Z2825" s="24"/>
      <c r="AA2825" s="24"/>
      <c r="AB2825" s="26" t="s">
        <v>117</v>
      </c>
      <c r="AC2825" s="28">
        <v>8000</v>
      </c>
      <c r="AD2825" s="24"/>
      <c r="AE2825" s="24"/>
      <c r="AF2825" s="26" t="s">
        <v>139</v>
      </c>
      <c r="AG2825" s="26" t="s">
        <v>846</v>
      </c>
      <c r="AH2825" s="26" t="s">
        <v>176</v>
      </c>
      <c r="AI2825" s="28">
        <v>8000</v>
      </c>
      <c r="AJ2825" s="24"/>
      <c r="AK2825" s="26" t="s">
        <v>15284</v>
      </c>
      <c r="AL2825" s="26" t="s">
        <v>15285</v>
      </c>
      <c r="AM2825" s="26" t="s">
        <v>15286</v>
      </c>
      <c r="AN2825" s="26" t="s">
        <v>15287</v>
      </c>
      <c r="AO2825" s="26" t="s">
        <v>15288</v>
      </c>
      <c r="AP2825" s="24"/>
      <c r="AQ2825" s="24"/>
      <c r="AR2825" s="24"/>
      <c r="AS2825" s="26" t="s">
        <v>15289</v>
      </c>
      <c r="AT2825" s="24"/>
      <c r="AU2825" s="26" t="s">
        <v>15290</v>
      </c>
      <c r="AV2825" s="24"/>
      <c r="AW2825" s="28">
        <v>14547</v>
      </c>
      <c r="AX2825" s="26">
        <v>500</v>
      </c>
      <c r="AY2825" s="28">
        <v>800</v>
      </c>
      <c r="AZ2825" s="28">
        <v>300</v>
      </c>
      <c r="BA2825" s="26">
        <v>0</v>
      </c>
      <c r="BB2825" s="26" t="s">
        <v>241</v>
      </c>
      <c r="BC2825" s="24"/>
      <c r="BD2825" s="24"/>
      <c r="BE2825" s="24"/>
      <c r="BF2825" s="26" t="s">
        <v>1695</v>
      </c>
      <c r="BG2825" s="26" t="s">
        <v>4580</v>
      </c>
      <c r="BH2825" s="26" t="s">
        <v>15291</v>
      </c>
      <c r="BI2825" s="26" t="s">
        <v>4580</v>
      </c>
      <c r="BJ2825" s="24"/>
      <c r="BK2825" s="24"/>
      <c r="BL2825" s="24"/>
      <c r="BM2825" s="24"/>
      <c r="BN2825" s="24"/>
      <c r="BO2825" s="24"/>
      <c r="BP2825" s="24"/>
      <c r="BQ2825" s="24"/>
      <c r="BR2825" s="26">
        <v>2</v>
      </c>
      <c r="BS2825" s="26">
        <v>2</v>
      </c>
      <c r="BT2825" s="26">
        <v>2</v>
      </c>
      <c r="BU2825" s="26">
        <v>2</v>
      </c>
      <c r="BV2825" s="26">
        <v>2</v>
      </c>
      <c r="BW2825" s="26">
        <v>2</v>
      </c>
      <c r="BX2825" s="26">
        <v>2</v>
      </c>
      <c r="BY2825" s="26">
        <v>2</v>
      </c>
      <c r="BZ2825" s="24"/>
      <c r="CA2825" s="24"/>
      <c r="CB2825" s="24"/>
      <c r="CC2825" s="24"/>
      <c r="CD2825" s="24"/>
      <c r="CE2825" s="24"/>
      <c r="CF2825" s="24"/>
      <c r="CG2825" s="24"/>
      <c r="CH2825" s="24"/>
      <c r="CI2825" s="24"/>
      <c r="CJ2825" s="24"/>
      <c r="CK2825" s="24"/>
      <c r="CL2825" s="24"/>
      <c r="CM2825" s="24"/>
      <c r="CN2825" s="24"/>
      <c r="CO2825" s="24"/>
      <c r="CP2825" s="24"/>
      <c r="CQ2825" s="24"/>
      <c r="CR2825" s="24"/>
      <c r="CS2825" s="24"/>
      <c r="CT2825" s="24"/>
      <c r="CU2825" s="24"/>
      <c r="CV2825" s="24"/>
      <c r="CW2825" s="24"/>
      <c r="CX2825" s="24"/>
      <c r="CY2825" s="24"/>
      <c r="CZ2825" s="24"/>
      <c r="DA2825" s="24"/>
      <c r="DB2825" s="24"/>
      <c r="DC2825" s="24"/>
      <c r="DD2825" s="24"/>
      <c r="DE2825" s="24"/>
      <c r="DF2825" s="26" t="s">
        <v>139</v>
      </c>
      <c r="DG2825" s="26" t="s">
        <v>139</v>
      </c>
      <c r="DH2825" s="26" t="s">
        <v>120</v>
      </c>
      <c r="DI2825" s="26" t="s">
        <v>139</v>
      </c>
      <c r="DJ2825" s="26" t="s">
        <v>139</v>
      </c>
      <c r="DK2825" s="26" t="s">
        <v>139</v>
      </c>
      <c r="DL2825" s="26" t="s">
        <v>139</v>
      </c>
      <c r="DM2825" s="26" t="s">
        <v>139</v>
      </c>
      <c r="DN2825" s="26" t="s">
        <v>139</v>
      </c>
      <c r="DO2825" s="26" t="s">
        <v>139</v>
      </c>
    </row>
    <row r="2826" spans="1:119" ht="20.100000000000001" customHeight="1" x14ac:dyDescent="0.25">
      <c r="A2826" s="29" t="str">
        <f t="shared" si="616"/>
        <v>Youth Activists Organization4</v>
      </c>
      <c r="B2826" s="29" t="str">
        <f t="shared" si="617"/>
        <v>Youth Activists Organization</v>
      </c>
      <c r="C2826" s="29">
        <f t="shared" si="618"/>
        <v>4</v>
      </c>
      <c r="D2826" s="30" t="str">
        <f t="shared" si="619"/>
        <v>Africa and the Middle East</v>
      </c>
      <c r="E2826" s="30" t="str">
        <f t="shared" si="620"/>
        <v>Zambia</v>
      </c>
      <c r="F2826" s="31">
        <f t="shared" si="621"/>
        <v>2</v>
      </c>
      <c r="G2826" s="31">
        <f t="shared" si="622"/>
        <v>2</v>
      </c>
      <c r="H2826" s="31">
        <f t="shared" si="623"/>
        <v>1</v>
      </c>
      <c r="I2826" s="31">
        <f t="shared" si="624"/>
        <v>2</v>
      </c>
      <c r="J2826" s="31">
        <f t="shared" si="625"/>
        <v>2</v>
      </c>
      <c r="K2826" s="31">
        <f t="shared" si="626"/>
        <v>2</v>
      </c>
      <c r="L2826" s="31">
        <f t="shared" si="627"/>
        <v>2</v>
      </c>
      <c r="M2826" s="31">
        <f t="shared" si="628"/>
        <v>2</v>
      </c>
      <c r="N2826" s="31">
        <f t="shared" si="629"/>
        <v>1.9</v>
      </c>
      <c r="O2826" s="26" t="s">
        <v>15292</v>
      </c>
      <c r="P2826" s="26" t="s">
        <v>108</v>
      </c>
      <c r="Q2826" s="27">
        <v>40315</v>
      </c>
      <c r="R2826" s="26" t="s">
        <v>305</v>
      </c>
      <c r="S2826" s="26" t="s">
        <v>234</v>
      </c>
      <c r="T2826" s="26" t="s">
        <v>224</v>
      </c>
      <c r="U2826" s="26" t="s">
        <v>833</v>
      </c>
      <c r="V2826" s="26" t="s">
        <v>169</v>
      </c>
      <c r="W2826" s="26" t="s">
        <v>4580</v>
      </c>
      <c r="X2826" s="24"/>
      <c r="Y2826" s="26" t="s">
        <v>15283</v>
      </c>
      <c r="Z2826" s="24"/>
      <c r="AA2826" s="24"/>
      <c r="AB2826" s="26" t="s">
        <v>117</v>
      </c>
      <c r="AC2826" s="28">
        <v>7000</v>
      </c>
      <c r="AD2826" s="24"/>
      <c r="AE2826" s="24"/>
      <c r="AF2826" s="26" t="s">
        <v>139</v>
      </c>
      <c r="AG2826" s="26" t="s">
        <v>846</v>
      </c>
      <c r="AH2826" s="26" t="s">
        <v>185</v>
      </c>
      <c r="AI2826" s="28">
        <v>7000</v>
      </c>
      <c r="AJ2826" s="24"/>
      <c r="AK2826" s="26" t="s">
        <v>15293</v>
      </c>
      <c r="AL2826" s="26" t="s">
        <v>15294</v>
      </c>
      <c r="AM2826" s="26" t="s">
        <v>15286</v>
      </c>
      <c r="AN2826" s="26" t="s">
        <v>15295</v>
      </c>
      <c r="AO2826" s="24"/>
      <c r="AP2826" s="24"/>
      <c r="AQ2826" s="24"/>
      <c r="AR2826" s="24"/>
      <c r="AS2826" s="26" t="s">
        <v>15296</v>
      </c>
      <c r="AT2826" s="24"/>
      <c r="AU2826" s="26" t="s">
        <v>15297</v>
      </c>
      <c r="AV2826" s="24"/>
      <c r="AW2826" s="28">
        <v>21000</v>
      </c>
      <c r="AX2826" s="26">
        <v>800</v>
      </c>
      <c r="AY2826" s="28">
        <v>800</v>
      </c>
      <c r="AZ2826" s="28">
        <v>300</v>
      </c>
      <c r="BA2826" s="26">
        <v>0</v>
      </c>
      <c r="BB2826" s="26" t="s">
        <v>241</v>
      </c>
      <c r="BC2826" s="24"/>
      <c r="BD2826" s="24"/>
      <c r="BE2826" s="24"/>
      <c r="BF2826" s="24"/>
      <c r="BG2826" s="24"/>
      <c r="BH2826" s="24"/>
      <c r="BI2826" s="24"/>
      <c r="BJ2826" s="24"/>
      <c r="BK2826" s="24"/>
      <c r="BL2826" s="24"/>
      <c r="BM2826" s="24"/>
      <c r="BN2826" s="24"/>
      <c r="BO2826" s="24"/>
      <c r="BP2826" s="24"/>
      <c r="BQ2826" s="24"/>
      <c r="BR2826" s="26">
        <v>2</v>
      </c>
      <c r="BS2826" s="26">
        <v>2</v>
      </c>
      <c r="BT2826" s="26">
        <v>1</v>
      </c>
      <c r="BU2826" s="26">
        <v>2</v>
      </c>
      <c r="BV2826" s="26">
        <v>2</v>
      </c>
      <c r="BW2826" s="26">
        <v>2</v>
      </c>
      <c r="BX2826" s="26">
        <v>2</v>
      </c>
      <c r="BY2826" s="26">
        <v>2</v>
      </c>
      <c r="BZ2826" s="24"/>
      <c r="CA2826" s="24"/>
      <c r="CB2826" s="24"/>
      <c r="CC2826" s="24"/>
      <c r="CD2826" s="24"/>
      <c r="CE2826" s="24"/>
      <c r="CF2826" s="24"/>
      <c r="CG2826" s="24"/>
      <c r="CH2826" s="24"/>
      <c r="CI2826" s="24"/>
      <c r="CJ2826" s="24"/>
      <c r="CK2826" s="24"/>
      <c r="CL2826" s="24"/>
      <c r="CM2826" s="24"/>
      <c r="CN2826" s="24"/>
      <c r="CO2826" s="24"/>
      <c r="CP2826" s="24"/>
      <c r="CQ2826" s="24"/>
      <c r="CR2826" s="24"/>
      <c r="CS2826" s="24"/>
      <c r="CT2826" s="24"/>
      <c r="CU2826" s="24"/>
      <c r="CV2826" s="24"/>
      <c r="CW2826" s="24"/>
      <c r="CX2826" s="24"/>
      <c r="CY2826" s="24"/>
      <c r="CZ2826" s="24"/>
      <c r="DA2826" s="24"/>
      <c r="DB2826" s="24"/>
      <c r="DC2826" s="24"/>
      <c r="DD2826" s="24"/>
      <c r="DE2826" s="24"/>
      <c r="DF2826" s="26" t="s">
        <v>139</v>
      </c>
      <c r="DG2826" s="26" t="s">
        <v>139</v>
      </c>
      <c r="DH2826" s="26" t="s">
        <v>139</v>
      </c>
      <c r="DI2826" s="26" t="s">
        <v>139</v>
      </c>
      <c r="DJ2826" s="26" t="s">
        <v>139</v>
      </c>
      <c r="DK2826" s="26" t="s">
        <v>139</v>
      </c>
      <c r="DL2826" s="26" t="s">
        <v>139</v>
      </c>
      <c r="DM2826" s="26" t="s">
        <v>139</v>
      </c>
      <c r="DN2826" s="26" t="s">
        <v>139</v>
      </c>
      <c r="DO2826" s="26" t="s">
        <v>139</v>
      </c>
    </row>
    <row r="2827" spans="1:119" ht="20.100000000000001" customHeight="1" x14ac:dyDescent="0.25">
      <c r="A2827" s="29" t="str">
        <f t="shared" si="616"/>
        <v>Youth First Development6</v>
      </c>
      <c r="B2827" s="29" t="str">
        <f t="shared" si="617"/>
        <v>Youth First Development</v>
      </c>
      <c r="C2827" s="29">
        <f t="shared" si="618"/>
        <v>6</v>
      </c>
      <c r="D2827" s="30" t="str">
        <f t="shared" si="619"/>
        <v>Africa and the Middle East</v>
      </c>
      <c r="E2827" s="30" t="str">
        <f t="shared" si="620"/>
        <v>Chibombo, Zambia</v>
      </c>
      <c r="F2827" s="31">
        <f t="shared" si="621"/>
        <v>3</v>
      </c>
      <c r="G2827" s="31">
        <f t="shared" si="622"/>
        <v>2</v>
      </c>
      <c r="H2827" s="31">
        <f t="shared" si="623"/>
        <v>4</v>
      </c>
      <c r="I2827" s="31">
        <f t="shared" si="624"/>
        <v>3</v>
      </c>
      <c r="J2827" s="31">
        <f t="shared" si="625"/>
        <v>4</v>
      </c>
      <c r="K2827" s="31">
        <f t="shared" si="626"/>
        <v>3</v>
      </c>
      <c r="L2827" s="31">
        <f t="shared" si="627"/>
        <v>2</v>
      </c>
      <c r="M2827" s="31">
        <f t="shared" si="628"/>
        <v>4</v>
      </c>
      <c r="N2827" s="31">
        <f t="shared" si="629"/>
        <v>3.1</v>
      </c>
      <c r="O2827" s="26" t="s">
        <v>15298</v>
      </c>
      <c r="P2827" s="26" t="s">
        <v>108</v>
      </c>
      <c r="Q2827" s="27">
        <v>43214</v>
      </c>
      <c r="R2827" s="26" t="s">
        <v>166</v>
      </c>
      <c r="S2827" s="26" t="s">
        <v>244</v>
      </c>
      <c r="T2827" s="26" t="s">
        <v>111</v>
      </c>
      <c r="U2827" s="24"/>
      <c r="V2827" s="26" t="s">
        <v>169</v>
      </c>
      <c r="W2827" s="26" t="s">
        <v>4580</v>
      </c>
      <c r="X2827" s="26" t="s">
        <v>15299</v>
      </c>
      <c r="Y2827" s="26" t="s">
        <v>15300</v>
      </c>
      <c r="Z2827" s="24"/>
      <c r="AA2827" s="24"/>
      <c r="AB2827" s="26" t="s">
        <v>117</v>
      </c>
      <c r="AC2827" s="28">
        <v>12000</v>
      </c>
      <c r="AD2827" s="26" t="s">
        <v>420</v>
      </c>
      <c r="AE2827" s="26" t="s">
        <v>343</v>
      </c>
      <c r="AF2827" s="26" t="s">
        <v>120</v>
      </c>
      <c r="AG2827" s="26" t="s">
        <v>207</v>
      </c>
      <c r="AH2827" s="26" t="s">
        <v>250</v>
      </c>
      <c r="AI2827" s="28">
        <v>12000</v>
      </c>
      <c r="AJ2827" s="24"/>
      <c r="AK2827" s="24"/>
      <c r="AL2827" s="24"/>
      <c r="AM2827" s="24"/>
      <c r="AN2827" s="24"/>
      <c r="AO2827" s="24"/>
      <c r="AP2827" s="24"/>
      <c r="AQ2827" s="24"/>
      <c r="AR2827" s="24"/>
      <c r="AS2827" s="24"/>
      <c r="AT2827" s="24"/>
      <c r="AU2827" s="24"/>
      <c r="AV2827" s="24"/>
      <c r="AW2827" s="28">
        <v>15500</v>
      </c>
      <c r="AX2827" s="26">
        <v>250</v>
      </c>
      <c r="AY2827" s="28">
        <v>80</v>
      </c>
      <c r="AZ2827" s="28">
        <v>48</v>
      </c>
      <c r="BA2827" s="26">
        <v>100</v>
      </c>
      <c r="BB2827" s="24"/>
      <c r="BC2827" s="26" t="s">
        <v>2885</v>
      </c>
      <c r="BD2827" s="26" t="s">
        <v>125</v>
      </c>
      <c r="BE2827" s="24"/>
      <c r="BF2827" s="24"/>
      <c r="BG2827" s="24"/>
      <c r="BH2827" s="24"/>
      <c r="BI2827" s="24"/>
      <c r="BJ2827" s="24"/>
      <c r="BK2827" s="24"/>
      <c r="BL2827" s="24"/>
      <c r="BM2827" s="24"/>
      <c r="BN2827" s="24"/>
      <c r="BO2827" s="24"/>
      <c r="BP2827" s="24"/>
      <c r="BQ2827" s="24"/>
      <c r="BR2827" s="26">
        <v>0</v>
      </c>
      <c r="BS2827" s="26">
        <v>0</v>
      </c>
      <c r="BT2827" s="26">
        <v>0</v>
      </c>
      <c r="BU2827" s="26">
        <v>0</v>
      </c>
      <c r="BV2827" s="26">
        <v>0</v>
      </c>
      <c r="BW2827" s="26">
        <v>0</v>
      </c>
      <c r="BX2827" s="26">
        <v>0</v>
      </c>
      <c r="BY2827" s="26">
        <v>0</v>
      </c>
      <c r="BZ2827" s="26" t="s">
        <v>134</v>
      </c>
      <c r="CA2827" s="26" t="s">
        <v>134</v>
      </c>
      <c r="CB2827" s="26" t="s">
        <v>136</v>
      </c>
      <c r="CC2827" s="26" t="s">
        <v>136</v>
      </c>
      <c r="CD2827" s="26" t="s">
        <v>135</v>
      </c>
      <c r="CE2827" s="26" t="s">
        <v>135</v>
      </c>
      <c r="CF2827" s="26" t="s">
        <v>135</v>
      </c>
      <c r="CG2827" s="26" t="s">
        <v>134</v>
      </c>
      <c r="CH2827" s="26" t="s">
        <v>134</v>
      </c>
      <c r="CI2827" s="26" t="s">
        <v>134</v>
      </c>
      <c r="CJ2827" s="26" t="s">
        <v>134</v>
      </c>
      <c r="CK2827" s="26" t="s">
        <v>134</v>
      </c>
      <c r="CL2827" s="26" t="s">
        <v>135</v>
      </c>
      <c r="CM2827" s="26" t="s">
        <v>135</v>
      </c>
      <c r="CN2827" s="26" t="s">
        <v>136</v>
      </c>
      <c r="CO2827" s="26" t="s">
        <v>134</v>
      </c>
      <c r="CP2827" s="26" t="s">
        <v>134</v>
      </c>
      <c r="CQ2827" s="26" t="s">
        <v>136</v>
      </c>
      <c r="CR2827" s="26" t="s">
        <v>138</v>
      </c>
      <c r="CS2827" s="26" t="s">
        <v>136</v>
      </c>
      <c r="CT2827" s="26" t="s">
        <v>136</v>
      </c>
      <c r="CU2827" s="26" t="s">
        <v>136</v>
      </c>
      <c r="CV2827" s="26" t="s">
        <v>136</v>
      </c>
      <c r="CW2827" s="26" t="s">
        <v>136</v>
      </c>
      <c r="CX2827" s="26" t="s">
        <v>136</v>
      </c>
      <c r="CY2827" s="26" t="s">
        <v>136</v>
      </c>
      <c r="CZ2827" s="26" t="s">
        <v>135</v>
      </c>
      <c r="DA2827" s="26" t="s">
        <v>135</v>
      </c>
      <c r="DB2827" s="26" t="s">
        <v>138</v>
      </c>
      <c r="DC2827" s="26" t="s">
        <v>135</v>
      </c>
      <c r="DD2827" s="26" t="s">
        <v>138</v>
      </c>
      <c r="DE2827" s="26" t="s">
        <v>134</v>
      </c>
      <c r="DF2827" s="26" t="s">
        <v>139</v>
      </c>
      <c r="DG2827" s="26" t="s">
        <v>120</v>
      </c>
      <c r="DH2827" s="26" t="s">
        <v>120</v>
      </c>
      <c r="DI2827" s="26" t="s">
        <v>139</v>
      </c>
      <c r="DJ2827" s="26" t="s">
        <v>139</v>
      </c>
      <c r="DK2827" s="26" t="s">
        <v>139</v>
      </c>
      <c r="DL2827" s="26" t="s">
        <v>139</v>
      </c>
      <c r="DM2827" s="26" t="s">
        <v>139</v>
      </c>
      <c r="DN2827" s="26" t="s">
        <v>139</v>
      </c>
      <c r="DO2827" s="26" t="s">
        <v>139</v>
      </c>
    </row>
    <row r="2828" spans="1:119" ht="20.100000000000001" customHeight="1" x14ac:dyDescent="0.25">
      <c r="A2828" s="29" t="str">
        <f t="shared" si="616"/>
        <v/>
      </c>
      <c r="B2828" s="29" t="str">
        <f t="shared" si="617"/>
        <v>Youth First Development</v>
      </c>
      <c r="C2828" s="29">
        <f t="shared" si="618"/>
        <v>0</v>
      </c>
      <c r="D2828" s="30" t="str">
        <f t="shared" si="619"/>
        <v>Africa and the Middle East</v>
      </c>
      <c r="E2828" s="30" t="str">
        <f t="shared" si="620"/>
        <v>Chibombo, Zambia</v>
      </c>
      <c r="F2828" s="31">
        <f t="shared" si="621"/>
        <v>0</v>
      </c>
      <c r="G2828" s="31">
        <f t="shared" si="622"/>
        <v>0</v>
      </c>
      <c r="H2828" s="31">
        <f t="shared" si="623"/>
        <v>0</v>
      </c>
      <c r="I2828" s="31">
        <f t="shared" si="624"/>
        <v>0</v>
      </c>
      <c r="J2828" s="31">
        <f t="shared" si="625"/>
        <v>0</v>
      </c>
      <c r="K2828" s="31">
        <f t="shared" si="626"/>
        <v>0</v>
      </c>
      <c r="L2828" s="31">
        <f t="shared" si="627"/>
        <v>0</v>
      </c>
      <c r="M2828" s="31">
        <f t="shared" si="628"/>
        <v>0</v>
      </c>
      <c r="N2828" s="31">
        <f t="shared" si="629"/>
        <v>0</v>
      </c>
      <c r="O2828" s="26" t="s">
        <v>16516</v>
      </c>
      <c r="P2828" s="26" t="s">
        <v>108</v>
      </c>
      <c r="Q2828" s="27">
        <v>43174</v>
      </c>
      <c r="R2828" s="24"/>
      <c r="S2828" s="24"/>
      <c r="T2828" s="26" t="s">
        <v>111</v>
      </c>
      <c r="U2828" s="24"/>
      <c r="V2828" s="26" t="s">
        <v>169</v>
      </c>
      <c r="W2828" s="26" t="s">
        <v>4580</v>
      </c>
      <c r="X2828" s="26" t="s">
        <v>15299</v>
      </c>
      <c r="Y2828" s="26" t="s">
        <v>15300</v>
      </c>
      <c r="Z2828" s="24"/>
      <c r="AA2828" s="24"/>
      <c r="AB2828" s="26" t="s">
        <v>15736</v>
      </c>
      <c r="AC2828" s="28">
        <v>1000</v>
      </c>
      <c r="AD2828" s="26" t="s">
        <v>420</v>
      </c>
      <c r="AE2828" s="26" t="s">
        <v>343</v>
      </c>
      <c r="AF2828" s="26" t="s">
        <v>120</v>
      </c>
      <c r="AG2828" s="26" t="s">
        <v>207</v>
      </c>
      <c r="AH2828" s="24"/>
      <c r="AI2828" s="28">
        <v>1000</v>
      </c>
      <c r="AJ2828" s="24"/>
      <c r="AK2828" s="24"/>
      <c r="AL2828" s="24"/>
      <c r="AM2828" s="24"/>
      <c r="AN2828" s="24"/>
      <c r="AO2828" s="24"/>
      <c r="AP2828" s="24"/>
      <c r="AQ2828" s="24"/>
      <c r="AR2828" s="24"/>
      <c r="AS2828" s="24"/>
      <c r="AT2828" s="24"/>
      <c r="AU2828" s="24"/>
      <c r="AV2828" s="24"/>
      <c r="AW2828" s="28">
        <v>0</v>
      </c>
      <c r="AX2828" s="26">
        <v>0</v>
      </c>
      <c r="AY2828" s="28">
        <v>0</v>
      </c>
      <c r="AZ2828" s="28">
        <v>0</v>
      </c>
      <c r="BA2828" s="26">
        <v>0</v>
      </c>
      <c r="BB2828" s="24"/>
      <c r="BC2828" s="26" t="s">
        <v>2885</v>
      </c>
      <c r="BD2828" s="24"/>
      <c r="BE2828" s="24"/>
      <c r="BF2828" s="24"/>
      <c r="BG2828" s="24"/>
      <c r="BH2828" s="24"/>
      <c r="BI2828" s="24"/>
      <c r="BJ2828" s="24"/>
      <c r="BK2828" s="24"/>
      <c r="BL2828" s="24"/>
      <c r="BM2828" s="24"/>
      <c r="BN2828" s="24"/>
      <c r="BO2828" s="24"/>
      <c r="BP2828" s="24"/>
      <c r="BQ2828" s="24"/>
      <c r="BR2828" s="26">
        <v>0</v>
      </c>
      <c r="BS2828" s="26">
        <v>0</v>
      </c>
      <c r="BT2828" s="26">
        <v>0</v>
      </c>
      <c r="BU2828" s="26">
        <v>0</v>
      </c>
      <c r="BV2828" s="26">
        <v>0</v>
      </c>
      <c r="BW2828" s="26">
        <v>0</v>
      </c>
      <c r="BX2828" s="26">
        <v>0</v>
      </c>
      <c r="BY2828" s="26">
        <v>0</v>
      </c>
      <c r="BZ2828" s="24"/>
      <c r="CA2828" s="24"/>
      <c r="CB2828" s="24"/>
      <c r="CC2828" s="24"/>
      <c r="CD2828" s="24"/>
      <c r="CE2828" s="24"/>
      <c r="CF2828" s="24"/>
      <c r="CG2828" s="24"/>
      <c r="CH2828" s="24"/>
      <c r="CI2828" s="24"/>
      <c r="CJ2828" s="24"/>
      <c r="CK2828" s="24"/>
      <c r="CL2828" s="24"/>
      <c r="CM2828" s="24"/>
      <c r="CN2828" s="24"/>
      <c r="CO2828" s="24"/>
      <c r="CP2828" s="24"/>
      <c r="CQ2828" s="24"/>
      <c r="CR2828" s="24"/>
      <c r="CS2828" s="24"/>
      <c r="CT2828" s="24"/>
      <c r="CU2828" s="24"/>
      <c r="CV2828" s="24"/>
      <c r="CW2828" s="24"/>
      <c r="CX2828" s="24"/>
      <c r="CY2828" s="24"/>
      <c r="CZ2828" s="24"/>
      <c r="DA2828" s="24"/>
      <c r="DB2828" s="24"/>
      <c r="DC2828" s="24"/>
      <c r="DD2828" s="24"/>
      <c r="DE2828" s="24"/>
      <c r="DF2828" s="26" t="s">
        <v>139</v>
      </c>
      <c r="DG2828" s="26" t="s">
        <v>139</v>
      </c>
      <c r="DH2828" s="26" t="s">
        <v>139</v>
      </c>
      <c r="DI2828" s="26" t="s">
        <v>139</v>
      </c>
      <c r="DJ2828" s="26" t="s">
        <v>139</v>
      </c>
      <c r="DK2828" s="26" t="s">
        <v>139</v>
      </c>
      <c r="DL2828" s="26" t="s">
        <v>139</v>
      </c>
      <c r="DM2828" s="26" t="s">
        <v>139</v>
      </c>
      <c r="DN2828" s="26" t="s">
        <v>139</v>
      </c>
      <c r="DO2828" s="26" t="s">
        <v>139</v>
      </c>
    </row>
    <row r="2829" spans="1:119" ht="20.100000000000001" customHeight="1" x14ac:dyDescent="0.25">
      <c r="A2829" s="29" t="str">
        <f t="shared" si="616"/>
        <v/>
      </c>
      <c r="B2829" s="29" t="str">
        <f t="shared" si="617"/>
        <v>Youth First Development</v>
      </c>
      <c r="C2829" s="29">
        <f t="shared" si="618"/>
        <v>0</v>
      </c>
      <c r="D2829" s="30" t="str">
        <f t="shared" si="619"/>
        <v>Africa and the Middle East</v>
      </c>
      <c r="E2829" s="30" t="str">
        <f t="shared" si="620"/>
        <v>Chibombo, Zambia</v>
      </c>
      <c r="F2829" s="31">
        <f t="shared" si="621"/>
        <v>0</v>
      </c>
      <c r="G2829" s="31">
        <f t="shared" si="622"/>
        <v>0</v>
      </c>
      <c r="H2829" s="31">
        <f t="shared" si="623"/>
        <v>0</v>
      </c>
      <c r="I2829" s="31">
        <f t="shared" si="624"/>
        <v>0</v>
      </c>
      <c r="J2829" s="31">
        <f t="shared" si="625"/>
        <v>0</v>
      </c>
      <c r="K2829" s="31">
        <f t="shared" si="626"/>
        <v>0</v>
      </c>
      <c r="L2829" s="31">
        <f t="shared" si="627"/>
        <v>0</v>
      </c>
      <c r="M2829" s="31">
        <f t="shared" si="628"/>
        <v>0</v>
      </c>
      <c r="N2829" s="31">
        <f t="shared" si="629"/>
        <v>0</v>
      </c>
      <c r="O2829" s="26" t="s">
        <v>16517</v>
      </c>
      <c r="P2829" s="26" t="s">
        <v>108</v>
      </c>
      <c r="Q2829" s="27">
        <v>42858</v>
      </c>
      <c r="R2829" s="24"/>
      <c r="S2829" s="24"/>
      <c r="T2829" s="26" t="s">
        <v>142</v>
      </c>
      <c r="U2829" s="24"/>
      <c r="V2829" s="26" t="s">
        <v>169</v>
      </c>
      <c r="W2829" s="26" t="s">
        <v>4580</v>
      </c>
      <c r="X2829" s="26" t="s">
        <v>15299</v>
      </c>
      <c r="Y2829" s="26" t="s">
        <v>15300</v>
      </c>
      <c r="Z2829" s="24"/>
      <c r="AA2829" s="24"/>
      <c r="AB2829" s="26" t="s">
        <v>15736</v>
      </c>
      <c r="AC2829" s="28">
        <v>1800</v>
      </c>
      <c r="AD2829" s="26" t="s">
        <v>420</v>
      </c>
      <c r="AE2829" s="26" t="s">
        <v>343</v>
      </c>
      <c r="AF2829" s="26" t="s">
        <v>120</v>
      </c>
      <c r="AG2829" s="26" t="s">
        <v>207</v>
      </c>
      <c r="AH2829" s="24"/>
      <c r="AI2829" s="28">
        <v>1800</v>
      </c>
      <c r="AJ2829" s="24"/>
      <c r="AK2829" s="24"/>
      <c r="AL2829" s="24"/>
      <c r="AM2829" s="24"/>
      <c r="AN2829" s="24"/>
      <c r="AO2829" s="24"/>
      <c r="AP2829" s="24"/>
      <c r="AQ2829" s="24"/>
      <c r="AR2829" s="24"/>
      <c r="AS2829" s="24"/>
      <c r="AT2829" s="24"/>
      <c r="AU2829" s="24"/>
      <c r="AV2829" s="24"/>
      <c r="AW2829" s="28">
        <v>0</v>
      </c>
      <c r="AX2829" s="26">
        <v>0</v>
      </c>
      <c r="AY2829" s="28">
        <v>0</v>
      </c>
      <c r="AZ2829" s="28">
        <v>0</v>
      </c>
      <c r="BA2829" s="26">
        <v>0</v>
      </c>
      <c r="BB2829" s="24"/>
      <c r="BC2829" s="26" t="s">
        <v>2885</v>
      </c>
      <c r="BD2829" s="24"/>
      <c r="BE2829" s="24"/>
      <c r="BF2829" s="24"/>
      <c r="BG2829" s="24"/>
      <c r="BH2829" s="24"/>
      <c r="BI2829" s="24"/>
      <c r="BJ2829" s="24"/>
      <c r="BK2829" s="24"/>
      <c r="BL2829" s="24"/>
      <c r="BM2829" s="24"/>
      <c r="BN2829" s="24"/>
      <c r="BO2829" s="24"/>
      <c r="BP2829" s="24"/>
      <c r="BQ2829" s="24"/>
      <c r="BR2829" s="26">
        <v>0</v>
      </c>
      <c r="BS2829" s="26">
        <v>0</v>
      </c>
      <c r="BT2829" s="26">
        <v>0</v>
      </c>
      <c r="BU2829" s="26">
        <v>0</v>
      </c>
      <c r="BV2829" s="26">
        <v>0</v>
      </c>
      <c r="BW2829" s="26">
        <v>0</v>
      </c>
      <c r="BX2829" s="26">
        <v>0</v>
      </c>
      <c r="BY2829" s="26">
        <v>0</v>
      </c>
      <c r="BZ2829" s="24"/>
      <c r="CA2829" s="24"/>
      <c r="CB2829" s="24"/>
      <c r="CC2829" s="24"/>
      <c r="CD2829" s="24"/>
      <c r="CE2829" s="24"/>
      <c r="CF2829" s="24"/>
      <c r="CG2829" s="24"/>
      <c r="CH2829" s="24"/>
      <c r="CI2829" s="24"/>
      <c r="CJ2829" s="24"/>
      <c r="CK2829" s="24"/>
      <c r="CL2829" s="24"/>
      <c r="CM2829" s="24"/>
      <c r="CN2829" s="24"/>
      <c r="CO2829" s="24"/>
      <c r="CP2829" s="24"/>
      <c r="CQ2829" s="24"/>
      <c r="CR2829" s="24"/>
      <c r="CS2829" s="24"/>
      <c r="CT2829" s="24"/>
      <c r="CU2829" s="24"/>
      <c r="CV2829" s="24"/>
      <c r="CW2829" s="24"/>
      <c r="CX2829" s="24"/>
      <c r="CY2829" s="24"/>
      <c r="CZ2829" s="24"/>
      <c r="DA2829" s="24"/>
      <c r="DB2829" s="24"/>
      <c r="DC2829" s="24"/>
      <c r="DD2829" s="24"/>
      <c r="DE2829" s="24"/>
      <c r="DF2829" s="26" t="s">
        <v>139</v>
      </c>
      <c r="DG2829" s="26" t="s">
        <v>139</v>
      </c>
      <c r="DH2829" s="26" t="s">
        <v>139</v>
      </c>
      <c r="DI2829" s="26" t="s">
        <v>139</v>
      </c>
      <c r="DJ2829" s="26" t="s">
        <v>139</v>
      </c>
      <c r="DK2829" s="26" t="s">
        <v>139</v>
      </c>
      <c r="DL2829" s="26" t="s">
        <v>139</v>
      </c>
      <c r="DM2829" s="26" t="s">
        <v>139</v>
      </c>
      <c r="DN2829" s="26" t="s">
        <v>139</v>
      </c>
      <c r="DO2829" s="26" t="s">
        <v>139</v>
      </c>
    </row>
    <row r="2830" spans="1:119" ht="20.100000000000001" customHeight="1" x14ac:dyDescent="0.25">
      <c r="A2830" s="29" t="str">
        <f t="shared" si="616"/>
        <v>Youth First Development5</v>
      </c>
      <c r="B2830" s="29" t="str">
        <f t="shared" si="617"/>
        <v>Youth First Development</v>
      </c>
      <c r="C2830" s="29">
        <f t="shared" si="618"/>
        <v>5</v>
      </c>
      <c r="D2830" s="30" t="str">
        <f t="shared" si="619"/>
        <v>Africa and the Middle East</v>
      </c>
      <c r="E2830" s="30" t="str">
        <f t="shared" si="620"/>
        <v>Chibombo, Zambia</v>
      </c>
      <c r="F2830" s="31">
        <f t="shared" si="621"/>
        <v>3</v>
      </c>
      <c r="G2830" s="31">
        <f t="shared" si="622"/>
        <v>2</v>
      </c>
      <c r="H2830" s="31">
        <f t="shared" si="623"/>
        <v>4</v>
      </c>
      <c r="I2830" s="31">
        <f t="shared" si="624"/>
        <v>3</v>
      </c>
      <c r="J2830" s="31">
        <f t="shared" si="625"/>
        <v>3</v>
      </c>
      <c r="K2830" s="31">
        <f t="shared" si="626"/>
        <v>3</v>
      </c>
      <c r="L2830" s="31">
        <f t="shared" si="627"/>
        <v>3</v>
      </c>
      <c r="M2830" s="31">
        <f t="shared" si="628"/>
        <v>2</v>
      </c>
      <c r="N2830" s="31">
        <f t="shared" si="629"/>
        <v>2.9</v>
      </c>
      <c r="O2830" s="26" t="s">
        <v>15301</v>
      </c>
      <c r="P2830" s="26" t="s">
        <v>108</v>
      </c>
      <c r="Q2830" s="27">
        <v>42858</v>
      </c>
      <c r="R2830" s="26" t="s">
        <v>166</v>
      </c>
      <c r="S2830" s="26" t="s">
        <v>167</v>
      </c>
      <c r="T2830" s="26" t="s">
        <v>142</v>
      </c>
      <c r="U2830" s="26" t="s">
        <v>168</v>
      </c>
      <c r="V2830" s="26" t="s">
        <v>169</v>
      </c>
      <c r="W2830" s="26" t="s">
        <v>4580</v>
      </c>
      <c r="X2830" s="26" t="s">
        <v>15299</v>
      </c>
      <c r="Y2830" s="26" t="s">
        <v>15300</v>
      </c>
      <c r="Z2830" s="24"/>
      <c r="AA2830" s="24"/>
      <c r="AB2830" s="26" t="s">
        <v>117</v>
      </c>
      <c r="AC2830" s="28">
        <v>10000</v>
      </c>
      <c r="AD2830" s="26" t="s">
        <v>420</v>
      </c>
      <c r="AE2830" s="26" t="s">
        <v>343</v>
      </c>
      <c r="AF2830" s="26" t="s">
        <v>120</v>
      </c>
      <c r="AG2830" s="26" t="s">
        <v>207</v>
      </c>
      <c r="AH2830" s="26" t="s">
        <v>176</v>
      </c>
      <c r="AI2830" s="28">
        <v>10000</v>
      </c>
      <c r="AJ2830" s="26" t="s">
        <v>15302</v>
      </c>
      <c r="AK2830" s="26" t="s">
        <v>15303</v>
      </c>
      <c r="AL2830" s="26" t="s">
        <v>15304</v>
      </c>
      <c r="AM2830" s="24"/>
      <c r="AN2830" s="24"/>
      <c r="AO2830" s="24"/>
      <c r="AP2830" s="24"/>
      <c r="AQ2830" s="26" t="s">
        <v>15305</v>
      </c>
      <c r="AR2830" s="24"/>
      <c r="AS2830" s="24"/>
      <c r="AT2830" s="24"/>
      <c r="AU2830" s="24"/>
      <c r="AV2830" s="24"/>
      <c r="AW2830" s="28">
        <v>16755</v>
      </c>
      <c r="AX2830" s="26">
        <v>250</v>
      </c>
      <c r="AY2830" s="28">
        <v>98</v>
      </c>
      <c r="AZ2830" s="28">
        <v>50</v>
      </c>
      <c r="BA2830" s="26">
        <v>72</v>
      </c>
      <c r="BB2830" s="24"/>
      <c r="BC2830" s="26" t="s">
        <v>2885</v>
      </c>
      <c r="BD2830" s="26" t="s">
        <v>125</v>
      </c>
      <c r="BE2830" s="24"/>
      <c r="BF2830" s="26" t="s">
        <v>15306</v>
      </c>
      <c r="BG2830" s="26" t="s">
        <v>4580</v>
      </c>
      <c r="BH2830" s="24"/>
      <c r="BI2830" s="24"/>
      <c r="BJ2830" s="24"/>
      <c r="BK2830" s="24"/>
      <c r="BL2830" s="24"/>
      <c r="BM2830" s="24"/>
      <c r="BN2830" s="24"/>
      <c r="BO2830" s="24"/>
      <c r="BP2830" s="24"/>
      <c r="BQ2830" s="24"/>
      <c r="BR2830" s="26">
        <v>0</v>
      </c>
      <c r="BS2830" s="26">
        <v>0</v>
      </c>
      <c r="BT2830" s="26">
        <v>0</v>
      </c>
      <c r="BU2830" s="26">
        <v>0</v>
      </c>
      <c r="BV2830" s="26">
        <v>0</v>
      </c>
      <c r="BW2830" s="26">
        <v>0</v>
      </c>
      <c r="BX2830" s="26">
        <v>0</v>
      </c>
      <c r="BY2830" s="26">
        <v>0</v>
      </c>
      <c r="BZ2830" s="26" t="s">
        <v>134</v>
      </c>
      <c r="CA2830" s="26" t="s">
        <v>134</v>
      </c>
      <c r="CB2830" s="26" t="s">
        <v>136</v>
      </c>
      <c r="CC2830" s="26" t="s">
        <v>136</v>
      </c>
      <c r="CD2830" s="26" t="s">
        <v>135</v>
      </c>
      <c r="CE2830" s="26" t="s">
        <v>135</v>
      </c>
      <c r="CF2830" s="26" t="s">
        <v>135</v>
      </c>
      <c r="CG2830" s="26" t="s">
        <v>134</v>
      </c>
      <c r="CH2830" s="26" t="s">
        <v>134</v>
      </c>
      <c r="CI2830" s="26" t="s">
        <v>134</v>
      </c>
      <c r="CJ2830" s="26" t="s">
        <v>134</v>
      </c>
      <c r="CK2830" s="26" t="s">
        <v>134</v>
      </c>
      <c r="CL2830" s="26" t="s">
        <v>135</v>
      </c>
      <c r="CM2830" s="26" t="s">
        <v>135</v>
      </c>
      <c r="CN2830" s="26" t="s">
        <v>134</v>
      </c>
      <c r="CO2830" s="26" t="s">
        <v>136</v>
      </c>
      <c r="CP2830" s="26" t="s">
        <v>135</v>
      </c>
      <c r="CQ2830" s="26" t="s">
        <v>136</v>
      </c>
      <c r="CR2830" s="26" t="s">
        <v>134</v>
      </c>
      <c r="CS2830" s="26" t="s">
        <v>134</v>
      </c>
      <c r="CT2830" s="26" t="s">
        <v>134</v>
      </c>
      <c r="CU2830" s="26" t="s">
        <v>136</v>
      </c>
      <c r="CV2830" s="26" t="s">
        <v>134</v>
      </c>
      <c r="CW2830" s="26" t="s">
        <v>136</v>
      </c>
      <c r="CX2830" s="26" t="s">
        <v>136</v>
      </c>
      <c r="CY2830" s="26" t="s">
        <v>136</v>
      </c>
      <c r="CZ2830" s="26" t="s">
        <v>135</v>
      </c>
      <c r="DA2830" s="26" t="s">
        <v>136</v>
      </c>
      <c r="DB2830" s="26" t="s">
        <v>135</v>
      </c>
      <c r="DC2830" s="26" t="s">
        <v>135</v>
      </c>
      <c r="DD2830" s="26" t="s">
        <v>134</v>
      </c>
      <c r="DE2830" s="26" t="s">
        <v>137</v>
      </c>
      <c r="DF2830" s="26" t="s">
        <v>139</v>
      </c>
      <c r="DG2830" s="26" t="s">
        <v>120</v>
      </c>
      <c r="DH2830" s="26" t="s">
        <v>120</v>
      </c>
      <c r="DI2830" s="26" t="s">
        <v>120</v>
      </c>
      <c r="DJ2830" s="26" t="s">
        <v>139</v>
      </c>
      <c r="DK2830" s="26" t="s">
        <v>139</v>
      </c>
      <c r="DL2830" s="26" t="s">
        <v>139</v>
      </c>
      <c r="DM2830" s="26" t="s">
        <v>139</v>
      </c>
      <c r="DN2830" s="26" t="s">
        <v>139</v>
      </c>
      <c r="DO2830" s="26" t="s">
        <v>139</v>
      </c>
    </row>
    <row r="2831" spans="1:119" ht="20.100000000000001" customHeight="1" x14ac:dyDescent="0.25">
      <c r="A2831" s="29" t="str">
        <f t="shared" si="616"/>
        <v>Youth First Development4</v>
      </c>
      <c r="B2831" s="29" t="str">
        <f t="shared" si="617"/>
        <v>Youth First Development</v>
      </c>
      <c r="C2831" s="29">
        <f t="shared" si="618"/>
        <v>4</v>
      </c>
      <c r="D2831" s="30" t="str">
        <f t="shared" si="619"/>
        <v>Africa and the Middle East</v>
      </c>
      <c r="E2831" s="30" t="str">
        <f t="shared" si="620"/>
        <v>Chibombo, Zambia</v>
      </c>
      <c r="F2831" s="31">
        <f t="shared" si="621"/>
        <v>3</v>
      </c>
      <c r="G2831" s="31">
        <f t="shared" si="622"/>
        <v>2</v>
      </c>
      <c r="H2831" s="31">
        <f t="shared" si="623"/>
        <v>3</v>
      </c>
      <c r="I2831" s="31">
        <f t="shared" si="624"/>
        <v>2</v>
      </c>
      <c r="J2831" s="31">
        <f t="shared" si="625"/>
        <v>2</v>
      </c>
      <c r="K2831" s="31">
        <f t="shared" si="626"/>
        <v>2</v>
      </c>
      <c r="L2831" s="31">
        <f t="shared" si="627"/>
        <v>2</v>
      </c>
      <c r="M2831" s="31">
        <f t="shared" si="628"/>
        <v>2</v>
      </c>
      <c r="N2831" s="31">
        <f t="shared" si="629"/>
        <v>2.2999999999999998</v>
      </c>
      <c r="O2831" s="26" t="s">
        <v>15307</v>
      </c>
      <c r="P2831" s="26" t="s">
        <v>108</v>
      </c>
      <c r="Q2831" s="27">
        <v>42502</v>
      </c>
      <c r="R2831" s="26" t="s">
        <v>166</v>
      </c>
      <c r="S2831" s="26" t="s">
        <v>184</v>
      </c>
      <c r="T2831" s="26" t="s">
        <v>157</v>
      </c>
      <c r="U2831" s="26" t="s">
        <v>168</v>
      </c>
      <c r="V2831" s="26" t="s">
        <v>169</v>
      </c>
      <c r="W2831" s="26" t="s">
        <v>4580</v>
      </c>
      <c r="X2831" s="26" t="s">
        <v>15299</v>
      </c>
      <c r="Y2831" s="26" t="s">
        <v>15300</v>
      </c>
      <c r="Z2831" s="24"/>
      <c r="AA2831" s="24"/>
      <c r="AB2831" s="26" t="s">
        <v>117</v>
      </c>
      <c r="AC2831" s="28">
        <v>10000</v>
      </c>
      <c r="AD2831" s="26" t="s">
        <v>420</v>
      </c>
      <c r="AE2831" s="26" t="s">
        <v>343</v>
      </c>
      <c r="AF2831" s="26" t="s">
        <v>120</v>
      </c>
      <c r="AG2831" s="26" t="s">
        <v>207</v>
      </c>
      <c r="AH2831" s="26" t="s">
        <v>185</v>
      </c>
      <c r="AI2831" s="28">
        <v>10000</v>
      </c>
      <c r="AJ2831" s="26" t="s">
        <v>15308</v>
      </c>
      <c r="AK2831" s="26" t="s">
        <v>15309</v>
      </c>
      <c r="AL2831" s="26" t="s">
        <v>15304</v>
      </c>
      <c r="AM2831" s="24"/>
      <c r="AN2831" s="24"/>
      <c r="AO2831" s="24"/>
      <c r="AP2831" s="24"/>
      <c r="AQ2831" s="26" t="s">
        <v>15310</v>
      </c>
      <c r="AR2831" s="24"/>
      <c r="AS2831" s="24"/>
      <c r="AT2831" s="24"/>
      <c r="AU2831" s="24"/>
      <c r="AV2831" s="24"/>
      <c r="AW2831" s="28">
        <v>17622</v>
      </c>
      <c r="AX2831" s="26">
        <v>274</v>
      </c>
      <c r="AY2831" s="28">
        <v>40</v>
      </c>
      <c r="AZ2831" s="28">
        <v>29</v>
      </c>
      <c r="BA2831" s="26">
        <v>0</v>
      </c>
      <c r="BB2831" s="26" t="s">
        <v>241</v>
      </c>
      <c r="BC2831" s="26" t="s">
        <v>2885</v>
      </c>
      <c r="BD2831" s="26" t="s">
        <v>437</v>
      </c>
      <c r="BE2831" s="26" t="s">
        <v>15311</v>
      </c>
      <c r="BF2831" s="26" t="s">
        <v>15312</v>
      </c>
      <c r="BG2831" s="26" t="s">
        <v>4580</v>
      </c>
      <c r="BH2831" s="26" t="s">
        <v>15313</v>
      </c>
      <c r="BI2831" s="26" t="s">
        <v>4580</v>
      </c>
      <c r="BJ2831" s="24"/>
      <c r="BK2831" s="24"/>
      <c r="BL2831" s="24"/>
      <c r="BM2831" s="24"/>
      <c r="BN2831" s="24"/>
      <c r="BO2831" s="24"/>
      <c r="BP2831" s="24"/>
      <c r="BQ2831" s="24"/>
      <c r="BR2831" s="26">
        <v>3</v>
      </c>
      <c r="BS2831" s="26">
        <v>2</v>
      </c>
      <c r="BT2831" s="26">
        <v>3</v>
      </c>
      <c r="BU2831" s="26">
        <v>2</v>
      </c>
      <c r="BV2831" s="26">
        <v>2</v>
      </c>
      <c r="BW2831" s="26">
        <v>2</v>
      </c>
      <c r="BX2831" s="26">
        <v>2</v>
      </c>
      <c r="BY2831" s="26">
        <v>2</v>
      </c>
      <c r="BZ2831" s="24"/>
      <c r="CA2831" s="24"/>
      <c r="CB2831" s="24"/>
      <c r="CC2831" s="24"/>
      <c r="CD2831" s="24"/>
      <c r="CE2831" s="24"/>
      <c r="CF2831" s="24"/>
      <c r="CG2831" s="24"/>
      <c r="CH2831" s="24"/>
      <c r="CI2831" s="24"/>
      <c r="CJ2831" s="24"/>
      <c r="CK2831" s="24"/>
      <c r="CL2831" s="24"/>
      <c r="CM2831" s="24"/>
      <c r="CN2831" s="24"/>
      <c r="CO2831" s="24"/>
      <c r="CP2831" s="24"/>
      <c r="CQ2831" s="24"/>
      <c r="CR2831" s="24"/>
      <c r="CS2831" s="24"/>
      <c r="CT2831" s="24"/>
      <c r="CU2831" s="24"/>
      <c r="CV2831" s="24"/>
      <c r="CW2831" s="24"/>
      <c r="CX2831" s="24"/>
      <c r="CY2831" s="24"/>
      <c r="CZ2831" s="24"/>
      <c r="DA2831" s="24"/>
      <c r="DB2831" s="24"/>
      <c r="DC2831" s="24"/>
      <c r="DD2831" s="24"/>
      <c r="DE2831" s="24"/>
      <c r="DF2831" s="26" t="s">
        <v>139</v>
      </c>
      <c r="DG2831" s="26" t="s">
        <v>120</v>
      </c>
      <c r="DH2831" s="26" t="s">
        <v>120</v>
      </c>
      <c r="DI2831" s="26" t="s">
        <v>139</v>
      </c>
      <c r="DJ2831" s="26" t="s">
        <v>139</v>
      </c>
      <c r="DK2831" s="26" t="s">
        <v>139</v>
      </c>
      <c r="DL2831" s="26" t="s">
        <v>139</v>
      </c>
      <c r="DM2831" s="26" t="s">
        <v>139</v>
      </c>
      <c r="DN2831" s="26" t="s">
        <v>139</v>
      </c>
      <c r="DO2831" s="26" t="s">
        <v>139</v>
      </c>
    </row>
    <row r="2832" spans="1:119" ht="20.100000000000001" customHeight="1" x14ac:dyDescent="0.25">
      <c r="A2832" s="29" t="str">
        <f t="shared" si="616"/>
        <v>Youth First Development3</v>
      </c>
      <c r="B2832" s="29" t="str">
        <f t="shared" si="617"/>
        <v>Youth First Development</v>
      </c>
      <c r="C2832" s="29">
        <f t="shared" si="618"/>
        <v>3</v>
      </c>
      <c r="D2832" s="30" t="str">
        <f t="shared" si="619"/>
        <v>Africa and the Middle East</v>
      </c>
      <c r="E2832" s="30" t="str">
        <f t="shared" si="620"/>
        <v>Chibombo, Zambia</v>
      </c>
      <c r="F2832" s="31">
        <f t="shared" si="621"/>
        <v>2</v>
      </c>
      <c r="G2832" s="31">
        <f t="shared" si="622"/>
        <v>2</v>
      </c>
      <c r="H2832" s="31">
        <f t="shared" si="623"/>
        <v>3</v>
      </c>
      <c r="I2832" s="31">
        <f t="shared" si="624"/>
        <v>3</v>
      </c>
      <c r="J2832" s="31">
        <f t="shared" si="625"/>
        <v>2</v>
      </c>
      <c r="K2832" s="31">
        <f t="shared" si="626"/>
        <v>2</v>
      </c>
      <c r="L2832" s="31">
        <f t="shared" si="627"/>
        <v>2</v>
      </c>
      <c r="M2832" s="31">
        <f t="shared" si="628"/>
        <v>1</v>
      </c>
      <c r="N2832" s="31">
        <f t="shared" si="629"/>
        <v>2.1</v>
      </c>
      <c r="O2832" s="26" t="s">
        <v>15314</v>
      </c>
      <c r="P2832" s="26" t="s">
        <v>108</v>
      </c>
      <c r="Q2832" s="27">
        <v>42129</v>
      </c>
      <c r="R2832" s="26" t="s">
        <v>166</v>
      </c>
      <c r="S2832" s="26" t="s">
        <v>277</v>
      </c>
      <c r="T2832" s="26" t="s">
        <v>278</v>
      </c>
      <c r="U2832" s="26" t="s">
        <v>168</v>
      </c>
      <c r="V2832" s="26" t="s">
        <v>169</v>
      </c>
      <c r="W2832" s="26" t="s">
        <v>4580</v>
      </c>
      <c r="X2832" s="26" t="s">
        <v>15299</v>
      </c>
      <c r="Y2832" s="26" t="s">
        <v>15300</v>
      </c>
      <c r="Z2832" s="24"/>
      <c r="AA2832" s="24"/>
      <c r="AB2832" s="26" t="s">
        <v>117</v>
      </c>
      <c r="AC2832" s="28">
        <v>5000</v>
      </c>
      <c r="AD2832" s="26" t="s">
        <v>420</v>
      </c>
      <c r="AE2832" s="26" t="s">
        <v>343</v>
      </c>
      <c r="AF2832" s="26" t="s">
        <v>120</v>
      </c>
      <c r="AG2832" s="26" t="s">
        <v>207</v>
      </c>
      <c r="AH2832" s="26" t="s">
        <v>121</v>
      </c>
      <c r="AI2832" s="28">
        <v>5000</v>
      </c>
      <c r="AJ2832" s="26" t="s">
        <v>15315</v>
      </c>
      <c r="AK2832" s="26" t="s">
        <v>15303</v>
      </c>
      <c r="AL2832" s="26" t="s">
        <v>15304</v>
      </c>
      <c r="AM2832" s="24"/>
      <c r="AN2832" s="24"/>
      <c r="AO2832" s="24"/>
      <c r="AP2832" s="24"/>
      <c r="AQ2832" s="26" t="s">
        <v>15316</v>
      </c>
      <c r="AR2832" s="24"/>
      <c r="AS2832" s="26" t="s">
        <v>15317</v>
      </c>
      <c r="AT2832" s="26" t="s">
        <v>15318</v>
      </c>
      <c r="AU2832" s="26" t="s">
        <v>15319</v>
      </c>
      <c r="AV2832" s="24"/>
      <c r="AW2832" s="28">
        <v>16483</v>
      </c>
      <c r="AX2832" s="26">
        <v>271</v>
      </c>
      <c r="AY2832" s="28">
        <v>20</v>
      </c>
      <c r="AZ2832" s="28">
        <v>16</v>
      </c>
      <c r="BA2832" s="26">
        <v>0</v>
      </c>
      <c r="BB2832" s="26" t="s">
        <v>241</v>
      </c>
      <c r="BC2832" s="26" t="s">
        <v>2885</v>
      </c>
      <c r="BD2832" s="26" t="s">
        <v>125</v>
      </c>
      <c r="BE2832" s="24"/>
      <c r="BF2832" s="26" t="s">
        <v>15320</v>
      </c>
      <c r="BG2832" s="26" t="s">
        <v>4580</v>
      </c>
      <c r="BH2832" s="26" t="s">
        <v>15321</v>
      </c>
      <c r="BI2832" s="26" t="s">
        <v>4580</v>
      </c>
      <c r="BJ2832" s="26" t="s">
        <v>15322</v>
      </c>
      <c r="BK2832" s="26" t="s">
        <v>4580</v>
      </c>
      <c r="BL2832" s="26" t="s">
        <v>15323</v>
      </c>
      <c r="BM2832" s="26" t="s">
        <v>4580</v>
      </c>
      <c r="BN2832" s="24"/>
      <c r="BO2832" s="24"/>
      <c r="BP2832" s="24"/>
      <c r="BQ2832" s="24"/>
      <c r="BR2832" s="26">
        <v>2</v>
      </c>
      <c r="BS2832" s="26">
        <v>2</v>
      </c>
      <c r="BT2832" s="26">
        <v>3</v>
      </c>
      <c r="BU2832" s="26">
        <v>3</v>
      </c>
      <c r="BV2832" s="26">
        <v>2</v>
      </c>
      <c r="BW2832" s="26">
        <v>2</v>
      </c>
      <c r="BX2832" s="26">
        <v>2</v>
      </c>
      <c r="BY2832" s="26">
        <v>1</v>
      </c>
      <c r="BZ2832" s="24"/>
      <c r="CA2832" s="24"/>
      <c r="CB2832" s="24"/>
      <c r="CC2832" s="24"/>
      <c r="CD2832" s="24"/>
      <c r="CE2832" s="24"/>
      <c r="CF2832" s="24"/>
      <c r="CG2832" s="24"/>
      <c r="CH2832" s="24"/>
      <c r="CI2832" s="24"/>
      <c r="CJ2832" s="24"/>
      <c r="CK2832" s="24"/>
      <c r="CL2832" s="24"/>
      <c r="CM2832" s="24"/>
      <c r="CN2832" s="24"/>
      <c r="CO2832" s="24"/>
      <c r="CP2832" s="24"/>
      <c r="CQ2832" s="24"/>
      <c r="CR2832" s="24"/>
      <c r="CS2832" s="24"/>
      <c r="CT2832" s="24"/>
      <c r="CU2832" s="24"/>
      <c r="CV2832" s="24"/>
      <c r="CW2832" s="24"/>
      <c r="CX2832" s="24"/>
      <c r="CY2832" s="24"/>
      <c r="CZ2832" s="24"/>
      <c r="DA2832" s="24"/>
      <c r="DB2832" s="24"/>
      <c r="DC2832" s="24"/>
      <c r="DD2832" s="24"/>
      <c r="DE2832" s="24"/>
      <c r="DF2832" s="26" t="s">
        <v>139</v>
      </c>
      <c r="DG2832" s="26" t="s">
        <v>120</v>
      </c>
      <c r="DH2832" s="26" t="s">
        <v>120</v>
      </c>
      <c r="DI2832" s="26" t="s">
        <v>139</v>
      </c>
      <c r="DJ2832" s="26" t="s">
        <v>139</v>
      </c>
      <c r="DK2832" s="26" t="s">
        <v>139</v>
      </c>
      <c r="DL2832" s="26" t="s">
        <v>139</v>
      </c>
      <c r="DM2832" s="26" t="s">
        <v>139</v>
      </c>
      <c r="DN2832" s="26" t="s">
        <v>139</v>
      </c>
      <c r="DO2832" s="26" t="s">
        <v>139</v>
      </c>
    </row>
    <row r="2833" spans="1:119" ht="20.100000000000001" customHeight="1" x14ac:dyDescent="0.25">
      <c r="A2833" s="29" t="str">
        <f t="shared" si="616"/>
        <v>Youth First Development2</v>
      </c>
      <c r="B2833" s="29" t="str">
        <f t="shared" si="617"/>
        <v>Youth First Development</v>
      </c>
      <c r="C2833" s="29">
        <f t="shared" si="618"/>
        <v>2</v>
      </c>
      <c r="D2833" s="30" t="str">
        <f t="shared" si="619"/>
        <v>Africa and the Middle East</v>
      </c>
      <c r="E2833" s="30" t="str">
        <f t="shared" si="620"/>
        <v>Chibombo, Zambia</v>
      </c>
      <c r="F2833" s="31">
        <f t="shared" si="621"/>
        <v>1</v>
      </c>
      <c r="G2833" s="31">
        <f t="shared" si="622"/>
        <v>1</v>
      </c>
      <c r="H2833" s="31">
        <f t="shared" si="623"/>
        <v>3</v>
      </c>
      <c r="I2833" s="31">
        <f t="shared" si="624"/>
        <v>2</v>
      </c>
      <c r="J2833" s="31">
        <f t="shared" si="625"/>
        <v>2</v>
      </c>
      <c r="K2833" s="31">
        <f t="shared" si="626"/>
        <v>2</v>
      </c>
      <c r="L2833" s="31">
        <f t="shared" si="627"/>
        <v>2</v>
      </c>
      <c r="M2833" s="31">
        <f t="shared" si="628"/>
        <v>2</v>
      </c>
      <c r="N2833" s="31">
        <f t="shared" si="629"/>
        <v>1.9</v>
      </c>
      <c r="O2833" s="26" t="s">
        <v>15324</v>
      </c>
      <c r="P2833" s="26" t="s">
        <v>108</v>
      </c>
      <c r="Q2833" s="27">
        <v>41771</v>
      </c>
      <c r="R2833" s="26" t="s">
        <v>109</v>
      </c>
      <c r="S2833" s="26" t="s">
        <v>193</v>
      </c>
      <c r="T2833" s="26" t="s">
        <v>194</v>
      </c>
      <c r="U2833" s="26" t="s">
        <v>168</v>
      </c>
      <c r="V2833" s="26" t="s">
        <v>169</v>
      </c>
      <c r="W2833" s="26" t="s">
        <v>4580</v>
      </c>
      <c r="X2833" s="26" t="s">
        <v>15299</v>
      </c>
      <c r="Y2833" s="26" t="s">
        <v>15300</v>
      </c>
      <c r="Z2833" s="24"/>
      <c r="AA2833" s="24"/>
      <c r="AB2833" s="26" t="s">
        <v>117</v>
      </c>
      <c r="AC2833" s="28">
        <v>7000</v>
      </c>
      <c r="AD2833" s="26" t="s">
        <v>420</v>
      </c>
      <c r="AE2833" s="26" t="s">
        <v>343</v>
      </c>
      <c r="AF2833" s="26" t="s">
        <v>120</v>
      </c>
      <c r="AG2833" s="26" t="s">
        <v>207</v>
      </c>
      <c r="AH2833" s="26" t="s">
        <v>143</v>
      </c>
      <c r="AI2833" s="28">
        <v>7000</v>
      </c>
      <c r="AJ2833" s="26" t="s">
        <v>15325</v>
      </c>
      <c r="AK2833" s="26" t="s">
        <v>15309</v>
      </c>
      <c r="AL2833" s="26" t="s">
        <v>15304</v>
      </c>
      <c r="AM2833" s="24"/>
      <c r="AN2833" s="24"/>
      <c r="AO2833" s="24"/>
      <c r="AP2833" s="24"/>
      <c r="AQ2833" s="24"/>
      <c r="AR2833" s="24"/>
      <c r="AS2833" s="26" t="s">
        <v>15326</v>
      </c>
      <c r="AT2833" s="24"/>
      <c r="AU2833" s="26" t="s">
        <v>15327</v>
      </c>
      <c r="AV2833" s="24"/>
      <c r="AW2833" s="28">
        <v>23900</v>
      </c>
      <c r="AX2833" s="26">
        <v>158</v>
      </c>
      <c r="AY2833" s="28">
        <v>20</v>
      </c>
      <c r="AZ2833" s="28">
        <v>18</v>
      </c>
      <c r="BA2833" s="26">
        <v>0</v>
      </c>
      <c r="BB2833" s="26" t="s">
        <v>241</v>
      </c>
      <c r="BC2833" s="26" t="s">
        <v>2885</v>
      </c>
      <c r="BD2833" s="26" t="s">
        <v>125</v>
      </c>
      <c r="BE2833" s="24"/>
      <c r="BF2833" s="26" t="s">
        <v>15328</v>
      </c>
      <c r="BG2833" s="26" t="s">
        <v>4580</v>
      </c>
      <c r="BH2833" s="26" t="s">
        <v>15313</v>
      </c>
      <c r="BI2833" s="26" t="s">
        <v>4580</v>
      </c>
      <c r="BJ2833" s="26" t="s">
        <v>15329</v>
      </c>
      <c r="BK2833" s="26" t="s">
        <v>4580</v>
      </c>
      <c r="BL2833" s="24"/>
      <c r="BM2833" s="24"/>
      <c r="BN2833" s="24"/>
      <c r="BO2833" s="24"/>
      <c r="BP2833" s="24"/>
      <c r="BQ2833" s="24"/>
      <c r="BR2833" s="26">
        <v>1</v>
      </c>
      <c r="BS2833" s="26">
        <v>1</v>
      </c>
      <c r="BT2833" s="26">
        <v>3</v>
      </c>
      <c r="BU2833" s="26">
        <v>2</v>
      </c>
      <c r="BV2833" s="26">
        <v>2</v>
      </c>
      <c r="BW2833" s="26">
        <v>2</v>
      </c>
      <c r="BX2833" s="26">
        <v>2</v>
      </c>
      <c r="BY2833" s="26">
        <v>2</v>
      </c>
      <c r="BZ2833" s="24"/>
      <c r="CA2833" s="24"/>
      <c r="CB2833" s="24"/>
      <c r="CC2833" s="24"/>
      <c r="CD2833" s="24"/>
      <c r="CE2833" s="24"/>
      <c r="CF2833" s="24"/>
      <c r="CG2833" s="24"/>
      <c r="CH2833" s="24"/>
      <c r="CI2833" s="24"/>
      <c r="CJ2833" s="24"/>
      <c r="CK2833" s="24"/>
      <c r="CL2833" s="24"/>
      <c r="CM2833" s="24"/>
      <c r="CN2833" s="24"/>
      <c r="CO2833" s="24"/>
      <c r="CP2833" s="24"/>
      <c r="CQ2833" s="24"/>
      <c r="CR2833" s="24"/>
      <c r="CS2833" s="24"/>
      <c r="CT2833" s="24"/>
      <c r="CU2833" s="24"/>
      <c r="CV2833" s="24"/>
      <c r="CW2833" s="24"/>
      <c r="CX2833" s="24"/>
      <c r="CY2833" s="24"/>
      <c r="CZ2833" s="24"/>
      <c r="DA2833" s="24"/>
      <c r="DB2833" s="24"/>
      <c r="DC2833" s="24"/>
      <c r="DD2833" s="24"/>
      <c r="DE2833" s="24"/>
      <c r="DF2833" s="26" t="s">
        <v>139</v>
      </c>
      <c r="DG2833" s="26" t="s">
        <v>120</v>
      </c>
      <c r="DH2833" s="26" t="s">
        <v>120</v>
      </c>
      <c r="DI2833" s="26" t="s">
        <v>139</v>
      </c>
      <c r="DJ2833" s="26" t="s">
        <v>139</v>
      </c>
      <c r="DK2833" s="26" t="s">
        <v>139</v>
      </c>
      <c r="DL2833" s="26" t="s">
        <v>139</v>
      </c>
      <c r="DM2833" s="26" t="s">
        <v>139</v>
      </c>
      <c r="DN2833" s="26" t="s">
        <v>139</v>
      </c>
      <c r="DO2833" s="26" t="s">
        <v>139</v>
      </c>
    </row>
    <row r="2834" spans="1:119" ht="20.100000000000001" customHeight="1" x14ac:dyDescent="0.25">
      <c r="A2834" s="29" t="str">
        <f t="shared" si="616"/>
        <v/>
      </c>
      <c r="B2834" s="29" t="str">
        <f t="shared" si="617"/>
        <v>Youth First Development</v>
      </c>
      <c r="C2834" s="29">
        <f t="shared" si="618"/>
        <v>0</v>
      </c>
      <c r="D2834" s="30" t="str">
        <f t="shared" si="619"/>
        <v>Africa and the Middle East</v>
      </c>
      <c r="E2834" s="30" t="str">
        <f t="shared" si="620"/>
        <v>Chibombo, Zambia</v>
      </c>
      <c r="F2834" s="31">
        <f t="shared" si="621"/>
        <v>0</v>
      </c>
      <c r="G2834" s="31">
        <f t="shared" si="622"/>
        <v>0</v>
      </c>
      <c r="H2834" s="31">
        <f t="shared" si="623"/>
        <v>0</v>
      </c>
      <c r="I2834" s="31">
        <f t="shared" si="624"/>
        <v>0</v>
      </c>
      <c r="J2834" s="31">
        <f t="shared" si="625"/>
        <v>0</v>
      </c>
      <c r="K2834" s="31">
        <f t="shared" si="626"/>
        <v>0</v>
      </c>
      <c r="L2834" s="31">
        <f t="shared" si="627"/>
        <v>0</v>
      </c>
      <c r="M2834" s="31">
        <f t="shared" si="628"/>
        <v>0</v>
      </c>
      <c r="N2834" s="31">
        <f t="shared" si="629"/>
        <v>0</v>
      </c>
      <c r="O2834" s="26" t="s">
        <v>16518</v>
      </c>
      <c r="P2834" s="26" t="s">
        <v>108</v>
      </c>
      <c r="Q2834" s="27">
        <v>41772</v>
      </c>
      <c r="R2834" s="24"/>
      <c r="S2834" s="24"/>
      <c r="T2834" s="26" t="s">
        <v>194</v>
      </c>
      <c r="U2834" s="24"/>
      <c r="V2834" s="26" t="s">
        <v>169</v>
      </c>
      <c r="W2834" s="26" t="s">
        <v>4580</v>
      </c>
      <c r="X2834" s="26" t="s">
        <v>15299</v>
      </c>
      <c r="Y2834" s="26" t="s">
        <v>15300</v>
      </c>
      <c r="Z2834" s="24"/>
      <c r="AA2834" s="24"/>
      <c r="AB2834" s="26" t="s">
        <v>15733</v>
      </c>
      <c r="AC2834" s="28">
        <v>2000</v>
      </c>
      <c r="AD2834" s="26" t="s">
        <v>420</v>
      </c>
      <c r="AE2834" s="26" t="s">
        <v>343</v>
      </c>
      <c r="AF2834" s="26" t="s">
        <v>120</v>
      </c>
      <c r="AG2834" s="26" t="s">
        <v>207</v>
      </c>
      <c r="AH2834" s="24"/>
      <c r="AI2834" s="28">
        <v>0</v>
      </c>
      <c r="AJ2834" s="24"/>
      <c r="AK2834" s="24"/>
      <c r="AL2834" s="24"/>
      <c r="AM2834" s="24"/>
      <c r="AN2834" s="24"/>
      <c r="AO2834" s="24"/>
      <c r="AP2834" s="24"/>
      <c r="AQ2834" s="24"/>
      <c r="AR2834" s="24"/>
      <c r="AS2834" s="24"/>
      <c r="AT2834" s="24"/>
      <c r="AU2834" s="24"/>
      <c r="AV2834" s="24"/>
      <c r="AW2834" s="24"/>
      <c r="AX2834" s="24"/>
      <c r="AY2834" s="24"/>
      <c r="AZ2834" s="24"/>
      <c r="BA2834" s="24"/>
      <c r="BB2834" s="24"/>
      <c r="BC2834" s="26" t="s">
        <v>2885</v>
      </c>
      <c r="BD2834" s="24"/>
      <c r="BE2834" s="24"/>
      <c r="BF2834" s="24"/>
      <c r="BG2834" s="24"/>
      <c r="BH2834" s="24"/>
      <c r="BI2834" s="24"/>
      <c r="BJ2834" s="24"/>
      <c r="BK2834" s="24"/>
      <c r="BL2834" s="24"/>
      <c r="BM2834" s="24"/>
      <c r="BN2834" s="24"/>
      <c r="BO2834" s="24"/>
      <c r="BP2834" s="24"/>
      <c r="BQ2834" s="24"/>
      <c r="BR2834" s="24"/>
      <c r="BS2834" s="24"/>
      <c r="BT2834" s="24"/>
      <c r="BU2834" s="24"/>
      <c r="BV2834" s="24"/>
      <c r="BW2834" s="24"/>
      <c r="BX2834" s="24"/>
      <c r="BY2834" s="24"/>
      <c r="BZ2834" s="24"/>
      <c r="CA2834" s="24"/>
      <c r="CB2834" s="24"/>
      <c r="CC2834" s="24"/>
      <c r="CD2834" s="24"/>
      <c r="CE2834" s="24"/>
      <c r="CF2834" s="24"/>
      <c r="CG2834" s="24"/>
      <c r="CH2834" s="24"/>
      <c r="CI2834" s="24"/>
      <c r="CJ2834" s="24"/>
      <c r="CK2834" s="24"/>
      <c r="CL2834" s="24"/>
      <c r="CM2834" s="24"/>
      <c r="CN2834" s="24"/>
      <c r="CO2834" s="24"/>
      <c r="CP2834" s="24"/>
      <c r="CQ2834" s="24"/>
      <c r="CR2834" s="24"/>
      <c r="CS2834" s="24"/>
      <c r="CT2834" s="24"/>
      <c r="CU2834" s="24"/>
      <c r="CV2834" s="24"/>
      <c r="CW2834" s="24"/>
      <c r="CX2834" s="24"/>
      <c r="CY2834" s="24"/>
      <c r="CZ2834" s="24"/>
      <c r="DA2834" s="24"/>
      <c r="DB2834" s="24"/>
      <c r="DC2834" s="24"/>
      <c r="DD2834" s="24"/>
      <c r="DE2834" s="24"/>
      <c r="DF2834" s="26" t="s">
        <v>139</v>
      </c>
      <c r="DG2834" s="26" t="s">
        <v>139</v>
      </c>
      <c r="DH2834" s="26" t="s">
        <v>139</v>
      </c>
      <c r="DI2834" s="26" t="s">
        <v>139</v>
      </c>
      <c r="DJ2834" s="26" t="s">
        <v>139</v>
      </c>
      <c r="DK2834" s="26" t="s">
        <v>139</v>
      </c>
      <c r="DL2834" s="26" t="s">
        <v>139</v>
      </c>
      <c r="DM2834" s="26" t="s">
        <v>139</v>
      </c>
      <c r="DN2834" s="26" t="s">
        <v>139</v>
      </c>
      <c r="DO2834" s="26" t="s">
        <v>139</v>
      </c>
    </row>
    <row r="2835" spans="1:119" ht="20.100000000000001" customHeight="1" x14ac:dyDescent="0.25">
      <c r="A2835" s="29" t="str">
        <f t="shared" si="616"/>
        <v>Youth First Development1</v>
      </c>
      <c r="B2835" s="29" t="str">
        <f t="shared" si="617"/>
        <v>Youth First Development</v>
      </c>
      <c r="C2835" s="29">
        <f t="shared" si="618"/>
        <v>1</v>
      </c>
      <c r="D2835" s="30" t="str">
        <f t="shared" si="619"/>
        <v>Africa and the Middle East</v>
      </c>
      <c r="E2835" s="30" t="str">
        <f t="shared" si="620"/>
        <v>Chibombo, Zambia</v>
      </c>
      <c r="F2835" s="31">
        <f t="shared" si="621"/>
        <v>1</v>
      </c>
      <c r="G2835" s="31">
        <f t="shared" si="622"/>
        <v>1</v>
      </c>
      <c r="H2835" s="31">
        <f t="shared" si="623"/>
        <v>2</v>
      </c>
      <c r="I2835" s="31">
        <f t="shared" si="624"/>
        <v>2</v>
      </c>
      <c r="J2835" s="31">
        <f t="shared" si="625"/>
        <v>1</v>
      </c>
      <c r="K2835" s="31">
        <f t="shared" si="626"/>
        <v>2</v>
      </c>
      <c r="L2835" s="31">
        <f t="shared" si="627"/>
        <v>2</v>
      </c>
      <c r="M2835" s="31">
        <f t="shared" si="628"/>
        <v>2</v>
      </c>
      <c r="N2835" s="31">
        <f t="shared" si="629"/>
        <v>1.6</v>
      </c>
      <c r="O2835" s="26" t="s">
        <v>15330</v>
      </c>
      <c r="P2835" s="26" t="s">
        <v>108</v>
      </c>
      <c r="Q2835" s="27">
        <v>41400</v>
      </c>
      <c r="R2835" s="26" t="s">
        <v>155</v>
      </c>
      <c r="S2835" s="26" t="s">
        <v>206</v>
      </c>
      <c r="T2835" s="26" t="s">
        <v>207</v>
      </c>
      <c r="U2835" s="26" t="s">
        <v>168</v>
      </c>
      <c r="V2835" s="26" t="s">
        <v>169</v>
      </c>
      <c r="W2835" s="26" t="s">
        <v>4580</v>
      </c>
      <c r="X2835" s="26" t="s">
        <v>15299</v>
      </c>
      <c r="Y2835" s="26" t="s">
        <v>15300</v>
      </c>
      <c r="Z2835" s="24"/>
      <c r="AA2835" s="24"/>
      <c r="AB2835" s="26" t="s">
        <v>117</v>
      </c>
      <c r="AC2835" s="28">
        <v>5000</v>
      </c>
      <c r="AD2835" s="26" t="s">
        <v>420</v>
      </c>
      <c r="AE2835" s="26" t="s">
        <v>343</v>
      </c>
      <c r="AF2835" s="26" t="s">
        <v>120</v>
      </c>
      <c r="AG2835" s="26" t="s">
        <v>207</v>
      </c>
      <c r="AH2835" s="26" t="s">
        <v>158</v>
      </c>
      <c r="AI2835" s="28">
        <v>5000</v>
      </c>
      <c r="AJ2835" s="26" t="s">
        <v>15331</v>
      </c>
      <c r="AK2835" s="26" t="s">
        <v>15303</v>
      </c>
      <c r="AL2835" s="26" t="s">
        <v>15304</v>
      </c>
      <c r="AM2835" s="26" t="s">
        <v>15332</v>
      </c>
      <c r="AN2835" s="26" t="s">
        <v>15333</v>
      </c>
      <c r="AO2835" s="26" t="s">
        <v>15334</v>
      </c>
      <c r="AP2835" s="26" t="s">
        <v>15335</v>
      </c>
      <c r="AQ2835" s="24"/>
      <c r="AR2835" s="24"/>
      <c r="AS2835" s="24"/>
      <c r="AT2835" s="24"/>
      <c r="AU2835" s="24"/>
      <c r="AV2835" s="24"/>
      <c r="AW2835" s="28">
        <v>26702</v>
      </c>
      <c r="AX2835" s="26">
        <v>130</v>
      </c>
      <c r="AY2835" s="28">
        <v>20</v>
      </c>
      <c r="AZ2835" s="28">
        <v>25</v>
      </c>
      <c r="BA2835" s="26">
        <v>0</v>
      </c>
      <c r="BB2835" s="26" t="s">
        <v>241</v>
      </c>
      <c r="BC2835" s="26" t="s">
        <v>2885</v>
      </c>
      <c r="BD2835" s="24"/>
      <c r="BE2835" s="24"/>
      <c r="BF2835" s="24"/>
      <c r="BG2835" s="24"/>
      <c r="BH2835" s="24"/>
      <c r="BI2835" s="24"/>
      <c r="BJ2835" s="24"/>
      <c r="BK2835" s="24"/>
      <c r="BL2835" s="24"/>
      <c r="BM2835" s="24"/>
      <c r="BN2835" s="24"/>
      <c r="BO2835" s="24"/>
      <c r="BP2835" s="24"/>
      <c r="BQ2835" s="24"/>
      <c r="BR2835" s="26">
        <v>1</v>
      </c>
      <c r="BS2835" s="26">
        <v>1</v>
      </c>
      <c r="BT2835" s="26">
        <v>2</v>
      </c>
      <c r="BU2835" s="26">
        <v>2</v>
      </c>
      <c r="BV2835" s="26">
        <v>1</v>
      </c>
      <c r="BW2835" s="26">
        <v>2</v>
      </c>
      <c r="BX2835" s="26">
        <v>2</v>
      </c>
      <c r="BY2835" s="26">
        <v>2</v>
      </c>
      <c r="BZ2835" s="24"/>
      <c r="CA2835" s="24"/>
      <c r="CB2835" s="24"/>
      <c r="CC2835" s="24"/>
      <c r="CD2835" s="24"/>
      <c r="CE2835" s="24"/>
      <c r="CF2835" s="24"/>
      <c r="CG2835" s="24"/>
      <c r="CH2835" s="24"/>
      <c r="CI2835" s="24"/>
      <c r="CJ2835" s="24"/>
      <c r="CK2835" s="24"/>
      <c r="CL2835" s="24"/>
      <c r="CM2835" s="24"/>
      <c r="CN2835" s="24"/>
      <c r="CO2835" s="24"/>
      <c r="CP2835" s="24"/>
      <c r="CQ2835" s="24"/>
      <c r="CR2835" s="24"/>
      <c r="CS2835" s="24"/>
      <c r="CT2835" s="24"/>
      <c r="CU2835" s="24"/>
      <c r="CV2835" s="24"/>
      <c r="CW2835" s="24"/>
      <c r="CX2835" s="24"/>
      <c r="CY2835" s="24"/>
      <c r="CZ2835" s="24"/>
      <c r="DA2835" s="24"/>
      <c r="DB2835" s="24"/>
      <c r="DC2835" s="24"/>
      <c r="DD2835" s="24"/>
      <c r="DE2835" s="24"/>
      <c r="DF2835" s="26" t="s">
        <v>139</v>
      </c>
      <c r="DG2835" s="26" t="s">
        <v>120</v>
      </c>
      <c r="DH2835" s="26" t="s">
        <v>120</v>
      </c>
      <c r="DI2835" s="26" t="s">
        <v>139</v>
      </c>
      <c r="DJ2835" s="26" t="s">
        <v>139</v>
      </c>
      <c r="DK2835" s="26" t="s">
        <v>139</v>
      </c>
      <c r="DL2835" s="26" t="s">
        <v>139</v>
      </c>
      <c r="DM2835" s="26" t="s">
        <v>139</v>
      </c>
      <c r="DN2835" s="26" t="s">
        <v>139</v>
      </c>
      <c r="DO2835" s="26" t="s">
        <v>139</v>
      </c>
    </row>
    <row r="2836" spans="1:119" ht="20.100000000000001" customHeight="1" x14ac:dyDescent="0.25">
      <c r="A2836" s="29" t="str">
        <f t="shared" si="616"/>
        <v>Youth Media Center5</v>
      </c>
      <c r="B2836" s="29" t="str">
        <f t="shared" si="617"/>
        <v>Youth Media Center</v>
      </c>
      <c r="C2836" s="29">
        <f t="shared" si="618"/>
        <v>5</v>
      </c>
      <c r="D2836" s="30" t="str">
        <f t="shared" si="619"/>
        <v>Europe and Eurasia</v>
      </c>
      <c r="E2836" s="30" t="str">
        <f t="shared" si="620"/>
        <v>Chisinau, Moldova</v>
      </c>
      <c r="F2836" s="31">
        <f t="shared" si="621"/>
        <v>4</v>
      </c>
      <c r="G2836" s="31">
        <f t="shared" si="622"/>
        <v>3</v>
      </c>
      <c r="H2836" s="31">
        <f t="shared" si="623"/>
        <v>2</v>
      </c>
      <c r="I2836" s="31">
        <f t="shared" si="624"/>
        <v>4</v>
      </c>
      <c r="J2836" s="31">
        <f t="shared" si="625"/>
        <v>2</v>
      </c>
      <c r="K2836" s="31">
        <f t="shared" si="626"/>
        <v>4</v>
      </c>
      <c r="L2836" s="31">
        <f t="shared" si="627"/>
        <v>4</v>
      </c>
      <c r="M2836" s="31">
        <f t="shared" si="628"/>
        <v>5</v>
      </c>
      <c r="N2836" s="31">
        <f t="shared" si="629"/>
        <v>3.5</v>
      </c>
      <c r="O2836" s="26" t="s">
        <v>15336</v>
      </c>
      <c r="P2836" s="26" t="s">
        <v>108</v>
      </c>
      <c r="Q2836" s="27">
        <v>43214</v>
      </c>
      <c r="R2836" s="26" t="s">
        <v>166</v>
      </c>
      <c r="S2836" s="26" t="s">
        <v>244</v>
      </c>
      <c r="T2836" s="26" t="s">
        <v>111</v>
      </c>
      <c r="U2836" s="24"/>
      <c r="V2836" s="26" t="s">
        <v>15763</v>
      </c>
      <c r="W2836" s="26" t="s">
        <v>2426</v>
      </c>
      <c r="X2836" s="26" t="s">
        <v>2427</v>
      </c>
      <c r="Y2836" s="26" t="s">
        <v>15337</v>
      </c>
      <c r="Z2836" s="24"/>
      <c r="AA2836" s="24"/>
      <c r="AB2836" s="26" t="s">
        <v>117</v>
      </c>
      <c r="AC2836" s="28">
        <v>12000</v>
      </c>
      <c r="AD2836" s="26" t="s">
        <v>15338</v>
      </c>
      <c r="AE2836" s="26" t="s">
        <v>5151</v>
      </c>
      <c r="AF2836" s="26" t="s">
        <v>120</v>
      </c>
      <c r="AG2836" s="26" t="s">
        <v>207</v>
      </c>
      <c r="AH2836" s="26" t="s">
        <v>176</v>
      </c>
      <c r="AI2836" s="28">
        <v>12000</v>
      </c>
      <c r="AJ2836" s="24"/>
      <c r="AK2836" s="24"/>
      <c r="AL2836" s="24"/>
      <c r="AM2836" s="24"/>
      <c r="AN2836" s="24"/>
      <c r="AO2836" s="24"/>
      <c r="AP2836" s="24"/>
      <c r="AQ2836" s="24"/>
      <c r="AR2836" s="26" t="s">
        <v>15339</v>
      </c>
      <c r="AS2836" s="26" t="s">
        <v>15340</v>
      </c>
      <c r="AT2836" s="24"/>
      <c r="AU2836" s="24"/>
      <c r="AV2836" s="24"/>
      <c r="AW2836" s="28">
        <v>131442</v>
      </c>
      <c r="AX2836" s="26">
        <v>600</v>
      </c>
      <c r="AY2836" s="28">
        <v>150</v>
      </c>
      <c r="AZ2836" s="28">
        <v>35</v>
      </c>
      <c r="BA2836" s="26">
        <v>50</v>
      </c>
      <c r="BB2836" s="24"/>
      <c r="BC2836" s="26" t="s">
        <v>6055</v>
      </c>
      <c r="BD2836" s="26" t="s">
        <v>125</v>
      </c>
      <c r="BE2836" s="24"/>
      <c r="BF2836" s="26" t="s">
        <v>15341</v>
      </c>
      <c r="BG2836" s="26" t="s">
        <v>449</v>
      </c>
      <c r="BH2836" s="26" t="s">
        <v>15342</v>
      </c>
      <c r="BI2836" s="26" t="s">
        <v>15343</v>
      </c>
      <c r="BJ2836" s="26" t="s">
        <v>15344</v>
      </c>
      <c r="BK2836" s="26" t="s">
        <v>387</v>
      </c>
      <c r="BL2836" s="26" t="s">
        <v>15345</v>
      </c>
      <c r="BM2836" s="26" t="s">
        <v>3781</v>
      </c>
      <c r="BN2836" s="26" t="s">
        <v>15346</v>
      </c>
      <c r="BO2836" s="26" t="s">
        <v>15347</v>
      </c>
      <c r="BP2836" s="24"/>
      <c r="BQ2836" s="24"/>
      <c r="BR2836" s="26">
        <v>0</v>
      </c>
      <c r="BS2836" s="26">
        <v>0</v>
      </c>
      <c r="BT2836" s="26">
        <v>0</v>
      </c>
      <c r="BU2836" s="26">
        <v>0</v>
      </c>
      <c r="BV2836" s="26">
        <v>0</v>
      </c>
      <c r="BW2836" s="26">
        <v>0</v>
      </c>
      <c r="BX2836" s="26">
        <v>0</v>
      </c>
      <c r="BY2836" s="26">
        <v>0</v>
      </c>
      <c r="BZ2836" s="26" t="s">
        <v>134</v>
      </c>
      <c r="CA2836" s="26" t="s">
        <v>134</v>
      </c>
      <c r="CB2836" s="26" t="s">
        <v>136</v>
      </c>
      <c r="CC2836" s="26" t="s">
        <v>134</v>
      </c>
      <c r="CD2836" s="26" t="s">
        <v>136</v>
      </c>
      <c r="CE2836" s="26" t="s">
        <v>136</v>
      </c>
      <c r="CF2836" s="26" t="s">
        <v>136</v>
      </c>
      <c r="CG2836" s="26" t="s">
        <v>135</v>
      </c>
      <c r="CH2836" s="26" t="s">
        <v>136</v>
      </c>
      <c r="CI2836" s="26" t="s">
        <v>136</v>
      </c>
      <c r="CJ2836" s="26" t="s">
        <v>135</v>
      </c>
      <c r="CK2836" s="26" t="s">
        <v>135</v>
      </c>
      <c r="CL2836" s="26" t="s">
        <v>134</v>
      </c>
      <c r="CM2836" s="26" t="s">
        <v>134</v>
      </c>
      <c r="CN2836" s="26" t="s">
        <v>134</v>
      </c>
      <c r="CO2836" s="26" t="s">
        <v>134</v>
      </c>
      <c r="CP2836" s="26" t="s">
        <v>136</v>
      </c>
      <c r="CQ2836" s="26" t="s">
        <v>137</v>
      </c>
      <c r="CR2836" s="26" t="s">
        <v>136</v>
      </c>
      <c r="CS2836" s="26" t="s">
        <v>136</v>
      </c>
      <c r="CT2836" s="26" t="s">
        <v>136</v>
      </c>
      <c r="CU2836" s="26" t="s">
        <v>134</v>
      </c>
      <c r="CV2836" s="26" t="s">
        <v>134</v>
      </c>
      <c r="CW2836" s="26" t="s">
        <v>134</v>
      </c>
      <c r="CX2836" s="26" t="s">
        <v>138</v>
      </c>
      <c r="CY2836" s="26" t="s">
        <v>134</v>
      </c>
      <c r="CZ2836" s="26" t="s">
        <v>135</v>
      </c>
      <c r="DA2836" s="26" t="s">
        <v>134</v>
      </c>
      <c r="DB2836" s="26" t="s">
        <v>138</v>
      </c>
      <c r="DC2836" s="26" t="s">
        <v>134</v>
      </c>
      <c r="DD2836" s="26" t="s">
        <v>138</v>
      </c>
      <c r="DE2836" s="26" t="s">
        <v>138</v>
      </c>
      <c r="DF2836" s="26" t="s">
        <v>139</v>
      </c>
      <c r="DG2836" s="26" t="s">
        <v>139</v>
      </c>
      <c r="DH2836" s="26" t="s">
        <v>139</v>
      </c>
      <c r="DI2836" s="26" t="s">
        <v>139</v>
      </c>
      <c r="DJ2836" s="26" t="s">
        <v>139</v>
      </c>
      <c r="DK2836" s="26" t="s">
        <v>139</v>
      </c>
      <c r="DL2836" s="26" t="s">
        <v>120</v>
      </c>
      <c r="DM2836" s="26" t="s">
        <v>139</v>
      </c>
      <c r="DN2836" s="26" t="s">
        <v>139</v>
      </c>
      <c r="DO2836" s="26" t="s">
        <v>139</v>
      </c>
    </row>
    <row r="2837" spans="1:119" ht="20.100000000000001" customHeight="1" x14ac:dyDescent="0.25">
      <c r="A2837" s="29" t="str">
        <f t="shared" si="616"/>
        <v>Youth Media Center4</v>
      </c>
      <c r="B2837" s="29" t="str">
        <f t="shared" si="617"/>
        <v>Youth Media Center</v>
      </c>
      <c r="C2837" s="29">
        <f t="shared" si="618"/>
        <v>4</v>
      </c>
      <c r="D2837" s="30" t="str">
        <f t="shared" si="619"/>
        <v>Europe and Eurasia</v>
      </c>
      <c r="E2837" s="30" t="str">
        <f t="shared" si="620"/>
        <v>Chisinau, Moldova</v>
      </c>
      <c r="F2837" s="31">
        <f t="shared" si="621"/>
        <v>4</v>
      </c>
      <c r="G2837" s="31">
        <f t="shared" si="622"/>
        <v>3</v>
      </c>
      <c r="H2837" s="31">
        <f t="shared" si="623"/>
        <v>2</v>
      </c>
      <c r="I2837" s="31">
        <f t="shared" si="624"/>
        <v>4</v>
      </c>
      <c r="J2837" s="31">
        <f t="shared" si="625"/>
        <v>4</v>
      </c>
      <c r="K2837" s="31">
        <f t="shared" si="626"/>
        <v>3</v>
      </c>
      <c r="L2837" s="31">
        <f t="shared" si="627"/>
        <v>3</v>
      </c>
      <c r="M2837" s="31">
        <f t="shared" si="628"/>
        <v>5</v>
      </c>
      <c r="N2837" s="31">
        <f t="shared" si="629"/>
        <v>3.5</v>
      </c>
      <c r="O2837" s="26" t="s">
        <v>15348</v>
      </c>
      <c r="P2837" s="26" t="s">
        <v>108</v>
      </c>
      <c r="Q2837" s="27">
        <v>42858</v>
      </c>
      <c r="R2837" s="26" t="s">
        <v>166</v>
      </c>
      <c r="S2837" s="26" t="s">
        <v>167</v>
      </c>
      <c r="T2837" s="26" t="s">
        <v>142</v>
      </c>
      <c r="U2837" s="26" t="s">
        <v>307</v>
      </c>
      <c r="V2837" s="26" t="s">
        <v>15763</v>
      </c>
      <c r="W2837" s="26" t="s">
        <v>2426</v>
      </c>
      <c r="X2837" s="26" t="s">
        <v>2427</v>
      </c>
      <c r="Y2837" s="26" t="s">
        <v>15337</v>
      </c>
      <c r="Z2837" s="24"/>
      <c r="AA2837" s="24"/>
      <c r="AB2837" s="26" t="s">
        <v>117</v>
      </c>
      <c r="AC2837" s="28">
        <v>4000</v>
      </c>
      <c r="AD2837" s="26" t="s">
        <v>15338</v>
      </c>
      <c r="AE2837" s="26" t="s">
        <v>5151</v>
      </c>
      <c r="AF2837" s="26" t="s">
        <v>120</v>
      </c>
      <c r="AG2837" s="26" t="s">
        <v>207</v>
      </c>
      <c r="AH2837" s="26" t="s">
        <v>185</v>
      </c>
      <c r="AI2837" s="28">
        <v>4000</v>
      </c>
      <c r="AJ2837" s="26" t="s">
        <v>15349</v>
      </c>
      <c r="AK2837" s="26" t="s">
        <v>15350</v>
      </c>
      <c r="AL2837" s="26" t="s">
        <v>15351</v>
      </c>
      <c r="AM2837" s="24"/>
      <c r="AN2837" s="24"/>
      <c r="AO2837" s="24"/>
      <c r="AP2837" s="24"/>
      <c r="AQ2837" s="26" t="s">
        <v>15352</v>
      </c>
      <c r="AR2837" s="24"/>
      <c r="AS2837" s="26" t="s">
        <v>15353</v>
      </c>
      <c r="AT2837" s="26" t="s">
        <v>15354</v>
      </c>
      <c r="AU2837" s="26" t="s">
        <v>15355</v>
      </c>
      <c r="AV2837" s="26" t="s">
        <v>15356</v>
      </c>
      <c r="AW2837" s="28">
        <v>115000</v>
      </c>
      <c r="AX2837" s="26">
        <v>845</v>
      </c>
      <c r="AY2837" s="28">
        <v>60</v>
      </c>
      <c r="AZ2837" s="28">
        <v>20</v>
      </c>
      <c r="BA2837" s="26">
        <v>50</v>
      </c>
      <c r="BB2837" s="24"/>
      <c r="BC2837" s="26" t="s">
        <v>6055</v>
      </c>
      <c r="BD2837" s="26" t="s">
        <v>125</v>
      </c>
      <c r="BE2837" s="24"/>
      <c r="BF2837" s="26" t="s">
        <v>15357</v>
      </c>
      <c r="BG2837" s="26" t="s">
        <v>449</v>
      </c>
      <c r="BH2837" s="26" t="s">
        <v>15358</v>
      </c>
      <c r="BI2837" s="26" t="s">
        <v>2118</v>
      </c>
      <c r="BJ2837" s="26" t="s">
        <v>15359</v>
      </c>
      <c r="BK2837" s="26" t="s">
        <v>15360</v>
      </c>
      <c r="BL2837" s="26" t="s">
        <v>15361</v>
      </c>
      <c r="BM2837" s="26" t="s">
        <v>7096</v>
      </c>
      <c r="BN2837" s="24"/>
      <c r="BO2837" s="24"/>
      <c r="BP2837" s="24"/>
      <c r="BQ2837" s="24"/>
      <c r="BR2837" s="26">
        <v>0</v>
      </c>
      <c r="BS2837" s="26">
        <v>0</v>
      </c>
      <c r="BT2837" s="26">
        <v>0</v>
      </c>
      <c r="BU2837" s="26">
        <v>0</v>
      </c>
      <c r="BV2837" s="26">
        <v>0</v>
      </c>
      <c r="BW2837" s="26">
        <v>0</v>
      </c>
      <c r="BX2837" s="26">
        <v>0</v>
      </c>
      <c r="BY2837" s="26">
        <v>0</v>
      </c>
      <c r="BZ2837" s="26" t="s">
        <v>134</v>
      </c>
      <c r="CA2837" s="26" t="s">
        <v>134</v>
      </c>
      <c r="CB2837" s="26" t="s">
        <v>134</v>
      </c>
      <c r="CC2837" s="26" t="s">
        <v>136</v>
      </c>
      <c r="CD2837" s="26" t="s">
        <v>136</v>
      </c>
      <c r="CE2837" s="26" t="s">
        <v>136</v>
      </c>
      <c r="CF2837" s="26" t="s">
        <v>136</v>
      </c>
      <c r="CG2837" s="26" t="s">
        <v>135</v>
      </c>
      <c r="CH2837" s="26" t="s">
        <v>135</v>
      </c>
      <c r="CI2837" s="26" t="s">
        <v>135</v>
      </c>
      <c r="CJ2837" s="26" t="s">
        <v>135</v>
      </c>
      <c r="CK2837" s="26" t="s">
        <v>137</v>
      </c>
      <c r="CL2837" s="26" t="s">
        <v>134</v>
      </c>
      <c r="CM2837" s="26" t="s">
        <v>134</v>
      </c>
      <c r="CN2837" s="26" t="s">
        <v>134</v>
      </c>
      <c r="CO2837" s="26" t="s">
        <v>134</v>
      </c>
      <c r="CP2837" s="26" t="s">
        <v>135</v>
      </c>
      <c r="CQ2837" s="26" t="s">
        <v>138</v>
      </c>
      <c r="CR2837" s="26" t="s">
        <v>134</v>
      </c>
      <c r="CS2837" s="26" t="s">
        <v>134</v>
      </c>
      <c r="CT2837" s="26" t="s">
        <v>136</v>
      </c>
      <c r="CU2837" s="26" t="s">
        <v>136</v>
      </c>
      <c r="CV2837" s="26" t="s">
        <v>134</v>
      </c>
      <c r="CW2837" s="26" t="s">
        <v>134</v>
      </c>
      <c r="CX2837" s="26" t="s">
        <v>136</v>
      </c>
      <c r="CY2837" s="26" t="s">
        <v>136</v>
      </c>
      <c r="CZ2837" s="26" t="s">
        <v>136</v>
      </c>
      <c r="DA2837" s="26" t="s">
        <v>135</v>
      </c>
      <c r="DB2837" s="26" t="s">
        <v>138</v>
      </c>
      <c r="DC2837" s="26" t="s">
        <v>134</v>
      </c>
      <c r="DD2837" s="26" t="s">
        <v>138</v>
      </c>
      <c r="DE2837" s="26" t="s">
        <v>138</v>
      </c>
      <c r="DF2837" s="26" t="s">
        <v>139</v>
      </c>
      <c r="DG2837" s="26" t="s">
        <v>139</v>
      </c>
      <c r="DH2837" s="26" t="s">
        <v>139</v>
      </c>
      <c r="DI2837" s="26" t="s">
        <v>139</v>
      </c>
      <c r="DJ2837" s="26" t="s">
        <v>139</v>
      </c>
      <c r="DK2837" s="26" t="s">
        <v>139</v>
      </c>
      <c r="DL2837" s="26" t="s">
        <v>139</v>
      </c>
      <c r="DM2837" s="26" t="s">
        <v>139</v>
      </c>
      <c r="DN2837" s="26" t="s">
        <v>139</v>
      </c>
      <c r="DO2837" s="26" t="s">
        <v>139</v>
      </c>
    </row>
    <row r="2838" spans="1:119" ht="20.100000000000001" customHeight="1" x14ac:dyDescent="0.25">
      <c r="A2838" s="29" t="str">
        <f t="shared" si="616"/>
        <v>Youth Media Center3</v>
      </c>
      <c r="B2838" s="29" t="str">
        <f t="shared" si="617"/>
        <v>Youth Media Center</v>
      </c>
      <c r="C2838" s="29">
        <f t="shared" si="618"/>
        <v>3</v>
      </c>
      <c r="D2838" s="30" t="str">
        <f t="shared" si="619"/>
        <v>Europe and Eurasia</v>
      </c>
      <c r="E2838" s="30" t="str">
        <f t="shared" si="620"/>
        <v>Chisinau, Moldova</v>
      </c>
      <c r="F2838" s="31">
        <f t="shared" si="621"/>
        <v>3</v>
      </c>
      <c r="G2838" s="31">
        <f t="shared" si="622"/>
        <v>3</v>
      </c>
      <c r="H2838" s="31">
        <f t="shared" si="623"/>
        <v>3</v>
      </c>
      <c r="I2838" s="31">
        <f t="shared" si="624"/>
        <v>4</v>
      </c>
      <c r="J2838" s="31">
        <f t="shared" si="625"/>
        <v>3</v>
      </c>
      <c r="K2838" s="31">
        <f t="shared" si="626"/>
        <v>3</v>
      </c>
      <c r="L2838" s="31">
        <f t="shared" si="627"/>
        <v>3</v>
      </c>
      <c r="M2838" s="31">
        <f t="shared" si="628"/>
        <v>3</v>
      </c>
      <c r="N2838" s="31">
        <f t="shared" si="629"/>
        <v>3.1</v>
      </c>
      <c r="O2838" s="26" t="s">
        <v>15362</v>
      </c>
      <c r="P2838" s="26" t="s">
        <v>108</v>
      </c>
      <c r="Q2838" s="27">
        <v>42502</v>
      </c>
      <c r="R2838" s="26" t="s">
        <v>109</v>
      </c>
      <c r="S2838" s="26" t="s">
        <v>184</v>
      </c>
      <c r="T2838" s="26" t="s">
        <v>157</v>
      </c>
      <c r="U2838" s="26" t="s">
        <v>307</v>
      </c>
      <c r="V2838" s="26" t="s">
        <v>15763</v>
      </c>
      <c r="W2838" s="26" t="s">
        <v>2426</v>
      </c>
      <c r="X2838" s="26" t="s">
        <v>2427</v>
      </c>
      <c r="Y2838" s="26" t="s">
        <v>15337</v>
      </c>
      <c r="Z2838" s="24"/>
      <c r="AA2838" s="24"/>
      <c r="AB2838" s="26" t="s">
        <v>117</v>
      </c>
      <c r="AC2838" s="28">
        <v>4000</v>
      </c>
      <c r="AD2838" s="26" t="s">
        <v>15338</v>
      </c>
      <c r="AE2838" s="26" t="s">
        <v>5151</v>
      </c>
      <c r="AF2838" s="26" t="s">
        <v>120</v>
      </c>
      <c r="AG2838" s="26" t="s">
        <v>207</v>
      </c>
      <c r="AH2838" s="26" t="s">
        <v>121</v>
      </c>
      <c r="AI2838" s="28">
        <v>4000</v>
      </c>
      <c r="AJ2838" s="26" t="s">
        <v>15363</v>
      </c>
      <c r="AK2838" s="26" t="s">
        <v>15350</v>
      </c>
      <c r="AL2838" s="26" t="s">
        <v>15351</v>
      </c>
      <c r="AM2838" s="24"/>
      <c r="AN2838" s="24"/>
      <c r="AO2838" s="24"/>
      <c r="AP2838" s="24"/>
      <c r="AQ2838" s="24"/>
      <c r="AR2838" s="24"/>
      <c r="AS2838" s="26" t="s">
        <v>15364</v>
      </c>
      <c r="AT2838" s="24"/>
      <c r="AU2838" s="26" t="s">
        <v>15365</v>
      </c>
      <c r="AV2838" s="24"/>
      <c r="AW2838" s="28">
        <v>163523</v>
      </c>
      <c r="AX2838" s="26">
        <v>440</v>
      </c>
      <c r="AY2838" s="28">
        <v>60</v>
      </c>
      <c r="AZ2838" s="28">
        <v>40</v>
      </c>
      <c r="BA2838" s="26">
        <v>0</v>
      </c>
      <c r="BB2838" s="26" t="s">
        <v>241</v>
      </c>
      <c r="BC2838" s="26" t="s">
        <v>6055</v>
      </c>
      <c r="BD2838" s="26" t="s">
        <v>125</v>
      </c>
      <c r="BE2838" s="24"/>
      <c r="BF2838" s="26" t="s">
        <v>15366</v>
      </c>
      <c r="BG2838" s="26" t="s">
        <v>15360</v>
      </c>
      <c r="BH2838" s="26" t="s">
        <v>1695</v>
      </c>
      <c r="BI2838" s="26" t="s">
        <v>15367</v>
      </c>
      <c r="BJ2838" s="26" t="s">
        <v>15368</v>
      </c>
      <c r="BK2838" s="26" t="s">
        <v>449</v>
      </c>
      <c r="BL2838" s="24"/>
      <c r="BM2838" s="24"/>
      <c r="BN2838" s="24"/>
      <c r="BO2838" s="24"/>
      <c r="BP2838" s="24"/>
      <c r="BQ2838" s="24"/>
      <c r="BR2838" s="26">
        <v>3</v>
      </c>
      <c r="BS2838" s="26">
        <v>3</v>
      </c>
      <c r="BT2838" s="26">
        <v>3</v>
      </c>
      <c r="BU2838" s="26">
        <v>4</v>
      </c>
      <c r="BV2838" s="26">
        <v>3</v>
      </c>
      <c r="BW2838" s="26">
        <v>3</v>
      </c>
      <c r="BX2838" s="26">
        <v>3</v>
      </c>
      <c r="BY2838" s="26">
        <v>3</v>
      </c>
      <c r="BZ2838" s="24"/>
      <c r="CA2838" s="24"/>
      <c r="CB2838" s="24"/>
      <c r="CC2838" s="24"/>
      <c r="CD2838" s="24"/>
      <c r="CE2838" s="24"/>
      <c r="CF2838" s="24"/>
      <c r="CG2838" s="24"/>
      <c r="CH2838" s="24"/>
      <c r="CI2838" s="24"/>
      <c r="CJ2838" s="24"/>
      <c r="CK2838" s="24"/>
      <c r="CL2838" s="24"/>
      <c r="CM2838" s="24"/>
      <c r="CN2838" s="24"/>
      <c r="CO2838" s="24"/>
      <c r="CP2838" s="24"/>
      <c r="CQ2838" s="24"/>
      <c r="CR2838" s="24"/>
      <c r="CS2838" s="24"/>
      <c r="CT2838" s="24"/>
      <c r="CU2838" s="24"/>
      <c r="CV2838" s="24"/>
      <c r="CW2838" s="24"/>
      <c r="CX2838" s="24"/>
      <c r="CY2838" s="24"/>
      <c r="CZ2838" s="24"/>
      <c r="DA2838" s="24"/>
      <c r="DB2838" s="24"/>
      <c r="DC2838" s="24"/>
      <c r="DD2838" s="24"/>
      <c r="DE2838" s="24"/>
      <c r="DF2838" s="26" t="s">
        <v>139</v>
      </c>
      <c r="DG2838" s="26" t="s">
        <v>139</v>
      </c>
      <c r="DH2838" s="26" t="s">
        <v>139</v>
      </c>
      <c r="DI2838" s="26" t="s">
        <v>139</v>
      </c>
      <c r="DJ2838" s="26" t="s">
        <v>139</v>
      </c>
      <c r="DK2838" s="26" t="s">
        <v>139</v>
      </c>
      <c r="DL2838" s="26" t="s">
        <v>139</v>
      </c>
      <c r="DM2838" s="26" t="s">
        <v>139</v>
      </c>
      <c r="DN2838" s="26" t="s">
        <v>139</v>
      </c>
      <c r="DO2838" s="26" t="s">
        <v>139</v>
      </c>
    </row>
    <row r="2839" spans="1:119" ht="20.100000000000001" customHeight="1" x14ac:dyDescent="0.25">
      <c r="A2839" s="29" t="str">
        <f t="shared" si="616"/>
        <v>Youth Media Center2</v>
      </c>
      <c r="B2839" s="29" t="str">
        <f t="shared" si="617"/>
        <v>Youth Media Center</v>
      </c>
      <c r="C2839" s="29">
        <f t="shared" si="618"/>
        <v>2</v>
      </c>
      <c r="D2839" s="30" t="str">
        <f t="shared" si="619"/>
        <v>Europe and Eurasia</v>
      </c>
      <c r="E2839" s="30" t="str">
        <f t="shared" si="620"/>
        <v>Chisinau, Moldova</v>
      </c>
      <c r="F2839" s="31">
        <f t="shared" si="621"/>
        <v>3</v>
      </c>
      <c r="G2839" s="31">
        <f t="shared" si="622"/>
        <v>2</v>
      </c>
      <c r="H2839" s="31">
        <f t="shared" si="623"/>
        <v>3</v>
      </c>
      <c r="I2839" s="31">
        <f t="shared" si="624"/>
        <v>3</v>
      </c>
      <c r="J2839" s="31">
        <f t="shared" si="625"/>
        <v>3</v>
      </c>
      <c r="K2839" s="31">
        <f t="shared" si="626"/>
        <v>3</v>
      </c>
      <c r="L2839" s="31">
        <f t="shared" si="627"/>
        <v>4</v>
      </c>
      <c r="M2839" s="31">
        <f t="shared" si="628"/>
        <v>4</v>
      </c>
      <c r="N2839" s="31">
        <f t="shared" si="629"/>
        <v>3.1</v>
      </c>
      <c r="O2839" s="26" t="s">
        <v>15369</v>
      </c>
      <c r="P2839" s="26" t="s">
        <v>108</v>
      </c>
      <c r="Q2839" s="27">
        <v>41946</v>
      </c>
      <c r="R2839" s="26" t="s">
        <v>109</v>
      </c>
      <c r="S2839" s="26" t="s">
        <v>609</v>
      </c>
      <c r="T2839" s="26" t="s">
        <v>278</v>
      </c>
      <c r="U2839" s="26" t="s">
        <v>307</v>
      </c>
      <c r="V2839" s="26" t="s">
        <v>15763</v>
      </c>
      <c r="W2839" s="26" t="s">
        <v>2426</v>
      </c>
      <c r="X2839" s="26" t="s">
        <v>2427</v>
      </c>
      <c r="Y2839" s="26" t="s">
        <v>15337</v>
      </c>
      <c r="Z2839" s="24"/>
      <c r="AA2839" s="24"/>
      <c r="AB2839" s="26" t="s">
        <v>117</v>
      </c>
      <c r="AC2839" s="28">
        <v>6000</v>
      </c>
      <c r="AD2839" s="26" t="s">
        <v>15338</v>
      </c>
      <c r="AE2839" s="26" t="s">
        <v>5151</v>
      </c>
      <c r="AF2839" s="26" t="s">
        <v>120</v>
      </c>
      <c r="AG2839" s="26" t="s">
        <v>207</v>
      </c>
      <c r="AH2839" s="26" t="s">
        <v>143</v>
      </c>
      <c r="AI2839" s="28">
        <v>6000</v>
      </c>
      <c r="AJ2839" s="26" t="s">
        <v>15370</v>
      </c>
      <c r="AK2839" s="26" t="s">
        <v>15371</v>
      </c>
      <c r="AL2839" s="26" t="s">
        <v>15372</v>
      </c>
      <c r="AM2839" s="24"/>
      <c r="AN2839" s="24"/>
      <c r="AO2839" s="24"/>
      <c r="AP2839" s="24"/>
      <c r="AQ2839" s="24"/>
      <c r="AR2839" s="24"/>
      <c r="AS2839" s="24"/>
      <c r="AT2839" s="26" t="s">
        <v>15373</v>
      </c>
      <c r="AU2839" s="24"/>
      <c r="AV2839" s="26" t="s">
        <v>15374</v>
      </c>
      <c r="AW2839" s="28">
        <v>55750</v>
      </c>
      <c r="AX2839" s="26">
        <v>400</v>
      </c>
      <c r="AY2839" s="28">
        <v>50</v>
      </c>
      <c r="AZ2839" s="28">
        <v>50</v>
      </c>
      <c r="BA2839" s="26">
        <v>0</v>
      </c>
      <c r="BB2839" s="26" t="s">
        <v>241</v>
      </c>
      <c r="BC2839" s="26" t="s">
        <v>6055</v>
      </c>
      <c r="BD2839" s="26" t="s">
        <v>125</v>
      </c>
      <c r="BE2839" s="24"/>
      <c r="BF2839" s="26" t="s">
        <v>15361</v>
      </c>
      <c r="BG2839" s="26" t="s">
        <v>2426</v>
      </c>
      <c r="BH2839" s="26" t="s">
        <v>15375</v>
      </c>
      <c r="BI2839" s="26" t="s">
        <v>2426</v>
      </c>
      <c r="BJ2839" s="26" t="s">
        <v>15376</v>
      </c>
      <c r="BK2839" s="26" t="s">
        <v>2426</v>
      </c>
      <c r="BL2839" s="24"/>
      <c r="BM2839" s="24"/>
      <c r="BN2839" s="24"/>
      <c r="BO2839" s="24"/>
      <c r="BP2839" s="24"/>
      <c r="BQ2839" s="24"/>
      <c r="BR2839" s="26">
        <v>3</v>
      </c>
      <c r="BS2839" s="26">
        <v>2</v>
      </c>
      <c r="BT2839" s="26">
        <v>3</v>
      </c>
      <c r="BU2839" s="26">
        <v>3</v>
      </c>
      <c r="BV2839" s="26">
        <v>3</v>
      </c>
      <c r="BW2839" s="26">
        <v>3</v>
      </c>
      <c r="BX2839" s="26">
        <v>4</v>
      </c>
      <c r="BY2839" s="26">
        <v>4</v>
      </c>
      <c r="BZ2839" s="24"/>
      <c r="CA2839" s="24"/>
      <c r="CB2839" s="24"/>
      <c r="CC2839" s="24"/>
      <c r="CD2839" s="24"/>
      <c r="CE2839" s="24"/>
      <c r="CF2839" s="24"/>
      <c r="CG2839" s="24"/>
      <c r="CH2839" s="24"/>
      <c r="CI2839" s="24"/>
      <c r="CJ2839" s="24"/>
      <c r="CK2839" s="24"/>
      <c r="CL2839" s="24"/>
      <c r="CM2839" s="24"/>
      <c r="CN2839" s="24"/>
      <c r="CO2839" s="24"/>
      <c r="CP2839" s="24"/>
      <c r="CQ2839" s="24"/>
      <c r="CR2839" s="24"/>
      <c r="CS2839" s="24"/>
      <c r="CT2839" s="24"/>
      <c r="CU2839" s="24"/>
      <c r="CV2839" s="24"/>
      <c r="CW2839" s="24"/>
      <c r="CX2839" s="24"/>
      <c r="CY2839" s="24"/>
      <c r="CZ2839" s="24"/>
      <c r="DA2839" s="24"/>
      <c r="DB2839" s="24"/>
      <c r="DC2839" s="24"/>
      <c r="DD2839" s="24"/>
      <c r="DE2839" s="24"/>
      <c r="DF2839" s="26" t="s">
        <v>139</v>
      </c>
      <c r="DG2839" s="26" t="s">
        <v>139</v>
      </c>
      <c r="DH2839" s="26" t="s">
        <v>139</v>
      </c>
      <c r="DI2839" s="26" t="s">
        <v>139</v>
      </c>
      <c r="DJ2839" s="26" t="s">
        <v>120</v>
      </c>
      <c r="DK2839" s="26" t="s">
        <v>139</v>
      </c>
      <c r="DL2839" s="26" t="s">
        <v>139</v>
      </c>
      <c r="DM2839" s="26" t="s">
        <v>139</v>
      </c>
      <c r="DN2839" s="26" t="s">
        <v>139</v>
      </c>
      <c r="DO2839" s="26" t="s">
        <v>139</v>
      </c>
    </row>
    <row r="2840" spans="1:119" ht="20.100000000000001" customHeight="1" x14ac:dyDescent="0.25">
      <c r="A2840" s="29" t="str">
        <f t="shared" si="616"/>
        <v>Youth Media Center1</v>
      </c>
      <c r="B2840" s="29" t="str">
        <f t="shared" si="617"/>
        <v>Youth Media Center</v>
      </c>
      <c r="C2840" s="29">
        <f t="shared" si="618"/>
        <v>1</v>
      </c>
      <c r="D2840" s="30" t="str">
        <f t="shared" si="619"/>
        <v>Europe and Eurasia</v>
      </c>
      <c r="E2840" s="30" t="str">
        <f t="shared" si="620"/>
        <v>Chisinau, Moldova</v>
      </c>
      <c r="F2840" s="31">
        <f t="shared" si="621"/>
        <v>0</v>
      </c>
      <c r="G2840" s="31">
        <f t="shared" si="622"/>
        <v>0</v>
      </c>
      <c r="H2840" s="31">
        <f t="shared" si="623"/>
        <v>0</v>
      </c>
      <c r="I2840" s="31">
        <f t="shared" si="624"/>
        <v>0</v>
      </c>
      <c r="J2840" s="31">
        <f t="shared" si="625"/>
        <v>0</v>
      </c>
      <c r="K2840" s="31">
        <f t="shared" si="626"/>
        <v>0</v>
      </c>
      <c r="L2840" s="31">
        <f t="shared" si="627"/>
        <v>0</v>
      </c>
      <c r="M2840" s="31">
        <f t="shared" si="628"/>
        <v>0</v>
      </c>
      <c r="N2840" s="31">
        <f t="shared" si="629"/>
        <v>0</v>
      </c>
      <c r="O2840" s="26" t="s">
        <v>15377</v>
      </c>
      <c r="P2840" s="26" t="s">
        <v>108</v>
      </c>
      <c r="Q2840" s="27">
        <v>41568</v>
      </c>
      <c r="R2840" s="26" t="s">
        <v>155</v>
      </c>
      <c r="S2840" s="26" t="s">
        <v>622</v>
      </c>
      <c r="T2840" s="26" t="s">
        <v>194</v>
      </c>
      <c r="U2840" s="26" t="s">
        <v>307</v>
      </c>
      <c r="V2840" s="26" t="s">
        <v>15763</v>
      </c>
      <c r="W2840" s="26" t="s">
        <v>2426</v>
      </c>
      <c r="X2840" s="26" t="s">
        <v>2427</v>
      </c>
      <c r="Y2840" s="26" t="s">
        <v>15337</v>
      </c>
      <c r="Z2840" s="24"/>
      <c r="AA2840" s="24"/>
      <c r="AB2840" s="26" t="s">
        <v>117</v>
      </c>
      <c r="AC2840" s="28">
        <v>6000</v>
      </c>
      <c r="AD2840" s="26" t="s">
        <v>15338</v>
      </c>
      <c r="AE2840" s="26" t="s">
        <v>5151</v>
      </c>
      <c r="AF2840" s="26" t="s">
        <v>120</v>
      </c>
      <c r="AG2840" s="26" t="s">
        <v>207</v>
      </c>
      <c r="AH2840" s="26" t="s">
        <v>158</v>
      </c>
      <c r="AI2840" s="28">
        <v>6000</v>
      </c>
      <c r="AJ2840" s="26" t="s">
        <v>15378</v>
      </c>
      <c r="AK2840" s="26" t="s">
        <v>15379</v>
      </c>
      <c r="AL2840" s="26" t="s">
        <v>15380</v>
      </c>
      <c r="AM2840" s="26" t="s">
        <v>15381</v>
      </c>
      <c r="AN2840" s="26" t="s">
        <v>15382</v>
      </c>
      <c r="AO2840" s="26" t="s">
        <v>15383</v>
      </c>
      <c r="AP2840" s="26" t="s">
        <v>15384</v>
      </c>
      <c r="AQ2840" s="24"/>
      <c r="AR2840" s="24"/>
      <c r="AS2840" s="24"/>
      <c r="AT2840" s="24"/>
      <c r="AU2840" s="24"/>
      <c r="AV2840" s="24"/>
      <c r="AW2840" s="28">
        <v>23520</v>
      </c>
      <c r="AX2840" s="26">
        <v>300</v>
      </c>
      <c r="AY2840" s="28">
        <v>50</v>
      </c>
      <c r="AZ2840" s="28">
        <v>95</v>
      </c>
      <c r="BA2840" s="26">
        <v>0</v>
      </c>
      <c r="BB2840" s="26" t="s">
        <v>241</v>
      </c>
      <c r="BC2840" s="26" t="s">
        <v>6055</v>
      </c>
      <c r="BD2840" s="24"/>
      <c r="BE2840" s="24"/>
      <c r="BF2840" s="26" t="s">
        <v>1695</v>
      </c>
      <c r="BG2840" s="26" t="s">
        <v>2426</v>
      </c>
      <c r="BH2840" s="24"/>
      <c r="BI2840" s="24"/>
      <c r="BJ2840" s="24"/>
      <c r="BK2840" s="24"/>
      <c r="BL2840" s="24"/>
      <c r="BM2840" s="24"/>
      <c r="BN2840" s="24"/>
      <c r="BO2840" s="24"/>
      <c r="BP2840" s="24"/>
      <c r="BQ2840" s="24"/>
      <c r="BR2840" s="26">
        <v>0</v>
      </c>
      <c r="BS2840" s="26">
        <v>0</v>
      </c>
      <c r="BT2840" s="26">
        <v>0</v>
      </c>
      <c r="BU2840" s="26">
        <v>0</v>
      </c>
      <c r="BV2840" s="26">
        <v>0</v>
      </c>
      <c r="BW2840" s="26">
        <v>0</v>
      </c>
      <c r="BX2840" s="26">
        <v>0</v>
      </c>
      <c r="BY2840" s="26">
        <v>0</v>
      </c>
      <c r="BZ2840" s="24"/>
      <c r="CA2840" s="24"/>
      <c r="CB2840" s="24"/>
      <c r="CC2840" s="24"/>
      <c r="CD2840" s="24"/>
      <c r="CE2840" s="24"/>
      <c r="CF2840" s="24"/>
      <c r="CG2840" s="24"/>
      <c r="CH2840" s="24"/>
      <c r="CI2840" s="24"/>
      <c r="CJ2840" s="24"/>
      <c r="CK2840" s="24"/>
      <c r="CL2840" s="24"/>
      <c r="CM2840" s="24"/>
      <c r="CN2840" s="24"/>
      <c r="CO2840" s="24"/>
      <c r="CP2840" s="24"/>
      <c r="CQ2840" s="24"/>
      <c r="CR2840" s="24"/>
      <c r="CS2840" s="24"/>
      <c r="CT2840" s="24"/>
      <c r="CU2840" s="24"/>
      <c r="CV2840" s="24"/>
      <c r="CW2840" s="24"/>
      <c r="CX2840" s="24"/>
      <c r="CY2840" s="24"/>
      <c r="CZ2840" s="24"/>
      <c r="DA2840" s="24"/>
      <c r="DB2840" s="24"/>
      <c r="DC2840" s="24"/>
      <c r="DD2840" s="24"/>
      <c r="DE2840" s="24"/>
      <c r="DF2840" s="26" t="s">
        <v>139</v>
      </c>
      <c r="DG2840" s="26" t="s">
        <v>139</v>
      </c>
      <c r="DH2840" s="26" t="s">
        <v>139</v>
      </c>
      <c r="DI2840" s="26" t="s">
        <v>139</v>
      </c>
      <c r="DJ2840" s="26" t="s">
        <v>120</v>
      </c>
      <c r="DK2840" s="26" t="s">
        <v>139</v>
      </c>
      <c r="DL2840" s="26" t="s">
        <v>139</v>
      </c>
      <c r="DM2840" s="26" t="s">
        <v>139</v>
      </c>
      <c r="DN2840" s="26" t="s">
        <v>139</v>
      </c>
      <c r="DO2840" s="26" t="s">
        <v>120</v>
      </c>
    </row>
    <row r="2841" spans="1:119" ht="20.100000000000001" customHeight="1" x14ac:dyDescent="0.25">
      <c r="A2841" s="29" t="str">
        <f t="shared" si="616"/>
        <v>Youth Support Initiative6</v>
      </c>
      <c r="B2841" s="29" t="str">
        <f t="shared" si="617"/>
        <v>Youth Support Initiative</v>
      </c>
      <c r="C2841" s="29">
        <f t="shared" si="618"/>
        <v>6</v>
      </c>
      <c r="D2841" s="30" t="str">
        <f t="shared" si="619"/>
        <v>Africa and the Middle East</v>
      </c>
      <c r="E2841" s="30" t="str">
        <f t="shared" si="620"/>
        <v>Kitwe, Zambia</v>
      </c>
      <c r="F2841" s="31">
        <f t="shared" si="621"/>
        <v>4</v>
      </c>
      <c r="G2841" s="31">
        <f t="shared" si="622"/>
        <v>2</v>
      </c>
      <c r="H2841" s="31">
        <f t="shared" si="623"/>
        <v>5</v>
      </c>
      <c r="I2841" s="31">
        <f t="shared" si="624"/>
        <v>4</v>
      </c>
      <c r="J2841" s="31">
        <f t="shared" si="625"/>
        <v>3</v>
      </c>
      <c r="K2841" s="31">
        <f t="shared" si="626"/>
        <v>3</v>
      </c>
      <c r="L2841" s="31">
        <f t="shared" si="627"/>
        <v>3</v>
      </c>
      <c r="M2841" s="31">
        <f t="shared" si="628"/>
        <v>3</v>
      </c>
      <c r="N2841" s="31">
        <f t="shared" si="629"/>
        <v>3.4</v>
      </c>
      <c r="O2841" s="26" t="s">
        <v>15385</v>
      </c>
      <c r="P2841" s="26" t="s">
        <v>108</v>
      </c>
      <c r="Q2841" s="27">
        <v>43214</v>
      </c>
      <c r="R2841" s="26" t="s">
        <v>166</v>
      </c>
      <c r="S2841" s="26" t="s">
        <v>244</v>
      </c>
      <c r="T2841" s="26" t="s">
        <v>111</v>
      </c>
      <c r="U2841" s="24"/>
      <c r="V2841" s="26" t="s">
        <v>169</v>
      </c>
      <c r="W2841" s="26" t="s">
        <v>4580</v>
      </c>
      <c r="X2841" s="26" t="s">
        <v>14522</v>
      </c>
      <c r="Y2841" s="26" t="s">
        <v>15386</v>
      </c>
      <c r="Z2841" s="24"/>
      <c r="AA2841" s="24"/>
      <c r="AB2841" s="26" t="s">
        <v>117</v>
      </c>
      <c r="AC2841" s="28">
        <v>13000</v>
      </c>
      <c r="AD2841" s="26" t="s">
        <v>5257</v>
      </c>
      <c r="AE2841" s="26" t="s">
        <v>343</v>
      </c>
      <c r="AF2841" s="26" t="s">
        <v>120</v>
      </c>
      <c r="AG2841" s="26" t="s">
        <v>194</v>
      </c>
      <c r="AH2841" s="26" t="s">
        <v>250</v>
      </c>
      <c r="AI2841" s="28">
        <v>13000</v>
      </c>
      <c r="AJ2841" s="24"/>
      <c r="AK2841" s="24"/>
      <c r="AL2841" s="24"/>
      <c r="AM2841" s="24"/>
      <c r="AN2841" s="24"/>
      <c r="AO2841" s="24"/>
      <c r="AP2841" s="24"/>
      <c r="AQ2841" s="24"/>
      <c r="AR2841" s="24"/>
      <c r="AS2841" s="26" t="s">
        <v>15387</v>
      </c>
      <c r="AT2841" s="24"/>
      <c r="AU2841" s="24"/>
      <c r="AV2841" s="24"/>
      <c r="AW2841" s="28">
        <v>27960</v>
      </c>
      <c r="AX2841" s="26">
        <v>117</v>
      </c>
      <c r="AY2841" s="28">
        <v>98</v>
      </c>
      <c r="AZ2841" s="28">
        <v>70</v>
      </c>
      <c r="BA2841" s="26">
        <v>75</v>
      </c>
      <c r="BB2841" s="24"/>
      <c r="BC2841" s="26" t="s">
        <v>3079</v>
      </c>
      <c r="BD2841" s="26" t="s">
        <v>125</v>
      </c>
      <c r="BE2841" s="24"/>
      <c r="BF2841" s="26" t="s">
        <v>212</v>
      </c>
      <c r="BG2841" s="26" t="s">
        <v>261</v>
      </c>
      <c r="BH2841" s="26" t="s">
        <v>15388</v>
      </c>
      <c r="BI2841" s="26" t="s">
        <v>4580</v>
      </c>
      <c r="BJ2841" s="24"/>
      <c r="BK2841" s="24"/>
      <c r="BL2841" s="24"/>
      <c r="BM2841" s="24"/>
      <c r="BN2841" s="24"/>
      <c r="BO2841" s="24"/>
      <c r="BP2841" s="24"/>
      <c r="BQ2841" s="24"/>
      <c r="BR2841" s="26">
        <v>0</v>
      </c>
      <c r="BS2841" s="26">
        <v>0</v>
      </c>
      <c r="BT2841" s="26">
        <v>0</v>
      </c>
      <c r="BU2841" s="26">
        <v>0</v>
      </c>
      <c r="BV2841" s="26">
        <v>0</v>
      </c>
      <c r="BW2841" s="26">
        <v>0</v>
      </c>
      <c r="BX2841" s="26">
        <v>0</v>
      </c>
      <c r="BY2841" s="26">
        <v>0</v>
      </c>
      <c r="BZ2841" s="26" t="s">
        <v>138</v>
      </c>
      <c r="CA2841" s="26" t="s">
        <v>134</v>
      </c>
      <c r="CB2841" s="26" t="s">
        <v>136</v>
      </c>
      <c r="CC2841" s="26" t="s">
        <v>136</v>
      </c>
      <c r="CD2841" s="26" t="s">
        <v>135</v>
      </c>
      <c r="CE2841" s="26" t="s">
        <v>135</v>
      </c>
      <c r="CF2841" s="26" t="s">
        <v>135</v>
      </c>
      <c r="CG2841" s="26" t="s">
        <v>135</v>
      </c>
      <c r="CH2841" s="26" t="s">
        <v>134</v>
      </c>
      <c r="CI2841" s="26" t="s">
        <v>138</v>
      </c>
      <c r="CJ2841" s="26" t="s">
        <v>138</v>
      </c>
      <c r="CK2841" s="26" t="s">
        <v>138</v>
      </c>
      <c r="CL2841" s="26" t="s">
        <v>135</v>
      </c>
      <c r="CM2841" s="26" t="s">
        <v>138</v>
      </c>
      <c r="CN2841" s="26" t="s">
        <v>136</v>
      </c>
      <c r="CO2841" s="26" t="s">
        <v>138</v>
      </c>
      <c r="CP2841" s="26" t="s">
        <v>136</v>
      </c>
      <c r="CQ2841" s="26" t="s">
        <v>136</v>
      </c>
      <c r="CR2841" s="26" t="s">
        <v>138</v>
      </c>
      <c r="CS2841" s="26" t="s">
        <v>136</v>
      </c>
      <c r="CT2841" s="26" t="s">
        <v>135</v>
      </c>
      <c r="CU2841" s="26" t="s">
        <v>136</v>
      </c>
      <c r="CV2841" s="26" t="s">
        <v>136</v>
      </c>
      <c r="CW2841" s="26" t="s">
        <v>136</v>
      </c>
      <c r="CX2841" s="26" t="s">
        <v>134</v>
      </c>
      <c r="CY2841" s="26" t="s">
        <v>138</v>
      </c>
      <c r="CZ2841" s="26" t="s">
        <v>136</v>
      </c>
      <c r="DA2841" s="26" t="s">
        <v>135</v>
      </c>
      <c r="DB2841" s="26" t="s">
        <v>137</v>
      </c>
      <c r="DC2841" s="26" t="s">
        <v>135</v>
      </c>
      <c r="DD2841" s="26" t="s">
        <v>138</v>
      </c>
      <c r="DE2841" s="26" t="s">
        <v>134</v>
      </c>
      <c r="DF2841" s="26" t="s">
        <v>139</v>
      </c>
      <c r="DG2841" s="26" t="s">
        <v>120</v>
      </c>
      <c r="DH2841" s="26" t="s">
        <v>139</v>
      </c>
      <c r="DI2841" s="26" t="s">
        <v>139</v>
      </c>
      <c r="DJ2841" s="26" t="s">
        <v>120</v>
      </c>
      <c r="DK2841" s="26" t="s">
        <v>139</v>
      </c>
      <c r="DL2841" s="26" t="s">
        <v>139</v>
      </c>
      <c r="DM2841" s="26" t="s">
        <v>139</v>
      </c>
      <c r="DN2841" s="26" t="s">
        <v>139</v>
      </c>
      <c r="DO2841" s="26" t="s">
        <v>139</v>
      </c>
    </row>
    <row r="2842" spans="1:119" ht="20.100000000000001" customHeight="1" x14ac:dyDescent="0.25">
      <c r="A2842" s="29" t="str">
        <f t="shared" si="616"/>
        <v>Youth Support Initiative5</v>
      </c>
      <c r="B2842" s="29" t="str">
        <f t="shared" si="617"/>
        <v>Youth Support Initiative</v>
      </c>
      <c r="C2842" s="29">
        <f t="shared" si="618"/>
        <v>5</v>
      </c>
      <c r="D2842" s="30" t="str">
        <f t="shared" si="619"/>
        <v>Africa and the Middle East</v>
      </c>
      <c r="E2842" s="30" t="str">
        <f t="shared" si="620"/>
        <v>Kitwe, Zambia</v>
      </c>
      <c r="F2842" s="31">
        <f t="shared" si="621"/>
        <v>4</v>
      </c>
      <c r="G2842" s="31">
        <f t="shared" si="622"/>
        <v>2</v>
      </c>
      <c r="H2842" s="31">
        <f t="shared" si="623"/>
        <v>4</v>
      </c>
      <c r="I2842" s="31">
        <f t="shared" si="624"/>
        <v>3</v>
      </c>
      <c r="J2842" s="31">
        <f t="shared" si="625"/>
        <v>3</v>
      </c>
      <c r="K2842" s="31">
        <f t="shared" si="626"/>
        <v>2</v>
      </c>
      <c r="L2842" s="31">
        <f t="shared" si="627"/>
        <v>3</v>
      </c>
      <c r="M2842" s="31">
        <f t="shared" si="628"/>
        <v>3</v>
      </c>
      <c r="N2842" s="31">
        <f t="shared" si="629"/>
        <v>3</v>
      </c>
      <c r="O2842" s="26" t="s">
        <v>15389</v>
      </c>
      <c r="P2842" s="26" t="s">
        <v>108</v>
      </c>
      <c r="Q2842" s="27">
        <v>42858</v>
      </c>
      <c r="R2842" s="26" t="s">
        <v>166</v>
      </c>
      <c r="S2842" s="26" t="s">
        <v>167</v>
      </c>
      <c r="T2842" s="26" t="s">
        <v>142</v>
      </c>
      <c r="U2842" s="26" t="s">
        <v>168</v>
      </c>
      <c r="V2842" s="26" t="s">
        <v>169</v>
      </c>
      <c r="W2842" s="26" t="s">
        <v>4580</v>
      </c>
      <c r="X2842" s="26" t="s">
        <v>14522</v>
      </c>
      <c r="Y2842" s="26" t="s">
        <v>15386</v>
      </c>
      <c r="Z2842" s="24"/>
      <c r="AA2842" s="24"/>
      <c r="AB2842" s="26" t="s">
        <v>117</v>
      </c>
      <c r="AC2842" s="28">
        <v>13000</v>
      </c>
      <c r="AD2842" s="26" t="s">
        <v>5257</v>
      </c>
      <c r="AE2842" s="26" t="s">
        <v>343</v>
      </c>
      <c r="AF2842" s="26" t="s">
        <v>120</v>
      </c>
      <c r="AG2842" s="26" t="s">
        <v>194</v>
      </c>
      <c r="AH2842" s="26" t="s">
        <v>176</v>
      </c>
      <c r="AI2842" s="28">
        <v>13000</v>
      </c>
      <c r="AJ2842" s="26" t="s">
        <v>15390</v>
      </c>
      <c r="AK2842" s="26" t="s">
        <v>15391</v>
      </c>
      <c r="AL2842" s="26" t="s">
        <v>15392</v>
      </c>
      <c r="AM2842" s="24"/>
      <c r="AN2842" s="24"/>
      <c r="AO2842" s="24"/>
      <c r="AP2842" s="24"/>
      <c r="AQ2842" s="26" t="s">
        <v>15393</v>
      </c>
      <c r="AR2842" s="24"/>
      <c r="AS2842" s="24"/>
      <c r="AT2842" s="24"/>
      <c r="AU2842" s="24"/>
      <c r="AV2842" s="24"/>
      <c r="AW2842" s="28">
        <v>31800</v>
      </c>
      <c r="AX2842" s="26">
        <v>432</v>
      </c>
      <c r="AY2842" s="28">
        <v>85</v>
      </c>
      <c r="AZ2842" s="28">
        <v>75</v>
      </c>
      <c r="BA2842" s="26">
        <v>112</v>
      </c>
      <c r="BB2842" s="24"/>
      <c r="BC2842" s="26" t="s">
        <v>3079</v>
      </c>
      <c r="BD2842" s="26" t="s">
        <v>125</v>
      </c>
      <c r="BE2842" s="24"/>
      <c r="BF2842" s="26" t="s">
        <v>15394</v>
      </c>
      <c r="BG2842" s="26" t="s">
        <v>4580</v>
      </c>
      <c r="BH2842" s="26" t="s">
        <v>15395</v>
      </c>
      <c r="BI2842" s="26" t="s">
        <v>4580</v>
      </c>
      <c r="BJ2842" s="24"/>
      <c r="BK2842" s="24"/>
      <c r="BL2842" s="24"/>
      <c r="BM2842" s="24"/>
      <c r="BN2842" s="24"/>
      <c r="BO2842" s="24"/>
      <c r="BP2842" s="24"/>
      <c r="BQ2842" s="24"/>
      <c r="BR2842" s="26">
        <v>0</v>
      </c>
      <c r="BS2842" s="26">
        <v>0</v>
      </c>
      <c r="BT2842" s="26">
        <v>0</v>
      </c>
      <c r="BU2842" s="26">
        <v>0</v>
      </c>
      <c r="BV2842" s="26">
        <v>0</v>
      </c>
      <c r="BW2842" s="26">
        <v>0</v>
      </c>
      <c r="BX2842" s="26">
        <v>0</v>
      </c>
      <c r="BY2842" s="26">
        <v>0</v>
      </c>
      <c r="BZ2842" s="26" t="s">
        <v>138</v>
      </c>
      <c r="CA2842" s="26" t="s">
        <v>134</v>
      </c>
      <c r="CB2842" s="26" t="s">
        <v>136</v>
      </c>
      <c r="CC2842" s="26" t="s">
        <v>136</v>
      </c>
      <c r="CD2842" s="26" t="s">
        <v>135</v>
      </c>
      <c r="CE2842" s="26" t="s">
        <v>135</v>
      </c>
      <c r="CF2842" s="26" t="s">
        <v>135</v>
      </c>
      <c r="CG2842" s="26" t="s">
        <v>135</v>
      </c>
      <c r="CH2842" s="26" t="s">
        <v>136</v>
      </c>
      <c r="CI2842" s="26" t="s">
        <v>138</v>
      </c>
      <c r="CJ2842" s="26" t="s">
        <v>134</v>
      </c>
      <c r="CK2842" s="26" t="s">
        <v>136</v>
      </c>
      <c r="CL2842" s="26" t="s">
        <v>135</v>
      </c>
      <c r="CM2842" s="26" t="s">
        <v>134</v>
      </c>
      <c r="CN2842" s="26" t="s">
        <v>136</v>
      </c>
      <c r="CO2842" s="26" t="s">
        <v>134</v>
      </c>
      <c r="CP2842" s="26" t="s">
        <v>136</v>
      </c>
      <c r="CQ2842" s="26" t="s">
        <v>136</v>
      </c>
      <c r="CR2842" s="26" t="s">
        <v>138</v>
      </c>
      <c r="CS2842" s="26" t="s">
        <v>136</v>
      </c>
      <c r="CT2842" s="26" t="s">
        <v>135</v>
      </c>
      <c r="CU2842" s="26" t="s">
        <v>135</v>
      </c>
      <c r="CV2842" s="26" t="s">
        <v>136</v>
      </c>
      <c r="CW2842" s="26" t="s">
        <v>135</v>
      </c>
      <c r="CX2842" s="26" t="s">
        <v>136</v>
      </c>
      <c r="CY2842" s="26" t="s">
        <v>134</v>
      </c>
      <c r="CZ2842" s="26" t="s">
        <v>135</v>
      </c>
      <c r="DA2842" s="26" t="s">
        <v>135</v>
      </c>
      <c r="DB2842" s="26" t="s">
        <v>137</v>
      </c>
      <c r="DC2842" s="26" t="s">
        <v>135</v>
      </c>
      <c r="DD2842" s="26" t="s">
        <v>138</v>
      </c>
      <c r="DE2842" s="26" t="s">
        <v>134</v>
      </c>
      <c r="DF2842" s="26" t="s">
        <v>139</v>
      </c>
      <c r="DG2842" s="26" t="s">
        <v>120</v>
      </c>
      <c r="DH2842" s="26" t="s">
        <v>120</v>
      </c>
      <c r="DI2842" s="26" t="s">
        <v>139</v>
      </c>
      <c r="DJ2842" s="26" t="s">
        <v>120</v>
      </c>
      <c r="DK2842" s="26" t="s">
        <v>139</v>
      </c>
      <c r="DL2842" s="26" t="s">
        <v>139</v>
      </c>
      <c r="DM2842" s="26" t="s">
        <v>139</v>
      </c>
      <c r="DN2842" s="26" t="s">
        <v>139</v>
      </c>
      <c r="DO2842" s="26" t="s">
        <v>139</v>
      </c>
    </row>
    <row r="2843" spans="1:119" ht="20.100000000000001" customHeight="1" x14ac:dyDescent="0.25">
      <c r="A2843" s="29" t="str">
        <f t="shared" si="616"/>
        <v>Youth Support Initiative4</v>
      </c>
      <c r="B2843" s="29" t="str">
        <f t="shared" si="617"/>
        <v>Youth Support Initiative</v>
      </c>
      <c r="C2843" s="29">
        <f t="shared" si="618"/>
        <v>4</v>
      </c>
      <c r="D2843" s="30" t="str">
        <f t="shared" si="619"/>
        <v>Africa and the Middle East</v>
      </c>
      <c r="E2843" s="30" t="str">
        <f t="shared" si="620"/>
        <v>Kitwe, Zambia</v>
      </c>
      <c r="F2843" s="31">
        <f t="shared" si="621"/>
        <v>2</v>
      </c>
      <c r="G2843" s="31">
        <f t="shared" si="622"/>
        <v>2</v>
      </c>
      <c r="H2843" s="31">
        <f t="shared" si="623"/>
        <v>3</v>
      </c>
      <c r="I2843" s="31">
        <f t="shared" si="624"/>
        <v>3</v>
      </c>
      <c r="J2843" s="31">
        <f t="shared" si="625"/>
        <v>3</v>
      </c>
      <c r="K2843" s="31">
        <f t="shared" si="626"/>
        <v>2</v>
      </c>
      <c r="L2843" s="31">
        <f t="shared" si="627"/>
        <v>3</v>
      </c>
      <c r="M2843" s="31">
        <f t="shared" si="628"/>
        <v>2</v>
      </c>
      <c r="N2843" s="31">
        <f t="shared" si="629"/>
        <v>2.5</v>
      </c>
      <c r="O2843" s="26" t="s">
        <v>15396</v>
      </c>
      <c r="P2843" s="26" t="s">
        <v>108</v>
      </c>
      <c r="Q2843" s="27">
        <v>42502</v>
      </c>
      <c r="R2843" s="26" t="s">
        <v>166</v>
      </c>
      <c r="S2843" s="26" t="s">
        <v>184</v>
      </c>
      <c r="T2843" s="26" t="s">
        <v>157</v>
      </c>
      <c r="U2843" s="26" t="s">
        <v>168</v>
      </c>
      <c r="V2843" s="26" t="s">
        <v>169</v>
      </c>
      <c r="W2843" s="26" t="s">
        <v>4580</v>
      </c>
      <c r="X2843" s="26" t="s">
        <v>14522</v>
      </c>
      <c r="Y2843" s="26" t="s">
        <v>15386</v>
      </c>
      <c r="Z2843" s="24"/>
      <c r="AA2843" s="24"/>
      <c r="AB2843" s="26" t="s">
        <v>117</v>
      </c>
      <c r="AC2843" s="28">
        <v>11000</v>
      </c>
      <c r="AD2843" s="26" t="s">
        <v>5257</v>
      </c>
      <c r="AE2843" s="26" t="s">
        <v>343</v>
      </c>
      <c r="AF2843" s="26" t="s">
        <v>120</v>
      </c>
      <c r="AG2843" s="26" t="s">
        <v>194</v>
      </c>
      <c r="AH2843" s="26" t="s">
        <v>185</v>
      </c>
      <c r="AI2843" s="28">
        <v>11000</v>
      </c>
      <c r="AJ2843" s="26" t="s">
        <v>15397</v>
      </c>
      <c r="AK2843" s="26" t="s">
        <v>15398</v>
      </c>
      <c r="AL2843" s="26" t="s">
        <v>15392</v>
      </c>
      <c r="AM2843" s="24"/>
      <c r="AN2843" s="24"/>
      <c r="AO2843" s="24"/>
      <c r="AP2843" s="24"/>
      <c r="AQ2843" s="26" t="s">
        <v>15399</v>
      </c>
      <c r="AR2843" s="24"/>
      <c r="AS2843" s="24"/>
      <c r="AT2843" s="26" t="s">
        <v>15400</v>
      </c>
      <c r="AU2843" s="24"/>
      <c r="AV2843" s="24"/>
      <c r="AW2843" s="28">
        <v>34800</v>
      </c>
      <c r="AX2843" s="26">
        <v>448</v>
      </c>
      <c r="AY2843" s="28">
        <v>90</v>
      </c>
      <c r="AZ2843" s="28">
        <v>80</v>
      </c>
      <c r="BA2843" s="26">
        <v>0</v>
      </c>
      <c r="BB2843" s="26" t="s">
        <v>148</v>
      </c>
      <c r="BC2843" s="26" t="s">
        <v>3079</v>
      </c>
      <c r="BD2843" s="26" t="s">
        <v>125</v>
      </c>
      <c r="BE2843" s="24"/>
      <c r="BF2843" s="26" t="s">
        <v>15401</v>
      </c>
      <c r="BG2843" s="26" t="s">
        <v>4588</v>
      </c>
      <c r="BH2843" s="24"/>
      <c r="BI2843" s="24"/>
      <c r="BJ2843" s="24"/>
      <c r="BK2843" s="24"/>
      <c r="BL2843" s="24"/>
      <c r="BM2843" s="24"/>
      <c r="BN2843" s="24"/>
      <c r="BO2843" s="24"/>
      <c r="BP2843" s="24"/>
      <c r="BQ2843" s="24"/>
      <c r="BR2843" s="26">
        <v>2</v>
      </c>
      <c r="BS2843" s="26">
        <v>2</v>
      </c>
      <c r="BT2843" s="26">
        <v>3</v>
      </c>
      <c r="BU2843" s="26">
        <v>3</v>
      </c>
      <c r="BV2843" s="26">
        <v>3</v>
      </c>
      <c r="BW2843" s="26">
        <v>2</v>
      </c>
      <c r="BX2843" s="26">
        <v>3</v>
      </c>
      <c r="BY2843" s="26">
        <v>2</v>
      </c>
      <c r="BZ2843" s="24"/>
      <c r="CA2843" s="24"/>
      <c r="CB2843" s="24"/>
      <c r="CC2843" s="24"/>
      <c r="CD2843" s="24"/>
      <c r="CE2843" s="24"/>
      <c r="CF2843" s="24"/>
      <c r="CG2843" s="24"/>
      <c r="CH2843" s="24"/>
      <c r="CI2843" s="24"/>
      <c r="CJ2843" s="24"/>
      <c r="CK2843" s="24"/>
      <c r="CL2843" s="24"/>
      <c r="CM2843" s="24"/>
      <c r="CN2843" s="24"/>
      <c r="CO2843" s="24"/>
      <c r="CP2843" s="24"/>
      <c r="CQ2843" s="24"/>
      <c r="CR2843" s="24"/>
      <c r="CS2843" s="24"/>
      <c r="CT2843" s="24"/>
      <c r="CU2843" s="24"/>
      <c r="CV2843" s="24"/>
      <c r="CW2843" s="24"/>
      <c r="CX2843" s="24"/>
      <c r="CY2843" s="24"/>
      <c r="CZ2843" s="24"/>
      <c r="DA2843" s="24"/>
      <c r="DB2843" s="24"/>
      <c r="DC2843" s="24"/>
      <c r="DD2843" s="24"/>
      <c r="DE2843" s="24"/>
      <c r="DF2843" s="26" t="s">
        <v>139</v>
      </c>
      <c r="DG2843" s="26" t="s">
        <v>120</v>
      </c>
      <c r="DH2843" s="26" t="s">
        <v>120</v>
      </c>
      <c r="DI2843" s="26" t="s">
        <v>139</v>
      </c>
      <c r="DJ2843" s="26" t="s">
        <v>120</v>
      </c>
      <c r="DK2843" s="26" t="s">
        <v>139</v>
      </c>
      <c r="DL2843" s="26" t="s">
        <v>139</v>
      </c>
      <c r="DM2843" s="26" t="s">
        <v>139</v>
      </c>
      <c r="DN2843" s="26" t="s">
        <v>139</v>
      </c>
      <c r="DO2843" s="26" t="s">
        <v>139</v>
      </c>
    </row>
    <row r="2844" spans="1:119" ht="20.100000000000001" customHeight="1" x14ac:dyDescent="0.25">
      <c r="A2844" s="29" t="str">
        <f t="shared" si="616"/>
        <v/>
      </c>
      <c r="B2844" s="29" t="str">
        <f t="shared" si="617"/>
        <v>Youth Support Initiative</v>
      </c>
      <c r="C2844" s="29">
        <f t="shared" si="618"/>
        <v>0</v>
      </c>
      <c r="D2844" s="30" t="str">
        <f t="shared" si="619"/>
        <v>Africa and the Middle East</v>
      </c>
      <c r="E2844" s="30" t="str">
        <f t="shared" si="620"/>
        <v>Kitwe, Zambia</v>
      </c>
      <c r="F2844" s="31">
        <f t="shared" si="621"/>
        <v>0</v>
      </c>
      <c r="G2844" s="31">
        <f t="shared" si="622"/>
        <v>0</v>
      </c>
      <c r="H2844" s="31">
        <f t="shared" si="623"/>
        <v>0</v>
      </c>
      <c r="I2844" s="31">
        <f t="shared" si="624"/>
        <v>0</v>
      </c>
      <c r="J2844" s="31">
        <f t="shared" si="625"/>
        <v>0</v>
      </c>
      <c r="K2844" s="31">
        <f t="shared" si="626"/>
        <v>0</v>
      </c>
      <c r="L2844" s="31">
        <f t="shared" si="627"/>
        <v>0</v>
      </c>
      <c r="M2844" s="31">
        <f t="shared" si="628"/>
        <v>0</v>
      </c>
      <c r="N2844" s="31">
        <f t="shared" si="629"/>
        <v>0</v>
      </c>
      <c r="O2844" s="26" t="s">
        <v>16519</v>
      </c>
      <c r="P2844" s="26" t="s">
        <v>108</v>
      </c>
      <c r="Q2844" s="27">
        <v>42432</v>
      </c>
      <c r="R2844" s="24"/>
      <c r="S2844" s="24"/>
      <c r="T2844" s="26" t="s">
        <v>157</v>
      </c>
      <c r="U2844" s="24"/>
      <c r="V2844" s="26" t="s">
        <v>169</v>
      </c>
      <c r="W2844" s="26" t="s">
        <v>4580</v>
      </c>
      <c r="X2844" s="26" t="s">
        <v>14522</v>
      </c>
      <c r="Y2844" s="26" t="s">
        <v>15386</v>
      </c>
      <c r="Z2844" s="24"/>
      <c r="AA2844" s="24"/>
      <c r="AB2844" s="26" t="s">
        <v>15736</v>
      </c>
      <c r="AC2844" s="28">
        <v>2000</v>
      </c>
      <c r="AD2844" s="26" t="s">
        <v>5257</v>
      </c>
      <c r="AE2844" s="26" t="s">
        <v>343</v>
      </c>
      <c r="AF2844" s="26" t="s">
        <v>120</v>
      </c>
      <c r="AG2844" s="26" t="s">
        <v>194</v>
      </c>
      <c r="AH2844" s="24"/>
      <c r="AI2844" s="28">
        <v>2000</v>
      </c>
      <c r="AJ2844" s="24"/>
      <c r="AK2844" s="24"/>
      <c r="AL2844" s="24"/>
      <c r="AM2844" s="24"/>
      <c r="AN2844" s="24"/>
      <c r="AO2844" s="24"/>
      <c r="AP2844" s="24"/>
      <c r="AQ2844" s="24"/>
      <c r="AR2844" s="24"/>
      <c r="AS2844" s="24"/>
      <c r="AT2844" s="24"/>
      <c r="AU2844" s="24"/>
      <c r="AV2844" s="24"/>
      <c r="AW2844" s="24"/>
      <c r="AX2844" s="24"/>
      <c r="AY2844" s="24"/>
      <c r="AZ2844" s="24"/>
      <c r="BA2844" s="24"/>
      <c r="BB2844" s="24"/>
      <c r="BC2844" s="26" t="s">
        <v>3079</v>
      </c>
      <c r="BD2844" s="24"/>
      <c r="BE2844" s="24"/>
      <c r="BF2844" s="24"/>
      <c r="BG2844" s="24"/>
      <c r="BH2844" s="24"/>
      <c r="BI2844" s="24"/>
      <c r="BJ2844" s="24"/>
      <c r="BK2844" s="24"/>
      <c r="BL2844" s="24"/>
      <c r="BM2844" s="24"/>
      <c r="BN2844" s="24"/>
      <c r="BO2844" s="24"/>
      <c r="BP2844" s="24"/>
      <c r="BQ2844" s="24"/>
      <c r="BR2844" s="24"/>
      <c r="BS2844" s="24"/>
      <c r="BT2844" s="24"/>
      <c r="BU2844" s="24"/>
      <c r="BV2844" s="24"/>
      <c r="BW2844" s="24"/>
      <c r="BX2844" s="24"/>
      <c r="BY2844" s="24"/>
      <c r="BZ2844" s="24"/>
      <c r="CA2844" s="24"/>
      <c r="CB2844" s="24"/>
      <c r="CC2844" s="24"/>
      <c r="CD2844" s="24"/>
      <c r="CE2844" s="24"/>
      <c r="CF2844" s="24"/>
      <c r="CG2844" s="24"/>
      <c r="CH2844" s="24"/>
      <c r="CI2844" s="24"/>
      <c r="CJ2844" s="24"/>
      <c r="CK2844" s="24"/>
      <c r="CL2844" s="24"/>
      <c r="CM2844" s="24"/>
      <c r="CN2844" s="24"/>
      <c r="CO2844" s="24"/>
      <c r="CP2844" s="24"/>
      <c r="CQ2844" s="24"/>
      <c r="CR2844" s="24"/>
      <c r="CS2844" s="24"/>
      <c r="CT2844" s="24"/>
      <c r="CU2844" s="24"/>
      <c r="CV2844" s="24"/>
      <c r="CW2844" s="24"/>
      <c r="CX2844" s="24"/>
      <c r="CY2844" s="24"/>
      <c r="CZ2844" s="24"/>
      <c r="DA2844" s="24"/>
      <c r="DB2844" s="24"/>
      <c r="DC2844" s="24"/>
      <c r="DD2844" s="24"/>
      <c r="DE2844" s="24"/>
      <c r="DF2844" s="26" t="s">
        <v>139</v>
      </c>
      <c r="DG2844" s="26" t="s">
        <v>139</v>
      </c>
      <c r="DH2844" s="26" t="s">
        <v>139</v>
      </c>
      <c r="DI2844" s="26" t="s">
        <v>139</v>
      </c>
      <c r="DJ2844" s="26" t="s">
        <v>139</v>
      </c>
      <c r="DK2844" s="26" t="s">
        <v>139</v>
      </c>
      <c r="DL2844" s="26" t="s">
        <v>139</v>
      </c>
      <c r="DM2844" s="26" t="s">
        <v>139</v>
      </c>
      <c r="DN2844" s="26" t="s">
        <v>139</v>
      </c>
      <c r="DO2844" s="26" t="s">
        <v>139</v>
      </c>
    </row>
    <row r="2845" spans="1:119" ht="20.100000000000001" customHeight="1" x14ac:dyDescent="0.25">
      <c r="A2845" s="29" t="str">
        <f t="shared" si="616"/>
        <v>Youth Support Initiative3</v>
      </c>
      <c r="B2845" s="29" t="str">
        <f t="shared" si="617"/>
        <v>Youth Support Initiative</v>
      </c>
      <c r="C2845" s="29">
        <f t="shared" si="618"/>
        <v>3</v>
      </c>
      <c r="D2845" s="30" t="str">
        <f t="shared" si="619"/>
        <v>Africa and the Middle East</v>
      </c>
      <c r="E2845" s="30" t="str">
        <f t="shared" si="620"/>
        <v>Kitwe, Zambia</v>
      </c>
      <c r="F2845" s="31">
        <f t="shared" si="621"/>
        <v>2</v>
      </c>
      <c r="G2845" s="31">
        <f t="shared" si="622"/>
        <v>2</v>
      </c>
      <c r="H2845" s="31">
        <f t="shared" si="623"/>
        <v>2</v>
      </c>
      <c r="I2845" s="31">
        <f t="shared" si="624"/>
        <v>3</v>
      </c>
      <c r="J2845" s="31">
        <f t="shared" si="625"/>
        <v>2</v>
      </c>
      <c r="K2845" s="31">
        <f t="shared" si="626"/>
        <v>2</v>
      </c>
      <c r="L2845" s="31">
        <f t="shared" si="627"/>
        <v>2</v>
      </c>
      <c r="M2845" s="31">
        <f t="shared" si="628"/>
        <v>2</v>
      </c>
      <c r="N2845" s="31">
        <f t="shared" si="629"/>
        <v>2.1</v>
      </c>
      <c r="O2845" s="26" t="s">
        <v>15402</v>
      </c>
      <c r="P2845" s="26" t="s">
        <v>108</v>
      </c>
      <c r="Q2845" s="27">
        <v>42129</v>
      </c>
      <c r="R2845" s="26" t="s">
        <v>166</v>
      </c>
      <c r="S2845" s="26" t="s">
        <v>277</v>
      </c>
      <c r="T2845" s="26" t="s">
        <v>278</v>
      </c>
      <c r="U2845" s="26" t="s">
        <v>168</v>
      </c>
      <c r="V2845" s="26" t="s">
        <v>169</v>
      </c>
      <c r="W2845" s="26" t="s">
        <v>4580</v>
      </c>
      <c r="X2845" s="26" t="s">
        <v>14522</v>
      </c>
      <c r="Y2845" s="26" t="s">
        <v>15386</v>
      </c>
      <c r="Z2845" s="24"/>
      <c r="AA2845" s="24"/>
      <c r="AB2845" s="26" t="s">
        <v>117</v>
      </c>
      <c r="AC2845" s="28">
        <v>9000</v>
      </c>
      <c r="AD2845" s="26" t="s">
        <v>5257</v>
      </c>
      <c r="AE2845" s="26" t="s">
        <v>343</v>
      </c>
      <c r="AF2845" s="26" t="s">
        <v>120</v>
      </c>
      <c r="AG2845" s="26" t="s">
        <v>194</v>
      </c>
      <c r="AH2845" s="26" t="s">
        <v>121</v>
      </c>
      <c r="AI2845" s="28">
        <v>9000</v>
      </c>
      <c r="AJ2845" s="26" t="s">
        <v>15403</v>
      </c>
      <c r="AK2845" s="26" t="s">
        <v>15391</v>
      </c>
      <c r="AL2845" s="26" t="s">
        <v>15392</v>
      </c>
      <c r="AM2845" s="24"/>
      <c r="AN2845" s="24"/>
      <c r="AO2845" s="24"/>
      <c r="AP2845" s="24"/>
      <c r="AQ2845" s="26" t="s">
        <v>15404</v>
      </c>
      <c r="AR2845" s="24"/>
      <c r="AS2845" s="24"/>
      <c r="AT2845" s="26" t="s">
        <v>15405</v>
      </c>
      <c r="AU2845" s="24"/>
      <c r="AV2845" s="24"/>
      <c r="AW2845" s="28">
        <v>31800</v>
      </c>
      <c r="AX2845" s="26">
        <v>400</v>
      </c>
      <c r="AY2845" s="28">
        <v>95</v>
      </c>
      <c r="AZ2845" s="28">
        <v>80</v>
      </c>
      <c r="BA2845" s="26">
        <v>0</v>
      </c>
      <c r="BB2845" s="26" t="s">
        <v>148</v>
      </c>
      <c r="BC2845" s="26" t="s">
        <v>3079</v>
      </c>
      <c r="BD2845" s="26" t="s">
        <v>125</v>
      </c>
      <c r="BE2845" s="24"/>
      <c r="BF2845" s="26" t="s">
        <v>15406</v>
      </c>
      <c r="BG2845" s="26" t="s">
        <v>4588</v>
      </c>
      <c r="BH2845" s="26" t="s">
        <v>15407</v>
      </c>
      <c r="BI2845" s="26" t="s">
        <v>4588</v>
      </c>
      <c r="BJ2845" s="26" t="s">
        <v>15408</v>
      </c>
      <c r="BK2845" s="26" t="s">
        <v>4588</v>
      </c>
      <c r="BL2845" s="24"/>
      <c r="BM2845" s="24"/>
      <c r="BN2845" s="24"/>
      <c r="BO2845" s="24"/>
      <c r="BP2845" s="24"/>
      <c r="BQ2845" s="24"/>
      <c r="BR2845" s="26">
        <v>2</v>
      </c>
      <c r="BS2845" s="26">
        <v>2</v>
      </c>
      <c r="BT2845" s="26">
        <v>2</v>
      </c>
      <c r="BU2845" s="26">
        <v>3</v>
      </c>
      <c r="BV2845" s="26">
        <v>2</v>
      </c>
      <c r="BW2845" s="26">
        <v>2</v>
      </c>
      <c r="BX2845" s="26">
        <v>2</v>
      </c>
      <c r="BY2845" s="26">
        <v>2</v>
      </c>
      <c r="BZ2845" s="24"/>
      <c r="CA2845" s="24"/>
      <c r="CB2845" s="24"/>
      <c r="CC2845" s="24"/>
      <c r="CD2845" s="24"/>
      <c r="CE2845" s="24"/>
      <c r="CF2845" s="24"/>
      <c r="CG2845" s="24"/>
      <c r="CH2845" s="24"/>
      <c r="CI2845" s="24"/>
      <c r="CJ2845" s="24"/>
      <c r="CK2845" s="24"/>
      <c r="CL2845" s="24"/>
      <c r="CM2845" s="24"/>
      <c r="CN2845" s="24"/>
      <c r="CO2845" s="24"/>
      <c r="CP2845" s="24"/>
      <c r="CQ2845" s="24"/>
      <c r="CR2845" s="24"/>
      <c r="CS2845" s="24"/>
      <c r="CT2845" s="24"/>
      <c r="CU2845" s="24"/>
      <c r="CV2845" s="24"/>
      <c r="CW2845" s="24"/>
      <c r="CX2845" s="24"/>
      <c r="CY2845" s="24"/>
      <c r="CZ2845" s="24"/>
      <c r="DA2845" s="24"/>
      <c r="DB2845" s="24"/>
      <c r="DC2845" s="24"/>
      <c r="DD2845" s="24"/>
      <c r="DE2845" s="24"/>
      <c r="DF2845" s="26" t="s">
        <v>139</v>
      </c>
      <c r="DG2845" s="26" t="s">
        <v>139</v>
      </c>
      <c r="DH2845" s="26" t="s">
        <v>139</v>
      </c>
      <c r="DI2845" s="26" t="s">
        <v>139</v>
      </c>
      <c r="DJ2845" s="26" t="s">
        <v>120</v>
      </c>
      <c r="DK2845" s="26" t="s">
        <v>139</v>
      </c>
      <c r="DL2845" s="26" t="s">
        <v>139</v>
      </c>
      <c r="DM2845" s="26" t="s">
        <v>139</v>
      </c>
      <c r="DN2845" s="26" t="s">
        <v>139</v>
      </c>
      <c r="DO2845" s="26" t="s">
        <v>139</v>
      </c>
    </row>
    <row r="2846" spans="1:119" ht="20.100000000000001" customHeight="1" x14ac:dyDescent="0.25">
      <c r="A2846" s="29" t="str">
        <f t="shared" ref="A2846:A2909" si="630">IFERROR(IF(C2846=0,NA(),B2846&amp;C2846),"")</f>
        <v/>
      </c>
      <c r="B2846" s="29" t="str">
        <f t="shared" ref="B2846:B2909" si="631">IFERROR(IF(AA2846=0,Y2846&amp;IF(Z2846=0,""," ("&amp;Z2846&amp;")"),AA2846&amp;IF(Z2846=0,""," ("&amp;Z2846&amp;")")),"")</f>
        <v>Youth Support Initiative</v>
      </c>
      <c r="C2846" s="29">
        <f t="shared" ref="C2846:C2909" si="632">IFERROR(_xlfn.NUMBERVALUE(RIGHT(AH2846,1)),"")</f>
        <v>0</v>
      </c>
      <c r="D2846" s="30" t="str">
        <f t="shared" ref="D2846:D2909" si="633">IFERROR(IF(OR(V2846="Sub-Saharan Africa",V2846="Middle East &amp; North Africa"),"Africa and the Middle East",IF(V2846="Europe &amp; Central Asia","Europe and Eurasia",IF(V2846="East Asia &amp; Pacific","East and Southeast Asia",V2846))),"")</f>
        <v>Africa and the Middle East</v>
      </c>
      <c r="E2846" s="30" t="str">
        <f t="shared" ref="E2846:E2909" si="634">IFERROR(IF(X2846=0,W2846,X2846&amp;", "&amp;W2846),"")</f>
        <v>Kitwe, Zambia</v>
      </c>
      <c r="F2846" s="31">
        <f t="shared" ref="F2846:F2909" si="635">IFERROR(IF(AND(BZ2846+CA2846+CB2846+CC2846&gt;=4,BZ2846+CA2846+CB2846+CC2846&lt;=6),1,IF(AND(BZ2846+CA2846+CB2846+CC2846&gt;=7,BZ2846+CA2846+CB2846+CC2846&lt;=10),2,IF(AND(BZ2846+CA2846+CB2846+CC2846&gt;=11,BZ2846+CA2846+CB2846+CC2846&lt;=14),3,IF(AND(BZ2846+CA2846+CB2846+CC2846&gt;=15,BZ2846+CA2846+CB2846+CC2846&lt;=18),4,IF(AND(BZ2846+CA2846+CB2846+CC2846&gt;=19,BZ2846+CA2846+CB2846+CC2846&lt;=20),5,BR2846))))),"")</f>
        <v>0</v>
      </c>
      <c r="G2846" s="31">
        <f t="shared" ref="G2846:G2909" si="636">IFERROR(IF(AND(CD2846+CE2846+CF2846+CG2846&gt;=4,CD2846+CE2846+CF2846+CG2846&lt;=6),1,IF(AND(CD2846+CE2846+CF2846+CG2846&gt;=7,CD2846+CE2846+CF2846+CG2846&lt;=10),2,IF(AND(CD2846+CE2846+CF2846+CG2846&gt;=11,CD2846+CE2846+CF2846+CG2846&lt;=14),3,IF(AND(CD2846+CE2846+CF2846+CG2846&gt;=15,CD2846+CE2846+CF2846+CG2846&lt;=18),4,IF(AND(CD2846+CE2846+CF2846+CG2846&gt;=19,CD2846+CE2846+CF2846+CG2846&lt;=20),5,BS2846))))),"")</f>
        <v>0</v>
      </c>
      <c r="H2846" s="31">
        <f t="shared" ref="H2846:H2909" si="637">IFERROR(IF(AND(CH2846+CI2846+CJ2846+CK2846&gt;=4,CH2846+CI2846+CJ2846+CK2846&lt;=6),1,IF(AND(CH2846+CI2846+CJ2846+CK2846&gt;=7,CH2846+CI2846+CJ2846+CK2846&lt;=10),2,IF(AND(CH2846+CI2846+CJ2846+CK2846&gt;=11,CH2846+CI2846+CJ2846+CK2846&lt;=14),3,IF(AND(CH2846+CI2846+CJ2846+CK2846&gt;=15,CH2846+CI2846+CJ2846+CK2846&lt;=18),4,IF(AND(CH2846+CI2846+CJ2846+CK2846&gt;=19,CH2846+CI2846+CJ2846+CK2846&lt;=20),5,BT2846))))),"")</f>
        <v>0</v>
      </c>
      <c r="I2846" s="31">
        <f t="shared" ref="I2846:I2909" si="638">IFERROR(IF(AND(CL2846+CM2846+CN2846+CO2846&gt;=4,CL2846+CM2846+CN2846+CO2846&lt;=6),1,IF(AND(CL2846+CM2846+CN2846+CO2846&gt;=7,CL2846+CM2846+CN2846+CO2846&lt;=10),2,IF(AND(CL2846+CM2846+CN2846+CO2846&gt;=11,CL2846+CM2846+CN2846+CO2846&lt;=14),3,IF(AND(CL2846+CM2846+CN2846+CO2846&gt;=15,CL2846+CM2846+CN2846+CO2846&lt;=18),4,IF(AND(CL2846+CM2846+CN2846+CO2846&gt;=19,CL2846+CM2846+CN2846+CO2846&lt;=20),5,BU2846))))),"")</f>
        <v>0</v>
      </c>
      <c r="J2846" s="31">
        <f t="shared" ref="J2846:J2909" si="639">IFERROR(IF(AND(CP2846+CQ2846+CR2846+CS2846&gt;=4,CP2846+CQ2846+CR2846+CS2846&lt;=6),1,IF(AND(CP2846+CQ2846+CR2846+CS2846&gt;=7,CP2846+CQ2846+CR2846+CS2846&lt;=10),2,IF(AND(CP2846+CQ2846+CR2846+CS2846&gt;=11,CP2846+CQ2846+CR2846+CS2846&lt;=14),3,IF(AND(CP2846+CQ2846+CR2846+CS2846&gt;=15,CP2846+CQ2846+CR2846+CS2846&lt;=18),4,IF(AND(CP2846+CQ2846+CR2846+CS2846&gt;=19,CP2846+CQ2846+CR2846+CS2846&lt;=20),5,BV2846))))),"")</f>
        <v>0</v>
      </c>
      <c r="K2846" s="31">
        <f t="shared" ref="K2846:K2909" si="640">IFERROR(IF(AND(CT2846+CU2846+CV2846+CW2846&gt;=4,CT2846+CU2846+CV2846+CW2846&lt;=6),1,IF(AND(CT2846+CU2846+CV2846+CW2846&gt;=7,CT2846+CU2846+CV2846+CW2846&lt;=10),2,IF(AND(CT2846+CU2846+CV2846+CW2846&gt;=11,CT2846+CU2846+CV2846+CW2846&lt;=14),3,IF(AND(CT2846+CU2846+CV2846+CW2846&gt;=15,CT2846+CU2846+CV2846+CW2846&lt;=18),4,IF(AND(CT2846+CU2846+CV2846+CW2846&gt;=19,CT2846+CU2846+CV2846+CW2846&lt;=20),5,BW2846))))),"")</f>
        <v>0</v>
      </c>
      <c r="L2846" s="31">
        <f t="shared" ref="L2846:L2909" si="641">IFERROR(IF(AND(CX2846+CY2846+CZ2846+DA2846&gt;=4,CX2846+CY2846+CZ2846+DA2846&lt;=6),1,IF(AND(CX2846+CY2846+CZ2846+DA2846&gt;=7,CX2846+CY2846+CZ2846+DA2846&lt;=10),2,IF(AND(CX2846+CY2846+CZ2846+DA2846&gt;=11,CX2846+CY2846+CZ2846+DA2846&lt;=14),3,IF(AND(CX2846+CY2846+CZ2846+DA2846&gt;=15,CX2846+CY2846+CZ2846+DA2846&lt;=18),4,IF(AND(CX2846+CY2846+CZ2846+DA2846&gt;=19,CX2846+CY2846+CZ2846+DA2846&lt;=20),5,BX2846))))),"")</f>
        <v>0</v>
      </c>
      <c r="M2846" s="31">
        <f t="shared" ref="M2846:M2909" si="642">IFERROR(IF(AND(DB2846+DC2846+DD2846+DE2846&gt;=4,DB2846+DC2846+DD2846+DE2846&lt;=6),1,IF(AND(DB2846+DC2846+DD2846+DE2846&gt;=7,DB2846+DC2846+DD2846+DE2846&lt;=10),2,IF(AND(DB2846+DC2846+DD2846+DE2846&gt;=11,DB2846+DC2846+DD2846+DE2846&lt;=14),3,IF(AND(DB2846+DC2846+DD2846+DE2846&gt;=15,DB2846+DC2846+DD2846+DE2846&lt;=18),4,IF(AND(DB2846+DC2846+DD2846+DE2846&gt;=19,DB2846+DC2846+DD2846+DE2846&lt;=20),5,BY2846))))),"")</f>
        <v>0</v>
      </c>
      <c r="N2846" s="31">
        <f t="shared" ref="N2846:N2909" si="643">IFERROR(ROUND(AVERAGE(F2846:M2846),1),"")</f>
        <v>0</v>
      </c>
      <c r="O2846" s="26" t="s">
        <v>16520</v>
      </c>
      <c r="P2846" s="26" t="s">
        <v>108</v>
      </c>
      <c r="Q2846" s="27">
        <v>41772</v>
      </c>
      <c r="R2846" s="24"/>
      <c r="S2846" s="24"/>
      <c r="T2846" s="26" t="s">
        <v>194</v>
      </c>
      <c r="U2846" s="24"/>
      <c r="V2846" s="26" t="s">
        <v>169</v>
      </c>
      <c r="W2846" s="26" t="s">
        <v>4580</v>
      </c>
      <c r="X2846" s="26" t="s">
        <v>14522</v>
      </c>
      <c r="Y2846" s="26" t="s">
        <v>15386</v>
      </c>
      <c r="Z2846" s="24"/>
      <c r="AA2846" s="24"/>
      <c r="AB2846" s="26" t="s">
        <v>15733</v>
      </c>
      <c r="AC2846" s="28">
        <v>2000</v>
      </c>
      <c r="AD2846" s="26" t="s">
        <v>5257</v>
      </c>
      <c r="AE2846" s="26" t="s">
        <v>343</v>
      </c>
      <c r="AF2846" s="26" t="s">
        <v>120</v>
      </c>
      <c r="AG2846" s="26" t="s">
        <v>194</v>
      </c>
      <c r="AH2846" s="24"/>
      <c r="AI2846" s="28">
        <v>0</v>
      </c>
      <c r="AJ2846" s="24"/>
      <c r="AK2846" s="24"/>
      <c r="AL2846" s="24"/>
      <c r="AM2846" s="24"/>
      <c r="AN2846" s="24"/>
      <c r="AO2846" s="24"/>
      <c r="AP2846" s="24"/>
      <c r="AQ2846" s="24"/>
      <c r="AR2846" s="24"/>
      <c r="AS2846" s="24"/>
      <c r="AT2846" s="24"/>
      <c r="AU2846" s="24"/>
      <c r="AV2846" s="24"/>
      <c r="AW2846" s="24"/>
      <c r="AX2846" s="24"/>
      <c r="AY2846" s="24"/>
      <c r="AZ2846" s="24"/>
      <c r="BA2846" s="24"/>
      <c r="BB2846" s="24"/>
      <c r="BC2846" s="26" t="s">
        <v>3079</v>
      </c>
      <c r="BD2846" s="24"/>
      <c r="BE2846" s="24"/>
      <c r="BF2846" s="24"/>
      <c r="BG2846" s="24"/>
      <c r="BH2846" s="24"/>
      <c r="BI2846" s="24"/>
      <c r="BJ2846" s="24"/>
      <c r="BK2846" s="24"/>
      <c r="BL2846" s="24"/>
      <c r="BM2846" s="24"/>
      <c r="BN2846" s="24"/>
      <c r="BO2846" s="24"/>
      <c r="BP2846" s="24"/>
      <c r="BQ2846" s="24"/>
      <c r="BR2846" s="24"/>
      <c r="BS2846" s="24"/>
      <c r="BT2846" s="24"/>
      <c r="BU2846" s="24"/>
      <c r="BV2846" s="24"/>
      <c r="BW2846" s="24"/>
      <c r="BX2846" s="24"/>
      <c r="BY2846" s="24"/>
      <c r="BZ2846" s="24"/>
      <c r="CA2846" s="24"/>
      <c r="CB2846" s="24"/>
      <c r="CC2846" s="24"/>
      <c r="CD2846" s="24"/>
      <c r="CE2846" s="24"/>
      <c r="CF2846" s="24"/>
      <c r="CG2846" s="24"/>
      <c r="CH2846" s="24"/>
      <c r="CI2846" s="24"/>
      <c r="CJ2846" s="24"/>
      <c r="CK2846" s="24"/>
      <c r="CL2846" s="24"/>
      <c r="CM2846" s="24"/>
      <c r="CN2846" s="24"/>
      <c r="CO2846" s="24"/>
      <c r="CP2846" s="24"/>
      <c r="CQ2846" s="24"/>
      <c r="CR2846" s="24"/>
      <c r="CS2846" s="24"/>
      <c r="CT2846" s="24"/>
      <c r="CU2846" s="24"/>
      <c r="CV2846" s="24"/>
      <c r="CW2846" s="24"/>
      <c r="CX2846" s="24"/>
      <c r="CY2846" s="24"/>
      <c r="CZ2846" s="24"/>
      <c r="DA2846" s="24"/>
      <c r="DB2846" s="24"/>
      <c r="DC2846" s="24"/>
      <c r="DD2846" s="24"/>
      <c r="DE2846" s="24"/>
      <c r="DF2846" s="26" t="s">
        <v>139</v>
      </c>
      <c r="DG2846" s="26" t="s">
        <v>139</v>
      </c>
      <c r="DH2846" s="26" t="s">
        <v>139</v>
      </c>
      <c r="DI2846" s="26" t="s">
        <v>139</v>
      </c>
      <c r="DJ2846" s="26" t="s">
        <v>139</v>
      </c>
      <c r="DK2846" s="26" t="s">
        <v>139</v>
      </c>
      <c r="DL2846" s="26" t="s">
        <v>139</v>
      </c>
      <c r="DM2846" s="26" t="s">
        <v>139</v>
      </c>
      <c r="DN2846" s="26" t="s">
        <v>139</v>
      </c>
      <c r="DO2846" s="26" t="s">
        <v>139</v>
      </c>
    </row>
    <row r="2847" spans="1:119" ht="20.100000000000001" customHeight="1" x14ac:dyDescent="0.25">
      <c r="A2847" s="29" t="str">
        <f t="shared" si="630"/>
        <v>Youth Support Initiative2</v>
      </c>
      <c r="B2847" s="29" t="str">
        <f t="shared" si="631"/>
        <v>Youth Support Initiative</v>
      </c>
      <c r="C2847" s="29">
        <f t="shared" si="632"/>
        <v>2</v>
      </c>
      <c r="D2847" s="30" t="str">
        <f t="shared" si="633"/>
        <v>Africa and the Middle East</v>
      </c>
      <c r="E2847" s="30" t="str">
        <f t="shared" si="634"/>
        <v>Kitwe, Zambia</v>
      </c>
      <c r="F2847" s="31">
        <f t="shared" si="635"/>
        <v>1</v>
      </c>
      <c r="G2847" s="31">
        <f t="shared" si="636"/>
        <v>1</v>
      </c>
      <c r="H2847" s="31">
        <f t="shared" si="637"/>
        <v>2</v>
      </c>
      <c r="I2847" s="31">
        <f t="shared" si="638"/>
        <v>2</v>
      </c>
      <c r="J2847" s="31">
        <f t="shared" si="639"/>
        <v>1</v>
      </c>
      <c r="K2847" s="31">
        <f t="shared" si="640"/>
        <v>2</v>
      </c>
      <c r="L2847" s="31">
        <f t="shared" si="641"/>
        <v>1</v>
      </c>
      <c r="M2847" s="31">
        <f t="shared" si="642"/>
        <v>1</v>
      </c>
      <c r="N2847" s="31">
        <f t="shared" si="643"/>
        <v>1.4</v>
      </c>
      <c r="O2847" s="26" t="s">
        <v>15409</v>
      </c>
      <c r="P2847" s="26" t="s">
        <v>108</v>
      </c>
      <c r="Q2847" s="27">
        <v>41771</v>
      </c>
      <c r="R2847" s="26" t="s">
        <v>109</v>
      </c>
      <c r="S2847" s="26" t="s">
        <v>193</v>
      </c>
      <c r="T2847" s="26" t="s">
        <v>194</v>
      </c>
      <c r="U2847" s="26" t="s">
        <v>168</v>
      </c>
      <c r="V2847" s="26" t="s">
        <v>169</v>
      </c>
      <c r="W2847" s="26" t="s">
        <v>4580</v>
      </c>
      <c r="X2847" s="26" t="s">
        <v>14522</v>
      </c>
      <c r="Y2847" s="26" t="s">
        <v>15386</v>
      </c>
      <c r="Z2847" s="24"/>
      <c r="AA2847" s="24"/>
      <c r="AB2847" s="26" t="s">
        <v>117</v>
      </c>
      <c r="AC2847" s="28">
        <v>7000</v>
      </c>
      <c r="AD2847" s="26" t="s">
        <v>5257</v>
      </c>
      <c r="AE2847" s="26" t="s">
        <v>343</v>
      </c>
      <c r="AF2847" s="26" t="s">
        <v>120</v>
      </c>
      <c r="AG2847" s="26" t="s">
        <v>194</v>
      </c>
      <c r="AH2847" s="26" t="s">
        <v>143</v>
      </c>
      <c r="AI2847" s="28">
        <v>7000</v>
      </c>
      <c r="AJ2847" s="26" t="s">
        <v>15410</v>
      </c>
      <c r="AK2847" s="26" t="s">
        <v>15398</v>
      </c>
      <c r="AL2847" s="26" t="s">
        <v>15392</v>
      </c>
      <c r="AM2847" s="24"/>
      <c r="AN2847" s="24"/>
      <c r="AO2847" s="24"/>
      <c r="AP2847" s="24"/>
      <c r="AQ2847" s="24"/>
      <c r="AR2847" s="24"/>
      <c r="AS2847" s="24"/>
      <c r="AT2847" s="26" t="s">
        <v>15411</v>
      </c>
      <c r="AU2847" s="26" t="s">
        <v>15412</v>
      </c>
      <c r="AV2847" s="24"/>
      <c r="AW2847" s="28">
        <v>32675</v>
      </c>
      <c r="AX2847" s="26">
        <v>400</v>
      </c>
      <c r="AY2847" s="28">
        <v>90</v>
      </c>
      <c r="AZ2847" s="28">
        <v>90</v>
      </c>
      <c r="BA2847" s="26">
        <v>0</v>
      </c>
      <c r="BB2847" s="26" t="s">
        <v>148</v>
      </c>
      <c r="BC2847" s="26" t="s">
        <v>3079</v>
      </c>
      <c r="BD2847" s="26" t="s">
        <v>125</v>
      </c>
      <c r="BE2847" s="24"/>
      <c r="BF2847" s="26" t="s">
        <v>15413</v>
      </c>
      <c r="BG2847" s="26" t="s">
        <v>4580</v>
      </c>
      <c r="BH2847" s="26" t="s">
        <v>15414</v>
      </c>
      <c r="BI2847" s="26" t="s">
        <v>4580</v>
      </c>
      <c r="BJ2847" s="26" t="s">
        <v>15415</v>
      </c>
      <c r="BK2847" s="26" t="s">
        <v>4580</v>
      </c>
      <c r="BL2847" s="24"/>
      <c r="BM2847" s="24"/>
      <c r="BN2847" s="24"/>
      <c r="BO2847" s="24"/>
      <c r="BP2847" s="24"/>
      <c r="BQ2847" s="24"/>
      <c r="BR2847" s="26">
        <v>1</v>
      </c>
      <c r="BS2847" s="26">
        <v>1</v>
      </c>
      <c r="BT2847" s="26">
        <v>2</v>
      </c>
      <c r="BU2847" s="26">
        <v>2</v>
      </c>
      <c r="BV2847" s="26">
        <v>1</v>
      </c>
      <c r="BW2847" s="26">
        <v>2</v>
      </c>
      <c r="BX2847" s="26">
        <v>1</v>
      </c>
      <c r="BY2847" s="26">
        <v>1</v>
      </c>
      <c r="BZ2847" s="24"/>
      <c r="CA2847" s="24"/>
      <c r="CB2847" s="24"/>
      <c r="CC2847" s="24"/>
      <c r="CD2847" s="24"/>
      <c r="CE2847" s="24"/>
      <c r="CF2847" s="24"/>
      <c r="CG2847" s="24"/>
      <c r="CH2847" s="24"/>
      <c r="CI2847" s="24"/>
      <c r="CJ2847" s="24"/>
      <c r="CK2847" s="24"/>
      <c r="CL2847" s="24"/>
      <c r="CM2847" s="24"/>
      <c r="CN2847" s="24"/>
      <c r="CO2847" s="24"/>
      <c r="CP2847" s="24"/>
      <c r="CQ2847" s="24"/>
      <c r="CR2847" s="24"/>
      <c r="CS2847" s="24"/>
      <c r="CT2847" s="24"/>
      <c r="CU2847" s="24"/>
      <c r="CV2847" s="24"/>
      <c r="CW2847" s="24"/>
      <c r="CX2847" s="24"/>
      <c r="CY2847" s="24"/>
      <c r="CZ2847" s="24"/>
      <c r="DA2847" s="24"/>
      <c r="DB2847" s="24"/>
      <c r="DC2847" s="24"/>
      <c r="DD2847" s="24"/>
      <c r="DE2847" s="24"/>
      <c r="DF2847" s="26" t="s">
        <v>139</v>
      </c>
      <c r="DG2847" s="26" t="s">
        <v>139</v>
      </c>
      <c r="DH2847" s="26" t="s">
        <v>139</v>
      </c>
      <c r="DI2847" s="26" t="s">
        <v>139</v>
      </c>
      <c r="DJ2847" s="26" t="s">
        <v>120</v>
      </c>
      <c r="DK2847" s="26" t="s">
        <v>139</v>
      </c>
      <c r="DL2847" s="26" t="s">
        <v>139</v>
      </c>
      <c r="DM2847" s="26" t="s">
        <v>139</v>
      </c>
      <c r="DN2847" s="26" t="s">
        <v>139</v>
      </c>
      <c r="DO2847" s="26" t="s">
        <v>139</v>
      </c>
    </row>
    <row r="2848" spans="1:119" ht="20.100000000000001" customHeight="1" x14ac:dyDescent="0.25">
      <c r="A2848" s="29" t="str">
        <f t="shared" si="630"/>
        <v>Youth Support Initiative1</v>
      </c>
      <c r="B2848" s="29" t="str">
        <f t="shared" si="631"/>
        <v>Youth Support Initiative</v>
      </c>
      <c r="C2848" s="29">
        <f t="shared" si="632"/>
        <v>1</v>
      </c>
      <c r="D2848" s="30" t="str">
        <f t="shared" si="633"/>
        <v>Africa and the Middle East</v>
      </c>
      <c r="E2848" s="30" t="str">
        <f t="shared" si="634"/>
        <v>Kitwe, Zambia</v>
      </c>
      <c r="F2848" s="31">
        <f t="shared" si="635"/>
        <v>1</v>
      </c>
      <c r="G2848" s="31">
        <f t="shared" si="636"/>
        <v>1</v>
      </c>
      <c r="H2848" s="31">
        <f t="shared" si="637"/>
        <v>1</v>
      </c>
      <c r="I2848" s="31">
        <f t="shared" si="638"/>
        <v>1</v>
      </c>
      <c r="J2848" s="31">
        <f t="shared" si="639"/>
        <v>1</v>
      </c>
      <c r="K2848" s="31">
        <f t="shared" si="640"/>
        <v>1</v>
      </c>
      <c r="L2848" s="31">
        <f t="shared" si="641"/>
        <v>1</v>
      </c>
      <c r="M2848" s="31">
        <f t="shared" si="642"/>
        <v>1</v>
      </c>
      <c r="N2848" s="31">
        <f t="shared" si="643"/>
        <v>1</v>
      </c>
      <c r="O2848" s="26" t="s">
        <v>15416</v>
      </c>
      <c r="P2848" s="26" t="s">
        <v>108</v>
      </c>
      <c r="Q2848" s="27">
        <v>41400</v>
      </c>
      <c r="R2848" s="26" t="s">
        <v>155</v>
      </c>
      <c r="S2848" s="26" t="s">
        <v>206</v>
      </c>
      <c r="T2848" s="26" t="s">
        <v>207</v>
      </c>
      <c r="U2848" s="26" t="s">
        <v>168</v>
      </c>
      <c r="V2848" s="26" t="s">
        <v>169</v>
      </c>
      <c r="W2848" s="26" t="s">
        <v>4580</v>
      </c>
      <c r="X2848" s="26" t="s">
        <v>14522</v>
      </c>
      <c r="Y2848" s="26" t="s">
        <v>15386</v>
      </c>
      <c r="Z2848" s="24"/>
      <c r="AA2848" s="24"/>
      <c r="AB2848" s="26" t="s">
        <v>117</v>
      </c>
      <c r="AC2848" s="28">
        <v>5000</v>
      </c>
      <c r="AD2848" s="26" t="s">
        <v>5257</v>
      </c>
      <c r="AE2848" s="26" t="s">
        <v>343</v>
      </c>
      <c r="AF2848" s="26" t="s">
        <v>120</v>
      </c>
      <c r="AG2848" s="26" t="s">
        <v>194</v>
      </c>
      <c r="AH2848" s="26" t="s">
        <v>158</v>
      </c>
      <c r="AI2848" s="28">
        <v>5000</v>
      </c>
      <c r="AJ2848" s="26" t="s">
        <v>15417</v>
      </c>
      <c r="AK2848" s="26" t="s">
        <v>15391</v>
      </c>
      <c r="AL2848" s="26" t="s">
        <v>15392</v>
      </c>
      <c r="AM2848" s="26" t="s">
        <v>15418</v>
      </c>
      <c r="AN2848" s="26" t="s">
        <v>15419</v>
      </c>
      <c r="AO2848" s="26" t="s">
        <v>15420</v>
      </c>
      <c r="AP2848" s="26" t="s">
        <v>15421</v>
      </c>
      <c r="AQ2848" s="24"/>
      <c r="AR2848" s="24"/>
      <c r="AS2848" s="24"/>
      <c r="AT2848" s="24"/>
      <c r="AU2848" s="24"/>
      <c r="AV2848" s="24"/>
      <c r="AW2848" s="28">
        <v>35000</v>
      </c>
      <c r="AX2848" s="26">
        <v>404</v>
      </c>
      <c r="AY2848" s="28">
        <v>100</v>
      </c>
      <c r="AZ2848" s="28">
        <v>85</v>
      </c>
      <c r="BA2848" s="26">
        <v>0</v>
      </c>
      <c r="BB2848" s="26" t="s">
        <v>148</v>
      </c>
      <c r="BC2848" s="26" t="s">
        <v>3079</v>
      </c>
      <c r="BD2848" s="24"/>
      <c r="BE2848" s="24"/>
      <c r="BF2848" s="26" t="s">
        <v>15422</v>
      </c>
      <c r="BG2848" s="26" t="s">
        <v>4580</v>
      </c>
      <c r="BH2848" s="26" t="s">
        <v>15423</v>
      </c>
      <c r="BI2848" s="26" t="s">
        <v>4580</v>
      </c>
      <c r="BJ2848" s="26" t="s">
        <v>15424</v>
      </c>
      <c r="BK2848" s="26" t="s">
        <v>4580</v>
      </c>
      <c r="BL2848" s="24"/>
      <c r="BM2848" s="24"/>
      <c r="BN2848" s="24"/>
      <c r="BO2848" s="24"/>
      <c r="BP2848" s="24"/>
      <c r="BQ2848" s="24"/>
      <c r="BR2848" s="26">
        <v>1</v>
      </c>
      <c r="BS2848" s="26">
        <v>1</v>
      </c>
      <c r="BT2848" s="26">
        <v>1</v>
      </c>
      <c r="BU2848" s="26">
        <v>1</v>
      </c>
      <c r="BV2848" s="26">
        <v>1</v>
      </c>
      <c r="BW2848" s="26">
        <v>1</v>
      </c>
      <c r="BX2848" s="26">
        <v>1</v>
      </c>
      <c r="BY2848" s="26">
        <v>1</v>
      </c>
      <c r="BZ2848" s="24"/>
      <c r="CA2848" s="24"/>
      <c r="CB2848" s="24"/>
      <c r="CC2848" s="24"/>
      <c r="CD2848" s="24"/>
      <c r="CE2848" s="24"/>
      <c r="CF2848" s="24"/>
      <c r="CG2848" s="24"/>
      <c r="CH2848" s="24"/>
      <c r="CI2848" s="24"/>
      <c r="CJ2848" s="24"/>
      <c r="CK2848" s="24"/>
      <c r="CL2848" s="24"/>
      <c r="CM2848" s="24"/>
      <c r="CN2848" s="24"/>
      <c r="CO2848" s="24"/>
      <c r="CP2848" s="24"/>
      <c r="CQ2848" s="24"/>
      <c r="CR2848" s="24"/>
      <c r="CS2848" s="24"/>
      <c r="CT2848" s="24"/>
      <c r="CU2848" s="24"/>
      <c r="CV2848" s="24"/>
      <c r="CW2848" s="24"/>
      <c r="CX2848" s="24"/>
      <c r="CY2848" s="24"/>
      <c r="CZ2848" s="24"/>
      <c r="DA2848" s="24"/>
      <c r="DB2848" s="24"/>
      <c r="DC2848" s="24"/>
      <c r="DD2848" s="24"/>
      <c r="DE2848" s="24"/>
      <c r="DF2848" s="26" t="s">
        <v>139</v>
      </c>
      <c r="DG2848" s="26" t="s">
        <v>120</v>
      </c>
      <c r="DH2848" s="26" t="s">
        <v>139</v>
      </c>
      <c r="DI2848" s="26" t="s">
        <v>139</v>
      </c>
      <c r="DJ2848" s="26" t="s">
        <v>120</v>
      </c>
      <c r="DK2848" s="26" t="s">
        <v>139</v>
      </c>
      <c r="DL2848" s="26" t="s">
        <v>120</v>
      </c>
      <c r="DM2848" s="26" t="s">
        <v>139</v>
      </c>
      <c r="DN2848" s="26" t="s">
        <v>139</v>
      </c>
      <c r="DO2848" s="26" t="s">
        <v>139</v>
      </c>
    </row>
    <row r="2849" spans="1:119" ht="20.100000000000001" customHeight="1" x14ac:dyDescent="0.25">
      <c r="A2849" s="29" t="str">
        <f t="shared" si="630"/>
        <v>YouthServe Tanzania Trust5</v>
      </c>
      <c r="B2849" s="29" t="str">
        <f t="shared" si="631"/>
        <v>YouthServe Tanzania Trust</v>
      </c>
      <c r="C2849" s="29">
        <f t="shared" si="632"/>
        <v>5</v>
      </c>
      <c r="D2849" s="30" t="str">
        <f t="shared" si="633"/>
        <v>Africa and the Middle East</v>
      </c>
      <c r="E2849" s="30" t="str">
        <f t="shared" si="634"/>
        <v>Dar es Salaam, Tanzania</v>
      </c>
      <c r="F2849" s="31">
        <f t="shared" si="635"/>
        <v>2</v>
      </c>
      <c r="G2849" s="31">
        <f t="shared" si="636"/>
        <v>1</v>
      </c>
      <c r="H2849" s="31">
        <f t="shared" si="637"/>
        <v>2</v>
      </c>
      <c r="I2849" s="31">
        <f t="shared" si="638"/>
        <v>2</v>
      </c>
      <c r="J2849" s="31">
        <f t="shared" si="639"/>
        <v>2</v>
      </c>
      <c r="K2849" s="31">
        <f t="shared" si="640"/>
        <v>2</v>
      </c>
      <c r="L2849" s="31">
        <f t="shared" si="641"/>
        <v>2</v>
      </c>
      <c r="M2849" s="31">
        <f t="shared" si="642"/>
        <v>3</v>
      </c>
      <c r="N2849" s="31">
        <f t="shared" si="643"/>
        <v>2</v>
      </c>
      <c r="O2849" s="26" t="s">
        <v>15425</v>
      </c>
      <c r="P2849" s="26" t="s">
        <v>108</v>
      </c>
      <c r="Q2849" s="27">
        <v>42502</v>
      </c>
      <c r="R2849" s="26" t="s">
        <v>166</v>
      </c>
      <c r="S2849" s="26" t="s">
        <v>184</v>
      </c>
      <c r="T2849" s="26" t="s">
        <v>157</v>
      </c>
      <c r="U2849" s="26" t="s">
        <v>833</v>
      </c>
      <c r="V2849" s="26" t="s">
        <v>169</v>
      </c>
      <c r="W2849" s="26" t="s">
        <v>417</v>
      </c>
      <c r="X2849" s="26" t="s">
        <v>15426</v>
      </c>
      <c r="Y2849" s="26" t="s">
        <v>15427</v>
      </c>
      <c r="Z2849" s="24"/>
      <c r="AA2849" s="24"/>
      <c r="AB2849" s="26" t="s">
        <v>117</v>
      </c>
      <c r="AC2849" s="28">
        <v>4000</v>
      </c>
      <c r="AD2849" s="24"/>
      <c r="AE2849" s="26" t="s">
        <v>15428</v>
      </c>
      <c r="AF2849" s="26" t="s">
        <v>120</v>
      </c>
      <c r="AG2849" s="26" t="s">
        <v>175</v>
      </c>
      <c r="AH2849" s="26" t="s">
        <v>176</v>
      </c>
      <c r="AI2849" s="28">
        <v>4000</v>
      </c>
      <c r="AJ2849" s="26" t="s">
        <v>15429</v>
      </c>
      <c r="AK2849" s="26" t="s">
        <v>15430</v>
      </c>
      <c r="AL2849" s="26" t="s">
        <v>15431</v>
      </c>
      <c r="AM2849" s="24"/>
      <c r="AN2849" s="24"/>
      <c r="AO2849" s="24"/>
      <c r="AP2849" s="24"/>
      <c r="AQ2849" s="26" t="s">
        <v>15432</v>
      </c>
      <c r="AR2849" s="24"/>
      <c r="AS2849" s="24"/>
      <c r="AT2849" s="24"/>
      <c r="AU2849" s="24"/>
      <c r="AV2849" s="24"/>
      <c r="AW2849" s="28">
        <v>12000</v>
      </c>
      <c r="AX2849" s="26">
        <v>156</v>
      </c>
      <c r="AY2849" s="28">
        <v>150</v>
      </c>
      <c r="AZ2849" s="28">
        <v>125</v>
      </c>
      <c r="BA2849" s="26">
        <v>0</v>
      </c>
      <c r="BB2849" s="26" t="s">
        <v>241</v>
      </c>
      <c r="BC2849" s="26" t="s">
        <v>4128</v>
      </c>
      <c r="BD2849" s="26" t="s">
        <v>125</v>
      </c>
      <c r="BE2849" s="24"/>
      <c r="BF2849" s="24"/>
      <c r="BG2849" s="24"/>
      <c r="BH2849" s="24"/>
      <c r="BI2849" s="24"/>
      <c r="BJ2849" s="24"/>
      <c r="BK2849" s="24"/>
      <c r="BL2849" s="24"/>
      <c r="BM2849" s="24"/>
      <c r="BN2849" s="24"/>
      <c r="BO2849" s="24"/>
      <c r="BP2849" s="24"/>
      <c r="BQ2849" s="24"/>
      <c r="BR2849" s="26">
        <v>2</v>
      </c>
      <c r="BS2849" s="26">
        <v>1</v>
      </c>
      <c r="BT2849" s="26">
        <v>2</v>
      </c>
      <c r="BU2849" s="26">
        <v>2</v>
      </c>
      <c r="BV2849" s="26">
        <v>2</v>
      </c>
      <c r="BW2849" s="26">
        <v>2</v>
      </c>
      <c r="BX2849" s="26">
        <v>2</v>
      </c>
      <c r="BY2849" s="26">
        <v>3</v>
      </c>
      <c r="BZ2849" s="24"/>
      <c r="CA2849" s="24"/>
      <c r="CB2849" s="24"/>
      <c r="CC2849" s="24"/>
      <c r="CD2849" s="24"/>
      <c r="CE2849" s="24"/>
      <c r="CF2849" s="24"/>
      <c r="CG2849" s="24"/>
      <c r="CH2849" s="24"/>
      <c r="CI2849" s="24"/>
      <c r="CJ2849" s="24"/>
      <c r="CK2849" s="24"/>
      <c r="CL2849" s="24"/>
      <c r="CM2849" s="24"/>
      <c r="CN2849" s="24"/>
      <c r="CO2849" s="24"/>
      <c r="CP2849" s="24"/>
      <c r="CQ2849" s="24"/>
      <c r="CR2849" s="24"/>
      <c r="CS2849" s="24"/>
      <c r="CT2849" s="24"/>
      <c r="CU2849" s="24"/>
      <c r="CV2849" s="24"/>
      <c r="CW2849" s="24"/>
      <c r="CX2849" s="24"/>
      <c r="CY2849" s="24"/>
      <c r="CZ2849" s="24"/>
      <c r="DA2849" s="24"/>
      <c r="DB2849" s="24"/>
      <c r="DC2849" s="24"/>
      <c r="DD2849" s="24"/>
      <c r="DE2849" s="24"/>
      <c r="DF2849" s="26" t="s">
        <v>120</v>
      </c>
      <c r="DG2849" s="26" t="s">
        <v>120</v>
      </c>
      <c r="DH2849" s="26" t="s">
        <v>120</v>
      </c>
      <c r="DI2849" s="26" t="s">
        <v>139</v>
      </c>
      <c r="DJ2849" s="26" t="s">
        <v>139</v>
      </c>
      <c r="DK2849" s="26" t="s">
        <v>139</v>
      </c>
      <c r="DL2849" s="26" t="s">
        <v>139</v>
      </c>
      <c r="DM2849" s="26" t="s">
        <v>139</v>
      </c>
      <c r="DN2849" s="26" t="s">
        <v>139</v>
      </c>
      <c r="DO2849" s="26" t="s">
        <v>139</v>
      </c>
    </row>
    <row r="2850" spans="1:119" ht="20.100000000000001" customHeight="1" x14ac:dyDescent="0.25">
      <c r="A2850" s="29" t="str">
        <f t="shared" si="630"/>
        <v>YouthServe Tanzania Trust4</v>
      </c>
      <c r="B2850" s="29" t="str">
        <f t="shared" si="631"/>
        <v>YouthServe Tanzania Trust</v>
      </c>
      <c r="C2850" s="29">
        <f t="shared" si="632"/>
        <v>4</v>
      </c>
      <c r="D2850" s="30" t="str">
        <f t="shared" si="633"/>
        <v>Africa and the Middle East</v>
      </c>
      <c r="E2850" s="30" t="str">
        <f t="shared" si="634"/>
        <v>Dar es Salaam, Tanzania</v>
      </c>
      <c r="F2850" s="31">
        <f t="shared" si="635"/>
        <v>1</v>
      </c>
      <c r="G2850" s="31">
        <f t="shared" si="636"/>
        <v>1</v>
      </c>
      <c r="H2850" s="31">
        <f t="shared" si="637"/>
        <v>1</v>
      </c>
      <c r="I2850" s="31">
        <f t="shared" si="638"/>
        <v>1</v>
      </c>
      <c r="J2850" s="31">
        <f t="shared" si="639"/>
        <v>2</v>
      </c>
      <c r="K2850" s="31">
        <f t="shared" si="640"/>
        <v>2</v>
      </c>
      <c r="L2850" s="31">
        <f t="shared" si="641"/>
        <v>2</v>
      </c>
      <c r="M2850" s="31">
        <f t="shared" si="642"/>
        <v>3</v>
      </c>
      <c r="N2850" s="31">
        <f t="shared" si="643"/>
        <v>1.6</v>
      </c>
      <c r="O2850" s="26" t="s">
        <v>15433</v>
      </c>
      <c r="P2850" s="26" t="s">
        <v>108</v>
      </c>
      <c r="Q2850" s="27">
        <v>42129</v>
      </c>
      <c r="R2850" s="26" t="s">
        <v>166</v>
      </c>
      <c r="S2850" s="26" t="s">
        <v>277</v>
      </c>
      <c r="T2850" s="26" t="s">
        <v>278</v>
      </c>
      <c r="U2850" s="26" t="s">
        <v>833</v>
      </c>
      <c r="V2850" s="26" t="s">
        <v>169</v>
      </c>
      <c r="W2850" s="26" t="s">
        <v>417</v>
      </c>
      <c r="X2850" s="26" t="s">
        <v>15426</v>
      </c>
      <c r="Y2850" s="26" t="s">
        <v>15427</v>
      </c>
      <c r="Z2850" s="24"/>
      <c r="AA2850" s="24"/>
      <c r="AB2850" s="26" t="s">
        <v>117</v>
      </c>
      <c r="AC2850" s="28">
        <v>5000</v>
      </c>
      <c r="AD2850" s="24"/>
      <c r="AE2850" s="26" t="s">
        <v>15428</v>
      </c>
      <c r="AF2850" s="26" t="s">
        <v>120</v>
      </c>
      <c r="AG2850" s="26" t="s">
        <v>175</v>
      </c>
      <c r="AH2850" s="26" t="s">
        <v>185</v>
      </c>
      <c r="AI2850" s="28">
        <v>5000</v>
      </c>
      <c r="AJ2850" s="26" t="s">
        <v>15434</v>
      </c>
      <c r="AK2850" s="26" t="s">
        <v>15435</v>
      </c>
      <c r="AL2850" s="26" t="s">
        <v>15431</v>
      </c>
      <c r="AM2850" s="24"/>
      <c r="AN2850" s="24"/>
      <c r="AO2850" s="24"/>
      <c r="AP2850" s="24"/>
      <c r="AQ2850" s="26" t="s">
        <v>15436</v>
      </c>
      <c r="AR2850" s="24"/>
      <c r="AS2850" s="24"/>
      <c r="AT2850" s="24"/>
      <c r="AU2850" s="26" t="s">
        <v>15437</v>
      </c>
      <c r="AV2850" s="24"/>
      <c r="AW2850" s="28">
        <v>7000</v>
      </c>
      <c r="AX2850" s="26">
        <v>150</v>
      </c>
      <c r="AY2850" s="28">
        <v>100</v>
      </c>
      <c r="AZ2850" s="28">
        <v>120</v>
      </c>
      <c r="BA2850" s="26">
        <v>0</v>
      </c>
      <c r="BB2850" s="26" t="s">
        <v>241</v>
      </c>
      <c r="BC2850" s="26" t="s">
        <v>4128</v>
      </c>
      <c r="BD2850" s="26" t="s">
        <v>437</v>
      </c>
      <c r="BE2850" s="26" t="s">
        <v>15438</v>
      </c>
      <c r="BF2850" s="24"/>
      <c r="BG2850" s="24"/>
      <c r="BH2850" s="24"/>
      <c r="BI2850" s="24"/>
      <c r="BJ2850" s="24"/>
      <c r="BK2850" s="24"/>
      <c r="BL2850" s="24"/>
      <c r="BM2850" s="24"/>
      <c r="BN2850" s="24"/>
      <c r="BO2850" s="24"/>
      <c r="BP2850" s="24"/>
      <c r="BQ2850" s="24"/>
      <c r="BR2850" s="26">
        <v>1</v>
      </c>
      <c r="BS2850" s="26">
        <v>1</v>
      </c>
      <c r="BT2850" s="26">
        <v>1</v>
      </c>
      <c r="BU2850" s="26">
        <v>1</v>
      </c>
      <c r="BV2850" s="26">
        <v>2</v>
      </c>
      <c r="BW2850" s="26">
        <v>2</v>
      </c>
      <c r="BX2850" s="26">
        <v>2</v>
      </c>
      <c r="BY2850" s="26">
        <v>3</v>
      </c>
      <c r="BZ2850" s="24"/>
      <c r="CA2850" s="24"/>
      <c r="CB2850" s="24"/>
      <c r="CC2850" s="24"/>
      <c r="CD2850" s="24"/>
      <c r="CE2850" s="24"/>
      <c r="CF2850" s="24"/>
      <c r="CG2850" s="24"/>
      <c r="CH2850" s="24"/>
      <c r="CI2850" s="24"/>
      <c r="CJ2850" s="24"/>
      <c r="CK2850" s="24"/>
      <c r="CL2850" s="24"/>
      <c r="CM2850" s="24"/>
      <c r="CN2850" s="24"/>
      <c r="CO2850" s="24"/>
      <c r="CP2850" s="24"/>
      <c r="CQ2850" s="24"/>
      <c r="CR2850" s="24"/>
      <c r="CS2850" s="24"/>
      <c r="CT2850" s="24"/>
      <c r="CU2850" s="24"/>
      <c r="CV2850" s="24"/>
      <c r="CW2850" s="24"/>
      <c r="CX2850" s="24"/>
      <c r="CY2850" s="24"/>
      <c r="CZ2850" s="24"/>
      <c r="DA2850" s="24"/>
      <c r="DB2850" s="24"/>
      <c r="DC2850" s="24"/>
      <c r="DD2850" s="24"/>
      <c r="DE2850" s="24"/>
      <c r="DF2850" s="26" t="s">
        <v>139</v>
      </c>
      <c r="DG2850" s="26" t="s">
        <v>139</v>
      </c>
      <c r="DH2850" s="26" t="s">
        <v>139</v>
      </c>
      <c r="DI2850" s="26" t="s">
        <v>139</v>
      </c>
      <c r="DJ2850" s="26" t="s">
        <v>139</v>
      </c>
      <c r="DK2850" s="26" t="s">
        <v>139</v>
      </c>
      <c r="DL2850" s="26" t="s">
        <v>139</v>
      </c>
      <c r="DM2850" s="26" t="s">
        <v>139</v>
      </c>
      <c r="DN2850" s="26" t="s">
        <v>139</v>
      </c>
      <c r="DO2850" s="26" t="s">
        <v>139</v>
      </c>
    </row>
    <row r="2851" spans="1:119" ht="20.100000000000001" customHeight="1" x14ac:dyDescent="0.25">
      <c r="A2851" s="29" t="str">
        <f t="shared" si="630"/>
        <v>YouthServe Tanzania Trust3</v>
      </c>
      <c r="B2851" s="29" t="str">
        <f t="shared" si="631"/>
        <v>YouthServe Tanzania Trust</v>
      </c>
      <c r="C2851" s="29">
        <f t="shared" si="632"/>
        <v>3</v>
      </c>
      <c r="D2851" s="30" t="str">
        <f t="shared" si="633"/>
        <v>Africa and the Middle East</v>
      </c>
      <c r="E2851" s="30" t="str">
        <f t="shared" si="634"/>
        <v>Dar es Salaam, Tanzania</v>
      </c>
      <c r="F2851" s="31">
        <f t="shared" si="635"/>
        <v>1</v>
      </c>
      <c r="G2851" s="31">
        <f t="shared" si="636"/>
        <v>1</v>
      </c>
      <c r="H2851" s="31">
        <f t="shared" si="637"/>
        <v>1</v>
      </c>
      <c r="I2851" s="31">
        <f t="shared" si="638"/>
        <v>1</v>
      </c>
      <c r="J2851" s="31">
        <f t="shared" si="639"/>
        <v>1</v>
      </c>
      <c r="K2851" s="31">
        <f t="shared" si="640"/>
        <v>1</v>
      </c>
      <c r="L2851" s="31">
        <f t="shared" si="641"/>
        <v>1</v>
      </c>
      <c r="M2851" s="31">
        <f t="shared" si="642"/>
        <v>5</v>
      </c>
      <c r="N2851" s="31">
        <f t="shared" si="643"/>
        <v>1.5</v>
      </c>
      <c r="O2851" s="26" t="s">
        <v>15439</v>
      </c>
      <c r="P2851" s="26" t="s">
        <v>108</v>
      </c>
      <c r="Q2851" s="27">
        <v>41771</v>
      </c>
      <c r="R2851" s="26" t="s">
        <v>109</v>
      </c>
      <c r="S2851" s="26" t="s">
        <v>193</v>
      </c>
      <c r="T2851" s="26" t="s">
        <v>194</v>
      </c>
      <c r="U2851" s="26" t="s">
        <v>833</v>
      </c>
      <c r="V2851" s="26" t="s">
        <v>169</v>
      </c>
      <c r="W2851" s="26" t="s">
        <v>417</v>
      </c>
      <c r="X2851" s="26" t="s">
        <v>15426</v>
      </c>
      <c r="Y2851" s="26" t="s">
        <v>15427</v>
      </c>
      <c r="Z2851" s="24"/>
      <c r="AA2851" s="24"/>
      <c r="AB2851" s="26" t="s">
        <v>117</v>
      </c>
      <c r="AC2851" s="28">
        <v>7000</v>
      </c>
      <c r="AD2851" s="24"/>
      <c r="AE2851" s="26" t="s">
        <v>15428</v>
      </c>
      <c r="AF2851" s="26" t="s">
        <v>120</v>
      </c>
      <c r="AG2851" s="26" t="s">
        <v>175</v>
      </c>
      <c r="AH2851" s="26" t="s">
        <v>121</v>
      </c>
      <c r="AI2851" s="28">
        <v>7000</v>
      </c>
      <c r="AJ2851" s="26" t="s">
        <v>15440</v>
      </c>
      <c r="AK2851" s="26" t="s">
        <v>15441</v>
      </c>
      <c r="AL2851" s="26" t="s">
        <v>15431</v>
      </c>
      <c r="AM2851" s="24"/>
      <c r="AN2851" s="24"/>
      <c r="AO2851" s="24"/>
      <c r="AP2851" s="24"/>
      <c r="AQ2851" s="24"/>
      <c r="AR2851" s="24"/>
      <c r="AS2851" s="24"/>
      <c r="AT2851" s="26" t="s">
        <v>15442</v>
      </c>
      <c r="AU2851" s="26" t="s">
        <v>15443</v>
      </c>
      <c r="AV2851" s="24"/>
      <c r="AW2851" s="28">
        <v>19000</v>
      </c>
      <c r="AX2851" s="26">
        <v>150</v>
      </c>
      <c r="AY2851" s="28">
        <v>150</v>
      </c>
      <c r="AZ2851" s="28">
        <v>150</v>
      </c>
      <c r="BA2851" s="26">
        <v>0</v>
      </c>
      <c r="BB2851" s="26" t="s">
        <v>241</v>
      </c>
      <c r="BC2851" s="26" t="s">
        <v>4128</v>
      </c>
      <c r="BD2851" s="26" t="s">
        <v>125</v>
      </c>
      <c r="BE2851" s="24"/>
      <c r="BF2851" s="24"/>
      <c r="BG2851" s="24"/>
      <c r="BH2851" s="24"/>
      <c r="BI2851" s="24"/>
      <c r="BJ2851" s="24"/>
      <c r="BK2851" s="24"/>
      <c r="BL2851" s="24"/>
      <c r="BM2851" s="24"/>
      <c r="BN2851" s="24"/>
      <c r="BO2851" s="24"/>
      <c r="BP2851" s="24"/>
      <c r="BQ2851" s="24"/>
      <c r="BR2851" s="26">
        <v>1</v>
      </c>
      <c r="BS2851" s="26">
        <v>1</v>
      </c>
      <c r="BT2851" s="26">
        <v>1</v>
      </c>
      <c r="BU2851" s="26">
        <v>1</v>
      </c>
      <c r="BV2851" s="26">
        <v>1</v>
      </c>
      <c r="BW2851" s="26">
        <v>1</v>
      </c>
      <c r="BX2851" s="26">
        <v>1</v>
      </c>
      <c r="BY2851" s="26">
        <v>5</v>
      </c>
      <c r="BZ2851" s="24"/>
      <c r="CA2851" s="24"/>
      <c r="CB2851" s="24"/>
      <c r="CC2851" s="24"/>
      <c r="CD2851" s="24"/>
      <c r="CE2851" s="24"/>
      <c r="CF2851" s="24"/>
      <c r="CG2851" s="24"/>
      <c r="CH2851" s="24"/>
      <c r="CI2851" s="24"/>
      <c r="CJ2851" s="24"/>
      <c r="CK2851" s="24"/>
      <c r="CL2851" s="24"/>
      <c r="CM2851" s="24"/>
      <c r="CN2851" s="24"/>
      <c r="CO2851" s="24"/>
      <c r="CP2851" s="24"/>
      <c r="CQ2851" s="24"/>
      <c r="CR2851" s="24"/>
      <c r="CS2851" s="24"/>
      <c r="CT2851" s="24"/>
      <c r="CU2851" s="24"/>
      <c r="CV2851" s="24"/>
      <c r="CW2851" s="24"/>
      <c r="CX2851" s="24"/>
      <c r="CY2851" s="24"/>
      <c r="CZ2851" s="24"/>
      <c r="DA2851" s="24"/>
      <c r="DB2851" s="24"/>
      <c r="DC2851" s="24"/>
      <c r="DD2851" s="24"/>
      <c r="DE2851" s="24"/>
      <c r="DF2851" s="26" t="s">
        <v>139</v>
      </c>
      <c r="DG2851" s="26" t="s">
        <v>120</v>
      </c>
      <c r="DH2851" s="26" t="s">
        <v>139</v>
      </c>
      <c r="DI2851" s="26" t="s">
        <v>139</v>
      </c>
      <c r="DJ2851" s="26" t="s">
        <v>139</v>
      </c>
      <c r="DK2851" s="26" t="s">
        <v>139</v>
      </c>
      <c r="DL2851" s="26" t="s">
        <v>139</v>
      </c>
      <c r="DM2851" s="26" t="s">
        <v>139</v>
      </c>
      <c r="DN2851" s="26" t="s">
        <v>139</v>
      </c>
      <c r="DO2851" s="26" t="s">
        <v>139</v>
      </c>
    </row>
    <row r="2852" spans="1:119" ht="20.100000000000001" customHeight="1" x14ac:dyDescent="0.25">
      <c r="A2852" s="29" t="str">
        <f t="shared" si="630"/>
        <v>YouthServe Tanzania Trust2</v>
      </c>
      <c r="B2852" s="29" t="str">
        <f t="shared" si="631"/>
        <v>YouthServe Tanzania Trust</v>
      </c>
      <c r="C2852" s="29">
        <f t="shared" si="632"/>
        <v>2</v>
      </c>
      <c r="D2852" s="30" t="str">
        <f t="shared" si="633"/>
        <v>Africa and the Middle East</v>
      </c>
      <c r="E2852" s="30" t="str">
        <f t="shared" si="634"/>
        <v>Dar es Salaam, Tanzania</v>
      </c>
      <c r="F2852" s="31">
        <f t="shared" si="635"/>
        <v>3</v>
      </c>
      <c r="G2852" s="31">
        <f t="shared" si="636"/>
        <v>3</v>
      </c>
      <c r="H2852" s="31">
        <f t="shared" si="637"/>
        <v>3</v>
      </c>
      <c r="I2852" s="31">
        <f t="shared" si="638"/>
        <v>3</v>
      </c>
      <c r="J2852" s="31">
        <f t="shared" si="639"/>
        <v>3</v>
      </c>
      <c r="K2852" s="31">
        <f t="shared" si="640"/>
        <v>3</v>
      </c>
      <c r="L2852" s="31">
        <f t="shared" si="641"/>
        <v>3</v>
      </c>
      <c r="M2852" s="31">
        <f t="shared" si="642"/>
        <v>3</v>
      </c>
      <c r="N2852" s="31">
        <f t="shared" si="643"/>
        <v>3</v>
      </c>
      <c r="O2852" s="26" t="s">
        <v>15444</v>
      </c>
      <c r="P2852" s="26" t="s">
        <v>108</v>
      </c>
      <c r="Q2852" s="27">
        <v>41400</v>
      </c>
      <c r="R2852" s="26" t="s">
        <v>109</v>
      </c>
      <c r="S2852" s="26" t="s">
        <v>206</v>
      </c>
      <c r="T2852" s="26" t="s">
        <v>207</v>
      </c>
      <c r="U2852" s="26" t="s">
        <v>833</v>
      </c>
      <c r="V2852" s="26" t="s">
        <v>169</v>
      </c>
      <c r="W2852" s="26" t="s">
        <v>417</v>
      </c>
      <c r="X2852" s="26" t="s">
        <v>15426</v>
      </c>
      <c r="Y2852" s="26" t="s">
        <v>15427</v>
      </c>
      <c r="Z2852" s="24"/>
      <c r="AA2852" s="24"/>
      <c r="AB2852" s="26" t="s">
        <v>117</v>
      </c>
      <c r="AC2852" s="28">
        <v>7000</v>
      </c>
      <c r="AD2852" s="24"/>
      <c r="AE2852" s="26" t="s">
        <v>15428</v>
      </c>
      <c r="AF2852" s="26" t="s">
        <v>120</v>
      </c>
      <c r="AG2852" s="26" t="s">
        <v>175</v>
      </c>
      <c r="AH2852" s="26" t="s">
        <v>143</v>
      </c>
      <c r="AI2852" s="28">
        <v>7000</v>
      </c>
      <c r="AJ2852" s="26" t="s">
        <v>15440</v>
      </c>
      <c r="AK2852" s="26" t="s">
        <v>15445</v>
      </c>
      <c r="AL2852" s="26" t="s">
        <v>15431</v>
      </c>
      <c r="AM2852" s="24"/>
      <c r="AN2852" s="24"/>
      <c r="AO2852" s="24"/>
      <c r="AP2852" s="24"/>
      <c r="AQ2852" s="24"/>
      <c r="AR2852" s="24"/>
      <c r="AS2852" s="24"/>
      <c r="AT2852" s="24"/>
      <c r="AU2852" s="24"/>
      <c r="AV2852" s="24"/>
      <c r="AW2852" s="28">
        <v>14000</v>
      </c>
      <c r="AX2852" s="26">
        <v>110</v>
      </c>
      <c r="AY2852" s="28">
        <v>150</v>
      </c>
      <c r="AZ2852" s="28">
        <v>110</v>
      </c>
      <c r="BA2852" s="26">
        <v>0</v>
      </c>
      <c r="BB2852" s="26" t="s">
        <v>241</v>
      </c>
      <c r="BC2852" s="26" t="s">
        <v>4128</v>
      </c>
      <c r="BD2852" s="26" t="s">
        <v>437</v>
      </c>
      <c r="BE2852" s="26" t="s">
        <v>15446</v>
      </c>
      <c r="BF2852" s="26" t="s">
        <v>15447</v>
      </c>
      <c r="BG2852" s="26" t="s">
        <v>417</v>
      </c>
      <c r="BH2852" s="24"/>
      <c r="BI2852" s="24"/>
      <c r="BJ2852" s="24"/>
      <c r="BK2852" s="24"/>
      <c r="BL2852" s="24"/>
      <c r="BM2852" s="24"/>
      <c r="BN2852" s="24"/>
      <c r="BO2852" s="24"/>
      <c r="BP2852" s="24"/>
      <c r="BQ2852" s="24"/>
      <c r="BR2852" s="26">
        <v>3</v>
      </c>
      <c r="BS2852" s="26">
        <v>3</v>
      </c>
      <c r="BT2852" s="26">
        <v>3</v>
      </c>
      <c r="BU2852" s="26">
        <v>3</v>
      </c>
      <c r="BV2852" s="26">
        <v>3</v>
      </c>
      <c r="BW2852" s="26">
        <v>3</v>
      </c>
      <c r="BX2852" s="26">
        <v>3</v>
      </c>
      <c r="BY2852" s="26">
        <v>3</v>
      </c>
      <c r="BZ2852" s="24"/>
      <c r="CA2852" s="24"/>
      <c r="CB2852" s="24"/>
      <c r="CC2852" s="24"/>
      <c r="CD2852" s="24"/>
      <c r="CE2852" s="24"/>
      <c r="CF2852" s="24"/>
      <c r="CG2852" s="24"/>
      <c r="CH2852" s="24"/>
      <c r="CI2852" s="24"/>
      <c r="CJ2852" s="24"/>
      <c r="CK2852" s="24"/>
      <c r="CL2852" s="24"/>
      <c r="CM2852" s="24"/>
      <c r="CN2852" s="24"/>
      <c r="CO2852" s="24"/>
      <c r="CP2852" s="24"/>
      <c r="CQ2852" s="24"/>
      <c r="CR2852" s="24"/>
      <c r="CS2852" s="24"/>
      <c r="CT2852" s="24"/>
      <c r="CU2852" s="24"/>
      <c r="CV2852" s="24"/>
      <c r="CW2852" s="24"/>
      <c r="CX2852" s="24"/>
      <c r="CY2852" s="24"/>
      <c r="CZ2852" s="24"/>
      <c r="DA2852" s="24"/>
      <c r="DB2852" s="24"/>
      <c r="DC2852" s="24"/>
      <c r="DD2852" s="24"/>
      <c r="DE2852" s="24"/>
      <c r="DF2852" s="26" t="s">
        <v>139</v>
      </c>
      <c r="DG2852" s="26" t="s">
        <v>139</v>
      </c>
      <c r="DH2852" s="26" t="s">
        <v>139</v>
      </c>
      <c r="DI2852" s="26" t="s">
        <v>139</v>
      </c>
      <c r="DJ2852" s="26" t="s">
        <v>139</v>
      </c>
      <c r="DK2852" s="26" t="s">
        <v>139</v>
      </c>
      <c r="DL2852" s="26" t="s">
        <v>139</v>
      </c>
      <c r="DM2852" s="26" t="s">
        <v>139</v>
      </c>
      <c r="DN2852" s="26" t="s">
        <v>139</v>
      </c>
      <c r="DO2852" s="26" t="s">
        <v>139</v>
      </c>
    </row>
    <row r="2853" spans="1:119" ht="20.100000000000001" customHeight="1" x14ac:dyDescent="0.25">
      <c r="A2853" s="29" t="str">
        <f t="shared" si="630"/>
        <v>YouthServe Tanzania Trust1</v>
      </c>
      <c r="B2853" s="29" t="str">
        <f t="shared" si="631"/>
        <v>YouthServe Tanzania Trust</v>
      </c>
      <c r="C2853" s="29">
        <f t="shared" si="632"/>
        <v>1</v>
      </c>
      <c r="D2853" s="30" t="str">
        <f t="shared" si="633"/>
        <v>Africa and the Middle East</v>
      </c>
      <c r="E2853" s="30" t="str">
        <f t="shared" si="634"/>
        <v>Dar es Salaam, Tanzania</v>
      </c>
      <c r="F2853" s="31">
        <f t="shared" si="635"/>
        <v>1</v>
      </c>
      <c r="G2853" s="31">
        <f t="shared" si="636"/>
        <v>1</v>
      </c>
      <c r="H2853" s="31">
        <f t="shared" si="637"/>
        <v>2</v>
      </c>
      <c r="I2853" s="31">
        <f t="shared" si="638"/>
        <v>2</v>
      </c>
      <c r="J2853" s="31">
        <f t="shared" si="639"/>
        <v>1</v>
      </c>
      <c r="K2853" s="31">
        <f t="shared" si="640"/>
        <v>1</v>
      </c>
      <c r="L2853" s="31">
        <f t="shared" si="641"/>
        <v>2</v>
      </c>
      <c r="M2853" s="31">
        <f t="shared" si="642"/>
        <v>1</v>
      </c>
      <c r="N2853" s="31">
        <f t="shared" si="643"/>
        <v>1.4</v>
      </c>
      <c r="O2853" s="26" t="s">
        <v>15448</v>
      </c>
      <c r="P2853" s="26" t="s">
        <v>108</v>
      </c>
      <c r="Q2853" s="27">
        <v>41038</v>
      </c>
      <c r="R2853" s="26" t="s">
        <v>155</v>
      </c>
      <c r="S2853" s="26" t="s">
        <v>217</v>
      </c>
      <c r="T2853" s="26" t="s">
        <v>175</v>
      </c>
      <c r="U2853" s="26" t="s">
        <v>833</v>
      </c>
      <c r="V2853" s="26" t="s">
        <v>169</v>
      </c>
      <c r="W2853" s="26" t="s">
        <v>417</v>
      </c>
      <c r="X2853" s="26" t="s">
        <v>15426</v>
      </c>
      <c r="Y2853" s="26" t="s">
        <v>15427</v>
      </c>
      <c r="Z2853" s="24"/>
      <c r="AA2853" s="24"/>
      <c r="AB2853" s="26" t="s">
        <v>117</v>
      </c>
      <c r="AC2853" s="28">
        <v>7000</v>
      </c>
      <c r="AD2853" s="24"/>
      <c r="AE2853" s="26" t="s">
        <v>15428</v>
      </c>
      <c r="AF2853" s="26" t="s">
        <v>120</v>
      </c>
      <c r="AG2853" s="26" t="s">
        <v>175</v>
      </c>
      <c r="AH2853" s="26" t="s">
        <v>158</v>
      </c>
      <c r="AI2853" s="28">
        <v>7000</v>
      </c>
      <c r="AJ2853" s="24"/>
      <c r="AK2853" s="26" t="s">
        <v>15449</v>
      </c>
      <c r="AL2853" s="26" t="s">
        <v>15450</v>
      </c>
      <c r="AM2853" s="24"/>
      <c r="AN2853" s="24"/>
      <c r="AO2853" s="24"/>
      <c r="AP2853" s="24"/>
      <c r="AQ2853" s="24"/>
      <c r="AR2853" s="24"/>
      <c r="AS2853" s="24"/>
      <c r="AT2853" s="24"/>
      <c r="AU2853" s="24"/>
      <c r="AV2853" s="24"/>
      <c r="AW2853" s="28">
        <v>15000</v>
      </c>
      <c r="AX2853" s="26">
        <v>100</v>
      </c>
      <c r="AY2853" s="28">
        <v>100</v>
      </c>
      <c r="AZ2853" s="28">
        <v>80</v>
      </c>
      <c r="BA2853" s="26">
        <v>0</v>
      </c>
      <c r="BB2853" s="26" t="s">
        <v>241</v>
      </c>
      <c r="BC2853" s="26" t="s">
        <v>4128</v>
      </c>
      <c r="BD2853" s="26" t="s">
        <v>125</v>
      </c>
      <c r="BE2853" s="24"/>
      <c r="BF2853" s="26" t="s">
        <v>2780</v>
      </c>
      <c r="BG2853" s="26" t="s">
        <v>4409</v>
      </c>
      <c r="BH2853" s="26" t="s">
        <v>15451</v>
      </c>
      <c r="BI2853" s="26" t="s">
        <v>417</v>
      </c>
      <c r="BJ2853" s="24"/>
      <c r="BK2853" s="24"/>
      <c r="BL2853" s="24"/>
      <c r="BM2853" s="24"/>
      <c r="BN2853" s="24"/>
      <c r="BO2853" s="24"/>
      <c r="BP2853" s="24"/>
      <c r="BQ2853" s="24"/>
      <c r="BR2853" s="26">
        <v>1</v>
      </c>
      <c r="BS2853" s="26">
        <v>1</v>
      </c>
      <c r="BT2853" s="26">
        <v>2</v>
      </c>
      <c r="BU2853" s="26">
        <v>2</v>
      </c>
      <c r="BV2853" s="26">
        <v>1</v>
      </c>
      <c r="BW2853" s="26">
        <v>1</v>
      </c>
      <c r="BX2853" s="26">
        <v>2</v>
      </c>
      <c r="BY2853" s="26">
        <v>1</v>
      </c>
      <c r="BZ2853" s="24"/>
      <c r="CA2853" s="24"/>
      <c r="CB2853" s="24"/>
      <c r="CC2853" s="24"/>
      <c r="CD2853" s="24"/>
      <c r="CE2853" s="24"/>
      <c r="CF2853" s="24"/>
      <c r="CG2853" s="24"/>
      <c r="CH2853" s="24"/>
      <c r="CI2853" s="24"/>
      <c r="CJ2853" s="24"/>
      <c r="CK2853" s="24"/>
      <c r="CL2853" s="24"/>
      <c r="CM2853" s="24"/>
      <c r="CN2853" s="24"/>
      <c r="CO2853" s="24"/>
      <c r="CP2853" s="24"/>
      <c r="CQ2853" s="24"/>
      <c r="CR2853" s="24"/>
      <c r="CS2853" s="24"/>
      <c r="CT2853" s="24"/>
      <c r="CU2853" s="24"/>
      <c r="CV2853" s="24"/>
      <c r="CW2853" s="24"/>
      <c r="CX2853" s="24"/>
      <c r="CY2853" s="24"/>
      <c r="CZ2853" s="24"/>
      <c r="DA2853" s="24"/>
      <c r="DB2853" s="24"/>
      <c r="DC2853" s="24"/>
      <c r="DD2853" s="24"/>
      <c r="DE2853" s="24"/>
      <c r="DF2853" s="26" t="s">
        <v>139</v>
      </c>
      <c r="DG2853" s="26" t="s">
        <v>139</v>
      </c>
      <c r="DH2853" s="26" t="s">
        <v>139</v>
      </c>
      <c r="DI2853" s="26" t="s">
        <v>139</v>
      </c>
      <c r="DJ2853" s="26" t="s">
        <v>139</v>
      </c>
      <c r="DK2853" s="26" t="s">
        <v>139</v>
      </c>
      <c r="DL2853" s="26" t="s">
        <v>139</v>
      </c>
      <c r="DM2853" s="26" t="s">
        <v>139</v>
      </c>
      <c r="DN2853" s="26" t="s">
        <v>139</v>
      </c>
      <c r="DO2853" s="26" t="s">
        <v>139</v>
      </c>
    </row>
    <row r="2854" spans="1:119" ht="20.100000000000001" customHeight="1" x14ac:dyDescent="0.25">
      <c r="A2854" s="29" t="str">
        <f t="shared" si="630"/>
        <v>Yunnan Heart to Heart Community Care Service Center4</v>
      </c>
      <c r="B2854" s="29" t="str">
        <f t="shared" si="631"/>
        <v>Yunnan Heart to Heart Community Care Service Center</v>
      </c>
      <c r="C2854" s="29">
        <f t="shared" si="632"/>
        <v>4</v>
      </c>
      <c r="D2854" s="30" t="str">
        <f t="shared" si="633"/>
        <v>East and Southeast Asia</v>
      </c>
      <c r="E2854" s="30" t="str">
        <f t="shared" si="634"/>
        <v>Kunming, Yunnan Province, China</v>
      </c>
      <c r="F2854" s="31">
        <f t="shared" si="635"/>
        <v>4</v>
      </c>
      <c r="G2854" s="31">
        <f t="shared" si="636"/>
        <v>3</v>
      </c>
      <c r="H2854" s="31">
        <f t="shared" si="637"/>
        <v>4</v>
      </c>
      <c r="I2854" s="31">
        <f t="shared" si="638"/>
        <v>3</v>
      </c>
      <c r="J2854" s="31">
        <f t="shared" si="639"/>
        <v>4</v>
      </c>
      <c r="K2854" s="31">
        <f t="shared" si="640"/>
        <v>3</v>
      </c>
      <c r="L2854" s="31">
        <f t="shared" si="641"/>
        <v>5</v>
      </c>
      <c r="M2854" s="31">
        <f t="shared" si="642"/>
        <v>3</v>
      </c>
      <c r="N2854" s="31">
        <f t="shared" si="643"/>
        <v>3.6</v>
      </c>
      <c r="O2854" s="26" t="s">
        <v>15457</v>
      </c>
      <c r="P2854" s="26" t="s">
        <v>108</v>
      </c>
      <c r="Q2854" s="27">
        <v>42502</v>
      </c>
      <c r="R2854" s="26" t="s">
        <v>305</v>
      </c>
      <c r="S2854" s="26" t="s">
        <v>184</v>
      </c>
      <c r="T2854" s="26" t="s">
        <v>157</v>
      </c>
      <c r="U2854" s="26" t="s">
        <v>112</v>
      </c>
      <c r="V2854" s="26" t="s">
        <v>469</v>
      </c>
      <c r="W2854" s="26" t="s">
        <v>2920</v>
      </c>
      <c r="X2854" s="26" t="s">
        <v>15453</v>
      </c>
      <c r="Y2854" s="26" t="s">
        <v>15454</v>
      </c>
      <c r="Z2854" s="24"/>
      <c r="AA2854" s="24"/>
      <c r="AB2854" s="26" t="s">
        <v>117</v>
      </c>
      <c r="AC2854" s="28">
        <v>6000</v>
      </c>
      <c r="AD2854" s="26" t="s">
        <v>15455</v>
      </c>
      <c r="AE2854" s="26" t="s">
        <v>474</v>
      </c>
      <c r="AF2854" s="26" t="s">
        <v>120</v>
      </c>
      <c r="AG2854" s="26" t="s">
        <v>175</v>
      </c>
      <c r="AH2854" s="26" t="s">
        <v>185</v>
      </c>
      <c r="AI2854" s="28">
        <v>6000</v>
      </c>
      <c r="AJ2854" s="26" t="s">
        <v>15458</v>
      </c>
      <c r="AK2854" s="26" t="s">
        <v>15459</v>
      </c>
      <c r="AL2854" s="26" t="s">
        <v>15460</v>
      </c>
      <c r="AM2854" s="24"/>
      <c r="AN2854" s="24"/>
      <c r="AO2854" s="24"/>
      <c r="AP2854" s="24"/>
      <c r="AQ2854" s="24"/>
      <c r="AR2854" s="26" t="s">
        <v>15461</v>
      </c>
      <c r="AS2854" s="26" t="s">
        <v>15462</v>
      </c>
      <c r="AT2854" s="24"/>
      <c r="AU2854" s="26" t="s">
        <v>15463</v>
      </c>
      <c r="AV2854" s="26" t="s">
        <v>15464</v>
      </c>
      <c r="AW2854" s="28">
        <v>638900</v>
      </c>
      <c r="AX2854" s="26">
        <v>5000</v>
      </c>
      <c r="AY2854" s="24"/>
      <c r="AZ2854" s="28">
        <v>10</v>
      </c>
      <c r="BA2854" s="24"/>
      <c r="BB2854" s="26" t="s">
        <v>148</v>
      </c>
      <c r="BC2854" s="26" t="s">
        <v>2436</v>
      </c>
      <c r="BD2854" s="24"/>
      <c r="BE2854" s="24"/>
      <c r="BF2854" s="26" t="s">
        <v>2556</v>
      </c>
      <c r="BG2854" s="26" t="s">
        <v>2864</v>
      </c>
      <c r="BH2854" s="26" t="s">
        <v>15465</v>
      </c>
      <c r="BI2854" s="26" t="s">
        <v>2864</v>
      </c>
      <c r="BJ2854" s="26" t="s">
        <v>15466</v>
      </c>
      <c r="BK2854" s="26" t="s">
        <v>2920</v>
      </c>
      <c r="BL2854" s="26" t="s">
        <v>15467</v>
      </c>
      <c r="BM2854" s="26" t="s">
        <v>2920</v>
      </c>
      <c r="BN2854" s="24"/>
      <c r="BO2854" s="24"/>
      <c r="BP2854" s="24"/>
      <c r="BQ2854" s="24"/>
      <c r="BR2854" s="26">
        <v>4</v>
      </c>
      <c r="BS2854" s="26">
        <v>3</v>
      </c>
      <c r="BT2854" s="26">
        <v>4</v>
      </c>
      <c r="BU2854" s="26">
        <v>3</v>
      </c>
      <c r="BV2854" s="26">
        <v>4</v>
      </c>
      <c r="BW2854" s="26">
        <v>3</v>
      </c>
      <c r="BX2854" s="26">
        <v>5</v>
      </c>
      <c r="BY2854" s="26">
        <v>3</v>
      </c>
      <c r="BZ2854" s="24"/>
      <c r="CA2854" s="24"/>
      <c r="CB2854" s="24"/>
      <c r="CC2854" s="24"/>
      <c r="CD2854" s="24"/>
      <c r="CE2854" s="24"/>
      <c r="CF2854" s="24"/>
      <c r="CG2854" s="24"/>
      <c r="CH2854" s="24"/>
      <c r="CI2854" s="24"/>
      <c r="CJ2854" s="24"/>
      <c r="CK2854" s="24"/>
      <c r="CL2854" s="24"/>
      <c r="CM2854" s="24"/>
      <c r="CN2854" s="24"/>
      <c r="CO2854" s="24"/>
      <c r="CP2854" s="24"/>
      <c r="CQ2854" s="24"/>
      <c r="CR2854" s="24"/>
      <c r="CS2854" s="24"/>
      <c r="CT2854" s="24"/>
      <c r="CU2854" s="24"/>
      <c r="CV2854" s="24"/>
      <c r="CW2854" s="24"/>
      <c r="CX2854" s="24"/>
      <c r="CY2854" s="24"/>
      <c r="CZ2854" s="24"/>
      <c r="DA2854" s="24"/>
      <c r="DB2854" s="24"/>
      <c r="DC2854" s="24"/>
      <c r="DD2854" s="24"/>
      <c r="DE2854" s="24"/>
      <c r="DF2854" s="26" t="s">
        <v>139</v>
      </c>
      <c r="DG2854" s="26" t="s">
        <v>120</v>
      </c>
      <c r="DH2854" s="26" t="s">
        <v>139</v>
      </c>
      <c r="DI2854" s="26" t="s">
        <v>120</v>
      </c>
      <c r="DJ2854" s="26" t="s">
        <v>139</v>
      </c>
      <c r="DK2854" s="26" t="s">
        <v>139</v>
      </c>
      <c r="DL2854" s="26" t="s">
        <v>120</v>
      </c>
      <c r="DM2854" s="26" t="s">
        <v>139</v>
      </c>
      <c r="DN2854" s="26" t="s">
        <v>139</v>
      </c>
      <c r="DO2854" s="26" t="s">
        <v>139</v>
      </c>
    </row>
    <row r="2855" spans="1:119" ht="20.100000000000001" customHeight="1" x14ac:dyDescent="0.25">
      <c r="A2855" s="29" t="str">
        <f t="shared" si="630"/>
        <v>Yunnan Heart to Heart Community Care Service Center4</v>
      </c>
      <c r="B2855" s="29" t="str">
        <f t="shared" si="631"/>
        <v>Yunnan Heart to Heart Community Care Service Center</v>
      </c>
      <c r="C2855" s="29">
        <f t="shared" si="632"/>
        <v>4</v>
      </c>
      <c r="D2855" s="30" t="str">
        <f t="shared" si="633"/>
        <v>East and Southeast Asia</v>
      </c>
      <c r="E2855" s="30" t="str">
        <f t="shared" si="634"/>
        <v>Kunming, Yunnan Province, China</v>
      </c>
      <c r="F2855" s="31">
        <f t="shared" si="635"/>
        <v>0</v>
      </c>
      <c r="G2855" s="31">
        <f t="shared" si="636"/>
        <v>0</v>
      </c>
      <c r="H2855" s="31">
        <f t="shared" si="637"/>
        <v>0</v>
      </c>
      <c r="I2855" s="31">
        <f t="shared" si="638"/>
        <v>0</v>
      </c>
      <c r="J2855" s="31">
        <f t="shared" si="639"/>
        <v>0</v>
      </c>
      <c r="K2855" s="31">
        <f t="shared" si="640"/>
        <v>0</v>
      </c>
      <c r="L2855" s="31">
        <f t="shared" si="641"/>
        <v>0</v>
      </c>
      <c r="M2855" s="31">
        <f t="shared" si="642"/>
        <v>0</v>
      </c>
      <c r="N2855" s="31">
        <f t="shared" si="643"/>
        <v>0</v>
      </c>
      <c r="O2855" s="26" t="s">
        <v>15452</v>
      </c>
      <c r="P2855" s="26" t="s">
        <v>108</v>
      </c>
      <c r="Q2855" s="27">
        <v>42422</v>
      </c>
      <c r="R2855" s="24"/>
      <c r="S2855" s="24"/>
      <c r="T2855" s="26" t="s">
        <v>157</v>
      </c>
      <c r="U2855" s="26" t="s">
        <v>112</v>
      </c>
      <c r="V2855" s="26" t="s">
        <v>469</v>
      </c>
      <c r="W2855" s="26" t="s">
        <v>2920</v>
      </c>
      <c r="X2855" s="26" t="s">
        <v>15453</v>
      </c>
      <c r="Y2855" s="26" t="s">
        <v>15454</v>
      </c>
      <c r="Z2855" s="24"/>
      <c r="AA2855" s="24"/>
      <c r="AB2855" s="26" t="s">
        <v>228</v>
      </c>
      <c r="AC2855" s="28">
        <v>30000</v>
      </c>
      <c r="AD2855" s="26" t="s">
        <v>15455</v>
      </c>
      <c r="AE2855" s="26" t="s">
        <v>474</v>
      </c>
      <c r="AF2855" s="26" t="s">
        <v>120</v>
      </c>
      <c r="AG2855" s="26" t="s">
        <v>175</v>
      </c>
      <c r="AH2855" s="26" t="s">
        <v>185</v>
      </c>
      <c r="AI2855" s="28">
        <v>30000</v>
      </c>
      <c r="AJ2855" s="24"/>
      <c r="AK2855" s="24"/>
      <c r="AL2855" s="24"/>
      <c r="AM2855" s="26" t="s">
        <v>15456</v>
      </c>
      <c r="AN2855" s="24"/>
      <c r="AO2855" s="24"/>
      <c r="AP2855" s="24"/>
      <c r="AQ2855" s="24"/>
      <c r="AR2855" s="24"/>
      <c r="AS2855" s="24"/>
      <c r="AT2855" s="24"/>
      <c r="AU2855" s="24"/>
      <c r="AV2855" s="24"/>
      <c r="AW2855" s="24"/>
      <c r="AX2855" s="24"/>
      <c r="AY2855" s="24"/>
      <c r="AZ2855" s="24"/>
      <c r="BA2855" s="24"/>
      <c r="BB2855" s="24"/>
      <c r="BC2855" s="26" t="s">
        <v>2436</v>
      </c>
      <c r="BD2855" s="24"/>
      <c r="BE2855" s="24"/>
      <c r="BF2855" s="24"/>
      <c r="BG2855" s="24"/>
      <c r="BH2855" s="24"/>
      <c r="BI2855" s="24"/>
      <c r="BJ2855" s="24"/>
      <c r="BK2855" s="24"/>
      <c r="BL2855" s="24"/>
      <c r="BM2855" s="24"/>
      <c r="BN2855" s="24"/>
      <c r="BO2855" s="24"/>
      <c r="BP2855" s="24"/>
      <c r="BQ2855" s="24"/>
      <c r="BR2855" s="24"/>
      <c r="BS2855" s="24"/>
      <c r="BT2855" s="24"/>
      <c r="BU2855" s="24"/>
      <c r="BV2855" s="24"/>
      <c r="BW2855" s="24"/>
      <c r="BX2855" s="24"/>
      <c r="BY2855" s="24"/>
      <c r="BZ2855" s="24"/>
      <c r="CA2855" s="24"/>
      <c r="CB2855" s="24"/>
      <c r="CC2855" s="24"/>
      <c r="CD2855" s="24"/>
      <c r="CE2855" s="24"/>
      <c r="CF2855" s="24"/>
      <c r="CG2855" s="24"/>
      <c r="CH2855" s="24"/>
      <c r="CI2855" s="24"/>
      <c r="CJ2855" s="24"/>
      <c r="CK2855" s="24"/>
      <c r="CL2855" s="24"/>
      <c r="CM2855" s="24"/>
      <c r="CN2855" s="24"/>
      <c r="CO2855" s="24"/>
      <c r="CP2855" s="24"/>
      <c r="CQ2855" s="24"/>
      <c r="CR2855" s="24"/>
      <c r="CS2855" s="24"/>
      <c r="CT2855" s="24"/>
      <c r="CU2855" s="24"/>
      <c r="CV2855" s="24"/>
      <c r="CW2855" s="24"/>
      <c r="CX2855" s="24"/>
      <c r="CY2855" s="24"/>
      <c r="CZ2855" s="24"/>
      <c r="DA2855" s="24"/>
      <c r="DB2855" s="24"/>
      <c r="DC2855" s="24"/>
      <c r="DD2855" s="24"/>
      <c r="DE2855" s="24"/>
      <c r="DF2855" s="26" t="s">
        <v>139</v>
      </c>
      <c r="DG2855" s="26" t="s">
        <v>139</v>
      </c>
      <c r="DH2855" s="26" t="s">
        <v>139</v>
      </c>
      <c r="DI2855" s="26" t="s">
        <v>139</v>
      </c>
      <c r="DJ2855" s="26" t="s">
        <v>139</v>
      </c>
      <c r="DK2855" s="26" t="s">
        <v>139</v>
      </c>
      <c r="DL2855" s="26" t="s">
        <v>139</v>
      </c>
      <c r="DM2855" s="26" t="s">
        <v>139</v>
      </c>
      <c r="DN2855" s="26" t="s">
        <v>139</v>
      </c>
      <c r="DO2855" s="26" t="s">
        <v>139</v>
      </c>
    </row>
    <row r="2856" spans="1:119" ht="20.100000000000001" customHeight="1" x14ac:dyDescent="0.25">
      <c r="A2856" s="29" t="str">
        <f t="shared" si="630"/>
        <v/>
      </c>
      <c r="B2856" s="29" t="str">
        <f t="shared" si="631"/>
        <v>Yunnan Heart to Heart Community Care Service Center</v>
      </c>
      <c r="C2856" s="29">
        <f t="shared" si="632"/>
        <v>0</v>
      </c>
      <c r="D2856" s="30" t="str">
        <f t="shared" si="633"/>
        <v>East and Southeast Asia</v>
      </c>
      <c r="E2856" s="30" t="str">
        <f t="shared" si="634"/>
        <v>Kunming, Yunnan Province, China</v>
      </c>
      <c r="F2856" s="31">
        <f t="shared" si="635"/>
        <v>0</v>
      </c>
      <c r="G2856" s="31">
        <f t="shared" si="636"/>
        <v>0</v>
      </c>
      <c r="H2856" s="31">
        <f t="shared" si="637"/>
        <v>0</v>
      </c>
      <c r="I2856" s="31">
        <f t="shared" si="638"/>
        <v>0</v>
      </c>
      <c r="J2856" s="31">
        <f t="shared" si="639"/>
        <v>0</v>
      </c>
      <c r="K2856" s="31">
        <f t="shared" si="640"/>
        <v>0</v>
      </c>
      <c r="L2856" s="31">
        <f t="shared" si="641"/>
        <v>0</v>
      </c>
      <c r="M2856" s="31">
        <f t="shared" si="642"/>
        <v>0</v>
      </c>
      <c r="N2856" s="31">
        <f t="shared" si="643"/>
        <v>0</v>
      </c>
      <c r="O2856" s="26" t="s">
        <v>15468</v>
      </c>
      <c r="P2856" s="26" t="s">
        <v>108</v>
      </c>
      <c r="Q2856" s="27">
        <v>41893</v>
      </c>
      <c r="R2856" s="24"/>
      <c r="S2856" s="24"/>
      <c r="T2856" s="26" t="s">
        <v>278</v>
      </c>
      <c r="U2856" s="24"/>
      <c r="V2856" s="26" t="s">
        <v>469</v>
      </c>
      <c r="W2856" s="26" t="s">
        <v>2920</v>
      </c>
      <c r="X2856" s="26" t="s">
        <v>15453</v>
      </c>
      <c r="Y2856" s="26" t="s">
        <v>15454</v>
      </c>
      <c r="Z2856" s="24"/>
      <c r="AA2856" s="24"/>
      <c r="AB2856" s="26" t="s">
        <v>723</v>
      </c>
      <c r="AC2856" s="28">
        <v>1000</v>
      </c>
      <c r="AD2856" s="26" t="s">
        <v>15455</v>
      </c>
      <c r="AE2856" s="26" t="s">
        <v>474</v>
      </c>
      <c r="AF2856" s="26" t="s">
        <v>120</v>
      </c>
      <c r="AG2856" s="26" t="s">
        <v>175</v>
      </c>
      <c r="AH2856" s="24"/>
      <c r="AI2856" s="28">
        <v>1000</v>
      </c>
      <c r="AJ2856" s="24"/>
      <c r="AK2856" s="24"/>
      <c r="AL2856" s="24"/>
      <c r="AM2856" s="24"/>
      <c r="AN2856" s="24"/>
      <c r="AO2856" s="24"/>
      <c r="AP2856" s="24"/>
      <c r="AQ2856" s="24"/>
      <c r="AR2856" s="24"/>
      <c r="AS2856" s="24"/>
      <c r="AT2856" s="24"/>
      <c r="AU2856" s="24"/>
      <c r="AV2856" s="24"/>
      <c r="AW2856" s="24"/>
      <c r="AX2856" s="24"/>
      <c r="AY2856" s="24"/>
      <c r="AZ2856" s="24"/>
      <c r="BA2856" s="24"/>
      <c r="BB2856" s="24"/>
      <c r="BC2856" s="26" t="s">
        <v>2436</v>
      </c>
      <c r="BD2856" s="24"/>
      <c r="BE2856" s="24"/>
      <c r="BF2856" s="24"/>
      <c r="BG2856" s="24"/>
      <c r="BH2856" s="24"/>
      <c r="BI2856" s="24"/>
      <c r="BJ2856" s="24"/>
      <c r="BK2856" s="24"/>
      <c r="BL2856" s="24"/>
      <c r="BM2856" s="24"/>
      <c r="BN2856" s="24"/>
      <c r="BO2856" s="24"/>
      <c r="BP2856" s="24"/>
      <c r="BQ2856" s="24"/>
      <c r="BR2856" s="24"/>
      <c r="BS2856" s="24"/>
      <c r="BT2856" s="24"/>
      <c r="BU2856" s="24"/>
      <c r="BV2856" s="24"/>
      <c r="BW2856" s="24"/>
      <c r="BX2856" s="24"/>
      <c r="BY2856" s="24"/>
      <c r="BZ2856" s="24"/>
      <c r="CA2856" s="24"/>
      <c r="CB2856" s="24"/>
      <c r="CC2856" s="24"/>
      <c r="CD2856" s="24"/>
      <c r="CE2856" s="24"/>
      <c r="CF2856" s="24"/>
      <c r="CG2856" s="24"/>
      <c r="CH2856" s="24"/>
      <c r="CI2856" s="24"/>
      <c r="CJ2856" s="24"/>
      <c r="CK2856" s="24"/>
      <c r="CL2856" s="24"/>
      <c r="CM2856" s="24"/>
      <c r="CN2856" s="24"/>
      <c r="CO2856" s="24"/>
      <c r="CP2856" s="24"/>
      <c r="CQ2856" s="24"/>
      <c r="CR2856" s="24"/>
      <c r="CS2856" s="24"/>
      <c r="CT2856" s="24"/>
      <c r="CU2856" s="24"/>
      <c r="CV2856" s="24"/>
      <c r="CW2856" s="24"/>
      <c r="CX2856" s="24"/>
      <c r="CY2856" s="24"/>
      <c r="CZ2856" s="24"/>
      <c r="DA2856" s="24"/>
      <c r="DB2856" s="24"/>
      <c r="DC2856" s="24"/>
      <c r="DD2856" s="24"/>
      <c r="DE2856" s="24"/>
      <c r="DF2856" s="26" t="s">
        <v>139</v>
      </c>
      <c r="DG2856" s="26" t="s">
        <v>139</v>
      </c>
      <c r="DH2856" s="26" t="s">
        <v>139</v>
      </c>
      <c r="DI2856" s="26" t="s">
        <v>139</v>
      </c>
      <c r="DJ2856" s="26" t="s">
        <v>139</v>
      </c>
      <c r="DK2856" s="26" t="s">
        <v>139</v>
      </c>
      <c r="DL2856" s="26" t="s">
        <v>139</v>
      </c>
      <c r="DM2856" s="26" t="s">
        <v>139</v>
      </c>
      <c r="DN2856" s="26" t="s">
        <v>139</v>
      </c>
      <c r="DO2856" s="26" t="s">
        <v>139</v>
      </c>
    </row>
    <row r="2857" spans="1:119" ht="20.100000000000001" customHeight="1" x14ac:dyDescent="0.25">
      <c r="A2857" s="29" t="str">
        <f t="shared" si="630"/>
        <v>Yunnan Heart to Heart Community Care Service Center3</v>
      </c>
      <c r="B2857" s="29" t="str">
        <f t="shared" si="631"/>
        <v>Yunnan Heart to Heart Community Care Service Center</v>
      </c>
      <c r="C2857" s="29">
        <f t="shared" si="632"/>
        <v>3</v>
      </c>
      <c r="D2857" s="30" t="str">
        <f t="shared" si="633"/>
        <v>East and Southeast Asia</v>
      </c>
      <c r="E2857" s="30" t="str">
        <f t="shared" si="634"/>
        <v>Kunming, Yunnan Province, China</v>
      </c>
      <c r="F2857" s="31">
        <f t="shared" si="635"/>
        <v>3</v>
      </c>
      <c r="G2857" s="31">
        <f t="shared" si="636"/>
        <v>3</v>
      </c>
      <c r="H2857" s="31">
        <f t="shared" si="637"/>
        <v>2</v>
      </c>
      <c r="I2857" s="31">
        <f t="shared" si="638"/>
        <v>3</v>
      </c>
      <c r="J2857" s="31">
        <f t="shared" si="639"/>
        <v>3</v>
      </c>
      <c r="K2857" s="31">
        <f t="shared" si="640"/>
        <v>3</v>
      </c>
      <c r="L2857" s="31">
        <f t="shared" si="641"/>
        <v>4</v>
      </c>
      <c r="M2857" s="31">
        <f t="shared" si="642"/>
        <v>3</v>
      </c>
      <c r="N2857" s="31">
        <f t="shared" si="643"/>
        <v>3</v>
      </c>
      <c r="O2857" s="26" t="s">
        <v>15469</v>
      </c>
      <c r="P2857" s="26" t="s">
        <v>108</v>
      </c>
      <c r="Q2857" s="27">
        <v>41771</v>
      </c>
      <c r="R2857" s="26" t="s">
        <v>166</v>
      </c>
      <c r="S2857" s="26" t="s">
        <v>193</v>
      </c>
      <c r="T2857" s="26" t="s">
        <v>194</v>
      </c>
      <c r="U2857" s="26" t="s">
        <v>112</v>
      </c>
      <c r="V2857" s="26" t="s">
        <v>469</v>
      </c>
      <c r="W2857" s="26" t="s">
        <v>2920</v>
      </c>
      <c r="X2857" s="26" t="s">
        <v>15453</v>
      </c>
      <c r="Y2857" s="26" t="s">
        <v>15454</v>
      </c>
      <c r="Z2857" s="24"/>
      <c r="AA2857" s="24"/>
      <c r="AB2857" s="26" t="s">
        <v>117</v>
      </c>
      <c r="AC2857" s="28">
        <v>15000</v>
      </c>
      <c r="AD2857" s="26" t="s">
        <v>15455</v>
      </c>
      <c r="AE2857" s="26" t="s">
        <v>474</v>
      </c>
      <c r="AF2857" s="26" t="s">
        <v>120</v>
      </c>
      <c r="AG2857" s="26" t="s">
        <v>175</v>
      </c>
      <c r="AH2857" s="26" t="s">
        <v>121</v>
      </c>
      <c r="AI2857" s="28">
        <v>15000</v>
      </c>
      <c r="AJ2857" s="26" t="s">
        <v>15470</v>
      </c>
      <c r="AK2857" s="26" t="s">
        <v>15459</v>
      </c>
      <c r="AL2857" s="26" t="s">
        <v>15460</v>
      </c>
      <c r="AM2857" s="24"/>
      <c r="AN2857" s="24"/>
      <c r="AO2857" s="24"/>
      <c r="AP2857" s="24"/>
      <c r="AQ2857" s="26" t="s">
        <v>15471</v>
      </c>
      <c r="AR2857" s="24"/>
      <c r="AS2857" s="24"/>
      <c r="AT2857" s="24"/>
      <c r="AU2857" s="24"/>
      <c r="AV2857" s="24"/>
      <c r="AW2857" s="28">
        <v>416000</v>
      </c>
      <c r="AX2857" s="26">
        <v>8610</v>
      </c>
      <c r="AY2857" s="28">
        <v>80</v>
      </c>
      <c r="AZ2857" s="28">
        <v>80</v>
      </c>
      <c r="BA2857" s="24"/>
      <c r="BB2857" s="26" t="s">
        <v>148</v>
      </c>
      <c r="BC2857" s="26" t="s">
        <v>2436</v>
      </c>
      <c r="BD2857" s="26" t="s">
        <v>125</v>
      </c>
      <c r="BE2857" s="24"/>
      <c r="BF2857" s="24"/>
      <c r="BG2857" s="24"/>
      <c r="BH2857" s="24"/>
      <c r="BI2857" s="24"/>
      <c r="BJ2857" s="24"/>
      <c r="BK2857" s="24"/>
      <c r="BL2857" s="24"/>
      <c r="BM2857" s="24"/>
      <c r="BN2857" s="24"/>
      <c r="BO2857" s="24"/>
      <c r="BP2857" s="24"/>
      <c r="BQ2857" s="24"/>
      <c r="BR2857" s="26">
        <v>3</v>
      </c>
      <c r="BS2857" s="26">
        <v>3</v>
      </c>
      <c r="BT2857" s="26">
        <v>2</v>
      </c>
      <c r="BU2857" s="26">
        <v>3</v>
      </c>
      <c r="BV2857" s="26">
        <v>3</v>
      </c>
      <c r="BW2857" s="26">
        <v>3</v>
      </c>
      <c r="BX2857" s="26">
        <v>4</v>
      </c>
      <c r="BY2857" s="26">
        <v>3</v>
      </c>
      <c r="BZ2857" s="24"/>
      <c r="CA2857" s="24"/>
      <c r="CB2857" s="24"/>
      <c r="CC2857" s="24"/>
      <c r="CD2857" s="24"/>
      <c r="CE2857" s="24"/>
      <c r="CF2857" s="24"/>
      <c r="CG2857" s="24"/>
      <c r="CH2857" s="24"/>
      <c r="CI2857" s="24"/>
      <c r="CJ2857" s="24"/>
      <c r="CK2857" s="24"/>
      <c r="CL2857" s="24"/>
      <c r="CM2857" s="24"/>
      <c r="CN2857" s="24"/>
      <c r="CO2857" s="24"/>
      <c r="CP2857" s="24"/>
      <c r="CQ2857" s="24"/>
      <c r="CR2857" s="24"/>
      <c r="CS2857" s="24"/>
      <c r="CT2857" s="24"/>
      <c r="CU2857" s="24"/>
      <c r="CV2857" s="24"/>
      <c r="CW2857" s="24"/>
      <c r="CX2857" s="24"/>
      <c r="CY2857" s="24"/>
      <c r="CZ2857" s="24"/>
      <c r="DA2857" s="24"/>
      <c r="DB2857" s="24"/>
      <c r="DC2857" s="24"/>
      <c r="DD2857" s="24"/>
      <c r="DE2857" s="24"/>
      <c r="DF2857" s="26" t="s">
        <v>139</v>
      </c>
      <c r="DG2857" s="26" t="s">
        <v>139</v>
      </c>
      <c r="DH2857" s="26" t="s">
        <v>139</v>
      </c>
      <c r="DI2857" s="26" t="s">
        <v>139</v>
      </c>
      <c r="DJ2857" s="26" t="s">
        <v>139</v>
      </c>
      <c r="DK2857" s="26" t="s">
        <v>139</v>
      </c>
      <c r="DL2857" s="26" t="s">
        <v>139</v>
      </c>
      <c r="DM2857" s="26" t="s">
        <v>139</v>
      </c>
      <c r="DN2857" s="26" t="s">
        <v>139</v>
      </c>
      <c r="DO2857" s="26" t="s">
        <v>139</v>
      </c>
    </row>
    <row r="2858" spans="1:119" ht="20.100000000000001" customHeight="1" x14ac:dyDescent="0.25">
      <c r="A2858" s="29" t="str">
        <f t="shared" si="630"/>
        <v>Yunnan Heart to Heart Community Care Service Center2</v>
      </c>
      <c r="B2858" s="29" t="str">
        <f t="shared" si="631"/>
        <v>Yunnan Heart to Heart Community Care Service Center</v>
      </c>
      <c r="C2858" s="29">
        <f t="shared" si="632"/>
        <v>2</v>
      </c>
      <c r="D2858" s="30" t="str">
        <f t="shared" si="633"/>
        <v>East and Southeast Asia</v>
      </c>
      <c r="E2858" s="30" t="str">
        <f t="shared" si="634"/>
        <v>Kunming, Yunnan Province, China</v>
      </c>
      <c r="F2858" s="31">
        <f t="shared" si="635"/>
        <v>3</v>
      </c>
      <c r="G2858" s="31">
        <f t="shared" si="636"/>
        <v>2</v>
      </c>
      <c r="H2858" s="31">
        <f t="shared" si="637"/>
        <v>3</v>
      </c>
      <c r="I2858" s="31">
        <f t="shared" si="638"/>
        <v>2</v>
      </c>
      <c r="J2858" s="31">
        <f t="shared" si="639"/>
        <v>2</v>
      </c>
      <c r="K2858" s="31">
        <f t="shared" si="640"/>
        <v>3</v>
      </c>
      <c r="L2858" s="31">
        <f t="shared" si="641"/>
        <v>3</v>
      </c>
      <c r="M2858" s="31">
        <f t="shared" si="642"/>
        <v>2</v>
      </c>
      <c r="N2858" s="31">
        <f t="shared" si="643"/>
        <v>2.5</v>
      </c>
      <c r="O2858" s="26" t="s">
        <v>15472</v>
      </c>
      <c r="P2858" s="26" t="s">
        <v>108</v>
      </c>
      <c r="Q2858" s="27">
        <v>41400</v>
      </c>
      <c r="R2858" s="26" t="s">
        <v>109</v>
      </c>
      <c r="S2858" s="26" t="s">
        <v>206</v>
      </c>
      <c r="T2858" s="26" t="s">
        <v>207</v>
      </c>
      <c r="U2858" s="26" t="s">
        <v>112</v>
      </c>
      <c r="V2858" s="26" t="s">
        <v>469</v>
      </c>
      <c r="W2858" s="26" t="s">
        <v>2920</v>
      </c>
      <c r="X2858" s="26" t="s">
        <v>15453</v>
      </c>
      <c r="Y2858" s="26" t="s">
        <v>15454</v>
      </c>
      <c r="Z2858" s="24"/>
      <c r="AA2858" s="24"/>
      <c r="AB2858" s="26" t="s">
        <v>117</v>
      </c>
      <c r="AC2858" s="28">
        <v>10000</v>
      </c>
      <c r="AD2858" s="26" t="s">
        <v>15455</v>
      </c>
      <c r="AE2858" s="26" t="s">
        <v>474</v>
      </c>
      <c r="AF2858" s="26" t="s">
        <v>120</v>
      </c>
      <c r="AG2858" s="26" t="s">
        <v>175</v>
      </c>
      <c r="AH2858" s="26" t="s">
        <v>143</v>
      </c>
      <c r="AI2858" s="28">
        <v>10000</v>
      </c>
      <c r="AJ2858" s="26" t="s">
        <v>15473</v>
      </c>
      <c r="AK2858" s="26" t="s">
        <v>15474</v>
      </c>
      <c r="AL2858" s="26" t="s">
        <v>15475</v>
      </c>
      <c r="AM2858" s="24"/>
      <c r="AN2858" s="24"/>
      <c r="AO2858" s="24"/>
      <c r="AP2858" s="24"/>
      <c r="AQ2858" s="24"/>
      <c r="AR2858" s="24"/>
      <c r="AS2858" s="24"/>
      <c r="AT2858" s="24"/>
      <c r="AU2858" s="24"/>
      <c r="AV2858" s="24"/>
      <c r="AW2858" s="28">
        <v>322417</v>
      </c>
      <c r="AX2858" s="26">
        <v>5110</v>
      </c>
      <c r="AY2858" s="28">
        <v>90</v>
      </c>
      <c r="AZ2858" s="28">
        <v>70</v>
      </c>
      <c r="BA2858" s="26">
        <v>0</v>
      </c>
      <c r="BB2858" s="26" t="s">
        <v>148</v>
      </c>
      <c r="BC2858" s="26" t="s">
        <v>2436</v>
      </c>
      <c r="BD2858" s="26" t="s">
        <v>437</v>
      </c>
      <c r="BE2858" s="26" t="s">
        <v>15476</v>
      </c>
      <c r="BF2858" s="26" t="s">
        <v>7844</v>
      </c>
      <c r="BG2858" s="26" t="s">
        <v>2920</v>
      </c>
      <c r="BH2858" s="26" t="s">
        <v>15477</v>
      </c>
      <c r="BI2858" s="26" t="s">
        <v>357</v>
      </c>
      <c r="BJ2858" s="26" t="s">
        <v>5001</v>
      </c>
      <c r="BK2858" s="26" t="s">
        <v>2920</v>
      </c>
      <c r="BL2858" s="26" t="s">
        <v>15478</v>
      </c>
      <c r="BM2858" s="26" t="s">
        <v>2920</v>
      </c>
      <c r="BN2858" s="26" t="s">
        <v>2997</v>
      </c>
      <c r="BO2858" s="26" t="s">
        <v>2920</v>
      </c>
      <c r="BP2858" s="24"/>
      <c r="BQ2858" s="24"/>
      <c r="BR2858" s="26">
        <v>3</v>
      </c>
      <c r="BS2858" s="26">
        <v>2</v>
      </c>
      <c r="BT2858" s="26">
        <v>3</v>
      </c>
      <c r="BU2858" s="26">
        <v>2</v>
      </c>
      <c r="BV2858" s="26">
        <v>2</v>
      </c>
      <c r="BW2858" s="26">
        <v>3</v>
      </c>
      <c r="BX2858" s="26">
        <v>3</v>
      </c>
      <c r="BY2858" s="26">
        <v>2</v>
      </c>
      <c r="BZ2858" s="24"/>
      <c r="CA2858" s="24"/>
      <c r="CB2858" s="24"/>
      <c r="CC2858" s="24"/>
      <c r="CD2858" s="24"/>
      <c r="CE2858" s="24"/>
      <c r="CF2858" s="24"/>
      <c r="CG2858" s="24"/>
      <c r="CH2858" s="24"/>
      <c r="CI2858" s="24"/>
      <c r="CJ2858" s="24"/>
      <c r="CK2858" s="24"/>
      <c r="CL2858" s="24"/>
      <c r="CM2858" s="24"/>
      <c r="CN2858" s="24"/>
      <c r="CO2858" s="24"/>
      <c r="CP2858" s="24"/>
      <c r="CQ2858" s="24"/>
      <c r="CR2858" s="24"/>
      <c r="CS2858" s="24"/>
      <c r="CT2858" s="24"/>
      <c r="CU2858" s="24"/>
      <c r="CV2858" s="24"/>
      <c r="CW2858" s="24"/>
      <c r="CX2858" s="24"/>
      <c r="CY2858" s="24"/>
      <c r="CZ2858" s="24"/>
      <c r="DA2858" s="24"/>
      <c r="DB2858" s="24"/>
      <c r="DC2858" s="24"/>
      <c r="DD2858" s="24"/>
      <c r="DE2858" s="24"/>
      <c r="DF2858" s="26" t="s">
        <v>139</v>
      </c>
      <c r="DG2858" s="26" t="s">
        <v>120</v>
      </c>
      <c r="DH2858" s="26" t="s">
        <v>120</v>
      </c>
      <c r="DI2858" s="26" t="s">
        <v>120</v>
      </c>
      <c r="DJ2858" s="26" t="s">
        <v>139</v>
      </c>
      <c r="DK2858" s="26" t="s">
        <v>139</v>
      </c>
      <c r="DL2858" s="26" t="s">
        <v>139</v>
      </c>
      <c r="DM2858" s="26" t="s">
        <v>139</v>
      </c>
      <c r="DN2858" s="26" t="s">
        <v>139</v>
      </c>
      <c r="DO2858" s="26" t="s">
        <v>139</v>
      </c>
    </row>
    <row r="2859" spans="1:119" ht="20.100000000000001" customHeight="1" x14ac:dyDescent="0.25">
      <c r="A2859" s="29" t="str">
        <f t="shared" si="630"/>
        <v>Yunnan Heart to Heart Community Care Service Center1</v>
      </c>
      <c r="B2859" s="29" t="str">
        <f t="shared" si="631"/>
        <v>Yunnan Heart to Heart Community Care Service Center</v>
      </c>
      <c r="C2859" s="29">
        <f t="shared" si="632"/>
        <v>1</v>
      </c>
      <c r="D2859" s="30" t="str">
        <f t="shared" si="633"/>
        <v>East and Southeast Asia</v>
      </c>
      <c r="E2859" s="30" t="str">
        <f t="shared" si="634"/>
        <v>Kunming, Yunnan Province, China</v>
      </c>
      <c r="F2859" s="31">
        <f t="shared" si="635"/>
        <v>2</v>
      </c>
      <c r="G2859" s="31">
        <f t="shared" si="636"/>
        <v>2</v>
      </c>
      <c r="H2859" s="31">
        <f t="shared" si="637"/>
        <v>3</v>
      </c>
      <c r="I2859" s="31">
        <f t="shared" si="638"/>
        <v>2</v>
      </c>
      <c r="J2859" s="31">
        <f t="shared" si="639"/>
        <v>2</v>
      </c>
      <c r="K2859" s="31">
        <f t="shared" si="640"/>
        <v>3</v>
      </c>
      <c r="L2859" s="31">
        <f t="shared" si="641"/>
        <v>3</v>
      </c>
      <c r="M2859" s="31">
        <f t="shared" si="642"/>
        <v>2</v>
      </c>
      <c r="N2859" s="31">
        <f t="shared" si="643"/>
        <v>2.4</v>
      </c>
      <c r="O2859" s="26" t="s">
        <v>15479</v>
      </c>
      <c r="P2859" s="26" t="s">
        <v>108</v>
      </c>
      <c r="Q2859" s="27">
        <v>41038</v>
      </c>
      <c r="R2859" s="26" t="s">
        <v>155</v>
      </c>
      <c r="S2859" s="26" t="s">
        <v>217</v>
      </c>
      <c r="T2859" s="26" t="s">
        <v>175</v>
      </c>
      <c r="U2859" s="26" t="s">
        <v>112</v>
      </c>
      <c r="V2859" s="26" t="s">
        <v>469</v>
      </c>
      <c r="W2859" s="26" t="s">
        <v>2920</v>
      </c>
      <c r="X2859" s="26" t="s">
        <v>15453</v>
      </c>
      <c r="Y2859" s="26" t="s">
        <v>15454</v>
      </c>
      <c r="Z2859" s="24"/>
      <c r="AA2859" s="24"/>
      <c r="AB2859" s="26" t="s">
        <v>117</v>
      </c>
      <c r="AC2859" s="28">
        <v>6000</v>
      </c>
      <c r="AD2859" s="26" t="s">
        <v>15455</v>
      </c>
      <c r="AE2859" s="26" t="s">
        <v>474</v>
      </c>
      <c r="AF2859" s="26" t="s">
        <v>120</v>
      </c>
      <c r="AG2859" s="26" t="s">
        <v>175</v>
      </c>
      <c r="AH2859" s="26" t="s">
        <v>158</v>
      </c>
      <c r="AI2859" s="28">
        <v>6000</v>
      </c>
      <c r="AJ2859" s="24"/>
      <c r="AK2859" s="26" t="s">
        <v>15480</v>
      </c>
      <c r="AL2859" s="26" t="s">
        <v>15481</v>
      </c>
      <c r="AM2859" s="26" t="s">
        <v>15482</v>
      </c>
      <c r="AN2859" s="26" t="s">
        <v>15483</v>
      </c>
      <c r="AO2859" s="26" t="s">
        <v>15484</v>
      </c>
      <c r="AP2859" s="24"/>
      <c r="AQ2859" s="24"/>
      <c r="AR2859" s="24"/>
      <c r="AS2859" s="24"/>
      <c r="AT2859" s="24"/>
      <c r="AU2859" s="24"/>
      <c r="AV2859" s="24"/>
      <c r="AW2859" s="28">
        <v>98970</v>
      </c>
      <c r="AX2859" s="26">
        <v>2500</v>
      </c>
      <c r="AY2859" s="28">
        <v>70</v>
      </c>
      <c r="AZ2859" s="28">
        <v>70</v>
      </c>
      <c r="BA2859" s="26">
        <v>0</v>
      </c>
      <c r="BB2859" s="26" t="s">
        <v>148</v>
      </c>
      <c r="BC2859" s="26" t="s">
        <v>2436</v>
      </c>
      <c r="BD2859" s="24"/>
      <c r="BE2859" s="24"/>
      <c r="BF2859" s="26" t="s">
        <v>7844</v>
      </c>
      <c r="BG2859" s="26" t="s">
        <v>2920</v>
      </c>
      <c r="BH2859" s="26" t="s">
        <v>2929</v>
      </c>
      <c r="BI2859" s="26" t="s">
        <v>2920</v>
      </c>
      <c r="BJ2859" s="26" t="s">
        <v>5001</v>
      </c>
      <c r="BK2859" s="26" t="s">
        <v>2920</v>
      </c>
      <c r="BL2859" s="26" t="s">
        <v>15478</v>
      </c>
      <c r="BM2859" s="26" t="s">
        <v>2920</v>
      </c>
      <c r="BN2859" s="26" t="s">
        <v>15485</v>
      </c>
      <c r="BO2859" s="26" t="s">
        <v>2920</v>
      </c>
      <c r="BP2859" s="26" t="s">
        <v>8709</v>
      </c>
      <c r="BQ2859" s="26" t="s">
        <v>2920</v>
      </c>
      <c r="BR2859" s="26">
        <v>2</v>
      </c>
      <c r="BS2859" s="26">
        <v>2</v>
      </c>
      <c r="BT2859" s="26">
        <v>3</v>
      </c>
      <c r="BU2859" s="26">
        <v>2</v>
      </c>
      <c r="BV2859" s="26">
        <v>2</v>
      </c>
      <c r="BW2859" s="26">
        <v>3</v>
      </c>
      <c r="BX2859" s="26">
        <v>3</v>
      </c>
      <c r="BY2859" s="26">
        <v>2</v>
      </c>
      <c r="BZ2859" s="24"/>
      <c r="CA2859" s="24"/>
      <c r="CB2859" s="24"/>
      <c r="CC2859" s="24"/>
      <c r="CD2859" s="24"/>
      <c r="CE2859" s="24"/>
      <c r="CF2859" s="24"/>
      <c r="CG2859" s="24"/>
      <c r="CH2859" s="24"/>
      <c r="CI2859" s="24"/>
      <c r="CJ2859" s="24"/>
      <c r="CK2859" s="24"/>
      <c r="CL2859" s="24"/>
      <c r="CM2859" s="24"/>
      <c r="CN2859" s="24"/>
      <c r="CO2859" s="24"/>
      <c r="CP2859" s="24"/>
      <c r="CQ2859" s="24"/>
      <c r="CR2859" s="24"/>
      <c r="CS2859" s="24"/>
      <c r="CT2859" s="24"/>
      <c r="CU2859" s="24"/>
      <c r="CV2859" s="24"/>
      <c r="CW2859" s="24"/>
      <c r="CX2859" s="24"/>
      <c r="CY2859" s="24"/>
      <c r="CZ2859" s="24"/>
      <c r="DA2859" s="24"/>
      <c r="DB2859" s="24"/>
      <c r="DC2859" s="24"/>
      <c r="DD2859" s="24"/>
      <c r="DE2859" s="24"/>
      <c r="DF2859" s="26" t="s">
        <v>120</v>
      </c>
      <c r="DG2859" s="26" t="s">
        <v>120</v>
      </c>
      <c r="DH2859" s="26" t="s">
        <v>139</v>
      </c>
      <c r="DI2859" s="26" t="s">
        <v>120</v>
      </c>
      <c r="DJ2859" s="26" t="s">
        <v>139</v>
      </c>
      <c r="DK2859" s="26" t="s">
        <v>139</v>
      </c>
      <c r="DL2859" s="26" t="s">
        <v>139</v>
      </c>
      <c r="DM2859" s="26" t="s">
        <v>139</v>
      </c>
      <c r="DN2859" s="26" t="s">
        <v>139</v>
      </c>
      <c r="DO2859" s="26" t="s">
        <v>139</v>
      </c>
    </row>
    <row r="2860" spans="1:119" ht="20.100000000000001" customHeight="1" x14ac:dyDescent="0.25">
      <c r="A2860" s="29" t="str">
        <f t="shared" si="630"/>
        <v>Yunnan Institute of Development5</v>
      </c>
      <c r="B2860" s="29" t="str">
        <f t="shared" si="631"/>
        <v>Yunnan Institute of Development</v>
      </c>
      <c r="C2860" s="29">
        <f t="shared" si="632"/>
        <v>5</v>
      </c>
      <c r="D2860" s="30" t="str">
        <f t="shared" si="633"/>
        <v>East and Southeast Asia</v>
      </c>
      <c r="E2860" s="30" t="str">
        <f t="shared" si="634"/>
        <v>Yuxi, Yunnan Province, China</v>
      </c>
      <c r="F2860" s="31">
        <f t="shared" si="635"/>
        <v>3</v>
      </c>
      <c r="G2860" s="31">
        <f t="shared" si="636"/>
        <v>3</v>
      </c>
      <c r="H2860" s="31">
        <f t="shared" si="637"/>
        <v>3</v>
      </c>
      <c r="I2860" s="31">
        <f t="shared" si="638"/>
        <v>3</v>
      </c>
      <c r="J2860" s="31">
        <f t="shared" si="639"/>
        <v>3</v>
      </c>
      <c r="K2860" s="31">
        <f t="shared" si="640"/>
        <v>1</v>
      </c>
      <c r="L2860" s="31">
        <f t="shared" si="641"/>
        <v>2</v>
      </c>
      <c r="M2860" s="31">
        <f t="shared" si="642"/>
        <v>3</v>
      </c>
      <c r="N2860" s="31">
        <f t="shared" si="643"/>
        <v>2.6</v>
      </c>
      <c r="O2860" s="26" t="s">
        <v>15486</v>
      </c>
      <c r="P2860" s="26" t="s">
        <v>108</v>
      </c>
      <c r="Q2860" s="27">
        <v>41400</v>
      </c>
      <c r="R2860" s="26" t="s">
        <v>305</v>
      </c>
      <c r="S2860" s="26" t="s">
        <v>206</v>
      </c>
      <c r="T2860" s="26" t="s">
        <v>207</v>
      </c>
      <c r="U2860" s="26" t="s">
        <v>112</v>
      </c>
      <c r="V2860" s="26" t="s">
        <v>469</v>
      </c>
      <c r="W2860" s="26" t="s">
        <v>2920</v>
      </c>
      <c r="X2860" s="26" t="s">
        <v>15487</v>
      </c>
      <c r="Y2860" s="26" t="s">
        <v>15488</v>
      </c>
      <c r="Z2860" s="24"/>
      <c r="AA2860" s="24"/>
      <c r="AB2860" s="26" t="s">
        <v>117</v>
      </c>
      <c r="AC2860" s="28">
        <v>18000</v>
      </c>
      <c r="AD2860" s="26" t="s">
        <v>15489</v>
      </c>
      <c r="AE2860" s="24"/>
      <c r="AF2860" s="26" t="s">
        <v>139</v>
      </c>
      <c r="AG2860" s="26" t="s">
        <v>528</v>
      </c>
      <c r="AH2860" s="26" t="s">
        <v>176</v>
      </c>
      <c r="AI2860" s="28">
        <v>18000</v>
      </c>
      <c r="AJ2860" s="26" t="s">
        <v>15490</v>
      </c>
      <c r="AK2860" s="26" t="s">
        <v>15491</v>
      </c>
      <c r="AL2860" s="26" t="s">
        <v>15492</v>
      </c>
      <c r="AM2860" s="24"/>
      <c r="AN2860" s="24"/>
      <c r="AO2860" s="24"/>
      <c r="AP2860" s="24"/>
      <c r="AQ2860" s="24"/>
      <c r="AR2860" s="26" t="s">
        <v>15493</v>
      </c>
      <c r="AS2860" s="24"/>
      <c r="AT2860" s="24"/>
      <c r="AU2860" s="24"/>
      <c r="AV2860" s="24"/>
      <c r="AW2860" s="28">
        <v>304045</v>
      </c>
      <c r="AX2860" s="26">
        <v>1589</v>
      </c>
      <c r="AY2860" s="28">
        <v>100</v>
      </c>
      <c r="AZ2860" s="28">
        <v>100</v>
      </c>
      <c r="BA2860" s="26">
        <v>0</v>
      </c>
      <c r="BB2860" s="26" t="s">
        <v>148</v>
      </c>
      <c r="BC2860" s="26" t="s">
        <v>15494</v>
      </c>
      <c r="BD2860" s="24"/>
      <c r="BE2860" s="24"/>
      <c r="BF2860" s="26" t="s">
        <v>15495</v>
      </c>
      <c r="BG2860" s="26" t="s">
        <v>271</v>
      </c>
      <c r="BH2860" s="26" t="s">
        <v>3574</v>
      </c>
      <c r="BI2860" s="26" t="s">
        <v>357</v>
      </c>
      <c r="BJ2860" s="26" t="s">
        <v>2047</v>
      </c>
      <c r="BK2860" s="26" t="s">
        <v>1197</v>
      </c>
      <c r="BL2860" s="26" t="s">
        <v>15496</v>
      </c>
      <c r="BM2860" s="26" t="s">
        <v>392</v>
      </c>
      <c r="BN2860" s="26" t="s">
        <v>15497</v>
      </c>
      <c r="BO2860" s="26" t="s">
        <v>15498</v>
      </c>
      <c r="BP2860" s="24"/>
      <c r="BQ2860" s="24"/>
      <c r="BR2860" s="26">
        <v>3</v>
      </c>
      <c r="BS2860" s="26">
        <v>3</v>
      </c>
      <c r="BT2860" s="26">
        <v>3</v>
      </c>
      <c r="BU2860" s="26">
        <v>3</v>
      </c>
      <c r="BV2860" s="26">
        <v>3</v>
      </c>
      <c r="BW2860" s="26">
        <v>1</v>
      </c>
      <c r="BX2860" s="26">
        <v>2</v>
      </c>
      <c r="BY2860" s="26">
        <v>3</v>
      </c>
      <c r="BZ2860" s="24"/>
      <c r="CA2860" s="24"/>
      <c r="CB2860" s="24"/>
      <c r="CC2860" s="24"/>
      <c r="CD2860" s="24"/>
      <c r="CE2860" s="24"/>
      <c r="CF2860" s="24"/>
      <c r="CG2860" s="24"/>
      <c r="CH2860" s="24"/>
      <c r="CI2860" s="24"/>
      <c r="CJ2860" s="24"/>
      <c r="CK2860" s="24"/>
      <c r="CL2860" s="24"/>
      <c r="CM2860" s="24"/>
      <c r="CN2860" s="24"/>
      <c r="CO2860" s="24"/>
      <c r="CP2860" s="24"/>
      <c r="CQ2860" s="24"/>
      <c r="CR2860" s="24"/>
      <c r="CS2860" s="24"/>
      <c r="CT2860" s="24"/>
      <c r="CU2860" s="24"/>
      <c r="CV2860" s="24"/>
      <c r="CW2860" s="24"/>
      <c r="CX2860" s="24"/>
      <c r="CY2860" s="24"/>
      <c r="CZ2860" s="24"/>
      <c r="DA2860" s="24"/>
      <c r="DB2860" s="24"/>
      <c r="DC2860" s="24"/>
      <c r="DD2860" s="24"/>
      <c r="DE2860" s="24"/>
      <c r="DF2860" s="26" t="s">
        <v>139</v>
      </c>
      <c r="DG2860" s="26" t="s">
        <v>139</v>
      </c>
      <c r="DH2860" s="26" t="s">
        <v>139</v>
      </c>
      <c r="DI2860" s="26" t="s">
        <v>120</v>
      </c>
      <c r="DJ2860" s="26" t="s">
        <v>139</v>
      </c>
      <c r="DK2860" s="26" t="s">
        <v>120</v>
      </c>
      <c r="DL2860" s="26" t="s">
        <v>139</v>
      </c>
      <c r="DM2860" s="26" t="s">
        <v>139</v>
      </c>
      <c r="DN2860" s="26" t="s">
        <v>139</v>
      </c>
      <c r="DO2860" s="26" t="s">
        <v>139</v>
      </c>
    </row>
    <row r="2861" spans="1:119" ht="20.100000000000001" customHeight="1" x14ac:dyDescent="0.25">
      <c r="A2861" s="29" t="str">
        <f t="shared" si="630"/>
        <v>Yunnan Institute of Development4</v>
      </c>
      <c r="B2861" s="29" t="str">
        <f t="shared" si="631"/>
        <v>Yunnan Institute of Development</v>
      </c>
      <c r="C2861" s="29">
        <f t="shared" si="632"/>
        <v>4</v>
      </c>
      <c r="D2861" s="30" t="str">
        <f t="shared" si="633"/>
        <v>East and Southeast Asia</v>
      </c>
      <c r="E2861" s="30" t="str">
        <f t="shared" si="634"/>
        <v>Yuxi, Yunnan Province, China</v>
      </c>
      <c r="F2861" s="31">
        <f t="shared" si="635"/>
        <v>2</v>
      </c>
      <c r="G2861" s="31">
        <f t="shared" si="636"/>
        <v>3</v>
      </c>
      <c r="H2861" s="31">
        <f t="shared" si="637"/>
        <v>4</v>
      </c>
      <c r="I2861" s="31">
        <f t="shared" si="638"/>
        <v>4</v>
      </c>
      <c r="J2861" s="31">
        <f t="shared" si="639"/>
        <v>3</v>
      </c>
      <c r="K2861" s="31">
        <f t="shared" si="640"/>
        <v>4</v>
      </c>
      <c r="L2861" s="31">
        <f t="shared" si="641"/>
        <v>3</v>
      </c>
      <c r="M2861" s="31">
        <f t="shared" si="642"/>
        <v>3</v>
      </c>
      <c r="N2861" s="31">
        <f t="shared" si="643"/>
        <v>3.3</v>
      </c>
      <c r="O2861" s="26" t="s">
        <v>15499</v>
      </c>
      <c r="P2861" s="26" t="s">
        <v>108</v>
      </c>
      <c r="Q2861" s="27">
        <v>41038</v>
      </c>
      <c r="R2861" s="26" t="s">
        <v>166</v>
      </c>
      <c r="S2861" s="26" t="s">
        <v>217</v>
      </c>
      <c r="T2861" s="26" t="s">
        <v>175</v>
      </c>
      <c r="U2861" s="26" t="s">
        <v>112</v>
      </c>
      <c r="V2861" s="26" t="s">
        <v>469</v>
      </c>
      <c r="W2861" s="26" t="s">
        <v>2920</v>
      </c>
      <c r="X2861" s="26" t="s">
        <v>15487</v>
      </c>
      <c r="Y2861" s="26" t="s">
        <v>15488</v>
      </c>
      <c r="Z2861" s="24"/>
      <c r="AA2861" s="24"/>
      <c r="AB2861" s="26" t="s">
        <v>117</v>
      </c>
      <c r="AC2861" s="28">
        <v>16000</v>
      </c>
      <c r="AD2861" s="26" t="s">
        <v>15489</v>
      </c>
      <c r="AE2861" s="24"/>
      <c r="AF2861" s="26" t="s">
        <v>139</v>
      </c>
      <c r="AG2861" s="26" t="s">
        <v>528</v>
      </c>
      <c r="AH2861" s="26" t="s">
        <v>185</v>
      </c>
      <c r="AI2861" s="28">
        <v>16000</v>
      </c>
      <c r="AJ2861" s="24"/>
      <c r="AK2861" s="26" t="s">
        <v>15500</v>
      </c>
      <c r="AL2861" s="26" t="s">
        <v>15501</v>
      </c>
      <c r="AM2861" s="26" t="s">
        <v>15502</v>
      </c>
      <c r="AN2861" s="26" t="s">
        <v>15503</v>
      </c>
      <c r="AO2861" s="26" t="s">
        <v>15504</v>
      </c>
      <c r="AP2861" s="24"/>
      <c r="AQ2861" s="24"/>
      <c r="AR2861" s="24"/>
      <c r="AS2861" s="26" t="s">
        <v>15505</v>
      </c>
      <c r="AT2861" s="24"/>
      <c r="AU2861" s="26" t="s">
        <v>15506</v>
      </c>
      <c r="AV2861" s="24"/>
      <c r="AW2861" s="28">
        <v>403133</v>
      </c>
      <c r="AX2861" s="26">
        <v>1556</v>
      </c>
      <c r="AY2861" s="28">
        <v>80</v>
      </c>
      <c r="AZ2861" s="28">
        <v>67</v>
      </c>
      <c r="BA2861" s="26">
        <v>0</v>
      </c>
      <c r="BB2861" s="26" t="s">
        <v>148</v>
      </c>
      <c r="BC2861" s="26" t="s">
        <v>15494</v>
      </c>
      <c r="BD2861" s="26" t="s">
        <v>125</v>
      </c>
      <c r="BE2861" s="24"/>
      <c r="BF2861" s="26" t="s">
        <v>11379</v>
      </c>
      <c r="BG2861" s="26" t="s">
        <v>357</v>
      </c>
      <c r="BH2861" s="26" t="s">
        <v>15496</v>
      </c>
      <c r="BI2861" s="26" t="s">
        <v>392</v>
      </c>
      <c r="BJ2861" s="26" t="s">
        <v>2047</v>
      </c>
      <c r="BK2861" s="26" t="s">
        <v>1197</v>
      </c>
      <c r="BL2861" s="26" t="s">
        <v>15495</v>
      </c>
      <c r="BM2861" s="26" t="s">
        <v>271</v>
      </c>
      <c r="BN2861" s="26" t="s">
        <v>15497</v>
      </c>
      <c r="BO2861" s="26" t="s">
        <v>2864</v>
      </c>
      <c r="BP2861" s="24"/>
      <c r="BQ2861" s="24"/>
      <c r="BR2861" s="26">
        <v>2</v>
      </c>
      <c r="BS2861" s="26">
        <v>3</v>
      </c>
      <c r="BT2861" s="26">
        <v>4</v>
      </c>
      <c r="BU2861" s="26">
        <v>4</v>
      </c>
      <c r="BV2861" s="26">
        <v>3</v>
      </c>
      <c r="BW2861" s="26">
        <v>4</v>
      </c>
      <c r="BX2861" s="26">
        <v>3</v>
      </c>
      <c r="BY2861" s="26">
        <v>3</v>
      </c>
      <c r="BZ2861" s="24"/>
      <c r="CA2861" s="24"/>
      <c r="CB2861" s="24"/>
      <c r="CC2861" s="24"/>
      <c r="CD2861" s="24"/>
      <c r="CE2861" s="24"/>
      <c r="CF2861" s="24"/>
      <c r="CG2861" s="24"/>
      <c r="CH2861" s="24"/>
      <c r="CI2861" s="24"/>
      <c r="CJ2861" s="24"/>
      <c r="CK2861" s="24"/>
      <c r="CL2861" s="24"/>
      <c r="CM2861" s="24"/>
      <c r="CN2861" s="24"/>
      <c r="CO2861" s="24"/>
      <c r="CP2861" s="24"/>
      <c r="CQ2861" s="24"/>
      <c r="CR2861" s="24"/>
      <c r="CS2861" s="24"/>
      <c r="CT2861" s="24"/>
      <c r="CU2861" s="24"/>
      <c r="CV2861" s="24"/>
      <c r="CW2861" s="24"/>
      <c r="CX2861" s="24"/>
      <c r="CY2861" s="24"/>
      <c r="CZ2861" s="24"/>
      <c r="DA2861" s="24"/>
      <c r="DB2861" s="24"/>
      <c r="DC2861" s="24"/>
      <c r="DD2861" s="24"/>
      <c r="DE2861" s="24"/>
      <c r="DF2861" s="26" t="s">
        <v>139</v>
      </c>
      <c r="DG2861" s="26" t="s">
        <v>139</v>
      </c>
      <c r="DH2861" s="26" t="s">
        <v>139</v>
      </c>
      <c r="DI2861" s="26" t="s">
        <v>139</v>
      </c>
      <c r="DJ2861" s="26" t="s">
        <v>139</v>
      </c>
      <c r="DK2861" s="26" t="s">
        <v>139</v>
      </c>
      <c r="DL2861" s="26" t="s">
        <v>139</v>
      </c>
      <c r="DM2861" s="26" t="s">
        <v>139</v>
      </c>
      <c r="DN2861" s="26" t="s">
        <v>139</v>
      </c>
      <c r="DO2861" s="26" t="s">
        <v>139</v>
      </c>
    </row>
    <row r="2862" spans="1:119" ht="20.100000000000001" customHeight="1" x14ac:dyDescent="0.25">
      <c r="A2862" s="29" t="str">
        <f t="shared" si="630"/>
        <v>Yunnan Institute of Development3</v>
      </c>
      <c r="B2862" s="29" t="str">
        <f t="shared" si="631"/>
        <v>Yunnan Institute of Development</v>
      </c>
      <c r="C2862" s="29">
        <f t="shared" si="632"/>
        <v>3</v>
      </c>
      <c r="D2862" s="30" t="str">
        <f t="shared" si="633"/>
        <v>East and Southeast Asia</v>
      </c>
      <c r="E2862" s="30" t="str">
        <f t="shared" si="634"/>
        <v>Yuxi, Yunnan Province, China</v>
      </c>
      <c r="F2862" s="31">
        <f t="shared" si="635"/>
        <v>3</v>
      </c>
      <c r="G2862" s="31">
        <f t="shared" si="636"/>
        <v>2</v>
      </c>
      <c r="H2862" s="31">
        <f t="shared" si="637"/>
        <v>2</v>
      </c>
      <c r="I2862" s="31">
        <f t="shared" si="638"/>
        <v>3</v>
      </c>
      <c r="J2862" s="31">
        <f t="shared" si="639"/>
        <v>3</v>
      </c>
      <c r="K2862" s="31">
        <f t="shared" si="640"/>
        <v>2</v>
      </c>
      <c r="L2862" s="31">
        <f t="shared" si="641"/>
        <v>2</v>
      </c>
      <c r="M2862" s="31">
        <f t="shared" si="642"/>
        <v>3</v>
      </c>
      <c r="N2862" s="31">
        <f t="shared" si="643"/>
        <v>2.5</v>
      </c>
      <c r="O2862" s="26" t="s">
        <v>15507</v>
      </c>
      <c r="P2862" s="26" t="s">
        <v>108</v>
      </c>
      <c r="Q2862" s="27">
        <v>40469</v>
      </c>
      <c r="R2862" s="26" t="s">
        <v>109</v>
      </c>
      <c r="S2862" s="26" t="s">
        <v>332</v>
      </c>
      <c r="T2862" s="26" t="s">
        <v>333</v>
      </c>
      <c r="U2862" s="26" t="s">
        <v>112</v>
      </c>
      <c r="V2862" s="26" t="s">
        <v>469</v>
      </c>
      <c r="W2862" s="26" t="s">
        <v>2920</v>
      </c>
      <c r="X2862" s="26" t="s">
        <v>15487</v>
      </c>
      <c r="Y2862" s="26" t="s">
        <v>15488</v>
      </c>
      <c r="Z2862" s="24"/>
      <c r="AA2862" s="24"/>
      <c r="AB2862" s="26" t="s">
        <v>117</v>
      </c>
      <c r="AC2862" s="28">
        <v>7000</v>
      </c>
      <c r="AD2862" s="26" t="s">
        <v>15489</v>
      </c>
      <c r="AE2862" s="24"/>
      <c r="AF2862" s="26" t="s">
        <v>139</v>
      </c>
      <c r="AG2862" s="26" t="s">
        <v>528</v>
      </c>
      <c r="AH2862" s="26" t="s">
        <v>121</v>
      </c>
      <c r="AI2862" s="28">
        <v>7000</v>
      </c>
      <c r="AJ2862" s="24"/>
      <c r="AK2862" s="26" t="s">
        <v>15508</v>
      </c>
      <c r="AL2862" s="26" t="s">
        <v>15509</v>
      </c>
      <c r="AM2862" s="26" t="s">
        <v>15510</v>
      </c>
      <c r="AN2862" s="26" t="s">
        <v>15511</v>
      </c>
      <c r="AO2862" s="26" t="s">
        <v>15512</v>
      </c>
      <c r="AP2862" s="24"/>
      <c r="AQ2862" s="24"/>
      <c r="AR2862" s="24"/>
      <c r="AS2862" s="26" t="s">
        <v>15513</v>
      </c>
      <c r="AT2862" s="24"/>
      <c r="AU2862" s="26" t="s">
        <v>15514</v>
      </c>
      <c r="AV2862" s="24"/>
      <c r="AW2862" s="28">
        <v>295238</v>
      </c>
      <c r="AX2862" s="26">
        <v>751</v>
      </c>
      <c r="AY2862" s="28">
        <v>90</v>
      </c>
      <c r="AZ2862" s="28">
        <v>80</v>
      </c>
      <c r="BA2862" s="26">
        <v>0</v>
      </c>
      <c r="BB2862" s="26" t="s">
        <v>148</v>
      </c>
      <c r="BC2862" s="26" t="s">
        <v>15494</v>
      </c>
      <c r="BD2862" s="24"/>
      <c r="BE2862" s="24"/>
      <c r="BF2862" s="26" t="s">
        <v>102</v>
      </c>
      <c r="BG2862" s="26" t="s">
        <v>2920</v>
      </c>
      <c r="BH2862" s="26" t="s">
        <v>15515</v>
      </c>
      <c r="BI2862" s="26" t="s">
        <v>1432</v>
      </c>
      <c r="BJ2862" s="26" t="s">
        <v>15516</v>
      </c>
      <c r="BK2862" s="26" t="s">
        <v>15517</v>
      </c>
      <c r="BL2862" s="26" t="s">
        <v>15518</v>
      </c>
      <c r="BM2862" s="26" t="s">
        <v>15519</v>
      </c>
      <c r="BN2862" s="26" t="s">
        <v>756</v>
      </c>
      <c r="BO2862" s="26" t="s">
        <v>1432</v>
      </c>
      <c r="BP2862" s="26" t="s">
        <v>15520</v>
      </c>
      <c r="BQ2862" s="26" t="s">
        <v>1432</v>
      </c>
      <c r="BR2862" s="26">
        <v>3</v>
      </c>
      <c r="BS2862" s="26">
        <v>2</v>
      </c>
      <c r="BT2862" s="26">
        <v>2</v>
      </c>
      <c r="BU2862" s="26">
        <v>3</v>
      </c>
      <c r="BV2862" s="26">
        <v>3</v>
      </c>
      <c r="BW2862" s="26">
        <v>2</v>
      </c>
      <c r="BX2862" s="26">
        <v>2</v>
      </c>
      <c r="BY2862" s="26">
        <v>3</v>
      </c>
      <c r="BZ2862" s="24"/>
      <c r="CA2862" s="24"/>
      <c r="CB2862" s="24"/>
      <c r="CC2862" s="24"/>
      <c r="CD2862" s="24"/>
      <c r="CE2862" s="24"/>
      <c r="CF2862" s="24"/>
      <c r="CG2862" s="24"/>
      <c r="CH2862" s="24"/>
      <c r="CI2862" s="24"/>
      <c r="CJ2862" s="24"/>
      <c r="CK2862" s="24"/>
      <c r="CL2862" s="24"/>
      <c r="CM2862" s="24"/>
      <c r="CN2862" s="24"/>
      <c r="CO2862" s="24"/>
      <c r="CP2862" s="24"/>
      <c r="CQ2862" s="24"/>
      <c r="CR2862" s="24"/>
      <c r="CS2862" s="24"/>
      <c r="CT2862" s="24"/>
      <c r="CU2862" s="24"/>
      <c r="CV2862" s="24"/>
      <c r="CW2862" s="24"/>
      <c r="CX2862" s="24"/>
      <c r="CY2862" s="24"/>
      <c r="CZ2862" s="24"/>
      <c r="DA2862" s="24"/>
      <c r="DB2862" s="24"/>
      <c r="DC2862" s="24"/>
      <c r="DD2862" s="24"/>
      <c r="DE2862" s="24"/>
      <c r="DF2862" s="26" t="s">
        <v>139</v>
      </c>
      <c r="DG2862" s="26" t="s">
        <v>139</v>
      </c>
      <c r="DH2862" s="26" t="s">
        <v>139</v>
      </c>
      <c r="DI2862" s="26" t="s">
        <v>139</v>
      </c>
      <c r="DJ2862" s="26" t="s">
        <v>139</v>
      </c>
      <c r="DK2862" s="26" t="s">
        <v>139</v>
      </c>
      <c r="DL2862" s="26" t="s">
        <v>139</v>
      </c>
      <c r="DM2862" s="26" t="s">
        <v>139</v>
      </c>
      <c r="DN2862" s="26" t="s">
        <v>139</v>
      </c>
      <c r="DO2862" s="26" t="s">
        <v>139</v>
      </c>
    </row>
    <row r="2863" spans="1:119" ht="20.100000000000001" customHeight="1" x14ac:dyDescent="0.25">
      <c r="A2863" s="29" t="str">
        <f t="shared" si="630"/>
        <v>Zanzibar Female Lawyers Association7</v>
      </c>
      <c r="B2863" s="29" t="str">
        <f t="shared" si="631"/>
        <v>Zanzibar Female Lawyers Association</v>
      </c>
      <c r="C2863" s="29">
        <f t="shared" si="632"/>
        <v>7</v>
      </c>
      <c r="D2863" s="30" t="str">
        <f t="shared" si="633"/>
        <v>Africa and the Middle East</v>
      </c>
      <c r="E2863" s="30" t="str">
        <f t="shared" si="634"/>
        <v>Zanzibar, Tanzania</v>
      </c>
      <c r="F2863" s="31">
        <f t="shared" si="635"/>
        <v>4</v>
      </c>
      <c r="G2863" s="31">
        <f t="shared" si="636"/>
        <v>4</v>
      </c>
      <c r="H2863" s="31">
        <f t="shared" si="637"/>
        <v>4</v>
      </c>
      <c r="I2863" s="31">
        <f t="shared" si="638"/>
        <v>5</v>
      </c>
      <c r="J2863" s="31">
        <f t="shared" si="639"/>
        <v>4</v>
      </c>
      <c r="K2863" s="31">
        <f t="shared" si="640"/>
        <v>5</v>
      </c>
      <c r="L2863" s="31">
        <f t="shared" si="641"/>
        <v>4</v>
      </c>
      <c r="M2863" s="31">
        <f t="shared" si="642"/>
        <v>4</v>
      </c>
      <c r="N2863" s="31">
        <f t="shared" si="643"/>
        <v>4.3</v>
      </c>
      <c r="O2863" s="26" t="s">
        <v>15521</v>
      </c>
      <c r="P2863" s="26" t="s">
        <v>108</v>
      </c>
      <c r="Q2863" s="27">
        <v>42858</v>
      </c>
      <c r="R2863" s="26" t="s">
        <v>305</v>
      </c>
      <c r="S2863" s="26" t="s">
        <v>167</v>
      </c>
      <c r="T2863" s="26" t="s">
        <v>142</v>
      </c>
      <c r="U2863" s="26" t="s">
        <v>168</v>
      </c>
      <c r="V2863" s="26" t="s">
        <v>169</v>
      </c>
      <c r="W2863" s="26" t="s">
        <v>417</v>
      </c>
      <c r="X2863" s="26" t="s">
        <v>15522</v>
      </c>
      <c r="Y2863" s="26" t="s">
        <v>15523</v>
      </c>
      <c r="Z2863" s="24"/>
      <c r="AA2863" s="24"/>
      <c r="AB2863" s="26" t="s">
        <v>117</v>
      </c>
      <c r="AC2863" s="28">
        <v>8000</v>
      </c>
      <c r="AD2863" s="24"/>
      <c r="AE2863" s="24"/>
      <c r="AF2863" s="26" t="s">
        <v>139</v>
      </c>
      <c r="AG2863" s="26" t="s">
        <v>333</v>
      </c>
      <c r="AH2863" s="26" t="s">
        <v>235</v>
      </c>
      <c r="AI2863" s="28">
        <v>8000</v>
      </c>
      <c r="AJ2863" s="26" t="s">
        <v>15524</v>
      </c>
      <c r="AK2863" s="26" t="s">
        <v>15525</v>
      </c>
      <c r="AL2863" s="26" t="s">
        <v>15526</v>
      </c>
      <c r="AM2863" s="24"/>
      <c r="AN2863" s="24"/>
      <c r="AO2863" s="24"/>
      <c r="AP2863" s="24"/>
      <c r="AQ2863" s="24"/>
      <c r="AR2863" s="26" t="s">
        <v>15527</v>
      </c>
      <c r="AS2863" s="24"/>
      <c r="AT2863" s="24"/>
      <c r="AU2863" s="24"/>
      <c r="AV2863" s="24"/>
      <c r="AW2863" s="28">
        <v>270000</v>
      </c>
      <c r="AX2863" s="26">
        <v>600</v>
      </c>
      <c r="AY2863" s="28">
        <v>90</v>
      </c>
      <c r="AZ2863" s="28">
        <v>100</v>
      </c>
      <c r="BA2863" s="26">
        <v>120</v>
      </c>
      <c r="BB2863" s="24"/>
      <c r="BC2863" s="26" t="s">
        <v>15528</v>
      </c>
      <c r="BD2863" s="26" t="s">
        <v>125</v>
      </c>
      <c r="BE2863" s="24"/>
      <c r="BF2863" s="26" t="s">
        <v>15529</v>
      </c>
      <c r="BG2863" s="26" t="s">
        <v>417</v>
      </c>
      <c r="BH2863" s="26" t="s">
        <v>15530</v>
      </c>
      <c r="BI2863" s="26" t="s">
        <v>417</v>
      </c>
      <c r="BJ2863" s="26" t="s">
        <v>15531</v>
      </c>
      <c r="BK2863" s="26" t="s">
        <v>417</v>
      </c>
      <c r="BL2863" s="26" t="s">
        <v>15532</v>
      </c>
      <c r="BM2863" s="26" t="s">
        <v>417</v>
      </c>
      <c r="BN2863" s="24"/>
      <c r="BO2863" s="24"/>
      <c r="BP2863" s="24"/>
      <c r="BQ2863" s="24"/>
      <c r="BR2863" s="26">
        <v>0</v>
      </c>
      <c r="BS2863" s="26">
        <v>0</v>
      </c>
      <c r="BT2863" s="26">
        <v>0</v>
      </c>
      <c r="BU2863" s="26">
        <v>0</v>
      </c>
      <c r="BV2863" s="26">
        <v>0</v>
      </c>
      <c r="BW2863" s="26">
        <v>0</v>
      </c>
      <c r="BX2863" s="26">
        <v>0</v>
      </c>
      <c r="BY2863" s="26">
        <v>0</v>
      </c>
      <c r="BZ2863" s="26" t="s">
        <v>138</v>
      </c>
      <c r="CA2863" s="26" t="s">
        <v>134</v>
      </c>
      <c r="CB2863" s="26" t="s">
        <v>134</v>
      </c>
      <c r="CC2863" s="26" t="s">
        <v>136</v>
      </c>
      <c r="CD2863" s="26" t="s">
        <v>134</v>
      </c>
      <c r="CE2863" s="26" t="s">
        <v>134</v>
      </c>
      <c r="CF2863" s="26" t="s">
        <v>136</v>
      </c>
      <c r="CG2863" s="26" t="s">
        <v>134</v>
      </c>
      <c r="CH2863" s="26" t="s">
        <v>134</v>
      </c>
      <c r="CI2863" s="26" t="s">
        <v>138</v>
      </c>
      <c r="CJ2863" s="26" t="s">
        <v>134</v>
      </c>
      <c r="CK2863" s="26" t="s">
        <v>134</v>
      </c>
      <c r="CL2863" s="26" t="s">
        <v>134</v>
      </c>
      <c r="CM2863" s="26" t="s">
        <v>138</v>
      </c>
      <c r="CN2863" s="26" t="s">
        <v>138</v>
      </c>
      <c r="CO2863" s="26" t="s">
        <v>138</v>
      </c>
      <c r="CP2863" s="26" t="s">
        <v>135</v>
      </c>
      <c r="CQ2863" s="26" t="s">
        <v>138</v>
      </c>
      <c r="CR2863" s="26" t="s">
        <v>134</v>
      </c>
      <c r="CS2863" s="26" t="s">
        <v>138</v>
      </c>
      <c r="CT2863" s="26" t="s">
        <v>138</v>
      </c>
      <c r="CU2863" s="26" t="s">
        <v>134</v>
      </c>
      <c r="CV2863" s="26" t="s">
        <v>138</v>
      </c>
      <c r="CW2863" s="26" t="s">
        <v>138</v>
      </c>
      <c r="CX2863" s="26" t="s">
        <v>138</v>
      </c>
      <c r="CY2863" s="26" t="s">
        <v>138</v>
      </c>
      <c r="CZ2863" s="26" t="s">
        <v>135</v>
      </c>
      <c r="DA2863" s="26" t="s">
        <v>134</v>
      </c>
      <c r="DB2863" s="26" t="s">
        <v>138</v>
      </c>
      <c r="DC2863" s="26" t="s">
        <v>134</v>
      </c>
      <c r="DD2863" s="26" t="s">
        <v>136</v>
      </c>
      <c r="DE2863" s="26" t="s">
        <v>134</v>
      </c>
      <c r="DF2863" s="26" t="s">
        <v>120</v>
      </c>
      <c r="DG2863" s="26" t="s">
        <v>120</v>
      </c>
      <c r="DH2863" s="26" t="s">
        <v>120</v>
      </c>
      <c r="DI2863" s="26" t="s">
        <v>120</v>
      </c>
      <c r="DJ2863" s="26" t="s">
        <v>120</v>
      </c>
      <c r="DK2863" s="26" t="s">
        <v>139</v>
      </c>
      <c r="DL2863" s="26" t="s">
        <v>139</v>
      </c>
      <c r="DM2863" s="26" t="s">
        <v>139</v>
      </c>
      <c r="DN2863" s="26" t="s">
        <v>139</v>
      </c>
      <c r="DO2863" s="26" t="s">
        <v>139</v>
      </c>
    </row>
    <row r="2864" spans="1:119" ht="20.100000000000001" customHeight="1" x14ac:dyDescent="0.25">
      <c r="A2864" s="29" t="str">
        <f t="shared" si="630"/>
        <v>Zanzibar Female Lawyers Association6</v>
      </c>
      <c r="B2864" s="29" t="str">
        <f t="shared" si="631"/>
        <v>Zanzibar Female Lawyers Association</v>
      </c>
      <c r="C2864" s="29">
        <f t="shared" si="632"/>
        <v>6</v>
      </c>
      <c r="D2864" s="30" t="str">
        <f t="shared" si="633"/>
        <v>Africa and the Middle East</v>
      </c>
      <c r="E2864" s="30" t="str">
        <f t="shared" si="634"/>
        <v>Zanzibar, Tanzania</v>
      </c>
      <c r="F2864" s="31">
        <f t="shared" si="635"/>
        <v>3</v>
      </c>
      <c r="G2864" s="31">
        <f t="shared" si="636"/>
        <v>4</v>
      </c>
      <c r="H2864" s="31">
        <f t="shared" si="637"/>
        <v>4</v>
      </c>
      <c r="I2864" s="31">
        <f t="shared" si="638"/>
        <v>4</v>
      </c>
      <c r="J2864" s="31">
        <f t="shared" si="639"/>
        <v>4</v>
      </c>
      <c r="K2864" s="31">
        <f t="shared" si="640"/>
        <v>4</v>
      </c>
      <c r="L2864" s="31">
        <f t="shared" si="641"/>
        <v>4</v>
      </c>
      <c r="M2864" s="31">
        <f t="shared" si="642"/>
        <v>3</v>
      </c>
      <c r="N2864" s="31">
        <f t="shared" si="643"/>
        <v>3.8</v>
      </c>
      <c r="O2864" s="26" t="s">
        <v>15533</v>
      </c>
      <c r="P2864" s="26" t="s">
        <v>108</v>
      </c>
      <c r="Q2864" s="27">
        <v>42502</v>
      </c>
      <c r="R2864" s="26" t="s">
        <v>166</v>
      </c>
      <c r="S2864" s="26" t="s">
        <v>184</v>
      </c>
      <c r="T2864" s="26" t="s">
        <v>157</v>
      </c>
      <c r="U2864" s="26" t="s">
        <v>168</v>
      </c>
      <c r="V2864" s="26" t="s">
        <v>169</v>
      </c>
      <c r="W2864" s="26" t="s">
        <v>417</v>
      </c>
      <c r="X2864" s="26" t="s">
        <v>15522</v>
      </c>
      <c r="Y2864" s="26" t="s">
        <v>15523</v>
      </c>
      <c r="Z2864" s="24"/>
      <c r="AA2864" s="24"/>
      <c r="AB2864" s="26" t="s">
        <v>117</v>
      </c>
      <c r="AC2864" s="28">
        <v>7000</v>
      </c>
      <c r="AD2864" s="24"/>
      <c r="AE2864" s="24"/>
      <c r="AF2864" s="26" t="s">
        <v>139</v>
      </c>
      <c r="AG2864" s="26" t="s">
        <v>333</v>
      </c>
      <c r="AH2864" s="26" t="s">
        <v>250</v>
      </c>
      <c r="AI2864" s="28">
        <v>7000</v>
      </c>
      <c r="AJ2864" s="26" t="s">
        <v>15534</v>
      </c>
      <c r="AK2864" s="26" t="s">
        <v>15535</v>
      </c>
      <c r="AL2864" s="26" t="s">
        <v>15526</v>
      </c>
      <c r="AM2864" s="24"/>
      <c r="AN2864" s="24"/>
      <c r="AO2864" s="24"/>
      <c r="AP2864" s="24"/>
      <c r="AQ2864" s="26" t="s">
        <v>15536</v>
      </c>
      <c r="AR2864" s="24"/>
      <c r="AS2864" s="24"/>
      <c r="AT2864" s="24"/>
      <c r="AU2864" s="24"/>
      <c r="AV2864" s="24"/>
      <c r="AW2864" s="28">
        <v>238075</v>
      </c>
      <c r="AX2864" s="26">
        <v>600</v>
      </c>
      <c r="AY2864" s="28">
        <v>90</v>
      </c>
      <c r="AZ2864" s="28">
        <v>85</v>
      </c>
      <c r="BA2864" s="26">
        <v>0</v>
      </c>
      <c r="BB2864" s="26" t="s">
        <v>148</v>
      </c>
      <c r="BC2864" s="26" t="s">
        <v>15528</v>
      </c>
      <c r="BD2864" s="26" t="s">
        <v>125</v>
      </c>
      <c r="BE2864" s="24"/>
      <c r="BF2864" s="26" t="s">
        <v>15537</v>
      </c>
      <c r="BG2864" s="26" t="s">
        <v>15538</v>
      </c>
      <c r="BH2864" s="26" t="s">
        <v>15539</v>
      </c>
      <c r="BI2864" s="26" t="s">
        <v>417</v>
      </c>
      <c r="BJ2864" s="24"/>
      <c r="BK2864" s="24"/>
      <c r="BL2864" s="24"/>
      <c r="BM2864" s="24"/>
      <c r="BN2864" s="24"/>
      <c r="BO2864" s="24"/>
      <c r="BP2864" s="24"/>
      <c r="BQ2864" s="24"/>
      <c r="BR2864" s="26">
        <v>3</v>
      </c>
      <c r="BS2864" s="26">
        <v>4</v>
      </c>
      <c r="BT2864" s="26">
        <v>4</v>
      </c>
      <c r="BU2864" s="26">
        <v>4</v>
      </c>
      <c r="BV2864" s="26">
        <v>4</v>
      </c>
      <c r="BW2864" s="26">
        <v>4</v>
      </c>
      <c r="BX2864" s="26">
        <v>4</v>
      </c>
      <c r="BY2864" s="26">
        <v>3</v>
      </c>
      <c r="BZ2864" s="24"/>
      <c r="CA2864" s="24"/>
      <c r="CB2864" s="24"/>
      <c r="CC2864" s="24"/>
      <c r="CD2864" s="24"/>
      <c r="CE2864" s="24"/>
      <c r="CF2864" s="24"/>
      <c r="CG2864" s="24"/>
      <c r="CH2864" s="24"/>
      <c r="CI2864" s="24"/>
      <c r="CJ2864" s="24"/>
      <c r="CK2864" s="24"/>
      <c r="CL2864" s="24"/>
      <c r="CM2864" s="24"/>
      <c r="CN2864" s="24"/>
      <c r="CO2864" s="24"/>
      <c r="CP2864" s="24"/>
      <c r="CQ2864" s="24"/>
      <c r="CR2864" s="24"/>
      <c r="CS2864" s="24"/>
      <c r="CT2864" s="24"/>
      <c r="CU2864" s="24"/>
      <c r="CV2864" s="24"/>
      <c r="CW2864" s="24"/>
      <c r="CX2864" s="24"/>
      <c r="CY2864" s="24"/>
      <c r="CZ2864" s="24"/>
      <c r="DA2864" s="24"/>
      <c r="DB2864" s="24"/>
      <c r="DC2864" s="24"/>
      <c r="DD2864" s="24"/>
      <c r="DE2864" s="24"/>
      <c r="DF2864" s="26" t="s">
        <v>139</v>
      </c>
      <c r="DG2864" s="26" t="s">
        <v>120</v>
      </c>
      <c r="DH2864" s="26" t="s">
        <v>120</v>
      </c>
      <c r="DI2864" s="26" t="s">
        <v>139</v>
      </c>
      <c r="DJ2864" s="26" t="s">
        <v>120</v>
      </c>
      <c r="DK2864" s="26" t="s">
        <v>139</v>
      </c>
      <c r="DL2864" s="26" t="s">
        <v>120</v>
      </c>
      <c r="DM2864" s="26" t="s">
        <v>139</v>
      </c>
      <c r="DN2864" s="26" t="s">
        <v>139</v>
      </c>
      <c r="DO2864" s="26" t="s">
        <v>139</v>
      </c>
    </row>
    <row r="2865" spans="1:119" ht="20.100000000000001" customHeight="1" x14ac:dyDescent="0.25">
      <c r="A2865" s="29" t="str">
        <f t="shared" si="630"/>
        <v>Zanzibar Female Lawyers Association5</v>
      </c>
      <c r="B2865" s="29" t="str">
        <f t="shared" si="631"/>
        <v>Zanzibar Female Lawyers Association</v>
      </c>
      <c r="C2865" s="29">
        <f t="shared" si="632"/>
        <v>5</v>
      </c>
      <c r="D2865" s="30" t="str">
        <f t="shared" si="633"/>
        <v>Africa and the Middle East</v>
      </c>
      <c r="E2865" s="30" t="str">
        <f t="shared" si="634"/>
        <v>Zanzibar, Tanzania</v>
      </c>
      <c r="F2865" s="31">
        <f t="shared" si="635"/>
        <v>4</v>
      </c>
      <c r="G2865" s="31">
        <f t="shared" si="636"/>
        <v>4</v>
      </c>
      <c r="H2865" s="31">
        <f t="shared" si="637"/>
        <v>4</v>
      </c>
      <c r="I2865" s="31">
        <f t="shared" si="638"/>
        <v>4</v>
      </c>
      <c r="J2865" s="31">
        <f t="shared" si="639"/>
        <v>4</v>
      </c>
      <c r="K2865" s="31">
        <f t="shared" si="640"/>
        <v>4</v>
      </c>
      <c r="L2865" s="31">
        <f t="shared" si="641"/>
        <v>4</v>
      </c>
      <c r="M2865" s="31">
        <f t="shared" si="642"/>
        <v>4</v>
      </c>
      <c r="N2865" s="31">
        <f t="shared" si="643"/>
        <v>4</v>
      </c>
      <c r="O2865" s="26" t="s">
        <v>15540</v>
      </c>
      <c r="P2865" s="26" t="s">
        <v>108</v>
      </c>
      <c r="Q2865" s="27">
        <v>42129</v>
      </c>
      <c r="R2865" s="26" t="s">
        <v>166</v>
      </c>
      <c r="S2865" s="26" t="s">
        <v>277</v>
      </c>
      <c r="T2865" s="26" t="s">
        <v>278</v>
      </c>
      <c r="U2865" s="26" t="s">
        <v>168</v>
      </c>
      <c r="V2865" s="26" t="s">
        <v>169</v>
      </c>
      <c r="W2865" s="26" t="s">
        <v>417</v>
      </c>
      <c r="X2865" s="26" t="s">
        <v>15522</v>
      </c>
      <c r="Y2865" s="26" t="s">
        <v>15523</v>
      </c>
      <c r="Z2865" s="24"/>
      <c r="AA2865" s="24"/>
      <c r="AB2865" s="26" t="s">
        <v>117</v>
      </c>
      <c r="AC2865" s="28">
        <v>7000</v>
      </c>
      <c r="AD2865" s="24"/>
      <c r="AE2865" s="24"/>
      <c r="AF2865" s="26" t="s">
        <v>139</v>
      </c>
      <c r="AG2865" s="26" t="s">
        <v>333</v>
      </c>
      <c r="AH2865" s="26" t="s">
        <v>176</v>
      </c>
      <c r="AI2865" s="28">
        <v>7000</v>
      </c>
      <c r="AJ2865" s="26" t="s">
        <v>15541</v>
      </c>
      <c r="AK2865" s="26" t="s">
        <v>15525</v>
      </c>
      <c r="AL2865" s="26" t="s">
        <v>15526</v>
      </c>
      <c r="AM2865" s="24"/>
      <c r="AN2865" s="24"/>
      <c r="AO2865" s="24"/>
      <c r="AP2865" s="24"/>
      <c r="AQ2865" s="26" t="s">
        <v>15542</v>
      </c>
      <c r="AR2865" s="24"/>
      <c r="AS2865" s="24"/>
      <c r="AT2865" s="24"/>
      <c r="AU2865" s="26" t="s">
        <v>15543</v>
      </c>
      <c r="AV2865" s="24"/>
      <c r="AW2865" s="28">
        <v>243000</v>
      </c>
      <c r="AX2865" s="26">
        <v>550</v>
      </c>
      <c r="AY2865" s="28">
        <v>85</v>
      </c>
      <c r="AZ2865" s="28">
        <v>75</v>
      </c>
      <c r="BA2865" s="26">
        <v>0</v>
      </c>
      <c r="BB2865" s="26" t="s">
        <v>148</v>
      </c>
      <c r="BC2865" s="26" t="s">
        <v>15528</v>
      </c>
      <c r="BD2865" s="26" t="s">
        <v>125</v>
      </c>
      <c r="BE2865" s="24"/>
      <c r="BF2865" s="26" t="s">
        <v>15544</v>
      </c>
      <c r="BG2865" s="26" t="s">
        <v>591</v>
      </c>
      <c r="BH2865" s="26" t="s">
        <v>15545</v>
      </c>
      <c r="BI2865" s="26" t="s">
        <v>1955</v>
      </c>
      <c r="BJ2865" s="26" t="s">
        <v>15546</v>
      </c>
      <c r="BK2865" s="26" t="s">
        <v>417</v>
      </c>
      <c r="BL2865" s="24"/>
      <c r="BM2865" s="24"/>
      <c r="BN2865" s="24"/>
      <c r="BO2865" s="24"/>
      <c r="BP2865" s="24"/>
      <c r="BQ2865" s="24"/>
      <c r="BR2865" s="26">
        <v>4</v>
      </c>
      <c r="BS2865" s="26">
        <v>4</v>
      </c>
      <c r="BT2865" s="26">
        <v>4</v>
      </c>
      <c r="BU2865" s="26">
        <v>4</v>
      </c>
      <c r="BV2865" s="26">
        <v>4</v>
      </c>
      <c r="BW2865" s="26">
        <v>4</v>
      </c>
      <c r="BX2865" s="26">
        <v>4</v>
      </c>
      <c r="BY2865" s="26">
        <v>4</v>
      </c>
      <c r="BZ2865" s="24"/>
      <c r="CA2865" s="24"/>
      <c r="CB2865" s="24"/>
      <c r="CC2865" s="24"/>
      <c r="CD2865" s="24"/>
      <c r="CE2865" s="24"/>
      <c r="CF2865" s="24"/>
      <c r="CG2865" s="24"/>
      <c r="CH2865" s="24"/>
      <c r="CI2865" s="24"/>
      <c r="CJ2865" s="24"/>
      <c r="CK2865" s="24"/>
      <c r="CL2865" s="24"/>
      <c r="CM2865" s="24"/>
      <c r="CN2865" s="24"/>
      <c r="CO2865" s="24"/>
      <c r="CP2865" s="24"/>
      <c r="CQ2865" s="24"/>
      <c r="CR2865" s="24"/>
      <c r="CS2865" s="24"/>
      <c r="CT2865" s="24"/>
      <c r="CU2865" s="24"/>
      <c r="CV2865" s="24"/>
      <c r="CW2865" s="24"/>
      <c r="CX2865" s="24"/>
      <c r="CY2865" s="24"/>
      <c r="CZ2865" s="24"/>
      <c r="DA2865" s="24"/>
      <c r="DB2865" s="24"/>
      <c r="DC2865" s="24"/>
      <c r="DD2865" s="24"/>
      <c r="DE2865" s="24"/>
      <c r="DF2865" s="26" t="s">
        <v>139</v>
      </c>
      <c r="DG2865" s="26" t="s">
        <v>139</v>
      </c>
      <c r="DH2865" s="26" t="s">
        <v>139</v>
      </c>
      <c r="DI2865" s="26" t="s">
        <v>139</v>
      </c>
      <c r="DJ2865" s="26" t="s">
        <v>120</v>
      </c>
      <c r="DK2865" s="26" t="s">
        <v>139</v>
      </c>
      <c r="DL2865" s="26" t="s">
        <v>139</v>
      </c>
      <c r="DM2865" s="26" t="s">
        <v>139</v>
      </c>
      <c r="DN2865" s="26" t="s">
        <v>139</v>
      </c>
      <c r="DO2865" s="26" t="s">
        <v>139</v>
      </c>
    </row>
    <row r="2866" spans="1:119" ht="20.100000000000001" customHeight="1" x14ac:dyDescent="0.25">
      <c r="A2866" s="29" t="str">
        <f t="shared" si="630"/>
        <v>Zanzibar Female Lawyers Association4</v>
      </c>
      <c r="B2866" s="29" t="str">
        <f t="shared" si="631"/>
        <v>Zanzibar Female Lawyers Association</v>
      </c>
      <c r="C2866" s="29">
        <f t="shared" si="632"/>
        <v>4</v>
      </c>
      <c r="D2866" s="30" t="str">
        <f t="shared" si="633"/>
        <v>Africa and the Middle East</v>
      </c>
      <c r="E2866" s="30" t="str">
        <f t="shared" si="634"/>
        <v>Zanzibar, Tanzania</v>
      </c>
      <c r="F2866" s="31">
        <f t="shared" si="635"/>
        <v>4</v>
      </c>
      <c r="G2866" s="31">
        <f t="shared" si="636"/>
        <v>3</v>
      </c>
      <c r="H2866" s="31">
        <f t="shared" si="637"/>
        <v>4</v>
      </c>
      <c r="I2866" s="31">
        <f t="shared" si="638"/>
        <v>4</v>
      </c>
      <c r="J2866" s="31">
        <f t="shared" si="639"/>
        <v>4</v>
      </c>
      <c r="K2866" s="31">
        <f t="shared" si="640"/>
        <v>4</v>
      </c>
      <c r="L2866" s="31">
        <f t="shared" si="641"/>
        <v>5</v>
      </c>
      <c r="M2866" s="31">
        <f t="shared" si="642"/>
        <v>4</v>
      </c>
      <c r="N2866" s="31">
        <f t="shared" si="643"/>
        <v>4</v>
      </c>
      <c r="O2866" s="26" t="s">
        <v>15547</v>
      </c>
      <c r="P2866" s="26" t="s">
        <v>108</v>
      </c>
      <c r="Q2866" s="27">
        <v>41771</v>
      </c>
      <c r="R2866" s="26" t="s">
        <v>166</v>
      </c>
      <c r="S2866" s="26" t="s">
        <v>193</v>
      </c>
      <c r="T2866" s="26" t="s">
        <v>194</v>
      </c>
      <c r="U2866" s="26" t="s">
        <v>168</v>
      </c>
      <c r="V2866" s="26" t="s">
        <v>169</v>
      </c>
      <c r="W2866" s="26" t="s">
        <v>417</v>
      </c>
      <c r="X2866" s="26" t="s">
        <v>15522</v>
      </c>
      <c r="Y2866" s="26" t="s">
        <v>15523</v>
      </c>
      <c r="Z2866" s="24"/>
      <c r="AA2866" s="24"/>
      <c r="AB2866" s="26" t="s">
        <v>117</v>
      </c>
      <c r="AC2866" s="28">
        <v>15000</v>
      </c>
      <c r="AD2866" s="24"/>
      <c r="AE2866" s="24"/>
      <c r="AF2866" s="26" t="s">
        <v>139</v>
      </c>
      <c r="AG2866" s="26" t="s">
        <v>333</v>
      </c>
      <c r="AH2866" s="26" t="s">
        <v>185</v>
      </c>
      <c r="AI2866" s="28">
        <v>15000</v>
      </c>
      <c r="AJ2866" s="26" t="s">
        <v>15548</v>
      </c>
      <c r="AK2866" s="26" t="s">
        <v>15535</v>
      </c>
      <c r="AL2866" s="26" t="s">
        <v>15526</v>
      </c>
      <c r="AM2866" s="24"/>
      <c r="AN2866" s="24"/>
      <c r="AO2866" s="24"/>
      <c r="AP2866" s="24"/>
      <c r="AQ2866" s="26" t="s">
        <v>15549</v>
      </c>
      <c r="AR2866" s="24"/>
      <c r="AS2866" s="24"/>
      <c r="AT2866" s="26" t="s">
        <v>15550</v>
      </c>
      <c r="AU2866" s="26" t="s">
        <v>15551</v>
      </c>
      <c r="AV2866" s="24"/>
      <c r="AW2866" s="28">
        <v>128809</v>
      </c>
      <c r="AX2866" s="26">
        <v>550</v>
      </c>
      <c r="AY2866" s="28">
        <v>90</v>
      </c>
      <c r="AZ2866" s="28">
        <v>80</v>
      </c>
      <c r="BA2866" s="26">
        <v>0</v>
      </c>
      <c r="BB2866" s="26" t="s">
        <v>148</v>
      </c>
      <c r="BC2866" s="26" t="s">
        <v>15528</v>
      </c>
      <c r="BD2866" s="26" t="s">
        <v>125</v>
      </c>
      <c r="BE2866" s="24"/>
      <c r="BF2866" s="26" t="s">
        <v>15552</v>
      </c>
      <c r="BG2866" s="26" t="s">
        <v>15553</v>
      </c>
      <c r="BH2866" s="26" t="s">
        <v>15554</v>
      </c>
      <c r="BI2866" s="26" t="s">
        <v>12910</v>
      </c>
      <c r="BJ2866" s="24"/>
      <c r="BK2866" s="24"/>
      <c r="BL2866" s="24"/>
      <c r="BM2866" s="24"/>
      <c r="BN2866" s="24"/>
      <c r="BO2866" s="24"/>
      <c r="BP2866" s="24"/>
      <c r="BQ2866" s="24"/>
      <c r="BR2866" s="26">
        <v>4</v>
      </c>
      <c r="BS2866" s="26">
        <v>3</v>
      </c>
      <c r="BT2866" s="26">
        <v>4</v>
      </c>
      <c r="BU2866" s="26">
        <v>4</v>
      </c>
      <c r="BV2866" s="26">
        <v>4</v>
      </c>
      <c r="BW2866" s="26">
        <v>4</v>
      </c>
      <c r="BX2866" s="26">
        <v>5</v>
      </c>
      <c r="BY2866" s="26">
        <v>4</v>
      </c>
      <c r="BZ2866" s="24"/>
      <c r="CA2866" s="24"/>
      <c r="CB2866" s="24"/>
      <c r="CC2866" s="24"/>
      <c r="CD2866" s="24"/>
      <c r="CE2866" s="24"/>
      <c r="CF2866" s="24"/>
      <c r="CG2866" s="24"/>
      <c r="CH2866" s="24"/>
      <c r="CI2866" s="24"/>
      <c r="CJ2866" s="24"/>
      <c r="CK2866" s="24"/>
      <c r="CL2866" s="24"/>
      <c r="CM2866" s="24"/>
      <c r="CN2866" s="24"/>
      <c r="CO2866" s="24"/>
      <c r="CP2866" s="24"/>
      <c r="CQ2866" s="24"/>
      <c r="CR2866" s="24"/>
      <c r="CS2866" s="24"/>
      <c r="CT2866" s="24"/>
      <c r="CU2866" s="24"/>
      <c r="CV2866" s="24"/>
      <c r="CW2866" s="24"/>
      <c r="CX2866" s="24"/>
      <c r="CY2866" s="24"/>
      <c r="CZ2866" s="24"/>
      <c r="DA2866" s="24"/>
      <c r="DB2866" s="24"/>
      <c r="DC2866" s="24"/>
      <c r="DD2866" s="24"/>
      <c r="DE2866" s="24"/>
      <c r="DF2866" s="26" t="s">
        <v>120</v>
      </c>
      <c r="DG2866" s="26" t="s">
        <v>139</v>
      </c>
      <c r="DH2866" s="26" t="s">
        <v>139</v>
      </c>
      <c r="DI2866" s="26" t="s">
        <v>139</v>
      </c>
      <c r="DJ2866" s="26" t="s">
        <v>139</v>
      </c>
      <c r="DK2866" s="26" t="s">
        <v>139</v>
      </c>
      <c r="DL2866" s="26" t="s">
        <v>139</v>
      </c>
      <c r="DM2866" s="26" t="s">
        <v>139</v>
      </c>
      <c r="DN2866" s="26" t="s">
        <v>139</v>
      </c>
      <c r="DO2866" s="26" t="s">
        <v>139</v>
      </c>
    </row>
    <row r="2867" spans="1:119" ht="20.100000000000001" customHeight="1" x14ac:dyDescent="0.25">
      <c r="A2867" s="29" t="str">
        <f t="shared" si="630"/>
        <v>Zanzibar Female Lawyers Association3</v>
      </c>
      <c r="B2867" s="29" t="str">
        <f t="shared" si="631"/>
        <v>Zanzibar Female Lawyers Association</v>
      </c>
      <c r="C2867" s="29">
        <f t="shared" si="632"/>
        <v>3</v>
      </c>
      <c r="D2867" s="30" t="str">
        <f t="shared" si="633"/>
        <v>Africa and the Middle East</v>
      </c>
      <c r="E2867" s="30" t="str">
        <f t="shared" si="634"/>
        <v>Zanzibar, Tanzania</v>
      </c>
      <c r="F2867" s="31">
        <f t="shared" si="635"/>
        <v>4</v>
      </c>
      <c r="G2867" s="31">
        <f t="shared" si="636"/>
        <v>3</v>
      </c>
      <c r="H2867" s="31">
        <f t="shared" si="637"/>
        <v>4</v>
      </c>
      <c r="I2867" s="31">
        <f t="shared" si="638"/>
        <v>3</v>
      </c>
      <c r="J2867" s="31">
        <f t="shared" si="639"/>
        <v>3</v>
      </c>
      <c r="K2867" s="31">
        <f t="shared" si="640"/>
        <v>4</v>
      </c>
      <c r="L2867" s="31">
        <f t="shared" si="641"/>
        <v>5</v>
      </c>
      <c r="M2867" s="31">
        <f t="shared" si="642"/>
        <v>4</v>
      </c>
      <c r="N2867" s="31">
        <f t="shared" si="643"/>
        <v>3.8</v>
      </c>
      <c r="O2867" s="26" t="s">
        <v>15555</v>
      </c>
      <c r="P2867" s="26" t="s">
        <v>108</v>
      </c>
      <c r="Q2867" s="27">
        <v>41400</v>
      </c>
      <c r="R2867" s="26" t="s">
        <v>166</v>
      </c>
      <c r="S2867" s="26" t="s">
        <v>206</v>
      </c>
      <c r="T2867" s="26" t="s">
        <v>207</v>
      </c>
      <c r="U2867" s="26" t="s">
        <v>168</v>
      </c>
      <c r="V2867" s="26" t="s">
        <v>169</v>
      </c>
      <c r="W2867" s="26" t="s">
        <v>417</v>
      </c>
      <c r="X2867" s="26" t="s">
        <v>15522</v>
      </c>
      <c r="Y2867" s="26" t="s">
        <v>15523</v>
      </c>
      <c r="Z2867" s="24"/>
      <c r="AA2867" s="24"/>
      <c r="AB2867" s="26" t="s">
        <v>117</v>
      </c>
      <c r="AC2867" s="28">
        <v>10000</v>
      </c>
      <c r="AD2867" s="24"/>
      <c r="AE2867" s="24"/>
      <c r="AF2867" s="26" t="s">
        <v>139</v>
      </c>
      <c r="AG2867" s="26" t="s">
        <v>333</v>
      </c>
      <c r="AH2867" s="26" t="s">
        <v>121</v>
      </c>
      <c r="AI2867" s="28">
        <v>10000</v>
      </c>
      <c r="AJ2867" s="26" t="s">
        <v>15556</v>
      </c>
      <c r="AK2867" s="26" t="s">
        <v>15535</v>
      </c>
      <c r="AL2867" s="26" t="s">
        <v>15526</v>
      </c>
      <c r="AM2867" s="24"/>
      <c r="AN2867" s="24"/>
      <c r="AO2867" s="24"/>
      <c r="AP2867" s="24"/>
      <c r="AQ2867" s="26" t="s">
        <v>15557</v>
      </c>
      <c r="AR2867" s="24"/>
      <c r="AS2867" s="24"/>
      <c r="AT2867" s="24"/>
      <c r="AU2867" s="24"/>
      <c r="AV2867" s="24"/>
      <c r="AW2867" s="28">
        <v>274110</v>
      </c>
      <c r="AX2867" s="26">
        <v>500</v>
      </c>
      <c r="AY2867" s="28">
        <v>80</v>
      </c>
      <c r="AZ2867" s="28">
        <v>70</v>
      </c>
      <c r="BA2867" s="26">
        <v>0</v>
      </c>
      <c r="BB2867" s="26" t="s">
        <v>148</v>
      </c>
      <c r="BC2867" s="26" t="s">
        <v>15528</v>
      </c>
      <c r="BD2867" s="26" t="s">
        <v>125</v>
      </c>
      <c r="BE2867" s="24"/>
      <c r="BF2867" s="26" t="s">
        <v>15558</v>
      </c>
      <c r="BG2867" s="26" t="s">
        <v>591</v>
      </c>
      <c r="BH2867" s="26" t="s">
        <v>15559</v>
      </c>
      <c r="BI2867" s="26" t="s">
        <v>417</v>
      </c>
      <c r="BJ2867" s="26" t="s">
        <v>15560</v>
      </c>
      <c r="BK2867" s="26" t="s">
        <v>191</v>
      </c>
      <c r="BL2867" s="26" t="s">
        <v>14895</v>
      </c>
      <c r="BM2867" s="26" t="s">
        <v>15561</v>
      </c>
      <c r="BN2867" s="24"/>
      <c r="BO2867" s="24"/>
      <c r="BP2867" s="24"/>
      <c r="BQ2867" s="24"/>
      <c r="BR2867" s="26">
        <v>4</v>
      </c>
      <c r="BS2867" s="26">
        <v>3</v>
      </c>
      <c r="BT2867" s="26">
        <v>4</v>
      </c>
      <c r="BU2867" s="26">
        <v>3</v>
      </c>
      <c r="BV2867" s="26">
        <v>3</v>
      </c>
      <c r="BW2867" s="26">
        <v>4</v>
      </c>
      <c r="BX2867" s="26">
        <v>5</v>
      </c>
      <c r="BY2867" s="26">
        <v>4</v>
      </c>
      <c r="BZ2867" s="24"/>
      <c r="CA2867" s="24"/>
      <c r="CB2867" s="24"/>
      <c r="CC2867" s="24"/>
      <c r="CD2867" s="24"/>
      <c r="CE2867" s="24"/>
      <c r="CF2867" s="24"/>
      <c r="CG2867" s="24"/>
      <c r="CH2867" s="24"/>
      <c r="CI2867" s="24"/>
      <c r="CJ2867" s="24"/>
      <c r="CK2867" s="24"/>
      <c r="CL2867" s="24"/>
      <c r="CM2867" s="24"/>
      <c r="CN2867" s="24"/>
      <c r="CO2867" s="24"/>
      <c r="CP2867" s="24"/>
      <c r="CQ2867" s="24"/>
      <c r="CR2867" s="24"/>
      <c r="CS2867" s="24"/>
      <c r="CT2867" s="24"/>
      <c r="CU2867" s="24"/>
      <c r="CV2867" s="24"/>
      <c r="CW2867" s="24"/>
      <c r="CX2867" s="24"/>
      <c r="CY2867" s="24"/>
      <c r="CZ2867" s="24"/>
      <c r="DA2867" s="24"/>
      <c r="DB2867" s="24"/>
      <c r="DC2867" s="24"/>
      <c r="DD2867" s="24"/>
      <c r="DE2867" s="24"/>
      <c r="DF2867" s="26" t="s">
        <v>120</v>
      </c>
      <c r="DG2867" s="26" t="s">
        <v>139</v>
      </c>
      <c r="DH2867" s="26" t="s">
        <v>139</v>
      </c>
      <c r="DI2867" s="26" t="s">
        <v>139</v>
      </c>
      <c r="DJ2867" s="26" t="s">
        <v>120</v>
      </c>
      <c r="DK2867" s="26" t="s">
        <v>139</v>
      </c>
      <c r="DL2867" s="26" t="s">
        <v>139</v>
      </c>
      <c r="DM2867" s="26" t="s">
        <v>139</v>
      </c>
      <c r="DN2867" s="26" t="s">
        <v>139</v>
      </c>
      <c r="DO2867" s="26" t="s">
        <v>139</v>
      </c>
    </row>
    <row r="2868" spans="1:119" ht="20.100000000000001" customHeight="1" x14ac:dyDescent="0.25">
      <c r="A2868" s="29" t="str">
        <f t="shared" si="630"/>
        <v>Zanzibar Female Lawyers Association2</v>
      </c>
      <c r="B2868" s="29" t="str">
        <f t="shared" si="631"/>
        <v>Zanzibar Female Lawyers Association</v>
      </c>
      <c r="C2868" s="29">
        <f t="shared" si="632"/>
        <v>2</v>
      </c>
      <c r="D2868" s="30" t="str">
        <f t="shared" si="633"/>
        <v>Africa and the Middle East</v>
      </c>
      <c r="E2868" s="30" t="str">
        <f t="shared" si="634"/>
        <v>Zanzibar, Tanzania</v>
      </c>
      <c r="F2868" s="31">
        <f t="shared" si="635"/>
        <v>0</v>
      </c>
      <c r="G2868" s="31">
        <f t="shared" si="636"/>
        <v>0</v>
      </c>
      <c r="H2868" s="31">
        <f t="shared" si="637"/>
        <v>0</v>
      </c>
      <c r="I2868" s="31">
        <f t="shared" si="638"/>
        <v>0</v>
      </c>
      <c r="J2868" s="31">
        <f t="shared" si="639"/>
        <v>0</v>
      </c>
      <c r="K2868" s="31">
        <f t="shared" si="640"/>
        <v>0</v>
      </c>
      <c r="L2868" s="31">
        <f t="shared" si="641"/>
        <v>0</v>
      </c>
      <c r="M2868" s="31">
        <f t="shared" si="642"/>
        <v>0</v>
      </c>
      <c r="N2868" s="31">
        <f t="shared" si="643"/>
        <v>0</v>
      </c>
      <c r="O2868" s="26" t="s">
        <v>15562</v>
      </c>
      <c r="P2868" s="26" t="s">
        <v>108</v>
      </c>
      <c r="Q2868" s="27">
        <v>41038</v>
      </c>
      <c r="R2868" s="26" t="s">
        <v>109</v>
      </c>
      <c r="S2868" s="26" t="s">
        <v>217</v>
      </c>
      <c r="T2868" s="26" t="s">
        <v>175</v>
      </c>
      <c r="U2868" s="26" t="s">
        <v>168</v>
      </c>
      <c r="V2868" s="26" t="s">
        <v>169</v>
      </c>
      <c r="W2868" s="26" t="s">
        <v>417</v>
      </c>
      <c r="X2868" s="26" t="s">
        <v>15522</v>
      </c>
      <c r="Y2868" s="26" t="s">
        <v>15523</v>
      </c>
      <c r="Z2868" s="24"/>
      <c r="AA2868" s="24"/>
      <c r="AB2868" s="26" t="s">
        <v>117</v>
      </c>
      <c r="AC2868" s="28">
        <v>9000</v>
      </c>
      <c r="AD2868" s="24"/>
      <c r="AE2868" s="24"/>
      <c r="AF2868" s="26" t="s">
        <v>139</v>
      </c>
      <c r="AG2868" s="26" t="s">
        <v>333</v>
      </c>
      <c r="AH2868" s="26" t="s">
        <v>143</v>
      </c>
      <c r="AI2868" s="28">
        <v>9000</v>
      </c>
      <c r="AJ2868" s="24"/>
      <c r="AK2868" s="26" t="s">
        <v>15563</v>
      </c>
      <c r="AL2868" s="26" t="s">
        <v>15564</v>
      </c>
      <c r="AM2868" s="26" t="s">
        <v>15565</v>
      </c>
      <c r="AN2868" s="26" t="s">
        <v>15566</v>
      </c>
      <c r="AO2868" s="26" t="s">
        <v>15567</v>
      </c>
      <c r="AP2868" s="24"/>
      <c r="AQ2868" s="24"/>
      <c r="AR2868" s="24"/>
      <c r="AS2868" s="24"/>
      <c r="AT2868" s="24"/>
      <c r="AU2868" s="26" t="s">
        <v>15568</v>
      </c>
      <c r="AV2868" s="24"/>
      <c r="AW2868" s="28">
        <v>22211</v>
      </c>
      <c r="AX2868" s="26">
        <v>500</v>
      </c>
      <c r="AY2868" s="28">
        <v>50</v>
      </c>
      <c r="AZ2868" s="28">
        <v>50</v>
      </c>
      <c r="BA2868" s="26">
        <v>0</v>
      </c>
      <c r="BB2868" s="26" t="s">
        <v>148</v>
      </c>
      <c r="BC2868" s="26" t="s">
        <v>15528</v>
      </c>
      <c r="BD2868" s="26" t="s">
        <v>125</v>
      </c>
      <c r="BE2868" s="24"/>
      <c r="BF2868" s="26" t="s">
        <v>1710</v>
      </c>
      <c r="BG2868" s="26" t="s">
        <v>417</v>
      </c>
      <c r="BH2868" s="26" t="s">
        <v>15569</v>
      </c>
      <c r="BI2868" s="26" t="s">
        <v>191</v>
      </c>
      <c r="BJ2868" s="24"/>
      <c r="BK2868" s="24"/>
      <c r="BL2868" s="24"/>
      <c r="BM2868" s="24"/>
      <c r="BN2868" s="24"/>
      <c r="BO2868" s="24"/>
      <c r="BP2868" s="24"/>
      <c r="BQ2868" s="24"/>
      <c r="BR2868" s="26">
        <v>0</v>
      </c>
      <c r="BS2868" s="26">
        <v>0</v>
      </c>
      <c r="BT2868" s="26">
        <v>0</v>
      </c>
      <c r="BU2868" s="26">
        <v>0</v>
      </c>
      <c r="BV2868" s="26">
        <v>0</v>
      </c>
      <c r="BW2868" s="26">
        <v>0</v>
      </c>
      <c r="BX2868" s="26">
        <v>0</v>
      </c>
      <c r="BY2868" s="26">
        <v>0</v>
      </c>
      <c r="BZ2868" s="24"/>
      <c r="CA2868" s="24"/>
      <c r="CB2868" s="24"/>
      <c r="CC2868" s="24"/>
      <c r="CD2868" s="24"/>
      <c r="CE2868" s="24"/>
      <c r="CF2868" s="24"/>
      <c r="CG2868" s="24"/>
      <c r="CH2868" s="24"/>
      <c r="CI2868" s="24"/>
      <c r="CJ2868" s="24"/>
      <c r="CK2868" s="24"/>
      <c r="CL2868" s="24"/>
      <c r="CM2868" s="24"/>
      <c r="CN2868" s="24"/>
      <c r="CO2868" s="24"/>
      <c r="CP2868" s="24"/>
      <c r="CQ2868" s="24"/>
      <c r="CR2868" s="24"/>
      <c r="CS2868" s="24"/>
      <c r="CT2868" s="24"/>
      <c r="CU2868" s="24"/>
      <c r="CV2868" s="24"/>
      <c r="CW2868" s="24"/>
      <c r="CX2868" s="24"/>
      <c r="CY2868" s="24"/>
      <c r="CZ2868" s="24"/>
      <c r="DA2868" s="24"/>
      <c r="DB2868" s="24"/>
      <c r="DC2868" s="24"/>
      <c r="DD2868" s="24"/>
      <c r="DE2868" s="24"/>
      <c r="DF2868" s="26" t="s">
        <v>139</v>
      </c>
      <c r="DG2868" s="26" t="s">
        <v>139</v>
      </c>
      <c r="DH2868" s="26" t="s">
        <v>139</v>
      </c>
      <c r="DI2868" s="26" t="s">
        <v>139</v>
      </c>
      <c r="DJ2868" s="26" t="s">
        <v>120</v>
      </c>
      <c r="DK2868" s="26" t="s">
        <v>139</v>
      </c>
      <c r="DL2868" s="26" t="s">
        <v>139</v>
      </c>
      <c r="DM2868" s="26" t="s">
        <v>139</v>
      </c>
      <c r="DN2868" s="26" t="s">
        <v>139</v>
      </c>
      <c r="DO2868" s="26" t="s">
        <v>139</v>
      </c>
    </row>
    <row r="2869" spans="1:119" ht="20.100000000000001" customHeight="1" x14ac:dyDescent="0.25">
      <c r="A2869" s="29" t="str">
        <f t="shared" si="630"/>
        <v>Zanzibar Female Lawyers Association1</v>
      </c>
      <c r="B2869" s="29" t="str">
        <f t="shared" si="631"/>
        <v>Zanzibar Female Lawyers Association</v>
      </c>
      <c r="C2869" s="29">
        <f t="shared" si="632"/>
        <v>1</v>
      </c>
      <c r="D2869" s="30" t="str">
        <f t="shared" si="633"/>
        <v>Africa and the Middle East</v>
      </c>
      <c r="E2869" s="30" t="str">
        <f t="shared" si="634"/>
        <v>Zanzibar, Tanzania</v>
      </c>
      <c r="F2869" s="31">
        <f t="shared" si="635"/>
        <v>2</v>
      </c>
      <c r="G2869" s="31">
        <f t="shared" si="636"/>
        <v>2</v>
      </c>
      <c r="H2869" s="31">
        <f t="shared" si="637"/>
        <v>3</v>
      </c>
      <c r="I2869" s="31">
        <f t="shared" si="638"/>
        <v>2</v>
      </c>
      <c r="J2869" s="31">
        <f t="shared" si="639"/>
        <v>3</v>
      </c>
      <c r="K2869" s="31">
        <f t="shared" si="640"/>
        <v>2</v>
      </c>
      <c r="L2869" s="31">
        <f t="shared" si="641"/>
        <v>3</v>
      </c>
      <c r="M2869" s="31">
        <f t="shared" si="642"/>
        <v>2</v>
      </c>
      <c r="N2869" s="31">
        <f t="shared" si="643"/>
        <v>2.4</v>
      </c>
      <c r="O2869" s="26" t="s">
        <v>15570</v>
      </c>
      <c r="P2869" s="26" t="s">
        <v>108</v>
      </c>
      <c r="Q2869" s="27">
        <v>40672</v>
      </c>
      <c r="R2869" s="26" t="s">
        <v>155</v>
      </c>
      <c r="S2869" s="26" t="s">
        <v>409</v>
      </c>
      <c r="T2869" s="26" t="s">
        <v>333</v>
      </c>
      <c r="U2869" s="26" t="s">
        <v>168</v>
      </c>
      <c r="V2869" s="26" t="s">
        <v>169</v>
      </c>
      <c r="W2869" s="26" t="s">
        <v>417</v>
      </c>
      <c r="X2869" s="26" t="s">
        <v>15522</v>
      </c>
      <c r="Y2869" s="26" t="s">
        <v>15523</v>
      </c>
      <c r="Z2869" s="24"/>
      <c r="AA2869" s="24"/>
      <c r="AB2869" s="26" t="s">
        <v>117</v>
      </c>
      <c r="AC2869" s="28">
        <v>7000</v>
      </c>
      <c r="AD2869" s="24"/>
      <c r="AE2869" s="24"/>
      <c r="AF2869" s="26" t="s">
        <v>139</v>
      </c>
      <c r="AG2869" s="26" t="s">
        <v>333</v>
      </c>
      <c r="AH2869" s="26" t="s">
        <v>158</v>
      </c>
      <c r="AI2869" s="28">
        <v>7000</v>
      </c>
      <c r="AJ2869" s="24"/>
      <c r="AK2869" s="26" t="s">
        <v>15571</v>
      </c>
      <c r="AL2869" s="26" t="s">
        <v>15572</v>
      </c>
      <c r="AM2869" s="26" t="s">
        <v>15573</v>
      </c>
      <c r="AN2869" s="26" t="s">
        <v>15574</v>
      </c>
      <c r="AO2869" s="26" t="s">
        <v>15575</v>
      </c>
      <c r="AP2869" s="24"/>
      <c r="AQ2869" s="24"/>
      <c r="AR2869" s="24"/>
      <c r="AS2869" s="24"/>
      <c r="AT2869" s="24"/>
      <c r="AU2869" s="24"/>
      <c r="AV2869" s="24"/>
      <c r="AW2869" s="28">
        <v>82528</v>
      </c>
      <c r="AX2869" s="26">
        <v>300</v>
      </c>
      <c r="AY2869" s="28">
        <v>50</v>
      </c>
      <c r="AZ2869" s="28">
        <v>40</v>
      </c>
      <c r="BA2869" s="26">
        <v>0</v>
      </c>
      <c r="BB2869" s="26" t="s">
        <v>148</v>
      </c>
      <c r="BC2869" s="26" t="s">
        <v>15528</v>
      </c>
      <c r="BD2869" s="24"/>
      <c r="BE2869" s="24"/>
      <c r="BF2869" s="26" t="s">
        <v>15576</v>
      </c>
      <c r="BG2869" s="26" t="s">
        <v>417</v>
      </c>
      <c r="BH2869" s="26" t="s">
        <v>15577</v>
      </c>
      <c r="BI2869" s="26" t="s">
        <v>191</v>
      </c>
      <c r="BJ2869" s="26" t="s">
        <v>15578</v>
      </c>
      <c r="BK2869" s="24"/>
      <c r="BL2869" s="24"/>
      <c r="BM2869" s="24"/>
      <c r="BN2869" s="24"/>
      <c r="BO2869" s="24"/>
      <c r="BP2869" s="24"/>
      <c r="BQ2869" s="24"/>
      <c r="BR2869" s="26">
        <v>2</v>
      </c>
      <c r="BS2869" s="26">
        <v>2</v>
      </c>
      <c r="BT2869" s="26">
        <v>3</v>
      </c>
      <c r="BU2869" s="26">
        <v>2</v>
      </c>
      <c r="BV2869" s="26">
        <v>3</v>
      </c>
      <c r="BW2869" s="26">
        <v>2</v>
      </c>
      <c r="BX2869" s="26">
        <v>3</v>
      </c>
      <c r="BY2869" s="26">
        <v>2</v>
      </c>
      <c r="BZ2869" s="24"/>
      <c r="CA2869" s="24"/>
      <c r="CB2869" s="24"/>
      <c r="CC2869" s="24"/>
      <c r="CD2869" s="24"/>
      <c r="CE2869" s="24"/>
      <c r="CF2869" s="24"/>
      <c r="CG2869" s="24"/>
      <c r="CH2869" s="24"/>
      <c r="CI2869" s="24"/>
      <c r="CJ2869" s="24"/>
      <c r="CK2869" s="24"/>
      <c r="CL2869" s="24"/>
      <c r="CM2869" s="24"/>
      <c r="CN2869" s="24"/>
      <c r="CO2869" s="24"/>
      <c r="CP2869" s="24"/>
      <c r="CQ2869" s="24"/>
      <c r="CR2869" s="24"/>
      <c r="CS2869" s="24"/>
      <c r="CT2869" s="24"/>
      <c r="CU2869" s="24"/>
      <c r="CV2869" s="24"/>
      <c r="CW2869" s="24"/>
      <c r="CX2869" s="24"/>
      <c r="CY2869" s="24"/>
      <c r="CZ2869" s="24"/>
      <c r="DA2869" s="24"/>
      <c r="DB2869" s="24"/>
      <c r="DC2869" s="24"/>
      <c r="DD2869" s="24"/>
      <c r="DE2869" s="24"/>
      <c r="DF2869" s="26" t="s">
        <v>139</v>
      </c>
      <c r="DG2869" s="26" t="s">
        <v>120</v>
      </c>
      <c r="DH2869" s="26" t="s">
        <v>139</v>
      </c>
      <c r="DI2869" s="26" t="s">
        <v>139</v>
      </c>
      <c r="DJ2869" s="26" t="s">
        <v>120</v>
      </c>
      <c r="DK2869" s="26" t="s">
        <v>139</v>
      </c>
      <c r="DL2869" s="26" t="s">
        <v>139</v>
      </c>
      <c r="DM2869" s="26" t="s">
        <v>139</v>
      </c>
      <c r="DN2869" s="26" t="s">
        <v>139</v>
      </c>
      <c r="DO2869" s="26" t="s">
        <v>139</v>
      </c>
    </row>
    <row r="2870" spans="1:119" ht="20.100000000000001" customHeight="1" x14ac:dyDescent="0.25">
      <c r="A2870" s="29" t="str">
        <f t="shared" si="630"/>
        <v/>
      </c>
      <c r="B2870" s="29" t="str">
        <f t="shared" si="631"/>
        <v/>
      </c>
      <c r="C2870" s="29">
        <f t="shared" si="632"/>
        <v>0</v>
      </c>
      <c r="D2870" s="30">
        <f t="shared" si="633"/>
        <v>0</v>
      </c>
      <c r="E2870" s="30">
        <f t="shared" si="634"/>
        <v>0</v>
      </c>
      <c r="F2870" s="31">
        <f t="shared" si="635"/>
        <v>0</v>
      </c>
      <c r="G2870" s="31">
        <f t="shared" si="636"/>
        <v>0</v>
      </c>
      <c r="H2870" s="31">
        <f t="shared" si="637"/>
        <v>0</v>
      </c>
      <c r="I2870" s="31">
        <f t="shared" si="638"/>
        <v>0</v>
      </c>
      <c r="J2870" s="31">
        <f t="shared" si="639"/>
        <v>0</v>
      </c>
      <c r="K2870" s="31">
        <f t="shared" si="640"/>
        <v>0</v>
      </c>
      <c r="L2870" s="31">
        <f t="shared" si="641"/>
        <v>0</v>
      </c>
      <c r="M2870" s="31">
        <f t="shared" si="642"/>
        <v>0</v>
      </c>
      <c r="N2870" s="31">
        <f t="shared" si="643"/>
        <v>0</v>
      </c>
      <c r="O2870" s="26"/>
      <c r="P2870" s="26"/>
      <c r="Q2870" s="27"/>
      <c r="R2870" s="26"/>
      <c r="S2870" s="26"/>
      <c r="T2870" s="26"/>
      <c r="U2870" s="26"/>
      <c r="V2870" s="26"/>
      <c r="W2870" s="26"/>
      <c r="X2870" s="26"/>
      <c r="Y2870" s="26"/>
      <c r="Z2870" s="26"/>
      <c r="AA2870" s="24"/>
      <c r="AB2870" s="26"/>
      <c r="AC2870" s="28"/>
      <c r="AD2870" s="24"/>
      <c r="AE2870" s="24"/>
      <c r="AF2870" s="26"/>
      <c r="AG2870" s="26"/>
      <c r="AH2870" s="26"/>
      <c r="AI2870" s="28"/>
      <c r="AJ2870" s="26"/>
      <c r="AK2870" s="26"/>
      <c r="AL2870" s="26"/>
      <c r="AM2870" s="24"/>
      <c r="AN2870" s="24"/>
      <c r="AO2870" s="24"/>
      <c r="AP2870" s="24"/>
      <c r="AQ2870" s="24"/>
      <c r="AR2870" s="26"/>
      <c r="AS2870" s="24"/>
      <c r="AT2870" s="24"/>
      <c r="AU2870" s="24"/>
      <c r="AV2870" s="24"/>
      <c r="AW2870" s="28"/>
      <c r="AX2870" s="26"/>
      <c r="AY2870" s="28"/>
      <c r="AZ2870" s="28"/>
      <c r="BA2870" s="26"/>
      <c r="BB2870" s="26"/>
      <c r="BC2870" s="26"/>
      <c r="BD2870" s="24"/>
      <c r="BE2870" s="24"/>
      <c r="BF2870" s="26"/>
      <c r="BG2870" s="26"/>
      <c r="BH2870" s="24"/>
      <c r="BI2870" s="24"/>
      <c r="BJ2870" s="24"/>
      <c r="BK2870" s="24"/>
      <c r="BL2870" s="24"/>
      <c r="BM2870" s="24"/>
      <c r="BN2870" s="24"/>
      <c r="BO2870" s="24"/>
      <c r="BP2870" s="24"/>
      <c r="BQ2870" s="24"/>
      <c r="BR2870" s="26"/>
      <c r="BS2870" s="26"/>
      <c r="BT2870" s="26"/>
      <c r="BU2870" s="26"/>
      <c r="BV2870" s="26"/>
      <c r="BW2870" s="26"/>
      <c r="BX2870" s="26"/>
      <c r="BY2870" s="26"/>
      <c r="BZ2870" s="24"/>
      <c r="CA2870" s="24"/>
      <c r="CB2870" s="24"/>
      <c r="CC2870" s="24"/>
      <c r="CD2870" s="24"/>
      <c r="CE2870" s="24"/>
      <c r="CF2870" s="24"/>
      <c r="CG2870" s="24"/>
      <c r="CH2870" s="24"/>
      <c r="CI2870" s="24"/>
      <c r="CJ2870" s="24"/>
      <c r="CK2870" s="24"/>
      <c r="CL2870" s="24"/>
      <c r="CM2870" s="24"/>
      <c r="CN2870" s="24"/>
      <c r="CO2870" s="24"/>
      <c r="CP2870" s="24"/>
      <c r="CQ2870" s="24"/>
      <c r="CR2870" s="24"/>
      <c r="CS2870" s="24"/>
      <c r="CT2870" s="24"/>
      <c r="CU2870" s="24"/>
      <c r="CV2870" s="24"/>
      <c r="CW2870" s="24"/>
      <c r="CX2870" s="24"/>
      <c r="CY2870" s="24"/>
      <c r="CZ2870" s="24"/>
      <c r="DA2870" s="24"/>
      <c r="DB2870" s="24"/>
      <c r="DC2870" s="24"/>
      <c r="DD2870" s="24"/>
      <c r="DE2870" s="24"/>
      <c r="DF2870" s="26"/>
      <c r="DG2870" s="26"/>
      <c r="DH2870" s="26"/>
      <c r="DI2870" s="26"/>
      <c r="DJ2870" s="26"/>
      <c r="DK2870" s="26"/>
      <c r="DL2870" s="26"/>
      <c r="DM2870" s="26"/>
      <c r="DN2870" s="26"/>
      <c r="DO2870" s="26"/>
    </row>
    <row r="2871" spans="1:119" ht="20.100000000000001" customHeight="1" x14ac:dyDescent="0.25">
      <c r="A2871" s="29" t="str">
        <f t="shared" si="630"/>
        <v/>
      </c>
      <c r="B2871" s="29" t="str">
        <f t="shared" si="631"/>
        <v/>
      </c>
      <c r="C2871" s="29">
        <f t="shared" si="632"/>
        <v>0</v>
      </c>
      <c r="D2871" s="30">
        <f t="shared" si="633"/>
        <v>0</v>
      </c>
      <c r="E2871" s="30">
        <f t="shared" si="634"/>
        <v>0</v>
      </c>
      <c r="F2871" s="31">
        <f t="shared" si="635"/>
        <v>0</v>
      </c>
      <c r="G2871" s="31">
        <f t="shared" si="636"/>
        <v>0</v>
      </c>
      <c r="H2871" s="31">
        <f t="shared" si="637"/>
        <v>0</v>
      </c>
      <c r="I2871" s="31">
        <f t="shared" si="638"/>
        <v>0</v>
      </c>
      <c r="J2871" s="31">
        <f t="shared" si="639"/>
        <v>0</v>
      </c>
      <c r="K2871" s="31">
        <f t="shared" si="640"/>
        <v>0</v>
      </c>
      <c r="L2871" s="31">
        <f t="shared" si="641"/>
        <v>0</v>
      </c>
      <c r="M2871" s="31">
        <f t="shared" si="642"/>
        <v>0</v>
      </c>
      <c r="N2871" s="31">
        <f t="shared" si="643"/>
        <v>0</v>
      </c>
      <c r="O2871" s="26"/>
      <c r="P2871" s="26"/>
      <c r="Q2871" s="27"/>
      <c r="R2871" s="26"/>
      <c r="S2871" s="26"/>
      <c r="T2871" s="26"/>
      <c r="U2871" s="26"/>
      <c r="V2871" s="26"/>
      <c r="W2871" s="26"/>
      <c r="X2871" s="26"/>
      <c r="Y2871" s="26"/>
      <c r="Z2871" s="26"/>
      <c r="AA2871" s="24"/>
      <c r="AB2871" s="26"/>
      <c r="AC2871" s="28"/>
      <c r="AD2871" s="24"/>
      <c r="AE2871" s="24"/>
      <c r="AF2871" s="26"/>
      <c r="AG2871" s="26"/>
      <c r="AH2871" s="26"/>
      <c r="AI2871" s="28"/>
      <c r="AJ2871" s="26"/>
      <c r="AK2871" s="26"/>
      <c r="AL2871" s="26"/>
      <c r="AM2871" s="24"/>
      <c r="AN2871" s="24"/>
      <c r="AO2871" s="24"/>
      <c r="AP2871" s="24"/>
      <c r="AQ2871" s="26"/>
      <c r="AR2871" s="24"/>
      <c r="AS2871" s="24"/>
      <c r="AT2871" s="24"/>
      <c r="AU2871" s="24"/>
      <c r="AV2871" s="24"/>
      <c r="AW2871" s="28"/>
      <c r="AX2871" s="26"/>
      <c r="AY2871" s="28"/>
      <c r="AZ2871" s="28"/>
      <c r="BA2871" s="26"/>
      <c r="BB2871" s="26"/>
      <c r="BC2871" s="26"/>
      <c r="BD2871" s="26"/>
      <c r="BE2871" s="24"/>
      <c r="BF2871" s="26"/>
      <c r="BG2871" s="26"/>
      <c r="BH2871" s="26"/>
      <c r="BI2871" s="26"/>
      <c r="BJ2871" s="26"/>
      <c r="BK2871" s="26"/>
      <c r="BL2871" s="24"/>
      <c r="BM2871" s="24"/>
      <c r="BN2871" s="24"/>
      <c r="BO2871" s="24"/>
      <c r="BP2871" s="24"/>
      <c r="BQ2871" s="24"/>
      <c r="BR2871" s="26"/>
      <c r="BS2871" s="26"/>
      <c r="BT2871" s="26"/>
      <c r="BU2871" s="26"/>
      <c r="BV2871" s="26"/>
      <c r="BW2871" s="26"/>
      <c r="BX2871" s="26"/>
      <c r="BY2871" s="26"/>
      <c r="BZ2871" s="24"/>
      <c r="CA2871" s="24"/>
      <c r="CB2871" s="24"/>
      <c r="CC2871" s="24"/>
      <c r="CD2871" s="24"/>
      <c r="CE2871" s="24"/>
      <c r="CF2871" s="24"/>
      <c r="CG2871" s="24"/>
      <c r="CH2871" s="24"/>
      <c r="CI2871" s="24"/>
      <c r="CJ2871" s="24"/>
      <c r="CK2871" s="24"/>
      <c r="CL2871" s="24"/>
      <c r="CM2871" s="24"/>
      <c r="CN2871" s="24"/>
      <c r="CO2871" s="24"/>
      <c r="CP2871" s="24"/>
      <c r="CQ2871" s="24"/>
      <c r="CR2871" s="24"/>
      <c r="CS2871" s="24"/>
      <c r="CT2871" s="24"/>
      <c r="CU2871" s="24"/>
      <c r="CV2871" s="24"/>
      <c r="CW2871" s="24"/>
      <c r="CX2871" s="24"/>
      <c r="CY2871" s="24"/>
      <c r="CZ2871" s="24"/>
      <c r="DA2871" s="24"/>
      <c r="DB2871" s="24"/>
      <c r="DC2871" s="24"/>
      <c r="DD2871" s="24"/>
      <c r="DE2871" s="24"/>
      <c r="DF2871" s="26"/>
      <c r="DG2871" s="26"/>
      <c r="DH2871" s="26"/>
      <c r="DI2871" s="26"/>
      <c r="DJ2871" s="26"/>
      <c r="DK2871" s="26"/>
      <c r="DL2871" s="26"/>
      <c r="DM2871" s="26"/>
      <c r="DN2871" s="26"/>
      <c r="DO2871" s="26"/>
    </row>
    <row r="2872" spans="1:119" ht="20.100000000000001" customHeight="1" x14ac:dyDescent="0.25">
      <c r="A2872" s="29" t="str">
        <f t="shared" si="630"/>
        <v/>
      </c>
      <c r="B2872" s="29" t="str">
        <f t="shared" si="631"/>
        <v/>
      </c>
      <c r="C2872" s="29">
        <f t="shared" si="632"/>
        <v>0</v>
      </c>
      <c r="D2872" s="30">
        <f t="shared" si="633"/>
        <v>0</v>
      </c>
      <c r="E2872" s="30">
        <f t="shared" si="634"/>
        <v>0</v>
      </c>
      <c r="F2872" s="31">
        <f t="shared" si="635"/>
        <v>0</v>
      </c>
      <c r="G2872" s="31">
        <f t="shared" si="636"/>
        <v>0</v>
      </c>
      <c r="H2872" s="31">
        <f t="shared" si="637"/>
        <v>0</v>
      </c>
      <c r="I2872" s="31">
        <f t="shared" si="638"/>
        <v>0</v>
      </c>
      <c r="J2872" s="31">
        <f t="shared" si="639"/>
        <v>0</v>
      </c>
      <c r="K2872" s="31">
        <f t="shared" si="640"/>
        <v>0</v>
      </c>
      <c r="L2872" s="31">
        <f t="shared" si="641"/>
        <v>0</v>
      </c>
      <c r="M2872" s="31">
        <f t="shared" si="642"/>
        <v>0</v>
      </c>
      <c r="N2872" s="31">
        <f t="shared" si="643"/>
        <v>0</v>
      </c>
      <c r="O2872" s="26"/>
      <c r="P2872" s="26"/>
      <c r="Q2872" s="27"/>
      <c r="R2872" s="26"/>
      <c r="S2872" s="26"/>
      <c r="T2872" s="26"/>
      <c r="U2872" s="26"/>
      <c r="V2872" s="26"/>
      <c r="W2872" s="26"/>
      <c r="X2872" s="26"/>
      <c r="Y2872" s="26"/>
      <c r="Z2872" s="26"/>
      <c r="AA2872" s="24"/>
      <c r="AB2872" s="26"/>
      <c r="AC2872" s="28"/>
      <c r="AD2872" s="24"/>
      <c r="AE2872" s="24"/>
      <c r="AF2872" s="26"/>
      <c r="AG2872" s="26"/>
      <c r="AH2872" s="26"/>
      <c r="AI2872" s="28"/>
      <c r="AJ2872" s="24"/>
      <c r="AK2872" s="26"/>
      <c r="AL2872" s="26"/>
      <c r="AM2872" s="26"/>
      <c r="AN2872" s="26"/>
      <c r="AO2872" s="26"/>
      <c r="AP2872" s="24"/>
      <c r="AQ2872" s="24"/>
      <c r="AR2872" s="24"/>
      <c r="AS2872" s="24"/>
      <c r="AT2872" s="24"/>
      <c r="AU2872" s="26"/>
      <c r="AV2872" s="24"/>
      <c r="AW2872" s="28"/>
      <c r="AX2872" s="26"/>
      <c r="AY2872" s="28"/>
      <c r="AZ2872" s="28"/>
      <c r="BA2872" s="26"/>
      <c r="BB2872" s="26"/>
      <c r="BC2872" s="26"/>
      <c r="BD2872" s="24"/>
      <c r="BE2872" s="24"/>
      <c r="BF2872" s="26"/>
      <c r="BG2872" s="26"/>
      <c r="BH2872" s="26"/>
      <c r="BI2872" s="26"/>
      <c r="BJ2872" s="26"/>
      <c r="BK2872" s="26"/>
      <c r="BL2872" s="24"/>
      <c r="BM2872" s="24"/>
      <c r="BN2872" s="24"/>
      <c r="BO2872" s="24"/>
      <c r="BP2872" s="24"/>
      <c r="BQ2872" s="24"/>
      <c r="BR2872" s="26"/>
      <c r="BS2872" s="26"/>
      <c r="BT2872" s="26"/>
      <c r="BU2872" s="26"/>
      <c r="BV2872" s="26"/>
      <c r="BW2872" s="26"/>
      <c r="BX2872" s="26"/>
      <c r="BY2872" s="26"/>
      <c r="BZ2872" s="24"/>
      <c r="CA2872" s="24"/>
      <c r="CB2872" s="24"/>
      <c r="CC2872" s="24"/>
      <c r="CD2872" s="24"/>
      <c r="CE2872" s="24"/>
      <c r="CF2872" s="24"/>
      <c r="CG2872" s="24"/>
      <c r="CH2872" s="24"/>
      <c r="CI2872" s="24"/>
      <c r="CJ2872" s="24"/>
      <c r="CK2872" s="24"/>
      <c r="CL2872" s="24"/>
      <c r="CM2872" s="24"/>
      <c r="CN2872" s="24"/>
      <c r="CO2872" s="24"/>
      <c r="CP2872" s="24"/>
      <c r="CQ2872" s="24"/>
      <c r="CR2872" s="24"/>
      <c r="CS2872" s="24"/>
      <c r="CT2872" s="24"/>
      <c r="CU2872" s="24"/>
      <c r="CV2872" s="24"/>
      <c r="CW2872" s="24"/>
      <c r="CX2872" s="24"/>
      <c r="CY2872" s="24"/>
      <c r="CZ2872" s="24"/>
      <c r="DA2872" s="24"/>
      <c r="DB2872" s="24"/>
      <c r="DC2872" s="24"/>
      <c r="DD2872" s="24"/>
      <c r="DE2872" s="24"/>
      <c r="DF2872" s="26"/>
      <c r="DG2872" s="26"/>
      <c r="DH2872" s="26"/>
      <c r="DI2872" s="26"/>
      <c r="DJ2872" s="26"/>
      <c r="DK2872" s="26"/>
      <c r="DL2872" s="26"/>
      <c r="DM2872" s="26"/>
      <c r="DN2872" s="26"/>
      <c r="DO2872" s="26"/>
    </row>
    <row r="2873" spans="1:119" ht="20.100000000000001" customHeight="1" x14ac:dyDescent="0.25">
      <c r="A2873" s="29" t="str">
        <f t="shared" si="630"/>
        <v/>
      </c>
      <c r="B2873" s="29" t="str">
        <f t="shared" si="631"/>
        <v/>
      </c>
      <c r="C2873" s="29">
        <f t="shared" si="632"/>
        <v>0</v>
      </c>
      <c r="D2873" s="30">
        <f t="shared" si="633"/>
        <v>0</v>
      </c>
      <c r="E2873" s="30">
        <f t="shared" si="634"/>
        <v>0</v>
      </c>
      <c r="F2873" s="31">
        <f t="shared" si="635"/>
        <v>0</v>
      </c>
      <c r="G2873" s="31">
        <f t="shared" si="636"/>
        <v>0</v>
      </c>
      <c r="H2873" s="31">
        <f t="shared" si="637"/>
        <v>0</v>
      </c>
      <c r="I2873" s="31">
        <f t="shared" si="638"/>
        <v>0</v>
      </c>
      <c r="J2873" s="31">
        <f t="shared" si="639"/>
        <v>0</v>
      </c>
      <c r="K2873" s="31">
        <f t="shared" si="640"/>
        <v>0</v>
      </c>
      <c r="L2873" s="31">
        <f t="shared" si="641"/>
        <v>0</v>
      </c>
      <c r="M2873" s="31">
        <f t="shared" si="642"/>
        <v>0</v>
      </c>
      <c r="N2873" s="31">
        <f t="shared" si="643"/>
        <v>0</v>
      </c>
      <c r="O2873" s="26"/>
      <c r="P2873" s="26"/>
      <c r="Q2873" s="27"/>
      <c r="R2873" s="24"/>
      <c r="S2873" s="24"/>
      <c r="T2873" s="26"/>
      <c r="U2873" s="24"/>
      <c r="V2873" s="26"/>
      <c r="W2873" s="26"/>
      <c r="X2873" s="26"/>
      <c r="Y2873" s="26"/>
      <c r="Z2873" s="26"/>
      <c r="AA2873" s="24"/>
      <c r="AB2873" s="26"/>
      <c r="AC2873" s="28"/>
      <c r="AD2873" s="24"/>
      <c r="AE2873" s="24"/>
      <c r="AF2873" s="26"/>
      <c r="AG2873" s="26"/>
      <c r="AH2873" s="24"/>
      <c r="AI2873" s="28"/>
      <c r="AJ2873" s="24"/>
      <c r="AK2873" s="24"/>
      <c r="AL2873" s="24"/>
      <c r="AM2873" s="24"/>
      <c r="AN2873" s="24"/>
      <c r="AO2873" s="24"/>
      <c r="AP2873" s="24"/>
      <c r="AQ2873" s="24"/>
      <c r="AR2873" s="24"/>
      <c r="AS2873" s="24"/>
      <c r="AT2873" s="24"/>
      <c r="AU2873" s="24"/>
      <c r="AV2873" s="24"/>
      <c r="AW2873" s="28"/>
      <c r="AX2873" s="26"/>
      <c r="AY2873" s="28"/>
      <c r="AZ2873" s="28"/>
      <c r="BA2873" s="26"/>
      <c r="BB2873" s="24"/>
      <c r="BC2873" s="26"/>
      <c r="BD2873" s="24"/>
      <c r="BE2873" s="24"/>
      <c r="BF2873" s="24"/>
      <c r="BG2873" s="24"/>
      <c r="BH2873" s="24"/>
      <c r="BI2873" s="24"/>
      <c r="BJ2873" s="24"/>
      <c r="BK2873" s="24"/>
      <c r="BL2873" s="24"/>
      <c r="BM2873" s="24"/>
      <c r="BN2873" s="24"/>
      <c r="BO2873" s="24"/>
      <c r="BP2873" s="24"/>
      <c r="BQ2873" s="24"/>
      <c r="BR2873" s="26"/>
      <c r="BS2873" s="26"/>
      <c r="BT2873" s="26"/>
      <c r="BU2873" s="26"/>
      <c r="BV2873" s="26"/>
      <c r="BW2873" s="26"/>
      <c r="BX2873" s="26"/>
      <c r="BY2873" s="26"/>
      <c r="BZ2873" s="24"/>
      <c r="CA2873" s="24"/>
      <c r="CB2873" s="24"/>
      <c r="CC2873" s="24"/>
      <c r="CD2873" s="24"/>
      <c r="CE2873" s="24"/>
      <c r="CF2873" s="24"/>
      <c r="CG2873" s="24"/>
      <c r="CH2873" s="24"/>
      <c r="CI2873" s="24"/>
      <c r="CJ2873" s="24"/>
      <c r="CK2873" s="24"/>
      <c r="CL2873" s="24"/>
      <c r="CM2873" s="24"/>
      <c r="CN2873" s="24"/>
      <c r="CO2873" s="24"/>
      <c r="CP2873" s="24"/>
      <c r="CQ2873" s="24"/>
      <c r="CR2873" s="24"/>
      <c r="CS2873" s="24"/>
      <c r="CT2873" s="24"/>
      <c r="CU2873" s="24"/>
      <c r="CV2873" s="24"/>
      <c r="CW2873" s="24"/>
      <c r="CX2873" s="24"/>
      <c r="CY2873" s="24"/>
      <c r="CZ2873" s="24"/>
      <c r="DA2873" s="24"/>
      <c r="DB2873" s="24"/>
      <c r="DC2873" s="24"/>
      <c r="DD2873" s="24"/>
      <c r="DE2873" s="24"/>
      <c r="DF2873" s="26"/>
      <c r="DG2873" s="26"/>
      <c r="DH2873" s="26"/>
      <c r="DI2873" s="26"/>
      <c r="DJ2873" s="26"/>
      <c r="DK2873" s="26"/>
      <c r="DL2873" s="26"/>
      <c r="DM2873" s="26"/>
      <c r="DN2873" s="26"/>
      <c r="DO2873" s="26"/>
    </row>
    <row r="2874" spans="1:119" ht="20.100000000000001" customHeight="1" x14ac:dyDescent="0.25">
      <c r="A2874" s="29" t="str">
        <f t="shared" si="630"/>
        <v/>
      </c>
      <c r="B2874" s="29" t="str">
        <f t="shared" si="631"/>
        <v/>
      </c>
      <c r="C2874" s="29">
        <f t="shared" si="632"/>
        <v>0</v>
      </c>
      <c r="D2874" s="30">
        <f t="shared" si="633"/>
        <v>0</v>
      </c>
      <c r="E2874" s="30">
        <f t="shared" si="634"/>
        <v>0</v>
      </c>
      <c r="F2874" s="31">
        <f t="shared" si="635"/>
        <v>0</v>
      </c>
      <c r="G2874" s="31">
        <f t="shared" si="636"/>
        <v>0</v>
      </c>
      <c r="H2874" s="31">
        <f t="shared" si="637"/>
        <v>0</v>
      </c>
      <c r="I2874" s="31">
        <f t="shared" si="638"/>
        <v>0</v>
      </c>
      <c r="J2874" s="31">
        <f t="shared" si="639"/>
        <v>0</v>
      </c>
      <c r="K2874" s="31">
        <f t="shared" si="640"/>
        <v>0</v>
      </c>
      <c r="L2874" s="31">
        <f t="shared" si="641"/>
        <v>0</v>
      </c>
      <c r="M2874" s="31">
        <f t="shared" si="642"/>
        <v>0</v>
      </c>
      <c r="N2874" s="31">
        <f t="shared" si="643"/>
        <v>0</v>
      </c>
      <c r="O2874" s="26"/>
      <c r="P2874" s="26"/>
      <c r="Q2874" s="27"/>
      <c r="R2874" s="26"/>
      <c r="S2874" s="26"/>
      <c r="T2874" s="26"/>
      <c r="U2874" s="26"/>
      <c r="V2874" s="26"/>
      <c r="W2874" s="26"/>
      <c r="X2874" s="26"/>
      <c r="Y2874" s="26"/>
      <c r="Z2874" s="26"/>
      <c r="AA2874" s="24"/>
      <c r="AB2874" s="26"/>
      <c r="AC2874" s="28"/>
      <c r="AD2874" s="24"/>
      <c r="AE2874" s="24"/>
      <c r="AF2874" s="26"/>
      <c r="AG2874" s="26"/>
      <c r="AH2874" s="26"/>
      <c r="AI2874" s="28"/>
      <c r="AJ2874" s="24"/>
      <c r="AK2874" s="26"/>
      <c r="AL2874" s="26"/>
      <c r="AM2874" s="26"/>
      <c r="AN2874" s="26"/>
      <c r="AO2874" s="26"/>
      <c r="AP2874" s="24"/>
      <c r="AQ2874" s="24"/>
      <c r="AR2874" s="24"/>
      <c r="AS2874" s="24"/>
      <c r="AT2874" s="24"/>
      <c r="AU2874" s="24"/>
      <c r="AV2874" s="24"/>
      <c r="AW2874" s="28"/>
      <c r="AX2874" s="26"/>
      <c r="AY2874" s="28"/>
      <c r="AZ2874" s="28"/>
      <c r="BA2874" s="26"/>
      <c r="BB2874" s="26"/>
      <c r="BC2874" s="26"/>
      <c r="BD2874" s="24"/>
      <c r="BE2874" s="24"/>
      <c r="BF2874" s="26"/>
      <c r="BG2874" s="26"/>
      <c r="BH2874" s="26"/>
      <c r="BI2874" s="26"/>
      <c r="BJ2874" s="24"/>
      <c r="BK2874" s="24"/>
      <c r="BL2874" s="24"/>
      <c r="BM2874" s="24"/>
      <c r="BN2874" s="24"/>
      <c r="BO2874" s="24"/>
      <c r="BP2874" s="24"/>
      <c r="BQ2874" s="24"/>
      <c r="BR2874" s="26"/>
      <c r="BS2874" s="26"/>
      <c r="BT2874" s="26"/>
      <c r="BU2874" s="26"/>
      <c r="BV2874" s="26"/>
      <c r="BW2874" s="26"/>
      <c r="BX2874" s="26"/>
      <c r="BY2874" s="26"/>
      <c r="BZ2874" s="24"/>
      <c r="CA2874" s="24"/>
      <c r="CB2874" s="24"/>
      <c r="CC2874" s="24"/>
      <c r="CD2874" s="24"/>
      <c r="CE2874" s="24"/>
      <c r="CF2874" s="24"/>
      <c r="CG2874" s="24"/>
      <c r="CH2874" s="24"/>
      <c r="CI2874" s="24"/>
      <c r="CJ2874" s="24"/>
      <c r="CK2874" s="24"/>
      <c r="CL2874" s="24"/>
      <c r="CM2874" s="24"/>
      <c r="CN2874" s="24"/>
      <c r="CO2874" s="24"/>
      <c r="CP2874" s="24"/>
      <c r="CQ2874" s="24"/>
      <c r="CR2874" s="24"/>
      <c r="CS2874" s="24"/>
      <c r="CT2874" s="24"/>
      <c r="CU2874" s="24"/>
      <c r="CV2874" s="24"/>
      <c r="CW2874" s="24"/>
      <c r="CX2874" s="24"/>
      <c r="CY2874" s="24"/>
      <c r="CZ2874" s="24"/>
      <c r="DA2874" s="24"/>
      <c r="DB2874" s="24"/>
      <c r="DC2874" s="24"/>
      <c r="DD2874" s="24"/>
      <c r="DE2874" s="24"/>
      <c r="DF2874" s="26"/>
      <c r="DG2874" s="26"/>
      <c r="DH2874" s="26"/>
      <c r="DI2874" s="26"/>
      <c r="DJ2874" s="26"/>
      <c r="DK2874" s="26"/>
      <c r="DL2874" s="26"/>
      <c r="DM2874" s="26"/>
      <c r="DN2874" s="26"/>
      <c r="DO2874" s="26"/>
    </row>
    <row r="2875" spans="1:119" ht="20.100000000000001" customHeight="1" x14ac:dyDescent="0.25">
      <c r="A2875" s="29" t="str">
        <f t="shared" si="630"/>
        <v/>
      </c>
      <c r="B2875" s="29" t="str">
        <f t="shared" si="631"/>
        <v/>
      </c>
      <c r="C2875" s="29">
        <f t="shared" si="632"/>
        <v>0</v>
      </c>
      <c r="D2875" s="30">
        <f t="shared" si="633"/>
        <v>0</v>
      </c>
      <c r="E2875" s="30">
        <f t="shared" si="634"/>
        <v>0</v>
      </c>
      <c r="F2875" s="31">
        <f t="shared" si="635"/>
        <v>0</v>
      </c>
      <c r="G2875" s="31">
        <f t="shared" si="636"/>
        <v>0</v>
      </c>
      <c r="H2875" s="31">
        <f t="shared" si="637"/>
        <v>0</v>
      </c>
      <c r="I2875" s="31">
        <f t="shared" si="638"/>
        <v>0</v>
      </c>
      <c r="J2875" s="31">
        <f t="shared" si="639"/>
        <v>0</v>
      </c>
      <c r="K2875" s="31">
        <f t="shared" si="640"/>
        <v>0</v>
      </c>
      <c r="L2875" s="31">
        <f t="shared" si="641"/>
        <v>0</v>
      </c>
      <c r="M2875" s="31">
        <f t="shared" si="642"/>
        <v>0</v>
      </c>
      <c r="N2875" s="31">
        <f t="shared" si="643"/>
        <v>0</v>
      </c>
      <c r="O2875" s="26"/>
      <c r="P2875" s="26"/>
      <c r="Q2875" s="27"/>
      <c r="R2875" s="24"/>
      <c r="S2875" s="24"/>
      <c r="T2875" s="26"/>
      <c r="U2875" s="24"/>
      <c r="V2875" s="26"/>
      <c r="W2875" s="26"/>
      <c r="X2875" s="26"/>
      <c r="Y2875" s="26"/>
      <c r="Z2875" s="26"/>
      <c r="AA2875" s="24"/>
      <c r="AB2875" s="26"/>
      <c r="AC2875" s="28"/>
      <c r="AD2875" s="24"/>
      <c r="AE2875" s="24"/>
      <c r="AF2875" s="26"/>
      <c r="AG2875" s="26"/>
      <c r="AH2875" s="24"/>
      <c r="AI2875" s="28"/>
      <c r="AJ2875" s="24"/>
      <c r="AK2875" s="24"/>
      <c r="AL2875" s="24"/>
      <c r="AM2875" s="24"/>
      <c r="AN2875" s="24"/>
      <c r="AO2875" s="24"/>
      <c r="AP2875" s="24"/>
      <c r="AQ2875" s="24"/>
      <c r="AR2875" s="24"/>
      <c r="AS2875" s="24"/>
      <c r="AT2875" s="24"/>
      <c r="AU2875" s="24"/>
      <c r="AV2875" s="24"/>
      <c r="AW2875" s="28"/>
      <c r="AX2875" s="26"/>
      <c r="AY2875" s="28"/>
      <c r="AZ2875" s="28"/>
      <c r="BA2875" s="26"/>
      <c r="BB2875" s="24"/>
      <c r="BC2875" s="26"/>
      <c r="BD2875" s="24"/>
      <c r="BE2875" s="24"/>
      <c r="BF2875" s="24"/>
      <c r="BG2875" s="24"/>
      <c r="BH2875" s="24"/>
      <c r="BI2875" s="24"/>
      <c r="BJ2875" s="24"/>
      <c r="BK2875" s="24"/>
      <c r="BL2875" s="24"/>
      <c r="BM2875" s="24"/>
      <c r="BN2875" s="24"/>
      <c r="BO2875" s="24"/>
      <c r="BP2875" s="24"/>
      <c r="BQ2875" s="24"/>
      <c r="BR2875" s="26"/>
      <c r="BS2875" s="26"/>
      <c r="BT2875" s="26"/>
      <c r="BU2875" s="26"/>
      <c r="BV2875" s="26"/>
      <c r="BW2875" s="26"/>
      <c r="BX2875" s="26"/>
      <c r="BY2875" s="26"/>
      <c r="BZ2875" s="24"/>
      <c r="CA2875" s="24"/>
      <c r="CB2875" s="24"/>
      <c r="CC2875" s="24"/>
      <c r="CD2875" s="24"/>
      <c r="CE2875" s="24"/>
      <c r="CF2875" s="24"/>
      <c r="CG2875" s="24"/>
      <c r="CH2875" s="24"/>
      <c r="CI2875" s="24"/>
      <c r="CJ2875" s="24"/>
      <c r="CK2875" s="24"/>
      <c r="CL2875" s="24"/>
      <c r="CM2875" s="24"/>
      <c r="CN2875" s="24"/>
      <c r="CO2875" s="24"/>
      <c r="CP2875" s="24"/>
      <c r="CQ2875" s="24"/>
      <c r="CR2875" s="24"/>
      <c r="CS2875" s="24"/>
      <c r="CT2875" s="24"/>
      <c r="CU2875" s="24"/>
      <c r="CV2875" s="24"/>
      <c r="CW2875" s="24"/>
      <c r="CX2875" s="24"/>
      <c r="CY2875" s="24"/>
      <c r="CZ2875" s="24"/>
      <c r="DA2875" s="24"/>
      <c r="DB2875" s="24"/>
      <c r="DC2875" s="24"/>
      <c r="DD2875" s="24"/>
      <c r="DE2875" s="24"/>
      <c r="DF2875" s="26"/>
      <c r="DG2875" s="26"/>
      <c r="DH2875" s="26"/>
      <c r="DI2875" s="26"/>
      <c r="DJ2875" s="26"/>
      <c r="DK2875" s="26"/>
      <c r="DL2875" s="26"/>
      <c r="DM2875" s="26"/>
      <c r="DN2875" s="26"/>
      <c r="DO2875" s="26"/>
    </row>
    <row r="2876" spans="1:119" ht="20.100000000000001" customHeight="1" x14ac:dyDescent="0.25">
      <c r="A2876" s="29" t="str">
        <f t="shared" si="630"/>
        <v/>
      </c>
      <c r="B2876" s="29" t="str">
        <f t="shared" si="631"/>
        <v/>
      </c>
      <c r="C2876" s="29">
        <f t="shared" si="632"/>
        <v>0</v>
      </c>
      <c r="D2876" s="30">
        <f t="shared" si="633"/>
        <v>0</v>
      </c>
      <c r="E2876" s="30">
        <f t="shared" si="634"/>
        <v>0</v>
      </c>
      <c r="F2876" s="31">
        <f t="shared" si="635"/>
        <v>0</v>
      </c>
      <c r="G2876" s="31">
        <f t="shared" si="636"/>
        <v>0</v>
      </c>
      <c r="H2876" s="31">
        <f t="shared" si="637"/>
        <v>0</v>
      </c>
      <c r="I2876" s="31">
        <f t="shared" si="638"/>
        <v>0</v>
      </c>
      <c r="J2876" s="31">
        <f t="shared" si="639"/>
        <v>0</v>
      </c>
      <c r="K2876" s="31">
        <f t="shared" si="640"/>
        <v>0</v>
      </c>
      <c r="L2876" s="31">
        <f t="shared" si="641"/>
        <v>0</v>
      </c>
      <c r="M2876" s="31">
        <f t="shared" si="642"/>
        <v>0</v>
      </c>
      <c r="N2876" s="31">
        <f t="shared" si="643"/>
        <v>0</v>
      </c>
      <c r="O2876" s="26"/>
      <c r="P2876" s="26"/>
      <c r="Q2876" s="27"/>
      <c r="R2876" s="24"/>
      <c r="S2876" s="26"/>
      <c r="T2876" s="26"/>
      <c r="U2876" s="26"/>
      <c r="V2876" s="26"/>
      <c r="W2876" s="26"/>
      <c r="X2876" s="26"/>
      <c r="Y2876" s="26"/>
      <c r="Z2876" s="26"/>
      <c r="AA2876" s="24"/>
      <c r="AB2876" s="26"/>
      <c r="AC2876" s="28"/>
      <c r="AD2876" s="24"/>
      <c r="AE2876" s="24"/>
      <c r="AF2876" s="26"/>
      <c r="AG2876" s="26"/>
      <c r="AH2876" s="26"/>
      <c r="AI2876" s="28"/>
      <c r="AJ2876" s="24"/>
      <c r="AK2876" s="26"/>
      <c r="AL2876" s="26"/>
      <c r="AM2876" s="26"/>
      <c r="AN2876" s="26"/>
      <c r="AO2876" s="24"/>
      <c r="AP2876" s="24"/>
      <c r="AQ2876" s="24"/>
      <c r="AR2876" s="24"/>
      <c r="AS2876" s="24"/>
      <c r="AT2876" s="24"/>
      <c r="AU2876" s="24"/>
      <c r="AV2876" s="24"/>
      <c r="AW2876" s="28"/>
      <c r="AX2876" s="26"/>
      <c r="AY2876" s="28"/>
      <c r="AZ2876" s="28"/>
      <c r="BA2876" s="26"/>
      <c r="BB2876" s="24"/>
      <c r="BC2876" s="26"/>
      <c r="BD2876" s="24"/>
      <c r="BE2876" s="24"/>
      <c r="BF2876" s="24"/>
      <c r="BG2876" s="24"/>
      <c r="BH2876" s="24"/>
      <c r="BI2876" s="24"/>
      <c r="BJ2876" s="24"/>
      <c r="BK2876" s="24"/>
      <c r="BL2876" s="24"/>
      <c r="BM2876" s="24"/>
      <c r="BN2876" s="24"/>
      <c r="BO2876" s="24"/>
      <c r="BP2876" s="24"/>
      <c r="BQ2876" s="24"/>
      <c r="BR2876" s="26"/>
      <c r="BS2876" s="26"/>
      <c r="BT2876" s="26"/>
      <c r="BU2876" s="26"/>
      <c r="BV2876" s="26"/>
      <c r="BW2876" s="26"/>
      <c r="BX2876" s="26"/>
      <c r="BY2876" s="26"/>
      <c r="BZ2876" s="24"/>
      <c r="CA2876" s="24"/>
      <c r="CB2876" s="24"/>
      <c r="CC2876" s="24"/>
      <c r="CD2876" s="24"/>
      <c r="CE2876" s="24"/>
      <c r="CF2876" s="24"/>
      <c r="CG2876" s="24"/>
      <c r="CH2876" s="24"/>
      <c r="CI2876" s="24"/>
      <c r="CJ2876" s="24"/>
      <c r="CK2876" s="24"/>
      <c r="CL2876" s="24"/>
      <c r="CM2876" s="24"/>
      <c r="CN2876" s="24"/>
      <c r="CO2876" s="24"/>
      <c r="CP2876" s="24"/>
      <c r="CQ2876" s="24"/>
      <c r="CR2876" s="24"/>
      <c r="CS2876" s="24"/>
      <c r="CT2876" s="24"/>
      <c r="CU2876" s="24"/>
      <c r="CV2876" s="24"/>
      <c r="CW2876" s="24"/>
      <c r="CX2876" s="24"/>
      <c r="CY2876" s="24"/>
      <c r="CZ2876" s="24"/>
      <c r="DA2876" s="24"/>
      <c r="DB2876" s="24"/>
      <c r="DC2876" s="24"/>
      <c r="DD2876" s="24"/>
      <c r="DE2876" s="24"/>
      <c r="DF2876" s="26"/>
      <c r="DG2876" s="26"/>
      <c r="DH2876" s="26"/>
      <c r="DI2876" s="26"/>
      <c r="DJ2876" s="26"/>
      <c r="DK2876" s="26"/>
      <c r="DL2876" s="26"/>
      <c r="DM2876" s="26"/>
      <c r="DN2876" s="26"/>
      <c r="DO2876" s="26"/>
    </row>
    <row r="2877" spans="1:119" ht="20.100000000000001" customHeight="1" x14ac:dyDescent="0.25">
      <c r="A2877" s="29" t="str">
        <f t="shared" si="630"/>
        <v/>
      </c>
      <c r="B2877" s="29" t="str">
        <f t="shared" si="631"/>
        <v/>
      </c>
      <c r="C2877" s="29">
        <f t="shared" si="632"/>
        <v>0</v>
      </c>
      <c r="D2877" s="30">
        <f t="shared" si="633"/>
        <v>0</v>
      </c>
      <c r="E2877" s="30">
        <f t="shared" si="634"/>
        <v>0</v>
      </c>
      <c r="F2877" s="31">
        <f t="shared" si="635"/>
        <v>0</v>
      </c>
      <c r="G2877" s="31">
        <f t="shared" si="636"/>
        <v>0</v>
      </c>
      <c r="H2877" s="31">
        <f t="shared" si="637"/>
        <v>0</v>
      </c>
      <c r="I2877" s="31">
        <f t="shared" si="638"/>
        <v>0</v>
      </c>
      <c r="J2877" s="31">
        <f t="shared" si="639"/>
        <v>0</v>
      </c>
      <c r="K2877" s="31">
        <f t="shared" si="640"/>
        <v>0</v>
      </c>
      <c r="L2877" s="31">
        <f t="shared" si="641"/>
        <v>0</v>
      </c>
      <c r="M2877" s="31">
        <f t="shared" si="642"/>
        <v>0</v>
      </c>
      <c r="N2877" s="31">
        <f t="shared" si="643"/>
        <v>0</v>
      </c>
      <c r="O2877" s="26"/>
      <c r="P2877" s="26"/>
      <c r="Q2877" s="27"/>
      <c r="R2877" s="26"/>
      <c r="S2877" s="26"/>
      <c r="T2877" s="26"/>
      <c r="U2877" s="26"/>
      <c r="V2877" s="26"/>
      <c r="W2877" s="26"/>
      <c r="X2877" s="26"/>
      <c r="Y2877" s="26"/>
      <c r="Z2877" s="26"/>
      <c r="AA2877" s="24"/>
      <c r="AB2877" s="26"/>
      <c r="AC2877" s="28"/>
      <c r="AD2877" s="26"/>
      <c r="AE2877" s="26"/>
      <c r="AF2877" s="26"/>
      <c r="AG2877" s="26"/>
      <c r="AH2877" s="26"/>
      <c r="AI2877" s="28"/>
      <c r="AJ2877" s="26"/>
      <c r="AK2877" s="26"/>
      <c r="AL2877" s="26"/>
      <c r="AM2877" s="24"/>
      <c r="AN2877" s="24"/>
      <c r="AO2877" s="24"/>
      <c r="AP2877" s="24"/>
      <c r="AQ2877" s="26"/>
      <c r="AR2877" s="24"/>
      <c r="AS2877" s="26"/>
      <c r="AT2877" s="24"/>
      <c r="AU2877" s="24"/>
      <c r="AV2877" s="24"/>
      <c r="AW2877" s="28"/>
      <c r="AX2877" s="26"/>
      <c r="AY2877" s="28"/>
      <c r="AZ2877" s="28"/>
      <c r="BA2877" s="26"/>
      <c r="BB2877" s="24"/>
      <c r="BC2877" s="26"/>
      <c r="BD2877" s="26"/>
      <c r="BE2877" s="24"/>
      <c r="BF2877" s="26"/>
      <c r="BG2877" s="26"/>
      <c r="BH2877" s="26"/>
      <c r="BI2877" s="26"/>
      <c r="BJ2877" s="26"/>
      <c r="BK2877" s="26"/>
      <c r="BL2877" s="24"/>
      <c r="BM2877" s="24"/>
      <c r="BN2877" s="24"/>
      <c r="BO2877" s="24"/>
      <c r="BP2877" s="24"/>
      <c r="BQ2877" s="24"/>
      <c r="BR2877" s="26"/>
      <c r="BS2877" s="26"/>
      <c r="BT2877" s="26"/>
      <c r="BU2877" s="26"/>
      <c r="BV2877" s="26"/>
      <c r="BW2877" s="26"/>
      <c r="BX2877" s="26"/>
      <c r="BY2877" s="26"/>
      <c r="BZ2877" s="24"/>
      <c r="CA2877" s="24"/>
      <c r="CB2877" s="24"/>
      <c r="CC2877" s="24"/>
      <c r="CD2877" s="24"/>
      <c r="CE2877" s="24"/>
      <c r="CF2877" s="24"/>
      <c r="CG2877" s="24"/>
      <c r="CH2877" s="24"/>
      <c r="CI2877" s="24"/>
      <c r="CJ2877" s="24"/>
      <c r="CK2877" s="24"/>
      <c r="CL2877" s="24"/>
      <c r="CM2877" s="24"/>
      <c r="CN2877" s="24"/>
      <c r="CO2877" s="24"/>
      <c r="CP2877" s="24"/>
      <c r="CQ2877" s="24"/>
      <c r="CR2877" s="24"/>
      <c r="CS2877" s="24"/>
      <c r="CT2877" s="24"/>
      <c r="CU2877" s="24"/>
      <c r="CV2877" s="24"/>
      <c r="CW2877" s="24"/>
      <c r="CX2877" s="24"/>
      <c r="CY2877" s="24"/>
      <c r="CZ2877" s="24"/>
      <c r="DA2877" s="24"/>
      <c r="DB2877" s="24"/>
      <c r="DC2877" s="24"/>
      <c r="DD2877" s="24"/>
      <c r="DE2877" s="24"/>
      <c r="DF2877" s="26"/>
      <c r="DG2877" s="26"/>
      <c r="DH2877" s="26"/>
      <c r="DI2877" s="26"/>
      <c r="DJ2877" s="26"/>
      <c r="DK2877" s="26"/>
      <c r="DL2877" s="26"/>
      <c r="DM2877" s="26"/>
      <c r="DN2877" s="26"/>
      <c r="DO2877" s="26"/>
    </row>
    <row r="2878" spans="1:119" ht="20.100000000000001" customHeight="1" x14ac:dyDescent="0.25">
      <c r="A2878" s="29" t="str">
        <f t="shared" si="630"/>
        <v/>
      </c>
      <c r="B2878" s="29" t="str">
        <f t="shared" si="631"/>
        <v/>
      </c>
      <c r="C2878" s="29">
        <f t="shared" si="632"/>
        <v>0</v>
      </c>
      <c r="D2878" s="30">
        <f t="shared" si="633"/>
        <v>0</v>
      </c>
      <c r="E2878" s="30">
        <f t="shared" si="634"/>
        <v>0</v>
      </c>
      <c r="F2878" s="31">
        <f t="shared" si="635"/>
        <v>0</v>
      </c>
      <c r="G2878" s="31">
        <f t="shared" si="636"/>
        <v>0</v>
      </c>
      <c r="H2878" s="31">
        <f t="shared" si="637"/>
        <v>0</v>
      </c>
      <c r="I2878" s="31">
        <f t="shared" si="638"/>
        <v>0</v>
      </c>
      <c r="J2878" s="31">
        <f t="shared" si="639"/>
        <v>0</v>
      </c>
      <c r="K2878" s="31">
        <f t="shared" si="640"/>
        <v>0</v>
      </c>
      <c r="L2878" s="31">
        <f t="shared" si="641"/>
        <v>0</v>
      </c>
      <c r="M2878" s="31">
        <f t="shared" si="642"/>
        <v>0</v>
      </c>
      <c r="N2878" s="31">
        <f t="shared" si="643"/>
        <v>0</v>
      </c>
      <c r="O2878" s="26"/>
      <c r="P2878" s="26"/>
      <c r="Q2878" s="27"/>
      <c r="R2878" s="26"/>
      <c r="S2878" s="26"/>
      <c r="T2878" s="26"/>
      <c r="U2878" s="26"/>
      <c r="V2878" s="26"/>
      <c r="W2878" s="26"/>
      <c r="X2878" s="26"/>
      <c r="Y2878" s="26"/>
      <c r="Z2878" s="26"/>
      <c r="AA2878" s="24"/>
      <c r="AB2878" s="26"/>
      <c r="AC2878" s="28"/>
      <c r="AD2878" s="26"/>
      <c r="AE2878" s="26"/>
      <c r="AF2878" s="26"/>
      <c r="AG2878" s="26"/>
      <c r="AH2878" s="26"/>
      <c r="AI2878" s="28"/>
      <c r="AJ2878" s="26"/>
      <c r="AK2878" s="26"/>
      <c r="AL2878" s="26"/>
      <c r="AM2878" s="24"/>
      <c r="AN2878" s="24"/>
      <c r="AO2878" s="24"/>
      <c r="AP2878" s="24"/>
      <c r="AQ2878" s="26"/>
      <c r="AR2878" s="24"/>
      <c r="AS2878" s="26"/>
      <c r="AT2878" s="26"/>
      <c r="AU2878" s="24"/>
      <c r="AV2878" s="24"/>
      <c r="AW2878" s="28"/>
      <c r="AX2878" s="26"/>
      <c r="AY2878" s="28"/>
      <c r="AZ2878" s="28"/>
      <c r="BA2878" s="24"/>
      <c r="BB2878" s="26"/>
      <c r="BC2878" s="26"/>
      <c r="BD2878" s="26"/>
      <c r="BE2878" s="26"/>
      <c r="BF2878" s="26"/>
      <c r="BG2878" s="26"/>
      <c r="BH2878" s="24"/>
      <c r="BI2878" s="24"/>
      <c r="BJ2878" s="24"/>
      <c r="BK2878" s="24"/>
      <c r="BL2878" s="24"/>
      <c r="BM2878" s="24"/>
      <c r="BN2878" s="24"/>
      <c r="BO2878" s="24"/>
      <c r="BP2878" s="24"/>
      <c r="BQ2878" s="24"/>
      <c r="BR2878" s="26"/>
      <c r="BS2878" s="26"/>
      <c r="BT2878" s="26"/>
      <c r="BU2878" s="26"/>
      <c r="BV2878" s="26"/>
      <c r="BW2878" s="26"/>
      <c r="BX2878" s="26"/>
      <c r="BY2878" s="26"/>
      <c r="BZ2878" s="24"/>
      <c r="CA2878" s="24"/>
      <c r="CB2878" s="24"/>
      <c r="CC2878" s="24"/>
      <c r="CD2878" s="24"/>
      <c r="CE2878" s="24"/>
      <c r="CF2878" s="24"/>
      <c r="CG2878" s="24"/>
      <c r="CH2878" s="24"/>
      <c r="CI2878" s="24"/>
      <c r="CJ2878" s="24"/>
      <c r="CK2878" s="24"/>
      <c r="CL2878" s="24"/>
      <c r="CM2878" s="24"/>
      <c r="CN2878" s="24"/>
      <c r="CO2878" s="24"/>
      <c r="CP2878" s="24"/>
      <c r="CQ2878" s="24"/>
      <c r="CR2878" s="24"/>
      <c r="CS2878" s="24"/>
      <c r="CT2878" s="24"/>
      <c r="CU2878" s="24"/>
      <c r="CV2878" s="24"/>
      <c r="CW2878" s="24"/>
      <c r="CX2878" s="24"/>
      <c r="CY2878" s="24"/>
      <c r="CZ2878" s="24"/>
      <c r="DA2878" s="24"/>
      <c r="DB2878" s="24"/>
      <c r="DC2878" s="24"/>
      <c r="DD2878" s="24"/>
      <c r="DE2878" s="24"/>
      <c r="DF2878" s="26"/>
      <c r="DG2878" s="26"/>
      <c r="DH2878" s="26"/>
      <c r="DI2878" s="26"/>
      <c r="DJ2878" s="26"/>
      <c r="DK2878" s="26"/>
      <c r="DL2878" s="26"/>
      <c r="DM2878" s="26"/>
      <c r="DN2878" s="26"/>
      <c r="DO2878" s="26"/>
    </row>
    <row r="2879" spans="1:119" ht="20.100000000000001" customHeight="1" x14ac:dyDescent="0.25">
      <c r="A2879" s="29" t="str">
        <f t="shared" si="630"/>
        <v/>
      </c>
      <c r="B2879" s="29" t="str">
        <f t="shared" si="631"/>
        <v/>
      </c>
      <c r="C2879" s="29">
        <f t="shared" si="632"/>
        <v>0</v>
      </c>
      <c r="D2879" s="30">
        <f t="shared" si="633"/>
        <v>0</v>
      </c>
      <c r="E2879" s="30">
        <f t="shared" si="634"/>
        <v>0</v>
      </c>
      <c r="F2879" s="31">
        <f t="shared" si="635"/>
        <v>0</v>
      </c>
      <c r="G2879" s="31">
        <f t="shared" si="636"/>
        <v>0</v>
      </c>
      <c r="H2879" s="31">
        <f t="shared" si="637"/>
        <v>0</v>
      </c>
      <c r="I2879" s="31">
        <f t="shared" si="638"/>
        <v>0</v>
      </c>
      <c r="J2879" s="31">
        <f t="shared" si="639"/>
        <v>0</v>
      </c>
      <c r="K2879" s="31">
        <f t="shared" si="640"/>
        <v>0</v>
      </c>
      <c r="L2879" s="31">
        <f t="shared" si="641"/>
        <v>0</v>
      </c>
      <c r="M2879" s="31">
        <f t="shared" si="642"/>
        <v>0</v>
      </c>
      <c r="N2879" s="31">
        <f t="shared" si="643"/>
        <v>0</v>
      </c>
      <c r="O2879" s="26"/>
      <c r="P2879" s="26"/>
      <c r="Q2879" s="27"/>
      <c r="R2879" s="24"/>
      <c r="S2879" s="24"/>
      <c r="T2879" s="26"/>
      <c r="U2879" s="24"/>
      <c r="V2879" s="26"/>
      <c r="W2879" s="26"/>
      <c r="X2879" s="26"/>
      <c r="Y2879" s="26"/>
      <c r="Z2879" s="26"/>
      <c r="AA2879" s="24"/>
      <c r="AB2879" s="26"/>
      <c r="AC2879" s="28"/>
      <c r="AD2879" s="26"/>
      <c r="AE2879" s="26"/>
      <c r="AF2879" s="26"/>
      <c r="AG2879" s="26"/>
      <c r="AH2879" s="24"/>
      <c r="AI2879" s="28"/>
      <c r="AJ2879" s="24"/>
      <c r="AK2879" s="24"/>
      <c r="AL2879" s="24"/>
      <c r="AM2879" s="24"/>
      <c r="AN2879" s="24"/>
      <c r="AO2879" s="24"/>
      <c r="AP2879" s="24"/>
      <c r="AQ2879" s="24"/>
      <c r="AR2879" s="24"/>
      <c r="AS2879" s="24"/>
      <c r="AT2879" s="24"/>
      <c r="AU2879" s="24"/>
      <c r="AV2879" s="24"/>
      <c r="AW2879" s="24"/>
      <c r="AX2879" s="24"/>
      <c r="AY2879" s="24"/>
      <c r="AZ2879" s="24"/>
      <c r="BA2879" s="24"/>
      <c r="BB2879" s="24"/>
      <c r="BC2879" s="26"/>
      <c r="BD2879" s="24"/>
      <c r="BE2879" s="24"/>
      <c r="BF2879" s="24"/>
      <c r="BG2879" s="24"/>
      <c r="BH2879" s="24"/>
      <c r="BI2879" s="24"/>
      <c r="BJ2879" s="24"/>
      <c r="BK2879" s="24"/>
      <c r="BL2879" s="24"/>
      <c r="BM2879" s="24"/>
      <c r="BN2879" s="24"/>
      <c r="BO2879" s="24"/>
      <c r="BP2879" s="24"/>
      <c r="BQ2879" s="24"/>
      <c r="BR2879" s="24"/>
      <c r="BS2879" s="24"/>
      <c r="BT2879" s="24"/>
      <c r="BU2879" s="24"/>
      <c r="BV2879" s="24"/>
      <c r="BW2879" s="24"/>
      <c r="BX2879" s="24"/>
      <c r="BY2879" s="24"/>
      <c r="BZ2879" s="24"/>
      <c r="CA2879" s="24"/>
      <c r="CB2879" s="24"/>
      <c r="CC2879" s="24"/>
      <c r="CD2879" s="24"/>
      <c r="CE2879" s="24"/>
      <c r="CF2879" s="24"/>
      <c r="CG2879" s="24"/>
      <c r="CH2879" s="24"/>
      <c r="CI2879" s="24"/>
      <c r="CJ2879" s="24"/>
      <c r="CK2879" s="24"/>
      <c r="CL2879" s="24"/>
      <c r="CM2879" s="24"/>
      <c r="CN2879" s="24"/>
      <c r="CO2879" s="24"/>
      <c r="CP2879" s="24"/>
      <c r="CQ2879" s="24"/>
      <c r="CR2879" s="24"/>
      <c r="CS2879" s="24"/>
      <c r="CT2879" s="24"/>
      <c r="CU2879" s="24"/>
      <c r="CV2879" s="24"/>
      <c r="CW2879" s="24"/>
      <c r="CX2879" s="24"/>
      <c r="CY2879" s="24"/>
      <c r="CZ2879" s="24"/>
      <c r="DA2879" s="24"/>
      <c r="DB2879" s="24"/>
      <c r="DC2879" s="24"/>
      <c r="DD2879" s="24"/>
      <c r="DE2879" s="24"/>
      <c r="DF2879" s="26"/>
      <c r="DG2879" s="26"/>
      <c r="DH2879" s="26"/>
      <c r="DI2879" s="26"/>
      <c r="DJ2879" s="26"/>
      <c r="DK2879" s="26"/>
      <c r="DL2879" s="26"/>
      <c r="DM2879" s="26"/>
      <c r="DN2879" s="26"/>
      <c r="DO2879" s="26"/>
    </row>
    <row r="2880" spans="1:119" ht="20.100000000000001" customHeight="1" x14ac:dyDescent="0.25">
      <c r="A2880" s="29" t="str">
        <f t="shared" si="630"/>
        <v/>
      </c>
      <c r="B2880" s="29" t="str">
        <f t="shared" si="631"/>
        <v/>
      </c>
      <c r="C2880" s="29">
        <f t="shared" si="632"/>
        <v>0</v>
      </c>
      <c r="D2880" s="30">
        <f t="shared" si="633"/>
        <v>0</v>
      </c>
      <c r="E2880" s="30">
        <f t="shared" si="634"/>
        <v>0</v>
      </c>
      <c r="F2880" s="31">
        <f t="shared" si="635"/>
        <v>0</v>
      </c>
      <c r="G2880" s="31">
        <f t="shared" si="636"/>
        <v>0</v>
      </c>
      <c r="H2880" s="31">
        <f t="shared" si="637"/>
        <v>0</v>
      </c>
      <c r="I2880" s="31">
        <f t="shared" si="638"/>
        <v>0</v>
      </c>
      <c r="J2880" s="31">
        <f t="shared" si="639"/>
        <v>0</v>
      </c>
      <c r="K2880" s="31">
        <f t="shared" si="640"/>
        <v>0</v>
      </c>
      <c r="L2880" s="31">
        <f t="shared" si="641"/>
        <v>0</v>
      </c>
      <c r="M2880" s="31">
        <f t="shared" si="642"/>
        <v>0</v>
      </c>
      <c r="N2880" s="31">
        <f t="shared" si="643"/>
        <v>0</v>
      </c>
      <c r="O2880" s="26"/>
      <c r="P2880" s="26"/>
      <c r="Q2880" s="27"/>
      <c r="R2880" s="26"/>
      <c r="S2880" s="26"/>
      <c r="T2880" s="26"/>
      <c r="U2880" s="26"/>
      <c r="V2880" s="26"/>
      <c r="W2880" s="26"/>
      <c r="X2880" s="26"/>
      <c r="Y2880" s="26"/>
      <c r="Z2880" s="26"/>
      <c r="AA2880" s="24"/>
      <c r="AB2880" s="26"/>
      <c r="AC2880" s="28"/>
      <c r="AD2880" s="26"/>
      <c r="AE2880" s="26"/>
      <c r="AF2880" s="26"/>
      <c r="AG2880" s="26"/>
      <c r="AH2880" s="26"/>
      <c r="AI2880" s="28"/>
      <c r="AJ2880" s="26"/>
      <c r="AK2880" s="26"/>
      <c r="AL2880" s="26"/>
      <c r="AM2880" s="24"/>
      <c r="AN2880" s="24"/>
      <c r="AO2880" s="24"/>
      <c r="AP2880" s="24"/>
      <c r="AQ2880" s="26"/>
      <c r="AR2880" s="24"/>
      <c r="AS2880" s="26"/>
      <c r="AT2880" s="24"/>
      <c r="AU2880" s="26"/>
      <c r="AV2880" s="24"/>
      <c r="AW2880" s="28"/>
      <c r="AX2880" s="26"/>
      <c r="AY2880" s="28"/>
      <c r="AZ2880" s="28"/>
      <c r="BA2880" s="24"/>
      <c r="BB2880" s="26"/>
      <c r="BC2880" s="26"/>
      <c r="BD2880" s="26"/>
      <c r="BE2880" s="24"/>
      <c r="BF2880" s="26"/>
      <c r="BG2880" s="26"/>
      <c r="BH2880" s="26"/>
      <c r="BI2880" s="26"/>
      <c r="BJ2880" s="24"/>
      <c r="BK2880" s="24"/>
      <c r="BL2880" s="24"/>
      <c r="BM2880" s="24"/>
      <c r="BN2880" s="24"/>
      <c r="BO2880" s="24"/>
      <c r="BP2880" s="24"/>
      <c r="BQ2880" s="24"/>
      <c r="BR2880" s="26"/>
      <c r="BS2880" s="26"/>
      <c r="BT2880" s="26"/>
      <c r="BU2880" s="26"/>
      <c r="BV2880" s="26"/>
      <c r="BW2880" s="26"/>
      <c r="BX2880" s="26"/>
      <c r="BY2880" s="26"/>
      <c r="BZ2880" s="24"/>
      <c r="CA2880" s="24"/>
      <c r="CB2880" s="24"/>
      <c r="CC2880" s="24"/>
      <c r="CD2880" s="24"/>
      <c r="CE2880" s="24"/>
      <c r="CF2880" s="24"/>
      <c r="CG2880" s="24"/>
      <c r="CH2880" s="24"/>
      <c r="CI2880" s="24"/>
      <c r="CJ2880" s="24"/>
      <c r="CK2880" s="24"/>
      <c r="CL2880" s="24"/>
      <c r="CM2880" s="24"/>
      <c r="CN2880" s="24"/>
      <c r="CO2880" s="24"/>
      <c r="CP2880" s="24"/>
      <c r="CQ2880" s="24"/>
      <c r="CR2880" s="24"/>
      <c r="CS2880" s="24"/>
      <c r="CT2880" s="24"/>
      <c r="CU2880" s="24"/>
      <c r="CV2880" s="24"/>
      <c r="CW2880" s="24"/>
      <c r="CX2880" s="24"/>
      <c r="CY2880" s="24"/>
      <c r="CZ2880" s="24"/>
      <c r="DA2880" s="24"/>
      <c r="DB2880" s="24"/>
      <c r="DC2880" s="24"/>
      <c r="DD2880" s="24"/>
      <c r="DE2880" s="24"/>
      <c r="DF2880" s="26"/>
      <c r="DG2880" s="26"/>
      <c r="DH2880" s="26"/>
      <c r="DI2880" s="26"/>
      <c r="DJ2880" s="26"/>
      <c r="DK2880" s="26"/>
      <c r="DL2880" s="26"/>
      <c r="DM2880" s="26"/>
      <c r="DN2880" s="26"/>
      <c r="DO2880" s="26"/>
    </row>
    <row r="2881" spans="1:119" ht="20.100000000000001" customHeight="1" x14ac:dyDescent="0.25">
      <c r="A2881" s="29" t="str">
        <f t="shared" si="630"/>
        <v/>
      </c>
      <c r="B2881" s="29" t="str">
        <f t="shared" si="631"/>
        <v/>
      </c>
      <c r="C2881" s="29">
        <f t="shared" si="632"/>
        <v>0</v>
      </c>
      <c r="D2881" s="30">
        <f t="shared" si="633"/>
        <v>0</v>
      </c>
      <c r="E2881" s="30">
        <f t="shared" si="634"/>
        <v>0</v>
      </c>
      <c r="F2881" s="31">
        <f t="shared" si="635"/>
        <v>0</v>
      </c>
      <c r="G2881" s="31">
        <f t="shared" si="636"/>
        <v>0</v>
      </c>
      <c r="H2881" s="31">
        <f t="shared" si="637"/>
        <v>0</v>
      </c>
      <c r="I2881" s="31">
        <f t="shared" si="638"/>
        <v>0</v>
      </c>
      <c r="J2881" s="31">
        <f t="shared" si="639"/>
        <v>0</v>
      </c>
      <c r="K2881" s="31">
        <f t="shared" si="640"/>
        <v>0</v>
      </c>
      <c r="L2881" s="31">
        <f t="shared" si="641"/>
        <v>0</v>
      </c>
      <c r="M2881" s="31">
        <f t="shared" si="642"/>
        <v>0</v>
      </c>
      <c r="N2881" s="31">
        <f t="shared" si="643"/>
        <v>0</v>
      </c>
      <c r="O2881" s="26"/>
      <c r="P2881" s="26"/>
      <c r="Q2881" s="27"/>
      <c r="R2881" s="26"/>
      <c r="S2881" s="26"/>
      <c r="T2881" s="26"/>
      <c r="U2881" s="26"/>
      <c r="V2881" s="26"/>
      <c r="W2881" s="26"/>
      <c r="X2881" s="26"/>
      <c r="Y2881" s="26"/>
      <c r="Z2881" s="26"/>
      <c r="AA2881" s="24"/>
      <c r="AB2881" s="26"/>
      <c r="AC2881" s="28"/>
      <c r="AD2881" s="26"/>
      <c r="AE2881" s="26"/>
      <c r="AF2881" s="26"/>
      <c r="AG2881" s="26"/>
      <c r="AH2881" s="26"/>
      <c r="AI2881" s="28"/>
      <c r="AJ2881" s="26"/>
      <c r="AK2881" s="26"/>
      <c r="AL2881" s="26"/>
      <c r="AM2881" s="26"/>
      <c r="AN2881" s="26"/>
      <c r="AO2881" s="26"/>
      <c r="AP2881" s="24"/>
      <c r="AQ2881" s="26"/>
      <c r="AR2881" s="24"/>
      <c r="AS2881" s="24"/>
      <c r="AT2881" s="24"/>
      <c r="AU2881" s="24"/>
      <c r="AV2881" s="24"/>
      <c r="AW2881" s="28"/>
      <c r="AX2881" s="26"/>
      <c r="AY2881" s="28"/>
      <c r="AZ2881" s="28"/>
      <c r="BA2881" s="26"/>
      <c r="BB2881" s="26"/>
      <c r="BC2881" s="26"/>
      <c r="BD2881" s="26"/>
      <c r="BE2881" s="26"/>
      <c r="BF2881" s="26"/>
      <c r="BG2881" s="26"/>
      <c r="BH2881" s="26"/>
      <c r="BI2881" s="26"/>
      <c r="BJ2881" s="26"/>
      <c r="BK2881" s="24"/>
      <c r="BL2881" s="26"/>
      <c r="BM2881" s="26"/>
      <c r="BN2881" s="26"/>
      <c r="BO2881" s="26"/>
      <c r="BP2881" s="24"/>
      <c r="BQ2881" s="24"/>
      <c r="BR2881" s="26"/>
      <c r="BS2881" s="26"/>
      <c r="BT2881" s="26"/>
      <c r="BU2881" s="26"/>
      <c r="BV2881" s="26"/>
      <c r="BW2881" s="26"/>
      <c r="BX2881" s="26"/>
      <c r="BY2881" s="26"/>
      <c r="BZ2881" s="24"/>
      <c r="CA2881" s="24"/>
      <c r="CB2881" s="24"/>
      <c r="CC2881" s="24"/>
      <c r="CD2881" s="24"/>
      <c r="CE2881" s="24"/>
      <c r="CF2881" s="24"/>
      <c r="CG2881" s="24"/>
      <c r="CH2881" s="24"/>
      <c r="CI2881" s="24"/>
      <c r="CJ2881" s="24"/>
      <c r="CK2881" s="24"/>
      <c r="CL2881" s="24"/>
      <c r="CM2881" s="24"/>
      <c r="CN2881" s="24"/>
      <c r="CO2881" s="24"/>
      <c r="CP2881" s="24"/>
      <c r="CQ2881" s="24"/>
      <c r="CR2881" s="24"/>
      <c r="CS2881" s="24"/>
      <c r="CT2881" s="24"/>
      <c r="CU2881" s="24"/>
      <c r="CV2881" s="24"/>
      <c r="CW2881" s="24"/>
      <c r="CX2881" s="24"/>
      <c r="CY2881" s="24"/>
      <c r="CZ2881" s="24"/>
      <c r="DA2881" s="24"/>
      <c r="DB2881" s="24"/>
      <c r="DC2881" s="24"/>
      <c r="DD2881" s="24"/>
      <c r="DE2881" s="24"/>
      <c r="DF2881" s="26"/>
      <c r="DG2881" s="26"/>
      <c r="DH2881" s="26"/>
      <c r="DI2881" s="26"/>
      <c r="DJ2881" s="26"/>
      <c r="DK2881" s="26"/>
      <c r="DL2881" s="26"/>
      <c r="DM2881" s="26"/>
      <c r="DN2881" s="26"/>
      <c r="DO2881" s="26"/>
    </row>
    <row r="2882" spans="1:119" ht="20.100000000000001" customHeight="1" x14ac:dyDescent="0.25">
      <c r="A2882" s="29" t="str">
        <f t="shared" si="630"/>
        <v/>
      </c>
      <c r="B2882" s="29" t="str">
        <f t="shared" si="631"/>
        <v/>
      </c>
      <c r="C2882" s="29">
        <f t="shared" si="632"/>
        <v>0</v>
      </c>
      <c r="D2882" s="30">
        <f t="shared" si="633"/>
        <v>0</v>
      </c>
      <c r="E2882" s="30">
        <f t="shared" si="634"/>
        <v>0</v>
      </c>
      <c r="F2882" s="31">
        <f t="shared" si="635"/>
        <v>0</v>
      </c>
      <c r="G2882" s="31">
        <f t="shared" si="636"/>
        <v>0</v>
      </c>
      <c r="H2882" s="31">
        <f t="shared" si="637"/>
        <v>0</v>
      </c>
      <c r="I2882" s="31">
        <f t="shared" si="638"/>
        <v>0</v>
      </c>
      <c r="J2882" s="31">
        <f t="shared" si="639"/>
        <v>0</v>
      </c>
      <c r="K2882" s="31">
        <f t="shared" si="640"/>
        <v>0</v>
      </c>
      <c r="L2882" s="31">
        <f t="shared" si="641"/>
        <v>0</v>
      </c>
      <c r="M2882" s="31">
        <f t="shared" si="642"/>
        <v>0</v>
      </c>
      <c r="N2882" s="31">
        <f t="shared" si="643"/>
        <v>0</v>
      </c>
      <c r="O2882" s="26"/>
      <c r="P2882" s="26"/>
      <c r="Q2882" s="27"/>
      <c r="R2882" s="26"/>
      <c r="S2882" s="26"/>
      <c r="T2882" s="26"/>
      <c r="U2882" s="26"/>
      <c r="V2882" s="26"/>
      <c r="W2882" s="26"/>
      <c r="X2882" s="26"/>
      <c r="Y2882" s="26"/>
      <c r="Z2882" s="26"/>
      <c r="AA2882" s="24"/>
      <c r="AB2882" s="26"/>
      <c r="AC2882" s="28"/>
      <c r="AD2882" s="26"/>
      <c r="AE2882" s="26"/>
      <c r="AF2882" s="26"/>
      <c r="AG2882" s="26"/>
      <c r="AH2882" s="26"/>
      <c r="AI2882" s="28"/>
      <c r="AJ2882" s="26"/>
      <c r="AK2882" s="26"/>
      <c r="AL2882" s="26"/>
      <c r="AM2882" s="24"/>
      <c r="AN2882" s="24"/>
      <c r="AO2882" s="24"/>
      <c r="AP2882" s="24"/>
      <c r="AQ2882" s="24"/>
      <c r="AR2882" s="24"/>
      <c r="AS2882" s="24"/>
      <c r="AT2882" s="24"/>
      <c r="AU2882" s="24"/>
      <c r="AV2882" s="24"/>
      <c r="AW2882" s="28"/>
      <c r="AX2882" s="26"/>
      <c r="AY2882" s="28"/>
      <c r="AZ2882" s="28"/>
      <c r="BA2882" s="26"/>
      <c r="BB2882" s="26"/>
      <c r="BC2882" s="26"/>
      <c r="BD2882" s="26"/>
      <c r="BE2882" s="26"/>
      <c r="BF2882" s="26"/>
      <c r="BG2882" s="26"/>
      <c r="BH2882" s="26"/>
      <c r="BI2882" s="26"/>
      <c r="BJ2882" s="26"/>
      <c r="BK2882" s="26"/>
      <c r="BL2882" s="26"/>
      <c r="BM2882" s="26"/>
      <c r="BN2882" s="26"/>
      <c r="BO2882" s="24"/>
      <c r="BP2882" s="24"/>
      <c r="BQ2882" s="24"/>
      <c r="BR2882" s="26"/>
      <c r="BS2882" s="26"/>
      <c r="BT2882" s="26"/>
      <c r="BU2882" s="26"/>
      <c r="BV2882" s="26"/>
      <c r="BW2882" s="26"/>
      <c r="BX2882" s="26"/>
      <c r="BY2882" s="26"/>
      <c r="BZ2882" s="24"/>
      <c r="CA2882" s="24"/>
      <c r="CB2882" s="24"/>
      <c r="CC2882" s="24"/>
      <c r="CD2882" s="24"/>
      <c r="CE2882" s="24"/>
      <c r="CF2882" s="24"/>
      <c r="CG2882" s="24"/>
      <c r="CH2882" s="24"/>
      <c r="CI2882" s="24"/>
      <c r="CJ2882" s="24"/>
      <c r="CK2882" s="24"/>
      <c r="CL2882" s="24"/>
      <c r="CM2882" s="24"/>
      <c r="CN2882" s="24"/>
      <c r="CO2882" s="24"/>
      <c r="CP2882" s="24"/>
      <c r="CQ2882" s="24"/>
      <c r="CR2882" s="24"/>
      <c r="CS2882" s="24"/>
      <c r="CT2882" s="24"/>
      <c r="CU2882" s="24"/>
      <c r="CV2882" s="24"/>
      <c r="CW2882" s="24"/>
      <c r="CX2882" s="24"/>
      <c r="CY2882" s="24"/>
      <c r="CZ2882" s="24"/>
      <c r="DA2882" s="24"/>
      <c r="DB2882" s="24"/>
      <c r="DC2882" s="24"/>
      <c r="DD2882" s="24"/>
      <c r="DE2882" s="24"/>
      <c r="DF2882" s="26"/>
      <c r="DG2882" s="26"/>
      <c r="DH2882" s="26"/>
      <c r="DI2882" s="26"/>
      <c r="DJ2882" s="26"/>
      <c r="DK2882" s="26"/>
      <c r="DL2882" s="26"/>
      <c r="DM2882" s="26"/>
      <c r="DN2882" s="26"/>
      <c r="DO2882" s="26"/>
    </row>
    <row r="2883" spans="1:119" ht="20.100000000000001" customHeight="1" x14ac:dyDescent="0.25">
      <c r="A2883" s="29" t="str">
        <f t="shared" si="630"/>
        <v/>
      </c>
      <c r="B2883" s="29" t="str">
        <f t="shared" si="631"/>
        <v/>
      </c>
      <c r="C2883" s="29">
        <f t="shared" si="632"/>
        <v>0</v>
      </c>
      <c r="D2883" s="30">
        <f t="shared" si="633"/>
        <v>0</v>
      </c>
      <c r="E2883" s="30">
        <f t="shared" si="634"/>
        <v>0</v>
      </c>
      <c r="F2883" s="31">
        <f t="shared" si="635"/>
        <v>0</v>
      </c>
      <c r="G2883" s="31">
        <f t="shared" si="636"/>
        <v>0</v>
      </c>
      <c r="H2883" s="31">
        <f t="shared" si="637"/>
        <v>0</v>
      </c>
      <c r="I2883" s="31">
        <f t="shared" si="638"/>
        <v>0</v>
      </c>
      <c r="J2883" s="31">
        <f t="shared" si="639"/>
        <v>0</v>
      </c>
      <c r="K2883" s="31">
        <f t="shared" si="640"/>
        <v>0</v>
      </c>
      <c r="L2883" s="31">
        <f t="shared" si="641"/>
        <v>0</v>
      </c>
      <c r="M2883" s="31">
        <f t="shared" si="642"/>
        <v>0</v>
      </c>
      <c r="N2883" s="31">
        <f t="shared" si="643"/>
        <v>0</v>
      </c>
      <c r="O2883" s="26"/>
      <c r="P2883" s="26"/>
      <c r="Q2883" s="27"/>
      <c r="R2883" s="26"/>
      <c r="S2883" s="26"/>
      <c r="T2883" s="26"/>
      <c r="U2883" s="26"/>
      <c r="V2883" s="26"/>
      <c r="W2883" s="26"/>
      <c r="X2883" s="26"/>
      <c r="Y2883" s="26"/>
      <c r="Z2883" s="26"/>
      <c r="AA2883" s="24"/>
      <c r="AB2883" s="26"/>
      <c r="AC2883" s="28"/>
      <c r="AD2883" s="26"/>
      <c r="AE2883" s="26"/>
      <c r="AF2883" s="26"/>
      <c r="AG2883" s="26"/>
      <c r="AH2883" s="26"/>
      <c r="AI2883" s="28"/>
      <c r="AJ2883" s="24"/>
      <c r="AK2883" s="26"/>
      <c r="AL2883" s="26"/>
      <c r="AM2883" s="26"/>
      <c r="AN2883" s="26"/>
      <c r="AO2883" s="26"/>
      <c r="AP2883" s="24"/>
      <c r="AQ2883" s="24"/>
      <c r="AR2883" s="24"/>
      <c r="AS2883" s="24"/>
      <c r="AT2883" s="24"/>
      <c r="AU2883" s="24"/>
      <c r="AV2883" s="24"/>
      <c r="AW2883" s="28"/>
      <c r="AX2883" s="26"/>
      <c r="AY2883" s="28"/>
      <c r="AZ2883" s="28"/>
      <c r="BA2883" s="26"/>
      <c r="BB2883" s="26"/>
      <c r="BC2883" s="26"/>
      <c r="BD2883" s="24"/>
      <c r="BE2883" s="24"/>
      <c r="BF2883" s="26"/>
      <c r="BG2883" s="26"/>
      <c r="BH2883" s="26"/>
      <c r="BI2883" s="26"/>
      <c r="BJ2883" s="26"/>
      <c r="BK2883" s="26"/>
      <c r="BL2883" s="26"/>
      <c r="BM2883" s="26"/>
      <c r="BN2883" s="24"/>
      <c r="BO2883" s="24"/>
      <c r="BP2883" s="24"/>
      <c r="BQ2883" s="24"/>
      <c r="BR2883" s="26"/>
      <c r="BS2883" s="26"/>
      <c r="BT2883" s="26"/>
      <c r="BU2883" s="26"/>
      <c r="BV2883" s="26"/>
      <c r="BW2883" s="26"/>
      <c r="BX2883" s="26"/>
      <c r="BY2883" s="26"/>
      <c r="BZ2883" s="24"/>
      <c r="CA2883" s="24"/>
      <c r="CB2883" s="24"/>
      <c r="CC2883" s="24"/>
      <c r="CD2883" s="24"/>
      <c r="CE2883" s="24"/>
      <c r="CF2883" s="24"/>
      <c r="CG2883" s="24"/>
      <c r="CH2883" s="24"/>
      <c r="CI2883" s="24"/>
      <c r="CJ2883" s="24"/>
      <c r="CK2883" s="24"/>
      <c r="CL2883" s="24"/>
      <c r="CM2883" s="24"/>
      <c r="CN2883" s="24"/>
      <c r="CO2883" s="24"/>
      <c r="CP2883" s="24"/>
      <c r="CQ2883" s="24"/>
      <c r="CR2883" s="24"/>
      <c r="CS2883" s="24"/>
      <c r="CT2883" s="24"/>
      <c r="CU2883" s="24"/>
      <c r="CV2883" s="24"/>
      <c r="CW2883" s="24"/>
      <c r="CX2883" s="24"/>
      <c r="CY2883" s="24"/>
      <c r="CZ2883" s="24"/>
      <c r="DA2883" s="24"/>
      <c r="DB2883" s="24"/>
      <c r="DC2883" s="24"/>
      <c r="DD2883" s="24"/>
      <c r="DE2883" s="24"/>
      <c r="DF2883" s="26"/>
      <c r="DG2883" s="26"/>
      <c r="DH2883" s="26"/>
      <c r="DI2883" s="26"/>
      <c r="DJ2883" s="26"/>
      <c r="DK2883" s="26"/>
      <c r="DL2883" s="26"/>
      <c r="DM2883" s="26"/>
      <c r="DN2883" s="26"/>
      <c r="DO2883" s="26"/>
    </row>
    <row r="2884" spans="1:119" ht="20.100000000000001" customHeight="1" x14ac:dyDescent="0.25">
      <c r="A2884" s="29" t="str">
        <f t="shared" si="630"/>
        <v/>
      </c>
      <c r="B2884" s="29" t="str">
        <f t="shared" si="631"/>
        <v/>
      </c>
      <c r="C2884" s="29">
        <f t="shared" si="632"/>
        <v>0</v>
      </c>
      <c r="D2884" s="30">
        <f t="shared" si="633"/>
        <v>0</v>
      </c>
      <c r="E2884" s="30">
        <f t="shared" si="634"/>
        <v>0</v>
      </c>
      <c r="F2884" s="31">
        <f t="shared" si="635"/>
        <v>0</v>
      </c>
      <c r="G2884" s="31">
        <f t="shared" si="636"/>
        <v>0</v>
      </c>
      <c r="H2884" s="31">
        <f t="shared" si="637"/>
        <v>0</v>
      </c>
      <c r="I2884" s="31">
        <f t="shared" si="638"/>
        <v>0</v>
      </c>
      <c r="J2884" s="31">
        <f t="shared" si="639"/>
        <v>0</v>
      </c>
      <c r="K2884" s="31">
        <f t="shared" si="640"/>
        <v>0</v>
      </c>
      <c r="L2884" s="31">
        <f t="shared" si="641"/>
        <v>0</v>
      </c>
      <c r="M2884" s="31">
        <f t="shared" si="642"/>
        <v>0</v>
      </c>
      <c r="N2884" s="31">
        <f t="shared" si="643"/>
        <v>0</v>
      </c>
      <c r="O2884" s="26"/>
      <c r="P2884" s="26"/>
      <c r="Q2884" s="27"/>
      <c r="R2884" s="26"/>
      <c r="S2884" s="26"/>
      <c r="T2884" s="26"/>
      <c r="U2884" s="26"/>
      <c r="V2884" s="26"/>
      <c r="W2884" s="26"/>
      <c r="X2884" s="26"/>
      <c r="Y2884" s="26"/>
      <c r="Z2884" s="24"/>
      <c r="AA2884" s="24"/>
      <c r="AB2884" s="26"/>
      <c r="AC2884" s="28"/>
      <c r="AD2884" s="26"/>
      <c r="AE2884" s="26"/>
      <c r="AF2884" s="26"/>
      <c r="AG2884" s="26"/>
      <c r="AH2884" s="26"/>
      <c r="AI2884" s="28"/>
      <c r="AJ2884" s="26"/>
      <c r="AK2884" s="26"/>
      <c r="AL2884" s="26"/>
      <c r="AM2884" s="24"/>
      <c r="AN2884" s="24"/>
      <c r="AO2884" s="24"/>
      <c r="AP2884" s="24"/>
      <c r="AQ2884" s="24"/>
      <c r="AR2884" s="24"/>
      <c r="AS2884" s="24"/>
      <c r="AT2884" s="26"/>
      <c r="AU2884" s="24"/>
      <c r="AV2884" s="24"/>
      <c r="AW2884" s="28"/>
      <c r="AX2884" s="26"/>
      <c r="AY2884" s="28"/>
      <c r="AZ2884" s="28"/>
      <c r="BA2884" s="26"/>
      <c r="BB2884" s="24"/>
      <c r="BC2884" s="26"/>
      <c r="BD2884" s="26"/>
      <c r="BE2884" s="24"/>
      <c r="BF2884" s="26"/>
      <c r="BG2884" s="26"/>
      <c r="BH2884" s="26"/>
      <c r="BI2884" s="26"/>
      <c r="BJ2884" s="26"/>
      <c r="BK2884" s="26"/>
      <c r="BL2884" s="26"/>
      <c r="BM2884" s="26"/>
      <c r="BN2884" s="26"/>
      <c r="BO2884" s="26"/>
      <c r="BP2884" s="24"/>
      <c r="BQ2884" s="24"/>
      <c r="BR2884" s="26"/>
      <c r="BS2884" s="26"/>
      <c r="BT2884" s="26"/>
      <c r="BU2884" s="26"/>
      <c r="BV2884" s="26"/>
      <c r="BW2884" s="26"/>
      <c r="BX2884" s="26"/>
      <c r="BY2884" s="26"/>
      <c r="BZ2884" s="26"/>
      <c r="CA2884" s="26"/>
      <c r="CB2884" s="26"/>
      <c r="CC2884" s="26"/>
      <c r="CD2884" s="26"/>
      <c r="CE2884" s="26"/>
      <c r="CF2884" s="26"/>
      <c r="CG2884" s="26"/>
      <c r="CH2884" s="26"/>
      <c r="CI2884" s="26"/>
      <c r="CJ2884" s="26"/>
      <c r="CK2884" s="26"/>
      <c r="CL2884" s="26"/>
      <c r="CM2884" s="26"/>
      <c r="CN2884" s="26"/>
      <c r="CO2884" s="26"/>
      <c r="CP2884" s="26"/>
      <c r="CQ2884" s="26"/>
      <c r="CR2884" s="26"/>
      <c r="CS2884" s="26"/>
      <c r="CT2884" s="26"/>
      <c r="CU2884" s="26"/>
      <c r="CV2884" s="26"/>
      <c r="CW2884" s="26"/>
      <c r="CX2884" s="26"/>
      <c r="CY2884" s="26"/>
      <c r="CZ2884" s="26"/>
      <c r="DA2884" s="26"/>
      <c r="DB2884" s="26"/>
      <c r="DC2884" s="26"/>
      <c r="DD2884" s="26"/>
      <c r="DE2884" s="26"/>
      <c r="DF2884" s="26"/>
      <c r="DG2884" s="26"/>
      <c r="DH2884" s="26"/>
      <c r="DI2884" s="26"/>
      <c r="DJ2884" s="26"/>
      <c r="DK2884" s="26"/>
      <c r="DL2884" s="26"/>
      <c r="DM2884" s="26"/>
      <c r="DN2884" s="26"/>
      <c r="DO2884" s="26"/>
    </row>
    <row r="2885" spans="1:119" ht="20.100000000000001" customHeight="1" x14ac:dyDescent="0.25">
      <c r="A2885" s="29" t="str">
        <f t="shared" si="630"/>
        <v/>
      </c>
      <c r="B2885" s="29" t="str">
        <f t="shared" si="631"/>
        <v/>
      </c>
      <c r="C2885" s="29">
        <f t="shared" si="632"/>
        <v>0</v>
      </c>
      <c r="D2885" s="30">
        <f t="shared" si="633"/>
        <v>0</v>
      </c>
      <c r="E2885" s="30">
        <f t="shared" si="634"/>
        <v>0</v>
      </c>
      <c r="F2885" s="31">
        <f t="shared" si="635"/>
        <v>0</v>
      </c>
      <c r="G2885" s="31">
        <f t="shared" si="636"/>
        <v>0</v>
      </c>
      <c r="H2885" s="31">
        <f t="shared" si="637"/>
        <v>0</v>
      </c>
      <c r="I2885" s="31">
        <f t="shared" si="638"/>
        <v>0</v>
      </c>
      <c r="J2885" s="31">
        <f t="shared" si="639"/>
        <v>0</v>
      </c>
      <c r="K2885" s="31">
        <f t="shared" si="640"/>
        <v>0</v>
      </c>
      <c r="L2885" s="31">
        <f t="shared" si="641"/>
        <v>0</v>
      </c>
      <c r="M2885" s="31">
        <f t="shared" si="642"/>
        <v>0</v>
      </c>
      <c r="N2885" s="31">
        <f t="shared" si="643"/>
        <v>0</v>
      </c>
      <c r="O2885" s="26"/>
      <c r="P2885" s="26"/>
      <c r="Q2885" s="27"/>
      <c r="R2885" s="26"/>
      <c r="S2885" s="26"/>
      <c r="T2885" s="26"/>
      <c r="U2885" s="26"/>
      <c r="V2885" s="26"/>
      <c r="W2885" s="26"/>
      <c r="X2885" s="26"/>
      <c r="Y2885" s="26"/>
      <c r="Z2885" s="24"/>
      <c r="AA2885" s="24"/>
      <c r="AB2885" s="26"/>
      <c r="AC2885" s="28"/>
      <c r="AD2885" s="26"/>
      <c r="AE2885" s="26"/>
      <c r="AF2885" s="26"/>
      <c r="AG2885" s="26"/>
      <c r="AH2885" s="26"/>
      <c r="AI2885" s="28"/>
      <c r="AJ2885" s="26"/>
      <c r="AK2885" s="26"/>
      <c r="AL2885" s="26"/>
      <c r="AM2885" s="26"/>
      <c r="AN2885" s="26"/>
      <c r="AO2885" s="26"/>
      <c r="AP2885" s="26"/>
      <c r="AQ2885" s="24"/>
      <c r="AR2885" s="24"/>
      <c r="AS2885" s="24"/>
      <c r="AT2885" s="24"/>
      <c r="AU2885" s="24"/>
      <c r="AV2885" s="24"/>
      <c r="AW2885" s="28"/>
      <c r="AX2885" s="26"/>
      <c r="AY2885" s="28"/>
      <c r="AZ2885" s="24"/>
      <c r="BA2885" s="26"/>
      <c r="BB2885" s="26"/>
      <c r="BC2885" s="26"/>
      <c r="BD2885" s="24"/>
      <c r="BE2885" s="24"/>
      <c r="BF2885" s="26"/>
      <c r="BG2885" s="26"/>
      <c r="BH2885" s="26"/>
      <c r="BI2885" s="26"/>
      <c r="BJ2885" s="26"/>
      <c r="BK2885" s="26"/>
      <c r="BL2885" s="24"/>
      <c r="BM2885" s="24"/>
      <c r="BN2885" s="24"/>
      <c r="BO2885" s="24"/>
      <c r="BP2885" s="24"/>
      <c r="BQ2885" s="24"/>
      <c r="BR2885" s="26"/>
      <c r="BS2885" s="26"/>
      <c r="BT2885" s="26"/>
      <c r="BU2885" s="26"/>
      <c r="BV2885" s="26"/>
      <c r="BW2885" s="26"/>
      <c r="BX2885" s="26"/>
      <c r="BY2885" s="26"/>
      <c r="BZ2885" s="24"/>
      <c r="CA2885" s="24"/>
      <c r="CB2885" s="24"/>
      <c r="CC2885" s="24"/>
      <c r="CD2885" s="24"/>
      <c r="CE2885" s="24"/>
      <c r="CF2885" s="24"/>
      <c r="CG2885" s="24"/>
      <c r="CH2885" s="24"/>
      <c r="CI2885" s="24"/>
      <c r="CJ2885" s="24"/>
      <c r="CK2885" s="24"/>
      <c r="CL2885" s="24"/>
      <c r="CM2885" s="24"/>
      <c r="CN2885" s="24"/>
      <c r="CO2885" s="24"/>
      <c r="CP2885" s="24"/>
      <c r="CQ2885" s="24"/>
      <c r="CR2885" s="24"/>
      <c r="CS2885" s="24"/>
      <c r="CT2885" s="24"/>
      <c r="CU2885" s="24"/>
      <c r="CV2885" s="24"/>
      <c r="CW2885" s="24"/>
      <c r="CX2885" s="24"/>
      <c r="CY2885" s="24"/>
      <c r="CZ2885" s="24"/>
      <c r="DA2885" s="24"/>
      <c r="DB2885" s="24"/>
      <c r="DC2885" s="24"/>
      <c r="DD2885" s="24"/>
      <c r="DE2885" s="24"/>
      <c r="DF2885" s="26"/>
      <c r="DG2885" s="26"/>
      <c r="DH2885" s="26"/>
      <c r="DI2885" s="26"/>
      <c r="DJ2885" s="26"/>
      <c r="DK2885" s="26"/>
      <c r="DL2885" s="26"/>
      <c r="DM2885" s="26"/>
      <c r="DN2885" s="26"/>
      <c r="DO2885" s="26"/>
    </row>
    <row r="2886" spans="1:119" ht="20.100000000000001" customHeight="1" x14ac:dyDescent="0.25">
      <c r="A2886" s="29" t="str">
        <f t="shared" si="630"/>
        <v/>
      </c>
      <c r="B2886" s="29" t="str">
        <f t="shared" si="631"/>
        <v/>
      </c>
      <c r="C2886" s="29">
        <f t="shared" si="632"/>
        <v>0</v>
      </c>
      <c r="D2886" s="30">
        <f t="shared" si="633"/>
        <v>0</v>
      </c>
      <c r="E2886" s="30">
        <f t="shared" si="634"/>
        <v>0</v>
      </c>
      <c r="F2886" s="31">
        <f t="shared" si="635"/>
        <v>0</v>
      </c>
      <c r="G2886" s="31">
        <f t="shared" si="636"/>
        <v>0</v>
      </c>
      <c r="H2886" s="31">
        <f t="shared" si="637"/>
        <v>0</v>
      </c>
      <c r="I2886" s="31">
        <f t="shared" si="638"/>
        <v>0</v>
      </c>
      <c r="J2886" s="31">
        <f t="shared" si="639"/>
        <v>0</v>
      </c>
      <c r="K2886" s="31">
        <f t="shared" si="640"/>
        <v>0</v>
      </c>
      <c r="L2886" s="31">
        <f t="shared" si="641"/>
        <v>0</v>
      </c>
      <c r="M2886" s="31">
        <f t="shared" si="642"/>
        <v>0</v>
      </c>
      <c r="N2886" s="31">
        <f t="shared" si="643"/>
        <v>0</v>
      </c>
      <c r="O2886" s="26"/>
      <c r="P2886" s="26"/>
      <c r="Q2886" s="27"/>
      <c r="R2886" s="26"/>
      <c r="S2886" s="26"/>
      <c r="T2886" s="26"/>
      <c r="U2886" s="26"/>
      <c r="V2886" s="26"/>
      <c r="W2886" s="26"/>
      <c r="X2886" s="26"/>
      <c r="Y2886" s="26"/>
      <c r="Z2886" s="26"/>
      <c r="AA2886" s="24"/>
      <c r="AB2886" s="26"/>
      <c r="AC2886" s="28"/>
      <c r="AD2886" s="26"/>
      <c r="AE2886" s="26"/>
      <c r="AF2886" s="26"/>
      <c r="AG2886" s="26"/>
      <c r="AH2886" s="26"/>
      <c r="AI2886" s="28"/>
      <c r="AJ2886" s="26"/>
      <c r="AK2886" s="26"/>
      <c r="AL2886" s="26"/>
      <c r="AM2886" s="24"/>
      <c r="AN2886" s="24"/>
      <c r="AO2886" s="24"/>
      <c r="AP2886" s="24"/>
      <c r="AQ2886" s="26"/>
      <c r="AR2886" s="24"/>
      <c r="AS2886" s="24"/>
      <c r="AT2886" s="24"/>
      <c r="AU2886" s="26"/>
      <c r="AV2886" s="26"/>
      <c r="AW2886" s="28"/>
      <c r="AX2886" s="26"/>
      <c r="AY2886" s="28"/>
      <c r="AZ2886" s="28"/>
      <c r="BA2886" s="26"/>
      <c r="BB2886" s="24"/>
      <c r="BC2886" s="26"/>
      <c r="BD2886" s="26"/>
      <c r="BE2886" s="24"/>
      <c r="BF2886" s="26"/>
      <c r="BG2886" s="26"/>
      <c r="BH2886" s="26"/>
      <c r="BI2886" s="26"/>
      <c r="BJ2886" s="26"/>
      <c r="BK2886" s="26"/>
      <c r="BL2886" s="26"/>
      <c r="BM2886" s="26"/>
      <c r="BN2886" s="24"/>
      <c r="BO2886" s="24"/>
      <c r="BP2886" s="24"/>
      <c r="BQ2886" s="24"/>
      <c r="BR2886" s="26"/>
      <c r="BS2886" s="26"/>
      <c r="BT2886" s="26"/>
      <c r="BU2886" s="26"/>
      <c r="BV2886" s="26"/>
      <c r="BW2886" s="26"/>
      <c r="BX2886" s="26"/>
      <c r="BY2886" s="26"/>
      <c r="BZ2886" s="26"/>
      <c r="CA2886" s="26"/>
      <c r="CB2886" s="26"/>
      <c r="CC2886" s="26"/>
      <c r="CD2886" s="26"/>
      <c r="CE2886" s="26"/>
      <c r="CF2886" s="26"/>
      <c r="CG2886" s="26"/>
      <c r="CH2886" s="26"/>
      <c r="CI2886" s="26"/>
      <c r="CJ2886" s="26"/>
      <c r="CK2886" s="26"/>
      <c r="CL2886" s="26"/>
      <c r="CM2886" s="26"/>
      <c r="CN2886" s="26"/>
      <c r="CO2886" s="26"/>
      <c r="CP2886" s="26"/>
      <c r="CQ2886" s="26"/>
      <c r="CR2886" s="26"/>
      <c r="CS2886" s="26"/>
      <c r="CT2886" s="26"/>
      <c r="CU2886" s="26"/>
      <c r="CV2886" s="26"/>
      <c r="CW2886" s="26"/>
      <c r="CX2886" s="26"/>
      <c r="CY2886" s="26"/>
      <c r="CZ2886" s="26"/>
      <c r="DA2886" s="26"/>
      <c r="DB2886" s="26"/>
      <c r="DC2886" s="26"/>
      <c r="DD2886" s="26"/>
      <c r="DE2886" s="26"/>
      <c r="DF2886" s="26"/>
      <c r="DG2886" s="26"/>
      <c r="DH2886" s="26"/>
      <c r="DI2886" s="26"/>
      <c r="DJ2886" s="26"/>
      <c r="DK2886" s="26"/>
      <c r="DL2886" s="26"/>
      <c r="DM2886" s="26"/>
      <c r="DN2886" s="26"/>
      <c r="DO2886" s="26"/>
    </row>
    <row r="2887" spans="1:119" ht="20.100000000000001" customHeight="1" x14ac:dyDescent="0.25">
      <c r="A2887" s="29" t="str">
        <f t="shared" si="630"/>
        <v/>
      </c>
      <c r="B2887" s="29" t="str">
        <f t="shared" si="631"/>
        <v/>
      </c>
      <c r="C2887" s="29">
        <f t="shared" si="632"/>
        <v>0</v>
      </c>
      <c r="D2887" s="30">
        <f t="shared" si="633"/>
        <v>0</v>
      </c>
      <c r="E2887" s="30">
        <f t="shared" si="634"/>
        <v>0</v>
      </c>
      <c r="F2887" s="31">
        <f t="shared" si="635"/>
        <v>0</v>
      </c>
      <c r="G2887" s="31">
        <f t="shared" si="636"/>
        <v>0</v>
      </c>
      <c r="H2887" s="31">
        <f t="shared" si="637"/>
        <v>0</v>
      </c>
      <c r="I2887" s="31">
        <f t="shared" si="638"/>
        <v>0</v>
      </c>
      <c r="J2887" s="31">
        <f t="shared" si="639"/>
        <v>0</v>
      </c>
      <c r="K2887" s="31">
        <f t="shared" si="640"/>
        <v>0</v>
      </c>
      <c r="L2887" s="31">
        <f t="shared" si="641"/>
        <v>0</v>
      </c>
      <c r="M2887" s="31">
        <f t="shared" si="642"/>
        <v>0</v>
      </c>
      <c r="N2887" s="31">
        <f t="shared" si="643"/>
        <v>0</v>
      </c>
      <c r="O2887" s="26"/>
      <c r="P2887" s="26"/>
      <c r="Q2887" s="27"/>
      <c r="R2887" s="26"/>
      <c r="S2887" s="26"/>
      <c r="T2887" s="26"/>
      <c r="U2887" s="26"/>
      <c r="V2887" s="26"/>
      <c r="W2887" s="26"/>
      <c r="X2887" s="26"/>
      <c r="Y2887" s="26"/>
      <c r="Z2887" s="26"/>
      <c r="AA2887" s="24"/>
      <c r="AB2887" s="26"/>
      <c r="AC2887" s="28"/>
      <c r="AD2887" s="26"/>
      <c r="AE2887" s="26"/>
      <c r="AF2887" s="26"/>
      <c r="AG2887" s="26"/>
      <c r="AH2887" s="26"/>
      <c r="AI2887" s="28"/>
      <c r="AJ2887" s="26"/>
      <c r="AK2887" s="26"/>
      <c r="AL2887" s="26"/>
      <c r="AM2887" s="24"/>
      <c r="AN2887" s="24"/>
      <c r="AO2887" s="24"/>
      <c r="AP2887" s="24"/>
      <c r="AQ2887" s="26"/>
      <c r="AR2887" s="24"/>
      <c r="AS2887" s="24"/>
      <c r="AT2887" s="24"/>
      <c r="AU2887" s="26"/>
      <c r="AV2887" s="24"/>
      <c r="AW2887" s="28"/>
      <c r="AX2887" s="26"/>
      <c r="AY2887" s="28"/>
      <c r="AZ2887" s="28"/>
      <c r="BA2887" s="26"/>
      <c r="BB2887" s="26"/>
      <c r="BC2887" s="26"/>
      <c r="BD2887" s="26"/>
      <c r="BE2887" s="24"/>
      <c r="BF2887" s="26"/>
      <c r="BG2887" s="26"/>
      <c r="BH2887" s="26"/>
      <c r="BI2887" s="26"/>
      <c r="BJ2887" s="24"/>
      <c r="BK2887" s="24"/>
      <c r="BL2887" s="24"/>
      <c r="BM2887" s="24"/>
      <c r="BN2887" s="24"/>
      <c r="BO2887" s="24"/>
      <c r="BP2887" s="24"/>
      <c r="BQ2887" s="24"/>
      <c r="BR2887" s="26"/>
      <c r="BS2887" s="26"/>
      <c r="BT2887" s="26"/>
      <c r="BU2887" s="26"/>
      <c r="BV2887" s="26"/>
      <c r="BW2887" s="26"/>
      <c r="BX2887" s="26"/>
      <c r="BY2887" s="26"/>
      <c r="BZ2887" s="24"/>
      <c r="CA2887" s="24"/>
      <c r="CB2887" s="24"/>
      <c r="CC2887" s="24"/>
      <c r="CD2887" s="24"/>
      <c r="CE2887" s="24"/>
      <c r="CF2887" s="24"/>
      <c r="CG2887" s="24"/>
      <c r="CH2887" s="24"/>
      <c r="CI2887" s="24"/>
      <c r="CJ2887" s="24"/>
      <c r="CK2887" s="24"/>
      <c r="CL2887" s="24"/>
      <c r="CM2887" s="24"/>
      <c r="CN2887" s="24"/>
      <c r="CO2887" s="24"/>
      <c r="CP2887" s="24"/>
      <c r="CQ2887" s="24"/>
      <c r="CR2887" s="24"/>
      <c r="CS2887" s="24"/>
      <c r="CT2887" s="24"/>
      <c r="CU2887" s="24"/>
      <c r="CV2887" s="24"/>
      <c r="CW2887" s="24"/>
      <c r="CX2887" s="24"/>
      <c r="CY2887" s="24"/>
      <c r="CZ2887" s="24"/>
      <c r="DA2887" s="24"/>
      <c r="DB2887" s="24"/>
      <c r="DC2887" s="24"/>
      <c r="DD2887" s="24"/>
      <c r="DE2887" s="24"/>
      <c r="DF2887" s="26"/>
      <c r="DG2887" s="26"/>
      <c r="DH2887" s="26"/>
      <c r="DI2887" s="26"/>
      <c r="DJ2887" s="26"/>
      <c r="DK2887" s="26"/>
      <c r="DL2887" s="26"/>
      <c r="DM2887" s="26"/>
      <c r="DN2887" s="26"/>
      <c r="DO2887" s="26"/>
    </row>
    <row r="2888" spans="1:119" ht="20.100000000000001" customHeight="1" x14ac:dyDescent="0.25">
      <c r="A2888" s="29" t="str">
        <f t="shared" si="630"/>
        <v/>
      </c>
      <c r="B2888" s="29" t="str">
        <f t="shared" si="631"/>
        <v/>
      </c>
      <c r="C2888" s="29">
        <f t="shared" si="632"/>
        <v>0</v>
      </c>
      <c r="D2888" s="30">
        <f t="shared" si="633"/>
        <v>0</v>
      </c>
      <c r="E2888" s="30">
        <f t="shared" si="634"/>
        <v>0</v>
      </c>
      <c r="F2888" s="31">
        <f t="shared" si="635"/>
        <v>0</v>
      </c>
      <c r="G2888" s="31">
        <f t="shared" si="636"/>
        <v>0</v>
      </c>
      <c r="H2888" s="31">
        <f t="shared" si="637"/>
        <v>0</v>
      </c>
      <c r="I2888" s="31">
        <f t="shared" si="638"/>
        <v>0</v>
      </c>
      <c r="J2888" s="31">
        <f t="shared" si="639"/>
        <v>0</v>
      </c>
      <c r="K2888" s="31">
        <f t="shared" si="640"/>
        <v>0</v>
      </c>
      <c r="L2888" s="31">
        <f t="shared" si="641"/>
        <v>0</v>
      </c>
      <c r="M2888" s="31">
        <f t="shared" si="642"/>
        <v>0</v>
      </c>
      <c r="N2888" s="31">
        <f t="shared" si="643"/>
        <v>0</v>
      </c>
      <c r="O2888" s="26"/>
      <c r="P2888" s="26"/>
      <c r="Q2888" s="27"/>
      <c r="R2888" s="24"/>
      <c r="S2888" s="24"/>
      <c r="T2888" s="26"/>
      <c r="U2888" s="24"/>
      <c r="V2888" s="26"/>
      <c r="W2888" s="26"/>
      <c r="X2888" s="26"/>
      <c r="Y2888" s="26"/>
      <c r="Z2888" s="26"/>
      <c r="AA2888" s="24"/>
      <c r="AB2888" s="26"/>
      <c r="AC2888" s="28"/>
      <c r="AD2888" s="26"/>
      <c r="AE2888" s="26"/>
      <c r="AF2888" s="26"/>
      <c r="AG2888" s="26"/>
      <c r="AH2888" s="24"/>
      <c r="AI2888" s="28"/>
      <c r="AJ2888" s="24"/>
      <c r="AK2888" s="24"/>
      <c r="AL2888" s="24"/>
      <c r="AM2888" s="24"/>
      <c r="AN2888" s="24"/>
      <c r="AO2888" s="24"/>
      <c r="AP2888" s="24"/>
      <c r="AQ2888" s="24"/>
      <c r="AR2888" s="24"/>
      <c r="AS2888" s="24"/>
      <c r="AT2888" s="24"/>
      <c r="AU2888" s="24"/>
      <c r="AV2888" s="24"/>
      <c r="AW2888" s="24"/>
      <c r="AX2888" s="24"/>
      <c r="AY2888" s="24"/>
      <c r="AZ2888" s="24"/>
      <c r="BA2888" s="24"/>
      <c r="BB2888" s="24"/>
      <c r="BC2888" s="26"/>
      <c r="BD2888" s="24"/>
      <c r="BE2888" s="24"/>
      <c r="BF2888" s="24"/>
      <c r="BG2888" s="24"/>
      <c r="BH2888" s="24"/>
      <c r="BI2888" s="24"/>
      <c r="BJ2888" s="24"/>
      <c r="BK2888" s="24"/>
      <c r="BL2888" s="24"/>
      <c r="BM2888" s="24"/>
      <c r="BN2888" s="24"/>
      <c r="BO2888" s="24"/>
      <c r="BP2888" s="24"/>
      <c r="BQ2888" s="24"/>
      <c r="BR2888" s="24"/>
      <c r="BS2888" s="24"/>
      <c r="BT2888" s="24"/>
      <c r="BU2888" s="24"/>
      <c r="BV2888" s="24"/>
      <c r="BW2888" s="24"/>
      <c r="BX2888" s="24"/>
      <c r="BY2888" s="24"/>
      <c r="BZ2888" s="24"/>
      <c r="CA2888" s="24"/>
      <c r="CB2888" s="24"/>
      <c r="CC2888" s="24"/>
      <c r="CD2888" s="24"/>
      <c r="CE2888" s="24"/>
      <c r="CF2888" s="24"/>
      <c r="CG2888" s="24"/>
      <c r="CH2888" s="24"/>
      <c r="CI2888" s="24"/>
      <c r="CJ2888" s="24"/>
      <c r="CK2888" s="24"/>
      <c r="CL2888" s="24"/>
      <c r="CM2888" s="24"/>
      <c r="CN2888" s="24"/>
      <c r="CO2888" s="24"/>
      <c r="CP2888" s="24"/>
      <c r="CQ2888" s="24"/>
      <c r="CR2888" s="24"/>
      <c r="CS2888" s="24"/>
      <c r="CT2888" s="24"/>
      <c r="CU2888" s="24"/>
      <c r="CV2888" s="24"/>
      <c r="CW2888" s="24"/>
      <c r="CX2888" s="24"/>
      <c r="CY2888" s="24"/>
      <c r="CZ2888" s="24"/>
      <c r="DA2888" s="24"/>
      <c r="DB2888" s="24"/>
      <c r="DC2888" s="24"/>
      <c r="DD2888" s="24"/>
      <c r="DE2888" s="24"/>
      <c r="DF2888" s="26"/>
      <c r="DG2888" s="26"/>
      <c r="DH2888" s="26"/>
      <c r="DI2888" s="26"/>
      <c r="DJ2888" s="26"/>
      <c r="DK2888" s="26"/>
      <c r="DL2888" s="26"/>
      <c r="DM2888" s="26"/>
      <c r="DN2888" s="26"/>
      <c r="DO2888" s="26"/>
    </row>
    <row r="2889" spans="1:119" ht="20.100000000000001" customHeight="1" x14ac:dyDescent="0.25">
      <c r="A2889" s="29" t="str">
        <f t="shared" si="630"/>
        <v/>
      </c>
      <c r="B2889" s="29" t="str">
        <f t="shared" si="631"/>
        <v/>
      </c>
      <c r="C2889" s="29">
        <f t="shared" si="632"/>
        <v>0</v>
      </c>
      <c r="D2889" s="30">
        <f t="shared" si="633"/>
        <v>0</v>
      </c>
      <c r="E2889" s="30">
        <f t="shared" si="634"/>
        <v>0</v>
      </c>
      <c r="F2889" s="31">
        <f t="shared" si="635"/>
        <v>0</v>
      </c>
      <c r="G2889" s="31">
        <f t="shared" si="636"/>
        <v>0</v>
      </c>
      <c r="H2889" s="31">
        <f t="shared" si="637"/>
        <v>0</v>
      </c>
      <c r="I2889" s="31">
        <f t="shared" si="638"/>
        <v>0</v>
      </c>
      <c r="J2889" s="31">
        <f t="shared" si="639"/>
        <v>0</v>
      </c>
      <c r="K2889" s="31">
        <f t="shared" si="640"/>
        <v>0</v>
      </c>
      <c r="L2889" s="31">
        <f t="shared" si="641"/>
        <v>0</v>
      </c>
      <c r="M2889" s="31">
        <f t="shared" si="642"/>
        <v>0</v>
      </c>
      <c r="N2889" s="31">
        <f t="shared" si="643"/>
        <v>0</v>
      </c>
      <c r="O2889" s="26"/>
      <c r="P2889" s="26"/>
      <c r="Q2889" s="27"/>
      <c r="R2889" s="26"/>
      <c r="S2889" s="26"/>
      <c r="T2889" s="26"/>
      <c r="U2889" s="26"/>
      <c r="V2889" s="26"/>
      <c r="W2889" s="26"/>
      <c r="X2889" s="26"/>
      <c r="Y2889" s="26"/>
      <c r="Z2889" s="26"/>
      <c r="AA2889" s="24"/>
      <c r="AB2889" s="26"/>
      <c r="AC2889" s="28"/>
      <c r="AD2889" s="26"/>
      <c r="AE2889" s="26"/>
      <c r="AF2889" s="26"/>
      <c r="AG2889" s="26"/>
      <c r="AH2889" s="26"/>
      <c r="AI2889" s="28"/>
      <c r="AJ2889" s="26"/>
      <c r="AK2889" s="26"/>
      <c r="AL2889" s="26"/>
      <c r="AM2889" s="24"/>
      <c r="AN2889" s="24"/>
      <c r="AO2889" s="24"/>
      <c r="AP2889" s="24"/>
      <c r="AQ2889" s="26"/>
      <c r="AR2889" s="24"/>
      <c r="AS2889" s="24"/>
      <c r="AT2889" s="24"/>
      <c r="AU2889" s="26"/>
      <c r="AV2889" s="24"/>
      <c r="AW2889" s="28"/>
      <c r="AX2889" s="26"/>
      <c r="AY2889" s="28"/>
      <c r="AZ2889" s="28"/>
      <c r="BA2889" s="26"/>
      <c r="BB2889" s="26"/>
      <c r="BC2889" s="26"/>
      <c r="BD2889" s="26"/>
      <c r="BE2889" s="24"/>
      <c r="BF2889" s="26"/>
      <c r="BG2889" s="26"/>
      <c r="BH2889" s="26"/>
      <c r="BI2889" s="26"/>
      <c r="BJ2889" s="24"/>
      <c r="BK2889" s="24"/>
      <c r="BL2889" s="24"/>
      <c r="BM2889" s="24"/>
      <c r="BN2889" s="24"/>
      <c r="BO2889" s="24"/>
      <c r="BP2889" s="24"/>
      <c r="BQ2889" s="24"/>
      <c r="BR2889" s="26"/>
      <c r="BS2889" s="26"/>
      <c r="BT2889" s="26"/>
      <c r="BU2889" s="26"/>
      <c r="BV2889" s="26"/>
      <c r="BW2889" s="26"/>
      <c r="BX2889" s="26"/>
      <c r="BY2889" s="26"/>
      <c r="BZ2889" s="24"/>
      <c r="CA2889" s="24"/>
      <c r="CB2889" s="24"/>
      <c r="CC2889" s="24"/>
      <c r="CD2889" s="24"/>
      <c r="CE2889" s="24"/>
      <c r="CF2889" s="24"/>
      <c r="CG2889" s="24"/>
      <c r="CH2889" s="24"/>
      <c r="CI2889" s="24"/>
      <c r="CJ2889" s="24"/>
      <c r="CK2889" s="24"/>
      <c r="CL2889" s="24"/>
      <c r="CM2889" s="24"/>
      <c r="CN2889" s="24"/>
      <c r="CO2889" s="24"/>
      <c r="CP2889" s="24"/>
      <c r="CQ2889" s="24"/>
      <c r="CR2889" s="24"/>
      <c r="CS2889" s="24"/>
      <c r="CT2889" s="24"/>
      <c r="CU2889" s="24"/>
      <c r="CV2889" s="24"/>
      <c r="CW2889" s="24"/>
      <c r="CX2889" s="24"/>
      <c r="CY2889" s="24"/>
      <c r="CZ2889" s="24"/>
      <c r="DA2889" s="24"/>
      <c r="DB2889" s="24"/>
      <c r="DC2889" s="24"/>
      <c r="DD2889" s="24"/>
      <c r="DE2889" s="24"/>
      <c r="DF2889" s="26"/>
      <c r="DG2889" s="26"/>
      <c r="DH2889" s="26"/>
      <c r="DI2889" s="26"/>
      <c r="DJ2889" s="26"/>
      <c r="DK2889" s="26"/>
      <c r="DL2889" s="26"/>
      <c r="DM2889" s="26"/>
      <c r="DN2889" s="26"/>
      <c r="DO2889" s="26"/>
    </row>
    <row r="2890" spans="1:119" ht="20.100000000000001" customHeight="1" x14ac:dyDescent="0.25">
      <c r="A2890" s="29" t="str">
        <f t="shared" si="630"/>
        <v/>
      </c>
      <c r="B2890" s="29" t="str">
        <f t="shared" si="631"/>
        <v/>
      </c>
      <c r="C2890" s="29">
        <f t="shared" si="632"/>
        <v>0</v>
      </c>
      <c r="D2890" s="30">
        <f t="shared" si="633"/>
        <v>0</v>
      </c>
      <c r="E2890" s="30">
        <f t="shared" si="634"/>
        <v>0</v>
      </c>
      <c r="F2890" s="31">
        <f t="shared" si="635"/>
        <v>0</v>
      </c>
      <c r="G2890" s="31">
        <f t="shared" si="636"/>
        <v>0</v>
      </c>
      <c r="H2890" s="31">
        <f t="shared" si="637"/>
        <v>0</v>
      </c>
      <c r="I2890" s="31">
        <f t="shared" si="638"/>
        <v>0</v>
      </c>
      <c r="J2890" s="31">
        <f t="shared" si="639"/>
        <v>0</v>
      </c>
      <c r="K2890" s="31">
        <f t="shared" si="640"/>
        <v>0</v>
      </c>
      <c r="L2890" s="31">
        <f t="shared" si="641"/>
        <v>0</v>
      </c>
      <c r="M2890" s="31">
        <f t="shared" si="642"/>
        <v>0</v>
      </c>
      <c r="N2890" s="31">
        <f t="shared" si="643"/>
        <v>0</v>
      </c>
      <c r="O2890" s="26"/>
      <c r="P2890" s="26"/>
      <c r="Q2890" s="27"/>
      <c r="R2890" s="26"/>
      <c r="S2890" s="26"/>
      <c r="T2890" s="26"/>
      <c r="U2890" s="26"/>
      <c r="V2890" s="26"/>
      <c r="W2890" s="26"/>
      <c r="X2890" s="26"/>
      <c r="Y2890" s="26"/>
      <c r="Z2890" s="26"/>
      <c r="AA2890" s="24"/>
      <c r="AB2890" s="26"/>
      <c r="AC2890" s="28"/>
      <c r="AD2890" s="26"/>
      <c r="AE2890" s="26"/>
      <c r="AF2890" s="26"/>
      <c r="AG2890" s="26"/>
      <c r="AH2890" s="26"/>
      <c r="AI2890" s="28"/>
      <c r="AJ2890" s="26"/>
      <c r="AK2890" s="26"/>
      <c r="AL2890" s="26"/>
      <c r="AM2890" s="24"/>
      <c r="AN2890" s="24"/>
      <c r="AO2890" s="24"/>
      <c r="AP2890" s="24"/>
      <c r="AQ2890" s="26"/>
      <c r="AR2890" s="24"/>
      <c r="AS2890" s="24"/>
      <c r="AT2890" s="24"/>
      <c r="AU2890" s="24"/>
      <c r="AV2890" s="24"/>
      <c r="AW2890" s="28"/>
      <c r="AX2890" s="26"/>
      <c r="AY2890" s="28"/>
      <c r="AZ2890" s="28"/>
      <c r="BA2890" s="26"/>
      <c r="BB2890" s="26"/>
      <c r="BC2890" s="26"/>
      <c r="BD2890" s="26"/>
      <c r="BE2890" s="26"/>
      <c r="BF2890" s="26"/>
      <c r="BG2890" s="26"/>
      <c r="BH2890" s="26"/>
      <c r="BI2890" s="26"/>
      <c r="BJ2890" s="24"/>
      <c r="BK2890" s="24"/>
      <c r="BL2890" s="24"/>
      <c r="BM2890" s="24"/>
      <c r="BN2890" s="24"/>
      <c r="BO2890" s="24"/>
      <c r="BP2890" s="24"/>
      <c r="BQ2890" s="24"/>
      <c r="BR2890" s="26"/>
      <c r="BS2890" s="26"/>
      <c r="BT2890" s="26"/>
      <c r="BU2890" s="26"/>
      <c r="BV2890" s="26"/>
      <c r="BW2890" s="26"/>
      <c r="BX2890" s="26"/>
      <c r="BY2890" s="26"/>
      <c r="BZ2890" s="24"/>
      <c r="CA2890" s="24"/>
      <c r="CB2890" s="24"/>
      <c r="CC2890" s="24"/>
      <c r="CD2890" s="24"/>
      <c r="CE2890" s="24"/>
      <c r="CF2890" s="24"/>
      <c r="CG2890" s="24"/>
      <c r="CH2890" s="24"/>
      <c r="CI2890" s="24"/>
      <c r="CJ2890" s="24"/>
      <c r="CK2890" s="24"/>
      <c r="CL2890" s="24"/>
      <c r="CM2890" s="24"/>
      <c r="CN2890" s="24"/>
      <c r="CO2890" s="24"/>
      <c r="CP2890" s="24"/>
      <c r="CQ2890" s="24"/>
      <c r="CR2890" s="24"/>
      <c r="CS2890" s="24"/>
      <c r="CT2890" s="24"/>
      <c r="CU2890" s="24"/>
      <c r="CV2890" s="24"/>
      <c r="CW2890" s="24"/>
      <c r="CX2890" s="24"/>
      <c r="CY2890" s="24"/>
      <c r="CZ2890" s="24"/>
      <c r="DA2890" s="24"/>
      <c r="DB2890" s="24"/>
      <c r="DC2890" s="24"/>
      <c r="DD2890" s="24"/>
      <c r="DE2890" s="24"/>
      <c r="DF2890" s="26"/>
      <c r="DG2890" s="26"/>
      <c r="DH2890" s="26"/>
      <c r="DI2890" s="26"/>
      <c r="DJ2890" s="26"/>
      <c r="DK2890" s="26"/>
      <c r="DL2890" s="26"/>
      <c r="DM2890" s="26"/>
      <c r="DN2890" s="26"/>
      <c r="DO2890" s="26"/>
    </row>
    <row r="2891" spans="1:119" ht="20.100000000000001" customHeight="1" x14ac:dyDescent="0.25">
      <c r="A2891" s="29" t="str">
        <f t="shared" si="630"/>
        <v/>
      </c>
      <c r="B2891" s="29" t="str">
        <f t="shared" si="631"/>
        <v/>
      </c>
      <c r="C2891" s="29">
        <f t="shared" si="632"/>
        <v>0</v>
      </c>
      <c r="D2891" s="30">
        <f t="shared" si="633"/>
        <v>0</v>
      </c>
      <c r="E2891" s="30">
        <f t="shared" si="634"/>
        <v>0</v>
      </c>
      <c r="F2891" s="31">
        <f t="shared" si="635"/>
        <v>0</v>
      </c>
      <c r="G2891" s="31">
        <f t="shared" si="636"/>
        <v>0</v>
      </c>
      <c r="H2891" s="31">
        <f t="shared" si="637"/>
        <v>0</v>
      </c>
      <c r="I2891" s="31">
        <f t="shared" si="638"/>
        <v>0</v>
      </c>
      <c r="J2891" s="31">
        <f t="shared" si="639"/>
        <v>0</v>
      </c>
      <c r="K2891" s="31">
        <f t="shared" si="640"/>
        <v>0</v>
      </c>
      <c r="L2891" s="31">
        <f t="shared" si="641"/>
        <v>0</v>
      </c>
      <c r="M2891" s="31">
        <f t="shared" si="642"/>
        <v>0</v>
      </c>
      <c r="N2891" s="31">
        <f t="shared" si="643"/>
        <v>0</v>
      </c>
      <c r="O2891" s="26"/>
      <c r="P2891" s="26"/>
      <c r="Q2891" s="27"/>
      <c r="R2891" s="26"/>
      <c r="S2891" s="26"/>
      <c r="T2891" s="26"/>
      <c r="U2891" s="26"/>
      <c r="V2891" s="26"/>
      <c r="W2891" s="26"/>
      <c r="X2891" s="26"/>
      <c r="Y2891" s="26"/>
      <c r="Z2891" s="26"/>
      <c r="AA2891" s="24"/>
      <c r="AB2891" s="26"/>
      <c r="AC2891" s="28"/>
      <c r="AD2891" s="26"/>
      <c r="AE2891" s="26"/>
      <c r="AF2891" s="26"/>
      <c r="AG2891" s="26"/>
      <c r="AH2891" s="26"/>
      <c r="AI2891" s="28"/>
      <c r="AJ2891" s="26"/>
      <c r="AK2891" s="26"/>
      <c r="AL2891" s="26"/>
      <c r="AM2891" s="24"/>
      <c r="AN2891" s="24"/>
      <c r="AO2891" s="24"/>
      <c r="AP2891" s="24"/>
      <c r="AQ2891" s="24"/>
      <c r="AR2891" s="24"/>
      <c r="AS2891" s="24"/>
      <c r="AT2891" s="24"/>
      <c r="AU2891" s="24"/>
      <c r="AV2891" s="24"/>
      <c r="AW2891" s="28"/>
      <c r="AX2891" s="26"/>
      <c r="AY2891" s="28"/>
      <c r="AZ2891" s="28"/>
      <c r="BA2891" s="26"/>
      <c r="BB2891" s="26"/>
      <c r="BC2891" s="26"/>
      <c r="BD2891" s="26"/>
      <c r="BE2891" s="24"/>
      <c r="BF2891" s="26"/>
      <c r="BG2891" s="26"/>
      <c r="BH2891" s="26"/>
      <c r="BI2891" s="26"/>
      <c r="BJ2891" s="26"/>
      <c r="BK2891" s="26"/>
      <c r="BL2891" s="24"/>
      <c r="BM2891" s="24"/>
      <c r="BN2891" s="24"/>
      <c r="BO2891" s="24"/>
      <c r="BP2891" s="24"/>
      <c r="BQ2891" s="24"/>
      <c r="BR2891" s="26"/>
      <c r="BS2891" s="26"/>
      <c r="BT2891" s="26"/>
      <c r="BU2891" s="26"/>
      <c r="BV2891" s="26"/>
      <c r="BW2891" s="26"/>
      <c r="BX2891" s="26"/>
      <c r="BY2891" s="26"/>
      <c r="BZ2891" s="24"/>
      <c r="CA2891" s="24"/>
      <c r="CB2891" s="24"/>
      <c r="CC2891" s="24"/>
      <c r="CD2891" s="24"/>
      <c r="CE2891" s="24"/>
      <c r="CF2891" s="24"/>
      <c r="CG2891" s="24"/>
      <c r="CH2891" s="24"/>
      <c r="CI2891" s="24"/>
      <c r="CJ2891" s="24"/>
      <c r="CK2891" s="24"/>
      <c r="CL2891" s="24"/>
      <c r="CM2891" s="24"/>
      <c r="CN2891" s="24"/>
      <c r="CO2891" s="24"/>
      <c r="CP2891" s="24"/>
      <c r="CQ2891" s="24"/>
      <c r="CR2891" s="24"/>
      <c r="CS2891" s="24"/>
      <c r="CT2891" s="24"/>
      <c r="CU2891" s="24"/>
      <c r="CV2891" s="24"/>
      <c r="CW2891" s="24"/>
      <c r="CX2891" s="24"/>
      <c r="CY2891" s="24"/>
      <c r="CZ2891" s="24"/>
      <c r="DA2891" s="24"/>
      <c r="DB2891" s="24"/>
      <c r="DC2891" s="24"/>
      <c r="DD2891" s="24"/>
      <c r="DE2891" s="24"/>
      <c r="DF2891" s="26"/>
      <c r="DG2891" s="26"/>
      <c r="DH2891" s="26"/>
      <c r="DI2891" s="26"/>
      <c r="DJ2891" s="26"/>
      <c r="DK2891" s="26"/>
      <c r="DL2891" s="26"/>
      <c r="DM2891" s="26"/>
      <c r="DN2891" s="26"/>
      <c r="DO2891" s="26"/>
    </row>
    <row r="2892" spans="1:119" ht="20.100000000000001" customHeight="1" x14ac:dyDescent="0.25">
      <c r="A2892" s="29" t="str">
        <f t="shared" si="630"/>
        <v/>
      </c>
      <c r="B2892" s="29" t="str">
        <f t="shared" si="631"/>
        <v/>
      </c>
      <c r="C2892" s="29">
        <f t="shared" si="632"/>
        <v>0</v>
      </c>
      <c r="D2892" s="30">
        <f t="shared" si="633"/>
        <v>0</v>
      </c>
      <c r="E2892" s="30">
        <f t="shared" si="634"/>
        <v>0</v>
      </c>
      <c r="F2892" s="31">
        <f t="shared" si="635"/>
        <v>0</v>
      </c>
      <c r="G2892" s="31">
        <f t="shared" si="636"/>
        <v>0</v>
      </c>
      <c r="H2892" s="31">
        <f t="shared" si="637"/>
        <v>0</v>
      </c>
      <c r="I2892" s="31">
        <f t="shared" si="638"/>
        <v>0</v>
      </c>
      <c r="J2892" s="31">
        <f t="shared" si="639"/>
        <v>0</v>
      </c>
      <c r="K2892" s="31">
        <f t="shared" si="640"/>
        <v>0</v>
      </c>
      <c r="L2892" s="31">
        <f t="shared" si="641"/>
        <v>0</v>
      </c>
      <c r="M2892" s="31">
        <f t="shared" si="642"/>
        <v>0</v>
      </c>
      <c r="N2892" s="31">
        <f t="shared" si="643"/>
        <v>0</v>
      </c>
      <c r="O2892" s="26"/>
      <c r="P2892" s="26"/>
      <c r="Q2892" s="27"/>
      <c r="R2892" s="26"/>
      <c r="S2892" s="26"/>
      <c r="T2892" s="26"/>
      <c r="U2892" s="26"/>
      <c r="V2892" s="26"/>
      <c r="W2892" s="26"/>
      <c r="X2892" s="26"/>
      <c r="Y2892" s="26"/>
      <c r="Z2892" s="26"/>
      <c r="AA2892" s="24"/>
      <c r="AB2892" s="26"/>
      <c r="AC2892" s="28"/>
      <c r="AD2892" s="26"/>
      <c r="AE2892" s="26"/>
      <c r="AF2892" s="26"/>
      <c r="AG2892" s="26"/>
      <c r="AH2892" s="26"/>
      <c r="AI2892" s="28"/>
      <c r="AJ2892" s="24"/>
      <c r="AK2892" s="26"/>
      <c r="AL2892" s="26"/>
      <c r="AM2892" s="26"/>
      <c r="AN2892" s="26"/>
      <c r="AO2892" s="26"/>
      <c r="AP2892" s="24"/>
      <c r="AQ2892" s="24"/>
      <c r="AR2892" s="24"/>
      <c r="AS2892" s="24"/>
      <c r="AT2892" s="24"/>
      <c r="AU2892" s="24"/>
      <c r="AV2892" s="24"/>
      <c r="AW2892" s="28"/>
      <c r="AX2892" s="26"/>
      <c r="AY2892" s="28"/>
      <c r="AZ2892" s="28"/>
      <c r="BA2892" s="26"/>
      <c r="BB2892" s="26"/>
      <c r="BC2892" s="26"/>
      <c r="BD2892" s="24"/>
      <c r="BE2892" s="24"/>
      <c r="BF2892" s="26"/>
      <c r="BG2892" s="26"/>
      <c r="BH2892" s="26"/>
      <c r="BI2892" s="26"/>
      <c r="BJ2892" s="24"/>
      <c r="BK2892" s="24"/>
      <c r="BL2892" s="24"/>
      <c r="BM2892" s="24"/>
      <c r="BN2892" s="24"/>
      <c r="BO2892" s="24"/>
      <c r="BP2892" s="24"/>
      <c r="BQ2892" s="24"/>
      <c r="BR2892" s="26"/>
      <c r="BS2892" s="26"/>
      <c r="BT2892" s="26"/>
      <c r="BU2892" s="26"/>
      <c r="BV2892" s="26"/>
      <c r="BW2892" s="26"/>
      <c r="BX2892" s="26"/>
      <c r="BY2892" s="26"/>
      <c r="BZ2892" s="24"/>
      <c r="CA2892" s="24"/>
      <c r="CB2892" s="24"/>
      <c r="CC2892" s="24"/>
      <c r="CD2892" s="24"/>
      <c r="CE2892" s="24"/>
      <c r="CF2892" s="24"/>
      <c r="CG2892" s="24"/>
      <c r="CH2892" s="24"/>
      <c r="CI2892" s="24"/>
      <c r="CJ2892" s="24"/>
      <c r="CK2892" s="24"/>
      <c r="CL2892" s="24"/>
      <c r="CM2892" s="24"/>
      <c r="CN2892" s="24"/>
      <c r="CO2892" s="24"/>
      <c r="CP2892" s="24"/>
      <c r="CQ2892" s="24"/>
      <c r="CR2892" s="24"/>
      <c r="CS2892" s="24"/>
      <c r="CT2892" s="24"/>
      <c r="CU2892" s="24"/>
      <c r="CV2892" s="24"/>
      <c r="CW2892" s="24"/>
      <c r="CX2892" s="24"/>
      <c r="CY2892" s="24"/>
      <c r="CZ2892" s="24"/>
      <c r="DA2892" s="24"/>
      <c r="DB2892" s="24"/>
      <c r="DC2892" s="24"/>
      <c r="DD2892" s="24"/>
      <c r="DE2892" s="24"/>
      <c r="DF2892" s="26"/>
      <c r="DG2892" s="26"/>
      <c r="DH2892" s="26"/>
      <c r="DI2892" s="26"/>
      <c r="DJ2892" s="26"/>
      <c r="DK2892" s="26"/>
      <c r="DL2892" s="26"/>
      <c r="DM2892" s="26"/>
      <c r="DN2892" s="26"/>
      <c r="DO2892" s="26"/>
    </row>
    <row r="2893" spans="1:119" ht="20.100000000000001" customHeight="1" x14ac:dyDescent="0.25">
      <c r="A2893" s="29" t="str">
        <f t="shared" si="630"/>
        <v/>
      </c>
      <c r="B2893" s="29" t="str">
        <f t="shared" si="631"/>
        <v/>
      </c>
      <c r="C2893" s="29">
        <f t="shared" si="632"/>
        <v>0</v>
      </c>
      <c r="D2893" s="30">
        <f t="shared" si="633"/>
        <v>0</v>
      </c>
      <c r="E2893" s="30">
        <f t="shared" si="634"/>
        <v>0</v>
      </c>
      <c r="F2893" s="31">
        <f t="shared" si="635"/>
        <v>0</v>
      </c>
      <c r="G2893" s="31">
        <f t="shared" si="636"/>
        <v>0</v>
      </c>
      <c r="H2893" s="31">
        <f t="shared" si="637"/>
        <v>0</v>
      </c>
      <c r="I2893" s="31">
        <f t="shared" si="638"/>
        <v>0</v>
      </c>
      <c r="J2893" s="31">
        <f t="shared" si="639"/>
        <v>0</v>
      </c>
      <c r="K2893" s="31">
        <f t="shared" si="640"/>
        <v>0</v>
      </c>
      <c r="L2893" s="31">
        <f t="shared" si="641"/>
        <v>0</v>
      </c>
      <c r="M2893" s="31">
        <f t="shared" si="642"/>
        <v>0</v>
      </c>
      <c r="N2893" s="31">
        <f t="shared" si="643"/>
        <v>0</v>
      </c>
      <c r="O2893" s="26"/>
      <c r="P2893" s="26"/>
      <c r="Q2893" s="27"/>
      <c r="R2893" s="24"/>
      <c r="S2893" s="24"/>
      <c r="T2893" s="26"/>
      <c r="U2893" s="24"/>
      <c r="V2893" s="26"/>
      <c r="W2893" s="26"/>
      <c r="X2893" s="26"/>
      <c r="Y2893" s="26"/>
      <c r="Z2893" s="24"/>
      <c r="AA2893" s="24"/>
      <c r="AB2893" s="26"/>
      <c r="AC2893" s="28"/>
      <c r="AD2893" s="26"/>
      <c r="AE2893" s="26"/>
      <c r="AF2893" s="26"/>
      <c r="AG2893" s="26"/>
      <c r="AH2893" s="24"/>
      <c r="AI2893" s="28"/>
      <c r="AJ2893" s="24"/>
      <c r="AK2893" s="24"/>
      <c r="AL2893" s="24"/>
      <c r="AM2893" s="24"/>
      <c r="AN2893" s="24"/>
      <c r="AO2893" s="24"/>
      <c r="AP2893" s="24"/>
      <c r="AQ2893" s="24"/>
      <c r="AR2893" s="24"/>
      <c r="AS2893" s="24"/>
      <c r="AT2893" s="24"/>
      <c r="AU2893" s="24"/>
      <c r="AV2893" s="24"/>
      <c r="AW2893" s="24"/>
      <c r="AX2893" s="24"/>
      <c r="AY2893" s="24"/>
      <c r="AZ2893" s="24"/>
      <c r="BA2893" s="24"/>
      <c r="BB2893" s="24"/>
      <c r="BC2893" s="26"/>
      <c r="BD2893" s="24"/>
      <c r="BE2893" s="24"/>
      <c r="BF2893" s="24"/>
      <c r="BG2893" s="24"/>
      <c r="BH2893" s="24"/>
      <c r="BI2893" s="24"/>
      <c r="BJ2893" s="24"/>
      <c r="BK2893" s="24"/>
      <c r="BL2893" s="24"/>
      <c r="BM2893" s="24"/>
      <c r="BN2893" s="24"/>
      <c r="BO2893" s="24"/>
      <c r="BP2893" s="24"/>
      <c r="BQ2893" s="24"/>
      <c r="BR2893" s="24"/>
      <c r="BS2893" s="24"/>
      <c r="BT2893" s="24"/>
      <c r="BU2893" s="24"/>
      <c r="BV2893" s="24"/>
      <c r="BW2893" s="24"/>
      <c r="BX2893" s="24"/>
      <c r="BY2893" s="24"/>
      <c r="BZ2893" s="24"/>
      <c r="CA2893" s="24"/>
      <c r="CB2893" s="24"/>
      <c r="CC2893" s="24"/>
      <c r="CD2893" s="24"/>
      <c r="CE2893" s="24"/>
      <c r="CF2893" s="24"/>
      <c r="CG2893" s="24"/>
      <c r="CH2893" s="24"/>
      <c r="CI2893" s="24"/>
      <c r="CJ2893" s="24"/>
      <c r="CK2893" s="24"/>
      <c r="CL2893" s="24"/>
      <c r="CM2893" s="24"/>
      <c r="CN2893" s="24"/>
      <c r="CO2893" s="24"/>
      <c r="CP2893" s="24"/>
      <c r="CQ2893" s="24"/>
      <c r="CR2893" s="24"/>
      <c r="CS2893" s="24"/>
      <c r="CT2893" s="24"/>
      <c r="CU2893" s="24"/>
      <c r="CV2893" s="24"/>
      <c r="CW2893" s="24"/>
      <c r="CX2893" s="24"/>
      <c r="CY2893" s="24"/>
      <c r="CZ2893" s="24"/>
      <c r="DA2893" s="24"/>
      <c r="DB2893" s="24"/>
      <c r="DC2893" s="24"/>
      <c r="DD2893" s="24"/>
      <c r="DE2893" s="24"/>
      <c r="DF2893" s="26"/>
      <c r="DG2893" s="26"/>
      <c r="DH2893" s="26"/>
      <c r="DI2893" s="26"/>
      <c r="DJ2893" s="26"/>
      <c r="DK2893" s="26"/>
      <c r="DL2893" s="26"/>
      <c r="DM2893" s="26"/>
      <c r="DN2893" s="26"/>
      <c r="DO2893" s="26"/>
    </row>
    <row r="2894" spans="1:119" ht="20.100000000000001" customHeight="1" x14ac:dyDescent="0.25">
      <c r="A2894" s="29" t="str">
        <f t="shared" si="630"/>
        <v/>
      </c>
      <c r="B2894" s="29" t="str">
        <f t="shared" si="631"/>
        <v/>
      </c>
      <c r="C2894" s="29">
        <f t="shared" si="632"/>
        <v>0</v>
      </c>
      <c r="D2894" s="30">
        <f t="shared" si="633"/>
        <v>0</v>
      </c>
      <c r="E2894" s="30">
        <f t="shared" si="634"/>
        <v>0</v>
      </c>
      <c r="F2894" s="31">
        <f t="shared" si="635"/>
        <v>0</v>
      </c>
      <c r="G2894" s="31">
        <f t="shared" si="636"/>
        <v>0</v>
      </c>
      <c r="H2894" s="31">
        <f t="shared" si="637"/>
        <v>0</v>
      </c>
      <c r="I2894" s="31">
        <f t="shared" si="638"/>
        <v>0</v>
      </c>
      <c r="J2894" s="31">
        <f t="shared" si="639"/>
        <v>0</v>
      </c>
      <c r="K2894" s="31">
        <f t="shared" si="640"/>
        <v>0</v>
      </c>
      <c r="L2894" s="31">
        <f t="shared" si="641"/>
        <v>0</v>
      </c>
      <c r="M2894" s="31">
        <f t="shared" si="642"/>
        <v>0</v>
      </c>
      <c r="N2894" s="31">
        <f t="shared" si="643"/>
        <v>0</v>
      </c>
      <c r="O2894" s="26"/>
      <c r="P2894" s="26"/>
      <c r="Q2894" s="27"/>
      <c r="R2894" s="26"/>
      <c r="S2894" s="26"/>
      <c r="T2894" s="26"/>
      <c r="U2894" s="26"/>
      <c r="V2894" s="26"/>
      <c r="W2894" s="26"/>
      <c r="X2894" s="26"/>
      <c r="Y2894" s="26"/>
      <c r="Z2894" s="24"/>
      <c r="AA2894" s="24"/>
      <c r="AB2894" s="26"/>
      <c r="AC2894" s="28"/>
      <c r="AD2894" s="26"/>
      <c r="AE2894" s="26"/>
      <c r="AF2894" s="26"/>
      <c r="AG2894" s="26"/>
      <c r="AH2894" s="26"/>
      <c r="AI2894" s="28"/>
      <c r="AJ2894" s="26"/>
      <c r="AK2894" s="26"/>
      <c r="AL2894" s="26"/>
      <c r="AM2894" s="24"/>
      <c r="AN2894" s="24"/>
      <c r="AO2894" s="24"/>
      <c r="AP2894" s="24"/>
      <c r="AQ2894" s="24"/>
      <c r="AR2894" s="26"/>
      <c r="AS2894" s="24"/>
      <c r="AT2894" s="24"/>
      <c r="AU2894" s="26"/>
      <c r="AV2894" s="24"/>
      <c r="AW2894" s="28"/>
      <c r="AX2894" s="26"/>
      <c r="AY2894" s="24"/>
      <c r="AZ2894" s="28"/>
      <c r="BA2894" s="24"/>
      <c r="BB2894" s="26"/>
      <c r="BC2894" s="26"/>
      <c r="BD2894" s="26"/>
      <c r="BE2894" s="24"/>
      <c r="BF2894" s="24"/>
      <c r="BG2894" s="24"/>
      <c r="BH2894" s="26"/>
      <c r="BI2894" s="26"/>
      <c r="BJ2894" s="24"/>
      <c r="BK2894" s="24"/>
      <c r="BL2894" s="24"/>
      <c r="BM2894" s="24"/>
      <c r="BN2894" s="24"/>
      <c r="BO2894" s="24"/>
      <c r="BP2894" s="24"/>
      <c r="BQ2894" s="24"/>
      <c r="BR2894" s="26"/>
      <c r="BS2894" s="26"/>
      <c r="BT2894" s="26"/>
      <c r="BU2894" s="26"/>
      <c r="BV2894" s="26"/>
      <c r="BW2894" s="26"/>
      <c r="BX2894" s="26"/>
      <c r="BY2894" s="26"/>
      <c r="BZ2894" s="24"/>
      <c r="CA2894" s="24"/>
      <c r="CB2894" s="24"/>
      <c r="CC2894" s="24"/>
      <c r="CD2894" s="24"/>
      <c r="CE2894" s="24"/>
      <c r="CF2894" s="24"/>
      <c r="CG2894" s="24"/>
      <c r="CH2894" s="24"/>
      <c r="CI2894" s="24"/>
      <c r="CJ2894" s="24"/>
      <c r="CK2894" s="24"/>
      <c r="CL2894" s="24"/>
      <c r="CM2894" s="24"/>
      <c r="CN2894" s="24"/>
      <c r="CO2894" s="24"/>
      <c r="CP2894" s="24"/>
      <c r="CQ2894" s="24"/>
      <c r="CR2894" s="24"/>
      <c r="CS2894" s="24"/>
      <c r="CT2894" s="24"/>
      <c r="CU2894" s="24"/>
      <c r="CV2894" s="24"/>
      <c r="CW2894" s="24"/>
      <c r="CX2894" s="24"/>
      <c r="CY2894" s="24"/>
      <c r="CZ2894" s="24"/>
      <c r="DA2894" s="24"/>
      <c r="DB2894" s="24"/>
      <c r="DC2894" s="24"/>
      <c r="DD2894" s="24"/>
      <c r="DE2894" s="24"/>
      <c r="DF2894" s="26"/>
      <c r="DG2894" s="26"/>
      <c r="DH2894" s="26"/>
      <c r="DI2894" s="26"/>
      <c r="DJ2894" s="26"/>
      <c r="DK2894" s="26"/>
      <c r="DL2894" s="26"/>
      <c r="DM2894" s="26"/>
      <c r="DN2894" s="26"/>
      <c r="DO2894" s="26"/>
    </row>
    <row r="2895" spans="1:119" ht="20.100000000000001" customHeight="1" x14ac:dyDescent="0.25">
      <c r="A2895" s="29" t="str">
        <f t="shared" si="630"/>
        <v/>
      </c>
      <c r="B2895" s="29" t="str">
        <f t="shared" si="631"/>
        <v/>
      </c>
      <c r="C2895" s="29">
        <f t="shared" si="632"/>
        <v>0</v>
      </c>
      <c r="D2895" s="30">
        <f t="shared" si="633"/>
        <v>0</v>
      </c>
      <c r="E2895" s="30">
        <f t="shared" si="634"/>
        <v>0</v>
      </c>
      <c r="F2895" s="31">
        <f t="shared" si="635"/>
        <v>0</v>
      </c>
      <c r="G2895" s="31">
        <f t="shared" si="636"/>
        <v>0</v>
      </c>
      <c r="H2895" s="31">
        <f t="shared" si="637"/>
        <v>0</v>
      </c>
      <c r="I2895" s="31">
        <f t="shared" si="638"/>
        <v>0</v>
      </c>
      <c r="J2895" s="31">
        <f t="shared" si="639"/>
        <v>0</v>
      </c>
      <c r="K2895" s="31">
        <f t="shared" si="640"/>
        <v>0</v>
      </c>
      <c r="L2895" s="31">
        <f t="shared" si="641"/>
        <v>0</v>
      </c>
      <c r="M2895" s="31">
        <f t="shared" si="642"/>
        <v>0</v>
      </c>
      <c r="N2895" s="31">
        <f t="shared" si="643"/>
        <v>0</v>
      </c>
      <c r="O2895" s="26"/>
      <c r="P2895" s="26"/>
      <c r="Q2895" s="27"/>
      <c r="R2895" s="26"/>
      <c r="S2895" s="26"/>
      <c r="T2895" s="26"/>
      <c r="U2895" s="26"/>
      <c r="V2895" s="26"/>
      <c r="W2895" s="26"/>
      <c r="X2895" s="26"/>
      <c r="Y2895" s="26"/>
      <c r="Z2895" s="24"/>
      <c r="AA2895" s="24"/>
      <c r="AB2895" s="26"/>
      <c r="AC2895" s="28"/>
      <c r="AD2895" s="26"/>
      <c r="AE2895" s="26"/>
      <c r="AF2895" s="26"/>
      <c r="AG2895" s="26"/>
      <c r="AH2895" s="26"/>
      <c r="AI2895" s="28"/>
      <c r="AJ2895" s="26"/>
      <c r="AK2895" s="26"/>
      <c r="AL2895" s="26"/>
      <c r="AM2895" s="24"/>
      <c r="AN2895" s="24"/>
      <c r="AO2895" s="24"/>
      <c r="AP2895" s="24"/>
      <c r="AQ2895" s="26"/>
      <c r="AR2895" s="24"/>
      <c r="AS2895" s="26"/>
      <c r="AT2895" s="24"/>
      <c r="AU2895" s="24"/>
      <c r="AV2895" s="24"/>
      <c r="AW2895" s="28"/>
      <c r="AX2895" s="26"/>
      <c r="AY2895" s="28"/>
      <c r="AZ2895" s="28"/>
      <c r="BA2895" s="26"/>
      <c r="BB2895" s="26"/>
      <c r="BC2895" s="26"/>
      <c r="BD2895" s="26"/>
      <c r="BE2895" s="24"/>
      <c r="BF2895" s="26"/>
      <c r="BG2895" s="26"/>
      <c r="BH2895" s="26"/>
      <c r="BI2895" s="26"/>
      <c r="BJ2895" s="26"/>
      <c r="BK2895" s="26"/>
      <c r="BL2895" s="26"/>
      <c r="BM2895" s="26"/>
      <c r="BN2895" s="26"/>
      <c r="BO2895" s="26"/>
      <c r="BP2895" s="24"/>
      <c r="BQ2895" s="24"/>
      <c r="BR2895" s="26"/>
      <c r="BS2895" s="26"/>
      <c r="BT2895" s="26"/>
      <c r="BU2895" s="26"/>
      <c r="BV2895" s="26"/>
      <c r="BW2895" s="26"/>
      <c r="BX2895" s="26"/>
      <c r="BY2895" s="26"/>
      <c r="BZ2895" s="24"/>
      <c r="CA2895" s="24"/>
      <c r="CB2895" s="24"/>
      <c r="CC2895" s="24"/>
      <c r="CD2895" s="24"/>
      <c r="CE2895" s="24"/>
      <c r="CF2895" s="24"/>
      <c r="CG2895" s="24"/>
      <c r="CH2895" s="24"/>
      <c r="CI2895" s="24"/>
      <c r="CJ2895" s="24"/>
      <c r="CK2895" s="24"/>
      <c r="CL2895" s="24"/>
      <c r="CM2895" s="24"/>
      <c r="CN2895" s="24"/>
      <c r="CO2895" s="24"/>
      <c r="CP2895" s="24"/>
      <c r="CQ2895" s="24"/>
      <c r="CR2895" s="24"/>
      <c r="CS2895" s="24"/>
      <c r="CT2895" s="24"/>
      <c r="CU2895" s="24"/>
      <c r="CV2895" s="24"/>
      <c r="CW2895" s="24"/>
      <c r="CX2895" s="24"/>
      <c r="CY2895" s="24"/>
      <c r="CZ2895" s="24"/>
      <c r="DA2895" s="24"/>
      <c r="DB2895" s="24"/>
      <c r="DC2895" s="24"/>
      <c r="DD2895" s="24"/>
      <c r="DE2895" s="24"/>
      <c r="DF2895" s="26"/>
      <c r="DG2895" s="26"/>
      <c r="DH2895" s="26"/>
      <c r="DI2895" s="26"/>
      <c r="DJ2895" s="26"/>
      <c r="DK2895" s="26"/>
      <c r="DL2895" s="26"/>
      <c r="DM2895" s="26"/>
      <c r="DN2895" s="26"/>
      <c r="DO2895" s="26"/>
    </row>
    <row r="2896" spans="1:119" ht="20.100000000000001" customHeight="1" x14ac:dyDescent="0.25">
      <c r="A2896" s="29" t="str">
        <f t="shared" si="630"/>
        <v/>
      </c>
      <c r="B2896" s="29" t="str">
        <f t="shared" si="631"/>
        <v/>
      </c>
      <c r="C2896" s="29">
        <f t="shared" si="632"/>
        <v>0</v>
      </c>
      <c r="D2896" s="30">
        <f t="shared" si="633"/>
        <v>0</v>
      </c>
      <c r="E2896" s="30">
        <f t="shared" si="634"/>
        <v>0</v>
      </c>
      <c r="F2896" s="31">
        <f t="shared" si="635"/>
        <v>0</v>
      </c>
      <c r="G2896" s="31">
        <f t="shared" si="636"/>
        <v>0</v>
      </c>
      <c r="H2896" s="31">
        <f t="shared" si="637"/>
        <v>0</v>
      </c>
      <c r="I2896" s="31">
        <f t="shared" si="638"/>
        <v>0</v>
      </c>
      <c r="J2896" s="31">
        <f t="shared" si="639"/>
        <v>0</v>
      </c>
      <c r="K2896" s="31">
        <f t="shared" si="640"/>
        <v>0</v>
      </c>
      <c r="L2896" s="31">
        <f t="shared" si="641"/>
        <v>0</v>
      </c>
      <c r="M2896" s="31">
        <f t="shared" si="642"/>
        <v>0</v>
      </c>
      <c r="N2896" s="31">
        <f t="shared" si="643"/>
        <v>0</v>
      </c>
      <c r="O2896" s="26"/>
      <c r="P2896" s="26"/>
      <c r="Q2896" s="27"/>
      <c r="R2896" s="26"/>
      <c r="S2896" s="26"/>
      <c r="T2896" s="26"/>
      <c r="U2896" s="26"/>
      <c r="V2896" s="26"/>
      <c r="W2896" s="26"/>
      <c r="X2896" s="26"/>
      <c r="Y2896" s="26"/>
      <c r="Z2896" s="24"/>
      <c r="AA2896" s="24"/>
      <c r="AB2896" s="26"/>
      <c r="AC2896" s="28"/>
      <c r="AD2896" s="26"/>
      <c r="AE2896" s="26"/>
      <c r="AF2896" s="26"/>
      <c r="AG2896" s="26"/>
      <c r="AH2896" s="26"/>
      <c r="AI2896" s="28"/>
      <c r="AJ2896" s="26"/>
      <c r="AK2896" s="26"/>
      <c r="AL2896" s="26"/>
      <c r="AM2896" s="24"/>
      <c r="AN2896" s="24"/>
      <c r="AO2896" s="24"/>
      <c r="AP2896" s="24"/>
      <c r="AQ2896" s="24"/>
      <c r="AR2896" s="24"/>
      <c r="AS2896" s="24"/>
      <c r="AT2896" s="24"/>
      <c r="AU2896" s="24"/>
      <c r="AV2896" s="24"/>
      <c r="AW2896" s="28"/>
      <c r="AX2896" s="26"/>
      <c r="AY2896" s="28"/>
      <c r="AZ2896" s="28"/>
      <c r="BA2896" s="26"/>
      <c r="BB2896" s="26"/>
      <c r="BC2896" s="26"/>
      <c r="BD2896" s="26"/>
      <c r="BE2896" s="24"/>
      <c r="BF2896" s="24"/>
      <c r="BG2896" s="24"/>
      <c r="BH2896" s="24"/>
      <c r="BI2896" s="24"/>
      <c r="BJ2896" s="26"/>
      <c r="BK2896" s="26"/>
      <c r="BL2896" s="26"/>
      <c r="BM2896" s="26"/>
      <c r="BN2896" s="26"/>
      <c r="BO2896" s="26"/>
      <c r="BP2896" s="24"/>
      <c r="BQ2896" s="24"/>
      <c r="BR2896" s="26"/>
      <c r="BS2896" s="26"/>
      <c r="BT2896" s="26"/>
      <c r="BU2896" s="26"/>
      <c r="BV2896" s="26"/>
      <c r="BW2896" s="26"/>
      <c r="BX2896" s="26"/>
      <c r="BY2896" s="26"/>
      <c r="BZ2896" s="24"/>
      <c r="CA2896" s="24"/>
      <c r="CB2896" s="24"/>
      <c r="CC2896" s="24"/>
      <c r="CD2896" s="24"/>
      <c r="CE2896" s="24"/>
      <c r="CF2896" s="24"/>
      <c r="CG2896" s="24"/>
      <c r="CH2896" s="24"/>
      <c r="CI2896" s="24"/>
      <c r="CJ2896" s="24"/>
      <c r="CK2896" s="24"/>
      <c r="CL2896" s="24"/>
      <c r="CM2896" s="24"/>
      <c r="CN2896" s="24"/>
      <c r="CO2896" s="24"/>
      <c r="CP2896" s="24"/>
      <c r="CQ2896" s="24"/>
      <c r="CR2896" s="24"/>
      <c r="CS2896" s="24"/>
      <c r="CT2896" s="24"/>
      <c r="CU2896" s="24"/>
      <c r="CV2896" s="24"/>
      <c r="CW2896" s="24"/>
      <c r="CX2896" s="24"/>
      <c r="CY2896" s="24"/>
      <c r="CZ2896" s="24"/>
      <c r="DA2896" s="24"/>
      <c r="DB2896" s="24"/>
      <c r="DC2896" s="24"/>
      <c r="DD2896" s="24"/>
      <c r="DE2896" s="24"/>
      <c r="DF2896" s="26"/>
      <c r="DG2896" s="26"/>
      <c r="DH2896" s="26"/>
      <c r="DI2896" s="26"/>
      <c r="DJ2896" s="26"/>
      <c r="DK2896" s="26"/>
      <c r="DL2896" s="26"/>
      <c r="DM2896" s="26"/>
      <c r="DN2896" s="26"/>
      <c r="DO2896" s="26"/>
    </row>
    <row r="2897" spans="1:119" ht="20.100000000000001" customHeight="1" x14ac:dyDescent="0.25">
      <c r="A2897" s="29" t="str">
        <f t="shared" si="630"/>
        <v/>
      </c>
      <c r="B2897" s="29" t="str">
        <f t="shared" si="631"/>
        <v/>
      </c>
      <c r="C2897" s="29">
        <f t="shared" si="632"/>
        <v>0</v>
      </c>
      <c r="D2897" s="30">
        <f t="shared" si="633"/>
        <v>0</v>
      </c>
      <c r="E2897" s="30">
        <f t="shared" si="634"/>
        <v>0</v>
      </c>
      <c r="F2897" s="31">
        <f t="shared" si="635"/>
        <v>0</v>
      </c>
      <c r="G2897" s="31">
        <f t="shared" si="636"/>
        <v>0</v>
      </c>
      <c r="H2897" s="31">
        <f t="shared" si="637"/>
        <v>0</v>
      </c>
      <c r="I2897" s="31">
        <f t="shared" si="638"/>
        <v>0</v>
      </c>
      <c r="J2897" s="31">
        <f t="shared" si="639"/>
        <v>0</v>
      </c>
      <c r="K2897" s="31">
        <f t="shared" si="640"/>
        <v>0</v>
      </c>
      <c r="L2897" s="31">
        <f t="shared" si="641"/>
        <v>0</v>
      </c>
      <c r="M2897" s="31">
        <f t="shared" si="642"/>
        <v>0</v>
      </c>
      <c r="N2897" s="31">
        <f t="shared" si="643"/>
        <v>0</v>
      </c>
      <c r="O2897" s="26"/>
      <c r="P2897" s="26"/>
      <c r="Q2897" s="27"/>
      <c r="R2897" s="26"/>
      <c r="S2897" s="26"/>
      <c r="T2897" s="26"/>
      <c r="U2897" s="26"/>
      <c r="V2897" s="26"/>
      <c r="W2897" s="26"/>
      <c r="X2897" s="26"/>
      <c r="Y2897" s="26"/>
      <c r="Z2897" s="24"/>
      <c r="AA2897" s="24"/>
      <c r="AB2897" s="26"/>
      <c r="AC2897" s="28"/>
      <c r="AD2897" s="26"/>
      <c r="AE2897" s="26"/>
      <c r="AF2897" s="26"/>
      <c r="AG2897" s="26"/>
      <c r="AH2897" s="26"/>
      <c r="AI2897" s="28"/>
      <c r="AJ2897" s="24"/>
      <c r="AK2897" s="26"/>
      <c r="AL2897" s="26"/>
      <c r="AM2897" s="26"/>
      <c r="AN2897" s="26"/>
      <c r="AO2897" s="26"/>
      <c r="AP2897" s="24"/>
      <c r="AQ2897" s="24"/>
      <c r="AR2897" s="24"/>
      <c r="AS2897" s="24"/>
      <c r="AT2897" s="24"/>
      <c r="AU2897" s="24"/>
      <c r="AV2897" s="24"/>
      <c r="AW2897" s="28"/>
      <c r="AX2897" s="26"/>
      <c r="AY2897" s="28"/>
      <c r="AZ2897" s="28"/>
      <c r="BA2897" s="26"/>
      <c r="BB2897" s="26"/>
      <c r="BC2897" s="26"/>
      <c r="BD2897" s="24"/>
      <c r="BE2897" s="24"/>
      <c r="BF2897" s="26"/>
      <c r="BG2897" s="26"/>
      <c r="BH2897" s="24"/>
      <c r="BI2897" s="24"/>
      <c r="BJ2897" s="24"/>
      <c r="BK2897" s="24"/>
      <c r="BL2897" s="24"/>
      <c r="BM2897" s="24"/>
      <c r="BN2897" s="24"/>
      <c r="BO2897" s="24"/>
      <c r="BP2897" s="24"/>
      <c r="BQ2897" s="24"/>
      <c r="BR2897" s="26"/>
      <c r="BS2897" s="26"/>
      <c r="BT2897" s="26"/>
      <c r="BU2897" s="26"/>
      <c r="BV2897" s="26"/>
      <c r="BW2897" s="26"/>
      <c r="BX2897" s="26"/>
      <c r="BY2897" s="26"/>
      <c r="BZ2897" s="24"/>
      <c r="CA2897" s="24"/>
      <c r="CB2897" s="24"/>
      <c r="CC2897" s="24"/>
      <c r="CD2897" s="24"/>
      <c r="CE2897" s="24"/>
      <c r="CF2897" s="24"/>
      <c r="CG2897" s="24"/>
      <c r="CH2897" s="24"/>
      <c r="CI2897" s="24"/>
      <c r="CJ2897" s="24"/>
      <c r="CK2897" s="24"/>
      <c r="CL2897" s="24"/>
      <c r="CM2897" s="24"/>
      <c r="CN2897" s="24"/>
      <c r="CO2897" s="24"/>
      <c r="CP2897" s="24"/>
      <c r="CQ2897" s="24"/>
      <c r="CR2897" s="24"/>
      <c r="CS2897" s="24"/>
      <c r="CT2897" s="24"/>
      <c r="CU2897" s="24"/>
      <c r="CV2897" s="24"/>
      <c r="CW2897" s="24"/>
      <c r="CX2897" s="24"/>
      <c r="CY2897" s="24"/>
      <c r="CZ2897" s="24"/>
      <c r="DA2897" s="24"/>
      <c r="DB2897" s="24"/>
      <c r="DC2897" s="24"/>
      <c r="DD2897" s="24"/>
      <c r="DE2897" s="24"/>
      <c r="DF2897" s="26"/>
      <c r="DG2897" s="26"/>
      <c r="DH2897" s="26"/>
      <c r="DI2897" s="26"/>
      <c r="DJ2897" s="26"/>
      <c r="DK2897" s="26"/>
      <c r="DL2897" s="26"/>
      <c r="DM2897" s="26"/>
      <c r="DN2897" s="26"/>
      <c r="DO2897" s="26"/>
    </row>
    <row r="2898" spans="1:119" ht="20.100000000000001" customHeight="1" x14ac:dyDescent="0.25">
      <c r="A2898" s="29" t="str">
        <f t="shared" si="630"/>
        <v/>
      </c>
      <c r="B2898" s="29" t="str">
        <f t="shared" si="631"/>
        <v/>
      </c>
      <c r="C2898" s="29">
        <f t="shared" si="632"/>
        <v>0</v>
      </c>
      <c r="D2898" s="30">
        <f t="shared" si="633"/>
        <v>0</v>
      </c>
      <c r="E2898" s="30">
        <f t="shared" si="634"/>
        <v>0</v>
      </c>
      <c r="F2898" s="31">
        <f t="shared" si="635"/>
        <v>0</v>
      </c>
      <c r="G2898" s="31">
        <f t="shared" si="636"/>
        <v>0</v>
      </c>
      <c r="H2898" s="31">
        <f t="shared" si="637"/>
        <v>0</v>
      </c>
      <c r="I2898" s="31">
        <f t="shared" si="638"/>
        <v>0</v>
      </c>
      <c r="J2898" s="31">
        <f t="shared" si="639"/>
        <v>0</v>
      </c>
      <c r="K2898" s="31">
        <f t="shared" si="640"/>
        <v>0</v>
      </c>
      <c r="L2898" s="31">
        <f t="shared" si="641"/>
        <v>0</v>
      </c>
      <c r="M2898" s="31">
        <f t="shared" si="642"/>
        <v>0</v>
      </c>
      <c r="N2898" s="31">
        <f t="shared" si="643"/>
        <v>0</v>
      </c>
      <c r="O2898" s="26"/>
      <c r="P2898" s="26"/>
      <c r="Q2898" s="27"/>
      <c r="R2898" s="26"/>
      <c r="S2898" s="26"/>
      <c r="T2898" s="26"/>
      <c r="U2898" s="26"/>
      <c r="V2898" s="26"/>
      <c r="W2898" s="26"/>
      <c r="X2898" s="26"/>
      <c r="Y2898" s="26"/>
      <c r="Z2898" s="24"/>
      <c r="AA2898" s="24"/>
      <c r="AB2898" s="26"/>
      <c r="AC2898" s="28"/>
      <c r="AD2898" s="26"/>
      <c r="AE2898" s="26"/>
      <c r="AF2898" s="26"/>
      <c r="AG2898" s="26"/>
      <c r="AH2898" s="26"/>
      <c r="AI2898" s="28"/>
      <c r="AJ2898" s="26"/>
      <c r="AK2898" s="26"/>
      <c r="AL2898" s="26"/>
      <c r="AM2898" s="24"/>
      <c r="AN2898" s="24"/>
      <c r="AO2898" s="24"/>
      <c r="AP2898" s="24"/>
      <c r="AQ2898" s="26"/>
      <c r="AR2898" s="24"/>
      <c r="AS2898" s="24"/>
      <c r="AT2898" s="24"/>
      <c r="AU2898" s="24"/>
      <c r="AV2898" s="24"/>
      <c r="AW2898" s="28"/>
      <c r="AX2898" s="26"/>
      <c r="AY2898" s="28"/>
      <c r="AZ2898" s="28"/>
      <c r="BA2898" s="26"/>
      <c r="BB2898" s="24"/>
      <c r="BC2898" s="26"/>
      <c r="BD2898" s="26"/>
      <c r="BE2898" s="24"/>
      <c r="BF2898" s="24"/>
      <c r="BG2898" s="24"/>
      <c r="BH2898" s="24"/>
      <c r="BI2898" s="24"/>
      <c r="BJ2898" s="24"/>
      <c r="BK2898" s="24"/>
      <c r="BL2898" s="24"/>
      <c r="BM2898" s="24"/>
      <c r="BN2898" s="24"/>
      <c r="BO2898" s="24"/>
      <c r="BP2898" s="24"/>
      <c r="BQ2898" s="24"/>
      <c r="BR2898" s="26"/>
      <c r="BS2898" s="26"/>
      <c r="BT2898" s="26"/>
      <c r="BU2898" s="26"/>
      <c r="BV2898" s="26"/>
      <c r="BW2898" s="26"/>
      <c r="BX2898" s="26"/>
      <c r="BY2898" s="26"/>
      <c r="BZ2898" s="26"/>
      <c r="CA2898" s="26"/>
      <c r="CB2898" s="26"/>
      <c r="CC2898" s="26"/>
      <c r="CD2898" s="26"/>
      <c r="CE2898" s="26"/>
      <c r="CF2898" s="26"/>
      <c r="CG2898" s="26"/>
      <c r="CH2898" s="26"/>
      <c r="CI2898" s="26"/>
      <c r="CJ2898" s="26"/>
      <c r="CK2898" s="26"/>
      <c r="CL2898" s="26"/>
      <c r="CM2898" s="26"/>
      <c r="CN2898" s="26"/>
      <c r="CO2898" s="26"/>
      <c r="CP2898" s="26"/>
      <c r="CQ2898" s="26"/>
      <c r="CR2898" s="26"/>
      <c r="CS2898" s="26"/>
      <c r="CT2898" s="26"/>
      <c r="CU2898" s="26"/>
      <c r="CV2898" s="26"/>
      <c r="CW2898" s="26"/>
      <c r="CX2898" s="26"/>
      <c r="CY2898" s="26"/>
      <c r="CZ2898" s="26"/>
      <c r="DA2898" s="26"/>
      <c r="DB2898" s="26"/>
      <c r="DC2898" s="26"/>
      <c r="DD2898" s="26"/>
      <c r="DE2898" s="26"/>
      <c r="DF2898" s="26"/>
      <c r="DG2898" s="26"/>
      <c r="DH2898" s="26"/>
      <c r="DI2898" s="26"/>
      <c r="DJ2898" s="26"/>
      <c r="DK2898" s="26"/>
      <c r="DL2898" s="26"/>
      <c r="DM2898" s="26"/>
      <c r="DN2898" s="26"/>
      <c r="DO2898" s="26"/>
    </row>
    <row r="2899" spans="1:119" ht="20.100000000000001" customHeight="1" x14ac:dyDescent="0.25">
      <c r="A2899" s="29" t="str">
        <f t="shared" si="630"/>
        <v/>
      </c>
      <c r="B2899" s="29" t="str">
        <f t="shared" si="631"/>
        <v/>
      </c>
      <c r="C2899" s="29">
        <f t="shared" si="632"/>
        <v>0</v>
      </c>
      <c r="D2899" s="30">
        <f t="shared" si="633"/>
        <v>0</v>
      </c>
      <c r="E2899" s="30">
        <f t="shared" si="634"/>
        <v>0</v>
      </c>
      <c r="F2899" s="31">
        <f t="shared" si="635"/>
        <v>0</v>
      </c>
      <c r="G2899" s="31">
        <f t="shared" si="636"/>
        <v>0</v>
      </c>
      <c r="H2899" s="31">
        <f t="shared" si="637"/>
        <v>0</v>
      </c>
      <c r="I2899" s="31">
        <f t="shared" si="638"/>
        <v>0</v>
      </c>
      <c r="J2899" s="31">
        <f t="shared" si="639"/>
        <v>0</v>
      </c>
      <c r="K2899" s="31">
        <f t="shared" si="640"/>
        <v>0</v>
      </c>
      <c r="L2899" s="31">
        <f t="shared" si="641"/>
        <v>0</v>
      </c>
      <c r="M2899" s="31">
        <f t="shared" si="642"/>
        <v>0</v>
      </c>
      <c r="N2899" s="31">
        <f t="shared" si="643"/>
        <v>0</v>
      </c>
      <c r="O2899" s="26"/>
      <c r="P2899" s="26"/>
      <c r="Q2899" s="27"/>
      <c r="R2899" s="26"/>
      <c r="S2899" s="26"/>
      <c r="T2899" s="26"/>
      <c r="U2899" s="26"/>
      <c r="V2899" s="26"/>
      <c r="W2899" s="26"/>
      <c r="X2899" s="26"/>
      <c r="Y2899" s="26"/>
      <c r="Z2899" s="24"/>
      <c r="AA2899" s="24"/>
      <c r="AB2899" s="26"/>
      <c r="AC2899" s="28"/>
      <c r="AD2899" s="26"/>
      <c r="AE2899" s="26"/>
      <c r="AF2899" s="26"/>
      <c r="AG2899" s="26"/>
      <c r="AH2899" s="26"/>
      <c r="AI2899" s="28"/>
      <c r="AJ2899" s="26"/>
      <c r="AK2899" s="26"/>
      <c r="AL2899" s="26"/>
      <c r="AM2899" s="24"/>
      <c r="AN2899" s="24"/>
      <c r="AO2899" s="24"/>
      <c r="AP2899" s="24"/>
      <c r="AQ2899" s="26"/>
      <c r="AR2899" s="24"/>
      <c r="AS2899" s="24"/>
      <c r="AT2899" s="24"/>
      <c r="AU2899" s="26"/>
      <c r="AV2899" s="24"/>
      <c r="AW2899" s="28"/>
      <c r="AX2899" s="26"/>
      <c r="AY2899" s="28"/>
      <c r="AZ2899" s="28"/>
      <c r="BA2899" s="26"/>
      <c r="BB2899" s="26"/>
      <c r="BC2899" s="26"/>
      <c r="BD2899" s="26"/>
      <c r="BE2899" s="24"/>
      <c r="BF2899" s="24"/>
      <c r="BG2899" s="24"/>
      <c r="BH2899" s="24"/>
      <c r="BI2899" s="24"/>
      <c r="BJ2899" s="24"/>
      <c r="BK2899" s="24"/>
      <c r="BL2899" s="24"/>
      <c r="BM2899" s="24"/>
      <c r="BN2899" s="24"/>
      <c r="BO2899" s="24"/>
      <c r="BP2899" s="24"/>
      <c r="BQ2899" s="24"/>
      <c r="BR2899" s="26"/>
      <c r="BS2899" s="26"/>
      <c r="BT2899" s="26"/>
      <c r="BU2899" s="26"/>
      <c r="BV2899" s="26"/>
      <c r="BW2899" s="26"/>
      <c r="BX2899" s="26"/>
      <c r="BY2899" s="26"/>
      <c r="BZ2899" s="24"/>
      <c r="CA2899" s="24"/>
      <c r="CB2899" s="24"/>
      <c r="CC2899" s="24"/>
      <c r="CD2899" s="24"/>
      <c r="CE2899" s="24"/>
      <c r="CF2899" s="24"/>
      <c r="CG2899" s="24"/>
      <c r="CH2899" s="24"/>
      <c r="CI2899" s="24"/>
      <c r="CJ2899" s="24"/>
      <c r="CK2899" s="24"/>
      <c r="CL2899" s="24"/>
      <c r="CM2899" s="24"/>
      <c r="CN2899" s="24"/>
      <c r="CO2899" s="24"/>
      <c r="CP2899" s="24"/>
      <c r="CQ2899" s="24"/>
      <c r="CR2899" s="24"/>
      <c r="CS2899" s="24"/>
      <c r="CT2899" s="24"/>
      <c r="CU2899" s="24"/>
      <c r="CV2899" s="24"/>
      <c r="CW2899" s="24"/>
      <c r="CX2899" s="24"/>
      <c r="CY2899" s="24"/>
      <c r="CZ2899" s="24"/>
      <c r="DA2899" s="24"/>
      <c r="DB2899" s="24"/>
      <c r="DC2899" s="24"/>
      <c r="DD2899" s="24"/>
      <c r="DE2899" s="24"/>
      <c r="DF2899" s="26"/>
      <c r="DG2899" s="26"/>
      <c r="DH2899" s="26"/>
      <c r="DI2899" s="26"/>
      <c r="DJ2899" s="26"/>
      <c r="DK2899" s="26"/>
      <c r="DL2899" s="26"/>
      <c r="DM2899" s="26"/>
      <c r="DN2899" s="26"/>
      <c r="DO2899" s="26"/>
    </row>
    <row r="2900" spans="1:119" ht="20.100000000000001" customHeight="1" x14ac:dyDescent="0.25">
      <c r="A2900" s="29" t="str">
        <f t="shared" si="630"/>
        <v/>
      </c>
      <c r="B2900" s="29" t="str">
        <f t="shared" si="631"/>
        <v/>
      </c>
      <c r="C2900" s="29">
        <f t="shared" si="632"/>
        <v>0</v>
      </c>
      <c r="D2900" s="30">
        <f t="shared" si="633"/>
        <v>0</v>
      </c>
      <c r="E2900" s="30">
        <f t="shared" si="634"/>
        <v>0</v>
      </c>
      <c r="F2900" s="31">
        <f t="shared" si="635"/>
        <v>0</v>
      </c>
      <c r="G2900" s="31">
        <f t="shared" si="636"/>
        <v>0</v>
      </c>
      <c r="H2900" s="31">
        <f t="shared" si="637"/>
        <v>0</v>
      </c>
      <c r="I2900" s="31">
        <f t="shared" si="638"/>
        <v>0</v>
      </c>
      <c r="J2900" s="31">
        <f t="shared" si="639"/>
        <v>0</v>
      </c>
      <c r="K2900" s="31">
        <f t="shared" si="640"/>
        <v>0</v>
      </c>
      <c r="L2900" s="31">
        <f t="shared" si="641"/>
        <v>0</v>
      </c>
      <c r="M2900" s="31">
        <f t="shared" si="642"/>
        <v>0</v>
      </c>
      <c r="N2900" s="31">
        <f t="shared" si="643"/>
        <v>0</v>
      </c>
      <c r="O2900" s="26"/>
      <c r="P2900" s="26"/>
      <c r="Q2900" s="27"/>
      <c r="R2900" s="26"/>
      <c r="S2900" s="26"/>
      <c r="T2900" s="26"/>
      <c r="U2900" s="26"/>
      <c r="V2900" s="26"/>
      <c r="W2900" s="26"/>
      <c r="X2900" s="26"/>
      <c r="Y2900" s="26"/>
      <c r="Z2900" s="24"/>
      <c r="AA2900" s="24"/>
      <c r="AB2900" s="26"/>
      <c r="AC2900" s="28"/>
      <c r="AD2900" s="26"/>
      <c r="AE2900" s="26"/>
      <c r="AF2900" s="26"/>
      <c r="AG2900" s="26"/>
      <c r="AH2900" s="26"/>
      <c r="AI2900" s="28"/>
      <c r="AJ2900" s="26"/>
      <c r="AK2900" s="26"/>
      <c r="AL2900" s="26"/>
      <c r="AM2900" s="24"/>
      <c r="AN2900" s="24"/>
      <c r="AO2900" s="24"/>
      <c r="AP2900" s="24"/>
      <c r="AQ2900" s="24"/>
      <c r="AR2900" s="24"/>
      <c r="AS2900" s="24"/>
      <c r="AT2900" s="24"/>
      <c r="AU2900" s="24"/>
      <c r="AV2900" s="24"/>
      <c r="AW2900" s="28"/>
      <c r="AX2900" s="26"/>
      <c r="AY2900" s="28"/>
      <c r="AZ2900" s="28"/>
      <c r="BA2900" s="26"/>
      <c r="BB2900" s="26"/>
      <c r="BC2900" s="26"/>
      <c r="BD2900" s="26"/>
      <c r="BE2900" s="24"/>
      <c r="BF2900" s="24"/>
      <c r="BG2900" s="24"/>
      <c r="BH2900" s="24"/>
      <c r="BI2900" s="24"/>
      <c r="BJ2900" s="24"/>
      <c r="BK2900" s="24"/>
      <c r="BL2900" s="24"/>
      <c r="BM2900" s="24"/>
      <c r="BN2900" s="24"/>
      <c r="BO2900" s="24"/>
      <c r="BP2900" s="24"/>
      <c r="BQ2900" s="24"/>
      <c r="BR2900" s="26"/>
      <c r="BS2900" s="26"/>
      <c r="BT2900" s="26"/>
      <c r="BU2900" s="26"/>
      <c r="BV2900" s="26"/>
      <c r="BW2900" s="26"/>
      <c r="BX2900" s="26"/>
      <c r="BY2900" s="26"/>
      <c r="BZ2900" s="24"/>
      <c r="CA2900" s="24"/>
      <c r="CB2900" s="24"/>
      <c r="CC2900" s="24"/>
      <c r="CD2900" s="24"/>
      <c r="CE2900" s="24"/>
      <c r="CF2900" s="24"/>
      <c r="CG2900" s="24"/>
      <c r="CH2900" s="24"/>
      <c r="CI2900" s="24"/>
      <c r="CJ2900" s="24"/>
      <c r="CK2900" s="24"/>
      <c r="CL2900" s="24"/>
      <c r="CM2900" s="24"/>
      <c r="CN2900" s="24"/>
      <c r="CO2900" s="24"/>
      <c r="CP2900" s="24"/>
      <c r="CQ2900" s="24"/>
      <c r="CR2900" s="24"/>
      <c r="CS2900" s="24"/>
      <c r="CT2900" s="24"/>
      <c r="CU2900" s="24"/>
      <c r="CV2900" s="24"/>
      <c r="CW2900" s="24"/>
      <c r="CX2900" s="24"/>
      <c r="CY2900" s="24"/>
      <c r="CZ2900" s="24"/>
      <c r="DA2900" s="24"/>
      <c r="DB2900" s="24"/>
      <c r="DC2900" s="24"/>
      <c r="DD2900" s="24"/>
      <c r="DE2900" s="24"/>
      <c r="DF2900" s="26"/>
      <c r="DG2900" s="26"/>
      <c r="DH2900" s="26"/>
      <c r="DI2900" s="26"/>
      <c r="DJ2900" s="26"/>
      <c r="DK2900" s="26"/>
      <c r="DL2900" s="26"/>
      <c r="DM2900" s="26"/>
      <c r="DN2900" s="26"/>
      <c r="DO2900" s="26"/>
    </row>
    <row r="2901" spans="1:119" ht="20.100000000000001" customHeight="1" x14ac:dyDescent="0.25">
      <c r="A2901" s="29" t="str">
        <f t="shared" si="630"/>
        <v/>
      </c>
      <c r="B2901" s="29" t="str">
        <f t="shared" si="631"/>
        <v/>
      </c>
      <c r="C2901" s="29">
        <f t="shared" si="632"/>
        <v>0</v>
      </c>
      <c r="D2901" s="30">
        <f t="shared" si="633"/>
        <v>0</v>
      </c>
      <c r="E2901" s="30">
        <f t="shared" si="634"/>
        <v>0</v>
      </c>
      <c r="F2901" s="31">
        <f t="shared" si="635"/>
        <v>0</v>
      </c>
      <c r="G2901" s="31">
        <f t="shared" si="636"/>
        <v>0</v>
      </c>
      <c r="H2901" s="31">
        <f t="shared" si="637"/>
        <v>0</v>
      </c>
      <c r="I2901" s="31">
        <f t="shared" si="638"/>
        <v>0</v>
      </c>
      <c r="J2901" s="31">
        <f t="shared" si="639"/>
        <v>0</v>
      </c>
      <c r="K2901" s="31">
        <f t="shared" si="640"/>
        <v>0</v>
      </c>
      <c r="L2901" s="31">
        <f t="shared" si="641"/>
        <v>0</v>
      </c>
      <c r="M2901" s="31">
        <f t="shared" si="642"/>
        <v>0</v>
      </c>
      <c r="N2901" s="31">
        <f t="shared" si="643"/>
        <v>0</v>
      </c>
      <c r="O2901" s="26"/>
      <c r="P2901" s="26"/>
      <c r="Q2901" s="27"/>
      <c r="R2901" s="26"/>
      <c r="S2901" s="26"/>
      <c r="T2901" s="26"/>
      <c r="U2901" s="26"/>
      <c r="V2901" s="26"/>
      <c r="W2901" s="26"/>
      <c r="X2901" s="26"/>
      <c r="Y2901" s="26"/>
      <c r="Z2901" s="24"/>
      <c r="AA2901" s="24"/>
      <c r="AB2901" s="26"/>
      <c r="AC2901" s="28"/>
      <c r="AD2901" s="26"/>
      <c r="AE2901" s="26"/>
      <c r="AF2901" s="26"/>
      <c r="AG2901" s="26"/>
      <c r="AH2901" s="26"/>
      <c r="AI2901" s="28"/>
      <c r="AJ2901" s="26"/>
      <c r="AK2901" s="26"/>
      <c r="AL2901" s="26"/>
      <c r="AM2901" s="24"/>
      <c r="AN2901" s="24"/>
      <c r="AO2901" s="24"/>
      <c r="AP2901" s="24"/>
      <c r="AQ2901" s="24"/>
      <c r="AR2901" s="24"/>
      <c r="AS2901" s="26"/>
      <c r="AT2901" s="24"/>
      <c r="AU2901" s="26"/>
      <c r="AV2901" s="24"/>
      <c r="AW2901" s="28"/>
      <c r="AX2901" s="26"/>
      <c r="AY2901" s="28"/>
      <c r="AZ2901" s="28"/>
      <c r="BA2901" s="26"/>
      <c r="BB2901" s="26"/>
      <c r="BC2901" s="26"/>
      <c r="BD2901" s="26"/>
      <c r="BE2901" s="24"/>
      <c r="BF2901" s="26"/>
      <c r="BG2901" s="26"/>
      <c r="BH2901" s="26"/>
      <c r="BI2901" s="26"/>
      <c r="BJ2901" s="26"/>
      <c r="BK2901" s="26"/>
      <c r="BL2901" s="24"/>
      <c r="BM2901" s="24"/>
      <c r="BN2901" s="24"/>
      <c r="BO2901" s="24"/>
      <c r="BP2901" s="24"/>
      <c r="BQ2901" s="24"/>
      <c r="BR2901" s="26"/>
      <c r="BS2901" s="26"/>
      <c r="BT2901" s="26"/>
      <c r="BU2901" s="26"/>
      <c r="BV2901" s="26"/>
      <c r="BW2901" s="26"/>
      <c r="BX2901" s="26"/>
      <c r="BY2901" s="26"/>
      <c r="BZ2901" s="24"/>
      <c r="CA2901" s="24"/>
      <c r="CB2901" s="24"/>
      <c r="CC2901" s="24"/>
      <c r="CD2901" s="24"/>
      <c r="CE2901" s="24"/>
      <c r="CF2901" s="24"/>
      <c r="CG2901" s="24"/>
      <c r="CH2901" s="24"/>
      <c r="CI2901" s="24"/>
      <c r="CJ2901" s="24"/>
      <c r="CK2901" s="24"/>
      <c r="CL2901" s="24"/>
      <c r="CM2901" s="24"/>
      <c r="CN2901" s="24"/>
      <c r="CO2901" s="24"/>
      <c r="CP2901" s="24"/>
      <c r="CQ2901" s="24"/>
      <c r="CR2901" s="24"/>
      <c r="CS2901" s="24"/>
      <c r="CT2901" s="24"/>
      <c r="CU2901" s="24"/>
      <c r="CV2901" s="24"/>
      <c r="CW2901" s="24"/>
      <c r="CX2901" s="24"/>
      <c r="CY2901" s="24"/>
      <c r="CZ2901" s="24"/>
      <c r="DA2901" s="24"/>
      <c r="DB2901" s="24"/>
      <c r="DC2901" s="24"/>
      <c r="DD2901" s="24"/>
      <c r="DE2901" s="24"/>
      <c r="DF2901" s="26"/>
      <c r="DG2901" s="26"/>
      <c r="DH2901" s="26"/>
      <c r="DI2901" s="26"/>
      <c r="DJ2901" s="26"/>
      <c r="DK2901" s="26"/>
      <c r="DL2901" s="26"/>
      <c r="DM2901" s="26"/>
      <c r="DN2901" s="26"/>
      <c r="DO2901" s="26"/>
    </row>
    <row r="2902" spans="1:119" ht="20.100000000000001" customHeight="1" x14ac:dyDescent="0.25">
      <c r="A2902" s="29" t="str">
        <f t="shared" si="630"/>
        <v/>
      </c>
      <c r="B2902" s="29" t="str">
        <f t="shared" si="631"/>
        <v/>
      </c>
      <c r="C2902" s="29">
        <f t="shared" si="632"/>
        <v>0</v>
      </c>
      <c r="D2902" s="30">
        <f t="shared" si="633"/>
        <v>0</v>
      </c>
      <c r="E2902" s="30">
        <f t="shared" si="634"/>
        <v>0</v>
      </c>
      <c r="F2902" s="31">
        <f t="shared" si="635"/>
        <v>0</v>
      </c>
      <c r="G2902" s="31">
        <f t="shared" si="636"/>
        <v>0</v>
      </c>
      <c r="H2902" s="31">
        <f t="shared" si="637"/>
        <v>0</v>
      </c>
      <c r="I2902" s="31">
        <f t="shared" si="638"/>
        <v>0</v>
      </c>
      <c r="J2902" s="31">
        <f t="shared" si="639"/>
        <v>0</v>
      </c>
      <c r="K2902" s="31">
        <f t="shared" si="640"/>
        <v>0</v>
      </c>
      <c r="L2902" s="31">
        <f t="shared" si="641"/>
        <v>0</v>
      </c>
      <c r="M2902" s="31">
        <f t="shared" si="642"/>
        <v>0</v>
      </c>
      <c r="N2902" s="31">
        <f t="shared" si="643"/>
        <v>0</v>
      </c>
      <c r="O2902" s="26"/>
      <c r="P2902" s="26"/>
      <c r="Q2902" s="27"/>
      <c r="R2902" s="26"/>
      <c r="S2902" s="26"/>
      <c r="T2902" s="26"/>
      <c r="U2902" s="26"/>
      <c r="V2902" s="26"/>
      <c r="W2902" s="26"/>
      <c r="X2902" s="26"/>
      <c r="Y2902" s="26"/>
      <c r="Z2902" s="24"/>
      <c r="AA2902" s="24"/>
      <c r="AB2902" s="26"/>
      <c r="AC2902" s="28"/>
      <c r="AD2902" s="26"/>
      <c r="AE2902" s="26"/>
      <c r="AF2902" s="26"/>
      <c r="AG2902" s="26"/>
      <c r="AH2902" s="26"/>
      <c r="AI2902" s="28"/>
      <c r="AJ2902" s="26"/>
      <c r="AK2902" s="26"/>
      <c r="AL2902" s="26"/>
      <c r="AM2902" s="26"/>
      <c r="AN2902" s="26"/>
      <c r="AO2902" s="26"/>
      <c r="AP2902" s="26"/>
      <c r="AQ2902" s="24"/>
      <c r="AR2902" s="26"/>
      <c r="AS2902" s="24"/>
      <c r="AT2902" s="24"/>
      <c r="AU2902" s="24"/>
      <c r="AV2902" s="24"/>
      <c r="AW2902" s="28"/>
      <c r="AX2902" s="26"/>
      <c r="AY2902" s="28"/>
      <c r="AZ2902" s="28"/>
      <c r="BA2902" s="26"/>
      <c r="BB2902" s="26"/>
      <c r="BC2902" s="26"/>
      <c r="BD2902" s="24"/>
      <c r="BE2902" s="24"/>
      <c r="BF2902" s="24"/>
      <c r="BG2902" s="24"/>
      <c r="BH2902" s="26"/>
      <c r="BI2902" s="24"/>
      <c r="BJ2902" s="24"/>
      <c r="BK2902" s="24"/>
      <c r="BL2902" s="24"/>
      <c r="BM2902" s="24"/>
      <c r="BN2902" s="24"/>
      <c r="BO2902" s="24"/>
      <c r="BP2902" s="24"/>
      <c r="BQ2902" s="24"/>
      <c r="BR2902" s="26"/>
      <c r="BS2902" s="26"/>
      <c r="BT2902" s="26"/>
      <c r="BU2902" s="26"/>
      <c r="BV2902" s="26"/>
      <c r="BW2902" s="26"/>
      <c r="BX2902" s="26"/>
      <c r="BY2902" s="26"/>
      <c r="BZ2902" s="24"/>
      <c r="CA2902" s="24"/>
      <c r="CB2902" s="24"/>
      <c r="CC2902" s="24"/>
      <c r="CD2902" s="24"/>
      <c r="CE2902" s="24"/>
      <c r="CF2902" s="24"/>
      <c r="CG2902" s="24"/>
      <c r="CH2902" s="24"/>
      <c r="CI2902" s="24"/>
      <c r="CJ2902" s="24"/>
      <c r="CK2902" s="24"/>
      <c r="CL2902" s="24"/>
      <c r="CM2902" s="24"/>
      <c r="CN2902" s="24"/>
      <c r="CO2902" s="24"/>
      <c r="CP2902" s="24"/>
      <c r="CQ2902" s="24"/>
      <c r="CR2902" s="24"/>
      <c r="CS2902" s="24"/>
      <c r="CT2902" s="24"/>
      <c r="CU2902" s="24"/>
      <c r="CV2902" s="24"/>
      <c r="CW2902" s="24"/>
      <c r="CX2902" s="24"/>
      <c r="CY2902" s="24"/>
      <c r="CZ2902" s="24"/>
      <c r="DA2902" s="24"/>
      <c r="DB2902" s="24"/>
      <c r="DC2902" s="24"/>
      <c r="DD2902" s="24"/>
      <c r="DE2902" s="24"/>
      <c r="DF2902" s="26"/>
      <c r="DG2902" s="26"/>
      <c r="DH2902" s="26"/>
      <c r="DI2902" s="26"/>
      <c r="DJ2902" s="26"/>
      <c r="DK2902" s="26"/>
      <c r="DL2902" s="26"/>
      <c r="DM2902" s="26"/>
      <c r="DN2902" s="26"/>
      <c r="DO2902" s="26"/>
    </row>
    <row r="2903" spans="1:119" ht="20.100000000000001" customHeight="1" x14ac:dyDescent="0.25">
      <c r="A2903" s="29" t="str">
        <f t="shared" si="630"/>
        <v/>
      </c>
      <c r="B2903" s="29" t="str">
        <f t="shared" si="631"/>
        <v/>
      </c>
      <c r="C2903" s="29">
        <f t="shared" si="632"/>
        <v>0</v>
      </c>
      <c r="D2903" s="30">
        <f t="shared" si="633"/>
        <v>0</v>
      </c>
      <c r="E2903" s="30">
        <f t="shared" si="634"/>
        <v>0</v>
      </c>
      <c r="F2903" s="31">
        <f t="shared" si="635"/>
        <v>0</v>
      </c>
      <c r="G2903" s="31">
        <f t="shared" si="636"/>
        <v>0</v>
      </c>
      <c r="H2903" s="31">
        <f t="shared" si="637"/>
        <v>0</v>
      </c>
      <c r="I2903" s="31">
        <f t="shared" si="638"/>
        <v>0</v>
      </c>
      <c r="J2903" s="31">
        <f t="shared" si="639"/>
        <v>0</v>
      </c>
      <c r="K2903" s="31">
        <f t="shared" si="640"/>
        <v>0</v>
      </c>
      <c r="L2903" s="31">
        <f t="shared" si="641"/>
        <v>0</v>
      </c>
      <c r="M2903" s="31">
        <f t="shared" si="642"/>
        <v>0</v>
      </c>
      <c r="N2903" s="31">
        <f t="shared" si="643"/>
        <v>0</v>
      </c>
      <c r="O2903" s="26"/>
      <c r="P2903" s="26"/>
      <c r="Q2903" s="27"/>
      <c r="R2903" s="26"/>
      <c r="S2903" s="26"/>
      <c r="T2903" s="26"/>
      <c r="U2903" s="26"/>
      <c r="V2903" s="26"/>
      <c r="W2903" s="26"/>
      <c r="X2903" s="26"/>
      <c r="Y2903" s="26"/>
      <c r="Z2903" s="24"/>
      <c r="AA2903" s="24"/>
      <c r="AB2903" s="26"/>
      <c r="AC2903" s="28"/>
      <c r="AD2903" s="26"/>
      <c r="AE2903" s="24"/>
      <c r="AF2903" s="26"/>
      <c r="AG2903" s="26"/>
      <c r="AH2903" s="26"/>
      <c r="AI2903" s="28"/>
      <c r="AJ2903" s="26"/>
      <c r="AK2903" s="26"/>
      <c r="AL2903" s="26"/>
      <c r="AM2903" s="24"/>
      <c r="AN2903" s="24"/>
      <c r="AO2903" s="24"/>
      <c r="AP2903" s="24"/>
      <c r="AQ2903" s="24"/>
      <c r="AR2903" s="26"/>
      <c r="AS2903" s="24"/>
      <c r="AT2903" s="24"/>
      <c r="AU2903" s="26"/>
      <c r="AV2903" s="26"/>
      <c r="AW2903" s="28"/>
      <c r="AX2903" s="26"/>
      <c r="AY2903" s="28"/>
      <c r="AZ2903" s="28"/>
      <c r="BA2903" s="26"/>
      <c r="BB2903" s="24"/>
      <c r="BC2903" s="26"/>
      <c r="BD2903" s="26"/>
      <c r="BE2903" s="24"/>
      <c r="BF2903" s="26"/>
      <c r="BG2903" s="26"/>
      <c r="BH2903" s="26"/>
      <c r="BI2903" s="26"/>
      <c r="BJ2903" s="24"/>
      <c r="BK2903" s="24"/>
      <c r="BL2903" s="26"/>
      <c r="BM2903" s="26"/>
      <c r="BN2903" s="26"/>
      <c r="BO2903" s="26"/>
      <c r="BP2903" s="24"/>
      <c r="BQ2903" s="24"/>
      <c r="BR2903" s="26"/>
      <c r="BS2903" s="26"/>
      <c r="BT2903" s="26"/>
      <c r="BU2903" s="26"/>
      <c r="BV2903" s="26"/>
      <c r="BW2903" s="26"/>
      <c r="BX2903" s="26"/>
      <c r="BY2903" s="26"/>
      <c r="BZ2903" s="26"/>
      <c r="CA2903" s="26"/>
      <c r="CB2903" s="26"/>
      <c r="CC2903" s="26"/>
      <c r="CD2903" s="26"/>
      <c r="CE2903" s="26"/>
      <c r="CF2903" s="26"/>
      <c r="CG2903" s="26"/>
      <c r="CH2903" s="26"/>
      <c r="CI2903" s="26"/>
      <c r="CJ2903" s="26"/>
      <c r="CK2903" s="26"/>
      <c r="CL2903" s="26"/>
      <c r="CM2903" s="26"/>
      <c r="CN2903" s="26"/>
      <c r="CO2903" s="26"/>
      <c r="CP2903" s="26"/>
      <c r="CQ2903" s="26"/>
      <c r="CR2903" s="26"/>
      <c r="CS2903" s="26"/>
      <c r="CT2903" s="26"/>
      <c r="CU2903" s="26"/>
      <c r="CV2903" s="26"/>
      <c r="CW2903" s="26"/>
      <c r="CX2903" s="26"/>
      <c r="CY2903" s="26"/>
      <c r="CZ2903" s="26"/>
      <c r="DA2903" s="26"/>
      <c r="DB2903" s="26"/>
      <c r="DC2903" s="26"/>
      <c r="DD2903" s="26"/>
      <c r="DE2903" s="26"/>
      <c r="DF2903" s="26"/>
      <c r="DG2903" s="26"/>
      <c r="DH2903" s="26"/>
      <c r="DI2903" s="26"/>
      <c r="DJ2903" s="26"/>
      <c r="DK2903" s="26"/>
      <c r="DL2903" s="26"/>
      <c r="DM2903" s="26"/>
      <c r="DN2903" s="26"/>
      <c r="DO2903" s="26"/>
    </row>
    <row r="2904" spans="1:119" ht="20.100000000000001" customHeight="1" x14ac:dyDescent="0.25">
      <c r="A2904" s="29" t="str">
        <f t="shared" si="630"/>
        <v/>
      </c>
      <c r="B2904" s="29" t="str">
        <f t="shared" si="631"/>
        <v/>
      </c>
      <c r="C2904" s="29">
        <f t="shared" si="632"/>
        <v>0</v>
      </c>
      <c r="D2904" s="30">
        <f t="shared" si="633"/>
        <v>0</v>
      </c>
      <c r="E2904" s="30">
        <f t="shared" si="634"/>
        <v>0</v>
      </c>
      <c r="F2904" s="31">
        <f t="shared" si="635"/>
        <v>0</v>
      </c>
      <c r="G2904" s="31">
        <f t="shared" si="636"/>
        <v>0</v>
      </c>
      <c r="H2904" s="31">
        <f t="shared" si="637"/>
        <v>0</v>
      </c>
      <c r="I2904" s="31">
        <f t="shared" si="638"/>
        <v>0</v>
      </c>
      <c r="J2904" s="31">
        <f t="shared" si="639"/>
        <v>0</v>
      </c>
      <c r="K2904" s="31">
        <f t="shared" si="640"/>
        <v>0</v>
      </c>
      <c r="L2904" s="31">
        <f t="shared" si="641"/>
        <v>0</v>
      </c>
      <c r="M2904" s="31">
        <f t="shared" si="642"/>
        <v>0</v>
      </c>
      <c r="N2904" s="31">
        <f t="shared" si="643"/>
        <v>0</v>
      </c>
      <c r="O2904" s="26"/>
      <c r="P2904" s="26"/>
      <c r="Q2904" s="27"/>
      <c r="R2904" s="24"/>
      <c r="S2904" s="24"/>
      <c r="T2904" s="26"/>
      <c r="U2904" s="24"/>
      <c r="V2904" s="26"/>
      <c r="W2904" s="26"/>
      <c r="X2904" s="26"/>
      <c r="Y2904" s="26"/>
      <c r="Z2904" s="24"/>
      <c r="AA2904" s="24"/>
      <c r="AB2904" s="26"/>
      <c r="AC2904" s="28"/>
      <c r="AD2904" s="26"/>
      <c r="AE2904" s="24"/>
      <c r="AF2904" s="26"/>
      <c r="AG2904" s="26"/>
      <c r="AH2904" s="24"/>
      <c r="AI2904" s="28"/>
      <c r="AJ2904" s="24"/>
      <c r="AK2904" s="24"/>
      <c r="AL2904" s="24"/>
      <c r="AM2904" s="24"/>
      <c r="AN2904" s="24"/>
      <c r="AO2904" s="24"/>
      <c r="AP2904" s="24"/>
      <c r="AQ2904" s="24"/>
      <c r="AR2904" s="24"/>
      <c r="AS2904" s="24"/>
      <c r="AT2904" s="24"/>
      <c r="AU2904" s="24"/>
      <c r="AV2904" s="24"/>
      <c r="AW2904" s="24"/>
      <c r="AX2904" s="24"/>
      <c r="AY2904" s="24"/>
      <c r="AZ2904" s="24"/>
      <c r="BA2904" s="24"/>
      <c r="BB2904" s="24"/>
      <c r="BC2904" s="26"/>
      <c r="BD2904" s="24"/>
      <c r="BE2904" s="24"/>
      <c r="BF2904" s="24"/>
      <c r="BG2904" s="24"/>
      <c r="BH2904" s="24"/>
      <c r="BI2904" s="24"/>
      <c r="BJ2904" s="24"/>
      <c r="BK2904" s="24"/>
      <c r="BL2904" s="24"/>
      <c r="BM2904" s="24"/>
      <c r="BN2904" s="24"/>
      <c r="BO2904" s="24"/>
      <c r="BP2904" s="24"/>
      <c r="BQ2904" s="24"/>
      <c r="BR2904" s="24"/>
      <c r="BS2904" s="24"/>
      <c r="BT2904" s="24"/>
      <c r="BU2904" s="24"/>
      <c r="BV2904" s="24"/>
      <c r="BW2904" s="24"/>
      <c r="BX2904" s="24"/>
      <c r="BY2904" s="24"/>
      <c r="BZ2904" s="24"/>
      <c r="CA2904" s="24"/>
      <c r="CB2904" s="24"/>
      <c r="CC2904" s="24"/>
      <c r="CD2904" s="24"/>
      <c r="CE2904" s="24"/>
      <c r="CF2904" s="24"/>
      <c r="CG2904" s="24"/>
      <c r="CH2904" s="24"/>
      <c r="CI2904" s="24"/>
      <c r="CJ2904" s="24"/>
      <c r="CK2904" s="24"/>
      <c r="CL2904" s="24"/>
      <c r="CM2904" s="24"/>
      <c r="CN2904" s="24"/>
      <c r="CO2904" s="24"/>
      <c r="CP2904" s="24"/>
      <c r="CQ2904" s="24"/>
      <c r="CR2904" s="24"/>
      <c r="CS2904" s="24"/>
      <c r="CT2904" s="24"/>
      <c r="CU2904" s="24"/>
      <c r="CV2904" s="24"/>
      <c r="CW2904" s="24"/>
      <c r="CX2904" s="24"/>
      <c r="CY2904" s="24"/>
      <c r="CZ2904" s="24"/>
      <c r="DA2904" s="24"/>
      <c r="DB2904" s="24"/>
      <c r="DC2904" s="24"/>
      <c r="DD2904" s="24"/>
      <c r="DE2904" s="24"/>
      <c r="DF2904" s="26"/>
      <c r="DG2904" s="26"/>
      <c r="DH2904" s="26"/>
      <c r="DI2904" s="26"/>
      <c r="DJ2904" s="26"/>
      <c r="DK2904" s="26"/>
      <c r="DL2904" s="26"/>
      <c r="DM2904" s="26"/>
      <c r="DN2904" s="26"/>
      <c r="DO2904" s="26"/>
    </row>
    <row r="2905" spans="1:119" ht="20.100000000000001" customHeight="1" x14ac:dyDescent="0.25">
      <c r="A2905" s="29" t="str">
        <f t="shared" si="630"/>
        <v/>
      </c>
      <c r="B2905" s="29" t="str">
        <f t="shared" si="631"/>
        <v/>
      </c>
      <c r="C2905" s="29">
        <f t="shared" si="632"/>
        <v>0</v>
      </c>
      <c r="D2905" s="30">
        <f t="shared" si="633"/>
        <v>0</v>
      </c>
      <c r="E2905" s="30">
        <f t="shared" si="634"/>
        <v>0</v>
      </c>
      <c r="F2905" s="31">
        <f t="shared" si="635"/>
        <v>0</v>
      </c>
      <c r="G2905" s="31">
        <f t="shared" si="636"/>
        <v>0</v>
      </c>
      <c r="H2905" s="31">
        <f t="shared" si="637"/>
        <v>0</v>
      </c>
      <c r="I2905" s="31">
        <f t="shared" si="638"/>
        <v>0</v>
      </c>
      <c r="J2905" s="31">
        <f t="shared" si="639"/>
        <v>0</v>
      </c>
      <c r="K2905" s="31">
        <f t="shared" si="640"/>
        <v>0</v>
      </c>
      <c r="L2905" s="31">
        <f t="shared" si="641"/>
        <v>0</v>
      </c>
      <c r="M2905" s="31">
        <f t="shared" si="642"/>
        <v>0</v>
      </c>
      <c r="N2905" s="31">
        <f t="shared" si="643"/>
        <v>0</v>
      </c>
      <c r="O2905" s="26"/>
      <c r="P2905" s="26"/>
      <c r="Q2905" s="27"/>
      <c r="R2905" s="26"/>
      <c r="S2905" s="26"/>
      <c r="T2905" s="26"/>
      <c r="U2905" s="26"/>
      <c r="V2905" s="26"/>
      <c r="W2905" s="26"/>
      <c r="X2905" s="26"/>
      <c r="Y2905" s="26"/>
      <c r="Z2905" s="24"/>
      <c r="AA2905" s="24"/>
      <c r="AB2905" s="26"/>
      <c r="AC2905" s="28"/>
      <c r="AD2905" s="26"/>
      <c r="AE2905" s="24"/>
      <c r="AF2905" s="26"/>
      <c r="AG2905" s="26"/>
      <c r="AH2905" s="26"/>
      <c r="AI2905" s="28"/>
      <c r="AJ2905" s="26"/>
      <c r="AK2905" s="26"/>
      <c r="AL2905" s="26"/>
      <c r="AM2905" s="24"/>
      <c r="AN2905" s="24"/>
      <c r="AO2905" s="24"/>
      <c r="AP2905" s="24"/>
      <c r="AQ2905" s="26"/>
      <c r="AR2905" s="24"/>
      <c r="AS2905" s="26"/>
      <c r="AT2905" s="24"/>
      <c r="AU2905" s="24"/>
      <c r="AV2905" s="26"/>
      <c r="AW2905" s="28"/>
      <c r="AX2905" s="26"/>
      <c r="AY2905" s="28"/>
      <c r="AZ2905" s="28"/>
      <c r="BA2905" s="26"/>
      <c r="BB2905" s="26"/>
      <c r="BC2905" s="26"/>
      <c r="BD2905" s="26"/>
      <c r="BE2905" s="24"/>
      <c r="BF2905" s="26"/>
      <c r="BG2905" s="26"/>
      <c r="BH2905" s="26"/>
      <c r="BI2905" s="26"/>
      <c r="BJ2905" s="26"/>
      <c r="BK2905" s="26"/>
      <c r="BL2905" s="24"/>
      <c r="BM2905" s="24"/>
      <c r="BN2905" s="24"/>
      <c r="BO2905" s="24"/>
      <c r="BP2905" s="24"/>
      <c r="BQ2905" s="24"/>
      <c r="BR2905" s="26"/>
      <c r="BS2905" s="26"/>
      <c r="BT2905" s="26"/>
      <c r="BU2905" s="26"/>
      <c r="BV2905" s="26"/>
      <c r="BW2905" s="26"/>
      <c r="BX2905" s="26"/>
      <c r="BY2905" s="26"/>
      <c r="BZ2905" s="24"/>
      <c r="CA2905" s="24"/>
      <c r="CB2905" s="24"/>
      <c r="CC2905" s="24"/>
      <c r="CD2905" s="24"/>
      <c r="CE2905" s="24"/>
      <c r="CF2905" s="24"/>
      <c r="CG2905" s="24"/>
      <c r="CH2905" s="24"/>
      <c r="CI2905" s="24"/>
      <c r="CJ2905" s="24"/>
      <c r="CK2905" s="24"/>
      <c r="CL2905" s="24"/>
      <c r="CM2905" s="24"/>
      <c r="CN2905" s="24"/>
      <c r="CO2905" s="24"/>
      <c r="CP2905" s="24"/>
      <c r="CQ2905" s="24"/>
      <c r="CR2905" s="24"/>
      <c r="CS2905" s="24"/>
      <c r="CT2905" s="24"/>
      <c r="CU2905" s="24"/>
      <c r="CV2905" s="24"/>
      <c r="CW2905" s="24"/>
      <c r="CX2905" s="24"/>
      <c r="CY2905" s="24"/>
      <c r="CZ2905" s="24"/>
      <c r="DA2905" s="24"/>
      <c r="DB2905" s="24"/>
      <c r="DC2905" s="24"/>
      <c r="DD2905" s="24"/>
      <c r="DE2905" s="24"/>
      <c r="DF2905" s="26"/>
      <c r="DG2905" s="26"/>
      <c r="DH2905" s="26"/>
      <c r="DI2905" s="26"/>
      <c r="DJ2905" s="26"/>
      <c r="DK2905" s="26"/>
      <c r="DL2905" s="26"/>
      <c r="DM2905" s="26"/>
      <c r="DN2905" s="26"/>
      <c r="DO2905" s="26"/>
    </row>
    <row r="2906" spans="1:119" ht="20.100000000000001" customHeight="1" x14ac:dyDescent="0.25">
      <c r="A2906" s="29" t="str">
        <f t="shared" si="630"/>
        <v/>
      </c>
      <c r="B2906" s="29" t="str">
        <f t="shared" si="631"/>
        <v/>
      </c>
      <c r="C2906" s="29">
        <f t="shared" si="632"/>
        <v>0</v>
      </c>
      <c r="D2906" s="30">
        <f t="shared" si="633"/>
        <v>0</v>
      </c>
      <c r="E2906" s="30">
        <f t="shared" si="634"/>
        <v>0</v>
      </c>
      <c r="F2906" s="31">
        <f t="shared" si="635"/>
        <v>0</v>
      </c>
      <c r="G2906" s="31">
        <f t="shared" si="636"/>
        <v>0</v>
      </c>
      <c r="H2906" s="31">
        <f t="shared" si="637"/>
        <v>0</v>
      </c>
      <c r="I2906" s="31">
        <f t="shared" si="638"/>
        <v>0</v>
      </c>
      <c r="J2906" s="31">
        <f t="shared" si="639"/>
        <v>0</v>
      </c>
      <c r="K2906" s="31">
        <f t="shared" si="640"/>
        <v>0</v>
      </c>
      <c r="L2906" s="31">
        <f t="shared" si="641"/>
        <v>0</v>
      </c>
      <c r="M2906" s="31">
        <f t="shared" si="642"/>
        <v>0</v>
      </c>
      <c r="N2906" s="31">
        <f t="shared" si="643"/>
        <v>0</v>
      </c>
      <c r="O2906" s="26"/>
      <c r="P2906" s="26"/>
      <c r="Q2906" s="27"/>
      <c r="R2906" s="26"/>
      <c r="S2906" s="26"/>
      <c r="T2906" s="26"/>
      <c r="U2906" s="26"/>
      <c r="V2906" s="26"/>
      <c r="W2906" s="26"/>
      <c r="X2906" s="26"/>
      <c r="Y2906" s="26"/>
      <c r="Z2906" s="24"/>
      <c r="AA2906" s="24"/>
      <c r="AB2906" s="26"/>
      <c r="AC2906" s="28"/>
      <c r="AD2906" s="26"/>
      <c r="AE2906" s="24"/>
      <c r="AF2906" s="26"/>
      <c r="AG2906" s="26"/>
      <c r="AH2906" s="26"/>
      <c r="AI2906" s="28"/>
      <c r="AJ2906" s="26"/>
      <c r="AK2906" s="26"/>
      <c r="AL2906" s="26"/>
      <c r="AM2906" s="24"/>
      <c r="AN2906" s="24"/>
      <c r="AO2906" s="24"/>
      <c r="AP2906" s="24"/>
      <c r="AQ2906" s="26"/>
      <c r="AR2906" s="24"/>
      <c r="AS2906" s="24"/>
      <c r="AT2906" s="24"/>
      <c r="AU2906" s="26"/>
      <c r="AV2906" s="24"/>
      <c r="AW2906" s="28"/>
      <c r="AX2906" s="26"/>
      <c r="AY2906" s="28"/>
      <c r="AZ2906" s="28"/>
      <c r="BA2906" s="26"/>
      <c r="BB2906" s="26"/>
      <c r="BC2906" s="26"/>
      <c r="BD2906" s="26"/>
      <c r="BE2906" s="24"/>
      <c r="BF2906" s="26"/>
      <c r="BG2906" s="26"/>
      <c r="BH2906" s="26"/>
      <c r="BI2906" s="26"/>
      <c r="BJ2906" s="26"/>
      <c r="BK2906" s="26"/>
      <c r="BL2906" s="24"/>
      <c r="BM2906" s="24"/>
      <c r="BN2906" s="24"/>
      <c r="BO2906" s="24"/>
      <c r="BP2906" s="24"/>
      <c r="BQ2906" s="24"/>
      <c r="BR2906" s="26"/>
      <c r="BS2906" s="26"/>
      <c r="BT2906" s="26"/>
      <c r="BU2906" s="26"/>
      <c r="BV2906" s="26"/>
      <c r="BW2906" s="26"/>
      <c r="BX2906" s="26"/>
      <c r="BY2906" s="26"/>
      <c r="BZ2906" s="24"/>
      <c r="CA2906" s="24"/>
      <c r="CB2906" s="24"/>
      <c r="CC2906" s="24"/>
      <c r="CD2906" s="24"/>
      <c r="CE2906" s="24"/>
      <c r="CF2906" s="24"/>
      <c r="CG2906" s="24"/>
      <c r="CH2906" s="24"/>
      <c r="CI2906" s="24"/>
      <c r="CJ2906" s="24"/>
      <c r="CK2906" s="24"/>
      <c r="CL2906" s="24"/>
      <c r="CM2906" s="24"/>
      <c r="CN2906" s="24"/>
      <c r="CO2906" s="24"/>
      <c r="CP2906" s="24"/>
      <c r="CQ2906" s="24"/>
      <c r="CR2906" s="24"/>
      <c r="CS2906" s="24"/>
      <c r="CT2906" s="24"/>
      <c r="CU2906" s="24"/>
      <c r="CV2906" s="24"/>
      <c r="CW2906" s="24"/>
      <c r="CX2906" s="24"/>
      <c r="CY2906" s="24"/>
      <c r="CZ2906" s="24"/>
      <c r="DA2906" s="24"/>
      <c r="DB2906" s="24"/>
      <c r="DC2906" s="24"/>
      <c r="DD2906" s="24"/>
      <c r="DE2906" s="24"/>
      <c r="DF2906" s="26"/>
      <c r="DG2906" s="26"/>
      <c r="DH2906" s="26"/>
      <c r="DI2906" s="26"/>
      <c r="DJ2906" s="26"/>
      <c r="DK2906" s="26"/>
      <c r="DL2906" s="26"/>
      <c r="DM2906" s="26"/>
      <c r="DN2906" s="26"/>
      <c r="DO2906" s="26"/>
    </row>
    <row r="2907" spans="1:119" ht="20.100000000000001" customHeight="1" x14ac:dyDescent="0.25">
      <c r="A2907" s="29" t="str">
        <f t="shared" si="630"/>
        <v/>
      </c>
      <c r="B2907" s="29" t="str">
        <f t="shared" si="631"/>
        <v/>
      </c>
      <c r="C2907" s="29">
        <f t="shared" si="632"/>
        <v>0</v>
      </c>
      <c r="D2907" s="30">
        <f t="shared" si="633"/>
        <v>0</v>
      </c>
      <c r="E2907" s="30">
        <f t="shared" si="634"/>
        <v>0</v>
      </c>
      <c r="F2907" s="31">
        <f t="shared" si="635"/>
        <v>0</v>
      </c>
      <c r="G2907" s="31">
        <f t="shared" si="636"/>
        <v>0</v>
      </c>
      <c r="H2907" s="31">
        <f t="shared" si="637"/>
        <v>0</v>
      </c>
      <c r="I2907" s="31">
        <f t="shared" si="638"/>
        <v>0</v>
      </c>
      <c r="J2907" s="31">
        <f t="shared" si="639"/>
        <v>0</v>
      </c>
      <c r="K2907" s="31">
        <f t="shared" si="640"/>
        <v>0</v>
      </c>
      <c r="L2907" s="31">
        <f t="shared" si="641"/>
        <v>0</v>
      </c>
      <c r="M2907" s="31">
        <f t="shared" si="642"/>
        <v>0</v>
      </c>
      <c r="N2907" s="31">
        <f t="shared" si="643"/>
        <v>0</v>
      </c>
      <c r="O2907" s="26"/>
      <c r="P2907" s="26"/>
      <c r="Q2907" s="27"/>
      <c r="R2907" s="24"/>
      <c r="S2907" s="24"/>
      <c r="T2907" s="26"/>
      <c r="U2907" s="24"/>
      <c r="V2907" s="26"/>
      <c r="W2907" s="26"/>
      <c r="X2907" s="26"/>
      <c r="Y2907" s="26"/>
      <c r="Z2907" s="24"/>
      <c r="AA2907" s="24"/>
      <c r="AB2907" s="26"/>
      <c r="AC2907" s="28"/>
      <c r="AD2907" s="26"/>
      <c r="AE2907" s="24"/>
      <c r="AF2907" s="26"/>
      <c r="AG2907" s="26"/>
      <c r="AH2907" s="24"/>
      <c r="AI2907" s="28"/>
      <c r="AJ2907" s="24"/>
      <c r="AK2907" s="24"/>
      <c r="AL2907" s="24"/>
      <c r="AM2907" s="24"/>
      <c r="AN2907" s="24"/>
      <c r="AO2907" s="24"/>
      <c r="AP2907" s="24"/>
      <c r="AQ2907" s="24"/>
      <c r="AR2907" s="24"/>
      <c r="AS2907" s="24"/>
      <c r="AT2907" s="24"/>
      <c r="AU2907" s="24"/>
      <c r="AV2907" s="24"/>
      <c r="AW2907" s="24"/>
      <c r="AX2907" s="24"/>
      <c r="AY2907" s="24"/>
      <c r="AZ2907" s="24"/>
      <c r="BA2907" s="24"/>
      <c r="BB2907" s="24"/>
      <c r="BC2907" s="26"/>
      <c r="BD2907" s="24"/>
      <c r="BE2907" s="24"/>
      <c r="BF2907" s="24"/>
      <c r="BG2907" s="24"/>
      <c r="BH2907" s="24"/>
      <c r="BI2907" s="24"/>
      <c r="BJ2907" s="24"/>
      <c r="BK2907" s="24"/>
      <c r="BL2907" s="24"/>
      <c r="BM2907" s="24"/>
      <c r="BN2907" s="24"/>
      <c r="BO2907" s="24"/>
      <c r="BP2907" s="24"/>
      <c r="BQ2907" s="24"/>
      <c r="BR2907" s="24"/>
      <c r="BS2907" s="24"/>
      <c r="BT2907" s="24"/>
      <c r="BU2907" s="24"/>
      <c r="BV2907" s="24"/>
      <c r="BW2907" s="24"/>
      <c r="BX2907" s="24"/>
      <c r="BY2907" s="24"/>
      <c r="BZ2907" s="24"/>
      <c r="CA2907" s="24"/>
      <c r="CB2907" s="24"/>
      <c r="CC2907" s="24"/>
      <c r="CD2907" s="24"/>
      <c r="CE2907" s="24"/>
      <c r="CF2907" s="24"/>
      <c r="CG2907" s="24"/>
      <c r="CH2907" s="24"/>
      <c r="CI2907" s="24"/>
      <c r="CJ2907" s="24"/>
      <c r="CK2907" s="24"/>
      <c r="CL2907" s="24"/>
      <c r="CM2907" s="24"/>
      <c r="CN2907" s="24"/>
      <c r="CO2907" s="24"/>
      <c r="CP2907" s="24"/>
      <c r="CQ2907" s="24"/>
      <c r="CR2907" s="24"/>
      <c r="CS2907" s="24"/>
      <c r="CT2907" s="24"/>
      <c r="CU2907" s="24"/>
      <c r="CV2907" s="24"/>
      <c r="CW2907" s="24"/>
      <c r="CX2907" s="24"/>
      <c r="CY2907" s="24"/>
      <c r="CZ2907" s="24"/>
      <c r="DA2907" s="24"/>
      <c r="DB2907" s="24"/>
      <c r="DC2907" s="24"/>
      <c r="DD2907" s="24"/>
      <c r="DE2907" s="24"/>
      <c r="DF2907" s="26"/>
      <c r="DG2907" s="26"/>
      <c r="DH2907" s="26"/>
      <c r="DI2907" s="26"/>
      <c r="DJ2907" s="26"/>
      <c r="DK2907" s="26"/>
      <c r="DL2907" s="26"/>
      <c r="DM2907" s="26"/>
      <c r="DN2907" s="26"/>
      <c r="DO2907" s="26"/>
    </row>
    <row r="2908" spans="1:119" ht="20.100000000000001" customHeight="1" x14ac:dyDescent="0.25">
      <c r="A2908" s="29" t="str">
        <f t="shared" si="630"/>
        <v/>
      </c>
      <c r="B2908" s="29" t="str">
        <f t="shared" si="631"/>
        <v/>
      </c>
      <c r="C2908" s="29">
        <f t="shared" si="632"/>
        <v>0</v>
      </c>
      <c r="D2908" s="30">
        <f t="shared" si="633"/>
        <v>0</v>
      </c>
      <c r="E2908" s="30">
        <f t="shared" si="634"/>
        <v>0</v>
      </c>
      <c r="F2908" s="31">
        <f t="shared" si="635"/>
        <v>0</v>
      </c>
      <c r="G2908" s="31">
        <f t="shared" si="636"/>
        <v>0</v>
      </c>
      <c r="H2908" s="31">
        <f t="shared" si="637"/>
        <v>0</v>
      </c>
      <c r="I2908" s="31">
        <f t="shared" si="638"/>
        <v>0</v>
      </c>
      <c r="J2908" s="31">
        <f t="shared" si="639"/>
        <v>0</v>
      </c>
      <c r="K2908" s="31">
        <f t="shared" si="640"/>
        <v>0</v>
      </c>
      <c r="L2908" s="31">
        <f t="shared" si="641"/>
        <v>0</v>
      </c>
      <c r="M2908" s="31">
        <f t="shared" si="642"/>
        <v>0</v>
      </c>
      <c r="N2908" s="31">
        <f t="shared" si="643"/>
        <v>0</v>
      </c>
      <c r="O2908" s="26"/>
      <c r="P2908" s="26"/>
      <c r="Q2908" s="27"/>
      <c r="R2908" s="26"/>
      <c r="S2908" s="26"/>
      <c r="T2908" s="26"/>
      <c r="U2908" s="26"/>
      <c r="V2908" s="26"/>
      <c r="W2908" s="26"/>
      <c r="X2908" s="26"/>
      <c r="Y2908" s="26"/>
      <c r="Z2908" s="24"/>
      <c r="AA2908" s="24"/>
      <c r="AB2908" s="26"/>
      <c r="AC2908" s="28"/>
      <c r="AD2908" s="26"/>
      <c r="AE2908" s="24"/>
      <c r="AF2908" s="26"/>
      <c r="AG2908" s="26"/>
      <c r="AH2908" s="26"/>
      <c r="AI2908" s="28"/>
      <c r="AJ2908" s="26"/>
      <c r="AK2908" s="26"/>
      <c r="AL2908" s="26"/>
      <c r="AM2908" s="24"/>
      <c r="AN2908" s="24"/>
      <c r="AO2908" s="24"/>
      <c r="AP2908" s="24"/>
      <c r="AQ2908" s="26"/>
      <c r="AR2908" s="24"/>
      <c r="AS2908" s="24"/>
      <c r="AT2908" s="24"/>
      <c r="AU2908" s="24"/>
      <c r="AV2908" s="24"/>
      <c r="AW2908" s="28"/>
      <c r="AX2908" s="26"/>
      <c r="AY2908" s="24"/>
      <c r="AZ2908" s="28"/>
      <c r="BA2908" s="26"/>
      <c r="BB2908" s="26"/>
      <c r="BC2908" s="26"/>
      <c r="BD2908" s="26"/>
      <c r="BE2908" s="24"/>
      <c r="BF2908" s="26"/>
      <c r="BG2908" s="26"/>
      <c r="BH2908" s="26"/>
      <c r="BI2908" s="26"/>
      <c r="BJ2908" s="26"/>
      <c r="BK2908" s="26"/>
      <c r="BL2908" s="26"/>
      <c r="BM2908" s="26"/>
      <c r="BN2908" s="26"/>
      <c r="BO2908" s="26"/>
      <c r="BP2908" s="24"/>
      <c r="BQ2908" s="24"/>
      <c r="BR2908" s="26"/>
      <c r="BS2908" s="26"/>
      <c r="BT2908" s="26"/>
      <c r="BU2908" s="26"/>
      <c r="BV2908" s="26"/>
      <c r="BW2908" s="26"/>
      <c r="BX2908" s="26"/>
      <c r="BY2908" s="26"/>
      <c r="BZ2908" s="24"/>
      <c r="CA2908" s="24"/>
      <c r="CB2908" s="24"/>
      <c r="CC2908" s="24"/>
      <c r="CD2908" s="24"/>
      <c r="CE2908" s="24"/>
      <c r="CF2908" s="24"/>
      <c r="CG2908" s="24"/>
      <c r="CH2908" s="24"/>
      <c r="CI2908" s="24"/>
      <c r="CJ2908" s="24"/>
      <c r="CK2908" s="24"/>
      <c r="CL2908" s="24"/>
      <c r="CM2908" s="24"/>
      <c r="CN2908" s="24"/>
      <c r="CO2908" s="24"/>
      <c r="CP2908" s="24"/>
      <c r="CQ2908" s="24"/>
      <c r="CR2908" s="24"/>
      <c r="CS2908" s="24"/>
      <c r="CT2908" s="24"/>
      <c r="CU2908" s="24"/>
      <c r="CV2908" s="24"/>
      <c r="CW2908" s="24"/>
      <c r="CX2908" s="24"/>
      <c r="CY2908" s="24"/>
      <c r="CZ2908" s="24"/>
      <c r="DA2908" s="24"/>
      <c r="DB2908" s="24"/>
      <c r="DC2908" s="24"/>
      <c r="DD2908" s="24"/>
      <c r="DE2908" s="24"/>
      <c r="DF2908" s="26"/>
      <c r="DG2908" s="26"/>
      <c r="DH2908" s="26"/>
      <c r="DI2908" s="26"/>
      <c r="DJ2908" s="26"/>
      <c r="DK2908" s="26"/>
      <c r="DL2908" s="26"/>
      <c r="DM2908" s="26"/>
      <c r="DN2908" s="26"/>
      <c r="DO2908" s="26"/>
    </row>
    <row r="2909" spans="1:119" ht="20.100000000000001" customHeight="1" x14ac:dyDescent="0.25">
      <c r="A2909" s="29" t="str">
        <f t="shared" si="630"/>
        <v/>
      </c>
      <c r="B2909" s="29" t="str">
        <f t="shared" si="631"/>
        <v/>
      </c>
      <c r="C2909" s="29">
        <f t="shared" si="632"/>
        <v>0</v>
      </c>
      <c r="D2909" s="30">
        <f t="shared" si="633"/>
        <v>0</v>
      </c>
      <c r="E2909" s="30">
        <f t="shared" si="634"/>
        <v>0</v>
      </c>
      <c r="F2909" s="31">
        <f t="shared" si="635"/>
        <v>0</v>
      </c>
      <c r="G2909" s="31">
        <f t="shared" si="636"/>
        <v>0</v>
      </c>
      <c r="H2909" s="31">
        <f t="shared" si="637"/>
        <v>0</v>
      </c>
      <c r="I2909" s="31">
        <f t="shared" si="638"/>
        <v>0</v>
      </c>
      <c r="J2909" s="31">
        <f t="shared" si="639"/>
        <v>0</v>
      </c>
      <c r="K2909" s="31">
        <f t="shared" si="640"/>
        <v>0</v>
      </c>
      <c r="L2909" s="31">
        <f t="shared" si="641"/>
        <v>0</v>
      </c>
      <c r="M2909" s="31">
        <f t="shared" si="642"/>
        <v>0</v>
      </c>
      <c r="N2909" s="31">
        <f t="shared" si="643"/>
        <v>0</v>
      </c>
      <c r="O2909" s="26"/>
      <c r="P2909" s="26"/>
      <c r="Q2909" s="27"/>
      <c r="R2909" s="26"/>
      <c r="S2909" s="24"/>
      <c r="T2909" s="26"/>
      <c r="U2909" s="24"/>
      <c r="V2909" s="26"/>
      <c r="W2909" s="26"/>
      <c r="X2909" s="26"/>
      <c r="Y2909" s="26"/>
      <c r="Z2909" s="24"/>
      <c r="AA2909" s="24"/>
      <c r="AB2909" s="26"/>
      <c r="AC2909" s="28"/>
      <c r="AD2909" s="26"/>
      <c r="AE2909" s="24"/>
      <c r="AF2909" s="26"/>
      <c r="AG2909" s="26"/>
      <c r="AH2909" s="24"/>
      <c r="AI2909" s="28"/>
      <c r="AJ2909" s="24"/>
      <c r="AK2909" s="24"/>
      <c r="AL2909" s="24"/>
      <c r="AM2909" s="24"/>
      <c r="AN2909" s="24"/>
      <c r="AO2909" s="24"/>
      <c r="AP2909" s="24"/>
      <c r="AQ2909" s="24"/>
      <c r="AR2909" s="24"/>
      <c r="AS2909" s="24"/>
      <c r="AT2909" s="24"/>
      <c r="AU2909" s="24"/>
      <c r="AV2909" s="24"/>
      <c r="AW2909" s="28"/>
      <c r="AX2909" s="26"/>
      <c r="AY2909" s="28"/>
      <c r="AZ2909" s="28"/>
      <c r="BA2909" s="26"/>
      <c r="BB2909" s="24"/>
      <c r="BC2909" s="26"/>
      <c r="BD2909" s="24"/>
      <c r="BE2909" s="24"/>
      <c r="BF2909" s="24"/>
      <c r="BG2909" s="24"/>
      <c r="BH2909" s="24"/>
      <c r="BI2909" s="24"/>
      <c r="BJ2909" s="24"/>
      <c r="BK2909" s="24"/>
      <c r="BL2909" s="24"/>
      <c r="BM2909" s="24"/>
      <c r="BN2909" s="24"/>
      <c r="BO2909" s="24"/>
      <c r="BP2909" s="24"/>
      <c r="BQ2909" s="24"/>
      <c r="BR2909" s="26"/>
      <c r="BS2909" s="26"/>
      <c r="BT2909" s="26"/>
      <c r="BU2909" s="26"/>
      <c r="BV2909" s="26"/>
      <c r="BW2909" s="26"/>
      <c r="BX2909" s="26"/>
      <c r="BY2909" s="26"/>
      <c r="BZ2909" s="24"/>
      <c r="CA2909" s="24"/>
      <c r="CB2909" s="24"/>
      <c r="CC2909" s="24"/>
      <c r="CD2909" s="24"/>
      <c r="CE2909" s="24"/>
      <c r="CF2909" s="24"/>
      <c r="CG2909" s="24"/>
      <c r="CH2909" s="24"/>
      <c r="CI2909" s="24"/>
      <c r="CJ2909" s="24"/>
      <c r="CK2909" s="24"/>
      <c r="CL2909" s="24"/>
      <c r="CM2909" s="24"/>
      <c r="CN2909" s="24"/>
      <c r="CO2909" s="24"/>
      <c r="CP2909" s="24"/>
      <c r="CQ2909" s="24"/>
      <c r="CR2909" s="24"/>
      <c r="CS2909" s="24"/>
      <c r="CT2909" s="24"/>
      <c r="CU2909" s="24"/>
      <c r="CV2909" s="24"/>
      <c r="CW2909" s="24"/>
      <c r="CX2909" s="24"/>
      <c r="CY2909" s="24"/>
      <c r="CZ2909" s="24"/>
      <c r="DA2909" s="24"/>
      <c r="DB2909" s="24"/>
      <c r="DC2909" s="24"/>
      <c r="DD2909" s="24"/>
      <c r="DE2909" s="24"/>
      <c r="DF2909" s="26"/>
      <c r="DG2909" s="26"/>
      <c r="DH2909" s="26"/>
      <c r="DI2909" s="26"/>
      <c r="DJ2909" s="26"/>
      <c r="DK2909" s="26"/>
      <c r="DL2909" s="26"/>
      <c r="DM2909" s="26"/>
      <c r="DN2909" s="26"/>
      <c r="DO2909" s="26"/>
    </row>
    <row r="2910" spans="1:119" ht="20.100000000000001" customHeight="1" x14ac:dyDescent="0.25">
      <c r="A2910" s="29" t="str">
        <f t="shared" ref="A2910:A2973" si="644">IFERROR(IF(C2910=0,NA(),B2910&amp;C2910),"")</f>
        <v/>
      </c>
      <c r="B2910" s="29" t="str">
        <f t="shared" ref="B2910:B2973" si="645">IFERROR(IF(AA2910=0,Y2910&amp;IF(Z2910=0,""," ("&amp;Z2910&amp;")"),AA2910&amp;IF(Z2910=0,""," ("&amp;Z2910&amp;")")),"")</f>
        <v/>
      </c>
      <c r="C2910" s="29">
        <f t="shared" ref="C2910:C2973" si="646">IFERROR(_xlfn.NUMBERVALUE(RIGHT(AH2910,1)),"")</f>
        <v>0</v>
      </c>
      <c r="D2910" s="30">
        <f t="shared" ref="D2910:D2973" si="647">IFERROR(IF(OR(V2910="Sub-Saharan Africa",V2910="Middle East &amp; North Africa"),"Africa and the Middle East",IF(V2910="Europe &amp; Central Asia","Europe and Eurasia",IF(V2910="East Asia &amp; Pacific","East and Southeast Asia",V2910))),"")</f>
        <v>0</v>
      </c>
      <c r="E2910" s="30">
        <f t="shared" ref="E2910:E2973" si="648">IFERROR(IF(X2910=0,W2910,X2910&amp;", "&amp;W2910),"")</f>
        <v>0</v>
      </c>
      <c r="F2910" s="31">
        <f t="shared" ref="F2910:F2973" si="649">IFERROR(IF(AND(BZ2910+CA2910+CB2910+CC2910&gt;=4,BZ2910+CA2910+CB2910+CC2910&lt;=6),1,IF(AND(BZ2910+CA2910+CB2910+CC2910&gt;=7,BZ2910+CA2910+CB2910+CC2910&lt;=10),2,IF(AND(BZ2910+CA2910+CB2910+CC2910&gt;=11,BZ2910+CA2910+CB2910+CC2910&lt;=14),3,IF(AND(BZ2910+CA2910+CB2910+CC2910&gt;=15,BZ2910+CA2910+CB2910+CC2910&lt;=18),4,IF(AND(BZ2910+CA2910+CB2910+CC2910&gt;=19,BZ2910+CA2910+CB2910+CC2910&lt;=20),5,BR2910))))),"")</f>
        <v>0</v>
      </c>
      <c r="G2910" s="31">
        <f t="shared" ref="G2910:G2973" si="650">IFERROR(IF(AND(CD2910+CE2910+CF2910+CG2910&gt;=4,CD2910+CE2910+CF2910+CG2910&lt;=6),1,IF(AND(CD2910+CE2910+CF2910+CG2910&gt;=7,CD2910+CE2910+CF2910+CG2910&lt;=10),2,IF(AND(CD2910+CE2910+CF2910+CG2910&gt;=11,CD2910+CE2910+CF2910+CG2910&lt;=14),3,IF(AND(CD2910+CE2910+CF2910+CG2910&gt;=15,CD2910+CE2910+CF2910+CG2910&lt;=18),4,IF(AND(CD2910+CE2910+CF2910+CG2910&gt;=19,CD2910+CE2910+CF2910+CG2910&lt;=20),5,BS2910))))),"")</f>
        <v>0</v>
      </c>
      <c r="H2910" s="31">
        <f t="shared" ref="H2910:H2973" si="651">IFERROR(IF(AND(CH2910+CI2910+CJ2910+CK2910&gt;=4,CH2910+CI2910+CJ2910+CK2910&lt;=6),1,IF(AND(CH2910+CI2910+CJ2910+CK2910&gt;=7,CH2910+CI2910+CJ2910+CK2910&lt;=10),2,IF(AND(CH2910+CI2910+CJ2910+CK2910&gt;=11,CH2910+CI2910+CJ2910+CK2910&lt;=14),3,IF(AND(CH2910+CI2910+CJ2910+CK2910&gt;=15,CH2910+CI2910+CJ2910+CK2910&lt;=18),4,IF(AND(CH2910+CI2910+CJ2910+CK2910&gt;=19,CH2910+CI2910+CJ2910+CK2910&lt;=20),5,BT2910))))),"")</f>
        <v>0</v>
      </c>
      <c r="I2910" s="31">
        <f t="shared" ref="I2910:I2973" si="652">IFERROR(IF(AND(CL2910+CM2910+CN2910+CO2910&gt;=4,CL2910+CM2910+CN2910+CO2910&lt;=6),1,IF(AND(CL2910+CM2910+CN2910+CO2910&gt;=7,CL2910+CM2910+CN2910+CO2910&lt;=10),2,IF(AND(CL2910+CM2910+CN2910+CO2910&gt;=11,CL2910+CM2910+CN2910+CO2910&lt;=14),3,IF(AND(CL2910+CM2910+CN2910+CO2910&gt;=15,CL2910+CM2910+CN2910+CO2910&lt;=18),4,IF(AND(CL2910+CM2910+CN2910+CO2910&gt;=19,CL2910+CM2910+CN2910+CO2910&lt;=20),5,BU2910))))),"")</f>
        <v>0</v>
      </c>
      <c r="J2910" s="31">
        <f t="shared" ref="J2910:J2973" si="653">IFERROR(IF(AND(CP2910+CQ2910+CR2910+CS2910&gt;=4,CP2910+CQ2910+CR2910+CS2910&lt;=6),1,IF(AND(CP2910+CQ2910+CR2910+CS2910&gt;=7,CP2910+CQ2910+CR2910+CS2910&lt;=10),2,IF(AND(CP2910+CQ2910+CR2910+CS2910&gt;=11,CP2910+CQ2910+CR2910+CS2910&lt;=14),3,IF(AND(CP2910+CQ2910+CR2910+CS2910&gt;=15,CP2910+CQ2910+CR2910+CS2910&lt;=18),4,IF(AND(CP2910+CQ2910+CR2910+CS2910&gt;=19,CP2910+CQ2910+CR2910+CS2910&lt;=20),5,BV2910))))),"")</f>
        <v>0</v>
      </c>
      <c r="K2910" s="31">
        <f t="shared" ref="K2910:K2973" si="654">IFERROR(IF(AND(CT2910+CU2910+CV2910+CW2910&gt;=4,CT2910+CU2910+CV2910+CW2910&lt;=6),1,IF(AND(CT2910+CU2910+CV2910+CW2910&gt;=7,CT2910+CU2910+CV2910+CW2910&lt;=10),2,IF(AND(CT2910+CU2910+CV2910+CW2910&gt;=11,CT2910+CU2910+CV2910+CW2910&lt;=14),3,IF(AND(CT2910+CU2910+CV2910+CW2910&gt;=15,CT2910+CU2910+CV2910+CW2910&lt;=18),4,IF(AND(CT2910+CU2910+CV2910+CW2910&gt;=19,CT2910+CU2910+CV2910+CW2910&lt;=20),5,BW2910))))),"")</f>
        <v>0</v>
      </c>
      <c r="L2910" s="31">
        <f t="shared" ref="L2910:L2973" si="655">IFERROR(IF(AND(CX2910+CY2910+CZ2910+DA2910&gt;=4,CX2910+CY2910+CZ2910+DA2910&lt;=6),1,IF(AND(CX2910+CY2910+CZ2910+DA2910&gt;=7,CX2910+CY2910+CZ2910+DA2910&lt;=10),2,IF(AND(CX2910+CY2910+CZ2910+DA2910&gt;=11,CX2910+CY2910+CZ2910+DA2910&lt;=14),3,IF(AND(CX2910+CY2910+CZ2910+DA2910&gt;=15,CX2910+CY2910+CZ2910+DA2910&lt;=18),4,IF(AND(CX2910+CY2910+CZ2910+DA2910&gt;=19,CX2910+CY2910+CZ2910+DA2910&lt;=20),5,BX2910))))),"")</f>
        <v>0</v>
      </c>
      <c r="M2910" s="31">
        <f t="shared" ref="M2910:M2973" si="656">IFERROR(IF(AND(DB2910+DC2910+DD2910+DE2910&gt;=4,DB2910+DC2910+DD2910+DE2910&lt;=6),1,IF(AND(DB2910+DC2910+DD2910+DE2910&gt;=7,DB2910+DC2910+DD2910+DE2910&lt;=10),2,IF(AND(DB2910+DC2910+DD2910+DE2910&gt;=11,DB2910+DC2910+DD2910+DE2910&lt;=14),3,IF(AND(DB2910+DC2910+DD2910+DE2910&gt;=15,DB2910+DC2910+DD2910+DE2910&lt;=18),4,IF(AND(DB2910+DC2910+DD2910+DE2910&gt;=19,DB2910+DC2910+DD2910+DE2910&lt;=20),5,BY2910))))),"")</f>
        <v>0</v>
      </c>
      <c r="N2910" s="31">
        <f t="shared" ref="N2910:N2973" si="657">IFERROR(ROUND(AVERAGE(F2910:M2910),1),"")</f>
        <v>0</v>
      </c>
      <c r="O2910" s="26"/>
      <c r="P2910" s="26"/>
      <c r="Q2910" s="27"/>
      <c r="R2910" s="26"/>
      <c r="S2910" s="26"/>
      <c r="T2910" s="26"/>
      <c r="U2910" s="26"/>
      <c r="V2910" s="26"/>
      <c r="W2910" s="26"/>
      <c r="X2910" s="26"/>
      <c r="Y2910" s="26"/>
      <c r="Z2910" s="24"/>
      <c r="AA2910" s="24"/>
      <c r="AB2910" s="26"/>
      <c r="AC2910" s="28"/>
      <c r="AD2910" s="26"/>
      <c r="AE2910" s="24"/>
      <c r="AF2910" s="26"/>
      <c r="AG2910" s="26"/>
      <c r="AH2910" s="26"/>
      <c r="AI2910" s="28"/>
      <c r="AJ2910" s="26"/>
      <c r="AK2910" s="26"/>
      <c r="AL2910" s="26"/>
      <c r="AM2910" s="24"/>
      <c r="AN2910" s="24"/>
      <c r="AO2910" s="24"/>
      <c r="AP2910" s="24"/>
      <c r="AQ2910" s="24"/>
      <c r="AR2910" s="24"/>
      <c r="AS2910" s="24"/>
      <c r="AT2910" s="24"/>
      <c r="AU2910" s="24"/>
      <c r="AV2910" s="24"/>
      <c r="AW2910" s="28"/>
      <c r="AX2910" s="26"/>
      <c r="AY2910" s="28"/>
      <c r="AZ2910" s="28"/>
      <c r="BA2910" s="26"/>
      <c r="BB2910" s="26"/>
      <c r="BC2910" s="26"/>
      <c r="BD2910" s="26"/>
      <c r="BE2910" s="24"/>
      <c r="BF2910" s="26"/>
      <c r="BG2910" s="24"/>
      <c r="BH2910" s="24"/>
      <c r="BI2910" s="24"/>
      <c r="BJ2910" s="26"/>
      <c r="BK2910" s="26"/>
      <c r="BL2910" s="26"/>
      <c r="BM2910" s="26"/>
      <c r="BN2910" s="24"/>
      <c r="BO2910" s="24"/>
      <c r="BP2910" s="24"/>
      <c r="BQ2910" s="24"/>
      <c r="BR2910" s="26"/>
      <c r="BS2910" s="26"/>
      <c r="BT2910" s="26"/>
      <c r="BU2910" s="26"/>
      <c r="BV2910" s="26"/>
      <c r="BW2910" s="26"/>
      <c r="BX2910" s="26"/>
      <c r="BY2910" s="26"/>
      <c r="BZ2910" s="24"/>
      <c r="CA2910" s="24"/>
      <c r="CB2910" s="24"/>
      <c r="CC2910" s="24"/>
      <c r="CD2910" s="24"/>
      <c r="CE2910" s="24"/>
      <c r="CF2910" s="24"/>
      <c r="CG2910" s="24"/>
      <c r="CH2910" s="24"/>
      <c r="CI2910" s="24"/>
      <c r="CJ2910" s="24"/>
      <c r="CK2910" s="24"/>
      <c r="CL2910" s="24"/>
      <c r="CM2910" s="24"/>
      <c r="CN2910" s="24"/>
      <c r="CO2910" s="24"/>
      <c r="CP2910" s="24"/>
      <c r="CQ2910" s="24"/>
      <c r="CR2910" s="24"/>
      <c r="CS2910" s="24"/>
      <c r="CT2910" s="24"/>
      <c r="CU2910" s="24"/>
      <c r="CV2910" s="24"/>
      <c r="CW2910" s="24"/>
      <c r="CX2910" s="24"/>
      <c r="CY2910" s="24"/>
      <c r="CZ2910" s="24"/>
      <c r="DA2910" s="24"/>
      <c r="DB2910" s="24"/>
      <c r="DC2910" s="24"/>
      <c r="DD2910" s="24"/>
      <c r="DE2910" s="24"/>
      <c r="DF2910" s="26"/>
      <c r="DG2910" s="26"/>
      <c r="DH2910" s="26"/>
      <c r="DI2910" s="26"/>
      <c r="DJ2910" s="26"/>
      <c r="DK2910" s="26"/>
      <c r="DL2910" s="26"/>
      <c r="DM2910" s="26"/>
      <c r="DN2910" s="26"/>
      <c r="DO2910" s="26"/>
    </row>
    <row r="2911" spans="1:119" ht="20.100000000000001" customHeight="1" x14ac:dyDescent="0.25">
      <c r="A2911" s="29" t="str">
        <f t="shared" si="644"/>
        <v/>
      </c>
      <c r="B2911" s="29" t="str">
        <f t="shared" si="645"/>
        <v/>
      </c>
      <c r="C2911" s="29">
        <f t="shared" si="646"/>
        <v>0</v>
      </c>
      <c r="D2911" s="30">
        <f t="shared" si="647"/>
        <v>0</v>
      </c>
      <c r="E2911" s="30">
        <f t="shared" si="648"/>
        <v>0</v>
      </c>
      <c r="F2911" s="31">
        <f t="shared" si="649"/>
        <v>0</v>
      </c>
      <c r="G2911" s="31">
        <f t="shared" si="650"/>
        <v>0</v>
      </c>
      <c r="H2911" s="31">
        <f t="shared" si="651"/>
        <v>0</v>
      </c>
      <c r="I2911" s="31">
        <f t="shared" si="652"/>
        <v>0</v>
      </c>
      <c r="J2911" s="31">
        <f t="shared" si="653"/>
        <v>0</v>
      </c>
      <c r="K2911" s="31">
        <f t="shared" si="654"/>
        <v>0</v>
      </c>
      <c r="L2911" s="31">
        <f t="shared" si="655"/>
        <v>0</v>
      </c>
      <c r="M2911" s="31">
        <f t="shared" si="656"/>
        <v>0</v>
      </c>
      <c r="N2911" s="31">
        <f t="shared" si="657"/>
        <v>0</v>
      </c>
      <c r="O2911" s="26"/>
      <c r="P2911" s="26"/>
      <c r="Q2911" s="27"/>
      <c r="R2911" s="26"/>
      <c r="S2911" s="26"/>
      <c r="T2911" s="26"/>
      <c r="U2911" s="26"/>
      <c r="V2911" s="26"/>
      <c r="W2911" s="26"/>
      <c r="X2911" s="26"/>
      <c r="Y2911" s="26"/>
      <c r="Z2911" s="24"/>
      <c r="AA2911" s="24"/>
      <c r="AB2911" s="26"/>
      <c r="AC2911" s="28"/>
      <c r="AD2911" s="26"/>
      <c r="AE2911" s="24"/>
      <c r="AF2911" s="26"/>
      <c r="AG2911" s="26"/>
      <c r="AH2911" s="26"/>
      <c r="AI2911" s="28"/>
      <c r="AJ2911" s="24"/>
      <c r="AK2911" s="26"/>
      <c r="AL2911" s="26"/>
      <c r="AM2911" s="26"/>
      <c r="AN2911" s="26"/>
      <c r="AO2911" s="26"/>
      <c r="AP2911" s="24"/>
      <c r="AQ2911" s="24"/>
      <c r="AR2911" s="24"/>
      <c r="AS2911" s="24"/>
      <c r="AT2911" s="24"/>
      <c r="AU2911" s="24"/>
      <c r="AV2911" s="24"/>
      <c r="AW2911" s="28"/>
      <c r="AX2911" s="26"/>
      <c r="AY2911" s="28"/>
      <c r="AZ2911" s="28"/>
      <c r="BA2911" s="26"/>
      <c r="BB2911" s="26"/>
      <c r="BC2911" s="26"/>
      <c r="BD2911" s="24"/>
      <c r="BE2911" s="24"/>
      <c r="BF2911" s="26"/>
      <c r="BG2911" s="24"/>
      <c r="BH2911" s="26"/>
      <c r="BI2911" s="26"/>
      <c r="BJ2911" s="24"/>
      <c r="BK2911" s="24"/>
      <c r="BL2911" s="24"/>
      <c r="BM2911" s="24"/>
      <c r="BN2911" s="24"/>
      <c r="BO2911" s="24"/>
      <c r="BP2911" s="24"/>
      <c r="BQ2911" s="24"/>
      <c r="BR2911" s="26"/>
      <c r="BS2911" s="26"/>
      <c r="BT2911" s="26"/>
      <c r="BU2911" s="26"/>
      <c r="BV2911" s="26"/>
      <c r="BW2911" s="26"/>
      <c r="BX2911" s="26"/>
      <c r="BY2911" s="26"/>
      <c r="BZ2911" s="24"/>
      <c r="CA2911" s="24"/>
      <c r="CB2911" s="24"/>
      <c r="CC2911" s="24"/>
      <c r="CD2911" s="24"/>
      <c r="CE2911" s="24"/>
      <c r="CF2911" s="24"/>
      <c r="CG2911" s="24"/>
      <c r="CH2911" s="24"/>
      <c r="CI2911" s="24"/>
      <c r="CJ2911" s="24"/>
      <c r="CK2911" s="24"/>
      <c r="CL2911" s="24"/>
      <c r="CM2911" s="24"/>
      <c r="CN2911" s="24"/>
      <c r="CO2911" s="24"/>
      <c r="CP2911" s="24"/>
      <c r="CQ2911" s="24"/>
      <c r="CR2911" s="24"/>
      <c r="CS2911" s="24"/>
      <c r="CT2911" s="24"/>
      <c r="CU2911" s="24"/>
      <c r="CV2911" s="24"/>
      <c r="CW2911" s="24"/>
      <c r="CX2911" s="24"/>
      <c r="CY2911" s="24"/>
      <c r="CZ2911" s="24"/>
      <c r="DA2911" s="24"/>
      <c r="DB2911" s="24"/>
      <c r="DC2911" s="24"/>
      <c r="DD2911" s="24"/>
      <c r="DE2911" s="24"/>
      <c r="DF2911" s="26"/>
      <c r="DG2911" s="26"/>
      <c r="DH2911" s="26"/>
      <c r="DI2911" s="26"/>
      <c r="DJ2911" s="26"/>
      <c r="DK2911" s="26"/>
      <c r="DL2911" s="26"/>
      <c r="DM2911" s="26"/>
      <c r="DN2911" s="26"/>
      <c r="DO2911" s="26"/>
    </row>
    <row r="2912" spans="1:119" ht="20.100000000000001" customHeight="1" x14ac:dyDescent="0.25">
      <c r="A2912" s="29" t="str">
        <f t="shared" si="644"/>
        <v/>
      </c>
      <c r="B2912" s="29" t="str">
        <f t="shared" si="645"/>
        <v/>
      </c>
      <c r="C2912" s="29">
        <f t="shared" si="646"/>
        <v>0</v>
      </c>
      <c r="D2912" s="30">
        <f t="shared" si="647"/>
        <v>0</v>
      </c>
      <c r="E2912" s="30">
        <f t="shared" si="648"/>
        <v>0</v>
      </c>
      <c r="F2912" s="31">
        <f t="shared" si="649"/>
        <v>0</v>
      </c>
      <c r="G2912" s="31">
        <f t="shared" si="650"/>
        <v>0</v>
      </c>
      <c r="H2912" s="31">
        <f t="shared" si="651"/>
        <v>0</v>
      </c>
      <c r="I2912" s="31">
        <f t="shared" si="652"/>
        <v>0</v>
      </c>
      <c r="J2912" s="31">
        <f t="shared" si="653"/>
        <v>0</v>
      </c>
      <c r="K2912" s="31">
        <f t="shared" si="654"/>
        <v>0</v>
      </c>
      <c r="L2912" s="31">
        <f t="shared" si="655"/>
        <v>0</v>
      </c>
      <c r="M2912" s="31">
        <f t="shared" si="656"/>
        <v>0</v>
      </c>
      <c r="N2912" s="31">
        <f t="shared" si="657"/>
        <v>0</v>
      </c>
      <c r="O2912" s="26"/>
      <c r="P2912" s="26"/>
      <c r="Q2912" s="27"/>
      <c r="R2912" s="26"/>
      <c r="S2912" s="26"/>
      <c r="T2912" s="26"/>
      <c r="U2912" s="26"/>
      <c r="V2912" s="26"/>
      <c r="W2912" s="26"/>
      <c r="X2912" s="26"/>
      <c r="Y2912" s="26"/>
      <c r="Z2912" s="24"/>
      <c r="AA2912" s="24"/>
      <c r="AB2912" s="26"/>
      <c r="AC2912" s="28"/>
      <c r="AD2912" s="24"/>
      <c r="AE2912" s="26"/>
      <c r="AF2912" s="26"/>
      <c r="AG2912" s="26"/>
      <c r="AH2912" s="26"/>
      <c r="AI2912" s="28"/>
      <c r="AJ2912" s="26"/>
      <c r="AK2912" s="26"/>
      <c r="AL2912" s="26"/>
      <c r="AM2912" s="24"/>
      <c r="AN2912" s="24"/>
      <c r="AO2912" s="24"/>
      <c r="AP2912" s="24"/>
      <c r="AQ2912" s="26"/>
      <c r="AR2912" s="24"/>
      <c r="AS2912" s="24"/>
      <c r="AT2912" s="24"/>
      <c r="AU2912" s="26"/>
      <c r="AV2912" s="24"/>
      <c r="AW2912" s="28"/>
      <c r="AX2912" s="26"/>
      <c r="AY2912" s="28"/>
      <c r="AZ2912" s="28"/>
      <c r="BA2912" s="26"/>
      <c r="BB2912" s="26"/>
      <c r="BC2912" s="26"/>
      <c r="BD2912" s="26"/>
      <c r="BE2912" s="24"/>
      <c r="BF2912" s="26"/>
      <c r="BG2912" s="26"/>
      <c r="BH2912" s="26"/>
      <c r="BI2912" s="26"/>
      <c r="BJ2912" s="26"/>
      <c r="BK2912" s="26"/>
      <c r="BL2912" s="26"/>
      <c r="BM2912" s="26"/>
      <c r="BN2912" s="26"/>
      <c r="BO2912" s="26"/>
      <c r="BP2912" s="24"/>
      <c r="BQ2912" s="24"/>
      <c r="BR2912" s="26"/>
      <c r="BS2912" s="26"/>
      <c r="BT2912" s="26"/>
      <c r="BU2912" s="26"/>
      <c r="BV2912" s="26"/>
      <c r="BW2912" s="26"/>
      <c r="BX2912" s="26"/>
      <c r="BY2912" s="26"/>
      <c r="BZ2912" s="24"/>
      <c r="CA2912" s="24"/>
      <c r="CB2912" s="24"/>
      <c r="CC2912" s="24"/>
      <c r="CD2912" s="24"/>
      <c r="CE2912" s="24"/>
      <c r="CF2912" s="24"/>
      <c r="CG2912" s="24"/>
      <c r="CH2912" s="24"/>
      <c r="CI2912" s="24"/>
      <c r="CJ2912" s="24"/>
      <c r="CK2912" s="24"/>
      <c r="CL2912" s="24"/>
      <c r="CM2912" s="24"/>
      <c r="CN2912" s="24"/>
      <c r="CO2912" s="24"/>
      <c r="CP2912" s="24"/>
      <c r="CQ2912" s="24"/>
      <c r="CR2912" s="24"/>
      <c r="CS2912" s="24"/>
      <c r="CT2912" s="24"/>
      <c r="CU2912" s="24"/>
      <c r="CV2912" s="24"/>
      <c r="CW2912" s="24"/>
      <c r="CX2912" s="24"/>
      <c r="CY2912" s="24"/>
      <c r="CZ2912" s="24"/>
      <c r="DA2912" s="24"/>
      <c r="DB2912" s="24"/>
      <c r="DC2912" s="24"/>
      <c r="DD2912" s="24"/>
      <c r="DE2912" s="24"/>
      <c r="DF2912" s="26"/>
      <c r="DG2912" s="26"/>
      <c r="DH2912" s="26"/>
      <c r="DI2912" s="26"/>
      <c r="DJ2912" s="26"/>
      <c r="DK2912" s="26"/>
      <c r="DL2912" s="26"/>
      <c r="DM2912" s="26"/>
      <c r="DN2912" s="26"/>
      <c r="DO2912" s="26"/>
    </row>
    <row r="2913" spans="1:119" ht="20.100000000000001" customHeight="1" x14ac:dyDescent="0.25">
      <c r="A2913" s="29" t="str">
        <f t="shared" si="644"/>
        <v/>
      </c>
      <c r="B2913" s="29" t="str">
        <f t="shared" si="645"/>
        <v/>
      </c>
      <c r="C2913" s="29">
        <f t="shared" si="646"/>
        <v>0</v>
      </c>
      <c r="D2913" s="30">
        <f t="shared" si="647"/>
        <v>0</v>
      </c>
      <c r="E2913" s="30">
        <f t="shared" si="648"/>
        <v>0</v>
      </c>
      <c r="F2913" s="31">
        <f t="shared" si="649"/>
        <v>0</v>
      </c>
      <c r="G2913" s="31">
        <f t="shared" si="650"/>
        <v>0</v>
      </c>
      <c r="H2913" s="31">
        <f t="shared" si="651"/>
        <v>0</v>
      </c>
      <c r="I2913" s="31">
        <f t="shared" si="652"/>
        <v>0</v>
      </c>
      <c r="J2913" s="31">
        <f t="shared" si="653"/>
        <v>0</v>
      </c>
      <c r="K2913" s="31">
        <f t="shared" si="654"/>
        <v>0</v>
      </c>
      <c r="L2913" s="31">
        <f t="shared" si="655"/>
        <v>0</v>
      </c>
      <c r="M2913" s="31">
        <f t="shared" si="656"/>
        <v>0</v>
      </c>
      <c r="N2913" s="31">
        <f t="shared" si="657"/>
        <v>0</v>
      </c>
      <c r="O2913" s="26"/>
      <c r="P2913" s="26"/>
      <c r="Q2913" s="27"/>
      <c r="R2913" s="26"/>
      <c r="S2913" s="26"/>
      <c r="T2913" s="26"/>
      <c r="U2913" s="26"/>
      <c r="V2913" s="26"/>
      <c r="W2913" s="26"/>
      <c r="X2913" s="26"/>
      <c r="Y2913" s="26"/>
      <c r="Z2913" s="24"/>
      <c r="AA2913" s="24"/>
      <c r="AB2913" s="26"/>
      <c r="AC2913" s="28"/>
      <c r="AD2913" s="24"/>
      <c r="AE2913" s="26"/>
      <c r="AF2913" s="26"/>
      <c r="AG2913" s="26"/>
      <c r="AH2913" s="26"/>
      <c r="AI2913" s="28"/>
      <c r="AJ2913" s="26"/>
      <c r="AK2913" s="26"/>
      <c r="AL2913" s="26"/>
      <c r="AM2913" s="24"/>
      <c r="AN2913" s="24"/>
      <c r="AO2913" s="24"/>
      <c r="AP2913" s="24"/>
      <c r="AQ2913" s="26"/>
      <c r="AR2913" s="24"/>
      <c r="AS2913" s="26"/>
      <c r="AT2913" s="24"/>
      <c r="AU2913" s="26"/>
      <c r="AV2913" s="24"/>
      <c r="AW2913" s="28"/>
      <c r="AX2913" s="26"/>
      <c r="AY2913" s="28"/>
      <c r="AZ2913" s="28"/>
      <c r="BA2913" s="26"/>
      <c r="BB2913" s="26"/>
      <c r="BC2913" s="26"/>
      <c r="BD2913" s="26"/>
      <c r="BE2913" s="24"/>
      <c r="BF2913" s="26"/>
      <c r="BG2913" s="26"/>
      <c r="BH2913" s="26"/>
      <c r="BI2913" s="26"/>
      <c r="BJ2913" s="26"/>
      <c r="BK2913" s="26"/>
      <c r="BL2913" s="26"/>
      <c r="BM2913" s="26"/>
      <c r="BN2913" s="26"/>
      <c r="BO2913" s="26"/>
      <c r="BP2913" s="24"/>
      <c r="BQ2913" s="24"/>
      <c r="BR2913" s="26"/>
      <c r="BS2913" s="26"/>
      <c r="BT2913" s="26"/>
      <c r="BU2913" s="26"/>
      <c r="BV2913" s="26"/>
      <c r="BW2913" s="26"/>
      <c r="BX2913" s="26"/>
      <c r="BY2913" s="26"/>
      <c r="BZ2913" s="24"/>
      <c r="CA2913" s="24"/>
      <c r="CB2913" s="24"/>
      <c r="CC2913" s="24"/>
      <c r="CD2913" s="24"/>
      <c r="CE2913" s="24"/>
      <c r="CF2913" s="24"/>
      <c r="CG2913" s="24"/>
      <c r="CH2913" s="24"/>
      <c r="CI2913" s="24"/>
      <c r="CJ2913" s="24"/>
      <c r="CK2913" s="24"/>
      <c r="CL2913" s="24"/>
      <c r="CM2913" s="24"/>
      <c r="CN2913" s="24"/>
      <c r="CO2913" s="24"/>
      <c r="CP2913" s="24"/>
      <c r="CQ2913" s="24"/>
      <c r="CR2913" s="24"/>
      <c r="CS2913" s="24"/>
      <c r="CT2913" s="24"/>
      <c r="CU2913" s="24"/>
      <c r="CV2913" s="24"/>
      <c r="CW2913" s="24"/>
      <c r="CX2913" s="24"/>
      <c r="CY2913" s="24"/>
      <c r="CZ2913" s="24"/>
      <c r="DA2913" s="24"/>
      <c r="DB2913" s="24"/>
      <c r="DC2913" s="24"/>
      <c r="DD2913" s="24"/>
      <c r="DE2913" s="24"/>
      <c r="DF2913" s="26"/>
      <c r="DG2913" s="26"/>
      <c r="DH2913" s="26"/>
      <c r="DI2913" s="26"/>
      <c r="DJ2913" s="26"/>
      <c r="DK2913" s="26"/>
      <c r="DL2913" s="26"/>
      <c r="DM2913" s="26"/>
      <c r="DN2913" s="26"/>
      <c r="DO2913" s="26"/>
    </row>
    <row r="2914" spans="1:119" ht="20.100000000000001" customHeight="1" x14ac:dyDescent="0.25">
      <c r="A2914" s="29" t="str">
        <f t="shared" si="644"/>
        <v/>
      </c>
      <c r="B2914" s="29" t="str">
        <f t="shared" si="645"/>
        <v/>
      </c>
      <c r="C2914" s="29">
        <f t="shared" si="646"/>
        <v>0</v>
      </c>
      <c r="D2914" s="30">
        <f t="shared" si="647"/>
        <v>0</v>
      </c>
      <c r="E2914" s="30">
        <f t="shared" si="648"/>
        <v>0</v>
      </c>
      <c r="F2914" s="31">
        <f t="shared" si="649"/>
        <v>0</v>
      </c>
      <c r="G2914" s="31">
        <f t="shared" si="650"/>
        <v>0</v>
      </c>
      <c r="H2914" s="31">
        <f t="shared" si="651"/>
        <v>0</v>
      </c>
      <c r="I2914" s="31">
        <f t="shared" si="652"/>
        <v>0</v>
      </c>
      <c r="J2914" s="31">
        <f t="shared" si="653"/>
        <v>0</v>
      </c>
      <c r="K2914" s="31">
        <f t="shared" si="654"/>
        <v>0</v>
      </c>
      <c r="L2914" s="31">
        <f t="shared" si="655"/>
        <v>0</v>
      </c>
      <c r="M2914" s="31">
        <f t="shared" si="656"/>
        <v>0</v>
      </c>
      <c r="N2914" s="31">
        <f t="shared" si="657"/>
        <v>0</v>
      </c>
      <c r="O2914" s="26"/>
      <c r="P2914" s="26"/>
      <c r="Q2914" s="27"/>
      <c r="R2914" s="26"/>
      <c r="S2914" s="26"/>
      <c r="T2914" s="26"/>
      <c r="U2914" s="26"/>
      <c r="V2914" s="26"/>
      <c r="W2914" s="26"/>
      <c r="X2914" s="26"/>
      <c r="Y2914" s="26"/>
      <c r="Z2914" s="24"/>
      <c r="AA2914" s="24"/>
      <c r="AB2914" s="26"/>
      <c r="AC2914" s="28"/>
      <c r="AD2914" s="24"/>
      <c r="AE2914" s="26"/>
      <c r="AF2914" s="26"/>
      <c r="AG2914" s="26"/>
      <c r="AH2914" s="26"/>
      <c r="AI2914" s="28"/>
      <c r="AJ2914" s="26"/>
      <c r="AK2914" s="26"/>
      <c r="AL2914" s="26"/>
      <c r="AM2914" s="24"/>
      <c r="AN2914" s="24"/>
      <c r="AO2914" s="24"/>
      <c r="AP2914" s="24"/>
      <c r="AQ2914" s="24"/>
      <c r="AR2914" s="24"/>
      <c r="AS2914" s="24"/>
      <c r="AT2914" s="24"/>
      <c r="AU2914" s="24"/>
      <c r="AV2914" s="24"/>
      <c r="AW2914" s="28"/>
      <c r="AX2914" s="26"/>
      <c r="AY2914" s="28"/>
      <c r="AZ2914" s="28"/>
      <c r="BA2914" s="26"/>
      <c r="BB2914" s="26"/>
      <c r="BC2914" s="26"/>
      <c r="BD2914" s="26"/>
      <c r="BE2914" s="24"/>
      <c r="BF2914" s="26"/>
      <c r="BG2914" s="26"/>
      <c r="BH2914" s="26"/>
      <c r="BI2914" s="26"/>
      <c r="BJ2914" s="26"/>
      <c r="BK2914" s="26"/>
      <c r="BL2914" s="24"/>
      <c r="BM2914" s="26"/>
      <c r="BN2914" s="24"/>
      <c r="BO2914" s="24"/>
      <c r="BP2914" s="24"/>
      <c r="BQ2914" s="24"/>
      <c r="BR2914" s="26"/>
      <c r="BS2914" s="26"/>
      <c r="BT2914" s="26"/>
      <c r="BU2914" s="26"/>
      <c r="BV2914" s="26"/>
      <c r="BW2914" s="26"/>
      <c r="BX2914" s="26"/>
      <c r="BY2914" s="26"/>
      <c r="BZ2914" s="24"/>
      <c r="CA2914" s="24"/>
      <c r="CB2914" s="24"/>
      <c r="CC2914" s="24"/>
      <c r="CD2914" s="24"/>
      <c r="CE2914" s="24"/>
      <c r="CF2914" s="24"/>
      <c r="CG2914" s="24"/>
      <c r="CH2914" s="24"/>
      <c r="CI2914" s="24"/>
      <c r="CJ2914" s="24"/>
      <c r="CK2914" s="24"/>
      <c r="CL2914" s="24"/>
      <c r="CM2914" s="24"/>
      <c r="CN2914" s="24"/>
      <c r="CO2914" s="24"/>
      <c r="CP2914" s="24"/>
      <c r="CQ2914" s="24"/>
      <c r="CR2914" s="24"/>
      <c r="CS2914" s="24"/>
      <c r="CT2914" s="24"/>
      <c r="CU2914" s="24"/>
      <c r="CV2914" s="24"/>
      <c r="CW2914" s="24"/>
      <c r="CX2914" s="24"/>
      <c r="CY2914" s="24"/>
      <c r="CZ2914" s="24"/>
      <c r="DA2914" s="24"/>
      <c r="DB2914" s="24"/>
      <c r="DC2914" s="24"/>
      <c r="DD2914" s="24"/>
      <c r="DE2914" s="24"/>
      <c r="DF2914" s="26"/>
      <c r="DG2914" s="26"/>
      <c r="DH2914" s="26"/>
      <c r="DI2914" s="26"/>
      <c r="DJ2914" s="26"/>
      <c r="DK2914" s="26"/>
      <c r="DL2914" s="26"/>
      <c r="DM2914" s="26"/>
      <c r="DN2914" s="26"/>
      <c r="DO2914" s="26"/>
    </row>
    <row r="2915" spans="1:119" ht="20.100000000000001" customHeight="1" x14ac:dyDescent="0.25">
      <c r="A2915" s="29" t="str">
        <f t="shared" si="644"/>
        <v/>
      </c>
      <c r="B2915" s="29" t="str">
        <f t="shared" si="645"/>
        <v/>
      </c>
      <c r="C2915" s="29">
        <f t="shared" si="646"/>
        <v>0</v>
      </c>
      <c r="D2915" s="30">
        <f t="shared" si="647"/>
        <v>0</v>
      </c>
      <c r="E2915" s="30">
        <f t="shared" si="648"/>
        <v>0</v>
      </c>
      <c r="F2915" s="31">
        <f t="shared" si="649"/>
        <v>0</v>
      </c>
      <c r="G2915" s="31">
        <f t="shared" si="650"/>
        <v>0</v>
      </c>
      <c r="H2915" s="31">
        <f t="shared" si="651"/>
        <v>0</v>
      </c>
      <c r="I2915" s="31">
        <f t="shared" si="652"/>
        <v>0</v>
      </c>
      <c r="J2915" s="31">
        <f t="shared" si="653"/>
        <v>0</v>
      </c>
      <c r="K2915" s="31">
        <f t="shared" si="654"/>
        <v>0</v>
      </c>
      <c r="L2915" s="31">
        <f t="shared" si="655"/>
        <v>0</v>
      </c>
      <c r="M2915" s="31">
        <f t="shared" si="656"/>
        <v>0</v>
      </c>
      <c r="N2915" s="31">
        <f t="shared" si="657"/>
        <v>0</v>
      </c>
      <c r="O2915" s="26"/>
      <c r="P2915" s="26"/>
      <c r="Q2915" s="27"/>
      <c r="R2915" s="26"/>
      <c r="S2915" s="26"/>
      <c r="T2915" s="26"/>
      <c r="U2915" s="26"/>
      <c r="V2915" s="26"/>
      <c r="W2915" s="26"/>
      <c r="X2915" s="26"/>
      <c r="Y2915" s="26"/>
      <c r="Z2915" s="24"/>
      <c r="AA2915" s="24"/>
      <c r="AB2915" s="26"/>
      <c r="AC2915" s="28"/>
      <c r="AD2915" s="24"/>
      <c r="AE2915" s="26"/>
      <c r="AF2915" s="26"/>
      <c r="AG2915" s="26"/>
      <c r="AH2915" s="26"/>
      <c r="AI2915" s="28"/>
      <c r="AJ2915" s="24"/>
      <c r="AK2915" s="26"/>
      <c r="AL2915" s="26"/>
      <c r="AM2915" s="24"/>
      <c r="AN2915" s="24"/>
      <c r="AO2915" s="24"/>
      <c r="AP2915" s="24"/>
      <c r="AQ2915" s="24"/>
      <c r="AR2915" s="24"/>
      <c r="AS2915" s="24"/>
      <c r="AT2915" s="24"/>
      <c r="AU2915" s="24"/>
      <c r="AV2915" s="24"/>
      <c r="AW2915" s="28"/>
      <c r="AX2915" s="26"/>
      <c r="AY2915" s="28"/>
      <c r="AZ2915" s="28"/>
      <c r="BA2915" s="26"/>
      <c r="BB2915" s="26"/>
      <c r="BC2915" s="26"/>
      <c r="BD2915" s="26"/>
      <c r="BE2915" s="24"/>
      <c r="BF2915" s="26"/>
      <c r="BG2915" s="26"/>
      <c r="BH2915" s="26"/>
      <c r="BI2915" s="26"/>
      <c r="BJ2915" s="26"/>
      <c r="BK2915" s="26"/>
      <c r="BL2915" s="26"/>
      <c r="BM2915" s="26"/>
      <c r="BN2915" s="24"/>
      <c r="BO2915" s="24"/>
      <c r="BP2915" s="24"/>
      <c r="BQ2915" s="24"/>
      <c r="BR2915" s="26"/>
      <c r="BS2915" s="26"/>
      <c r="BT2915" s="26"/>
      <c r="BU2915" s="26"/>
      <c r="BV2915" s="26"/>
      <c r="BW2915" s="26"/>
      <c r="BX2915" s="26"/>
      <c r="BY2915" s="26"/>
      <c r="BZ2915" s="24"/>
      <c r="CA2915" s="24"/>
      <c r="CB2915" s="24"/>
      <c r="CC2915" s="24"/>
      <c r="CD2915" s="24"/>
      <c r="CE2915" s="24"/>
      <c r="CF2915" s="24"/>
      <c r="CG2915" s="24"/>
      <c r="CH2915" s="24"/>
      <c r="CI2915" s="24"/>
      <c r="CJ2915" s="24"/>
      <c r="CK2915" s="24"/>
      <c r="CL2915" s="24"/>
      <c r="CM2915" s="24"/>
      <c r="CN2915" s="24"/>
      <c r="CO2915" s="24"/>
      <c r="CP2915" s="24"/>
      <c r="CQ2915" s="24"/>
      <c r="CR2915" s="24"/>
      <c r="CS2915" s="24"/>
      <c r="CT2915" s="24"/>
      <c r="CU2915" s="24"/>
      <c r="CV2915" s="24"/>
      <c r="CW2915" s="24"/>
      <c r="CX2915" s="24"/>
      <c r="CY2915" s="24"/>
      <c r="CZ2915" s="24"/>
      <c r="DA2915" s="24"/>
      <c r="DB2915" s="24"/>
      <c r="DC2915" s="24"/>
      <c r="DD2915" s="24"/>
      <c r="DE2915" s="24"/>
      <c r="DF2915" s="26"/>
      <c r="DG2915" s="26"/>
      <c r="DH2915" s="26"/>
      <c r="DI2915" s="26"/>
      <c r="DJ2915" s="26"/>
      <c r="DK2915" s="26"/>
      <c r="DL2915" s="26"/>
      <c r="DM2915" s="26"/>
      <c r="DN2915" s="26"/>
      <c r="DO2915" s="26"/>
    </row>
    <row r="2916" spans="1:119" ht="20.100000000000001" customHeight="1" x14ac:dyDescent="0.25">
      <c r="A2916" s="29" t="str">
        <f t="shared" si="644"/>
        <v/>
      </c>
      <c r="B2916" s="29" t="str">
        <f t="shared" si="645"/>
        <v/>
      </c>
      <c r="C2916" s="29">
        <f t="shared" si="646"/>
        <v>0</v>
      </c>
      <c r="D2916" s="30">
        <f t="shared" si="647"/>
        <v>0</v>
      </c>
      <c r="E2916" s="30">
        <f t="shared" si="648"/>
        <v>0</v>
      </c>
      <c r="F2916" s="31">
        <f t="shared" si="649"/>
        <v>0</v>
      </c>
      <c r="G2916" s="31">
        <f t="shared" si="650"/>
        <v>0</v>
      </c>
      <c r="H2916" s="31">
        <f t="shared" si="651"/>
        <v>0</v>
      </c>
      <c r="I2916" s="31">
        <f t="shared" si="652"/>
        <v>0</v>
      </c>
      <c r="J2916" s="31">
        <f t="shared" si="653"/>
        <v>0</v>
      </c>
      <c r="K2916" s="31">
        <f t="shared" si="654"/>
        <v>0</v>
      </c>
      <c r="L2916" s="31">
        <f t="shared" si="655"/>
        <v>0</v>
      </c>
      <c r="M2916" s="31">
        <f t="shared" si="656"/>
        <v>0</v>
      </c>
      <c r="N2916" s="31">
        <f t="shared" si="657"/>
        <v>0</v>
      </c>
      <c r="O2916" s="26"/>
      <c r="P2916" s="26"/>
      <c r="Q2916" s="27"/>
      <c r="R2916" s="24"/>
      <c r="S2916" s="24"/>
      <c r="T2916" s="26"/>
      <c r="U2916" s="24"/>
      <c r="V2916" s="26"/>
      <c r="W2916" s="26"/>
      <c r="X2916" s="24"/>
      <c r="Y2916" s="26"/>
      <c r="Z2916" s="24"/>
      <c r="AA2916" s="24"/>
      <c r="AB2916" s="26"/>
      <c r="AC2916" s="28"/>
      <c r="AD2916" s="24"/>
      <c r="AE2916" s="26"/>
      <c r="AF2916" s="26"/>
      <c r="AG2916" s="26"/>
      <c r="AH2916" s="24"/>
      <c r="AI2916" s="28"/>
      <c r="AJ2916" s="24"/>
      <c r="AK2916" s="24"/>
      <c r="AL2916" s="24"/>
      <c r="AM2916" s="24"/>
      <c r="AN2916" s="24"/>
      <c r="AO2916" s="24"/>
      <c r="AP2916" s="24"/>
      <c r="AQ2916" s="24"/>
      <c r="AR2916" s="24"/>
      <c r="AS2916" s="24"/>
      <c r="AT2916" s="24"/>
      <c r="AU2916" s="24"/>
      <c r="AV2916" s="24"/>
      <c r="AW2916" s="28"/>
      <c r="AX2916" s="26"/>
      <c r="AY2916" s="28"/>
      <c r="AZ2916" s="28"/>
      <c r="BA2916" s="26"/>
      <c r="BB2916" s="24"/>
      <c r="BC2916" s="24"/>
      <c r="BD2916" s="24"/>
      <c r="BE2916" s="24"/>
      <c r="BF2916" s="24"/>
      <c r="BG2916" s="24"/>
      <c r="BH2916" s="24"/>
      <c r="BI2916" s="24"/>
      <c r="BJ2916" s="24"/>
      <c r="BK2916" s="24"/>
      <c r="BL2916" s="24"/>
      <c r="BM2916" s="24"/>
      <c r="BN2916" s="24"/>
      <c r="BO2916" s="24"/>
      <c r="BP2916" s="24"/>
      <c r="BQ2916" s="24"/>
      <c r="BR2916" s="26"/>
      <c r="BS2916" s="26"/>
      <c r="BT2916" s="26"/>
      <c r="BU2916" s="26"/>
      <c r="BV2916" s="26"/>
      <c r="BW2916" s="26"/>
      <c r="BX2916" s="26"/>
      <c r="BY2916" s="26"/>
      <c r="BZ2916" s="24"/>
      <c r="CA2916" s="24"/>
      <c r="CB2916" s="24"/>
      <c r="CC2916" s="24"/>
      <c r="CD2916" s="24"/>
      <c r="CE2916" s="24"/>
      <c r="CF2916" s="24"/>
      <c r="CG2916" s="24"/>
      <c r="CH2916" s="24"/>
      <c r="CI2916" s="24"/>
      <c r="CJ2916" s="24"/>
      <c r="CK2916" s="24"/>
      <c r="CL2916" s="24"/>
      <c r="CM2916" s="24"/>
      <c r="CN2916" s="24"/>
      <c r="CO2916" s="24"/>
      <c r="CP2916" s="24"/>
      <c r="CQ2916" s="24"/>
      <c r="CR2916" s="24"/>
      <c r="CS2916" s="24"/>
      <c r="CT2916" s="24"/>
      <c r="CU2916" s="24"/>
      <c r="CV2916" s="24"/>
      <c r="CW2916" s="24"/>
      <c r="CX2916" s="24"/>
      <c r="CY2916" s="24"/>
      <c r="CZ2916" s="24"/>
      <c r="DA2916" s="24"/>
      <c r="DB2916" s="24"/>
      <c r="DC2916" s="24"/>
      <c r="DD2916" s="24"/>
      <c r="DE2916" s="24"/>
      <c r="DF2916" s="26"/>
      <c r="DG2916" s="26"/>
      <c r="DH2916" s="26"/>
      <c r="DI2916" s="26"/>
      <c r="DJ2916" s="26"/>
      <c r="DK2916" s="26"/>
      <c r="DL2916" s="26"/>
      <c r="DM2916" s="26"/>
      <c r="DN2916" s="26"/>
      <c r="DO2916" s="26"/>
    </row>
    <row r="2917" spans="1:119" ht="20.100000000000001" customHeight="1" x14ac:dyDescent="0.25">
      <c r="A2917" s="29" t="str">
        <f t="shared" si="644"/>
        <v/>
      </c>
      <c r="B2917" s="29" t="str">
        <f t="shared" si="645"/>
        <v/>
      </c>
      <c r="C2917" s="29">
        <f t="shared" si="646"/>
        <v>0</v>
      </c>
      <c r="D2917" s="30">
        <f t="shared" si="647"/>
        <v>0</v>
      </c>
      <c r="E2917" s="30">
        <f t="shared" si="648"/>
        <v>0</v>
      </c>
      <c r="F2917" s="31">
        <f t="shared" si="649"/>
        <v>0</v>
      </c>
      <c r="G2917" s="31">
        <f t="shared" si="650"/>
        <v>0</v>
      </c>
      <c r="H2917" s="31">
        <f t="shared" si="651"/>
        <v>0</v>
      </c>
      <c r="I2917" s="31">
        <f t="shared" si="652"/>
        <v>0</v>
      </c>
      <c r="J2917" s="31">
        <f t="shared" si="653"/>
        <v>0</v>
      </c>
      <c r="K2917" s="31">
        <f t="shared" si="654"/>
        <v>0</v>
      </c>
      <c r="L2917" s="31">
        <f t="shared" si="655"/>
        <v>0</v>
      </c>
      <c r="M2917" s="31">
        <f t="shared" si="656"/>
        <v>0</v>
      </c>
      <c r="N2917" s="31">
        <f t="shared" si="657"/>
        <v>0</v>
      </c>
      <c r="O2917" s="26"/>
      <c r="P2917" s="26"/>
      <c r="Q2917" s="27"/>
      <c r="R2917" s="26"/>
      <c r="S2917" s="26"/>
      <c r="T2917" s="26"/>
      <c r="U2917" s="26"/>
      <c r="V2917" s="26"/>
      <c r="W2917" s="26"/>
      <c r="X2917" s="24"/>
      <c r="Y2917" s="26"/>
      <c r="Z2917" s="24"/>
      <c r="AA2917" s="24"/>
      <c r="AB2917" s="26"/>
      <c r="AC2917" s="28"/>
      <c r="AD2917" s="24"/>
      <c r="AE2917" s="24"/>
      <c r="AF2917" s="26"/>
      <c r="AG2917" s="26"/>
      <c r="AH2917" s="26"/>
      <c r="AI2917" s="28"/>
      <c r="AJ2917" s="24"/>
      <c r="AK2917" s="26"/>
      <c r="AL2917" s="26"/>
      <c r="AM2917" s="26"/>
      <c r="AN2917" s="26"/>
      <c r="AO2917" s="26"/>
      <c r="AP2917" s="24"/>
      <c r="AQ2917" s="24"/>
      <c r="AR2917" s="24"/>
      <c r="AS2917" s="26"/>
      <c r="AT2917" s="24"/>
      <c r="AU2917" s="26"/>
      <c r="AV2917" s="24"/>
      <c r="AW2917" s="28"/>
      <c r="AX2917" s="26"/>
      <c r="AY2917" s="28"/>
      <c r="AZ2917" s="28"/>
      <c r="BA2917" s="26"/>
      <c r="BB2917" s="26"/>
      <c r="BC2917" s="24"/>
      <c r="BD2917" s="24"/>
      <c r="BE2917" s="24"/>
      <c r="BF2917" s="26"/>
      <c r="BG2917" s="26"/>
      <c r="BH2917" s="26"/>
      <c r="BI2917" s="26"/>
      <c r="BJ2917" s="24"/>
      <c r="BK2917" s="24"/>
      <c r="BL2917" s="24"/>
      <c r="BM2917" s="24"/>
      <c r="BN2917" s="24"/>
      <c r="BO2917" s="24"/>
      <c r="BP2917" s="24"/>
      <c r="BQ2917" s="24"/>
      <c r="BR2917" s="26"/>
      <c r="BS2917" s="26"/>
      <c r="BT2917" s="26"/>
      <c r="BU2917" s="26"/>
      <c r="BV2917" s="26"/>
      <c r="BW2917" s="26"/>
      <c r="BX2917" s="26"/>
      <c r="BY2917" s="26"/>
      <c r="BZ2917" s="24"/>
      <c r="CA2917" s="24"/>
      <c r="CB2917" s="24"/>
      <c r="CC2917" s="24"/>
      <c r="CD2917" s="24"/>
      <c r="CE2917" s="24"/>
      <c r="CF2917" s="24"/>
      <c r="CG2917" s="24"/>
      <c r="CH2917" s="24"/>
      <c r="CI2917" s="24"/>
      <c r="CJ2917" s="24"/>
      <c r="CK2917" s="24"/>
      <c r="CL2917" s="24"/>
      <c r="CM2917" s="24"/>
      <c r="CN2917" s="24"/>
      <c r="CO2917" s="24"/>
      <c r="CP2917" s="24"/>
      <c r="CQ2917" s="24"/>
      <c r="CR2917" s="24"/>
      <c r="CS2917" s="24"/>
      <c r="CT2917" s="24"/>
      <c r="CU2917" s="24"/>
      <c r="CV2917" s="24"/>
      <c r="CW2917" s="24"/>
      <c r="CX2917" s="24"/>
      <c r="CY2917" s="24"/>
      <c r="CZ2917" s="24"/>
      <c r="DA2917" s="24"/>
      <c r="DB2917" s="24"/>
      <c r="DC2917" s="24"/>
      <c r="DD2917" s="24"/>
      <c r="DE2917" s="24"/>
      <c r="DF2917" s="26"/>
      <c r="DG2917" s="26"/>
      <c r="DH2917" s="26"/>
      <c r="DI2917" s="26"/>
      <c r="DJ2917" s="26"/>
      <c r="DK2917" s="26"/>
      <c r="DL2917" s="26"/>
      <c r="DM2917" s="26"/>
      <c r="DN2917" s="26"/>
      <c r="DO2917" s="26"/>
    </row>
    <row r="2918" spans="1:119" ht="20.100000000000001" customHeight="1" x14ac:dyDescent="0.25">
      <c r="A2918" s="29" t="str">
        <f t="shared" si="644"/>
        <v/>
      </c>
      <c r="B2918" s="29" t="str">
        <f t="shared" si="645"/>
        <v/>
      </c>
      <c r="C2918" s="29">
        <f t="shared" si="646"/>
        <v>0</v>
      </c>
      <c r="D2918" s="30">
        <f t="shared" si="647"/>
        <v>0</v>
      </c>
      <c r="E2918" s="30">
        <f t="shared" si="648"/>
        <v>0</v>
      </c>
      <c r="F2918" s="31">
        <f t="shared" si="649"/>
        <v>0</v>
      </c>
      <c r="G2918" s="31">
        <f t="shared" si="650"/>
        <v>0</v>
      </c>
      <c r="H2918" s="31">
        <f t="shared" si="651"/>
        <v>0</v>
      </c>
      <c r="I2918" s="31">
        <f t="shared" si="652"/>
        <v>0</v>
      </c>
      <c r="J2918" s="31">
        <f t="shared" si="653"/>
        <v>0</v>
      </c>
      <c r="K2918" s="31">
        <f t="shared" si="654"/>
        <v>0</v>
      </c>
      <c r="L2918" s="31">
        <f t="shared" si="655"/>
        <v>0</v>
      </c>
      <c r="M2918" s="31">
        <f t="shared" si="656"/>
        <v>0</v>
      </c>
      <c r="N2918" s="31">
        <f t="shared" si="657"/>
        <v>0</v>
      </c>
      <c r="O2918" s="26"/>
      <c r="P2918" s="26"/>
      <c r="Q2918" s="27"/>
      <c r="R2918" s="26"/>
      <c r="S2918" s="26"/>
      <c r="T2918" s="26"/>
      <c r="U2918" s="26"/>
      <c r="V2918" s="26"/>
      <c r="W2918" s="26"/>
      <c r="X2918" s="24"/>
      <c r="Y2918" s="26"/>
      <c r="Z2918" s="24"/>
      <c r="AA2918" s="24"/>
      <c r="AB2918" s="26"/>
      <c r="AC2918" s="28"/>
      <c r="AD2918" s="24"/>
      <c r="AE2918" s="24"/>
      <c r="AF2918" s="26"/>
      <c r="AG2918" s="26"/>
      <c r="AH2918" s="26"/>
      <c r="AI2918" s="28"/>
      <c r="AJ2918" s="24"/>
      <c r="AK2918" s="26"/>
      <c r="AL2918" s="26"/>
      <c r="AM2918" s="26"/>
      <c r="AN2918" s="26"/>
      <c r="AO2918" s="24"/>
      <c r="AP2918" s="24"/>
      <c r="AQ2918" s="24"/>
      <c r="AR2918" s="24"/>
      <c r="AS2918" s="26"/>
      <c r="AT2918" s="24"/>
      <c r="AU2918" s="26"/>
      <c r="AV2918" s="24"/>
      <c r="AW2918" s="28"/>
      <c r="AX2918" s="26"/>
      <c r="AY2918" s="28"/>
      <c r="AZ2918" s="28"/>
      <c r="BA2918" s="26"/>
      <c r="BB2918" s="26"/>
      <c r="BC2918" s="24"/>
      <c r="BD2918" s="24"/>
      <c r="BE2918" s="24"/>
      <c r="BF2918" s="24"/>
      <c r="BG2918" s="24"/>
      <c r="BH2918" s="24"/>
      <c r="BI2918" s="24"/>
      <c r="BJ2918" s="24"/>
      <c r="BK2918" s="24"/>
      <c r="BL2918" s="24"/>
      <c r="BM2918" s="24"/>
      <c r="BN2918" s="24"/>
      <c r="BO2918" s="24"/>
      <c r="BP2918" s="24"/>
      <c r="BQ2918" s="24"/>
      <c r="BR2918" s="26"/>
      <c r="BS2918" s="26"/>
      <c r="BT2918" s="26"/>
      <c r="BU2918" s="26"/>
      <c r="BV2918" s="26"/>
      <c r="BW2918" s="26"/>
      <c r="BX2918" s="26"/>
      <c r="BY2918" s="26"/>
      <c r="BZ2918" s="24"/>
      <c r="CA2918" s="24"/>
      <c r="CB2918" s="24"/>
      <c r="CC2918" s="24"/>
      <c r="CD2918" s="24"/>
      <c r="CE2918" s="24"/>
      <c r="CF2918" s="24"/>
      <c r="CG2918" s="24"/>
      <c r="CH2918" s="24"/>
      <c r="CI2918" s="24"/>
      <c r="CJ2918" s="24"/>
      <c r="CK2918" s="24"/>
      <c r="CL2918" s="24"/>
      <c r="CM2918" s="24"/>
      <c r="CN2918" s="24"/>
      <c r="CO2918" s="24"/>
      <c r="CP2918" s="24"/>
      <c r="CQ2918" s="24"/>
      <c r="CR2918" s="24"/>
      <c r="CS2918" s="24"/>
      <c r="CT2918" s="24"/>
      <c r="CU2918" s="24"/>
      <c r="CV2918" s="24"/>
      <c r="CW2918" s="24"/>
      <c r="CX2918" s="24"/>
      <c r="CY2918" s="24"/>
      <c r="CZ2918" s="24"/>
      <c r="DA2918" s="24"/>
      <c r="DB2918" s="24"/>
      <c r="DC2918" s="24"/>
      <c r="DD2918" s="24"/>
      <c r="DE2918" s="24"/>
      <c r="DF2918" s="26"/>
      <c r="DG2918" s="26"/>
      <c r="DH2918" s="26"/>
      <c r="DI2918" s="26"/>
      <c r="DJ2918" s="26"/>
      <c r="DK2918" s="26"/>
      <c r="DL2918" s="26"/>
      <c r="DM2918" s="26"/>
      <c r="DN2918" s="26"/>
      <c r="DO2918" s="26"/>
    </row>
    <row r="2919" spans="1:119" ht="20.100000000000001" customHeight="1" x14ac:dyDescent="0.25">
      <c r="A2919" s="29" t="str">
        <f t="shared" si="644"/>
        <v/>
      </c>
      <c r="B2919" s="29" t="str">
        <f t="shared" si="645"/>
        <v/>
      </c>
      <c r="C2919" s="29">
        <f t="shared" si="646"/>
        <v>0</v>
      </c>
      <c r="D2919" s="30">
        <f t="shared" si="647"/>
        <v>0</v>
      </c>
      <c r="E2919" s="30">
        <f t="shared" si="648"/>
        <v>0</v>
      </c>
      <c r="F2919" s="31">
        <f t="shared" si="649"/>
        <v>0</v>
      </c>
      <c r="G2919" s="31">
        <f t="shared" si="650"/>
        <v>0</v>
      </c>
      <c r="H2919" s="31">
        <f t="shared" si="651"/>
        <v>0</v>
      </c>
      <c r="I2919" s="31">
        <f t="shared" si="652"/>
        <v>0</v>
      </c>
      <c r="J2919" s="31">
        <f t="shared" si="653"/>
        <v>0</v>
      </c>
      <c r="K2919" s="31">
        <f t="shared" si="654"/>
        <v>0</v>
      </c>
      <c r="L2919" s="31">
        <f t="shared" si="655"/>
        <v>0</v>
      </c>
      <c r="M2919" s="31">
        <f t="shared" si="656"/>
        <v>0</v>
      </c>
      <c r="N2919" s="31">
        <f t="shared" si="657"/>
        <v>0</v>
      </c>
      <c r="O2919" s="26"/>
      <c r="P2919" s="26"/>
      <c r="Q2919" s="27"/>
      <c r="R2919" s="24"/>
      <c r="S2919" s="26"/>
      <c r="T2919" s="26"/>
      <c r="U2919" s="26"/>
      <c r="V2919" s="26"/>
      <c r="W2919" s="26"/>
      <c r="X2919" s="24"/>
      <c r="Y2919" s="26"/>
      <c r="Z2919" s="24"/>
      <c r="AA2919" s="24"/>
      <c r="AB2919" s="26"/>
      <c r="AC2919" s="28"/>
      <c r="AD2919" s="24"/>
      <c r="AE2919" s="24"/>
      <c r="AF2919" s="26"/>
      <c r="AG2919" s="26"/>
      <c r="AH2919" s="26"/>
      <c r="AI2919" s="28"/>
      <c r="AJ2919" s="24"/>
      <c r="AK2919" s="26"/>
      <c r="AL2919" s="26"/>
      <c r="AM2919" s="26"/>
      <c r="AN2919" s="26"/>
      <c r="AO2919" s="24"/>
      <c r="AP2919" s="24"/>
      <c r="AQ2919" s="24"/>
      <c r="AR2919" s="24"/>
      <c r="AS2919" s="24"/>
      <c r="AT2919" s="24"/>
      <c r="AU2919" s="24"/>
      <c r="AV2919" s="24"/>
      <c r="AW2919" s="28"/>
      <c r="AX2919" s="26"/>
      <c r="AY2919" s="28"/>
      <c r="AZ2919" s="28"/>
      <c r="BA2919" s="26"/>
      <c r="BB2919" s="24"/>
      <c r="BC2919" s="24"/>
      <c r="BD2919" s="24"/>
      <c r="BE2919" s="24"/>
      <c r="BF2919" s="24"/>
      <c r="BG2919" s="24"/>
      <c r="BH2919" s="24"/>
      <c r="BI2919" s="24"/>
      <c r="BJ2919" s="24"/>
      <c r="BK2919" s="24"/>
      <c r="BL2919" s="24"/>
      <c r="BM2919" s="24"/>
      <c r="BN2919" s="24"/>
      <c r="BO2919" s="24"/>
      <c r="BP2919" s="24"/>
      <c r="BQ2919" s="24"/>
      <c r="BR2919" s="26"/>
      <c r="BS2919" s="26"/>
      <c r="BT2919" s="26"/>
      <c r="BU2919" s="26"/>
      <c r="BV2919" s="26"/>
      <c r="BW2919" s="26"/>
      <c r="BX2919" s="26"/>
      <c r="BY2919" s="26"/>
      <c r="BZ2919" s="24"/>
      <c r="CA2919" s="24"/>
      <c r="CB2919" s="24"/>
      <c r="CC2919" s="24"/>
      <c r="CD2919" s="24"/>
      <c r="CE2919" s="24"/>
      <c r="CF2919" s="24"/>
      <c r="CG2919" s="24"/>
      <c r="CH2919" s="24"/>
      <c r="CI2919" s="24"/>
      <c r="CJ2919" s="24"/>
      <c r="CK2919" s="24"/>
      <c r="CL2919" s="24"/>
      <c r="CM2919" s="24"/>
      <c r="CN2919" s="24"/>
      <c r="CO2919" s="24"/>
      <c r="CP2919" s="24"/>
      <c r="CQ2919" s="24"/>
      <c r="CR2919" s="24"/>
      <c r="CS2919" s="24"/>
      <c r="CT2919" s="24"/>
      <c r="CU2919" s="24"/>
      <c r="CV2919" s="24"/>
      <c r="CW2919" s="24"/>
      <c r="CX2919" s="24"/>
      <c r="CY2919" s="24"/>
      <c r="CZ2919" s="24"/>
      <c r="DA2919" s="24"/>
      <c r="DB2919" s="24"/>
      <c r="DC2919" s="24"/>
      <c r="DD2919" s="24"/>
      <c r="DE2919" s="24"/>
      <c r="DF2919" s="26"/>
      <c r="DG2919" s="26"/>
      <c r="DH2919" s="26"/>
      <c r="DI2919" s="26"/>
      <c r="DJ2919" s="26"/>
      <c r="DK2919" s="26"/>
      <c r="DL2919" s="26"/>
      <c r="DM2919" s="26"/>
      <c r="DN2919" s="26"/>
      <c r="DO2919" s="26"/>
    </row>
    <row r="2920" spans="1:119" ht="20.100000000000001" customHeight="1" x14ac:dyDescent="0.25">
      <c r="A2920" s="29" t="str">
        <f t="shared" si="644"/>
        <v/>
      </c>
      <c r="B2920" s="29" t="str">
        <f t="shared" si="645"/>
        <v/>
      </c>
      <c r="C2920" s="29">
        <f t="shared" si="646"/>
        <v>0</v>
      </c>
      <c r="D2920" s="30">
        <f t="shared" si="647"/>
        <v>0</v>
      </c>
      <c r="E2920" s="30">
        <f t="shared" si="648"/>
        <v>0</v>
      </c>
      <c r="F2920" s="31">
        <f t="shared" si="649"/>
        <v>0</v>
      </c>
      <c r="G2920" s="31">
        <f t="shared" si="650"/>
        <v>0</v>
      </c>
      <c r="H2920" s="31">
        <f t="shared" si="651"/>
        <v>0</v>
      </c>
      <c r="I2920" s="31">
        <f t="shared" si="652"/>
        <v>0</v>
      </c>
      <c r="J2920" s="31">
        <f t="shared" si="653"/>
        <v>0</v>
      </c>
      <c r="K2920" s="31">
        <f t="shared" si="654"/>
        <v>0</v>
      </c>
      <c r="L2920" s="31">
        <f t="shared" si="655"/>
        <v>0</v>
      </c>
      <c r="M2920" s="31">
        <f t="shared" si="656"/>
        <v>0</v>
      </c>
      <c r="N2920" s="31">
        <f t="shared" si="657"/>
        <v>0</v>
      </c>
      <c r="O2920" s="26"/>
      <c r="P2920" s="26"/>
      <c r="Q2920" s="27"/>
      <c r="R2920" s="24"/>
      <c r="S2920" s="24"/>
      <c r="T2920" s="26"/>
      <c r="U2920" s="24"/>
      <c r="V2920" s="26"/>
      <c r="W2920" s="26"/>
      <c r="X2920" s="24"/>
      <c r="Y2920" s="26"/>
      <c r="Z2920" s="24"/>
      <c r="AA2920" s="24"/>
      <c r="AB2920" s="26"/>
      <c r="AC2920" s="28"/>
      <c r="AD2920" s="24"/>
      <c r="AE2920" s="24"/>
      <c r="AF2920" s="26"/>
      <c r="AG2920" s="26"/>
      <c r="AH2920" s="24"/>
      <c r="AI2920" s="28"/>
      <c r="AJ2920" s="24"/>
      <c r="AK2920" s="24"/>
      <c r="AL2920" s="24"/>
      <c r="AM2920" s="24"/>
      <c r="AN2920" s="24"/>
      <c r="AO2920" s="24"/>
      <c r="AP2920" s="24"/>
      <c r="AQ2920" s="24"/>
      <c r="AR2920" s="24"/>
      <c r="AS2920" s="24"/>
      <c r="AT2920" s="24"/>
      <c r="AU2920" s="24"/>
      <c r="AV2920" s="24"/>
      <c r="AW2920" s="28"/>
      <c r="AX2920" s="26"/>
      <c r="AY2920" s="28"/>
      <c r="AZ2920" s="28"/>
      <c r="BA2920" s="26"/>
      <c r="BB2920" s="24"/>
      <c r="BC2920" s="24"/>
      <c r="BD2920" s="24"/>
      <c r="BE2920" s="24"/>
      <c r="BF2920" s="24"/>
      <c r="BG2920" s="24"/>
      <c r="BH2920" s="24"/>
      <c r="BI2920" s="24"/>
      <c r="BJ2920" s="24"/>
      <c r="BK2920" s="24"/>
      <c r="BL2920" s="24"/>
      <c r="BM2920" s="24"/>
      <c r="BN2920" s="24"/>
      <c r="BO2920" s="24"/>
      <c r="BP2920" s="24"/>
      <c r="BQ2920" s="24"/>
      <c r="BR2920" s="26"/>
      <c r="BS2920" s="26"/>
      <c r="BT2920" s="26"/>
      <c r="BU2920" s="26"/>
      <c r="BV2920" s="26"/>
      <c r="BW2920" s="26"/>
      <c r="BX2920" s="26"/>
      <c r="BY2920" s="26"/>
      <c r="BZ2920" s="24"/>
      <c r="CA2920" s="24"/>
      <c r="CB2920" s="24"/>
      <c r="CC2920" s="24"/>
      <c r="CD2920" s="24"/>
      <c r="CE2920" s="24"/>
      <c r="CF2920" s="24"/>
      <c r="CG2920" s="24"/>
      <c r="CH2920" s="24"/>
      <c r="CI2920" s="24"/>
      <c r="CJ2920" s="24"/>
      <c r="CK2920" s="24"/>
      <c r="CL2920" s="24"/>
      <c r="CM2920" s="24"/>
      <c r="CN2920" s="24"/>
      <c r="CO2920" s="24"/>
      <c r="CP2920" s="24"/>
      <c r="CQ2920" s="24"/>
      <c r="CR2920" s="24"/>
      <c r="CS2920" s="24"/>
      <c r="CT2920" s="24"/>
      <c r="CU2920" s="24"/>
      <c r="CV2920" s="24"/>
      <c r="CW2920" s="24"/>
      <c r="CX2920" s="24"/>
      <c r="CY2920" s="24"/>
      <c r="CZ2920" s="24"/>
      <c r="DA2920" s="24"/>
      <c r="DB2920" s="24"/>
      <c r="DC2920" s="24"/>
      <c r="DD2920" s="24"/>
      <c r="DE2920" s="24"/>
      <c r="DF2920" s="26"/>
      <c r="DG2920" s="26"/>
      <c r="DH2920" s="26"/>
      <c r="DI2920" s="26"/>
      <c r="DJ2920" s="26"/>
      <c r="DK2920" s="26"/>
      <c r="DL2920" s="26"/>
      <c r="DM2920" s="26"/>
      <c r="DN2920" s="26"/>
      <c r="DO2920" s="26"/>
    </row>
    <row r="2921" spans="1:119" ht="20.100000000000001" customHeight="1" x14ac:dyDescent="0.25">
      <c r="A2921" s="29" t="str">
        <f t="shared" si="644"/>
        <v/>
      </c>
      <c r="B2921" s="29" t="str">
        <f t="shared" si="645"/>
        <v/>
      </c>
      <c r="C2921" s="29">
        <f t="shared" si="646"/>
        <v>0</v>
      </c>
      <c r="D2921" s="30">
        <f t="shared" si="647"/>
        <v>0</v>
      </c>
      <c r="E2921" s="30">
        <f t="shared" si="648"/>
        <v>0</v>
      </c>
      <c r="F2921" s="31">
        <f t="shared" si="649"/>
        <v>0</v>
      </c>
      <c r="G2921" s="31">
        <f t="shared" si="650"/>
        <v>0</v>
      </c>
      <c r="H2921" s="31">
        <f t="shared" si="651"/>
        <v>0</v>
      </c>
      <c r="I2921" s="31">
        <f t="shared" si="652"/>
        <v>0</v>
      </c>
      <c r="J2921" s="31">
        <f t="shared" si="653"/>
        <v>0</v>
      </c>
      <c r="K2921" s="31">
        <f t="shared" si="654"/>
        <v>0</v>
      </c>
      <c r="L2921" s="31">
        <f t="shared" si="655"/>
        <v>0</v>
      </c>
      <c r="M2921" s="31">
        <f t="shared" si="656"/>
        <v>0</v>
      </c>
      <c r="N2921" s="31">
        <f t="shared" si="657"/>
        <v>0</v>
      </c>
      <c r="O2921" s="26"/>
      <c r="P2921" s="26"/>
      <c r="Q2921" s="27"/>
      <c r="R2921" s="26"/>
      <c r="S2921" s="26"/>
      <c r="T2921" s="26"/>
      <c r="U2921" s="26"/>
      <c r="V2921" s="26"/>
      <c r="W2921" s="26"/>
      <c r="X2921" s="26"/>
      <c r="Y2921" s="26"/>
      <c r="Z2921" s="24"/>
      <c r="AA2921" s="24"/>
      <c r="AB2921" s="26"/>
      <c r="AC2921" s="28"/>
      <c r="AD2921" s="26"/>
      <c r="AE2921" s="26"/>
      <c r="AF2921" s="26"/>
      <c r="AG2921" s="26"/>
      <c r="AH2921" s="26"/>
      <c r="AI2921" s="28"/>
      <c r="AJ2921" s="26"/>
      <c r="AK2921" s="26"/>
      <c r="AL2921" s="26"/>
      <c r="AM2921" s="24"/>
      <c r="AN2921" s="24"/>
      <c r="AO2921" s="24"/>
      <c r="AP2921" s="24"/>
      <c r="AQ2921" s="26"/>
      <c r="AR2921" s="24"/>
      <c r="AS2921" s="24"/>
      <c r="AT2921" s="24"/>
      <c r="AU2921" s="24"/>
      <c r="AV2921" s="24"/>
      <c r="AW2921" s="28"/>
      <c r="AX2921" s="26"/>
      <c r="AY2921" s="28"/>
      <c r="AZ2921" s="28"/>
      <c r="BA2921" s="26"/>
      <c r="BB2921" s="24"/>
      <c r="BC2921" s="26"/>
      <c r="BD2921" s="26"/>
      <c r="BE2921" s="24"/>
      <c r="BF2921" s="26"/>
      <c r="BG2921" s="26"/>
      <c r="BH2921" s="24"/>
      <c r="BI2921" s="24"/>
      <c r="BJ2921" s="24"/>
      <c r="BK2921" s="24"/>
      <c r="BL2921" s="24"/>
      <c r="BM2921" s="24"/>
      <c r="BN2921" s="24"/>
      <c r="BO2921" s="24"/>
      <c r="BP2921" s="24"/>
      <c r="BQ2921" s="24"/>
      <c r="BR2921" s="26"/>
      <c r="BS2921" s="26"/>
      <c r="BT2921" s="26"/>
      <c r="BU2921" s="26"/>
      <c r="BV2921" s="26"/>
      <c r="BW2921" s="26"/>
      <c r="BX2921" s="26"/>
      <c r="BY2921" s="26"/>
      <c r="BZ2921" s="26"/>
      <c r="CA2921" s="26"/>
      <c r="CB2921" s="26"/>
      <c r="CC2921" s="26"/>
      <c r="CD2921" s="26"/>
      <c r="CE2921" s="26"/>
      <c r="CF2921" s="26"/>
      <c r="CG2921" s="26"/>
      <c r="CH2921" s="26"/>
      <c r="CI2921" s="26"/>
      <c r="CJ2921" s="26"/>
      <c r="CK2921" s="26"/>
      <c r="CL2921" s="26"/>
      <c r="CM2921" s="26"/>
      <c r="CN2921" s="26"/>
      <c r="CO2921" s="26"/>
      <c r="CP2921" s="26"/>
      <c r="CQ2921" s="26"/>
      <c r="CR2921" s="26"/>
      <c r="CS2921" s="26"/>
      <c r="CT2921" s="26"/>
      <c r="CU2921" s="26"/>
      <c r="CV2921" s="26"/>
      <c r="CW2921" s="26"/>
      <c r="CX2921" s="26"/>
      <c r="CY2921" s="26"/>
      <c r="CZ2921" s="26"/>
      <c r="DA2921" s="26"/>
      <c r="DB2921" s="26"/>
      <c r="DC2921" s="26"/>
      <c r="DD2921" s="26"/>
      <c r="DE2921" s="26"/>
      <c r="DF2921" s="26"/>
      <c r="DG2921" s="26"/>
      <c r="DH2921" s="26"/>
      <c r="DI2921" s="26"/>
      <c r="DJ2921" s="26"/>
      <c r="DK2921" s="26"/>
      <c r="DL2921" s="26"/>
      <c r="DM2921" s="26"/>
      <c r="DN2921" s="26"/>
      <c r="DO2921" s="26"/>
    </row>
    <row r="2922" spans="1:119" ht="20.100000000000001" customHeight="1" x14ac:dyDescent="0.25">
      <c r="A2922" s="29" t="str">
        <f t="shared" si="644"/>
        <v/>
      </c>
      <c r="B2922" s="29" t="str">
        <f t="shared" si="645"/>
        <v/>
      </c>
      <c r="C2922" s="29">
        <f t="shared" si="646"/>
        <v>0</v>
      </c>
      <c r="D2922" s="30">
        <f t="shared" si="647"/>
        <v>0</v>
      </c>
      <c r="E2922" s="30">
        <f t="shared" si="648"/>
        <v>0</v>
      </c>
      <c r="F2922" s="31">
        <f t="shared" si="649"/>
        <v>0</v>
      </c>
      <c r="G2922" s="31">
        <f t="shared" si="650"/>
        <v>0</v>
      </c>
      <c r="H2922" s="31">
        <f t="shared" si="651"/>
        <v>0</v>
      </c>
      <c r="I2922" s="31">
        <f t="shared" si="652"/>
        <v>0</v>
      </c>
      <c r="J2922" s="31">
        <f t="shared" si="653"/>
        <v>0</v>
      </c>
      <c r="K2922" s="31">
        <f t="shared" si="654"/>
        <v>0</v>
      </c>
      <c r="L2922" s="31">
        <f t="shared" si="655"/>
        <v>0</v>
      </c>
      <c r="M2922" s="31">
        <f t="shared" si="656"/>
        <v>0</v>
      </c>
      <c r="N2922" s="31">
        <f t="shared" si="657"/>
        <v>0</v>
      </c>
      <c r="O2922" s="26"/>
      <c r="P2922" s="26"/>
      <c r="Q2922" s="27"/>
      <c r="R2922" s="24"/>
      <c r="S2922" s="24"/>
      <c r="T2922" s="26"/>
      <c r="U2922" s="24"/>
      <c r="V2922" s="26"/>
      <c r="W2922" s="26"/>
      <c r="X2922" s="26"/>
      <c r="Y2922" s="26"/>
      <c r="Z2922" s="24"/>
      <c r="AA2922" s="24"/>
      <c r="AB2922" s="26"/>
      <c r="AC2922" s="28"/>
      <c r="AD2922" s="26"/>
      <c r="AE2922" s="26"/>
      <c r="AF2922" s="26"/>
      <c r="AG2922" s="26"/>
      <c r="AH2922" s="24"/>
      <c r="AI2922" s="28"/>
      <c r="AJ2922" s="24"/>
      <c r="AK2922" s="24"/>
      <c r="AL2922" s="24"/>
      <c r="AM2922" s="24"/>
      <c r="AN2922" s="24"/>
      <c r="AO2922" s="24"/>
      <c r="AP2922" s="24"/>
      <c r="AQ2922" s="24"/>
      <c r="AR2922" s="24"/>
      <c r="AS2922" s="24"/>
      <c r="AT2922" s="24"/>
      <c r="AU2922" s="24"/>
      <c r="AV2922" s="24"/>
      <c r="AW2922" s="28"/>
      <c r="AX2922" s="26"/>
      <c r="AY2922" s="28"/>
      <c r="AZ2922" s="28"/>
      <c r="BA2922" s="26"/>
      <c r="BB2922" s="24"/>
      <c r="BC2922" s="26"/>
      <c r="BD2922" s="24"/>
      <c r="BE2922" s="24"/>
      <c r="BF2922" s="24"/>
      <c r="BG2922" s="24"/>
      <c r="BH2922" s="24"/>
      <c r="BI2922" s="24"/>
      <c r="BJ2922" s="24"/>
      <c r="BK2922" s="24"/>
      <c r="BL2922" s="24"/>
      <c r="BM2922" s="24"/>
      <c r="BN2922" s="24"/>
      <c r="BO2922" s="24"/>
      <c r="BP2922" s="24"/>
      <c r="BQ2922" s="24"/>
      <c r="BR2922" s="26"/>
      <c r="BS2922" s="26"/>
      <c r="BT2922" s="26"/>
      <c r="BU2922" s="26"/>
      <c r="BV2922" s="26"/>
      <c r="BW2922" s="26"/>
      <c r="BX2922" s="26"/>
      <c r="BY2922" s="26"/>
      <c r="BZ2922" s="24"/>
      <c r="CA2922" s="24"/>
      <c r="CB2922" s="24"/>
      <c r="CC2922" s="24"/>
      <c r="CD2922" s="24"/>
      <c r="CE2922" s="24"/>
      <c r="CF2922" s="24"/>
      <c r="CG2922" s="24"/>
      <c r="CH2922" s="24"/>
      <c r="CI2922" s="24"/>
      <c r="CJ2922" s="24"/>
      <c r="CK2922" s="24"/>
      <c r="CL2922" s="24"/>
      <c r="CM2922" s="24"/>
      <c r="CN2922" s="24"/>
      <c r="CO2922" s="24"/>
      <c r="CP2922" s="24"/>
      <c r="CQ2922" s="24"/>
      <c r="CR2922" s="24"/>
      <c r="CS2922" s="24"/>
      <c r="CT2922" s="24"/>
      <c r="CU2922" s="24"/>
      <c r="CV2922" s="24"/>
      <c r="CW2922" s="24"/>
      <c r="CX2922" s="24"/>
      <c r="CY2922" s="24"/>
      <c r="CZ2922" s="24"/>
      <c r="DA2922" s="24"/>
      <c r="DB2922" s="24"/>
      <c r="DC2922" s="24"/>
      <c r="DD2922" s="24"/>
      <c r="DE2922" s="24"/>
      <c r="DF2922" s="26"/>
      <c r="DG2922" s="26"/>
      <c r="DH2922" s="26"/>
      <c r="DI2922" s="26"/>
      <c r="DJ2922" s="26"/>
      <c r="DK2922" s="26"/>
      <c r="DL2922" s="26"/>
      <c r="DM2922" s="26"/>
      <c r="DN2922" s="26"/>
      <c r="DO2922" s="26"/>
    </row>
    <row r="2923" spans="1:119" ht="20.100000000000001" customHeight="1" x14ac:dyDescent="0.25">
      <c r="A2923" s="29" t="str">
        <f t="shared" si="644"/>
        <v/>
      </c>
      <c r="B2923" s="29" t="str">
        <f t="shared" si="645"/>
        <v/>
      </c>
      <c r="C2923" s="29">
        <f t="shared" si="646"/>
        <v>0</v>
      </c>
      <c r="D2923" s="30">
        <f t="shared" si="647"/>
        <v>0</v>
      </c>
      <c r="E2923" s="30">
        <f t="shared" si="648"/>
        <v>0</v>
      </c>
      <c r="F2923" s="31">
        <f t="shared" si="649"/>
        <v>0</v>
      </c>
      <c r="G2923" s="31">
        <f t="shared" si="650"/>
        <v>0</v>
      </c>
      <c r="H2923" s="31">
        <f t="shared" si="651"/>
        <v>0</v>
      </c>
      <c r="I2923" s="31">
        <f t="shared" si="652"/>
        <v>0</v>
      </c>
      <c r="J2923" s="31">
        <f t="shared" si="653"/>
        <v>0</v>
      </c>
      <c r="K2923" s="31">
        <f t="shared" si="654"/>
        <v>0</v>
      </c>
      <c r="L2923" s="31">
        <f t="shared" si="655"/>
        <v>0</v>
      </c>
      <c r="M2923" s="31">
        <f t="shared" si="656"/>
        <v>0</v>
      </c>
      <c r="N2923" s="31">
        <f t="shared" si="657"/>
        <v>0</v>
      </c>
      <c r="O2923" s="26"/>
      <c r="P2923" s="26"/>
      <c r="Q2923" s="27"/>
      <c r="R2923" s="26"/>
      <c r="S2923" s="26"/>
      <c r="T2923" s="26"/>
      <c r="U2923" s="26"/>
      <c r="V2923" s="26"/>
      <c r="W2923" s="26"/>
      <c r="X2923" s="26"/>
      <c r="Y2923" s="26"/>
      <c r="Z2923" s="24"/>
      <c r="AA2923" s="24"/>
      <c r="AB2923" s="26"/>
      <c r="AC2923" s="28"/>
      <c r="AD2923" s="26"/>
      <c r="AE2923" s="26"/>
      <c r="AF2923" s="26"/>
      <c r="AG2923" s="26"/>
      <c r="AH2923" s="26"/>
      <c r="AI2923" s="28"/>
      <c r="AJ2923" s="26"/>
      <c r="AK2923" s="26"/>
      <c r="AL2923" s="26"/>
      <c r="AM2923" s="24"/>
      <c r="AN2923" s="24"/>
      <c r="AO2923" s="24"/>
      <c r="AP2923" s="24"/>
      <c r="AQ2923" s="26"/>
      <c r="AR2923" s="24"/>
      <c r="AS2923" s="24"/>
      <c r="AT2923" s="24"/>
      <c r="AU2923" s="24"/>
      <c r="AV2923" s="24"/>
      <c r="AW2923" s="28"/>
      <c r="AX2923" s="26"/>
      <c r="AY2923" s="28"/>
      <c r="AZ2923" s="28"/>
      <c r="BA2923" s="26"/>
      <c r="BB2923" s="26"/>
      <c r="BC2923" s="26"/>
      <c r="BD2923" s="26"/>
      <c r="BE2923" s="26"/>
      <c r="BF2923" s="26"/>
      <c r="BG2923" s="26"/>
      <c r="BH2923" s="26"/>
      <c r="BI2923" s="26"/>
      <c r="BJ2923" s="24"/>
      <c r="BK2923" s="24"/>
      <c r="BL2923" s="24"/>
      <c r="BM2923" s="24"/>
      <c r="BN2923" s="24"/>
      <c r="BO2923" s="24"/>
      <c r="BP2923" s="24"/>
      <c r="BQ2923" s="24"/>
      <c r="BR2923" s="26"/>
      <c r="BS2923" s="26"/>
      <c r="BT2923" s="26"/>
      <c r="BU2923" s="26"/>
      <c r="BV2923" s="26"/>
      <c r="BW2923" s="26"/>
      <c r="BX2923" s="26"/>
      <c r="BY2923" s="26"/>
      <c r="BZ2923" s="24"/>
      <c r="CA2923" s="24"/>
      <c r="CB2923" s="24"/>
      <c r="CC2923" s="24"/>
      <c r="CD2923" s="24"/>
      <c r="CE2923" s="24"/>
      <c r="CF2923" s="24"/>
      <c r="CG2923" s="24"/>
      <c r="CH2923" s="24"/>
      <c r="CI2923" s="24"/>
      <c r="CJ2923" s="24"/>
      <c r="CK2923" s="24"/>
      <c r="CL2923" s="24"/>
      <c r="CM2923" s="24"/>
      <c r="CN2923" s="24"/>
      <c r="CO2923" s="24"/>
      <c r="CP2923" s="24"/>
      <c r="CQ2923" s="24"/>
      <c r="CR2923" s="24"/>
      <c r="CS2923" s="24"/>
      <c r="CT2923" s="24"/>
      <c r="CU2923" s="24"/>
      <c r="CV2923" s="24"/>
      <c r="CW2923" s="24"/>
      <c r="CX2923" s="24"/>
      <c r="CY2923" s="24"/>
      <c r="CZ2923" s="24"/>
      <c r="DA2923" s="24"/>
      <c r="DB2923" s="24"/>
      <c r="DC2923" s="24"/>
      <c r="DD2923" s="24"/>
      <c r="DE2923" s="24"/>
      <c r="DF2923" s="26"/>
      <c r="DG2923" s="26"/>
      <c r="DH2923" s="26"/>
      <c r="DI2923" s="26"/>
      <c r="DJ2923" s="26"/>
      <c r="DK2923" s="26"/>
      <c r="DL2923" s="26"/>
      <c r="DM2923" s="26"/>
      <c r="DN2923" s="26"/>
      <c r="DO2923" s="26"/>
    </row>
    <row r="2924" spans="1:119" ht="20.100000000000001" customHeight="1" x14ac:dyDescent="0.25">
      <c r="A2924" s="29" t="str">
        <f t="shared" si="644"/>
        <v/>
      </c>
      <c r="B2924" s="29" t="str">
        <f t="shared" si="645"/>
        <v/>
      </c>
      <c r="C2924" s="29">
        <f t="shared" si="646"/>
        <v>0</v>
      </c>
      <c r="D2924" s="30">
        <f t="shared" si="647"/>
        <v>0</v>
      </c>
      <c r="E2924" s="30">
        <f t="shared" si="648"/>
        <v>0</v>
      </c>
      <c r="F2924" s="31">
        <f t="shared" si="649"/>
        <v>0</v>
      </c>
      <c r="G2924" s="31">
        <f t="shared" si="650"/>
        <v>0</v>
      </c>
      <c r="H2924" s="31">
        <f t="shared" si="651"/>
        <v>0</v>
      </c>
      <c r="I2924" s="31">
        <f t="shared" si="652"/>
        <v>0</v>
      </c>
      <c r="J2924" s="31">
        <f t="shared" si="653"/>
        <v>0</v>
      </c>
      <c r="K2924" s="31">
        <f t="shared" si="654"/>
        <v>0</v>
      </c>
      <c r="L2924" s="31">
        <f t="shared" si="655"/>
        <v>0</v>
      </c>
      <c r="M2924" s="31">
        <f t="shared" si="656"/>
        <v>0</v>
      </c>
      <c r="N2924" s="31">
        <f t="shared" si="657"/>
        <v>0</v>
      </c>
      <c r="O2924" s="26"/>
      <c r="P2924" s="26"/>
      <c r="Q2924" s="27"/>
      <c r="R2924" s="26"/>
      <c r="S2924" s="26"/>
      <c r="T2924" s="26"/>
      <c r="U2924" s="26"/>
      <c r="V2924" s="26"/>
      <c r="W2924" s="26"/>
      <c r="X2924" s="26"/>
      <c r="Y2924" s="26"/>
      <c r="Z2924" s="24"/>
      <c r="AA2924" s="24"/>
      <c r="AB2924" s="26"/>
      <c r="AC2924" s="28"/>
      <c r="AD2924" s="26"/>
      <c r="AE2924" s="26"/>
      <c r="AF2924" s="26"/>
      <c r="AG2924" s="26"/>
      <c r="AH2924" s="26"/>
      <c r="AI2924" s="28"/>
      <c r="AJ2924" s="26"/>
      <c r="AK2924" s="26"/>
      <c r="AL2924" s="26"/>
      <c r="AM2924" s="24"/>
      <c r="AN2924" s="24"/>
      <c r="AO2924" s="24"/>
      <c r="AP2924" s="24"/>
      <c r="AQ2924" s="26"/>
      <c r="AR2924" s="24"/>
      <c r="AS2924" s="26"/>
      <c r="AT2924" s="26"/>
      <c r="AU2924" s="26"/>
      <c r="AV2924" s="24"/>
      <c r="AW2924" s="28"/>
      <c r="AX2924" s="26"/>
      <c r="AY2924" s="28"/>
      <c r="AZ2924" s="28"/>
      <c r="BA2924" s="26"/>
      <c r="BB2924" s="26"/>
      <c r="BC2924" s="26"/>
      <c r="BD2924" s="26"/>
      <c r="BE2924" s="24"/>
      <c r="BF2924" s="26"/>
      <c r="BG2924" s="26"/>
      <c r="BH2924" s="26"/>
      <c r="BI2924" s="26"/>
      <c r="BJ2924" s="26"/>
      <c r="BK2924" s="26"/>
      <c r="BL2924" s="26"/>
      <c r="BM2924" s="26"/>
      <c r="BN2924" s="24"/>
      <c r="BO2924" s="24"/>
      <c r="BP2924" s="24"/>
      <c r="BQ2924" s="24"/>
      <c r="BR2924" s="26"/>
      <c r="BS2924" s="26"/>
      <c r="BT2924" s="26"/>
      <c r="BU2924" s="26"/>
      <c r="BV2924" s="26"/>
      <c r="BW2924" s="26"/>
      <c r="BX2924" s="26"/>
      <c r="BY2924" s="26"/>
      <c r="BZ2924" s="24"/>
      <c r="CA2924" s="24"/>
      <c r="CB2924" s="24"/>
      <c r="CC2924" s="24"/>
      <c r="CD2924" s="24"/>
      <c r="CE2924" s="24"/>
      <c r="CF2924" s="24"/>
      <c r="CG2924" s="24"/>
      <c r="CH2924" s="24"/>
      <c r="CI2924" s="24"/>
      <c r="CJ2924" s="24"/>
      <c r="CK2924" s="24"/>
      <c r="CL2924" s="24"/>
      <c r="CM2924" s="24"/>
      <c r="CN2924" s="24"/>
      <c r="CO2924" s="24"/>
      <c r="CP2924" s="24"/>
      <c r="CQ2924" s="24"/>
      <c r="CR2924" s="24"/>
      <c r="CS2924" s="24"/>
      <c r="CT2924" s="24"/>
      <c r="CU2924" s="24"/>
      <c r="CV2924" s="24"/>
      <c r="CW2924" s="24"/>
      <c r="CX2924" s="24"/>
      <c r="CY2924" s="24"/>
      <c r="CZ2924" s="24"/>
      <c r="DA2924" s="24"/>
      <c r="DB2924" s="24"/>
      <c r="DC2924" s="24"/>
      <c r="DD2924" s="24"/>
      <c r="DE2924" s="24"/>
      <c r="DF2924" s="26"/>
      <c r="DG2924" s="26"/>
      <c r="DH2924" s="26"/>
      <c r="DI2924" s="26"/>
      <c r="DJ2924" s="26"/>
      <c r="DK2924" s="26"/>
      <c r="DL2924" s="26"/>
      <c r="DM2924" s="26"/>
      <c r="DN2924" s="26"/>
      <c r="DO2924" s="26"/>
    </row>
    <row r="2925" spans="1:119" ht="20.100000000000001" customHeight="1" x14ac:dyDescent="0.25">
      <c r="A2925" s="29" t="str">
        <f t="shared" si="644"/>
        <v/>
      </c>
      <c r="B2925" s="29" t="str">
        <f t="shared" si="645"/>
        <v/>
      </c>
      <c r="C2925" s="29">
        <f t="shared" si="646"/>
        <v>0</v>
      </c>
      <c r="D2925" s="30">
        <f t="shared" si="647"/>
        <v>0</v>
      </c>
      <c r="E2925" s="30">
        <f t="shared" si="648"/>
        <v>0</v>
      </c>
      <c r="F2925" s="31">
        <f t="shared" si="649"/>
        <v>0</v>
      </c>
      <c r="G2925" s="31">
        <f t="shared" si="650"/>
        <v>0</v>
      </c>
      <c r="H2925" s="31">
        <f t="shared" si="651"/>
        <v>0</v>
      </c>
      <c r="I2925" s="31">
        <f t="shared" si="652"/>
        <v>0</v>
      </c>
      <c r="J2925" s="31">
        <f t="shared" si="653"/>
        <v>0</v>
      </c>
      <c r="K2925" s="31">
        <f t="shared" si="654"/>
        <v>0</v>
      </c>
      <c r="L2925" s="31">
        <f t="shared" si="655"/>
        <v>0</v>
      </c>
      <c r="M2925" s="31">
        <f t="shared" si="656"/>
        <v>0</v>
      </c>
      <c r="N2925" s="31">
        <f t="shared" si="657"/>
        <v>0</v>
      </c>
      <c r="O2925" s="26"/>
      <c r="P2925" s="26"/>
      <c r="Q2925" s="27"/>
      <c r="R2925" s="26"/>
      <c r="S2925" s="26"/>
      <c r="T2925" s="26"/>
      <c r="U2925" s="26"/>
      <c r="V2925" s="26"/>
      <c r="W2925" s="26"/>
      <c r="X2925" s="26"/>
      <c r="Y2925" s="26"/>
      <c r="Z2925" s="24"/>
      <c r="AA2925" s="24"/>
      <c r="AB2925" s="26"/>
      <c r="AC2925" s="28"/>
      <c r="AD2925" s="26"/>
      <c r="AE2925" s="26"/>
      <c r="AF2925" s="26"/>
      <c r="AG2925" s="26"/>
      <c r="AH2925" s="26"/>
      <c r="AI2925" s="28"/>
      <c r="AJ2925" s="26"/>
      <c r="AK2925" s="26"/>
      <c r="AL2925" s="26"/>
      <c r="AM2925" s="24"/>
      <c r="AN2925" s="24"/>
      <c r="AO2925" s="24"/>
      <c r="AP2925" s="24"/>
      <c r="AQ2925" s="24"/>
      <c r="AR2925" s="24"/>
      <c r="AS2925" s="26"/>
      <c r="AT2925" s="24"/>
      <c r="AU2925" s="26"/>
      <c r="AV2925" s="24"/>
      <c r="AW2925" s="28"/>
      <c r="AX2925" s="26"/>
      <c r="AY2925" s="28"/>
      <c r="AZ2925" s="28"/>
      <c r="BA2925" s="26"/>
      <c r="BB2925" s="26"/>
      <c r="BC2925" s="26"/>
      <c r="BD2925" s="26"/>
      <c r="BE2925" s="24"/>
      <c r="BF2925" s="26"/>
      <c r="BG2925" s="26"/>
      <c r="BH2925" s="26"/>
      <c r="BI2925" s="26"/>
      <c r="BJ2925" s="26"/>
      <c r="BK2925" s="26"/>
      <c r="BL2925" s="24"/>
      <c r="BM2925" s="24"/>
      <c r="BN2925" s="24"/>
      <c r="BO2925" s="24"/>
      <c r="BP2925" s="24"/>
      <c r="BQ2925" s="24"/>
      <c r="BR2925" s="26"/>
      <c r="BS2925" s="26"/>
      <c r="BT2925" s="26"/>
      <c r="BU2925" s="26"/>
      <c r="BV2925" s="26"/>
      <c r="BW2925" s="26"/>
      <c r="BX2925" s="26"/>
      <c r="BY2925" s="26"/>
      <c r="BZ2925" s="24"/>
      <c r="CA2925" s="24"/>
      <c r="CB2925" s="24"/>
      <c r="CC2925" s="24"/>
      <c r="CD2925" s="24"/>
      <c r="CE2925" s="24"/>
      <c r="CF2925" s="24"/>
      <c r="CG2925" s="24"/>
      <c r="CH2925" s="24"/>
      <c r="CI2925" s="24"/>
      <c r="CJ2925" s="24"/>
      <c r="CK2925" s="24"/>
      <c r="CL2925" s="24"/>
      <c r="CM2925" s="24"/>
      <c r="CN2925" s="24"/>
      <c r="CO2925" s="24"/>
      <c r="CP2925" s="24"/>
      <c r="CQ2925" s="24"/>
      <c r="CR2925" s="24"/>
      <c r="CS2925" s="24"/>
      <c r="CT2925" s="24"/>
      <c r="CU2925" s="24"/>
      <c r="CV2925" s="24"/>
      <c r="CW2925" s="24"/>
      <c r="CX2925" s="24"/>
      <c r="CY2925" s="24"/>
      <c r="CZ2925" s="24"/>
      <c r="DA2925" s="24"/>
      <c r="DB2925" s="24"/>
      <c r="DC2925" s="24"/>
      <c r="DD2925" s="24"/>
      <c r="DE2925" s="24"/>
      <c r="DF2925" s="26"/>
      <c r="DG2925" s="26"/>
      <c r="DH2925" s="26"/>
      <c r="DI2925" s="26"/>
      <c r="DJ2925" s="26"/>
      <c r="DK2925" s="26"/>
      <c r="DL2925" s="26"/>
      <c r="DM2925" s="26"/>
      <c r="DN2925" s="26"/>
      <c r="DO2925" s="26"/>
    </row>
    <row r="2926" spans="1:119" ht="20.100000000000001" customHeight="1" x14ac:dyDescent="0.25">
      <c r="A2926" s="29" t="str">
        <f t="shared" si="644"/>
        <v/>
      </c>
      <c r="B2926" s="29" t="str">
        <f t="shared" si="645"/>
        <v/>
      </c>
      <c r="C2926" s="29">
        <f t="shared" si="646"/>
        <v>0</v>
      </c>
      <c r="D2926" s="30">
        <f t="shared" si="647"/>
        <v>0</v>
      </c>
      <c r="E2926" s="30">
        <f t="shared" si="648"/>
        <v>0</v>
      </c>
      <c r="F2926" s="31">
        <f t="shared" si="649"/>
        <v>0</v>
      </c>
      <c r="G2926" s="31">
        <f t="shared" si="650"/>
        <v>0</v>
      </c>
      <c r="H2926" s="31">
        <f t="shared" si="651"/>
        <v>0</v>
      </c>
      <c r="I2926" s="31">
        <f t="shared" si="652"/>
        <v>0</v>
      </c>
      <c r="J2926" s="31">
        <f t="shared" si="653"/>
        <v>0</v>
      </c>
      <c r="K2926" s="31">
        <f t="shared" si="654"/>
        <v>0</v>
      </c>
      <c r="L2926" s="31">
        <f t="shared" si="655"/>
        <v>0</v>
      </c>
      <c r="M2926" s="31">
        <f t="shared" si="656"/>
        <v>0</v>
      </c>
      <c r="N2926" s="31">
        <f t="shared" si="657"/>
        <v>0</v>
      </c>
      <c r="O2926" s="26"/>
      <c r="P2926" s="26"/>
      <c r="Q2926" s="27"/>
      <c r="R2926" s="24"/>
      <c r="S2926" s="24"/>
      <c r="T2926" s="26"/>
      <c r="U2926" s="24"/>
      <c r="V2926" s="26"/>
      <c r="W2926" s="26"/>
      <c r="X2926" s="26"/>
      <c r="Y2926" s="26"/>
      <c r="Z2926" s="24"/>
      <c r="AA2926" s="24"/>
      <c r="AB2926" s="26"/>
      <c r="AC2926" s="28"/>
      <c r="AD2926" s="26"/>
      <c r="AE2926" s="26"/>
      <c r="AF2926" s="26"/>
      <c r="AG2926" s="26"/>
      <c r="AH2926" s="24"/>
      <c r="AI2926" s="28"/>
      <c r="AJ2926" s="24"/>
      <c r="AK2926" s="24"/>
      <c r="AL2926" s="24"/>
      <c r="AM2926" s="24"/>
      <c r="AN2926" s="24"/>
      <c r="AO2926" s="24"/>
      <c r="AP2926" s="24"/>
      <c r="AQ2926" s="24"/>
      <c r="AR2926" s="24"/>
      <c r="AS2926" s="24"/>
      <c r="AT2926" s="24"/>
      <c r="AU2926" s="24"/>
      <c r="AV2926" s="24"/>
      <c r="AW2926" s="24"/>
      <c r="AX2926" s="24"/>
      <c r="AY2926" s="24"/>
      <c r="AZ2926" s="24"/>
      <c r="BA2926" s="24"/>
      <c r="BB2926" s="24"/>
      <c r="BC2926" s="26"/>
      <c r="BD2926" s="24"/>
      <c r="BE2926" s="24"/>
      <c r="BF2926" s="24"/>
      <c r="BG2926" s="24"/>
      <c r="BH2926" s="24"/>
      <c r="BI2926" s="24"/>
      <c r="BJ2926" s="24"/>
      <c r="BK2926" s="24"/>
      <c r="BL2926" s="24"/>
      <c r="BM2926" s="24"/>
      <c r="BN2926" s="24"/>
      <c r="BO2926" s="24"/>
      <c r="BP2926" s="24"/>
      <c r="BQ2926" s="24"/>
      <c r="BR2926" s="24"/>
      <c r="BS2926" s="24"/>
      <c r="BT2926" s="24"/>
      <c r="BU2926" s="24"/>
      <c r="BV2926" s="24"/>
      <c r="BW2926" s="24"/>
      <c r="BX2926" s="24"/>
      <c r="BY2926" s="24"/>
      <c r="BZ2926" s="24"/>
      <c r="CA2926" s="24"/>
      <c r="CB2926" s="24"/>
      <c r="CC2926" s="24"/>
      <c r="CD2926" s="24"/>
      <c r="CE2926" s="24"/>
      <c r="CF2926" s="24"/>
      <c r="CG2926" s="24"/>
      <c r="CH2926" s="24"/>
      <c r="CI2926" s="24"/>
      <c r="CJ2926" s="24"/>
      <c r="CK2926" s="24"/>
      <c r="CL2926" s="24"/>
      <c r="CM2926" s="24"/>
      <c r="CN2926" s="24"/>
      <c r="CO2926" s="24"/>
      <c r="CP2926" s="24"/>
      <c r="CQ2926" s="24"/>
      <c r="CR2926" s="24"/>
      <c r="CS2926" s="24"/>
      <c r="CT2926" s="24"/>
      <c r="CU2926" s="24"/>
      <c r="CV2926" s="24"/>
      <c r="CW2926" s="24"/>
      <c r="CX2926" s="24"/>
      <c r="CY2926" s="24"/>
      <c r="CZ2926" s="24"/>
      <c r="DA2926" s="24"/>
      <c r="DB2926" s="24"/>
      <c r="DC2926" s="24"/>
      <c r="DD2926" s="24"/>
      <c r="DE2926" s="24"/>
      <c r="DF2926" s="26"/>
      <c r="DG2926" s="26"/>
      <c r="DH2926" s="26"/>
      <c r="DI2926" s="26"/>
      <c r="DJ2926" s="26"/>
      <c r="DK2926" s="26"/>
      <c r="DL2926" s="26"/>
      <c r="DM2926" s="26"/>
      <c r="DN2926" s="26"/>
      <c r="DO2926" s="26"/>
    </row>
    <row r="2927" spans="1:119" ht="20.100000000000001" customHeight="1" x14ac:dyDescent="0.25">
      <c r="A2927" s="29" t="str">
        <f t="shared" si="644"/>
        <v/>
      </c>
      <c r="B2927" s="29" t="str">
        <f t="shared" si="645"/>
        <v/>
      </c>
      <c r="C2927" s="29">
        <f t="shared" si="646"/>
        <v>0</v>
      </c>
      <c r="D2927" s="30">
        <f t="shared" si="647"/>
        <v>0</v>
      </c>
      <c r="E2927" s="30">
        <f t="shared" si="648"/>
        <v>0</v>
      </c>
      <c r="F2927" s="31">
        <f t="shared" si="649"/>
        <v>0</v>
      </c>
      <c r="G2927" s="31">
        <f t="shared" si="650"/>
        <v>0</v>
      </c>
      <c r="H2927" s="31">
        <f t="shared" si="651"/>
        <v>0</v>
      </c>
      <c r="I2927" s="31">
        <f t="shared" si="652"/>
        <v>0</v>
      </c>
      <c r="J2927" s="31">
        <f t="shared" si="653"/>
        <v>0</v>
      </c>
      <c r="K2927" s="31">
        <f t="shared" si="654"/>
        <v>0</v>
      </c>
      <c r="L2927" s="31">
        <f t="shared" si="655"/>
        <v>0</v>
      </c>
      <c r="M2927" s="31">
        <f t="shared" si="656"/>
        <v>0</v>
      </c>
      <c r="N2927" s="31">
        <f t="shared" si="657"/>
        <v>0</v>
      </c>
      <c r="O2927" s="26"/>
      <c r="P2927" s="26"/>
      <c r="Q2927" s="27"/>
      <c r="R2927" s="26"/>
      <c r="S2927" s="26"/>
      <c r="T2927" s="26"/>
      <c r="U2927" s="26"/>
      <c r="V2927" s="26"/>
      <c r="W2927" s="26"/>
      <c r="X2927" s="26"/>
      <c r="Y2927" s="26"/>
      <c r="Z2927" s="24"/>
      <c r="AA2927" s="24"/>
      <c r="AB2927" s="26"/>
      <c r="AC2927" s="28"/>
      <c r="AD2927" s="26"/>
      <c r="AE2927" s="26"/>
      <c r="AF2927" s="26"/>
      <c r="AG2927" s="26"/>
      <c r="AH2927" s="26"/>
      <c r="AI2927" s="28"/>
      <c r="AJ2927" s="26"/>
      <c r="AK2927" s="26"/>
      <c r="AL2927" s="26"/>
      <c r="AM2927" s="26"/>
      <c r="AN2927" s="26"/>
      <c r="AO2927" s="26"/>
      <c r="AP2927" s="26"/>
      <c r="AQ2927" s="24"/>
      <c r="AR2927" s="24"/>
      <c r="AS2927" s="24"/>
      <c r="AT2927" s="24"/>
      <c r="AU2927" s="24"/>
      <c r="AV2927" s="24"/>
      <c r="AW2927" s="28"/>
      <c r="AX2927" s="26"/>
      <c r="AY2927" s="28"/>
      <c r="AZ2927" s="28"/>
      <c r="BA2927" s="26"/>
      <c r="BB2927" s="26"/>
      <c r="BC2927" s="26"/>
      <c r="BD2927" s="24"/>
      <c r="BE2927" s="24"/>
      <c r="BF2927" s="24"/>
      <c r="BG2927" s="24"/>
      <c r="BH2927" s="24"/>
      <c r="BI2927" s="24"/>
      <c r="BJ2927" s="24"/>
      <c r="BK2927" s="24"/>
      <c r="BL2927" s="24"/>
      <c r="BM2927" s="24"/>
      <c r="BN2927" s="24"/>
      <c r="BO2927" s="24"/>
      <c r="BP2927" s="24"/>
      <c r="BQ2927" s="24"/>
      <c r="BR2927" s="26"/>
      <c r="BS2927" s="26"/>
      <c r="BT2927" s="26"/>
      <c r="BU2927" s="26"/>
      <c r="BV2927" s="26"/>
      <c r="BW2927" s="26"/>
      <c r="BX2927" s="26"/>
      <c r="BY2927" s="26"/>
      <c r="BZ2927" s="24"/>
      <c r="CA2927" s="24"/>
      <c r="CB2927" s="24"/>
      <c r="CC2927" s="24"/>
      <c r="CD2927" s="24"/>
      <c r="CE2927" s="24"/>
      <c r="CF2927" s="24"/>
      <c r="CG2927" s="24"/>
      <c r="CH2927" s="24"/>
      <c r="CI2927" s="24"/>
      <c r="CJ2927" s="24"/>
      <c r="CK2927" s="24"/>
      <c r="CL2927" s="24"/>
      <c r="CM2927" s="24"/>
      <c r="CN2927" s="24"/>
      <c r="CO2927" s="24"/>
      <c r="CP2927" s="24"/>
      <c r="CQ2927" s="24"/>
      <c r="CR2927" s="24"/>
      <c r="CS2927" s="24"/>
      <c r="CT2927" s="24"/>
      <c r="CU2927" s="24"/>
      <c r="CV2927" s="24"/>
      <c r="CW2927" s="24"/>
      <c r="CX2927" s="24"/>
      <c r="CY2927" s="24"/>
      <c r="CZ2927" s="24"/>
      <c r="DA2927" s="24"/>
      <c r="DB2927" s="24"/>
      <c r="DC2927" s="24"/>
      <c r="DD2927" s="24"/>
      <c r="DE2927" s="24"/>
      <c r="DF2927" s="26"/>
      <c r="DG2927" s="26"/>
      <c r="DH2927" s="26"/>
      <c r="DI2927" s="26"/>
      <c r="DJ2927" s="26"/>
      <c r="DK2927" s="26"/>
      <c r="DL2927" s="26"/>
      <c r="DM2927" s="26"/>
      <c r="DN2927" s="26"/>
      <c r="DO2927" s="26"/>
    </row>
    <row r="2928" spans="1:119" ht="20.100000000000001" customHeight="1" x14ac:dyDescent="0.25">
      <c r="A2928" s="29" t="str">
        <f t="shared" si="644"/>
        <v/>
      </c>
      <c r="B2928" s="29" t="str">
        <f t="shared" si="645"/>
        <v/>
      </c>
      <c r="C2928" s="29">
        <f t="shared" si="646"/>
        <v>0</v>
      </c>
      <c r="D2928" s="30">
        <f t="shared" si="647"/>
        <v>0</v>
      </c>
      <c r="E2928" s="30">
        <f t="shared" si="648"/>
        <v>0</v>
      </c>
      <c r="F2928" s="31">
        <f t="shared" si="649"/>
        <v>0</v>
      </c>
      <c r="G2928" s="31">
        <f t="shared" si="650"/>
        <v>0</v>
      </c>
      <c r="H2928" s="31">
        <f t="shared" si="651"/>
        <v>0</v>
      </c>
      <c r="I2928" s="31">
        <f t="shared" si="652"/>
        <v>0</v>
      </c>
      <c r="J2928" s="31">
        <f t="shared" si="653"/>
        <v>0</v>
      </c>
      <c r="K2928" s="31">
        <f t="shared" si="654"/>
        <v>0</v>
      </c>
      <c r="L2928" s="31">
        <f t="shared" si="655"/>
        <v>0</v>
      </c>
      <c r="M2928" s="31">
        <f t="shared" si="656"/>
        <v>0</v>
      </c>
      <c r="N2928" s="31">
        <f t="shared" si="657"/>
        <v>0</v>
      </c>
      <c r="O2928" s="26"/>
      <c r="P2928" s="26"/>
      <c r="Q2928" s="27"/>
      <c r="R2928" s="26"/>
      <c r="S2928" s="26"/>
      <c r="T2928" s="26"/>
      <c r="U2928" s="26"/>
      <c r="V2928" s="26"/>
      <c r="W2928" s="26"/>
      <c r="X2928" s="26"/>
      <c r="Y2928" s="26"/>
      <c r="Z2928" s="24"/>
      <c r="AA2928" s="24"/>
      <c r="AB2928" s="26"/>
      <c r="AC2928" s="28"/>
      <c r="AD2928" s="26"/>
      <c r="AE2928" s="26"/>
      <c r="AF2928" s="26"/>
      <c r="AG2928" s="26"/>
      <c r="AH2928" s="26"/>
      <c r="AI2928" s="28"/>
      <c r="AJ2928" s="26"/>
      <c r="AK2928" s="26"/>
      <c r="AL2928" s="26"/>
      <c r="AM2928" s="24"/>
      <c r="AN2928" s="24"/>
      <c r="AO2928" s="24"/>
      <c r="AP2928" s="24"/>
      <c r="AQ2928" s="26"/>
      <c r="AR2928" s="24"/>
      <c r="AS2928" s="26"/>
      <c r="AT2928" s="26"/>
      <c r="AU2928" s="26"/>
      <c r="AV2928" s="26"/>
      <c r="AW2928" s="28"/>
      <c r="AX2928" s="26"/>
      <c r="AY2928" s="28"/>
      <c r="AZ2928" s="28"/>
      <c r="BA2928" s="26"/>
      <c r="BB2928" s="24"/>
      <c r="BC2928" s="26"/>
      <c r="BD2928" s="26"/>
      <c r="BE2928" s="24"/>
      <c r="BF2928" s="26"/>
      <c r="BG2928" s="26"/>
      <c r="BH2928" s="26"/>
      <c r="BI2928" s="26"/>
      <c r="BJ2928" s="26"/>
      <c r="BK2928" s="26"/>
      <c r="BL2928" s="26"/>
      <c r="BM2928" s="26"/>
      <c r="BN2928" s="24"/>
      <c r="BO2928" s="24"/>
      <c r="BP2928" s="24"/>
      <c r="BQ2928" s="24"/>
      <c r="BR2928" s="26"/>
      <c r="BS2928" s="26"/>
      <c r="BT2928" s="26"/>
      <c r="BU2928" s="26"/>
      <c r="BV2928" s="26"/>
      <c r="BW2928" s="26"/>
      <c r="BX2928" s="26"/>
      <c r="BY2928" s="26"/>
      <c r="BZ2928" s="26"/>
      <c r="CA2928" s="26"/>
      <c r="CB2928" s="26"/>
      <c r="CC2928" s="26"/>
      <c r="CD2928" s="26"/>
      <c r="CE2928" s="26"/>
      <c r="CF2928" s="26"/>
      <c r="CG2928" s="26"/>
      <c r="CH2928" s="26"/>
      <c r="CI2928" s="26"/>
      <c r="CJ2928" s="26"/>
      <c r="CK2928" s="26"/>
      <c r="CL2928" s="26"/>
      <c r="CM2928" s="26"/>
      <c r="CN2928" s="26"/>
      <c r="CO2928" s="26"/>
      <c r="CP2928" s="26"/>
      <c r="CQ2928" s="26"/>
      <c r="CR2928" s="26"/>
      <c r="CS2928" s="26"/>
      <c r="CT2928" s="26"/>
      <c r="CU2928" s="26"/>
      <c r="CV2928" s="26"/>
      <c r="CW2928" s="26"/>
      <c r="CX2928" s="26"/>
      <c r="CY2928" s="26"/>
      <c r="CZ2928" s="26"/>
      <c r="DA2928" s="26"/>
      <c r="DB2928" s="26"/>
      <c r="DC2928" s="26"/>
      <c r="DD2928" s="26"/>
      <c r="DE2928" s="26"/>
      <c r="DF2928" s="26"/>
      <c r="DG2928" s="26"/>
      <c r="DH2928" s="26"/>
      <c r="DI2928" s="26"/>
      <c r="DJ2928" s="26"/>
      <c r="DK2928" s="26"/>
      <c r="DL2928" s="26"/>
      <c r="DM2928" s="26"/>
      <c r="DN2928" s="26"/>
      <c r="DO2928" s="26"/>
    </row>
    <row r="2929" spans="1:119" ht="20.100000000000001" customHeight="1" x14ac:dyDescent="0.25">
      <c r="A2929" s="29" t="str">
        <f t="shared" si="644"/>
        <v/>
      </c>
      <c r="B2929" s="29" t="str">
        <f t="shared" si="645"/>
        <v/>
      </c>
      <c r="C2929" s="29">
        <f t="shared" si="646"/>
        <v>0</v>
      </c>
      <c r="D2929" s="30">
        <f t="shared" si="647"/>
        <v>0</v>
      </c>
      <c r="E2929" s="30">
        <f t="shared" si="648"/>
        <v>0</v>
      </c>
      <c r="F2929" s="31">
        <f t="shared" si="649"/>
        <v>0</v>
      </c>
      <c r="G2929" s="31">
        <f t="shared" si="650"/>
        <v>0</v>
      </c>
      <c r="H2929" s="31">
        <f t="shared" si="651"/>
        <v>0</v>
      </c>
      <c r="I2929" s="31">
        <f t="shared" si="652"/>
        <v>0</v>
      </c>
      <c r="J2929" s="31">
        <f t="shared" si="653"/>
        <v>0</v>
      </c>
      <c r="K2929" s="31">
        <f t="shared" si="654"/>
        <v>0</v>
      </c>
      <c r="L2929" s="31">
        <f t="shared" si="655"/>
        <v>0</v>
      </c>
      <c r="M2929" s="31">
        <f t="shared" si="656"/>
        <v>0</v>
      </c>
      <c r="N2929" s="31">
        <f t="shared" si="657"/>
        <v>0</v>
      </c>
      <c r="O2929" s="26"/>
      <c r="P2929" s="26"/>
      <c r="Q2929" s="27"/>
      <c r="R2929" s="26"/>
      <c r="S2929" s="26"/>
      <c r="T2929" s="26"/>
      <c r="U2929" s="26"/>
      <c r="V2929" s="26"/>
      <c r="W2929" s="26"/>
      <c r="X2929" s="26"/>
      <c r="Y2929" s="26"/>
      <c r="Z2929" s="24"/>
      <c r="AA2929" s="24"/>
      <c r="AB2929" s="26"/>
      <c r="AC2929" s="28"/>
      <c r="AD2929" s="26"/>
      <c r="AE2929" s="26"/>
      <c r="AF2929" s="26"/>
      <c r="AG2929" s="26"/>
      <c r="AH2929" s="26"/>
      <c r="AI2929" s="28"/>
      <c r="AJ2929" s="26"/>
      <c r="AK2929" s="26"/>
      <c r="AL2929" s="26"/>
      <c r="AM2929" s="24"/>
      <c r="AN2929" s="24"/>
      <c r="AO2929" s="24"/>
      <c r="AP2929" s="24"/>
      <c r="AQ2929" s="24"/>
      <c r="AR2929" s="24"/>
      <c r="AS2929" s="26"/>
      <c r="AT2929" s="24"/>
      <c r="AU2929" s="26"/>
      <c r="AV2929" s="24"/>
      <c r="AW2929" s="28"/>
      <c r="AX2929" s="26"/>
      <c r="AY2929" s="28"/>
      <c r="AZ2929" s="28"/>
      <c r="BA2929" s="26"/>
      <c r="BB2929" s="26"/>
      <c r="BC2929" s="26"/>
      <c r="BD2929" s="26"/>
      <c r="BE2929" s="24"/>
      <c r="BF2929" s="26"/>
      <c r="BG2929" s="26"/>
      <c r="BH2929" s="26"/>
      <c r="BI2929" s="26"/>
      <c r="BJ2929" s="26"/>
      <c r="BK2929" s="26"/>
      <c r="BL2929" s="24"/>
      <c r="BM2929" s="24"/>
      <c r="BN2929" s="24"/>
      <c r="BO2929" s="24"/>
      <c r="BP2929" s="24"/>
      <c r="BQ2929" s="24"/>
      <c r="BR2929" s="26"/>
      <c r="BS2929" s="26"/>
      <c r="BT2929" s="26"/>
      <c r="BU2929" s="26"/>
      <c r="BV2929" s="26"/>
      <c r="BW2929" s="26"/>
      <c r="BX2929" s="26"/>
      <c r="BY2929" s="26"/>
      <c r="BZ2929" s="24"/>
      <c r="CA2929" s="24"/>
      <c r="CB2929" s="24"/>
      <c r="CC2929" s="24"/>
      <c r="CD2929" s="24"/>
      <c r="CE2929" s="24"/>
      <c r="CF2929" s="24"/>
      <c r="CG2929" s="24"/>
      <c r="CH2929" s="24"/>
      <c r="CI2929" s="24"/>
      <c r="CJ2929" s="24"/>
      <c r="CK2929" s="24"/>
      <c r="CL2929" s="24"/>
      <c r="CM2929" s="24"/>
      <c r="CN2929" s="24"/>
      <c r="CO2929" s="24"/>
      <c r="CP2929" s="24"/>
      <c r="CQ2929" s="24"/>
      <c r="CR2929" s="24"/>
      <c r="CS2929" s="24"/>
      <c r="CT2929" s="24"/>
      <c r="CU2929" s="24"/>
      <c r="CV2929" s="24"/>
      <c r="CW2929" s="24"/>
      <c r="CX2929" s="24"/>
      <c r="CY2929" s="24"/>
      <c r="CZ2929" s="24"/>
      <c r="DA2929" s="24"/>
      <c r="DB2929" s="24"/>
      <c r="DC2929" s="24"/>
      <c r="DD2929" s="24"/>
      <c r="DE2929" s="24"/>
      <c r="DF2929" s="26"/>
      <c r="DG2929" s="26"/>
      <c r="DH2929" s="26"/>
      <c r="DI2929" s="26"/>
      <c r="DJ2929" s="26"/>
      <c r="DK2929" s="26"/>
      <c r="DL2929" s="26"/>
      <c r="DM2929" s="26"/>
      <c r="DN2929" s="26"/>
      <c r="DO2929" s="26"/>
    </row>
    <row r="2930" spans="1:119" ht="20.100000000000001" customHeight="1" x14ac:dyDescent="0.25">
      <c r="A2930" s="29" t="str">
        <f t="shared" si="644"/>
        <v/>
      </c>
      <c r="B2930" s="29" t="str">
        <f t="shared" si="645"/>
        <v/>
      </c>
      <c r="C2930" s="29">
        <f t="shared" si="646"/>
        <v>0</v>
      </c>
      <c r="D2930" s="30">
        <f t="shared" si="647"/>
        <v>0</v>
      </c>
      <c r="E2930" s="30">
        <f t="shared" si="648"/>
        <v>0</v>
      </c>
      <c r="F2930" s="31">
        <f t="shared" si="649"/>
        <v>0</v>
      </c>
      <c r="G2930" s="31">
        <f t="shared" si="650"/>
        <v>0</v>
      </c>
      <c r="H2930" s="31">
        <f t="shared" si="651"/>
        <v>0</v>
      </c>
      <c r="I2930" s="31">
        <f t="shared" si="652"/>
        <v>0</v>
      </c>
      <c r="J2930" s="31">
        <f t="shared" si="653"/>
        <v>0</v>
      </c>
      <c r="K2930" s="31">
        <f t="shared" si="654"/>
        <v>0</v>
      </c>
      <c r="L2930" s="31">
        <f t="shared" si="655"/>
        <v>0</v>
      </c>
      <c r="M2930" s="31">
        <f t="shared" si="656"/>
        <v>0</v>
      </c>
      <c r="N2930" s="31">
        <f t="shared" si="657"/>
        <v>0</v>
      </c>
      <c r="O2930" s="26"/>
      <c r="P2930" s="26"/>
      <c r="Q2930" s="27"/>
      <c r="R2930" s="26"/>
      <c r="S2930" s="26"/>
      <c r="T2930" s="26"/>
      <c r="U2930" s="26"/>
      <c r="V2930" s="26"/>
      <c r="W2930" s="26"/>
      <c r="X2930" s="26"/>
      <c r="Y2930" s="26"/>
      <c r="Z2930" s="24"/>
      <c r="AA2930" s="24"/>
      <c r="AB2930" s="26"/>
      <c r="AC2930" s="28"/>
      <c r="AD2930" s="26"/>
      <c r="AE2930" s="26"/>
      <c r="AF2930" s="26"/>
      <c r="AG2930" s="26"/>
      <c r="AH2930" s="26"/>
      <c r="AI2930" s="28"/>
      <c r="AJ2930" s="26"/>
      <c r="AK2930" s="26"/>
      <c r="AL2930" s="26"/>
      <c r="AM2930" s="24"/>
      <c r="AN2930" s="24"/>
      <c r="AO2930" s="24"/>
      <c r="AP2930" s="24"/>
      <c r="AQ2930" s="24"/>
      <c r="AR2930" s="24"/>
      <c r="AS2930" s="24"/>
      <c r="AT2930" s="26"/>
      <c r="AU2930" s="24"/>
      <c r="AV2930" s="26"/>
      <c r="AW2930" s="28"/>
      <c r="AX2930" s="26"/>
      <c r="AY2930" s="28"/>
      <c r="AZ2930" s="28"/>
      <c r="BA2930" s="26"/>
      <c r="BB2930" s="26"/>
      <c r="BC2930" s="26"/>
      <c r="BD2930" s="26"/>
      <c r="BE2930" s="24"/>
      <c r="BF2930" s="26"/>
      <c r="BG2930" s="26"/>
      <c r="BH2930" s="26"/>
      <c r="BI2930" s="26"/>
      <c r="BJ2930" s="26"/>
      <c r="BK2930" s="26"/>
      <c r="BL2930" s="24"/>
      <c r="BM2930" s="24"/>
      <c r="BN2930" s="24"/>
      <c r="BO2930" s="24"/>
      <c r="BP2930" s="24"/>
      <c r="BQ2930" s="24"/>
      <c r="BR2930" s="26"/>
      <c r="BS2930" s="26"/>
      <c r="BT2930" s="26"/>
      <c r="BU2930" s="26"/>
      <c r="BV2930" s="26"/>
      <c r="BW2930" s="26"/>
      <c r="BX2930" s="26"/>
      <c r="BY2930" s="26"/>
      <c r="BZ2930" s="24"/>
      <c r="CA2930" s="24"/>
      <c r="CB2930" s="24"/>
      <c r="CC2930" s="24"/>
      <c r="CD2930" s="24"/>
      <c r="CE2930" s="24"/>
      <c r="CF2930" s="24"/>
      <c r="CG2930" s="24"/>
      <c r="CH2930" s="24"/>
      <c r="CI2930" s="24"/>
      <c r="CJ2930" s="24"/>
      <c r="CK2930" s="24"/>
      <c r="CL2930" s="24"/>
      <c r="CM2930" s="24"/>
      <c r="CN2930" s="24"/>
      <c r="CO2930" s="24"/>
      <c r="CP2930" s="24"/>
      <c r="CQ2930" s="24"/>
      <c r="CR2930" s="24"/>
      <c r="CS2930" s="24"/>
      <c r="CT2930" s="24"/>
      <c r="CU2930" s="24"/>
      <c r="CV2930" s="24"/>
      <c r="CW2930" s="24"/>
      <c r="CX2930" s="24"/>
      <c r="CY2930" s="24"/>
      <c r="CZ2930" s="24"/>
      <c r="DA2930" s="24"/>
      <c r="DB2930" s="24"/>
      <c r="DC2930" s="24"/>
      <c r="DD2930" s="24"/>
      <c r="DE2930" s="24"/>
      <c r="DF2930" s="26"/>
      <c r="DG2930" s="26"/>
      <c r="DH2930" s="26"/>
      <c r="DI2930" s="26"/>
      <c r="DJ2930" s="26"/>
      <c r="DK2930" s="26"/>
      <c r="DL2930" s="26"/>
      <c r="DM2930" s="26"/>
      <c r="DN2930" s="26"/>
      <c r="DO2930" s="26"/>
    </row>
    <row r="2931" spans="1:119" ht="20.100000000000001" customHeight="1" x14ac:dyDescent="0.25">
      <c r="A2931" s="29" t="str">
        <f t="shared" si="644"/>
        <v/>
      </c>
      <c r="B2931" s="29" t="str">
        <f t="shared" si="645"/>
        <v/>
      </c>
      <c r="C2931" s="29">
        <f t="shared" si="646"/>
        <v>0</v>
      </c>
      <c r="D2931" s="30">
        <f t="shared" si="647"/>
        <v>0</v>
      </c>
      <c r="E2931" s="30">
        <f t="shared" si="648"/>
        <v>0</v>
      </c>
      <c r="F2931" s="31">
        <f t="shared" si="649"/>
        <v>0</v>
      </c>
      <c r="G2931" s="31">
        <f t="shared" si="650"/>
        <v>0</v>
      </c>
      <c r="H2931" s="31">
        <f t="shared" si="651"/>
        <v>0</v>
      </c>
      <c r="I2931" s="31">
        <f t="shared" si="652"/>
        <v>0</v>
      </c>
      <c r="J2931" s="31">
        <f t="shared" si="653"/>
        <v>0</v>
      </c>
      <c r="K2931" s="31">
        <f t="shared" si="654"/>
        <v>0</v>
      </c>
      <c r="L2931" s="31">
        <f t="shared" si="655"/>
        <v>0</v>
      </c>
      <c r="M2931" s="31">
        <f t="shared" si="656"/>
        <v>0</v>
      </c>
      <c r="N2931" s="31">
        <f t="shared" si="657"/>
        <v>0</v>
      </c>
      <c r="O2931" s="26"/>
      <c r="P2931" s="26"/>
      <c r="Q2931" s="27"/>
      <c r="R2931" s="26"/>
      <c r="S2931" s="26"/>
      <c r="T2931" s="26"/>
      <c r="U2931" s="26"/>
      <c r="V2931" s="26"/>
      <c r="W2931" s="26"/>
      <c r="X2931" s="26"/>
      <c r="Y2931" s="26"/>
      <c r="Z2931" s="24"/>
      <c r="AA2931" s="24"/>
      <c r="AB2931" s="26"/>
      <c r="AC2931" s="28"/>
      <c r="AD2931" s="26"/>
      <c r="AE2931" s="26"/>
      <c r="AF2931" s="26"/>
      <c r="AG2931" s="26"/>
      <c r="AH2931" s="26"/>
      <c r="AI2931" s="28"/>
      <c r="AJ2931" s="26"/>
      <c r="AK2931" s="26"/>
      <c r="AL2931" s="26"/>
      <c r="AM2931" s="26"/>
      <c r="AN2931" s="26"/>
      <c r="AO2931" s="26"/>
      <c r="AP2931" s="26"/>
      <c r="AQ2931" s="24"/>
      <c r="AR2931" s="24"/>
      <c r="AS2931" s="24"/>
      <c r="AT2931" s="24"/>
      <c r="AU2931" s="24"/>
      <c r="AV2931" s="24"/>
      <c r="AW2931" s="28"/>
      <c r="AX2931" s="26"/>
      <c r="AY2931" s="28"/>
      <c r="AZ2931" s="28"/>
      <c r="BA2931" s="26"/>
      <c r="BB2931" s="26"/>
      <c r="BC2931" s="26"/>
      <c r="BD2931" s="24"/>
      <c r="BE2931" s="24"/>
      <c r="BF2931" s="26"/>
      <c r="BG2931" s="26"/>
      <c r="BH2931" s="24"/>
      <c r="BI2931" s="24"/>
      <c r="BJ2931" s="24"/>
      <c r="BK2931" s="24"/>
      <c r="BL2931" s="24"/>
      <c r="BM2931" s="24"/>
      <c r="BN2931" s="24"/>
      <c r="BO2931" s="24"/>
      <c r="BP2931" s="24"/>
      <c r="BQ2931" s="24"/>
      <c r="BR2931" s="26"/>
      <c r="BS2931" s="26"/>
      <c r="BT2931" s="26"/>
      <c r="BU2931" s="26"/>
      <c r="BV2931" s="26"/>
      <c r="BW2931" s="26"/>
      <c r="BX2931" s="26"/>
      <c r="BY2931" s="26"/>
      <c r="BZ2931" s="24"/>
      <c r="CA2931" s="24"/>
      <c r="CB2931" s="24"/>
      <c r="CC2931" s="24"/>
      <c r="CD2931" s="24"/>
      <c r="CE2931" s="24"/>
      <c r="CF2931" s="24"/>
      <c r="CG2931" s="24"/>
      <c r="CH2931" s="24"/>
      <c r="CI2931" s="24"/>
      <c r="CJ2931" s="24"/>
      <c r="CK2931" s="24"/>
      <c r="CL2931" s="24"/>
      <c r="CM2931" s="24"/>
      <c r="CN2931" s="24"/>
      <c r="CO2931" s="24"/>
      <c r="CP2931" s="24"/>
      <c r="CQ2931" s="24"/>
      <c r="CR2931" s="24"/>
      <c r="CS2931" s="24"/>
      <c r="CT2931" s="24"/>
      <c r="CU2931" s="24"/>
      <c r="CV2931" s="24"/>
      <c r="CW2931" s="24"/>
      <c r="CX2931" s="24"/>
      <c r="CY2931" s="24"/>
      <c r="CZ2931" s="24"/>
      <c r="DA2931" s="24"/>
      <c r="DB2931" s="24"/>
      <c r="DC2931" s="24"/>
      <c r="DD2931" s="24"/>
      <c r="DE2931" s="24"/>
      <c r="DF2931" s="26"/>
      <c r="DG2931" s="26"/>
      <c r="DH2931" s="26"/>
      <c r="DI2931" s="26"/>
      <c r="DJ2931" s="26"/>
      <c r="DK2931" s="26"/>
      <c r="DL2931" s="26"/>
      <c r="DM2931" s="26"/>
      <c r="DN2931" s="26"/>
      <c r="DO2931" s="26"/>
    </row>
    <row r="2932" spans="1:119" ht="20.100000000000001" customHeight="1" x14ac:dyDescent="0.25">
      <c r="A2932" s="29" t="str">
        <f t="shared" si="644"/>
        <v/>
      </c>
      <c r="B2932" s="29" t="str">
        <f t="shared" si="645"/>
        <v/>
      </c>
      <c r="C2932" s="29">
        <f t="shared" si="646"/>
        <v>0</v>
      </c>
      <c r="D2932" s="30">
        <f t="shared" si="647"/>
        <v>0</v>
      </c>
      <c r="E2932" s="30">
        <f t="shared" si="648"/>
        <v>0</v>
      </c>
      <c r="F2932" s="31">
        <f t="shared" si="649"/>
        <v>0</v>
      </c>
      <c r="G2932" s="31">
        <f t="shared" si="650"/>
        <v>0</v>
      </c>
      <c r="H2932" s="31">
        <f t="shared" si="651"/>
        <v>0</v>
      </c>
      <c r="I2932" s="31">
        <f t="shared" si="652"/>
        <v>0</v>
      </c>
      <c r="J2932" s="31">
        <f t="shared" si="653"/>
        <v>0</v>
      </c>
      <c r="K2932" s="31">
        <f t="shared" si="654"/>
        <v>0</v>
      </c>
      <c r="L2932" s="31">
        <f t="shared" si="655"/>
        <v>0</v>
      </c>
      <c r="M2932" s="31">
        <f t="shared" si="656"/>
        <v>0</v>
      </c>
      <c r="N2932" s="31">
        <f t="shared" si="657"/>
        <v>0</v>
      </c>
      <c r="O2932" s="26"/>
      <c r="P2932" s="26"/>
      <c r="Q2932" s="27"/>
      <c r="R2932" s="26"/>
      <c r="S2932" s="26"/>
      <c r="T2932" s="26"/>
      <c r="U2932" s="26"/>
      <c r="V2932" s="26"/>
      <c r="W2932" s="26"/>
      <c r="X2932" s="26"/>
      <c r="Y2932" s="26"/>
      <c r="Z2932" s="24"/>
      <c r="AA2932" s="24"/>
      <c r="AB2932" s="26"/>
      <c r="AC2932" s="28"/>
      <c r="AD2932" s="26"/>
      <c r="AE2932" s="26"/>
      <c r="AF2932" s="26"/>
      <c r="AG2932" s="26"/>
      <c r="AH2932" s="26"/>
      <c r="AI2932" s="28"/>
      <c r="AJ2932" s="26"/>
      <c r="AK2932" s="26"/>
      <c r="AL2932" s="26"/>
      <c r="AM2932" s="24"/>
      <c r="AN2932" s="24"/>
      <c r="AO2932" s="24"/>
      <c r="AP2932" s="24"/>
      <c r="AQ2932" s="26"/>
      <c r="AR2932" s="24"/>
      <c r="AS2932" s="24"/>
      <c r="AT2932" s="24"/>
      <c r="AU2932" s="24"/>
      <c r="AV2932" s="24"/>
      <c r="AW2932" s="28"/>
      <c r="AX2932" s="26"/>
      <c r="AY2932" s="28"/>
      <c r="AZ2932" s="28"/>
      <c r="BA2932" s="26"/>
      <c r="BB2932" s="24"/>
      <c r="BC2932" s="26"/>
      <c r="BD2932" s="26"/>
      <c r="BE2932" s="24"/>
      <c r="BF2932" s="26"/>
      <c r="BG2932" s="26"/>
      <c r="BH2932" s="26"/>
      <c r="BI2932" s="26"/>
      <c r="BJ2932" s="24"/>
      <c r="BK2932" s="24"/>
      <c r="BL2932" s="24"/>
      <c r="BM2932" s="24"/>
      <c r="BN2932" s="24"/>
      <c r="BO2932" s="24"/>
      <c r="BP2932" s="24"/>
      <c r="BQ2932" s="24"/>
      <c r="BR2932" s="26"/>
      <c r="BS2932" s="26"/>
      <c r="BT2932" s="26"/>
      <c r="BU2932" s="26"/>
      <c r="BV2932" s="26"/>
      <c r="BW2932" s="26"/>
      <c r="BX2932" s="26"/>
      <c r="BY2932" s="26"/>
      <c r="BZ2932" s="26"/>
      <c r="CA2932" s="26"/>
      <c r="CB2932" s="26"/>
      <c r="CC2932" s="26"/>
      <c r="CD2932" s="26"/>
      <c r="CE2932" s="26"/>
      <c r="CF2932" s="26"/>
      <c r="CG2932" s="26"/>
      <c r="CH2932" s="26"/>
      <c r="CI2932" s="26"/>
      <c r="CJ2932" s="26"/>
      <c r="CK2932" s="26"/>
      <c r="CL2932" s="26"/>
      <c r="CM2932" s="26"/>
      <c r="CN2932" s="26"/>
      <c r="CO2932" s="26"/>
      <c r="CP2932" s="26"/>
      <c r="CQ2932" s="26"/>
      <c r="CR2932" s="26"/>
      <c r="CS2932" s="26"/>
      <c r="CT2932" s="26"/>
      <c r="CU2932" s="26"/>
      <c r="CV2932" s="26"/>
      <c r="CW2932" s="26"/>
      <c r="CX2932" s="26"/>
      <c r="CY2932" s="26"/>
      <c r="CZ2932" s="26"/>
      <c r="DA2932" s="26"/>
      <c r="DB2932" s="26"/>
      <c r="DC2932" s="26"/>
      <c r="DD2932" s="26"/>
      <c r="DE2932" s="26"/>
      <c r="DF2932" s="26"/>
      <c r="DG2932" s="26"/>
      <c r="DH2932" s="26"/>
      <c r="DI2932" s="26"/>
      <c r="DJ2932" s="26"/>
      <c r="DK2932" s="26"/>
      <c r="DL2932" s="26"/>
      <c r="DM2932" s="26"/>
      <c r="DN2932" s="26"/>
      <c r="DO2932" s="26"/>
    </row>
    <row r="2933" spans="1:119" ht="20.100000000000001" customHeight="1" x14ac:dyDescent="0.25">
      <c r="A2933" s="29" t="str">
        <f t="shared" si="644"/>
        <v/>
      </c>
      <c r="B2933" s="29" t="str">
        <f t="shared" si="645"/>
        <v/>
      </c>
      <c r="C2933" s="29">
        <f t="shared" si="646"/>
        <v>0</v>
      </c>
      <c r="D2933" s="30">
        <f t="shared" si="647"/>
        <v>0</v>
      </c>
      <c r="E2933" s="30">
        <f t="shared" si="648"/>
        <v>0</v>
      </c>
      <c r="F2933" s="31">
        <f t="shared" si="649"/>
        <v>0</v>
      </c>
      <c r="G2933" s="31">
        <f t="shared" si="650"/>
        <v>0</v>
      </c>
      <c r="H2933" s="31">
        <f t="shared" si="651"/>
        <v>0</v>
      </c>
      <c r="I2933" s="31">
        <f t="shared" si="652"/>
        <v>0</v>
      </c>
      <c r="J2933" s="31">
        <f t="shared" si="653"/>
        <v>0</v>
      </c>
      <c r="K2933" s="31">
        <f t="shared" si="654"/>
        <v>0</v>
      </c>
      <c r="L2933" s="31">
        <f t="shared" si="655"/>
        <v>0</v>
      </c>
      <c r="M2933" s="31">
        <f t="shared" si="656"/>
        <v>0</v>
      </c>
      <c r="N2933" s="31">
        <f t="shared" si="657"/>
        <v>0</v>
      </c>
      <c r="O2933" s="26"/>
      <c r="P2933" s="26"/>
      <c r="Q2933" s="27"/>
      <c r="R2933" s="24"/>
      <c r="S2933" s="24"/>
      <c r="T2933" s="26"/>
      <c r="U2933" s="24"/>
      <c r="V2933" s="26"/>
      <c r="W2933" s="26"/>
      <c r="X2933" s="26"/>
      <c r="Y2933" s="26"/>
      <c r="Z2933" s="24"/>
      <c r="AA2933" s="24"/>
      <c r="AB2933" s="26"/>
      <c r="AC2933" s="28"/>
      <c r="AD2933" s="26"/>
      <c r="AE2933" s="26"/>
      <c r="AF2933" s="26"/>
      <c r="AG2933" s="26"/>
      <c r="AH2933" s="24"/>
      <c r="AI2933" s="28"/>
      <c r="AJ2933" s="24"/>
      <c r="AK2933" s="24"/>
      <c r="AL2933" s="24"/>
      <c r="AM2933" s="24"/>
      <c r="AN2933" s="24"/>
      <c r="AO2933" s="24"/>
      <c r="AP2933" s="24"/>
      <c r="AQ2933" s="24"/>
      <c r="AR2933" s="24"/>
      <c r="AS2933" s="24"/>
      <c r="AT2933" s="24"/>
      <c r="AU2933" s="24"/>
      <c r="AV2933" s="24"/>
      <c r="AW2933" s="24"/>
      <c r="AX2933" s="24"/>
      <c r="AY2933" s="24"/>
      <c r="AZ2933" s="24"/>
      <c r="BA2933" s="24"/>
      <c r="BB2933" s="24"/>
      <c r="BC2933" s="26"/>
      <c r="BD2933" s="24"/>
      <c r="BE2933" s="24"/>
      <c r="BF2933" s="24"/>
      <c r="BG2933" s="24"/>
      <c r="BH2933" s="24"/>
      <c r="BI2933" s="24"/>
      <c r="BJ2933" s="24"/>
      <c r="BK2933" s="24"/>
      <c r="BL2933" s="24"/>
      <c r="BM2933" s="24"/>
      <c r="BN2933" s="24"/>
      <c r="BO2933" s="24"/>
      <c r="BP2933" s="24"/>
      <c r="BQ2933" s="24"/>
      <c r="BR2933" s="24"/>
      <c r="BS2933" s="24"/>
      <c r="BT2933" s="24"/>
      <c r="BU2933" s="24"/>
      <c r="BV2933" s="24"/>
      <c r="BW2933" s="24"/>
      <c r="BX2933" s="24"/>
      <c r="BY2933" s="24"/>
      <c r="BZ2933" s="24"/>
      <c r="CA2933" s="24"/>
      <c r="CB2933" s="24"/>
      <c r="CC2933" s="24"/>
      <c r="CD2933" s="24"/>
      <c r="CE2933" s="24"/>
      <c r="CF2933" s="24"/>
      <c r="CG2933" s="24"/>
      <c r="CH2933" s="24"/>
      <c r="CI2933" s="24"/>
      <c r="CJ2933" s="24"/>
      <c r="CK2933" s="24"/>
      <c r="CL2933" s="24"/>
      <c r="CM2933" s="24"/>
      <c r="CN2933" s="24"/>
      <c r="CO2933" s="24"/>
      <c r="CP2933" s="24"/>
      <c r="CQ2933" s="24"/>
      <c r="CR2933" s="24"/>
      <c r="CS2933" s="24"/>
      <c r="CT2933" s="24"/>
      <c r="CU2933" s="24"/>
      <c r="CV2933" s="24"/>
      <c r="CW2933" s="24"/>
      <c r="CX2933" s="24"/>
      <c r="CY2933" s="24"/>
      <c r="CZ2933" s="24"/>
      <c r="DA2933" s="24"/>
      <c r="DB2933" s="24"/>
      <c r="DC2933" s="24"/>
      <c r="DD2933" s="24"/>
      <c r="DE2933" s="24"/>
      <c r="DF2933" s="26"/>
      <c r="DG2933" s="26"/>
      <c r="DH2933" s="26"/>
      <c r="DI2933" s="26"/>
      <c r="DJ2933" s="26"/>
      <c r="DK2933" s="26"/>
      <c r="DL2933" s="26"/>
      <c r="DM2933" s="26"/>
      <c r="DN2933" s="26"/>
      <c r="DO2933" s="26"/>
    </row>
    <row r="2934" spans="1:119" ht="20.100000000000001" customHeight="1" x14ac:dyDescent="0.25">
      <c r="A2934" s="29" t="str">
        <f t="shared" si="644"/>
        <v/>
      </c>
      <c r="B2934" s="29" t="str">
        <f t="shared" si="645"/>
        <v/>
      </c>
      <c r="C2934" s="29">
        <f t="shared" si="646"/>
        <v>0</v>
      </c>
      <c r="D2934" s="30">
        <f t="shared" si="647"/>
        <v>0</v>
      </c>
      <c r="E2934" s="30">
        <f t="shared" si="648"/>
        <v>0</v>
      </c>
      <c r="F2934" s="31">
        <f t="shared" si="649"/>
        <v>0</v>
      </c>
      <c r="G2934" s="31">
        <f t="shared" si="650"/>
        <v>0</v>
      </c>
      <c r="H2934" s="31">
        <f t="shared" si="651"/>
        <v>0</v>
      </c>
      <c r="I2934" s="31">
        <f t="shared" si="652"/>
        <v>0</v>
      </c>
      <c r="J2934" s="31">
        <f t="shared" si="653"/>
        <v>0</v>
      </c>
      <c r="K2934" s="31">
        <f t="shared" si="654"/>
        <v>0</v>
      </c>
      <c r="L2934" s="31">
        <f t="shared" si="655"/>
        <v>0</v>
      </c>
      <c r="M2934" s="31">
        <f t="shared" si="656"/>
        <v>0</v>
      </c>
      <c r="N2934" s="31">
        <f t="shared" si="657"/>
        <v>0</v>
      </c>
      <c r="O2934" s="26"/>
      <c r="P2934" s="26"/>
      <c r="Q2934" s="27"/>
      <c r="R2934" s="26"/>
      <c r="S2934" s="26"/>
      <c r="T2934" s="26"/>
      <c r="U2934" s="26"/>
      <c r="V2934" s="26"/>
      <c r="W2934" s="26"/>
      <c r="X2934" s="26"/>
      <c r="Y2934" s="26"/>
      <c r="Z2934" s="24"/>
      <c r="AA2934" s="24"/>
      <c r="AB2934" s="26"/>
      <c r="AC2934" s="28"/>
      <c r="AD2934" s="26"/>
      <c r="AE2934" s="26"/>
      <c r="AF2934" s="26"/>
      <c r="AG2934" s="26"/>
      <c r="AH2934" s="26"/>
      <c r="AI2934" s="28"/>
      <c r="AJ2934" s="26"/>
      <c r="AK2934" s="26"/>
      <c r="AL2934" s="26"/>
      <c r="AM2934" s="24"/>
      <c r="AN2934" s="24"/>
      <c r="AO2934" s="24"/>
      <c r="AP2934" s="24"/>
      <c r="AQ2934" s="26"/>
      <c r="AR2934" s="24"/>
      <c r="AS2934" s="24"/>
      <c r="AT2934" s="26"/>
      <c r="AU2934" s="24"/>
      <c r="AV2934" s="24"/>
      <c r="AW2934" s="28"/>
      <c r="AX2934" s="26"/>
      <c r="AY2934" s="28"/>
      <c r="AZ2934" s="28"/>
      <c r="BA2934" s="26"/>
      <c r="BB2934" s="26"/>
      <c r="BC2934" s="26"/>
      <c r="BD2934" s="26"/>
      <c r="BE2934" s="24"/>
      <c r="BF2934" s="26"/>
      <c r="BG2934" s="26"/>
      <c r="BH2934" s="24"/>
      <c r="BI2934" s="24"/>
      <c r="BJ2934" s="24"/>
      <c r="BK2934" s="24"/>
      <c r="BL2934" s="24"/>
      <c r="BM2934" s="24"/>
      <c r="BN2934" s="24"/>
      <c r="BO2934" s="24"/>
      <c r="BP2934" s="24"/>
      <c r="BQ2934" s="24"/>
      <c r="BR2934" s="26"/>
      <c r="BS2934" s="26"/>
      <c r="BT2934" s="26"/>
      <c r="BU2934" s="26"/>
      <c r="BV2934" s="26"/>
      <c r="BW2934" s="26"/>
      <c r="BX2934" s="26"/>
      <c r="BY2934" s="26"/>
      <c r="BZ2934" s="24"/>
      <c r="CA2934" s="24"/>
      <c r="CB2934" s="24"/>
      <c r="CC2934" s="24"/>
      <c r="CD2934" s="24"/>
      <c r="CE2934" s="24"/>
      <c r="CF2934" s="24"/>
      <c r="CG2934" s="24"/>
      <c r="CH2934" s="24"/>
      <c r="CI2934" s="24"/>
      <c r="CJ2934" s="24"/>
      <c r="CK2934" s="24"/>
      <c r="CL2934" s="24"/>
      <c r="CM2934" s="24"/>
      <c r="CN2934" s="24"/>
      <c r="CO2934" s="24"/>
      <c r="CP2934" s="24"/>
      <c r="CQ2934" s="24"/>
      <c r="CR2934" s="24"/>
      <c r="CS2934" s="24"/>
      <c r="CT2934" s="24"/>
      <c r="CU2934" s="24"/>
      <c r="CV2934" s="24"/>
      <c r="CW2934" s="24"/>
      <c r="CX2934" s="24"/>
      <c r="CY2934" s="24"/>
      <c r="CZ2934" s="24"/>
      <c r="DA2934" s="24"/>
      <c r="DB2934" s="24"/>
      <c r="DC2934" s="24"/>
      <c r="DD2934" s="24"/>
      <c r="DE2934" s="24"/>
      <c r="DF2934" s="26"/>
      <c r="DG2934" s="26"/>
      <c r="DH2934" s="26"/>
      <c r="DI2934" s="26"/>
      <c r="DJ2934" s="26"/>
      <c r="DK2934" s="26"/>
      <c r="DL2934" s="26"/>
      <c r="DM2934" s="26"/>
      <c r="DN2934" s="26"/>
      <c r="DO2934" s="26"/>
    </row>
    <row r="2935" spans="1:119" ht="20.100000000000001" customHeight="1" x14ac:dyDescent="0.25">
      <c r="A2935" s="29" t="str">
        <f t="shared" si="644"/>
        <v/>
      </c>
      <c r="B2935" s="29" t="str">
        <f t="shared" si="645"/>
        <v/>
      </c>
      <c r="C2935" s="29">
        <f t="shared" si="646"/>
        <v>0</v>
      </c>
      <c r="D2935" s="30">
        <f t="shared" si="647"/>
        <v>0</v>
      </c>
      <c r="E2935" s="30">
        <f t="shared" si="648"/>
        <v>0</v>
      </c>
      <c r="F2935" s="31">
        <f t="shared" si="649"/>
        <v>0</v>
      </c>
      <c r="G2935" s="31">
        <f t="shared" si="650"/>
        <v>0</v>
      </c>
      <c r="H2935" s="31">
        <f t="shared" si="651"/>
        <v>0</v>
      </c>
      <c r="I2935" s="31">
        <f t="shared" si="652"/>
        <v>0</v>
      </c>
      <c r="J2935" s="31">
        <f t="shared" si="653"/>
        <v>0</v>
      </c>
      <c r="K2935" s="31">
        <f t="shared" si="654"/>
        <v>0</v>
      </c>
      <c r="L2935" s="31">
        <f t="shared" si="655"/>
        <v>0</v>
      </c>
      <c r="M2935" s="31">
        <f t="shared" si="656"/>
        <v>0</v>
      </c>
      <c r="N2935" s="31">
        <f t="shared" si="657"/>
        <v>0</v>
      </c>
      <c r="O2935" s="26"/>
      <c r="P2935" s="26"/>
      <c r="Q2935" s="27"/>
      <c r="R2935" s="26"/>
      <c r="S2935" s="26"/>
      <c r="T2935" s="26"/>
      <c r="U2935" s="26"/>
      <c r="V2935" s="26"/>
      <c r="W2935" s="26"/>
      <c r="X2935" s="26"/>
      <c r="Y2935" s="26"/>
      <c r="Z2935" s="24"/>
      <c r="AA2935" s="24"/>
      <c r="AB2935" s="26"/>
      <c r="AC2935" s="28"/>
      <c r="AD2935" s="26"/>
      <c r="AE2935" s="26"/>
      <c r="AF2935" s="26"/>
      <c r="AG2935" s="26"/>
      <c r="AH2935" s="26"/>
      <c r="AI2935" s="28"/>
      <c r="AJ2935" s="26"/>
      <c r="AK2935" s="26"/>
      <c r="AL2935" s="26"/>
      <c r="AM2935" s="24"/>
      <c r="AN2935" s="24"/>
      <c r="AO2935" s="24"/>
      <c r="AP2935" s="24"/>
      <c r="AQ2935" s="26"/>
      <c r="AR2935" s="24"/>
      <c r="AS2935" s="24"/>
      <c r="AT2935" s="26"/>
      <c r="AU2935" s="24"/>
      <c r="AV2935" s="24"/>
      <c r="AW2935" s="28"/>
      <c r="AX2935" s="26"/>
      <c r="AY2935" s="28"/>
      <c r="AZ2935" s="28"/>
      <c r="BA2935" s="26"/>
      <c r="BB2935" s="26"/>
      <c r="BC2935" s="26"/>
      <c r="BD2935" s="26"/>
      <c r="BE2935" s="24"/>
      <c r="BF2935" s="26"/>
      <c r="BG2935" s="26"/>
      <c r="BH2935" s="26"/>
      <c r="BI2935" s="26"/>
      <c r="BJ2935" s="26"/>
      <c r="BK2935" s="26"/>
      <c r="BL2935" s="24"/>
      <c r="BM2935" s="24"/>
      <c r="BN2935" s="24"/>
      <c r="BO2935" s="24"/>
      <c r="BP2935" s="24"/>
      <c r="BQ2935" s="24"/>
      <c r="BR2935" s="26"/>
      <c r="BS2935" s="26"/>
      <c r="BT2935" s="26"/>
      <c r="BU2935" s="26"/>
      <c r="BV2935" s="26"/>
      <c r="BW2935" s="26"/>
      <c r="BX2935" s="26"/>
      <c r="BY2935" s="26"/>
      <c r="BZ2935" s="24"/>
      <c r="CA2935" s="24"/>
      <c r="CB2935" s="24"/>
      <c r="CC2935" s="24"/>
      <c r="CD2935" s="24"/>
      <c r="CE2935" s="24"/>
      <c r="CF2935" s="24"/>
      <c r="CG2935" s="24"/>
      <c r="CH2935" s="24"/>
      <c r="CI2935" s="24"/>
      <c r="CJ2935" s="24"/>
      <c r="CK2935" s="24"/>
      <c r="CL2935" s="24"/>
      <c r="CM2935" s="24"/>
      <c r="CN2935" s="24"/>
      <c r="CO2935" s="24"/>
      <c r="CP2935" s="24"/>
      <c r="CQ2935" s="24"/>
      <c r="CR2935" s="24"/>
      <c r="CS2935" s="24"/>
      <c r="CT2935" s="24"/>
      <c r="CU2935" s="24"/>
      <c r="CV2935" s="24"/>
      <c r="CW2935" s="24"/>
      <c r="CX2935" s="24"/>
      <c r="CY2935" s="24"/>
      <c r="CZ2935" s="24"/>
      <c r="DA2935" s="24"/>
      <c r="DB2935" s="24"/>
      <c r="DC2935" s="24"/>
      <c r="DD2935" s="24"/>
      <c r="DE2935" s="24"/>
      <c r="DF2935" s="26"/>
      <c r="DG2935" s="26"/>
      <c r="DH2935" s="26"/>
      <c r="DI2935" s="26"/>
      <c r="DJ2935" s="26"/>
      <c r="DK2935" s="26"/>
      <c r="DL2935" s="26"/>
      <c r="DM2935" s="26"/>
      <c r="DN2935" s="26"/>
      <c r="DO2935" s="26"/>
    </row>
    <row r="2936" spans="1:119" ht="20.100000000000001" customHeight="1" x14ac:dyDescent="0.25">
      <c r="A2936" s="29" t="str">
        <f t="shared" si="644"/>
        <v/>
      </c>
      <c r="B2936" s="29" t="str">
        <f t="shared" si="645"/>
        <v/>
      </c>
      <c r="C2936" s="29">
        <f t="shared" si="646"/>
        <v>0</v>
      </c>
      <c r="D2936" s="30">
        <f t="shared" si="647"/>
        <v>0</v>
      </c>
      <c r="E2936" s="30">
        <f t="shared" si="648"/>
        <v>0</v>
      </c>
      <c r="F2936" s="31">
        <f t="shared" si="649"/>
        <v>0</v>
      </c>
      <c r="G2936" s="31">
        <f t="shared" si="650"/>
        <v>0</v>
      </c>
      <c r="H2936" s="31">
        <f t="shared" si="651"/>
        <v>0</v>
      </c>
      <c r="I2936" s="31">
        <f t="shared" si="652"/>
        <v>0</v>
      </c>
      <c r="J2936" s="31">
        <f t="shared" si="653"/>
        <v>0</v>
      </c>
      <c r="K2936" s="31">
        <f t="shared" si="654"/>
        <v>0</v>
      </c>
      <c r="L2936" s="31">
        <f t="shared" si="655"/>
        <v>0</v>
      </c>
      <c r="M2936" s="31">
        <f t="shared" si="656"/>
        <v>0</v>
      </c>
      <c r="N2936" s="31">
        <f t="shared" si="657"/>
        <v>0</v>
      </c>
      <c r="O2936" s="26"/>
      <c r="P2936" s="26"/>
      <c r="Q2936" s="27"/>
      <c r="R2936" s="26"/>
      <c r="S2936" s="26"/>
      <c r="T2936" s="26"/>
      <c r="U2936" s="26"/>
      <c r="V2936" s="26"/>
      <c r="W2936" s="26"/>
      <c r="X2936" s="26"/>
      <c r="Y2936" s="26"/>
      <c r="Z2936" s="24"/>
      <c r="AA2936" s="24"/>
      <c r="AB2936" s="26"/>
      <c r="AC2936" s="28"/>
      <c r="AD2936" s="26"/>
      <c r="AE2936" s="26"/>
      <c r="AF2936" s="26"/>
      <c r="AG2936" s="26"/>
      <c r="AH2936" s="26"/>
      <c r="AI2936" s="28"/>
      <c r="AJ2936" s="26"/>
      <c r="AK2936" s="26"/>
      <c r="AL2936" s="26"/>
      <c r="AM2936" s="24"/>
      <c r="AN2936" s="24"/>
      <c r="AO2936" s="24"/>
      <c r="AP2936" s="24"/>
      <c r="AQ2936" s="24"/>
      <c r="AR2936" s="24"/>
      <c r="AS2936" s="24"/>
      <c r="AT2936" s="26"/>
      <c r="AU2936" s="26"/>
      <c r="AV2936" s="24"/>
      <c r="AW2936" s="28"/>
      <c r="AX2936" s="26"/>
      <c r="AY2936" s="28"/>
      <c r="AZ2936" s="28"/>
      <c r="BA2936" s="26"/>
      <c r="BB2936" s="26"/>
      <c r="BC2936" s="26"/>
      <c r="BD2936" s="26"/>
      <c r="BE2936" s="24"/>
      <c r="BF2936" s="26"/>
      <c r="BG2936" s="26"/>
      <c r="BH2936" s="26"/>
      <c r="BI2936" s="26"/>
      <c r="BJ2936" s="26"/>
      <c r="BK2936" s="26"/>
      <c r="BL2936" s="24"/>
      <c r="BM2936" s="24"/>
      <c r="BN2936" s="24"/>
      <c r="BO2936" s="24"/>
      <c r="BP2936" s="24"/>
      <c r="BQ2936" s="24"/>
      <c r="BR2936" s="26"/>
      <c r="BS2936" s="26"/>
      <c r="BT2936" s="26"/>
      <c r="BU2936" s="26"/>
      <c r="BV2936" s="26"/>
      <c r="BW2936" s="26"/>
      <c r="BX2936" s="26"/>
      <c r="BY2936" s="26"/>
      <c r="BZ2936" s="24"/>
      <c r="CA2936" s="24"/>
      <c r="CB2936" s="24"/>
      <c r="CC2936" s="24"/>
      <c r="CD2936" s="24"/>
      <c r="CE2936" s="24"/>
      <c r="CF2936" s="24"/>
      <c r="CG2936" s="24"/>
      <c r="CH2936" s="24"/>
      <c r="CI2936" s="24"/>
      <c r="CJ2936" s="24"/>
      <c r="CK2936" s="24"/>
      <c r="CL2936" s="24"/>
      <c r="CM2936" s="24"/>
      <c r="CN2936" s="24"/>
      <c r="CO2936" s="24"/>
      <c r="CP2936" s="24"/>
      <c r="CQ2936" s="24"/>
      <c r="CR2936" s="24"/>
      <c r="CS2936" s="24"/>
      <c r="CT2936" s="24"/>
      <c r="CU2936" s="24"/>
      <c r="CV2936" s="24"/>
      <c r="CW2936" s="24"/>
      <c r="CX2936" s="24"/>
      <c r="CY2936" s="24"/>
      <c r="CZ2936" s="24"/>
      <c r="DA2936" s="24"/>
      <c r="DB2936" s="24"/>
      <c r="DC2936" s="24"/>
      <c r="DD2936" s="24"/>
      <c r="DE2936" s="24"/>
      <c r="DF2936" s="26"/>
      <c r="DG2936" s="26"/>
      <c r="DH2936" s="26"/>
      <c r="DI2936" s="26"/>
      <c r="DJ2936" s="26"/>
      <c r="DK2936" s="26"/>
      <c r="DL2936" s="26"/>
      <c r="DM2936" s="26"/>
      <c r="DN2936" s="26"/>
      <c r="DO2936" s="26"/>
    </row>
    <row r="2937" spans="1:119" ht="20.100000000000001" customHeight="1" x14ac:dyDescent="0.25">
      <c r="A2937" s="29" t="str">
        <f t="shared" si="644"/>
        <v/>
      </c>
      <c r="B2937" s="29" t="str">
        <f t="shared" si="645"/>
        <v/>
      </c>
      <c r="C2937" s="29">
        <f t="shared" si="646"/>
        <v>0</v>
      </c>
      <c r="D2937" s="30">
        <f t="shared" si="647"/>
        <v>0</v>
      </c>
      <c r="E2937" s="30">
        <f t="shared" si="648"/>
        <v>0</v>
      </c>
      <c r="F2937" s="31">
        <f t="shared" si="649"/>
        <v>0</v>
      </c>
      <c r="G2937" s="31">
        <f t="shared" si="650"/>
        <v>0</v>
      </c>
      <c r="H2937" s="31">
        <f t="shared" si="651"/>
        <v>0</v>
      </c>
      <c r="I2937" s="31">
        <f t="shared" si="652"/>
        <v>0</v>
      </c>
      <c r="J2937" s="31">
        <f t="shared" si="653"/>
        <v>0</v>
      </c>
      <c r="K2937" s="31">
        <f t="shared" si="654"/>
        <v>0</v>
      </c>
      <c r="L2937" s="31">
        <f t="shared" si="655"/>
        <v>0</v>
      </c>
      <c r="M2937" s="31">
        <f t="shared" si="656"/>
        <v>0</v>
      </c>
      <c r="N2937" s="31">
        <f t="shared" si="657"/>
        <v>0</v>
      </c>
      <c r="O2937" s="26"/>
      <c r="P2937" s="26"/>
      <c r="Q2937" s="27"/>
      <c r="R2937" s="24"/>
      <c r="S2937" s="24"/>
      <c r="T2937" s="26"/>
      <c r="U2937" s="24"/>
      <c r="V2937" s="26"/>
      <c r="W2937" s="26"/>
      <c r="X2937" s="26"/>
      <c r="Y2937" s="26"/>
      <c r="Z2937" s="24"/>
      <c r="AA2937" s="24"/>
      <c r="AB2937" s="26"/>
      <c r="AC2937" s="28"/>
      <c r="AD2937" s="26"/>
      <c r="AE2937" s="26"/>
      <c r="AF2937" s="26"/>
      <c r="AG2937" s="26"/>
      <c r="AH2937" s="24"/>
      <c r="AI2937" s="28"/>
      <c r="AJ2937" s="24"/>
      <c r="AK2937" s="24"/>
      <c r="AL2937" s="24"/>
      <c r="AM2937" s="24"/>
      <c r="AN2937" s="24"/>
      <c r="AO2937" s="24"/>
      <c r="AP2937" s="24"/>
      <c r="AQ2937" s="24"/>
      <c r="AR2937" s="24"/>
      <c r="AS2937" s="24"/>
      <c r="AT2937" s="24"/>
      <c r="AU2937" s="24"/>
      <c r="AV2937" s="24"/>
      <c r="AW2937" s="24"/>
      <c r="AX2937" s="24"/>
      <c r="AY2937" s="24"/>
      <c r="AZ2937" s="24"/>
      <c r="BA2937" s="24"/>
      <c r="BB2937" s="24"/>
      <c r="BC2937" s="26"/>
      <c r="BD2937" s="24"/>
      <c r="BE2937" s="24"/>
      <c r="BF2937" s="24"/>
      <c r="BG2937" s="24"/>
      <c r="BH2937" s="24"/>
      <c r="BI2937" s="24"/>
      <c r="BJ2937" s="24"/>
      <c r="BK2937" s="24"/>
      <c r="BL2937" s="24"/>
      <c r="BM2937" s="24"/>
      <c r="BN2937" s="24"/>
      <c r="BO2937" s="24"/>
      <c r="BP2937" s="24"/>
      <c r="BQ2937" s="24"/>
      <c r="BR2937" s="24"/>
      <c r="BS2937" s="24"/>
      <c r="BT2937" s="24"/>
      <c r="BU2937" s="24"/>
      <c r="BV2937" s="24"/>
      <c r="BW2937" s="24"/>
      <c r="BX2937" s="24"/>
      <c r="BY2937" s="24"/>
      <c r="BZ2937" s="24"/>
      <c r="CA2937" s="24"/>
      <c r="CB2937" s="24"/>
      <c r="CC2937" s="24"/>
      <c r="CD2937" s="24"/>
      <c r="CE2937" s="24"/>
      <c r="CF2937" s="24"/>
      <c r="CG2937" s="24"/>
      <c r="CH2937" s="24"/>
      <c r="CI2937" s="24"/>
      <c r="CJ2937" s="24"/>
      <c r="CK2937" s="24"/>
      <c r="CL2937" s="24"/>
      <c r="CM2937" s="24"/>
      <c r="CN2937" s="24"/>
      <c r="CO2937" s="24"/>
      <c r="CP2937" s="24"/>
      <c r="CQ2937" s="24"/>
      <c r="CR2937" s="24"/>
      <c r="CS2937" s="24"/>
      <c r="CT2937" s="24"/>
      <c r="CU2937" s="24"/>
      <c r="CV2937" s="24"/>
      <c r="CW2937" s="24"/>
      <c r="CX2937" s="24"/>
      <c r="CY2937" s="24"/>
      <c r="CZ2937" s="24"/>
      <c r="DA2937" s="24"/>
      <c r="DB2937" s="24"/>
      <c r="DC2937" s="24"/>
      <c r="DD2937" s="24"/>
      <c r="DE2937" s="24"/>
      <c r="DF2937" s="26"/>
      <c r="DG2937" s="26"/>
      <c r="DH2937" s="26"/>
      <c r="DI2937" s="26"/>
      <c r="DJ2937" s="26"/>
      <c r="DK2937" s="26"/>
      <c r="DL2937" s="26"/>
      <c r="DM2937" s="26"/>
      <c r="DN2937" s="26"/>
      <c r="DO2937" s="26"/>
    </row>
    <row r="2938" spans="1:119" ht="20.100000000000001" customHeight="1" x14ac:dyDescent="0.25">
      <c r="A2938" s="29" t="str">
        <f t="shared" si="644"/>
        <v/>
      </c>
      <c r="B2938" s="29" t="str">
        <f t="shared" si="645"/>
        <v/>
      </c>
      <c r="C2938" s="29">
        <f t="shared" si="646"/>
        <v>0</v>
      </c>
      <c r="D2938" s="30">
        <f t="shared" si="647"/>
        <v>0</v>
      </c>
      <c r="E2938" s="30">
        <f t="shared" si="648"/>
        <v>0</v>
      </c>
      <c r="F2938" s="31">
        <f t="shared" si="649"/>
        <v>0</v>
      </c>
      <c r="G2938" s="31">
        <f t="shared" si="650"/>
        <v>0</v>
      </c>
      <c r="H2938" s="31">
        <f t="shared" si="651"/>
        <v>0</v>
      </c>
      <c r="I2938" s="31">
        <f t="shared" si="652"/>
        <v>0</v>
      </c>
      <c r="J2938" s="31">
        <f t="shared" si="653"/>
        <v>0</v>
      </c>
      <c r="K2938" s="31">
        <f t="shared" si="654"/>
        <v>0</v>
      </c>
      <c r="L2938" s="31">
        <f t="shared" si="655"/>
        <v>0</v>
      </c>
      <c r="M2938" s="31">
        <f t="shared" si="656"/>
        <v>0</v>
      </c>
      <c r="N2938" s="31">
        <f t="shared" si="657"/>
        <v>0</v>
      </c>
      <c r="O2938" s="26"/>
      <c r="P2938" s="26"/>
      <c r="Q2938" s="27"/>
      <c r="R2938" s="26"/>
      <c r="S2938" s="26"/>
      <c r="T2938" s="26"/>
      <c r="U2938" s="26"/>
      <c r="V2938" s="26"/>
      <c r="W2938" s="26"/>
      <c r="X2938" s="26"/>
      <c r="Y2938" s="26"/>
      <c r="Z2938" s="24"/>
      <c r="AA2938" s="24"/>
      <c r="AB2938" s="26"/>
      <c r="AC2938" s="28"/>
      <c r="AD2938" s="26"/>
      <c r="AE2938" s="26"/>
      <c r="AF2938" s="26"/>
      <c r="AG2938" s="26"/>
      <c r="AH2938" s="26"/>
      <c r="AI2938" s="28"/>
      <c r="AJ2938" s="26"/>
      <c r="AK2938" s="26"/>
      <c r="AL2938" s="26"/>
      <c r="AM2938" s="26"/>
      <c r="AN2938" s="26"/>
      <c r="AO2938" s="26"/>
      <c r="AP2938" s="26"/>
      <c r="AQ2938" s="24"/>
      <c r="AR2938" s="24"/>
      <c r="AS2938" s="24"/>
      <c r="AT2938" s="24"/>
      <c r="AU2938" s="24"/>
      <c r="AV2938" s="24"/>
      <c r="AW2938" s="28"/>
      <c r="AX2938" s="26"/>
      <c r="AY2938" s="28"/>
      <c r="AZ2938" s="28"/>
      <c r="BA2938" s="26"/>
      <c r="BB2938" s="26"/>
      <c r="BC2938" s="26"/>
      <c r="BD2938" s="24"/>
      <c r="BE2938" s="24"/>
      <c r="BF2938" s="26"/>
      <c r="BG2938" s="26"/>
      <c r="BH2938" s="26"/>
      <c r="BI2938" s="26"/>
      <c r="BJ2938" s="26"/>
      <c r="BK2938" s="26"/>
      <c r="BL2938" s="24"/>
      <c r="BM2938" s="24"/>
      <c r="BN2938" s="24"/>
      <c r="BO2938" s="24"/>
      <c r="BP2938" s="24"/>
      <c r="BQ2938" s="24"/>
      <c r="BR2938" s="26"/>
      <c r="BS2938" s="26"/>
      <c r="BT2938" s="26"/>
      <c r="BU2938" s="26"/>
      <c r="BV2938" s="26"/>
      <c r="BW2938" s="26"/>
      <c r="BX2938" s="26"/>
      <c r="BY2938" s="26"/>
      <c r="BZ2938" s="24"/>
      <c r="CA2938" s="24"/>
      <c r="CB2938" s="24"/>
      <c r="CC2938" s="24"/>
      <c r="CD2938" s="24"/>
      <c r="CE2938" s="24"/>
      <c r="CF2938" s="24"/>
      <c r="CG2938" s="24"/>
      <c r="CH2938" s="24"/>
      <c r="CI2938" s="24"/>
      <c r="CJ2938" s="24"/>
      <c r="CK2938" s="24"/>
      <c r="CL2938" s="24"/>
      <c r="CM2938" s="24"/>
      <c r="CN2938" s="24"/>
      <c r="CO2938" s="24"/>
      <c r="CP2938" s="24"/>
      <c r="CQ2938" s="24"/>
      <c r="CR2938" s="24"/>
      <c r="CS2938" s="24"/>
      <c r="CT2938" s="24"/>
      <c r="CU2938" s="24"/>
      <c r="CV2938" s="24"/>
      <c r="CW2938" s="24"/>
      <c r="CX2938" s="24"/>
      <c r="CY2938" s="24"/>
      <c r="CZ2938" s="24"/>
      <c r="DA2938" s="24"/>
      <c r="DB2938" s="24"/>
      <c r="DC2938" s="24"/>
      <c r="DD2938" s="24"/>
      <c r="DE2938" s="24"/>
      <c r="DF2938" s="26"/>
      <c r="DG2938" s="26"/>
      <c r="DH2938" s="26"/>
      <c r="DI2938" s="26"/>
      <c r="DJ2938" s="26"/>
      <c r="DK2938" s="26"/>
      <c r="DL2938" s="26"/>
      <c r="DM2938" s="26"/>
      <c r="DN2938" s="26"/>
      <c r="DO2938" s="26"/>
    </row>
    <row r="2939" spans="1:119" ht="20.100000000000001" customHeight="1" x14ac:dyDescent="0.25">
      <c r="A2939" s="29" t="str">
        <f t="shared" si="644"/>
        <v/>
      </c>
      <c r="B2939" s="29" t="str">
        <f t="shared" si="645"/>
        <v/>
      </c>
      <c r="C2939" s="29">
        <f t="shared" si="646"/>
        <v>0</v>
      </c>
      <c r="D2939" s="30">
        <f t="shared" si="647"/>
        <v>0</v>
      </c>
      <c r="E2939" s="30">
        <f t="shared" si="648"/>
        <v>0</v>
      </c>
      <c r="F2939" s="31">
        <f t="shared" si="649"/>
        <v>0</v>
      </c>
      <c r="G2939" s="31">
        <f t="shared" si="650"/>
        <v>0</v>
      </c>
      <c r="H2939" s="31">
        <f t="shared" si="651"/>
        <v>0</v>
      </c>
      <c r="I2939" s="31">
        <f t="shared" si="652"/>
        <v>0</v>
      </c>
      <c r="J2939" s="31">
        <f t="shared" si="653"/>
        <v>0</v>
      </c>
      <c r="K2939" s="31">
        <f t="shared" si="654"/>
        <v>0</v>
      </c>
      <c r="L2939" s="31">
        <f t="shared" si="655"/>
        <v>0</v>
      </c>
      <c r="M2939" s="31">
        <f t="shared" si="656"/>
        <v>0</v>
      </c>
      <c r="N2939" s="31">
        <f t="shared" si="657"/>
        <v>0</v>
      </c>
      <c r="O2939" s="26"/>
      <c r="P2939" s="26"/>
      <c r="Q2939" s="27"/>
      <c r="R2939" s="26"/>
      <c r="S2939" s="26"/>
      <c r="T2939" s="26"/>
      <c r="U2939" s="26"/>
      <c r="V2939" s="26"/>
      <c r="W2939" s="26"/>
      <c r="X2939" s="26"/>
      <c r="Y2939" s="26"/>
      <c r="Z2939" s="24"/>
      <c r="AA2939" s="24"/>
      <c r="AB2939" s="26"/>
      <c r="AC2939" s="28"/>
      <c r="AD2939" s="24"/>
      <c r="AE2939" s="26"/>
      <c r="AF2939" s="26"/>
      <c r="AG2939" s="26"/>
      <c r="AH2939" s="26"/>
      <c r="AI2939" s="28"/>
      <c r="AJ2939" s="26"/>
      <c r="AK2939" s="26"/>
      <c r="AL2939" s="26"/>
      <c r="AM2939" s="24"/>
      <c r="AN2939" s="24"/>
      <c r="AO2939" s="24"/>
      <c r="AP2939" s="24"/>
      <c r="AQ2939" s="26"/>
      <c r="AR2939" s="24"/>
      <c r="AS2939" s="24"/>
      <c r="AT2939" s="24"/>
      <c r="AU2939" s="24"/>
      <c r="AV2939" s="24"/>
      <c r="AW2939" s="28"/>
      <c r="AX2939" s="26"/>
      <c r="AY2939" s="28"/>
      <c r="AZ2939" s="28"/>
      <c r="BA2939" s="26"/>
      <c r="BB2939" s="26"/>
      <c r="BC2939" s="26"/>
      <c r="BD2939" s="26"/>
      <c r="BE2939" s="24"/>
      <c r="BF2939" s="24"/>
      <c r="BG2939" s="24"/>
      <c r="BH2939" s="24"/>
      <c r="BI2939" s="24"/>
      <c r="BJ2939" s="24"/>
      <c r="BK2939" s="24"/>
      <c r="BL2939" s="24"/>
      <c r="BM2939" s="24"/>
      <c r="BN2939" s="24"/>
      <c r="BO2939" s="24"/>
      <c r="BP2939" s="24"/>
      <c r="BQ2939" s="24"/>
      <c r="BR2939" s="26"/>
      <c r="BS2939" s="26"/>
      <c r="BT2939" s="26"/>
      <c r="BU2939" s="26"/>
      <c r="BV2939" s="26"/>
      <c r="BW2939" s="26"/>
      <c r="BX2939" s="26"/>
      <c r="BY2939" s="26"/>
      <c r="BZ2939" s="24"/>
      <c r="CA2939" s="24"/>
      <c r="CB2939" s="24"/>
      <c r="CC2939" s="24"/>
      <c r="CD2939" s="24"/>
      <c r="CE2939" s="24"/>
      <c r="CF2939" s="24"/>
      <c r="CG2939" s="24"/>
      <c r="CH2939" s="24"/>
      <c r="CI2939" s="24"/>
      <c r="CJ2939" s="24"/>
      <c r="CK2939" s="24"/>
      <c r="CL2939" s="24"/>
      <c r="CM2939" s="24"/>
      <c r="CN2939" s="24"/>
      <c r="CO2939" s="24"/>
      <c r="CP2939" s="24"/>
      <c r="CQ2939" s="24"/>
      <c r="CR2939" s="24"/>
      <c r="CS2939" s="24"/>
      <c r="CT2939" s="24"/>
      <c r="CU2939" s="24"/>
      <c r="CV2939" s="24"/>
      <c r="CW2939" s="24"/>
      <c r="CX2939" s="24"/>
      <c r="CY2939" s="24"/>
      <c r="CZ2939" s="24"/>
      <c r="DA2939" s="24"/>
      <c r="DB2939" s="24"/>
      <c r="DC2939" s="24"/>
      <c r="DD2939" s="24"/>
      <c r="DE2939" s="24"/>
      <c r="DF2939" s="26"/>
      <c r="DG2939" s="26"/>
      <c r="DH2939" s="26"/>
      <c r="DI2939" s="26"/>
      <c r="DJ2939" s="26"/>
      <c r="DK2939" s="26"/>
      <c r="DL2939" s="26"/>
      <c r="DM2939" s="26"/>
      <c r="DN2939" s="26"/>
      <c r="DO2939" s="26"/>
    </row>
    <row r="2940" spans="1:119" ht="20.100000000000001" customHeight="1" x14ac:dyDescent="0.25">
      <c r="A2940" s="29" t="str">
        <f t="shared" si="644"/>
        <v/>
      </c>
      <c r="B2940" s="29" t="str">
        <f t="shared" si="645"/>
        <v/>
      </c>
      <c r="C2940" s="29">
        <f t="shared" si="646"/>
        <v>0</v>
      </c>
      <c r="D2940" s="30">
        <f t="shared" si="647"/>
        <v>0</v>
      </c>
      <c r="E2940" s="30">
        <f t="shared" si="648"/>
        <v>0</v>
      </c>
      <c r="F2940" s="31">
        <f t="shared" si="649"/>
        <v>0</v>
      </c>
      <c r="G2940" s="31">
        <f t="shared" si="650"/>
        <v>0</v>
      </c>
      <c r="H2940" s="31">
        <f t="shared" si="651"/>
        <v>0</v>
      </c>
      <c r="I2940" s="31">
        <f t="shared" si="652"/>
        <v>0</v>
      </c>
      <c r="J2940" s="31">
        <f t="shared" si="653"/>
        <v>0</v>
      </c>
      <c r="K2940" s="31">
        <f t="shared" si="654"/>
        <v>0</v>
      </c>
      <c r="L2940" s="31">
        <f t="shared" si="655"/>
        <v>0</v>
      </c>
      <c r="M2940" s="31">
        <f t="shared" si="656"/>
        <v>0</v>
      </c>
      <c r="N2940" s="31">
        <f t="shared" si="657"/>
        <v>0</v>
      </c>
      <c r="O2940" s="26"/>
      <c r="P2940" s="26"/>
      <c r="Q2940" s="27"/>
      <c r="R2940" s="26"/>
      <c r="S2940" s="26"/>
      <c r="T2940" s="26"/>
      <c r="U2940" s="26"/>
      <c r="V2940" s="26"/>
      <c r="W2940" s="26"/>
      <c r="X2940" s="26"/>
      <c r="Y2940" s="26"/>
      <c r="Z2940" s="24"/>
      <c r="AA2940" s="24"/>
      <c r="AB2940" s="26"/>
      <c r="AC2940" s="28"/>
      <c r="AD2940" s="24"/>
      <c r="AE2940" s="26"/>
      <c r="AF2940" s="26"/>
      <c r="AG2940" s="26"/>
      <c r="AH2940" s="26"/>
      <c r="AI2940" s="28"/>
      <c r="AJ2940" s="26"/>
      <c r="AK2940" s="26"/>
      <c r="AL2940" s="26"/>
      <c r="AM2940" s="24"/>
      <c r="AN2940" s="24"/>
      <c r="AO2940" s="24"/>
      <c r="AP2940" s="24"/>
      <c r="AQ2940" s="26"/>
      <c r="AR2940" s="24"/>
      <c r="AS2940" s="24"/>
      <c r="AT2940" s="24"/>
      <c r="AU2940" s="26"/>
      <c r="AV2940" s="24"/>
      <c r="AW2940" s="28"/>
      <c r="AX2940" s="26"/>
      <c r="AY2940" s="28"/>
      <c r="AZ2940" s="28"/>
      <c r="BA2940" s="26"/>
      <c r="BB2940" s="26"/>
      <c r="BC2940" s="26"/>
      <c r="BD2940" s="26"/>
      <c r="BE2940" s="26"/>
      <c r="BF2940" s="24"/>
      <c r="BG2940" s="24"/>
      <c r="BH2940" s="24"/>
      <c r="BI2940" s="24"/>
      <c r="BJ2940" s="24"/>
      <c r="BK2940" s="24"/>
      <c r="BL2940" s="24"/>
      <c r="BM2940" s="24"/>
      <c r="BN2940" s="24"/>
      <c r="BO2940" s="24"/>
      <c r="BP2940" s="24"/>
      <c r="BQ2940" s="24"/>
      <c r="BR2940" s="26"/>
      <c r="BS2940" s="26"/>
      <c r="BT2940" s="26"/>
      <c r="BU2940" s="26"/>
      <c r="BV2940" s="26"/>
      <c r="BW2940" s="26"/>
      <c r="BX2940" s="26"/>
      <c r="BY2940" s="26"/>
      <c r="BZ2940" s="24"/>
      <c r="CA2940" s="24"/>
      <c r="CB2940" s="24"/>
      <c r="CC2940" s="24"/>
      <c r="CD2940" s="24"/>
      <c r="CE2940" s="24"/>
      <c r="CF2940" s="24"/>
      <c r="CG2940" s="24"/>
      <c r="CH2940" s="24"/>
      <c r="CI2940" s="24"/>
      <c r="CJ2940" s="24"/>
      <c r="CK2940" s="24"/>
      <c r="CL2940" s="24"/>
      <c r="CM2940" s="24"/>
      <c r="CN2940" s="24"/>
      <c r="CO2940" s="24"/>
      <c r="CP2940" s="24"/>
      <c r="CQ2940" s="24"/>
      <c r="CR2940" s="24"/>
      <c r="CS2940" s="24"/>
      <c r="CT2940" s="24"/>
      <c r="CU2940" s="24"/>
      <c r="CV2940" s="24"/>
      <c r="CW2940" s="24"/>
      <c r="CX2940" s="24"/>
      <c r="CY2940" s="24"/>
      <c r="CZ2940" s="24"/>
      <c r="DA2940" s="24"/>
      <c r="DB2940" s="24"/>
      <c r="DC2940" s="24"/>
      <c r="DD2940" s="24"/>
      <c r="DE2940" s="24"/>
      <c r="DF2940" s="26"/>
      <c r="DG2940" s="26"/>
      <c r="DH2940" s="26"/>
      <c r="DI2940" s="26"/>
      <c r="DJ2940" s="26"/>
      <c r="DK2940" s="26"/>
      <c r="DL2940" s="26"/>
      <c r="DM2940" s="26"/>
      <c r="DN2940" s="26"/>
      <c r="DO2940" s="26"/>
    </row>
    <row r="2941" spans="1:119" ht="20.100000000000001" customHeight="1" x14ac:dyDescent="0.25">
      <c r="A2941" s="29" t="str">
        <f t="shared" si="644"/>
        <v/>
      </c>
      <c r="B2941" s="29" t="str">
        <f t="shared" si="645"/>
        <v/>
      </c>
      <c r="C2941" s="29">
        <f t="shared" si="646"/>
        <v>0</v>
      </c>
      <c r="D2941" s="30">
        <f t="shared" si="647"/>
        <v>0</v>
      </c>
      <c r="E2941" s="30">
        <f t="shared" si="648"/>
        <v>0</v>
      </c>
      <c r="F2941" s="31">
        <f t="shared" si="649"/>
        <v>0</v>
      </c>
      <c r="G2941" s="31">
        <f t="shared" si="650"/>
        <v>0</v>
      </c>
      <c r="H2941" s="31">
        <f t="shared" si="651"/>
        <v>0</v>
      </c>
      <c r="I2941" s="31">
        <f t="shared" si="652"/>
        <v>0</v>
      </c>
      <c r="J2941" s="31">
        <f t="shared" si="653"/>
        <v>0</v>
      </c>
      <c r="K2941" s="31">
        <f t="shared" si="654"/>
        <v>0</v>
      </c>
      <c r="L2941" s="31">
        <f t="shared" si="655"/>
        <v>0</v>
      </c>
      <c r="M2941" s="31">
        <f t="shared" si="656"/>
        <v>0</v>
      </c>
      <c r="N2941" s="31">
        <f t="shared" si="657"/>
        <v>0</v>
      </c>
      <c r="O2941" s="26"/>
      <c r="P2941" s="26"/>
      <c r="Q2941" s="27"/>
      <c r="R2941" s="26"/>
      <c r="S2941" s="26"/>
      <c r="T2941" s="26"/>
      <c r="U2941" s="26"/>
      <c r="V2941" s="26"/>
      <c r="W2941" s="26"/>
      <c r="X2941" s="26"/>
      <c r="Y2941" s="26"/>
      <c r="Z2941" s="24"/>
      <c r="AA2941" s="24"/>
      <c r="AB2941" s="26"/>
      <c r="AC2941" s="28"/>
      <c r="AD2941" s="24"/>
      <c r="AE2941" s="26"/>
      <c r="AF2941" s="26"/>
      <c r="AG2941" s="26"/>
      <c r="AH2941" s="26"/>
      <c r="AI2941" s="28"/>
      <c r="AJ2941" s="26"/>
      <c r="AK2941" s="26"/>
      <c r="AL2941" s="26"/>
      <c r="AM2941" s="24"/>
      <c r="AN2941" s="24"/>
      <c r="AO2941" s="24"/>
      <c r="AP2941" s="24"/>
      <c r="AQ2941" s="24"/>
      <c r="AR2941" s="24"/>
      <c r="AS2941" s="24"/>
      <c r="AT2941" s="26"/>
      <c r="AU2941" s="26"/>
      <c r="AV2941" s="24"/>
      <c r="AW2941" s="28"/>
      <c r="AX2941" s="26"/>
      <c r="AY2941" s="28"/>
      <c r="AZ2941" s="28"/>
      <c r="BA2941" s="26"/>
      <c r="BB2941" s="26"/>
      <c r="BC2941" s="26"/>
      <c r="BD2941" s="26"/>
      <c r="BE2941" s="24"/>
      <c r="BF2941" s="24"/>
      <c r="BG2941" s="24"/>
      <c r="BH2941" s="24"/>
      <c r="BI2941" s="24"/>
      <c r="BJ2941" s="24"/>
      <c r="BK2941" s="24"/>
      <c r="BL2941" s="24"/>
      <c r="BM2941" s="24"/>
      <c r="BN2941" s="24"/>
      <c r="BO2941" s="24"/>
      <c r="BP2941" s="24"/>
      <c r="BQ2941" s="24"/>
      <c r="BR2941" s="26"/>
      <c r="BS2941" s="26"/>
      <c r="BT2941" s="26"/>
      <c r="BU2941" s="26"/>
      <c r="BV2941" s="26"/>
      <c r="BW2941" s="26"/>
      <c r="BX2941" s="26"/>
      <c r="BY2941" s="26"/>
      <c r="BZ2941" s="24"/>
      <c r="CA2941" s="24"/>
      <c r="CB2941" s="24"/>
      <c r="CC2941" s="24"/>
      <c r="CD2941" s="24"/>
      <c r="CE2941" s="24"/>
      <c r="CF2941" s="24"/>
      <c r="CG2941" s="24"/>
      <c r="CH2941" s="24"/>
      <c r="CI2941" s="24"/>
      <c r="CJ2941" s="24"/>
      <c r="CK2941" s="24"/>
      <c r="CL2941" s="24"/>
      <c r="CM2941" s="24"/>
      <c r="CN2941" s="24"/>
      <c r="CO2941" s="24"/>
      <c r="CP2941" s="24"/>
      <c r="CQ2941" s="24"/>
      <c r="CR2941" s="24"/>
      <c r="CS2941" s="24"/>
      <c r="CT2941" s="24"/>
      <c r="CU2941" s="24"/>
      <c r="CV2941" s="24"/>
      <c r="CW2941" s="24"/>
      <c r="CX2941" s="24"/>
      <c r="CY2941" s="24"/>
      <c r="CZ2941" s="24"/>
      <c r="DA2941" s="24"/>
      <c r="DB2941" s="24"/>
      <c r="DC2941" s="24"/>
      <c r="DD2941" s="24"/>
      <c r="DE2941" s="24"/>
      <c r="DF2941" s="26"/>
      <c r="DG2941" s="26"/>
      <c r="DH2941" s="26"/>
      <c r="DI2941" s="26"/>
      <c r="DJ2941" s="26"/>
      <c r="DK2941" s="26"/>
      <c r="DL2941" s="26"/>
      <c r="DM2941" s="26"/>
      <c r="DN2941" s="26"/>
      <c r="DO2941" s="26"/>
    </row>
    <row r="2942" spans="1:119" ht="20.100000000000001" customHeight="1" x14ac:dyDescent="0.25">
      <c r="A2942" s="29" t="str">
        <f t="shared" si="644"/>
        <v/>
      </c>
      <c r="B2942" s="29" t="str">
        <f t="shared" si="645"/>
        <v/>
      </c>
      <c r="C2942" s="29">
        <f t="shared" si="646"/>
        <v>0</v>
      </c>
      <c r="D2942" s="30">
        <f t="shared" si="647"/>
        <v>0</v>
      </c>
      <c r="E2942" s="30">
        <f t="shared" si="648"/>
        <v>0</v>
      </c>
      <c r="F2942" s="31">
        <f t="shared" si="649"/>
        <v>0</v>
      </c>
      <c r="G2942" s="31">
        <f t="shared" si="650"/>
        <v>0</v>
      </c>
      <c r="H2942" s="31">
        <f t="shared" si="651"/>
        <v>0</v>
      </c>
      <c r="I2942" s="31">
        <f t="shared" si="652"/>
        <v>0</v>
      </c>
      <c r="J2942" s="31">
        <f t="shared" si="653"/>
        <v>0</v>
      </c>
      <c r="K2942" s="31">
        <f t="shared" si="654"/>
        <v>0</v>
      </c>
      <c r="L2942" s="31">
        <f t="shared" si="655"/>
        <v>0</v>
      </c>
      <c r="M2942" s="31">
        <f t="shared" si="656"/>
        <v>0</v>
      </c>
      <c r="N2942" s="31">
        <f t="shared" si="657"/>
        <v>0</v>
      </c>
      <c r="O2942" s="26"/>
      <c r="P2942" s="26"/>
      <c r="Q2942" s="27"/>
      <c r="R2942" s="26"/>
      <c r="S2942" s="26"/>
      <c r="T2942" s="26"/>
      <c r="U2942" s="26"/>
      <c r="V2942" s="26"/>
      <c r="W2942" s="26"/>
      <c r="X2942" s="26"/>
      <c r="Y2942" s="26"/>
      <c r="Z2942" s="24"/>
      <c r="AA2942" s="24"/>
      <c r="AB2942" s="26"/>
      <c r="AC2942" s="28"/>
      <c r="AD2942" s="24"/>
      <c r="AE2942" s="26"/>
      <c r="AF2942" s="26"/>
      <c r="AG2942" s="26"/>
      <c r="AH2942" s="26"/>
      <c r="AI2942" s="28"/>
      <c r="AJ2942" s="26"/>
      <c r="AK2942" s="26"/>
      <c r="AL2942" s="26"/>
      <c r="AM2942" s="24"/>
      <c r="AN2942" s="24"/>
      <c r="AO2942" s="24"/>
      <c r="AP2942" s="24"/>
      <c r="AQ2942" s="24"/>
      <c r="AR2942" s="24"/>
      <c r="AS2942" s="24"/>
      <c r="AT2942" s="24"/>
      <c r="AU2942" s="24"/>
      <c r="AV2942" s="24"/>
      <c r="AW2942" s="28"/>
      <c r="AX2942" s="26"/>
      <c r="AY2942" s="28"/>
      <c r="AZ2942" s="28"/>
      <c r="BA2942" s="26"/>
      <c r="BB2942" s="26"/>
      <c r="BC2942" s="26"/>
      <c r="BD2942" s="26"/>
      <c r="BE2942" s="26"/>
      <c r="BF2942" s="26"/>
      <c r="BG2942" s="26"/>
      <c r="BH2942" s="24"/>
      <c r="BI2942" s="24"/>
      <c r="BJ2942" s="24"/>
      <c r="BK2942" s="24"/>
      <c r="BL2942" s="24"/>
      <c r="BM2942" s="24"/>
      <c r="BN2942" s="24"/>
      <c r="BO2942" s="24"/>
      <c r="BP2942" s="24"/>
      <c r="BQ2942" s="24"/>
      <c r="BR2942" s="26"/>
      <c r="BS2942" s="26"/>
      <c r="BT2942" s="26"/>
      <c r="BU2942" s="26"/>
      <c r="BV2942" s="26"/>
      <c r="BW2942" s="26"/>
      <c r="BX2942" s="26"/>
      <c r="BY2942" s="26"/>
      <c r="BZ2942" s="24"/>
      <c r="CA2942" s="24"/>
      <c r="CB2942" s="24"/>
      <c r="CC2942" s="24"/>
      <c r="CD2942" s="24"/>
      <c r="CE2942" s="24"/>
      <c r="CF2942" s="24"/>
      <c r="CG2942" s="24"/>
      <c r="CH2942" s="24"/>
      <c r="CI2942" s="24"/>
      <c r="CJ2942" s="24"/>
      <c r="CK2942" s="24"/>
      <c r="CL2942" s="24"/>
      <c r="CM2942" s="24"/>
      <c r="CN2942" s="24"/>
      <c r="CO2942" s="24"/>
      <c r="CP2942" s="24"/>
      <c r="CQ2942" s="24"/>
      <c r="CR2942" s="24"/>
      <c r="CS2942" s="24"/>
      <c r="CT2942" s="24"/>
      <c r="CU2942" s="24"/>
      <c r="CV2942" s="24"/>
      <c r="CW2942" s="24"/>
      <c r="CX2942" s="24"/>
      <c r="CY2942" s="24"/>
      <c r="CZ2942" s="24"/>
      <c r="DA2942" s="24"/>
      <c r="DB2942" s="24"/>
      <c r="DC2942" s="24"/>
      <c r="DD2942" s="24"/>
      <c r="DE2942" s="24"/>
      <c r="DF2942" s="26"/>
      <c r="DG2942" s="26"/>
      <c r="DH2942" s="26"/>
      <c r="DI2942" s="26"/>
      <c r="DJ2942" s="26"/>
      <c r="DK2942" s="26"/>
      <c r="DL2942" s="26"/>
      <c r="DM2942" s="26"/>
      <c r="DN2942" s="26"/>
      <c r="DO2942" s="26"/>
    </row>
    <row r="2943" spans="1:119" ht="20.100000000000001" customHeight="1" x14ac:dyDescent="0.25">
      <c r="A2943" s="29" t="str">
        <f t="shared" si="644"/>
        <v/>
      </c>
      <c r="B2943" s="29" t="str">
        <f t="shared" si="645"/>
        <v/>
      </c>
      <c r="C2943" s="29">
        <f t="shared" si="646"/>
        <v>0</v>
      </c>
      <c r="D2943" s="30">
        <f t="shared" si="647"/>
        <v>0</v>
      </c>
      <c r="E2943" s="30">
        <f t="shared" si="648"/>
        <v>0</v>
      </c>
      <c r="F2943" s="31">
        <f t="shared" si="649"/>
        <v>0</v>
      </c>
      <c r="G2943" s="31">
        <f t="shared" si="650"/>
        <v>0</v>
      </c>
      <c r="H2943" s="31">
        <f t="shared" si="651"/>
        <v>0</v>
      </c>
      <c r="I2943" s="31">
        <f t="shared" si="652"/>
        <v>0</v>
      </c>
      <c r="J2943" s="31">
        <f t="shared" si="653"/>
        <v>0</v>
      </c>
      <c r="K2943" s="31">
        <f t="shared" si="654"/>
        <v>0</v>
      </c>
      <c r="L2943" s="31">
        <f t="shared" si="655"/>
        <v>0</v>
      </c>
      <c r="M2943" s="31">
        <f t="shared" si="656"/>
        <v>0</v>
      </c>
      <c r="N2943" s="31">
        <f t="shared" si="657"/>
        <v>0</v>
      </c>
      <c r="O2943" s="26"/>
      <c r="P2943" s="26"/>
      <c r="Q2943" s="27"/>
      <c r="R2943" s="26"/>
      <c r="S2943" s="26"/>
      <c r="T2943" s="26"/>
      <c r="U2943" s="26"/>
      <c r="V2943" s="26"/>
      <c r="W2943" s="26"/>
      <c r="X2943" s="26"/>
      <c r="Y2943" s="26"/>
      <c r="Z2943" s="24"/>
      <c r="AA2943" s="24"/>
      <c r="AB2943" s="26"/>
      <c r="AC2943" s="28"/>
      <c r="AD2943" s="24"/>
      <c r="AE2943" s="26"/>
      <c r="AF2943" s="26"/>
      <c r="AG2943" s="26"/>
      <c r="AH2943" s="26"/>
      <c r="AI2943" s="28"/>
      <c r="AJ2943" s="24"/>
      <c r="AK2943" s="26"/>
      <c r="AL2943" s="26"/>
      <c r="AM2943" s="24"/>
      <c r="AN2943" s="24"/>
      <c r="AO2943" s="24"/>
      <c r="AP2943" s="24"/>
      <c r="AQ2943" s="24"/>
      <c r="AR2943" s="24"/>
      <c r="AS2943" s="24"/>
      <c r="AT2943" s="24"/>
      <c r="AU2943" s="24"/>
      <c r="AV2943" s="24"/>
      <c r="AW2943" s="28"/>
      <c r="AX2943" s="26"/>
      <c r="AY2943" s="28"/>
      <c r="AZ2943" s="28"/>
      <c r="BA2943" s="26"/>
      <c r="BB2943" s="26"/>
      <c r="BC2943" s="26"/>
      <c r="BD2943" s="26"/>
      <c r="BE2943" s="24"/>
      <c r="BF2943" s="26"/>
      <c r="BG2943" s="26"/>
      <c r="BH2943" s="26"/>
      <c r="BI2943" s="26"/>
      <c r="BJ2943" s="24"/>
      <c r="BK2943" s="24"/>
      <c r="BL2943" s="24"/>
      <c r="BM2943" s="24"/>
      <c r="BN2943" s="24"/>
      <c r="BO2943" s="24"/>
      <c r="BP2943" s="24"/>
      <c r="BQ2943" s="24"/>
      <c r="BR2943" s="26"/>
      <c r="BS2943" s="26"/>
      <c r="BT2943" s="26"/>
      <c r="BU2943" s="26"/>
      <c r="BV2943" s="26"/>
      <c r="BW2943" s="26"/>
      <c r="BX2943" s="26"/>
      <c r="BY2943" s="26"/>
      <c r="BZ2943" s="24"/>
      <c r="CA2943" s="24"/>
      <c r="CB2943" s="24"/>
      <c r="CC2943" s="24"/>
      <c r="CD2943" s="24"/>
      <c r="CE2943" s="24"/>
      <c r="CF2943" s="24"/>
      <c r="CG2943" s="24"/>
      <c r="CH2943" s="24"/>
      <c r="CI2943" s="24"/>
      <c r="CJ2943" s="24"/>
      <c r="CK2943" s="24"/>
      <c r="CL2943" s="24"/>
      <c r="CM2943" s="24"/>
      <c r="CN2943" s="24"/>
      <c r="CO2943" s="24"/>
      <c r="CP2943" s="24"/>
      <c r="CQ2943" s="24"/>
      <c r="CR2943" s="24"/>
      <c r="CS2943" s="24"/>
      <c r="CT2943" s="24"/>
      <c r="CU2943" s="24"/>
      <c r="CV2943" s="24"/>
      <c r="CW2943" s="24"/>
      <c r="CX2943" s="24"/>
      <c r="CY2943" s="24"/>
      <c r="CZ2943" s="24"/>
      <c r="DA2943" s="24"/>
      <c r="DB2943" s="24"/>
      <c r="DC2943" s="24"/>
      <c r="DD2943" s="24"/>
      <c r="DE2943" s="24"/>
      <c r="DF2943" s="26"/>
      <c r="DG2943" s="26"/>
      <c r="DH2943" s="26"/>
      <c r="DI2943" s="26"/>
      <c r="DJ2943" s="26"/>
      <c r="DK2943" s="26"/>
      <c r="DL2943" s="26"/>
      <c r="DM2943" s="26"/>
      <c r="DN2943" s="26"/>
      <c r="DO2943" s="26"/>
    </row>
    <row r="2944" spans="1:119" ht="20.100000000000001" customHeight="1" x14ac:dyDescent="0.25">
      <c r="A2944" s="29" t="str">
        <f t="shared" si="644"/>
        <v/>
      </c>
      <c r="B2944" s="29" t="str">
        <f t="shared" si="645"/>
        <v/>
      </c>
      <c r="C2944" s="29">
        <f t="shared" si="646"/>
        <v>0</v>
      </c>
      <c r="D2944" s="30">
        <f t="shared" si="647"/>
        <v>0</v>
      </c>
      <c r="E2944" s="30">
        <f t="shared" si="648"/>
        <v>0</v>
      </c>
      <c r="F2944" s="31">
        <f t="shared" si="649"/>
        <v>0</v>
      </c>
      <c r="G2944" s="31">
        <f t="shared" si="650"/>
        <v>0</v>
      </c>
      <c r="H2944" s="31">
        <f t="shared" si="651"/>
        <v>0</v>
      </c>
      <c r="I2944" s="31">
        <f t="shared" si="652"/>
        <v>0</v>
      </c>
      <c r="J2944" s="31">
        <f t="shared" si="653"/>
        <v>0</v>
      </c>
      <c r="K2944" s="31">
        <f t="shared" si="654"/>
        <v>0</v>
      </c>
      <c r="L2944" s="31">
        <f t="shared" si="655"/>
        <v>0</v>
      </c>
      <c r="M2944" s="31">
        <f t="shared" si="656"/>
        <v>0</v>
      </c>
      <c r="N2944" s="31">
        <f t="shared" si="657"/>
        <v>0</v>
      </c>
      <c r="O2944" s="26"/>
      <c r="P2944" s="26"/>
      <c r="Q2944" s="27"/>
      <c r="R2944" s="24"/>
      <c r="S2944" s="26"/>
      <c r="T2944" s="26"/>
      <c r="U2944" s="26"/>
      <c r="V2944" s="26"/>
      <c r="W2944" s="26"/>
      <c r="X2944" s="24"/>
      <c r="Y2944" s="26"/>
      <c r="Z2944" s="24"/>
      <c r="AA2944" s="24"/>
      <c r="AB2944" s="26"/>
      <c r="AC2944" s="28"/>
      <c r="AD2944" s="24"/>
      <c r="AE2944" s="24"/>
      <c r="AF2944" s="26"/>
      <c r="AG2944" s="26"/>
      <c r="AH2944" s="26"/>
      <c r="AI2944" s="28"/>
      <c r="AJ2944" s="24"/>
      <c r="AK2944" s="26"/>
      <c r="AL2944" s="26"/>
      <c r="AM2944" s="26"/>
      <c r="AN2944" s="26"/>
      <c r="AO2944" s="24"/>
      <c r="AP2944" s="24"/>
      <c r="AQ2944" s="24"/>
      <c r="AR2944" s="24"/>
      <c r="AS2944" s="24"/>
      <c r="AT2944" s="24"/>
      <c r="AU2944" s="24"/>
      <c r="AV2944" s="24"/>
      <c r="AW2944" s="28"/>
      <c r="AX2944" s="26"/>
      <c r="AY2944" s="28"/>
      <c r="AZ2944" s="28"/>
      <c r="BA2944" s="26"/>
      <c r="BB2944" s="24"/>
      <c r="BC2944" s="24"/>
      <c r="BD2944" s="24"/>
      <c r="BE2944" s="24"/>
      <c r="BF2944" s="24"/>
      <c r="BG2944" s="24"/>
      <c r="BH2944" s="24"/>
      <c r="BI2944" s="24"/>
      <c r="BJ2944" s="24"/>
      <c r="BK2944" s="24"/>
      <c r="BL2944" s="24"/>
      <c r="BM2944" s="24"/>
      <c r="BN2944" s="24"/>
      <c r="BO2944" s="24"/>
      <c r="BP2944" s="24"/>
      <c r="BQ2944" s="24"/>
      <c r="BR2944" s="26"/>
      <c r="BS2944" s="26"/>
      <c r="BT2944" s="26"/>
      <c r="BU2944" s="26"/>
      <c r="BV2944" s="26"/>
      <c r="BW2944" s="26"/>
      <c r="BX2944" s="26"/>
      <c r="BY2944" s="26"/>
      <c r="BZ2944" s="24"/>
      <c r="CA2944" s="24"/>
      <c r="CB2944" s="24"/>
      <c r="CC2944" s="24"/>
      <c r="CD2944" s="24"/>
      <c r="CE2944" s="24"/>
      <c r="CF2944" s="24"/>
      <c r="CG2944" s="24"/>
      <c r="CH2944" s="24"/>
      <c r="CI2944" s="24"/>
      <c r="CJ2944" s="24"/>
      <c r="CK2944" s="24"/>
      <c r="CL2944" s="24"/>
      <c r="CM2944" s="24"/>
      <c r="CN2944" s="24"/>
      <c r="CO2944" s="24"/>
      <c r="CP2944" s="24"/>
      <c r="CQ2944" s="24"/>
      <c r="CR2944" s="24"/>
      <c r="CS2944" s="24"/>
      <c r="CT2944" s="24"/>
      <c r="CU2944" s="24"/>
      <c r="CV2944" s="24"/>
      <c r="CW2944" s="24"/>
      <c r="CX2944" s="24"/>
      <c r="CY2944" s="24"/>
      <c r="CZ2944" s="24"/>
      <c r="DA2944" s="24"/>
      <c r="DB2944" s="24"/>
      <c r="DC2944" s="24"/>
      <c r="DD2944" s="24"/>
      <c r="DE2944" s="24"/>
      <c r="DF2944" s="26"/>
      <c r="DG2944" s="26"/>
      <c r="DH2944" s="26"/>
      <c r="DI2944" s="26"/>
      <c r="DJ2944" s="26"/>
      <c r="DK2944" s="26"/>
      <c r="DL2944" s="26"/>
      <c r="DM2944" s="26"/>
      <c r="DN2944" s="26"/>
      <c r="DO2944" s="26"/>
    </row>
    <row r="2945" spans="1:119" ht="20.100000000000001" customHeight="1" x14ac:dyDescent="0.25">
      <c r="A2945" s="29" t="str">
        <f t="shared" si="644"/>
        <v/>
      </c>
      <c r="B2945" s="29" t="str">
        <f t="shared" si="645"/>
        <v/>
      </c>
      <c r="C2945" s="29">
        <f t="shared" si="646"/>
        <v>0</v>
      </c>
      <c r="D2945" s="30">
        <f t="shared" si="647"/>
        <v>0</v>
      </c>
      <c r="E2945" s="30">
        <f t="shared" si="648"/>
        <v>0</v>
      </c>
      <c r="F2945" s="31">
        <f t="shared" si="649"/>
        <v>0</v>
      </c>
      <c r="G2945" s="31">
        <f t="shared" si="650"/>
        <v>0</v>
      </c>
      <c r="H2945" s="31">
        <f t="shared" si="651"/>
        <v>0</v>
      </c>
      <c r="I2945" s="31">
        <f t="shared" si="652"/>
        <v>0</v>
      </c>
      <c r="J2945" s="31">
        <f t="shared" si="653"/>
        <v>0</v>
      </c>
      <c r="K2945" s="31">
        <f t="shared" si="654"/>
        <v>0</v>
      </c>
      <c r="L2945" s="31">
        <f t="shared" si="655"/>
        <v>0</v>
      </c>
      <c r="M2945" s="31">
        <f t="shared" si="656"/>
        <v>0</v>
      </c>
      <c r="N2945" s="31">
        <f t="shared" si="657"/>
        <v>0</v>
      </c>
      <c r="O2945" s="26"/>
      <c r="P2945" s="26"/>
      <c r="Q2945" s="27"/>
      <c r="R2945" s="24"/>
      <c r="S2945" s="26"/>
      <c r="T2945" s="26"/>
      <c r="U2945" s="26"/>
      <c r="V2945" s="26"/>
      <c r="W2945" s="26"/>
      <c r="X2945" s="24"/>
      <c r="Y2945" s="26"/>
      <c r="Z2945" s="24"/>
      <c r="AA2945" s="24"/>
      <c r="AB2945" s="26"/>
      <c r="AC2945" s="28"/>
      <c r="AD2945" s="24"/>
      <c r="AE2945" s="24"/>
      <c r="AF2945" s="26"/>
      <c r="AG2945" s="26"/>
      <c r="AH2945" s="26"/>
      <c r="AI2945" s="28"/>
      <c r="AJ2945" s="24"/>
      <c r="AK2945" s="26"/>
      <c r="AL2945" s="26"/>
      <c r="AM2945" s="26"/>
      <c r="AN2945" s="26"/>
      <c r="AO2945" s="24"/>
      <c r="AP2945" s="24"/>
      <c r="AQ2945" s="24"/>
      <c r="AR2945" s="24"/>
      <c r="AS2945" s="24"/>
      <c r="AT2945" s="24"/>
      <c r="AU2945" s="24"/>
      <c r="AV2945" s="24"/>
      <c r="AW2945" s="28"/>
      <c r="AX2945" s="26"/>
      <c r="AY2945" s="28"/>
      <c r="AZ2945" s="28"/>
      <c r="BA2945" s="26"/>
      <c r="BB2945" s="24"/>
      <c r="BC2945" s="24"/>
      <c r="BD2945" s="24"/>
      <c r="BE2945" s="24"/>
      <c r="BF2945" s="24"/>
      <c r="BG2945" s="24"/>
      <c r="BH2945" s="24"/>
      <c r="BI2945" s="24"/>
      <c r="BJ2945" s="24"/>
      <c r="BK2945" s="24"/>
      <c r="BL2945" s="24"/>
      <c r="BM2945" s="24"/>
      <c r="BN2945" s="24"/>
      <c r="BO2945" s="24"/>
      <c r="BP2945" s="24"/>
      <c r="BQ2945" s="24"/>
      <c r="BR2945" s="26"/>
      <c r="BS2945" s="26"/>
      <c r="BT2945" s="26"/>
      <c r="BU2945" s="26"/>
      <c r="BV2945" s="26"/>
      <c r="BW2945" s="26"/>
      <c r="BX2945" s="26"/>
      <c r="BY2945" s="26"/>
      <c r="BZ2945" s="24"/>
      <c r="CA2945" s="24"/>
      <c r="CB2945" s="24"/>
      <c r="CC2945" s="24"/>
      <c r="CD2945" s="24"/>
      <c r="CE2945" s="24"/>
      <c r="CF2945" s="24"/>
      <c r="CG2945" s="24"/>
      <c r="CH2945" s="24"/>
      <c r="CI2945" s="24"/>
      <c r="CJ2945" s="24"/>
      <c r="CK2945" s="24"/>
      <c r="CL2945" s="24"/>
      <c r="CM2945" s="24"/>
      <c r="CN2945" s="24"/>
      <c r="CO2945" s="24"/>
      <c r="CP2945" s="24"/>
      <c r="CQ2945" s="24"/>
      <c r="CR2945" s="24"/>
      <c r="CS2945" s="24"/>
      <c r="CT2945" s="24"/>
      <c r="CU2945" s="24"/>
      <c r="CV2945" s="24"/>
      <c r="CW2945" s="24"/>
      <c r="CX2945" s="24"/>
      <c r="CY2945" s="24"/>
      <c r="CZ2945" s="24"/>
      <c r="DA2945" s="24"/>
      <c r="DB2945" s="24"/>
      <c r="DC2945" s="24"/>
      <c r="DD2945" s="24"/>
      <c r="DE2945" s="24"/>
      <c r="DF2945" s="26"/>
      <c r="DG2945" s="26"/>
      <c r="DH2945" s="26"/>
      <c r="DI2945" s="26"/>
      <c r="DJ2945" s="26"/>
      <c r="DK2945" s="26"/>
      <c r="DL2945" s="26"/>
      <c r="DM2945" s="26"/>
      <c r="DN2945" s="26"/>
      <c r="DO2945" s="26"/>
    </row>
    <row r="2946" spans="1:119" ht="20.100000000000001" customHeight="1" x14ac:dyDescent="0.25">
      <c r="A2946" s="29" t="str">
        <f t="shared" si="644"/>
        <v/>
      </c>
      <c r="B2946" s="29" t="str">
        <f t="shared" si="645"/>
        <v/>
      </c>
      <c r="C2946" s="29">
        <f t="shared" si="646"/>
        <v>0</v>
      </c>
      <c r="D2946" s="30">
        <f t="shared" si="647"/>
        <v>0</v>
      </c>
      <c r="E2946" s="30">
        <f t="shared" si="648"/>
        <v>0</v>
      </c>
      <c r="F2946" s="31">
        <f t="shared" si="649"/>
        <v>0</v>
      </c>
      <c r="G2946" s="31">
        <f t="shared" si="650"/>
        <v>0</v>
      </c>
      <c r="H2946" s="31">
        <f t="shared" si="651"/>
        <v>0</v>
      </c>
      <c r="I2946" s="31">
        <f t="shared" si="652"/>
        <v>0</v>
      </c>
      <c r="J2946" s="31">
        <f t="shared" si="653"/>
        <v>0</v>
      </c>
      <c r="K2946" s="31">
        <f t="shared" si="654"/>
        <v>0</v>
      </c>
      <c r="L2946" s="31">
        <f t="shared" si="655"/>
        <v>0</v>
      </c>
      <c r="M2946" s="31">
        <f t="shared" si="656"/>
        <v>0</v>
      </c>
      <c r="N2946" s="31">
        <f t="shared" si="657"/>
        <v>0</v>
      </c>
      <c r="O2946" s="26"/>
      <c r="P2946" s="26"/>
      <c r="Q2946" s="27"/>
      <c r="R2946" s="24"/>
      <c r="S2946" s="24"/>
      <c r="T2946" s="26"/>
      <c r="U2946" s="26"/>
      <c r="V2946" s="26"/>
      <c r="W2946" s="26"/>
      <c r="X2946" s="26"/>
      <c r="Y2946" s="26"/>
      <c r="Z2946" s="24"/>
      <c r="AA2946" s="24"/>
      <c r="AB2946" s="26"/>
      <c r="AC2946" s="28"/>
      <c r="AD2946" s="26"/>
      <c r="AE2946" s="26"/>
      <c r="AF2946" s="26"/>
      <c r="AG2946" s="26"/>
      <c r="AH2946" s="26"/>
      <c r="AI2946" s="28"/>
      <c r="AJ2946" s="24"/>
      <c r="AK2946" s="24"/>
      <c r="AL2946" s="24"/>
      <c r="AM2946" s="26"/>
      <c r="AN2946" s="24"/>
      <c r="AO2946" s="24"/>
      <c r="AP2946" s="24"/>
      <c r="AQ2946" s="24"/>
      <c r="AR2946" s="24"/>
      <c r="AS2946" s="24"/>
      <c r="AT2946" s="24"/>
      <c r="AU2946" s="24"/>
      <c r="AV2946" s="24"/>
      <c r="AW2946" s="24"/>
      <c r="AX2946" s="24"/>
      <c r="AY2946" s="24"/>
      <c r="AZ2946" s="24"/>
      <c r="BA2946" s="24"/>
      <c r="BB2946" s="24"/>
      <c r="BC2946" s="26"/>
      <c r="BD2946" s="24"/>
      <c r="BE2946" s="24"/>
      <c r="BF2946" s="24"/>
      <c r="BG2946" s="24"/>
      <c r="BH2946" s="24"/>
      <c r="BI2946" s="24"/>
      <c r="BJ2946" s="24"/>
      <c r="BK2946" s="24"/>
      <c r="BL2946" s="24"/>
      <c r="BM2946" s="24"/>
      <c r="BN2946" s="24"/>
      <c r="BO2946" s="24"/>
      <c r="BP2946" s="24"/>
      <c r="BQ2946" s="24"/>
      <c r="BR2946" s="24"/>
      <c r="BS2946" s="24"/>
      <c r="BT2946" s="24"/>
      <c r="BU2946" s="24"/>
      <c r="BV2946" s="24"/>
      <c r="BW2946" s="24"/>
      <c r="BX2946" s="24"/>
      <c r="BY2946" s="24"/>
      <c r="BZ2946" s="24"/>
      <c r="CA2946" s="24"/>
      <c r="CB2946" s="24"/>
      <c r="CC2946" s="24"/>
      <c r="CD2946" s="24"/>
      <c r="CE2946" s="24"/>
      <c r="CF2946" s="24"/>
      <c r="CG2946" s="24"/>
      <c r="CH2946" s="24"/>
      <c r="CI2946" s="24"/>
      <c r="CJ2946" s="24"/>
      <c r="CK2946" s="24"/>
      <c r="CL2946" s="24"/>
      <c r="CM2946" s="24"/>
      <c r="CN2946" s="24"/>
      <c r="CO2946" s="24"/>
      <c r="CP2946" s="24"/>
      <c r="CQ2946" s="24"/>
      <c r="CR2946" s="24"/>
      <c r="CS2946" s="24"/>
      <c r="CT2946" s="24"/>
      <c r="CU2946" s="24"/>
      <c r="CV2946" s="24"/>
      <c r="CW2946" s="24"/>
      <c r="CX2946" s="24"/>
      <c r="CY2946" s="24"/>
      <c r="CZ2946" s="24"/>
      <c r="DA2946" s="24"/>
      <c r="DB2946" s="24"/>
      <c r="DC2946" s="24"/>
      <c r="DD2946" s="24"/>
      <c r="DE2946" s="24"/>
      <c r="DF2946" s="26"/>
      <c r="DG2946" s="26"/>
      <c r="DH2946" s="26"/>
      <c r="DI2946" s="26"/>
      <c r="DJ2946" s="26"/>
      <c r="DK2946" s="26"/>
      <c r="DL2946" s="26"/>
      <c r="DM2946" s="26"/>
      <c r="DN2946" s="26"/>
      <c r="DO2946" s="26"/>
    </row>
    <row r="2947" spans="1:119" ht="20.100000000000001" customHeight="1" x14ac:dyDescent="0.25">
      <c r="A2947" s="29" t="str">
        <f t="shared" si="644"/>
        <v/>
      </c>
      <c r="B2947" s="29" t="str">
        <f t="shared" si="645"/>
        <v/>
      </c>
      <c r="C2947" s="29">
        <f t="shared" si="646"/>
        <v>0</v>
      </c>
      <c r="D2947" s="30">
        <f t="shared" si="647"/>
        <v>0</v>
      </c>
      <c r="E2947" s="30">
        <f t="shared" si="648"/>
        <v>0</v>
      </c>
      <c r="F2947" s="31">
        <f t="shared" si="649"/>
        <v>0</v>
      </c>
      <c r="G2947" s="31">
        <f t="shared" si="650"/>
        <v>0</v>
      </c>
      <c r="H2947" s="31">
        <f t="shared" si="651"/>
        <v>0</v>
      </c>
      <c r="I2947" s="31">
        <f t="shared" si="652"/>
        <v>0</v>
      </c>
      <c r="J2947" s="31">
        <f t="shared" si="653"/>
        <v>0</v>
      </c>
      <c r="K2947" s="31">
        <f t="shared" si="654"/>
        <v>0</v>
      </c>
      <c r="L2947" s="31">
        <f t="shared" si="655"/>
        <v>0</v>
      </c>
      <c r="M2947" s="31">
        <f t="shared" si="656"/>
        <v>0</v>
      </c>
      <c r="N2947" s="31">
        <f t="shared" si="657"/>
        <v>0</v>
      </c>
      <c r="O2947" s="26"/>
      <c r="P2947" s="26"/>
      <c r="Q2947" s="27"/>
      <c r="R2947" s="26"/>
      <c r="S2947" s="26"/>
      <c r="T2947" s="26"/>
      <c r="U2947" s="26"/>
      <c r="V2947" s="26"/>
      <c r="W2947" s="26"/>
      <c r="X2947" s="26"/>
      <c r="Y2947" s="26"/>
      <c r="Z2947" s="24"/>
      <c r="AA2947" s="24"/>
      <c r="AB2947" s="26"/>
      <c r="AC2947" s="28"/>
      <c r="AD2947" s="26"/>
      <c r="AE2947" s="26"/>
      <c r="AF2947" s="26"/>
      <c r="AG2947" s="26"/>
      <c r="AH2947" s="26"/>
      <c r="AI2947" s="28"/>
      <c r="AJ2947" s="26"/>
      <c r="AK2947" s="26"/>
      <c r="AL2947" s="26"/>
      <c r="AM2947" s="24"/>
      <c r="AN2947" s="24"/>
      <c r="AO2947" s="24"/>
      <c r="AP2947" s="24"/>
      <c r="AQ2947" s="24"/>
      <c r="AR2947" s="26"/>
      <c r="AS2947" s="26"/>
      <c r="AT2947" s="24"/>
      <c r="AU2947" s="26"/>
      <c r="AV2947" s="26"/>
      <c r="AW2947" s="28"/>
      <c r="AX2947" s="26"/>
      <c r="AY2947" s="24"/>
      <c r="AZ2947" s="28"/>
      <c r="BA2947" s="24"/>
      <c r="BB2947" s="26"/>
      <c r="BC2947" s="26"/>
      <c r="BD2947" s="24"/>
      <c r="BE2947" s="24"/>
      <c r="BF2947" s="26"/>
      <c r="BG2947" s="26"/>
      <c r="BH2947" s="26"/>
      <c r="BI2947" s="26"/>
      <c r="BJ2947" s="26"/>
      <c r="BK2947" s="26"/>
      <c r="BL2947" s="26"/>
      <c r="BM2947" s="26"/>
      <c r="BN2947" s="24"/>
      <c r="BO2947" s="24"/>
      <c r="BP2947" s="24"/>
      <c r="BQ2947" s="24"/>
      <c r="BR2947" s="26"/>
      <c r="BS2947" s="26"/>
      <c r="BT2947" s="26"/>
      <c r="BU2947" s="26"/>
      <c r="BV2947" s="26"/>
      <c r="BW2947" s="26"/>
      <c r="BX2947" s="26"/>
      <c r="BY2947" s="26"/>
      <c r="BZ2947" s="24"/>
      <c r="CA2947" s="24"/>
      <c r="CB2947" s="24"/>
      <c r="CC2947" s="24"/>
      <c r="CD2947" s="24"/>
      <c r="CE2947" s="24"/>
      <c r="CF2947" s="24"/>
      <c r="CG2947" s="24"/>
      <c r="CH2947" s="24"/>
      <c r="CI2947" s="24"/>
      <c r="CJ2947" s="24"/>
      <c r="CK2947" s="24"/>
      <c r="CL2947" s="24"/>
      <c r="CM2947" s="24"/>
      <c r="CN2947" s="24"/>
      <c r="CO2947" s="24"/>
      <c r="CP2947" s="24"/>
      <c r="CQ2947" s="24"/>
      <c r="CR2947" s="24"/>
      <c r="CS2947" s="24"/>
      <c r="CT2947" s="24"/>
      <c r="CU2947" s="24"/>
      <c r="CV2947" s="24"/>
      <c r="CW2947" s="24"/>
      <c r="CX2947" s="24"/>
      <c r="CY2947" s="24"/>
      <c r="CZ2947" s="24"/>
      <c r="DA2947" s="24"/>
      <c r="DB2947" s="24"/>
      <c r="DC2947" s="24"/>
      <c r="DD2947" s="24"/>
      <c r="DE2947" s="24"/>
      <c r="DF2947" s="26"/>
      <c r="DG2947" s="26"/>
      <c r="DH2947" s="26"/>
      <c r="DI2947" s="26"/>
      <c r="DJ2947" s="26"/>
      <c r="DK2947" s="26"/>
      <c r="DL2947" s="26"/>
      <c r="DM2947" s="26"/>
      <c r="DN2947" s="26"/>
      <c r="DO2947" s="26"/>
    </row>
    <row r="2948" spans="1:119" ht="20.100000000000001" customHeight="1" x14ac:dyDescent="0.25">
      <c r="A2948" s="29" t="str">
        <f t="shared" si="644"/>
        <v/>
      </c>
      <c r="B2948" s="29" t="str">
        <f t="shared" si="645"/>
        <v/>
      </c>
      <c r="C2948" s="29">
        <f t="shared" si="646"/>
        <v>0</v>
      </c>
      <c r="D2948" s="30">
        <f t="shared" si="647"/>
        <v>0</v>
      </c>
      <c r="E2948" s="30">
        <f t="shared" si="648"/>
        <v>0</v>
      </c>
      <c r="F2948" s="31">
        <f t="shared" si="649"/>
        <v>0</v>
      </c>
      <c r="G2948" s="31">
        <f t="shared" si="650"/>
        <v>0</v>
      </c>
      <c r="H2948" s="31">
        <f t="shared" si="651"/>
        <v>0</v>
      </c>
      <c r="I2948" s="31">
        <f t="shared" si="652"/>
        <v>0</v>
      </c>
      <c r="J2948" s="31">
        <f t="shared" si="653"/>
        <v>0</v>
      </c>
      <c r="K2948" s="31">
        <f t="shared" si="654"/>
        <v>0</v>
      </c>
      <c r="L2948" s="31">
        <f t="shared" si="655"/>
        <v>0</v>
      </c>
      <c r="M2948" s="31">
        <f t="shared" si="656"/>
        <v>0</v>
      </c>
      <c r="N2948" s="31">
        <f t="shared" si="657"/>
        <v>0</v>
      </c>
      <c r="O2948" s="26"/>
      <c r="P2948" s="26"/>
      <c r="Q2948" s="27"/>
      <c r="R2948" s="24"/>
      <c r="S2948" s="24"/>
      <c r="T2948" s="26"/>
      <c r="U2948" s="24"/>
      <c r="V2948" s="26"/>
      <c r="W2948" s="26"/>
      <c r="X2948" s="26"/>
      <c r="Y2948" s="26"/>
      <c r="Z2948" s="24"/>
      <c r="AA2948" s="24"/>
      <c r="AB2948" s="26"/>
      <c r="AC2948" s="28"/>
      <c r="AD2948" s="26"/>
      <c r="AE2948" s="26"/>
      <c r="AF2948" s="26"/>
      <c r="AG2948" s="26"/>
      <c r="AH2948" s="24"/>
      <c r="AI2948" s="28"/>
      <c r="AJ2948" s="24"/>
      <c r="AK2948" s="24"/>
      <c r="AL2948" s="24"/>
      <c r="AM2948" s="24"/>
      <c r="AN2948" s="24"/>
      <c r="AO2948" s="24"/>
      <c r="AP2948" s="24"/>
      <c r="AQ2948" s="24"/>
      <c r="AR2948" s="24"/>
      <c r="AS2948" s="24"/>
      <c r="AT2948" s="24"/>
      <c r="AU2948" s="24"/>
      <c r="AV2948" s="24"/>
      <c r="AW2948" s="24"/>
      <c r="AX2948" s="24"/>
      <c r="AY2948" s="24"/>
      <c r="AZ2948" s="24"/>
      <c r="BA2948" s="24"/>
      <c r="BB2948" s="24"/>
      <c r="BC2948" s="26"/>
      <c r="BD2948" s="24"/>
      <c r="BE2948" s="24"/>
      <c r="BF2948" s="24"/>
      <c r="BG2948" s="24"/>
      <c r="BH2948" s="24"/>
      <c r="BI2948" s="24"/>
      <c r="BJ2948" s="24"/>
      <c r="BK2948" s="24"/>
      <c r="BL2948" s="24"/>
      <c r="BM2948" s="24"/>
      <c r="BN2948" s="24"/>
      <c r="BO2948" s="24"/>
      <c r="BP2948" s="24"/>
      <c r="BQ2948" s="24"/>
      <c r="BR2948" s="24"/>
      <c r="BS2948" s="24"/>
      <c r="BT2948" s="24"/>
      <c r="BU2948" s="24"/>
      <c r="BV2948" s="24"/>
      <c r="BW2948" s="24"/>
      <c r="BX2948" s="24"/>
      <c r="BY2948" s="24"/>
      <c r="BZ2948" s="24"/>
      <c r="CA2948" s="24"/>
      <c r="CB2948" s="24"/>
      <c r="CC2948" s="24"/>
      <c r="CD2948" s="24"/>
      <c r="CE2948" s="24"/>
      <c r="CF2948" s="24"/>
      <c r="CG2948" s="24"/>
      <c r="CH2948" s="24"/>
      <c r="CI2948" s="24"/>
      <c r="CJ2948" s="24"/>
      <c r="CK2948" s="24"/>
      <c r="CL2948" s="24"/>
      <c r="CM2948" s="24"/>
      <c r="CN2948" s="24"/>
      <c r="CO2948" s="24"/>
      <c r="CP2948" s="24"/>
      <c r="CQ2948" s="24"/>
      <c r="CR2948" s="24"/>
      <c r="CS2948" s="24"/>
      <c r="CT2948" s="24"/>
      <c r="CU2948" s="24"/>
      <c r="CV2948" s="24"/>
      <c r="CW2948" s="24"/>
      <c r="CX2948" s="24"/>
      <c r="CY2948" s="24"/>
      <c r="CZ2948" s="24"/>
      <c r="DA2948" s="24"/>
      <c r="DB2948" s="24"/>
      <c r="DC2948" s="24"/>
      <c r="DD2948" s="24"/>
      <c r="DE2948" s="24"/>
      <c r="DF2948" s="26"/>
      <c r="DG2948" s="26"/>
      <c r="DH2948" s="26"/>
      <c r="DI2948" s="26"/>
      <c r="DJ2948" s="26"/>
      <c r="DK2948" s="26"/>
      <c r="DL2948" s="26"/>
      <c r="DM2948" s="26"/>
      <c r="DN2948" s="26"/>
      <c r="DO2948" s="26"/>
    </row>
    <row r="2949" spans="1:119" ht="20.100000000000001" customHeight="1" x14ac:dyDescent="0.25">
      <c r="A2949" s="29" t="str">
        <f t="shared" si="644"/>
        <v/>
      </c>
      <c r="B2949" s="29" t="str">
        <f t="shared" si="645"/>
        <v/>
      </c>
      <c r="C2949" s="29">
        <f t="shared" si="646"/>
        <v>0</v>
      </c>
      <c r="D2949" s="30">
        <f t="shared" si="647"/>
        <v>0</v>
      </c>
      <c r="E2949" s="30">
        <f t="shared" si="648"/>
        <v>0</v>
      </c>
      <c r="F2949" s="31">
        <f t="shared" si="649"/>
        <v>0</v>
      </c>
      <c r="G2949" s="31">
        <f t="shared" si="650"/>
        <v>0</v>
      </c>
      <c r="H2949" s="31">
        <f t="shared" si="651"/>
        <v>0</v>
      </c>
      <c r="I2949" s="31">
        <f t="shared" si="652"/>
        <v>0</v>
      </c>
      <c r="J2949" s="31">
        <f t="shared" si="653"/>
        <v>0</v>
      </c>
      <c r="K2949" s="31">
        <f t="shared" si="654"/>
        <v>0</v>
      </c>
      <c r="L2949" s="31">
        <f t="shared" si="655"/>
        <v>0</v>
      </c>
      <c r="M2949" s="31">
        <f t="shared" si="656"/>
        <v>0</v>
      </c>
      <c r="N2949" s="31">
        <f t="shared" si="657"/>
        <v>0</v>
      </c>
      <c r="O2949" s="26"/>
      <c r="P2949" s="26"/>
      <c r="Q2949" s="27"/>
      <c r="R2949" s="26"/>
      <c r="S2949" s="26"/>
      <c r="T2949" s="26"/>
      <c r="U2949" s="26"/>
      <c r="V2949" s="26"/>
      <c r="W2949" s="26"/>
      <c r="X2949" s="26"/>
      <c r="Y2949" s="26"/>
      <c r="Z2949" s="24"/>
      <c r="AA2949" s="24"/>
      <c r="AB2949" s="26"/>
      <c r="AC2949" s="28"/>
      <c r="AD2949" s="26"/>
      <c r="AE2949" s="26"/>
      <c r="AF2949" s="26"/>
      <c r="AG2949" s="26"/>
      <c r="AH2949" s="26"/>
      <c r="AI2949" s="28"/>
      <c r="AJ2949" s="26"/>
      <c r="AK2949" s="26"/>
      <c r="AL2949" s="26"/>
      <c r="AM2949" s="24"/>
      <c r="AN2949" s="24"/>
      <c r="AO2949" s="24"/>
      <c r="AP2949" s="24"/>
      <c r="AQ2949" s="26"/>
      <c r="AR2949" s="24"/>
      <c r="AS2949" s="24"/>
      <c r="AT2949" s="24"/>
      <c r="AU2949" s="24"/>
      <c r="AV2949" s="24"/>
      <c r="AW2949" s="28"/>
      <c r="AX2949" s="26"/>
      <c r="AY2949" s="28"/>
      <c r="AZ2949" s="28"/>
      <c r="BA2949" s="24"/>
      <c r="BB2949" s="26"/>
      <c r="BC2949" s="26"/>
      <c r="BD2949" s="26"/>
      <c r="BE2949" s="24"/>
      <c r="BF2949" s="24"/>
      <c r="BG2949" s="24"/>
      <c r="BH2949" s="24"/>
      <c r="BI2949" s="24"/>
      <c r="BJ2949" s="24"/>
      <c r="BK2949" s="24"/>
      <c r="BL2949" s="24"/>
      <c r="BM2949" s="24"/>
      <c r="BN2949" s="24"/>
      <c r="BO2949" s="24"/>
      <c r="BP2949" s="24"/>
      <c r="BQ2949" s="24"/>
      <c r="BR2949" s="26"/>
      <c r="BS2949" s="26"/>
      <c r="BT2949" s="26"/>
      <c r="BU2949" s="26"/>
      <c r="BV2949" s="26"/>
      <c r="BW2949" s="26"/>
      <c r="BX2949" s="26"/>
      <c r="BY2949" s="26"/>
      <c r="BZ2949" s="24"/>
      <c r="CA2949" s="24"/>
      <c r="CB2949" s="24"/>
      <c r="CC2949" s="24"/>
      <c r="CD2949" s="24"/>
      <c r="CE2949" s="24"/>
      <c r="CF2949" s="24"/>
      <c r="CG2949" s="24"/>
      <c r="CH2949" s="24"/>
      <c r="CI2949" s="24"/>
      <c r="CJ2949" s="24"/>
      <c r="CK2949" s="24"/>
      <c r="CL2949" s="24"/>
      <c r="CM2949" s="24"/>
      <c r="CN2949" s="24"/>
      <c r="CO2949" s="24"/>
      <c r="CP2949" s="24"/>
      <c r="CQ2949" s="24"/>
      <c r="CR2949" s="24"/>
      <c r="CS2949" s="24"/>
      <c r="CT2949" s="24"/>
      <c r="CU2949" s="24"/>
      <c r="CV2949" s="24"/>
      <c r="CW2949" s="24"/>
      <c r="CX2949" s="24"/>
      <c r="CY2949" s="24"/>
      <c r="CZ2949" s="24"/>
      <c r="DA2949" s="24"/>
      <c r="DB2949" s="24"/>
      <c r="DC2949" s="24"/>
      <c r="DD2949" s="24"/>
      <c r="DE2949" s="24"/>
      <c r="DF2949" s="26"/>
      <c r="DG2949" s="26"/>
      <c r="DH2949" s="26"/>
      <c r="DI2949" s="26"/>
      <c r="DJ2949" s="26"/>
      <c r="DK2949" s="26"/>
      <c r="DL2949" s="26"/>
      <c r="DM2949" s="26"/>
      <c r="DN2949" s="26"/>
      <c r="DO2949" s="26"/>
    </row>
    <row r="2950" spans="1:119" ht="20.100000000000001" customHeight="1" x14ac:dyDescent="0.25">
      <c r="A2950" s="29" t="str">
        <f t="shared" si="644"/>
        <v/>
      </c>
      <c r="B2950" s="29" t="str">
        <f t="shared" si="645"/>
        <v/>
      </c>
      <c r="C2950" s="29">
        <f t="shared" si="646"/>
        <v>0</v>
      </c>
      <c r="D2950" s="30">
        <f t="shared" si="647"/>
        <v>0</v>
      </c>
      <c r="E2950" s="30">
        <f t="shared" si="648"/>
        <v>0</v>
      </c>
      <c r="F2950" s="31">
        <f t="shared" si="649"/>
        <v>0</v>
      </c>
      <c r="G2950" s="31">
        <f t="shared" si="650"/>
        <v>0</v>
      </c>
      <c r="H2950" s="31">
        <f t="shared" si="651"/>
        <v>0</v>
      </c>
      <c r="I2950" s="31">
        <f t="shared" si="652"/>
        <v>0</v>
      </c>
      <c r="J2950" s="31">
        <f t="shared" si="653"/>
        <v>0</v>
      </c>
      <c r="K2950" s="31">
        <f t="shared" si="654"/>
        <v>0</v>
      </c>
      <c r="L2950" s="31">
        <f t="shared" si="655"/>
        <v>0</v>
      </c>
      <c r="M2950" s="31">
        <f t="shared" si="656"/>
        <v>0</v>
      </c>
      <c r="N2950" s="31">
        <f t="shared" si="657"/>
        <v>0</v>
      </c>
      <c r="O2950" s="26"/>
      <c r="P2950" s="26"/>
      <c r="Q2950" s="27"/>
      <c r="R2950" s="26"/>
      <c r="S2950" s="26"/>
      <c r="T2950" s="26"/>
      <c r="U2950" s="26"/>
      <c r="V2950" s="26"/>
      <c r="W2950" s="26"/>
      <c r="X2950" s="26"/>
      <c r="Y2950" s="26"/>
      <c r="Z2950" s="24"/>
      <c r="AA2950" s="24"/>
      <c r="AB2950" s="26"/>
      <c r="AC2950" s="28"/>
      <c r="AD2950" s="26"/>
      <c r="AE2950" s="26"/>
      <c r="AF2950" s="26"/>
      <c r="AG2950" s="26"/>
      <c r="AH2950" s="26"/>
      <c r="AI2950" s="28"/>
      <c r="AJ2950" s="26"/>
      <c r="AK2950" s="26"/>
      <c r="AL2950" s="26"/>
      <c r="AM2950" s="24"/>
      <c r="AN2950" s="24"/>
      <c r="AO2950" s="24"/>
      <c r="AP2950" s="24"/>
      <c r="AQ2950" s="24"/>
      <c r="AR2950" s="24"/>
      <c r="AS2950" s="24"/>
      <c r="AT2950" s="24"/>
      <c r="AU2950" s="24"/>
      <c r="AV2950" s="24"/>
      <c r="AW2950" s="28"/>
      <c r="AX2950" s="26"/>
      <c r="AY2950" s="28"/>
      <c r="AZ2950" s="28"/>
      <c r="BA2950" s="26"/>
      <c r="BB2950" s="26"/>
      <c r="BC2950" s="26"/>
      <c r="BD2950" s="26"/>
      <c r="BE2950" s="26"/>
      <c r="BF2950" s="26"/>
      <c r="BG2950" s="26"/>
      <c r="BH2950" s="26"/>
      <c r="BI2950" s="26"/>
      <c r="BJ2950" s="26"/>
      <c r="BK2950" s="26"/>
      <c r="BL2950" s="26"/>
      <c r="BM2950" s="26"/>
      <c r="BN2950" s="26"/>
      <c r="BO2950" s="26"/>
      <c r="BP2950" s="24"/>
      <c r="BQ2950" s="24"/>
      <c r="BR2950" s="26"/>
      <c r="BS2950" s="26"/>
      <c r="BT2950" s="26"/>
      <c r="BU2950" s="26"/>
      <c r="BV2950" s="26"/>
      <c r="BW2950" s="26"/>
      <c r="BX2950" s="26"/>
      <c r="BY2950" s="26"/>
      <c r="BZ2950" s="24"/>
      <c r="CA2950" s="24"/>
      <c r="CB2950" s="24"/>
      <c r="CC2950" s="24"/>
      <c r="CD2950" s="24"/>
      <c r="CE2950" s="24"/>
      <c r="CF2950" s="24"/>
      <c r="CG2950" s="24"/>
      <c r="CH2950" s="24"/>
      <c r="CI2950" s="24"/>
      <c r="CJ2950" s="24"/>
      <c r="CK2950" s="24"/>
      <c r="CL2950" s="24"/>
      <c r="CM2950" s="24"/>
      <c r="CN2950" s="24"/>
      <c r="CO2950" s="24"/>
      <c r="CP2950" s="24"/>
      <c r="CQ2950" s="24"/>
      <c r="CR2950" s="24"/>
      <c r="CS2950" s="24"/>
      <c r="CT2950" s="24"/>
      <c r="CU2950" s="24"/>
      <c r="CV2950" s="24"/>
      <c r="CW2950" s="24"/>
      <c r="CX2950" s="24"/>
      <c r="CY2950" s="24"/>
      <c r="CZ2950" s="24"/>
      <c r="DA2950" s="24"/>
      <c r="DB2950" s="24"/>
      <c r="DC2950" s="24"/>
      <c r="DD2950" s="24"/>
      <c r="DE2950" s="24"/>
      <c r="DF2950" s="26"/>
      <c r="DG2950" s="26"/>
      <c r="DH2950" s="26"/>
      <c r="DI2950" s="26"/>
      <c r="DJ2950" s="26"/>
      <c r="DK2950" s="26"/>
      <c r="DL2950" s="26"/>
      <c r="DM2950" s="26"/>
      <c r="DN2950" s="26"/>
      <c r="DO2950" s="26"/>
    </row>
    <row r="2951" spans="1:119" ht="20.100000000000001" customHeight="1" x14ac:dyDescent="0.25">
      <c r="A2951" s="29" t="str">
        <f t="shared" si="644"/>
        <v/>
      </c>
      <c r="B2951" s="29" t="str">
        <f t="shared" si="645"/>
        <v/>
      </c>
      <c r="C2951" s="29">
        <f t="shared" si="646"/>
        <v>0</v>
      </c>
      <c r="D2951" s="30">
        <f t="shared" si="647"/>
        <v>0</v>
      </c>
      <c r="E2951" s="30">
        <f t="shared" si="648"/>
        <v>0</v>
      </c>
      <c r="F2951" s="31">
        <f t="shared" si="649"/>
        <v>0</v>
      </c>
      <c r="G2951" s="31">
        <f t="shared" si="650"/>
        <v>0</v>
      </c>
      <c r="H2951" s="31">
        <f t="shared" si="651"/>
        <v>0</v>
      </c>
      <c r="I2951" s="31">
        <f t="shared" si="652"/>
        <v>0</v>
      </c>
      <c r="J2951" s="31">
        <f t="shared" si="653"/>
        <v>0</v>
      </c>
      <c r="K2951" s="31">
        <f t="shared" si="654"/>
        <v>0</v>
      </c>
      <c r="L2951" s="31">
        <f t="shared" si="655"/>
        <v>0</v>
      </c>
      <c r="M2951" s="31">
        <f t="shared" si="656"/>
        <v>0</v>
      </c>
      <c r="N2951" s="31">
        <f t="shared" si="657"/>
        <v>0</v>
      </c>
      <c r="O2951" s="26"/>
      <c r="P2951" s="26"/>
      <c r="Q2951" s="27"/>
      <c r="R2951" s="26"/>
      <c r="S2951" s="26"/>
      <c r="T2951" s="26"/>
      <c r="U2951" s="26"/>
      <c r="V2951" s="26"/>
      <c r="W2951" s="26"/>
      <c r="X2951" s="26"/>
      <c r="Y2951" s="26"/>
      <c r="Z2951" s="24"/>
      <c r="AA2951" s="24"/>
      <c r="AB2951" s="26"/>
      <c r="AC2951" s="28"/>
      <c r="AD2951" s="26"/>
      <c r="AE2951" s="26"/>
      <c r="AF2951" s="26"/>
      <c r="AG2951" s="26"/>
      <c r="AH2951" s="26"/>
      <c r="AI2951" s="28"/>
      <c r="AJ2951" s="24"/>
      <c r="AK2951" s="26"/>
      <c r="AL2951" s="26"/>
      <c r="AM2951" s="26"/>
      <c r="AN2951" s="26"/>
      <c r="AO2951" s="26"/>
      <c r="AP2951" s="24"/>
      <c r="AQ2951" s="24"/>
      <c r="AR2951" s="24"/>
      <c r="AS2951" s="24"/>
      <c r="AT2951" s="24"/>
      <c r="AU2951" s="24"/>
      <c r="AV2951" s="24"/>
      <c r="AW2951" s="28"/>
      <c r="AX2951" s="26"/>
      <c r="AY2951" s="28"/>
      <c r="AZ2951" s="28"/>
      <c r="BA2951" s="26"/>
      <c r="BB2951" s="26"/>
      <c r="BC2951" s="26"/>
      <c r="BD2951" s="24"/>
      <c r="BE2951" s="24"/>
      <c r="BF2951" s="26"/>
      <c r="BG2951" s="26"/>
      <c r="BH2951" s="26"/>
      <c r="BI2951" s="26"/>
      <c r="BJ2951" s="26"/>
      <c r="BK2951" s="26"/>
      <c r="BL2951" s="26"/>
      <c r="BM2951" s="26"/>
      <c r="BN2951" s="26"/>
      <c r="BO2951" s="26"/>
      <c r="BP2951" s="26"/>
      <c r="BQ2951" s="26"/>
      <c r="BR2951" s="26"/>
      <c r="BS2951" s="26"/>
      <c r="BT2951" s="26"/>
      <c r="BU2951" s="26"/>
      <c r="BV2951" s="26"/>
      <c r="BW2951" s="26"/>
      <c r="BX2951" s="26"/>
      <c r="BY2951" s="26"/>
      <c r="BZ2951" s="24"/>
      <c r="CA2951" s="24"/>
      <c r="CB2951" s="24"/>
      <c r="CC2951" s="24"/>
      <c r="CD2951" s="24"/>
      <c r="CE2951" s="24"/>
      <c r="CF2951" s="24"/>
      <c r="CG2951" s="24"/>
      <c r="CH2951" s="24"/>
      <c r="CI2951" s="24"/>
      <c r="CJ2951" s="24"/>
      <c r="CK2951" s="24"/>
      <c r="CL2951" s="24"/>
      <c r="CM2951" s="24"/>
      <c r="CN2951" s="24"/>
      <c r="CO2951" s="24"/>
      <c r="CP2951" s="24"/>
      <c r="CQ2951" s="24"/>
      <c r="CR2951" s="24"/>
      <c r="CS2951" s="24"/>
      <c r="CT2951" s="24"/>
      <c r="CU2951" s="24"/>
      <c r="CV2951" s="24"/>
      <c r="CW2951" s="24"/>
      <c r="CX2951" s="24"/>
      <c r="CY2951" s="24"/>
      <c r="CZ2951" s="24"/>
      <c r="DA2951" s="24"/>
      <c r="DB2951" s="24"/>
      <c r="DC2951" s="24"/>
      <c r="DD2951" s="24"/>
      <c r="DE2951" s="24"/>
      <c r="DF2951" s="26"/>
      <c r="DG2951" s="26"/>
      <c r="DH2951" s="26"/>
      <c r="DI2951" s="26"/>
      <c r="DJ2951" s="26"/>
      <c r="DK2951" s="26"/>
      <c r="DL2951" s="26"/>
      <c r="DM2951" s="26"/>
      <c r="DN2951" s="26"/>
      <c r="DO2951" s="26"/>
    </row>
    <row r="2952" spans="1:119" ht="20.100000000000001" customHeight="1" x14ac:dyDescent="0.25">
      <c r="A2952" s="29" t="str">
        <f t="shared" si="644"/>
        <v/>
      </c>
      <c r="B2952" s="29" t="str">
        <f t="shared" si="645"/>
        <v/>
      </c>
      <c r="C2952" s="29">
        <f t="shared" si="646"/>
        <v>0</v>
      </c>
      <c r="D2952" s="30">
        <f t="shared" si="647"/>
        <v>0</v>
      </c>
      <c r="E2952" s="30">
        <f t="shared" si="648"/>
        <v>0</v>
      </c>
      <c r="F2952" s="31">
        <f t="shared" si="649"/>
        <v>0</v>
      </c>
      <c r="G2952" s="31">
        <f t="shared" si="650"/>
        <v>0</v>
      </c>
      <c r="H2952" s="31">
        <f t="shared" si="651"/>
        <v>0</v>
      </c>
      <c r="I2952" s="31">
        <f t="shared" si="652"/>
        <v>0</v>
      </c>
      <c r="J2952" s="31">
        <f t="shared" si="653"/>
        <v>0</v>
      </c>
      <c r="K2952" s="31">
        <f t="shared" si="654"/>
        <v>0</v>
      </c>
      <c r="L2952" s="31">
        <f t="shared" si="655"/>
        <v>0</v>
      </c>
      <c r="M2952" s="31">
        <f t="shared" si="656"/>
        <v>0</v>
      </c>
      <c r="N2952" s="31">
        <f t="shared" si="657"/>
        <v>0</v>
      </c>
      <c r="O2952" s="26"/>
      <c r="P2952" s="26"/>
      <c r="Q2952" s="27"/>
      <c r="R2952" s="26"/>
      <c r="S2952" s="26"/>
      <c r="T2952" s="26"/>
      <c r="U2952" s="26"/>
      <c r="V2952" s="26"/>
      <c r="W2952" s="26"/>
      <c r="X2952" s="26"/>
      <c r="Y2952" s="26"/>
      <c r="Z2952" s="24"/>
      <c r="AA2952" s="24"/>
      <c r="AB2952" s="26"/>
      <c r="AC2952" s="28"/>
      <c r="AD2952" s="26"/>
      <c r="AE2952" s="24"/>
      <c r="AF2952" s="26"/>
      <c r="AG2952" s="26"/>
      <c r="AH2952" s="26"/>
      <c r="AI2952" s="28"/>
      <c r="AJ2952" s="26"/>
      <c r="AK2952" s="26"/>
      <c r="AL2952" s="26"/>
      <c r="AM2952" s="24"/>
      <c r="AN2952" s="24"/>
      <c r="AO2952" s="24"/>
      <c r="AP2952" s="24"/>
      <c r="AQ2952" s="24"/>
      <c r="AR2952" s="26"/>
      <c r="AS2952" s="24"/>
      <c r="AT2952" s="24"/>
      <c r="AU2952" s="24"/>
      <c r="AV2952" s="24"/>
      <c r="AW2952" s="28"/>
      <c r="AX2952" s="26"/>
      <c r="AY2952" s="28"/>
      <c r="AZ2952" s="28"/>
      <c r="BA2952" s="26"/>
      <c r="BB2952" s="26"/>
      <c r="BC2952" s="26"/>
      <c r="BD2952" s="24"/>
      <c r="BE2952" s="24"/>
      <c r="BF2952" s="26"/>
      <c r="BG2952" s="26"/>
      <c r="BH2952" s="26"/>
      <c r="BI2952" s="26"/>
      <c r="BJ2952" s="26"/>
      <c r="BK2952" s="26"/>
      <c r="BL2952" s="26"/>
      <c r="BM2952" s="26"/>
      <c r="BN2952" s="26"/>
      <c r="BO2952" s="26"/>
      <c r="BP2952" s="24"/>
      <c r="BQ2952" s="24"/>
      <c r="BR2952" s="26"/>
      <c r="BS2952" s="26"/>
      <c r="BT2952" s="26"/>
      <c r="BU2952" s="26"/>
      <c r="BV2952" s="26"/>
      <c r="BW2952" s="26"/>
      <c r="BX2952" s="26"/>
      <c r="BY2952" s="26"/>
      <c r="BZ2952" s="24"/>
      <c r="CA2952" s="24"/>
      <c r="CB2952" s="24"/>
      <c r="CC2952" s="24"/>
      <c r="CD2952" s="24"/>
      <c r="CE2952" s="24"/>
      <c r="CF2952" s="24"/>
      <c r="CG2952" s="24"/>
      <c r="CH2952" s="24"/>
      <c r="CI2952" s="24"/>
      <c r="CJ2952" s="24"/>
      <c r="CK2952" s="24"/>
      <c r="CL2952" s="24"/>
      <c r="CM2952" s="24"/>
      <c r="CN2952" s="24"/>
      <c r="CO2952" s="24"/>
      <c r="CP2952" s="24"/>
      <c r="CQ2952" s="24"/>
      <c r="CR2952" s="24"/>
      <c r="CS2952" s="24"/>
      <c r="CT2952" s="24"/>
      <c r="CU2952" s="24"/>
      <c r="CV2952" s="24"/>
      <c r="CW2952" s="24"/>
      <c r="CX2952" s="24"/>
      <c r="CY2952" s="24"/>
      <c r="CZ2952" s="24"/>
      <c r="DA2952" s="24"/>
      <c r="DB2952" s="24"/>
      <c r="DC2952" s="24"/>
      <c r="DD2952" s="24"/>
      <c r="DE2952" s="24"/>
      <c r="DF2952" s="26"/>
      <c r="DG2952" s="26"/>
      <c r="DH2952" s="26"/>
      <c r="DI2952" s="26"/>
      <c r="DJ2952" s="26"/>
      <c r="DK2952" s="26"/>
      <c r="DL2952" s="26"/>
      <c r="DM2952" s="26"/>
      <c r="DN2952" s="26"/>
      <c r="DO2952" s="26"/>
    </row>
    <row r="2953" spans="1:119" ht="20.100000000000001" customHeight="1" x14ac:dyDescent="0.25">
      <c r="A2953" s="29" t="str">
        <f t="shared" si="644"/>
        <v/>
      </c>
      <c r="B2953" s="29" t="str">
        <f t="shared" si="645"/>
        <v/>
      </c>
      <c r="C2953" s="29">
        <f t="shared" si="646"/>
        <v>0</v>
      </c>
      <c r="D2953" s="30">
        <f t="shared" si="647"/>
        <v>0</v>
      </c>
      <c r="E2953" s="30">
        <f t="shared" si="648"/>
        <v>0</v>
      </c>
      <c r="F2953" s="31">
        <f t="shared" si="649"/>
        <v>0</v>
      </c>
      <c r="G2953" s="31">
        <f t="shared" si="650"/>
        <v>0</v>
      </c>
      <c r="H2953" s="31">
        <f t="shared" si="651"/>
        <v>0</v>
      </c>
      <c r="I2953" s="31">
        <f t="shared" si="652"/>
        <v>0</v>
      </c>
      <c r="J2953" s="31">
        <f t="shared" si="653"/>
        <v>0</v>
      </c>
      <c r="K2953" s="31">
        <f t="shared" si="654"/>
        <v>0</v>
      </c>
      <c r="L2953" s="31">
        <f t="shared" si="655"/>
        <v>0</v>
      </c>
      <c r="M2953" s="31">
        <f t="shared" si="656"/>
        <v>0</v>
      </c>
      <c r="N2953" s="31">
        <f t="shared" si="657"/>
        <v>0</v>
      </c>
      <c r="O2953" s="26"/>
      <c r="P2953" s="26"/>
      <c r="Q2953" s="27"/>
      <c r="R2953" s="26"/>
      <c r="S2953" s="26"/>
      <c r="T2953" s="26"/>
      <c r="U2953" s="26"/>
      <c r="V2953" s="26"/>
      <c r="W2953" s="26"/>
      <c r="X2953" s="26"/>
      <c r="Y2953" s="26"/>
      <c r="Z2953" s="24"/>
      <c r="AA2953" s="24"/>
      <c r="AB2953" s="26"/>
      <c r="AC2953" s="28"/>
      <c r="AD2953" s="26"/>
      <c r="AE2953" s="24"/>
      <c r="AF2953" s="26"/>
      <c r="AG2953" s="26"/>
      <c r="AH2953" s="26"/>
      <c r="AI2953" s="28"/>
      <c r="AJ2953" s="24"/>
      <c r="AK2953" s="26"/>
      <c r="AL2953" s="26"/>
      <c r="AM2953" s="26"/>
      <c r="AN2953" s="26"/>
      <c r="AO2953" s="26"/>
      <c r="AP2953" s="24"/>
      <c r="AQ2953" s="24"/>
      <c r="AR2953" s="24"/>
      <c r="AS2953" s="26"/>
      <c r="AT2953" s="24"/>
      <c r="AU2953" s="26"/>
      <c r="AV2953" s="24"/>
      <c r="AW2953" s="28"/>
      <c r="AX2953" s="26"/>
      <c r="AY2953" s="28"/>
      <c r="AZ2953" s="28"/>
      <c r="BA2953" s="26"/>
      <c r="BB2953" s="26"/>
      <c r="BC2953" s="26"/>
      <c r="BD2953" s="26"/>
      <c r="BE2953" s="24"/>
      <c r="BF2953" s="26"/>
      <c r="BG2953" s="26"/>
      <c r="BH2953" s="26"/>
      <c r="BI2953" s="26"/>
      <c r="BJ2953" s="26"/>
      <c r="BK2953" s="26"/>
      <c r="BL2953" s="26"/>
      <c r="BM2953" s="26"/>
      <c r="BN2953" s="26"/>
      <c r="BO2953" s="26"/>
      <c r="BP2953" s="24"/>
      <c r="BQ2953" s="24"/>
      <c r="BR2953" s="26"/>
      <c r="BS2953" s="26"/>
      <c r="BT2953" s="26"/>
      <c r="BU2953" s="26"/>
      <c r="BV2953" s="26"/>
      <c r="BW2953" s="26"/>
      <c r="BX2953" s="26"/>
      <c r="BY2953" s="26"/>
      <c r="BZ2953" s="24"/>
      <c r="CA2953" s="24"/>
      <c r="CB2953" s="24"/>
      <c r="CC2953" s="24"/>
      <c r="CD2953" s="24"/>
      <c r="CE2953" s="24"/>
      <c r="CF2953" s="24"/>
      <c r="CG2953" s="24"/>
      <c r="CH2953" s="24"/>
      <c r="CI2953" s="24"/>
      <c r="CJ2953" s="24"/>
      <c r="CK2953" s="24"/>
      <c r="CL2953" s="24"/>
      <c r="CM2953" s="24"/>
      <c r="CN2953" s="24"/>
      <c r="CO2953" s="24"/>
      <c r="CP2953" s="24"/>
      <c r="CQ2953" s="24"/>
      <c r="CR2953" s="24"/>
      <c r="CS2953" s="24"/>
      <c r="CT2953" s="24"/>
      <c r="CU2953" s="24"/>
      <c r="CV2953" s="24"/>
      <c r="CW2953" s="24"/>
      <c r="CX2953" s="24"/>
      <c r="CY2953" s="24"/>
      <c r="CZ2953" s="24"/>
      <c r="DA2953" s="24"/>
      <c r="DB2953" s="24"/>
      <c r="DC2953" s="24"/>
      <c r="DD2953" s="24"/>
      <c r="DE2953" s="24"/>
      <c r="DF2953" s="26"/>
      <c r="DG2953" s="26"/>
      <c r="DH2953" s="26"/>
      <c r="DI2953" s="26"/>
      <c r="DJ2953" s="26"/>
      <c r="DK2953" s="26"/>
      <c r="DL2953" s="26"/>
      <c r="DM2953" s="26"/>
      <c r="DN2953" s="26"/>
      <c r="DO2953" s="26"/>
    </row>
    <row r="2954" spans="1:119" ht="20.100000000000001" customHeight="1" x14ac:dyDescent="0.25">
      <c r="A2954" s="29" t="str">
        <f t="shared" si="644"/>
        <v/>
      </c>
      <c r="B2954" s="29" t="str">
        <f t="shared" si="645"/>
        <v/>
      </c>
      <c r="C2954" s="29">
        <f t="shared" si="646"/>
        <v>0</v>
      </c>
      <c r="D2954" s="30">
        <f t="shared" si="647"/>
        <v>0</v>
      </c>
      <c r="E2954" s="30">
        <f t="shared" si="648"/>
        <v>0</v>
      </c>
      <c r="F2954" s="31">
        <f t="shared" si="649"/>
        <v>0</v>
      </c>
      <c r="G2954" s="31">
        <f t="shared" si="650"/>
        <v>0</v>
      </c>
      <c r="H2954" s="31">
        <f t="shared" si="651"/>
        <v>0</v>
      </c>
      <c r="I2954" s="31">
        <f t="shared" si="652"/>
        <v>0</v>
      </c>
      <c r="J2954" s="31">
        <f t="shared" si="653"/>
        <v>0</v>
      </c>
      <c r="K2954" s="31">
        <f t="shared" si="654"/>
        <v>0</v>
      </c>
      <c r="L2954" s="31">
        <f t="shared" si="655"/>
        <v>0</v>
      </c>
      <c r="M2954" s="31">
        <f t="shared" si="656"/>
        <v>0</v>
      </c>
      <c r="N2954" s="31">
        <f t="shared" si="657"/>
        <v>0</v>
      </c>
      <c r="O2954" s="26"/>
      <c r="P2954" s="26"/>
      <c r="Q2954" s="27"/>
      <c r="R2954" s="26"/>
      <c r="S2954" s="26"/>
      <c r="T2954" s="26"/>
      <c r="U2954" s="26"/>
      <c r="V2954" s="26"/>
      <c r="W2954" s="26"/>
      <c r="X2954" s="26"/>
      <c r="Y2954" s="26"/>
      <c r="Z2954" s="24"/>
      <c r="AA2954" s="24"/>
      <c r="AB2954" s="26"/>
      <c r="AC2954" s="28"/>
      <c r="AD2954" s="26"/>
      <c r="AE2954" s="24"/>
      <c r="AF2954" s="26"/>
      <c r="AG2954" s="26"/>
      <c r="AH2954" s="26"/>
      <c r="AI2954" s="28"/>
      <c r="AJ2954" s="24"/>
      <c r="AK2954" s="26"/>
      <c r="AL2954" s="26"/>
      <c r="AM2954" s="26"/>
      <c r="AN2954" s="26"/>
      <c r="AO2954" s="26"/>
      <c r="AP2954" s="24"/>
      <c r="AQ2954" s="24"/>
      <c r="AR2954" s="24"/>
      <c r="AS2954" s="26"/>
      <c r="AT2954" s="24"/>
      <c r="AU2954" s="26"/>
      <c r="AV2954" s="24"/>
      <c r="AW2954" s="28"/>
      <c r="AX2954" s="26"/>
      <c r="AY2954" s="28"/>
      <c r="AZ2954" s="28"/>
      <c r="BA2954" s="26"/>
      <c r="BB2954" s="26"/>
      <c r="BC2954" s="26"/>
      <c r="BD2954" s="24"/>
      <c r="BE2954" s="24"/>
      <c r="BF2954" s="26"/>
      <c r="BG2954" s="26"/>
      <c r="BH2954" s="26"/>
      <c r="BI2954" s="26"/>
      <c r="BJ2954" s="26"/>
      <c r="BK2954" s="26"/>
      <c r="BL2954" s="26"/>
      <c r="BM2954" s="26"/>
      <c r="BN2954" s="26"/>
      <c r="BO2954" s="26"/>
      <c r="BP2954" s="26"/>
      <c r="BQ2954" s="26"/>
      <c r="BR2954" s="26"/>
      <c r="BS2954" s="26"/>
      <c r="BT2954" s="26"/>
      <c r="BU2954" s="26"/>
      <c r="BV2954" s="26"/>
      <c r="BW2954" s="26"/>
      <c r="BX2954" s="26"/>
      <c r="BY2954" s="26"/>
      <c r="BZ2954" s="24"/>
      <c r="CA2954" s="24"/>
      <c r="CB2954" s="24"/>
      <c r="CC2954" s="24"/>
      <c r="CD2954" s="24"/>
      <c r="CE2954" s="24"/>
      <c r="CF2954" s="24"/>
      <c r="CG2954" s="24"/>
      <c r="CH2954" s="24"/>
      <c r="CI2954" s="24"/>
      <c r="CJ2954" s="24"/>
      <c r="CK2954" s="24"/>
      <c r="CL2954" s="24"/>
      <c r="CM2954" s="24"/>
      <c r="CN2954" s="24"/>
      <c r="CO2954" s="24"/>
      <c r="CP2954" s="24"/>
      <c r="CQ2954" s="24"/>
      <c r="CR2954" s="24"/>
      <c r="CS2954" s="24"/>
      <c r="CT2954" s="24"/>
      <c r="CU2954" s="24"/>
      <c r="CV2954" s="24"/>
      <c r="CW2954" s="24"/>
      <c r="CX2954" s="24"/>
      <c r="CY2954" s="24"/>
      <c r="CZ2954" s="24"/>
      <c r="DA2954" s="24"/>
      <c r="DB2954" s="24"/>
      <c r="DC2954" s="24"/>
      <c r="DD2954" s="24"/>
      <c r="DE2954" s="24"/>
      <c r="DF2954" s="26"/>
      <c r="DG2954" s="26"/>
      <c r="DH2954" s="26"/>
      <c r="DI2954" s="26"/>
      <c r="DJ2954" s="26"/>
      <c r="DK2954" s="26"/>
      <c r="DL2954" s="26"/>
      <c r="DM2954" s="26"/>
      <c r="DN2954" s="26"/>
      <c r="DO2954" s="26"/>
    </row>
    <row r="2955" spans="1:119" ht="20.100000000000001" customHeight="1" x14ac:dyDescent="0.25">
      <c r="A2955" s="29" t="str">
        <f t="shared" si="644"/>
        <v/>
      </c>
      <c r="B2955" s="29" t="str">
        <f t="shared" si="645"/>
        <v/>
      </c>
      <c r="C2955" s="29">
        <f t="shared" si="646"/>
        <v>0</v>
      </c>
      <c r="D2955" s="30">
        <f t="shared" si="647"/>
        <v>0</v>
      </c>
      <c r="E2955" s="30">
        <f t="shared" si="648"/>
        <v>0</v>
      </c>
      <c r="F2955" s="31">
        <f t="shared" si="649"/>
        <v>0</v>
      </c>
      <c r="G2955" s="31">
        <f t="shared" si="650"/>
        <v>0</v>
      </c>
      <c r="H2955" s="31">
        <f t="shared" si="651"/>
        <v>0</v>
      </c>
      <c r="I2955" s="31">
        <f t="shared" si="652"/>
        <v>0</v>
      </c>
      <c r="J2955" s="31">
        <f t="shared" si="653"/>
        <v>0</v>
      </c>
      <c r="K2955" s="31">
        <f t="shared" si="654"/>
        <v>0</v>
      </c>
      <c r="L2955" s="31">
        <f t="shared" si="655"/>
        <v>0</v>
      </c>
      <c r="M2955" s="31">
        <f t="shared" si="656"/>
        <v>0</v>
      </c>
      <c r="N2955" s="31">
        <f t="shared" si="657"/>
        <v>0</v>
      </c>
      <c r="O2955" s="26"/>
      <c r="P2955" s="26"/>
      <c r="Q2955" s="27"/>
      <c r="R2955" s="24"/>
      <c r="S2955" s="26"/>
      <c r="T2955" s="26"/>
      <c r="U2955" s="26"/>
      <c r="V2955" s="26"/>
      <c r="W2955" s="26"/>
      <c r="X2955" s="26"/>
      <c r="Y2955" s="26"/>
      <c r="Z2955" s="24"/>
      <c r="AA2955" s="24"/>
      <c r="AB2955" s="26"/>
      <c r="AC2955" s="28"/>
      <c r="AD2955" s="26"/>
      <c r="AE2955" s="24"/>
      <c r="AF2955" s="26"/>
      <c r="AG2955" s="26"/>
      <c r="AH2955" s="26"/>
      <c r="AI2955" s="28"/>
      <c r="AJ2955" s="24"/>
      <c r="AK2955" s="26"/>
      <c r="AL2955" s="26"/>
      <c r="AM2955" s="26"/>
      <c r="AN2955" s="26"/>
      <c r="AO2955" s="24"/>
      <c r="AP2955" s="24"/>
      <c r="AQ2955" s="24"/>
      <c r="AR2955" s="24"/>
      <c r="AS2955" s="24"/>
      <c r="AT2955" s="24"/>
      <c r="AU2955" s="24"/>
      <c r="AV2955" s="24"/>
      <c r="AW2955" s="28"/>
      <c r="AX2955" s="26"/>
      <c r="AY2955" s="28"/>
      <c r="AZ2955" s="28"/>
      <c r="BA2955" s="26"/>
      <c r="BB2955" s="26"/>
      <c r="BC2955" s="26"/>
      <c r="BD2955" s="24"/>
      <c r="BE2955" s="24"/>
      <c r="BF2955" s="24"/>
      <c r="BG2955" s="24"/>
      <c r="BH2955" s="24"/>
      <c r="BI2955" s="24"/>
      <c r="BJ2955" s="24"/>
      <c r="BK2955" s="24"/>
      <c r="BL2955" s="24"/>
      <c r="BM2955" s="24"/>
      <c r="BN2955" s="24"/>
      <c r="BO2955" s="24"/>
      <c r="BP2955" s="24"/>
      <c r="BQ2955" s="24"/>
      <c r="BR2955" s="26"/>
      <c r="BS2955" s="26"/>
      <c r="BT2955" s="26"/>
      <c r="BU2955" s="26"/>
      <c r="BV2955" s="26"/>
      <c r="BW2955" s="26"/>
      <c r="BX2955" s="26"/>
      <c r="BY2955" s="26"/>
      <c r="BZ2955" s="24"/>
      <c r="CA2955" s="24"/>
      <c r="CB2955" s="24"/>
      <c r="CC2955" s="24"/>
      <c r="CD2955" s="24"/>
      <c r="CE2955" s="24"/>
      <c r="CF2955" s="24"/>
      <c r="CG2955" s="24"/>
      <c r="CH2955" s="24"/>
      <c r="CI2955" s="24"/>
      <c r="CJ2955" s="24"/>
      <c r="CK2955" s="24"/>
      <c r="CL2955" s="24"/>
      <c r="CM2955" s="24"/>
      <c r="CN2955" s="24"/>
      <c r="CO2955" s="24"/>
      <c r="CP2955" s="24"/>
      <c r="CQ2955" s="24"/>
      <c r="CR2955" s="24"/>
      <c r="CS2955" s="24"/>
      <c r="CT2955" s="24"/>
      <c r="CU2955" s="24"/>
      <c r="CV2955" s="24"/>
      <c r="CW2955" s="24"/>
      <c r="CX2955" s="24"/>
      <c r="CY2955" s="24"/>
      <c r="CZ2955" s="24"/>
      <c r="DA2955" s="24"/>
      <c r="DB2955" s="24"/>
      <c r="DC2955" s="24"/>
      <c r="DD2955" s="24"/>
      <c r="DE2955" s="24"/>
      <c r="DF2955" s="26"/>
      <c r="DG2955" s="26"/>
      <c r="DH2955" s="26"/>
      <c r="DI2955" s="26"/>
      <c r="DJ2955" s="26"/>
      <c r="DK2955" s="26"/>
      <c r="DL2955" s="26"/>
      <c r="DM2955" s="26"/>
      <c r="DN2955" s="26"/>
      <c r="DO2955" s="26"/>
    </row>
    <row r="2956" spans="1:119" ht="20.100000000000001" customHeight="1" x14ac:dyDescent="0.25">
      <c r="A2956" s="29" t="str">
        <f t="shared" si="644"/>
        <v/>
      </c>
      <c r="B2956" s="29" t="str">
        <f t="shared" si="645"/>
        <v/>
      </c>
      <c r="C2956" s="29">
        <f t="shared" si="646"/>
        <v>0</v>
      </c>
      <c r="D2956" s="30">
        <f t="shared" si="647"/>
        <v>0</v>
      </c>
      <c r="E2956" s="30">
        <f t="shared" si="648"/>
        <v>0</v>
      </c>
      <c r="F2956" s="31">
        <f t="shared" si="649"/>
        <v>0</v>
      </c>
      <c r="G2956" s="31">
        <f t="shared" si="650"/>
        <v>0</v>
      </c>
      <c r="H2956" s="31">
        <f t="shared" si="651"/>
        <v>0</v>
      </c>
      <c r="I2956" s="31">
        <f t="shared" si="652"/>
        <v>0</v>
      </c>
      <c r="J2956" s="31">
        <f t="shared" si="653"/>
        <v>0</v>
      </c>
      <c r="K2956" s="31">
        <f t="shared" si="654"/>
        <v>0</v>
      </c>
      <c r="L2956" s="31">
        <f t="shared" si="655"/>
        <v>0</v>
      </c>
      <c r="M2956" s="31">
        <f t="shared" si="656"/>
        <v>0</v>
      </c>
      <c r="N2956" s="31">
        <f t="shared" si="657"/>
        <v>0</v>
      </c>
      <c r="O2956" s="26"/>
      <c r="P2956" s="26"/>
      <c r="Q2956" s="27"/>
      <c r="R2956" s="24"/>
      <c r="S2956" s="24"/>
      <c r="T2956" s="26"/>
      <c r="U2956" s="24"/>
      <c r="V2956" s="26"/>
      <c r="W2956" s="26"/>
      <c r="X2956" s="26"/>
      <c r="Y2956" s="26"/>
      <c r="Z2956" s="24"/>
      <c r="AA2956" s="24"/>
      <c r="AB2956" s="26"/>
      <c r="AC2956" s="28"/>
      <c r="AD2956" s="26"/>
      <c r="AE2956" s="24"/>
      <c r="AF2956" s="26"/>
      <c r="AG2956" s="26"/>
      <c r="AH2956" s="24"/>
      <c r="AI2956" s="28"/>
      <c r="AJ2956" s="24"/>
      <c r="AK2956" s="24"/>
      <c r="AL2956" s="24"/>
      <c r="AM2956" s="24"/>
      <c r="AN2956" s="24"/>
      <c r="AO2956" s="24"/>
      <c r="AP2956" s="24"/>
      <c r="AQ2956" s="24"/>
      <c r="AR2956" s="24"/>
      <c r="AS2956" s="24"/>
      <c r="AT2956" s="24"/>
      <c r="AU2956" s="24"/>
      <c r="AV2956" s="24"/>
      <c r="AW2956" s="28"/>
      <c r="AX2956" s="26"/>
      <c r="AY2956" s="28"/>
      <c r="AZ2956" s="28"/>
      <c r="BA2956" s="26"/>
      <c r="BB2956" s="24"/>
      <c r="BC2956" s="26"/>
      <c r="BD2956" s="24"/>
      <c r="BE2956" s="24"/>
      <c r="BF2956" s="24"/>
      <c r="BG2956" s="24"/>
      <c r="BH2956" s="24"/>
      <c r="BI2956" s="24"/>
      <c r="BJ2956" s="24"/>
      <c r="BK2956" s="24"/>
      <c r="BL2956" s="24"/>
      <c r="BM2956" s="24"/>
      <c r="BN2956" s="24"/>
      <c r="BO2956" s="24"/>
      <c r="BP2956" s="24"/>
      <c r="BQ2956" s="24"/>
      <c r="BR2956" s="26"/>
      <c r="BS2956" s="26"/>
      <c r="BT2956" s="26"/>
      <c r="BU2956" s="26"/>
      <c r="BV2956" s="26"/>
      <c r="BW2956" s="26"/>
      <c r="BX2956" s="26"/>
      <c r="BY2956" s="26"/>
      <c r="BZ2956" s="24"/>
      <c r="CA2956" s="24"/>
      <c r="CB2956" s="24"/>
      <c r="CC2956" s="24"/>
      <c r="CD2956" s="24"/>
      <c r="CE2956" s="24"/>
      <c r="CF2956" s="24"/>
      <c r="CG2956" s="24"/>
      <c r="CH2956" s="24"/>
      <c r="CI2956" s="24"/>
      <c r="CJ2956" s="24"/>
      <c r="CK2956" s="24"/>
      <c r="CL2956" s="24"/>
      <c r="CM2956" s="24"/>
      <c r="CN2956" s="24"/>
      <c r="CO2956" s="24"/>
      <c r="CP2956" s="24"/>
      <c r="CQ2956" s="24"/>
      <c r="CR2956" s="24"/>
      <c r="CS2956" s="24"/>
      <c r="CT2956" s="24"/>
      <c r="CU2956" s="24"/>
      <c r="CV2956" s="24"/>
      <c r="CW2956" s="24"/>
      <c r="CX2956" s="24"/>
      <c r="CY2956" s="24"/>
      <c r="CZ2956" s="24"/>
      <c r="DA2956" s="24"/>
      <c r="DB2956" s="24"/>
      <c r="DC2956" s="24"/>
      <c r="DD2956" s="24"/>
      <c r="DE2956" s="24"/>
      <c r="DF2956" s="26"/>
      <c r="DG2956" s="26"/>
      <c r="DH2956" s="26"/>
      <c r="DI2956" s="26"/>
      <c r="DJ2956" s="26"/>
      <c r="DK2956" s="26"/>
      <c r="DL2956" s="26"/>
      <c r="DM2956" s="26"/>
      <c r="DN2956" s="26"/>
      <c r="DO2956" s="26"/>
    </row>
    <row r="2957" spans="1:119" ht="20.100000000000001" customHeight="1" x14ac:dyDescent="0.25">
      <c r="A2957" s="29" t="str">
        <f t="shared" si="644"/>
        <v/>
      </c>
      <c r="B2957" s="29" t="str">
        <f t="shared" si="645"/>
        <v/>
      </c>
      <c r="C2957" s="29">
        <f t="shared" si="646"/>
        <v>0</v>
      </c>
      <c r="D2957" s="30">
        <f t="shared" si="647"/>
        <v>0</v>
      </c>
      <c r="E2957" s="30">
        <f t="shared" si="648"/>
        <v>0</v>
      </c>
      <c r="F2957" s="31">
        <f t="shared" si="649"/>
        <v>0</v>
      </c>
      <c r="G2957" s="31">
        <f t="shared" si="650"/>
        <v>0</v>
      </c>
      <c r="H2957" s="31">
        <f t="shared" si="651"/>
        <v>0</v>
      </c>
      <c r="I2957" s="31">
        <f t="shared" si="652"/>
        <v>0</v>
      </c>
      <c r="J2957" s="31">
        <f t="shared" si="653"/>
        <v>0</v>
      </c>
      <c r="K2957" s="31">
        <f t="shared" si="654"/>
        <v>0</v>
      </c>
      <c r="L2957" s="31">
        <f t="shared" si="655"/>
        <v>0</v>
      </c>
      <c r="M2957" s="31">
        <f t="shared" si="656"/>
        <v>0</v>
      </c>
      <c r="N2957" s="31">
        <f t="shared" si="657"/>
        <v>0</v>
      </c>
      <c r="O2957" s="26"/>
      <c r="P2957" s="26"/>
      <c r="Q2957" s="27"/>
      <c r="R2957" s="26"/>
      <c r="S2957" s="26"/>
      <c r="T2957" s="26"/>
      <c r="U2957" s="26"/>
      <c r="V2957" s="26"/>
      <c r="W2957" s="26"/>
      <c r="X2957" s="26"/>
      <c r="Y2957" s="26"/>
      <c r="Z2957" s="24"/>
      <c r="AA2957" s="24"/>
      <c r="AB2957" s="26"/>
      <c r="AC2957" s="28"/>
      <c r="AD2957" s="24"/>
      <c r="AE2957" s="24"/>
      <c r="AF2957" s="26"/>
      <c r="AG2957" s="26"/>
      <c r="AH2957" s="26"/>
      <c r="AI2957" s="28"/>
      <c r="AJ2957" s="26"/>
      <c r="AK2957" s="26"/>
      <c r="AL2957" s="26"/>
      <c r="AM2957" s="24"/>
      <c r="AN2957" s="24"/>
      <c r="AO2957" s="24"/>
      <c r="AP2957" s="24"/>
      <c r="AQ2957" s="24"/>
      <c r="AR2957" s="26"/>
      <c r="AS2957" s="24"/>
      <c r="AT2957" s="24"/>
      <c r="AU2957" s="24"/>
      <c r="AV2957" s="24"/>
      <c r="AW2957" s="28"/>
      <c r="AX2957" s="26"/>
      <c r="AY2957" s="28"/>
      <c r="AZ2957" s="28"/>
      <c r="BA2957" s="26"/>
      <c r="BB2957" s="24"/>
      <c r="BC2957" s="26"/>
      <c r="BD2957" s="26"/>
      <c r="BE2957" s="24"/>
      <c r="BF2957" s="26"/>
      <c r="BG2957" s="26"/>
      <c r="BH2957" s="26"/>
      <c r="BI2957" s="26"/>
      <c r="BJ2957" s="26"/>
      <c r="BK2957" s="26"/>
      <c r="BL2957" s="26"/>
      <c r="BM2957" s="26"/>
      <c r="BN2957" s="24"/>
      <c r="BO2957" s="24"/>
      <c r="BP2957" s="24"/>
      <c r="BQ2957" s="24"/>
      <c r="BR2957" s="26"/>
      <c r="BS2957" s="26"/>
      <c r="BT2957" s="26"/>
      <c r="BU2957" s="26"/>
      <c r="BV2957" s="26"/>
      <c r="BW2957" s="26"/>
      <c r="BX2957" s="26"/>
      <c r="BY2957" s="26"/>
      <c r="BZ2957" s="26"/>
      <c r="CA2957" s="26"/>
      <c r="CB2957" s="26"/>
      <c r="CC2957" s="26"/>
      <c r="CD2957" s="26"/>
      <c r="CE2957" s="26"/>
      <c r="CF2957" s="26"/>
      <c r="CG2957" s="26"/>
      <c r="CH2957" s="26"/>
      <c r="CI2957" s="26"/>
      <c r="CJ2957" s="26"/>
      <c r="CK2957" s="26"/>
      <c r="CL2957" s="26"/>
      <c r="CM2957" s="26"/>
      <c r="CN2957" s="26"/>
      <c r="CO2957" s="26"/>
      <c r="CP2957" s="26"/>
      <c r="CQ2957" s="26"/>
      <c r="CR2957" s="26"/>
      <c r="CS2957" s="26"/>
      <c r="CT2957" s="26"/>
      <c r="CU2957" s="26"/>
      <c r="CV2957" s="26"/>
      <c r="CW2957" s="26"/>
      <c r="CX2957" s="26"/>
      <c r="CY2957" s="26"/>
      <c r="CZ2957" s="26"/>
      <c r="DA2957" s="26"/>
      <c r="DB2957" s="26"/>
      <c r="DC2957" s="26"/>
      <c r="DD2957" s="26"/>
      <c r="DE2957" s="26"/>
      <c r="DF2957" s="26"/>
      <c r="DG2957" s="26"/>
      <c r="DH2957" s="26"/>
      <c r="DI2957" s="26"/>
      <c r="DJ2957" s="26"/>
      <c r="DK2957" s="26"/>
      <c r="DL2957" s="26"/>
      <c r="DM2957" s="26"/>
      <c r="DN2957" s="26"/>
      <c r="DO2957" s="26"/>
    </row>
    <row r="2958" spans="1:119" ht="20.100000000000001" customHeight="1" x14ac:dyDescent="0.25">
      <c r="A2958" s="29" t="str">
        <f t="shared" si="644"/>
        <v/>
      </c>
      <c r="B2958" s="29" t="str">
        <f t="shared" si="645"/>
        <v/>
      </c>
      <c r="C2958" s="29">
        <f t="shared" si="646"/>
        <v>0</v>
      </c>
      <c r="D2958" s="30">
        <f t="shared" si="647"/>
        <v>0</v>
      </c>
      <c r="E2958" s="30">
        <f t="shared" si="648"/>
        <v>0</v>
      </c>
      <c r="F2958" s="31">
        <f t="shared" si="649"/>
        <v>0</v>
      </c>
      <c r="G2958" s="31">
        <f t="shared" si="650"/>
        <v>0</v>
      </c>
      <c r="H2958" s="31">
        <f t="shared" si="651"/>
        <v>0</v>
      </c>
      <c r="I2958" s="31">
        <f t="shared" si="652"/>
        <v>0</v>
      </c>
      <c r="J2958" s="31">
        <f t="shared" si="653"/>
        <v>0</v>
      </c>
      <c r="K2958" s="31">
        <f t="shared" si="654"/>
        <v>0</v>
      </c>
      <c r="L2958" s="31">
        <f t="shared" si="655"/>
        <v>0</v>
      </c>
      <c r="M2958" s="31">
        <f t="shared" si="656"/>
        <v>0</v>
      </c>
      <c r="N2958" s="31">
        <f t="shared" si="657"/>
        <v>0</v>
      </c>
      <c r="O2958" s="26"/>
      <c r="P2958" s="26"/>
      <c r="Q2958" s="27"/>
      <c r="R2958" s="26"/>
      <c r="S2958" s="26"/>
      <c r="T2958" s="26"/>
      <c r="U2958" s="26"/>
      <c r="V2958" s="26"/>
      <c r="W2958" s="26"/>
      <c r="X2958" s="26"/>
      <c r="Y2958" s="26"/>
      <c r="Z2958" s="24"/>
      <c r="AA2958" s="24"/>
      <c r="AB2958" s="26"/>
      <c r="AC2958" s="28"/>
      <c r="AD2958" s="24"/>
      <c r="AE2958" s="24"/>
      <c r="AF2958" s="26"/>
      <c r="AG2958" s="26"/>
      <c r="AH2958" s="26"/>
      <c r="AI2958" s="28"/>
      <c r="AJ2958" s="26"/>
      <c r="AK2958" s="26"/>
      <c r="AL2958" s="26"/>
      <c r="AM2958" s="24"/>
      <c r="AN2958" s="24"/>
      <c r="AO2958" s="24"/>
      <c r="AP2958" s="24"/>
      <c r="AQ2958" s="26"/>
      <c r="AR2958" s="24"/>
      <c r="AS2958" s="24"/>
      <c r="AT2958" s="24"/>
      <c r="AU2958" s="24"/>
      <c r="AV2958" s="24"/>
      <c r="AW2958" s="28"/>
      <c r="AX2958" s="26"/>
      <c r="AY2958" s="28"/>
      <c r="AZ2958" s="28"/>
      <c r="BA2958" s="26"/>
      <c r="BB2958" s="26"/>
      <c r="BC2958" s="26"/>
      <c r="BD2958" s="26"/>
      <c r="BE2958" s="24"/>
      <c r="BF2958" s="26"/>
      <c r="BG2958" s="26"/>
      <c r="BH2958" s="26"/>
      <c r="BI2958" s="26"/>
      <c r="BJ2958" s="24"/>
      <c r="BK2958" s="24"/>
      <c r="BL2958" s="24"/>
      <c r="BM2958" s="24"/>
      <c r="BN2958" s="24"/>
      <c r="BO2958" s="24"/>
      <c r="BP2958" s="24"/>
      <c r="BQ2958" s="24"/>
      <c r="BR2958" s="26"/>
      <c r="BS2958" s="26"/>
      <c r="BT2958" s="26"/>
      <c r="BU2958" s="26"/>
      <c r="BV2958" s="26"/>
      <c r="BW2958" s="26"/>
      <c r="BX2958" s="26"/>
      <c r="BY2958" s="26"/>
      <c r="BZ2958" s="24"/>
      <c r="CA2958" s="24"/>
      <c r="CB2958" s="24"/>
      <c r="CC2958" s="24"/>
      <c r="CD2958" s="24"/>
      <c r="CE2958" s="24"/>
      <c r="CF2958" s="24"/>
      <c r="CG2958" s="24"/>
      <c r="CH2958" s="24"/>
      <c r="CI2958" s="24"/>
      <c r="CJ2958" s="24"/>
      <c r="CK2958" s="24"/>
      <c r="CL2958" s="24"/>
      <c r="CM2958" s="24"/>
      <c r="CN2958" s="24"/>
      <c r="CO2958" s="24"/>
      <c r="CP2958" s="24"/>
      <c r="CQ2958" s="24"/>
      <c r="CR2958" s="24"/>
      <c r="CS2958" s="24"/>
      <c r="CT2958" s="24"/>
      <c r="CU2958" s="24"/>
      <c r="CV2958" s="24"/>
      <c r="CW2958" s="24"/>
      <c r="CX2958" s="24"/>
      <c r="CY2958" s="24"/>
      <c r="CZ2958" s="24"/>
      <c r="DA2958" s="24"/>
      <c r="DB2958" s="24"/>
      <c r="DC2958" s="24"/>
      <c r="DD2958" s="24"/>
      <c r="DE2958" s="24"/>
      <c r="DF2958" s="26"/>
      <c r="DG2958" s="26"/>
      <c r="DH2958" s="26"/>
      <c r="DI2958" s="26"/>
      <c r="DJ2958" s="26"/>
      <c r="DK2958" s="26"/>
      <c r="DL2958" s="26"/>
      <c r="DM2958" s="26"/>
      <c r="DN2958" s="26"/>
      <c r="DO2958" s="26"/>
    </row>
    <row r="2959" spans="1:119" ht="20.100000000000001" customHeight="1" x14ac:dyDescent="0.25">
      <c r="A2959" s="29" t="str">
        <f t="shared" si="644"/>
        <v/>
      </c>
      <c r="B2959" s="29" t="str">
        <f t="shared" si="645"/>
        <v/>
      </c>
      <c r="C2959" s="29">
        <f t="shared" si="646"/>
        <v>0</v>
      </c>
      <c r="D2959" s="30">
        <f t="shared" si="647"/>
        <v>0</v>
      </c>
      <c r="E2959" s="30">
        <f t="shared" si="648"/>
        <v>0</v>
      </c>
      <c r="F2959" s="31">
        <f t="shared" si="649"/>
        <v>0</v>
      </c>
      <c r="G2959" s="31">
        <f t="shared" si="650"/>
        <v>0</v>
      </c>
      <c r="H2959" s="31">
        <f t="shared" si="651"/>
        <v>0</v>
      </c>
      <c r="I2959" s="31">
        <f t="shared" si="652"/>
        <v>0</v>
      </c>
      <c r="J2959" s="31">
        <f t="shared" si="653"/>
        <v>0</v>
      </c>
      <c r="K2959" s="31">
        <f t="shared" si="654"/>
        <v>0</v>
      </c>
      <c r="L2959" s="31">
        <f t="shared" si="655"/>
        <v>0</v>
      </c>
      <c r="M2959" s="31">
        <f t="shared" si="656"/>
        <v>0</v>
      </c>
      <c r="N2959" s="31">
        <f t="shared" si="657"/>
        <v>0</v>
      </c>
      <c r="O2959" s="26"/>
      <c r="P2959" s="26"/>
      <c r="Q2959" s="27"/>
      <c r="R2959" s="26"/>
      <c r="S2959" s="26"/>
      <c r="T2959" s="26"/>
      <c r="U2959" s="26"/>
      <c r="V2959" s="26"/>
      <c r="W2959" s="26"/>
      <c r="X2959" s="26"/>
      <c r="Y2959" s="26"/>
      <c r="Z2959" s="24"/>
      <c r="AA2959" s="24"/>
      <c r="AB2959" s="26"/>
      <c r="AC2959" s="28"/>
      <c r="AD2959" s="24"/>
      <c r="AE2959" s="24"/>
      <c r="AF2959" s="26"/>
      <c r="AG2959" s="26"/>
      <c r="AH2959" s="26"/>
      <c r="AI2959" s="28"/>
      <c r="AJ2959" s="26"/>
      <c r="AK2959" s="26"/>
      <c r="AL2959" s="26"/>
      <c r="AM2959" s="24"/>
      <c r="AN2959" s="24"/>
      <c r="AO2959" s="24"/>
      <c r="AP2959" s="24"/>
      <c r="AQ2959" s="26"/>
      <c r="AR2959" s="24"/>
      <c r="AS2959" s="24"/>
      <c r="AT2959" s="24"/>
      <c r="AU2959" s="26"/>
      <c r="AV2959" s="24"/>
      <c r="AW2959" s="28"/>
      <c r="AX2959" s="26"/>
      <c r="AY2959" s="28"/>
      <c r="AZ2959" s="28"/>
      <c r="BA2959" s="26"/>
      <c r="BB2959" s="26"/>
      <c r="BC2959" s="26"/>
      <c r="BD2959" s="26"/>
      <c r="BE2959" s="24"/>
      <c r="BF2959" s="26"/>
      <c r="BG2959" s="26"/>
      <c r="BH2959" s="26"/>
      <c r="BI2959" s="26"/>
      <c r="BJ2959" s="26"/>
      <c r="BK2959" s="26"/>
      <c r="BL2959" s="24"/>
      <c r="BM2959" s="24"/>
      <c r="BN2959" s="24"/>
      <c r="BO2959" s="24"/>
      <c r="BP2959" s="24"/>
      <c r="BQ2959" s="24"/>
      <c r="BR2959" s="26"/>
      <c r="BS2959" s="26"/>
      <c r="BT2959" s="26"/>
      <c r="BU2959" s="26"/>
      <c r="BV2959" s="26"/>
      <c r="BW2959" s="26"/>
      <c r="BX2959" s="26"/>
      <c r="BY2959" s="26"/>
      <c r="BZ2959" s="24"/>
      <c r="CA2959" s="24"/>
      <c r="CB2959" s="24"/>
      <c r="CC2959" s="24"/>
      <c r="CD2959" s="24"/>
      <c r="CE2959" s="24"/>
      <c r="CF2959" s="24"/>
      <c r="CG2959" s="24"/>
      <c r="CH2959" s="24"/>
      <c r="CI2959" s="24"/>
      <c r="CJ2959" s="24"/>
      <c r="CK2959" s="24"/>
      <c r="CL2959" s="24"/>
      <c r="CM2959" s="24"/>
      <c r="CN2959" s="24"/>
      <c r="CO2959" s="24"/>
      <c r="CP2959" s="24"/>
      <c r="CQ2959" s="24"/>
      <c r="CR2959" s="24"/>
      <c r="CS2959" s="24"/>
      <c r="CT2959" s="24"/>
      <c r="CU2959" s="24"/>
      <c r="CV2959" s="24"/>
      <c r="CW2959" s="24"/>
      <c r="CX2959" s="24"/>
      <c r="CY2959" s="24"/>
      <c r="CZ2959" s="24"/>
      <c r="DA2959" s="24"/>
      <c r="DB2959" s="24"/>
      <c r="DC2959" s="24"/>
      <c r="DD2959" s="24"/>
      <c r="DE2959" s="24"/>
      <c r="DF2959" s="26"/>
      <c r="DG2959" s="26"/>
      <c r="DH2959" s="26"/>
      <c r="DI2959" s="26"/>
      <c r="DJ2959" s="26"/>
      <c r="DK2959" s="26"/>
      <c r="DL2959" s="26"/>
      <c r="DM2959" s="26"/>
      <c r="DN2959" s="26"/>
      <c r="DO2959" s="26"/>
    </row>
    <row r="2960" spans="1:119" ht="20.100000000000001" customHeight="1" x14ac:dyDescent="0.25">
      <c r="A2960" s="29" t="str">
        <f t="shared" si="644"/>
        <v/>
      </c>
      <c r="B2960" s="29" t="str">
        <f t="shared" si="645"/>
        <v/>
      </c>
      <c r="C2960" s="29">
        <f t="shared" si="646"/>
        <v>0</v>
      </c>
      <c r="D2960" s="30">
        <f t="shared" si="647"/>
        <v>0</v>
      </c>
      <c r="E2960" s="30">
        <f t="shared" si="648"/>
        <v>0</v>
      </c>
      <c r="F2960" s="31">
        <f t="shared" si="649"/>
        <v>0</v>
      </c>
      <c r="G2960" s="31">
        <f t="shared" si="650"/>
        <v>0</v>
      </c>
      <c r="H2960" s="31">
        <f t="shared" si="651"/>
        <v>0</v>
      </c>
      <c r="I2960" s="31">
        <f t="shared" si="652"/>
        <v>0</v>
      </c>
      <c r="J2960" s="31">
        <f t="shared" si="653"/>
        <v>0</v>
      </c>
      <c r="K2960" s="31">
        <f t="shared" si="654"/>
        <v>0</v>
      </c>
      <c r="L2960" s="31">
        <f t="shared" si="655"/>
        <v>0</v>
      </c>
      <c r="M2960" s="31">
        <f t="shared" si="656"/>
        <v>0</v>
      </c>
      <c r="N2960" s="31">
        <f t="shared" si="657"/>
        <v>0</v>
      </c>
      <c r="O2960" s="26"/>
      <c r="P2960" s="26"/>
      <c r="Q2960" s="27"/>
      <c r="R2960" s="26"/>
      <c r="S2960" s="26"/>
      <c r="T2960" s="26"/>
      <c r="U2960" s="26"/>
      <c r="V2960" s="26"/>
      <c r="W2960" s="26"/>
      <c r="X2960" s="26"/>
      <c r="Y2960" s="26"/>
      <c r="Z2960" s="24"/>
      <c r="AA2960" s="24"/>
      <c r="AB2960" s="26"/>
      <c r="AC2960" s="28"/>
      <c r="AD2960" s="24"/>
      <c r="AE2960" s="24"/>
      <c r="AF2960" s="26"/>
      <c r="AG2960" s="26"/>
      <c r="AH2960" s="26"/>
      <c r="AI2960" s="28"/>
      <c r="AJ2960" s="26"/>
      <c r="AK2960" s="26"/>
      <c r="AL2960" s="26"/>
      <c r="AM2960" s="24"/>
      <c r="AN2960" s="24"/>
      <c r="AO2960" s="24"/>
      <c r="AP2960" s="24"/>
      <c r="AQ2960" s="26"/>
      <c r="AR2960" s="24"/>
      <c r="AS2960" s="24"/>
      <c r="AT2960" s="26"/>
      <c r="AU2960" s="26"/>
      <c r="AV2960" s="24"/>
      <c r="AW2960" s="28"/>
      <c r="AX2960" s="26"/>
      <c r="AY2960" s="28"/>
      <c r="AZ2960" s="28"/>
      <c r="BA2960" s="26"/>
      <c r="BB2960" s="26"/>
      <c r="BC2960" s="26"/>
      <c r="BD2960" s="26"/>
      <c r="BE2960" s="24"/>
      <c r="BF2960" s="26"/>
      <c r="BG2960" s="26"/>
      <c r="BH2960" s="26"/>
      <c r="BI2960" s="26"/>
      <c r="BJ2960" s="24"/>
      <c r="BK2960" s="24"/>
      <c r="BL2960" s="24"/>
      <c r="BM2960" s="24"/>
      <c r="BN2960" s="24"/>
      <c r="BO2960" s="24"/>
      <c r="BP2960" s="24"/>
      <c r="BQ2960" s="24"/>
      <c r="BR2960" s="26"/>
      <c r="BS2960" s="26"/>
      <c r="BT2960" s="26"/>
      <c r="BU2960" s="26"/>
      <c r="BV2960" s="26"/>
      <c r="BW2960" s="26"/>
      <c r="BX2960" s="26"/>
      <c r="BY2960" s="26"/>
      <c r="BZ2960" s="24"/>
      <c r="CA2960" s="24"/>
      <c r="CB2960" s="24"/>
      <c r="CC2960" s="24"/>
      <c r="CD2960" s="24"/>
      <c r="CE2960" s="24"/>
      <c r="CF2960" s="24"/>
      <c r="CG2960" s="24"/>
      <c r="CH2960" s="24"/>
      <c r="CI2960" s="24"/>
      <c r="CJ2960" s="24"/>
      <c r="CK2960" s="24"/>
      <c r="CL2960" s="24"/>
      <c r="CM2960" s="24"/>
      <c r="CN2960" s="24"/>
      <c r="CO2960" s="24"/>
      <c r="CP2960" s="24"/>
      <c r="CQ2960" s="24"/>
      <c r="CR2960" s="24"/>
      <c r="CS2960" s="24"/>
      <c r="CT2960" s="24"/>
      <c r="CU2960" s="24"/>
      <c r="CV2960" s="24"/>
      <c r="CW2960" s="24"/>
      <c r="CX2960" s="24"/>
      <c r="CY2960" s="24"/>
      <c r="CZ2960" s="24"/>
      <c r="DA2960" s="24"/>
      <c r="DB2960" s="24"/>
      <c r="DC2960" s="24"/>
      <c r="DD2960" s="24"/>
      <c r="DE2960" s="24"/>
      <c r="DF2960" s="26"/>
      <c r="DG2960" s="26"/>
      <c r="DH2960" s="26"/>
      <c r="DI2960" s="26"/>
      <c r="DJ2960" s="26"/>
      <c r="DK2960" s="26"/>
      <c r="DL2960" s="26"/>
      <c r="DM2960" s="26"/>
      <c r="DN2960" s="26"/>
      <c r="DO2960" s="26"/>
    </row>
    <row r="2961" spans="1:119" ht="20.100000000000001" customHeight="1" x14ac:dyDescent="0.25">
      <c r="A2961" s="29" t="str">
        <f t="shared" si="644"/>
        <v/>
      </c>
      <c r="B2961" s="29" t="str">
        <f t="shared" si="645"/>
        <v/>
      </c>
      <c r="C2961" s="29">
        <f t="shared" si="646"/>
        <v>0</v>
      </c>
      <c r="D2961" s="30">
        <f t="shared" si="647"/>
        <v>0</v>
      </c>
      <c r="E2961" s="30">
        <f t="shared" si="648"/>
        <v>0</v>
      </c>
      <c r="F2961" s="31">
        <f t="shared" si="649"/>
        <v>0</v>
      </c>
      <c r="G2961" s="31">
        <f t="shared" si="650"/>
        <v>0</v>
      </c>
      <c r="H2961" s="31">
        <f t="shared" si="651"/>
        <v>0</v>
      </c>
      <c r="I2961" s="31">
        <f t="shared" si="652"/>
        <v>0</v>
      </c>
      <c r="J2961" s="31">
        <f t="shared" si="653"/>
        <v>0</v>
      </c>
      <c r="K2961" s="31">
        <f t="shared" si="654"/>
        <v>0</v>
      </c>
      <c r="L2961" s="31">
        <f t="shared" si="655"/>
        <v>0</v>
      </c>
      <c r="M2961" s="31">
        <f t="shared" si="656"/>
        <v>0</v>
      </c>
      <c r="N2961" s="31">
        <f t="shared" si="657"/>
        <v>0</v>
      </c>
      <c r="O2961" s="26"/>
      <c r="P2961" s="26"/>
      <c r="Q2961" s="27"/>
      <c r="R2961" s="26"/>
      <c r="S2961" s="26"/>
      <c r="T2961" s="26"/>
      <c r="U2961" s="26"/>
      <c r="V2961" s="26"/>
      <c r="W2961" s="26"/>
      <c r="X2961" s="26"/>
      <c r="Y2961" s="26"/>
      <c r="Z2961" s="24"/>
      <c r="AA2961" s="24"/>
      <c r="AB2961" s="26"/>
      <c r="AC2961" s="28"/>
      <c r="AD2961" s="24"/>
      <c r="AE2961" s="24"/>
      <c r="AF2961" s="26"/>
      <c r="AG2961" s="26"/>
      <c r="AH2961" s="26"/>
      <c r="AI2961" s="28"/>
      <c r="AJ2961" s="26"/>
      <c r="AK2961" s="26"/>
      <c r="AL2961" s="26"/>
      <c r="AM2961" s="24"/>
      <c r="AN2961" s="24"/>
      <c r="AO2961" s="24"/>
      <c r="AP2961" s="24"/>
      <c r="AQ2961" s="26"/>
      <c r="AR2961" s="24"/>
      <c r="AS2961" s="24"/>
      <c r="AT2961" s="24"/>
      <c r="AU2961" s="24"/>
      <c r="AV2961" s="24"/>
      <c r="AW2961" s="28"/>
      <c r="AX2961" s="26"/>
      <c r="AY2961" s="28"/>
      <c r="AZ2961" s="28"/>
      <c r="BA2961" s="26"/>
      <c r="BB2961" s="26"/>
      <c r="BC2961" s="26"/>
      <c r="BD2961" s="26"/>
      <c r="BE2961" s="24"/>
      <c r="BF2961" s="26"/>
      <c r="BG2961" s="26"/>
      <c r="BH2961" s="26"/>
      <c r="BI2961" s="26"/>
      <c r="BJ2961" s="26"/>
      <c r="BK2961" s="26"/>
      <c r="BL2961" s="26"/>
      <c r="BM2961" s="26"/>
      <c r="BN2961" s="24"/>
      <c r="BO2961" s="24"/>
      <c r="BP2961" s="24"/>
      <c r="BQ2961" s="24"/>
      <c r="BR2961" s="26"/>
      <c r="BS2961" s="26"/>
      <c r="BT2961" s="26"/>
      <c r="BU2961" s="26"/>
      <c r="BV2961" s="26"/>
      <c r="BW2961" s="26"/>
      <c r="BX2961" s="26"/>
      <c r="BY2961" s="26"/>
      <c r="BZ2961" s="24"/>
      <c r="CA2961" s="24"/>
      <c r="CB2961" s="24"/>
      <c r="CC2961" s="24"/>
      <c r="CD2961" s="24"/>
      <c r="CE2961" s="24"/>
      <c r="CF2961" s="24"/>
      <c r="CG2961" s="24"/>
      <c r="CH2961" s="24"/>
      <c r="CI2961" s="24"/>
      <c r="CJ2961" s="24"/>
      <c r="CK2961" s="24"/>
      <c r="CL2961" s="24"/>
      <c r="CM2961" s="24"/>
      <c r="CN2961" s="24"/>
      <c r="CO2961" s="24"/>
      <c r="CP2961" s="24"/>
      <c r="CQ2961" s="24"/>
      <c r="CR2961" s="24"/>
      <c r="CS2961" s="24"/>
      <c r="CT2961" s="24"/>
      <c r="CU2961" s="24"/>
      <c r="CV2961" s="24"/>
      <c r="CW2961" s="24"/>
      <c r="CX2961" s="24"/>
      <c r="CY2961" s="24"/>
      <c r="CZ2961" s="24"/>
      <c r="DA2961" s="24"/>
      <c r="DB2961" s="24"/>
      <c r="DC2961" s="24"/>
      <c r="DD2961" s="24"/>
      <c r="DE2961" s="24"/>
      <c r="DF2961" s="26"/>
      <c r="DG2961" s="26"/>
      <c r="DH2961" s="26"/>
      <c r="DI2961" s="26"/>
      <c r="DJ2961" s="26"/>
      <c r="DK2961" s="26"/>
      <c r="DL2961" s="26"/>
      <c r="DM2961" s="26"/>
      <c r="DN2961" s="26"/>
      <c r="DO2961" s="26"/>
    </row>
    <row r="2962" spans="1:119" ht="20.100000000000001" customHeight="1" x14ac:dyDescent="0.25">
      <c r="A2962" s="29" t="str">
        <f t="shared" si="644"/>
        <v/>
      </c>
      <c r="B2962" s="29" t="str">
        <f t="shared" si="645"/>
        <v/>
      </c>
      <c r="C2962" s="29">
        <f t="shared" si="646"/>
        <v>0</v>
      </c>
      <c r="D2962" s="30">
        <f t="shared" si="647"/>
        <v>0</v>
      </c>
      <c r="E2962" s="30">
        <f t="shared" si="648"/>
        <v>0</v>
      </c>
      <c r="F2962" s="31">
        <f t="shared" si="649"/>
        <v>0</v>
      </c>
      <c r="G2962" s="31">
        <f t="shared" si="650"/>
        <v>0</v>
      </c>
      <c r="H2962" s="31">
        <f t="shared" si="651"/>
        <v>0</v>
      </c>
      <c r="I2962" s="31">
        <f t="shared" si="652"/>
        <v>0</v>
      </c>
      <c r="J2962" s="31">
        <f t="shared" si="653"/>
        <v>0</v>
      </c>
      <c r="K2962" s="31">
        <f t="shared" si="654"/>
        <v>0</v>
      </c>
      <c r="L2962" s="31">
        <f t="shared" si="655"/>
        <v>0</v>
      </c>
      <c r="M2962" s="31">
        <f t="shared" si="656"/>
        <v>0</v>
      </c>
      <c r="N2962" s="31">
        <f t="shared" si="657"/>
        <v>0</v>
      </c>
      <c r="O2962" s="26"/>
      <c r="P2962" s="26"/>
      <c r="Q2962" s="27"/>
      <c r="R2962" s="26"/>
      <c r="S2962" s="26"/>
      <c r="T2962" s="26"/>
      <c r="U2962" s="26"/>
      <c r="V2962" s="26"/>
      <c r="W2962" s="26"/>
      <c r="X2962" s="26"/>
      <c r="Y2962" s="26"/>
      <c r="Z2962" s="24"/>
      <c r="AA2962" s="24"/>
      <c r="AB2962" s="26"/>
      <c r="AC2962" s="28"/>
      <c r="AD2962" s="24"/>
      <c r="AE2962" s="24"/>
      <c r="AF2962" s="26"/>
      <c r="AG2962" s="26"/>
      <c r="AH2962" s="26"/>
      <c r="AI2962" s="28"/>
      <c r="AJ2962" s="24"/>
      <c r="AK2962" s="26"/>
      <c r="AL2962" s="26"/>
      <c r="AM2962" s="26"/>
      <c r="AN2962" s="26"/>
      <c r="AO2962" s="26"/>
      <c r="AP2962" s="24"/>
      <c r="AQ2962" s="24"/>
      <c r="AR2962" s="24"/>
      <c r="AS2962" s="24"/>
      <c r="AT2962" s="24"/>
      <c r="AU2962" s="26"/>
      <c r="AV2962" s="24"/>
      <c r="AW2962" s="28"/>
      <c r="AX2962" s="26"/>
      <c r="AY2962" s="28"/>
      <c r="AZ2962" s="28"/>
      <c r="BA2962" s="26"/>
      <c r="BB2962" s="26"/>
      <c r="BC2962" s="26"/>
      <c r="BD2962" s="26"/>
      <c r="BE2962" s="24"/>
      <c r="BF2962" s="26"/>
      <c r="BG2962" s="26"/>
      <c r="BH2962" s="26"/>
      <c r="BI2962" s="26"/>
      <c r="BJ2962" s="24"/>
      <c r="BK2962" s="24"/>
      <c r="BL2962" s="24"/>
      <c r="BM2962" s="24"/>
      <c r="BN2962" s="24"/>
      <c r="BO2962" s="24"/>
      <c r="BP2962" s="24"/>
      <c r="BQ2962" s="24"/>
      <c r="BR2962" s="26"/>
      <c r="BS2962" s="26"/>
      <c r="BT2962" s="26"/>
      <c r="BU2962" s="26"/>
      <c r="BV2962" s="26"/>
      <c r="BW2962" s="26"/>
      <c r="BX2962" s="26"/>
      <c r="BY2962" s="26"/>
      <c r="BZ2962" s="24"/>
      <c r="CA2962" s="24"/>
      <c r="CB2962" s="24"/>
      <c r="CC2962" s="24"/>
      <c r="CD2962" s="24"/>
      <c r="CE2962" s="24"/>
      <c r="CF2962" s="24"/>
      <c r="CG2962" s="24"/>
      <c r="CH2962" s="24"/>
      <c r="CI2962" s="24"/>
      <c r="CJ2962" s="24"/>
      <c r="CK2962" s="24"/>
      <c r="CL2962" s="24"/>
      <c r="CM2962" s="24"/>
      <c r="CN2962" s="24"/>
      <c r="CO2962" s="24"/>
      <c r="CP2962" s="24"/>
      <c r="CQ2962" s="24"/>
      <c r="CR2962" s="24"/>
      <c r="CS2962" s="24"/>
      <c r="CT2962" s="24"/>
      <c r="CU2962" s="24"/>
      <c r="CV2962" s="24"/>
      <c r="CW2962" s="24"/>
      <c r="CX2962" s="24"/>
      <c r="CY2962" s="24"/>
      <c r="CZ2962" s="24"/>
      <c r="DA2962" s="24"/>
      <c r="DB2962" s="24"/>
      <c r="DC2962" s="24"/>
      <c r="DD2962" s="24"/>
      <c r="DE2962" s="24"/>
      <c r="DF2962" s="26"/>
      <c r="DG2962" s="26"/>
      <c r="DH2962" s="26"/>
      <c r="DI2962" s="26"/>
      <c r="DJ2962" s="26"/>
      <c r="DK2962" s="26"/>
      <c r="DL2962" s="26"/>
      <c r="DM2962" s="26"/>
      <c r="DN2962" s="26"/>
      <c r="DO2962" s="26"/>
    </row>
    <row r="2963" spans="1:119" ht="20.100000000000001" customHeight="1" x14ac:dyDescent="0.25">
      <c r="A2963" s="29" t="str">
        <f t="shared" si="644"/>
        <v/>
      </c>
      <c r="B2963" s="29" t="str">
        <f t="shared" si="645"/>
        <v/>
      </c>
      <c r="C2963" s="29">
        <f t="shared" si="646"/>
        <v>0</v>
      </c>
      <c r="D2963" s="30">
        <f t="shared" si="647"/>
        <v>0</v>
      </c>
      <c r="E2963" s="30">
        <f t="shared" si="648"/>
        <v>0</v>
      </c>
      <c r="F2963" s="31">
        <f t="shared" si="649"/>
        <v>0</v>
      </c>
      <c r="G2963" s="31">
        <f t="shared" si="650"/>
        <v>0</v>
      </c>
      <c r="H2963" s="31">
        <f t="shared" si="651"/>
        <v>0</v>
      </c>
      <c r="I2963" s="31">
        <f t="shared" si="652"/>
        <v>0</v>
      </c>
      <c r="J2963" s="31">
        <f t="shared" si="653"/>
        <v>0</v>
      </c>
      <c r="K2963" s="31">
        <f t="shared" si="654"/>
        <v>0</v>
      </c>
      <c r="L2963" s="31">
        <f t="shared" si="655"/>
        <v>0</v>
      </c>
      <c r="M2963" s="31">
        <f t="shared" si="656"/>
        <v>0</v>
      </c>
      <c r="N2963" s="31">
        <f t="shared" si="657"/>
        <v>0</v>
      </c>
      <c r="O2963" s="26"/>
      <c r="P2963" s="26"/>
      <c r="Q2963" s="27"/>
      <c r="R2963" s="26"/>
      <c r="S2963" s="26"/>
      <c r="T2963" s="26"/>
      <c r="U2963" s="26"/>
      <c r="V2963" s="26"/>
      <c r="W2963" s="26"/>
      <c r="X2963" s="26"/>
      <c r="Y2963" s="26"/>
      <c r="Z2963" s="24"/>
      <c r="AA2963" s="24"/>
      <c r="AB2963" s="26"/>
      <c r="AC2963" s="28"/>
      <c r="AD2963" s="24"/>
      <c r="AE2963" s="24"/>
      <c r="AF2963" s="26"/>
      <c r="AG2963" s="26"/>
      <c r="AH2963" s="26"/>
      <c r="AI2963" s="28"/>
      <c r="AJ2963" s="24"/>
      <c r="AK2963" s="26"/>
      <c r="AL2963" s="26"/>
      <c r="AM2963" s="26"/>
      <c r="AN2963" s="26"/>
      <c r="AO2963" s="26"/>
      <c r="AP2963" s="24"/>
      <c r="AQ2963" s="24"/>
      <c r="AR2963" s="24"/>
      <c r="AS2963" s="24"/>
      <c r="AT2963" s="24"/>
      <c r="AU2963" s="24"/>
      <c r="AV2963" s="24"/>
      <c r="AW2963" s="28"/>
      <c r="AX2963" s="26"/>
      <c r="AY2963" s="28"/>
      <c r="AZ2963" s="28"/>
      <c r="BA2963" s="26"/>
      <c r="BB2963" s="26"/>
      <c r="BC2963" s="26"/>
      <c r="BD2963" s="24"/>
      <c r="BE2963" s="24"/>
      <c r="BF2963" s="26"/>
      <c r="BG2963" s="26"/>
      <c r="BH2963" s="26"/>
      <c r="BI2963" s="26"/>
      <c r="BJ2963" s="26"/>
      <c r="BK2963" s="24"/>
      <c r="BL2963" s="24"/>
      <c r="BM2963" s="24"/>
      <c r="BN2963" s="24"/>
      <c r="BO2963" s="24"/>
      <c r="BP2963" s="24"/>
      <c r="BQ2963" s="24"/>
      <c r="BR2963" s="26"/>
      <c r="BS2963" s="26"/>
      <c r="BT2963" s="26"/>
      <c r="BU2963" s="26"/>
      <c r="BV2963" s="26"/>
      <c r="BW2963" s="26"/>
      <c r="BX2963" s="26"/>
      <c r="BY2963" s="26"/>
      <c r="BZ2963" s="24"/>
      <c r="CA2963" s="24"/>
      <c r="CB2963" s="24"/>
      <c r="CC2963" s="24"/>
      <c r="CD2963" s="24"/>
      <c r="CE2963" s="24"/>
      <c r="CF2963" s="24"/>
      <c r="CG2963" s="24"/>
      <c r="CH2963" s="24"/>
      <c r="CI2963" s="24"/>
      <c r="CJ2963" s="24"/>
      <c r="CK2963" s="24"/>
      <c r="CL2963" s="24"/>
      <c r="CM2963" s="24"/>
      <c r="CN2963" s="24"/>
      <c r="CO2963" s="24"/>
      <c r="CP2963" s="24"/>
      <c r="CQ2963" s="24"/>
      <c r="CR2963" s="24"/>
      <c r="CS2963" s="24"/>
      <c r="CT2963" s="24"/>
      <c r="CU2963" s="24"/>
      <c r="CV2963" s="24"/>
      <c r="CW2963" s="24"/>
      <c r="CX2963" s="24"/>
      <c r="CY2963" s="24"/>
      <c r="CZ2963" s="24"/>
      <c r="DA2963" s="24"/>
      <c r="DB2963" s="24"/>
      <c r="DC2963" s="24"/>
      <c r="DD2963" s="24"/>
      <c r="DE2963" s="24"/>
      <c r="DF2963" s="26"/>
      <c r="DG2963" s="26"/>
      <c r="DH2963" s="26"/>
      <c r="DI2963" s="26"/>
      <c r="DJ2963" s="26"/>
      <c r="DK2963" s="26"/>
      <c r="DL2963" s="26"/>
      <c r="DM2963" s="26"/>
      <c r="DN2963" s="26"/>
      <c r="DO2963" s="26"/>
    </row>
    <row r="2964" spans="1:119" ht="20.100000000000001" customHeight="1" x14ac:dyDescent="0.25">
      <c r="A2964" s="29" t="str">
        <f t="shared" si="644"/>
        <v/>
      </c>
      <c r="B2964" s="29" t="str">
        <f t="shared" si="645"/>
        <v/>
      </c>
      <c r="C2964" s="29">
        <f t="shared" si="646"/>
        <v>0</v>
      </c>
      <c r="D2964" s="30">
        <f t="shared" si="647"/>
        <v>0</v>
      </c>
      <c r="E2964" s="30">
        <f t="shared" si="648"/>
        <v>0</v>
      </c>
      <c r="F2964" s="31">
        <f t="shared" si="649"/>
        <v>0</v>
      </c>
      <c r="G2964" s="31">
        <f t="shared" si="650"/>
        <v>0</v>
      </c>
      <c r="H2964" s="31">
        <f t="shared" si="651"/>
        <v>0</v>
      </c>
      <c r="I2964" s="31">
        <f t="shared" si="652"/>
        <v>0</v>
      </c>
      <c r="J2964" s="31">
        <f t="shared" si="653"/>
        <v>0</v>
      </c>
      <c r="K2964" s="31">
        <f t="shared" si="654"/>
        <v>0</v>
      </c>
      <c r="L2964" s="31">
        <f t="shared" si="655"/>
        <v>0</v>
      </c>
      <c r="M2964" s="31">
        <f t="shared" si="656"/>
        <v>0</v>
      </c>
      <c r="N2964" s="31">
        <f t="shared" si="657"/>
        <v>0</v>
      </c>
      <c r="O2964" s="26"/>
      <c r="P2964" s="26"/>
      <c r="Q2964" s="27"/>
      <c r="R2964" s="24"/>
      <c r="S2964" s="24"/>
      <c r="T2964" s="26"/>
      <c r="U2964" s="24"/>
      <c r="V2964" s="26"/>
      <c r="W2964" s="26"/>
      <c r="X2964" s="24"/>
      <c r="Y2964" s="26"/>
      <c r="Z2964" s="24"/>
      <c r="AA2964" s="24"/>
      <c r="AB2964" s="26"/>
      <c r="AC2964" s="28"/>
      <c r="AD2964" s="24"/>
      <c r="AE2964" s="24"/>
      <c r="AF2964" s="26"/>
      <c r="AG2964" s="26"/>
      <c r="AH2964" s="24"/>
      <c r="AI2964" s="28"/>
      <c r="AJ2964" s="24"/>
      <c r="AK2964" s="24"/>
      <c r="AL2964" s="24"/>
      <c r="AM2964" s="24"/>
      <c r="AN2964" s="24"/>
      <c r="AO2964" s="24"/>
      <c r="AP2964" s="24"/>
      <c r="AQ2964" s="24"/>
      <c r="AR2964" s="24"/>
      <c r="AS2964" s="24"/>
      <c r="AT2964" s="24"/>
      <c r="AU2964" s="24"/>
      <c r="AV2964" s="24"/>
      <c r="AW2964" s="28"/>
      <c r="AX2964" s="26"/>
      <c r="AY2964" s="28"/>
      <c r="AZ2964" s="28"/>
      <c r="BA2964" s="26"/>
      <c r="BB2964" s="24"/>
      <c r="BC2964" s="24"/>
      <c r="BD2964" s="24"/>
      <c r="BE2964" s="24"/>
      <c r="BF2964" s="24"/>
      <c r="BG2964" s="24"/>
      <c r="BH2964" s="24"/>
      <c r="BI2964" s="24"/>
      <c r="BJ2964" s="24"/>
      <c r="BK2964" s="24"/>
      <c r="BL2964" s="24"/>
      <c r="BM2964" s="24"/>
      <c r="BN2964" s="24"/>
      <c r="BO2964" s="24"/>
      <c r="BP2964" s="24"/>
      <c r="BQ2964" s="24"/>
      <c r="BR2964" s="26"/>
      <c r="BS2964" s="26"/>
      <c r="BT2964" s="26"/>
      <c r="BU2964" s="26"/>
      <c r="BV2964" s="26"/>
      <c r="BW2964" s="26"/>
      <c r="BX2964" s="26"/>
      <c r="BY2964" s="26"/>
      <c r="BZ2964" s="24"/>
      <c r="CA2964" s="24"/>
      <c r="CB2964" s="24"/>
      <c r="CC2964" s="24"/>
      <c r="CD2964" s="24"/>
      <c r="CE2964" s="24"/>
      <c r="CF2964" s="24"/>
      <c r="CG2964" s="24"/>
      <c r="CH2964" s="24"/>
      <c r="CI2964" s="24"/>
      <c r="CJ2964" s="24"/>
      <c r="CK2964" s="24"/>
      <c r="CL2964" s="24"/>
      <c r="CM2964" s="24"/>
      <c r="CN2964" s="24"/>
      <c r="CO2964" s="24"/>
      <c r="CP2964" s="24"/>
      <c r="CQ2964" s="24"/>
      <c r="CR2964" s="24"/>
      <c r="CS2964" s="24"/>
      <c r="CT2964" s="24"/>
      <c r="CU2964" s="24"/>
      <c r="CV2964" s="24"/>
      <c r="CW2964" s="24"/>
      <c r="CX2964" s="24"/>
      <c r="CY2964" s="24"/>
      <c r="CZ2964" s="24"/>
      <c r="DA2964" s="24"/>
      <c r="DB2964" s="24"/>
      <c r="DC2964" s="24"/>
      <c r="DD2964" s="24"/>
      <c r="DE2964" s="24"/>
      <c r="DF2964" s="26"/>
      <c r="DG2964" s="26"/>
      <c r="DH2964" s="26"/>
      <c r="DI2964" s="26"/>
      <c r="DJ2964" s="26"/>
      <c r="DK2964" s="26"/>
      <c r="DL2964" s="26"/>
      <c r="DM2964" s="26"/>
      <c r="DN2964" s="26"/>
      <c r="DO2964" s="26"/>
    </row>
    <row r="2965" spans="1:119" ht="20.100000000000001" customHeight="1" x14ac:dyDescent="0.25">
      <c r="A2965" s="29" t="str">
        <f t="shared" si="644"/>
        <v/>
      </c>
      <c r="B2965" s="29" t="str">
        <f t="shared" si="645"/>
        <v/>
      </c>
      <c r="C2965" s="29">
        <f t="shared" si="646"/>
        <v>0</v>
      </c>
      <c r="D2965" s="30">
        <f t="shared" si="647"/>
        <v>0</v>
      </c>
      <c r="E2965" s="30">
        <f t="shared" si="648"/>
        <v>0</v>
      </c>
      <c r="F2965" s="31">
        <f t="shared" si="649"/>
        <v>0</v>
      </c>
      <c r="G2965" s="31">
        <f t="shared" si="650"/>
        <v>0</v>
      </c>
      <c r="H2965" s="31">
        <f t="shared" si="651"/>
        <v>0</v>
      </c>
      <c r="I2965" s="31">
        <f t="shared" si="652"/>
        <v>0</v>
      </c>
      <c r="J2965" s="31">
        <f t="shared" si="653"/>
        <v>0</v>
      </c>
      <c r="K2965" s="31">
        <f t="shared" si="654"/>
        <v>0</v>
      </c>
      <c r="L2965" s="31">
        <f t="shared" si="655"/>
        <v>0</v>
      </c>
      <c r="M2965" s="31">
        <f t="shared" si="656"/>
        <v>0</v>
      </c>
      <c r="N2965" s="31">
        <f t="shared" si="657"/>
        <v>0</v>
      </c>
      <c r="O2965" s="26"/>
      <c r="P2965" s="26"/>
      <c r="Q2965" s="27"/>
      <c r="R2965" s="24"/>
      <c r="S2965" s="26"/>
      <c r="T2965" s="26"/>
      <c r="U2965" s="26"/>
      <c r="V2965" s="26"/>
      <c r="W2965" s="26"/>
      <c r="X2965" s="24"/>
      <c r="Y2965" s="26"/>
      <c r="Z2965" s="24"/>
      <c r="AA2965" s="24"/>
      <c r="AB2965" s="26"/>
      <c r="AC2965" s="28"/>
      <c r="AD2965" s="24"/>
      <c r="AE2965" s="24"/>
      <c r="AF2965" s="26"/>
      <c r="AG2965" s="26"/>
      <c r="AH2965" s="26"/>
      <c r="AI2965" s="28"/>
      <c r="AJ2965" s="24"/>
      <c r="AK2965" s="26"/>
      <c r="AL2965" s="26"/>
      <c r="AM2965" s="26"/>
      <c r="AN2965" s="26"/>
      <c r="AO2965" s="24"/>
      <c r="AP2965" s="24"/>
      <c r="AQ2965" s="24"/>
      <c r="AR2965" s="24"/>
      <c r="AS2965" s="24"/>
      <c r="AT2965" s="24"/>
      <c r="AU2965" s="24"/>
      <c r="AV2965" s="24"/>
      <c r="AW2965" s="28"/>
      <c r="AX2965" s="26"/>
      <c r="AY2965" s="28"/>
      <c r="AZ2965" s="28"/>
      <c r="BA2965" s="26"/>
      <c r="BB2965" s="24"/>
      <c r="BC2965" s="24"/>
      <c r="BD2965" s="24"/>
      <c r="BE2965" s="24"/>
      <c r="BF2965" s="24"/>
      <c r="BG2965" s="24"/>
      <c r="BH2965" s="24"/>
      <c r="BI2965" s="24"/>
      <c r="BJ2965" s="24"/>
      <c r="BK2965" s="24"/>
      <c r="BL2965" s="24"/>
      <c r="BM2965" s="24"/>
      <c r="BN2965" s="24"/>
      <c r="BO2965" s="24"/>
      <c r="BP2965" s="24"/>
      <c r="BQ2965" s="24"/>
      <c r="BR2965" s="26"/>
      <c r="BS2965" s="26"/>
      <c r="BT2965" s="26"/>
      <c r="BU2965" s="26"/>
      <c r="BV2965" s="26"/>
      <c r="BW2965" s="26"/>
      <c r="BX2965" s="26"/>
      <c r="BY2965" s="26"/>
      <c r="BZ2965" s="24"/>
      <c r="CA2965" s="24"/>
      <c r="CB2965" s="24"/>
      <c r="CC2965" s="24"/>
      <c r="CD2965" s="24"/>
      <c r="CE2965" s="24"/>
      <c r="CF2965" s="24"/>
      <c r="CG2965" s="24"/>
      <c r="CH2965" s="24"/>
      <c r="CI2965" s="24"/>
      <c r="CJ2965" s="24"/>
      <c r="CK2965" s="24"/>
      <c r="CL2965" s="24"/>
      <c r="CM2965" s="24"/>
      <c r="CN2965" s="24"/>
      <c r="CO2965" s="24"/>
      <c r="CP2965" s="24"/>
      <c r="CQ2965" s="24"/>
      <c r="CR2965" s="24"/>
      <c r="CS2965" s="24"/>
      <c r="CT2965" s="24"/>
      <c r="CU2965" s="24"/>
      <c r="CV2965" s="24"/>
      <c r="CW2965" s="24"/>
      <c r="CX2965" s="24"/>
      <c r="CY2965" s="24"/>
      <c r="CZ2965" s="24"/>
      <c r="DA2965" s="24"/>
      <c r="DB2965" s="24"/>
      <c r="DC2965" s="24"/>
      <c r="DD2965" s="24"/>
      <c r="DE2965" s="24"/>
      <c r="DF2965" s="26"/>
      <c r="DG2965" s="26"/>
      <c r="DH2965" s="26"/>
      <c r="DI2965" s="26"/>
      <c r="DJ2965" s="26"/>
      <c r="DK2965" s="26"/>
      <c r="DL2965" s="26"/>
      <c r="DM2965" s="26"/>
      <c r="DN2965" s="26"/>
      <c r="DO2965" s="26"/>
    </row>
    <row r="2966" spans="1:119" ht="20.100000000000001" customHeight="1" x14ac:dyDescent="0.2">
      <c r="A2966" s="29" t="str">
        <f t="shared" si="644"/>
        <v/>
      </c>
      <c r="B2966" s="29" t="str">
        <f t="shared" si="645"/>
        <v/>
      </c>
      <c r="C2966" s="29">
        <f t="shared" si="646"/>
        <v>0</v>
      </c>
      <c r="D2966" s="30">
        <f t="shared" si="647"/>
        <v>0</v>
      </c>
      <c r="E2966" s="30">
        <f t="shared" si="648"/>
        <v>0</v>
      </c>
      <c r="F2966" s="31">
        <f t="shared" si="649"/>
        <v>0</v>
      </c>
      <c r="G2966" s="31">
        <f t="shared" si="650"/>
        <v>0</v>
      </c>
      <c r="H2966" s="31">
        <f t="shared" si="651"/>
        <v>0</v>
      </c>
      <c r="I2966" s="31">
        <f t="shared" si="652"/>
        <v>0</v>
      </c>
      <c r="J2966" s="31">
        <f t="shared" si="653"/>
        <v>0</v>
      </c>
      <c r="K2966" s="31">
        <f t="shared" si="654"/>
        <v>0</v>
      </c>
      <c r="L2966" s="31">
        <f t="shared" si="655"/>
        <v>0</v>
      </c>
      <c r="M2966" s="31">
        <f t="shared" si="656"/>
        <v>0</v>
      </c>
      <c r="N2966" s="31">
        <f t="shared" si="657"/>
        <v>0</v>
      </c>
      <c r="O2966" s="24"/>
      <c r="P2966" s="24"/>
      <c r="Q2966" s="24"/>
      <c r="R2966" s="24"/>
      <c r="S2966" s="24"/>
      <c r="T2966" s="24"/>
      <c r="U2966" s="24"/>
      <c r="V2966" s="24"/>
      <c r="W2966" s="24"/>
      <c r="X2966" s="24"/>
      <c r="Y2966" s="24"/>
      <c r="Z2966" s="24"/>
      <c r="AA2966" s="24"/>
      <c r="AB2966" s="24"/>
      <c r="AC2966" s="24"/>
      <c r="AD2966" s="24"/>
      <c r="AE2966" s="24"/>
      <c r="AF2966" s="24"/>
      <c r="AG2966" s="24"/>
      <c r="AH2966" s="24"/>
      <c r="AI2966" s="24"/>
      <c r="AJ2966" s="24"/>
      <c r="AK2966" s="24"/>
      <c r="AL2966" s="24"/>
      <c r="AM2966" s="24"/>
      <c r="AN2966" s="24"/>
      <c r="AO2966" s="24"/>
      <c r="AP2966" s="24"/>
      <c r="AQ2966" s="24"/>
      <c r="AR2966" s="24"/>
      <c r="AS2966" s="24"/>
      <c r="AT2966" s="24"/>
      <c r="AU2966" s="24"/>
      <c r="AV2966" s="24"/>
      <c r="AW2966" s="24"/>
      <c r="AX2966" s="24"/>
      <c r="AY2966" s="24"/>
      <c r="AZ2966" s="24"/>
      <c r="BA2966" s="24"/>
      <c r="BB2966" s="24"/>
      <c r="BC2966" s="24"/>
      <c r="BD2966" s="24"/>
      <c r="BE2966" s="24"/>
      <c r="BF2966" s="24"/>
      <c r="BG2966" s="24"/>
      <c r="BH2966" s="24"/>
      <c r="BI2966" s="24"/>
      <c r="BJ2966" s="24"/>
      <c r="BK2966" s="24"/>
      <c r="BL2966" s="24"/>
      <c r="BM2966" s="24"/>
      <c r="BN2966" s="24"/>
      <c r="BO2966" s="24"/>
      <c r="BP2966" s="24"/>
      <c r="BQ2966" s="24"/>
      <c r="BR2966" s="24"/>
      <c r="BS2966" s="24"/>
      <c r="BT2966" s="24"/>
      <c r="BU2966" s="24"/>
      <c r="BV2966" s="24"/>
      <c r="BW2966" s="24"/>
      <c r="BX2966" s="24"/>
      <c r="BY2966" s="24"/>
      <c r="BZ2966" s="24"/>
      <c r="CA2966" s="24"/>
      <c r="CB2966" s="24"/>
      <c r="CC2966" s="24"/>
      <c r="CD2966" s="24"/>
      <c r="CE2966" s="24"/>
      <c r="CF2966" s="24"/>
      <c r="CG2966" s="24"/>
      <c r="CH2966" s="24"/>
      <c r="CI2966" s="24"/>
      <c r="CJ2966" s="24"/>
      <c r="CK2966" s="24"/>
      <c r="CL2966" s="24"/>
      <c r="CM2966" s="24"/>
      <c r="CN2966" s="24"/>
      <c r="CO2966" s="24"/>
      <c r="CP2966" s="24"/>
      <c r="CQ2966" s="24"/>
      <c r="CR2966" s="24"/>
      <c r="CS2966" s="24"/>
      <c r="CT2966" s="24"/>
      <c r="CU2966" s="24"/>
      <c r="CV2966" s="24"/>
      <c r="CW2966" s="24"/>
      <c r="CX2966" s="24"/>
      <c r="CY2966" s="24"/>
      <c r="CZ2966" s="24"/>
      <c r="DA2966" s="24"/>
      <c r="DB2966" s="24"/>
      <c r="DC2966" s="24"/>
      <c r="DD2966" s="24"/>
      <c r="DE2966" s="24"/>
      <c r="DF2966" s="24"/>
      <c r="DG2966" s="24"/>
      <c r="DH2966" s="24"/>
      <c r="DI2966" s="24"/>
      <c r="DJ2966" s="24"/>
      <c r="DK2966" s="24"/>
      <c r="DL2966" s="24"/>
      <c r="DM2966" s="24"/>
      <c r="DN2966" s="24"/>
      <c r="DO2966" s="24"/>
    </row>
    <row r="2967" spans="1:119" ht="20.100000000000001" customHeight="1" x14ac:dyDescent="0.2">
      <c r="A2967" s="29" t="str">
        <f t="shared" si="644"/>
        <v/>
      </c>
      <c r="B2967" s="29" t="str">
        <f t="shared" si="645"/>
        <v/>
      </c>
      <c r="C2967" s="29">
        <f t="shared" si="646"/>
        <v>0</v>
      </c>
      <c r="D2967" s="30">
        <f t="shared" si="647"/>
        <v>0</v>
      </c>
      <c r="E2967" s="30">
        <f t="shared" si="648"/>
        <v>0</v>
      </c>
      <c r="F2967" s="31">
        <f t="shared" si="649"/>
        <v>0</v>
      </c>
      <c r="G2967" s="31">
        <f t="shared" si="650"/>
        <v>0</v>
      </c>
      <c r="H2967" s="31">
        <f t="shared" si="651"/>
        <v>0</v>
      </c>
      <c r="I2967" s="31">
        <f t="shared" si="652"/>
        <v>0</v>
      </c>
      <c r="J2967" s="31">
        <f t="shared" si="653"/>
        <v>0</v>
      </c>
      <c r="K2967" s="31">
        <f t="shared" si="654"/>
        <v>0</v>
      </c>
      <c r="L2967" s="31">
        <f t="shared" si="655"/>
        <v>0</v>
      </c>
      <c r="M2967" s="31">
        <f t="shared" si="656"/>
        <v>0</v>
      </c>
      <c r="N2967" s="31">
        <f t="shared" si="657"/>
        <v>0</v>
      </c>
      <c r="O2967" s="24"/>
      <c r="P2967" s="24"/>
      <c r="Q2967" s="24"/>
      <c r="R2967" s="24"/>
      <c r="S2967" s="24"/>
      <c r="T2967" s="24"/>
      <c r="U2967" s="24"/>
      <c r="V2967" s="24"/>
      <c r="W2967" s="24"/>
      <c r="X2967" s="24"/>
      <c r="Y2967" s="24"/>
      <c r="Z2967" s="24"/>
      <c r="AA2967" s="24"/>
      <c r="AB2967" s="24"/>
      <c r="AC2967" s="24"/>
      <c r="AD2967" s="24"/>
      <c r="AE2967" s="24"/>
      <c r="AF2967" s="24"/>
      <c r="AG2967" s="24"/>
      <c r="AH2967" s="24"/>
      <c r="AI2967" s="24"/>
      <c r="AJ2967" s="24"/>
      <c r="AK2967" s="24"/>
      <c r="AL2967" s="24"/>
      <c r="AM2967" s="24"/>
      <c r="AN2967" s="24"/>
      <c r="AO2967" s="24"/>
      <c r="AP2967" s="24"/>
      <c r="AQ2967" s="24"/>
      <c r="AR2967" s="24"/>
      <c r="AS2967" s="24"/>
      <c r="AT2967" s="24"/>
      <c r="AU2967" s="24"/>
      <c r="AV2967" s="24"/>
      <c r="AW2967" s="24"/>
      <c r="AX2967" s="24"/>
      <c r="AY2967" s="24"/>
      <c r="AZ2967" s="24"/>
      <c r="BA2967" s="24"/>
      <c r="BB2967" s="24"/>
      <c r="BC2967" s="24"/>
      <c r="BD2967" s="24"/>
      <c r="BE2967" s="24"/>
      <c r="BF2967" s="24"/>
      <c r="BG2967" s="24"/>
      <c r="BH2967" s="24"/>
      <c r="BI2967" s="24"/>
      <c r="BJ2967" s="24"/>
      <c r="BK2967" s="24"/>
      <c r="BL2967" s="24"/>
      <c r="BM2967" s="24"/>
      <c r="BN2967" s="24"/>
      <c r="BO2967" s="24"/>
      <c r="BP2967" s="24"/>
      <c r="BQ2967" s="24"/>
      <c r="BR2967" s="24"/>
      <c r="BS2967" s="24"/>
      <c r="BT2967" s="24"/>
      <c r="BU2967" s="24"/>
      <c r="BV2967" s="24"/>
      <c r="BW2967" s="24"/>
      <c r="BX2967" s="24"/>
      <c r="BY2967" s="24"/>
      <c r="BZ2967" s="24"/>
      <c r="CA2967" s="24"/>
      <c r="CB2967" s="24"/>
      <c r="CC2967" s="24"/>
      <c r="CD2967" s="24"/>
      <c r="CE2967" s="24"/>
      <c r="CF2967" s="24"/>
      <c r="CG2967" s="24"/>
      <c r="CH2967" s="24"/>
      <c r="CI2967" s="24"/>
      <c r="CJ2967" s="24"/>
      <c r="CK2967" s="24"/>
      <c r="CL2967" s="24"/>
      <c r="CM2967" s="24"/>
      <c r="CN2967" s="24"/>
      <c r="CO2967" s="24"/>
      <c r="CP2967" s="24"/>
      <c r="CQ2967" s="24"/>
      <c r="CR2967" s="24"/>
      <c r="CS2967" s="24"/>
      <c r="CT2967" s="24"/>
      <c r="CU2967" s="24"/>
      <c r="CV2967" s="24"/>
      <c r="CW2967" s="24"/>
      <c r="CX2967" s="24"/>
      <c r="CY2967" s="24"/>
      <c r="CZ2967" s="24"/>
      <c r="DA2967" s="24"/>
      <c r="DB2967" s="24"/>
      <c r="DC2967" s="24"/>
      <c r="DD2967" s="24"/>
      <c r="DE2967" s="24"/>
      <c r="DF2967" s="24"/>
      <c r="DG2967" s="24"/>
      <c r="DH2967" s="24"/>
      <c r="DI2967" s="24"/>
      <c r="DJ2967" s="24"/>
      <c r="DK2967" s="24"/>
      <c r="DL2967" s="24"/>
      <c r="DM2967" s="24"/>
      <c r="DN2967" s="24"/>
      <c r="DO2967" s="24"/>
    </row>
    <row r="2968" spans="1:119" ht="20.100000000000001" customHeight="1" x14ac:dyDescent="0.2">
      <c r="A2968" s="29" t="str">
        <f t="shared" si="644"/>
        <v/>
      </c>
      <c r="B2968" s="29" t="str">
        <f t="shared" si="645"/>
        <v/>
      </c>
      <c r="C2968" s="29">
        <f t="shared" si="646"/>
        <v>0</v>
      </c>
      <c r="D2968" s="30">
        <f t="shared" si="647"/>
        <v>0</v>
      </c>
      <c r="E2968" s="30">
        <f t="shared" si="648"/>
        <v>0</v>
      </c>
      <c r="F2968" s="31">
        <f t="shared" si="649"/>
        <v>0</v>
      </c>
      <c r="G2968" s="31">
        <f t="shared" si="650"/>
        <v>0</v>
      </c>
      <c r="H2968" s="31">
        <f t="shared" si="651"/>
        <v>0</v>
      </c>
      <c r="I2968" s="31">
        <f t="shared" si="652"/>
        <v>0</v>
      </c>
      <c r="J2968" s="31">
        <f t="shared" si="653"/>
        <v>0</v>
      </c>
      <c r="K2968" s="31">
        <f t="shared" si="654"/>
        <v>0</v>
      </c>
      <c r="L2968" s="31">
        <f t="shared" si="655"/>
        <v>0</v>
      </c>
      <c r="M2968" s="31">
        <f t="shared" si="656"/>
        <v>0</v>
      </c>
      <c r="N2968" s="31">
        <f t="shared" si="657"/>
        <v>0</v>
      </c>
      <c r="O2968" s="24"/>
      <c r="P2968" s="24"/>
      <c r="Q2968" s="24"/>
      <c r="R2968" s="24"/>
      <c r="S2968" s="24"/>
      <c r="T2968" s="24"/>
      <c r="U2968" s="24"/>
      <c r="V2968" s="24"/>
      <c r="W2968" s="24"/>
      <c r="X2968" s="24"/>
      <c r="Y2968" s="24"/>
      <c r="Z2968" s="24"/>
      <c r="AA2968" s="24"/>
      <c r="AB2968" s="24"/>
      <c r="AC2968" s="24"/>
      <c r="AD2968" s="24"/>
      <c r="AE2968" s="24"/>
      <c r="AF2968" s="24"/>
      <c r="AG2968" s="24"/>
      <c r="AH2968" s="24"/>
      <c r="AI2968" s="24"/>
      <c r="AJ2968" s="24"/>
      <c r="AK2968" s="24"/>
      <c r="AL2968" s="24"/>
      <c r="AM2968" s="24"/>
      <c r="AN2968" s="24"/>
      <c r="AO2968" s="24"/>
      <c r="AP2968" s="24"/>
      <c r="AQ2968" s="24"/>
      <c r="AR2968" s="24"/>
      <c r="AS2968" s="24"/>
      <c r="AT2968" s="24"/>
      <c r="AU2968" s="24"/>
      <c r="AV2968" s="24"/>
      <c r="AW2968" s="24"/>
      <c r="AX2968" s="24"/>
      <c r="AY2968" s="24"/>
      <c r="AZ2968" s="24"/>
      <c r="BA2968" s="24"/>
      <c r="BB2968" s="24"/>
      <c r="BC2968" s="24"/>
      <c r="BD2968" s="24"/>
      <c r="BE2968" s="24"/>
      <c r="BF2968" s="24"/>
      <c r="BG2968" s="24"/>
      <c r="BH2968" s="24"/>
      <c r="BI2968" s="24"/>
      <c r="BJ2968" s="24"/>
      <c r="BK2968" s="24"/>
      <c r="BL2968" s="24"/>
      <c r="BM2968" s="24"/>
      <c r="BN2968" s="24"/>
      <c r="BO2968" s="24"/>
      <c r="BP2968" s="24"/>
      <c r="BQ2968" s="24"/>
      <c r="BR2968" s="24"/>
      <c r="BS2968" s="24"/>
      <c r="BT2968" s="24"/>
      <c r="BU2968" s="24"/>
      <c r="BV2968" s="24"/>
      <c r="BW2968" s="24"/>
      <c r="BX2968" s="24"/>
      <c r="BY2968" s="24"/>
      <c r="BZ2968" s="24"/>
      <c r="CA2968" s="24"/>
      <c r="CB2968" s="24"/>
      <c r="CC2968" s="24"/>
      <c r="CD2968" s="24"/>
      <c r="CE2968" s="24"/>
      <c r="CF2968" s="24"/>
      <c r="CG2968" s="24"/>
      <c r="CH2968" s="24"/>
      <c r="CI2968" s="24"/>
      <c r="CJ2968" s="24"/>
      <c r="CK2968" s="24"/>
      <c r="CL2968" s="24"/>
      <c r="CM2968" s="24"/>
      <c r="CN2968" s="24"/>
      <c r="CO2968" s="24"/>
      <c r="CP2968" s="24"/>
      <c r="CQ2968" s="24"/>
      <c r="CR2968" s="24"/>
      <c r="CS2968" s="24"/>
      <c r="CT2968" s="24"/>
      <c r="CU2968" s="24"/>
      <c r="CV2968" s="24"/>
      <c r="CW2968" s="24"/>
      <c r="CX2968" s="24"/>
      <c r="CY2968" s="24"/>
      <c r="CZ2968" s="24"/>
      <c r="DA2968" s="24"/>
      <c r="DB2968" s="24"/>
      <c r="DC2968" s="24"/>
      <c r="DD2968" s="24"/>
      <c r="DE2968" s="24"/>
      <c r="DF2968" s="24"/>
      <c r="DG2968" s="24"/>
      <c r="DH2968" s="24"/>
      <c r="DI2968" s="24"/>
      <c r="DJ2968" s="24"/>
      <c r="DK2968" s="24"/>
      <c r="DL2968" s="24"/>
      <c r="DM2968" s="24"/>
      <c r="DN2968" s="24"/>
      <c r="DO2968" s="24"/>
    </row>
    <row r="2969" spans="1:119" ht="20.100000000000001" customHeight="1" x14ac:dyDescent="0.2">
      <c r="A2969" s="29" t="str">
        <f t="shared" si="644"/>
        <v/>
      </c>
      <c r="B2969" s="29" t="str">
        <f t="shared" si="645"/>
        <v/>
      </c>
      <c r="C2969" s="29">
        <f t="shared" si="646"/>
        <v>0</v>
      </c>
      <c r="D2969" s="30">
        <f t="shared" si="647"/>
        <v>0</v>
      </c>
      <c r="E2969" s="30">
        <f t="shared" si="648"/>
        <v>0</v>
      </c>
      <c r="F2969" s="31">
        <f t="shared" si="649"/>
        <v>0</v>
      </c>
      <c r="G2969" s="31">
        <f t="shared" si="650"/>
        <v>0</v>
      </c>
      <c r="H2969" s="31">
        <f t="shared" si="651"/>
        <v>0</v>
      </c>
      <c r="I2969" s="31">
        <f t="shared" si="652"/>
        <v>0</v>
      </c>
      <c r="J2969" s="31">
        <f t="shared" si="653"/>
        <v>0</v>
      </c>
      <c r="K2969" s="31">
        <f t="shared" si="654"/>
        <v>0</v>
      </c>
      <c r="L2969" s="31">
        <f t="shared" si="655"/>
        <v>0</v>
      </c>
      <c r="M2969" s="31">
        <f t="shared" si="656"/>
        <v>0</v>
      </c>
      <c r="N2969" s="31">
        <f t="shared" si="657"/>
        <v>0</v>
      </c>
      <c r="O2969" s="24"/>
      <c r="P2969" s="24"/>
      <c r="Q2969" s="24"/>
      <c r="R2969" s="24"/>
      <c r="S2969" s="24"/>
      <c r="T2969" s="24"/>
      <c r="U2969" s="24"/>
      <c r="V2969" s="24"/>
      <c r="W2969" s="24"/>
      <c r="X2969" s="24"/>
      <c r="Y2969" s="24"/>
      <c r="Z2969" s="24"/>
      <c r="AA2969" s="24"/>
      <c r="AB2969" s="24"/>
      <c r="AC2969" s="24"/>
      <c r="AD2969" s="24"/>
      <c r="AE2969" s="24"/>
      <c r="AF2969" s="24"/>
      <c r="AG2969" s="24"/>
      <c r="AH2969" s="24"/>
      <c r="AI2969" s="24"/>
      <c r="AJ2969" s="24"/>
      <c r="AK2969" s="24"/>
      <c r="AL2969" s="24"/>
      <c r="AM2969" s="24"/>
      <c r="AN2969" s="24"/>
      <c r="AO2969" s="24"/>
      <c r="AP2969" s="24"/>
      <c r="AQ2969" s="24"/>
      <c r="AR2969" s="24"/>
      <c r="AS2969" s="24"/>
      <c r="AT2969" s="24"/>
      <c r="AU2969" s="24"/>
      <c r="AV2969" s="24"/>
      <c r="AW2969" s="24"/>
      <c r="AX2969" s="24"/>
      <c r="AY2969" s="24"/>
      <c r="AZ2969" s="24"/>
      <c r="BA2969" s="24"/>
      <c r="BB2969" s="24"/>
      <c r="BC2969" s="24"/>
      <c r="BD2969" s="24"/>
      <c r="BE2969" s="24"/>
      <c r="BF2969" s="24"/>
      <c r="BG2969" s="24"/>
      <c r="BH2969" s="24"/>
      <c r="BI2969" s="24"/>
      <c r="BJ2969" s="24"/>
      <c r="BK2969" s="24"/>
      <c r="BL2969" s="24"/>
      <c r="BM2969" s="24"/>
      <c r="BN2969" s="24"/>
      <c r="BO2969" s="24"/>
      <c r="BP2969" s="24"/>
      <c r="BQ2969" s="24"/>
      <c r="BR2969" s="24"/>
      <c r="BS2969" s="24"/>
      <c r="BT2969" s="24"/>
      <c r="BU2969" s="24"/>
      <c r="BV2969" s="24"/>
      <c r="BW2969" s="24"/>
      <c r="BX2969" s="24"/>
      <c r="BY2969" s="24"/>
      <c r="BZ2969" s="24"/>
      <c r="CA2969" s="24"/>
      <c r="CB2969" s="24"/>
      <c r="CC2969" s="24"/>
      <c r="CD2969" s="24"/>
      <c r="CE2969" s="24"/>
      <c r="CF2969" s="24"/>
      <c r="CG2969" s="24"/>
      <c r="CH2969" s="24"/>
      <c r="CI2969" s="24"/>
      <c r="CJ2969" s="24"/>
      <c r="CK2969" s="24"/>
      <c r="CL2969" s="24"/>
      <c r="CM2969" s="24"/>
      <c r="CN2969" s="24"/>
      <c r="CO2969" s="24"/>
      <c r="CP2969" s="24"/>
      <c r="CQ2969" s="24"/>
      <c r="CR2969" s="24"/>
      <c r="CS2969" s="24"/>
      <c r="CT2969" s="24"/>
      <c r="CU2969" s="24"/>
      <c r="CV2969" s="24"/>
      <c r="CW2969" s="24"/>
      <c r="CX2969" s="24"/>
      <c r="CY2969" s="24"/>
      <c r="CZ2969" s="24"/>
      <c r="DA2969" s="24"/>
      <c r="DB2969" s="24"/>
      <c r="DC2969" s="24"/>
      <c r="DD2969" s="24"/>
      <c r="DE2969" s="24"/>
      <c r="DF2969" s="24"/>
      <c r="DG2969" s="24"/>
      <c r="DH2969" s="24"/>
      <c r="DI2969" s="24"/>
      <c r="DJ2969" s="24"/>
      <c r="DK2969" s="24"/>
      <c r="DL2969" s="24"/>
      <c r="DM2969" s="24"/>
      <c r="DN2969" s="24"/>
      <c r="DO2969" s="24"/>
    </row>
    <row r="2970" spans="1:119" ht="20.100000000000001" customHeight="1" x14ac:dyDescent="0.2">
      <c r="A2970" s="29" t="str">
        <f t="shared" si="644"/>
        <v/>
      </c>
      <c r="B2970" s="29" t="str">
        <f t="shared" si="645"/>
        <v/>
      </c>
      <c r="C2970" s="29">
        <f t="shared" si="646"/>
        <v>0</v>
      </c>
      <c r="D2970" s="30">
        <f t="shared" si="647"/>
        <v>0</v>
      </c>
      <c r="E2970" s="30">
        <f t="shared" si="648"/>
        <v>0</v>
      </c>
      <c r="F2970" s="31">
        <f t="shared" si="649"/>
        <v>0</v>
      </c>
      <c r="G2970" s="31">
        <f t="shared" si="650"/>
        <v>0</v>
      </c>
      <c r="H2970" s="31">
        <f t="shared" si="651"/>
        <v>0</v>
      </c>
      <c r="I2970" s="31">
        <f t="shared" si="652"/>
        <v>0</v>
      </c>
      <c r="J2970" s="31">
        <f t="shared" si="653"/>
        <v>0</v>
      </c>
      <c r="K2970" s="31">
        <f t="shared" si="654"/>
        <v>0</v>
      </c>
      <c r="L2970" s="31">
        <f t="shared" si="655"/>
        <v>0</v>
      </c>
      <c r="M2970" s="31">
        <f t="shared" si="656"/>
        <v>0</v>
      </c>
      <c r="N2970" s="31">
        <f t="shared" si="657"/>
        <v>0</v>
      </c>
      <c r="O2970" s="24"/>
      <c r="P2970" s="24"/>
      <c r="Q2970" s="24"/>
      <c r="R2970" s="24"/>
      <c r="S2970" s="24"/>
      <c r="T2970" s="24"/>
      <c r="U2970" s="24"/>
      <c r="V2970" s="24"/>
      <c r="W2970" s="24"/>
      <c r="X2970" s="24"/>
      <c r="Y2970" s="24"/>
      <c r="Z2970" s="24"/>
      <c r="AA2970" s="24"/>
      <c r="AB2970" s="24"/>
      <c r="AC2970" s="24"/>
      <c r="AD2970" s="24"/>
      <c r="AE2970" s="24"/>
      <c r="AF2970" s="24"/>
      <c r="AG2970" s="24"/>
      <c r="AH2970" s="24"/>
      <c r="AI2970" s="24"/>
      <c r="AJ2970" s="24"/>
      <c r="AK2970" s="24"/>
      <c r="AL2970" s="24"/>
      <c r="AM2970" s="24"/>
      <c r="AN2970" s="24"/>
      <c r="AO2970" s="24"/>
      <c r="AP2970" s="24"/>
      <c r="AQ2970" s="24"/>
      <c r="AR2970" s="24"/>
      <c r="AS2970" s="24"/>
      <c r="AT2970" s="24"/>
      <c r="AU2970" s="24"/>
      <c r="AV2970" s="24"/>
      <c r="AW2970" s="24"/>
      <c r="AX2970" s="24"/>
      <c r="AY2970" s="24"/>
      <c r="AZ2970" s="24"/>
      <c r="BA2970" s="24"/>
      <c r="BB2970" s="24"/>
      <c r="BC2970" s="24"/>
      <c r="BD2970" s="24"/>
      <c r="BE2970" s="24"/>
      <c r="BF2970" s="24"/>
      <c r="BG2970" s="24"/>
      <c r="BH2970" s="24"/>
      <c r="BI2970" s="24"/>
      <c r="BJ2970" s="24"/>
      <c r="BK2970" s="24"/>
      <c r="BL2970" s="24"/>
      <c r="BM2970" s="24"/>
      <c r="BN2970" s="24"/>
      <c r="BO2970" s="24"/>
      <c r="BP2970" s="24"/>
      <c r="BQ2970" s="24"/>
      <c r="BR2970" s="24"/>
      <c r="BS2970" s="24"/>
      <c r="BT2970" s="24"/>
      <c r="BU2970" s="24"/>
      <c r="BV2970" s="24"/>
      <c r="BW2970" s="24"/>
      <c r="BX2970" s="24"/>
      <c r="BY2970" s="24"/>
      <c r="BZ2970" s="24"/>
      <c r="CA2970" s="24"/>
      <c r="CB2970" s="24"/>
      <c r="CC2970" s="24"/>
      <c r="CD2970" s="24"/>
      <c r="CE2970" s="24"/>
      <c r="CF2970" s="24"/>
      <c r="CG2970" s="24"/>
      <c r="CH2970" s="24"/>
      <c r="CI2970" s="24"/>
      <c r="CJ2970" s="24"/>
      <c r="CK2970" s="24"/>
      <c r="CL2970" s="24"/>
      <c r="CM2970" s="24"/>
      <c r="CN2970" s="24"/>
      <c r="CO2970" s="24"/>
      <c r="CP2970" s="24"/>
      <c r="CQ2970" s="24"/>
      <c r="CR2970" s="24"/>
      <c r="CS2970" s="24"/>
      <c r="CT2970" s="24"/>
      <c r="CU2970" s="24"/>
      <c r="CV2970" s="24"/>
      <c r="CW2970" s="24"/>
      <c r="CX2970" s="24"/>
      <c r="CY2970" s="24"/>
      <c r="CZ2970" s="24"/>
      <c r="DA2970" s="24"/>
      <c r="DB2970" s="24"/>
      <c r="DC2970" s="24"/>
      <c r="DD2970" s="24"/>
      <c r="DE2970" s="24"/>
      <c r="DF2970" s="24"/>
      <c r="DG2970" s="24"/>
      <c r="DH2970" s="24"/>
      <c r="DI2970" s="24"/>
      <c r="DJ2970" s="24"/>
      <c r="DK2970" s="24"/>
      <c r="DL2970" s="24"/>
      <c r="DM2970" s="24"/>
      <c r="DN2970" s="24"/>
      <c r="DO2970" s="24"/>
    </row>
    <row r="2971" spans="1:119" ht="20.100000000000001" customHeight="1" x14ac:dyDescent="0.2">
      <c r="A2971" s="29" t="str">
        <f t="shared" si="644"/>
        <v/>
      </c>
      <c r="B2971" s="29" t="str">
        <f t="shared" si="645"/>
        <v/>
      </c>
      <c r="C2971" s="29">
        <f t="shared" si="646"/>
        <v>0</v>
      </c>
      <c r="D2971" s="30">
        <f t="shared" si="647"/>
        <v>0</v>
      </c>
      <c r="E2971" s="30">
        <f t="shared" si="648"/>
        <v>0</v>
      </c>
      <c r="F2971" s="31">
        <f t="shared" si="649"/>
        <v>0</v>
      </c>
      <c r="G2971" s="31">
        <f t="shared" si="650"/>
        <v>0</v>
      </c>
      <c r="H2971" s="31">
        <f t="shared" si="651"/>
        <v>0</v>
      </c>
      <c r="I2971" s="31">
        <f t="shared" si="652"/>
        <v>0</v>
      </c>
      <c r="J2971" s="31">
        <f t="shared" si="653"/>
        <v>0</v>
      </c>
      <c r="K2971" s="31">
        <f t="shared" si="654"/>
        <v>0</v>
      </c>
      <c r="L2971" s="31">
        <f t="shared" si="655"/>
        <v>0</v>
      </c>
      <c r="M2971" s="31">
        <f t="shared" si="656"/>
        <v>0</v>
      </c>
      <c r="N2971" s="31">
        <f t="shared" si="657"/>
        <v>0</v>
      </c>
      <c r="O2971" s="24"/>
      <c r="P2971" s="24"/>
      <c r="Q2971" s="24"/>
      <c r="R2971" s="24"/>
      <c r="S2971" s="24"/>
      <c r="T2971" s="24"/>
      <c r="U2971" s="24"/>
      <c r="V2971" s="24"/>
      <c r="W2971" s="24"/>
      <c r="X2971" s="24"/>
      <c r="Y2971" s="24"/>
      <c r="Z2971" s="24"/>
      <c r="AA2971" s="24"/>
      <c r="AB2971" s="24"/>
      <c r="AC2971" s="24"/>
      <c r="AD2971" s="24"/>
      <c r="AE2971" s="24"/>
      <c r="AF2971" s="24"/>
      <c r="AG2971" s="24"/>
      <c r="AH2971" s="24"/>
      <c r="AI2971" s="24"/>
      <c r="AJ2971" s="24"/>
      <c r="AK2971" s="24"/>
      <c r="AL2971" s="24"/>
      <c r="AM2971" s="24"/>
      <c r="AN2971" s="24"/>
      <c r="AO2971" s="24"/>
      <c r="AP2971" s="24"/>
      <c r="AQ2971" s="24"/>
      <c r="AR2971" s="24"/>
      <c r="AS2971" s="24"/>
      <c r="AT2971" s="24"/>
      <c r="AU2971" s="24"/>
      <c r="AV2971" s="24"/>
      <c r="AW2971" s="24"/>
      <c r="AX2971" s="24"/>
      <c r="AY2971" s="24"/>
      <c r="AZ2971" s="24"/>
      <c r="BA2971" s="24"/>
      <c r="BB2971" s="24"/>
      <c r="BC2971" s="24"/>
      <c r="BD2971" s="24"/>
      <c r="BE2971" s="24"/>
      <c r="BF2971" s="24"/>
      <c r="BG2971" s="24"/>
      <c r="BH2971" s="24"/>
      <c r="BI2971" s="24"/>
      <c r="BJ2971" s="24"/>
      <c r="BK2971" s="24"/>
      <c r="BL2971" s="24"/>
      <c r="BM2971" s="24"/>
      <c r="BN2971" s="24"/>
      <c r="BO2971" s="24"/>
      <c r="BP2971" s="24"/>
      <c r="BQ2971" s="24"/>
      <c r="BR2971" s="24"/>
      <c r="BS2971" s="24"/>
      <c r="BT2971" s="24"/>
      <c r="BU2971" s="24"/>
      <c r="BV2971" s="24"/>
      <c r="BW2971" s="24"/>
      <c r="BX2971" s="24"/>
      <c r="BY2971" s="24"/>
      <c r="BZ2971" s="24"/>
      <c r="CA2971" s="24"/>
      <c r="CB2971" s="24"/>
      <c r="CC2971" s="24"/>
      <c r="CD2971" s="24"/>
      <c r="CE2971" s="24"/>
      <c r="CF2971" s="24"/>
      <c r="CG2971" s="24"/>
      <c r="CH2971" s="24"/>
      <c r="CI2971" s="24"/>
      <c r="CJ2971" s="24"/>
      <c r="CK2971" s="24"/>
      <c r="CL2971" s="24"/>
      <c r="CM2971" s="24"/>
      <c r="CN2971" s="24"/>
      <c r="CO2971" s="24"/>
      <c r="CP2971" s="24"/>
      <c r="CQ2971" s="24"/>
      <c r="CR2971" s="24"/>
      <c r="CS2971" s="24"/>
      <c r="CT2971" s="24"/>
      <c r="CU2971" s="24"/>
      <c r="CV2971" s="24"/>
      <c r="CW2971" s="24"/>
      <c r="CX2971" s="24"/>
      <c r="CY2971" s="24"/>
      <c r="CZ2971" s="24"/>
      <c r="DA2971" s="24"/>
      <c r="DB2971" s="24"/>
      <c r="DC2971" s="24"/>
      <c r="DD2971" s="24"/>
      <c r="DE2971" s="24"/>
      <c r="DF2971" s="24"/>
      <c r="DG2971" s="24"/>
      <c r="DH2971" s="24"/>
      <c r="DI2971" s="24"/>
      <c r="DJ2971" s="24"/>
      <c r="DK2971" s="24"/>
      <c r="DL2971" s="24"/>
      <c r="DM2971" s="24"/>
      <c r="DN2971" s="24"/>
      <c r="DO2971" s="24"/>
    </row>
    <row r="2972" spans="1:119" ht="20.100000000000001" customHeight="1" x14ac:dyDescent="0.2">
      <c r="A2972" s="29" t="str">
        <f t="shared" si="644"/>
        <v/>
      </c>
      <c r="B2972" s="29" t="str">
        <f t="shared" si="645"/>
        <v/>
      </c>
      <c r="C2972" s="29">
        <f t="shared" si="646"/>
        <v>0</v>
      </c>
      <c r="D2972" s="30">
        <f t="shared" si="647"/>
        <v>0</v>
      </c>
      <c r="E2972" s="30">
        <f t="shared" si="648"/>
        <v>0</v>
      </c>
      <c r="F2972" s="31">
        <f t="shared" si="649"/>
        <v>0</v>
      </c>
      <c r="G2972" s="31">
        <f t="shared" si="650"/>
        <v>0</v>
      </c>
      <c r="H2972" s="31">
        <f t="shared" si="651"/>
        <v>0</v>
      </c>
      <c r="I2972" s="31">
        <f t="shared" si="652"/>
        <v>0</v>
      </c>
      <c r="J2972" s="31">
        <f t="shared" si="653"/>
        <v>0</v>
      </c>
      <c r="K2972" s="31">
        <f t="shared" si="654"/>
        <v>0</v>
      </c>
      <c r="L2972" s="31">
        <f t="shared" si="655"/>
        <v>0</v>
      </c>
      <c r="M2972" s="31">
        <f t="shared" si="656"/>
        <v>0</v>
      </c>
      <c r="N2972" s="31">
        <f t="shared" si="657"/>
        <v>0</v>
      </c>
      <c r="O2972" s="24"/>
      <c r="P2972" s="24"/>
      <c r="Q2972" s="24"/>
      <c r="R2972" s="24"/>
      <c r="S2972" s="24"/>
      <c r="T2972" s="24"/>
      <c r="U2972" s="24"/>
      <c r="V2972" s="24"/>
      <c r="W2972" s="24"/>
      <c r="X2972" s="24"/>
      <c r="Y2972" s="24"/>
      <c r="Z2972" s="24"/>
      <c r="AA2972" s="24"/>
      <c r="AB2972" s="24"/>
      <c r="AC2972" s="24"/>
      <c r="AD2972" s="24"/>
      <c r="AE2972" s="24"/>
      <c r="AF2972" s="24"/>
      <c r="AG2972" s="24"/>
      <c r="AH2972" s="24"/>
      <c r="AI2972" s="24"/>
      <c r="AJ2972" s="24"/>
      <c r="AK2972" s="24"/>
      <c r="AL2972" s="24"/>
      <c r="AM2972" s="24"/>
      <c r="AN2972" s="24"/>
      <c r="AO2972" s="24"/>
      <c r="AP2972" s="24"/>
      <c r="AQ2972" s="24"/>
      <c r="AR2972" s="24"/>
      <c r="AS2972" s="24"/>
      <c r="AT2972" s="24"/>
      <c r="AU2972" s="24"/>
      <c r="AV2972" s="24"/>
      <c r="AW2972" s="24"/>
      <c r="AX2972" s="24"/>
      <c r="AY2972" s="24"/>
      <c r="AZ2972" s="24"/>
      <c r="BA2972" s="24"/>
      <c r="BB2972" s="24"/>
      <c r="BC2972" s="24"/>
      <c r="BD2972" s="24"/>
      <c r="BE2972" s="24"/>
      <c r="BF2972" s="24"/>
      <c r="BG2972" s="24"/>
      <c r="BH2972" s="24"/>
      <c r="BI2972" s="24"/>
      <c r="BJ2972" s="24"/>
      <c r="BK2972" s="24"/>
      <c r="BL2972" s="24"/>
      <c r="BM2972" s="24"/>
      <c r="BN2972" s="24"/>
      <c r="BO2972" s="24"/>
      <c r="BP2972" s="24"/>
      <c r="BQ2972" s="24"/>
      <c r="BR2972" s="24"/>
      <c r="BS2972" s="24"/>
      <c r="BT2972" s="24"/>
      <c r="BU2972" s="24"/>
      <c r="BV2972" s="24"/>
      <c r="BW2972" s="24"/>
      <c r="BX2972" s="24"/>
      <c r="BY2972" s="24"/>
      <c r="BZ2972" s="24"/>
      <c r="CA2972" s="24"/>
      <c r="CB2972" s="24"/>
      <c r="CC2972" s="24"/>
      <c r="CD2972" s="24"/>
      <c r="CE2972" s="24"/>
      <c r="CF2972" s="24"/>
      <c r="CG2972" s="24"/>
      <c r="CH2972" s="24"/>
      <c r="CI2972" s="24"/>
      <c r="CJ2972" s="24"/>
      <c r="CK2972" s="24"/>
      <c r="CL2972" s="24"/>
      <c r="CM2972" s="24"/>
      <c r="CN2972" s="24"/>
      <c r="CO2972" s="24"/>
      <c r="CP2972" s="24"/>
      <c r="CQ2972" s="24"/>
      <c r="CR2972" s="24"/>
      <c r="CS2972" s="24"/>
      <c r="CT2972" s="24"/>
      <c r="CU2972" s="24"/>
      <c r="CV2972" s="24"/>
      <c r="CW2972" s="24"/>
      <c r="CX2972" s="24"/>
      <c r="CY2972" s="24"/>
      <c r="CZ2972" s="24"/>
      <c r="DA2972" s="24"/>
      <c r="DB2972" s="24"/>
      <c r="DC2972" s="24"/>
      <c r="DD2972" s="24"/>
      <c r="DE2972" s="24"/>
      <c r="DF2972" s="24"/>
      <c r="DG2972" s="24"/>
      <c r="DH2972" s="24"/>
      <c r="DI2972" s="24"/>
      <c r="DJ2972" s="24"/>
      <c r="DK2972" s="24"/>
      <c r="DL2972" s="24"/>
      <c r="DM2972" s="24"/>
      <c r="DN2972" s="24"/>
      <c r="DO2972" s="24"/>
    </row>
    <row r="2973" spans="1:119" ht="20.100000000000001" customHeight="1" x14ac:dyDescent="0.2">
      <c r="A2973" s="29" t="str">
        <f t="shared" si="644"/>
        <v/>
      </c>
      <c r="B2973" s="29" t="str">
        <f t="shared" si="645"/>
        <v/>
      </c>
      <c r="C2973" s="29">
        <f t="shared" si="646"/>
        <v>0</v>
      </c>
      <c r="D2973" s="30">
        <f t="shared" si="647"/>
        <v>0</v>
      </c>
      <c r="E2973" s="30">
        <f t="shared" si="648"/>
        <v>0</v>
      </c>
      <c r="F2973" s="31">
        <f t="shared" si="649"/>
        <v>0</v>
      </c>
      <c r="G2973" s="31">
        <f t="shared" si="650"/>
        <v>0</v>
      </c>
      <c r="H2973" s="31">
        <f t="shared" si="651"/>
        <v>0</v>
      </c>
      <c r="I2973" s="31">
        <f t="shared" si="652"/>
        <v>0</v>
      </c>
      <c r="J2973" s="31">
        <f t="shared" si="653"/>
        <v>0</v>
      </c>
      <c r="K2973" s="31">
        <f t="shared" si="654"/>
        <v>0</v>
      </c>
      <c r="L2973" s="31">
        <f t="shared" si="655"/>
        <v>0</v>
      </c>
      <c r="M2973" s="31">
        <f t="shared" si="656"/>
        <v>0</v>
      </c>
      <c r="N2973" s="31">
        <f t="shared" si="657"/>
        <v>0</v>
      </c>
      <c r="O2973" s="24"/>
      <c r="P2973" s="24"/>
      <c r="Q2973" s="24"/>
      <c r="R2973" s="24"/>
      <c r="S2973" s="24"/>
      <c r="T2973" s="24"/>
      <c r="U2973" s="24"/>
      <c r="V2973" s="24"/>
      <c r="W2973" s="24"/>
      <c r="X2973" s="24"/>
      <c r="Y2973" s="24"/>
      <c r="Z2973" s="24"/>
      <c r="AA2973" s="24"/>
      <c r="AB2973" s="24"/>
      <c r="AC2973" s="24"/>
      <c r="AD2973" s="24"/>
      <c r="AE2973" s="24"/>
      <c r="AF2973" s="24"/>
      <c r="AG2973" s="24"/>
      <c r="AH2973" s="24"/>
      <c r="AI2973" s="24"/>
      <c r="AJ2973" s="24"/>
      <c r="AK2973" s="24"/>
      <c r="AL2973" s="24"/>
      <c r="AM2973" s="24"/>
      <c r="AN2973" s="24"/>
      <c r="AO2973" s="24"/>
      <c r="AP2973" s="24"/>
      <c r="AQ2973" s="24"/>
      <c r="AR2973" s="24"/>
      <c r="AS2973" s="24"/>
      <c r="AT2973" s="24"/>
      <c r="AU2973" s="24"/>
      <c r="AV2973" s="24"/>
      <c r="AW2973" s="24"/>
      <c r="AX2973" s="24"/>
      <c r="AY2973" s="24"/>
      <c r="AZ2973" s="24"/>
      <c r="BA2973" s="24"/>
      <c r="BB2973" s="24"/>
      <c r="BC2973" s="24"/>
      <c r="BD2973" s="24"/>
      <c r="BE2973" s="24"/>
      <c r="BF2973" s="24"/>
      <c r="BG2973" s="24"/>
      <c r="BH2973" s="24"/>
      <c r="BI2973" s="24"/>
      <c r="BJ2973" s="24"/>
      <c r="BK2973" s="24"/>
      <c r="BL2973" s="24"/>
      <c r="BM2973" s="24"/>
      <c r="BN2973" s="24"/>
      <c r="BO2973" s="24"/>
      <c r="BP2973" s="24"/>
      <c r="BQ2973" s="24"/>
      <c r="BR2973" s="24"/>
      <c r="BS2973" s="24"/>
      <c r="BT2973" s="24"/>
      <c r="BU2973" s="24"/>
      <c r="BV2973" s="24"/>
      <c r="BW2973" s="24"/>
      <c r="BX2973" s="24"/>
      <c r="BY2973" s="24"/>
      <c r="BZ2973" s="24"/>
      <c r="CA2973" s="24"/>
      <c r="CB2973" s="24"/>
      <c r="CC2973" s="24"/>
      <c r="CD2973" s="24"/>
      <c r="CE2973" s="24"/>
      <c r="CF2973" s="24"/>
      <c r="CG2973" s="24"/>
      <c r="CH2973" s="24"/>
      <c r="CI2973" s="24"/>
      <c r="CJ2973" s="24"/>
      <c r="CK2973" s="24"/>
      <c r="CL2973" s="24"/>
      <c r="CM2973" s="24"/>
      <c r="CN2973" s="24"/>
      <c r="CO2973" s="24"/>
      <c r="CP2973" s="24"/>
      <c r="CQ2973" s="24"/>
      <c r="CR2973" s="24"/>
      <c r="CS2973" s="24"/>
      <c r="CT2973" s="24"/>
      <c r="CU2973" s="24"/>
      <c r="CV2973" s="24"/>
      <c r="CW2973" s="24"/>
      <c r="CX2973" s="24"/>
      <c r="CY2973" s="24"/>
      <c r="CZ2973" s="24"/>
      <c r="DA2973" s="24"/>
      <c r="DB2973" s="24"/>
      <c r="DC2973" s="24"/>
      <c r="DD2973" s="24"/>
      <c r="DE2973" s="24"/>
      <c r="DF2973" s="24"/>
      <c r="DG2973" s="24"/>
      <c r="DH2973" s="24"/>
      <c r="DI2973" s="24"/>
      <c r="DJ2973" s="24"/>
      <c r="DK2973" s="24"/>
      <c r="DL2973" s="24"/>
      <c r="DM2973" s="24"/>
      <c r="DN2973" s="24"/>
      <c r="DO2973" s="24"/>
    </row>
    <row r="2974" spans="1:119" ht="20.100000000000001" customHeight="1" x14ac:dyDescent="0.2">
      <c r="A2974" s="29" t="str">
        <f t="shared" ref="A2974:A3000" si="658">IFERROR(IF(C2974=0,NA(),B2974&amp;C2974),"")</f>
        <v/>
      </c>
      <c r="B2974" s="29" t="str">
        <f t="shared" ref="B2974:B3000" si="659">IFERROR(IF(AA2974=0,Y2974&amp;IF(Z2974=0,""," ("&amp;Z2974&amp;")"),AA2974&amp;IF(Z2974=0,""," ("&amp;Z2974&amp;")")),"")</f>
        <v/>
      </c>
      <c r="C2974" s="29">
        <f t="shared" ref="C2974:C3000" si="660">IFERROR(_xlfn.NUMBERVALUE(RIGHT(AH2974,1)),"")</f>
        <v>0</v>
      </c>
      <c r="D2974" s="30">
        <f t="shared" ref="D2974:D3000" si="661">IFERROR(IF(OR(V2974="Sub-Saharan Africa",V2974="Middle East &amp; North Africa"),"Africa and the Middle East",IF(V2974="Europe &amp; Central Asia","Europe and Eurasia",IF(V2974="East Asia &amp; Pacific","East and Southeast Asia",V2974))),"")</f>
        <v>0</v>
      </c>
      <c r="E2974" s="30">
        <f t="shared" ref="E2974:E3000" si="662">IFERROR(IF(X2974=0,W2974,X2974&amp;", "&amp;W2974),"")</f>
        <v>0</v>
      </c>
      <c r="F2974" s="31">
        <f t="shared" ref="F2974:F3000" si="663">IFERROR(IF(AND(BZ2974+CA2974+CB2974+CC2974&gt;=4,BZ2974+CA2974+CB2974+CC2974&lt;=6),1,IF(AND(BZ2974+CA2974+CB2974+CC2974&gt;=7,BZ2974+CA2974+CB2974+CC2974&lt;=10),2,IF(AND(BZ2974+CA2974+CB2974+CC2974&gt;=11,BZ2974+CA2974+CB2974+CC2974&lt;=14),3,IF(AND(BZ2974+CA2974+CB2974+CC2974&gt;=15,BZ2974+CA2974+CB2974+CC2974&lt;=18),4,IF(AND(BZ2974+CA2974+CB2974+CC2974&gt;=19,BZ2974+CA2974+CB2974+CC2974&lt;=20),5,BR2974))))),"")</f>
        <v>0</v>
      </c>
      <c r="G2974" s="31">
        <f t="shared" ref="G2974:G3000" si="664">IFERROR(IF(AND(CD2974+CE2974+CF2974+CG2974&gt;=4,CD2974+CE2974+CF2974+CG2974&lt;=6),1,IF(AND(CD2974+CE2974+CF2974+CG2974&gt;=7,CD2974+CE2974+CF2974+CG2974&lt;=10),2,IF(AND(CD2974+CE2974+CF2974+CG2974&gt;=11,CD2974+CE2974+CF2974+CG2974&lt;=14),3,IF(AND(CD2974+CE2974+CF2974+CG2974&gt;=15,CD2974+CE2974+CF2974+CG2974&lt;=18),4,IF(AND(CD2974+CE2974+CF2974+CG2974&gt;=19,CD2974+CE2974+CF2974+CG2974&lt;=20),5,BS2974))))),"")</f>
        <v>0</v>
      </c>
      <c r="H2974" s="31">
        <f t="shared" ref="H2974:H3000" si="665">IFERROR(IF(AND(CH2974+CI2974+CJ2974+CK2974&gt;=4,CH2974+CI2974+CJ2974+CK2974&lt;=6),1,IF(AND(CH2974+CI2974+CJ2974+CK2974&gt;=7,CH2974+CI2974+CJ2974+CK2974&lt;=10),2,IF(AND(CH2974+CI2974+CJ2974+CK2974&gt;=11,CH2974+CI2974+CJ2974+CK2974&lt;=14),3,IF(AND(CH2974+CI2974+CJ2974+CK2974&gt;=15,CH2974+CI2974+CJ2974+CK2974&lt;=18),4,IF(AND(CH2974+CI2974+CJ2974+CK2974&gt;=19,CH2974+CI2974+CJ2974+CK2974&lt;=20),5,BT2974))))),"")</f>
        <v>0</v>
      </c>
      <c r="I2974" s="31">
        <f t="shared" ref="I2974:I3000" si="666">IFERROR(IF(AND(CL2974+CM2974+CN2974+CO2974&gt;=4,CL2974+CM2974+CN2974+CO2974&lt;=6),1,IF(AND(CL2974+CM2974+CN2974+CO2974&gt;=7,CL2974+CM2974+CN2974+CO2974&lt;=10),2,IF(AND(CL2974+CM2974+CN2974+CO2974&gt;=11,CL2974+CM2974+CN2974+CO2974&lt;=14),3,IF(AND(CL2974+CM2974+CN2974+CO2974&gt;=15,CL2974+CM2974+CN2974+CO2974&lt;=18),4,IF(AND(CL2974+CM2974+CN2974+CO2974&gt;=19,CL2974+CM2974+CN2974+CO2974&lt;=20),5,BU2974))))),"")</f>
        <v>0</v>
      </c>
      <c r="J2974" s="31">
        <f t="shared" ref="J2974:J3000" si="667">IFERROR(IF(AND(CP2974+CQ2974+CR2974+CS2974&gt;=4,CP2974+CQ2974+CR2974+CS2974&lt;=6),1,IF(AND(CP2974+CQ2974+CR2974+CS2974&gt;=7,CP2974+CQ2974+CR2974+CS2974&lt;=10),2,IF(AND(CP2974+CQ2974+CR2974+CS2974&gt;=11,CP2974+CQ2974+CR2974+CS2974&lt;=14),3,IF(AND(CP2974+CQ2974+CR2974+CS2974&gt;=15,CP2974+CQ2974+CR2974+CS2974&lt;=18),4,IF(AND(CP2974+CQ2974+CR2974+CS2974&gt;=19,CP2974+CQ2974+CR2974+CS2974&lt;=20),5,BV2974))))),"")</f>
        <v>0</v>
      </c>
      <c r="K2974" s="31">
        <f t="shared" ref="K2974:K3000" si="668">IFERROR(IF(AND(CT2974+CU2974+CV2974+CW2974&gt;=4,CT2974+CU2974+CV2974+CW2974&lt;=6),1,IF(AND(CT2974+CU2974+CV2974+CW2974&gt;=7,CT2974+CU2974+CV2974+CW2974&lt;=10),2,IF(AND(CT2974+CU2974+CV2974+CW2974&gt;=11,CT2974+CU2974+CV2974+CW2974&lt;=14),3,IF(AND(CT2974+CU2974+CV2974+CW2974&gt;=15,CT2974+CU2974+CV2974+CW2974&lt;=18),4,IF(AND(CT2974+CU2974+CV2974+CW2974&gt;=19,CT2974+CU2974+CV2974+CW2974&lt;=20),5,BW2974))))),"")</f>
        <v>0</v>
      </c>
      <c r="L2974" s="31">
        <f t="shared" ref="L2974:L3000" si="669">IFERROR(IF(AND(CX2974+CY2974+CZ2974+DA2974&gt;=4,CX2974+CY2974+CZ2974+DA2974&lt;=6),1,IF(AND(CX2974+CY2974+CZ2974+DA2974&gt;=7,CX2974+CY2974+CZ2974+DA2974&lt;=10),2,IF(AND(CX2974+CY2974+CZ2974+DA2974&gt;=11,CX2974+CY2974+CZ2974+DA2974&lt;=14),3,IF(AND(CX2974+CY2974+CZ2974+DA2974&gt;=15,CX2974+CY2974+CZ2974+DA2974&lt;=18),4,IF(AND(CX2974+CY2974+CZ2974+DA2974&gt;=19,CX2974+CY2974+CZ2974+DA2974&lt;=20),5,BX2974))))),"")</f>
        <v>0</v>
      </c>
      <c r="M2974" s="31">
        <f t="shared" ref="M2974:M3000" si="670">IFERROR(IF(AND(DB2974+DC2974+DD2974+DE2974&gt;=4,DB2974+DC2974+DD2974+DE2974&lt;=6),1,IF(AND(DB2974+DC2974+DD2974+DE2974&gt;=7,DB2974+DC2974+DD2974+DE2974&lt;=10),2,IF(AND(DB2974+DC2974+DD2974+DE2974&gt;=11,DB2974+DC2974+DD2974+DE2974&lt;=14),3,IF(AND(DB2974+DC2974+DD2974+DE2974&gt;=15,DB2974+DC2974+DD2974+DE2974&lt;=18),4,IF(AND(DB2974+DC2974+DD2974+DE2974&gt;=19,DB2974+DC2974+DD2974+DE2974&lt;=20),5,BY2974))))),"")</f>
        <v>0</v>
      </c>
      <c r="N2974" s="31">
        <f t="shared" ref="N2974:N3000" si="671">IFERROR(ROUND(AVERAGE(F2974:M2974),1),"")</f>
        <v>0</v>
      </c>
      <c r="O2974" s="24"/>
      <c r="P2974" s="24"/>
      <c r="Q2974" s="24"/>
      <c r="R2974" s="24"/>
      <c r="S2974" s="24"/>
      <c r="T2974" s="24"/>
      <c r="U2974" s="24"/>
      <c r="V2974" s="24"/>
      <c r="W2974" s="24"/>
      <c r="X2974" s="24"/>
      <c r="Y2974" s="24"/>
      <c r="Z2974" s="24"/>
      <c r="AA2974" s="24"/>
      <c r="AB2974" s="24"/>
      <c r="AC2974" s="24"/>
      <c r="AD2974" s="24"/>
      <c r="AE2974" s="24"/>
      <c r="AF2974" s="24"/>
      <c r="AG2974" s="24"/>
      <c r="AH2974" s="24"/>
      <c r="AI2974" s="24"/>
      <c r="AJ2974" s="24"/>
      <c r="AK2974" s="24"/>
      <c r="AL2974" s="24"/>
      <c r="AM2974" s="24"/>
      <c r="AN2974" s="24"/>
      <c r="AO2974" s="24"/>
      <c r="AP2974" s="24"/>
      <c r="AQ2974" s="24"/>
      <c r="AR2974" s="24"/>
      <c r="AS2974" s="24"/>
      <c r="AT2974" s="24"/>
      <c r="AU2974" s="24"/>
      <c r="AV2974" s="24"/>
      <c r="AW2974" s="24"/>
      <c r="AX2974" s="24"/>
      <c r="AY2974" s="24"/>
      <c r="AZ2974" s="24"/>
      <c r="BA2974" s="24"/>
      <c r="BB2974" s="24"/>
      <c r="BC2974" s="24"/>
      <c r="BD2974" s="24"/>
      <c r="BE2974" s="24"/>
      <c r="BF2974" s="24"/>
      <c r="BG2974" s="24"/>
      <c r="BH2974" s="24"/>
      <c r="BI2974" s="24"/>
      <c r="BJ2974" s="24"/>
      <c r="BK2974" s="24"/>
      <c r="BL2974" s="24"/>
      <c r="BM2974" s="24"/>
      <c r="BN2974" s="24"/>
      <c r="BO2974" s="24"/>
      <c r="BP2974" s="24"/>
      <c r="BQ2974" s="24"/>
      <c r="BR2974" s="24"/>
      <c r="BS2974" s="24"/>
      <c r="BT2974" s="24"/>
      <c r="BU2974" s="24"/>
      <c r="BV2974" s="24"/>
      <c r="BW2974" s="24"/>
      <c r="BX2974" s="24"/>
      <c r="BY2974" s="24"/>
      <c r="BZ2974" s="24"/>
      <c r="CA2974" s="24"/>
      <c r="CB2974" s="24"/>
      <c r="CC2974" s="24"/>
      <c r="CD2974" s="24"/>
      <c r="CE2974" s="24"/>
      <c r="CF2974" s="24"/>
      <c r="CG2974" s="24"/>
      <c r="CH2974" s="24"/>
      <c r="CI2974" s="24"/>
      <c r="CJ2974" s="24"/>
      <c r="CK2974" s="24"/>
      <c r="CL2974" s="24"/>
      <c r="CM2974" s="24"/>
      <c r="CN2974" s="24"/>
      <c r="CO2974" s="24"/>
      <c r="CP2974" s="24"/>
      <c r="CQ2974" s="24"/>
      <c r="CR2974" s="24"/>
      <c r="CS2974" s="24"/>
      <c r="CT2974" s="24"/>
      <c r="CU2974" s="24"/>
      <c r="CV2974" s="24"/>
      <c r="CW2974" s="24"/>
      <c r="CX2974" s="24"/>
      <c r="CY2974" s="24"/>
      <c r="CZ2974" s="24"/>
      <c r="DA2974" s="24"/>
      <c r="DB2974" s="24"/>
      <c r="DC2974" s="24"/>
      <c r="DD2974" s="24"/>
      <c r="DE2974" s="24"/>
      <c r="DF2974" s="24"/>
      <c r="DG2974" s="24"/>
      <c r="DH2974" s="24"/>
      <c r="DI2974" s="24"/>
      <c r="DJ2974" s="24"/>
      <c r="DK2974" s="24"/>
      <c r="DL2974" s="24"/>
      <c r="DM2974" s="24"/>
      <c r="DN2974" s="24"/>
      <c r="DO2974" s="24"/>
    </row>
    <row r="2975" spans="1:119" ht="20.100000000000001" customHeight="1" x14ac:dyDescent="0.2">
      <c r="A2975" s="29" t="str">
        <f t="shared" si="658"/>
        <v/>
      </c>
      <c r="B2975" s="29" t="str">
        <f t="shared" si="659"/>
        <v/>
      </c>
      <c r="C2975" s="29">
        <f t="shared" si="660"/>
        <v>0</v>
      </c>
      <c r="D2975" s="30">
        <f t="shared" si="661"/>
        <v>0</v>
      </c>
      <c r="E2975" s="30">
        <f t="shared" si="662"/>
        <v>0</v>
      </c>
      <c r="F2975" s="31">
        <f t="shared" si="663"/>
        <v>0</v>
      </c>
      <c r="G2975" s="31">
        <f t="shared" si="664"/>
        <v>0</v>
      </c>
      <c r="H2975" s="31">
        <f t="shared" si="665"/>
        <v>0</v>
      </c>
      <c r="I2975" s="31">
        <f t="shared" si="666"/>
        <v>0</v>
      </c>
      <c r="J2975" s="31">
        <f t="shared" si="667"/>
        <v>0</v>
      </c>
      <c r="K2975" s="31">
        <f t="shared" si="668"/>
        <v>0</v>
      </c>
      <c r="L2975" s="31">
        <f t="shared" si="669"/>
        <v>0</v>
      </c>
      <c r="M2975" s="31">
        <f t="shared" si="670"/>
        <v>0</v>
      </c>
      <c r="N2975" s="31">
        <f t="shared" si="671"/>
        <v>0</v>
      </c>
      <c r="O2975" s="24"/>
      <c r="P2975" s="24"/>
      <c r="Q2975" s="24"/>
      <c r="R2975" s="24"/>
      <c r="S2975" s="24"/>
      <c r="T2975" s="24"/>
      <c r="U2975" s="24"/>
      <c r="V2975" s="24"/>
      <c r="W2975" s="24"/>
      <c r="X2975" s="24"/>
      <c r="Y2975" s="24"/>
      <c r="Z2975" s="24"/>
      <c r="AA2975" s="24"/>
      <c r="AB2975" s="24"/>
      <c r="AC2975" s="24"/>
      <c r="AD2975" s="24"/>
      <c r="AE2975" s="24"/>
      <c r="AF2975" s="24"/>
      <c r="AG2975" s="24"/>
      <c r="AH2975" s="24"/>
      <c r="AI2975" s="24"/>
      <c r="AJ2975" s="24"/>
      <c r="AK2975" s="24"/>
      <c r="AL2975" s="24"/>
      <c r="AM2975" s="24"/>
      <c r="AN2975" s="24"/>
      <c r="AO2975" s="24"/>
      <c r="AP2975" s="24"/>
      <c r="AQ2975" s="24"/>
      <c r="AR2975" s="24"/>
      <c r="AS2975" s="24"/>
      <c r="AT2975" s="24"/>
      <c r="AU2975" s="24"/>
      <c r="AV2975" s="24"/>
      <c r="AW2975" s="24"/>
      <c r="AX2975" s="24"/>
      <c r="AY2975" s="24"/>
      <c r="AZ2975" s="24"/>
      <c r="BA2975" s="24"/>
      <c r="BB2975" s="24"/>
      <c r="BC2975" s="24"/>
      <c r="BD2975" s="24"/>
      <c r="BE2975" s="24"/>
      <c r="BF2975" s="24"/>
      <c r="BG2975" s="24"/>
      <c r="BH2975" s="24"/>
      <c r="BI2975" s="24"/>
      <c r="BJ2975" s="24"/>
      <c r="BK2975" s="24"/>
      <c r="BL2975" s="24"/>
      <c r="BM2975" s="24"/>
      <c r="BN2975" s="24"/>
      <c r="BO2975" s="24"/>
      <c r="BP2975" s="24"/>
      <c r="BQ2975" s="24"/>
      <c r="BR2975" s="24"/>
      <c r="BS2975" s="24"/>
      <c r="BT2975" s="24"/>
      <c r="BU2975" s="24"/>
      <c r="BV2975" s="24"/>
      <c r="BW2975" s="24"/>
      <c r="BX2975" s="24"/>
      <c r="BY2975" s="24"/>
      <c r="BZ2975" s="24"/>
      <c r="CA2975" s="24"/>
      <c r="CB2975" s="24"/>
      <c r="CC2975" s="24"/>
      <c r="CD2975" s="24"/>
      <c r="CE2975" s="24"/>
      <c r="CF2975" s="24"/>
      <c r="CG2975" s="24"/>
      <c r="CH2975" s="24"/>
      <c r="CI2975" s="24"/>
      <c r="CJ2975" s="24"/>
      <c r="CK2975" s="24"/>
      <c r="CL2975" s="24"/>
      <c r="CM2975" s="24"/>
      <c r="CN2975" s="24"/>
      <c r="CO2975" s="24"/>
      <c r="CP2975" s="24"/>
      <c r="CQ2975" s="24"/>
      <c r="CR2975" s="24"/>
      <c r="CS2975" s="24"/>
      <c r="CT2975" s="24"/>
      <c r="CU2975" s="24"/>
      <c r="CV2975" s="24"/>
      <c r="CW2975" s="24"/>
      <c r="CX2975" s="24"/>
      <c r="CY2975" s="24"/>
      <c r="CZ2975" s="24"/>
      <c r="DA2975" s="24"/>
      <c r="DB2975" s="24"/>
      <c r="DC2975" s="24"/>
      <c r="DD2975" s="24"/>
      <c r="DE2975" s="24"/>
      <c r="DF2975" s="24"/>
      <c r="DG2975" s="24"/>
      <c r="DH2975" s="24"/>
      <c r="DI2975" s="24"/>
      <c r="DJ2975" s="24"/>
      <c r="DK2975" s="24"/>
      <c r="DL2975" s="24"/>
      <c r="DM2975" s="24"/>
      <c r="DN2975" s="24"/>
      <c r="DO2975" s="24"/>
    </row>
    <row r="2976" spans="1:119" ht="20.100000000000001" customHeight="1" x14ac:dyDescent="0.2">
      <c r="A2976" s="29" t="str">
        <f t="shared" si="658"/>
        <v/>
      </c>
      <c r="B2976" s="29" t="str">
        <f t="shared" si="659"/>
        <v/>
      </c>
      <c r="C2976" s="29">
        <f t="shared" si="660"/>
        <v>0</v>
      </c>
      <c r="D2976" s="30">
        <f t="shared" si="661"/>
        <v>0</v>
      </c>
      <c r="E2976" s="30">
        <f t="shared" si="662"/>
        <v>0</v>
      </c>
      <c r="F2976" s="31">
        <f t="shared" si="663"/>
        <v>0</v>
      </c>
      <c r="G2976" s="31">
        <f t="shared" si="664"/>
        <v>0</v>
      </c>
      <c r="H2976" s="31">
        <f t="shared" si="665"/>
        <v>0</v>
      </c>
      <c r="I2976" s="31">
        <f t="shared" si="666"/>
        <v>0</v>
      </c>
      <c r="J2976" s="31">
        <f t="shared" si="667"/>
        <v>0</v>
      </c>
      <c r="K2976" s="31">
        <f t="shared" si="668"/>
        <v>0</v>
      </c>
      <c r="L2976" s="31">
        <f t="shared" si="669"/>
        <v>0</v>
      </c>
      <c r="M2976" s="31">
        <f t="shared" si="670"/>
        <v>0</v>
      </c>
      <c r="N2976" s="31">
        <f t="shared" si="671"/>
        <v>0</v>
      </c>
      <c r="O2976" s="24"/>
      <c r="P2976" s="24"/>
      <c r="Q2976" s="24"/>
      <c r="R2976" s="24"/>
      <c r="S2976" s="24"/>
      <c r="T2976" s="24"/>
      <c r="U2976" s="24"/>
      <c r="V2976" s="24"/>
      <c r="W2976" s="24"/>
      <c r="X2976" s="24"/>
      <c r="Y2976" s="24"/>
      <c r="Z2976" s="24"/>
      <c r="AA2976" s="24"/>
      <c r="AB2976" s="24"/>
      <c r="AC2976" s="24"/>
      <c r="AD2976" s="24"/>
      <c r="AE2976" s="24"/>
      <c r="AF2976" s="24"/>
      <c r="AG2976" s="24"/>
      <c r="AH2976" s="24"/>
      <c r="AI2976" s="24"/>
      <c r="AJ2976" s="24"/>
      <c r="AK2976" s="24"/>
      <c r="AL2976" s="24"/>
      <c r="AM2976" s="24"/>
      <c r="AN2976" s="24"/>
      <c r="AO2976" s="24"/>
      <c r="AP2976" s="24"/>
      <c r="AQ2976" s="24"/>
      <c r="AR2976" s="24"/>
      <c r="AS2976" s="24"/>
      <c r="AT2976" s="24"/>
      <c r="AU2976" s="24"/>
      <c r="AV2976" s="24"/>
      <c r="AW2976" s="24"/>
      <c r="AX2976" s="24"/>
      <c r="AY2976" s="24"/>
      <c r="AZ2976" s="24"/>
      <c r="BA2976" s="24"/>
      <c r="BB2976" s="24"/>
      <c r="BC2976" s="24"/>
      <c r="BD2976" s="24"/>
      <c r="BE2976" s="24"/>
      <c r="BF2976" s="24"/>
      <c r="BG2976" s="24"/>
      <c r="BH2976" s="24"/>
      <c r="BI2976" s="24"/>
      <c r="BJ2976" s="24"/>
      <c r="BK2976" s="24"/>
      <c r="BL2976" s="24"/>
      <c r="BM2976" s="24"/>
      <c r="BN2976" s="24"/>
      <c r="BO2976" s="24"/>
      <c r="BP2976" s="24"/>
      <c r="BQ2976" s="24"/>
      <c r="BR2976" s="24"/>
      <c r="BS2976" s="24"/>
      <c r="BT2976" s="24"/>
      <c r="BU2976" s="24"/>
      <c r="BV2976" s="24"/>
      <c r="BW2976" s="24"/>
      <c r="BX2976" s="24"/>
      <c r="BY2976" s="24"/>
      <c r="BZ2976" s="24"/>
      <c r="CA2976" s="24"/>
      <c r="CB2976" s="24"/>
      <c r="CC2976" s="24"/>
      <c r="CD2976" s="24"/>
      <c r="CE2976" s="24"/>
      <c r="CF2976" s="24"/>
      <c r="CG2976" s="24"/>
      <c r="CH2976" s="24"/>
      <c r="CI2976" s="24"/>
      <c r="CJ2976" s="24"/>
      <c r="CK2976" s="24"/>
      <c r="CL2976" s="24"/>
      <c r="CM2976" s="24"/>
      <c r="CN2976" s="24"/>
      <c r="CO2976" s="24"/>
      <c r="CP2976" s="24"/>
      <c r="CQ2976" s="24"/>
      <c r="CR2976" s="24"/>
      <c r="CS2976" s="24"/>
      <c r="CT2976" s="24"/>
      <c r="CU2976" s="24"/>
      <c r="CV2976" s="24"/>
      <c r="CW2976" s="24"/>
      <c r="CX2976" s="24"/>
      <c r="CY2976" s="24"/>
      <c r="CZ2976" s="24"/>
      <c r="DA2976" s="24"/>
      <c r="DB2976" s="24"/>
      <c r="DC2976" s="24"/>
      <c r="DD2976" s="24"/>
      <c r="DE2976" s="24"/>
      <c r="DF2976" s="24"/>
      <c r="DG2976" s="24"/>
      <c r="DH2976" s="24"/>
      <c r="DI2976" s="24"/>
      <c r="DJ2976" s="24"/>
      <c r="DK2976" s="24"/>
      <c r="DL2976" s="24"/>
      <c r="DM2976" s="24"/>
      <c r="DN2976" s="24"/>
      <c r="DO2976" s="24"/>
    </row>
    <row r="2977" spans="1:119" ht="20.100000000000001" customHeight="1" x14ac:dyDescent="0.2">
      <c r="A2977" s="29" t="str">
        <f t="shared" si="658"/>
        <v/>
      </c>
      <c r="B2977" s="29" t="str">
        <f t="shared" si="659"/>
        <v/>
      </c>
      <c r="C2977" s="29">
        <f t="shared" si="660"/>
        <v>0</v>
      </c>
      <c r="D2977" s="30">
        <f t="shared" si="661"/>
        <v>0</v>
      </c>
      <c r="E2977" s="30">
        <f t="shared" si="662"/>
        <v>0</v>
      </c>
      <c r="F2977" s="31">
        <f t="shared" si="663"/>
        <v>0</v>
      </c>
      <c r="G2977" s="31">
        <f t="shared" si="664"/>
        <v>0</v>
      </c>
      <c r="H2977" s="31">
        <f t="shared" si="665"/>
        <v>0</v>
      </c>
      <c r="I2977" s="31">
        <f t="shared" si="666"/>
        <v>0</v>
      </c>
      <c r="J2977" s="31">
        <f t="shared" si="667"/>
        <v>0</v>
      </c>
      <c r="K2977" s="31">
        <f t="shared" si="668"/>
        <v>0</v>
      </c>
      <c r="L2977" s="31">
        <f t="shared" si="669"/>
        <v>0</v>
      </c>
      <c r="M2977" s="31">
        <f t="shared" si="670"/>
        <v>0</v>
      </c>
      <c r="N2977" s="31">
        <f t="shared" si="671"/>
        <v>0</v>
      </c>
      <c r="O2977" s="24"/>
      <c r="P2977" s="24"/>
      <c r="Q2977" s="24"/>
      <c r="R2977" s="24"/>
      <c r="S2977" s="24"/>
      <c r="T2977" s="24"/>
      <c r="U2977" s="24"/>
      <c r="V2977" s="24"/>
      <c r="W2977" s="24"/>
      <c r="X2977" s="24"/>
      <c r="Y2977" s="24"/>
      <c r="Z2977" s="24"/>
      <c r="AA2977" s="24"/>
      <c r="AB2977" s="24"/>
      <c r="AC2977" s="24"/>
      <c r="AD2977" s="24"/>
      <c r="AE2977" s="24"/>
      <c r="AF2977" s="24"/>
      <c r="AG2977" s="24"/>
      <c r="AH2977" s="24"/>
      <c r="AI2977" s="24"/>
      <c r="AJ2977" s="24"/>
      <c r="AK2977" s="24"/>
      <c r="AL2977" s="24"/>
      <c r="AM2977" s="24"/>
      <c r="AN2977" s="24"/>
      <c r="AO2977" s="24"/>
      <c r="AP2977" s="24"/>
      <c r="AQ2977" s="24"/>
      <c r="AR2977" s="24"/>
      <c r="AS2977" s="24"/>
      <c r="AT2977" s="24"/>
      <c r="AU2977" s="24"/>
      <c r="AV2977" s="24"/>
      <c r="AW2977" s="24"/>
      <c r="AX2977" s="24"/>
      <c r="AY2977" s="24"/>
      <c r="AZ2977" s="24"/>
      <c r="BA2977" s="24"/>
      <c r="BB2977" s="24"/>
      <c r="BC2977" s="24"/>
      <c r="BD2977" s="24"/>
      <c r="BE2977" s="24"/>
      <c r="BF2977" s="24"/>
      <c r="BG2977" s="24"/>
      <c r="BH2977" s="24"/>
      <c r="BI2977" s="24"/>
      <c r="BJ2977" s="24"/>
      <c r="BK2977" s="24"/>
      <c r="BL2977" s="24"/>
      <c r="BM2977" s="24"/>
      <c r="BN2977" s="24"/>
      <c r="BO2977" s="24"/>
      <c r="BP2977" s="24"/>
      <c r="BQ2977" s="24"/>
      <c r="BR2977" s="24"/>
      <c r="BS2977" s="24"/>
      <c r="BT2977" s="24"/>
      <c r="BU2977" s="24"/>
      <c r="BV2977" s="24"/>
      <c r="BW2977" s="24"/>
      <c r="BX2977" s="24"/>
      <c r="BY2977" s="24"/>
      <c r="BZ2977" s="24"/>
      <c r="CA2977" s="24"/>
      <c r="CB2977" s="24"/>
      <c r="CC2977" s="24"/>
      <c r="CD2977" s="24"/>
      <c r="CE2977" s="24"/>
      <c r="CF2977" s="24"/>
      <c r="CG2977" s="24"/>
      <c r="CH2977" s="24"/>
      <c r="CI2977" s="24"/>
      <c r="CJ2977" s="24"/>
      <c r="CK2977" s="24"/>
      <c r="CL2977" s="24"/>
      <c r="CM2977" s="24"/>
      <c r="CN2977" s="24"/>
      <c r="CO2977" s="24"/>
      <c r="CP2977" s="24"/>
      <c r="CQ2977" s="24"/>
      <c r="CR2977" s="24"/>
      <c r="CS2977" s="24"/>
      <c r="CT2977" s="24"/>
      <c r="CU2977" s="24"/>
      <c r="CV2977" s="24"/>
      <c r="CW2977" s="24"/>
      <c r="CX2977" s="24"/>
      <c r="CY2977" s="24"/>
      <c r="CZ2977" s="24"/>
      <c r="DA2977" s="24"/>
      <c r="DB2977" s="24"/>
      <c r="DC2977" s="24"/>
      <c r="DD2977" s="24"/>
      <c r="DE2977" s="24"/>
      <c r="DF2977" s="24"/>
      <c r="DG2977" s="24"/>
      <c r="DH2977" s="24"/>
      <c r="DI2977" s="24"/>
      <c r="DJ2977" s="24"/>
      <c r="DK2977" s="24"/>
      <c r="DL2977" s="24"/>
      <c r="DM2977" s="24"/>
      <c r="DN2977" s="24"/>
      <c r="DO2977" s="24"/>
    </row>
    <row r="2978" spans="1:119" ht="20.100000000000001" customHeight="1" x14ac:dyDescent="0.2">
      <c r="A2978" s="29" t="str">
        <f t="shared" si="658"/>
        <v/>
      </c>
      <c r="B2978" s="29" t="str">
        <f t="shared" si="659"/>
        <v/>
      </c>
      <c r="C2978" s="29">
        <f t="shared" si="660"/>
        <v>0</v>
      </c>
      <c r="D2978" s="30">
        <f t="shared" si="661"/>
        <v>0</v>
      </c>
      <c r="E2978" s="30">
        <f t="shared" si="662"/>
        <v>0</v>
      </c>
      <c r="F2978" s="31">
        <f t="shared" si="663"/>
        <v>0</v>
      </c>
      <c r="G2978" s="31">
        <f t="shared" si="664"/>
        <v>0</v>
      </c>
      <c r="H2978" s="31">
        <f t="shared" si="665"/>
        <v>0</v>
      </c>
      <c r="I2978" s="31">
        <f t="shared" si="666"/>
        <v>0</v>
      </c>
      <c r="J2978" s="31">
        <f t="shared" si="667"/>
        <v>0</v>
      </c>
      <c r="K2978" s="31">
        <f t="shared" si="668"/>
        <v>0</v>
      </c>
      <c r="L2978" s="31">
        <f t="shared" si="669"/>
        <v>0</v>
      </c>
      <c r="M2978" s="31">
        <f t="shared" si="670"/>
        <v>0</v>
      </c>
      <c r="N2978" s="31">
        <f t="shared" si="671"/>
        <v>0</v>
      </c>
      <c r="O2978" s="24"/>
      <c r="P2978" s="24"/>
      <c r="Q2978" s="24"/>
      <c r="R2978" s="24"/>
      <c r="S2978" s="24"/>
      <c r="T2978" s="24"/>
      <c r="U2978" s="24"/>
      <c r="V2978" s="24"/>
      <c r="W2978" s="24"/>
      <c r="X2978" s="24"/>
      <c r="Y2978" s="24"/>
      <c r="Z2978" s="24"/>
      <c r="AA2978" s="24"/>
      <c r="AB2978" s="24"/>
      <c r="AC2978" s="24"/>
      <c r="AD2978" s="24"/>
      <c r="AE2978" s="24"/>
      <c r="AF2978" s="24"/>
      <c r="AG2978" s="24"/>
      <c r="AH2978" s="24"/>
      <c r="AI2978" s="24"/>
      <c r="AJ2978" s="24"/>
      <c r="AK2978" s="24"/>
      <c r="AL2978" s="24"/>
      <c r="AM2978" s="24"/>
      <c r="AN2978" s="24"/>
      <c r="AO2978" s="24"/>
      <c r="AP2978" s="24"/>
      <c r="AQ2978" s="24"/>
      <c r="AR2978" s="24"/>
      <c r="AS2978" s="24"/>
      <c r="AT2978" s="24"/>
      <c r="AU2978" s="24"/>
      <c r="AV2978" s="24"/>
      <c r="AW2978" s="24"/>
      <c r="AX2978" s="24"/>
      <c r="AY2978" s="24"/>
      <c r="AZ2978" s="24"/>
      <c r="BA2978" s="24"/>
      <c r="BB2978" s="24"/>
      <c r="BC2978" s="24"/>
      <c r="BD2978" s="24"/>
      <c r="BE2978" s="24"/>
      <c r="BF2978" s="24"/>
      <c r="BG2978" s="24"/>
      <c r="BH2978" s="24"/>
      <c r="BI2978" s="24"/>
      <c r="BJ2978" s="24"/>
      <c r="BK2978" s="24"/>
      <c r="BL2978" s="24"/>
      <c r="BM2978" s="24"/>
      <c r="BN2978" s="24"/>
      <c r="BO2978" s="24"/>
      <c r="BP2978" s="24"/>
      <c r="BQ2978" s="24"/>
      <c r="BR2978" s="24"/>
      <c r="BS2978" s="24"/>
      <c r="BT2978" s="24"/>
      <c r="BU2978" s="24"/>
      <c r="BV2978" s="24"/>
      <c r="BW2978" s="24"/>
      <c r="BX2978" s="24"/>
      <c r="BY2978" s="24"/>
      <c r="BZ2978" s="24"/>
      <c r="CA2978" s="24"/>
      <c r="CB2978" s="24"/>
      <c r="CC2978" s="24"/>
      <c r="CD2978" s="24"/>
      <c r="CE2978" s="24"/>
      <c r="CF2978" s="24"/>
      <c r="CG2978" s="24"/>
      <c r="CH2978" s="24"/>
      <c r="CI2978" s="24"/>
      <c r="CJ2978" s="24"/>
      <c r="CK2978" s="24"/>
      <c r="CL2978" s="24"/>
      <c r="CM2978" s="24"/>
      <c r="CN2978" s="24"/>
      <c r="CO2978" s="24"/>
      <c r="CP2978" s="24"/>
      <c r="CQ2978" s="24"/>
      <c r="CR2978" s="24"/>
      <c r="CS2978" s="24"/>
      <c r="CT2978" s="24"/>
      <c r="CU2978" s="24"/>
      <c r="CV2978" s="24"/>
      <c r="CW2978" s="24"/>
      <c r="CX2978" s="24"/>
      <c r="CY2978" s="24"/>
      <c r="CZ2978" s="24"/>
      <c r="DA2978" s="24"/>
      <c r="DB2978" s="24"/>
      <c r="DC2978" s="24"/>
      <c r="DD2978" s="24"/>
      <c r="DE2978" s="24"/>
      <c r="DF2978" s="24"/>
      <c r="DG2978" s="24"/>
      <c r="DH2978" s="24"/>
      <c r="DI2978" s="24"/>
      <c r="DJ2978" s="24"/>
      <c r="DK2978" s="24"/>
      <c r="DL2978" s="24"/>
      <c r="DM2978" s="24"/>
      <c r="DN2978" s="24"/>
      <c r="DO2978" s="24"/>
    </row>
    <row r="2979" spans="1:119" ht="20.100000000000001" customHeight="1" x14ac:dyDescent="0.2">
      <c r="A2979" s="29" t="str">
        <f t="shared" si="658"/>
        <v/>
      </c>
      <c r="B2979" s="29" t="str">
        <f t="shared" si="659"/>
        <v/>
      </c>
      <c r="C2979" s="29">
        <f t="shared" si="660"/>
        <v>0</v>
      </c>
      <c r="D2979" s="30">
        <f t="shared" si="661"/>
        <v>0</v>
      </c>
      <c r="E2979" s="30">
        <f t="shared" si="662"/>
        <v>0</v>
      </c>
      <c r="F2979" s="31">
        <f t="shared" si="663"/>
        <v>0</v>
      </c>
      <c r="G2979" s="31">
        <f t="shared" si="664"/>
        <v>0</v>
      </c>
      <c r="H2979" s="31">
        <f t="shared" si="665"/>
        <v>0</v>
      </c>
      <c r="I2979" s="31">
        <f t="shared" si="666"/>
        <v>0</v>
      </c>
      <c r="J2979" s="31">
        <f t="shared" si="667"/>
        <v>0</v>
      </c>
      <c r="K2979" s="31">
        <f t="shared" si="668"/>
        <v>0</v>
      </c>
      <c r="L2979" s="31">
        <f t="shared" si="669"/>
        <v>0</v>
      </c>
      <c r="M2979" s="31">
        <f t="shared" si="670"/>
        <v>0</v>
      </c>
      <c r="N2979" s="31">
        <f t="shared" si="671"/>
        <v>0</v>
      </c>
      <c r="O2979" s="24"/>
      <c r="P2979" s="24"/>
      <c r="Q2979" s="24"/>
      <c r="R2979" s="24"/>
      <c r="S2979" s="24"/>
      <c r="T2979" s="24"/>
      <c r="U2979" s="24"/>
      <c r="V2979" s="24"/>
      <c r="W2979" s="24"/>
      <c r="X2979" s="24"/>
      <c r="Y2979" s="24"/>
      <c r="Z2979" s="24"/>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c r="BC2979" s="24"/>
      <c r="BD2979" s="24"/>
      <c r="BE2979" s="24"/>
      <c r="BF2979" s="24"/>
      <c r="BG2979" s="24"/>
      <c r="BH2979" s="24"/>
      <c r="BI2979" s="24"/>
      <c r="BJ2979" s="24"/>
      <c r="BK2979" s="24"/>
      <c r="BL2979" s="24"/>
      <c r="BM2979" s="24"/>
      <c r="BN2979" s="24"/>
      <c r="BO2979" s="24"/>
      <c r="BP2979" s="24"/>
      <c r="BQ2979" s="24"/>
      <c r="BR2979" s="24"/>
      <c r="BS2979" s="24"/>
      <c r="BT2979" s="24"/>
      <c r="BU2979" s="24"/>
      <c r="BV2979" s="24"/>
      <c r="BW2979" s="24"/>
      <c r="BX2979" s="24"/>
      <c r="BY2979" s="24"/>
      <c r="BZ2979" s="24"/>
      <c r="CA2979" s="24"/>
      <c r="CB2979" s="24"/>
      <c r="CC2979" s="24"/>
      <c r="CD2979" s="24"/>
      <c r="CE2979" s="24"/>
      <c r="CF2979" s="24"/>
      <c r="CG2979" s="24"/>
      <c r="CH2979" s="24"/>
      <c r="CI2979" s="24"/>
      <c r="CJ2979" s="24"/>
      <c r="CK2979" s="24"/>
      <c r="CL2979" s="24"/>
      <c r="CM2979" s="24"/>
      <c r="CN2979" s="24"/>
      <c r="CO2979" s="24"/>
      <c r="CP2979" s="24"/>
      <c r="CQ2979" s="24"/>
      <c r="CR2979" s="24"/>
      <c r="CS2979" s="24"/>
      <c r="CT2979" s="24"/>
      <c r="CU2979" s="24"/>
      <c r="CV2979" s="24"/>
      <c r="CW2979" s="24"/>
      <c r="CX2979" s="24"/>
      <c r="CY2979" s="24"/>
      <c r="CZ2979" s="24"/>
      <c r="DA2979" s="24"/>
      <c r="DB2979" s="24"/>
      <c r="DC2979" s="24"/>
      <c r="DD2979" s="24"/>
      <c r="DE2979" s="24"/>
      <c r="DF2979" s="24"/>
      <c r="DG2979" s="24"/>
      <c r="DH2979" s="24"/>
      <c r="DI2979" s="24"/>
      <c r="DJ2979" s="24"/>
      <c r="DK2979" s="24"/>
      <c r="DL2979" s="24"/>
      <c r="DM2979" s="24"/>
      <c r="DN2979" s="24"/>
      <c r="DO2979" s="24"/>
    </row>
    <row r="2980" spans="1:119" ht="20.100000000000001" customHeight="1" x14ac:dyDescent="0.2">
      <c r="A2980" s="29" t="str">
        <f t="shared" si="658"/>
        <v/>
      </c>
      <c r="B2980" s="29" t="str">
        <f t="shared" si="659"/>
        <v/>
      </c>
      <c r="C2980" s="29">
        <f t="shared" si="660"/>
        <v>0</v>
      </c>
      <c r="D2980" s="30">
        <f t="shared" si="661"/>
        <v>0</v>
      </c>
      <c r="E2980" s="30">
        <f t="shared" si="662"/>
        <v>0</v>
      </c>
      <c r="F2980" s="31">
        <f t="shared" si="663"/>
        <v>0</v>
      </c>
      <c r="G2980" s="31">
        <f t="shared" si="664"/>
        <v>0</v>
      </c>
      <c r="H2980" s="31">
        <f t="shared" si="665"/>
        <v>0</v>
      </c>
      <c r="I2980" s="31">
        <f t="shared" si="666"/>
        <v>0</v>
      </c>
      <c r="J2980" s="31">
        <f t="shared" si="667"/>
        <v>0</v>
      </c>
      <c r="K2980" s="31">
        <f t="shared" si="668"/>
        <v>0</v>
      </c>
      <c r="L2980" s="31">
        <f t="shared" si="669"/>
        <v>0</v>
      </c>
      <c r="M2980" s="31">
        <f t="shared" si="670"/>
        <v>0</v>
      </c>
      <c r="N2980" s="31">
        <f t="shared" si="671"/>
        <v>0</v>
      </c>
      <c r="O2980" s="24"/>
      <c r="P2980" s="24"/>
      <c r="Q2980" s="24"/>
      <c r="R2980" s="24"/>
      <c r="S2980" s="24"/>
      <c r="T2980" s="24"/>
      <c r="U2980" s="24"/>
      <c r="V2980" s="24"/>
      <c r="W2980" s="24"/>
      <c r="X2980" s="24"/>
      <c r="Y2980" s="24"/>
      <c r="Z2980" s="24"/>
      <c r="AA2980" s="24"/>
      <c r="AB2980" s="24"/>
      <c r="AC2980" s="24"/>
      <c r="AD2980" s="24"/>
      <c r="AE2980" s="24"/>
      <c r="AF2980" s="24"/>
      <c r="AG2980" s="24"/>
      <c r="AH2980" s="24"/>
      <c r="AI2980" s="24"/>
      <c r="AJ2980" s="24"/>
      <c r="AK2980" s="24"/>
      <c r="AL2980" s="24"/>
      <c r="AM2980" s="24"/>
      <c r="AN2980" s="24"/>
      <c r="AO2980" s="24"/>
      <c r="AP2980" s="24"/>
      <c r="AQ2980" s="24"/>
      <c r="AR2980" s="24"/>
      <c r="AS2980" s="24"/>
      <c r="AT2980" s="24"/>
      <c r="AU2980" s="24"/>
      <c r="AV2980" s="24"/>
      <c r="AW2980" s="24"/>
      <c r="AX2980" s="24"/>
      <c r="AY2980" s="24"/>
      <c r="AZ2980" s="24"/>
      <c r="BA2980" s="24"/>
      <c r="BB2980" s="24"/>
      <c r="BC2980" s="24"/>
      <c r="BD2980" s="24"/>
      <c r="BE2980" s="24"/>
      <c r="BF2980" s="24"/>
      <c r="BG2980" s="24"/>
      <c r="BH2980" s="24"/>
      <c r="BI2980" s="24"/>
      <c r="BJ2980" s="24"/>
      <c r="BK2980" s="24"/>
      <c r="BL2980" s="24"/>
      <c r="BM2980" s="24"/>
      <c r="BN2980" s="24"/>
      <c r="BO2980" s="24"/>
      <c r="BP2980" s="24"/>
      <c r="BQ2980" s="24"/>
      <c r="BR2980" s="24"/>
      <c r="BS2980" s="24"/>
      <c r="BT2980" s="24"/>
      <c r="BU2980" s="24"/>
      <c r="BV2980" s="24"/>
      <c r="BW2980" s="24"/>
      <c r="BX2980" s="24"/>
      <c r="BY2980" s="24"/>
      <c r="BZ2980" s="24"/>
      <c r="CA2980" s="24"/>
      <c r="CB2980" s="24"/>
      <c r="CC2980" s="24"/>
      <c r="CD2980" s="24"/>
      <c r="CE2980" s="24"/>
      <c r="CF2980" s="24"/>
      <c r="CG2980" s="24"/>
      <c r="CH2980" s="24"/>
      <c r="CI2980" s="24"/>
      <c r="CJ2980" s="24"/>
      <c r="CK2980" s="24"/>
      <c r="CL2980" s="24"/>
      <c r="CM2980" s="24"/>
      <c r="CN2980" s="24"/>
      <c r="CO2980" s="24"/>
      <c r="CP2980" s="24"/>
      <c r="CQ2980" s="24"/>
      <c r="CR2980" s="24"/>
      <c r="CS2980" s="24"/>
      <c r="CT2980" s="24"/>
      <c r="CU2980" s="24"/>
      <c r="CV2980" s="24"/>
      <c r="CW2980" s="24"/>
      <c r="CX2980" s="24"/>
      <c r="CY2980" s="24"/>
      <c r="CZ2980" s="24"/>
      <c r="DA2980" s="24"/>
      <c r="DB2980" s="24"/>
      <c r="DC2980" s="24"/>
      <c r="DD2980" s="24"/>
      <c r="DE2980" s="24"/>
      <c r="DF2980" s="24"/>
      <c r="DG2980" s="24"/>
      <c r="DH2980" s="24"/>
      <c r="DI2980" s="24"/>
      <c r="DJ2980" s="24"/>
      <c r="DK2980" s="24"/>
      <c r="DL2980" s="24"/>
      <c r="DM2980" s="24"/>
      <c r="DN2980" s="24"/>
      <c r="DO2980" s="24"/>
    </row>
    <row r="2981" spans="1:119" ht="20.100000000000001" customHeight="1" x14ac:dyDescent="0.2">
      <c r="A2981" s="29" t="str">
        <f t="shared" si="658"/>
        <v/>
      </c>
      <c r="B2981" s="29" t="str">
        <f t="shared" si="659"/>
        <v/>
      </c>
      <c r="C2981" s="29">
        <f t="shared" si="660"/>
        <v>0</v>
      </c>
      <c r="D2981" s="30">
        <f t="shared" si="661"/>
        <v>0</v>
      </c>
      <c r="E2981" s="30">
        <f t="shared" si="662"/>
        <v>0</v>
      </c>
      <c r="F2981" s="31">
        <f t="shared" si="663"/>
        <v>0</v>
      </c>
      <c r="G2981" s="31">
        <f t="shared" si="664"/>
        <v>0</v>
      </c>
      <c r="H2981" s="31">
        <f t="shared" si="665"/>
        <v>0</v>
      </c>
      <c r="I2981" s="31">
        <f t="shared" si="666"/>
        <v>0</v>
      </c>
      <c r="J2981" s="31">
        <f t="shared" si="667"/>
        <v>0</v>
      </c>
      <c r="K2981" s="31">
        <f t="shared" si="668"/>
        <v>0</v>
      </c>
      <c r="L2981" s="31">
        <f t="shared" si="669"/>
        <v>0</v>
      </c>
      <c r="M2981" s="31">
        <f t="shared" si="670"/>
        <v>0</v>
      </c>
      <c r="N2981" s="31">
        <f t="shared" si="671"/>
        <v>0</v>
      </c>
      <c r="O2981" s="24"/>
      <c r="P2981" s="24"/>
      <c r="Q2981" s="24"/>
      <c r="R2981" s="24"/>
      <c r="S2981" s="24"/>
      <c r="T2981" s="24"/>
      <c r="U2981" s="24"/>
      <c r="V2981" s="24"/>
      <c r="W2981" s="24"/>
      <c r="X2981" s="24"/>
      <c r="Y2981" s="24"/>
      <c r="Z2981" s="24"/>
      <c r="AA2981" s="24"/>
      <c r="AB2981" s="24"/>
      <c r="AC2981" s="24"/>
      <c r="AD2981" s="24"/>
      <c r="AE2981" s="24"/>
      <c r="AF2981" s="24"/>
      <c r="AG2981" s="24"/>
      <c r="AH2981" s="24"/>
      <c r="AI2981" s="24"/>
      <c r="AJ2981" s="24"/>
      <c r="AK2981" s="24"/>
      <c r="AL2981" s="24"/>
      <c r="AM2981" s="24"/>
      <c r="AN2981" s="24"/>
      <c r="AO2981" s="24"/>
      <c r="AP2981" s="24"/>
      <c r="AQ2981" s="24"/>
      <c r="AR2981" s="24"/>
      <c r="AS2981" s="24"/>
      <c r="AT2981" s="24"/>
      <c r="AU2981" s="24"/>
      <c r="AV2981" s="24"/>
      <c r="AW2981" s="24"/>
      <c r="AX2981" s="24"/>
      <c r="AY2981" s="24"/>
      <c r="AZ2981" s="24"/>
      <c r="BA2981" s="24"/>
      <c r="BB2981" s="24"/>
      <c r="BC2981" s="24"/>
      <c r="BD2981" s="24"/>
      <c r="BE2981" s="24"/>
      <c r="BF2981" s="24"/>
      <c r="BG2981" s="24"/>
      <c r="BH2981" s="24"/>
      <c r="BI2981" s="24"/>
      <c r="BJ2981" s="24"/>
      <c r="BK2981" s="24"/>
      <c r="BL2981" s="24"/>
      <c r="BM2981" s="24"/>
      <c r="BN2981" s="24"/>
      <c r="BO2981" s="24"/>
      <c r="BP2981" s="24"/>
      <c r="BQ2981" s="24"/>
      <c r="BR2981" s="24"/>
      <c r="BS2981" s="24"/>
      <c r="BT2981" s="24"/>
      <c r="BU2981" s="24"/>
      <c r="BV2981" s="24"/>
      <c r="BW2981" s="24"/>
      <c r="BX2981" s="24"/>
      <c r="BY2981" s="24"/>
      <c r="BZ2981" s="24"/>
      <c r="CA2981" s="24"/>
      <c r="CB2981" s="24"/>
      <c r="CC2981" s="24"/>
      <c r="CD2981" s="24"/>
      <c r="CE2981" s="24"/>
      <c r="CF2981" s="24"/>
      <c r="CG2981" s="24"/>
      <c r="CH2981" s="24"/>
      <c r="CI2981" s="24"/>
      <c r="CJ2981" s="24"/>
      <c r="CK2981" s="24"/>
      <c r="CL2981" s="24"/>
      <c r="CM2981" s="24"/>
      <c r="CN2981" s="24"/>
      <c r="CO2981" s="24"/>
      <c r="CP2981" s="24"/>
      <c r="CQ2981" s="24"/>
      <c r="CR2981" s="24"/>
      <c r="CS2981" s="24"/>
      <c r="CT2981" s="24"/>
      <c r="CU2981" s="24"/>
      <c r="CV2981" s="24"/>
      <c r="CW2981" s="24"/>
      <c r="CX2981" s="24"/>
      <c r="CY2981" s="24"/>
      <c r="CZ2981" s="24"/>
      <c r="DA2981" s="24"/>
      <c r="DB2981" s="24"/>
      <c r="DC2981" s="24"/>
      <c r="DD2981" s="24"/>
      <c r="DE2981" s="24"/>
      <c r="DF2981" s="24"/>
      <c r="DG2981" s="24"/>
      <c r="DH2981" s="24"/>
      <c r="DI2981" s="24"/>
      <c r="DJ2981" s="24"/>
      <c r="DK2981" s="24"/>
      <c r="DL2981" s="24"/>
      <c r="DM2981" s="24"/>
      <c r="DN2981" s="24"/>
      <c r="DO2981" s="24"/>
    </row>
    <row r="2982" spans="1:119" ht="20.100000000000001" customHeight="1" x14ac:dyDescent="0.2">
      <c r="A2982" s="29" t="str">
        <f t="shared" si="658"/>
        <v/>
      </c>
      <c r="B2982" s="29" t="str">
        <f t="shared" si="659"/>
        <v/>
      </c>
      <c r="C2982" s="29">
        <f t="shared" si="660"/>
        <v>0</v>
      </c>
      <c r="D2982" s="30">
        <f t="shared" si="661"/>
        <v>0</v>
      </c>
      <c r="E2982" s="30">
        <f t="shared" si="662"/>
        <v>0</v>
      </c>
      <c r="F2982" s="31">
        <f t="shared" si="663"/>
        <v>0</v>
      </c>
      <c r="G2982" s="31">
        <f t="shared" si="664"/>
        <v>0</v>
      </c>
      <c r="H2982" s="31">
        <f t="shared" si="665"/>
        <v>0</v>
      </c>
      <c r="I2982" s="31">
        <f t="shared" si="666"/>
        <v>0</v>
      </c>
      <c r="J2982" s="31">
        <f t="shared" si="667"/>
        <v>0</v>
      </c>
      <c r="K2982" s="31">
        <f t="shared" si="668"/>
        <v>0</v>
      </c>
      <c r="L2982" s="31">
        <f t="shared" si="669"/>
        <v>0</v>
      </c>
      <c r="M2982" s="31">
        <f t="shared" si="670"/>
        <v>0</v>
      </c>
      <c r="N2982" s="31">
        <f t="shared" si="671"/>
        <v>0</v>
      </c>
      <c r="O2982" s="24"/>
      <c r="P2982" s="24"/>
      <c r="Q2982" s="24"/>
      <c r="R2982" s="24"/>
      <c r="S2982" s="24"/>
      <c r="T2982" s="24"/>
      <c r="U2982" s="24"/>
      <c r="V2982" s="24"/>
      <c r="W2982" s="24"/>
      <c r="X2982" s="24"/>
      <c r="Y2982" s="24"/>
      <c r="Z2982" s="24"/>
      <c r="AA2982" s="24"/>
      <c r="AB2982" s="24"/>
      <c r="AC2982" s="24"/>
      <c r="AD2982" s="24"/>
      <c r="AE2982" s="24"/>
      <c r="AF2982" s="24"/>
      <c r="AG2982" s="24"/>
      <c r="AH2982" s="24"/>
      <c r="AI2982" s="24"/>
      <c r="AJ2982" s="24"/>
      <c r="AK2982" s="24"/>
      <c r="AL2982" s="24"/>
      <c r="AM2982" s="24"/>
      <c r="AN2982" s="24"/>
      <c r="AO2982" s="24"/>
      <c r="AP2982" s="24"/>
      <c r="AQ2982" s="24"/>
      <c r="AR2982" s="24"/>
      <c r="AS2982" s="24"/>
      <c r="AT2982" s="24"/>
      <c r="AU2982" s="24"/>
      <c r="AV2982" s="24"/>
      <c r="AW2982" s="24"/>
      <c r="AX2982" s="24"/>
      <c r="AY2982" s="24"/>
      <c r="AZ2982" s="24"/>
      <c r="BA2982" s="24"/>
      <c r="BB2982" s="24"/>
      <c r="BC2982" s="24"/>
      <c r="BD2982" s="24"/>
      <c r="BE2982" s="24"/>
      <c r="BF2982" s="24"/>
      <c r="BG2982" s="24"/>
      <c r="BH2982" s="24"/>
      <c r="BI2982" s="24"/>
      <c r="BJ2982" s="24"/>
      <c r="BK2982" s="24"/>
      <c r="BL2982" s="24"/>
      <c r="BM2982" s="24"/>
      <c r="BN2982" s="24"/>
      <c r="BO2982" s="24"/>
      <c r="BP2982" s="24"/>
      <c r="BQ2982" s="24"/>
      <c r="BR2982" s="24"/>
      <c r="BS2982" s="24"/>
      <c r="BT2982" s="24"/>
      <c r="BU2982" s="24"/>
      <c r="BV2982" s="24"/>
      <c r="BW2982" s="24"/>
      <c r="BX2982" s="24"/>
      <c r="BY2982" s="24"/>
      <c r="BZ2982" s="24"/>
      <c r="CA2982" s="24"/>
      <c r="CB2982" s="24"/>
      <c r="CC2982" s="24"/>
      <c r="CD2982" s="24"/>
      <c r="CE2982" s="24"/>
      <c r="CF2982" s="24"/>
      <c r="CG2982" s="24"/>
      <c r="CH2982" s="24"/>
      <c r="CI2982" s="24"/>
      <c r="CJ2982" s="24"/>
      <c r="CK2982" s="24"/>
      <c r="CL2982" s="24"/>
      <c r="CM2982" s="24"/>
      <c r="CN2982" s="24"/>
      <c r="CO2982" s="24"/>
      <c r="CP2982" s="24"/>
      <c r="CQ2982" s="24"/>
      <c r="CR2982" s="24"/>
      <c r="CS2982" s="24"/>
      <c r="CT2982" s="24"/>
      <c r="CU2982" s="24"/>
      <c r="CV2982" s="24"/>
      <c r="CW2982" s="24"/>
      <c r="CX2982" s="24"/>
      <c r="CY2982" s="24"/>
      <c r="CZ2982" s="24"/>
      <c r="DA2982" s="24"/>
      <c r="DB2982" s="24"/>
      <c r="DC2982" s="24"/>
      <c r="DD2982" s="24"/>
      <c r="DE2982" s="24"/>
      <c r="DF2982" s="24"/>
      <c r="DG2982" s="24"/>
      <c r="DH2982" s="24"/>
      <c r="DI2982" s="24"/>
      <c r="DJ2982" s="24"/>
      <c r="DK2982" s="24"/>
      <c r="DL2982" s="24"/>
      <c r="DM2982" s="24"/>
      <c r="DN2982" s="24"/>
      <c r="DO2982" s="24"/>
    </row>
    <row r="2983" spans="1:119" ht="20.100000000000001" customHeight="1" x14ac:dyDescent="0.2">
      <c r="A2983" s="29" t="str">
        <f t="shared" si="658"/>
        <v/>
      </c>
      <c r="B2983" s="29" t="str">
        <f t="shared" si="659"/>
        <v/>
      </c>
      <c r="C2983" s="29">
        <f t="shared" si="660"/>
        <v>0</v>
      </c>
      <c r="D2983" s="30">
        <f t="shared" si="661"/>
        <v>0</v>
      </c>
      <c r="E2983" s="30">
        <f t="shared" si="662"/>
        <v>0</v>
      </c>
      <c r="F2983" s="31">
        <f t="shared" si="663"/>
        <v>0</v>
      </c>
      <c r="G2983" s="31">
        <f t="shared" si="664"/>
        <v>0</v>
      </c>
      <c r="H2983" s="31">
        <f t="shared" si="665"/>
        <v>0</v>
      </c>
      <c r="I2983" s="31">
        <f t="shared" si="666"/>
        <v>0</v>
      </c>
      <c r="J2983" s="31">
        <f t="shared" si="667"/>
        <v>0</v>
      </c>
      <c r="K2983" s="31">
        <f t="shared" si="668"/>
        <v>0</v>
      </c>
      <c r="L2983" s="31">
        <f t="shared" si="669"/>
        <v>0</v>
      </c>
      <c r="M2983" s="31">
        <f t="shared" si="670"/>
        <v>0</v>
      </c>
      <c r="N2983" s="31">
        <f t="shared" si="671"/>
        <v>0</v>
      </c>
      <c r="O2983" s="24"/>
      <c r="P2983" s="24"/>
      <c r="Q2983" s="24"/>
      <c r="R2983" s="24"/>
      <c r="S2983" s="24"/>
      <c r="T2983" s="24"/>
      <c r="U2983" s="24"/>
      <c r="V2983" s="24"/>
      <c r="W2983" s="24"/>
      <c r="X2983" s="24"/>
      <c r="Y2983" s="24"/>
      <c r="Z2983" s="24"/>
      <c r="AA2983" s="24"/>
      <c r="AB2983" s="24"/>
      <c r="AC2983" s="24"/>
      <c r="AD2983" s="24"/>
      <c r="AE2983" s="24"/>
      <c r="AF2983" s="24"/>
      <c r="AG2983" s="24"/>
      <c r="AH2983" s="24"/>
      <c r="AI2983" s="24"/>
      <c r="AJ2983" s="24"/>
      <c r="AK2983" s="24"/>
      <c r="AL2983" s="24"/>
      <c r="AM2983" s="24"/>
      <c r="AN2983" s="24"/>
      <c r="AO2983" s="24"/>
      <c r="AP2983" s="24"/>
      <c r="AQ2983" s="24"/>
      <c r="AR2983" s="24"/>
      <c r="AS2983" s="24"/>
      <c r="AT2983" s="24"/>
      <c r="AU2983" s="24"/>
      <c r="AV2983" s="24"/>
      <c r="AW2983" s="24"/>
      <c r="AX2983" s="24"/>
      <c r="AY2983" s="24"/>
      <c r="AZ2983" s="24"/>
      <c r="BA2983" s="24"/>
      <c r="BB2983" s="24"/>
      <c r="BC2983" s="24"/>
      <c r="BD2983" s="24"/>
      <c r="BE2983" s="24"/>
      <c r="BF2983" s="24"/>
      <c r="BG2983" s="24"/>
      <c r="BH2983" s="24"/>
      <c r="BI2983" s="24"/>
      <c r="BJ2983" s="24"/>
      <c r="BK2983" s="24"/>
      <c r="BL2983" s="24"/>
      <c r="BM2983" s="24"/>
      <c r="BN2983" s="24"/>
      <c r="BO2983" s="24"/>
      <c r="BP2983" s="24"/>
      <c r="BQ2983" s="24"/>
      <c r="BR2983" s="24"/>
      <c r="BS2983" s="24"/>
      <c r="BT2983" s="24"/>
      <c r="BU2983" s="24"/>
      <c r="BV2983" s="24"/>
      <c r="BW2983" s="24"/>
      <c r="BX2983" s="24"/>
      <c r="BY2983" s="24"/>
      <c r="BZ2983" s="24"/>
      <c r="CA2983" s="24"/>
      <c r="CB2983" s="24"/>
      <c r="CC2983" s="24"/>
      <c r="CD2983" s="24"/>
      <c r="CE2983" s="24"/>
      <c r="CF2983" s="24"/>
      <c r="CG2983" s="24"/>
      <c r="CH2983" s="24"/>
      <c r="CI2983" s="24"/>
      <c r="CJ2983" s="24"/>
      <c r="CK2983" s="24"/>
      <c r="CL2983" s="24"/>
      <c r="CM2983" s="24"/>
      <c r="CN2983" s="24"/>
      <c r="CO2983" s="24"/>
      <c r="CP2983" s="24"/>
      <c r="CQ2983" s="24"/>
      <c r="CR2983" s="24"/>
      <c r="CS2983" s="24"/>
      <c r="CT2983" s="24"/>
      <c r="CU2983" s="24"/>
      <c r="CV2983" s="24"/>
      <c r="CW2983" s="24"/>
      <c r="CX2983" s="24"/>
      <c r="CY2983" s="24"/>
      <c r="CZ2983" s="24"/>
      <c r="DA2983" s="24"/>
      <c r="DB2983" s="24"/>
      <c r="DC2983" s="24"/>
      <c r="DD2983" s="24"/>
      <c r="DE2983" s="24"/>
      <c r="DF2983" s="24"/>
      <c r="DG2983" s="24"/>
      <c r="DH2983" s="24"/>
      <c r="DI2983" s="24"/>
      <c r="DJ2983" s="24"/>
      <c r="DK2983" s="24"/>
      <c r="DL2983" s="24"/>
      <c r="DM2983" s="24"/>
      <c r="DN2983" s="24"/>
      <c r="DO2983" s="24"/>
    </row>
    <row r="2984" spans="1:119" ht="20.100000000000001" customHeight="1" x14ac:dyDescent="0.2">
      <c r="A2984" s="29" t="str">
        <f t="shared" si="658"/>
        <v/>
      </c>
      <c r="B2984" s="29" t="str">
        <f t="shared" si="659"/>
        <v/>
      </c>
      <c r="C2984" s="29">
        <f t="shared" si="660"/>
        <v>0</v>
      </c>
      <c r="D2984" s="30">
        <f t="shared" si="661"/>
        <v>0</v>
      </c>
      <c r="E2984" s="30">
        <f t="shared" si="662"/>
        <v>0</v>
      </c>
      <c r="F2984" s="31">
        <f t="shared" si="663"/>
        <v>0</v>
      </c>
      <c r="G2984" s="31">
        <f t="shared" si="664"/>
        <v>0</v>
      </c>
      <c r="H2984" s="31">
        <f t="shared" si="665"/>
        <v>0</v>
      </c>
      <c r="I2984" s="31">
        <f t="shared" si="666"/>
        <v>0</v>
      </c>
      <c r="J2984" s="31">
        <f t="shared" si="667"/>
        <v>0</v>
      </c>
      <c r="K2984" s="31">
        <f t="shared" si="668"/>
        <v>0</v>
      </c>
      <c r="L2984" s="31">
        <f t="shared" si="669"/>
        <v>0</v>
      </c>
      <c r="M2984" s="31">
        <f t="shared" si="670"/>
        <v>0</v>
      </c>
      <c r="N2984" s="31">
        <f t="shared" si="671"/>
        <v>0</v>
      </c>
      <c r="O2984" s="24"/>
      <c r="P2984" s="24"/>
      <c r="Q2984" s="24"/>
      <c r="R2984" s="24"/>
      <c r="S2984" s="24"/>
      <c r="T2984" s="24"/>
      <c r="U2984" s="24"/>
      <c r="V2984" s="24"/>
      <c r="W2984" s="24"/>
      <c r="X2984" s="24"/>
      <c r="Y2984" s="24"/>
      <c r="Z2984" s="24"/>
      <c r="AA2984" s="24"/>
      <c r="AB2984" s="24"/>
      <c r="AC2984" s="24"/>
      <c r="AD2984" s="24"/>
      <c r="AE2984" s="24"/>
      <c r="AF2984" s="24"/>
      <c r="AG2984" s="24"/>
      <c r="AH2984" s="24"/>
      <c r="AI2984" s="24"/>
      <c r="AJ2984" s="24"/>
      <c r="AK2984" s="24"/>
      <c r="AL2984" s="24"/>
      <c r="AM2984" s="24"/>
      <c r="AN2984" s="24"/>
      <c r="AO2984" s="24"/>
      <c r="AP2984" s="24"/>
      <c r="AQ2984" s="24"/>
      <c r="AR2984" s="24"/>
      <c r="AS2984" s="24"/>
      <c r="AT2984" s="24"/>
      <c r="AU2984" s="24"/>
      <c r="AV2984" s="24"/>
      <c r="AW2984" s="24"/>
      <c r="AX2984" s="24"/>
      <c r="AY2984" s="24"/>
      <c r="AZ2984" s="24"/>
      <c r="BA2984" s="24"/>
      <c r="BB2984" s="24"/>
      <c r="BC2984" s="24"/>
      <c r="BD2984" s="24"/>
      <c r="BE2984" s="24"/>
      <c r="BF2984" s="24"/>
      <c r="BG2984" s="24"/>
      <c r="BH2984" s="24"/>
      <c r="BI2984" s="24"/>
      <c r="BJ2984" s="24"/>
      <c r="BK2984" s="24"/>
      <c r="BL2984" s="24"/>
      <c r="BM2984" s="24"/>
      <c r="BN2984" s="24"/>
      <c r="BO2984" s="24"/>
      <c r="BP2984" s="24"/>
      <c r="BQ2984" s="24"/>
      <c r="BR2984" s="24"/>
      <c r="BS2984" s="24"/>
      <c r="BT2984" s="24"/>
      <c r="BU2984" s="24"/>
      <c r="BV2984" s="24"/>
      <c r="BW2984" s="24"/>
      <c r="BX2984" s="24"/>
      <c r="BY2984" s="24"/>
      <c r="BZ2984" s="24"/>
      <c r="CA2984" s="24"/>
      <c r="CB2984" s="24"/>
      <c r="CC2984" s="24"/>
      <c r="CD2984" s="24"/>
      <c r="CE2984" s="24"/>
      <c r="CF2984" s="24"/>
      <c r="CG2984" s="24"/>
      <c r="CH2984" s="24"/>
      <c r="CI2984" s="24"/>
      <c r="CJ2984" s="24"/>
      <c r="CK2984" s="24"/>
      <c r="CL2984" s="24"/>
      <c r="CM2984" s="24"/>
      <c r="CN2984" s="24"/>
      <c r="CO2984" s="24"/>
      <c r="CP2984" s="24"/>
      <c r="CQ2984" s="24"/>
      <c r="CR2984" s="24"/>
      <c r="CS2984" s="24"/>
      <c r="CT2984" s="24"/>
      <c r="CU2984" s="24"/>
      <c r="CV2984" s="24"/>
      <c r="CW2984" s="24"/>
      <c r="CX2984" s="24"/>
      <c r="CY2984" s="24"/>
      <c r="CZ2984" s="24"/>
      <c r="DA2984" s="24"/>
      <c r="DB2984" s="24"/>
      <c r="DC2984" s="24"/>
      <c r="DD2984" s="24"/>
      <c r="DE2984" s="24"/>
      <c r="DF2984" s="24"/>
      <c r="DG2984" s="24"/>
      <c r="DH2984" s="24"/>
      <c r="DI2984" s="24"/>
      <c r="DJ2984" s="24"/>
      <c r="DK2984" s="24"/>
      <c r="DL2984" s="24"/>
      <c r="DM2984" s="24"/>
      <c r="DN2984" s="24"/>
      <c r="DO2984" s="24"/>
    </row>
    <row r="2985" spans="1:119" ht="20.100000000000001" customHeight="1" x14ac:dyDescent="0.2">
      <c r="A2985" s="29" t="str">
        <f t="shared" si="658"/>
        <v/>
      </c>
      <c r="B2985" s="29" t="str">
        <f t="shared" si="659"/>
        <v/>
      </c>
      <c r="C2985" s="29">
        <f t="shared" si="660"/>
        <v>0</v>
      </c>
      <c r="D2985" s="30">
        <f t="shared" si="661"/>
        <v>0</v>
      </c>
      <c r="E2985" s="30">
        <f t="shared" si="662"/>
        <v>0</v>
      </c>
      <c r="F2985" s="31">
        <f t="shared" si="663"/>
        <v>0</v>
      </c>
      <c r="G2985" s="31">
        <f t="shared" si="664"/>
        <v>0</v>
      </c>
      <c r="H2985" s="31">
        <f t="shared" si="665"/>
        <v>0</v>
      </c>
      <c r="I2985" s="31">
        <f t="shared" si="666"/>
        <v>0</v>
      </c>
      <c r="J2985" s="31">
        <f t="shared" si="667"/>
        <v>0</v>
      </c>
      <c r="K2985" s="31">
        <f t="shared" si="668"/>
        <v>0</v>
      </c>
      <c r="L2985" s="31">
        <f t="shared" si="669"/>
        <v>0</v>
      </c>
      <c r="M2985" s="31">
        <f t="shared" si="670"/>
        <v>0</v>
      </c>
      <c r="N2985" s="31">
        <f t="shared" si="671"/>
        <v>0</v>
      </c>
      <c r="O2985" s="24"/>
      <c r="P2985" s="24"/>
      <c r="Q2985" s="24"/>
      <c r="R2985" s="24"/>
      <c r="S2985" s="24"/>
      <c r="T2985" s="24"/>
      <c r="U2985" s="24"/>
      <c r="V2985" s="24"/>
      <c r="W2985" s="24"/>
      <c r="X2985" s="24"/>
      <c r="Y2985" s="24"/>
      <c r="Z2985" s="24"/>
      <c r="AA2985" s="24"/>
      <c r="AB2985" s="24"/>
      <c r="AC2985" s="24"/>
      <c r="AD2985" s="24"/>
      <c r="AE2985" s="24"/>
      <c r="AF2985" s="24"/>
      <c r="AG2985" s="24"/>
      <c r="AH2985" s="24"/>
      <c r="AI2985" s="24"/>
      <c r="AJ2985" s="24"/>
      <c r="AK2985" s="24"/>
      <c r="AL2985" s="24"/>
      <c r="AM2985" s="24"/>
      <c r="AN2985" s="24"/>
      <c r="AO2985" s="24"/>
      <c r="AP2985" s="24"/>
      <c r="AQ2985" s="24"/>
      <c r="AR2985" s="24"/>
      <c r="AS2985" s="24"/>
      <c r="AT2985" s="24"/>
      <c r="AU2985" s="24"/>
      <c r="AV2985" s="24"/>
      <c r="AW2985" s="24"/>
      <c r="AX2985" s="24"/>
      <c r="AY2985" s="24"/>
      <c r="AZ2985" s="24"/>
      <c r="BA2985" s="24"/>
      <c r="BB2985" s="24"/>
      <c r="BC2985" s="24"/>
      <c r="BD2985" s="24"/>
      <c r="BE2985" s="24"/>
      <c r="BF2985" s="24"/>
      <c r="BG2985" s="24"/>
      <c r="BH2985" s="24"/>
      <c r="BI2985" s="24"/>
      <c r="BJ2985" s="24"/>
      <c r="BK2985" s="24"/>
      <c r="BL2985" s="24"/>
      <c r="BM2985" s="24"/>
      <c r="BN2985" s="24"/>
      <c r="BO2985" s="24"/>
      <c r="BP2985" s="24"/>
      <c r="BQ2985" s="24"/>
      <c r="BR2985" s="24"/>
      <c r="BS2985" s="24"/>
      <c r="BT2985" s="24"/>
      <c r="BU2985" s="24"/>
      <c r="BV2985" s="24"/>
      <c r="BW2985" s="24"/>
      <c r="BX2985" s="24"/>
      <c r="BY2985" s="24"/>
      <c r="BZ2985" s="24"/>
      <c r="CA2985" s="24"/>
      <c r="CB2985" s="24"/>
      <c r="CC2985" s="24"/>
      <c r="CD2985" s="24"/>
      <c r="CE2985" s="24"/>
      <c r="CF2985" s="24"/>
      <c r="CG2985" s="24"/>
      <c r="CH2985" s="24"/>
      <c r="CI2985" s="24"/>
      <c r="CJ2985" s="24"/>
      <c r="CK2985" s="24"/>
      <c r="CL2985" s="24"/>
      <c r="CM2985" s="24"/>
      <c r="CN2985" s="24"/>
      <c r="CO2985" s="24"/>
      <c r="CP2985" s="24"/>
      <c r="CQ2985" s="24"/>
      <c r="CR2985" s="24"/>
      <c r="CS2985" s="24"/>
      <c r="CT2985" s="24"/>
      <c r="CU2985" s="24"/>
      <c r="CV2985" s="24"/>
      <c r="CW2985" s="24"/>
      <c r="CX2985" s="24"/>
      <c r="CY2985" s="24"/>
      <c r="CZ2985" s="24"/>
      <c r="DA2985" s="24"/>
      <c r="DB2985" s="24"/>
      <c r="DC2985" s="24"/>
      <c r="DD2985" s="24"/>
      <c r="DE2985" s="24"/>
      <c r="DF2985" s="24"/>
      <c r="DG2985" s="24"/>
      <c r="DH2985" s="24"/>
      <c r="DI2985" s="24"/>
      <c r="DJ2985" s="24"/>
      <c r="DK2985" s="24"/>
      <c r="DL2985" s="24"/>
      <c r="DM2985" s="24"/>
      <c r="DN2985" s="24"/>
      <c r="DO2985" s="24"/>
    </row>
    <row r="2986" spans="1:119" ht="20.100000000000001" customHeight="1" x14ac:dyDescent="0.2">
      <c r="A2986" s="29" t="str">
        <f t="shared" si="658"/>
        <v/>
      </c>
      <c r="B2986" s="29" t="str">
        <f t="shared" si="659"/>
        <v/>
      </c>
      <c r="C2986" s="29">
        <f t="shared" si="660"/>
        <v>0</v>
      </c>
      <c r="D2986" s="30">
        <f t="shared" si="661"/>
        <v>0</v>
      </c>
      <c r="E2986" s="30">
        <f t="shared" si="662"/>
        <v>0</v>
      </c>
      <c r="F2986" s="31">
        <f t="shared" si="663"/>
        <v>0</v>
      </c>
      <c r="G2986" s="31">
        <f t="shared" si="664"/>
        <v>0</v>
      </c>
      <c r="H2986" s="31">
        <f t="shared" si="665"/>
        <v>0</v>
      </c>
      <c r="I2986" s="31">
        <f t="shared" si="666"/>
        <v>0</v>
      </c>
      <c r="J2986" s="31">
        <f t="shared" si="667"/>
        <v>0</v>
      </c>
      <c r="K2986" s="31">
        <f t="shared" si="668"/>
        <v>0</v>
      </c>
      <c r="L2986" s="31">
        <f t="shared" si="669"/>
        <v>0</v>
      </c>
      <c r="M2986" s="31">
        <f t="shared" si="670"/>
        <v>0</v>
      </c>
      <c r="N2986" s="31">
        <f t="shared" si="671"/>
        <v>0</v>
      </c>
      <c r="O2986" s="24"/>
      <c r="P2986" s="24"/>
      <c r="Q2986" s="24"/>
      <c r="R2986" s="24"/>
      <c r="S2986" s="24"/>
      <c r="T2986" s="24"/>
      <c r="U2986" s="24"/>
      <c r="V2986" s="24"/>
      <c r="W2986" s="24"/>
      <c r="X2986" s="24"/>
      <c r="Y2986" s="24"/>
      <c r="Z2986" s="24"/>
      <c r="AA2986" s="24"/>
      <c r="AB2986" s="24"/>
      <c r="AC2986" s="24"/>
      <c r="AD2986" s="24"/>
      <c r="AE2986" s="24"/>
      <c r="AF2986" s="24"/>
      <c r="AG2986" s="24"/>
      <c r="AH2986" s="24"/>
      <c r="AI2986" s="24"/>
      <c r="AJ2986" s="24"/>
      <c r="AK2986" s="24"/>
      <c r="AL2986" s="24"/>
      <c r="AM2986" s="24"/>
      <c r="AN2986" s="24"/>
      <c r="AO2986" s="24"/>
      <c r="AP2986" s="24"/>
      <c r="AQ2986" s="24"/>
      <c r="AR2986" s="24"/>
      <c r="AS2986" s="24"/>
      <c r="AT2986" s="24"/>
      <c r="AU2986" s="24"/>
      <c r="AV2986" s="24"/>
      <c r="AW2986" s="24"/>
      <c r="AX2986" s="24"/>
      <c r="AY2986" s="24"/>
      <c r="AZ2986" s="24"/>
      <c r="BA2986" s="24"/>
      <c r="BB2986" s="24"/>
      <c r="BC2986" s="24"/>
      <c r="BD2986" s="24"/>
      <c r="BE2986" s="24"/>
      <c r="BF2986" s="24"/>
      <c r="BG2986" s="24"/>
      <c r="BH2986" s="24"/>
      <c r="BI2986" s="24"/>
      <c r="BJ2986" s="24"/>
      <c r="BK2986" s="24"/>
      <c r="BL2986" s="24"/>
      <c r="BM2986" s="24"/>
      <c r="BN2986" s="24"/>
      <c r="BO2986" s="24"/>
      <c r="BP2986" s="24"/>
      <c r="BQ2986" s="24"/>
      <c r="BR2986" s="24"/>
      <c r="BS2986" s="24"/>
      <c r="BT2986" s="24"/>
      <c r="BU2986" s="24"/>
      <c r="BV2986" s="24"/>
      <c r="BW2986" s="24"/>
      <c r="BX2986" s="24"/>
      <c r="BY2986" s="24"/>
      <c r="BZ2986" s="24"/>
      <c r="CA2986" s="24"/>
      <c r="CB2986" s="24"/>
      <c r="CC2986" s="24"/>
      <c r="CD2986" s="24"/>
      <c r="CE2986" s="24"/>
      <c r="CF2986" s="24"/>
      <c r="CG2986" s="24"/>
      <c r="CH2986" s="24"/>
      <c r="CI2986" s="24"/>
      <c r="CJ2986" s="24"/>
      <c r="CK2986" s="24"/>
      <c r="CL2986" s="24"/>
      <c r="CM2986" s="24"/>
      <c r="CN2986" s="24"/>
      <c r="CO2986" s="24"/>
      <c r="CP2986" s="24"/>
      <c r="CQ2986" s="24"/>
      <c r="CR2986" s="24"/>
      <c r="CS2986" s="24"/>
      <c r="CT2986" s="24"/>
      <c r="CU2986" s="24"/>
      <c r="CV2986" s="24"/>
      <c r="CW2986" s="24"/>
      <c r="CX2986" s="24"/>
      <c r="CY2986" s="24"/>
      <c r="CZ2986" s="24"/>
      <c r="DA2986" s="24"/>
      <c r="DB2986" s="24"/>
      <c r="DC2986" s="24"/>
      <c r="DD2986" s="24"/>
      <c r="DE2986" s="24"/>
      <c r="DF2986" s="24"/>
      <c r="DG2986" s="24"/>
      <c r="DH2986" s="24"/>
      <c r="DI2986" s="24"/>
      <c r="DJ2986" s="24"/>
      <c r="DK2986" s="24"/>
      <c r="DL2986" s="24"/>
      <c r="DM2986" s="24"/>
      <c r="DN2986" s="24"/>
      <c r="DO2986" s="24"/>
    </row>
    <row r="2987" spans="1:119" ht="20.100000000000001" customHeight="1" x14ac:dyDescent="0.2">
      <c r="A2987" s="29" t="str">
        <f t="shared" si="658"/>
        <v/>
      </c>
      <c r="B2987" s="29" t="str">
        <f t="shared" si="659"/>
        <v/>
      </c>
      <c r="C2987" s="29">
        <f t="shared" si="660"/>
        <v>0</v>
      </c>
      <c r="D2987" s="30">
        <f t="shared" si="661"/>
        <v>0</v>
      </c>
      <c r="E2987" s="30">
        <f t="shared" si="662"/>
        <v>0</v>
      </c>
      <c r="F2987" s="31">
        <f t="shared" si="663"/>
        <v>0</v>
      </c>
      <c r="G2987" s="31">
        <f t="shared" si="664"/>
        <v>0</v>
      </c>
      <c r="H2987" s="31">
        <f t="shared" si="665"/>
        <v>0</v>
      </c>
      <c r="I2987" s="31">
        <f t="shared" si="666"/>
        <v>0</v>
      </c>
      <c r="J2987" s="31">
        <f t="shared" si="667"/>
        <v>0</v>
      </c>
      <c r="K2987" s="31">
        <f t="shared" si="668"/>
        <v>0</v>
      </c>
      <c r="L2987" s="31">
        <f t="shared" si="669"/>
        <v>0</v>
      </c>
      <c r="M2987" s="31">
        <f t="shared" si="670"/>
        <v>0</v>
      </c>
      <c r="N2987" s="31">
        <f t="shared" si="671"/>
        <v>0</v>
      </c>
      <c r="O2987" s="24"/>
      <c r="P2987" s="24"/>
      <c r="Q2987" s="24"/>
      <c r="R2987" s="24"/>
      <c r="S2987" s="24"/>
      <c r="T2987" s="24"/>
      <c r="U2987" s="24"/>
      <c r="V2987" s="24"/>
      <c r="W2987" s="24"/>
      <c r="X2987" s="24"/>
      <c r="Y2987" s="24"/>
      <c r="Z2987" s="24"/>
      <c r="AA2987" s="24"/>
      <c r="AB2987" s="24"/>
      <c r="AC2987" s="24"/>
      <c r="AD2987" s="24"/>
      <c r="AE2987" s="24"/>
      <c r="AF2987" s="24"/>
      <c r="AG2987" s="24"/>
      <c r="AH2987" s="24"/>
      <c r="AI2987" s="24"/>
      <c r="AJ2987" s="24"/>
      <c r="AK2987" s="24"/>
      <c r="AL2987" s="24"/>
      <c r="AM2987" s="24"/>
      <c r="AN2987" s="24"/>
      <c r="AO2987" s="24"/>
      <c r="AP2987" s="24"/>
      <c r="AQ2987" s="24"/>
      <c r="AR2987" s="24"/>
      <c r="AS2987" s="24"/>
      <c r="AT2987" s="24"/>
      <c r="AU2987" s="24"/>
      <c r="AV2987" s="24"/>
      <c r="AW2987" s="24"/>
      <c r="AX2987" s="24"/>
      <c r="AY2987" s="24"/>
      <c r="AZ2987" s="24"/>
      <c r="BA2987" s="24"/>
      <c r="BB2987" s="24"/>
      <c r="BC2987" s="24"/>
      <c r="BD2987" s="24"/>
      <c r="BE2987" s="24"/>
      <c r="BF2987" s="24"/>
      <c r="BG2987" s="24"/>
      <c r="BH2987" s="24"/>
      <c r="BI2987" s="24"/>
      <c r="BJ2987" s="24"/>
      <c r="BK2987" s="24"/>
      <c r="BL2987" s="24"/>
      <c r="BM2987" s="24"/>
      <c r="BN2987" s="24"/>
      <c r="BO2987" s="24"/>
      <c r="BP2987" s="24"/>
      <c r="BQ2987" s="24"/>
      <c r="BR2987" s="24"/>
      <c r="BS2987" s="24"/>
      <c r="BT2987" s="24"/>
      <c r="BU2987" s="24"/>
      <c r="BV2987" s="24"/>
      <c r="BW2987" s="24"/>
      <c r="BX2987" s="24"/>
      <c r="BY2987" s="24"/>
      <c r="BZ2987" s="24"/>
      <c r="CA2987" s="24"/>
      <c r="CB2987" s="24"/>
      <c r="CC2987" s="24"/>
      <c r="CD2987" s="24"/>
      <c r="CE2987" s="24"/>
      <c r="CF2987" s="24"/>
      <c r="CG2987" s="24"/>
      <c r="CH2987" s="24"/>
      <c r="CI2987" s="24"/>
      <c r="CJ2987" s="24"/>
      <c r="CK2987" s="24"/>
      <c r="CL2987" s="24"/>
      <c r="CM2987" s="24"/>
      <c r="CN2987" s="24"/>
      <c r="CO2987" s="24"/>
      <c r="CP2987" s="24"/>
      <c r="CQ2987" s="24"/>
      <c r="CR2987" s="24"/>
      <c r="CS2987" s="24"/>
      <c r="CT2987" s="24"/>
      <c r="CU2987" s="24"/>
      <c r="CV2987" s="24"/>
      <c r="CW2987" s="24"/>
      <c r="CX2987" s="24"/>
      <c r="CY2987" s="24"/>
      <c r="CZ2987" s="24"/>
      <c r="DA2987" s="24"/>
      <c r="DB2987" s="24"/>
      <c r="DC2987" s="24"/>
      <c r="DD2987" s="24"/>
      <c r="DE2987" s="24"/>
      <c r="DF2987" s="24"/>
      <c r="DG2987" s="24"/>
      <c r="DH2987" s="24"/>
      <c r="DI2987" s="24"/>
      <c r="DJ2987" s="24"/>
      <c r="DK2987" s="24"/>
      <c r="DL2987" s="24"/>
      <c r="DM2987" s="24"/>
      <c r="DN2987" s="24"/>
      <c r="DO2987" s="24"/>
    </row>
    <row r="2988" spans="1:119" ht="20.100000000000001" customHeight="1" x14ac:dyDescent="0.2">
      <c r="A2988" s="29" t="str">
        <f t="shared" si="658"/>
        <v/>
      </c>
      <c r="B2988" s="29" t="str">
        <f t="shared" si="659"/>
        <v/>
      </c>
      <c r="C2988" s="29">
        <f t="shared" si="660"/>
        <v>0</v>
      </c>
      <c r="D2988" s="30">
        <f t="shared" si="661"/>
        <v>0</v>
      </c>
      <c r="E2988" s="30">
        <f t="shared" si="662"/>
        <v>0</v>
      </c>
      <c r="F2988" s="31">
        <f t="shared" si="663"/>
        <v>0</v>
      </c>
      <c r="G2988" s="31">
        <f t="shared" si="664"/>
        <v>0</v>
      </c>
      <c r="H2988" s="31">
        <f t="shared" si="665"/>
        <v>0</v>
      </c>
      <c r="I2988" s="31">
        <f t="shared" si="666"/>
        <v>0</v>
      </c>
      <c r="J2988" s="31">
        <f t="shared" si="667"/>
        <v>0</v>
      </c>
      <c r="K2988" s="31">
        <f t="shared" si="668"/>
        <v>0</v>
      </c>
      <c r="L2988" s="31">
        <f t="shared" si="669"/>
        <v>0</v>
      </c>
      <c r="M2988" s="31">
        <f t="shared" si="670"/>
        <v>0</v>
      </c>
      <c r="N2988" s="31">
        <f t="shared" si="671"/>
        <v>0</v>
      </c>
      <c r="O2988" s="24"/>
      <c r="P2988" s="24"/>
      <c r="Q2988" s="24"/>
      <c r="R2988" s="24"/>
      <c r="S2988" s="24"/>
      <c r="T2988" s="24"/>
      <c r="U2988" s="24"/>
      <c r="V2988" s="24"/>
      <c r="W2988" s="24"/>
      <c r="X2988" s="24"/>
      <c r="Y2988" s="24"/>
      <c r="Z2988" s="24"/>
      <c r="AA2988" s="24"/>
      <c r="AB2988" s="24"/>
      <c r="AC2988" s="24"/>
      <c r="AD2988" s="24"/>
      <c r="AE2988" s="24"/>
      <c r="AF2988" s="24"/>
      <c r="AG2988" s="24"/>
      <c r="AH2988" s="24"/>
      <c r="AI2988" s="24"/>
      <c r="AJ2988" s="24"/>
      <c r="AK2988" s="24"/>
      <c r="AL2988" s="24"/>
      <c r="AM2988" s="24"/>
      <c r="AN2988" s="24"/>
      <c r="AO2988" s="24"/>
      <c r="AP2988" s="24"/>
      <c r="AQ2988" s="24"/>
      <c r="AR2988" s="24"/>
      <c r="AS2988" s="24"/>
      <c r="AT2988" s="24"/>
      <c r="AU2988" s="24"/>
      <c r="AV2988" s="24"/>
      <c r="AW2988" s="24"/>
      <c r="AX2988" s="24"/>
      <c r="AY2988" s="24"/>
      <c r="AZ2988" s="24"/>
      <c r="BA2988" s="24"/>
      <c r="BB2988" s="24"/>
      <c r="BC2988" s="24"/>
      <c r="BD2988" s="24"/>
      <c r="BE2988" s="24"/>
      <c r="BF2988" s="24"/>
      <c r="BG2988" s="24"/>
      <c r="BH2988" s="24"/>
      <c r="BI2988" s="24"/>
      <c r="BJ2988" s="24"/>
      <c r="BK2988" s="24"/>
      <c r="BL2988" s="24"/>
      <c r="BM2988" s="24"/>
      <c r="BN2988" s="24"/>
      <c r="BO2988" s="24"/>
      <c r="BP2988" s="24"/>
      <c r="BQ2988" s="24"/>
      <c r="BR2988" s="24"/>
      <c r="BS2988" s="24"/>
      <c r="BT2988" s="24"/>
      <c r="BU2988" s="24"/>
      <c r="BV2988" s="24"/>
      <c r="BW2988" s="24"/>
      <c r="BX2988" s="24"/>
      <c r="BY2988" s="24"/>
      <c r="BZ2988" s="24"/>
      <c r="CA2988" s="24"/>
      <c r="CB2988" s="24"/>
      <c r="CC2988" s="24"/>
      <c r="CD2988" s="24"/>
      <c r="CE2988" s="24"/>
      <c r="CF2988" s="24"/>
      <c r="CG2988" s="24"/>
      <c r="CH2988" s="24"/>
      <c r="CI2988" s="24"/>
      <c r="CJ2988" s="24"/>
      <c r="CK2988" s="24"/>
      <c r="CL2988" s="24"/>
      <c r="CM2988" s="24"/>
      <c r="CN2988" s="24"/>
      <c r="CO2988" s="24"/>
      <c r="CP2988" s="24"/>
      <c r="CQ2988" s="24"/>
      <c r="CR2988" s="24"/>
      <c r="CS2988" s="24"/>
      <c r="CT2988" s="24"/>
      <c r="CU2988" s="24"/>
      <c r="CV2988" s="24"/>
      <c r="CW2988" s="24"/>
      <c r="CX2988" s="24"/>
      <c r="CY2988" s="24"/>
      <c r="CZ2988" s="24"/>
      <c r="DA2988" s="24"/>
      <c r="DB2988" s="24"/>
      <c r="DC2988" s="24"/>
      <c r="DD2988" s="24"/>
      <c r="DE2988" s="24"/>
      <c r="DF2988" s="24"/>
      <c r="DG2988" s="24"/>
      <c r="DH2988" s="24"/>
      <c r="DI2988" s="24"/>
      <c r="DJ2988" s="24"/>
      <c r="DK2988" s="24"/>
      <c r="DL2988" s="24"/>
      <c r="DM2988" s="24"/>
      <c r="DN2988" s="24"/>
      <c r="DO2988" s="24"/>
    </row>
    <row r="2989" spans="1:119" ht="20.100000000000001" customHeight="1" x14ac:dyDescent="0.2">
      <c r="A2989" s="29" t="str">
        <f t="shared" si="658"/>
        <v/>
      </c>
      <c r="B2989" s="29" t="str">
        <f t="shared" si="659"/>
        <v/>
      </c>
      <c r="C2989" s="29">
        <f t="shared" si="660"/>
        <v>0</v>
      </c>
      <c r="D2989" s="30">
        <f t="shared" si="661"/>
        <v>0</v>
      </c>
      <c r="E2989" s="30">
        <f t="shared" si="662"/>
        <v>0</v>
      </c>
      <c r="F2989" s="31">
        <f t="shared" si="663"/>
        <v>0</v>
      </c>
      <c r="G2989" s="31">
        <f t="shared" si="664"/>
        <v>0</v>
      </c>
      <c r="H2989" s="31">
        <f t="shared" si="665"/>
        <v>0</v>
      </c>
      <c r="I2989" s="31">
        <f t="shared" si="666"/>
        <v>0</v>
      </c>
      <c r="J2989" s="31">
        <f t="shared" si="667"/>
        <v>0</v>
      </c>
      <c r="K2989" s="31">
        <f t="shared" si="668"/>
        <v>0</v>
      </c>
      <c r="L2989" s="31">
        <f t="shared" si="669"/>
        <v>0</v>
      </c>
      <c r="M2989" s="31">
        <f t="shared" si="670"/>
        <v>0</v>
      </c>
      <c r="N2989" s="31">
        <f t="shared" si="671"/>
        <v>0</v>
      </c>
      <c r="O2989" s="24"/>
      <c r="P2989" s="24"/>
      <c r="Q2989" s="24"/>
      <c r="R2989" s="24"/>
      <c r="S2989" s="24"/>
      <c r="T2989" s="24"/>
      <c r="U2989" s="24"/>
      <c r="V2989" s="24"/>
      <c r="W2989" s="24"/>
      <c r="X2989" s="24"/>
      <c r="Y2989" s="24"/>
      <c r="Z2989" s="24"/>
      <c r="AA2989" s="24"/>
      <c r="AB2989" s="24"/>
      <c r="AC2989" s="24"/>
      <c r="AD2989" s="24"/>
      <c r="AE2989" s="24"/>
      <c r="AF2989" s="24"/>
      <c r="AG2989" s="24"/>
      <c r="AH2989" s="24"/>
      <c r="AI2989" s="24"/>
      <c r="AJ2989" s="24"/>
      <c r="AK2989" s="24"/>
      <c r="AL2989" s="24"/>
      <c r="AM2989" s="24"/>
      <c r="AN2989" s="24"/>
      <c r="AO2989" s="24"/>
      <c r="AP2989" s="24"/>
      <c r="AQ2989" s="24"/>
      <c r="AR2989" s="24"/>
      <c r="AS2989" s="24"/>
      <c r="AT2989" s="24"/>
      <c r="AU2989" s="24"/>
      <c r="AV2989" s="24"/>
      <c r="AW2989" s="24"/>
      <c r="AX2989" s="24"/>
      <c r="AY2989" s="24"/>
      <c r="AZ2989" s="24"/>
      <c r="BA2989" s="24"/>
      <c r="BB2989" s="24"/>
      <c r="BC2989" s="24"/>
      <c r="BD2989" s="24"/>
      <c r="BE2989" s="24"/>
      <c r="BF2989" s="24"/>
      <c r="BG2989" s="24"/>
      <c r="BH2989" s="24"/>
      <c r="BI2989" s="24"/>
      <c r="BJ2989" s="24"/>
      <c r="BK2989" s="24"/>
      <c r="BL2989" s="24"/>
      <c r="BM2989" s="24"/>
      <c r="BN2989" s="24"/>
      <c r="BO2989" s="24"/>
      <c r="BP2989" s="24"/>
      <c r="BQ2989" s="24"/>
      <c r="BR2989" s="24"/>
      <c r="BS2989" s="24"/>
      <c r="BT2989" s="24"/>
      <c r="BU2989" s="24"/>
      <c r="BV2989" s="24"/>
      <c r="BW2989" s="24"/>
      <c r="BX2989" s="24"/>
      <c r="BY2989" s="24"/>
      <c r="BZ2989" s="24"/>
      <c r="CA2989" s="24"/>
      <c r="CB2989" s="24"/>
      <c r="CC2989" s="24"/>
      <c r="CD2989" s="24"/>
      <c r="CE2989" s="24"/>
      <c r="CF2989" s="24"/>
      <c r="CG2989" s="24"/>
      <c r="CH2989" s="24"/>
      <c r="CI2989" s="24"/>
      <c r="CJ2989" s="24"/>
      <c r="CK2989" s="24"/>
      <c r="CL2989" s="24"/>
      <c r="CM2989" s="24"/>
      <c r="CN2989" s="24"/>
      <c r="CO2989" s="24"/>
      <c r="CP2989" s="24"/>
      <c r="CQ2989" s="24"/>
      <c r="CR2989" s="24"/>
      <c r="CS2989" s="24"/>
      <c r="CT2989" s="24"/>
      <c r="CU2989" s="24"/>
      <c r="CV2989" s="24"/>
      <c r="CW2989" s="24"/>
      <c r="CX2989" s="24"/>
      <c r="CY2989" s="24"/>
      <c r="CZ2989" s="24"/>
      <c r="DA2989" s="24"/>
      <c r="DB2989" s="24"/>
      <c r="DC2989" s="24"/>
      <c r="DD2989" s="24"/>
      <c r="DE2989" s="24"/>
      <c r="DF2989" s="24"/>
      <c r="DG2989" s="24"/>
      <c r="DH2989" s="24"/>
      <c r="DI2989" s="24"/>
      <c r="DJ2989" s="24"/>
      <c r="DK2989" s="24"/>
      <c r="DL2989" s="24"/>
      <c r="DM2989" s="24"/>
      <c r="DN2989" s="24"/>
      <c r="DO2989" s="24"/>
    </row>
    <row r="2990" spans="1:119" ht="20.100000000000001" customHeight="1" x14ac:dyDescent="0.2">
      <c r="A2990" s="29" t="str">
        <f t="shared" si="658"/>
        <v/>
      </c>
      <c r="B2990" s="29" t="str">
        <f t="shared" si="659"/>
        <v/>
      </c>
      <c r="C2990" s="29">
        <f t="shared" si="660"/>
        <v>0</v>
      </c>
      <c r="D2990" s="30">
        <f t="shared" si="661"/>
        <v>0</v>
      </c>
      <c r="E2990" s="30">
        <f t="shared" si="662"/>
        <v>0</v>
      </c>
      <c r="F2990" s="31">
        <f t="shared" si="663"/>
        <v>0</v>
      </c>
      <c r="G2990" s="31">
        <f t="shared" si="664"/>
        <v>0</v>
      </c>
      <c r="H2990" s="31">
        <f t="shared" si="665"/>
        <v>0</v>
      </c>
      <c r="I2990" s="31">
        <f t="shared" si="666"/>
        <v>0</v>
      </c>
      <c r="J2990" s="31">
        <f t="shared" si="667"/>
        <v>0</v>
      </c>
      <c r="K2990" s="31">
        <f t="shared" si="668"/>
        <v>0</v>
      </c>
      <c r="L2990" s="31">
        <f t="shared" si="669"/>
        <v>0</v>
      </c>
      <c r="M2990" s="31">
        <f t="shared" si="670"/>
        <v>0</v>
      </c>
      <c r="N2990" s="31">
        <f t="shared" si="671"/>
        <v>0</v>
      </c>
      <c r="O2990" s="24"/>
      <c r="P2990" s="24"/>
      <c r="Q2990" s="24"/>
      <c r="R2990" s="24"/>
      <c r="S2990" s="24"/>
      <c r="T2990" s="24"/>
      <c r="U2990" s="24"/>
      <c r="V2990" s="24"/>
      <c r="W2990" s="24"/>
      <c r="X2990" s="24"/>
      <c r="Y2990" s="24"/>
      <c r="Z2990" s="24"/>
      <c r="AA2990" s="24"/>
      <c r="AB2990" s="24"/>
      <c r="AC2990" s="24"/>
      <c r="AD2990" s="24"/>
      <c r="AE2990" s="24"/>
      <c r="AF2990" s="24"/>
      <c r="AG2990" s="24"/>
      <c r="AH2990" s="24"/>
      <c r="AI2990" s="24"/>
      <c r="AJ2990" s="24"/>
      <c r="AK2990" s="24"/>
      <c r="AL2990" s="24"/>
      <c r="AM2990" s="24"/>
      <c r="AN2990" s="24"/>
      <c r="AO2990" s="24"/>
      <c r="AP2990" s="24"/>
      <c r="AQ2990" s="24"/>
      <c r="AR2990" s="24"/>
      <c r="AS2990" s="24"/>
      <c r="AT2990" s="24"/>
      <c r="AU2990" s="24"/>
      <c r="AV2990" s="24"/>
      <c r="AW2990" s="24"/>
      <c r="AX2990" s="24"/>
      <c r="AY2990" s="24"/>
      <c r="AZ2990" s="24"/>
      <c r="BA2990" s="24"/>
      <c r="BB2990" s="24"/>
      <c r="BC2990" s="24"/>
      <c r="BD2990" s="24"/>
      <c r="BE2990" s="24"/>
      <c r="BF2990" s="24"/>
      <c r="BG2990" s="24"/>
      <c r="BH2990" s="24"/>
      <c r="BI2990" s="24"/>
      <c r="BJ2990" s="24"/>
      <c r="BK2990" s="24"/>
      <c r="BL2990" s="24"/>
      <c r="BM2990" s="24"/>
      <c r="BN2990" s="24"/>
      <c r="BO2990" s="24"/>
      <c r="BP2990" s="24"/>
      <c r="BQ2990" s="24"/>
      <c r="BR2990" s="24"/>
      <c r="BS2990" s="24"/>
      <c r="BT2990" s="24"/>
      <c r="BU2990" s="24"/>
      <c r="BV2990" s="24"/>
      <c r="BW2990" s="24"/>
      <c r="BX2990" s="24"/>
      <c r="BY2990" s="24"/>
      <c r="BZ2990" s="24"/>
      <c r="CA2990" s="24"/>
      <c r="CB2990" s="24"/>
      <c r="CC2990" s="24"/>
      <c r="CD2990" s="24"/>
      <c r="CE2990" s="24"/>
      <c r="CF2990" s="24"/>
      <c r="CG2990" s="24"/>
      <c r="CH2990" s="24"/>
      <c r="CI2990" s="24"/>
      <c r="CJ2990" s="24"/>
      <c r="CK2990" s="24"/>
      <c r="CL2990" s="24"/>
      <c r="CM2990" s="24"/>
      <c r="CN2990" s="24"/>
      <c r="CO2990" s="24"/>
      <c r="CP2990" s="24"/>
      <c r="CQ2990" s="24"/>
      <c r="CR2990" s="24"/>
      <c r="CS2990" s="24"/>
      <c r="CT2990" s="24"/>
      <c r="CU2990" s="24"/>
      <c r="CV2990" s="24"/>
      <c r="CW2990" s="24"/>
      <c r="CX2990" s="24"/>
      <c r="CY2990" s="24"/>
      <c r="CZ2990" s="24"/>
      <c r="DA2990" s="24"/>
      <c r="DB2990" s="24"/>
      <c r="DC2990" s="24"/>
      <c r="DD2990" s="24"/>
      <c r="DE2990" s="24"/>
      <c r="DF2990" s="24"/>
      <c r="DG2990" s="24"/>
      <c r="DH2990" s="24"/>
      <c r="DI2990" s="24"/>
      <c r="DJ2990" s="24"/>
      <c r="DK2990" s="24"/>
      <c r="DL2990" s="24"/>
      <c r="DM2990" s="24"/>
      <c r="DN2990" s="24"/>
      <c r="DO2990" s="24"/>
    </row>
    <row r="2991" spans="1:119" ht="20.100000000000001" customHeight="1" x14ac:dyDescent="0.2">
      <c r="A2991" s="29" t="str">
        <f t="shared" si="658"/>
        <v/>
      </c>
      <c r="B2991" s="29" t="str">
        <f t="shared" si="659"/>
        <v/>
      </c>
      <c r="C2991" s="29">
        <f t="shared" si="660"/>
        <v>0</v>
      </c>
      <c r="D2991" s="30">
        <f t="shared" si="661"/>
        <v>0</v>
      </c>
      <c r="E2991" s="30">
        <f t="shared" si="662"/>
        <v>0</v>
      </c>
      <c r="F2991" s="31">
        <f t="shared" si="663"/>
        <v>0</v>
      </c>
      <c r="G2991" s="31">
        <f t="shared" si="664"/>
        <v>0</v>
      </c>
      <c r="H2991" s="31">
        <f t="shared" si="665"/>
        <v>0</v>
      </c>
      <c r="I2991" s="31">
        <f t="shared" si="666"/>
        <v>0</v>
      </c>
      <c r="J2991" s="31">
        <f t="shared" si="667"/>
        <v>0</v>
      </c>
      <c r="K2991" s="31">
        <f t="shared" si="668"/>
        <v>0</v>
      </c>
      <c r="L2991" s="31">
        <f t="shared" si="669"/>
        <v>0</v>
      </c>
      <c r="M2991" s="31">
        <f t="shared" si="670"/>
        <v>0</v>
      </c>
      <c r="N2991" s="31">
        <f t="shared" si="671"/>
        <v>0</v>
      </c>
      <c r="O2991" s="24"/>
      <c r="P2991" s="24"/>
      <c r="Q2991" s="24"/>
      <c r="R2991" s="24"/>
      <c r="S2991" s="24"/>
      <c r="T2991" s="24"/>
      <c r="U2991" s="24"/>
      <c r="V2991" s="24"/>
      <c r="W2991" s="24"/>
      <c r="X2991" s="24"/>
      <c r="Y2991" s="24"/>
      <c r="Z2991" s="24"/>
      <c r="AA2991" s="24"/>
      <c r="AB2991" s="24"/>
      <c r="AC2991" s="24"/>
      <c r="AD2991" s="24"/>
      <c r="AE2991" s="24"/>
      <c r="AF2991" s="24"/>
      <c r="AG2991" s="24"/>
      <c r="AH2991" s="24"/>
      <c r="AI2991" s="24"/>
      <c r="AJ2991" s="24"/>
      <c r="AK2991" s="24"/>
      <c r="AL2991" s="24"/>
      <c r="AM2991" s="24"/>
      <c r="AN2991" s="24"/>
      <c r="AO2991" s="24"/>
      <c r="AP2991" s="24"/>
      <c r="AQ2991" s="24"/>
      <c r="AR2991" s="24"/>
      <c r="AS2991" s="24"/>
      <c r="AT2991" s="24"/>
      <c r="AU2991" s="24"/>
      <c r="AV2991" s="24"/>
      <c r="AW2991" s="24"/>
      <c r="AX2991" s="24"/>
      <c r="AY2991" s="24"/>
      <c r="AZ2991" s="24"/>
      <c r="BA2991" s="24"/>
      <c r="BB2991" s="24"/>
      <c r="BC2991" s="24"/>
      <c r="BD2991" s="24"/>
      <c r="BE2991" s="24"/>
      <c r="BF2991" s="24"/>
      <c r="BG2991" s="24"/>
      <c r="BH2991" s="24"/>
      <c r="BI2991" s="24"/>
      <c r="BJ2991" s="24"/>
      <c r="BK2991" s="24"/>
      <c r="BL2991" s="24"/>
      <c r="BM2991" s="24"/>
      <c r="BN2991" s="24"/>
      <c r="BO2991" s="24"/>
      <c r="BP2991" s="24"/>
      <c r="BQ2991" s="24"/>
      <c r="BR2991" s="24"/>
      <c r="BS2991" s="24"/>
      <c r="BT2991" s="24"/>
      <c r="BU2991" s="24"/>
      <c r="BV2991" s="24"/>
      <c r="BW2991" s="24"/>
      <c r="BX2991" s="24"/>
      <c r="BY2991" s="24"/>
      <c r="BZ2991" s="24"/>
      <c r="CA2991" s="24"/>
      <c r="CB2991" s="24"/>
      <c r="CC2991" s="24"/>
      <c r="CD2991" s="24"/>
      <c r="CE2991" s="24"/>
      <c r="CF2991" s="24"/>
      <c r="CG2991" s="24"/>
      <c r="CH2991" s="24"/>
      <c r="CI2991" s="24"/>
      <c r="CJ2991" s="24"/>
      <c r="CK2991" s="24"/>
      <c r="CL2991" s="24"/>
      <c r="CM2991" s="24"/>
      <c r="CN2991" s="24"/>
      <c r="CO2991" s="24"/>
      <c r="CP2991" s="24"/>
      <c r="CQ2991" s="24"/>
      <c r="CR2991" s="24"/>
      <c r="CS2991" s="24"/>
      <c r="CT2991" s="24"/>
      <c r="CU2991" s="24"/>
      <c r="CV2991" s="24"/>
      <c r="CW2991" s="24"/>
      <c r="CX2991" s="24"/>
      <c r="CY2991" s="24"/>
      <c r="CZ2991" s="24"/>
      <c r="DA2991" s="24"/>
      <c r="DB2991" s="24"/>
      <c r="DC2991" s="24"/>
      <c r="DD2991" s="24"/>
      <c r="DE2991" s="24"/>
      <c r="DF2991" s="24"/>
      <c r="DG2991" s="24"/>
      <c r="DH2991" s="24"/>
      <c r="DI2991" s="24"/>
      <c r="DJ2991" s="24"/>
      <c r="DK2991" s="24"/>
      <c r="DL2991" s="24"/>
      <c r="DM2991" s="24"/>
      <c r="DN2991" s="24"/>
      <c r="DO2991" s="24"/>
    </row>
    <row r="2992" spans="1:119" ht="20.100000000000001" customHeight="1" x14ac:dyDescent="0.2">
      <c r="A2992" s="29" t="str">
        <f t="shared" si="658"/>
        <v/>
      </c>
      <c r="B2992" s="29" t="str">
        <f t="shared" si="659"/>
        <v/>
      </c>
      <c r="C2992" s="29">
        <f t="shared" si="660"/>
        <v>0</v>
      </c>
      <c r="D2992" s="30">
        <f t="shared" si="661"/>
        <v>0</v>
      </c>
      <c r="E2992" s="30">
        <f t="shared" si="662"/>
        <v>0</v>
      </c>
      <c r="F2992" s="31">
        <f t="shared" si="663"/>
        <v>0</v>
      </c>
      <c r="G2992" s="31">
        <f t="shared" si="664"/>
        <v>0</v>
      </c>
      <c r="H2992" s="31">
        <f t="shared" si="665"/>
        <v>0</v>
      </c>
      <c r="I2992" s="31">
        <f t="shared" si="666"/>
        <v>0</v>
      </c>
      <c r="J2992" s="31">
        <f t="shared" si="667"/>
        <v>0</v>
      </c>
      <c r="K2992" s="31">
        <f t="shared" si="668"/>
        <v>0</v>
      </c>
      <c r="L2992" s="31">
        <f t="shared" si="669"/>
        <v>0</v>
      </c>
      <c r="M2992" s="31">
        <f t="shared" si="670"/>
        <v>0</v>
      </c>
      <c r="N2992" s="31">
        <f t="shared" si="671"/>
        <v>0</v>
      </c>
      <c r="O2992" s="24"/>
      <c r="P2992" s="24"/>
      <c r="Q2992" s="24"/>
      <c r="R2992" s="24"/>
      <c r="S2992" s="24"/>
      <c r="T2992" s="24"/>
      <c r="U2992" s="24"/>
      <c r="V2992" s="24"/>
      <c r="W2992" s="24"/>
      <c r="X2992" s="24"/>
      <c r="Y2992" s="24"/>
      <c r="Z2992" s="24"/>
      <c r="AA2992" s="24"/>
      <c r="AB2992" s="24"/>
      <c r="AC2992" s="24"/>
      <c r="AD2992" s="24"/>
      <c r="AE2992" s="24"/>
      <c r="AF2992" s="24"/>
      <c r="AG2992" s="24"/>
      <c r="AH2992" s="24"/>
      <c r="AI2992" s="24"/>
      <c r="AJ2992" s="24"/>
      <c r="AK2992" s="24"/>
      <c r="AL2992" s="24"/>
      <c r="AM2992" s="24"/>
      <c r="AN2992" s="24"/>
      <c r="AO2992" s="24"/>
      <c r="AP2992" s="24"/>
      <c r="AQ2992" s="24"/>
      <c r="AR2992" s="24"/>
      <c r="AS2992" s="24"/>
      <c r="AT2992" s="24"/>
      <c r="AU2992" s="24"/>
      <c r="AV2992" s="24"/>
      <c r="AW2992" s="24"/>
      <c r="AX2992" s="24"/>
      <c r="AY2992" s="24"/>
      <c r="AZ2992" s="24"/>
      <c r="BA2992" s="24"/>
      <c r="BB2992" s="24"/>
      <c r="BC2992" s="24"/>
      <c r="BD2992" s="24"/>
      <c r="BE2992" s="24"/>
      <c r="BF2992" s="24"/>
      <c r="BG2992" s="24"/>
      <c r="BH2992" s="24"/>
      <c r="BI2992" s="24"/>
      <c r="BJ2992" s="24"/>
      <c r="BK2992" s="24"/>
      <c r="BL2992" s="24"/>
      <c r="BM2992" s="24"/>
      <c r="BN2992" s="24"/>
      <c r="BO2992" s="24"/>
      <c r="BP2992" s="24"/>
      <c r="BQ2992" s="24"/>
      <c r="BR2992" s="24"/>
      <c r="BS2992" s="24"/>
      <c r="BT2992" s="24"/>
      <c r="BU2992" s="24"/>
      <c r="BV2992" s="24"/>
      <c r="BW2992" s="24"/>
      <c r="BX2992" s="24"/>
      <c r="BY2992" s="24"/>
      <c r="BZ2992" s="24"/>
      <c r="CA2992" s="24"/>
      <c r="CB2992" s="24"/>
      <c r="CC2992" s="24"/>
      <c r="CD2992" s="24"/>
      <c r="CE2992" s="24"/>
      <c r="CF2992" s="24"/>
      <c r="CG2992" s="24"/>
      <c r="CH2992" s="24"/>
      <c r="CI2992" s="24"/>
      <c r="CJ2992" s="24"/>
      <c r="CK2992" s="24"/>
      <c r="CL2992" s="24"/>
      <c r="CM2992" s="24"/>
      <c r="CN2992" s="24"/>
      <c r="CO2992" s="24"/>
      <c r="CP2992" s="24"/>
      <c r="CQ2992" s="24"/>
      <c r="CR2992" s="24"/>
      <c r="CS2992" s="24"/>
      <c r="CT2992" s="24"/>
      <c r="CU2992" s="24"/>
      <c r="CV2992" s="24"/>
      <c r="CW2992" s="24"/>
      <c r="CX2992" s="24"/>
      <c r="CY2992" s="24"/>
      <c r="CZ2992" s="24"/>
      <c r="DA2992" s="24"/>
      <c r="DB2992" s="24"/>
      <c r="DC2992" s="24"/>
      <c r="DD2992" s="24"/>
      <c r="DE2992" s="24"/>
      <c r="DF2992" s="24"/>
      <c r="DG2992" s="24"/>
      <c r="DH2992" s="24"/>
      <c r="DI2992" s="24"/>
      <c r="DJ2992" s="24"/>
      <c r="DK2992" s="24"/>
      <c r="DL2992" s="24"/>
      <c r="DM2992" s="24"/>
      <c r="DN2992" s="24"/>
      <c r="DO2992" s="24"/>
    </row>
    <row r="2993" spans="1:119" ht="20.100000000000001" customHeight="1" x14ac:dyDescent="0.2">
      <c r="A2993" s="29" t="str">
        <f t="shared" si="658"/>
        <v/>
      </c>
      <c r="B2993" s="29" t="str">
        <f t="shared" si="659"/>
        <v/>
      </c>
      <c r="C2993" s="29">
        <f t="shared" si="660"/>
        <v>0</v>
      </c>
      <c r="D2993" s="30">
        <f t="shared" si="661"/>
        <v>0</v>
      </c>
      <c r="E2993" s="30">
        <f t="shared" si="662"/>
        <v>0</v>
      </c>
      <c r="F2993" s="31">
        <f t="shared" si="663"/>
        <v>0</v>
      </c>
      <c r="G2993" s="31">
        <f t="shared" si="664"/>
        <v>0</v>
      </c>
      <c r="H2993" s="31">
        <f t="shared" si="665"/>
        <v>0</v>
      </c>
      <c r="I2993" s="31">
        <f t="shared" si="666"/>
        <v>0</v>
      </c>
      <c r="J2993" s="31">
        <f t="shared" si="667"/>
        <v>0</v>
      </c>
      <c r="K2993" s="31">
        <f t="shared" si="668"/>
        <v>0</v>
      </c>
      <c r="L2993" s="31">
        <f t="shared" si="669"/>
        <v>0</v>
      </c>
      <c r="M2993" s="31">
        <f t="shared" si="670"/>
        <v>0</v>
      </c>
      <c r="N2993" s="31">
        <f t="shared" si="671"/>
        <v>0</v>
      </c>
      <c r="O2993" s="24"/>
      <c r="P2993" s="24"/>
      <c r="Q2993" s="24"/>
      <c r="R2993" s="24"/>
      <c r="S2993" s="24"/>
      <c r="T2993" s="24"/>
      <c r="U2993" s="24"/>
      <c r="V2993" s="24"/>
      <c r="W2993" s="24"/>
      <c r="X2993" s="24"/>
      <c r="Y2993" s="24"/>
      <c r="Z2993" s="24"/>
      <c r="AA2993" s="24"/>
      <c r="AB2993" s="24"/>
      <c r="AC2993" s="24"/>
      <c r="AD2993" s="24"/>
      <c r="AE2993" s="24"/>
      <c r="AF2993" s="24"/>
      <c r="AG2993" s="24"/>
      <c r="AH2993" s="24"/>
      <c r="AI2993" s="24"/>
      <c r="AJ2993" s="24"/>
      <c r="AK2993" s="24"/>
      <c r="AL2993" s="24"/>
      <c r="AM2993" s="24"/>
      <c r="AN2993" s="24"/>
      <c r="AO2993" s="24"/>
      <c r="AP2993" s="24"/>
      <c r="AQ2993" s="24"/>
      <c r="AR2993" s="24"/>
      <c r="AS2993" s="24"/>
      <c r="AT2993" s="24"/>
      <c r="AU2993" s="24"/>
      <c r="AV2993" s="24"/>
      <c r="AW2993" s="24"/>
      <c r="AX2993" s="24"/>
      <c r="AY2993" s="24"/>
      <c r="AZ2993" s="24"/>
      <c r="BA2993" s="24"/>
      <c r="BB2993" s="24"/>
      <c r="BC2993" s="24"/>
      <c r="BD2993" s="24"/>
      <c r="BE2993" s="24"/>
      <c r="BF2993" s="24"/>
      <c r="BG2993" s="24"/>
      <c r="BH2993" s="24"/>
      <c r="BI2993" s="24"/>
      <c r="BJ2993" s="24"/>
      <c r="BK2993" s="24"/>
      <c r="BL2993" s="24"/>
      <c r="BM2993" s="24"/>
      <c r="BN2993" s="24"/>
      <c r="BO2993" s="24"/>
      <c r="BP2993" s="24"/>
      <c r="BQ2993" s="24"/>
      <c r="BR2993" s="24"/>
      <c r="BS2993" s="24"/>
      <c r="BT2993" s="24"/>
      <c r="BU2993" s="24"/>
      <c r="BV2993" s="24"/>
      <c r="BW2993" s="24"/>
      <c r="BX2993" s="24"/>
      <c r="BY2993" s="24"/>
      <c r="BZ2993" s="24"/>
      <c r="CA2993" s="24"/>
      <c r="CB2993" s="24"/>
      <c r="CC2993" s="24"/>
      <c r="CD2993" s="24"/>
      <c r="CE2993" s="24"/>
      <c r="CF2993" s="24"/>
      <c r="CG2993" s="24"/>
      <c r="CH2993" s="24"/>
      <c r="CI2993" s="24"/>
      <c r="CJ2993" s="24"/>
      <c r="CK2993" s="24"/>
      <c r="CL2993" s="24"/>
      <c r="CM2993" s="24"/>
      <c r="CN2993" s="24"/>
      <c r="CO2993" s="24"/>
      <c r="CP2993" s="24"/>
      <c r="CQ2993" s="24"/>
      <c r="CR2993" s="24"/>
      <c r="CS2993" s="24"/>
      <c r="CT2993" s="24"/>
      <c r="CU2993" s="24"/>
      <c r="CV2993" s="24"/>
      <c r="CW2993" s="24"/>
      <c r="CX2993" s="24"/>
      <c r="CY2993" s="24"/>
      <c r="CZ2993" s="24"/>
      <c r="DA2993" s="24"/>
      <c r="DB2993" s="24"/>
      <c r="DC2993" s="24"/>
      <c r="DD2993" s="24"/>
      <c r="DE2993" s="24"/>
      <c r="DF2993" s="24"/>
      <c r="DG2993" s="24"/>
      <c r="DH2993" s="24"/>
      <c r="DI2993" s="24"/>
      <c r="DJ2993" s="24"/>
      <c r="DK2993" s="24"/>
      <c r="DL2993" s="24"/>
      <c r="DM2993" s="24"/>
      <c r="DN2993" s="24"/>
      <c r="DO2993" s="24"/>
    </row>
    <row r="2994" spans="1:119" ht="20.100000000000001" customHeight="1" x14ac:dyDescent="0.2">
      <c r="A2994" s="29" t="str">
        <f t="shared" si="658"/>
        <v/>
      </c>
      <c r="B2994" s="29" t="str">
        <f t="shared" si="659"/>
        <v/>
      </c>
      <c r="C2994" s="29">
        <f t="shared" si="660"/>
        <v>0</v>
      </c>
      <c r="D2994" s="30">
        <f t="shared" si="661"/>
        <v>0</v>
      </c>
      <c r="E2994" s="30">
        <f t="shared" si="662"/>
        <v>0</v>
      </c>
      <c r="F2994" s="31">
        <f t="shared" si="663"/>
        <v>0</v>
      </c>
      <c r="G2994" s="31">
        <f t="shared" si="664"/>
        <v>0</v>
      </c>
      <c r="H2994" s="31">
        <f t="shared" si="665"/>
        <v>0</v>
      </c>
      <c r="I2994" s="31">
        <f t="shared" si="666"/>
        <v>0</v>
      </c>
      <c r="J2994" s="31">
        <f t="shared" si="667"/>
        <v>0</v>
      </c>
      <c r="K2994" s="31">
        <f t="shared" si="668"/>
        <v>0</v>
      </c>
      <c r="L2994" s="31">
        <f t="shared" si="669"/>
        <v>0</v>
      </c>
      <c r="M2994" s="31">
        <f t="shared" si="670"/>
        <v>0</v>
      </c>
      <c r="N2994" s="31">
        <f t="shared" si="671"/>
        <v>0</v>
      </c>
      <c r="O2994" s="24"/>
      <c r="P2994" s="24"/>
      <c r="Q2994" s="24"/>
      <c r="R2994" s="24"/>
      <c r="S2994" s="24"/>
      <c r="T2994" s="24"/>
      <c r="U2994" s="24"/>
      <c r="V2994" s="24"/>
      <c r="W2994" s="24"/>
      <c r="X2994" s="24"/>
      <c r="Y2994" s="24"/>
      <c r="Z2994" s="24"/>
      <c r="AA2994" s="24"/>
      <c r="AB2994" s="24"/>
      <c r="AC2994" s="24"/>
      <c r="AD2994" s="24"/>
      <c r="AE2994" s="24"/>
      <c r="AF2994" s="24"/>
      <c r="AG2994" s="24"/>
      <c r="AH2994" s="24"/>
      <c r="AI2994" s="24"/>
      <c r="AJ2994" s="24"/>
      <c r="AK2994" s="24"/>
      <c r="AL2994" s="24"/>
      <c r="AM2994" s="24"/>
      <c r="AN2994" s="24"/>
      <c r="AO2994" s="24"/>
      <c r="AP2994" s="24"/>
      <c r="AQ2994" s="24"/>
      <c r="AR2994" s="24"/>
      <c r="AS2994" s="24"/>
      <c r="AT2994" s="24"/>
      <c r="AU2994" s="24"/>
      <c r="AV2994" s="24"/>
      <c r="AW2994" s="24"/>
      <c r="AX2994" s="24"/>
      <c r="AY2994" s="24"/>
      <c r="AZ2994" s="24"/>
      <c r="BA2994" s="24"/>
      <c r="BB2994" s="24"/>
      <c r="BC2994" s="24"/>
      <c r="BD2994" s="24"/>
      <c r="BE2994" s="24"/>
      <c r="BF2994" s="24"/>
      <c r="BG2994" s="24"/>
      <c r="BH2994" s="24"/>
      <c r="BI2994" s="24"/>
      <c r="BJ2994" s="24"/>
      <c r="BK2994" s="24"/>
      <c r="BL2994" s="24"/>
      <c r="BM2994" s="24"/>
      <c r="BN2994" s="24"/>
      <c r="BO2994" s="24"/>
      <c r="BP2994" s="24"/>
      <c r="BQ2994" s="24"/>
      <c r="BR2994" s="24"/>
      <c r="BS2994" s="24"/>
      <c r="BT2994" s="24"/>
      <c r="BU2994" s="24"/>
      <c r="BV2994" s="24"/>
      <c r="BW2994" s="24"/>
      <c r="BX2994" s="24"/>
      <c r="BY2994" s="24"/>
      <c r="BZ2994" s="24"/>
      <c r="CA2994" s="24"/>
      <c r="CB2994" s="24"/>
      <c r="CC2994" s="24"/>
      <c r="CD2994" s="24"/>
      <c r="CE2994" s="24"/>
      <c r="CF2994" s="24"/>
      <c r="CG2994" s="24"/>
      <c r="CH2994" s="24"/>
      <c r="CI2994" s="24"/>
      <c r="CJ2994" s="24"/>
      <c r="CK2994" s="24"/>
      <c r="CL2994" s="24"/>
      <c r="CM2994" s="24"/>
      <c r="CN2994" s="24"/>
      <c r="CO2994" s="24"/>
      <c r="CP2994" s="24"/>
      <c r="CQ2994" s="24"/>
      <c r="CR2994" s="24"/>
      <c r="CS2994" s="24"/>
      <c r="CT2994" s="24"/>
      <c r="CU2994" s="24"/>
      <c r="CV2994" s="24"/>
      <c r="CW2994" s="24"/>
      <c r="CX2994" s="24"/>
      <c r="CY2994" s="24"/>
      <c r="CZ2994" s="24"/>
      <c r="DA2994" s="24"/>
      <c r="DB2994" s="24"/>
      <c r="DC2994" s="24"/>
      <c r="DD2994" s="24"/>
      <c r="DE2994" s="24"/>
      <c r="DF2994" s="24"/>
      <c r="DG2994" s="24"/>
      <c r="DH2994" s="24"/>
      <c r="DI2994" s="24"/>
      <c r="DJ2994" s="24"/>
      <c r="DK2994" s="24"/>
      <c r="DL2994" s="24"/>
      <c r="DM2994" s="24"/>
      <c r="DN2994" s="24"/>
      <c r="DO2994" s="24"/>
    </row>
    <row r="2995" spans="1:119" ht="20.100000000000001" customHeight="1" x14ac:dyDescent="0.2">
      <c r="A2995" s="29" t="str">
        <f t="shared" si="658"/>
        <v/>
      </c>
      <c r="B2995" s="29" t="str">
        <f t="shared" si="659"/>
        <v/>
      </c>
      <c r="C2995" s="29">
        <f t="shared" si="660"/>
        <v>0</v>
      </c>
      <c r="D2995" s="30">
        <f t="shared" si="661"/>
        <v>0</v>
      </c>
      <c r="E2995" s="30">
        <f t="shared" si="662"/>
        <v>0</v>
      </c>
      <c r="F2995" s="31">
        <f t="shared" si="663"/>
        <v>0</v>
      </c>
      <c r="G2995" s="31">
        <f t="shared" si="664"/>
        <v>0</v>
      </c>
      <c r="H2995" s="31">
        <f t="shared" si="665"/>
        <v>0</v>
      </c>
      <c r="I2995" s="31">
        <f t="shared" si="666"/>
        <v>0</v>
      </c>
      <c r="J2995" s="31">
        <f t="shared" si="667"/>
        <v>0</v>
      </c>
      <c r="K2995" s="31">
        <f t="shared" si="668"/>
        <v>0</v>
      </c>
      <c r="L2995" s="31">
        <f t="shared" si="669"/>
        <v>0</v>
      </c>
      <c r="M2995" s="31">
        <f t="shared" si="670"/>
        <v>0</v>
      </c>
      <c r="N2995" s="31">
        <f t="shared" si="671"/>
        <v>0</v>
      </c>
      <c r="O2995" s="24"/>
      <c r="P2995" s="24"/>
      <c r="Q2995" s="24"/>
      <c r="R2995" s="24"/>
      <c r="S2995" s="24"/>
      <c r="T2995" s="24"/>
      <c r="U2995" s="24"/>
      <c r="V2995" s="24"/>
      <c r="W2995" s="24"/>
      <c r="X2995" s="24"/>
      <c r="Y2995" s="24"/>
      <c r="Z2995" s="24"/>
      <c r="AA2995" s="24"/>
      <c r="AB2995" s="24"/>
      <c r="AC2995" s="24"/>
      <c r="AD2995" s="24"/>
      <c r="AE2995" s="24"/>
      <c r="AF2995" s="24"/>
      <c r="AG2995" s="24"/>
      <c r="AH2995" s="24"/>
      <c r="AI2995" s="24"/>
      <c r="AJ2995" s="24"/>
      <c r="AK2995" s="24"/>
      <c r="AL2995" s="24"/>
      <c r="AM2995" s="24"/>
      <c r="AN2995" s="24"/>
      <c r="AO2995" s="24"/>
      <c r="AP2995" s="24"/>
      <c r="AQ2995" s="24"/>
      <c r="AR2995" s="24"/>
      <c r="AS2995" s="24"/>
      <c r="AT2995" s="24"/>
      <c r="AU2995" s="24"/>
      <c r="AV2995" s="24"/>
      <c r="AW2995" s="24"/>
      <c r="AX2995" s="24"/>
      <c r="AY2995" s="24"/>
      <c r="AZ2995" s="24"/>
      <c r="BA2995" s="24"/>
      <c r="BB2995" s="24"/>
      <c r="BC2995" s="24"/>
      <c r="BD2995" s="24"/>
      <c r="BE2995" s="24"/>
      <c r="BF2995" s="24"/>
      <c r="BG2995" s="24"/>
      <c r="BH2995" s="24"/>
      <c r="BI2995" s="24"/>
      <c r="BJ2995" s="24"/>
      <c r="BK2995" s="24"/>
      <c r="BL2995" s="24"/>
      <c r="BM2995" s="24"/>
      <c r="BN2995" s="24"/>
      <c r="BO2995" s="24"/>
      <c r="BP2995" s="24"/>
      <c r="BQ2995" s="24"/>
      <c r="BR2995" s="24"/>
      <c r="BS2995" s="24"/>
      <c r="BT2995" s="24"/>
      <c r="BU2995" s="24"/>
      <c r="BV2995" s="24"/>
      <c r="BW2995" s="24"/>
      <c r="BX2995" s="24"/>
      <c r="BY2995" s="24"/>
      <c r="BZ2995" s="24"/>
      <c r="CA2995" s="24"/>
      <c r="CB2995" s="24"/>
      <c r="CC2995" s="24"/>
      <c r="CD2995" s="24"/>
      <c r="CE2995" s="24"/>
      <c r="CF2995" s="24"/>
      <c r="CG2995" s="24"/>
      <c r="CH2995" s="24"/>
      <c r="CI2995" s="24"/>
      <c r="CJ2995" s="24"/>
      <c r="CK2995" s="24"/>
      <c r="CL2995" s="24"/>
      <c r="CM2995" s="24"/>
      <c r="CN2995" s="24"/>
      <c r="CO2995" s="24"/>
      <c r="CP2995" s="24"/>
      <c r="CQ2995" s="24"/>
      <c r="CR2995" s="24"/>
      <c r="CS2995" s="24"/>
      <c r="CT2995" s="24"/>
      <c r="CU2995" s="24"/>
      <c r="CV2995" s="24"/>
      <c r="CW2995" s="24"/>
      <c r="CX2995" s="24"/>
      <c r="CY2995" s="24"/>
      <c r="CZ2995" s="24"/>
      <c r="DA2995" s="24"/>
      <c r="DB2995" s="24"/>
      <c r="DC2995" s="24"/>
      <c r="DD2995" s="24"/>
      <c r="DE2995" s="24"/>
      <c r="DF2995" s="24"/>
      <c r="DG2995" s="24"/>
      <c r="DH2995" s="24"/>
      <c r="DI2995" s="24"/>
      <c r="DJ2995" s="24"/>
      <c r="DK2995" s="24"/>
      <c r="DL2995" s="24"/>
      <c r="DM2995" s="24"/>
      <c r="DN2995" s="24"/>
      <c r="DO2995" s="24"/>
    </row>
    <row r="2996" spans="1:119" ht="20.100000000000001" customHeight="1" x14ac:dyDescent="0.2">
      <c r="A2996" s="29" t="str">
        <f t="shared" si="658"/>
        <v/>
      </c>
      <c r="B2996" s="29" t="str">
        <f t="shared" si="659"/>
        <v/>
      </c>
      <c r="C2996" s="29">
        <f t="shared" si="660"/>
        <v>0</v>
      </c>
      <c r="D2996" s="30">
        <f t="shared" si="661"/>
        <v>0</v>
      </c>
      <c r="E2996" s="30">
        <f t="shared" si="662"/>
        <v>0</v>
      </c>
      <c r="F2996" s="31">
        <f t="shared" si="663"/>
        <v>0</v>
      </c>
      <c r="G2996" s="31">
        <f t="shared" si="664"/>
        <v>0</v>
      </c>
      <c r="H2996" s="31">
        <f t="shared" si="665"/>
        <v>0</v>
      </c>
      <c r="I2996" s="31">
        <f t="shared" si="666"/>
        <v>0</v>
      </c>
      <c r="J2996" s="31">
        <f t="shared" si="667"/>
        <v>0</v>
      </c>
      <c r="K2996" s="31">
        <f t="shared" si="668"/>
        <v>0</v>
      </c>
      <c r="L2996" s="31">
        <f t="shared" si="669"/>
        <v>0</v>
      </c>
      <c r="M2996" s="31">
        <f t="shared" si="670"/>
        <v>0</v>
      </c>
      <c r="N2996" s="31">
        <f t="shared" si="671"/>
        <v>0</v>
      </c>
      <c r="O2996" s="24"/>
      <c r="P2996" s="24"/>
      <c r="Q2996" s="24"/>
      <c r="R2996" s="24"/>
      <c r="S2996" s="24"/>
      <c r="T2996" s="24"/>
      <c r="U2996" s="24"/>
      <c r="V2996" s="24"/>
      <c r="W2996" s="24"/>
      <c r="X2996" s="24"/>
      <c r="Y2996" s="24"/>
      <c r="Z2996" s="24"/>
      <c r="AA2996" s="24"/>
      <c r="AB2996" s="24"/>
      <c r="AC2996" s="24"/>
      <c r="AD2996" s="24"/>
      <c r="AE2996" s="24"/>
      <c r="AF2996" s="24"/>
      <c r="AG2996" s="24"/>
      <c r="AH2996" s="24"/>
      <c r="AI2996" s="24"/>
      <c r="AJ2996" s="24"/>
      <c r="AK2996" s="24"/>
      <c r="AL2996" s="24"/>
      <c r="AM2996" s="24"/>
      <c r="AN2996" s="24"/>
      <c r="AO2996" s="24"/>
      <c r="AP2996" s="24"/>
      <c r="AQ2996" s="24"/>
      <c r="AR2996" s="24"/>
      <c r="AS2996" s="24"/>
      <c r="AT2996" s="24"/>
      <c r="AU2996" s="24"/>
      <c r="AV2996" s="24"/>
      <c r="AW2996" s="24"/>
      <c r="AX2996" s="24"/>
      <c r="AY2996" s="24"/>
      <c r="AZ2996" s="24"/>
      <c r="BA2996" s="24"/>
      <c r="BB2996" s="24"/>
      <c r="BC2996" s="24"/>
      <c r="BD2996" s="24"/>
      <c r="BE2996" s="24"/>
      <c r="BF2996" s="24"/>
      <c r="BG2996" s="24"/>
      <c r="BH2996" s="24"/>
      <c r="BI2996" s="24"/>
      <c r="BJ2996" s="24"/>
      <c r="BK2996" s="24"/>
      <c r="BL2996" s="24"/>
      <c r="BM2996" s="24"/>
      <c r="BN2996" s="24"/>
      <c r="BO2996" s="24"/>
      <c r="BP2996" s="24"/>
      <c r="BQ2996" s="24"/>
      <c r="BR2996" s="24"/>
      <c r="BS2996" s="24"/>
      <c r="BT2996" s="24"/>
      <c r="BU2996" s="24"/>
      <c r="BV2996" s="24"/>
      <c r="BW2996" s="24"/>
      <c r="BX2996" s="24"/>
      <c r="BY2996" s="24"/>
      <c r="BZ2996" s="24"/>
      <c r="CA2996" s="24"/>
      <c r="CB2996" s="24"/>
      <c r="CC2996" s="24"/>
      <c r="CD2996" s="24"/>
      <c r="CE2996" s="24"/>
      <c r="CF2996" s="24"/>
      <c r="CG2996" s="24"/>
      <c r="CH2996" s="24"/>
      <c r="CI2996" s="24"/>
      <c r="CJ2996" s="24"/>
      <c r="CK2996" s="24"/>
      <c r="CL2996" s="24"/>
      <c r="CM2996" s="24"/>
      <c r="CN2996" s="24"/>
      <c r="CO2996" s="24"/>
      <c r="CP2996" s="24"/>
      <c r="CQ2996" s="24"/>
      <c r="CR2996" s="24"/>
      <c r="CS2996" s="24"/>
      <c r="CT2996" s="24"/>
      <c r="CU2996" s="24"/>
      <c r="CV2996" s="24"/>
      <c r="CW2996" s="24"/>
      <c r="CX2996" s="24"/>
      <c r="CY2996" s="24"/>
      <c r="CZ2996" s="24"/>
      <c r="DA2996" s="24"/>
      <c r="DB2996" s="24"/>
      <c r="DC2996" s="24"/>
      <c r="DD2996" s="24"/>
      <c r="DE2996" s="24"/>
      <c r="DF2996" s="24"/>
      <c r="DG2996" s="24"/>
      <c r="DH2996" s="24"/>
      <c r="DI2996" s="24"/>
      <c r="DJ2996" s="24"/>
      <c r="DK2996" s="24"/>
      <c r="DL2996" s="24"/>
      <c r="DM2996" s="24"/>
      <c r="DN2996" s="24"/>
      <c r="DO2996" s="24"/>
    </row>
    <row r="2997" spans="1:119" ht="20.100000000000001" customHeight="1" x14ac:dyDescent="0.2">
      <c r="A2997" s="29" t="str">
        <f t="shared" si="658"/>
        <v/>
      </c>
      <c r="B2997" s="29" t="str">
        <f t="shared" si="659"/>
        <v/>
      </c>
      <c r="C2997" s="29">
        <f t="shared" si="660"/>
        <v>0</v>
      </c>
      <c r="D2997" s="30">
        <f t="shared" si="661"/>
        <v>0</v>
      </c>
      <c r="E2997" s="30">
        <f t="shared" si="662"/>
        <v>0</v>
      </c>
      <c r="F2997" s="31">
        <f t="shared" si="663"/>
        <v>0</v>
      </c>
      <c r="G2997" s="31">
        <f t="shared" si="664"/>
        <v>0</v>
      </c>
      <c r="H2997" s="31">
        <f t="shared" si="665"/>
        <v>0</v>
      </c>
      <c r="I2997" s="31">
        <f t="shared" si="666"/>
        <v>0</v>
      </c>
      <c r="J2997" s="31">
        <f t="shared" si="667"/>
        <v>0</v>
      </c>
      <c r="K2997" s="31">
        <f t="shared" si="668"/>
        <v>0</v>
      </c>
      <c r="L2997" s="31">
        <f t="shared" si="669"/>
        <v>0</v>
      </c>
      <c r="M2997" s="31">
        <f t="shared" si="670"/>
        <v>0</v>
      </c>
      <c r="N2997" s="31">
        <f t="shared" si="671"/>
        <v>0</v>
      </c>
      <c r="O2997" s="24"/>
      <c r="P2997" s="24"/>
      <c r="Q2997" s="24"/>
      <c r="R2997" s="24"/>
      <c r="S2997" s="24"/>
      <c r="T2997" s="24"/>
      <c r="U2997" s="24"/>
      <c r="V2997" s="24"/>
      <c r="W2997" s="24"/>
      <c r="X2997" s="24"/>
      <c r="Y2997" s="24"/>
      <c r="Z2997" s="24"/>
      <c r="AA2997" s="24"/>
      <c r="AB2997" s="24"/>
      <c r="AC2997" s="24"/>
      <c r="AD2997" s="24"/>
      <c r="AE2997" s="24"/>
      <c r="AF2997" s="24"/>
      <c r="AG2997" s="24"/>
      <c r="AH2997" s="24"/>
      <c r="AI2997" s="24"/>
      <c r="AJ2997" s="24"/>
      <c r="AK2997" s="24"/>
      <c r="AL2997" s="24"/>
      <c r="AM2997" s="24"/>
      <c r="AN2997" s="24"/>
      <c r="AO2997" s="24"/>
      <c r="AP2997" s="24"/>
      <c r="AQ2997" s="24"/>
      <c r="AR2997" s="24"/>
      <c r="AS2997" s="24"/>
      <c r="AT2997" s="24"/>
      <c r="AU2997" s="24"/>
      <c r="AV2997" s="24"/>
      <c r="AW2997" s="24"/>
      <c r="AX2997" s="24"/>
      <c r="AY2997" s="24"/>
      <c r="AZ2997" s="24"/>
      <c r="BA2997" s="24"/>
      <c r="BB2997" s="24"/>
      <c r="BC2997" s="24"/>
      <c r="BD2997" s="24"/>
      <c r="BE2997" s="24"/>
      <c r="BF2997" s="24"/>
      <c r="BG2997" s="24"/>
      <c r="BH2997" s="24"/>
      <c r="BI2997" s="24"/>
      <c r="BJ2997" s="24"/>
      <c r="BK2997" s="24"/>
      <c r="BL2997" s="24"/>
      <c r="BM2997" s="24"/>
      <c r="BN2997" s="24"/>
      <c r="BO2997" s="24"/>
      <c r="BP2997" s="24"/>
      <c r="BQ2997" s="24"/>
      <c r="BR2997" s="24"/>
      <c r="BS2997" s="24"/>
      <c r="BT2997" s="24"/>
      <c r="BU2997" s="24"/>
      <c r="BV2997" s="24"/>
      <c r="BW2997" s="24"/>
      <c r="BX2997" s="24"/>
      <c r="BY2997" s="24"/>
      <c r="BZ2997" s="24"/>
      <c r="CA2997" s="24"/>
      <c r="CB2997" s="24"/>
      <c r="CC2997" s="24"/>
      <c r="CD2997" s="24"/>
      <c r="CE2997" s="24"/>
      <c r="CF2997" s="24"/>
      <c r="CG2997" s="24"/>
      <c r="CH2997" s="24"/>
      <c r="CI2997" s="24"/>
      <c r="CJ2997" s="24"/>
      <c r="CK2997" s="24"/>
      <c r="CL2997" s="24"/>
      <c r="CM2997" s="24"/>
      <c r="CN2997" s="24"/>
      <c r="CO2997" s="24"/>
      <c r="CP2997" s="24"/>
      <c r="CQ2997" s="24"/>
      <c r="CR2997" s="24"/>
      <c r="CS2997" s="24"/>
      <c r="CT2997" s="24"/>
      <c r="CU2997" s="24"/>
      <c r="CV2997" s="24"/>
      <c r="CW2997" s="24"/>
      <c r="CX2997" s="24"/>
      <c r="CY2997" s="24"/>
      <c r="CZ2997" s="24"/>
      <c r="DA2997" s="24"/>
      <c r="DB2997" s="24"/>
      <c r="DC2997" s="24"/>
      <c r="DD2997" s="24"/>
      <c r="DE2997" s="24"/>
      <c r="DF2997" s="24"/>
      <c r="DG2997" s="24"/>
      <c r="DH2997" s="24"/>
      <c r="DI2997" s="24"/>
      <c r="DJ2997" s="24"/>
      <c r="DK2997" s="24"/>
      <c r="DL2997" s="24"/>
      <c r="DM2997" s="24"/>
      <c r="DN2997" s="24"/>
      <c r="DO2997" s="24"/>
    </row>
    <row r="2998" spans="1:119" ht="20.100000000000001" customHeight="1" x14ac:dyDescent="0.2">
      <c r="A2998" s="29" t="str">
        <f t="shared" si="658"/>
        <v/>
      </c>
      <c r="B2998" s="29" t="str">
        <f t="shared" si="659"/>
        <v/>
      </c>
      <c r="C2998" s="29">
        <f t="shared" si="660"/>
        <v>0</v>
      </c>
      <c r="D2998" s="30">
        <f t="shared" si="661"/>
        <v>0</v>
      </c>
      <c r="E2998" s="30">
        <f t="shared" si="662"/>
        <v>0</v>
      </c>
      <c r="F2998" s="31">
        <f t="shared" si="663"/>
        <v>0</v>
      </c>
      <c r="G2998" s="31">
        <f t="shared" si="664"/>
        <v>0</v>
      </c>
      <c r="H2998" s="31">
        <f t="shared" si="665"/>
        <v>0</v>
      </c>
      <c r="I2998" s="31">
        <f t="shared" si="666"/>
        <v>0</v>
      </c>
      <c r="J2998" s="31">
        <f t="shared" si="667"/>
        <v>0</v>
      </c>
      <c r="K2998" s="31">
        <f t="shared" si="668"/>
        <v>0</v>
      </c>
      <c r="L2998" s="31">
        <f t="shared" si="669"/>
        <v>0</v>
      </c>
      <c r="M2998" s="31">
        <f t="shared" si="670"/>
        <v>0</v>
      </c>
      <c r="N2998" s="31">
        <f t="shared" si="671"/>
        <v>0</v>
      </c>
      <c r="O2998" s="24"/>
      <c r="P2998" s="24"/>
      <c r="Q2998" s="24"/>
      <c r="R2998" s="24"/>
      <c r="S2998" s="24"/>
      <c r="T2998" s="24"/>
      <c r="U2998" s="24"/>
      <c r="V2998" s="24"/>
      <c r="W2998" s="24"/>
      <c r="X2998" s="24"/>
      <c r="Y2998" s="24"/>
      <c r="Z2998" s="24"/>
      <c r="AA2998" s="24"/>
      <c r="AB2998" s="24"/>
      <c r="AC2998" s="24"/>
      <c r="AD2998" s="24"/>
      <c r="AE2998" s="24"/>
      <c r="AF2998" s="24"/>
      <c r="AG2998" s="24"/>
      <c r="AH2998" s="24"/>
      <c r="AI2998" s="24"/>
      <c r="AJ2998" s="24"/>
      <c r="AK2998" s="24"/>
      <c r="AL2998" s="24"/>
      <c r="AM2998" s="24"/>
      <c r="AN2998" s="24"/>
      <c r="AO2998" s="24"/>
      <c r="AP2998" s="24"/>
      <c r="AQ2998" s="24"/>
      <c r="AR2998" s="24"/>
      <c r="AS2998" s="24"/>
      <c r="AT2998" s="24"/>
      <c r="AU2998" s="24"/>
      <c r="AV2998" s="24"/>
      <c r="AW2998" s="24"/>
      <c r="AX2998" s="24"/>
      <c r="AY2998" s="24"/>
      <c r="AZ2998" s="24"/>
      <c r="BA2998" s="24"/>
      <c r="BB2998" s="24"/>
      <c r="BC2998" s="24"/>
      <c r="BD2998" s="24"/>
      <c r="BE2998" s="24"/>
      <c r="BF2998" s="24"/>
      <c r="BG2998" s="24"/>
      <c r="BH2998" s="24"/>
      <c r="BI2998" s="24"/>
      <c r="BJ2998" s="24"/>
      <c r="BK2998" s="24"/>
      <c r="BL2998" s="24"/>
      <c r="BM2998" s="24"/>
      <c r="BN2998" s="24"/>
      <c r="BO2998" s="24"/>
      <c r="BP2998" s="24"/>
      <c r="BQ2998" s="24"/>
      <c r="BR2998" s="24"/>
      <c r="BS2998" s="24"/>
      <c r="BT2998" s="24"/>
      <c r="BU2998" s="24"/>
      <c r="BV2998" s="24"/>
      <c r="BW2998" s="24"/>
      <c r="BX2998" s="24"/>
      <c r="BY2998" s="24"/>
      <c r="BZ2998" s="24"/>
      <c r="CA2998" s="24"/>
      <c r="CB2998" s="24"/>
      <c r="CC2998" s="24"/>
      <c r="CD2998" s="24"/>
      <c r="CE2998" s="24"/>
      <c r="CF2998" s="24"/>
      <c r="CG2998" s="24"/>
      <c r="CH2998" s="24"/>
      <c r="CI2998" s="24"/>
      <c r="CJ2998" s="24"/>
      <c r="CK2998" s="24"/>
      <c r="CL2998" s="24"/>
      <c r="CM2998" s="24"/>
      <c r="CN2998" s="24"/>
      <c r="CO2998" s="24"/>
      <c r="CP2998" s="24"/>
      <c r="CQ2998" s="24"/>
      <c r="CR2998" s="24"/>
      <c r="CS2998" s="24"/>
      <c r="CT2998" s="24"/>
      <c r="CU2998" s="24"/>
      <c r="CV2998" s="24"/>
      <c r="CW2998" s="24"/>
      <c r="CX2998" s="24"/>
      <c r="CY2998" s="24"/>
      <c r="CZ2998" s="24"/>
      <c r="DA2998" s="24"/>
      <c r="DB2998" s="24"/>
      <c r="DC2998" s="24"/>
      <c r="DD2998" s="24"/>
      <c r="DE2998" s="24"/>
      <c r="DF2998" s="24"/>
      <c r="DG2998" s="24"/>
      <c r="DH2998" s="24"/>
      <c r="DI2998" s="24"/>
      <c r="DJ2998" s="24"/>
      <c r="DK2998" s="24"/>
      <c r="DL2998" s="24"/>
      <c r="DM2998" s="24"/>
      <c r="DN2998" s="24"/>
      <c r="DO2998" s="24"/>
    </row>
    <row r="2999" spans="1:119" ht="20.100000000000001" customHeight="1" x14ac:dyDescent="0.2">
      <c r="A2999" s="29" t="str">
        <f t="shared" si="658"/>
        <v/>
      </c>
      <c r="B2999" s="29" t="str">
        <f t="shared" si="659"/>
        <v/>
      </c>
      <c r="C2999" s="29">
        <f t="shared" si="660"/>
        <v>0</v>
      </c>
      <c r="D2999" s="30">
        <f t="shared" si="661"/>
        <v>0</v>
      </c>
      <c r="E2999" s="30">
        <f t="shared" si="662"/>
        <v>0</v>
      </c>
      <c r="F2999" s="31">
        <f t="shared" si="663"/>
        <v>0</v>
      </c>
      <c r="G2999" s="31">
        <f t="shared" si="664"/>
        <v>0</v>
      </c>
      <c r="H2999" s="31">
        <f t="shared" si="665"/>
        <v>0</v>
      </c>
      <c r="I2999" s="31">
        <f t="shared" si="666"/>
        <v>0</v>
      </c>
      <c r="J2999" s="31">
        <f t="shared" si="667"/>
        <v>0</v>
      </c>
      <c r="K2999" s="31">
        <f t="shared" si="668"/>
        <v>0</v>
      </c>
      <c r="L2999" s="31">
        <f t="shared" si="669"/>
        <v>0</v>
      </c>
      <c r="M2999" s="31">
        <f t="shared" si="670"/>
        <v>0</v>
      </c>
      <c r="N2999" s="31">
        <f t="shared" si="671"/>
        <v>0</v>
      </c>
      <c r="O2999" s="24"/>
      <c r="P2999" s="24"/>
      <c r="Q2999" s="24"/>
      <c r="R2999" s="24"/>
      <c r="S2999" s="24"/>
      <c r="T2999" s="24"/>
      <c r="U2999" s="24"/>
      <c r="V2999" s="24"/>
      <c r="W2999" s="24"/>
      <c r="X2999" s="24"/>
      <c r="Y2999" s="24"/>
      <c r="Z2999" s="24"/>
      <c r="AA2999" s="24"/>
      <c r="AB2999" s="24"/>
      <c r="AC2999" s="24"/>
      <c r="AD2999" s="24"/>
      <c r="AE2999" s="24"/>
      <c r="AF2999" s="24"/>
      <c r="AG2999" s="24"/>
      <c r="AH2999" s="24"/>
      <c r="AI2999" s="24"/>
      <c r="AJ2999" s="24"/>
      <c r="AK2999" s="24"/>
      <c r="AL2999" s="24"/>
      <c r="AM2999" s="24"/>
      <c r="AN2999" s="24"/>
      <c r="AO2999" s="24"/>
      <c r="AP2999" s="24"/>
      <c r="AQ2999" s="24"/>
      <c r="AR2999" s="24"/>
      <c r="AS2999" s="24"/>
      <c r="AT2999" s="24"/>
      <c r="AU2999" s="24"/>
      <c r="AV2999" s="24"/>
      <c r="AW2999" s="24"/>
      <c r="AX2999" s="24"/>
      <c r="AY2999" s="24"/>
      <c r="AZ2999" s="24"/>
      <c r="BA2999" s="24"/>
      <c r="BB2999" s="24"/>
      <c r="BC2999" s="24"/>
      <c r="BD2999" s="24"/>
      <c r="BE2999" s="24"/>
      <c r="BF2999" s="24"/>
      <c r="BG2999" s="24"/>
      <c r="BH2999" s="24"/>
      <c r="BI2999" s="24"/>
      <c r="BJ2999" s="24"/>
      <c r="BK2999" s="24"/>
      <c r="BL2999" s="24"/>
      <c r="BM2999" s="24"/>
      <c r="BN2999" s="24"/>
      <c r="BO2999" s="24"/>
      <c r="BP2999" s="24"/>
      <c r="BQ2999" s="24"/>
      <c r="BR2999" s="24"/>
      <c r="BS2999" s="24"/>
      <c r="BT2999" s="24"/>
      <c r="BU2999" s="24"/>
      <c r="BV2999" s="24"/>
      <c r="BW2999" s="24"/>
      <c r="BX2999" s="24"/>
      <c r="BY2999" s="24"/>
      <c r="BZ2999" s="24"/>
      <c r="CA2999" s="24"/>
      <c r="CB2999" s="24"/>
      <c r="CC2999" s="24"/>
      <c r="CD2999" s="24"/>
      <c r="CE2999" s="24"/>
      <c r="CF2999" s="24"/>
      <c r="CG2999" s="24"/>
      <c r="CH2999" s="24"/>
      <c r="CI2999" s="24"/>
      <c r="CJ2999" s="24"/>
      <c r="CK2999" s="24"/>
      <c r="CL2999" s="24"/>
      <c r="CM2999" s="24"/>
      <c r="CN2999" s="24"/>
      <c r="CO2999" s="24"/>
      <c r="CP2999" s="24"/>
      <c r="CQ2999" s="24"/>
      <c r="CR2999" s="24"/>
      <c r="CS2999" s="24"/>
      <c r="CT2999" s="24"/>
      <c r="CU2999" s="24"/>
      <c r="CV2999" s="24"/>
      <c r="CW2999" s="24"/>
      <c r="CX2999" s="24"/>
      <c r="CY2999" s="24"/>
      <c r="CZ2999" s="24"/>
      <c r="DA2999" s="24"/>
      <c r="DB2999" s="24"/>
      <c r="DC2999" s="24"/>
      <c r="DD2999" s="24"/>
      <c r="DE2999" s="24"/>
      <c r="DF2999" s="24"/>
      <c r="DG2999" s="24"/>
      <c r="DH2999" s="24"/>
      <c r="DI2999" s="24"/>
      <c r="DJ2999" s="24"/>
      <c r="DK2999" s="24"/>
      <c r="DL2999" s="24"/>
      <c r="DM2999" s="24"/>
      <c r="DN2999" s="24"/>
      <c r="DO2999" s="24"/>
    </row>
    <row r="3000" spans="1:119" ht="20.100000000000001" customHeight="1" x14ac:dyDescent="0.2">
      <c r="A3000" s="29" t="str">
        <f t="shared" si="658"/>
        <v/>
      </c>
      <c r="B3000" s="29" t="str">
        <f t="shared" si="659"/>
        <v/>
      </c>
      <c r="C3000" s="29">
        <f t="shared" si="660"/>
        <v>0</v>
      </c>
      <c r="D3000" s="30">
        <f t="shared" si="661"/>
        <v>0</v>
      </c>
      <c r="E3000" s="30">
        <f t="shared" si="662"/>
        <v>0</v>
      </c>
      <c r="F3000" s="31">
        <f t="shared" si="663"/>
        <v>0</v>
      </c>
      <c r="G3000" s="31">
        <f t="shared" si="664"/>
        <v>0</v>
      </c>
      <c r="H3000" s="31">
        <f t="shared" si="665"/>
        <v>0</v>
      </c>
      <c r="I3000" s="31">
        <f t="shared" si="666"/>
        <v>0</v>
      </c>
      <c r="J3000" s="31">
        <f t="shared" si="667"/>
        <v>0</v>
      </c>
      <c r="K3000" s="31">
        <f t="shared" si="668"/>
        <v>0</v>
      </c>
      <c r="L3000" s="31">
        <f t="shared" si="669"/>
        <v>0</v>
      </c>
      <c r="M3000" s="31">
        <f t="shared" si="670"/>
        <v>0</v>
      </c>
      <c r="N3000" s="31">
        <f t="shared" si="671"/>
        <v>0</v>
      </c>
      <c r="O3000" s="24"/>
      <c r="P3000" s="24"/>
      <c r="Q3000" s="24"/>
      <c r="R3000" s="24"/>
      <c r="S3000" s="24"/>
      <c r="T3000" s="24"/>
      <c r="U3000" s="24"/>
      <c r="V3000" s="24"/>
      <c r="W3000" s="24"/>
      <c r="X3000" s="24"/>
      <c r="Y3000" s="24"/>
      <c r="Z3000" s="24"/>
      <c r="AA3000" s="24"/>
      <c r="AB3000" s="24"/>
      <c r="AC3000" s="24"/>
      <c r="AD3000" s="24"/>
      <c r="AE3000" s="24"/>
      <c r="AF3000" s="24"/>
      <c r="AG3000" s="24"/>
      <c r="AH3000" s="24"/>
      <c r="AI3000" s="24"/>
      <c r="AJ3000" s="24"/>
      <c r="AK3000" s="24"/>
      <c r="AL3000" s="24"/>
      <c r="AM3000" s="24"/>
      <c r="AN3000" s="24"/>
      <c r="AO3000" s="24"/>
      <c r="AP3000" s="24"/>
      <c r="AQ3000" s="24"/>
      <c r="AR3000" s="24"/>
      <c r="AS3000" s="24"/>
      <c r="AT3000" s="24"/>
      <c r="AU3000" s="24"/>
      <c r="AV3000" s="24"/>
      <c r="AW3000" s="24"/>
      <c r="AX3000" s="24"/>
      <c r="AY3000" s="24"/>
      <c r="AZ3000" s="24"/>
      <c r="BA3000" s="24"/>
      <c r="BB3000" s="24"/>
      <c r="BC3000" s="24"/>
      <c r="BD3000" s="24"/>
      <c r="BE3000" s="24"/>
      <c r="BF3000" s="24"/>
      <c r="BG3000" s="24"/>
      <c r="BH3000" s="24"/>
      <c r="BI3000" s="24"/>
      <c r="BJ3000" s="24"/>
      <c r="BK3000" s="24"/>
      <c r="BL3000" s="24"/>
      <c r="BM3000" s="24"/>
      <c r="BN3000" s="24"/>
      <c r="BO3000" s="24"/>
      <c r="BP3000" s="24"/>
      <c r="BQ3000" s="24"/>
      <c r="BR3000" s="24"/>
      <c r="BS3000" s="24"/>
      <c r="BT3000" s="24"/>
      <c r="BU3000" s="24"/>
      <c r="BV3000" s="24"/>
      <c r="BW3000" s="24"/>
      <c r="BX3000" s="24"/>
      <c r="BY3000" s="24"/>
      <c r="BZ3000" s="24"/>
      <c r="CA3000" s="24"/>
      <c r="CB3000" s="24"/>
      <c r="CC3000" s="24"/>
      <c r="CD3000" s="24"/>
      <c r="CE3000" s="24"/>
      <c r="CF3000" s="24"/>
      <c r="CG3000" s="24"/>
      <c r="CH3000" s="24"/>
      <c r="CI3000" s="24"/>
      <c r="CJ3000" s="24"/>
      <c r="CK3000" s="24"/>
      <c r="CL3000" s="24"/>
      <c r="CM3000" s="24"/>
      <c r="CN3000" s="24"/>
      <c r="CO3000" s="24"/>
      <c r="CP3000" s="24"/>
      <c r="CQ3000" s="24"/>
      <c r="CR3000" s="24"/>
      <c r="CS3000" s="24"/>
      <c r="CT3000" s="24"/>
      <c r="CU3000" s="24"/>
      <c r="CV3000" s="24"/>
      <c r="CW3000" s="24"/>
      <c r="CX3000" s="24"/>
      <c r="CY3000" s="24"/>
      <c r="CZ3000" s="24"/>
      <c r="DA3000" s="24"/>
      <c r="DB3000" s="24"/>
      <c r="DC3000" s="24"/>
      <c r="DD3000" s="24"/>
      <c r="DE3000" s="24"/>
      <c r="DF3000" s="24"/>
      <c r="DG3000" s="24"/>
      <c r="DH3000" s="24"/>
      <c r="DI3000" s="24"/>
      <c r="DJ3000" s="24"/>
      <c r="DK3000" s="24"/>
      <c r="DL3000" s="24"/>
      <c r="DM3000" s="24"/>
      <c r="DN3000" s="24"/>
      <c r="DO3000" s="24"/>
    </row>
    <row r="3001" spans="1:119" ht="20.100000000000001" customHeight="1" x14ac:dyDescent="0.2">
      <c r="F3001" s="2"/>
      <c r="G3001" s="2"/>
      <c r="H3001" s="2"/>
      <c r="I3001" s="2"/>
      <c r="J3001" s="2"/>
      <c r="K3001" s="2"/>
      <c r="L3001" s="2"/>
      <c r="M3001" s="2"/>
      <c r="N3001" s="2"/>
    </row>
    <row r="3002" spans="1:119" ht="20.100000000000001" customHeight="1" x14ac:dyDescent="0.2">
      <c r="F3002" s="2"/>
      <c r="G3002" s="2"/>
      <c r="H3002" s="2"/>
      <c r="I3002" s="2"/>
      <c r="J3002" s="2"/>
      <c r="K3002" s="2"/>
      <c r="L3002" s="2"/>
      <c r="M3002" s="2"/>
      <c r="N3002" s="2"/>
    </row>
    <row r="3003" spans="1:119" ht="20.100000000000001" customHeight="1" x14ac:dyDescent="0.2">
      <c r="F3003" s="2"/>
      <c r="G3003" s="2"/>
      <c r="H3003" s="2"/>
      <c r="I3003" s="2"/>
      <c r="J3003" s="2"/>
      <c r="K3003" s="2"/>
      <c r="L3003" s="2"/>
      <c r="M3003" s="2"/>
      <c r="N3003" s="2"/>
    </row>
    <row r="3004" spans="1:119" ht="20.100000000000001" customHeight="1" x14ac:dyDescent="0.2">
      <c r="F3004" s="2"/>
      <c r="G3004" s="2"/>
      <c r="H3004" s="2"/>
      <c r="I3004" s="2"/>
      <c r="J3004" s="2"/>
      <c r="K3004" s="2"/>
      <c r="L3004" s="2"/>
      <c r="M3004" s="2"/>
      <c r="N3004" s="2"/>
    </row>
    <row r="3005" spans="1:119" ht="20.100000000000001" customHeight="1" x14ac:dyDescent="0.2">
      <c r="F3005" s="2"/>
      <c r="G3005" s="2"/>
      <c r="H3005" s="2"/>
      <c r="I3005" s="2"/>
      <c r="J3005" s="2"/>
      <c r="K3005" s="2"/>
      <c r="L3005" s="2"/>
      <c r="M3005" s="2"/>
      <c r="N3005" s="2"/>
    </row>
    <row r="3006" spans="1:119" ht="20.100000000000001" customHeight="1" x14ac:dyDescent="0.2">
      <c r="F3006" s="2"/>
      <c r="G3006" s="2"/>
      <c r="H3006" s="2"/>
      <c r="I3006" s="2"/>
      <c r="J3006" s="2"/>
      <c r="K3006" s="2"/>
      <c r="L3006" s="2"/>
      <c r="M3006" s="2"/>
      <c r="N3006" s="2"/>
    </row>
    <row r="3007" spans="1:119" ht="20.100000000000001" customHeight="1" x14ac:dyDescent="0.2">
      <c r="F3007" s="2"/>
      <c r="G3007" s="2"/>
      <c r="H3007" s="2"/>
      <c r="I3007" s="2"/>
      <c r="J3007" s="2"/>
      <c r="K3007" s="2"/>
      <c r="L3007" s="2"/>
      <c r="M3007" s="2"/>
      <c r="N3007" s="2"/>
    </row>
    <row r="3008" spans="1:119" ht="20.100000000000001" customHeight="1" x14ac:dyDescent="0.2">
      <c r="F3008" s="2"/>
      <c r="G3008" s="2"/>
      <c r="H3008" s="2"/>
      <c r="I3008" s="2"/>
      <c r="J3008" s="2"/>
      <c r="K3008" s="2"/>
      <c r="L3008" s="2"/>
      <c r="M3008" s="2"/>
      <c r="N3008" s="2"/>
    </row>
    <row r="3009" spans="6:14" ht="20.100000000000001" customHeight="1" x14ac:dyDescent="0.2">
      <c r="F3009" s="2"/>
      <c r="G3009" s="2"/>
      <c r="H3009" s="2"/>
      <c r="I3009" s="2"/>
      <c r="J3009" s="2"/>
      <c r="K3009" s="2"/>
      <c r="L3009" s="2"/>
      <c r="M3009" s="2"/>
      <c r="N3009" s="2"/>
    </row>
    <row r="3010" spans="6:14" ht="20.100000000000001" customHeight="1" x14ac:dyDescent="0.2">
      <c r="F3010" s="2"/>
      <c r="G3010" s="2"/>
      <c r="H3010" s="2"/>
      <c r="I3010" s="2"/>
      <c r="J3010" s="2"/>
      <c r="K3010" s="2"/>
      <c r="L3010" s="2"/>
      <c r="M3010" s="2"/>
      <c r="N3010" s="2"/>
    </row>
    <row r="3011" spans="6:14" ht="20.100000000000001" customHeight="1" x14ac:dyDescent="0.2">
      <c r="F3011" s="2"/>
      <c r="G3011" s="2"/>
      <c r="H3011" s="2"/>
      <c r="I3011" s="2"/>
      <c r="J3011" s="2"/>
      <c r="K3011" s="2"/>
      <c r="L3011" s="2"/>
      <c r="M3011" s="2"/>
      <c r="N3011" s="2"/>
    </row>
    <row r="3012" spans="6:14" ht="20.100000000000001" customHeight="1" x14ac:dyDescent="0.2">
      <c r="F3012" s="2"/>
      <c r="G3012" s="2"/>
      <c r="H3012" s="2"/>
      <c r="I3012" s="2"/>
      <c r="J3012" s="2"/>
      <c r="K3012" s="2"/>
      <c r="L3012" s="2"/>
      <c r="M3012" s="2"/>
      <c r="N3012" s="2"/>
    </row>
    <row r="3013" spans="6:14" ht="20.100000000000001" customHeight="1" x14ac:dyDescent="0.2">
      <c r="F3013" s="2"/>
      <c r="G3013" s="2"/>
      <c r="H3013" s="2"/>
      <c r="I3013" s="2"/>
      <c r="J3013" s="2"/>
      <c r="K3013" s="2"/>
      <c r="L3013" s="2"/>
      <c r="M3013" s="2"/>
      <c r="N3013" s="2"/>
    </row>
    <row r="3014" spans="6:14" ht="20.100000000000001" customHeight="1" x14ac:dyDescent="0.2">
      <c r="F3014" s="2"/>
      <c r="G3014" s="2"/>
      <c r="H3014" s="2"/>
      <c r="I3014" s="2"/>
      <c r="J3014" s="2"/>
      <c r="K3014" s="2"/>
      <c r="L3014" s="2"/>
      <c r="M3014" s="2"/>
      <c r="N3014" s="2"/>
    </row>
    <row r="3015" spans="6:14" ht="20.100000000000001" customHeight="1" x14ac:dyDescent="0.2">
      <c r="F3015" s="2"/>
      <c r="G3015" s="2"/>
      <c r="H3015" s="2"/>
      <c r="I3015" s="2"/>
      <c r="J3015" s="2"/>
      <c r="K3015" s="2"/>
      <c r="L3015" s="2"/>
      <c r="M3015" s="2"/>
      <c r="N3015" s="2"/>
    </row>
    <row r="3016" spans="6:14" ht="20.100000000000001" customHeight="1" x14ac:dyDescent="0.2">
      <c r="F3016" s="2"/>
      <c r="G3016" s="2"/>
      <c r="H3016" s="2"/>
      <c r="I3016" s="2"/>
      <c r="J3016" s="2"/>
      <c r="K3016" s="2"/>
      <c r="L3016" s="2"/>
      <c r="M3016" s="2"/>
      <c r="N3016" s="2"/>
    </row>
    <row r="3017" spans="6:14" ht="20.100000000000001" customHeight="1" x14ac:dyDescent="0.2">
      <c r="F3017" s="2"/>
      <c r="G3017" s="2"/>
      <c r="H3017" s="2"/>
      <c r="I3017" s="2"/>
      <c r="J3017" s="2"/>
      <c r="K3017" s="2"/>
      <c r="L3017" s="2"/>
      <c r="M3017" s="2"/>
      <c r="N3017" s="2"/>
    </row>
    <row r="3018" spans="6:14" ht="20.100000000000001" customHeight="1" x14ac:dyDescent="0.2">
      <c r="F3018" s="2"/>
      <c r="G3018" s="2"/>
      <c r="H3018" s="2"/>
      <c r="I3018" s="2"/>
      <c r="J3018" s="2"/>
      <c r="K3018" s="2"/>
      <c r="L3018" s="2"/>
      <c r="M3018" s="2"/>
      <c r="N3018" s="2"/>
    </row>
    <row r="3019" spans="6:14" ht="20.100000000000001" customHeight="1" x14ac:dyDescent="0.2">
      <c r="F3019" s="2"/>
      <c r="G3019" s="2"/>
      <c r="H3019" s="2"/>
      <c r="I3019" s="2"/>
      <c r="J3019" s="2"/>
      <c r="K3019" s="2"/>
      <c r="L3019" s="2"/>
      <c r="M3019" s="2"/>
      <c r="N3019" s="2"/>
    </row>
    <row r="3020" spans="6:14" ht="20.100000000000001" customHeight="1" x14ac:dyDescent="0.2">
      <c r="F3020" s="2"/>
      <c r="G3020" s="2"/>
      <c r="H3020" s="2"/>
      <c r="I3020" s="2"/>
      <c r="J3020" s="2"/>
      <c r="K3020" s="2"/>
      <c r="L3020" s="2"/>
      <c r="M3020" s="2"/>
      <c r="N3020" s="2"/>
    </row>
    <row r="3021" spans="6:14" ht="20.100000000000001" customHeight="1" x14ac:dyDescent="0.2">
      <c r="F3021" s="2"/>
      <c r="G3021" s="2"/>
      <c r="H3021" s="2"/>
      <c r="I3021" s="2"/>
      <c r="J3021" s="2"/>
      <c r="K3021" s="2"/>
      <c r="L3021" s="2"/>
      <c r="M3021" s="2"/>
      <c r="N3021" s="2"/>
    </row>
    <row r="3022" spans="6:14" ht="20.100000000000001" customHeight="1" x14ac:dyDescent="0.2">
      <c r="F3022" s="2"/>
      <c r="G3022" s="2"/>
      <c r="H3022" s="2"/>
      <c r="I3022" s="2"/>
      <c r="J3022" s="2"/>
      <c r="K3022" s="2"/>
      <c r="L3022" s="2"/>
      <c r="M3022" s="2"/>
      <c r="N3022" s="2"/>
    </row>
    <row r="3023" spans="6:14" ht="20.100000000000001" customHeight="1" x14ac:dyDescent="0.2">
      <c r="F3023" s="2"/>
      <c r="G3023" s="2"/>
      <c r="H3023" s="2"/>
      <c r="I3023" s="2"/>
      <c r="J3023" s="2"/>
      <c r="K3023" s="2"/>
      <c r="L3023" s="2"/>
      <c r="M3023" s="2"/>
      <c r="N3023" s="2"/>
    </row>
    <row r="3024" spans="6:14" ht="20.100000000000001" customHeight="1" x14ac:dyDescent="0.2">
      <c r="F3024" s="2"/>
      <c r="G3024" s="2"/>
      <c r="H3024" s="2"/>
      <c r="I3024" s="2"/>
      <c r="J3024" s="2"/>
      <c r="K3024" s="2"/>
      <c r="L3024" s="2"/>
      <c r="M3024" s="2"/>
      <c r="N3024" s="2"/>
    </row>
    <row r="3025" spans="6:14" ht="20.100000000000001" customHeight="1" x14ac:dyDescent="0.2">
      <c r="F3025" s="2"/>
      <c r="G3025" s="2"/>
      <c r="H3025" s="2"/>
      <c r="I3025" s="2"/>
      <c r="J3025" s="2"/>
      <c r="K3025" s="2"/>
      <c r="L3025" s="2"/>
      <c r="M3025" s="2"/>
      <c r="N3025" s="2"/>
    </row>
    <row r="3026" spans="6:14" ht="20.100000000000001" customHeight="1" x14ac:dyDescent="0.2">
      <c r="F3026" s="2"/>
      <c r="G3026" s="2"/>
      <c r="H3026" s="2"/>
      <c r="I3026" s="2"/>
      <c r="J3026" s="2"/>
      <c r="K3026" s="2"/>
      <c r="L3026" s="2"/>
      <c r="M3026" s="2"/>
      <c r="N3026" s="2"/>
    </row>
    <row r="3027" spans="6:14" ht="20.100000000000001" customHeight="1" x14ac:dyDescent="0.2">
      <c r="F3027" s="2"/>
      <c r="G3027" s="2"/>
      <c r="H3027" s="2"/>
      <c r="I3027" s="2"/>
      <c r="J3027" s="2"/>
      <c r="K3027" s="2"/>
      <c r="L3027" s="2"/>
      <c r="M3027" s="2"/>
      <c r="N3027" s="2"/>
    </row>
    <row r="3028" spans="6:14" ht="20.100000000000001" customHeight="1" x14ac:dyDescent="0.2">
      <c r="F3028" s="2"/>
      <c r="G3028" s="2"/>
      <c r="H3028" s="2"/>
      <c r="I3028" s="2"/>
      <c r="J3028" s="2"/>
      <c r="K3028" s="2"/>
      <c r="L3028" s="2"/>
      <c r="M3028" s="2"/>
      <c r="N3028" s="2"/>
    </row>
    <row r="3029" spans="6:14" ht="20.100000000000001" customHeight="1" x14ac:dyDescent="0.2">
      <c r="F3029" s="2"/>
      <c r="G3029" s="2"/>
      <c r="H3029" s="2"/>
      <c r="I3029" s="2"/>
      <c r="J3029" s="2"/>
      <c r="K3029" s="2"/>
      <c r="L3029" s="2"/>
      <c r="M3029" s="2"/>
      <c r="N3029" s="2"/>
    </row>
    <row r="3030" spans="6:14" ht="20.100000000000001" customHeight="1" x14ac:dyDescent="0.2">
      <c r="F3030" s="2"/>
      <c r="G3030" s="2"/>
      <c r="H3030" s="2"/>
      <c r="I3030" s="2"/>
      <c r="J3030" s="2"/>
      <c r="K3030" s="2"/>
      <c r="L3030" s="2"/>
      <c r="M3030" s="2"/>
      <c r="N3030" s="2"/>
    </row>
    <row r="3031" spans="6:14" ht="20.100000000000001" customHeight="1" x14ac:dyDescent="0.2">
      <c r="F3031" s="2"/>
      <c r="G3031" s="2"/>
      <c r="H3031" s="2"/>
      <c r="I3031" s="2"/>
      <c r="J3031" s="2"/>
      <c r="K3031" s="2"/>
      <c r="L3031" s="2"/>
      <c r="M3031" s="2"/>
      <c r="N3031" s="2"/>
    </row>
    <row r="3032" spans="6:14" ht="20.100000000000001" customHeight="1" x14ac:dyDescent="0.2">
      <c r="F3032" s="2"/>
      <c r="G3032" s="2"/>
      <c r="H3032" s="2"/>
      <c r="I3032" s="2"/>
      <c r="J3032" s="2"/>
      <c r="K3032" s="2"/>
      <c r="L3032" s="2"/>
      <c r="M3032" s="2"/>
      <c r="N3032" s="2"/>
    </row>
    <row r="3033" spans="6:14" ht="20.100000000000001" customHeight="1" x14ac:dyDescent="0.2">
      <c r="F3033" s="2"/>
      <c r="G3033" s="2"/>
      <c r="H3033" s="2"/>
      <c r="I3033" s="2"/>
      <c r="J3033" s="2"/>
      <c r="K3033" s="2"/>
      <c r="L3033" s="2"/>
      <c r="M3033" s="2"/>
      <c r="N3033" s="2"/>
    </row>
    <row r="3034" spans="6:14" ht="20.100000000000001" customHeight="1" x14ac:dyDescent="0.2">
      <c r="F3034" s="2"/>
      <c r="G3034" s="2"/>
      <c r="H3034" s="2"/>
      <c r="I3034" s="2"/>
      <c r="J3034" s="2"/>
      <c r="K3034" s="2"/>
      <c r="L3034" s="2"/>
      <c r="M3034" s="2"/>
      <c r="N3034" s="2"/>
    </row>
    <row r="3035" spans="6:14" ht="20.100000000000001" customHeight="1" x14ac:dyDescent="0.2">
      <c r="F3035" s="2"/>
      <c r="G3035" s="2"/>
      <c r="H3035" s="2"/>
      <c r="I3035" s="2"/>
      <c r="J3035" s="2"/>
      <c r="K3035" s="2"/>
      <c r="L3035" s="2"/>
      <c r="M3035" s="2"/>
      <c r="N3035" s="2"/>
    </row>
    <row r="3036" spans="6:14" ht="20.100000000000001" customHeight="1" x14ac:dyDescent="0.2">
      <c r="F3036" s="2"/>
      <c r="G3036" s="2"/>
      <c r="H3036" s="2"/>
      <c r="I3036" s="2"/>
      <c r="J3036" s="2"/>
      <c r="K3036" s="2"/>
      <c r="L3036" s="2"/>
      <c r="M3036" s="2"/>
      <c r="N3036" s="2"/>
    </row>
    <row r="3037" spans="6:14" ht="20.100000000000001" customHeight="1" x14ac:dyDescent="0.2">
      <c r="F3037" s="2"/>
      <c r="G3037" s="2"/>
      <c r="H3037" s="2"/>
      <c r="I3037" s="2"/>
      <c r="J3037" s="2"/>
      <c r="K3037" s="2"/>
      <c r="L3037" s="2"/>
      <c r="M3037" s="2"/>
      <c r="N3037" s="2"/>
    </row>
    <row r="3038" spans="6:14" ht="20.100000000000001" customHeight="1" x14ac:dyDescent="0.2">
      <c r="F3038" s="2"/>
      <c r="G3038" s="2"/>
      <c r="H3038" s="2"/>
      <c r="I3038" s="2"/>
      <c r="J3038" s="2"/>
      <c r="K3038" s="2"/>
      <c r="L3038" s="2"/>
      <c r="M3038" s="2"/>
      <c r="N3038" s="2"/>
    </row>
    <row r="3039" spans="6:14" ht="20.100000000000001" customHeight="1" x14ac:dyDescent="0.2">
      <c r="F3039" s="2"/>
      <c r="G3039" s="2"/>
      <c r="H3039" s="2"/>
      <c r="I3039" s="2"/>
      <c r="J3039" s="2"/>
      <c r="K3039" s="2"/>
      <c r="L3039" s="2"/>
      <c r="M3039" s="2"/>
      <c r="N3039" s="2"/>
    </row>
    <row r="3040" spans="6:14" ht="20.100000000000001" customHeight="1" x14ac:dyDescent="0.2">
      <c r="F3040" s="2"/>
      <c r="G3040" s="2"/>
      <c r="H3040" s="2"/>
      <c r="I3040" s="2"/>
      <c r="J3040" s="2"/>
      <c r="K3040" s="2"/>
      <c r="L3040" s="2"/>
      <c r="M3040" s="2"/>
      <c r="N3040" s="2"/>
    </row>
    <row r="3041" spans="6:14" ht="20.100000000000001" customHeight="1" x14ac:dyDescent="0.2">
      <c r="F3041" s="2"/>
      <c r="G3041" s="2"/>
      <c r="H3041" s="2"/>
      <c r="I3041" s="2"/>
      <c r="J3041" s="2"/>
      <c r="K3041" s="2"/>
      <c r="L3041" s="2"/>
      <c r="M3041" s="2"/>
      <c r="N3041" s="2"/>
    </row>
    <row r="3042" spans="6:14" ht="20.100000000000001" customHeight="1" x14ac:dyDescent="0.2">
      <c r="F3042" s="2"/>
      <c r="G3042" s="2"/>
      <c r="H3042" s="2"/>
      <c r="I3042" s="2"/>
      <c r="J3042" s="2"/>
      <c r="K3042" s="2"/>
      <c r="L3042" s="2"/>
      <c r="M3042" s="2"/>
      <c r="N3042" s="2"/>
    </row>
    <row r="3043" spans="6:14" ht="20.100000000000001" customHeight="1" x14ac:dyDescent="0.2">
      <c r="F3043" s="2"/>
      <c r="G3043" s="2"/>
      <c r="H3043" s="2"/>
      <c r="I3043" s="2"/>
      <c r="J3043" s="2"/>
      <c r="K3043" s="2"/>
      <c r="L3043" s="2"/>
      <c r="M3043" s="2"/>
      <c r="N3043" s="2"/>
    </row>
    <row r="3044" spans="6:14" ht="20.100000000000001" customHeight="1" x14ac:dyDescent="0.2">
      <c r="F3044" s="2"/>
      <c r="G3044" s="2"/>
      <c r="H3044" s="2"/>
      <c r="I3044" s="2"/>
      <c r="J3044" s="2"/>
      <c r="K3044" s="2"/>
      <c r="L3044" s="2"/>
      <c r="M3044" s="2"/>
      <c r="N3044" s="2"/>
    </row>
    <row r="3045" spans="6:14" ht="20.100000000000001" customHeight="1" x14ac:dyDescent="0.2">
      <c r="F3045" s="2"/>
      <c r="G3045" s="2"/>
      <c r="H3045" s="2"/>
      <c r="I3045" s="2"/>
      <c r="J3045" s="2"/>
      <c r="K3045" s="2"/>
      <c r="L3045" s="2"/>
      <c r="M3045" s="2"/>
      <c r="N3045" s="2"/>
    </row>
    <row r="3046" spans="6:14" ht="20.100000000000001" customHeight="1" x14ac:dyDescent="0.2">
      <c r="F3046" s="2"/>
      <c r="G3046" s="2"/>
      <c r="H3046" s="2"/>
      <c r="I3046" s="2"/>
      <c r="J3046" s="2"/>
      <c r="K3046" s="2"/>
      <c r="L3046" s="2"/>
      <c r="M3046" s="2"/>
      <c r="N3046" s="2"/>
    </row>
    <row r="3047" spans="6:14" ht="20.100000000000001" customHeight="1" x14ac:dyDescent="0.2">
      <c r="F3047" s="2"/>
      <c r="G3047" s="2"/>
      <c r="H3047" s="2"/>
      <c r="I3047" s="2"/>
      <c r="J3047" s="2"/>
      <c r="K3047" s="2"/>
      <c r="L3047" s="2"/>
      <c r="M3047" s="2"/>
      <c r="N3047" s="2"/>
    </row>
    <row r="3048" spans="6:14" ht="20.100000000000001" customHeight="1" x14ac:dyDescent="0.2">
      <c r="F3048" s="2"/>
      <c r="G3048" s="2"/>
      <c r="H3048" s="2"/>
      <c r="I3048" s="2"/>
      <c r="J3048" s="2"/>
      <c r="K3048" s="2"/>
      <c r="L3048" s="2"/>
      <c r="M3048" s="2"/>
      <c r="N3048" s="2"/>
    </row>
    <row r="3049" spans="6:14" ht="20.100000000000001" customHeight="1" x14ac:dyDescent="0.2">
      <c r="F3049" s="2"/>
      <c r="G3049" s="2"/>
      <c r="H3049" s="2"/>
      <c r="I3049" s="2"/>
      <c r="J3049" s="2"/>
      <c r="K3049" s="2"/>
      <c r="L3049" s="2"/>
      <c r="M3049" s="2"/>
      <c r="N3049" s="2"/>
    </row>
    <row r="3050" spans="6:14" ht="20.100000000000001" customHeight="1" x14ac:dyDescent="0.2">
      <c r="F3050" s="2"/>
      <c r="G3050" s="2"/>
      <c r="H3050" s="2"/>
      <c r="I3050" s="2"/>
      <c r="J3050" s="2"/>
      <c r="K3050" s="2"/>
      <c r="L3050" s="2"/>
      <c r="M3050" s="2"/>
      <c r="N3050" s="2"/>
    </row>
    <row r="3051" spans="6:14" ht="20.100000000000001" customHeight="1" x14ac:dyDescent="0.2">
      <c r="F3051" s="2"/>
      <c r="G3051" s="2"/>
      <c r="H3051" s="2"/>
      <c r="I3051" s="2"/>
      <c r="J3051" s="2"/>
      <c r="K3051" s="2"/>
      <c r="L3051" s="2"/>
      <c r="M3051" s="2"/>
      <c r="N3051" s="2"/>
    </row>
    <row r="3052" spans="6:14" ht="20.100000000000001" customHeight="1" x14ac:dyDescent="0.2">
      <c r="F3052" s="2"/>
      <c r="G3052" s="2"/>
      <c r="H3052" s="2"/>
      <c r="I3052" s="2"/>
      <c r="J3052" s="2"/>
      <c r="K3052" s="2"/>
      <c r="L3052" s="2"/>
      <c r="M3052" s="2"/>
      <c r="N3052" s="2"/>
    </row>
    <row r="3053" spans="6:14" ht="20.100000000000001" customHeight="1" x14ac:dyDescent="0.2">
      <c r="F3053" s="2"/>
      <c r="G3053" s="2"/>
      <c r="H3053" s="2"/>
      <c r="I3053" s="2"/>
      <c r="J3053" s="2"/>
      <c r="K3053" s="2"/>
      <c r="L3053" s="2"/>
      <c r="M3053" s="2"/>
      <c r="N3053" s="2"/>
    </row>
    <row r="3054" spans="6:14" ht="20.100000000000001" customHeight="1" x14ac:dyDescent="0.2">
      <c r="F3054" s="2"/>
      <c r="G3054" s="2"/>
      <c r="H3054" s="2"/>
      <c r="I3054" s="2"/>
      <c r="J3054" s="2"/>
      <c r="K3054" s="2"/>
      <c r="L3054" s="2"/>
      <c r="M3054" s="2"/>
      <c r="N3054" s="2"/>
    </row>
    <row r="3055" spans="6:14" ht="20.100000000000001" customHeight="1" x14ac:dyDescent="0.2">
      <c r="F3055" s="2"/>
      <c r="G3055" s="2"/>
      <c r="H3055" s="2"/>
      <c r="I3055" s="2"/>
      <c r="J3055" s="2"/>
      <c r="K3055" s="2"/>
      <c r="L3055" s="2"/>
      <c r="M3055" s="2"/>
      <c r="N3055" s="2"/>
    </row>
    <row r="3056" spans="6:14" ht="20.100000000000001" customHeight="1" x14ac:dyDescent="0.2">
      <c r="F3056" s="2"/>
      <c r="G3056" s="2"/>
      <c r="H3056" s="2"/>
      <c r="I3056" s="2"/>
      <c r="J3056" s="2"/>
      <c r="K3056" s="2"/>
      <c r="L3056" s="2"/>
      <c r="M3056" s="2"/>
      <c r="N3056" s="2"/>
    </row>
    <row r="3057" spans="6:14" ht="20.100000000000001" customHeight="1" x14ac:dyDescent="0.2">
      <c r="F3057" s="2"/>
      <c r="G3057" s="2"/>
      <c r="H3057" s="2"/>
      <c r="I3057" s="2"/>
      <c r="J3057" s="2"/>
      <c r="K3057" s="2"/>
      <c r="L3057" s="2"/>
      <c r="M3057" s="2"/>
      <c r="N3057" s="2"/>
    </row>
    <row r="3058" spans="6:14" ht="20.100000000000001" customHeight="1" x14ac:dyDescent="0.2">
      <c r="F3058" s="2"/>
      <c r="G3058" s="2"/>
      <c r="H3058" s="2"/>
      <c r="I3058" s="2"/>
      <c r="J3058" s="2"/>
      <c r="K3058" s="2"/>
      <c r="L3058" s="2"/>
      <c r="M3058" s="2"/>
      <c r="N3058" s="2"/>
    </row>
    <row r="3059" spans="6:14" ht="20.100000000000001" customHeight="1" x14ac:dyDescent="0.2">
      <c r="F3059" s="2"/>
      <c r="G3059" s="2"/>
      <c r="H3059" s="2"/>
      <c r="I3059" s="2"/>
      <c r="J3059" s="2"/>
      <c r="K3059" s="2"/>
      <c r="L3059" s="2"/>
      <c r="M3059" s="2"/>
      <c r="N3059" s="2"/>
    </row>
    <row r="3060" spans="6:14" ht="20.100000000000001" customHeight="1" x14ac:dyDescent="0.2">
      <c r="F3060" s="2"/>
      <c r="G3060" s="2"/>
      <c r="H3060" s="2"/>
      <c r="I3060" s="2"/>
      <c r="J3060" s="2"/>
      <c r="K3060" s="2"/>
      <c r="L3060" s="2"/>
      <c r="M3060" s="2"/>
      <c r="N3060" s="2"/>
    </row>
    <row r="3061" spans="6:14" ht="20.100000000000001" customHeight="1" x14ac:dyDescent="0.2">
      <c r="F3061" s="2"/>
      <c r="G3061" s="2"/>
      <c r="H3061" s="2"/>
      <c r="I3061" s="2"/>
      <c r="J3061" s="2"/>
      <c r="K3061" s="2"/>
      <c r="L3061" s="2"/>
      <c r="M3061" s="2"/>
      <c r="N3061" s="2"/>
    </row>
    <row r="3062" spans="6:14" ht="20.100000000000001" customHeight="1" x14ac:dyDescent="0.2">
      <c r="F3062" s="2"/>
      <c r="G3062" s="2"/>
      <c r="H3062" s="2"/>
      <c r="I3062" s="2"/>
      <c r="J3062" s="2"/>
      <c r="K3062" s="2"/>
      <c r="L3062" s="2"/>
      <c r="M3062" s="2"/>
      <c r="N3062" s="2"/>
    </row>
    <row r="3063" spans="6:14" ht="20.100000000000001" customHeight="1" x14ac:dyDescent="0.2">
      <c r="F3063" s="2"/>
      <c r="G3063" s="2"/>
      <c r="H3063" s="2"/>
      <c r="I3063" s="2"/>
      <c r="J3063" s="2"/>
      <c r="K3063" s="2"/>
      <c r="L3063" s="2"/>
      <c r="M3063" s="2"/>
      <c r="N3063" s="2"/>
    </row>
    <row r="3064" spans="6:14" ht="20.100000000000001" customHeight="1" x14ac:dyDescent="0.2">
      <c r="F3064" s="2"/>
      <c r="G3064" s="2"/>
      <c r="H3064" s="2"/>
      <c r="I3064" s="2"/>
      <c r="J3064" s="2"/>
      <c r="K3064" s="2"/>
      <c r="L3064" s="2"/>
      <c r="M3064" s="2"/>
      <c r="N3064" s="2"/>
    </row>
    <row r="3065" spans="6:14" ht="20.100000000000001" customHeight="1" x14ac:dyDescent="0.2">
      <c r="F3065" s="2"/>
      <c r="G3065" s="2"/>
      <c r="H3065" s="2"/>
      <c r="I3065" s="2"/>
      <c r="J3065" s="2"/>
      <c r="K3065" s="2"/>
      <c r="L3065" s="2"/>
      <c r="M3065" s="2"/>
      <c r="N3065" s="2"/>
    </row>
    <row r="3066" spans="6:14" ht="20.100000000000001" customHeight="1" x14ac:dyDescent="0.2">
      <c r="F3066" s="2"/>
      <c r="G3066" s="2"/>
      <c r="H3066" s="2"/>
      <c r="I3066" s="2"/>
      <c r="J3066" s="2"/>
      <c r="K3066" s="2"/>
      <c r="L3066" s="2"/>
      <c r="M3066" s="2"/>
      <c r="N3066" s="2"/>
    </row>
    <row r="3067" spans="6:14" ht="20.100000000000001" customHeight="1" x14ac:dyDescent="0.2">
      <c r="F3067" s="2"/>
      <c r="G3067" s="2"/>
      <c r="H3067" s="2"/>
      <c r="I3067" s="2"/>
      <c r="J3067" s="2"/>
      <c r="K3067" s="2"/>
      <c r="L3067" s="2"/>
      <c r="M3067" s="2"/>
      <c r="N3067" s="2"/>
    </row>
    <row r="3068" spans="6:14" ht="20.100000000000001" customHeight="1" x14ac:dyDescent="0.2">
      <c r="F3068" s="2"/>
      <c r="G3068" s="2"/>
      <c r="H3068" s="2"/>
      <c r="I3068" s="2"/>
      <c r="J3068" s="2"/>
      <c r="K3068" s="2"/>
      <c r="L3068" s="2"/>
      <c r="M3068" s="2"/>
      <c r="N3068" s="2"/>
    </row>
    <row r="3069" spans="6:14" ht="20.100000000000001" customHeight="1" x14ac:dyDescent="0.2">
      <c r="F3069" s="2"/>
      <c r="G3069" s="2"/>
      <c r="H3069" s="2"/>
      <c r="I3069" s="2"/>
      <c r="J3069" s="2"/>
      <c r="K3069" s="2"/>
      <c r="L3069" s="2"/>
      <c r="M3069" s="2"/>
      <c r="N3069" s="2"/>
    </row>
    <row r="3070" spans="6:14" ht="20.100000000000001" customHeight="1" x14ac:dyDescent="0.2">
      <c r="F3070" s="2"/>
      <c r="G3070" s="2"/>
      <c r="H3070" s="2"/>
      <c r="I3070" s="2"/>
      <c r="J3070" s="2"/>
      <c r="K3070" s="2"/>
      <c r="L3070" s="2"/>
      <c r="M3070" s="2"/>
      <c r="N3070" s="2"/>
    </row>
    <row r="3071" spans="6:14" ht="20.100000000000001" customHeight="1" x14ac:dyDescent="0.2">
      <c r="F3071" s="2"/>
      <c r="G3071" s="2"/>
      <c r="H3071" s="2"/>
      <c r="I3071" s="2"/>
      <c r="J3071" s="2"/>
      <c r="K3071" s="2"/>
      <c r="L3071" s="2"/>
      <c r="M3071" s="2"/>
      <c r="N3071" s="2"/>
    </row>
    <row r="3072" spans="6:14" ht="20.100000000000001" customHeight="1" x14ac:dyDescent="0.2">
      <c r="F3072" s="2"/>
      <c r="G3072" s="2"/>
      <c r="H3072" s="2"/>
      <c r="I3072" s="2"/>
      <c r="J3072" s="2"/>
      <c r="K3072" s="2"/>
      <c r="L3072" s="2"/>
      <c r="M3072" s="2"/>
      <c r="N3072" s="2"/>
    </row>
    <row r="3073" spans="6:14" ht="20.100000000000001" customHeight="1" x14ac:dyDescent="0.2">
      <c r="F3073" s="2"/>
      <c r="G3073" s="2"/>
      <c r="H3073" s="2"/>
      <c r="I3073" s="2"/>
      <c r="J3073" s="2"/>
      <c r="K3073" s="2"/>
      <c r="L3073" s="2"/>
      <c r="M3073" s="2"/>
      <c r="N3073" s="2"/>
    </row>
    <row r="3074" spans="6:14" ht="20.100000000000001" customHeight="1" x14ac:dyDescent="0.2">
      <c r="F3074" s="2"/>
      <c r="G3074" s="2"/>
      <c r="H3074" s="2"/>
      <c r="I3074" s="2"/>
      <c r="J3074" s="2"/>
      <c r="K3074" s="2"/>
      <c r="L3074" s="2"/>
      <c r="M3074" s="2"/>
      <c r="N3074" s="2"/>
    </row>
    <row r="3075" spans="6:14" ht="20.100000000000001" customHeight="1" x14ac:dyDescent="0.2">
      <c r="F3075" s="2"/>
      <c r="G3075" s="2"/>
      <c r="H3075" s="2"/>
      <c r="I3075" s="2"/>
      <c r="J3075" s="2"/>
      <c r="K3075" s="2"/>
      <c r="L3075" s="2"/>
      <c r="M3075" s="2"/>
      <c r="N3075" s="2"/>
    </row>
    <row r="3076" spans="6:14" ht="20.100000000000001" customHeight="1" x14ac:dyDescent="0.2">
      <c r="F3076" s="2"/>
      <c r="G3076" s="2"/>
      <c r="H3076" s="2"/>
      <c r="I3076" s="2"/>
      <c r="J3076" s="2"/>
      <c r="K3076" s="2"/>
      <c r="L3076" s="2"/>
      <c r="M3076" s="2"/>
      <c r="N3076" s="2"/>
    </row>
    <row r="3077" spans="6:14" ht="20.100000000000001" customHeight="1" x14ac:dyDescent="0.2">
      <c r="F3077" s="2"/>
      <c r="G3077" s="2"/>
      <c r="H3077" s="2"/>
      <c r="I3077" s="2"/>
      <c r="J3077" s="2"/>
      <c r="K3077" s="2"/>
      <c r="L3077" s="2"/>
      <c r="M3077" s="2"/>
      <c r="N3077" s="2"/>
    </row>
    <row r="3078" spans="6:14" ht="20.100000000000001" customHeight="1" x14ac:dyDescent="0.2">
      <c r="F3078" s="2"/>
      <c r="G3078" s="2"/>
      <c r="H3078" s="2"/>
      <c r="I3078" s="2"/>
      <c r="J3078" s="2"/>
      <c r="K3078" s="2"/>
      <c r="L3078" s="2"/>
      <c r="M3078" s="2"/>
      <c r="N3078" s="2"/>
    </row>
    <row r="3079" spans="6:14" ht="20.100000000000001" customHeight="1" x14ac:dyDescent="0.2">
      <c r="F3079" s="2"/>
      <c r="G3079" s="2"/>
      <c r="H3079" s="2"/>
      <c r="I3079" s="2"/>
      <c r="J3079" s="2"/>
      <c r="K3079" s="2"/>
      <c r="L3079" s="2"/>
      <c r="M3079" s="2"/>
      <c r="N3079" s="2"/>
    </row>
    <row r="3080" spans="6:14" ht="20.100000000000001" customHeight="1" x14ac:dyDescent="0.2">
      <c r="F3080" s="2"/>
      <c r="G3080" s="2"/>
      <c r="H3080" s="2"/>
      <c r="I3080" s="2"/>
      <c r="J3080" s="2"/>
      <c r="K3080" s="2"/>
      <c r="L3080" s="2"/>
      <c r="M3080" s="2"/>
      <c r="N3080" s="2"/>
    </row>
    <row r="3081" spans="6:14" ht="20.100000000000001" customHeight="1" x14ac:dyDescent="0.2">
      <c r="F3081" s="2"/>
      <c r="G3081" s="2"/>
      <c r="H3081" s="2"/>
      <c r="I3081" s="2"/>
      <c r="J3081" s="2"/>
      <c r="K3081" s="2"/>
      <c r="L3081" s="2"/>
      <c r="M3081" s="2"/>
      <c r="N3081" s="2"/>
    </row>
    <row r="3082" spans="6:14" ht="20.100000000000001" customHeight="1" x14ac:dyDescent="0.2">
      <c r="F3082" s="2"/>
      <c r="G3082" s="2"/>
      <c r="H3082" s="2"/>
      <c r="I3082" s="2"/>
      <c r="J3082" s="2"/>
      <c r="K3082" s="2"/>
      <c r="L3082" s="2"/>
      <c r="M3082" s="2"/>
      <c r="N3082" s="2"/>
    </row>
    <row r="3083" spans="6:14" ht="20.100000000000001" customHeight="1" x14ac:dyDescent="0.2">
      <c r="F3083" s="2"/>
      <c r="G3083" s="2"/>
      <c r="H3083" s="2"/>
      <c r="I3083" s="2"/>
      <c r="J3083" s="2"/>
      <c r="K3083" s="2"/>
      <c r="L3083" s="2"/>
      <c r="M3083" s="2"/>
      <c r="N3083" s="2"/>
    </row>
    <row r="3084" spans="6:14" ht="20.100000000000001" customHeight="1" x14ac:dyDescent="0.2">
      <c r="F3084" s="2"/>
      <c r="G3084" s="2"/>
      <c r="H3084" s="2"/>
      <c r="I3084" s="2"/>
      <c r="J3084" s="2"/>
      <c r="K3084" s="2"/>
      <c r="L3084" s="2"/>
      <c r="M3084" s="2"/>
      <c r="N3084" s="2"/>
    </row>
    <row r="3085" spans="6:14" ht="20.100000000000001" customHeight="1" x14ac:dyDescent="0.2">
      <c r="F3085" s="2"/>
      <c r="G3085" s="2"/>
      <c r="H3085" s="2"/>
      <c r="I3085" s="2"/>
      <c r="J3085" s="2"/>
      <c r="K3085" s="2"/>
      <c r="L3085" s="2"/>
      <c r="M3085" s="2"/>
      <c r="N3085" s="2"/>
    </row>
    <row r="3086" spans="6:14" ht="20.100000000000001" customHeight="1" x14ac:dyDescent="0.2">
      <c r="F3086" s="2"/>
      <c r="G3086" s="2"/>
      <c r="H3086" s="2"/>
      <c r="I3086" s="2"/>
      <c r="J3086" s="2"/>
      <c r="K3086" s="2"/>
      <c r="L3086" s="2"/>
      <c r="M3086" s="2"/>
      <c r="N3086" s="2"/>
    </row>
    <row r="3087" spans="6:14" ht="20.100000000000001" customHeight="1" x14ac:dyDescent="0.2">
      <c r="F3087" s="2"/>
      <c r="G3087" s="2"/>
      <c r="H3087" s="2"/>
      <c r="I3087" s="2"/>
      <c r="J3087" s="2"/>
      <c r="K3087" s="2"/>
      <c r="L3087" s="2"/>
      <c r="M3087" s="2"/>
      <c r="N3087" s="2"/>
    </row>
    <row r="3088" spans="6:14" ht="20.100000000000001" customHeight="1" x14ac:dyDescent="0.2">
      <c r="F3088" s="2"/>
      <c r="G3088" s="2"/>
      <c r="H3088" s="2"/>
      <c r="I3088" s="2"/>
      <c r="J3088" s="2"/>
      <c r="K3088" s="2"/>
      <c r="L3088" s="2"/>
      <c r="M3088" s="2"/>
      <c r="N3088" s="2"/>
    </row>
    <row r="3089" spans="6:14" ht="20.100000000000001" customHeight="1" x14ac:dyDescent="0.2">
      <c r="F3089" s="2"/>
      <c r="G3089" s="2"/>
      <c r="H3089" s="2"/>
      <c r="I3089" s="2"/>
      <c r="J3089" s="2"/>
      <c r="K3089" s="2"/>
      <c r="L3089" s="2"/>
      <c r="M3089" s="2"/>
      <c r="N3089" s="2"/>
    </row>
    <row r="3090" spans="6:14" ht="20.100000000000001" customHeight="1" x14ac:dyDescent="0.2">
      <c r="F3090" s="2"/>
      <c r="G3090" s="2"/>
      <c r="H3090" s="2"/>
      <c r="I3090" s="2"/>
      <c r="J3090" s="2"/>
      <c r="K3090" s="2"/>
      <c r="L3090" s="2"/>
      <c r="M3090" s="2"/>
      <c r="N3090" s="2"/>
    </row>
    <row r="3091" spans="6:14" ht="20.100000000000001" customHeight="1" x14ac:dyDescent="0.2">
      <c r="F3091" s="2"/>
      <c r="G3091" s="2"/>
      <c r="H3091" s="2"/>
      <c r="I3091" s="2"/>
      <c r="J3091" s="2"/>
      <c r="K3091" s="2"/>
      <c r="L3091" s="2"/>
      <c r="M3091" s="2"/>
      <c r="N3091" s="2"/>
    </row>
    <row r="3092" spans="6:14" ht="20.100000000000001" customHeight="1" x14ac:dyDescent="0.2">
      <c r="F3092" s="2"/>
      <c r="G3092" s="2"/>
      <c r="H3092" s="2"/>
      <c r="I3092" s="2"/>
      <c r="J3092" s="2"/>
      <c r="K3092" s="2"/>
      <c r="L3092" s="2"/>
      <c r="M3092" s="2"/>
      <c r="N3092" s="2"/>
    </row>
    <row r="3093" spans="6:14" ht="20.100000000000001" customHeight="1" x14ac:dyDescent="0.2">
      <c r="F3093" s="2"/>
      <c r="G3093" s="2"/>
      <c r="H3093" s="2"/>
      <c r="I3093" s="2"/>
      <c r="J3093" s="2"/>
      <c r="K3093" s="2"/>
      <c r="L3093" s="2"/>
      <c r="M3093" s="2"/>
      <c r="N3093" s="2"/>
    </row>
    <row r="3094" spans="6:14" ht="20.100000000000001" customHeight="1" x14ac:dyDescent="0.2">
      <c r="F3094" s="2"/>
      <c r="G3094" s="2"/>
      <c r="H3094" s="2"/>
      <c r="I3094" s="2"/>
      <c r="J3094" s="2"/>
      <c r="K3094" s="2"/>
      <c r="L3094" s="2"/>
      <c r="M3094" s="2"/>
      <c r="N3094" s="2"/>
    </row>
    <row r="3095" spans="6:14" ht="20.100000000000001" customHeight="1" x14ac:dyDescent="0.2">
      <c r="F3095" s="2"/>
      <c r="G3095" s="2"/>
      <c r="H3095" s="2"/>
      <c r="I3095" s="2"/>
      <c r="J3095" s="2"/>
      <c r="K3095" s="2"/>
      <c r="L3095" s="2"/>
      <c r="M3095" s="2"/>
      <c r="N3095" s="2"/>
    </row>
    <row r="3096" spans="6:14" ht="20.100000000000001" customHeight="1" x14ac:dyDescent="0.2">
      <c r="F3096" s="2"/>
      <c r="G3096" s="2"/>
      <c r="H3096" s="2"/>
      <c r="I3096" s="2"/>
      <c r="J3096" s="2"/>
      <c r="K3096" s="2"/>
      <c r="L3096" s="2"/>
      <c r="M3096" s="2"/>
      <c r="N3096" s="2"/>
    </row>
    <row r="3097" spans="6:14" ht="20.100000000000001" customHeight="1" x14ac:dyDescent="0.2">
      <c r="F3097" s="2"/>
      <c r="G3097" s="2"/>
      <c r="H3097" s="2"/>
      <c r="I3097" s="2"/>
      <c r="J3097" s="2"/>
      <c r="K3097" s="2"/>
      <c r="L3097" s="2"/>
      <c r="M3097" s="2"/>
      <c r="N3097" s="2"/>
    </row>
    <row r="3098" spans="6:14" ht="20.100000000000001" customHeight="1" x14ac:dyDescent="0.2">
      <c r="F3098" s="2"/>
      <c r="G3098" s="2"/>
      <c r="H3098" s="2"/>
      <c r="I3098" s="2"/>
      <c r="J3098" s="2"/>
      <c r="K3098" s="2"/>
      <c r="L3098" s="2"/>
      <c r="M3098" s="2"/>
      <c r="N3098" s="2"/>
    </row>
    <row r="3099" spans="6:14" ht="20.100000000000001" customHeight="1" x14ac:dyDescent="0.2">
      <c r="F3099" s="2"/>
      <c r="G3099" s="2"/>
      <c r="H3099" s="2"/>
      <c r="I3099" s="2"/>
      <c r="J3099" s="2"/>
      <c r="K3099" s="2"/>
      <c r="L3099" s="2"/>
      <c r="M3099" s="2"/>
      <c r="N3099" s="2"/>
    </row>
    <row r="3100" spans="6:14" ht="20.100000000000001" customHeight="1" x14ac:dyDescent="0.2">
      <c r="F3100" s="2"/>
      <c r="G3100" s="2"/>
      <c r="H3100" s="2"/>
      <c r="I3100" s="2"/>
      <c r="J3100" s="2"/>
      <c r="K3100" s="2"/>
      <c r="L3100" s="2"/>
      <c r="M3100" s="2"/>
      <c r="N3100" s="2"/>
    </row>
  </sheetData>
  <sheetProtection sheet="1" objects="1" scenarios="1"/>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12"/>
  <sheetViews>
    <sheetView topLeftCell="A478" workbookViewId="0">
      <selection sqref="A1:A1048576"/>
    </sheetView>
  </sheetViews>
  <sheetFormatPr defaultRowHeight="12.75" x14ac:dyDescent="0.2"/>
  <cols>
    <col min="1" max="1" width="88.42578125" customWidth="1"/>
  </cols>
  <sheetData>
    <row r="1" spans="1:1" x14ac:dyDescent="0.2">
      <c r="A1" t="s">
        <v>15730</v>
      </c>
    </row>
    <row r="2" spans="1:1" x14ac:dyDescent="0.2">
      <c r="A2" t="s">
        <v>4668</v>
      </c>
    </row>
    <row r="3" spans="1:1" x14ac:dyDescent="0.2">
      <c r="A3" t="s">
        <v>15591</v>
      </c>
    </row>
    <row r="4" spans="1:1" x14ac:dyDescent="0.2">
      <c r="A4" t="s">
        <v>172</v>
      </c>
    </row>
    <row r="5" spans="1:1" x14ac:dyDescent="0.2">
      <c r="A5" t="s">
        <v>227</v>
      </c>
    </row>
    <row r="6" spans="1:1" x14ac:dyDescent="0.2">
      <c r="A6" t="s">
        <v>15592</v>
      </c>
    </row>
    <row r="7" spans="1:1" x14ac:dyDescent="0.2">
      <c r="A7" t="s">
        <v>15593</v>
      </c>
    </row>
    <row r="8" spans="1:1" x14ac:dyDescent="0.2">
      <c r="A8" t="s">
        <v>341</v>
      </c>
    </row>
    <row r="9" spans="1:1" x14ac:dyDescent="0.2">
      <c r="A9" t="s">
        <v>371</v>
      </c>
    </row>
    <row r="10" spans="1:1" x14ac:dyDescent="0.2">
      <c r="A10" t="s">
        <v>419</v>
      </c>
    </row>
    <row r="11" spans="1:1" x14ac:dyDescent="0.2">
      <c r="A11" t="s">
        <v>15594</v>
      </c>
    </row>
    <row r="12" spans="1:1" x14ac:dyDescent="0.2">
      <c r="A12" t="s">
        <v>472</v>
      </c>
    </row>
    <row r="13" spans="1:1" x14ac:dyDescent="0.2">
      <c r="A13" t="s">
        <v>15761</v>
      </c>
    </row>
    <row r="14" spans="1:1" x14ac:dyDescent="0.2">
      <c r="A14" t="s">
        <v>519</v>
      </c>
    </row>
    <row r="15" spans="1:1" x14ac:dyDescent="0.2">
      <c r="A15" t="s">
        <v>15595</v>
      </c>
    </row>
    <row r="16" spans="1:1" x14ac:dyDescent="0.2">
      <c r="A16" t="s">
        <v>15596</v>
      </c>
    </row>
    <row r="17" spans="1:1" x14ac:dyDescent="0.2">
      <c r="A17" t="s">
        <v>593</v>
      </c>
    </row>
    <row r="18" spans="1:1" x14ac:dyDescent="0.2">
      <c r="A18" t="s">
        <v>643</v>
      </c>
    </row>
    <row r="19" spans="1:1" x14ac:dyDescent="0.2">
      <c r="A19" t="s">
        <v>15597</v>
      </c>
    </row>
    <row r="20" spans="1:1" x14ac:dyDescent="0.2">
      <c r="A20" t="s">
        <v>696</v>
      </c>
    </row>
    <row r="21" spans="1:1" x14ac:dyDescent="0.2">
      <c r="A21" t="s">
        <v>15598</v>
      </c>
    </row>
    <row r="22" spans="1:1" x14ac:dyDescent="0.2">
      <c r="A22" t="s">
        <v>746</v>
      </c>
    </row>
    <row r="23" spans="1:1" x14ac:dyDescent="0.2">
      <c r="A23" t="s">
        <v>776</v>
      </c>
    </row>
    <row r="24" spans="1:1" x14ac:dyDescent="0.2">
      <c r="A24" t="s">
        <v>794</v>
      </c>
    </row>
    <row r="25" spans="1:1" x14ac:dyDescent="0.2">
      <c r="A25" t="s">
        <v>835</v>
      </c>
    </row>
    <row r="26" spans="1:1" x14ac:dyDescent="0.2">
      <c r="A26" t="s">
        <v>15599</v>
      </c>
    </row>
    <row r="27" spans="1:1" x14ac:dyDescent="0.2">
      <c r="A27" t="s">
        <v>873</v>
      </c>
    </row>
    <row r="28" spans="1:1" x14ac:dyDescent="0.2">
      <c r="A28" t="s">
        <v>904</v>
      </c>
    </row>
    <row r="29" spans="1:1" x14ac:dyDescent="0.2">
      <c r="A29" t="s">
        <v>940</v>
      </c>
    </row>
    <row r="30" spans="1:1" x14ac:dyDescent="0.2">
      <c r="A30" t="s">
        <v>15600</v>
      </c>
    </row>
    <row r="31" spans="1:1" x14ac:dyDescent="0.2">
      <c r="A31" t="s">
        <v>1030</v>
      </c>
    </row>
    <row r="32" spans="1:1" x14ac:dyDescent="0.2">
      <c r="A32" t="s">
        <v>15601</v>
      </c>
    </row>
    <row r="33" spans="1:1" x14ac:dyDescent="0.2">
      <c r="A33" t="s">
        <v>15602</v>
      </c>
    </row>
    <row r="34" spans="1:1" x14ac:dyDescent="0.2">
      <c r="A34" t="s">
        <v>1144</v>
      </c>
    </row>
    <row r="35" spans="1:1" x14ac:dyDescent="0.2">
      <c r="A35" t="s">
        <v>1186</v>
      </c>
    </row>
    <row r="36" spans="1:1" x14ac:dyDescent="0.2">
      <c r="A36" t="s">
        <v>15603</v>
      </c>
    </row>
    <row r="37" spans="1:1" x14ac:dyDescent="0.2">
      <c r="A37" t="s">
        <v>1262</v>
      </c>
    </row>
    <row r="38" spans="1:1" x14ac:dyDescent="0.2">
      <c r="A38" t="s">
        <v>15604</v>
      </c>
    </row>
    <row r="39" spans="1:1" x14ac:dyDescent="0.2">
      <c r="A39" t="s">
        <v>15605</v>
      </c>
    </row>
    <row r="40" spans="1:1" x14ac:dyDescent="0.2">
      <c r="A40" t="s">
        <v>15606</v>
      </c>
    </row>
    <row r="41" spans="1:1" x14ac:dyDescent="0.2">
      <c r="A41" t="s">
        <v>15607</v>
      </c>
    </row>
    <row r="42" spans="1:1" x14ac:dyDescent="0.2">
      <c r="A42" t="s">
        <v>15800</v>
      </c>
    </row>
    <row r="43" spans="1:1" x14ac:dyDescent="0.2">
      <c r="A43" t="s">
        <v>1452</v>
      </c>
    </row>
    <row r="44" spans="1:1" x14ac:dyDescent="0.2">
      <c r="A44" t="s">
        <v>15608</v>
      </c>
    </row>
    <row r="45" spans="1:1" x14ac:dyDescent="0.2">
      <c r="A45" t="s">
        <v>1515</v>
      </c>
    </row>
    <row r="46" spans="1:1" x14ac:dyDescent="0.2">
      <c r="A46" t="s">
        <v>15609</v>
      </c>
    </row>
    <row r="47" spans="1:1" x14ac:dyDescent="0.2">
      <c r="A47" t="s">
        <v>15610</v>
      </c>
    </row>
    <row r="48" spans="1:1" x14ac:dyDescent="0.2">
      <c r="A48" t="s">
        <v>15611</v>
      </c>
    </row>
    <row r="49" spans="1:1" x14ac:dyDescent="0.2">
      <c r="A49" t="s">
        <v>15612</v>
      </c>
    </row>
    <row r="50" spans="1:1" x14ac:dyDescent="0.2">
      <c r="A50" t="s">
        <v>15613</v>
      </c>
    </row>
    <row r="51" spans="1:1" x14ac:dyDescent="0.2">
      <c r="A51" t="s">
        <v>1718</v>
      </c>
    </row>
    <row r="52" spans="1:1" x14ac:dyDescent="0.2">
      <c r="A52" t="s">
        <v>1745</v>
      </c>
    </row>
    <row r="53" spans="1:1" x14ac:dyDescent="0.2">
      <c r="A53" t="s">
        <v>15614</v>
      </c>
    </row>
    <row r="54" spans="1:1" x14ac:dyDescent="0.2">
      <c r="A54" t="s">
        <v>15615</v>
      </c>
    </row>
    <row r="55" spans="1:1" x14ac:dyDescent="0.2">
      <c r="A55" t="s">
        <v>15616</v>
      </c>
    </row>
    <row r="56" spans="1:1" x14ac:dyDescent="0.2">
      <c r="A56" t="s">
        <v>1851</v>
      </c>
    </row>
    <row r="57" spans="1:1" x14ac:dyDescent="0.2">
      <c r="A57" t="s">
        <v>15617</v>
      </c>
    </row>
    <row r="58" spans="1:1" x14ac:dyDescent="0.2">
      <c r="A58" t="s">
        <v>15618</v>
      </c>
    </row>
    <row r="59" spans="1:1" x14ac:dyDescent="0.2">
      <c r="A59" t="s">
        <v>15619</v>
      </c>
    </row>
    <row r="60" spans="1:1" x14ac:dyDescent="0.2">
      <c r="A60" t="s">
        <v>2004</v>
      </c>
    </row>
    <row r="61" spans="1:1" x14ac:dyDescent="0.2">
      <c r="A61" t="s">
        <v>15620</v>
      </c>
    </row>
    <row r="62" spans="1:1" x14ac:dyDescent="0.2">
      <c r="A62" t="s">
        <v>2051</v>
      </c>
    </row>
    <row r="63" spans="1:1" x14ac:dyDescent="0.2">
      <c r="A63" t="s">
        <v>2103</v>
      </c>
    </row>
    <row r="64" spans="1:1" x14ac:dyDescent="0.2">
      <c r="A64" t="s">
        <v>2128</v>
      </c>
    </row>
    <row r="65" spans="1:1" x14ac:dyDescent="0.2">
      <c r="A65" t="s">
        <v>2152</v>
      </c>
    </row>
    <row r="66" spans="1:1" x14ac:dyDescent="0.2">
      <c r="A66" t="s">
        <v>2168</v>
      </c>
    </row>
    <row r="67" spans="1:1" x14ac:dyDescent="0.2">
      <c r="A67" t="s">
        <v>15621</v>
      </c>
    </row>
    <row r="68" spans="1:1" x14ac:dyDescent="0.2">
      <c r="A68" t="s">
        <v>2230</v>
      </c>
    </row>
    <row r="69" spans="1:1" x14ac:dyDescent="0.2">
      <c r="A69" t="s">
        <v>2253</v>
      </c>
    </row>
    <row r="70" spans="1:1" x14ac:dyDescent="0.2">
      <c r="A70" t="s">
        <v>2272</v>
      </c>
    </row>
    <row r="71" spans="1:1" x14ac:dyDescent="0.2">
      <c r="A71" t="s">
        <v>2281</v>
      </c>
    </row>
    <row r="72" spans="1:1" x14ac:dyDescent="0.2">
      <c r="A72" t="s">
        <v>2293</v>
      </c>
    </row>
    <row r="73" spans="1:1" x14ac:dyDescent="0.2">
      <c r="A73" t="s">
        <v>2346</v>
      </c>
    </row>
    <row r="74" spans="1:1" x14ac:dyDescent="0.2">
      <c r="A74" t="s">
        <v>2352</v>
      </c>
    </row>
    <row r="75" spans="1:1" x14ac:dyDescent="0.2">
      <c r="A75" t="s">
        <v>15836</v>
      </c>
    </row>
    <row r="76" spans="1:1" x14ac:dyDescent="0.2">
      <c r="A76" t="s">
        <v>2388</v>
      </c>
    </row>
    <row r="77" spans="1:1" x14ac:dyDescent="0.2">
      <c r="A77" t="s">
        <v>2416</v>
      </c>
    </row>
    <row r="78" spans="1:1" x14ac:dyDescent="0.2">
      <c r="A78" t="s">
        <v>2428</v>
      </c>
    </row>
    <row r="79" spans="1:1" x14ac:dyDescent="0.2">
      <c r="A79" t="s">
        <v>2468</v>
      </c>
    </row>
    <row r="80" spans="1:1" x14ac:dyDescent="0.2">
      <c r="A80" t="s">
        <v>2496</v>
      </c>
    </row>
    <row r="81" spans="1:1" x14ac:dyDescent="0.2">
      <c r="A81" t="s">
        <v>15622</v>
      </c>
    </row>
    <row r="82" spans="1:1" x14ac:dyDescent="0.2">
      <c r="A82" t="s">
        <v>15623</v>
      </c>
    </row>
    <row r="83" spans="1:1" x14ac:dyDescent="0.2">
      <c r="A83" t="s">
        <v>2631</v>
      </c>
    </row>
    <row r="84" spans="1:1" x14ac:dyDescent="0.2">
      <c r="A84" t="s">
        <v>2679</v>
      </c>
    </row>
    <row r="85" spans="1:1" x14ac:dyDescent="0.2">
      <c r="A85" t="s">
        <v>2710</v>
      </c>
    </row>
    <row r="86" spans="1:1" x14ac:dyDescent="0.2">
      <c r="A86" t="s">
        <v>2732</v>
      </c>
    </row>
    <row r="87" spans="1:1" x14ac:dyDescent="0.2">
      <c r="A87" t="s">
        <v>2739</v>
      </c>
    </row>
    <row r="88" spans="1:1" x14ac:dyDescent="0.2">
      <c r="A88" t="s">
        <v>2792</v>
      </c>
    </row>
    <row r="89" spans="1:1" x14ac:dyDescent="0.2">
      <c r="A89" t="s">
        <v>2850</v>
      </c>
    </row>
    <row r="90" spans="1:1" x14ac:dyDescent="0.2">
      <c r="A90" t="s">
        <v>15624</v>
      </c>
    </row>
    <row r="91" spans="1:1" x14ac:dyDescent="0.2">
      <c r="A91" t="s">
        <v>2923</v>
      </c>
    </row>
    <row r="92" spans="1:1" x14ac:dyDescent="0.2">
      <c r="A92" t="s">
        <v>2977</v>
      </c>
    </row>
    <row r="93" spans="1:1" x14ac:dyDescent="0.2">
      <c r="A93" t="s">
        <v>3028</v>
      </c>
    </row>
    <row r="94" spans="1:1" x14ac:dyDescent="0.2">
      <c r="A94" t="s">
        <v>3036</v>
      </c>
    </row>
    <row r="95" spans="1:1" x14ac:dyDescent="0.2">
      <c r="A95" t="s">
        <v>3056</v>
      </c>
    </row>
    <row r="96" spans="1:1" x14ac:dyDescent="0.2">
      <c r="A96" t="s">
        <v>15625</v>
      </c>
    </row>
    <row r="97" spans="1:1" x14ac:dyDescent="0.2">
      <c r="A97" t="s">
        <v>3102</v>
      </c>
    </row>
    <row r="98" spans="1:1" x14ac:dyDescent="0.2">
      <c r="A98" t="s">
        <v>3122</v>
      </c>
    </row>
    <row r="99" spans="1:1" x14ac:dyDescent="0.2">
      <c r="A99" t="s">
        <v>3160</v>
      </c>
    </row>
    <row r="100" spans="1:1" x14ac:dyDescent="0.2">
      <c r="A100" t="s">
        <v>3174</v>
      </c>
    </row>
    <row r="101" spans="1:1" x14ac:dyDescent="0.2">
      <c r="A101" t="s">
        <v>3216</v>
      </c>
    </row>
    <row r="102" spans="1:1" x14ac:dyDescent="0.2">
      <c r="A102" t="s">
        <v>15626</v>
      </c>
    </row>
    <row r="103" spans="1:1" x14ac:dyDescent="0.2">
      <c r="A103" t="s">
        <v>3322</v>
      </c>
    </row>
    <row r="104" spans="1:1" x14ac:dyDescent="0.2">
      <c r="A104" t="s">
        <v>3372</v>
      </c>
    </row>
    <row r="105" spans="1:1" x14ac:dyDescent="0.2">
      <c r="A105" t="s">
        <v>3397</v>
      </c>
    </row>
    <row r="106" spans="1:1" x14ac:dyDescent="0.2">
      <c r="A106" t="s">
        <v>3452</v>
      </c>
    </row>
    <row r="107" spans="1:1" x14ac:dyDescent="0.2">
      <c r="A107" t="s">
        <v>3464</v>
      </c>
    </row>
    <row r="108" spans="1:1" x14ac:dyDescent="0.2">
      <c r="A108" t="s">
        <v>3501</v>
      </c>
    </row>
    <row r="109" spans="1:1" x14ac:dyDescent="0.2">
      <c r="A109" t="s">
        <v>3524</v>
      </c>
    </row>
    <row r="110" spans="1:1" x14ac:dyDescent="0.2">
      <c r="A110" t="s">
        <v>3557</v>
      </c>
    </row>
    <row r="111" spans="1:1" x14ac:dyDescent="0.2">
      <c r="A111" t="s">
        <v>3589</v>
      </c>
    </row>
    <row r="112" spans="1:1" x14ac:dyDescent="0.2">
      <c r="A112" t="s">
        <v>3594</v>
      </c>
    </row>
    <row r="113" spans="1:1" x14ac:dyDescent="0.2">
      <c r="A113" t="s">
        <v>3610</v>
      </c>
    </row>
    <row r="114" spans="1:1" x14ac:dyDescent="0.2">
      <c r="A114" t="s">
        <v>3633</v>
      </c>
    </row>
    <row r="115" spans="1:1" x14ac:dyDescent="0.2">
      <c r="A115" t="s">
        <v>15627</v>
      </c>
    </row>
    <row r="116" spans="1:1" x14ac:dyDescent="0.2">
      <c r="A116" t="s">
        <v>3677</v>
      </c>
    </row>
    <row r="117" spans="1:1" x14ac:dyDescent="0.2">
      <c r="A117" t="s">
        <v>3718</v>
      </c>
    </row>
    <row r="118" spans="1:1" x14ac:dyDescent="0.2">
      <c r="A118" t="s">
        <v>3750</v>
      </c>
    </row>
    <row r="119" spans="1:1" x14ac:dyDescent="0.2">
      <c r="A119" t="s">
        <v>15628</v>
      </c>
    </row>
    <row r="120" spans="1:1" x14ac:dyDescent="0.2">
      <c r="A120" t="s">
        <v>3825</v>
      </c>
    </row>
    <row r="121" spans="1:1" x14ac:dyDescent="0.2">
      <c r="A121" t="s">
        <v>3841</v>
      </c>
    </row>
    <row r="122" spans="1:1" x14ac:dyDescent="0.2">
      <c r="A122" t="s">
        <v>15629</v>
      </c>
    </row>
    <row r="123" spans="1:1" x14ac:dyDescent="0.2">
      <c r="A123" t="s">
        <v>3871</v>
      </c>
    </row>
    <row r="124" spans="1:1" x14ac:dyDescent="0.2">
      <c r="A124" t="s">
        <v>3875</v>
      </c>
    </row>
    <row r="125" spans="1:1" x14ac:dyDescent="0.2">
      <c r="A125" t="s">
        <v>15630</v>
      </c>
    </row>
    <row r="126" spans="1:1" x14ac:dyDescent="0.2">
      <c r="A126" t="s">
        <v>15631</v>
      </c>
    </row>
    <row r="127" spans="1:1" x14ac:dyDescent="0.2">
      <c r="A127" t="s">
        <v>3959</v>
      </c>
    </row>
    <row r="128" spans="1:1" x14ac:dyDescent="0.2">
      <c r="A128" t="s">
        <v>3972</v>
      </c>
    </row>
    <row r="129" spans="1:1" x14ac:dyDescent="0.2">
      <c r="A129" t="s">
        <v>15632</v>
      </c>
    </row>
    <row r="130" spans="1:1" x14ac:dyDescent="0.2">
      <c r="A130" t="s">
        <v>4025</v>
      </c>
    </row>
    <row r="131" spans="1:1" x14ac:dyDescent="0.2">
      <c r="A131" t="s">
        <v>15633</v>
      </c>
    </row>
    <row r="132" spans="1:1" x14ac:dyDescent="0.2">
      <c r="A132" t="s">
        <v>4080</v>
      </c>
    </row>
    <row r="133" spans="1:1" x14ac:dyDescent="0.2">
      <c r="A133" t="s">
        <v>4121</v>
      </c>
    </row>
    <row r="134" spans="1:1" x14ac:dyDescent="0.2">
      <c r="A134" t="s">
        <v>15634</v>
      </c>
    </row>
    <row r="135" spans="1:1" x14ac:dyDescent="0.2">
      <c r="A135" t="s">
        <v>4222</v>
      </c>
    </row>
    <row r="136" spans="1:1" x14ac:dyDescent="0.2">
      <c r="A136" t="s">
        <v>4263</v>
      </c>
    </row>
    <row r="137" spans="1:1" x14ac:dyDescent="0.2">
      <c r="A137" t="s">
        <v>4286</v>
      </c>
    </row>
    <row r="138" spans="1:1" x14ac:dyDescent="0.2">
      <c r="A138" t="s">
        <v>4310</v>
      </c>
    </row>
    <row r="139" spans="1:1" x14ac:dyDescent="0.2">
      <c r="A139" t="s">
        <v>4321</v>
      </c>
    </row>
    <row r="140" spans="1:1" x14ac:dyDescent="0.2">
      <c r="A140" t="s">
        <v>4351</v>
      </c>
    </row>
    <row r="141" spans="1:1" x14ac:dyDescent="0.2">
      <c r="A141" t="s">
        <v>4400</v>
      </c>
    </row>
    <row r="142" spans="1:1" x14ac:dyDescent="0.2">
      <c r="A142" t="s">
        <v>4422</v>
      </c>
    </row>
    <row r="143" spans="1:1" x14ac:dyDescent="0.2">
      <c r="A143" t="s">
        <v>4475</v>
      </c>
    </row>
    <row r="144" spans="1:1" x14ac:dyDescent="0.2">
      <c r="A144" t="s">
        <v>4508</v>
      </c>
    </row>
    <row r="145" spans="1:1" x14ac:dyDescent="0.2">
      <c r="A145" t="s">
        <v>4556</v>
      </c>
    </row>
    <row r="146" spans="1:1" x14ac:dyDescent="0.2">
      <c r="A146" t="s">
        <v>4582</v>
      </c>
    </row>
    <row r="147" spans="1:1" x14ac:dyDescent="0.2">
      <c r="A147" t="s">
        <v>4601</v>
      </c>
    </row>
    <row r="148" spans="1:1" x14ac:dyDescent="0.2">
      <c r="A148" t="s">
        <v>4625</v>
      </c>
    </row>
    <row r="149" spans="1:1" x14ac:dyDescent="0.2">
      <c r="A149" t="s">
        <v>15635</v>
      </c>
    </row>
    <row r="150" spans="1:1" x14ac:dyDescent="0.2">
      <c r="A150" t="s">
        <v>4665</v>
      </c>
    </row>
    <row r="151" spans="1:1" x14ac:dyDescent="0.2">
      <c r="A151" t="s">
        <v>15636</v>
      </c>
    </row>
    <row r="152" spans="1:1" x14ac:dyDescent="0.2">
      <c r="A152" t="s">
        <v>15637</v>
      </c>
    </row>
    <row r="153" spans="1:1" x14ac:dyDescent="0.2">
      <c r="A153" t="s">
        <v>15638</v>
      </c>
    </row>
    <row r="154" spans="1:1" x14ac:dyDescent="0.2">
      <c r="A154" t="s">
        <v>15639</v>
      </c>
    </row>
    <row r="155" spans="1:1" x14ac:dyDescent="0.2">
      <c r="A155" t="s">
        <v>4864</v>
      </c>
    </row>
    <row r="156" spans="1:1" x14ac:dyDescent="0.2">
      <c r="A156" t="s">
        <v>4893</v>
      </c>
    </row>
    <row r="157" spans="1:1" x14ac:dyDescent="0.2">
      <c r="A157" t="s">
        <v>4926</v>
      </c>
    </row>
    <row r="158" spans="1:1" x14ac:dyDescent="0.2">
      <c r="A158" t="s">
        <v>15999</v>
      </c>
    </row>
    <row r="159" spans="1:1" x14ac:dyDescent="0.2">
      <c r="A159" t="s">
        <v>4972</v>
      </c>
    </row>
    <row r="160" spans="1:1" x14ac:dyDescent="0.2">
      <c r="A160" t="s">
        <v>15640</v>
      </c>
    </row>
    <row r="161" spans="1:1" x14ac:dyDescent="0.2">
      <c r="A161" t="s">
        <v>15641</v>
      </c>
    </row>
    <row r="162" spans="1:1" x14ac:dyDescent="0.2">
      <c r="A162" t="s">
        <v>15642</v>
      </c>
    </row>
    <row r="163" spans="1:1" x14ac:dyDescent="0.2">
      <c r="A163" t="s">
        <v>15643</v>
      </c>
    </row>
    <row r="164" spans="1:1" x14ac:dyDescent="0.2">
      <c r="A164" t="s">
        <v>5150</v>
      </c>
    </row>
    <row r="165" spans="1:1" x14ac:dyDescent="0.2">
      <c r="A165" t="s">
        <v>5203</v>
      </c>
    </row>
    <row r="166" spans="1:1" x14ac:dyDescent="0.2">
      <c r="A166" t="s">
        <v>5225</v>
      </c>
    </row>
    <row r="167" spans="1:1" x14ac:dyDescent="0.2">
      <c r="A167" t="s">
        <v>5256</v>
      </c>
    </row>
    <row r="168" spans="1:1" x14ac:dyDescent="0.2">
      <c r="A168" t="s">
        <v>5296</v>
      </c>
    </row>
    <row r="169" spans="1:1" x14ac:dyDescent="0.2">
      <c r="A169" t="s">
        <v>5335</v>
      </c>
    </row>
    <row r="170" spans="1:1" x14ac:dyDescent="0.2">
      <c r="A170" t="s">
        <v>5360</v>
      </c>
    </row>
    <row r="171" spans="1:1" x14ac:dyDescent="0.2">
      <c r="A171" t="s">
        <v>5386</v>
      </c>
    </row>
    <row r="172" spans="1:1" x14ac:dyDescent="0.2">
      <c r="A172" t="s">
        <v>5406</v>
      </c>
    </row>
    <row r="173" spans="1:1" x14ac:dyDescent="0.2">
      <c r="A173" t="s">
        <v>15644</v>
      </c>
    </row>
    <row r="174" spans="1:1" x14ac:dyDescent="0.2">
      <c r="A174" t="s">
        <v>15645</v>
      </c>
    </row>
    <row r="175" spans="1:1" x14ac:dyDescent="0.2">
      <c r="A175" t="s">
        <v>5508</v>
      </c>
    </row>
    <row r="176" spans="1:1" x14ac:dyDescent="0.2">
      <c r="A176" t="s">
        <v>16029</v>
      </c>
    </row>
    <row r="177" spans="1:1" x14ac:dyDescent="0.2">
      <c r="A177" t="s">
        <v>5536</v>
      </c>
    </row>
    <row r="178" spans="1:1" x14ac:dyDescent="0.2">
      <c r="A178" t="s">
        <v>5566</v>
      </c>
    </row>
    <row r="179" spans="1:1" x14ac:dyDescent="0.2">
      <c r="A179" t="s">
        <v>5589</v>
      </c>
    </row>
    <row r="180" spans="1:1" x14ac:dyDescent="0.2">
      <c r="A180" t="s">
        <v>5621</v>
      </c>
    </row>
    <row r="181" spans="1:1" x14ac:dyDescent="0.2">
      <c r="A181" t="s">
        <v>5630</v>
      </c>
    </row>
    <row r="182" spans="1:1" x14ac:dyDescent="0.2">
      <c r="A182" t="s">
        <v>5660</v>
      </c>
    </row>
    <row r="183" spans="1:1" x14ac:dyDescent="0.2">
      <c r="A183" t="s">
        <v>5681</v>
      </c>
    </row>
    <row r="184" spans="1:1" x14ac:dyDescent="0.2">
      <c r="A184" t="s">
        <v>5709</v>
      </c>
    </row>
    <row r="185" spans="1:1" x14ac:dyDescent="0.2">
      <c r="A185" t="s">
        <v>5737</v>
      </c>
    </row>
    <row r="186" spans="1:1" x14ac:dyDescent="0.2">
      <c r="A186" t="s">
        <v>5749</v>
      </c>
    </row>
    <row r="187" spans="1:1" x14ac:dyDescent="0.2">
      <c r="A187" t="s">
        <v>5761</v>
      </c>
    </row>
    <row r="188" spans="1:1" x14ac:dyDescent="0.2">
      <c r="A188" t="s">
        <v>5800</v>
      </c>
    </row>
    <row r="189" spans="1:1" x14ac:dyDescent="0.2">
      <c r="A189" t="s">
        <v>5836</v>
      </c>
    </row>
    <row r="190" spans="1:1" x14ac:dyDescent="0.2">
      <c r="A190" t="s">
        <v>15646</v>
      </c>
    </row>
    <row r="191" spans="1:1" x14ac:dyDescent="0.2">
      <c r="A191" t="s">
        <v>5895</v>
      </c>
    </row>
    <row r="192" spans="1:1" x14ac:dyDescent="0.2">
      <c r="A192" t="s">
        <v>5932</v>
      </c>
    </row>
    <row r="193" spans="1:1" x14ac:dyDescent="0.2">
      <c r="A193" t="s">
        <v>15647</v>
      </c>
    </row>
    <row r="194" spans="1:1" x14ac:dyDescent="0.2">
      <c r="A194" t="s">
        <v>5951</v>
      </c>
    </row>
    <row r="195" spans="1:1" x14ac:dyDescent="0.2">
      <c r="A195" t="s">
        <v>5971</v>
      </c>
    </row>
    <row r="196" spans="1:1" x14ac:dyDescent="0.2">
      <c r="A196" t="s">
        <v>5989</v>
      </c>
    </row>
    <row r="197" spans="1:1" x14ac:dyDescent="0.2">
      <c r="A197" t="s">
        <v>15648</v>
      </c>
    </row>
    <row r="198" spans="1:1" x14ac:dyDescent="0.2">
      <c r="A198" t="s">
        <v>15649</v>
      </c>
    </row>
    <row r="199" spans="1:1" x14ac:dyDescent="0.2">
      <c r="A199" t="s">
        <v>15650</v>
      </c>
    </row>
    <row r="200" spans="1:1" x14ac:dyDescent="0.2">
      <c r="A200" t="s">
        <v>6074</v>
      </c>
    </row>
    <row r="201" spans="1:1" x14ac:dyDescent="0.2">
      <c r="A201" t="s">
        <v>6077</v>
      </c>
    </row>
    <row r="202" spans="1:1" x14ac:dyDescent="0.2">
      <c r="A202" t="s">
        <v>6132</v>
      </c>
    </row>
    <row r="203" spans="1:1" x14ac:dyDescent="0.2">
      <c r="A203" t="s">
        <v>6171</v>
      </c>
    </row>
    <row r="204" spans="1:1" x14ac:dyDescent="0.2">
      <c r="A204" t="s">
        <v>6224</v>
      </c>
    </row>
    <row r="205" spans="1:1" x14ac:dyDescent="0.2">
      <c r="A205" t="s">
        <v>6245</v>
      </c>
    </row>
    <row r="206" spans="1:1" x14ac:dyDescent="0.2">
      <c r="A206" t="s">
        <v>6278</v>
      </c>
    </row>
    <row r="207" spans="1:1" x14ac:dyDescent="0.2">
      <c r="A207" t="s">
        <v>15651</v>
      </c>
    </row>
    <row r="208" spans="1:1" x14ac:dyDescent="0.2">
      <c r="A208" t="s">
        <v>6347</v>
      </c>
    </row>
    <row r="209" spans="1:1" x14ac:dyDescent="0.2">
      <c r="A209" t="s">
        <v>6366</v>
      </c>
    </row>
    <row r="210" spans="1:1" x14ac:dyDescent="0.2">
      <c r="A210" t="s">
        <v>6376</v>
      </c>
    </row>
    <row r="211" spans="1:1" x14ac:dyDescent="0.2">
      <c r="A211" t="s">
        <v>6404</v>
      </c>
    </row>
    <row r="212" spans="1:1" x14ac:dyDescent="0.2">
      <c r="A212" t="s">
        <v>15652</v>
      </c>
    </row>
    <row r="213" spans="1:1" x14ac:dyDescent="0.2">
      <c r="A213" t="s">
        <v>15653</v>
      </c>
    </row>
    <row r="214" spans="1:1" x14ac:dyDescent="0.2">
      <c r="A214" t="s">
        <v>15654</v>
      </c>
    </row>
    <row r="215" spans="1:1" x14ac:dyDescent="0.2">
      <c r="A215" t="s">
        <v>15655</v>
      </c>
    </row>
    <row r="216" spans="1:1" x14ac:dyDescent="0.2">
      <c r="A216" t="s">
        <v>15656</v>
      </c>
    </row>
    <row r="217" spans="1:1" x14ac:dyDescent="0.2">
      <c r="A217" t="s">
        <v>15657</v>
      </c>
    </row>
    <row r="218" spans="1:1" x14ac:dyDescent="0.2">
      <c r="A218" t="s">
        <v>15658</v>
      </c>
    </row>
    <row r="219" spans="1:1" x14ac:dyDescent="0.2">
      <c r="A219" t="s">
        <v>15659</v>
      </c>
    </row>
    <row r="220" spans="1:1" x14ac:dyDescent="0.2">
      <c r="A220" t="s">
        <v>15660</v>
      </c>
    </row>
    <row r="221" spans="1:1" x14ac:dyDescent="0.2">
      <c r="A221" t="s">
        <v>16094</v>
      </c>
    </row>
    <row r="222" spans="1:1" x14ac:dyDescent="0.2">
      <c r="A222" t="s">
        <v>15661</v>
      </c>
    </row>
    <row r="223" spans="1:1" x14ac:dyDescent="0.2">
      <c r="A223" t="s">
        <v>15662</v>
      </c>
    </row>
    <row r="224" spans="1:1" x14ac:dyDescent="0.2">
      <c r="A224" t="s">
        <v>15663</v>
      </c>
    </row>
    <row r="225" spans="1:1" x14ac:dyDescent="0.2">
      <c r="A225" t="s">
        <v>15664</v>
      </c>
    </row>
    <row r="226" spans="1:1" x14ac:dyDescent="0.2">
      <c r="A226" t="s">
        <v>15665</v>
      </c>
    </row>
    <row r="227" spans="1:1" x14ac:dyDescent="0.2">
      <c r="A227" t="s">
        <v>15666</v>
      </c>
    </row>
    <row r="228" spans="1:1" x14ac:dyDescent="0.2">
      <c r="A228" t="s">
        <v>7012</v>
      </c>
    </row>
    <row r="229" spans="1:1" x14ac:dyDescent="0.2">
      <c r="A229" t="s">
        <v>7034</v>
      </c>
    </row>
    <row r="230" spans="1:1" x14ac:dyDescent="0.2">
      <c r="A230" t="s">
        <v>7080</v>
      </c>
    </row>
    <row r="231" spans="1:1" x14ac:dyDescent="0.2">
      <c r="A231" t="s">
        <v>7127</v>
      </c>
    </row>
    <row r="232" spans="1:1" x14ac:dyDescent="0.2">
      <c r="A232" t="s">
        <v>7137</v>
      </c>
    </row>
    <row r="233" spans="1:1" x14ac:dyDescent="0.2">
      <c r="A233" t="s">
        <v>7196</v>
      </c>
    </row>
    <row r="234" spans="1:1" x14ac:dyDescent="0.2">
      <c r="A234" t="s">
        <v>15667</v>
      </c>
    </row>
    <row r="235" spans="1:1" x14ac:dyDescent="0.2">
      <c r="A235" t="s">
        <v>7285</v>
      </c>
    </row>
    <row r="236" spans="1:1" x14ac:dyDescent="0.2">
      <c r="A236" t="s">
        <v>7307</v>
      </c>
    </row>
    <row r="237" spans="1:1" x14ac:dyDescent="0.2">
      <c r="A237" t="s">
        <v>7331</v>
      </c>
    </row>
    <row r="238" spans="1:1" x14ac:dyDescent="0.2">
      <c r="A238" t="s">
        <v>7335</v>
      </c>
    </row>
    <row r="239" spans="1:1" x14ac:dyDescent="0.2">
      <c r="A239" t="s">
        <v>7358</v>
      </c>
    </row>
    <row r="240" spans="1:1" x14ac:dyDescent="0.2">
      <c r="A240" t="s">
        <v>15668</v>
      </c>
    </row>
    <row r="241" spans="1:1" x14ac:dyDescent="0.2">
      <c r="A241" t="s">
        <v>7419</v>
      </c>
    </row>
    <row r="242" spans="1:1" x14ac:dyDescent="0.2">
      <c r="A242" t="s">
        <v>7464</v>
      </c>
    </row>
    <row r="243" spans="1:1" x14ac:dyDescent="0.2">
      <c r="A243" t="s">
        <v>7509</v>
      </c>
    </row>
    <row r="244" spans="1:1" x14ac:dyDescent="0.2">
      <c r="A244" t="s">
        <v>7544</v>
      </c>
    </row>
    <row r="245" spans="1:1" x14ac:dyDescent="0.2">
      <c r="A245" t="s">
        <v>16119</v>
      </c>
    </row>
    <row r="246" spans="1:1" x14ac:dyDescent="0.2">
      <c r="A246" t="s">
        <v>7580</v>
      </c>
    </row>
    <row r="247" spans="1:1" x14ac:dyDescent="0.2">
      <c r="A247" t="s">
        <v>7621</v>
      </c>
    </row>
    <row r="248" spans="1:1" x14ac:dyDescent="0.2">
      <c r="A248" t="s">
        <v>15669</v>
      </c>
    </row>
    <row r="249" spans="1:1" x14ac:dyDescent="0.2">
      <c r="A249" t="s">
        <v>7697</v>
      </c>
    </row>
    <row r="250" spans="1:1" x14ac:dyDescent="0.2">
      <c r="A250" t="s">
        <v>7758</v>
      </c>
    </row>
    <row r="251" spans="1:1" x14ac:dyDescent="0.2">
      <c r="A251" t="s">
        <v>7775</v>
      </c>
    </row>
    <row r="252" spans="1:1" x14ac:dyDescent="0.2">
      <c r="A252" t="s">
        <v>15670</v>
      </c>
    </row>
    <row r="253" spans="1:1" x14ac:dyDescent="0.2">
      <c r="A253" t="s">
        <v>7835</v>
      </c>
    </row>
    <row r="254" spans="1:1" x14ac:dyDescent="0.2">
      <c r="A254" t="s">
        <v>7871</v>
      </c>
    </row>
    <row r="255" spans="1:1" x14ac:dyDescent="0.2">
      <c r="A255" t="s">
        <v>7910</v>
      </c>
    </row>
    <row r="256" spans="1:1" x14ac:dyDescent="0.2">
      <c r="A256" t="s">
        <v>7933</v>
      </c>
    </row>
    <row r="257" spans="1:1" x14ac:dyDescent="0.2">
      <c r="A257" t="s">
        <v>7967</v>
      </c>
    </row>
    <row r="258" spans="1:1" x14ac:dyDescent="0.2">
      <c r="A258" t="s">
        <v>7989</v>
      </c>
    </row>
    <row r="259" spans="1:1" x14ac:dyDescent="0.2">
      <c r="A259" t="s">
        <v>8034</v>
      </c>
    </row>
    <row r="260" spans="1:1" x14ac:dyDescent="0.2">
      <c r="A260" t="s">
        <v>8037</v>
      </c>
    </row>
    <row r="261" spans="1:1" x14ac:dyDescent="0.2">
      <c r="A261" t="s">
        <v>8079</v>
      </c>
    </row>
    <row r="262" spans="1:1" x14ac:dyDescent="0.2">
      <c r="A262" t="s">
        <v>8109</v>
      </c>
    </row>
    <row r="263" spans="1:1" x14ac:dyDescent="0.2">
      <c r="A263" t="s">
        <v>8119</v>
      </c>
    </row>
    <row r="264" spans="1:1" x14ac:dyDescent="0.2">
      <c r="A264" t="s">
        <v>8145</v>
      </c>
    </row>
    <row r="265" spans="1:1" x14ac:dyDescent="0.2">
      <c r="A265" t="s">
        <v>8177</v>
      </c>
    </row>
    <row r="266" spans="1:1" x14ac:dyDescent="0.2">
      <c r="A266" t="s">
        <v>15671</v>
      </c>
    </row>
    <row r="267" spans="1:1" x14ac:dyDescent="0.2">
      <c r="A267" t="s">
        <v>8273</v>
      </c>
    </row>
    <row r="268" spans="1:1" x14ac:dyDescent="0.2">
      <c r="A268" t="s">
        <v>15672</v>
      </c>
    </row>
    <row r="269" spans="1:1" x14ac:dyDescent="0.2">
      <c r="A269" t="s">
        <v>15673</v>
      </c>
    </row>
    <row r="270" spans="1:1" x14ac:dyDescent="0.2">
      <c r="A270" t="s">
        <v>15674</v>
      </c>
    </row>
    <row r="271" spans="1:1" x14ac:dyDescent="0.2">
      <c r="A271" t="s">
        <v>8358</v>
      </c>
    </row>
    <row r="272" spans="1:1" x14ac:dyDescent="0.2">
      <c r="A272" t="s">
        <v>16183</v>
      </c>
    </row>
    <row r="273" spans="1:1" x14ac:dyDescent="0.2">
      <c r="A273" t="s">
        <v>8364</v>
      </c>
    </row>
    <row r="274" spans="1:1" x14ac:dyDescent="0.2">
      <c r="A274" t="s">
        <v>8388</v>
      </c>
    </row>
    <row r="275" spans="1:1" x14ac:dyDescent="0.2">
      <c r="A275" t="s">
        <v>8405</v>
      </c>
    </row>
    <row r="276" spans="1:1" x14ac:dyDescent="0.2">
      <c r="A276" t="s">
        <v>15675</v>
      </c>
    </row>
    <row r="277" spans="1:1" x14ac:dyDescent="0.2">
      <c r="A277" t="s">
        <v>8491</v>
      </c>
    </row>
    <row r="278" spans="1:1" x14ac:dyDescent="0.2">
      <c r="A278" t="s">
        <v>8510</v>
      </c>
    </row>
    <row r="279" spans="1:1" x14ac:dyDescent="0.2">
      <c r="A279" t="s">
        <v>15676</v>
      </c>
    </row>
    <row r="280" spans="1:1" x14ac:dyDescent="0.2">
      <c r="A280" t="s">
        <v>8567</v>
      </c>
    </row>
    <row r="281" spans="1:1" x14ac:dyDescent="0.2">
      <c r="A281" t="s">
        <v>15677</v>
      </c>
    </row>
    <row r="282" spans="1:1" x14ac:dyDescent="0.2">
      <c r="A282" t="s">
        <v>8649</v>
      </c>
    </row>
    <row r="283" spans="1:1" x14ac:dyDescent="0.2">
      <c r="A283" t="s">
        <v>8669</v>
      </c>
    </row>
    <row r="284" spans="1:1" x14ac:dyDescent="0.2">
      <c r="A284" t="s">
        <v>15678</v>
      </c>
    </row>
    <row r="285" spans="1:1" x14ac:dyDescent="0.2">
      <c r="A285" t="s">
        <v>15679</v>
      </c>
    </row>
    <row r="286" spans="1:1" x14ac:dyDescent="0.2">
      <c r="A286" t="s">
        <v>8756</v>
      </c>
    </row>
    <row r="287" spans="1:1" x14ac:dyDescent="0.2">
      <c r="A287" t="s">
        <v>8781</v>
      </c>
    </row>
    <row r="288" spans="1:1" x14ac:dyDescent="0.2">
      <c r="A288" t="s">
        <v>8838</v>
      </c>
    </row>
    <row r="289" spans="1:1" x14ac:dyDescent="0.2">
      <c r="A289" t="s">
        <v>8876</v>
      </c>
    </row>
    <row r="290" spans="1:1" x14ac:dyDescent="0.2">
      <c r="A290" t="s">
        <v>8881</v>
      </c>
    </row>
    <row r="291" spans="1:1" x14ac:dyDescent="0.2">
      <c r="A291" t="s">
        <v>15680</v>
      </c>
    </row>
    <row r="292" spans="1:1" x14ac:dyDescent="0.2">
      <c r="A292" t="s">
        <v>8967</v>
      </c>
    </row>
    <row r="293" spans="1:1" x14ac:dyDescent="0.2">
      <c r="A293" t="s">
        <v>8992</v>
      </c>
    </row>
    <row r="294" spans="1:1" x14ac:dyDescent="0.2">
      <c r="A294" t="s">
        <v>9042</v>
      </c>
    </row>
    <row r="295" spans="1:1" x14ac:dyDescent="0.2">
      <c r="A295" t="s">
        <v>9071</v>
      </c>
    </row>
    <row r="296" spans="1:1" x14ac:dyDescent="0.2">
      <c r="A296" t="s">
        <v>9094</v>
      </c>
    </row>
    <row r="297" spans="1:1" x14ac:dyDescent="0.2">
      <c r="A297" t="s">
        <v>9106</v>
      </c>
    </row>
    <row r="298" spans="1:1" x14ac:dyDescent="0.2">
      <c r="A298" t="s">
        <v>9123</v>
      </c>
    </row>
    <row r="299" spans="1:1" x14ac:dyDescent="0.2">
      <c r="A299" t="s">
        <v>9158</v>
      </c>
    </row>
    <row r="300" spans="1:1" x14ac:dyDescent="0.2">
      <c r="A300" t="s">
        <v>9211</v>
      </c>
    </row>
    <row r="301" spans="1:1" x14ac:dyDescent="0.2">
      <c r="A301" t="s">
        <v>9261</v>
      </c>
    </row>
    <row r="302" spans="1:1" x14ac:dyDescent="0.2">
      <c r="A302" t="s">
        <v>9311</v>
      </c>
    </row>
    <row r="303" spans="1:1" x14ac:dyDescent="0.2">
      <c r="A303" t="s">
        <v>15681</v>
      </c>
    </row>
    <row r="304" spans="1:1" x14ac:dyDescent="0.2">
      <c r="A304" t="s">
        <v>15682</v>
      </c>
    </row>
    <row r="305" spans="1:1" x14ac:dyDescent="0.2">
      <c r="A305" t="s">
        <v>9429</v>
      </c>
    </row>
    <row r="306" spans="1:1" x14ac:dyDescent="0.2">
      <c r="A306" t="s">
        <v>9452</v>
      </c>
    </row>
    <row r="307" spans="1:1" x14ac:dyDescent="0.2">
      <c r="A307" t="s">
        <v>9464</v>
      </c>
    </row>
    <row r="308" spans="1:1" x14ac:dyDescent="0.2">
      <c r="A308" t="s">
        <v>9518</v>
      </c>
    </row>
    <row r="309" spans="1:1" x14ac:dyDescent="0.2">
      <c r="A309" t="s">
        <v>15683</v>
      </c>
    </row>
    <row r="310" spans="1:1" x14ac:dyDescent="0.2">
      <c r="A310" t="s">
        <v>9536</v>
      </c>
    </row>
    <row r="311" spans="1:1" x14ac:dyDescent="0.2">
      <c r="A311" t="s">
        <v>9560</v>
      </c>
    </row>
    <row r="312" spans="1:1" x14ac:dyDescent="0.2">
      <c r="A312" t="s">
        <v>9588</v>
      </c>
    </row>
    <row r="313" spans="1:1" x14ac:dyDescent="0.2">
      <c r="A313" t="s">
        <v>15684</v>
      </c>
    </row>
    <row r="314" spans="1:1" x14ac:dyDescent="0.2">
      <c r="A314" t="s">
        <v>9645</v>
      </c>
    </row>
    <row r="315" spans="1:1" x14ac:dyDescent="0.2">
      <c r="A315" t="s">
        <v>9668</v>
      </c>
    </row>
    <row r="316" spans="1:1" x14ac:dyDescent="0.2">
      <c r="A316" t="s">
        <v>9706</v>
      </c>
    </row>
    <row r="317" spans="1:1" x14ac:dyDescent="0.2">
      <c r="A317" t="s">
        <v>9731</v>
      </c>
    </row>
    <row r="318" spans="1:1" x14ac:dyDescent="0.2">
      <c r="A318" t="s">
        <v>9739</v>
      </c>
    </row>
    <row r="319" spans="1:1" x14ac:dyDescent="0.2">
      <c r="A319" t="s">
        <v>9783</v>
      </c>
    </row>
    <row r="320" spans="1:1" x14ac:dyDescent="0.2">
      <c r="A320" t="s">
        <v>9838</v>
      </c>
    </row>
    <row r="321" spans="1:1" x14ac:dyDescent="0.2">
      <c r="A321" t="s">
        <v>9852</v>
      </c>
    </row>
    <row r="322" spans="1:1" x14ac:dyDescent="0.2">
      <c r="A322" t="s">
        <v>9886</v>
      </c>
    </row>
    <row r="323" spans="1:1" x14ac:dyDescent="0.2">
      <c r="A323" t="s">
        <v>15685</v>
      </c>
    </row>
    <row r="324" spans="1:1" x14ac:dyDescent="0.2">
      <c r="A324" t="s">
        <v>9929</v>
      </c>
    </row>
    <row r="325" spans="1:1" x14ac:dyDescent="0.2">
      <c r="A325" t="s">
        <v>15686</v>
      </c>
    </row>
    <row r="326" spans="1:1" x14ac:dyDescent="0.2">
      <c r="A326" t="s">
        <v>10040</v>
      </c>
    </row>
    <row r="327" spans="1:1" x14ac:dyDescent="0.2">
      <c r="A327" t="s">
        <v>10065</v>
      </c>
    </row>
    <row r="328" spans="1:1" x14ac:dyDescent="0.2">
      <c r="A328" t="s">
        <v>15687</v>
      </c>
    </row>
    <row r="329" spans="1:1" x14ac:dyDescent="0.2">
      <c r="A329" t="s">
        <v>16262</v>
      </c>
    </row>
    <row r="330" spans="1:1" x14ac:dyDescent="0.2">
      <c r="A330" t="s">
        <v>10111</v>
      </c>
    </row>
    <row r="331" spans="1:1" x14ac:dyDescent="0.2">
      <c r="A331" t="s">
        <v>15688</v>
      </c>
    </row>
    <row r="332" spans="1:1" x14ac:dyDescent="0.2">
      <c r="A332" t="s">
        <v>15689</v>
      </c>
    </row>
    <row r="333" spans="1:1" x14ac:dyDescent="0.2">
      <c r="A333" t="s">
        <v>10203</v>
      </c>
    </row>
    <row r="334" spans="1:1" x14ac:dyDescent="0.2">
      <c r="A334" t="s">
        <v>10251</v>
      </c>
    </row>
    <row r="335" spans="1:1" x14ac:dyDescent="0.2">
      <c r="A335" t="s">
        <v>15690</v>
      </c>
    </row>
    <row r="336" spans="1:1" x14ac:dyDescent="0.2">
      <c r="A336" t="s">
        <v>10350</v>
      </c>
    </row>
    <row r="337" spans="1:1" x14ac:dyDescent="0.2">
      <c r="A337" t="s">
        <v>10402</v>
      </c>
    </row>
    <row r="338" spans="1:1" x14ac:dyDescent="0.2">
      <c r="A338" t="s">
        <v>15691</v>
      </c>
    </row>
    <row r="339" spans="1:1" x14ac:dyDescent="0.2">
      <c r="A339" t="s">
        <v>15692</v>
      </c>
    </row>
    <row r="340" spans="1:1" x14ac:dyDescent="0.2">
      <c r="A340" t="s">
        <v>10504</v>
      </c>
    </row>
    <row r="341" spans="1:1" x14ac:dyDescent="0.2">
      <c r="A341" t="s">
        <v>10533</v>
      </c>
    </row>
    <row r="342" spans="1:1" x14ac:dyDescent="0.2">
      <c r="A342" t="s">
        <v>15693</v>
      </c>
    </row>
    <row r="343" spans="1:1" x14ac:dyDescent="0.2">
      <c r="A343" t="s">
        <v>15694</v>
      </c>
    </row>
    <row r="344" spans="1:1" x14ac:dyDescent="0.2">
      <c r="A344" t="s">
        <v>10629</v>
      </c>
    </row>
    <row r="345" spans="1:1" x14ac:dyDescent="0.2">
      <c r="A345" t="s">
        <v>10656</v>
      </c>
    </row>
    <row r="346" spans="1:1" x14ac:dyDescent="0.2">
      <c r="A346" t="s">
        <v>10674</v>
      </c>
    </row>
    <row r="347" spans="1:1" x14ac:dyDescent="0.2">
      <c r="A347" t="s">
        <v>10700</v>
      </c>
    </row>
    <row r="348" spans="1:1" x14ac:dyDescent="0.2">
      <c r="A348" t="s">
        <v>10731</v>
      </c>
    </row>
    <row r="349" spans="1:1" x14ac:dyDescent="0.2">
      <c r="A349" t="s">
        <v>10782</v>
      </c>
    </row>
    <row r="350" spans="1:1" x14ac:dyDescent="0.2">
      <c r="A350" t="s">
        <v>10799</v>
      </c>
    </row>
    <row r="351" spans="1:1" x14ac:dyDescent="0.2">
      <c r="A351" t="s">
        <v>10807</v>
      </c>
    </row>
    <row r="352" spans="1:1" x14ac:dyDescent="0.2">
      <c r="A352" t="s">
        <v>10850</v>
      </c>
    </row>
    <row r="353" spans="1:1" x14ac:dyDescent="0.2">
      <c r="A353" t="s">
        <v>10874</v>
      </c>
    </row>
    <row r="354" spans="1:1" x14ac:dyDescent="0.2">
      <c r="A354" t="s">
        <v>10880</v>
      </c>
    </row>
    <row r="355" spans="1:1" x14ac:dyDescent="0.2">
      <c r="A355" t="s">
        <v>10897</v>
      </c>
    </row>
    <row r="356" spans="1:1" x14ac:dyDescent="0.2">
      <c r="A356" t="s">
        <v>10900</v>
      </c>
    </row>
    <row r="357" spans="1:1" x14ac:dyDescent="0.2">
      <c r="A357" t="s">
        <v>15695</v>
      </c>
    </row>
    <row r="358" spans="1:1" x14ac:dyDescent="0.2">
      <c r="A358" t="s">
        <v>10960</v>
      </c>
    </row>
    <row r="359" spans="1:1" x14ac:dyDescent="0.2">
      <c r="A359" t="s">
        <v>10986</v>
      </c>
    </row>
    <row r="360" spans="1:1" x14ac:dyDescent="0.2">
      <c r="A360" t="s">
        <v>11003</v>
      </c>
    </row>
    <row r="361" spans="1:1" x14ac:dyDescent="0.2">
      <c r="A361" t="s">
        <v>15696</v>
      </c>
    </row>
    <row r="362" spans="1:1" x14ac:dyDescent="0.2">
      <c r="A362" t="s">
        <v>15697</v>
      </c>
    </row>
    <row r="363" spans="1:1" x14ac:dyDescent="0.2">
      <c r="A363" t="s">
        <v>11112</v>
      </c>
    </row>
    <row r="364" spans="1:1" x14ac:dyDescent="0.2">
      <c r="A364" t="s">
        <v>11141</v>
      </c>
    </row>
    <row r="365" spans="1:1" x14ac:dyDescent="0.2">
      <c r="A365" t="s">
        <v>15698</v>
      </c>
    </row>
    <row r="366" spans="1:1" x14ac:dyDescent="0.2">
      <c r="A366" t="s">
        <v>15699</v>
      </c>
    </row>
    <row r="367" spans="1:1" x14ac:dyDescent="0.2">
      <c r="A367" t="s">
        <v>11245</v>
      </c>
    </row>
    <row r="368" spans="1:1" x14ac:dyDescent="0.2">
      <c r="A368" t="s">
        <v>15700</v>
      </c>
    </row>
    <row r="369" spans="1:1" x14ac:dyDescent="0.2">
      <c r="A369" t="s">
        <v>11297</v>
      </c>
    </row>
    <row r="370" spans="1:1" x14ac:dyDescent="0.2">
      <c r="A370" t="s">
        <v>11350</v>
      </c>
    </row>
    <row r="371" spans="1:1" x14ac:dyDescent="0.2">
      <c r="A371" t="s">
        <v>11364</v>
      </c>
    </row>
    <row r="372" spans="1:1" x14ac:dyDescent="0.2">
      <c r="A372" t="s">
        <v>11386</v>
      </c>
    </row>
    <row r="373" spans="1:1" x14ac:dyDescent="0.2">
      <c r="A373" t="s">
        <v>11427</v>
      </c>
    </row>
    <row r="374" spans="1:1" x14ac:dyDescent="0.2">
      <c r="A374" t="s">
        <v>11474</v>
      </c>
    </row>
    <row r="375" spans="1:1" x14ac:dyDescent="0.2">
      <c r="A375" t="s">
        <v>15701</v>
      </c>
    </row>
    <row r="376" spans="1:1" x14ac:dyDescent="0.2">
      <c r="A376" t="s">
        <v>11579</v>
      </c>
    </row>
    <row r="377" spans="1:1" x14ac:dyDescent="0.2">
      <c r="A377" t="s">
        <v>11623</v>
      </c>
    </row>
    <row r="378" spans="1:1" x14ac:dyDescent="0.2">
      <c r="A378" t="s">
        <v>11661</v>
      </c>
    </row>
    <row r="379" spans="1:1" x14ac:dyDescent="0.2">
      <c r="A379" t="s">
        <v>11692</v>
      </c>
    </row>
    <row r="380" spans="1:1" x14ac:dyDescent="0.2">
      <c r="A380" t="s">
        <v>15702</v>
      </c>
    </row>
    <row r="381" spans="1:1" x14ac:dyDescent="0.2">
      <c r="A381" t="s">
        <v>11748</v>
      </c>
    </row>
    <row r="382" spans="1:1" x14ac:dyDescent="0.2">
      <c r="A382" t="s">
        <v>11772</v>
      </c>
    </row>
    <row r="383" spans="1:1" x14ac:dyDescent="0.2">
      <c r="A383" t="s">
        <v>15703</v>
      </c>
    </row>
    <row r="384" spans="1:1" x14ac:dyDescent="0.2">
      <c r="A384" t="s">
        <v>15704</v>
      </c>
    </row>
    <row r="385" spans="1:1" x14ac:dyDescent="0.2">
      <c r="A385" t="s">
        <v>11878</v>
      </c>
    </row>
    <row r="386" spans="1:1" x14ac:dyDescent="0.2">
      <c r="A386" t="s">
        <v>11917</v>
      </c>
    </row>
    <row r="387" spans="1:1" x14ac:dyDescent="0.2">
      <c r="A387" t="s">
        <v>11928</v>
      </c>
    </row>
    <row r="388" spans="1:1" x14ac:dyDescent="0.2">
      <c r="A388" t="s">
        <v>11932</v>
      </c>
    </row>
    <row r="389" spans="1:1" x14ac:dyDescent="0.2">
      <c r="A389" t="s">
        <v>16360</v>
      </c>
    </row>
    <row r="390" spans="1:1" x14ac:dyDescent="0.2">
      <c r="A390" t="s">
        <v>11963</v>
      </c>
    </row>
    <row r="391" spans="1:1" x14ac:dyDescent="0.2">
      <c r="A391" t="s">
        <v>11997</v>
      </c>
    </row>
    <row r="392" spans="1:1" x14ac:dyDescent="0.2">
      <c r="A392" t="s">
        <v>16364</v>
      </c>
    </row>
    <row r="393" spans="1:1" x14ac:dyDescent="0.2">
      <c r="A393" t="s">
        <v>12014</v>
      </c>
    </row>
    <row r="394" spans="1:1" x14ac:dyDescent="0.2">
      <c r="A394" t="s">
        <v>12028</v>
      </c>
    </row>
    <row r="395" spans="1:1" x14ac:dyDescent="0.2">
      <c r="A395" t="s">
        <v>15705</v>
      </c>
    </row>
    <row r="396" spans="1:1" x14ac:dyDescent="0.2">
      <c r="A396" t="s">
        <v>12122</v>
      </c>
    </row>
    <row r="397" spans="1:1" x14ac:dyDescent="0.2">
      <c r="A397" t="s">
        <v>15706</v>
      </c>
    </row>
    <row r="398" spans="1:1" x14ac:dyDescent="0.2">
      <c r="A398" t="s">
        <v>12191</v>
      </c>
    </row>
    <row r="399" spans="1:1" x14ac:dyDescent="0.2">
      <c r="A399" t="s">
        <v>12237</v>
      </c>
    </row>
    <row r="400" spans="1:1" x14ac:dyDescent="0.2">
      <c r="A400" t="s">
        <v>12247</v>
      </c>
    </row>
    <row r="401" spans="1:1" x14ac:dyDescent="0.2">
      <c r="A401" t="s">
        <v>12301</v>
      </c>
    </row>
    <row r="402" spans="1:1" x14ac:dyDescent="0.2">
      <c r="A402" t="s">
        <v>12343</v>
      </c>
    </row>
    <row r="403" spans="1:1" x14ac:dyDescent="0.2">
      <c r="A403" t="s">
        <v>12355</v>
      </c>
    </row>
    <row r="404" spans="1:1" x14ac:dyDescent="0.2">
      <c r="A404" t="s">
        <v>12379</v>
      </c>
    </row>
    <row r="405" spans="1:1" x14ac:dyDescent="0.2">
      <c r="A405" t="s">
        <v>12422</v>
      </c>
    </row>
    <row r="406" spans="1:1" x14ac:dyDescent="0.2">
      <c r="A406" t="s">
        <v>12438</v>
      </c>
    </row>
    <row r="407" spans="1:1" x14ac:dyDescent="0.2">
      <c r="A407" t="s">
        <v>12456</v>
      </c>
    </row>
    <row r="408" spans="1:1" x14ac:dyDescent="0.2">
      <c r="A408" t="s">
        <v>12501</v>
      </c>
    </row>
    <row r="409" spans="1:1" x14ac:dyDescent="0.2">
      <c r="A409" t="s">
        <v>12545</v>
      </c>
    </row>
    <row r="410" spans="1:1" x14ac:dyDescent="0.2">
      <c r="A410" t="s">
        <v>12578</v>
      </c>
    </row>
    <row r="411" spans="1:1" x14ac:dyDescent="0.2">
      <c r="A411" t="s">
        <v>16405</v>
      </c>
    </row>
    <row r="412" spans="1:1" x14ac:dyDescent="0.2">
      <c r="A412" t="s">
        <v>12598</v>
      </c>
    </row>
    <row r="413" spans="1:1" x14ac:dyDescent="0.2">
      <c r="A413" t="s">
        <v>12621</v>
      </c>
    </row>
    <row r="414" spans="1:1" x14ac:dyDescent="0.2">
      <c r="A414" t="s">
        <v>12640</v>
      </c>
    </row>
    <row r="415" spans="1:1" x14ac:dyDescent="0.2">
      <c r="A415" t="s">
        <v>12645</v>
      </c>
    </row>
    <row r="416" spans="1:1" x14ac:dyDescent="0.2">
      <c r="A416" t="s">
        <v>12669</v>
      </c>
    </row>
    <row r="417" spans="1:1" x14ac:dyDescent="0.2">
      <c r="A417" t="s">
        <v>12674</v>
      </c>
    </row>
    <row r="418" spans="1:1" x14ac:dyDescent="0.2">
      <c r="A418" t="s">
        <v>12726</v>
      </c>
    </row>
    <row r="419" spans="1:1" x14ac:dyDescent="0.2">
      <c r="A419" t="s">
        <v>12748</v>
      </c>
    </row>
    <row r="420" spans="1:1" x14ac:dyDescent="0.2">
      <c r="A420" t="s">
        <v>15707</v>
      </c>
    </row>
    <row r="421" spans="1:1" x14ac:dyDescent="0.2">
      <c r="A421" t="s">
        <v>12852</v>
      </c>
    </row>
    <row r="422" spans="1:1" x14ac:dyDescent="0.2">
      <c r="A422" t="s">
        <v>12878</v>
      </c>
    </row>
    <row r="423" spans="1:1" x14ac:dyDescent="0.2">
      <c r="A423" t="s">
        <v>12913</v>
      </c>
    </row>
    <row r="424" spans="1:1" x14ac:dyDescent="0.2">
      <c r="A424" t="s">
        <v>12941</v>
      </c>
    </row>
    <row r="425" spans="1:1" x14ac:dyDescent="0.2">
      <c r="A425" t="s">
        <v>12980</v>
      </c>
    </row>
    <row r="426" spans="1:1" x14ac:dyDescent="0.2">
      <c r="A426" t="s">
        <v>12982</v>
      </c>
    </row>
    <row r="427" spans="1:1" x14ac:dyDescent="0.2">
      <c r="A427" t="s">
        <v>12986</v>
      </c>
    </row>
    <row r="428" spans="1:1" x14ac:dyDescent="0.2">
      <c r="A428" t="s">
        <v>13029</v>
      </c>
    </row>
    <row r="429" spans="1:1" x14ac:dyDescent="0.2">
      <c r="A429" t="s">
        <v>15708</v>
      </c>
    </row>
    <row r="430" spans="1:1" x14ac:dyDescent="0.2">
      <c r="A430" t="s">
        <v>13086</v>
      </c>
    </row>
    <row r="431" spans="1:1" x14ac:dyDescent="0.2">
      <c r="A431" t="s">
        <v>13104</v>
      </c>
    </row>
    <row r="432" spans="1:1" x14ac:dyDescent="0.2">
      <c r="A432" t="s">
        <v>15709</v>
      </c>
    </row>
    <row r="433" spans="1:1" x14ac:dyDescent="0.2">
      <c r="A433" t="s">
        <v>13185</v>
      </c>
    </row>
    <row r="434" spans="1:1" x14ac:dyDescent="0.2">
      <c r="A434" t="s">
        <v>13216</v>
      </c>
    </row>
    <row r="435" spans="1:1" x14ac:dyDescent="0.2">
      <c r="A435" t="s">
        <v>15710</v>
      </c>
    </row>
    <row r="436" spans="1:1" x14ac:dyDescent="0.2">
      <c r="A436" t="s">
        <v>13289</v>
      </c>
    </row>
    <row r="437" spans="1:1" x14ac:dyDescent="0.2">
      <c r="A437" t="s">
        <v>13298</v>
      </c>
    </row>
    <row r="438" spans="1:1" x14ac:dyDescent="0.2">
      <c r="A438" t="s">
        <v>13335</v>
      </c>
    </row>
    <row r="439" spans="1:1" x14ac:dyDescent="0.2">
      <c r="A439" t="s">
        <v>13343</v>
      </c>
    </row>
    <row r="440" spans="1:1" x14ac:dyDescent="0.2">
      <c r="A440" t="s">
        <v>13383</v>
      </c>
    </row>
    <row r="441" spans="1:1" x14ac:dyDescent="0.2">
      <c r="A441" t="s">
        <v>15711</v>
      </c>
    </row>
    <row r="442" spans="1:1" x14ac:dyDescent="0.2">
      <c r="A442" t="s">
        <v>13436</v>
      </c>
    </row>
    <row r="443" spans="1:1" x14ac:dyDescent="0.2">
      <c r="A443" t="s">
        <v>13455</v>
      </c>
    </row>
    <row r="444" spans="1:1" x14ac:dyDescent="0.2">
      <c r="A444" t="s">
        <v>13491</v>
      </c>
    </row>
    <row r="445" spans="1:1" x14ac:dyDescent="0.2">
      <c r="A445" t="s">
        <v>13543</v>
      </c>
    </row>
    <row r="446" spans="1:1" x14ac:dyDescent="0.2">
      <c r="A446" t="s">
        <v>13568</v>
      </c>
    </row>
    <row r="447" spans="1:1" x14ac:dyDescent="0.2">
      <c r="A447" t="s">
        <v>15712</v>
      </c>
    </row>
    <row r="448" spans="1:1" x14ac:dyDescent="0.2">
      <c r="A448" t="s">
        <v>13641</v>
      </c>
    </row>
    <row r="449" spans="1:1" x14ac:dyDescent="0.2">
      <c r="A449" t="s">
        <v>13677</v>
      </c>
    </row>
    <row r="450" spans="1:1" x14ac:dyDescent="0.2">
      <c r="A450" t="s">
        <v>13736</v>
      </c>
    </row>
    <row r="451" spans="1:1" x14ac:dyDescent="0.2">
      <c r="A451" t="s">
        <v>13752</v>
      </c>
    </row>
    <row r="452" spans="1:1" x14ac:dyDescent="0.2">
      <c r="A452" t="s">
        <v>13796</v>
      </c>
    </row>
    <row r="453" spans="1:1" x14ac:dyDescent="0.2">
      <c r="A453" t="s">
        <v>13834</v>
      </c>
    </row>
    <row r="454" spans="1:1" x14ac:dyDescent="0.2">
      <c r="A454" t="s">
        <v>13853</v>
      </c>
    </row>
    <row r="455" spans="1:1" x14ac:dyDescent="0.2">
      <c r="A455" t="s">
        <v>13878</v>
      </c>
    </row>
    <row r="456" spans="1:1" x14ac:dyDescent="0.2">
      <c r="A456" t="s">
        <v>13895</v>
      </c>
    </row>
    <row r="457" spans="1:1" x14ac:dyDescent="0.2">
      <c r="A457" t="s">
        <v>13933</v>
      </c>
    </row>
    <row r="458" spans="1:1" x14ac:dyDescent="0.2">
      <c r="A458" t="s">
        <v>13974</v>
      </c>
    </row>
    <row r="459" spans="1:1" x14ac:dyDescent="0.2">
      <c r="A459" t="s">
        <v>14006</v>
      </c>
    </row>
    <row r="460" spans="1:1" x14ac:dyDescent="0.2">
      <c r="A460" t="s">
        <v>14029</v>
      </c>
    </row>
    <row r="461" spans="1:1" x14ac:dyDescent="0.2">
      <c r="A461" t="s">
        <v>14054</v>
      </c>
    </row>
    <row r="462" spans="1:1" x14ac:dyDescent="0.2">
      <c r="A462" t="s">
        <v>14113</v>
      </c>
    </row>
    <row r="463" spans="1:1" x14ac:dyDescent="0.2">
      <c r="A463" t="s">
        <v>14125</v>
      </c>
    </row>
    <row r="464" spans="1:1" x14ac:dyDescent="0.2">
      <c r="A464" t="s">
        <v>14154</v>
      </c>
    </row>
    <row r="465" spans="1:1" x14ac:dyDescent="0.2">
      <c r="A465" t="s">
        <v>14166</v>
      </c>
    </row>
    <row r="466" spans="1:1" x14ac:dyDescent="0.2">
      <c r="A466" t="s">
        <v>14195</v>
      </c>
    </row>
    <row r="467" spans="1:1" x14ac:dyDescent="0.2">
      <c r="A467" t="s">
        <v>16521</v>
      </c>
    </row>
    <row r="468" spans="1:1" x14ac:dyDescent="0.2">
      <c r="A468" t="s">
        <v>14246</v>
      </c>
    </row>
    <row r="469" spans="1:1" x14ac:dyDescent="0.2">
      <c r="A469" t="s">
        <v>14285</v>
      </c>
    </row>
    <row r="470" spans="1:1" x14ac:dyDescent="0.2">
      <c r="A470" t="s">
        <v>14296</v>
      </c>
    </row>
    <row r="471" spans="1:1" x14ac:dyDescent="0.2">
      <c r="A471" t="s">
        <v>14336</v>
      </c>
    </row>
    <row r="472" spans="1:1" x14ac:dyDescent="0.2">
      <c r="A472" t="s">
        <v>14387</v>
      </c>
    </row>
    <row r="473" spans="1:1" x14ac:dyDescent="0.2">
      <c r="A473" t="s">
        <v>14433</v>
      </c>
    </row>
    <row r="474" spans="1:1" x14ac:dyDescent="0.2">
      <c r="A474" t="s">
        <v>14452</v>
      </c>
    </row>
    <row r="475" spans="1:1" x14ac:dyDescent="0.2">
      <c r="A475" t="s">
        <v>14496</v>
      </c>
    </row>
    <row r="476" spans="1:1" x14ac:dyDescent="0.2">
      <c r="A476" t="s">
        <v>14523</v>
      </c>
    </row>
    <row r="477" spans="1:1" x14ac:dyDescent="0.2">
      <c r="A477" t="s">
        <v>14549</v>
      </c>
    </row>
    <row r="478" spans="1:1" x14ac:dyDescent="0.2">
      <c r="A478" t="s">
        <v>15713</v>
      </c>
    </row>
    <row r="479" spans="1:1" x14ac:dyDescent="0.2">
      <c r="A479" t="s">
        <v>15714</v>
      </c>
    </row>
    <row r="480" spans="1:1" x14ac:dyDescent="0.2">
      <c r="A480" t="s">
        <v>14649</v>
      </c>
    </row>
    <row r="481" spans="1:1" x14ac:dyDescent="0.2">
      <c r="A481" t="s">
        <v>14659</v>
      </c>
    </row>
    <row r="482" spans="1:1" x14ac:dyDescent="0.2">
      <c r="A482" t="s">
        <v>14677</v>
      </c>
    </row>
    <row r="483" spans="1:1" x14ac:dyDescent="0.2">
      <c r="A483" t="s">
        <v>14685</v>
      </c>
    </row>
    <row r="484" spans="1:1" x14ac:dyDescent="0.2">
      <c r="A484" t="s">
        <v>15715</v>
      </c>
    </row>
    <row r="485" spans="1:1" x14ac:dyDescent="0.2">
      <c r="A485" t="s">
        <v>15716</v>
      </c>
    </row>
    <row r="486" spans="1:1" x14ac:dyDescent="0.2">
      <c r="A486" t="s">
        <v>14765</v>
      </c>
    </row>
    <row r="487" spans="1:1" x14ac:dyDescent="0.2">
      <c r="A487" t="s">
        <v>14791</v>
      </c>
    </row>
    <row r="488" spans="1:1" x14ac:dyDescent="0.2">
      <c r="A488" t="s">
        <v>14820</v>
      </c>
    </row>
    <row r="489" spans="1:1" x14ac:dyDescent="0.2">
      <c r="A489" t="s">
        <v>14856</v>
      </c>
    </row>
    <row r="490" spans="1:1" x14ac:dyDescent="0.2">
      <c r="A490" t="s">
        <v>14863</v>
      </c>
    </row>
    <row r="491" spans="1:1" x14ac:dyDescent="0.2">
      <c r="A491" t="s">
        <v>14878</v>
      </c>
    </row>
    <row r="492" spans="1:1" x14ac:dyDescent="0.2">
      <c r="A492" t="s">
        <v>14888</v>
      </c>
    </row>
    <row r="493" spans="1:1" x14ac:dyDescent="0.2">
      <c r="A493" t="s">
        <v>14909</v>
      </c>
    </row>
    <row r="494" spans="1:1" x14ac:dyDescent="0.2">
      <c r="A494" t="s">
        <v>8919</v>
      </c>
    </row>
    <row r="495" spans="1:1" x14ac:dyDescent="0.2">
      <c r="A495" t="s">
        <v>14972</v>
      </c>
    </row>
    <row r="496" spans="1:1" x14ac:dyDescent="0.2">
      <c r="A496" t="s">
        <v>14986</v>
      </c>
    </row>
    <row r="497" spans="1:1" x14ac:dyDescent="0.2">
      <c r="A497" t="s">
        <v>15717</v>
      </c>
    </row>
    <row r="498" spans="1:1" x14ac:dyDescent="0.2">
      <c r="A498" t="s">
        <v>15718</v>
      </c>
    </row>
    <row r="499" spans="1:1" x14ac:dyDescent="0.2">
      <c r="A499" t="s">
        <v>15093</v>
      </c>
    </row>
    <row r="500" spans="1:1" x14ac:dyDescent="0.2">
      <c r="A500" t="s">
        <v>15719</v>
      </c>
    </row>
    <row r="501" spans="1:1" x14ac:dyDescent="0.2">
      <c r="A501" t="s">
        <v>15160</v>
      </c>
    </row>
    <row r="502" spans="1:1" x14ac:dyDescent="0.2">
      <c r="A502" t="s">
        <v>15186</v>
      </c>
    </row>
    <row r="503" spans="1:1" x14ac:dyDescent="0.2">
      <c r="A503" t="s">
        <v>15216</v>
      </c>
    </row>
    <row r="504" spans="1:1" x14ac:dyDescent="0.2">
      <c r="A504" t="s">
        <v>15254</v>
      </c>
    </row>
    <row r="505" spans="1:1" x14ac:dyDescent="0.2">
      <c r="A505" t="s">
        <v>15283</v>
      </c>
    </row>
    <row r="506" spans="1:1" x14ac:dyDescent="0.2">
      <c r="A506" t="s">
        <v>15300</v>
      </c>
    </row>
    <row r="507" spans="1:1" x14ac:dyDescent="0.2">
      <c r="A507" t="s">
        <v>15337</v>
      </c>
    </row>
    <row r="508" spans="1:1" x14ac:dyDescent="0.2">
      <c r="A508" t="s">
        <v>15386</v>
      </c>
    </row>
    <row r="509" spans="1:1" x14ac:dyDescent="0.2">
      <c r="A509" t="s">
        <v>15427</v>
      </c>
    </row>
    <row r="510" spans="1:1" x14ac:dyDescent="0.2">
      <c r="A510" t="s">
        <v>15454</v>
      </c>
    </row>
    <row r="511" spans="1:1" x14ac:dyDescent="0.2">
      <c r="A511" t="s">
        <v>15488</v>
      </c>
    </row>
    <row r="512" spans="1:1" x14ac:dyDescent="0.2">
      <c r="A512" t="s">
        <v>15523</v>
      </c>
    </row>
  </sheetData>
  <sortState ref="A2:A3100">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OCI_Generator</vt:lpstr>
      <vt:lpstr>OCI_Generator_WithChart</vt:lpstr>
      <vt:lpstr>GrantData</vt:lpstr>
      <vt:lpstr>OrgsList</vt:lpstr>
      <vt:lpstr>orgsList</vt:lpstr>
    </vt:vector>
  </TitlesOfParts>
  <Company>Global Fund for Children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Organizational Capacity Index Summary Generator</dc:title>
  <dc:creator>Jonathan Loewus-Deitch</dc:creator>
  <dc:description>Contact Jonathan at 360-910-8776 or jonlode@gmail.com for any future edits or fixes.</dc:description>
  <cp:lastModifiedBy>Joseph Bednarek</cp:lastModifiedBy>
  <dcterms:created xsi:type="dcterms:W3CDTF">2018-08-07T11:52:02Z</dcterms:created>
  <dcterms:modified xsi:type="dcterms:W3CDTF">2018-09-11T18:33:09Z</dcterms:modified>
</cp:coreProperties>
</file>